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ari - 2600" sheetId="1" r:id="rId5"/>
    <sheet state="visible" name="Atari - 5200" sheetId="2" r:id="rId6"/>
    <sheet state="visible" name="Atari - 7800" sheetId="3" r:id="rId7"/>
    <sheet state="visible" name="Atari - Jaguar" sheetId="4" r:id="rId8"/>
    <sheet state="visible" name="Atari - Lynx" sheetId="5" r:id="rId9"/>
    <sheet state="visible" name="Nintendo - Game &amp; Watch" sheetId="6" r:id="rId10"/>
    <sheet state="visible" name="Nintendo - Game Boy" sheetId="7" r:id="rId11"/>
    <sheet state="visible" name="Nintendo - Game Boy Advance" sheetId="8" r:id="rId12"/>
    <sheet state="visible" name="Nintendo - Game Boy Color" sheetId="9" r:id="rId13"/>
    <sheet state="visible" name="Nintendo - Nintendo 64" sheetId="10" r:id="rId14"/>
    <sheet state="visible" name="Nintendo - Nintendo DS" sheetId="11" r:id="rId15"/>
    <sheet state="visible" name="Nintendo - Nintendo Entertainme" sheetId="12" r:id="rId16"/>
    <sheet state="visible" name="Nintendo - Super Nintendo Enter" sheetId="13" r:id="rId17"/>
    <sheet state="visible" name="Nintendo - Virtual Boy" sheetId="14" r:id="rId18"/>
    <sheet state="visible" name="Sega - 32X" sheetId="15" r:id="rId19"/>
    <sheet state="visible" name="Sega - Game Gear" sheetId="16" r:id="rId20"/>
    <sheet state="visible" name="Sega - Master System - Mark III" sheetId="17" r:id="rId21"/>
    <sheet state="visible" name="Sega - Mega Drive - Genesis" sheetId="18" r:id="rId22"/>
    <sheet state="visible" name="Sega - PICO" sheetId="19" r:id="rId23"/>
    <sheet state="visible" name="Sega - SG-1000" sheetId="20" r:id="rId24"/>
    <sheet state="visible" name="SNK - NeoGeo Pocket" sheetId="21" r:id="rId25"/>
    <sheet state="visible" name="SNK - NeoGeo Pocket Color" sheetId="22" r:id="rId26"/>
    <sheet state="visible" name="Bandai – WonderSwan" sheetId="23" r:id="rId27"/>
    <sheet state="visible" name="Bandai - WonderSwan Color" sheetId="24" r:id="rId28"/>
    <sheet state="visible" name="No-Intro ROM Sets (2024)" sheetId="25" r:id="rId29"/>
    <sheet state="visible" name="Consoles-Portable" sheetId="26" r:id="rId30"/>
  </sheets>
  <definedNames/>
  <calcPr/>
</workbook>
</file>

<file path=xl/sharedStrings.xml><?xml version="1.0" encoding="utf-8"?>
<sst xmlns="http://schemas.openxmlformats.org/spreadsheetml/2006/main" count="26238" uniqueCount="26058">
  <si>
    <t>file</t>
  </si>
  <si>
    <t>as jpg</t>
  </si>
  <si>
    <t>timestamp</t>
  </si>
  <si>
    <t>size</t>
  </si>
  <si>
    <r>
      <rPr>
        <rFont val="&quot;Helvetica Neue&quot;, Helvetica, Arial, sans-serif"/>
        <color rgb="FF1155CC"/>
        <sz val="11.0"/>
        <u/>
      </rPr>
      <t>3-D Genesis (USA) (Proto).zip</t>
    </r>
  </si>
  <si>
    <r>
      <rPr>
        <rFont val="&quot;Helvetica Neue&quot;, Helvetica, Arial, sans-serif"/>
        <color rgb="FF1155CC"/>
        <sz val="11.0"/>
        <u/>
      </rPr>
      <t>3-D Ghost Attack (USA) (Proto).zip</t>
    </r>
  </si>
  <si>
    <r>
      <rPr>
        <rFont val="&quot;Helvetica Neue&quot;, Helvetica, Arial, sans-serif"/>
        <color rgb="FF1155CC"/>
        <sz val="11.0"/>
        <u/>
      </rPr>
      <t>3-D Havoc (USA) (Proto).zip</t>
    </r>
  </si>
  <si>
    <r>
      <rPr>
        <rFont val="&quot;Helvetica Neue&quot;, Helvetica, Arial, sans-serif"/>
        <color rgb="FF1155CC"/>
        <sz val="11.0"/>
        <u/>
      </rPr>
      <t>3-D Tic-Tac-Toe (Europe).zip</t>
    </r>
  </si>
  <si>
    <r>
      <rPr>
        <rFont val="&quot;Helvetica Neue&quot;, Helvetica, Arial, sans-serif"/>
        <color rgb="FF1155CC"/>
        <sz val="11.0"/>
        <u/>
      </rPr>
      <t>3-D Tic-Tac-Toe (USA).zip</t>
    </r>
  </si>
  <si>
    <r>
      <rPr>
        <rFont val="&quot;Helvetica Neue&quot;, Helvetica, Arial, sans-serif"/>
        <color rgb="FF1155CC"/>
        <sz val="11.0"/>
        <u/>
      </rPr>
      <t>3-D Zapper (USA) (Proto) (1982-12-15).zip</t>
    </r>
  </si>
  <si>
    <r>
      <rPr>
        <rFont val="&quot;Helvetica Neue&quot;, Helvetica, Arial, sans-serif"/>
        <color rgb="FF1155CC"/>
        <sz val="11.0"/>
        <u/>
      </rPr>
      <t>3-D Zapper (USA) (Proto) (Earlier).zip</t>
    </r>
  </si>
  <si>
    <r>
      <rPr>
        <rFont val="&quot;Helvetica Neue&quot;, Helvetica, Arial, sans-serif"/>
        <color rgb="FF1155CC"/>
        <sz val="11.0"/>
        <u/>
      </rPr>
      <t>4 Game in One (Europe) (Bit Corporation).zip</t>
    </r>
  </si>
  <si>
    <r>
      <rPr>
        <rFont val="&quot;Helvetica Neue&quot;, Helvetica, Arial, sans-serif"/>
        <color rgb="FF1155CC"/>
        <sz val="11.0"/>
        <u/>
      </rPr>
      <t>32 in 1 Game Cartridge (Europe, Australia).zip</t>
    </r>
  </si>
  <si>
    <r>
      <rPr>
        <rFont val="&quot;Helvetica Neue&quot;, Helvetica, Arial, sans-serif"/>
        <color rgb="FF1155CC"/>
        <sz val="11.0"/>
        <u/>
      </rPr>
      <t>Abre-te, Sesamo! (Brazil) (En) (Unl).zip</t>
    </r>
  </si>
  <si>
    <r>
      <rPr>
        <rFont val="&quot;Helvetica Neue&quot;, Helvetica, Arial, sans-serif"/>
        <color rgb="FF1155CC"/>
        <sz val="11.0"/>
        <u/>
      </rPr>
      <t>Acid Drop (Europe).zip</t>
    </r>
  </si>
  <si>
    <r>
      <rPr>
        <rFont val="&quot;Helvetica Neue&quot;, Helvetica, Arial, sans-serif"/>
        <color rgb="FF1155CC"/>
        <sz val="11.0"/>
        <u/>
      </rPr>
      <t>Action Man - Action Force (Europe).zip</t>
    </r>
  </si>
  <si>
    <r>
      <rPr>
        <rFont val="&quot;Helvetica Neue&quot;, Helvetica, Arial, sans-serif"/>
        <color rgb="FF1155CC"/>
        <sz val="11.0"/>
        <u/>
      </rPr>
      <t>Actionauts (USA) (Proto) (1984-06-22).zip</t>
    </r>
  </si>
  <si>
    <r>
      <rPr>
        <rFont val="&quot;Helvetica Neue&quot;, Helvetica, Arial, sans-serif"/>
        <color rgb="FF1155CC"/>
        <sz val="11.0"/>
        <u/>
      </rPr>
      <t>Activision Decathlon, The (Europe).zip</t>
    </r>
  </si>
  <si>
    <r>
      <rPr>
        <rFont val="&quot;Helvetica Neue&quot;, Helvetica, Arial, sans-serif"/>
        <color rgb="FF1155CC"/>
        <sz val="11.0"/>
        <u/>
      </rPr>
      <t>Activision Decathlon, The (France).zip</t>
    </r>
  </si>
  <si>
    <r>
      <rPr>
        <rFont val="&quot;Helvetica Neue&quot;, Helvetica, Arial, sans-serif"/>
        <color rgb="FF1155CC"/>
        <sz val="11.0"/>
        <u/>
      </rPr>
      <t>Activision Decathlon, The (USA).zip</t>
    </r>
  </si>
  <si>
    <r>
      <rPr>
        <rFont val="&quot;Helvetica Neue&quot;, Helvetica, Arial, sans-serif"/>
        <color rgb="FF1155CC"/>
        <sz val="11.0"/>
        <u/>
      </rPr>
      <t>Adventure (Europe).zip</t>
    </r>
  </si>
  <si>
    <r>
      <rPr>
        <rFont val="&quot;Helvetica Neue&quot;, Helvetica, Arial, sans-serif"/>
        <color rgb="FF1155CC"/>
        <sz val="11.0"/>
        <u/>
      </rPr>
      <t>Adventure (USA).zip</t>
    </r>
  </si>
  <si>
    <r>
      <rPr>
        <rFont val="&quot;Helvetica Neue&quot;, Helvetica, Arial, sans-serif"/>
        <color rgb="FF1155CC"/>
        <sz val="11.0"/>
        <u/>
      </rPr>
      <t>Adventures of TRON (USA).zip</t>
    </r>
  </si>
  <si>
    <r>
      <rPr>
        <rFont val="&quot;Helvetica Neue&quot;, Helvetica, Arial, sans-serif"/>
        <color rgb="FF1155CC"/>
        <sz val="11.0"/>
        <u/>
      </rPr>
      <t>Air-Sea Battle (Europe).zip</t>
    </r>
  </si>
  <si>
    <r>
      <rPr>
        <rFont val="&quot;Helvetica Neue&quot;, Helvetica, Arial, sans-serif"/>
        <color rgb="FF1155CC"/>
        <sz val="11.0"/>
        <u/>
      </rPr>
      <t>Air-Sea Battle ~ Target Fun (Japan, USA) (En) (Atari Anthology).zip</t>
    </r>
  </si>
  <si>
    <r>
      <rPr>
        <rFont val="&quot;Helvetica Neue&quot;, Helvetica, Arial, sans-serif"/>
        <color rgb="FF1155CC"/>
        <sz val="11.0"/>
        <u/>
      </rPr>
      <t>Air-Sea Battle ~ Target Fun (Japan, USA) (En).zip</t>
    </r>
  </si>
  <si>
    <r>
      <rPr>
        <rFont val="&quot;Helvetica Neue&quot;, Helvetica, Arial, sans-serif"/>
        <color rgb="FF1155CC"/>
        <sz val="11.0"/>
        <u/>
      </rPr>
      <t>Air Raid (USA).zip</t>
    </r>
  </si>
  <si>
    <r>
      <rPr>
        <rFont val="&quot;Helvetica Neue&quot;, Helvetica, Arial, sans-serif"/>
        <color rgb="FF1155CC"/>
        <sz val="11.0"/>
        <u/>
      </rPr>
      <t>Air Raiders (Europe).zip</t>
    </r>
  </si>
  <si>
    <r>
      <rPr>
        <rFont val="&quot;Helvetica Neue&quot;, Helvetica, Arial, sans-serif"/>
        <color rgb="FF1155CC"/>
        <sz val="11.0"/>
        <u/>
      </rPr>
      <t>Air Raiders (USA).zip</t>
    </r>
  </si>
  <si>
    <r>
      <rPr>
        <rFont val="&quot;Helvetica Neue&quot;, Helvetica, Arial, sans-serif"/>
        <color rgb="FF1155CC"/>
        <sz val="11.0"/>
        <u/>
      </rPr>
      <t>Airlock (Europe).zip</t>
    </r>
  </si>
  <si>
    <r>
      <rPr>
        <rFont val="&quot;Helvetica Neue&quot;, Helvetica, Arial, sans-serif"/>
        <color rgb="FF1155CC"/>
        <sz val="11.0"/>
        <u/>
      </rPr>
      <t>Airlock (USA) (Proto).zip</t>
    </r>
  </si>
  <si>
    <r>
      <rPr>
        <rFont val="&quot;Helvetica Neue&quot;, Helvetica, Arial, sans-serif"/>
        <color rgb="FF1155CC"/>
        <sz val="11.0"/>
        <u/>
      </rPr>
      <t>Airlock (USA).zip</t>
    </r>
  </si>
  <si>
    <r>
      <rPr>
        <rFont val="&quot;Helvetica Neue&quot;, Helvetica, Arial, sans-serif"/>
        <color rgb="FF1155CC"/>
        <sz val="11.0"/>
        <u/>
      </rPr>
      <t>Alien's Return (Europe).zip</t>
    </r>
  </si>
  <si>
    <r>
      <rPr>
        <rFont val="&quot;Helvetica Neue&quot;, Helvetica, Arial, sans-serif"/>
        <color rgb="FF1155CC"/>
        <sz val="11.0"/>
        <u/>
      </rPr>
      <t>Alien (Brazil) (En) (Unl).zip</t>
    </r>
  </si>
  <si>
    <r>
      <rPr>
        <rFont val="&quot;Helvetica Neue&quot;, Helvetica, Arial, sans-serif"/>
        <color rgb="FF1155CC"/>
        <sz val="11.0"/>
        <u/>
      </rPr>
      <t>Alien (USA).zip</t>
    </r>
  </si>
  <si>
    <r>
      <rPr>
        <rFont val="&quot;Helvetica Neue&quot;, Helvetica, Arial, sans-serif"/>
        <color rgb="FF1155CC"/>
        <sz val="11.0"/>
        <u/>
      </rPr>
      <t>Alligator People (USA) (Proto).zip</t>
    </r>
  </si>
  <si>
    <r>
      <rPr>
        <rFont val="&quot;Helvetica Neue&quot;, Helvetica, Arial, sans-serif"/>
        <color rgb="FF1155CC"/>
        <sz val="11.0"/>
        <u/>
      </rPr>
      <t>Alpha Beam (Europe) (Beta) (1983-06-03).zip</t>
    </r>
  </si>
  <si>
    <r>
      <rPr>
        <rFont val="&quot;Helvetica Neue&quot;, Helvetica, Arial, sans-serif"/>
        <color rgb="FF1155CC"/>
        <sz val="11.0"/>
        <u/>
      </rPr>
      <t>Alpha Beam (Japan, USA) (En) (Beta) (1982-12-22).zip</t>
    </r>
  </si>
  <si>
    <r>
      <rPr>
        <rFont val="&quot;Helvetica Neue&quot;, Helvetica, Arial, sans-serif"/>
        <color rgb="FF1155CC"/>
        <sz val="11.0"/>
        <u/>
      </rPr>
      <t>Alpha Beam with Ernie (Europe).zip</t>
    </r>
  </si>
  <si>
    <r>
      <rPr>
        <rFont val="&quot;Helvetica Neue&quot;, Helvetica, Arial, sans-serif"/>
        <color rgb="FF1155CC"/>
        <sz val="11.0"/>
        <u/>
      </rPr>
      <t>Alpha Beam with Ernie (Japan, USA) (En).zip</t>
    </r>
  </si>
  <si>
    <r>
      <rPr>
        <rFont val="&quot;Helvetica Neue&quot;, Helvetica, Arial, sans-serif"/>
        <color rgb="FF1155CC"/>
        <sz val="11.0"/>
        <u/>
      </rPr>
      <t>Amidar (Europe).zip</t>
    </r>
  </si>
  <si>
    <r>
      <rPr>
        <rFont val="&quot;Helvetica Neue&quot;, Helvetica, Arial, sans-serif"/>
        <color rgb="FF1155CC"/>
        <sz val="11.0"/>
        <u/>
      </rPr>
      <t>Amidar (USA).zip</t>
    </r>
  </si>
  <si>
    <r>
      <rPr>
        <rFont val="&quot;Helvetica Neue&quot;, Helvetica, Arial, sans-serif"/>
        <color rgb="FF1155CC"/>
        <sz val="11.0"/>
        <u/>
      </rPr>
      <t>Amoeba Jump (World) (NTSC) (Aftermarket) (Unl).zip</t>
    </r>
  </si>
  <si>
    <r>
      <rPr>
        <rFont val="&quot;Helvetica Neue&quot;, Helvetica, Arial, sans-serif"/>
        <color rgb="FF1155CC"/>
        <sz val="11.0"/>
        <u/>
      </rPr>
      <t>Amoeba Jump (World) (PAL 50Hz) (Aftermarket) (Unl).zip</t>
    </r>
  </si>
  <si>
    <r>
      <rPr>
        <rFont val="&quot;Helvetica Neue&quot;, Helvetica, Arial, sans-serif"/>
        <color rgb="FF1155CC"/>
        <sz val="11.0"/>
        <u/>
      </rPr>
      <t>Amoeba Jump (World) (PAL 60Hz) (Aftermarket) (Unl).zip</t>
    </r>
  </si>
  <si>
    <r>
      <rPr>
        <rFont val="&quot;Helvetica Neue&quot;, Helvetica, Arial, sans-serif"/>
        <color rgb="FF1155CC"/>
        <sz val="11.0"/>
        <u/>
      </rPr>
      <t>Amoeba Jump (World) (Retron 77 Version) (Aftermarket) (Unl).zip</t>
    </r>
  </si>
  <si>
    <r>
      <rPr>
        <rFont val="&quot;Helvetica Neue&quot;, Helvetica, Arial, sans-serif"/>
        <color rgb="FF1155CC"/>
        <sz val="11.0"/>
        <u/>
      </rPr>
      <t>Amoeba Jump (World) (v0.1) (Aftermarket) (Unl).zip</t>
    </r>
  </si>
  <si>
    <r>
      <rPr>
        <rFont val="&quot;Helvetica Neue&quot;, Helvetica, Arial, sans-serif"/>
        <color rgb="FF1155CC"/>
        <sz val="11.0"/>
        <u/>
      </rPr>
      <t>Amoeba Jump (World) (v1.1) (NTSC) (Aftermarket) (Unl).zip</t>
    </r>
  </si>
  <si>
    <r>
      <rPr>
        <rFont val="&quot;Helvetica Neue&quot;, Helvetica, Arial, sans-serif"/>
        <color rgb="FF1155CC"/>
        <sz val="11.0"/>
        <u/>
      </rPr>
      <t>Amoeba Jump (World) (v1.1) (PAL) (Aftermarket) (Unl).zip</t>
    </r>
  </si>
  <si>
    <r>
      <rPr>
        <rFont val="&quot;Helvetica Neue&quot;, Helvetica, Arial, sans-serif"/>
        <color rgb="FF1155CC"/>
        <sz val="11.0"/>
        <u/>
      </rPr>
      <t>Amoeba Jump (World) (v1.2) (NTSC) (Aftermarket) (Unl).zip</t>
    </r>
  </si>
  <si>
    <r>
      <rPr>
        <rFont val="&quot;Helvetica Neue&quot;, Helvetica, Arial, sans-serif"/>
        <color rgb="FF1155CC"/>
        <sz val="11.0"/>
        <u/>
      </rPr>
      <t>Amoeba Jump (World) (v1.2) (PAL) (Aftermarket) (Unl).zip</t>
    </r>
  </si>
  <si>
    <r>
      <rPr>
        <rFont val="&quot;Helvetica Neue&quot;, Helvetica, Arial, sans-serif"/>
        <color rgb="FF1155CC"/>
        <sz val="11.0"/>
        <u/>
      </rPr>
      <t>Amoeba Jump (World) (v1.3) (NTSC) (Aftermarket) (Unl).zip</t>
    </r>
  </si>
  <si>
    <r>
      <rPr>
        <rFont val="&quot;Helvetica Neue&quot;, Helvetica, Arial, sans-serif"/>
        <color rgb="FF1155CC"/>
        <sz val="11.0"/>
        <u/>
      </rPr>
      <t>Amoeba Jump (World) (v1.3) (PAL) (Aftermarket) (Unl).zip</t>
    </r>
  </si>
  <si>
    <r>
      <rPr>
        <rFont val="&quot;Helvetica Neue&quot;, Helvetica, Arial, sans-serif"/>
        <color rgb="FF1155CC"/>
        <sz val="11.0"/>
        <u/>
      </rPr>
      <t>AndroMan on the Moon (USA) (Proto).zip</t>
    </r>
  </si>
  <si>
    <r>
      <rPr>
        <rFont val="&quot;Helvetica Neue&quot;, Helvetica, Arial, sans-serif"/>
        <color rgb="FF1155CC"/>
        <sz val="11.0"/>
        <u/>
      </rPr>
      <t>Angriff der Luftflotten (Germany).zip</t>
    </r>
  </si>
  <si>
    <r>
      <rPr>
        <rFont val="&quot;Helvetica Neue&quot;, Helvetica, Arial, sans-serif"/>
        <color rgb="FF1155CC"/>
        <sz val="11.0"/>
        <u/>
      </rPr>
      <t>Angry Video Game Nerd K.O. Boxing (World) (NTSC) (Aftermarket) (Unl).zip</t>
    </r>
  </si>
  <si>
    <r>
      <rPr>
        <rFont val="&quot;Helvetica Neue&quot;, Helvetica, Arial, sans-serif"/>
        <color rgb="FF1155CC"/>
        <sz val="11.0"/>
        <u/>
      </rPr>
      <t>Angry Video Game Nerd K.O. Boxing (World) (PAL 60hz) (Aftermarket) (Unl).zip</t>
    </r>
  </si>
  <si>
    <r>
      <rPr>
        <rFont val="&quot;Helvetica Neue&quot;, Helvetica, Arial, sans-serif"/>
        <color rgb="FF1155CC"/>
        <sz val="11.0"/>
        <u/>
      </rPr>
      <t>Anguna 2600 (World) (Aftermarket) (Unl).zip</t>
    </r>
  </si>
  <si>
    <r>
      <rPr>
        <rFont val="&quot;Helvetica Neue&quot;, Helvetica, Arial, sans-serif"/>
        <color rgb="FF1155CC"/>
        <sz val="11.0"/>
        <u/>
      </rPr>
      <t>Apples and Dolls (Brazil) (En) (Unl).zip</t>
    </r>
  </si>
  <si>
    <r>
      <rPr>
        <rFont val="&quot;Helvetica Neue&quot;, Helvetica, Arial, sans-serif"/>
        <color rgb="FF1155CC"/>
        <sz val="11.0"/>
        <u/>
      </rPr>
      <t>Aquaventure (Brazil) (En) (Proto) (Unl).zip</t>
    </r>
  </si>
  <si>
    <r>
      <rPr>
        <rFont val="&quot;Helvetica Neue&quot;, Helvetica, Arial, sans-serif"/>
        <color rgb="FF1155CC"/>
        <sz val="11.0"/>
        <u/>
      </rPr>
      <t>Aquaventure (USA) (Proto) (1983-08-12).zip</t>
    </r>
  </si>
  <si>
    <r>
      <rPr>
        <rFont val="&quot;Helvetica Neue&quot;, Helvetica, Arial, sans-serif"/>
        <color rgb="FF1155CC"/>
        <sz val="11.0"/>
        <u/>
      </rPr>
      <t>Armor Ambush (Europe).zip</t>
    </r>
  </si>
  <si>
    <r>
      <rPr>
        <rFont val="&quot;Helvetica Neue&quot;, Helvetica, Arial, sans-serif"/>
        <color rgb="FF1155CC"/>
        <sz val="11.0"/>
        <u/>
      </rPr>
      <t>Armor Ambush (USA).zip</t>
    </r>
  </si>
  <si>
    <r>
      <rPr>
        <rFont val="&quot;Helvetica Neue&quot;, Helvetica, Arial, sans-serif"/>
        <color rgb="FF1155CC"/>
        <sz val="11.0"/>
        <u/>
      </rPr>
      <t>Artillery Duel (Europe).zip</t>
    </r>
  </si>
  <si>
    <r>
      <rPr>
        <rFont val="&quot;Helvetica Neue&quot;, Helvetica, Arial, sans-serif"/>
        <color rgb="FF1155CC"/>
        <sz val="11.0"/>
        <u/>
      </rPr>
      <t>Artillery Duel (USA) (Alt).zip</t>
    </r>
  </si>
  <si>
    <r>
      <rPr>
        <rFont val="&quot;Helvetica Neue&quot;, Helvetica, Arial, sans-serif"/>
        <color rgb="FF1155CC"/>
        <sz val="11.0"/>
        <u/>
      </rPr>
      <t>Artillery Duel (USA).zip</t>
    </r>
  </si>
  <si>
    <r>
      <rPr>
        <rFont val="&quot;Helvetica Neue&quot;, Helvetica, Arial, sans-serif"/>
        <color rgb="FF1155CC"/>
        <sz val="11.0"/>
        <u/>
      </rPr>
      <t>Assault (USA).zip</t>
    </r>
  </si>
  <si>
    <r>
      <rPr>
        <rFont val="&quot;Helvetica Neue&quot;, Helvetica, Arial, sans-serif"/>
        <color rgb="FF1155CC"/>
        <sz val="11.0"/>
        <u/>
      </rPr>
      <t>Assembloids (World) (Aftermarket) (Unl).zip</t>
    </r>
  </si>
  <si>
    <r>
      <rPr>
        <rFont val="&quot;Helvetica Neue&quot;, Helvetica, Arial, sans-serif"/>
        <color rgb="FF1155CC"/>
        <sz val="11.0"/>
        <u/>
      </rPr>
      <t>Asteroids (Europe).zip</t>
    </r>
  </si>
  <si>
    <r>
      <rPr>
        <rFont val="&quot;Helvetica Neue&quot;, Helvetica, Arial, sans-serif"/>
        <color rgb="FF1155CC"/>
        <sz val="11.0"/>
        <u/>
      </rPr>
      <t>Asteroids (Japan, USA) (En).zip</t>
    </r>
  </si>
  <si>
    <r>
      <rPr>
        <rFont val="&quot;Helvetica Neue&quot;, Helvetica, Arial, sans-serif"/>
        <color rgb="FF1155CC"/>
        <sz val="11.0"/>
        <u/>
      </rPr>
      <t>Asteroids (USA) (Alt).zip</t>
    </r>
  </si>
  <si>
    <r>
      <rPr>
        <rFont val="&quot;Helvetica Neue&quot;, Helvetica, Arial, sans-serif"/>
        <color rgb="FF1155CC"/>
        <sz val="11.0"/>
        <u/>
      </rPr>
      <t>Asteroids (USA) (Atari Anthology).zip</t>
    </r>
  </si>
  <si>
    <r>
      <rPr>
        <rFont val="&quot;Helvetica Neue&quot;, Helvetica, Arial, sans-serif"/>
        <color rgb="FF1155CC"/>
        <sz val="11.0"/>
        <u/>
      </rPr>
      <t>Astroblast (Europe).zip</t>
    </r>
  </si>
  <si>
    <r>
      <rPr>
        <rFont val="&quot;Helvetica Neue&quot;, Helvetica, Arial, sans-serif"/>
        <color rgb="FF1155CC"/>
        <sz val="11.0"/>
        <u/>
      </rPr>
      <t>Astroblast (USA) (v1.1).zip</t>
    </r>
  </si>
  <si>
    <r>
      <rPr>
        <rFont val="&quot;Helvetica Neue&quot;, Helvetica, Arial, sans-serif"/>
        <color rgb="FF1155CC"/>
        <sz val="11.0"/>
        <u/>
      </rPr>
      <t>Astroblast (USA).zip</t>
    </r>
  </si>
  <si>
    <r>
      <rPr>
        <rFont val="&quot;Helvetica Neue&quot;, Helvetica, Arial, sans-serif"/>
        <color rgb="FF1155CC"/>
        <sz val="11.0"/>
        <u/>
      </rPr>
      <t>Astrowar (Brazil) (En) (Unl).zip</t>
    </r>
  </si>
  <si>
    <r>
      <rPr>
        <rFont val="&quot;Helvetica Neue&quot;, Helvetica, Arial, sans-serif"/>
        <color rgb="FF1155CC"/>
        <sz val="11.0"/>
        <u/>
      </rPr>
      <t>Atari Video Cube (USA).zip</t>
    </r>
  </si>
  <si>
    <r>
      <rPr>
        <rFont val="&quot;Helvetica Neue&quot;, Helvetica, Arial, sans-serif"/>
        <color rgb="FF1155CC"/>
        <sz val="11.0"/>
        <u/>
      </rPr>
      <t>Atari Video Cube (USA, Europe) (Atari Anthology).zip</t>
    </r>
  </si>
  <si>
    <r>
      <rPr>
        <rFont val="&quot;Helvetica Neue&quot;, Helvetica, Arial, sans-serif"/>
        <color rgb="FF1155CC"/>
        <sz val="11.0"/>
        <u/>
      </rPr>
      <t>Atlantis (Europe).zip</t>
    </r>
  </si>
  <si>
    <r>
      <rPr>
        <rFont val="&quot;Helvetica Neue&quot;, Helvetica, Arial, sans-serif"/>
        <color rgb="FF1155CC"/>
        <sz val="11.0"/>
        <u/>
      </rPr>
      <t>Atlantis (USA).zip</t>
    </r>
  </si>
  <si>
    <r>
      <rPr>
        <rFont val="&quot;Helvetica Neue&quot;, Helvetica, Arial, sans-serif"/>
        <color rgb="FF1155CC"/>
        <sz val="11.0"/>
        <u/>
      </rPr>
      <t>Atlantis II (USA).zip</t>
    </r>
  </si>
  <si>
    <r>
      <rPr>
        <rFont val="&quot;Helvetica Neue&quot;, Helvetica, Arial, sans-serif"/>
        <color rgb="FF1155CC"/>
        <sz val="11.0"/>
        <u/>
      </rPr>
      <t>Atom Smasher (USA) (Proto).zip</t>
    </r>
  </si>
  <si>
    <r>
      <rPr>
        <rFont val="&quot;Helvetica Neue&quot;, Helvetica, Arial, sans-serif"/>
        <color rgb="FF1155CC"/>
        <sz val="11.0"/>
        <u/>
      </rPr>
      <t>BASIC Programming (Europe).zip</t>
    </r>
  </si>
  <si>
    <r>
      <rPr>
        <rFont val="&quot;Helvetica Neue&quot;, Helvetica, Arial, sans-serif"/>
        <color rgb="FF1155CC"/>
        <sz val="11.0"/>
        <u/>
      </rPr>
      <t>BASIC Programming (USA).zip</t>
    </r>
  </si>
  <si>
    <r>
      <rPr>
        <rFont val="&quot;Helvetica Neue&quot;, Helvetica, Arial, sans-serif"/>
        <color rgb="FF1155CC"/>
        <sz val="11.0"/>
        <u/>
      </rPr>
      <t>BMX Air Master (Australia).zip</t>
    </r>
  </si>
  <si>
    <r>
      <rPr>
        <rFont val="&quot;Helvetica Neue&quot;, Helvetica, Arial, sans-serif"/>
        <color rgb="FF1155CC"/>
        <sz val="11.0"/>
        <u/>
      </rPr>
      <t>BMX Air Master (Europe).zip</t>
    </r>
  </si>
  <si>
    <r>
      <rPr>
        <rFont val="&quot;Helvetica Neue&quot;, Helvetica, Arial, sans-serif"/>
        <color rgb="FF1155CC"/>
        <sz val="11.0"/>
        <u/>
      </rPr>
      <t>BMX Air Master (USA).zip</t>
    </r>
  </si>
  <si>
    <r>
      <rPr>
        <rFont val="&quot;Helvetica Neue&quot;, Helvetica, Arial, sans-serif"/>
        <color rgb="FF1155CC"/>
        <sz val="11.0"/>
        <u/>
      </rPr>
      <t>Bachelor Party (USA).zip</t>
    </r>
  </si>
  <si>
    <r>
      <rPr>
        <rFont val="&quot;Helvetica Neue&quot;, Helvetica, Arial, sans-serif"/>
        <color rgb="FF1155CC"/>
        <sz val="11.0"/>
        <u/>
      </rPr>
      <t>Bachelorette Party (USA).zip</t>
    </r>
  </si>
  <si>
    <r>
      <rPr>
        <rFont val="&quot;Helvetica Neue&quot;, Helvetica, Arial, sans-serif"/>
        <color rgb="FF1155CC"/>
        <sz val="11.0"/>
        <u/>
      </rPr>
      <t>Backgammon (Europe).zip</t>
    </r>
  </si>
  <si>
    <r>
      <rPr>
        <rFont val="&quot;Helvetica Neue&quot;, Helvetica, Arial, sans-serif"/>
        <color rgb="FF1155CC"/>
        <sz val="11.0"/>
        <u/>
      </rPr>
      <t>Backgammon (USA).zip</t>
    </r>
  </si>
  <si>
    <r>
      <rPr>
        <rFont val="&quot;Helvetica Neue&quot;, Helvetica, Arial, sans-serif"/>
        <color rgb="FF1155CC"/>
        <sz val="11.0"/>
        <u/>
      </rPr>
      <t>Bank Heist (Europe).zip</t>
    </r>
  </si>
  <si>
    <r>
      <rPr>
        <rFont val="&quot;Helvetica Neue&quot;, Helvetica, Arial, sans-serif"/>
        <color rgb="FF1155CC"/>
        <sz val="11.0"/>
        <u/>
      </rPr>
      <t>Bank Heist (USA).zip</t>
    </r>
  </si>
  <si>
    <r>
      <rPr>
        <rFont val="&quot;Helvetica Neue&quot;, Helvetica, Arial, sans-serif"/>
        <color rgb="FF1155CC"/>
        <sz val="11.0"/>
        <u/>
      </rPr>
      <t>Barnstorming (Brazil) (En) (Unl).zip</t>
    </r>
  </si>
  <si>
    <r>
      <rPr>
        <rFont val="&quot;Helvetica Neue&quot;, Helvetica, Arial, sans-serif"/>
        <color rgb="FF1155CC"/>
        <sz val="11.0"/>
        <u/>
      </rPr>
      <t>Barnstorming (Europe).zip</t>
    </r>
  </si>
  <si>
    <r>
      <rPr>
        <rFont val="&quot;Helvetica Neue&quot;, Helvetica, Arial, sans-serif"/>
        <color rgb="FF1155CC"/>
        <sz val="11.0"/>
        <u/>
      </rPr>
      <t>Barnstorming (USA).zip</t>
    </r>
  </si>
  <si>
    <r>
      <rPr>
        <rFont val="&quot;Helvetica Neue&quot;, Helvetica, Arial, sans-serif"/>
        <color rgb="FF1155CC"/>
        <sz val="11.0"/>
        <u/>
      </rPr>
      <t>Base Attack (Europe).zip</t>
    </r>
  </si>
  <si>
    <r>
      <rPr>
        <rFont val="&quot;Helvetica Neue&quot;, Helvetica, Arial, sans-serif"/>
        <color rgb="FF1155CC"/>
        <sz val="11.0"/>
        <u/>
      </rPr>
      <t>Baseball (USA) (Activision Anthology - Remix Edition).zip</t>
    </r>
  </si>
  <si>
    <r>
      <rPr>
        <rFont val="&quot;Helvetica Neue&quot;, Helvetica, Arial, sans-serif"/>
        <color rgb="FF1155CC"/>
        <sz val="11.0"/>
        <u/>
      </rPr>
      <t>Basic Math (Europe).zip</t>
    </r>
  </si>
  <si>
    <r>
      <rPr>
        <rFont val="&quot;Helvetica Neue&quot;, Helvetica, Arial, sans-serif"/>
        <color rgb="FF1155CC"/>
        <sz val="11.0"/>
        <u/>
      </rPr>
      <t>Basic Math (USA).zip</t>
    </r>
  </si>
  <si>
    <r>
      <rPr>
        <rFont val="&quot;Helvetica Neue&quot;, Helvetica, Arial, sans-serif"/>
        <color rgb="FF1155CC"/>
        <sz val="11.0"/>
        <u/>
      </rPr>
      <t>Basketball (Europe).zip</t>
    </r>
  </si>
  <si>
    <r>
      <rPr>
        <rFont val="&quot;Helvetica Neue&quot;, Helvetica, Arial, sans-serif"/>
        <color rgb="FF1155CC"/>
        <sz val="11.0"/>
        <u/>
      </rPr>
      <t>Basketball (USA).zip</t>
    </r>
  </si>
  <si>
    <r>
      <rPr>
        <rFont val="&quot;Helvetica Neue&quot;, Helvetica, Arial, sans-serif"/>
        <color rgb="FF1155CC"/>
        <sz val="11.0"/>
        <u/>
      </rPr>
      <t>Battlezone (Europe).zip</t>
    </r>
  </si>
  <si>
    <r>
      <rPr>
        <rFont val="&quot;Helvetica Neue&quot;, Helvetica, Arial, sans-serif"/>
        <color rgb="FF1155CC"/>
        <sz val="11.0"/>
        <u/>
      </rPr>
      <t>Battlezone (Japan, USA) (En) (Beta) (1983-05-02).zip</t>
    </r>
  </si>
  <si>
    <r>
      <rPr>
        <rFont val="&quot;Helvetica Neue&quot;, Helvetica, Arial, sans-serif"/>
        <color rgb="FF1155CC"/>
        <sz val="11.0"/>
        <u/>
      </rPr>
      <t>Battlezone (Japan, USA) (En) (Beta) (1983-05-12).zip</t>
    </r>
  </si>
  <si>
    <r>
      <rPr>
        <rFont val="&quot;Helvetica Neue&quot;, Helvetica, Arial, sans-serif"/>
        <color rgb="FF1155CC"/>
        <sz val="11.0"/>
        <u/>
      </rPr>
      <t>Battlezone (Japan, USA) (En).zip</t>
    </r>
  </si>
  <si>
    <r>
      <rPr>
        <rFont val="&quot;Helvetica Neue&quot;, Helvetica, Arial, sans-serif"/>
        <color rgb="FF1155CC"/>
        <sz val="11.0"/>
        <u/>
      </rPr>
      <t>Beamrider (Europe).zip</t>
    </r>
  </si>
  <si>
    <r>
      <rPr>
        <rFont val="&quot;Helvetica Neue&quot;, Helvetica, Arial, sans-serif"/>
        <color rgb="FF1155CC"/>
        <sz val="11.0"/>
        <u/>
      </rPr>
      <t>Beamrider (USA).zip</t>
    </r>
  </si>
  <si>
    <r>
      <rPr>
        <rFont val="&quot;Helvetica Neue&quot;, Helvetica, Arial, sans-serif"/>
        <color rgb="FF1155CC"/>
        <sz val="11.0"/>
        <u/>
      </rPr>
      <t>Beany Bopper (Brazil) (En) (Unl).zip</t>
    </r>
  </si>
  <si>
    <r>
      <rPr>
        <rFont val="&quot;Helvetica Neue&quot;, Helvetica, Arial, sans-serif"/>
        <color rgb="FF1155CC"/>
        <sz val="11.0"/>
        <u/>
      </rPr>
      <t>Beany Bopper (USA).zip</t>
    </r>
  </si>
  <si>
    <r>
      <rPr>
        <rFont val="&quot;Helvetica Neue&quot;, Helvetica, Arial, sans-serif"/>
        <color rgb="FF1155CC"/>
        <sz val="11.0"/>
        <u/>
      </rPr>
      <t>Beat'Em &amp; Eat'Em (Brazil) (En) (Unl).zip</t>
    </r>
  </si>
  <si>
    <r>
      <rPr>
        <rFont val="&quot;Helvetica Neue&quot;, Helvetica, Arial, sans-serif"/>
        <color rgb="FF1155CC"/>
        <sz val="11.0"/>
        <u/>
      </rPr>
      <t>Beat'Em &amp; Eat'Em (Europe).zip</t>
    </r>
  </si>
  <si>
    <r>
      <rPr>
        <rFont val="&quot;Helvetica Neue&quot;, Helvetica, Arial, sans-serif"/>
        <color rgb="FF1155CC"/>
        <sz val="11.0"/>
        <u/>
      </rPr>
      <t>Beat'Em &amp; Eat'Em (USA).zip</t>
    </r>
  </si>
  <si>
    <r>
      <rPr>
        <rFont val="&quot;Helvetica Neue&quot;, Helvetica, Arial, sans-serif"/>
        <color rgb="FF1155CC"/>
        <sz val="11.0"/>
        <u/>
      </rPr>
      <t>Berenstain Bears (USA).zip</t>
    </r>
  </si>
  <si>
    <r>
      <rPr>
        <rFont val="&quot;Helvetica Neue&quot;, Helvetica, Arial, sans-serif"/>
        <color rgb="FF1155CC"/>
        <sz val="11.0"/>
        <u/>
      </rPr>
      <t>Bermuda Triangle (Europe).zip</t>
    </r>
  </si>
  <si>
    <r>
      <rPr>
        <rFont val="&quot;Helvetica Neue&quot;, Helvetica, Arial, sans-serif"/>
        <color rgb="FF1155CC"/>
        <sz val="11.0"/>
        <u/>
      </rPr>
      <t>Bermuda Triangle (USA).zip</t>
    </r>
  </si>
  <si>
    <r>
      <rPr>
        <rFont val="&quot;Helvetica Neue&quot;, Helvetica, Arial, sans-serif"/>
        <color rgb="FF1155CC"/>
        <sz val="11.0"/>
        <u/>
      </rPr>
      <t>Berzerk (Brazil) (En) (Unl).zip</t>
    </r>
  </si>
  <si>
    <r>
      <rPr>
        <rFont val="&quot;Helvetica Neue&quot;, Helvetica, Arial, sans-serif"/>
        <color rgb="FF1155CC"/>
        <sz val="11.0"/>
        <u/>
      </rPr>
      <t>Berzerk (Europe).zip</t>
    </r>
  </si>
  <si>
    <r>
      <rPr>
        <rFont val="&quot;Helvetica Neue&quot;, Helvetica, Arial, sans-serif"/>
        <color rgb="FF1155CC"/>
        <sz val="11.0"/>
        <u/>
      </rPr>
      <t>Berzerk (Japan, USA) (En).zip</t>
    </r>
  </si>
  <si>
    <r>
      <rPr>
        <rFont val="&quot;Helvetica Neue&quot;, Helvetica, Arial, sans-serif"/>
        <color rgb="FF1155CC"/>
        <sz val="11.0"/>
        <u/>
      </rPr>
      <t>Berzerk (World) (Enhanced Edition).zip</t>
    </r>
  </si>
  <si>
    <r>
      <rPr>
        <rFont val="&quot;Helvetica Neue&quot;, Helvetica, Arial, sans-serif"/>
        <color rgb="FF1155CC"/>
        <sz val="11.0"/>
        <u/>
      </rPr>
      <t>Big Bird's Egg Catch (Europe).zip</t>
    </r>
  </si>
  <si>
    <r>
      <rPr>
        <rFont val="&quot;Helvetica Neue&quot;, Helvetica, Arial, sans-serif"/>
        <color rgb="FF1155CC"/>
        <sz val="11.0"/>
        <u/>
      </rPr>
      <t>Big Bird's Egg Catch (Japan, USA) (En) (Beta) (1982-12-08).zip</t>
    </r>
  </si>
  <si>
    <r>
      <rPr>
        <rFont val="&quot;Helvetica Neue&quot;, Helvetica, Arial, sans-serif"/>
        <color rgb="FF1155CC"/>
        <sz val="11.0"/>
        <u/>
      </rPr>
      <t>Big Bird's Egg Catch (Japan, USA) (En) (Beta) (1983-05-02).zip</t>
    </r>
  </si>
  <si>
    <r>
      <rPr>
        <rFont val="&quot;Helvetica Neue&quot;, Helvetica, Arial, sans-serif"/>
        <color rgb="FF1155CC"/>
        <sz val="11.0"/>
        <u/>
      </rPr>
      <t>Big Bird's Egg Catch (Japan, USA) (En) (Beta) (1983-05-17).zip</t>
    </r>
  </si>
  <si>
    <r>
      <rPr>
        <rFont val="&quot;Helvetica Neue&quot;, Helvetica, Arial, sans-serif"/>
        <color rgb="FF1155CC"/>
        <sz val="11.0"/>
        <u/>
      </rPr>
      <t>Big Bird's Egg Catch (Japan, USA) (En).zip</t>
    </r>
  </si>
  <si>
    <r>
      <rPr>
        <rFont val="&quot;Helvetica Neue&quot;, Helvetica, Arial, sans-serif"/>
        <color rgb="FF1155CC"/>
        <sz val="11.0"/>
        <u/>
      </rPr>
      <t>Bionic Breakthrough (USA) (Proto).zip</t>
    </r>
  </si>
  <si>
    <r>
      <rPr>
        <rFont val="&quot;Helvetica Neue&quot;, Helvetica, Arial, sans-serif"/>
        <color rgb="FF1155CC"/>
        <sz val="11.0"/>
        <u/>
      </rPr>
      <t>Birthday Mania (USA) (Robert A. Tokar).zip</t>
    </r>
  </si>
  <si>
    <r>
      <rPr>
        <rFont val="&quot;Helvetica Neue&quot;, Helvetica, Arial, sans-serif"/>
        <color rgb="FF1155CC"/>
        <sz val="11.0"/>
        <u/>
      </rPr>
      <t>Black Jack (Europe).zip</t>
    </r>
  </si>
  <si>
    <r>
      <rPr>
        <rFont val="&quot;Helvetica Neue&quot;, Helvetica, Arial, sans-serif"/>
        <color rgb="FF1155CC"/>
        <sz val="11.0"/>
        <u/>
      </rPr>
      <t>Black Jack (USA).zip</t>
    </r>
  </si>
  <si>
    <r>
      <rPr>
        <rFont val="&quot;Helvetica Neue&quot;, Helvetica, Arial, sans-serif"/>
        <color rgb="FF1155CC"/>
        <sz val="11.0"/>
        <u/>
      </rPr>
      <t>Bloody Human Freeway (USA) (Proto).zip</t>
    </r>
  </si>
  <si>
    <r>
      <rPr>
        <rFont val="&quot;Helvetica Neue&quot;, Helvetica, Arial, sans-serif"/>
        <color rgb="FF1155CC"/>
        <sz val="11.0"/>
        <u/>
      </rPr>
      <t>Blueprint (Europe).zip</t>
    </r>
  </si>
  <si>
    <r>
      <rPr>
        <rFont val="&quot;Helvetica Neue&quot;, Helvetica, Arial, sans-serif"/>
        <color rgb="FF1155CC"/>
        <sz val="11.0"/>
        <u/>
      </rPr>
      <t>Blueprint (USA) (Beta).zip</t>
    </r>
  </si>
  <si>
    <r>
      <rPr>
        <rFont val="&quot;Helvetica Neue&quot;, Helvetica, Arial, sans-serif"/>
        <color rgb="FF1155CC"/>
        <sz val="11.0"/>
        <u/>
      </rPr>
      <t>Blueprint (USA).zip</t>
    </r>
  </si>
  <si>
    <r>
      <rPr>
        <rFont val="&quot;Helvetica Neue&quot;, Helvetica, Arial, sans-serif"/>
        <color rgb="FF1155CC"/>
        <sz val="11.0"/>
        <u/>
      </rPr>
      <t>Bobby Is Going Home (Brazil) (En) (NTSC) (Unl).zip</t>
    </r>
  </si>
  <si>
    <r>
      <rPr>
        <rFont val="&quot;Helvetica Neue&quot;, Helvetica, Arial, sans-serif"/>
        <color rgb="FF1155CC"/>
        <sz val="11.0"/>
        <u/>
      </rPr>
      <t>Bobby Is Going Home (Brazil) (En) (PAL) (Unl).zip</t>
    </r>
  </si>
  <si>
    <r>
      <rPr>
        <rFont val="&quot;Helvetica Neue&quot;, Helvetica, Arial, sans-serif"/>
        <color rgb="FF1155CC"/>
        <sz val="11.0"/>
        <u/>
      </rPr>
      <t>Bobby Is Going Home (Europe) (Beta).zip</t>
    </r>
  </si>
  <si>
    <r>
      <rPr>
        <rFont val="&quot;Helvetica Neue&quot;, Helvetica, Arial, sans-serif"/>
        <color rgb="FF1155CC"/>
        <sz val="11.0"/>
        <u/>
      </rPr>
      <t>Bobby Is Going Home (Europe).zip</t>
    </r>
  </si>
  <si>
    <r>
      <rPr>
        <rFont val="&quot;Helvetica Neue&quot;, Helvetica, Arial, sans-serif"/>
        <color rgb="FF1155CC"/>
        <sz val="11.0"/>
        <u/>
      </rPr>
      <t>Bobby Is Going Home (USA).zip</t>
    </r>
  </si>
  <si>
    <r>
      <rPr>
        <rFont val="&quot;Helvetica Neue&quot;, Helvetica, Arial, sans-serif"/>
        <color rgb="FF1155CC"/>
        <sz val="11.0"/>
        <u/>
      </rPr>
      <t>Boggle (USA) (Proto) (1978-08-07).zip</t>
    </r>
  </si>
  <si>
    <r>
      <rPr>
        <rFont val="&quot;Helvetica Neue&quot;, Helvetica, Arial, sans-serif"/>
        <color rgb="FF1155CC"/>
        <sz val="11.0"/>
        <u/>
      </rPr>
      <t>Boing! (Europe).zip</t>
    </r>
  </si>
  <si>
    <r>
      <rPr>
        <rFont val="&quot;Helvetica Neue&quot;, Helvetica, Arial, sans-serif"/>
        <color rgb="FF1155CC"/>
        <sz val="11.0"/>
        <u/>
      </rPr>
      <t>Boing! (USA).zip</t>
    </r>
  </si>
  <si>
    <r>
      <rPr>
        <rFont val="&quot;Helvetica Neue&quot;, Helvetica, Arial, sans-serif"/>
        <color rgb="FF1155CC"/>
        <sz val="11.0"/>
        <u/>
      </rPr>
      <t>Bouncin' Baby Bunnies (USA) (Proto).zip</t>
    </r>
  </si>
  <si>
    <r>
      <rPr>
        <rFont val="&quot;Helvetica Neue&quot;, Helvetica, Arial, sans-serif"/>
        <color rgb="FF1155CC"/>
        <sz val="11.0"/>
        <u/>
      </rPr>
      <t>Bowling (Europe).zip</t>
    </r>
  </si>
  <si>
    <r>
      <rPr>
        <rFont val="&quot;Helvetica Neue&quot;, Helvetica, Arial, sans-serif"/>
        <color rgb="FF1155CC"/>
        <sz val="11.0"/>
        <u/>
      </rPr>
      <t>Bowling (USA).zip</t>
    </r>
  </si>
  <si>
    <r>
      <rPr>
        <rFont val="&quot;Helvetica Neue&quot;, Helvetica, Arial, sans-serif"/>
        <color rgb="FF1155CC"/>
        <sz val="11.0"/>
        <u/>
      </rPr>
      <t>Boxen (Germany) (En).zip</t>
    </r>
  </si>
  <si>
    <r>
      <rPr>
        <rFont val="&quot;Helvetica Neue&quot;, Helvetica, Arial, sans-serif"/>
        <color rgb="FF1155CC"/>
        <sz val="11.0"/>
        <u/>
      </rPr>
      <t>Boxing (Brazil) (En) (Unl).zip</t>
    </r>
  </si>
  <si>
    <r>
      <rPr>
        <rFont val="&quot;Helvetica Neue&quot;, Helvetica, Arial, sans-serif"/>
        <color rgb="FF1155CC"/>
        <sz val="11.0"/>
        <u/>
      </rPr>
      <t>Boxing (Europe).zip</t>
    </r>
  </si>
  <si>
    <r>
      <rPr>
        <rFont val="&quot;Helvetica Neue&quot;, Helvetica, Arial, sans-serif"/>
        <color rgb="FF1155CC"/>
        <sz val="11.0"/>
        <u/>
      </rPr>
      <t>Boxing (USA).zip</t>
    </r>
  </si>
  <si>
    <r>
      <rPr>
        <rFont val="&quot;Helvetica Neue&quot;, Helvetica, Arial, sans-serif"/>
        <color rgb="FF1155CC"/>
        <sz val="11.0"/>
        <u/>
      </rPr>
      <t>Brain Games (Europe).zip</t>
    </r>
  </si>
  <si>
    <r>
      <rPr>
        <rFont val="&quot;Helvetica Neue&quot;, Helvetica, Arial, sans-serif"/>
        <color rgb="FF1155CC"/>
        <sz val="11.0"/>
        <u/>
      </rPr>
      <t>Brain Games (USA).zip</t>
    </r>
  </si>
  <si>
    <r>
      <rPr>
        <rFont val="&quot;Helvetica Neue&quot;, Helvetica, Arial, sans-serif"/>
        <color rgb="FF1155CC"/>
        <sz val="11.0"/>
        <u/>
      </rPr>
      <t>Breakout (Europe).zip</t>
    </r>
  </si>
  <si>
    <r>
      <rPr>
        <rFont val="&quot;Helvetica Neue&quot;, Helvetica, Arial, sans-serif"/>
        <color rgb="FF1155CC"/>
        <sz val="11.0"/>
        <u/>
      </rPr>
      <t>Breakout ~ Breakaway IV (Japan, USA) (En).zip</t>
    </r>
  </si>
  <si>
    <r>
      <rPr>
        <rFont val="&quot;Helvetica Neue&quot;, Helvetica, Arial, sans-serif"/>
        <color rgb="FF1155CC"/>
        <sz val="11.0"/>
        <u/>
      </rPr>
      <t>Bridge (Europe).zip</t>
    </r>
  </si>
  <si>
    <r>
      <rPr>
        <rFont val="&quot;Helvetica Neue&quot;, Helvetica, Arial, sans-serif"/>
        <color rgb="FF1155CC"/>
        <sz val="11.0"/>
        <u/>
      </rPr>
      <t>Bridge (USA) (v1.1).zip</t>
    </r>
  </si>
  <si>
    <r>
      <rPr>
        <rFont val="&quot;Helvetica Neue&quot;, Helvetica, Arial, sans-serif"/>
        <color rgb="FF1155CC"/>
        <sz val="11.0"/>
        <u/>
      </rPr>
      <t>Bridge (USA).zip</t>
    </r>
  </si>
  <si>
    <r>
      <rPr>
        <rFont val="&quot;Helvetica Neue&quot;, Helvetica, Arial, sans-serif"/>
        <color rgb="FF1155CC"/>
        <sz val="11.0"/>
        <u/>
      </rPr>
      <t>Buck Rogers - Planet of Zoom (Europe).zip</t>
    </r>
  </si>
  <si>
    <r>
      <rPr>
        <rFont val="&quot;Helvetica Neue&quot;, Helvetica, Arial, sans-serif"/>
        <color rgb="FF1155CC"/>
        <sz val="11.0"/>
        <u/>
      </rPr>
      <t>Buck Rogers - Planet of Zoom (USA).zip</t>
    </r>
  </si>
  <si>
    <r>
      <rPr>
        <rFont val="&quot;Helvetica Neue&quot;, Helvetica, Arial, sans-serif"/>
        <color rgb="FF1155CC"/>
        <sz val="11.0"/>
        <u/>
      </rPr>
      <t>Bugs (Europe).zip</t>
    </r>
  </si>
  <si>
    <r>
      <rPr>
        <rFont val="&quot;Helvetica Neue&quot;, Helvetica, Arial, sans-serif"/>
        <color rgb="FF1155CC"/>
        <sz val="11.0"/>
        <u/>
      </rPr>
      <t>Bugs (USA).zip</t>
    </r>
  </si>
  <si>
    <r>
      <rPr>
        <rFont val="&quot;Helvetica Neue&quot;, Helvetica, Arial, sans-serif"/>
        <color rgb="FF1155CC"/>
        <sz val="11.0"/>
        <u/>
      </rPr>
      <t>Bugs Bunny (USA) (Proto 1).zip</t>
    </r>
  </si>
  <si>
    <r>
      <rPr>
        <rFont val="&quot;Helvetica Neue&quot;, Helvetica, Arial, sans-serif"/>
        <color rgb="FF1155CC"/>
        <sz val="11.0"/>
        <u/>
      </rPr>
      <t>Bugs Bunny (USA) (Proto 2).zip</t>
    </r>
  </si>
  <si>
    <r>
      <rPr>
        <rFont val="&quot;Helvetica Neue&quot;, Helvetica, Arial, sans-serif"/>
        <color rgb="FF1155CC"/>
        <sz val="11.0"/>
        <u/>
      </rPr>
      <t>Bump 'n' Jump (Europe).zip</t>
    </r>
  </si>
  <si>
    <r>
      <rPr>
        <rFont val="&quot;Helvetica Neue&quot;, Helvetica, Arial, sans-serif"/>
        <color rgb="FF1155CC"/>
        <sz val="11.0"/>
        <u/>
      </rPr>
      <t>Bump 'n' Jump (USA).zip</t>
    </r>
  </si>
  <si>
    <r>
      <rPr>
        <rFont val="&quot;Helvetica Neue&quot;, Helvetica, Arial, sans-serif"/>
        <color rgb="FF1155CC"/>
        <sz val="11.0"/>
        <u/>
      </rPr>
      <t>Bumper Bash (Europe).zip</t>
    </r>
  </si>
  <si>
    <r>
      <rPr>
        <rFont val="&quot;Helvetica Neue&quot;, Helvetica, Arial, sans-serif"/>
        <color rgb="FF1155CC"/>
        <sz val="11.0"/>
        <u/>
      </rPr>
      <t>Bumper Bash (USA).zip</t>
    </r>
  </si>
  <si>
    <r>
      <rPr>
        <rFont val="&quot;Helvetica Neue&quot;, Helvetica, Arial, sans-serif"/>
        <color rgb="FF1155CC"/>
        <sz val="11.0"/>
        <u/>
      </rPr>
      <t>BurgerTime (USA).zip</t>
    </r>
  </si>
  <si>
    <r>
      <rPr>
        <rFont val="&quot;Helvetica Neue&quot;, Helvetica, Arial, sans-serif"/>
        <color rgb="FF1155CC"/>
        <sz val="11.0"/>
        <u/>
      </rPr>
      <t>Burgertime (USA) (PROPER 12K).zip</t>
    </r>
  </si>
  <si>
    <r>
      <rPr>
        <rFont val="&quot;Helvetica Neue&quot;, Helvetica, Arial, sans-serif"/>
        <color rgb="FF1155CC"/>
        <sz val="11.0"/>
        <u/>
      </rPr>
      <t>Burning Desire (Europe).zip</t>
    </r>
  </si>
  <si>
    <r>
      <rPr>
        <rFont val="&quot;Helvetica Neue&quot;, Helvetica, Arial, sans-serif"/>
        <color rgb="FF1155CC"/>
        <sz val="11.0"/>
        <u/>
      </rPr>
      <t>Burning Desire (USA).zip</t>
    </r>
  </si>
  <si>
    <r>
      <rPr>
        <rFont val="&quot;Helvetica Neue&quot;, Helvetica, Arial, sans-serif"/>
        <color rgb="FF1155CC"/>
        <sz val="11.0"/>
        <u/>
      </rPr>
      <t>Cabbage Patch Kids - Adventures in the Park (USA) (Proto) (1984-09-13).zip</t>
    </r>
  </si>
  <si>
    <r>
      <rPr>
        <rFont val="&quot;Helvetica Neue&quot;, Helvetica, Arial, sans-serif"/>
        <color rgb="FF1155CC"/>
        <sz val="11.0"/>
        <u/>
      </rPr>
      <t>Cakewalk (Europe).zip</t>
    </r>
  </si>
  <si>
    <r>
      <rPr>
        <rFont val="&quot;Helvetica Neue&quot;, Helvetica, Arial, sans-serif"/>
        <color rgb="FF1155CC"/>
        <sz val="11.0"/>
        <u/>
      </rPr>
      <t>Cakewalk (USA).zip</t>
    </r>
  </si>
  <si>
    <r>
      <rPr>
        <rFont val="&quot;Helvetica Neue&quot;, Helvetica, Arial, sans-serif"/>
        <color rgb="FF1155CC"/>
        <sz val="11.0"/>
        <u/>
      </rPr>
      <t>California Games (Europe).zip</t>
    </r>
  </si>
  <si>
    <r>
      <rPr>
        <rFont val="&quot;Helvetica Neue&quot;, Helvetica, Arial, sans-serif"/>
        <color rgb="FF1155CC"/>
        <sz val="11.0"/>
        <u/>
      </rPr>
      <t>California Games (USA).zip</t>
    </r>
  </si>
  <si>
    <r>
      <rPr>
        <rFont val="&quot;Helvetica Neue&quot;, Helvetica, Arial, sans-serif"/>
        <color rgb="FF1155CC"/>
        <sz val="11.0"/>
        <u/>
      </rPr>
      <t>Canyon Bomber (USA).zip</t>
    </r>
  </si>
  <si>
    <r>
      <rPr>
        <rFont val="&quot;Helvetica Neue&quot;, Helvetica, Arial, sans-serif"/>
        <color rgb="FF1155CC"/>
        <sz val="11.0"/>
        <u/>
      </rPr>
      <t>Care Bears (USA) (Proto).zip</t>
    </r>
  </si>
  <si>
    <r>
      <rPr>
        <rFont val="&quot;Helvetica Neue&quot;, Helvetica, Arial, sans-serif"/>
        <color rgb="FF1155CC"/>
        <sz val="11.0"/>
        <u/>
      </rPr>
      <t>Carnival (Europe).zip</t>
    </r>
  </si>
  <si>
    <r>
      <rPr>
        <rFont val="&quot;Helvetica Neue&quot;, Helvetica, Arial, sans-serif"/>
        <color rgb="FF1155CC"/>
        <sz val="11.0"/>
        <u/>
      </rPr>
      <t>Carnival (USA).zip</t>
    </r>
  </si>
  <si>
    <r>
      <rPr>
        <rFont val="&quot;Helvetica Neue&quot;, Helvetica, Arial, sans-serif"/>
        <color rgb="FF1155CC"/>
        <sz val="11.0"/>
        <u/>
      </rPr>
      <t>Casino (Europe).zip</t>
    </r>
  </si>
  <si>
    <r>
      <rPr>
        <rFont val="&quot;Helvetica Neue&quot;, Helvetica, Arial, sans-serif"/>
        <color rgb="FF1155CC"/>
        <sz val="11.0"/>
        <u/>
      </rPr>
      <t>Casino ~ Poker Plus (USA).zip</t>
    </r>
  </si>
  <si>
    <r>
      <rPr>
        <rFont val="&quot;Helvetica Neue&quot;, Helvetica, Arial, sans-serif"/>
        <color rgb="FF1155CC"/>
        <sz val="11.0"/>
        <u/>
      </rPr>
      <t>Cat Trax (USA).zip</t>
    </r>
  </si>
  <si>
    <r>
      <rPr>
        <rFont val="&quot;Helvetica Neue&quot;, Helvetica, Arial, sans-serif"/>
        <color rgb="FF1155CC"/>
        <sz val="11.0"/>
        <u/>
      </rPr>
      <t>Cathouse Blues (USA).zip</t>
    </r>
  </si>
  <si>
    <r>
      <rPr>
        <rFont val="&quot;Helvetica Neue&quot;, Helvetica, Arial, sans-serif"/>
        <color rgb="FF1155CC"/>
        <sz val="11.0"/>
        <u/>
      </rPr>
      <t>Centipede (Europe) (Beta).zip</t>
    </r>
  </si>
  <si>
    <r>
      <rPr>
        <rFont val="&quot;Helvetica Neue&quot;, Helvetica, Arial, sans-serif"/>
        <color rgb="FF1155CC"/>
        <sz val="11.0"/>
        <u/>
      </rPr>
      <t>Centipede (Europe).zip</t>
    </r>
  </si>
  <si>
    <r>
      <rPr>
        <rFont val="&quot;Helvetica Neue&quot;, Helvetica, Arial, sans-serif"/>
        <color rgb="FF1155CC"/>
        <sz val="11.0"/>
        <u/>
      </rPr>
      <t>Centipede (Japan, USA) (En).zip</t>
    </r>
  </si>
  <si>
    <r>
      <rPr>
        <rFont val="&quot;Helvetica Neue&quot;, Helvetica, Arial, sans-serif"/>
        <color rgb="FF1155CC"/>
        <sz val="11.0"/>
        <u/>
      </rPr>
      <t>Challenge (Canada).zip</t>
    </r>
  </si>
  <si>
    <r>
      <rPr>
        <rFont val="&quot;Helvetica Neue&quot;, Helvetica, Arial, sans-serif"/>
        <color rgb="FF1155CC"/>
        <sz val="11.0"/>
        <u/>
      </rPr>
      <t>Challenge of.... NEXAR, The (Europe).zip</t>
    </r>
  </si>
  <si>
    <r>
      <rPr>
        <rFont val="&quot;Helvetica Neue&quot;, Helvetica, Arial, sans-serif"/>
        <color rgb="FF1155CC"/>
        <sz val="11.0"/>
        <u/>
      </rPr>
      <t>Challenge of.... NEXAR, The (USA).zip</t>
    </r>
  </si>
  <si>
    <r>
      <rPr>
        <rFont val="&quot;Helvetica Neue&quot;, Helvetica, Arial, sans-serif"/>
        <color rgb="FF1155CC"/>
        <sz val="11.0"/>
        <u/>
      </rPr>
      <t>Championship Soccer (Europe).zip</t>
    </r>
  </si>
  <si>
    <r>
      <rPr>
        <rFont val="&quot;Helvetica Neue&quot;, Helvetica, Arial, sans-serif"/>
        <color rgb="FF1155CC"/>
        <sz val="11.0"/>
        <u/>
      </rPr>
      <t>Championship Soccer ~ Soccer (USA).zip</t>
    </r>
  </si>
  <si>
    <r>
      <rPr>
        <rFont val="&quot;Helvetica Neue&quot;, Helvetica, Arial, sans-serif"/>
        <color rgb="FF1155CC"/>
        <sz val="11.0"/>
        <u/>
      </rPr>
      <t>Chase the Chuck Wagon (USA).zip</t>
    </r>
  </si>
  <si>
    <r>
      <rPr>
        <rFont val="&quot;Helvetica Neue&quot;, Helvetica, Arial, sans-serif"/>
        <color rgb="FF1155CC"/>
        <sz val="11.0"/>
        <u/>
      </rPr>
      <t>Checkers (USA).zip</t>
    </r>
  </si>
  <si>
    <r>
      <rPr>
        <rFont val="&quot;Helvetica Neue&quot;, Helvetica, Arial, sans-serif"/>
        <color rgb="FF1155CC"/>
        <sz val="11.0"/>
        <u/>
      </rPr>
      <t>Chess (Europe).zip</t>
    </r>
  </si>
  <si>
    <r>
      <rPr>
        <rFont val="&quot;Helvetica Neue&quot;, Helvetica, Arial, sans-serif"/>
        <color rgb="FF1155CC"/>
        <sz val="11.0"/>
        <u/>
      </rPr>
      <t>China Syndrome (Europe).zip</t>
    </r>
  </si>
  <si>
    <r>
      <rPr>
        <rFont val="&quot;Helvetica Neue&quot;, Helvetica, Arial, sans-serif"/>
        <color rgb="FF1155CC"/>
        <sz val="11.0"/>
        <u/>
      </rPr>
      <t>China Syndrome (USA).zip</t>
    </r>
  </si>
  <si>
    <r>
      <rPr>
        <rFont val="&quot;Helvetica Neue&quot;, Helvetica, Arial, sans-serif"/>
        <color rgb="FF1155CC"/>
        <sz val="11.0"/>
        <u/>
      </rPr>
      <t>Chopper Command (Europe).zip</t>
    </r>
  </si>
  <si>
    <r>
      <rPr>
        <rFont val="&quot;Helvetica Neue&quot;, Helvetica, Arial, sans-serif"/>
        <color rgb="FF1155CC"/>
        <sz val="11.0"/>
        <u/>
      </rPr>
      <t>Chopper Command (USA).zip</t>
    </r>
  </si>
  <si>
    <r>
      <rPr>
        <rFont val="&quot;Helvetica Neue&quot;, Helvetica, Arial, sans-serif"/>
        <color rgb="FF1155CC"/>
        <sz val="11.0"/>
        <u/>
      </rPr>
      <t>Chuck Norris Superkicks (USA).zip</t>
    </r>
  </si>
  <si>
    <r>
      <rPr>
        <rFont val="&quot;Helvetica Neue&quot;, Helvetica, Arial, sans-serif"/>
        <color rgb="FF1155CC"/>
        <sz val="11.0"/>
        <u/>
      </rPr>
      <t>Circus Atari (Europe).zip</t>
    </r>
  </si>
  <si>
    <r>
      <rPr>
        <rFont val="&quot;Helvetica Neue&quot;, Helvetica, Arial, sans-serif"/>
        <color rgb="FF1155CC"/>
        <sz val="11.0"/>
        <u/>
      </rPr>
      <t>Circus Atari (Japan, USA) (En).zip</t>
    </r>
  </si>
  <si>
    <r>
      <rPr>
        <rFont val="&quot;Helvetica Neue&quot;, Helvetica, Arial, sans-serif"/>
        <color rgb="FF1155CC"/>
        <sz val="11.0"/>
        <u/>
      </rPr>
      <t>Coco Nuts (USA).zip</t>
    </r>
  </si>
  <si>
    <r>
      <rPr>
        <rFont val="&quot;Helvetica Neue&quot;, Helvetica, Arial, sans-serif"/>
        <color rgb="FF1155CC"/>
        <sz val="11.0"/>
        <u/>
      </rPr>
      <t>Codebreaker (Europe).zip</t>
    </r>
  </si>
  <si>
    <r>
      <rPr>
        <rFont val="&quot;Helvetica Neue&quot;, Helvetica, Arial, sans-serif"/>
        <color rgb="FF1155CC"/>
        <sz val="11.0"/>
        <u/>
      </rPr>
      <t>Codebreaker (USA).zip</t>
    </r>
  </si>
  <si>
    <r>
      <rPr>
        <rFont val="&quot;Helvetica Neue&quot;, Helvetica, Arial, sans-serif"/>
        <color rgb="FF1155CC"/>
        <sz val="11.0"/>
        <u/>
      </rPr>
      <t>Col 'N' (Europe) (Unl).zip</t>
    </r>
  </si>
  <si>
    <r>
      <rPr>
        <rFont val="&quot;Helvetica Neue&quot;, Helvetica, Arial, sans-serif"/>
        <color rgb="FF1155CC"/>
        <sz val="11.0"/>
        <u/>
      </rPr>
      <t>Color Bar Generator (USA).zip</t>
    </r>
  </si>
  <si>
    <r>
      <rPr>
        <rFont val="&quot;Helvetica Neue&quot;, Helvetica, Arial, sans-serif"/>
        <color rgb="FF1155CC"/>
        <sz val="11.0"/>
        <u/>
      </rPr>
      <t>Colors (Europe) (Proto).zip</t>
    </r>
  </si>
  <si>
    <r>
      <rPr>
        <rFont val="&quot;Helvetica Neue&quot;, Helvetica, Arial, sans-serif"/>
        <color rgb="FF1155CC"/>
        <sz val="11.0"/>
        <u/>
      </rPr>
      <t>Colours (USA, Europe) (Demo) (Atari Anthology).zip</t>
    </r>
  </si>
  <si>
    <r>
      <rPr>
        <rFont val="&quot;Helvetica Neue&quot;, Helvetica, Arial, sans-serif"/>
        <color rgb="FF1155CC"/>
        <sz val="11.0"/>
        <u/>
      </rPr>
      <t>Combat (Europe).zip</t>
    </r>
  </si>
  <si>
    <r>
      <rPr>
        <rFont val="&quot;Helvetica Neue&quot;, Helvetica, Arial, sans-serif"/>
        <color rgb="FF1155CC"/>
        <sz val="11.0"/>
        <u/>
      </rPr>
      <t>Combat (USA, Europe) (Atari Anthology).zip</t>
    </r>
  </si>
  <si>
    <r>
      <rPr>
        <rFont val="&quot;Helvetica Neue&quot;, Helvetica, Arial, sans-serif"/>
        <color rgb="FF1155CC"/>
        <sz val="11.0"/>
        <u/>
      </rPr>
      <t>Combat Two (USA) (Proto).zip</t>
    </r>
  </si>
  <si>
    <r>
      <rPr>
        <rFont val="&quot;Helvetica Neue&quot;, Helvetica, Arial, sans-serif"/>
        <color rgb="FF1155CC"/>
        <sz val="11.0"/>
        <u/>
      </rPr>
      <t>Combat ~ Tank-Plus (USA).zip</t>
    </r>
  </si>
  <si>
    <r>
      <rPr>
        <rFont val="&quot;Helvetica Neue&quot;, Helvetica, Arial, sans-serif"/>
        <color rgb="FF1155CC"/>
        <sz val="11.0"/>
        <u/>
      </rPr>
      <t>Commando (Europe).zip</t>
    </r>
  </si>
  <si>
    <r>
      <rPr>
        <rFont val="&quot;Helvetica Neue&quot;, Helvetica, Arial, sans-serif"/>
        <color rgb="FF1155CC"/>
        <sz val="11.0"/>
        <u/>
      </rPr>
      <t>Commando (USA) (Alt).zip</t>
    </r>
  </si>
  <si>
    <r>
      <rPr>
        <rFont val="&quot;Helvetica Neue&quot;, Helvetica, Arial, sans-serif"/>
        <color rgb="FF1155CC"/>
        <sz val="11.0"/>
        <u/>
      </rPr>
      <t>Commando (USA).zip</t>
    </r>
  </si>
  <si>
    <r>
      <rPr>
        <rFont val="&quot;Helvetica Neue&quot;, Helvetica, Arial, sans-serif"/>
        <color rgb="FF1155CC"/>
        <sz val="11.0"/>
        <u/>
      </rPr>
      <t>Commando Raid (Europe).zip</t>
    </r>
  </si>
  <si>
    <r>
      <rPr>
        <rFont val="&quot;Helvetica Neue&quot;, Helvetica, Arial, sans-serif"/>
        <color rgb="FF1155CC"/>
        <sz val="11.0"/>
        <u/>
      </rPr>
      <t>Commando Raid (USA).zip</t>
    </r>
  </si>
  <si>
    <r>
      <rPr>
        <rFont val="&quot;Helvetica Neue&quot;, Helvetica, Arial, sans-serif"/>
        <color rgb="FF1155CC"/>
        <sz val="11.0"/>
        <u/>
      </rPr>
      <t>Communist Mutants from Space (Europe) (Beta).zip</t>
    </r>
  </si>
  <si>
    <r>
      <rPr>
        <rFont val="&quot;Helvetica Neue&quot;, Helvetica, Arial, sans-serif"/>
        <color rgb="FF1155CC"/>
        <sz val="11.0"/>
        <u/>
      </rPr>
      <t>Communist Mutants from Space (Europe).zip</t>
    </r>
  </si>
  <si>
    <r>
      <rPr>
        <rFont val="&quot;Helvetica Neue&quot;, Helvetica, Arial, sans-serif"/>
        <color rgb="FF1155CC"/>
        <sz val="11.0"/>
        <u/>
      </rPr>
      <t>Communist Mutants from Space (USA) (Beta).zip</t>
    </r>
  </si>
  <si>
    <r>
      <rPr>
        <rFont val="&quot;Helvetica Neue&quot;, Helvetica, Arial, sans-serif"/>
        <color rgb="FF1155CC"/>
        <sz val="11.0"/>
        <u/>
      </rPr>
      <t>Communist Mutants from Space (USA).zip</t>
    </r>
  </si>
  <si>
    <r>
      <rPr>
        <rFont val="&quot;Helvetica Neue&quot;, Helvetica, Arial, sans-serif"/>
        <color rgb="FF1155CC"/>
        <sz val="11.0"/>
        <u/>
      </rPr>
      <t>Computer Chess (USA) (Proto).zip</t>
    </r>
  </si>
  <si>
    <r>
      <rPr>
        <rFont val="&quot;Helvetica Neue&quot;, Helvetica, Arial, sans-serif"/>
        <color rgb="FF1155CC"/>
        <sz val="11.0"/>
        <u/>
      </rPr>
      <t>Condor Attack (USA).zip</t>
    </r>
  </si>
  <si>
    <r>
      <rPr>
        <rFont val="&quot;Helvetica Neue&quot;, Helvetica, Arial, sans-serif"/>
        <color rgb="FF1155CC"/>
        <sz val="11.0"/>
        <u/>
      </rPr>
      <t>Confrontation (USA) (Proto).zip</t>
    </r>
  </si>
  <si>
    <r>
      <rPr>
        <rFont val="&quot;Helvetica Neue&quot;, Helvetica, Arial, sans-serif"/>
        <color rgb="FF1155CC"/>
        <sz val="11.0"/>
        <u/>
      </rPr>
      <t>Congo Bongo (USA).zip</t>
    </r>
  </si>
  <si>
    <r>
      <rPr>
        <rFont val="&quot;Helvetica Neue&quot;, Helvetica, Arial, sans-serif"/>
        <color rgb="FF1155CC"/>
        <sz val="11.0"/>
        <u/>
      </rPr>
      <t>Cookie Monster Munch (USA).zip</t>
    </r>
  </si>
  <si>
    <r>
      <rPr>
        <rFont val="&quot;Helvetica Neue&quot;, Helvetica, Arial, sans-serif"/>
        <color rgb="FF1155CC"/>
        <sz val="11.0"/>
        <u/>
      </rPr>
      <t>Cosmic Ark (USA) (Rev 1).zip</t>
    </r>
  </si>
  <si>
    <r>
      <rPr>
        <rFont val="&quot;Helvetica Neue&quot;, Helvetica, Arial, sans-serif"/>
        <color rgb="FF1155CC"/>
        <sz val="11.0"/>
        <u/>
      </rPr>
      <t>Cosmic Ark (USA).zip</t>
    </r>
  </si>
  <si>
    <r>
      <rPr>
        <rFont val="&quot;Helvetica Neue&quot;, Helvetica, Arial, sans-serif"/>
        <color rgb="FF1155CC"/>
        <sz val="11.0"/>
        <u/>
      </rPr>
      <t>Cosmic Commuter (USA).zip</t>
    </r>
  </si>
  <si>
    <r>
      <rPr>
        <rFont val="&quot;Helvetica Neue&quot;, Helvetica, Arial, sans-serif"/>
        <color rgb="FF1155CC"/>
        <sz val="11.0"/>
        <u/>
      </rPr>
      <t>Cosmic Creeps (USA).zip</t>
    </r>
  </si>
  <si>
    <r>
      <rPr>
        <rFont val="&quot;Helvetica Neue&quot;, Helvetica, Arial, sans-serif"/>
        <color rgb="FF1155CC"/>
        <sz val="11.0"/>
        <u/>
      </rPr>
      <t>Cosmic Swarm (USA).zip</t>
    </r>
  </si>
  <si>
    <r>
      <rPr>
        <rFont val="&quot;Helvetica Neue&quot;, Helvetica, Arial, sans-serif"/>
        <color rgb="FF1155CC"/>
        <sz val="11.0"/>
        <u/>
      </rPr>
      <t>Crack'ed (USA) (Proto).zip</t>
    </r>
  </si>
  <si>
    <r>
      <rPr>
        <rFont val="&quot;Helvetica Neue&quot;, Helvetica, Arial, sans-serif"/>
        <color rgb="FF1155CC"/>
        <sz val="11.0"/>
        <u/>
      </rPr>
      <t>Crackpots (USA).zip</t>
    </r>
  </si>
  <si>
    <r>
      <rPr>
        <rFont val="&quot;Helvetica Neue&quot;, Helvetica, Arial, sans-serif"/>
        <color rgb="FF1155CC"/>
        <sz val="11.0"/>
        <u/>
      </rPr>
      <t>Crash Dive (USA).zip</t>
    </r>
  </si>
  <si>
    <r>
      <rPr>
        <rFont val="&quot;Helvetica Neue&quot;, Helvetica, Arial, sans-serif"/>
        <color rgb="FF1155CC"/>
        <sz val="11.0"/>
        <u/>
      </rPr>
      <t>Crazy Climber (USA).zip</t>
    </r>
  </si>
  <si>
    <r>
      <rPr>
        <rFont val="&quot;Helvetica Neue&quot;, Helvetica, Arial, sans-serif"/>
        <color rgb="FF1155CC"/>
        <sz val="11.0"/>
        <u/>
      </rPr>
      <t>Cross Force (Europe).zip</t>
    </r>
  </si>
  <si>
    <r>
      <rPr>
        <rFont val="&quot;Helvetica Neue&quot;, Helvetica, Arial, sans-serif"/>
        <color rgb="FF1155CC"/>
        <sz val="11.0"/>
        <u/>
      </rPr>
      <t>Cross Force (USA).zip</t>
    </r>
  </si>
  <si>
    <r>
      <rPr>
        <rFont val="&quot;Helvetica Neue&quot;, Helvetica, Arial, sans-serif"/>
        <color rgb="FF1155CC"/>
        <sz val="11.0"/>
        <u/>
      </rPr>
      <t>Crossbow (USA).zip</t>
    </r>
  </si>
  <si>
    <r>
      <rPr>
        <rFont val="&quot;Helvetica Neue&quot;, Helvetica, Arial, sans-serif"/>
        <color rgb="FF1155CC"/>
        <sz val="11.0"/>
        <u/>
      </rPr>
      <t>Crypts of Chaos (USA).zip</t>
    </r>
  </si>
  <si>
    <r>
      <rPr>
        <rFont val="&quot;Helvetica Neue&quot;, Helvetica, Arial, sans-serif"/>
        <color rgb="FF1155CC"/>
        <sz val="11.0"/>
        <u/>
      </rPr>
      <t>Crystal Castles (Europe).zip</t>
    </r>
  </si>
  <si>
    <r>
      <rPr>
        <rFont val="&quot;Helvetica Neue&quot;, Helvetica, Arial, sans-serif"/>
        <color rgb="FF1155CC"/>
        <sz val="11.0"/>
        <u/>
      </rPr>
      <t>Crystal Castles (USA).zip</t>
    </r>
  </si>
  <si>
    <r>
      <rPr>
        <rFont val="&quot;Helvetica Neue&quot;, Helvetica, Arial, sans-serif"/>
        <color rgb="FF1155CC"/>
        <sz val="11.0"/>
        <u/>
      </rPr>
      <t>Cubicolor (USA) (Proto).zip</t>
    </r>
  </si>
  <si>
    <r>
      <rPr>
        <rFont val="&quot;Helvetica Neue&quot;, Helvetica, Arial, sans-serif"/>
        <color rgb="FF1155CC"/>
        <sz val="11.0"/>
        <u/>
      </rPr>
      <t>Custer's Revenge (USA).zip</t>
    </r>
  </si>
  <si>
    <r>
      <rPr>
        <rFont val="&quot;Helvetica Neue&quot;, Helvetica, Arial, sans-serif"/>
        <color rgb="FF1155CC"/>
        <sz val="11.0"/>
        <u/>
      </rPr>
      <t>Dan Kitchen's Tomcat - The F-14 Fighter Simulator (Europe).zip</t>
    </r>
  </si>
  <si>
    <r>
      <rPr>
        <rFont val="&quot;Helvetica Neue&quot;, Helvetica, Arial, sans-serif"/>
        <color rgb="FF1155CC"/>
        <sz val="11.0"/>
        <u/>
      </rPr>
      <t>Dan Kitchen's Tomcat - The F-14 Fighter Simulator (USA).zip</t>
    </r>
  </si>
  <si>
    <r>
      <rPr>
        <rFont val="&quot;Helvetica Neue&quot;, Helvetica, Arial, sans-serif"/>
        <color rgb="FF1155CC"/>
        <sz val="11.0"/>
        <u/>
      </rPr>
      <t>Dancing Plate (USA).zip</t>
    </r>
  </si>
  <si>
    <r>
      <rPr>
        <rFont val="&quot;Helvetica Neue&quot;, Helvetica, Arial, sans-serif"/>
        <color rgb="FF1155CC"/>
        <sz val="11.0"/>
        <u/>
      </rPr>
      <t>Dark Cavern (USA).zip</t>
    </r>
  </si>
  <si>
    <r>
      <rPr>
        <rFont val="&quot;Helvetica Neue&quot;, Helvetica, Arial, sans-serif"/>
        <color rgb="FF1155CC"/>
        <sz val="11.0"/>
        <u/>
      </rPr>
      <t>Dark Chambers (USA).zip</t>
    </r>
  </si>
  <si>
    <r>
      <rPr>
        <rFont val="&quot;Helvetica Neue&quot;, Helvetica, Arial, sans-serif"/>
        <color rgb="FF1155CC"/>
        <sz val="11.0"/>
        <u/>
      </rPr>
      <t>Deadly Duck (USA).zip</t>
    </r>
  </si>
  <si>
    <r>
      <rPr>
        <rFont val="&quot;Helvetica Neue&quot;, Helvetica, Arial, sans-serif"/>
        <color rgb="FF1155CC"/>
        <sz val="11.0"/>
        <u/>
      </rPr>
      <t>Death Trap (USA).zip</t>
    </r>
  </si>
  <si>
    <r>
      <rPr>
        <rFont val="&quot;Helvetica Neue&quot;, Helvetica, Arial, sans-serif"/>
        <color rgb="FF1155CC"/>
        <sz val="11.0"/>
        <u/>
      </rPr>
      <t>Defender (Europe).zip</t>
    </r>
  </si>
  <si>
    <r>
      <rPr>
        <rFont val="&quot;Helvetica Neue&quot;, Helvetica, Arial, sans-serif"/>
        <color rgb="FF1155CC"/>
        <sz val="11.0"/>
        <u/>
      </rPr>
      <t>Defender (USA).zip</t>
    </r>
  </si>
  <si>
    <r>
      <rPr>
        <rFont val="&quot;Helvetica Neue&quot;, Helvetica, Arial, sans-serif"/>
        <color rgb="FF1155CC"/>
        <sz val="11.0"/>
        <u/>
      </rPr>
      <t>Defender II (USA) (Alt).zip</t>
    </r>
  </si>
  <si>
    <r>
      <rPr>
        <rFont val="&quot;Helvetica Neue&quot;, Helvetica, Arial, sans-serif"/>
        <color rgb="FF1155CC"/>
        <sz val="11.0"/>
        <u/>
      </rPr>
      <t>Demolition Herby (USA).zip</t>
    </r>
  </si>
  <si>
    <r>
      <rPr>
        <rFont val="&quot;Helvetica Neue&quot;, Helvetica, Arial, sans-serif"/>
        <color rgb="FF1155CC"/>
        <sz val="11.0"/>
        <u/>
      </rPr>
      <t>Demon Attack (Europe).zip</t>
    </r>
  </si>
  <si>
    <r>
      <rPr>
        <rFont val="&quot;Helvetica Neue&quot;, Helvetica, Arial, sans-serif"/>
        <color rgb="FF1155CC"/>
        <sz val="11.0"/>
        <u/>
      </rPr>
      <t>Demon Attack (USA) (Rev 1).zip</t>
    </r>
  </si>
  <si>
    <r>
      <rPr>
        <rFont val="&quot;Helvetica Neue&quot;, Helvetica, Arial, sans-serif"/>
        <color rgb="FF1155CC"/>
        <sz val="11.0"/>
        <u/>
      </rPr>
      <t>Demons to Diamonds (USA).zip</t>
    </r>
  </si>
  <si>
    <r>
      <rPr>
        <rFont val="&quot;Helvetica Neue&quot;, Helvetica, Arial, sans-serif"/>
        <color rgb="FF1155CC"/>
        <sz val="11.0"/>
        <u/>
      </rPr>
      <t>Depth Charge (USA) (Proto).zip</t>
    </r>
  </si>
  <si>
    <r>
      <rPr>
        <rFont val="&quot;Helvetica Neue&quot;, Helvetica, Arial, sans-serif"/>
        <color rgb="FF1155CC"/>
        <sz val="11.0"/>
        <u/>
      </rPr>
      <t>Desert Falcon (USA).zip</t>
    </r>
  </si>
  <si>
    <r>
      <rPr>
        <rFont val="&quot;Helvetica Neue&quot;, Helvetica, Arial, sans-serif"/>
        <color rgb="FF1155CC"/>
        <sz val="11.0"/>
        <u/>
      </rPr>
      <t>Dice Puzzle (Europe).zip</t>
    </r>
  </si>
  <si>
    <r>
      <rPr>
        <rFont val="&quot;Helvetica Neue&quot;, Helvetica, Arial, sans-serif"/>
        <color rgb="FF1155CC"/>
        <sz val="11.0"/>
        <u/>
      </rPr>
      <t>Dice Puzzle (USA).zip</t>
    </r>
  </si>
  <si>
    <r>
      <rPr>
        <rFont val="&quot;Helvetica Neue&quot;, Helvetica, Arial, sans-serif"/>
        <color rgb="FF1155CC"/>
        <sz val="11.0"/>
        <u/>
      </rPr>
      <t>Dig Dug (USA).zip</t>
    </r>
  </si>
  <si>
    <r>
      <rPr>
        <rFont val="&quot;Helvetica Neue&quot;, Helvetica, Arial, sans-serif"/>
        <color rgb="FF1155CC"/>
        <sz val="11.0"/>
        <u/>
      </rPr>
      <t>Dishaster (USA).zip</t>
    </r>
  </si>
  <si>
    <r>
      <rPr>
        <rFont val="&quot;Helvetica Neue&quot;, Helvetica, Arial, sans-serif"/>
        <color rgb="FF1155CC"/>
        <sz val="11.0"/>
        <u/>
      </rPr>
      <t>Dodge 'Em (Europe).zip</t>
    </r>
  </si>
  <si>
    <r>
      <rPr>
        <rFont val="&quot;Helvetica Neue&quot;, Helvetica, Arial, sans-serif"/>
        <color rgb="FF1155CC"/>
        <sz val="11.0"/>
        <u/>
      </rPr>
      <t>Dodge 'Em ~ Dodger Cars (USA).zip</t>
    </r>
  </si>
  <si>
    <r>
      <rPr>
        <rFont val="&quot;Helvetica Neue&quot;, Helvetica, Arial, sans-serif"/>
        <color rgb="FF1155CC"/>
        <sz val="11.0"/>
        <u/>
      </rPr>
      <t>Dolphin (USA).zip</t>
    </r>
  </si>
  <si>
    <r>
      <rPr>
        <rFont val="&quot;Helvetica Neue&quot;, Helvetica, Arial, sans-serif"/>
        <color rgb="FF1155CC"/>
        <sz val="11.0"/>
        <u/>
      </rPr>
      <t>Donald Duck's Speedboat (USA) (Proto).zip</t>
    </r>
  </si>
  <si>
    <r>
      <rPr>
        <rFont val="&quot;Helvetica Neue&quot;, Helvetica, Arial, sans-serif"/>
        <color rgb="FF1155CC"/>
        <sz val="11.0"/>
        <u/>
      </rPr>
      <t>Donkey Kong (USA).zip</t>
    </r>
  </si>
  <si>
    <r>
      <rPr>
        <rFont val="&quot;Helvetica Neue&quot;, Helvetica, Arial, sans-serif"/>
        <color rgb="FF1155CC"/>
        <sz val="11.0"/>
        <u/>
      </rPr>
      <t>Donkey Kong Junior (USA).zip</t>
    </r>
  </si>
  <si>
    <r>
      <rPr>
        <rFont val="&quot;Helvetica Neue&quot;, Helvetica, Arial, sans-serif"/>
        <color rgb="FF1155CC"/>
        <sz val="11.0"/>
        <u/>
      </rPr>
      <t>Double Dragon (USA).zip</t>
    </r>
  </si>
  <si>
    <r>
      <rPr>
        <rFont val="&quot;Helvetica Neue&quot;, Helvetica, Arial, sans-serif"/>
        <color rgb="FF1155CC"/>
        <sz val="11.0"/>
        <u/>
      </rPr>
      <t>Double Dunk (Europe).zip</t>
    </r>
  </si>
  <si>
    <r>
      <rPr>
        <rFont val="&quot;Helvetica Neue&quot;, Helvetica, Arial, sans-serif"/>
        <color rgb="FF1155CC"/>
        <sz val="11.0"/>
        <u/>
      </rPr>
      <t>Double Dunk (USA).zip</t>
    </r>
  </si>
  <si>
    <r>
      <rPr>
        <rFont val="&quot;Helvetica Neue&quot;, Helvetica, Arial, sans-serif"/>
        <color rgb="FF1155CC"/>
        <sz val="11.0"/>
        <u/>
      </rPr>
      <t>Dragon Defender (Europe).zip</t>
    </r>
  </si>
  <si>
    <r>
      <rPr>
        <rFont val="&quot;Helvetica Neue&quot;, Helvetica, Arial, sans-serif"/>
        <color rgb="FF1155CC"/>
        <sz val="11.0"/>
        <u/>
      </rPr>
      <t>Dragonfire (USA).zip</t>
    </r>
  </si>
  <si>
    <r>
      <rPr>
        <rFont val="&quot;Helvetica Neue&quot;, Helvetica, Arial, sans-serif"/>
        <color rgb="FF1155CC"/>
        <sz val="11.0"/>
        <u/>
      </rPr>
      <t>Dragonstomper (USA).zip</t>
    </r>
  </si>
  <si>
    <r>
      <rPr>
        <rFont val="&quot;Helvetica Neue&quot;, Helvetica, Arial, sans-serif"/>
        <color rgb="FF1155CC"/>
        <sz val="11.0"/>
        <u/>
      </rPr>
      <t>Dragster (USA).zip</t>
    </r>
  </si>
  <si>
    <r>
      <rPr>
        <rFont val="&quot;Helvetica Neue&quot;, Helvetica, Arial, sans-serif"/>
        <color rgb="FF1155CC"/>
        <sz val="11.0"/>
        <u/>
      </rPr>
      <t>Dschungel Boy (Europe).zip</t>
    </r>
  </si>
  <si>
    <r>
      <rPr>
        <rFont val="&quot;Helvetica Neue&quot;, Helvetica, Arial, sans-serif"/>
        <color rgb="FF1155CC"/>
        <sz val="11.0"/>
        <u/>
      </rPr>
      <t>Dukes of Hazzard (USA) (Proto).zip</t>
    </r>
  </si>
  <si>
    <r>
      <rPr>
        <rFont val="&quot;Helvetica Neue&quot;, Helvetica, Arial, sans-serif"/>
        <color rgb="FF1155CC"/>
        <sz val="11.0"/>
        <u/>
      </rPr>
      <t>Dumbo's Flying Circus (USA) (Proto).zip</t>
    </r>
  </si>
  <si>
    <r>
      <rPr>
        <rFont val="&quot;Helvetica Neue&quot;, Helvetica, Arial, sans-serif"/>
        <color rgb="FF1155CC"/>
        <sz val="11.0"/>
        <u/>
      </rPr>
      <t>Dune (USA) (Proto).zip</t>
    </r>
  </si>
  <si>
    <r>
      <rPr>
        <rFont val="&quot;Helvetica Neue&quot;, Helvetica, Arial, sans-serif"/>
        <color rgb="FF1155CC"/>
        <sz val="11.0"/>
        <u/>
      </rPr>
      <t>E.T. - The Extra-Terrestrial (USA).zip</t>
    </r>
  </si>
  <si>
    <r>
      <rPr>
        <rFont val="&quot;Helvetica Neue&quot;, Helvetica, Arial, sans-serif"/>
        <color rgb="FF1155CC"/>
        <sz val="11.0"/>
        <u/>
      </rPr>
      <t>E.T. The Extra-Terrestrial (Europe).zip</t>
    </r>
  </si>
  <si>
    <r>
      <rPr>
        <rFont val="&quot;Helvetica Neue&quot;, Helvetica, Arial, sans-serif"/>
        <color rgb="FF1155CC"/>
        <sz val="11.0"/>
        <u/>
      </rPr>
      <t>Earth Dies Screaming, The (USA).zip</t>
    </r>
  </si>
  <si>
    <r>
      <rPr>
        <rFont val="&quot;Helvetica Neue&quot;, Helvetica, Arial, sans-serif"/>
        <color rgb="FF1155CC"/>
        <sz val="11.0"/>
        <u/>
      </rPr>
      <t>Eggomania (USA).zip</t>
    </r>
  </si>
  <si>
    <r>
      <rPr>
        <rFont val="&quot;Helvetica Neue&quot;, Helvetica, Arial, sans-serif"/>
        <color rgb="FF1155CC"/>
        <sz val="11.0"/>
        <u/>
      </rPr>
      <t>Elevator Action (USA) (Proto).zip</t>
    </r>
  </si>
  <si>
    <r>
      <rPr>
        <rFont val="&quot;Helvetica Neue&quot;, Helvetica, Arial, sans-serif"/>
        <color rgb="FF1155CC"/>
        <sz val="11.0"/>
        <u/>
      </rPr>
      <t>Elf Adventure (USA) (Proto).zip</t>
    </r>
  </si>
  <si>
    <r>
      <rPr>
        <rFont val="&quot;Helvetica Neue&quot;, Helvetica, Arial, sans-serif"/>
        <color rgb="FF1155CC"/>
        <sz val="11.0"/>
        <u/>
      </rPr>
      <t>Eli's Ladder (USA).zip</t>
    </r>
  </si>
  <si>
    <r>
      <rPr>
        <rFont val="&quot;Helvetica Neue&quot;, Helvetica, Arial, sans-serif"/>
        <color rgb="FF1155CC"/>
        <sz val="11.0"/>
        <u/>
      </rPr>
      <t>Elk Attack (USA) (Proto).zip</t>
    </r>
  </si>
  <si>
    <r>
      <rPr>
        <rFont val="&quot;Helvetica Neue&quot;, Helvetica, Arial, sans-serif"/>
        <color rgb="FF1155CC"/>
        <sz val="11.0"/>
        <u/>
      </rPr>
      <t>Encounter at L-5 (USA).zip</t>
    </r>
  </si>
  <si>
    <r>
      <rPr>
        <rFont val="&quot;Helvetica Neue&quot;, Helvetica, Arial, sans-serif"/>
        <color rgb="FF1155CC"/>
        <sz val="11.0"/>
        <u/>
      </rPr>
      <t>Enduro (USA).zip</t>
    </r>
  </si>
  <si>
    <r>
      <rPr>
        <rFont val="&quot;Helvetica Neue&quot;, Helvetica, Arial, sans-serif"/>
        <color rgb="FF1155CC"/>
        <sz val="11.0"/>
        <u/>
      </rPr>
      <t>Entity, The (USA) (Proto).zip</t>
    </r>
  </si>
  <si>
    <r>
      <rPr>
        <rFont val="&quot;Helvetica Neue&quot;, Helvetica, Arial, sans-serif"/>
        <color rgb="FF1155CC"/>
        <sz val="11.0"/>
        <u/>
      </rPr>
      <t>Entombed (USA).zip</t>
    </r>
  </si>
  <si>
    <r>
      <rPr>
        <rFont val="&quot;Helvetica Neue&quot;, Helvetica, Arial, sans-serif"/>
        <color rgb="FF1155CC"/>
        <sz val="11.0"/>
        <u/>
      </rPr>
      <t>Escape from the Mindmaster (USA).zip</t>
    </r>
  </si>
  <si>
    <r>
      <rPr>
        <rFont val="&quot;Helvetica Neue&quot;, Helvetica, Arial, sans-serif"/>
        <color rgb="FF1155CC"/>
        <sz val="11.0"/>
        <u/>
      </rPr>
      <t>Espial (USA).zip</t>
    </r>
  </si>
  <si>
    <r>
      <rPr>
        <rFont val="&quot;Helvetica Neue&quot;, Helvetica, Arial, sans-serif"/>
        <color rgb="FF1155CC"/>
        <sz val="11.0"/>
        <u/>
      </rPr>
      <t>Exocet (Europe).zip</t>
    </r>
  </si>
  <si>
    <r>
      <rPr>
        <rFont val="&quot;Helvetica Neue&quot;, Helvetica, Arial, sans-serif"/>
        <color rgb="FF1155CC"/>
        <sz val="11.0"/>
        <u/>
      </rPr>
      <t>Extra Terrestrials (USA).zip</t>
    </r>
  </si>
  <si>
    <r>
      <rPr>
        <rFont val="&quot;Helvetica Neue&quot;, Helvetica, Arial, sans-serif"/>
        <color rgb="FF1155CC"/>
        <sz val="11.0"/>
        <u/>
      </rPr>
      <t>FM Sound Tool (Unknown) (Proto) [b].zip</t>
    </r>
  </si>
  <si>
    <r>
      <rPr>
        <rFont val="&quot;Helvetica Neue&quot;, Helvetica, Arial, sans-serif"/>
        <color rgb="FF1155CC"/>
        <sz val="11.0"/>
        <u/>
      </rPr>
      <t>Fantastic Voyage (USA).zip</t>
    </r>
  </si>
  <si>
    <r>
      <rPr>
        <rFont val="&quot;Helvetica Neue&quot;, Helvetica, Arial, sans-serif"/>
        <color rgb="FF1155CC"/>
        <sz val="11.0"/>
        <u/>
      </rPr>
      <t>Farmyard Fun (USA).zip</t>
    </r>
  </si>
  <si>
    <r>
      <rPr>
        <rFont val="&quot;Helvetica Neue&quot;, Helvetica, Arial, sans-serif"/>
        <color rgb="FF1155CC"/>
        <sz val="11.0"/>
        <u/>
      </rPr>
      <t>Fast Eddie (USA).zip</t>
    </r>
  </si>
  <si>
    <r>
      <rPr>
        <rFont val="&quot;Helvetica Neue&quot;, Helvetica, Arial, sans-serif"/>
        <color rgb="FF1155CC"/>
        <sz val="11.0"/>
        <u/>
      </rPr>
      <t>Fast Food (USA).zip</t>
    </r>
  </si>
  <si>
    <r>
      <rPr>
        <rFont val="&quot;Helvetica Neue&quot;, Helvetica, Arial, sans-serif"/>
        <color rgb="FF1155CC"/>
        <sz val="11.0"/>
        <u/>
      </rPr>
      <t>Fatal Run (Europe) (Alt).zip</t>
    </r>
  </si>
  <si>
    <r>
      <rPr>
        <rFont val="&quot;Helvetica Neue&quot;, Helvetica, Arial, sans-serif"/>
        <color rgb="FF1155CC"/>
        <sz val="11.0"/>
        <u/>
      </rPr>
      <t>Fatal Run (Europe).zip</t>
    </r>
  </si>
  <si>
    <r>
      <rPr>
        <rFont val="&quot;Helvetica Neue&quot;, Helvetica, Arial, sans-serif"/>
        <color rgb="FF1155CC"/>
        <sz val="11.0"/>
        <u/>
      </rPr>
      <t>Fatal Run (USA).zip</t>
    </r>
  </si>
  <si>
    <r>
      <rPr>
        <rFont val="&quot;Helvetica Neue&quot;, Helvetica, Arial, sans-serif"/>
        <color rgb="FF1155CC"/>
        <sz val="11.0"/>
        <u/>
      </rPr>
      <t>Fathom (USA).zip</t>
    </r>
  </si>
  <si>
    <r>
      <rPr>
        <rFont val="&quot;Helvetica Neue&quot;, Helvetica, Arial, sans-serif"/>
        <color rgb="FF1155CC"/>
        <sz val="11.0"/>
        <u/>
      </rPr>
      <t>Final Approach (USA).zip</t>
    </r>
  </si>
  <si>
    <r>
      <rPr>
        <rFont val="&quot;Helvetica Neue&quot;, Helvetica, Arial, sans-serif"/>
        <color rgb="FF1155CC"/>
        <sz val="11.0"/>
        <u/>
      </rPr>
      <t>Fire Fighter (Europe).zip</t>
    </r>
  </si>
  <si>
    <r>
      <rPr>
        <rFont val="&quot;Helvetica Neue&quot;, Helvetica, Arial, sans-serif"/>
        <color rgb="FF1155CC"/>
        <sz val="11.0"/>
        <u/>
      </rPr>
      <t>Fire Fighter (USA).zip</t>
    </r>
  </si>
  <si>
    <r>
      <rPr>
        <rFont val="&quot;Helvetica Neue&quot;, Helvetica, Arial, sans-serif"/>
        <color rgb="FF1155CC"/>
        <sz val="11.0"/>
        <u/>
      </rPr>
      <t>Fire Fly (USA).zip</t>
    </r>
  </si>
  <si>
    <r>
      <rPr>
        <rFont val="&quot;Helvetica Neue&quot;, Helvetica, Arial, sans-serif"/>
        <color rgb="FF1155CC"/>
        <sz val="11.0"/>
        <u/>
      </rPr>
      <t>Fire Spinner (USA).zip</t>
    </r>
  </si>
  <si>
    <r>
      <rPr>
        <rFont val="&quot;Helvetica Neue&quot;, Helvetica, Arial, sans-serif"/>
        <color rgb="FF1155CC"/>
        <sz val="11.0"/>
        <u/>
      </rPr>
      <t>Fireball (USA).zip</t>
    </r>
  </si>
  <si>
    <r>
      <rPr>
        <rFont val="&quot;Helvetica Neue&quot;, Helvetica, Arial, sans-serif"/>
        <color rgb="FF1155CC"/>
        <sz val="11.0"/>
        <u/>
      </rPr>
      <t>Fishing Derby (USA).zip</t>
    </r>
  </si>
  <si>
    <r>
      <rPr>
        <rFont val="&quot;Helvetica Neue&quot;, Helvetica, Arial, sans-serif"/>
        <color rgb="FF1155CC"/>
        <sz val="11.0"/>
        <u/>
      </rPr>
      <t>Flag Capture ~ Capture (USA).zip</t>
    </r>
  </si>
  <si>
    <r>
      <rPr>
        <rFont val="&quot;Helvetica Neue&quot;, Helvetica, Arial, sans-serif"/>
        <color rgb="FF1155CC"/>
        <sz val="11.0"/>
        <u/>
      </rPr>
      <t>Flash Gordon (USA).zip</t>
    </r>
  </si>
  <si>
    <r>
      <rPr>
        <rFont val="&quot;Helvetica Neue&quot;, Helvetica, Arial, sans-serif"/>
        <color rgb="FF1155CC"/>
        <sz val="11.0"/>
        <u/>
      </rPr>
      <t>Football (USA).zip</t>
    </r>
  </si>
  <si>
    <r>
      <rPr>
        <rFont val="&quot;Helvetica Neue&quot;, Helvetica, Arial, sans-serif"/>
        <color rgb="FF1155CC"/>
        <sz val="11.0"/>
        <u/>
      </rPr>
      <t>Forest (Europe).zip</t>
    </r>
  </si>
  <si>
    <r>
      <rPr>
        <rFont val="&quot;Helvetica Neue&quot;, Helvetica, Arial, sans-serif"/>
        <color rgb="FF1155CC"/>
        <sz val="11.0"/>
        <u/>
      </rPr>
      <t>Fox &amp; Goat (Europe).zip</t>
    </r>
  </si>
  <si>
    <r>
      <rPr>
        <rFont val="&quot;Helvetica Neue&quot;, Helvetica, Arial, sans-serif"/>
        <color rgb="FF1155CC"/>
        <sz val="11.0"/>
        <u/>
      </rPr>
      <t>Frankenstein's Monster (USA).zip</t>
    </r>
  </si>
  <si>
    <r>
      <rPr>
        <rFont val="&quot;Helvetica Neue&quot;, Helvetica, Arial, sans-serif"/>
        <color rgb="FF1155CC"/>
        <sz val="11.0"/>
        <u/>
      </rPr>
      <t>Free Play Florida 2017 (USA) (Aftermarket) (Pirate).zip</t>
    </r>
  </si>
  <si>
    <r>
      <rPr>
        <rFont val="&quot;Helvetica Neue&quot;, Helvetica, Arial, sans-serif"/>
        <color rgb="FF1155CC"/>
        <sz val="11.0"/>
        <u/>
      </rPr>
      <t>Freeway (USA).zip</t>
    </r>
  </si>
  <si>
    <r>
      <rPr>
        <rFont val="&quot;Helvetica Neue&quot;, Helvetica, Arial, sans-serif"/>
        <color rgb="FF1155CC"/>
        <sz val="11.0"/>
        <u/>
      </rPr>
      <t>Frisco (USA).zip</t>
    </r>
  </si>
  <si>
    <r>
      <rPr>
        <rFont val="&quot;Helvetica Neue&quot;, Helvetica, Arial, sans-serif"/>
        <color rgb="FF1155CC"/>
        <sz val="11.0"/>
        <u/>
      </rPr>
      <t>Frog Demo (Europe) (Demo).zip</t>
    </r>
  </si>
  <si>
    <r>
      <rPr>
        <rFont val="&quot;Helvetica Neue&quot;, Helvetica, Arial, sans-serif"/>
        <color rgb="FF1155CC"/>
        <sz val="11.0"/>
        <u/>
      </rPr>
      <t>Frog Pond (USA) (Proto).zip</t>
    </r>
  </si>
  <si>
    <r>
      <rPr>
        <rFont val="&quot;Helvetica Neue&quot;, Helvetica, Arial, sans-serif"/>
        <color rgb="FF1155CC"/>
        <sz val="11.0"/>
        <u/>
      </rPr>
      <t>Frogger (USA).zip</t>
    </r>
  </si>
  <si>
    <r>
      <rPr>
        <rFont val="&quot;Helvetica Neue&quot;, Helvetica, Arial, sans-serif"/>
        <color rgb="FF1155CC"/>
        <sz val="11.0"/>
        <u/>
      </rPr>
      <t>Frogger II - Threeedeep! (USA).zip</t>
    </r>
  </si>
  <si>
    <r>
      <rPr>
        <rFont val="&quot;Helvetica Neue&quot;, Helvetica, Arial, sans-serif"/>
        <color rgb="FF1155CC"/>
        <sz val="11.0"/>
        <u/>
      </rPr>
      <t>Frogs and Flies (USA).zip</t>
    </r>
  </si>
  <si>
    <r>
      <rPr>
        <rFont val="&quot;Helvetica Neue&quot;, Helvetica, Arial, sans-serif"/>
        <color rgb="FF1155CC"/>
        <sz val="11.0"/>
        <u/>
      </rPr>
      <t>Front Line (USA).zip</t>
    </r>
  </si>
  <si>
    <r>
      <rPr>
        <rFont val="&quot;Helvetica Neue&quot;, Helvetica, Arial, sans-serif"/>
        <color rgb="FF1155CC"/>
        <sz val="11.0"/>
        <u/>
      </rPr>
      <t>Frostbite (USA).zip</t>
    </r>
  </si>
  <si>
    <r>
      <rPr>
        <rFont val="&quot;Helvetica Neue&quot;, Helvetica, Arial, sans-serif"/>
        <color rgb="FF1155CC"/>
        <sz val="11.0"/>
        <u/>
      </rPr>
      <t>Funky Fish (USA) (Proto).zip</t>
    </r>
  </si>
  <si>
    <r>
      <rPr>
        <rFont val="&quot;Helvetica Neue&quot;, Helvetica, Arial, sans-serif"/>
        <color rgb="FF1155CC"/>
        <sz val="11.0"/>
        <u/>
      </rPr>
      <t>G.I. Joe - Cobra Strike (USA).zip</t>
    </r>
  </si>
  <si>
    <r>
      <rPr>
        <rFont val="&quot;Helvetica Neue&quot;, Helvetica, Arial, sans-serif"/>
        <color rgb="FF1155CC"/>
        <sz val="11.0"/>
        <u/>
      </rPr>
      <t>Galaxian (USA).zip</t>
    </r>
  </si>
  <si>
    <r>
      <rPr>
        <rFont val="&quot;Helvetica Neue&quot;, Helvetica, Arial, sans-serif"/>
        <color rgb="FF1155CC"/>
        <sz val="11.0"/>
        <u/>
      </rPr>
      <t>Gamma-Attack (USA).zip</t>
    </r>
  </si>
  <si>
    <r>
      <rPr>
        <rFont val="&quot;Helvetica Neue&quot;, Helvetica, Arial, sans-serif"/>
        <color rgb="FF1155CC"/>
        <sz val="11.0"/>
        <u/>
      </rPr>
      <t>Gangster Alley (Europe).zip</t>
    </r>
  </si>
  <si>
    <r>
      <rPr>
        <rFont val="&quot;Helvetica Neue&quot;, Helvetica, Arial, sans-serif"/>
        <color rgb="FF1155CC"/>
        <sz val="11.0"/>
        <u/>
      </rPr>
      <t>Gangster Alley (USA).zip</t>
    </r>
  </si>
  <si>
    <r>
      <rPr>
        <rFont val="&quot;Helvetica Neue&quot;, Helvetica, Arial, sans-serif"/>
        <color rgb="FF1155CC"/>
        <sz val="11.0"/>
        <u/>
      </rPr>
      <t>Garfield (USA) (Proto).zip</t>
    </r>
  </si>
  <si>
    <r>
      <rPr>
        <rFont val="&quot;Helvetica Neue&quot;, Helvetica, Arial, sans-serif"/>
        <color rgb="FF1155CC"/>
        <sz val="11.0"/>
        <u/>
      </rPr>
      <t>Gas Hog (USA).zip</t>
    </r>
  </si>
  <si>
    <r>
      <rPr>
        <rFont val="&quot;Helvetica Neue&quot;, Helvetica, Arial, sans-serif"/>
        <color rgb="FF1155CC"/>
        <sz val="11.0"/>
        <u/>
      </rPr>
      <t>Gauntlet (USA).zip</t>
    </r>
  </si>
  <si>
    <r>
      <rPr>
        <rFont val="&quot;Helvetica Neue&quot;, Helvetica, Arial, sans-serif"/>
        <color rgb="FF1155CC"/>
        <sz val="11.0"/>
        <u/>
      </rPr>
      <t>Ghost Manor (Europe).zip</t>
    </r>
  </si>
  <si>
    <r>
      <rPr>
        <rFont val="&quot;Helvetica Neue&quot;, Helvetica, Arial, sans-serif"/>
        <color rgb="FF1155CC"/>
        <sz val="11.0"/>
        <u/>
      </rPr>
      <t>Ghost Manor (USA).zip</t>
    </r>
  </si>
  <si>
    <r>
      <rPr>
        <rFont val="&quot;Helvetica Neue&quot;, Helvetica, Arial, sans-serif"/>
        <color rgb="FF1155CC"/>
        <sz val="11.0"/>
        <u/>
      </rPr>
      <t>Ghostbusters (Europe).zip</t>
    </r>
  </si>
  <si>
    <r>
      <rPr>
        <rFont val="&quot;Helvetica Neue&quot;, Helvetica, Arial, sans-serif"/>
        <color rgb="FF1155CC"/>
        <sz val="11.0"/>
        <u/>
      </rPr>
      <t>Ghostbusters (USA).zip</t>
    </r>
  </si>
  <si>
    <r>
      <rPr>
        <rFont val="&quot;Helvetica Neue&quot;, Helvetica, Arial, sans-serif"/>
        <color rgb="FF1155CC"/>
        <sz val="11.0"/>
        <u/>
      </rPr>
      <t>Ghostbusters II (Europe).zip</t>
    </r>
  </si>
  <si>
    <r>
      <rPr>
        <rFont val="&quot;Helvetica Neue&quot;, Helvetica, Arial, sans-serif"/>
        <color rgb="FF1155CC"/>
        <sz val="11.0"/>
        <u/>
      </rPr>
      <t>Gigolo (USA).zip</t>
    </r>
  </si>
  <si>
    <r>
      <rPr>
        <rFont val="&quot;Helvetica Neue&quot;, Helvetica, Arial, sans-serif"/>
        <color rgb="FF1155CC"/>
        <sz val="11.0"/>
        <u/>
      </rPr>
      <t>Glacier Patrol (USA).zip</t>
    </r>
  </si>
  <si>
    <r>
      <rPr>
        <rFont val="&quot;Helvetica Neue&quot;, Helvetica, Arial, sans-serif"/>
        <color rgb="FF1155CC"/>
        <sz val="11.0"/>
        <u/>
      </rPr>
      <t>Glib - Video Word Game (USA).zip</t>
    </r>
  </si>
  <si>
    <r>
      <rPr>
        <rFont val="&quot;Helvetica Neue&quot;, Helvetica, Arial, sans-serif"/>
        <color rgb="FF1155CC"/>
        <sz val="11.0"/>
        <u/>
      </rPr>
      <t>Go Fish! (World) (NTSC) (Aftermarket) (Unl).zip</t>
    </r>
  </si>
  <si>
    <r>
      <rPr>
        <rFont val="&quot;Helvetica Neue&quot;, Helvetica, Arial, sans-serif"/>
        <color rgb="FF1155CC"/>
        <sz val="11.0"/>
        <u/>
      </rPr>
      <t>Go Fish! (World) (PAL) (Aftermarket) (Unl).zip</t>
    </r>
  </si>
  <si>
    <r>
      <rPr>
        <rFont val="&quot;Helvetica Neue&quot;, Helvetica, Arial, sans-serif"/>
        <color rgb="FF1155CC"/>
        <sz val="11.0"/>
        <u/>
      </rPr>
      <t>Going-Up (USA) (Proto).zip</t>
    </r>
  </si>
  <si>
    <r>
      <rPr>
        <rFont val="&quot;Helvetica Neue&quot;, Helvetica, Arial, sans-serif"/>
        <color rgb="FF1155CC"/>
        <sz val="11.0"/>
        <u/>
      </rPr>
      <t>Golf (USA).zip</t>
    </r>
  </si>
  <si>
    <r>
      <rPr>
        <rFont val="&quot;Helvetica Neue&quot;, Helvetica, Arial, sans-serif"/>
        <color rgb="FF1155CC"/>
        <sz val="11.0"/>
        <u/>
      </rPr>
      <t>Good Luck, Charlie Brown (USA) (Proto).zip</t>
    </r>
  </si>
  <si>
    <r>
      <rPr>
        <rFont val="&quot;Helvetica Neue&quot;, Helvetica, Arial, sans-serif"/>
        <color rgb="FF1155CC"/>
        <sz val="11.0"/>
        <u/>
      </rPr>
      <t>Gopher (USA).zip</t>
    </r>
  </si>
  <si>
    <r>
      <rPr>
        <rFont val="&quot;Helvetica Neue&quot;, Helvetica, Arial, sans-serif"/>
        <color rgb="FF1155CC"/>
        <sz val="11.0"/>
        <u/>
      </rPr>
      <t>Gorf (Europe).zip</t>
    </r>
  </si>
  <si>
    <r>
      <rPr>
        <rFont val="&quot;Helvetica Neue&quot;, Helvetica, Arial, sans-serif"/>
        <color rgb="FF1155CC"/>
        <sz val="11.0"/>
        <u/>
      </rPr>
      <t>Gorf (USA).zip</t>
    </r>
  </si>
  <si>
    <r>
      <rPr>
        <rFont val="&quot;Helvetica Neue&quot;, Helvetica, Arial, sans-serif"/>
        <color rgb="FF1155CC"/>
        <sz val="11.0"/>
        <u/>
      </rPr>
      <t>Grand Prix (USA).zip</t>
    </r>
  </si>
  <si>
    <r>
      <rPr>
        <rFont val="&quot;Helvetica Neue&quot;, Helvetica, Arial, sans-serif"/>
        <color rgb="FF1155CC"/>
        <sz val="11.0"/>
        <u/>
      </rPr>
      <t>Gravitar (USA).zip</t>
    </r>
  </si>
  <si>
    <r>
      <rPr>
        <rFont val="&quot;Helvetica Neue&quot;, Helvetica, Arial, sans-serif"/>
        <color rgb="FF1155CC"/>
        <sz val="11.0"/>
        <u/>
      </rPr>
      <t>Great Escape (Europe).zip</t>
    </r>
  </si>
  <si>
    <r>
      <rPr>
        <rFont val="&quot;Helvetica Neue&quot;, Helvetica, Arial, sans-serif"/>
        <color rgb="FF1155CC"/>
        <sz val="11.0"/>
        <u/>
      </rPr>
      <t>Great Escape (USA).zip</t>
    </r>
  </si>
  <si>
    <r>
      <rPr>
        <rFont val="&quot;Helvetica Neue&quot;, Helvetica, Arial, sans-serif"/>
        <color rgb="FF1155CC"/>
        <sz val="11.0"/>
        <u/>
      </rPr>
      <t>Gremlins (USA).zip</t>
    </r>
  </si>
  <si>
    <r>
      <rPr>
        <rFont val="&quot;Helvetica Neue&quot;, Helvetica, Arial, sans-serif"/>
        <color rgb="FF1155CC"/>
        <sz val="11.0"/>
        <u/>
      </rPr>
      <t>Grover's Music Maker (USA) (Proto).zip</t>
    </r>
  </si>
  <si>
    <r>
      <rPr>
        <rFont val="&quot;Helvetica Neue&quot;, Helvetica, Arial, sans-serif"/>
        <color rgb="FF1155CC"/>
        <sz val="11.0"/>
        <u/>
      </rPr>
      <t>Guardian (USA).zip</t>
    </r>
  </si>
  <si>
    <r>
      <rPr>
        <rFont val="&quot;Helvetica Neue&quot;, Helvetica, Arial, sans-serif"/>
        <color rgb="FF1155CC"/>
        <sz val="11.0"/>
        <u/>
      </rPr>
      <t>Gyruss (USA).zip</t>
    </r>
  </si>
  <si>
    <r>
      <rPr>
        <rFont val="&quot;Helvetica Neue&quot;, Helvetica, Arial, sans-serif"/>
        <color rgb="FF1155CC"/>
        <sz val="11.0"/>
        <u/>
      </rPr>
      <t>H.E.R.O. (Europe).zip</t>
    </r>
  </si>
  <si>
    <r>
      <rPr>
        <rFont val="&quot;Helvetica Neue&quot;, Helvetica, Arial, sans-serif"/>
        <color rgb="FF1155CC"/>
        <sz val="11.0"/>
        <u/>
      </rPr>
      <t>H.E.R.O. (USA).zip</t>
    </r>
  </si>
  <si>
    <r>
      <rPr>
        <rFont val="&quot;Helvetica Neue&quot;, Helvetica, Arial, sans-serif"/>
        <color rgb="FF1155CC"/>
        <sz val="11.0"/>
        <u/>
      </rPr>
      <t>Halloween (USA).zip</t>
    </r>
  </si>
  <si>
    <r>
      <rPr>
        <rFont val="&quot;Helvetica Neue&quot;, Helvetica, Arial, sans-serif"/>
        <color rgb="FF1155CC"/>
        <sz val="11.0"/>
        <u/>
      </rPr>
      <t>Halo 2600 (Europe) (PAL) (Aftermarket) (Unl).zip</t>
    </r>
  </si>
  <si>
    <r>
      <rPr>
        <rFont val="&quot;Helvetica Neue&quot;, Helvetica, Arial, sans-serif"/>
        <color rgb="FF1155CC"/>
        <sz val="11.0"/>
        <u/>
      </rPr>
      <t>Halo 2600 (World) (Aftermarket) (Unl).zip</t>
    </r>
  </si>
  <si>
    <r>
      <rPr>
        <rFont val="&quot;Helvetica Neue&quot;, Helvetica, Arial, sans-serif"/>
        <color rgb="FF1155CC"/>
        <sz val="11.0"/>
        <u/>
      </rPr>
      <t>Hangman ~ Spelling (USA).zip</t>
    </r>
  </si>
  <si>
    <r>
      <rPr>
        <rFont val="&quot;Helvetica Neue&quot;, Helvetica, Arial, sans-serif"/>
        <color rgb="FF1155CC"/>
        <sz val="11.0"/>
        <u/>
      </rPr>
      <t>Hard-Head (USA) (Proto).zip</t>
    </r>
  </si>
  <si>
    <r>
      <rPr>
        <rFont val="&quot;Helvetica Neue&quot;, Helvetica, Arial, sans-serif"/>
        <color rgb="FF1155CC"/>
        <sz val="11.0"/>
        <u/>
      </rPr>
      <t>Harem (USA) (Proto).zip</t>
    </r>
  </si>
  <si>
    <r>
      <rPr>
        <rFont val="&quot;Helvetica Neue&quot;, Helvetica, Arial, sans-serif"/>
        <color rgb="FF1155CC"/>
        <sz val="11.0"/>
        <u/>
      </rPr>
      <t>Haunted House (Europe).zip</t>
    </r>
  </si>
  <si>
    <r>
      <rPr>
        <rFont val="&quot;Helvetica Neue&quot;, Helvetica, Arial, sans-serif"/>
        <color rgb="FF1155CC"/>
        <sz val="11.0"/>
        <u/>
      </rPr>
      <t>Haunted House (USA).zip</t>
    </r>
  </si>
  <si>
    <r>
      <rPr>
        <rFont val="&quot;Helvetica Neue&quot;, Helvetica, Arial, sans-serif"/>
        <color rgb="FF1155CC"/>
        <sz val="11.0"/>
        <u/>
      </rPr>
      <t>Hell Driver (Europe).zip</t>
    </r>
  </si>
  <si>
    <r>
      <rPr>
        <rFont val="&quot;Helvetica Neue&quot;, Helvetica, Arial, sans-serif"/>
        <color rgb="FF1155CC"/>
        <sz val="11.0"/>
        <u/>
      </rPr>
      <t>Hobo (USA) (Proto).zip</t>
    </r>
  </si>
  <si>
    <r>
      <rPr>
        <rFont val="&quot;Helvetica Neue&quot;, Helvetica, Arial, sans-serif"/>
        <color rgb="FF1155CC"/>
        <sz val="11.0"/>
        <u/>
      </rPr>
      <t>Hole Hunter (USA).zip</t>
    </r>
  </si>
  <si>
    <r>
      <rPr>
        <rFont val="&quot;Helvetica Neue&quot;, Helvetica, Arial, sans-serif"/>
        <color rgb="FF1155CC"/>
        <sz val="11.0"/>
        <u/>
      </rPr>
      <t>Holey Moley (USA) (Proto).zip</t>
    </r>
  </si>
  <si>
    <r>
      <rPr>
        <rFont val="&quot;Helvetica Neue&quot;, Helvetica, Arial, sans-serif"/>
        <color rgb="FF1155CC"/>
        <sz val="11.0"/>
        <u/>
      </rPr>
      <t>Home Run ~ Baseball (USA).zip</t>
    </r>
  </si>
  <si>
    <r>
      <rPr>
        <rFont val="&quot;Helvetica Neue&quot;, Helvetica, Arial, sans-serif"/>
        <color rgb="FF1155CC"/>
        <sz val="11.0"/>
        <u/>
      </rPr>
      <t>Human Cannonball ~ Cannon Man (USA).zip</t>
    </r>
  </si>
  <si>
    <r>
      <rPr>
        <rFont val="&quot;Helvetica Neue&quot;, Helvetica, Arial, sans-serif"/>
        <color rgb="FF1155CC"/>
        <sz val="11.0"/>
        <u/>
      </rPr>
      <t>Hunt &amp; Score ~ Memory Match (USA).zip</t>
    </r>
  </si>
  <si>
    <r>
      <rPr>
        <rFont val="&quot;Helvetica Neue&quot;, Helvetica, Arial, sans-serif"/>
        <color rgb="FF1155CC"/>
        <sz val="11.0"/>
        <u/>
      </rPr>
      <t>I.Q. 180 (USA).zip</t>
    </r>
  </si>
  <si>
    <r>
      <rPr>
        <rFont val="&quot;Helvetica Neue&quot;, Helvetica, Arial, sans-serif"/>
        <color rgb="FF1155CC"/>
        <sz val="11.0"/>
        <u/>
      </rPr>
      <t>I.Q. Memory Teaser (Europe).zip</t>
    </r>
  </si>
  <si>
    <r>
      <rPr>
        <rFont val="&quot;Helvetica Neue&quot;, Helvetica, Arial, sans-serif"/>
        <color rgb="FF1155CC"/>
        <sz val="11.0"/>
        <u/>
      </rPr>
      <t>INV+ (World) (2004-04-08) (Beta) (Aftermarket) (Unl).zip</t>
    </r>
  </si>
  <si>
    <r>
      <rPr>
        <rFont val="&quot;Helvetica Neue&quot;, Helvetica, Arial, sans-serif"/>
        <color rgb="FF1155CC"/>
        <sz val="11.0"/>
        <u/>
      </rPr>
      <t>INV+ (World) (2004-04-29) (Beta) (Aftermarket) (Unl).zip</t>
    </r>
  </si>
  <si>
    <r>
      <rPr>
        <rFont val="&quot;Helvetica Neue&quot;, Helvetica, Arial, sans-serif"/>
        <color rgb="FF1155CC"/>
        <sz val="11.0"/>
        <u/>
      </rPr>
      <t>INV+ (World) (Aftermarket) (Unl).zip</t>
    </r>
  </si>
  <si>
    <r>
      <rPr>
        <rFont val="&quot;Helvetica Neue&quot;, Helvetica, Arial, sans-serif"/>
        <color rgb="FF1155CC"/>
        <sz val="11.0"/>
        <u/>
      </rPr>
      <t>IQ 180 (USA).zip</t>
    </r>
  </si>
  <si>
    <r>
      <rPr>
        <rFont val="&quot;Helvetica Neue&quot;, Helvetica, Arial, sans-serif"/>
        <color rgb="FF1155CC"/>
        <sz val="11.0"/>
        <u/>
      </rPr>
      <t>I Want My Mommy (USA).zip</t>
    </r>
  </si>
  <si>
    <r>
      <rPr>
        <rFont val="&quot;Helvetica Neue&quot;, Helvetica, Arial, sans-serif"/>
        <color rgb="FF1155CC"/>
        <sz val="11.0"/>
        <u/>
      </rPr>
      <t>Ice Hockey (USA).zip</t>
    </r>
  </si>
  <si>
    <r>
      <rPr>
        <rFont val="&quot;Helvetica Neue&quot;, Helvetica, Arial, sans-serif"/>
        <color rgb="FF1155CC"/>
        <sz val="11.0"/>
        <u/>
      </rPr>
      <t>Ikari Warriors (USA).zip</t>
    </r>
  </si>
  <si>
    <r>
      <rPr>
        <rFont val="&quot;Helvetica Neue&quot;, Helvetica, Arial, sans-serif"/>
        <color rgb="FF1155CC"/>
        <sz val="11.0"/>
        <u/>
      </rPr>
      <t>Immies &amp; Aggies (USA) (Proto).zip</t>
    </r>
  </si>
  <si>
    <r>
      <rPr>
        <rFont val="&quot;Helvetica Neue&quot;, Helvetica, Arial, sans-serif"/>
        <color rgb="FF1155CC"/>
        <sz val="11.0"/>
        <u/>
      </rPr>
      <t>Indy 500 (Europe).zip</t>
    </r>
  </si>
  <si>
    <r>
      <rPr>
        <rFont val="&quot;Helvetica Neue&quot;, Helvetica, Arial, sans-serif"/>
        <color rgb="FF1155CC"/>
        <sz val="11.0"/>
        <u/>
      </rPr>
      <t>Indy 500 ~ Race (USA).zip</t>
    </r>
  </si>
  <si>
    <r>
      <rPr>
        <rFont val="&quot;Helvetica Neue&quot;, Helvetica, Arial, sans-serif"/>
        <color rgb="FF1155CC"/>
        <sz val="11.0"/>
        <u/>
      </rPr>
      <t>Infiltrate (USA).zip</t>
    </r>
  </si>
  <si>
    <r>
      <rPr>
        <rFont val="&quot;Helvetica Neue&quot;, Helvetica, Arial, sans-serif"/>
        <color rgb="FF1155CC"/>
        <sz val="11.0"/>
        <u/>
      </rPr>
      <t>International Soccer (USA).zip</t>
    </r>
  </si>
  <si>
    <r>
      <rPr>
        <rFont val="&quot;Helvetica Neue&quot;, Helvetica, Arial, sans-serif"/>
        <color rgb="FF1155CC"/>
        <sz val="11.0"/>
        <u/>
      </rPr>
      <t>Ixion (USA) (Proto).zip</t>
    </r>
  </si>
  <si>
    <r>
      <rPr>
        <rFont val="&quot;Helvetica Neue&quot;, Helvetica, Arial, sans-serif"/>
        <color rgb="FF1155CC"/>
        <sz val="11.0"/>
        <u/>
      </rPr>
      <t>James Bond 007 (USA).zip</t>
    </r>
  </si>
  <si>
    <r>
      <rPr>
        <rFont val="&quot;Helvetica Neue&quot;, Helvetica, Arial, sans-serif"/>
        <color rgb="FF1155CC"/>
        <sz val="11.0"/>
        <u/>
      </rPr>
      <t>Jawbreaker (USA).zip</t>
    </r>
  </si>
  <si>
    <r>
      <rPr>
        <rFont val="&quot;Helvetica Neue&quot;, Helvetica, Arial, sans-serif"/>
        <color rgb="FF1155CC"/>
        <sz val="11.0"/>
        <u/>
      </rPr>
      <t>Journey Escape (USA).zip</t>
    </r>
  </si>
  <si>
    <r>
      <rPr>
        <rFont val="&quot;Helvetica Neue&quot;, Helvetica, Arial, sans-serif"/>
        <color rgb="FF1155CC"/>
        <sz val="11.0"/>
        <u/>
      </rPr>
      <t>Joust (USA).zip</t>
    </r>
  </si>
  <si>
    <r>
      <rPr>
        <rFont val="&quot;Helvetica Neue&quot;, Helvetica, Arial, sans-serif"/>
        <color rgb="FF1155CC"/>
        <sz val="11.0"/>
        <u/>
      </rPr>
      <t>Jr. Pac-Man (USA).zip</t>
    </r>
  </si>
  <si>
    <r>
      <rPr>
        <rFont val="&quot;Helvetica Neue&quot;, Helvetica, Arial, sans-serif"/>
        <color rgb="FF1155CC"/>
        <sz val="11.0"/>
        <u/>
      </rPr>
      <t>Jungle Fever (USA).zip</t>
    </r>
  </si>
  <si>
    <r>
      <rPr>
        <rFont val="&quot;Helvetica Neue&quot;, Helvetica, Arial, sans-serif"/>
        <color rgb="FF1155CC"/>
        <sz val="11.0"/>
        <u/>
      </rPr>
      <t>Jungle Hunt (USA).zip</t>
    </r>
  </si>
  <si>
    <r>
      <rPr>
        <rFont val="&quot;Helvetica Neue&quot;, Helvetica, Arial, sans-serif"/>
        <color rgb="FF1155CC"/>
        <sz val="11.0"/>
        <u/>
      </rPr>
      <t>Kabobber (USA) (Proto).zip</t>
    </r>
  </si>
  <si>
    <r>
      <rPr>
        <rFont val="&quot;Helvetica Neue&quot;, Helvetica, Arial, sans-serif"/>
        <color rgb="FF1155CC"/>
        <sz val="11.0"/>
        <u/>
      </rPr>
      <t>Kaboom! (USA).zip</t>
    </r>
  </si>
  <si>
    <r>
      <rPr>
        <rFont val="&quot;Helvetica Neue&quot;, Helvetica, Arial, sans-serif"/>
        <color rgb="FF1155CC"/>
        <sz val="11.0"/>
        <u/>
      </rPr>
      <t>Kamikaze Saucers (USA) (Proto).zip</t>
    </r>
  </si>
  <si>
    <r>
      <rPr>
        <rFont val="&quot;Helvetica Neue&quot;, Helvetica, Arial, sans-serif"/>
        <color rgb="FF1155CC"/>
        <sz val="11.0"/>
        <u/>
      </rPr>
      <t>Kangaroo (USA).zip</t>
    </r>
  </si>
  <si>
    <r>
      <rPr>
        <rFont val="&quot;Helvetica Neue&quot;, Helvetica, Arial, sans-serif"/>
        <color rgb="FF1155CC"/>
        <sz val="11.0"/>
        <u/>
      </rPr>
      <t>Karate (USA).zip</t>
    </r>
  </si>
  <si>
    <r>
      <rPr>
        <rFont val="&quot;Helvetica Neue&quot;, Helvetica, Arial, sans-serif"/>
        <color rgb="FF1155CC"/>
        <sz val="11.0"/>
        <u/>
      </rPr>
      <t>Keystone Kapers (USA).zip</t>
    </r>
  </si>
  <si>
    <r>
      <rPr>
        <rFont val="&quot;Helvetica Neue&quot;, Helvetica, Arial, sans-serif"/>
        <color rgb="FF1155CC"/>
        <sz val="11.0"/>
        <u/>
      </rPr>
      <t>Kid Vid Voice Module (USA) (Audio Tapes).zip</t>
    </r>
  </si>
  <si>
    <r>
      <rPr>
        <rFont val="&quot;Helvetica Neue&quot;, Helvetica, Arial, sans-serif"/>
        <color rgb="FF1155CC"/>
        <sz val="11.0"/>
        <u/>
      </rPr>
      <t>Killer Satellites (USA).zip</t>
    </r>
  </si>
  <si>
    <r>
      <rPr>
        <rFont val="&quot;Helvetica Neue&quot;, Helvetica, Arial, sans-serif"/>
        <color rgb="FF1155CC"/>
        <sz val="11.0"/>
        <u/>
      </rPr>
      <t>King Kong (USA).zip</t>
    </r>
  </si>
  <si>
    <r>
      <rPr>
        <rFont val="&quot;Helvetica Neue&quot;, Helvetica, Arial, sans-serif"/>
        <color rgb="FF1155CC"/>
        <sz val="11.0"/>
        <u/>
      </rPr>
      <t>Klax (Europe).zip</t>
    </r>
  </si>
  <si>
    <r>
      <rPr>
        <rFont val="&quot;Helvetica Neue&quot;, Helvetica, Arial, sans-serif"/>
        <color rgb="FF1155CC"/>
        <sz val="11.0"/>
        <u/>
      </rPr>
      <t>Klax (USA).zip</t>
    </r>
  </si>
  <si>
    <r>
      <rPr>
        <rFont val="&quot;Helvetica Neue&quot;, Helvetica, Arial, sans-serif"/>
        <color rgb="FF1155CC"/>
        <sz val="11.0"/>
        <u/>
      </rPr>
      <t>Knight on the Town (USA).zip</t>
    </r>
  </si>
  <si>
    <r>
      <rPr>
        <rFont val="&quot;Helvetica Neue&quot;, Helvetica, Arial, sans-serif"/>
        <color rgb="FF1155CC"/>
        <sz val="11.0"/>
        <u/>
      </rPr>
      <t>Kool-Aid Man (USA).zip</t>
    </r>
  </si>
  <si>
    <r>
      <rPr>
        <rFont val="&quot;Helvetica Neue&quot;, Helvetica, Arial, sans-serif"/>
        <color rgb="FF1155CC"/>
        <sz val="11.0"/>
        <u/>
      </rPr>
      <t>Krull (USA).zip</t>
    </r>
  </si>
  <si>
    <r>
      <rPr>
        <rFont val="&quot;Helvetica Neue&quot;, Helvetica, Arial, sans-serif"/>
        <color rgb="FF1155CC"/>
        <sz val="11.0"/>
        <u/>
      </rPr>
      <t>Kung-Fu Master (USA).zip</t>
    </r>
  </si>
  <si>
    <r>
      <rPr>
        <rFont val="&quot;Helvetica Neue&quot;, Helvetica, Arial, sans-serif"/>
        <color rgb="FF1155CC"/>
        <sz val="11.0"/>
        <u/>
      </rPr>
      <t>Kyphus (USA) (Proto).zip</t>
    </r>
  </si>
  <si>
    <r>
      <rPr>
        <rFont val="&quot;Helvetica Neue&quot;, Helvetica, Arial, sans-serif"/>
        <color rgb="FF1155CC"/>
        <sz val="11.0"/>
        <u/>
      </rPr>
      <t>Laaser Voley (Europe) (Pirate).zip</t>
    </r>
  </si>
  <si>
    <r>
      <rPr>
        <rFont val="&quot;Helvetica Neue&quot;, Helvetica, Arial, sans-serif"/>
        <color rgb="FF1155CC"/>
        <sz val="11.0"/>
        <u/>
      </rPr>
      <t>Labyrinth (Europe).zip</t>
    </r>
  </si>
  <si>
    <r>
      <rPr>
        <rFont val="&quot;Helvetica Neue&quot;, Helvetica, Arial, sans-serif"/>
        <color rgb="FF1155CC"/>
        <sz val="11.0"/>
        <u/>
      </rPr>
      <t>Lady in Wading (USA).zip</t>
    </r>
  </si>
  <si>
    <r>
      <rPr>
        <rFont val="&quot;Helvetica Neue&quot;, Helvetica, Arial, sans-serif"/>
        <color rgb="FF1155CC"/>
        <sz val="11.0"/>
        <u/>
      </rPr>
      <t>Laser Blast (USA).zip</t>
    </r>
  </si>
  <si>
    <r>
      <rPr>
        <rFont val="&quot;Helvetica Neue&quot;, Helvetica, Arial, sans-serif"/>
        <color rgb="FF1155CC"/>
        <sz val="11.0"/>
        <u/>
      </rPr>
      <t>Laser Gates (USA).zip</t>
    </r>
  </si>
  <si>
    <r>
      <rPr>
        <rFont val="&quot;Helvetica Neue&quot;, Helvetica, Arial, sans-serif"/>
        <color rgb="FF1155CC"/>
        <sz val="11.0"/>
        <u/>
      </rPr>
      <t>Lasercade (USA) (Proto).zip</t>
    </r>
  </si>
  <si>
    <r>
      <rPr>
        <rFont val="&quot;Helvetica Neue&quot;, Helvetica, Arial, sans-serif"/>
        <color rgb="FF1155CC"/>
        <sz val="11.0"/>
        <u/>
      </rPr>
      <t>Lilly Adventure (Europe).zip</t>
    </r>
  </si>
  <si>
    <r>
      <rPr>
        <rFont val="&quot;Helvetica Neue&quot;, Helvetica, Arial, sans-serif"/>
        <color rgb="FF1155CC"/>
        <sz val="11.0"/>
        <u/>
      </rPr>
      <t>Lilly Adventure (USA).zip</t>
    </r>
  </si>
  <si>
    <r>
      <rPr>
        <rFont val="&quot;Helvetica Neue&quot;, Helvetica, Arial, sans-serif"/>
        <color rgb="FF1155CC"/>
        <sz val="11.0"/>
        <u/>
      </rPr>
      <t>Lochjaw (USA).zip</t>
    </r>
  </si>
  <si>
    <r>
      <rPr>
        <rFont val="&quot;Helvetica Neue&quot;, Helvetica, Arial, sans-serif"/>
        <color rgb="FF1155CC"/>
        <sz val="11.0"/>
        <u/>
      </rPr>
      <t>Lock'N'Chase (Europe).zip</t>
    </r>
  </si>
  <si>
    <r>
      <rPr>
        <rFont val="&quot;Helvetica Neue&quot;, Helvetica, Arial, sans-serif"/>
        <color rgb="FF1155CC"/>
        <sz val="11.0"/>
        <u/>
      </rPr>
      <t>Lock 'n' Chase (USA).zip</t>
    </r>
  </si>
  <si>
    <r>
      <rPr>
        <rFont val="&quot;Helvetica Neue&quot;, Helvetica, Arial, sans-serif"/>
        <color rgb="FF1155CC"/>
        <sz val="11.0"/>
        <u/>
      </rPr>
      <t>London Blitz (USA).zip</t>
    </r>
  </si>
  <si>
    <r>
      <rPr>
        <rFont val="&quot;Helvetica Neue&quot;, Helvetica, Arial, sans-serif"/>
        <color rgb="FF1155CC"/>
        <sz val="11.0"/>
        <u/>
      </rPr>
      <t>Looping (USA) (Proto).zip</t>
    </r>
  </si>
  <si>
    <r>
      <rPr>
        <rFont val="&quot;Helvetica Neue&quot;, Helvetica, Arial, sans-serif"/>
        <color rgb="FF1155CC"/>
        <sz val="11.0"/>
        <u/>
      </rPr>
      <t>Lord of the Rings, The - Journey to Rivendell (USA) (Proto).zip</t>
    </r>
  </si>
  <si>
    <r>
      <rPr>
        <rFont val="&quot;Helvetica Neue&quot;, Helvetica, Arial, sans-serif"/>
        <color rgb="FF1155CC"/>
        <sz val="11.0"/>
        <u/>
      </rPr>
      <t>Lost Luggage (USA).zip</t>
    </r>
  </si>
  <si>
    <r>
      <rPr>
        <rFont val="&quot;Helvetica Neue&quot;, Helvetica, Arial, sans-serif"/>
        <color rgb="FF1155CC"/>
        <sz val="11.0"/>
        <u/>
      </rPr>
      <t>M.A.D. (USA).zip</t>
    </r>
  </si>
  <si>
    <r>
      <rPr>
        <rFont val="&quot;Helvetica Neue&quot;, Helvetica, Arial, sans-serif"/>
        <color rgb="FF1155CC"/>
        <sz val="11.0"/>
        <u/>
      </rPr>
      <t>M.A.S.H (USA).zip</t>
    </r>
  </si>
  <si>
    <r>
      <rPr>
        <rFont val="&quot;Helvetica Neue&quot;, Helvetica, Arial, sans-serif"/>
        <color rgb="FF1155CC"/>
        <sz val="11.0"/>
        <u/>
      </rPr>
      <t>MagiCard (USA).zip</t>
    </r>
  </si>
  <si>
    <r>
      <rPr>
        <rFont val="&quot;Helvetica Neue&quot;, Helvetica, Arial, sans-serif"/>
        <color rgb="FF1155CC"/>
        <sz val="11.0"/>
        <u/>
      </rPr>
      <t>Malagai (USA).zip</t>
    </r>
  </si>
  <si>
    <r>
      <rPr>
        <rFont val="&quot;Helvetica Neue&quot;, Helvetica, Arial, sans-serif"/>
        <color rgb="FF1155CC"/>
        <sz val="11.0"/>
        <u/>
      </rPr>
      <t>Mangia' (USA).zip</t>
    </r>
  </si>
  <si>
    <r>
      <rPr>
        <rFont val="&quot;Helvetica Neue&quot;, Helvetica, Arial, sans-serif"/>
        <color rgb="FF1155CC"/>
        <sz val="11.0"/>
        <u/>
      </rPr>
      <t>Marauder (USA).zip</t>
    </r>
  </si>
  <si>
    <r>
      <rPr>
        <rFont val="&quot;Helvetica Neue&quot;, Helvetica, Arial, sans-serif"/>
        <color rgb="FF1155CC"/>
        <sz val="11.0"/>
        <u/>
      </rPr>
      <t>Marine Wars (USA).zip</t>
    </r>
  </si>
  <si>
    <r>
      <rPr>
        <rFont val="&quot;Helvetica Neue&quot;, Helvetica, Arial, sans-serif"/>
        <color rgb="FF1155CC"/>
        <sz val="11.0"/>
        <u/>
      </rPr>
      <t>Marineflieger (Europe).zip</t>
    </r>
  </si>
  <si>
    <r>
      <rPr>
        <rFont val="&quot;Helvetica Neue&quot;, Helvetica, Arial, sans-serif"/>
        <color rgb="FF1155CC"/>
        <sz val="11.0"/>
        <u/>
      </rPr>
      <t>Mario Bros. (USA).zip</t>
    </r>
  </si>
  <si>
    <r>
      <rPr>
        <rFont val="&quot;Helvetica Neue&quot;, Helvetica, Arial, sans-serif"/>
        <color rgb="FF1155CC"/>
        <sz val="11.0"/>
        <u/>
      </rPr>
      <t>Master Builder (USA).zip</t>
    </r>
  </si>
  <si>
    <r>
      <rPr>
        <rFont val="&quot;Helvetica Neue&quot;, Helvetica, Arial, sans-serif"/>
        <color rgb="FF1155CC"/>
        <sz val="11.0"/>
        <u/>
      </rPr>
      <t>Masters of the Universe - The Power of He-Man (USA).zip</t>
    </r>
  </si>
  <si>
    <r>
      <rPr>
        <rFont val="&quot;Helvetica Neue&quot;, Helvetica, Arial, sans-serif"/>
        <color rgb="FF1155CC"/>
        <sz val="11.0"/>
        <u/>
      </rPr>
      <t>Math Gran Prix (Europe).zip</t>
    </r>
  </si>
  <si>
    <r>
      <rPr>
        <rFont val="&quot;Helvetica Neue&quot;, Helvetica, Arial, sans-serif"/>
        <color rgb="FF1155CC"/>
        <sz val="11.0"/>
        <u/>
      </rPr>
      <t>Math Gran Prix (USA).zip</t>
    </r>
  </si>
  <si>
    <r>
      <rPr>
        <rFont val="&quot;Helvetica Neue&quot;, Helvetica, Arial, sans-serif"/>
        <color rgb="FF1155CC"/>
        <sz val="11.0"/>
        <u/>
      </rPr>
      <t>Maze Craze - A Game of Cops 'n Robbers ~ Maze Mania - A Game of Cops 'n Robbers (USA).zip</t>
    </r>
  </si>
  <si>
    <r>
      <rPr>
        <rFont val="&quot;Helvetica Neue&quot;, Helvetica, Arial, sans-serif"/>
        <color rgb="FF1155CC"/>
        <sz val="11.0"/>
        <u/>
      </rPr>
      <t>Mazy Match (USA) (Proto).zip</t>
    </r>
  </si>
  <si>
    <r>
      <rPr>
        <rFont val="&quot;Helvetica Neue&quot;, Helvetica, Arial, sans-serif"/>
        <color rgb="FF1155CC"/>
        <sz val="11.0"/>
        <u/>
      </rPr>
      <t>McDonald's - Golden Arches Adventure (USA) (Proto).zip</t>
    </r>
  </si>
  <si>
    <r>
      <rPr>
        <rFont val="&quot;Helvetica Neue&quot;, Helvetica, Arial, sans-serif"/>
        <color rgb="FF1155CC"/>
        <sz val="11.0"/>
        <u/>
      </rPr>
      <t>MegaBoy (USA).zip</t>
    </r>
  </si>
  <si>
    <r>
      <rPr>
        <rFont val="&quot;Helvetica Neue&quot;, Helvetica, Arial, sans-serif"/>
        <color rgb="FF1155CC"/>
        <sz val="11.0"/>
        <u/>
      </rPr>
      <t>Mega Force (USA).zip</t>
    </r>
  </si>
  <si>
    <r>
      <rPr>
        <rFont val="&quot;Helvetica Neue&quot;, Helvetica, Arial, sans-serif"/>
        <color rgb="FF1155CC"/>
        <sz val="11.0"/>
        <u/>
      </rPr>
      <t>MegaMania - A Space Nightmare (USA).zip</t>
    </r>
  </si>
  <si>
    <r>
      <rPr>
        <rFont val="&quot;Helvetica Neue&quot;, Helvetica, Arial, sans-serif"/>
        <color rgb="FF1155CC"/>
        <sz val="11.0"/>
        <u/>
      </rPr>
      <t>Mein Weg (Germany) (En).zip</t>
    </r>
  </si>
  <si>
    <r>
      <rPr>
        <rFont val="&quot;Helvetica Neue&quot;, Helvetica, Arial, sans-serif"/>
        <color rgb="FF1155CC"/>
        <sz val="11.0"/>
        <u/>
      </rPr>
      <t>Meltdown (USA) (Proto).zip</t>
    </r>
  </si>
  <si>
    <r>
      <rPr>
        <rFont val="&quot;Helvetica Neue&quot;, Helvetica, Arial, sans-serif"/>
        <color rgb="FF1155CC"/>
        <sz val="11.0"/>
        <u/>
      </rPr>
      <t>Midnight Magic (USA).zip</t>
    </r>
  </si>
  <si>
    <r>
      <rPr>
        <rFont val="&quot;Helvetica Neue&quot;, Helvetica, Arial, sans-serif"/>
        <color rgb="FF1155CC"/>
        <sz val="11.0"/>
        <u/>
      </rPr>
      <t>Millipede (USA).zip</t>
    </r>
  </si>
  <si>
    <r>
      <rPr>
        <rFont val="&quot;Helvetica Neue&quot;, Helvetica, Arial, sans-serif"/>
        <color rgb="FF1155CC"/>
        <sz val="11.0"/>
        <u/>
      </rPr>
      <t>Mind Maze (USA).zip</t>
    </r>
  </si>
  <si>
    <r>
      <rPr>
        <rFont val="&quot;Helvetica Neue&quot;, Helvetica, Arial, sans-serif"/>
        <color rgb="FF1155CC"/>
        <sz val="11.0"/>
        <u/>
      </rPr>
      <t>Miner 2049er - Starring Bounty Bob (USA).zip</t>
    </r>
  </si>
  <si>
    <r>
      <rPr>
        <rFont val="&quot;Helvetica Neue&quot;, Helvetica, Arial, sans-serif"/>
        <color rgb="FF1155CC"/>
        <sz val="11.0"/>
        <u/>
      </rPr>
      <t>Miner 2049er Volume II (USA).zip</t>
    </r>
  </si>
  <si>
    <r>
      <rPr>
        <rFont val="&quot;Helvetica Neue&quot;, Helvetica, Arial, sans-serif"/>
        <color rgb="FF1155CC"/>
        <sz val="11.0"/>
        <u/>
      </rPr>
      <t>Mines of Minos (USA).zip</t>
    </r>
  </si>
  <si>
    <r>
      <rPr>
        <rFont val="&quot;Helvetica Neue&quot;, Helvetica, Arial, sans-serif"/>
        <color rgb="FF1155CC"/>
        <sz val="11.0"/>
        <u/>
      </rPr>
      <t>Miniature Golf ~ Arcade Golf (USA).zip</t>
    </r>
  </si>
  <si>
    <r>
      <rPr>
        <rFont val="&quot;Helvetica Neue&quot;, Helvetica, Arial, sans-serif"/>
        <color rgb="FF1155CC"/>
        <sz val="11.0"/>
        <u/>
      </rPr>
      <t>Miss Piggy's Wedding (USA) (Proto).zip</t>
    </r>
  </si>
  <si>
    <r>
      <rPr>
        <rFont val="&quot;Helvetica Neue&quot;, Helvetica, Arial, sans-serif"/>
        <color rgb="FF1155CC"/>
        <sz val="11.0"/>
        <u/>
      </rPr>
      <t>Missile Command (Europe).zip</t>
    </r>
  </si>
  <si>
    <r>
      <rPr>
        <rFont val="&quot;Helvetica Neue&quot;, Helvetica, Arial, sans-serif"/>
        <color rgb="FF1155CC"/>
        <sz val="11.0"/>
        <u/>
      </rPr>
      <t>Missile Command (USA).zip</t>
    </r>
  </si>
  <si>
    <r>
      <rPr>
        <rFont val="&quot;Helvetica Neue&quot;, Helvetica, Arial, sans-serif"/>
        <color rgb="FF1155CC"/>
        <sz val="11.0"/>
        <u/>
      </rPr>
      <t>Missile Control (Europe).zip</t>
    </r>
  </si>
  <si>
    <r>
      <rPr>
        <rFont val="&quot;Helvetica Neue&quot;, Helvetica, Arial, sans-serif"/>
        <color rgb="FF1155CC"/>
        <sz val="11.0"/>
        <u/>
      </rPr>
      <t>Missile War ~ Astro War (Europe).zip</t>
    </r>
  </si>
  <si>
    <r>
      <rPr>
        <rFont val="&quot;Helvetica Neue&quot;, Helvetica, Arial, sans-serif"/>
        <color rgb="FF1155CC"/>
        <sz val="11.0"/>
        <u/>
      </rPr>
      <t>Mission 3,000 A.D. (Europe).zip</t>
    </r>
  </si>
  <si>
    <r>
      <rPr>
        <rFont val="&quot;Helvetica Neue&quot;, Helvetica, Arial, sans-serif"/>
        <color rgb="FF1155CC"/>
        <sz val="11.0"/>
        <u/>
      </rPr>
      <t>Mission 3,000 A.D. (USA).zip</t>
    </r>
  </si>
  <si>
    <r>
      <rPr>
        <rFont val="&quot;Helvetica Neue&quot;, Helvetica, Arial, sans-serif"/>
        <color rgb="FF1155CC"/>
        <sz val="11.0"/>
        <u/>
      </rPr>
      <t>Mission Survive (Europe).zip</t>
    </r>
  </si>
  <si>
    <r>
      <rPr>
        <rFont val="&quot;Helvetica Neue&quot;, Helvetica, Arial, sans-serif"/>
        <color rgb="FF1155CC"/>
        <sz val="11.0"/>
        <u/>
      </rPr>
      <t>Mogul Maniac (USA).zip</t>
    </r>
  </si>
  <si>
    <r>
      <rPr>
        <rFont val="&quot;Helvetica Neue&quot;, Helvetica, Arial, sans-serif"/>
        <color rgb="FF1155CC"/>
        <sz val="11.0"/>
        <u/>
      </rPr>
      <t>Monkey Music (Unknown) (1982-08-18) (Proto).zip</t>
    </r>
  </si>
  <si>
    <r>
      <rPr>
        <rFont val="&quot;Helvetica Neue&quot;, Helvetica, Arial, sans-serif"/>
        <color rgb="FF1155CC"/>
        <sz val="11.0"/>
        <u/>
      </rPr>
      <t>Monster Cise (USA) (Proto).zip</t>
    </r>
  </si>
  <si>
    <r>
      <rPr>
        <rFont val="&quot;Helvetica Neue&quot;, Helvetica, Arial, sans-serif"/>
        <color rgb="FF1155CC"/>
        <sz val="11.0"/>
        <u/>
      </rPr>
      <t>Montezuma's Revenge - Featuring Panama Joe (USA).zip</t>
    </r>
  </si>
  <si>
    <r>
      <rPr>
        <rFont val="&quot;Helvetica Neue&quot;, Helvetica, Arial, sans-serif"/>
        <color rgb="FF1155CC"/>
        <sz val="11.0"/>
        <u/>
      </rPr>
      <t>Moon Patrol (Europe).zip</t>
    </r>
  </si>
  <si>
    <r>
      <rPr>
        <rFont val="&quot;Helvetica Neue&quot;, Helvetica, Arial, sans-serif"/>
        <color rgb="FF1155CC"/>
        <sz val="11.0"/>
        <u/>
      </rPr>
      <t>Moon Patrol (USA).zip</t>
    </r>
  </si>
  <si>
    <r>
      <rPr>
        <rFont val="&quot;Helvetica Neue&quot;, Helvetica, Arial, sans-serif"/>
        <color rgb="FF1155CC"/>
        <sz val="11.0"/>
        <u/>
      </rPr>
      <t>Moonsweeper (USA).zip</t>
    </r>
  </si>
  <si>
    <r>
      <rPr>
        <rFont val="&quot;Helvetica Neue&quot;, Helvetica, Arial, sans-serif"/>
        <color rgb="FF1155CC"/>
        <sz val="11.0"/>
        <u/>
      </rPr>
      <t>Morse Code Tutor (USA).zip</t>
    </r>
  </si>
  <si>
    <r>
      <rPr>
        <rFont val="&quot;Helvetica Neue&quot;, Helvetica, Arial, sans-serif"/>
        <color rgb="FF1155CC"/>
        <sz val="11.0"/>
        <u/>
      </rPr>
      <t>MotoRodeo (USA).zip</t>
    </r>
  </si>
  <si>
    <r>
      <rPr>
        <rFont val="&quot;Helvetica Neue&quot;, Helvetica, Arial, sans-serif"/>
        <color rgb="FF1155CC"/>
        <sz val="11.0"/>
        <u/>
      </rPr>
      <t>Motocross (USA).zip</t>
    </r>
  </si>
  <si>
    <r>
      <rPr>
        <rFont val="&quot;Helvetica Neue&quot;, Helvetica, Arial, sans-serif"/>
        <color rgb="FF1155CC"/>
        <sz val="11.0"/>
        <u/>
      </rPr>
      <t>Motocross Racer (USA).zip</t>
    </r>
  </si>
  <si>
    <r>
      <rPr>
        <rFont val="&quot;Helvetica Neue&quot;, Helvetica, Arial, sans-serif"/>
        <color rgb="FF1155CC"/>
        <sz val="11.0"/>
        <u/>
      </rPr>
      <t>Mountain King (USA).zip</t>
    </r>
  </si>
  <si>
    <r>
      <rPr>
        <rFont val="&quot;Helvetica Neue&quot;, Helvetica, Arial, sans-serif"/>
        <color rgb="FF1155CC"/>
        <sz val="11.0"/>
        <u/>
      </rPr>
      <t>Mouse Trap (Europe).zip</t>
    </r>
  </si>
  <si>
    <r>
      <rPr>
        <rFont val="&quot;Helvetica Neue&quot;, Helvetica, Arial, sans-serif"/>
        <color rgb="FF1155CC"/>
        <sz val="11.0"/>
        <u/>
      </rPr>
      <t>Mouse Trap (USA).zip</t>
    </r>
  </si>
  <si>
    <r>
      <rPr>
        <rFont val="&quot;Helvetica Neue&quot;, Helvetica, Arial, sans-serif"/>
        <color rgb="FF1155CC"/>
        <sz val="11.0"/>
        <u/>
      </rPr>
      <t>Mr. Do!'s Castle (USA).zip</t>
    </r>
  </si>
  <si>
    <r>
      <rPr>
        <rFont val="&quot;Helvetica Neue&quot;, Helvetica, Arial, sans-serif"/>
        <color rgb="FF1155CC"/>
        <sz val="11.0"/>
        <u/>
      </rPr>
      <t>Mr. Do! (USA).zip</t>
    </r>
  </si>
  <si>
    <r>
      <rPr>
        <rFont val="&quot;Helvetica Neue&quot;, Helvetica, Arial, sans-serif"/>
        <color rgb="FF1155CC"/>
        <sz val="11.0"/>
        <u/>
      </rPr>
      <t>Mr. Postman (Europe).zip</t>
    </r>
  </si>
  <si>
    <r>
      <rPr>
        <rFont val="&quot;Helvetica Neue&quot;, Helvetica, Arial, sans-serif"/>
        <color rgb="FF1155CC"/>
        <sz val="11.0"/>
        <u/>
      </rPr>
      <t>Mr. Postman (USA).zip</t>
    </r>
  </si>
  <si>
    <r>
      <rPr>
        <rFont val="&quot;Helvetica Neue&quot;, Helvetica, Arial, sans-serif"/>
        <color rgb="FF1155CC"/>
        <sz val="11.0"/>
        <u/>
      </rPr>
      <t>Mr. Run and Jump (World).zip</t>
    </r>
  </si>
  <si>
    <r>
      <rPr>
        <rFont val="&quot;Helvetica Neue&quot;, Helvetica, Arial, sans-serif"/>
        <color rgb="FF1155CC"/>
        <sz val="11.0"/>
        <u/>
      </rPr>
      <t>Mr. T (Europe).zip</t>
    </r>
  </si>
  <si>
    <r>
      <rPr>
        <rFont val="&quot;Helvetica Neue&quot;, Helvetica, Arial, sans-serif"/>
        <color rgb="FF1155CC"/>
        <sz val="11.0"/>
        <u/>
      </rPr>
      <t>Ms. Pac-Man (Europe).zip</t>
    </r>
  </si>
  <si>
    <r>
      <rPr>
        <rFont val="&quot;Helvetica Neue&quot;, Helvetica, Arial, sans-serif"/>
        <color rgb="FF1155CC"/>
        <sz val="11.0"/>
        <u/>
      </rPr>
      <t>Ms. Pac-Man (USA).zip</t>
    </r>
  </si>
  <si>
    <r>
      <rPr>
        <rFont val="&quot;Helvetica Neue&quot;, Helvetica, Arial, sans-serif"/>
        <color rgb="FF1155CC"/>
        <sz val="11.0"/>
        <u/>
      </rPr>
      <t>Music Machine, The (USA).zip</t>
    </r>
  </si>
  <si>
    <r>
      <rPr>
        <rFont val="&quot;Helvetica Neue&quot;, Helvetica, Arial, sans-serif"/>
        <color rgb="FF1155CC"/>
        <sz val="11.0"/>
        <u/>
      </rPr>
      <t>My Golf (Germany) (En,De).zip</t>
    </r>
  </si>
  <si>
    <r>
      <rPr>
        <rFont val="&quot;Helvetica Neue&quot;, Helvetica, Arial, sans-serif"/>
        <color rgb="FF1155CC"/>
        <sz val="11.0"/>
        <u/>
      </rPr>
      <t>Mysterious Thief, A (USA) (Proto).zip</t>
    </r>
  </si>
  <si>
    <r>
      <rPr>
        <rFont val="&quot;Helvetica Neue&quot;, Helvetica, Arial, sans-serif"/>
        <color rgb="FF1155CC"/>
        <sz val="11.0"/>
        <u/>
      </rPr>
      <t>Mystery Science Theater 2600 (USA) (Aftermarket) (Pirate).zip</t>
    </r>
  </si>
  <si>
    <r>
      <rPr>
        <rFont val="&quot;Helvetica Neue&quot;, Helvetica, Arial, sans-serif"/>
        <color rgb="FF1155CC"/>
        <sz val="11.0"/>
        <u/>
      </rPr>
      <t>Name This Game (USA).zip</t>
    </r>
  </si>
  <si>
    <r>
      <rPr>
        <rFont val="&quot;Helvetica Neue&quot;, Helvetica, Arial, sans-serif"/>
        <color rgb="FF1155CC"/>
        <sz val="11.0"/>
        <u/>
      </rPr>
      <t>Night Driver (Europe).zip</t>
    </r>
  </si>
  <si>
    <r>
      <rPr>
        <rFont val="&quot;Helvetica Neue&quot;, Helvetica, Arial, sans-serif"/>
        <color rgb="FF1155CC"/>
        <sz val="11.0"/>
        <u/>
      </rPr>
      <t>Night Driver (USA).zip</t>
    </r>
  </si>
  <si>
    <r>
      <rPr>
        <rFont val="&quot;Helvetica Neue&quot;, Helvetica, Arial, sans-serif"/>
        <color rgb="FF1155CC"/>
        <sz val="11.0"/>
        <u/>
      </rPr>
      <t>Nightmare (Europe).zip</t>
    </r>
  </si>
  <si>
    <r>
      <rPr>
        <rFont val="&quot;Helvetica Neue&quot;, Helvetica, Arial, sans-serif"/>
        <color rgb="FF1155CC"/>
        <sz val="11.0"/>
        <u/>
      </rPr>
      <t>No Escape! (USA).zip</t>
    </r>
  </si>
  <si>
    <r>
      <rPr>
        <rFont val="&quot;Helvetica Neue&quot;, Helvetica, Arial, sans-serif"/>
        <color rgb="FF1155CC"/>
        <sz val="11.0"/>
        <u/>
      </rPr>
      <t>Nuts (Europe).zip</t>
    </r>
  </si>
  <si>
    <r>
      <rPr>
        <rFont val="&quot;Helvetica Neue&quot;, Helvetica, Arial, sans-serif"/>
        <color rgb="FF1155CC"/>
        <sz val="11.0"/>
        <u/>
      </rPr>
      <t>Nuts (USA).zip</t>
    </r>
  </si>
  <si>
    <r>
      <rPr>
        <rFont val="&quot;Helvetica Neue&quot;, Helvetica, Arial, sans-serif"/>
        <color rgb="FF1155CC"/>
        <sz val="11.0"/>
        <u/>
      </rPr>
      <t>O Monstro Marinho (Europe).zip</t>
    </r>
  </si>
  <si>
    <r>
      <rPr>
        <rFont val="&quot;Helvetica Neue&quot;, Helvetica, Arial, sans-serif"/>
        <color rgb="FF1155CC"/>
        <sz val="11.0"/>
        <u/>
      </rPr>
      <t>Obelix (USA).zip</t>
    </r>
  </si>
  <si>
    <r>
      <rPr>
        <rFont val="&quot;Helvetica Neue&quot;, Helvetica, Arial, sans-serif"/>
        <color rgb="FF1155CC"/>
        <sz val="11.0"/>
        <u/>
      </rPr>
      <t>Off Your Rocker (USA) (Proto).zip</t>
    </r>
  </si>
  <si>
    <r>
      <rPr>
        <rFont val="&quot;Helvetica Neue&quot;, Helvetica, Arial, sans-serif"/>
        <color rgb="FF1155CC"/>
        <sz val="11.0"/>
        <u/>
      </rPr>
      <t>Official Frogger, The (USA).zip</t>
    </r>
  </si>
  <si>
    <r>
      <rPr>
        <rFont val="&quot;Helvetica Neue&quot;, Helvetica, Arial, sans-serif"/>
        <color rgb="FF1155CC"/>
        <sz val="11.0"/>
        <u/>
      </rPr>
      <t>Off the Wall (USA).zip</t>
    </r>
  </si>
  <si>
    <r>
      <rPr>
        <rFont val="&quot;Helvetica Neue&quot;, Helvetica, Arial, sans-serif"/>
        <color rgb="FF1155CC"/>
        <sz val="11.0"/>
        <u/>
      </rPr>
      <t>Oink! (USA).zip</t>
    </r>
  </si>
  <si>
    <r>
      <rPr>
        <rFont val="&quot;Helvetica Neue&quot;, Helvetica, Arial, sans-serif"/>
        <color rgb="FF1155CC"/>
        <sz val="11.0"/>
        <u/>
      </rPr>
      <t>Omega Race (USA).zip</t>
    </r>
  </si>
  <si>
    <r>
      <rPr>
        <rFont val="&quot;Helvetica Neue&quot;, Helvetica, Arial, sans-serif"/>
        <color rgb="FF1155CC"/>
        <sz val="11.0"/>
        <u/>
      </rPr>
      <t>Oozy the Goo Slime Quest (World) (Aftermarket) (Unl).zip</t>
    </r>
  </si>
  <si>
    <r>
      <rPr>
        <rFont val="&quot;Helvetica Neue&quot;, Helvetica, Arial, sans-serif"/>
        <color rgb="FF1155CC"/>
        <sz val="11.0"/>
        <u/>
      </rPr>
      <t>Open Sesame (Europe) (Bit Corporation).zip</t>
    </r>
  </si>
  <si>
    <r>
      <rPr>
        <rFont val="&quot;Helvetica Neue&quot;, Helvetica, Arial, sans-serif"/>
        <color rgb="FF1155CC"/>
        <sz val="11.0"/>
        <u/>
      </rPr>
      <t>Open Sesame (Europe) (Goliath).zip</t>
    </r>
  </si>
  <si>
    <r>
      <rPr>
        <rFont val="&quot;Helvetica Neue&quot;, Helvetica, Arial, sans-serif"/>
        <color rgb="FF1155CC"/>
        <sz val="11.0"/>
        <u/>
      </rPr>
      <t>Oscar's Trash Race (USA).zip</t>
    </r>
  </si>
  <si>
    <r>
      <rPr>
        <rFont val="&quot;Helvetica Neue&quot;, Helvetica, Arial, sans-serif"/>
        <color rgb="FF1155CC"/>
        <sz val="11.0"/>
        <u/>
      </rPr>
      <t>Othello (Europe).zip</t>
    </r>
  </si>
  <si>
    <r>
      <rPr>
        <rFont val="&quot;Helvetica Neue&quot;, Helvetica, Arial, sans-serif"/>
        <color rgb="FF1155CC"/>
        <sz val="11.0"/>
        <u/>
      </rPr>
      <t>Othello (USA).zip</t>
    </r>
  </si>
  <si>
    <r>
      <rPr>
        <rFont val="&quot;Helvetica Neue&quot;, Helvetica, Arial, sans-serif"/>
        <color rgb="FF1155CC"/>
        <sz val="11.0"/>
        <u/>
      </rPr>
      <t>Outlaw (Europe).zip</t>
    </r>
  </si>
  <si>
    <r>
      <rPr>
        <rFont val="&quot;Helvetica Neue&quot;, Helvetica, Arial, sans-serif"/>
        <color rgb="FF1155CC"/>
        <sz val="11.0"/>
        <u/>
      </rPr>
      <t>Outlaw ~ Gunslinger (USA).zip</t>
    </r>
  </si>
  <si>
    <r>
      <rPr>
        <rFont val="&quot;Helvetica Neue&quot;, Helvetica, Arial, sans-serif"/>
        <color rgb="FF1155CC"/>
        <sz val="11.0"/>
        <u/>
      </rPr>
      <t>Out of Control (USA).zip</t>
    </r>
  </si>
  <si>
    <r>
      <rPr>
        <rFont val="&quot;Helvetica Neue&quot;, Helvetica, Arial, sans-serif"/>
        <color rgb="FF1155CC"/>
        <sz val="11.0"/>
        <u/>
      </rPr>
      <t>Oystron (World) (Aftermarket) (Unl).zip</t>
    </r>
  </si>
  <si>
    <r>
      <rPr>
        <rFont val="&quot;Helvetica Neue&quot;, Helvetica, Arial, sans-serif"/>
        <color rgb="FF1155CC"/>
        <sz val="11.0"/>
        <u/>
      </rPr>
      <t>Pac-Man (USA).zip</t>
    </r>
  </si>
  <si>
    <r>
      <rPr>
        <rFont val="&quot;Helvetica Neue&quot;, Helvetica, Arial, sans-serif"/>
        <color rgb="FF1155CC"/>
        <sz val="11.0"/>
        <u/>
      </rPr>
      <t>Panda Chase (Europe).zip</t>
    </r>
  </si>
  <si>
    <r>
      <rPr>
        <rFont val="&quot;Helvetica Neue&quot;, Helvetica, Arial, sans-serif"/>
        <color rgb="FF1155CC"/>
        <sz val="11.0"/>
        <u/>
      </rPr>
      <t>Parachute (Europe).zip</t>
    </r>
  </si>
  <si>
    <r>
      <rPr>
        <rFont val="&quot;Helvetica Neue&quot;, Helvetica, Arial, sans-serif"/>
        <color rgb="FF1155CC"/>
        <sz val="11.0"/>
        <u/>
      </rPr>
      <t>Party Mix (USA).zip</t>
    </r>
  </si>
  <si>
    <r>
      <rPr>
        <rFont val="&quot;Helvetica Neue&quot;, Helvetica, Arial, sans-serif"/>
        <color rgb="FF1155CC"/>
        <sz val="11.0"/>
        <u/>
      </rPr>
      <t>Peek-A-Boo (USA) (Proto).zip</t>
    </r>
  </si>
  <si>
    <r>
      <rPr>
        <rFont val="&quot;Helvetica Neue&quot;, Helvetica, Arial, sans-serif"/>
        <color rgb="FF1155CC"/>
        <sz val="11.0"/>
        <u/>
      </rPr>
      <t>Pengo (USA).zip</t>
    </r>
  </si>
  <si>
    <r>
      <rPr>
        <rFont val="&quot;Helvetica Neue&quot;, Helvetica, Arial, sans-serif"/>
        <color rgb="FF1155CC"/>
        <sz val="11.0"/>
        <u/>
      </rPr>
      <t>Pete Rose Baseball (USA).zip</t>
    </r>
  </si>
  <si>
    <r>
      <rPr>
        <rFont val="&quot;Helvetica Neue&quot;, Helvetica, Arial, sans-serif"/>
        <color rgb="FF1155CC"/>
        <sz val="11.0"/>
        <u/>
      </rPr>
      <t>Peter Penguin (Europe).zip</t>
    </r>
  </si>
  <si>
    <r>
      <rPr>
        <rFont val="&quot;Helvetica Neue&quot;, Helvetica, Arial, sans-serif"/>
        <color rgb="FF1155CC"/>
        <sz val="11.0"/>
        <u/>
      </rPr>
      <t>Phantom Tank (Europe).zip</t>
    </r>
  </si>
  <si>
    <r>
      <rPr>
        <rFont val="&quot;Helvetica Neue&quot;, Helvetica, Arial, sans-serif"/>
        <color rgb="FF1155CC"/>
        <sz val="11.0"/>
        <u/>
      </rPr>
      <t>Phantom UFO (USA).zip</t>
    </r>
  </si>
  <si>
    <r>
      <rPr>
        <rFont val="&quot;Helvetica Neue&quot;, Helvetica, Arial, sans-serif"/>
        <color rgb="FF1155CC"/>
        <sz val="11.0"/>
        <u/>
      </rPr>
      <t>Pharaoh's Curse (Europe).zip</t>
    </r>
  </si>
  <si>
    <r>
      <rPr>
        <rFont val="&quot;Helvetica Neue&quot;, Helvetica, Arial, sans-serif"/>
        <color rgb="FF1155CC"/>
        <sz val="11.0"/>
        <u/>
      </rPr>
      <t>Pharaoh's Curse (USA).zip</t>
    </r>
  </si>
  <si>
    <r>
      <rPr>
        <rFont val="&quot;Helvetica Neue&quot;, Helvetica, Arial, sans-serif"/>
        <color rgb="FF1155CC"/>
        <sz val="11.0"/>
        <u/>
      </rPr>
      <t>Phaser Patrol (USA).zip</t>
    </r>
  </si>
  <si>
    <r>
      <rPr>
        <rFont val="&quot;Helvetica Neue&quot;, Helvetica, Arial, sans-serif"/>
        <color rgb="FF1155CC"/>
        <sz val="11.0"/>
        <u/>
      </rPr>
      <t>Phoenix (Europe).zip</t>
    </r>
  </si>
  <si>
    <r>
      <rPr>
        <rFont val="&quot;Helvetica Neue&quot;, Helvetica, Arial, sans-serif"/>
        <color rgb="FF1155CC"/>
        <sz val="11.0"/>
        <u/>
      </rPr>
      <t>Phoenix (USA).zip</t>
    </r>
  </si>
  <si>
    <r>
      <rPr>
        <rFont val="&quot;Helvetica Neue&quot;, Helvetica, Arial, sans-serif"/>
        <color rgb="FF1155CC"/>
        <sz val="11.0"/>
        <u/>
      </rPr>
      <t>Pick 'n' Pile (Europe).zip</t>
    </r>
  </si>
  <si>
    <r>
      <rPr>
        <rFont val="&quot;Helvetica Neue&quot;, Helvetica, Arial, sans-serif"/>
        <color rgb="FF1155CC"/>
        <sz val="11.0"/>
        <u/>
      </rPr>
      <t>Pick Up (USA) (Proto).zip</t>
    </r>
  </si>
  <si>
    <r>
      <rPr>
        <rFont val="&quot;Helvetica Neue&quot;, Helvetica, Arial, sans-serif"/>
        <color rgb="FF1155CC"/>
        <sz val="11.0"/>
        <u/>
      </rPr>
      <t>Picnic (USA).zip</t>
    </r>
  </si>
  <si>
    <r>
      <rPr>
        <rFont val="&quot;Helvetica Neue&quot;, Helvetica, Arial, sans-serif"/>
        <color rgb="FF1155CC"/>
        <sz val="11.0"/>
        <u/>
      </rPr>
      <t>Piece o' Cake (USA).zip</t>
    </r>
  </si>
  <si>
    <r>
      <rPr>
        <rFont val="&quot;Helvetica Neue&quot;, Helvetica, Arial, sans-serif"/>
        <color rgb="FF1155CC"/>
        <sz val="11.0"/>
        <u/>
      </rPr>
      <t>Pigs in Space - Starring Miss Piggy (USA).zip</t>
    </r>
  </si>
  <si>
    <r>
      <rPr>
        <rFont val="&quot;Helvetica Neue&quot;, Helvetica, Arial, sans-serif"/>
        <color rgb="FF1155CC"/>
        <sz val="11.0"/>
        <u/>
      </rPr>
      <t>Pitfall! - Pitfall Harry's Jungle Adventure (USA).zip</t>
    </r>
  </si>
  <si>
    <r>
      <rPr>
        <rFont val="&quot;Helvetica Neue&quot;, Helvetica, Arial, sans-serif"/>
        <color rgb="FF1155CC"/>
        <sz val="11.0"/>
        <u/>
      </rPr>
      <t>Pitfall II - Lost Caverns (USA).zip</t>
    </r>
  </si>
  <si>
    <r>
      <rPr>
        <rFont val="&quot;Helvetica Neue&quot;, Helvetica, Arial, sans-serif"/>
        <color rgb="FF1155CC"/>
        <sz val="11.0"/>
        <u/>
      </rPr>
      <t>Pizza Chef (USA) (Proto).zip</t>
    </r>
  </si>
  <si>
    <r>
      <rPr>
        <rFont val="&quot;Helvetica Neue&quot;, Helvetica, Arial, sans-serif"/>
        <color rgb="FF1155CC"/>
        <sz val="11.0"/>
        <u/>
      </rPr>
      <t>Planet Patrol (USA).zip</t>
    </r>
  </si>
  <si>
    <r>
      <rPr>
        <rFont val="&quot;Helvetica Neue&quot;, Helvetica, Arial, sans-serif"/>
        <color rgb="FF1155CC"/>
        <sz val="11.0"/>
        <u/>
      </rPr>
      <t>Planet of the Apes (USA) (Proto).zip</t>
    </r>
  </si>
  <si>
    <r>
      <rPr>
        <rFont val="&quot;Helvetica Neue&quot;, Helvetica, Arial, sans-serif"/>
        <color rgb="FF1155CC"/>
        <sz val="11.0"/>
        <u/>
      </rPr>
      <t>Plaque Attack (USA).zip</t>
    </r>
  </si>
  <si>
    <r>
      <rPr>
        <rFont val="&quot;Helvetica Neue&quot;, Helvetica, Arial, sans-serif"/>
        <color rgb="FF1155CC"/>
        <sz val="11.0"/>
        <u/>
      </rPr>
      <t>Pleiades (USA) (Proto 1) (1983-xx-xx).zip</t>
    </r>
  </si>
  <si>
    <r>
      <rPr>
        <rFont val="&quot;Helvetica Neue&quot;, Helvetica, Arial, sans-serif"/>
        <color rgb="FF1155CC"/>
        <sz val="11.0"/>
        <u/>
      </rPr>
      <t>Pleiades (USA) (Proto 2) (1983-05-06).zip</t>
    </r>
  </si>
  <si>
    <r>
      <rPr>
        <rFont val="&quot;Helvetica Neue&quot;, Helvetica, Arial, sans-serif"/>
        <color rgb="FF1155CC"/>
        <sz val="11.0"/>
        <u/>
      </rPr>
      <t>Polaris (USA).zip</t>
    </r>
  </si>
  <si>
    <r>
      <rPr>
        <rFont val="&quot;Helvetica Neue&quot;, Helvetica, Arial, sans-serif"/>
        <color rgb="FF1155CC"/>
        <sz val="11.0"/>
        <u/>
      </rPr>
      <t>Pole Position (Europe).zip</t>
    </r>
  </si>
  <si>
    <r>
      <rPr>
        <rFont val="&quot;Helvetica Neue&quot;, Helvetica, Arial, sans-serif"/>
        <color rgb="FF1155CC"/>
        <sz val="11.0"/>
        <u/>
      </rPr>
      <t>Pole Position (USA).zip</t>
    </r>
  </si>
  <si>
    <r>
      <rPr>
        <rFont val="&quot;Helvetica Neue&quot;, Helvetica, Arial, sans-serif"/>
        <color rgb="FF1155CC"/>
        <sz val="11.0"/>
        <u/>
      </rPr>
      <t>Polo (USA) (Proto).zip</t>
    </r>
  </si>
  <si>
    <r>
      <rPr>
        <rFont val="&quot;Helvetica Neue&quot;, Helvetica, Arial, sans-serif"/>
        <color rgb="FF1155CC"/>
        <sz val="11.0"/>
        <u/>
      </rPr>
      <t>Pompeii (USA) (Proto).zip</t>
    </r>
  </si>
  <si>
    <r>
      <rPr>
        <rFont val="&quot;Helvetica Neue&quot;, Helvetica, Arial, sans-serif"/>
        <color rgb="FF1155CC"/>
        <sz val="11.0"/>
        <u/>
      </rPr>
      <t>Pooyan (USA).zip</t>
    </r>
  </si>
  <si>
    <r>
      <rPr>
        <rFont val="&quot;Helvetica Neue&quot;, Helvetica, Arial, sans-serif"/>
        <color rgb="FF1155CC"/>
        <sz val="11.0"/>
        <u/>
      </rPr>
      <t>Popeye (USA).zip</t>
    </r>
  </si>
  <si>
    <r>
      <rPr>
        <rFont val="&quot;Helvetica Neue&quot;, Helvetica, Arial, sans-serif"/>
        <color rgb="FF1155CC"/>
        <sz val="11.0"/>
        <u/>
      </rPr>
      <t>Porky's (USA).zip</t>
    </r>
  </si>
  <si>
    <r>
      <rPr>
        <rFont val="&quot;Helvetica Neue&quot;, Helvetica, Arial, sans-serif"/>
        <color rgb="FF1155CC"/>
        <sz val="11.0"/>
        <u/>
      </rPr>
      <t>Power Lords (USA) (Proto).zip</t>
    </r>
  </si>
  <si>
    <r>
      <rPr>
        <rFont val="&quot;Helvetica Neue&quot;, Helvetica, Arial, sans-serif"/>
        <color rgb="FF1155CC"/>
        <sz val="11.0"/>
        <u/>
      </rPr>
      <t>Pressure Cooker (USA).zip</t>
    </r>
  </si>
  <si>
    <r>
      <rPr>
        <rFont val="&quot;Helvetica Neue&quot;, Helvetica, Arial, sans-serif"/>
        <color rgb="FF1155CC"/>
        <sz val="11.0"/>
        <u/>
      </rPr>
      <t>Private Eye (USA).zip</t>
    </r>
  </si>
  <si>
    <r>
      <rPr>
        <rFont val="&quot;Helvetica Neue&quot;, Helvetica, Arial, sans-serif"/>
        <color rgb="FF1155CC"/>
        <sz val="11.0"/>
        <u/>
      </rPr>
      <t>Pursuit of the Pink Panther (USA) (Proto) [b].zip</t>
    </r>
  </si>
  <si>
    <r>
      <rPr>
        <rFont val="&quot;Helvetica Neue&quot;, Helvetica, Arial, sans-serif"/>
        <color rgb="FF1155CC"/>
        <sz val="11.0"/>
        <u/>
      </rPr>
      <t>Pygmy (Europe).zip</t>
    </r>
  </si>
  <si>
    <r>
      <rPr>
        <rFont val="&quot;Helvetica Neue&quot;, Helvetica, Arial, sans-serif"/>
        <color rgb="FF1155CC"/>
        <sz val="11.0"/>
        <u/>
      </rPr>
      <t>Q-bert's Qubes (USA).zip</t>
    </r>
  </si>
  <si>
    <r>
      <rPr>
        <rFont val="&quot;Helvetica Neue&quot;, Helvetica, Arial, sans-serif"/>
        <color rgb="FF1155CC"/>
        <sz val="11.0"/>
        <u/>
      </rPr>
      <t>Q-bert (Europe).zip</t>
    </r>
  </si>
  <si>
    <r>
      <rPr>
        <rFont val="&quot;Helvetica Neue&quot;, Helvetica, Arial, sans-serif"/>
        <color rgb="FF1155CC"/>
        <sz val="11.0"/>
        <u/>
      </rPr>
      <t>Q-bert (USA).zip</t>
    </r>
  </si>
  <si>
    <r>
      <rPr>
        <rFont val="&quot;Helvetica Neue&quot;, Helvetica, Arial, sans-serif"/>
        <color rgb="FF1155CC"/>
        <sz val="11.0"/>
        <u/>
      </rPr>
      <t>Quadrun (USA).zip</t>
    </r>
  </si>
  <si>
    <r>
      <rPr>
        <rFont val="&quot;Helvetica Neue&quot;, Helvetica, Arial, sans-serif"/>
        <color rgb="FF1155CC"/>
        <sz val="11.0"/>
        <u/>
      </rPr>
      <t>Quadrun (USA, Europe) (Atari Anthology).zip</t>
    </r>
  </si>
  <si>
    <r>
      <rPr>
        <rFont val="&quot;Helvetica Neue&quot;, Helvetica, Arial, sans-serif"/>
        <color rgb="FF1155CC"/>
        <sz val="11.0"/>
        <u/>
      </rPr>
      <t>Quest for Quintana Roo (USA).zip</t>
    </r>
  </si>
  <si>
    <r>
      <rPr>
        <rFont val="&quot;Helvetica Neue&quot;, Helvetica, Arial, sans-serif"/>
        <color rgb="FF1155CC"/>
        <sz val="11.0"/>
        <u/>
      </rPr>
      <t>Quick Step! (USA).zip</t>
    </r>
  </si>
  <si>
    <r>
      <rPr>
        <rFont val="&quot;Helvetica Neue&quot;, Helvetica, Arial, sans-serif"/>
        <color rgb="FF1155CC"/>
        <sz val="11.0"/>
        <u/>
      </rPr>
      <t>R2D Tank (USA) (Proto).zip</t>
    </r>
  </si>
  <si>
    <r>
      <rPr>
        <rFont val="&quot;Helvetica Neue&quot;, Helvetica, Arial, sans-serif"/>
        <color rgb="FF1155CC"/>
        <sz val="11.0"/>
        <u/>
      </rPr>
      <t>Rabbit Transit (USA).zip</t>
    </r>
  </si>
  <si>
    <r>
      <rPr>
        <rFont val="&quot;Helvetica Neue&quot;, Helvetica, Arial, sans-serif"/>
        <color rgb="FF1155CC"/>
        <sz val="11.0"/>
        <u/>
      </rPr>
      <t>Racer (USA) (Proto).zip</t>
    </r>
  </si>
  <si>
    <r>
      <rPr>
        <rFont val="&quot;Helvetica Neue&quot;, Helvetica, Arial, sans-serif"/>
        <color rgb="FF1155CC"/>
        <sz val="11.0"/>
        <u/>
      </rPr>
      <t>Racing Car (USA).zip</t>
    </r>
  </si>
  <si>
    <r>
      <rPr>
        <rFont val="&quot;Helvetica Neue&quot;, Helvetica, Arial, sans-serif"/>
        <color rgb="FF1155CC"/>
        <sz val="11.0"/>
        <u/>
      </rPr>
      <t>Racquetball (USA).zip</t>
    </r>
  </si>
  <si>
    <r>
      <rPr>
        <rFont val="&quot;Helvetica Neue&quot;, Helvetica, Arial, sans-serif"/>
        <color rgb="FF1155CC"/>
        <sz val="11.0"/>
        <u/>
      </rPr>
      <t>Radar (USA).zip</t>
    </r>
  </si>
  <si>
    <r>
      <rPr>
        <rFont val="&quot;Helvetica Neue&quot;, Helvetica, Arial, sans-serif"/>
        <color rgb="FF1155CC"/>
        <sz val="11.0"/>
        <u/>
      </rPr>
      <t>Radar Lock (Europe).zip</t>
    </r>
  </si>
  <si>
    <r>
      <rPr>
        <rFont val="&quot;Helvetica Neue&quot;, Helvetica, Arial, sans-serif"/>
        <color rgb="FF1155CC"/>
        <sz val="11.0"/>
        <u/>
      </rPr>
      <t>Radar Lock (USA).zip</t>
    </r>
  </si>
  <si>
    <r>
      <rPr>
        <rFont val="&quot;Helvetica Neue&quot;, Helvetica, Arial, sans-serif"/>
        <color rgb="FF1155CC"/>
        <sz val="11.0"/>
        <u/>
      </rPr>
      <t>Raft Rider (USA).zip</t>
    </r>
  </si>
  <si>
    <r>
      <rPr>
        <rFont val="&quot;Helvetica Neue&quot;, Helvetica, Arial, sans-serif"/>
        <color rgb="FF1155CC"/>
        <sz val="11.0"/>
        <u/>
      </rPr>
      <t>Raiders of the Lost Ark (USA).zip</t>
    </r>
  </si>
  <si>
    <r>
      <rPr>
        <rFont val="&quot;Helvetica Neue&quot;, Helvetica, Arial, sans-serif"/>
        <color rgb="FF1155CC"/>
        <sz val="11.0"/>
        <u/>
      </rPr>
      <t>Ram It (USA).zip</t>
    </r>
  </si>
  <si>
    <r>
      <rPr>
        <rFont val="&quot;Helvetica Neue&quot;, Helvetica, Arial, sans-serif"/>
        <color rgb="FF1155CC"/>
        <sz val="11.0"/>
        <u/>
      </rPr>
      <t>Rampage! (USA).zip</t>
    </r>
  </si>
  <si>
    <r>
      <rPr>
        <rFont val="&quot;Helvetica Neue&quot;, Helvetica, Arial, sans-serif"/>
        <color rgb="FF1155CC"/>
        <sz val="11.0"/>
        <u/>
      </rPr>
      <t>Raumpatrouille (USA).zip</t>
    </r>
  </si>
  <si>
    <r>
      <rPr>
        <rFont val="&quot;Helvetica Neue&quot;, Helvetica, Arial, sans-serif"/>
        <color rgb="FF1155CC"/>
        <sz val="11.0"/>
        <u/>
      </rPr>
      <t>Reactor (USA).zip</t>
    </r>
  </si>
  <si>
    <r>
      <rPr>
        <rFont val="&quot;Helvetica Neue&quot;, Helvetica, Arial, sans-serif"/>
        <color rgb="FF1155CC"/>
        <sz val="11.0"/>
        <u/>
      </rPr>
      <t>RealSports Baseball (USA).zip</t>
    </r>
  </si>
  <si>
    <r>
      <rPr>
        <rFont val="&quot;Helvetica Neue&quot;, Helvetica, Arial, sans-serif"/>
        <color rgb="FF1155CC"/>
        <sz val="11.0"/>
        <u/>
      </rPr>
      <t>RealSports Basketball (Europe) (Proto).zip</t>
    </r>
  </si>
  <si>
    <r>
      <rPr>
        <rFont val="&quot;Helvetica Neue&quot;, Helvetica, Arial, sans-serif"/>
        <color rgb="FF1155CC"/>
        <sz val="11.0"/>
        <u/>
      </rPr>
      <t>RealSports Boxing (USA).zip</t>
    </r>
  </si>
  <si>
    <r>
      <rPr>
        <rFont val="&quot;Helvetica Neue&quot;, Helvetica, Arial, sans-serif"/>
        <color rgb="FF1155CC"/>
        <sz val="11.0"/>
        <u/>
      </rPr>
      <t>RealSports Football (USA).zip</t>
    </r>
  </si>
  <si>
    <r>
      <rPr>
        <rFont val="&quot;Helvetica Neue&quot;, Helvetica, Arial, sans-serif"/>
        <color rgb="FF1155CC"/>
        <sz val="11.0"/>
        <u/>
      </rPr>
      <t>RealSports Soccer (USA).zip</t>
    </r>
  </si>
  <si>
    <r>
      <rPr>
        <rFont val="&quot;Helvetica Neue&quot;, Helvetica, Arial, sans-serif"/>
        <color rgb="FF1155CC"/>
        <sz val="11.0"/>
        <u/>
      </rPr>
      <t>RealSports Tennis (Europe).zip</t>
    </r>
  </si>
  <si>
    <r>
      <rPr>
        <rFont val="&quot;Helvetica Neue&quot;, Helvetica, Arial, sans-serif"/>
        <color rgb="FF1155CC"/>
        <sz val="11.0"/>
        <u/>
      </rPr>
      <t>RealSports Tennis (USA).zip</t>
    </r>
  </si>
  <si>
    <r>
      <rPr>
        <rFont val="&quot;Helvetica Neue&quot;, Helvetica, Arial, sans-serif"/>
        <color rgb="FF1155CC"/>
        <sz val="11.0"/>
        <u/>
      </rPr>
      <t>RealSports Volleyball (USA).zip</t>
    </r>
  </si>
  <si>
    <r>
      <rPr>
        <rFont val="&quot;Helvetica Neue&quot;, Helvetica, Arial, sans-serif"/>
        <color rgb="FF1155CC"/>
        <sz val="11.0"/>
        <u/>
      </rPr>
      <t>Realsports Soccer (Europe).zip</t>
    </r>
  </si>
  <si>
    <r>
      <rPr>
        <rFont val="&quot;Helvetica Neue&quot;, Helvetica, Arial, sans-serif"/>
        <color rgb="FF1155CC"/>
        <sz val="11.0"/>
        <u/>
      </rPr>
      <t>Realsports Volleyball (Europe).zip</t>
    </r>
  </si>
  <si>
    <r>
      <rPr>
        <rFont val="&quot;Helvetica Neue&quot;, Helvetica, Arial, sans-serif"/>
        <color rgb="FF1155CC"/>
        <sz val="11.0"/>
        <u/>
      </rPr>
      <t>Red Sea Crossing (USA).zip</t>
    </r>
  </si>
  <si>
    <r>
      <rPr>
        <rFont val="&quot;Helvetica Neue&quot;, Helvetica, Arial, sans-serif"/>
        <color rgb="FF1155CC"/>
        <sz val="11.0"/>
        <u/>
      </rPr>
      <t>Rescue Terra I (USA).zip</t>
    </r>
  </si>
  <si>
    <r>
      <rPr>
        <rFont val="&quot;Helvetica Neue&quot;, Helvetica, Arial, sans-serif"/>
        <color rgb="FF1155CC"/>
        <sz val="11.0"/>
        <u/>
      </rPr>
      <t>Revenge of the Beefsteak Tomatoes (USA).zip</t>
    </r>
  </si>
  <si>
    <r>
      <rPr>
        <rFont val="&quot;Helvetica Neue&quot;, Helvetica, Arial, sans-serif"/>
        <color rgb="FF1155CC"/>
        <sz val="11.0"/>
        <u/>
      </rPr>
      <t>Riddle of the Sphinx (USA).zip</t>
    </r>
  </si>
  <si>
    <r>
      <rPr>
        <rFont val="&quot;Helvetica Neue&quot;, Helvetica, Arial, sans-serif"/>
        <color rgb="FF1155CC"/>
        <sz val="11.0"/>
        <u/>
      </rPr>
      <t>River Patrol (USA).zip</t>
    </r>
  </si>
  <si>
    <r>
      <rPr>
        <rFont val="&quot;Helvetica Neue&quot;, Helvetica, Arial, sans-serif"/>
        <color rgb="FF1155CC"/>
        <sz val="11.0"/>
        <u/>
      </rPr>
      <t>River Raid (USA).zip</t>
    </r>
  </si>
  <si>
    <r>
      <rPr>
        <rFont val="&quot;Helvetica Neue&quot;, Helvetica, Arial, sans-serif"/>
        <color rgb="FF1155CC"/>
        <sz val="11.0"/>
        <u/>
      </rPr>
      <t>River Raid II (USA).zip</t>
    </r>
  </si>
  <si>
    <r>
      <rPr>
        <rFont val="&quot;Helvetica Neue&quot;, Helvetica, Arial, sans-serif"/>
        <color rgb="FF1155CC"/>
        <sz val="11.0"/>
        <u/>
      </rPr>
      <t>Road Runner (USA).zip</t>
    </r>
  </si>
  <si>
    <r>
      <rPr>
        <rFont val="&quot;Helvetica Neue&quot;, Helvetica, Arial, sans-serif"/>
        <color rgb="FF1155CC"/>
        <sz val="11.0"/>
        <u/>
      </rPr>
      <t>Robin Hood (Europe).zip</t>
    </r>
  </si>
  <si>
    <r>
      <rPr>
        <rFont val="&quot;Helvetica Neue&quot;, Helvetica, Arial, sans-serif"/>
        <color rgb="FF1155CC"/>
        <sz val="11.0"/>
        <u/>
      </rPr>
      <t>Robin Hood (USA).zip</t>
    </r>
  </si>
  <si>
    <r>
      <rPr>
        <rFont val="&quot;Helvetica Neue&quot;, Helvetica, Arial, sans-serif"/>
        <color rgb="FF1155CC"/>
        <sz val="11.0"/>
        <u/>
      </rPr>
      <t>Robo-Ninja Climb (World) (Aftermarket) (Unl).zip</t>
    </r>
  </si>
  <si>
    <r>
      <rPr>
        <rFont val="&quot;Helvetica Neue&quot;, Helvetica, Arial, sans-serif"/>
        <color rgb="FF1155CC"/>
        <sz val="11.0"/>
        <u/>
      </rPr>
      <t>Robot Tank (USA).zip</t>
    </r>
  </si>
  <si>
    <r>
      <rPr>
        <rFont val="&quot;Helvetica Neue&quot;, Helvetica, Arial, sans-serif"/>
        <color rgb="FF1155CC"/>
        <sz val="11.0"/>
        <u/>
      </rPr>
      <t>Roc 'n Rope (USA).zip</t>
    </r>
  </si>
  <si>
    <r>
      <rPr>
        <rFont val="&quot;Helvetica Neue&quot;, Helvetica, Arial, sans-serif"/>
        <color rgb="FF1155CC"/>
        <sz val="11.0"/>
        <u/>
      </rPr>
      <t>Rocky &amp; Bullwinkle (USA) (Proto).zip</t>
    </r>
  </si>
  <si>
    <r>
      <rPr>
        <rFont val="&quot;Helvetica Neue&quot;, Helvetica, Arial, sans-serif"/>
        <color rgb="FF1155CC"/>
        <sz val="11.0"/>
        <u/>
      </rPr>
      <t>Room of Doom (USA).zip</t>
    </r>
  </si>
  <si>
    <r>
      <rPr>
        <rFont val="&quot;Helvetica Neue&quot;, Helvetica, Arial, sans-serif"/>
        <color rgb="FF1155CC"/>
        <sz val="11.0"/>
        <u/>
      </rPr>
      <t>Rubik's Cube (USA).zip</t>
    </r>
  </si>
  <si>
    <r>
      <rPr>
        <rFont val="&quot;Helvetica Neue&quot;, Helvetica, Arial, sans-serif"/>
        <color rgb="FF1155CC"/>
        <sz val="11.0"/>
        <u/>
      </rPr>
      <t>Rubik's Cube 3-D (USA) (Proto).zip</t>
    </r>
  </si>
  <si>
    <r>
      <rPr>
        <rFont val="&quot;Helvetica Neue&quot;, Helvetica, Arial, sans-serif"/>
        <color rgb="FF1155CC"/>
        <sz val="11.0"/>
        <u/>
      </rPr>
      <t>Rush Hour (USA) (Proto).zip</t>
    </r>
  </si>
  <si>
    <r>
      <rPr>
        <rFont val="&quot;Helvetica Neue&quot;, Helvetica, Arial, sans-serif"/>
        <color rgb="FF1155CC"/>
        <sz val="11.0"/>
        <u/>
      </rPr>
      <t>S.A.C. Alert (USA) (Proto).zip</t>
    </r>
  </si>
  <si>
    <r>
      <rPr>
        <rFont val="&quot;Helvetica Neue&quot;, Helvetica, Arial, sans-serif"/>
        <color rgb="FF1155CC"/>
        <sz val="11.0"/>
        <u/>
      </rPr>
      <t>SCRMNN (USA) (Proto).zip</t>
    </r>
  </si>
  <si>
    <r>
      <rPr>
        <rFont val="&quot;Helvetica Neue&quot;, Helvetica, Arial, sans-serif"/>
        <color rgb="FF1155CC"/>
        <sz val="11.0"/>
        <u/>
      </rPr>
      <t>Saboteur (USA) (Proto) (1983-09-02).zip</t>
    </r>
  </si>
  <si>
    <r>
      <rPr>
        <rFont val="&quot;Helvetica Neue&quot;, Helvetica, Arial, sans-serif"/>
        <color rgb="FF1155CC"/>
        <sz val="11.0"/>
        <u/>
      </rPr>
      <t>Saboteur (USA) (Proto) (1983-12-20).zip</t>
    </r>
  </si>
  <si>
    <r>
      <rPr>
        <rFont val="&quot;Helvetica Neue&quot;, Helvetica, Arial, sans-serif"/>
        <color rgb="FF1155CC"/>
        <sz val="11.0"/>
        <u/>
      </rPr>
      <t>Save Mary! (USA) (Proto).zip</t>
    </r>
  </si>
  <si>
    <r>
      <rPr>
        <rFont val="&quot;Helvetica Neue&quot;, Helvetica, Arial, sans-serif"/>
        <color rgb="FF1155CC"/>
        <sz val="11.0"/>
        <u/>
      </rPr>
      <t>Save Our Ship (Europe).zip</t>
    </r>
  </si>
  <si>
    <r>
      <rPr>
        <rFont val="&quot;Helvetica Neue&quot;, Helvetica, Arial, sans-serif"/>
        <color rgb="FF1155CC"/>
        <sz val="11.0"/>
        <u/>
      </rPr>
      <t>Save Our Ship (USA).zip</t>
    </r>
  </si>
  <si>
    <r>
      <rPr>
        <rFont val="&quot;Helvetica Neue&quot;, Helvetica, Arial, sans-serif"/>
        <color rgb="FF1155CC"/>
        <sz val="11.0"/>
        <u/>
      </rPr>
      <t>Save the Whales (USA) (Proto).zip</t>
    </r>
  </si>
  <si>
    <r>
      <rPr>
        <rFont val="&quot;Helvetica Neue&quot;, Helvetica, Arial, sans-serif"/>
        <color rgb="FF1155CC"/>
        <sz val="11.0"/>
        <u/>
      </rPr>
      <t>Sea Battle (USA).zip</t>
    </r>
  </si>
  <si>
    <r>
      <rPr>
        <rFont val="&quot;Helvetica Neue&quot;, Helvetica, Arial, sans-serif"/>
        <color rgb="FF1155CC"/>
        <sz val="11.0"/>
        <u/>
      </rPr>
      <t>Sea Hawk (USA).zip</t>
    </r>
  </si>
  <si>
    <r>
      <rPr>
        <rFont val="&quot;Helvetica Neue&quot;, Helvetica, Arial, sans-serif"/>
        <color rgb="FF1155CC"/>
        <sz val="11.0"/>
        <u/>
      </rPr>
      <t>Sea Hunt ~ Scuba Diver (USA).zip</t>
    </r>
  </si>
  <si>
    <r>
      <rPr>
        <rFont val="&quot;Helvetica Neue&quot;, Helvetica, Arial, sans-serif"/>
        <color rgb="FF1155CC"/>
        <sz val="11.0"/>
        <u/>
      </rPr>
      <t>Sea Monster (USA).zip</t>
    </r>
  </si>
  <si>
    <r>
      <rPr>
        <rFont val="&quot;Helvetica Neue&quot;, Helvetica, Arial, sans-serif"/>
        <color rgb="FF1155CC"/>
        <sz val="11.0"/>
        <u/>
      </rPr>
      <t>Seahawk (Europe).zip</t>
    </r>
  </si>
  <si>
    <r>
      <rPr>
        <rFont val="&quot;Helvetica Neue&quot;, Helvetica, Arial, sans-serif"/>
        <color rgb="FF1155CC"/>
        <sz val="11.0"/>
        <u/>
      </rPr>
      <t>Seaquest (USA).zip</t>
    </r>
  </si>
  <si>
    <r>
      <rPr>
        <rFont val="&quot;Helvetica Neue&quot;, Helvetica, Arial, sans-serif"/>
        <color rgb="FF1155CC"/>
        <sz val="11.0"/>
        <u/>
      </rPr>
      <t>Secret Agent (USA) (Proto).zip</t>
    </r>
  </si>
  <si>
    <r>
      <rPr>
        <rFont val="&quot;Helvetica Neue&quot;, Helvetica, Arial, sans-serif"/>
        <color rgb="FF1155CC"/>
        <sz val="11.0"/>
        <u/>
      </rPr>
      <t>Secret Quest (USA).zip</t>
    </r>
  </si>
  <si>
    <r>
      <rPr>
        <rFont val="&quot;Helvetica Neue&quot;, Helvetica, Arial, sans-serif"/>
        <color rgb="FF1155CC"/>
        <sz val="11.0"/>
        <u/>
      </rPr>
      <t>See Saw (Europe).zip</t>
    </r>
  </si>
  <si>
    <r>
      <rPr>
        <rFont val="&quot;Helvetica Neue&quot;, Helvetica, Arial, sans-serif"/>
        <color rgb="FF1155CC"/>
        <sz val="11.0"/>
        <u/>
      </rPr>
      <t>Sentinel (USA).zip</t>
    </r>
  </si>
  <si>
    <r>
      <rPr>
        <rFont val="&quot;Helvetica Neue&quot;, Helvetica, Arial, sans-serif"/>
        <color rgb="FF1155CC"/>
        <sz val="11.0"/>
        <u/>
      </rPr>
      <t>Sheep It Up! - NTSC (World) (Aftermarket) (Unl).zip</t>
    </r>
  </si>
  <si>
    <r>
      <rPr>
        <rFont val="&quot;Helvetica Neue&quot;, Helvetica, Arial, sans-serif"/>
        <color rgb="FF1155CC"/>
        <sz val="11.0"/>
        <u/>
      </rPr>
      <t>Sheep It Up! - PAL (World) (Aftermarket) (Unl).zip</t>
    </r>
  </si>
  <si>
    <r>
      <rPr>
        <rFont val="&quot;Helvetica Neue&quot;, Helvetica, Arial, sans-serif"/>
        <color rgb="FF1155CC"/>
        <sz val="11.0"/>
        <u/>
      </rPr>
      <t>Sheep It Up! - SECAM (World) (Aftermarket) (Unl).zip</t>
    </r>
  </si>
  <si>
    <r>
      <rPr>
        <rFont val="&quot;Helvetica Neue&quot;, Helvetica, Arial, sans-serif"/>
        <color rgb="FF1155CC"/>
        <sz val="11.0"/>
        <u/>
      </rPr>
      <t>Shootin' Gallery (Europe) (Proto).zip</t>
    </r>
  </si>
  <si>
    <r>
      <rPr>
        <rFont val="&quot;Helvetica Neue&quot;, Helvetica, Arial, sans-serif"/>
        <color rgb="FF1155CC"/>
        <sz val="11.0"/>
        <u/>
      </rPr>
      <t>Shootin' Gallery (USA).zip</t>
    </r>
  </si>
  <si>
    <r>
      <rPr>
        <rFont val="&quot;Helvetica Neue&quot;, Helvetica, Arial, sans-serif"/>
        <color rgb="FF1155CC"/>
        <sz val="11.0"/>
        <u/>
      </rPr>
      <t>Shooting Arcade (USA) (Proto).zip</t>
    </r>
  </si>
  <si>
    <r>
      <rPr>
        <rFont val="&quot;Helvetica Neue&quot;, Helvetica, Arial, sans-serif"/>
        <color rgb="FF1155CC"/>
        <sz val="11.0"/>
        <u/>
      </rPr>
      <t>Shuttle Orbiter (USA).zip</t>
    </r>
  </si>
  <si>
    <r>
      <rPr>
        <rFont val="&quot;Helvetica Neue&quot;, Helvetica, Arial, sans-serif"/>
        <color rgb="FF1155CC"/>
        <sz val="11.0"/>
        <u/>
      </rPr>
      <t>Sinistar (USA) (Proto).zip</t>
    </r>
  </si>
  <si>
    <r>
      <rPr>
        <rFont val="&quot;Helvetica Neue&quot;, Helvetica, Arial, sans-serif"/>
        <color rgb="FF1155CC"/>
        <sz val="11.0"/>
        <u/>
      </rPr>
      <t>Sir Lancelot (Europe).zip</t>
    </r>
  </si>
  <si>
    <r>
      <rPr>
        <rFont val="&quot;Helvetica Neue&quot;, Helvetica, Arial, sans-serif"/>
        <color rgb="FF1155CC"/>
        <sz val="11.0"/>
        <u/>
      </rPr>
      <t>Sir Lancelot (USA).zip</t>
    </r>
  </si>
  <si>
    <r>
      <rPr>
        <rFont val="&quot;Helvetica Neue&quot;, Helvetica, Arial, sans-serif"/>
        <color rgb="FF1155CC"/>
        <sz val="11.0"/>
        <u/>
      </rPr>
      <t>Six Pack (USA) (Proto).zip</t>
    </r>
  </si>
  <si>
    <r>
      <rPr>
        <rFont val="&quot;Helvetica Neue&quot;, Helvetica, Arial, sans-serif"/>
        <color rgb="FF1155CC"/>
        <sz val="11.0"/>
        <u/>
      </rPr>
      <t>Skate Boardin' (USA) (Activision Anthology - Remix Edition).zip</t>
    </r>
  </si>
  <si>
    <r>
      <rPr>
        <rFont val="&quot;Helvetica Neue&quot;, Helvetica, Arial, sans-serif"/>
        <color rgb="FF1155CC"/>
        <sz val="11.0"/>
        <u/>
      </rPr>
      <t>Skate Boardin' (USA).zip</t>
    </r>
  </si>
  <si>
    <r>
      <rPr>
        <rFont val="&quot;Helvetica Neue&quot;, Helvetica, Arial, sans-serif"/>
        <color rgb="FF1155CC"/>
        <sz val="11.0"/>
        <u/>
      </rPr>
      <t>Skeet Shoot (USA).zip</t>
    </r>
  </si>
  <si>
    <r>
      <rPr>
        <rFont val="&quot;Helvetica Neue&quot;, Helvetica, Arial, sans-serif"/>
        <color rgb="FF1155CC"/>
        <sz val="11.0"/>
        <u/>
      </rPr>
      <t>Ski Hunt (Europe).zip</t>
    </r>
  </si>
  <si>
    <r>
      <rPr>
        <rFont val="&quot;Helvetica Neue&quot;, Helvetica, Arial, sans-serif"/>
        <color rgb="FF1155CC"/>
        <sz val="11.0"/>
        <u/>
      </rPr>
      <t>Ski Run (Europe).zip</t>
    </r>
  </si>
  <si>
    <r>
      <rPr>
        <rFont val="&quot;Helvetica Neue&quot;, Helvetica, Arial, sans-serif"/>
        <color rgb="FF1155CC"/>
        <sz val="11.0"/>
        <u/>
      </rPr>
      <t>Ski Run (USA).zip</t>
    </r>
  </si>
  <si>
    <r>
      <rPr>
        <rFont val="&quot;Helvetica Neue&quot;, Helvetica, Arial, sans-serif"/>
        <color rgb="FF1155CC"/>
        <sz val="11.0"/>
        <u/>
      </rPr>
      <t>Skiing (USA).zip</t>
    </r>
  </si>
  <si>
    <r>
      <rPr>
        <rFont val="&quot;Helvetica Neue&quot;, Helvetica, Arial, sans-serif"/>
        <color rgb="FF1155CC"/>
        <sz val="11.0"/>
        <u/>
      </rPr>
      <t>Skindiver (Europe).zip</t>
    </r>
  </si>
  <si>
    <r>
      <rPr>
        <rFont val="&quot;Helvetica Neue&quot;, Helvetica, Arial, sans-serif"/>
        <color rgb="FF1155CC"/>
        <sz val="11.0"/>
        <u/>
      </rPr>
      <t>Sky Alien ~ Assault (Europe).zip</t>
    </r>
  </si>
  <si>
    <r>
      <rPr>
        <rFont val="&quot;Helvetica Neue&quot;, Helvetica, Arial, sans-serif"/>
        <color rgb="FF1155CC"/>
        <sz val="11.0"/>
        <u/>
      </rPr>
      <t>Sky Diver (Europe).zip</t>
    </r>
  </si>
  <si>
    <r>
      <rPr>
        <rFont val="&quot;Helvetica Neue&quot;, Helvetica, Arial, sans-serif"/>
        <color rgb="FF1155CC"/>
        <sz val="11.0"/>
        <u/>
      </rPr>
      <t>Sky Diver ~ Dare Diver (USA).zip</t>
    </r>
  </si>
  <si>
    <r>
      <rPr>
        <rFont val="&quot;Helvetica Neue&quot;, Helvetica, Arial, sans-serif"/>
        <color rgb="FF1155CC"/>
        <sz val="11.0"/>
        <u/>
      </rPr>
      <t>Sky Jinks (USA).zip</t>
    </r>
  </si>
  <si>
    <r>
      <rPr>
        <rFont val="&quot;Helvetica Neue&quot;, Helvetica, Arial, sans-serif"/>
        <color rgb="FF1155CC"/>
        <sz val="11.0"/>
        <u/>
      </rPr>
      <t>Sky Patrol (USA) (Proto).zip</t>
    </r>
  </si>
  <si>
    <r>
      <rPr>
        <rFont val="&quot;Helvetica Neue&quot;, Helvetica, Arial, sans-serif"/>
        <color rgb="FF1155CC"/>
        <sz val="11.0"/>
        <u/>
      </rPr>
      <t>Sky Skipper (USA).zip</t>
    </r>
  </si>
  <si>
    <r>
      <rPr>
        <rFont val="&quot;Helvetica Neue&quot;, Helvetica, Arial, sans-serif"/>
        <color rgb="FF1155CC"/>
        <sz val="11.0"/>
        <u/>
      </rPr>
      <t>Slot Machine ~ Slots (USA).zip</t>
    </r>
  </si>
  <si>
    <r>
      <rPr>
        <rFont val="&quot;Helvetica Neue&quot;, Helvetica, Arial, sans-serif"/>
        <color rgb="FF1155CC"/>
        <sz val="11.0"/>
        <u/>
      </rPr>
      <t>Slot Racers (Europe).zip</t>
    </r>
  </si>
  <si>
    <r>
      <rPr>
        <rFont val="&quot;Helvetica Neue&quot;, Helvetica, Arial, sans-serif"/>
        <color rgb="FF1155CC"/>
        <sz val="11.0"/>
        <u/>
      </rPr>
      <t>Slot Racers ~ Maze (USA).zip</t>
    </r>
  </si>
  <si>
    <r>
      <rPr>
        <rFont val="&quot;Helvetica Neue&quot;, Helvetica, Arial, sans-serif"/>
        <color rgb="FF1155CC"/>
        <sz val="11.0"/>
        <u/>
      </rPr>
      <t>Smurf - Rescue in Gargamel's Castle (USA).zip</t>
    </r>
  </si>
  <si>
    <r>
      <rPr>
        <rFont val="&quot;Helvetica Neue&quot;, Helvetica, Arial, sans-serif"/>
        <color rgb="FF1155CC"/>
        <sz val="11.0"/>
        <u/>
      </rPr>
      <t>Smurfs Save the Day (USA).zip</t>
    </r>
  </si>
  <si>
    <r>
      <rPr>
        <rFont val="&quot;Helvetica Neue&quot;, Helvetica, Arial, sans-serif"/>
        <color rgb="FF1155CC"/>
        <sz val="11.0"/>
        <u/>
      </rPr>
      <t>Snail Against Squirrel (Europe).zip</t>
    </r>
  </si>
  <si>
    <r>
      <rPr>
        <rFont val="&quot;Helvetica Neue&quot;, Helvetica, Arial, sans-serif"/>
        <color rgb="FF1155CC"/>
        <sz val="11.0"/>
        <u/>
      </rPr>
      <t>Sneak 'n Peek (USA).zip</t>
    </r>
  </si>
  <si>
    <r>
      <rPr>
        <rFont val="&quot;Helvetica Neue&quot;, Helvetica, Arial, sans-serif"/>
        <color rgb="FF1155CC"/>
        <sz val="11.0"/>
        <u/>
      </rPr>
      <t>Snoopy and the Red Baron (USA).zip</t>
    </r>
  </si>
  <si>
    <r>
      <rPr>
        <rFont val="&quot;Helvetica Neue&quot;, Helvetica, Arial, sans-serif"/>
        <color rgb="FF1155CC"/>
        <sz val="11.0"/>
        <u/>
      </rPr>
      <t>Snow White and the Seven Dwarfs (USA) (Proto).zip</t>
    </r>
  </si>
  <si>
    <r>
      <rPr>
        <rFont val="&quot;Helvetica Neue&quot;, Helvetica, Arial, sans-serif"/>
        <color rgb="FF1155CC"/>
        <sz val="11.0"/>
        <u/>
      </rPr>
      <t>Solar Fox (USA).zip</t>
    </r>
  </si>
  <si>
    <r>
      <rPr>
        <rFont val="&quot;Helvetica Neue&quot;, Helvetica, Arial, sans-serif"/>
        <color rgb="FF1155CC"/>
        <sz val="11.0"/>
        <u/>
      </rPr>
      <t>Solar Storm (USA).zip</t>
    </r>
  </si>
  <si>
    <r>
      <rPr>
        <rFont val="&quot;Helvetica Neue&quot;, Helvetica, Arial, sans-serif"/>
        <color rgb="FF1155CC"/>
        <sz val="11.0"/>
        <u/>
      </rPr>
      <t>Solaris (USA).zip</t>
    </r>
  </si>
  <si>
    <r>
      <rPr>
        <rFont val="&quot;Helvetica Neue&quot;, Helvetica, Arial, sans-serif"/>
        <color rgb="FF1155CC"/>
        <sz val="11.0"/>
        <u/>
      </rPr>
      <t>Sonar (Unknown) (Proto).zip</t>
    </r>
  </si>
  <si>
    <r>
      <rPr>
        <rFont val="&quot;Helvetica Neue&quot;, Helvetica, Arial, sans-serif"/>
        <color rgb="FF1155CC"/>
        <sz val="11.0"/>
        <u/>
      </rPr>
      <t>Sorcerer's Apprentice (USA).zip</t>
    </r>
  </si>
  <si>
    <r>
      <rPr>
        <rFont val="&quot;Helvetica Neue&quot;, Helvetica, Arial, sans-serif"/>
        <color rgb="FF1155CC"/>
        <sz val="11.0"/>
        <u/>
      </rPr>
      <t>Sorcerer (USA).zip</t>
    </r>
  </si>
  <si>
    <r>
      <rPr>
        <rFont val="&quot;Helvetica Neue&quot;, Helvetica, Arial, sans-serif"/>
        <color rgb="FF1155CC"/>
        <sz val="11.0"/>
        <u/>
      </rPr>
      <t>Sound (USA, Europe) (Demo) (Atari Anthology).zip</t>
    </r>
  </si>
  <si>
    <r>
      <rPr>
        <rFont val="&quot;Helvetica Neue&quot;, Helvetica, Arial, sans-serif"/>
        <color rgb="FF1155CC"/>
        <sz val="11.0"/>
        <u/>
      </rPr>
      <t>Space Attack (USA).zip</t>
    </r>
  </si>
  <si>
    <r>
      <rPr>
        <rFont val="&quot;Helvetica Neue&quot;, Helvetica, Arial, sans-serif"/>
        <color rgb="FF1155CC"/>
        <sz val="11.0"/>
        <u/>
      </rPr>
      <t>Space Cavern (USA).zip</t>
    </r>
  </si>
  <si>
    <r>
      <rPr>
        <rFont val="&quot;Helvetica Neue&quot;, Helvetica, Arial, sans-serif"/>
        <color rgb="FF1155CC"/>
        <sz val="11.0"/>
        <u/>
      </rPr>
      <t>Space Invaders (Europe).zip</t>
    </r>
  </si>
  <si>
    <r>
      <rPr>
        <rFont val="&quot;Helvetica Neue&quot;, Helvetica, Arial, sans-serif"/>
        <color rgb="FF1155CC"/>
        <sz val="11.0"/>
        <u/>
      </rPr>
      <t>Space Invaders (USA).zip</t>
    </r>
  </si>
  <si>
    <r>
      <rPr>
        <rFont val="&quot;Helvetica Neue&quot;, Helvetica, Arial, sans-serif"/>
        <color rgb="FF1155CC"/>
        <sz val="11.0"/>
        <u/>
      </rPr>
      <t>Space Jockey (USA).zip</t>
    </r>
  </si>
  <si>
    <r>
      <rPr>
        <rFont val="&quot;Helvetica Neue&quot;, Helvetica, Arial, sans-serif"/>
        <color rgb="FF1155CC"/>
        <sz val="11.0"/>
        <u/>
      </rPr>
      <t>SpaceMaster X-7 (USA).zip</t>
    </r>
  </si>
  <si>
    <r>
      <rPr>
        <rFont val="&quot;Helvetica Neue&quot;, Helvetica, Arial, sans-serif"/>
        <color rgb="FF1155CC"/>
        <sz val="11.0"/>
        <u/>
      </rPr>
      <t>Space Shuttle - A Journey into Space (USA).zip</t>
    </r>
  </si>
  <si>
    <r>
      <rPr>
        <rFont val="&quot;Helvetica Neue&quot;, Helvetica, Arial, sans-serif"/>
        <color rgb="FF1155CC"/>
        <sz val="11.0"/>
        <u/>
      </rPr>
      <t>Space Tunnel (USA).zip</t>
    </r>
  </si>
  <si>
    <r>
      <rPr>
        <rFont val="&quot;Helvetica Neue&quot;, Helvetica, Arial, sans-serif"/>
        <color rgb="FF1155CC"/>
        <sz val="11.0"/>
        <u/>
      </rPr>
      <t>Space War (Europe).zip</t>
    </r>
  </si>
  <si>
    <r>
      <rPr>
        <rFont val="&quot;Helvetica Neue&quot;, Helvetica, Arial, sans-serif"/>
        <color rgb="FF1155CC"/>
        <sz val="11.0"/>
        <u/>
      </rPr>
      <t>Space War ~ Space Combat (USA).zip</t>
    </r>
  </si>
  <si>
    <r>
      <rPr>
        <rFont val="&quot;Helvetica Neue&quot;, Helvetica, Arial, sans-serif"/>
        <color rgb="FF1155CC"/>
        <sz val="11.0"/>
        <u/>
      </rPr>
      <t>Spacechase (USA).zip</t>
    </r>
  </si>
  <si>
    <r>
      <rPr>
        <rFont val="&quot;Helvetica Neue&quot;, Helvetica, Arial, sans-serif"/>
        <color rgb="FF1155CC"/>
        <sz val="11.0"/>
        <u/>
      </rPr>
      <t>Spider-Man (Europe).zip</t>
    </r>
  </si>
  <si>
    <r>
      <rPr>
        <rFont val="&quot;Helvetica Neue&quot;, Helvetica, Arial, sans-serif"/>
        <color rgb="FF1155CC"/>
        <sz val="11.0"/>
        <u/>
      </rPr>
      <t>Spider-Man (USA).zip</t>
    </r>
  </si>
  <si>
    <r>
      <rPr>
        <rFont val="&quot;Helvetica Neue&quot;, Helvetica, Arial, sans-serif"/>
        <color rgb="FF1155CC"/>
        <sz val="11.0"/>
        <u/>
      </rPr>
      <t>Spider Fighter (USA).zip</t>
    </r>
  </si>
  <si>
    <r>
      <rPr>
        <rFont val="&quot;Helvetica Neue&quot;, Helvetica, Arial, sans-serif"/>
        <color rgb="FF1155CC"/>
        <sz val="11.0"/>
        <u/>
      </rPr>
      <t>Spider Maze (USA).zip</t>
    </r>
  </si>
  <si>
    <r>
      <rPr>
        <rFont val="&quot;Helvetica Neue&quot;, Helvetica, Arial, sans-serif"/>
        <color rgb="FF1155CC"/>
        <sz val="11.0"/>
        <u/>
      </rPr>
      <t>Spiders (USA) (Proto).zip</t>
    </r>
  </si>
  <si>
    <r>
      <rPr>
        <rFont val="&quot;Helvetica Neue&quot;, Helvetica, Arial, sans-serif"/>
        <color rgb="FF1155CC"/>
        <sz val="11.0"/>
        <u/>
      </rPr>
      <t>Spike's Peak (Europe).zip</t>
    </r>
  </si>
  <si>
    <r>
      <rPr>
        <rFont val="&quot;Helvetica Neue&quot;, Helvetica, Arial, sans-serif"/>
        <color rgb="FF1155CC"/>
        <sz val="11.0"/>
        <u/>
      </rPr>
      <t>Spike's Peak (USA).zip</t>
    </r>
  </si>
  <si>
    <r>
      <rPr>
        <rFont val="&quot;Helvetica Neue&quot;, Helvetica, Arial, sans-serif"/>
        <color rgb="FF1155CC"/>
        <sz val="11.0"/>
        <u/>
      </rPr>
      <t>Spinning Fireball (USA) (Proto).zip</t>
    </r>
  </si>
  <si>
    <r>
      <rPr>
        <rFont val="&quot;Helvetica Neue&quot;, Helvetica, Arial, sans-serif"/>
        <color rgb="FF1155CC"/>
        <sz val="11.0"/>
        <u/>
      </rPr>
      <t>Spitfire Attack (USA).zip</t>
    </r>
  </si>
  <si>
    <r>
      <rPr>
        <rFont val="&quot;Helvetica Neue&quot;, Helvetica, Arial, sans-serif"/>
        <color rgb="FF1155CC"/>
        <sz val="11.0"/>
        <u/>
      </rPr>
      <t>Springer (USA).zip</t>
    </r>
  </si>
  <si>
    <r>
      <rPr>
        <rFont val="&quot;Helvetica Neue&quot;, Helvetica, Arial, sans-serif"/>
        <color rgb="FF1155CC"/>
        <sz val="11.0"/>
        <u/>
      </rPr>
      <t>Springteufel, Die (Germany).zip</t>
    </r>
  </si>
  <si>
    <r>
      <rPr>
        <rFont val="&quot;Helvetica Neue&quot;, Helvetica, Arial, sans-serif"/>
        <color rgb="FF1155CC"/>
        <sz val="11.0"/>
        <u/>
      </rPr>
      <t>Sprint Master (USA).zip</t>
    </r>
  </si>
  <si>
    <r>
      <rPr>
        <rFont val="&quot;Helvetica Neue&quot;, Helvetica, Arial, sans-serif"/>
        <color rgb="FF1155CC"/>
        <sz val="11.0"/>
        <u/>
      </rPr>
      <t>Spy Hunter (USA).zip</t>
    </r>
  </si>
  <si>
    <r>
      <rPr>
        <rFont val="&quot;Helvetica Neue&quot;, Helvetica, Arial, sans-serif"/>
        <color rgb="FF1155CC"/>
        <sz val="11.0"/>
        <u/>
      </rPr>
      <t>Squeeze Box (USA).zip</t>
    </r>
  </si>
  <si>
    <r>
      <rPr>
        <rFont val="&quot;Helvetica Neue&quot;, Helvetica, Arial, sans-serif"/>
        <color rgb="FF1155CC"/>
        <sz val="11.0"/>
        <u/>
      </rPr>
      <t>Squirrel ~ O Esquilo (USA).zip</t>
    </r>
  </si>
  <si>
    <r>
      <rPr>
        <rFont val="&quot;Helvetica Neue&quot;, Helvetica, Arial, sans-serif"/>
        <color rgb="FF1155CC"/>
        <sz val="11.0"/>
        <u/>
      </rPr>
      <t>Squoosh (USA) (Proto).zip</t>
    </r>
  </si>
  <si>
    <r>
      <rPr>
        <rFont val="&quot;Helvetica Neue&quot;, Helvetica, Arial, sans-serif"/>
        <color rgb="FF1155CC"/>
        <sz val="11.0"/>
        <u/>
      </rPr>
      <t>Sssnake (USA).zip</t>
    </r>
  </si>
  <si>
    <r>
      <rPr>
        <rFont val="&quot;Helvetica Neue&quot;, Helvetica, Arial, sans-serif"/>
        <color rgb="FF1155CC"/>
        <sz val="11.0"/>
        <u/>
      </rPr>
      <t>Stampede (USA).zip</t>
    </r>
  </si>
  <si>
    <r>
      <rPr>
        <rFont val="&quot;Helvetica Neue&quot;, Helvetica, Arial, sans-serif"/>
        <color rgb="FF1155CC"/>
        <sz val="11.0"/>
        <u/>
      </rPr>
      <t>Star Fox (USA).zip</t>
    </r>
  </si>
  <si>
    <r>
      <rPr>
        <rFont val="&quot;Helvetica Neue&quot;, Helvetica, Arial, sans-serif"/>
        <color rgb="FF1155CC"/>
        <sz val="11.0"/>
        <u/>
      </rPr>
      <t>StarMaster (USA).zip</t>
    </r>
  </si>
  <si>
    <r>
      <rPr>
        <rFont val="&quot;Helvetica Neue&quot;, Helvetica, Arial, sans-serif"/>
        <color rgb="FF1155CC"/>
        <sz val="11.0"/>
        <u/>
      </rPr>
      <t>Star Raiders (USA).zip</t>
    </r>
  </si>
  <si>
    <r>
      <rPr>
        <rFont val="&quot;Helvetica Neue&quot;, Helvetica, Arial, sans-serif"/>
        <color rgb="FF1155CC"/>
        <sz val="11.0"/>
        <u/>
      </rPr>
      <t>Star Ship ~ Outer Space (USA).zip</t>
    </r>
  </si>
  <si>
    <r>
      <rPr>
        <rFont val="&quot;Helvetica Neue&quot;, Helvetica, Arial, sans-serif"/>
        <color rgb="FF1155CC"/>
        <sz val="11.0"/>
        <u/>
      </rPr>
      <t>Star Strike (USA).zip</t>
    </r>
  </si>
  <si>
    <r>
      <rPr>
        <rFont val="&quot;Helvetica Neue&quot;, Helvetica, Arial, sans-serif"/>
        <color rgb="FF1155CC"/>
        <sz val="11.0"/>
        <u/>
      </rPr>
      <t>Star Trek - Strategic Operations Simulator (USA).zip</t>
    </r>
  </si>
  <si>
    <r>
      <rPr>
        <rFont val="&quot;Helvetica Neue&quot;, Helvetica, Arial, sans-serif"/>
        <color rgb="FF1155CC"/>
        <sz val="11.0"/>
        <u/>
      </rPr>
      <t>Star Voyager (USA).zip</t>
    </r>
  </si>
  <si>
    <r>
      <rPr>
        <rFont val="&quot;Helvetica Neue&quot;, Helvetica, Arial, sans-serif"/>
        <color rgb="FF1155CC"/>
        <sz val="11.0"/>
        <u/>
      </rPr>
      <t>Star Voyager (World).zip</t>
    </r>
  </si>
  <si>
    <r>
      <rPr>
        <rFont val="&quot;Helvetica Neue&quot;, Helvetica, Arial, sans-serif"/>
        <color rgb="FF1155CC"/>
        <sz val="11.0"/>
        <u/>
      </rPr>
      <t>Star Wars - Jedi Arena (USA).zip</t>
    </r>
  </si>
  <si>
    <r>
      <rPr>
        <rFont val="&quot;Helvetica Neue&quot;, Helvetica, Arial, sans-serif"/>
        <color rgb="FF1155CC"/>
        <sz val="11.0"/>
        <u/>
      </rPr>
      <t>Star Wars - Return of the Jedi - Death Star Battle (USA).zip</t>
    </r>
  </si>
  <si>
    <r>
      <rPr>
        <rFont val="&quot;Helvetica Neue&quot;, Helvetica, Arial, sans-serif"/>
        <color rgb="FF1155CC"/>
        <sz val="11.0"/>
        <u/>
      </rPr>
      <t>Star Wars - Return of the Jedi - Ewok Adventure (USA) (Proto).zip</t>
    </r>
  </si>
  <si>
    <r>
      <rPr>
        <rFont val="&quot;Helvetica Neue&quot;, Helvetica, Arial, sans-serif"/>
        <color rgb="FF1155CC"/>
        <sz val="11.0"/>
        <u/>
      </rPr>
      <t>Star Wars - The Arcade Game (USA).zip</t>
    </r>
  </si>
  <si>
    <r>
      <rPr>
        <rFont val="&quot;Helvetica Neue&quot;, Helvetica, Arial, sans-serif"/>
        <color rgb="FF1155CC"/>
        <sz val="11.0"/>
        <u/>
      </rPr>
      <t>Star Wars - The Empire Strikes Back (Europe).zip</t>
    </r>
  </si>
  <si>
    <r>
      <rPr>
        <rFont val="&quot;Helvetica Neue&quot;, Helvetica, Arial, sans-serif"/>
        <color rgb="FF1155CC"/>
        <sz val="11.0"/>
        <u/>
      </rPr>
      <t>Star Wars - The Empire Strikes Back (USA).zip</t>
    </r>
  </si>
  <si>
    <r>
      <rPr>
        <rFont val="&quot;Helvetica Neue&quot;, Helvetica, Arial, sans-serif"/>
        <color rgb="FF1155CC"/>
        <sz val="11.0"/>
        <u/>
      </rPr>
      <t>Stargate (Europe).zip</t>
    </r>
  </si>
  <si>
    <r>
      <rPr>
        <rFont val="&quot;Helvetica Neue&quot;, Helvetica, Arial, sans-serif"/>
        <color rgb="FF1155CC"/>
        <sz val="11.0"/>
        <u/>
      </rPr>
      <t>Stargate (USA).zip</t>
    </r>
  </si>
  <si>
    <r>
      <rPr>
        <rFont val="&quot;Helvetica Neue&quot;, Helvetica, Arial, sans-serif"/>
        <color rgb="FF1155CC"/>
        <sz val="11.0"/>
        <u/>
      </rPr>
      <t>Stargunner (USA).zip</t>
    </r>
  </si>
  <si>
    <r>
      <rPr>
        <rFont val="&quot;Helvetica Neue&quot;, Helvetica, Arial, sans-serif"/>
        <color rgb="FF1155CC"/>
        <sz val="11.0"/>
        <u/>
      </rPr>
      <t>Steeplechase (Europe).zip</t>
    </r>
  </si>
  <si>
    <r>
      <rPr>
        <rFont val="&quot;Helvetica Neue&quot;, Helvetica, Arial, sans-serif"/>
        <color rgb="FF1155CC"/>
        <sz val="11.0"/>
        <u/>
      </rPr>
      <t>Steeplechase (USA).zip</t>
    </r>
  </si>
  <si>
    <r>
      <rPr>
        <rFont val="&quot;Helvetica Neue&quot;, Helvetica, Arial, sans-serif"/>
        <color rgb="FF1155CC"/>
        <sz val="11.0"/>
        <u/>
      </rPr>
      <t>Stellar Track (USA).zip</t>
    </r>
  </si>
  <si>
    <r>
      <rPr>
        <rFont val="&quot;Helvetica Neue&quot;, Helvetica, Arial, sans-serif"/>
        <color rgb="FF1155CC"/>
        <sz val="11.0"/>
        <u/>
      </rPr>
      <t>Stone Age (USA).zip</t>
    </r>
  </si>
  <si>
    <r>
      <rPr>
        <rFont val="&quot;Helvetica Neue&quot;, Helvetica, Arial, sans-serif"/>
        <color rgb="FF1155CC"/>
        <sz val="11.0"/>
        <u/>
      </rPr>
      <t>Strahlen der Teufelsvogel (Germany).zip</t>
    </r>
  </si>
  <si>
    <r>
      <rPr>
        <rFont val="&quot;Helvetica Neue&quot;, Helvetica, Arial, sans-serif"/>
        <color rgb="FF1155CC"/>
        <sz val="11.0"/>
        <u/>
      </rPr>
      <t>Strategy X (USA).zip</t>
    </r>
  </si>
  <si>
    <r>
      <rPr>
        <rFont val="&quot;Helvetica Neue&quot;, Helvetica, Arial, sans-serif"/>
        <color rgb="FF1155CC"/>
        <sz val="11.0"/>
        <u/>
      </rPr>
      <t>Strawberry Shortcake - Musical Match-Ups (USA).zip</t>
    </r>
  </si>
  <si>
    <r>
      <rPr>
        <rFont val="&quot;Helvetica Neue&quot;, Helvetica, Arial, sans-serif"/>
        <color rgb="FF1155CC"/>
        <sz val="11.0"/>
        <u/>
      </rPr>
      <t>Street Racer - Speedway II (Europe).zip</t>
    </r>
  </si>
  <si>
    <r>
      <rPr>
        <rFont val="&quot;Helvetica Neue&quot;, Helvetica, Arial, sans-serif"/>
        <color rgb="FF1155CC"/>
        <sz val="11.0"/>
        <u/>
      </rPr>
      <t>Street Racer ~ Speedway II (USA).zip</t>
    </r>
  </si>
  <si>
    <r>
      <rPr>
        <rFont val="&quot;Helvetica Neue&quot;, Helvetica, Arial, sans-serif"/>
        <color rgb="FF1155CC"/>
        <sz val="11.0"/>
        <u/>
      </rPr>
      <t>Stronghold (USA).zip</t>
    </r>
  </si>
  <si>
    <r>
      <rPr>
        <rFont val="&quot;Helvetica Neue&quot;, Helvetica, Arial, sans-serif"/>
        <color rgb="FF1155CC"/>
        <sz val="11.0"/>
        <u/>
      </rPr>
      <t>Stunt Cycle (USA) (Proto).zip</t>
    </r>
  </si>
  <si>
    <r>
      <rPr>
        <rFont val="&quot;Helvetica Neue&quot;, Helvetica, Arial, sans-serif"/>
        <color rgb="FF1155CC"/>
        <sz val="11.0"/>
        <u/>
      </rPr>
      <t>Stunt Man (USA).zip</t>
    </r>
  </si>
  <si>
    <r>
      <rPr>
        <rFont val="&quot;Helvetica Neue&quot;, Helvetica, Arial, sans-serif"/>
        <color rgb="FF1155CC"/>
        <sz val="11.0"/>
        <u/>
      </rPr>
      <t>Sub-Scan (USA).zip</t>
    </r>
  </si>
  <si>
    <r>
      <rPr>
        <rFont val="&quot;Helvetica Neue&quot;, Helvetica, Arial, sans-serif"/>
        <color rgb="FF1155CC"/>
        <sz val="11.0"/>
        <u/>
      </rPr>
      <t>Submarine Commander (USA).zip</t>
    </r>
  </si>
  <si>
    <r>
      <rPr>
        <rFont val="&quot;Helvetica Neue&quot;, Helvetica, Arial, sans-serif"/>
        <color rgb="FF1155CC"/>
        <sz val="11.0"/>
        <u/>
      </rPr>
      <t>Subterranea (USA).zip</t>
    </r>
  </si>
  <si>
    <r>
      <rPr>
        <rFont val="&quot;Helvetica Neue&quot;, Helvetica, Arial, sans-serif"/>
        <color rgb="FF1155CC"/>
        <sz val="11.0"/>
        <u/>
      </rPr>
      <t>Suicide Mission (USA).zip</t>
    </r>
  </si>
  <si>
    <r>
      <rPr>
        <rFont val="&quot;Helvetica Neue&quot;, Helvetica, Arial, sans-serif"/>
        <color rgb="FF1155CC"/>
        <sz val="11.0"/>
        <u/>
      </rPr>
      <t>Summer Games (Europe).zip</t>
    </r>
  </si>
  <si>
    <r>
      <rPr>
        <rFont val="&quot;Helvetica Neue&quot;, Helvetica, Arial, sans-serif"/>
        <color rgb="FF1155CC"/>
        <sz val="11.0"/>
        <u/>
      </rPr>
      <t>Summer Games (USA).zip</t>
    </r>
  </si>
  <si>
    <r>
      <rPr>
        <rFont val="&quot;Helvetica Neue&quot;, Helvetica, Arial, sans-serif"/>
        <color rgb="FF1155CC"/>
        <sz val="11.0"/>
        <u/>
      </rPr>
      <t>Super-Ferrari (Germany).zip</t>
    </r>
  </si>
  <si>
    <r>
      <rPr>
        <rFont val="&quot;Helvetica Neue&quot;, Helvetica, Arial, sans-serif"/>
        <color rgb="FF1155CC"/>
        <sz val="11.0"/>
        <u/>
      </rPr>
      <t>Super Baseball (USA).zip</t>
    </r>
  </si>
  <si>
    <r>
      <rPr>
        <rFont val="&quot;Helvetica Neue&quot;, Helvetica, Arial, sans-serif"/>
        <color rgb="FF1155CC"/>
        <sz val="11.0"/>
        <u/>
      </rPr>
      <t>Super Baseball (USA, Europe) (Atari Anthology).zip</t>
    </r>
  </si>
  <si>
    <r>
      <rPr>
        <rFont val="&quot;Helvetica Neue&quot;, Helvetica, Arial, sans-serif"/>
        <color rgb="FF1155CC"/>
        <sz val="11.0"/>
        <u/>
      </rPr>
      <t>Super Breakout (Europe).zip</t>
    </r>
  </si>
  <si>
    <r>
      <rPr>
        <rFont val="&quot;Helvetica Neue&quot;, Helvetica, Arial, sans-serif"/>
        <color rgb="FF1155CC"/>
        <sz val="11.0"/>
        <u/>
      </rPr>
      <t>Super Breakout (USA) (Alt).zip</t>
    </r>
  </si>
  <si>
    <r>
      <rPr>
        <rFont val="&quot;Helvetica Neue&quot;, Helvetica, Arial, sans-serif"/>
        <color rgb="FF1155CC"/>
        <sz val="11.0"/>
        <u/>
      </rPr>
      <t>Super Breakout (USA).zip</t>
    </r>
  </si>
  <si>
    <r>
      <rPr>
        <rFont val="&quot;Helvetica Neue&quot;, Helvetica, Arial, sans-serif"/>
        <color rgb="FF1155CC"/>
        <sz val="11.0"/>
        <u/>
      </rPr>
      <t>Super Challenge Baseball (USA).zip</t>
    </r>
  </si>
  <si>
    <r>
      <rPr>
        <rFont val="&quot;Helvetica Neue&quot;, Helvetica, Arial, sans-serif"/>
        <color rgb="FF1155CC"/>
        <sz val="11.0"/>
        <u/>
      </rPr>
      <t>Super Challenge Football (USA).zip</t>
    </r>
  </si>
  <si>
    <r>
      <rPr>
        <rFont val="&quot;Helvetica Neue&quot;, Helvetica, Arial, sans-serif"/>
        <color rgb="FF1155CC"/>
        <sz val="11.0"/>
        <u/>
      </rPr>
      <t>Super Cobra (USA).zip</t>
    </r>
  </si>
  <si>
    <r>
      <rPr>
        <rFont val="&quot;Helvetica Neue&quot;, Helvetica, Arial, sans-serif"/>
        <color rgb="FF1155CC"/>
        <sz val="11.0"/>
        <u/>
      </rPr>
      <t>Super Football (USA).zip</t>
    </r>
  </si>
  <si>
    <r>
      <rPr>
        <rFont val="&quot;Helvetica Neue&quot;, Helvetica, Arial, sans-serif"/>
        <color rgb="FF1155CC"/>
        <sz val="11.0"/>
        <u/>
      </rPr>
      <t>Superman (USA).zip</t>
    </r>
  </si>
  <si>
    <r>
      <rPr>
        <rFont val="&quot;Helvetica Neue&quot;, Helvetica, Arial, sans-serif"/>
        <color rgb="FF1155CC"/>
        <sz val="11.0"/>
        <u/>
      </rPr>
      <t>Surf's Up (USA) (Proto).zip</t>
    </r>
  </si>
  <si>
    <r>
      <rPr>
        <rFont val="&quot;Helvetica Neue&quot;, Helvetica, Arial, sans-serif"/>
        <color rgb="FF1155CC"/>
        <sz val="11.0"/>
        <u/>
      </rPr>
      <t>Surfer's Paradise - But Danger Below! (Europe).zip</t>
    </r>
  </si>
  <si>
    <r>
      <rPr>
        <rFont val="&quot;Helvetica Neue&quot;, Helvetica, Arial, sans-serif"/>
        <color rgb="FF1155CC"/>
        <sz val="11.0"/>
        <u/>
      </rPr>
      <t>Surround (Europe).zip</t>
    </r>
  </si>
  <si>
    <r>
      <rPr>
        <rFont val="&quot;Helvetica Neue&quot;, Helvetica, Arial, sans-serif"/>
        <color rgb="FF1155CC"/>
        <sz val="11.0"/>
        <u/>
      </rPr>
      <t>Surround ~ Chase (USA).zip</t>
    </r>
  </si>
  <si>
    <r>
      <rPr>
        <rFont val="&quot;Helvetica Neue&quot;, Helvetica, Arial, sans-serif"/>
        <color rgb="FF1155CC"/>
        <sz val="11.0"/>
        <u/>
      </rPr>
      <t>Survival Island (USA).zip</t>
    </r>
  </si>
  <si>
    <r>
      <rPr>
        <rFont val="&quot;Helvetica Neue&quot;, Helvetica, Arial, sans-serif"/>
        <color rgb="FF1155CC"/>
        <sz val="11.0"/>
        <u/>
      </rPr>
      <t>Survival Run (USA) (Proto).zip</t>
    </r>
  </si>
  <si>
    <r>
      <rPr>
        <rFont val="&quot;Helvetica Neue&quot;, Helvetica, Arial, sans-serif"/>
        <color rgb="FF1155CC"/>
        <sz val="11.0"/>
        <u/>
      </rPr>
      <t>Survival Run (USA).zip</t>
    </r>
  </si>
  <si>
    <r>
      <rPr>
        <rFont val="&quot;Helvetica Neue&quot;, Helvetica, Arial, sans-serif"/>
        <color rgb="FF1155CC"/>
        <sz val="11.0"/>
        <u/>
      </rPr>
      <t>Sweat! The Decathlon Game (USA).zip</t>
    </r>
  </si>
  <si>
    <r>
      <rPr>
        <rFont val="&quot;Helvetica Neue&quot;, Helvetica, Arial, sans-serif"/>
        <color rgb="FF1155CC"/>
        <sz val="11.0"/>
        <u/>
      </rPr>
      <t>SwordQuest - EarthWorld (USA).zip</t>
    </r>
  </si>
  <si>
    <r>
      <rPr>
        <rFont val="&quot;Helvetica Neue&quot;, Helvetica, Arial, sans-serif"/>
        <color rgb="FF1155CC"/>
        <sz val="11.0"/>
        <u/>
      </rPr>
      <t>SwordQuest - EarthWorld (USA, Europe) (Atari Anthology).zip</t>
    </r>
  </si>
  <si>
    <r>
      <rPr>
        <rFont val="&quot;Helvetica Neue&quot;, Helvetica, Arial, sans-serif"/>
        <color rgb="FF1155CC"/>
        <sz val="11.0"/>
        <u/>
      </rPr>
      <t>SwordQuest - FireWorld (USA).zip</t>
    </r>
  </si>
  <si>
    <r>
      <rPr>
        <rFont val="&quot;Helvetica Neue&quot;, Helvetica, Arial, sans-serif"/>
        <color rgb="FF1155CC"/>
        <sz val="11.0"/>
        <u/>
      </rPr>
      <t>SwordQuest - WaterWorld (USA).zip</t>
    </r>
  </si>
  <si>
    <r>
      <rPr>
        <rFont val="&quot;Helvetica Neue&quot;, Helvetica, Arial, sans-serif"/>
        <color rgb="FF1155CC"/>
        <sz val="11.0"/>
        <u/>
      </rPr>
      <t>Swordfight (USA).zip</t>
    </r>
  </si>
  <si>
    <r>
      <rPr>
        <rFont val="&quot;Helvetica Neue&quot;, Helvetica, Arial, sans-serif"/>
        <color rgb="FF1155CC"/>
        <sz val="11.0"/>
        <u/>
      </rPr>
      <t>Sword of Saros (USA).zip</t>
    </r>
  </si>
  <si>
    <r>
      <rPr>
        <rFont val="&quot;Helvetica Neue&quot;, Helvetica, Arial, sans-serif"/>
        <color rgb="FF1155CC"/>
        <sz val="11.0"/>
        <u/>
      </rPr>
      <t>TRON - Deadly Discs (USA).zip</t>
    </r>
  </si>
  <si>
    <r>
      <rPr>
        <rFont val="&quot;Helvetica Neue&quot;, Helvetica, Arial, sans-serif"/>
        <color rgb="FF1155CC"/>
        <sz val="11.0"/>
        <u/>
      </rPr>
      <t>Tac-Scan (USA).zip</t>
    </r>
  </si>
  <si>
    <r>
      <rPr>
        <rFont val="&quot;Helvetica Neue&quot;, Helvetica, Arial, sans-serif"/>
        <color rgb="FF1155CC"/>
        <sz val="11.0"/>
        <u/>
      </rPr>
      <t>Tank AI (USA, Europe) (Aftermarket) (Unl).zip</t>
    </r>
  </si>
  <si>
    <r>
      <rPr>
        <rFont val="&quot;Helvetica Neue&quot;, Helvetica, Arial, sans-serif"/>
        <color rgb="FF1155CC"/>
        <sz val="11.0"/>
        <u/>
      </rPr>
      <t>Tanks but No Tanks (USA).zip</t>
    </r>
  </si>
  <si>
    <r>
      <rPr>
        <rFont val="&quot;Helvetica Neue&quot;, Helvetica, Arial, sans-serif"/>
        <color rgb="FF1155CC"/>
        <sz val="11.0"/>
        <u/>
      </rPr>
      <t>Tapeworm (USA).zip</t>
    </r>
  </si>
  <si>
    <r>
      <rPr>
        <rFont val="&quot;Helvetica Neue&quot;, Helvetica, Arial, sans-serif"/>
        <color rgb="FF1155CC"/>
        <sz val="11.0"/>
        <u/>
      </rPr>
      <t>Tapper (USA).zip</t>
    </r>
  </si>
  <si>
    <r>
      <rPr>
        <rFont val="&quot;Helvetica Neue&quot;, Helvetica, Arial, sans-serif"/>
        <color rgb="FF1155CC"/>
        <sz val="11.0"/>
        <u/>
      </rPr>
      <t>Tax Avoiders (USA).zip</t>
    </r>
  </si>
  <si>
    <r>
      <rPr>
        <rFont val="&quot;Helvetica Neue&quot;, Helvetica, Arial, sans-serif"/>
        <color rgb="FF1155CC"/>
        <sz val="11.0"/>
        <u/>
      </rPr>
      <t>Taz (USA).zip</t>
    </r>
  </si>
  <si>
    <r>
      <rPr>
        <rFont val="&quot;Helvetica Neue&quot;, Helvetica, Arial, sans-serif"/>
        <color rgb="FF1155CC"/>
        <sz val="11.0"/>
        <u/>
      </rPr>
      <t>Telepathy (USA) (Proto).zip</t>
    </r>
  </si>
  <si>
    <r>
      <rPr>
        <rFont val="&quot;Helvetica Neue&quot;, Helvetica, Arial, sans-serif"/>
        <color rgb="FF1155CC"/>
        <sz val="11.0"/>
        <u/>
      </rPr>
      <t>Tempest (USA) (Proto) (Atari Anthology).zip</t>
    </r>
  </si>
  <si>
    <r>
      <rPr>
        <rFont val="&quot;Helvetica Neue&quot;, Helvetica, Arial, sans-serif"/>
        <color rgb="FF1155CC"/>
        <sz val="11.0"/>
        <u/>
      </rPr>
      <t>Tempest (USA) (Proto).zip</t>
    </r>
  </si>
  <si>
    <r>
      <rPr>
        <rFont val="&quot;Helvetica Neue&quot;, Helvetica, Arial, sans-serif"/>
        <color rgb="FF1155CC"/>
        <sz val="11.0"/>
        <u/>
      </rPr>
      <t>Tennis (USA).zip</t>
    </r>
  </si>
  <si>
    <r>
      <rPr>
        <rFont val="&quot;Helvetica Neue&quot;, Helvetica, Arial, sans-serif"/>
        <color rgb="FF1155CC"/>
        <sz val="11.0"/>
        <u/>
      </rPr>
      <t>Tennis - International Edition (Europe).zip</t>
    </r>
  </si>
  <si>
    <r>
      <rPr>
        <rFont val="&quot;Helvetica Neue&quot;, Helvetica, Arial, sans-serif"/>
        <color rgb="FF1155CC"/>
        <sz val="11.0"/>
        <u/>
      </rPr>
      <t>Texas Chainsaw Massacre, The (USA) (Beta).zip</t>
    </r>
  </si>
  <si>
    <r>
      <rPr>
        <rFont val="&quot;Helvetica Neue&quot;, Helvetica, Arial, sans-serif"/>
        <color rgb="FF1155CC"/>
        <sz val="11.0"/>
        <u/>
      </rPr>
      <t>Texas Chainsaw Massacre, The (USA).zip</t>
    </r>
  </si>
  <si>
    <r>
      <rPr>
        <rFont val="&quot;Helvetica Neue&quot;, Helvetica, Arial, sans-serif"/>
        <color rgb="FF1155CC"/>
        <sz val="11.0"/>
        <u/>
      </rPr>
      <t>Threshold (USA).zip</t>
    </r>
  </si>
  <si>
    <r>
      <rPr>
        <rFont val="&quot;Helvetica Neue&quot;, Helvetica, Arial, sans-serif"/>
        <color rgb="FF1155CC"/>
        <sz val="11.0"/>
        <u/>
      </rPr>
      <t>Thunderground (USA).zip</t>
    </r>
  </si>
  <si>
    <r>
      <rPr>
        <rFont val="&quot;Helvetica Neue&quot;, Helvetica, Arial, sans-serif"/>
        <color rgb="FF1155CC"/>
        <sz val="11.0"/>
        <u/>
      </rPr>
      <t>Thwocker (USA) (Proto).zip</t>
    </r>
  </si>
  <si>
    <r>
      <rPr>
        <rFont val="&quot;Helvetica Neue&quot;, Helvetica, Arial, sans-serif"/>
        <color rgb="FF1155CC"/>
        <sz val="11.0"/>
        <u/>
      </rPr>
      <t>Time Pilot (USA).zip</t>
    </r>
  </si>
  <si>
    <r>
      <rPr>
        <rFont val="&quot;Helvetica Neue&quot;, Helvetica, Arial, sans-serif"/>
        <color rgb="FF1155CC"/>
        <sz val="11.0"/>
        <u/>
      </rPr>
      <t>Time Warp (Europe).zip</t>
    </r>
  </si>
  <si>
    <r>
      <rPr>
        <rFont val="&quot;Helvetica Neue&quot;, Helvetica, Arial, sans-serif"/>
        <color rgb="FF1155CC"/>
        <sz val="11.0"/>
        <u/>
      </rPr>
      <t>Time Warp (USA).zip</t>
    </r>
  </si>
  <si>
    <r>
      <rPr>
        <rFont val="&quot;Helvetica Neue&quot;, Helvetica, Arial, sans-serif"/>
        <color rgb="FF1155CC"/>
        <sz val="11.0"/>
        <u/>
      </rPr>
      <t>Title Match Pro Wrestling (USA) (Activision Anthology - Remix Edition).zip</t>
    </r>
  </si>
  <si>
    <r>
      <rPr>
        <rFont val="&quot;Helvetica Neue&quot;, Helvetica, Arial, sans-serif"/>
        <color rgb="FF1155CC"/>
        <sz val="11.0"/>
        <u/>
      </rPr>
      <t>Title Match Pro Wrestling (USA).zip</t>
    </r>
  </si>
  <si>
    <r>
      <rPr>
        <rFont val="&quot;Helvetica Neue&quot;, Helvetica, Arial, sans-serif"/>
        <color rgb="FF1155CC"/>
        <sz val="11.0"/>
        <u/>
      </rPr>
      <t>Tomarc the Barbarian (USA).zip</t>
    </r>
  </si>
  <si>
    <r>
      <rPr>
        <rFont val="&quot;Helvetica Neue&quot;, Helvetica, Arial, sans-serif"/>
        <color rgb="FF1155CC"/>
        <sz val="11.0"/>
        <u/>
      </rPr>
      <t>Tomcat - The F-14 Fighter Simulator (Europe) (Activision Anthology - Remix Edition) (PAL).zip</t>
    </r>
  </si>
  <si>
    <r>
      <rPr>
        <rFont val="&quot;Helvetica Neue&quot;, Helvetica, Arial, sans-serif"/>
        <color rgb="FF1155CC"/>
        <sz val="11.0"/>
        <u/>
      </rPr>
      <t>Tooth Protectors (USA).zip</t>
    </r>
  </si>
  <si>
    <r>
      <rPr>
        <rFont val="&quot;Helvetica Neue&quot;, Helvetica, Arial, sans-serif"/>
        <color rgb="FF1155CC"/>
        <sz val="11.0"/>
        <u/>
      </rPr>
      <t>Top Gun (Germany).zip</t>
    </r>
  </si>
  <si>
    <r>
      <rPr>
        <rFont val="&quot;Helvetica Neue&quot;, Helvetica, Arial, sans-serif"/>
        <color rgb="FF1155CC"/>
        <sz val="11.0"/>
        <u/>
      </rPr>
      <t>Towering Inferno (USA).zip</t>
    </r>
  </si>
  <si>
    <r>
      <rPr>
        <rFont val="&quot;Helvetica Neue&quot;, Helvetica, Arial, sans-serif"/>
        <color rgb="FF1155CC"/>
        <sz val="11.0"/>
        <u/>
      </rPr>
      <t>Track and Field (USA).zip</t>
    </r>
  </si>
  <si>
    <r>
      <rPr>
        <rFont val="&quot;Helvetica Neue&quot;, Helvetica, Arial, sans-serif"/>
        <color rgb="FF1155CC"/>
        <sz val="11.0"/>
        <u/>
      </rPr>
      <t>Treasure Below (Europe).zip</t>
    </r>
  </si>
  <si>
    <r>
      <rPr>
        <rFont val="&quot;Helvetica Neue&quot;, Helvetica, Arial, sans-serif"/>
        <color rgb="FF1155CC"/>
        <sz val="11.0"/>
        <u/>
      </rPr>
      <t>Treasure Island (Europe).zip</t>
    </r>
  </si>
  <si>
    <r>
      <rPr>
        <rFont val="&quot;Helvetica Neue&quot;, Helvetica, Arial, sans-serif"/>
        <color rgb="FF1155CC"/>
        <sz val="11.0"/>
        <u/>
      </rPr>
      <t>Trick Shot (Europe).zip</t>
    </r>
  </si>
  <si>
    <r>
      <rPr>
        <rFont val="&quot;Helvetica Neue&quot;, Helvetica, Arial, sans-serif"/>
        <color rgb="FF1155CC"/>
        <sz val="11.0"/>
        <u/>
      </rPr>
      <t>Trick Shot (USA).zip</t>
    </r>
  </si>
  <si>
    <r>
      <rPr>
        <rFont val="&quot;Helvetica Neue&quot;, Helvetica, Arial, sans-serif"/>
        <color rgb="FF1155CC"/>
        <sz val="11.0"/>
        <u/>
      </rPr>
      <t>Tunnel Runner (USA).zip</t>
    </r>
  </si>
  <si>
    <r>
      <rPr>
        <rFont val="&quot;Helvetica Neue&quot;, Helvetica, Arial, sans-serif"/>
        <color rgb="FF1155CC"/>
        <sz val="11.0"/>
        <u/>
      </rPr>
      <t>Tunnel de L'Espace, Le (Europe).zip</t>
    </r>
  </si>
  <si>
    <r>
      <rPr>
        <rFont val="&quot;Helvetica Neue&quot;, Helvetica, Arial, sans-serif"/>
        <color rgb="FF1155CC"/>
        <sz val="11.0"/>
        <u/>
      </rPr>
      <t>Turbo (USA) (Proto).zip</t>
    </r>
  </si>
  <si>
    <r>
      <rPr>
        <rFont val="&quot;Helvetica Neue&quot;, Helvetica, Arial, sans-serif"/>
        <color rgb="FF1155CC"/>
        <sz val="11.0"/>
        <u/>
      </rPr>
      <t>Turmoil (USA).zip</t>
    </r>
  </si>
  <si>
    <r>
      <rPr>
        <rFont val="&quot;Helvetica Neue&quot;, Helvetica, Arial, sans-serif"/>
        <color rgb="FF1155CC"/>
        <sz val="11.0"/>
        <u/>
      </rPr>
      <t>Tutankham (USA).zip</t>
    </r>
  </si>
  <si>
    <r>
      <rPr>
        <rFont val="&quot;Helvetica Neue&quot;, Helvetica, Arial, sans-serif"/>
        <color rgb="FF1155CC"/>
        <sz val="11.0"/>
        <u/>
      </rPr>
      <t>Universal Chaos (Europe).zip</t>
    </r>
  </si>
  <si>
    <r>
      <rPr>
        <rFont val="&quot;Helvetica Neue&quot;, Helvetica, Arial, sans-serif"/>
        <color rgb="FF1155CC"/>
        <sz val="11.0"/>
        <u/>
      </rPr>
      <t>Universal Chaos (USA).zip</t>
    </r>
  </si>
  <si>
    <r>
      <rPr>
        <rFont val="&quot;Helvetica Neue&quot;, Helvetica, Arial, sans-serif"/>
        <color rgb="FF1155CC"/>
        <sz val="11.0"/>
        <u/>
      </rPr>
      <t>Up 'n Down (USA).zip</t>
    </r>
  </si>
  <si>
    <r>
      <rPr>
        <rFont val="&quot;Helvetica Neue&quot;, Helvetica, Arial, sans-serif"/>
        <color rgb="FF1155CC"/>
        <sz val="11.0"/>
        <u/>
      </rPr>
      <t>Vanguard (USA).zip</t>
    </r>
  </si>
  <si>
    <r>
      <rPr>
        <rFont val="&quot;Helvetica Neue&quot;, Helvetica, Arial, sans-serif"/>
        <color rgb="FF1155CC"/>
        <sz val="11.0"/>
        <u/>
      </rPr>
      <t>Vault Assault (USA) (Unl).zip</t>
    </r>
  </si>
  <si>
    <r>
      <rPr>
        <rFont val="&quot;Helvetica Neue&quot;, Helvetica, Arial, sans-serif"/>
        <color rgb="FF1155CC"/>
        <sz val="11.0"/>
        <u/>
      </rPr>
      <t>Venetian Blinds Demo (USA) (Demo).zip</t>
    </r>
  </si>
  <si>
    <r>
      <rPr>
        <rFont val="&quot;Helvetica Neue&quot;, Helvetica, Arial, sans-serif"/>
        <color rgb="FF1155CC"/>
        <sz val="11.0"/>
        <u/>
      </rPr>
      <t>Venture (Europe).zip</t>
    </r>
  </si>
  <si>
    <r>
      <rPr>
        <rFont val="&quot;Helvetica Neue&quot;, Helvetica, Arial, sans-serif"/>
        <color rgb="FF1155CC"/>
        <sz val="11.0"/>
        <u/>
      </rPr>
      <t>Venture (USA).zip</t>
    </r>
  </si>
  <si>
    <r>
      <rPr>
        <rFont val="&quot;Helvetica Neue&quot;, Helvetica, Arial, sans-serif"/>
        <color rgb="FF1155CC"/>
        <sz val="11.0"/>
        <u/>
      </rPr>
      <t>Video Checkers ~ Checkers (USA).zip</t>
    </r>
  </si>
  <si>
    <r>
      <rPr>
        <rFont val="&quot;Helvetica Neue&quot;, Helvetica, Arial, sans-serif"/>
        <color rgb="FF1155CC"/>
        <sz val="11.0"/>
        <u/>
      </rPr>
      <t>Video Chess (USA).zip</t>
    </r>
  </si>
  <si>
    <r>
      <rPr>
        <rFont val="&quot;Helvetica Neue&quot;, Helvetica, Arial, sans-serif"/>
        <color rgb="FF1155CC"/>
        <sz val="11.0"/>
        <u/>
      </rPr>
      <t>Video Jogger (USA).zip</t>
    </r>
  </si>
  <si>
    <r>
      <rPr>
        <rFont val="&quot;Helvetica Neue&quot;, Helvetica, Arial, sans-serif"/>
        <color rgb="FF1155CC"/>
        <sz val="11.0"/>
        <u/>
      </rPr>
      <t>Video Life (USA).zip</t>
    </r>
  </si>
  <si>
    <r>
      <rPr>
        <rFont val="&quot;Helvetica Neue&quot;, Helvetica, Arial, sans-serif"/>
        <color rgb="FF1155CC"/>
        <sz val="11.0"/>
        <u/>
      </rPr>
      <t>Video Olympics ~ Pong Sports (USA).zip</t>
    </r>
  </si>
  <si>
    <r>
      <rPr>
        <rFont val="&quot;Helvetica Neue&quot;, Helvetica, Arial, sans-serif"/>
        <color rgb="FF1155CC"/>
        <sz val="11.0"/>
        <u/>
      </rPr>
      <t>Video Pinball (Europe).zip</t>
    </r>
  </si>
  <si>
    <r>
      <rPr>
        <rFont val="&quot;Helvetica Neue&quot;, Helvetica, Arial, sans-serif"/>
        <color rgb="FF1155CC"/>
        <sz val="11.0"/>
        <u/>
      </rPr>
      <t>Video Pinball ~ Arcade Pinball (USA).zip</t>
    </r>
  </si>
  <si>
    <r>
      <rPr>
        <rFont val="&quot;Helvetica Neue&quot;, Helvetica, Arial, sans-serif"/>
        <color rgb="FF1155CC"/>
        <sz val="11.0"/>
        <u/>
      </rPr>
      <t>Video Reflex (USA).zip</t>
    </r>
  </si>
  <si>
    <r>
      <rPr>
        <rFont val="&quot;Helvetica Neue&quot;, Helvetica, Arial, sans-serif"/>
        <color rgb="FF1155CC"/>
        <sz val="11.0"/>
        <u/>
      </rPr>
      <t>Vogel Flieh (Europe).zip</t>
    </r>
  </si>
  <si>
    <r>
      <rPr>
        <rFont val="&quot;Helvetica Neue&quot;, Helvetica, Arial, sans-serif"/>
        <color rgb="FF1155CC"/>
        <sz val="11.0"/>
        <u/>
      </rPr>
      <t>Wabbit (USA).zip</t>
    </r>
  </si>
  <si>
    <r>
      <rPr>
        <rFont val="&quot;Helvetica Neue&quot;, Helvetica, Arial, sans-serif"/>
        <color rgb="FF1155CC"/>
        <sz val="11.0"/>
        <u/>
      </rPr>
      <t>Walker ~ Schussel, der Polizistenschreck (Europe).zip</t>
    </r>
  </si>
  <si>
    <r>
      <rPr>
        <rFont val="&quot;Helvetica Neue&quot;, Helvetica, Arial, sans-serif"/>
        <color rgb="FF1155CC"/>
        <sz val="11.0"/>
        <u/>
      </rPr>
      <t>Wall-Defender (USA).zip</t>
    </r>
  </si>
  <si>
    <r>
      <rPr>
        <rFont val="&quot;Helvetica Neue&quot;, Helvetica, Arial, sans-serif"/>
        <color rgb="FF1155CC"/>
        <sz val="11.0"/>
        <u/>
      </rPr>
      <t>Wall Ball (USA).zip</t>
    </r>
  </si>
  <si>
    <r>
      <rPr>
        <rFont val="&quot;Helvetica Neue&quot;, Helvetica, Arial, sans-serif"/>
        <color rgb="FF1155CC"/>
        <sz val="11.0"/>
        <u/>
      </rPr>
      <t>Wall Break (Europe).zip</t>
    </r>
  </si>
  <si>
    <r>
      <rPr>
        <rFont val="&quot;Helvetica Neue&quot;, Helvetica, Arial, sans-serif"/>
        <color rgb="FF1155CC"/>
        <sz val="11.0"/>
        <u/>
      </rPr>
      <t>Wall Jump Ninja (World) (2015-01-15) (NTSC) (Aftermarket) (Unl).zip</t>
    </r>
  </si>
  <si>
    <r>
      <rPr>
        <rFont val="&quot;Helvetica Neue&quot;, Helvetica, Arial, sans-serif"/>
        <color rgb="FF1155CC"/>
        <sz val="11.0"/>
        <u/>
      </rPr>
      <t>Wall Jump Ninja (World) (2015-01-15) (PAL) (Aftermarket) (Unl).zip</t>
    </r>
  </si>
  <si>
    <r>
      <rPr>
        <rFont val="&quot;Helvetica Neue&quot;, Helvetica, Arial, sans-serif"/>
        <color rgb="FF1155CC"/>
        <sz val="11.0"/>
        <u/>
      </rPr>
      <t>Wall Jump Ninja (World) (2015-01-15) (PAL 60Hz) (Aftermarket) (Unl).zip</t>
    </r>
  </si>
  <si>
    <r>
      <rPr>
        <rFont val="&quot;Helvetica Neue&quot;, Helvetica, Arial, sans-serif"/>
        <color rgb="FF1155CC"/>
        <sz val="11.0"/>
        <u/>
      </rPr>
      <t>Wall Jump Ninja (World) (Aftermarket) (Unl).zip</t>
    </r>
  </si>
  <si>
    <r>
      <rPr>
        <rFont val="&quot;Helvetica Neue&quot;, Helvetica, Arial, sans-serif"/>
        <color rgb="FF1155CC"/>
        <sz val="11.0"/>
        <u/>
      </rPr>
      <t>Wall Jump Ninja (World) (v1.1) (2016-05-08) (NTSC) (Aftermarket) (Unl).zip</t>
    </r>
  </si>
  <si>
    <r>
      <rPr>
        <rFont val="&quot;Helvetica Neue&quot;, Helvetica, Arial, sans-serif"/>
        <color rgb="FF1155CC"/>
        <sz val="11.0"/>
        <u/>
      </rPr>
      <t>Wall Jump Ninja (World) (v1.1) (2016-05-08) (PAL) (Aftermarket) (Unl).zip</t>
    </r>
  </si>
  <si>
    <r>
      <rPr>
        <rFont val="&quot;Helvetica Neue&quot;, Helvetica, Arial, sans-serif"/>
        <color rgb="FF1155CC"/>
        <sz val="11.0"/>
        <u/>
      </rPr>
      <t>Warlords (USA).zip</t>
    </r>
  </si>
  <si>
    <r>
      <rPr>
        <rFont val="&quot;Helvetica Neue&quot;, Helvetica, Arial, sans-serif"/>
        <color rgb="FF1155CC"/>
        <sz val="11.0"/>
        <u/>
      </rPr>
      <t>Warplock (USA).zip</t>
    </r>
  </si>
  <si>
    <r>
      <rPr>
        <rFont val="&quot;Helvetica Neue&quot;, Helvetica, Arial, sans-serif"/>
        <color rgb="FF1155CC"/>
        <sz val="11.0"/>
        <u/>
      </rPr>
      <t>Wing War (Europe).zip</t>
    </r>
  </si>
  <si>
    <r>
      <rPr>
        <rFont val="&quot;Helvetica Neue&quot;, Helvetica, Arial, sans-serif"/>
        <color rgb="FF1155CC"/>
        <sz val="11.0"/>
        <u/>
      </rPr>
      <t>Wings (USA) (Proto).zip</t>
    </r>
  </si>
  <si>
    <r>
      <rPr>
        <rFont val="&quot;Helvetica Neue&quot;, Helvetica, Arial, sans-serif"/>
        <color rgb="FF1155CC"/>
        <sz val="11.0"/>
        <u/>
      </rPr>
      <t>Winter Games (Australia).zip</t>
    </r>
  </si>
  <si>
    <r>
      <rPr>
        <rFont val="&quot;Helvetica Neue&quot;, Helvetica, Arial, sans-serif"/>
        <color rgb="FF1155CC"/>
        <sz val="11.0"/>
        <u/>
      </rPr>
      <t>Winter Games (USA).zip</t>
    </r>
  </si>
  <si>
    <r>
      <rPr>
        <rFont val="&quot;Helvetica Neue&quot;, Helvetica, Arial, sans-serif"/>
        <color rgb="FF1155CC"/>
        <sz val="11.0"/>
        <u/>
      </rPr>
      <t>Wizard (USA) (Proto).zip</t>
    </r>
  </si>
  <si>
    <r>
      <rPr>
        <rFont val="&quot;Helvetica Neue&quot;, Helvetica, Arial, sans-serif"/>
        <color rgb="FF1155CC"/>
        <sz val="11.0"/>
        <u/>
      </rPr>
      <t>Wizard of War (Europe).zip</t>
    </r>
  </si>
  <si>
    <r>
      <rPr>
        <rFont val="&quot;Helvetica Neue&quot;, Helvetica, Arial, sans-serif"/>
        <color rgb="FF1155CC"/>
        <sz val="11.0"/>
        <u/>
      </rPr>
      <t>Wizard of Wor (USA).zip</t>
    </r>
  </si>
  <si>
    <r>
      <rPr>
        <rFont val="&quot;Helvetica Neue&quot;, Helvetica, Arial, sans-serif"/>
        <color rgb="FF1155CC"/>
        <sz val="11.0"/>
        <u/>
      </rPr>
      <t>Word Zapper (USA).zip</t>
    </r>
  </si>
  <si>
    <r>
      <rPr>
        <rFont val="&quot;Helvetica Neue&quot;, Helvetica, Arial, sans-serif"/>
        <color rgb="FF1155CC"/>
        <sz val="11.0"/>
        <u/>
      </rPr>
      <t>Words-Attack (Europe) (Proto).zip</t>
    </r>
  </si>
  <si>
    <r>
      <rPr>
        <rFont val="&quot;Helvetica Neue&quot;, Helvetica, Arial, sans-serif"/>
        <color rgb="FF1155CC"/>
        <sz val="11.0"/>
        <u/>
      </rPr>
      <t>World End (Europe).zip</t>
    </r>
  </si>
  <si>
    <r>
      <rPr>
        <rFont val="&quot;Helvetica Neue&quot;, Helvetica, Arial, sans-serif"/>
        <color rgb="FF1155CC"/>
        <sz val="11.0"/>
        <u/>
      </rPr>
      <t>World End (USA).zip</t>
    </r>
  </si>
  <si>
    <r>
      <rPr>
        <rFont val="&quot;Helvetica Neue&quot;, Helvetica, Arial, sans-serif"/>
        <color rgb="FF1155CC"/>
        <sz val="11.0"/>
        <u/>
      </rPr>
      <t>Worm War I (USA).zip</t>
    </r>
  </si>
  <si>
    <r>
      <rPr>
        <rFont val="&quot;Helvetica Neue&quot;, Helvetica, Arial, sans-serif"/>
        <color rgb="FF1155CC"/>
        <sz val="11.0"/>
        <u/>
      </rPr>
      <t>Wustenschlacht (Germany).zip</t>
    </r>
  </si>
  <si>
    <r>
      <rPr>
        <rFont val="&quot;Helvetica Neue&quot;, Helvetica, Arial, sans-serif"/>
        <color rgb="FF1155CC"/>
        <sz val="11.0"/>
        <u/>
      </rPr>
      <t>X-Man (USA).zip</t>
    </r>
  </si>
  <si>
    <r>
      <rPr>
        <rFont val="&quot;Helvetica Neue&quot;, Helvetica, Arial, sans-serif"/>
        <color rgb="FF1155CC"/>
        <sz val="11.0"/>
        <u/>
      </rPr>
      <t>Xenophobe (USA).zip</t>
    </r>
  </si>
  <si>
    <r>
      <rPr>
        <rFont val="&quot;Helvetica Neue&quot;, Helvetica, Arial, sans-serif"/>
        <color rgb="FF1155CC"/>
        <sz val="11.0"/>
        <u/>
      </rPr>
      <t>Xevious (USA) (Proto) (1983-08-02).zip</t>
    </r>
  </si>
  <si>
    <r>
      <rPr>
        <rFont val="&quot;Helvetica Neue&quot;, Helvetica, Arial, sans-serif"/>
        <color rgb="FF1155CC"/>
        <sz val="11.0"/>
        <u/>
      </rPr>
      <t>Xevious (USA) (Proto) (1984-01-18).zip</t>
    </r>
  </si>
  <si>
    <r>
      <rPr>
        <rFont val="&quot;Helvetica Neue&quot;, Helvetica, Arial, sans-serif"/>
        <color rgb="FF1155CC"/>
        <sz val="11.0"/>
        <u/>
      </rPr>
      <t>Yars' Revenge (Europe).zip</t>
    </r>
  </si>
  <si>
    <r>
      <rPr>
        <rFont val="&quot;Helvetica Neue&quot;, Helvetica, Arial, sans-serif"/>
        <color rgb="FF1155CC"/>
        <sz val="11.0"/>
        <u/>
      </rPr>
      <t>Yars' Revenge (USA).zip</t>
    </r>
  </si>
  <si>
    <r>
      <rPr>
        <rFont val="&quot;Helvetica Neue&quot;, Helvetica, Arial, sans-serif"/>
        <color rgb="FF1155CC"/>
        <sz val="11.0"/>
        <u/>
      </rPr>
      <t>Z-Tack (USA).zip</t>
    </r>
  </si>
  <si>
    <r>
      <rPr>
        <rFont val="&quot;Helvetica Neue&quot;, Helvetica, Arial, sans-serif"/>
        <color rgb="FF1155CC"/>
        <sz val="11.0"/>
        <u/>
      </rPr>
      <t>Zaxxon (USA).zip</t>
    </r>
  </si>
  <si>
    <r>
      <rPr>
        <rFont val="&quot;Helvetica Neue&quot;, Helvetica, Arial, sans-serif"/>
        <color rgb="FF1155CC"/>
        <sz val="11.0"/>
        <u/>
      </rPr>
      <t>Zoo Fun (USA).zip</t>
    </r>
  </si>
  <si>
    <r>
      <rPr>
        <rFont val="&quot;Helvetica Neue&quot;, Helvetica, Arial, sans-serif"/>
        <color rgb="FF1155CC"/>
        <sz val="11.0"/>
        <u/>
      </rPr>
      <t>Zoo Keeper Sounds (USA) (Proto).zip</t>
    </r>
  </si>
  <si>
    <r>
      <rPr>
        <rFont val="&quot;Helvetica Neue&quot;, Helvetica, Arial, sans-serif"/>
        <color rgb="FF1155CC"/>
        <sz val="11.0"/>
        <u/>
      </rPr>
      <t>synthcart (Europe) (PAL) (Aftermarket) (Unl).zip</t>
    </r>
  </si>
  <si>
    <r>
      <rPr>
        <rFont val="&quot;Helvetica Neue&quot;, Helvetica, Arial, sans-serif"/>
        <color rgb="FF1155CC"/>
        <sz val="11.0"/>
        <u/>
      </rPr>
      <t>synthcart (USA) (NTSC) (Aftermarket) (Unl).zip</t>
    </r>
  </si>
  <si>
    <r>
      <rPr>
        <rFont val="&quot;Helvetica Neue&quot;, Helvetica, Arial, sans-serif"/>
        <color rgb="FF1155CC"/>
        <sz val="11.0"/>
        <u/>
      </rPr>
      <t>5200 Menu (USA) (Proto).zip</t>
    </r>
  </si>
  <si>
    <r>
      <rPr>
        <rFont val="&quot;Helvetica Neue&quot;, Helvetica, Arial, sans-serif"/>
        <color rgb="FF1155CC"/>
        <sz val="11.0"/>
        <u/>
      </rPr>
      <t>A.E. (USA) (Proto).zip</t>
    </r>
  </si>
  <si>
    <r>
      <rPr>
        <rFont val="&quot;Helvetica Neue&quot;, Helvetica, Arial, sans-serif"/>
        <color rgb="FF1155CC"/>
        <sz val="11.0"/>
        <u/>
      </rPr>
      <t>Activision Decathlon, The (USA).zip</t>
    </r>
  </si>
  <si>
    <r>
      <rPr>
        <rFont val="&quot;Helvetica Neue&quot;, Helvetica, Arial, sans-serif"/>
        <color rgb="FF1155CC"/>
        <sz val="11.0"/>
        <u/>
      </rPr>
      <t>Asteroids (USA) (Proto).zip</t>
    </r>
  </si>
  <si>
    <r>
      <rPr>
        <rFont val="&quot;Helvetica Neue&quot;, Helvetica, Arial, sans-serif"/>
        <color rgb="FF1155CC"/>
        <sz val="11.0"/>
        <u/>
      </rPr>
      <t>Astro Chase (USA).zip</t>
    </r>
  </si>
  <si>
    <r>
      <rPr>
        <rFont val="&quot;Helvetica Neue&quot;, Helvetica, Arial, sans-serif"/>
        <color rgb="FF1155CC"/>
        <sz val="11.0"/>
        <u/>
      </rPr>
      <t>Astrogrover (USA) (Proto).zip</t>
    </r>
  </si>
  <si>
    <r>
      <rPr>
        <rFont val="&quot;Helvetica Neue&quot;, Helvetica, Arial, sans-serif"/>
        <color rgb="FF1155CC"/>
        <sz val="11.0"/>
        <u/>
      </rPr>
      <t>Atari PAM - Pete's Test (USA).zip</t>
    </r>
  </si>
  <si>
    <r>
      <rPr>
        <rFont val="&quot;Helvetica Neue&quot;, Helvetica, Arial, sans-serif"/>
        <color rgb="FF1155CC"/>
        <sz val="11.0"/>
        <u/>
      </rPr>
      <t>Atari PAM Diagnostics (USA) (v2.0).zip</t>
    </r>
  </si>
  <si>
    <r>
      <rPr>
        <rFont val="&quot;Helvetica Neue&quot;, Helvetica, Arial, sans-serif"/>
        <color rgb="FF1155CC"/>
        <sz val="11.0"/>
        <u/>
      </rPr>
      <t>Atari PAM Diagnostics (USA) (v2.3).zip</t>
    </r>
  </si>
  <si>
    <r>
      <rPr>
        <rFont val="&quot;Helvetica Neue&quot;, Helvetica, Arial, sans-serif"/>
        <color rgb="FF1155CC"/>
        <sz val="11.0"/>
        <u/>
      </rPr>
      <t>Atari PAM System Test (USA) (v1.02).zip</t>
    </r>
  </si>
  <si>
    <r>
      <rPr>
        <rFont val="&quot;Helvetica Neue&quot;, Helvetica, Arial, sans-serif"/>
        <color rgb="FF1155CC"/>
        <sz val="11.0"/>
        <u/>
      </rPr>
      <t>Ballblazer (USA).zip</t>
    </r>
  </si>
  <si>
    <r>
      <rPr>
        <rFont val="&quot;Helvetica Neue&quot;, Helvetica, Arial, sans-serif"/>
        <color rgb="FF1155CC"/>
        <sz val="11.0"/>
        <u/>
      </rPr>
      <t>Barroom Baseball (USA) (Proto).zip</t>
    </r>
  </si>
  <si>
    <r>
      <rPr>
        <rFont val="&quot;Helvetica Neue&quot;, Helvetica, Arial, sans-serif"/>
        <color rgb="FF1155CC"/>
        <sz val="11.0"/>
        <u/>
      </rPr>
      <t>Battlezone (USA) (Proto) (Alt).zip</t>
    </r>
  </si>
  <si>
    <r>
      <rPr>
        <rFont val="&quot;Helvetica Neue&quot;, Helvetica, Arial, sans-serif"/>
        <color rgb="FF1155CC"/>
        <sz val="11.0"/>
        <u/>
      </rPr>
      <t>Battlezone (USA) (Proto).zip</t>
    </r>
  </si>
  <si>
    <r>
      <rPr>
        <rFont val="&quot;Helvetica Neue&quot;, Helvetica, Arial, sans-serif"/>
        <color rgb="FF1155CC"/>
        <sz val="11.0"/>
        <u/>
      </rPr>
      <t>Beamrider (USA).zip</t>
    </r>
  </si>
  <si>
    <r>
      <rPr>
        <rFont val="&quot;Helvetica Neue&quot;, Helvetica, Arial, sans-serif"/>
        <color rgb="FF1155CC"/>
        <sz val="11.0"/>
        <u/>
      </rPr>
      <t>Behind Jaggi Lines! (USA) (Proto).zip</t>
    </r>
  </si>
  <si>
    <r>
      <rPr>
        <rFont val="&quot;Helvetica Neue&quot;, Helvetica, Arial, sans-serif"/>
        <color rgb="FF1155CC"/>
        <sz val="11.0"/>
        <u/>
      </rPr>
      <t>BerZerk (USA).zip</t>
    </r>
  </si>
  <si>
    <r>
      <rPr>
        <rFont val="&quot;Helvetica Neue&quot;, Helvetica, Arial, sans-serif"/>
        <color rgb="FF1155CC"/>
        <sz val="11.0"/>
        <u/>
      </rPr>
      <t>Black Belt (USA) (Proto).zip</t>
    </r>
  </si>
  <si>
    <r>
      <rPr>
        <rFont val="&quot;Helvetica Neue&quot;, Helvetica, Arial, sans-serif"/>
        <color rgb="FF1155CC"/>
        <sz val="11.0"/>
        <u/>
      </rPr>
      <t>Blaster (USA) (Proto).zip</t>
    </r>
  </si>
  <si>
    <r>
      <rPr>
        <rFont val="&quot;Helvetica Neue&quot;, Helvetica, Arial, sans-serif"/>
        <color rgb="FF1155CC"/>
        <sz val="11.0"/>
        <u/>
      </rPr>
      <t>Blue Print (USA).zip</t>
    </r>
  </si>
  <si>
    <r>
      <rPr>
        <rFont val="&quot;Helvetica Neue&quot;, Helvetica, Arial, sans-serif"/>
        <color rgb="FF1155CC"/>
        <sz val="11.0"/>
        <u/>
      </rPr>
      <t>Boogie (USA) (Demo).zip</t>
    </r>
  </si>
  <si>
    <r>
      <rPr>
        <rFont val="&quot;Helvetica Neue&quot;, Helvetica, Arial, sans-serif"/>
        <color rgb="FF1155CC"/>
        <sz val="11.0"/>
        <u/>
      </rPr>
      <t>Bounty Bob Strikes Back! (USA).zip</t>
    </r>
  </si>
  <si>
    <r>
      <rPr>
        <rFont val="&quot;Helvetica Neue&quot;, Helvetica, Arial, sans-serif"/>
        <color rgb="FF1155CC"/>
        <sz val="11.0"/>
        <u/>
      </rPr>
      <t>Buck Rogers - Planet of Zoom (USA) (Alt).zip</t>
    </r>
  </si>
  <si>
    <r>
      <rPr>
        <rFont val="&quot;Helvetica Neue&quot;, Helvetica, Arial, sans-serif"/>
        <color rgb="FF1155CC"/>
        <sz val="11.0"/>
        <u/>
      </rPr>
      <t>Buck Rogers - Planet of Zoom (USA).zip</t>
    </r>
  </si>
  <si>
    <r>
      <rPr>
        <rFont val="&quot;Helvetica Neue&quot;, Helvetica, Arial, sans-serif"/>
        <color rgb="FF1155CC"/>
        <sz val="11.0"/>
        <u/>
      </rPr>
      <t>Carol Shaw's River Raid (USA).zip</t>
    </r>
  </si>
  <si>
    <r>
      <rPr>
        <rFont val="&quot;Helvetica Neue&quot;, Helvetica, Arial, sans-serif"/>
        <color rgb="FF1155CC"/>
        <sz val="11.0"/>
        <u/>
      </rPr>
      <t>Castle Blast (USA) (Unl).zip</t>
    </r>
  </si>
  <si>
    <r>
      <rPr>
        <rFont val="&quot;Helvetica Neue&quot;, Helvetica, Arial, sans-serif"/>
        <color rgb="FF1155CC"/>
        <sz val="11.0"/>
        <u/>
      </rPr>
      <t>Castle Crisis (USA) (Unl).zip</t>
    </r>
  </si>
  <si>
    <r>
      <rPr>
        <rFont val="&quot;Helvetica Neue&quot;, Helvetica, Arial, sans-serif"/>
        <color rgb="FF1155CC"/>
        <sz val="11.0"/>
        <u/>
      </rPr>
      <t>Centipede (USA).zip</t>
    </r>
  </si>
  <si>
    <r>
      <rPr>
        <rFont val="&quot;Helvetica Neue&quot;, Helvetica, Arial, sans-serif"/>
        <color rgb="FF1155CC"/>
        <sz val="11.0"/>
        <u/>
      </rPr>
      <t>Choplifter! (USA).zip</t>
    </r>
  </si>
  <si>
    <r>
      <rPr>
        <rFont val="&quot;Helvetica Neue&quot;, Helvetica, Arial, sans-serif"/>
        <color rgb="FF1155CC"/>
        <sz val="11.0"/>
        <u/>
      </rPr>
      <t>Congo Bongo (USA).zip</t>
    </r>
  </si>
  <si>
    <r>
      <rPr>
        <rFont val="&quot;Helvetica Neue&quot;, Helvetica, Arial, sans-serif"/>
        <color rgb="FF1155CC"/>
        <sz val="11.0"/>
        <u/>
      </rPr>
      <t>Countermeasure (USA).zip</t>
    </r>
  </si>
  <si>
    <r>
      <rPr>
        <rFont val="&quot;Helvetica Neue&quot;, Helvetica, Arial, sans-serif"/>
        <color rgb="FF1155CC"/>
        <sz val="11.0"/>
        <u/>
      </rPr>
      <t>David Crane's Pitfall II - Lost Caverns (USA).zip</t>
    </r>
  </si>
  <si>
    <r>
      <rPr>
        <rFont val="&quot;Helvetica Neue&quot;, Helvetica, Arial, sans-serif"/>
        <color rgb="FF1155CC"/>
        <sz val="11.0"/>
        <u/>
      </rPr>
      <t>Defender (USA).zip</t>
    </r>
  </si>
  <si>
    <r>
      <rPr>
        <rFont val="&quot;Helvetica Neue&quot;, Helvetica, Arial, sans-serif"/>
        <color rgb="FF1155CC"/>
        <sz val="11.0"/>
        <u/>
      </rPr>
      <t>Dig Dug (USA).zip</t>
    </r>
  </si>
  <si>
    <r>
      <rPr>
        <rFont val="&quot;Helvetica Neue&quot;, Helvetica, Arial, sans-serif"/>
        <color rgb="FF1155CC"/>
        <sz val="11.0"/>
        <u/>
      </rPr>
      <t>Dreadnaught Factor, The (USA).zip</t>
    </r>
  </si>
  <si>
    <r>
      <rPr>
        <rFont val="&quot;Helvetica Neue&quot;, Helvetica, Arial, sans-serif"/>
        <color rgb="FF1155CC"/>
        <sz val="11.0"/>
        <u/>
      </rPr>
      <t>Final Legacy (USA) (Proto).zip</t>
    </r>
  </si>
  <si>
    <r>
      <rPr>
        <rFont val="&quot;Helvetica Neue&quot;, Helvetica, Arial, sans-serif"/>
        <color rgb="FF1155CC"/>
        <sz val="11.0"/>
        <u/>
      </rPr>
      <t>Frisky Tom (USA) (Proto).zip</t>
    </r>
  </si>
  <si>
    <r>
      <rPr>
        <rFont val="&quot;Helvetica Neue&quot;, Helvetica, Arial, sans-serif"/>
        <color rgb="FF1155CC"/>
        <sz val="11.0"/>
        <u/>
      </rPr>
      <t>Frogger (USA).zip</t>
    </r>
  </si>
  <si>
    <r>
      <rPr>
        <rFont val="&quot;Helvetica Neue&quot;, Helvetica, Arial, sans-serif"/>
        <color rgb="FF1155CC"/>
        <sz val="11.0"/>
        <u/>
      </rPr>
      <t>Frogger II - Threeedeep! (USA).zip</t>
    </r>
  </si>
  <si>
    <r>
      <rPr>
        <rFont val="&quot;Helvetica Neue&quot;, Helvetica, Arial, sans-serif"/>
        <color rgb="FF1155CC"/>
        <sz val="11.0"/>
        <u/>
      </rPr>
      <t>Galaxian (USA) (Alt).zip</t>
    </r>
  </si>
  <si>
    <r>
      <rPr>
        <rFont val="&quot;Helvetica Neue&quot;, Helvetica, Arial, sans-serif"/>
        <color rgb="FF1155CC"/>
        <sz val="11.0"/>
        <u/>
      </rPr>
      <t>Galaxian (USA).zip</t>
    </r>
  </si>
  <si>
    <r>
      <rPr>
        <rFont val="&quot;Helvetica Neue&quot;, Helvetica, Arial, sans-serif"/>
        <color rgb="FF1155CC"/>
        <sz val="11.0"/>
        <u/>
      </rPr>
      <t>Gorf (USA).zip</t>
    </r>
  </si>
  <si>
    <r>
      <rPr>
        <rFont val="&quot;Helvetica Neue&quot;, Helvetica, Arial, sans-serif"/>
        <color rgb="FF1155CC"/>
        <sz val="11.0"/>
        <u/>
      </rPr>
      <t>Gremlins (USA).zip</t>
    </r>
  </si>
  <si>
    <r>
      <rPr>
        <rFont val="&quot;Helvetica Neue&quot;, Helvetica, Arial, sans-serif"/>
        <color rgb="FF1155CC"/>
        <sz val="11.0"/>
        <u/>
      </rPr>
      <t>Gyruss (USA) (Alt).zip</t>
    </r>
  </si>
  <si>
    <r>
      <rPr>
        <rFont val="&quot;Helvetica Neue&quot;, Helvetica, Arial, sans-serif"/>
        <color rgb="FF1155CC"/>
        <sz val="11.0"/>
        <u/>
      </rPr>
      <t>Gyruss (USA).zip</t>
    </r>
  </si>
  <si>
    <r>
      <rPr>
        <rFont val="&quot;Helvetica Neue&quot;, Helvetica, Arial, sans-serif"/>
        <color rgb="FF1155CC"/>
        <sz val="11.0"/>
        <u/>
      </rPr>
      <t>H.E.R.O. (USA).zip</t>
    </r>
  </si>
  <si>
    <r>
      <rPr>
        <rFont val="&quot;Helvetica Neue&quot;, Helvetica, Arial, sans-serif"/>
        <color rgb="FF1155CC"/>
        <sz val="11.0"/>
        <u/>
      </rPr>
      <t>James Bond 007 (USA).zip</t>
    </r>
  </si>
  <si>
    <r>
      <rPr>
        <rFont val="&quot;Helvetica Neue&quot;, Helvetica, Arial, sans-serif"/>
        <color rgb="FF1155CC"/>
        <sz val="11.0"/>
        <u/>
      </rPr>
      <t>Joust (USA).zip</t>
    </r>
  </si>
  <si>
    <r>
      <rPr>
        <rFont val="&quot;Helvetica Neue&quot;, Helvetica, Arial, sans-serif"/>
        <color rgb="FF1155CC"/>
        <sz val="11.0"/>
        <u/>
      </rPr>
      <t>Jr. Pac-Man (USA) (Proto).zip</t>
    </r>
  </si>
  <si>
    <r>
      <rPr>
        <rFont val="&quot;Helvetica Neue&quot;, Helvetica, Arial, sans-serif"/>
        <color rgb="FF1155CC"/>
        <sz val="11.0"/>
        <u/>
      </rPr>
      <t>Jungle Hunt (USA).zip</t>
    </r>
  </si>
  <si>
    <r>
      <rPr>
        <rFont val="&quot;Helvetica Neue&quot;, Helvetica, Arial, sans-serif"/>
        <color rgb="FF1155CC"/>
        <sz val="11.0"/>
        <u/>
      </rPr>
      <t>K-Razy Shoot-Out (USA).zip</t>
    </r>
  </si>
  <si>
    <r>
      <rPr>
        <rFont val="&quot;Helvetica Neue&quot;, Helvetica, Arial, sans-serif"/>
        <color rgb="FF1155CC"/>
        <sz val="11.0"/>
        <u/>
      </rPr>
      <t>Kaboom! (USA).zip</t>
    </r>
  </si>
  <si>
    <r>
      <rPr>
        <rFont val="&quot;Helvetica Neue&quot;, Helvetica, Arial, sans-serif"/>
        <color rgb="FF1155CC"/>
        <sz val="11.0"/>
        <u/>
      </rPr>
      <t>Kangaroo (USA).zip</t>
    </r>
  </si>
  <si>
    <r>
      <rPr>
        <rFont val="&quot;Helvetica Neue&quot;, Helvetica, Arial, sans-serif"/>
        <color rgb="FF1155CC"/>
        <sz val="11.0"/>
        <u/>
      </rPr>
      <t>Keystone Kapers (USA).zip</t>
    </r>
  </si>
  <si>
    <r>
      <rPr>
        <rFont val="&quot;Helvetica Neue&quot;, Helvetica, Arial, sans-serif"/>
        <color rgb="FF1155CC"/>
        <sz val="11.0"/>
        <u/>
      </rPr>
      <t>Koffi - Yellow Kopter (USA) (Unl).zip</t>
    </r>
  </si>
  <si>
    <r>
      <rPr>
        <rFont val="&quot;Helvetica Neue&quot;, Helvetica, Arial, sans-serif"/>
        <color rgb="FF1155CC"/>
        <sz val="11.0"/>
        <u/>
      </rPr>
      <t>Last Starfighter, The (USA) (Proto).zip</t>
    </r>
  </si>
  <si>
    <r>
      <rPr>
        <rFont val="&quot;Helvetica Neue&quot;, Helvetica, Arial, sans-serif"/>
        <color rgb="FF1155CC"/>
        <sz val="11.0"/>
        <u/>
      </rPr>
      <t>Looney Tunes Hotel (USA) (Proto).zip</t>
    </r>
  </si>
  <si>
    <r>
      <rPr>
        <rFont val="&quot;Helvetica Neue&quot;, Helvetica, Arial, sans-serif"/>
        <color rgb="FF1155CC"/>
        <sz val="11.0"/>
        <u/>
      </rPr>
      <t>Mario Bros. (USA) (Alt).zip</t>
    </r>
  </si>
  <si>
    <r>
      <rPr>
        <rFont val="&quot;Helvetica Neue&quot;, Helvetica, Arial, sans-serif"/>
        <color rgb="FF1155CC"/>
        <sz val="11.0"/>
        <u/>
      </rPr>
      <t>Mario Bros. (USA).zip</t>
    </r>
  </si>
  <si>
    <r>
      <rPr>
        <rFont val="&quot;Helvetica Neue&quot;, Helvetica, Arial, sans-serif"/>
        <color rgb="FF1155CC"/>
        <sz val="11.0"/>
        <u/>
      </rPr>
      <t>Meebzork (USA) (Proto).zip</t>
    </r>
  </si>
  <si>
    <r>
      <rPr>
        <rFont val="&quot;Helvetica Neue&quot;, Helvetica, Arial, sans-serif"/>
        <color rgb="FF1155CC"/>
        <sz val="11.0"/>
        <u/>
      </rPr>
      <t>MegaMania (USA).zip</t>
    </r>
  </si>
  <si>
    <r>
      <rPr>
        <rFont val="&quot;Helvetica Neue&quot;, Helvetica, Arial, sans-serif"/>
        <color rgb="FF1155CC"/>
        <sz val="11.0"/>
        <u/>
      </rPr>
      <t>Meteorites (USA).zip</t>
    </r>
  </si>
  <si>
    <r>
      <rPr>
        <rFont val="&quot;Helvetica Neue&quot;, Helvetica, Arial, sans-serif"/>
        <color rgb="FF1155CC"/>
        <sz val="11.0"/>
        <u/>
      </rPr>
      <t>Microgammon SB (USA) (Proto).zip</t>
    </r>
  </si>
  <si>
    <r>
      <rPr>
        <rFont val="&quot;Helvetica Neue&quot;, Helvetica, Arial, sans-serif"/>
        <color rgb="FF1155CC"/>
        <sz val="11.0"/>
        <u/>
      </rPr>
      <t>Millipede (USA) (Proto).zip</t>
    </r>
  </si>
  <si>
    <r>
      <rPr>
        <rFont val="&quot;Helvetica Neue&quot;, Helvetica, Arial, sans-serif"/>
        <color rgb="FF1155CC"/>
        <sz val="11.0"/>
        <u/>
      </rPr>
      <t>Miner 2049er Starring Bounty Bob (USA).zip</t>
    </r>
  </si>
  <si>
    <r>
      <rPr>
        <rFont val="&quot;Helvetica Neue&quot;, Helvetica, Arial, sans-serif"/>
        <color rgb="FF1155CC"/>
        <sz val="11.0"/>
        <u/>
      </rPr>
      <t>Miniature Golf (USA) (Proto).zip</t>
    </r>
  </si>
  <si>
    <r>
      <rPr>
        <rFont val="&quot;Helvetica Neue&quot;, Helvetica, Arial, sans-serif"/>
        <color rgb="FF1155CC"/>
        <sz val="11.0"/>
        <u/>
      </rPr>
      <t>Missile Command (USA).zip</t>
    </r>
  </si>
  <si>
    <r>
      <rPr>
        <rFont val="&quot;Helvetica Neue&quot;, Helvetica, Arial, sans-serif"/>
        <color rgb="FF1155CC"/>
        <sz val="11.0"/>
        <u/>
      </rPr>
      <t>Montezuma's Revenge - Featuring Panama Joe (USA).zip</t>
    </r>
  </si>
  <si>
    <r>
      <rPr>
        <rFont val="&quot;Helvetica Neue&quot;, Helvetica, Arial, sans-serif"/>
        <color rgb="FF1155CC"/>
        <sz val="11.0"/>
        <u/>
      </rPr>
      <t>Moon Patrol (USA).zip</t>
    </r>
  </si>
  <si>
    <r>
      <rPr>
        <rFont val="&quot;Helvetica Neue&quot;, Helvetica, Arial, sans-serif"/>
        <color rgb="FF1155CC"/>
        <sz val="11.0"/>
        <u/>
      </rPr>
      <t>Mountain King (USA).zip</t>
    </r>
  </si>
  <si>
    <r>
      <rPr>
        <rFont val="&quot;Helvetica Neue&quot;, Helvetica, Arial, sans-serif"/>
        <color rgb="FF1155CC"/>
        <sz val="11.0"/>
        <u/>
      </rPr>
      <t>Mr. Do!'s Castle (USA).zip</t>
    </r>
  </si>
  <si>
    <r>
      <rPr>
        <rFont val="&quot;Helvetica Neue&quot;, Helvetica, Arial, sans-serif"/>
        <color rgb="FF1155CC"/>
        <sz val="11.0"/>
        <u/>
      </rPr>
      <t>Ms. Pac-Man (USA).zip</t>
    </r>
  </si>
  <si>
    <r>
      <rPr>
        <rFont val="&quot;Helvetica Neue&quot;, Helvetica, Arial, sans-serif"/>
        <color rgb="FF1155CC"/>
        <sz val="11.0"/>
        <u/>
      </rPr>
      <t>Pac-Man (USA).zip</t>
    </r>
  </si>
  <si>
    <r>
      <rPr>
        <rFont val="&quot;Helvetica Neue&quot;, Helvetica, Arial, sans-serif"/>
        <color rgb="FF1155CC"/>
        <sz val="11.0"/>
        <u/>
      </rPr>
      <t>Pengo (USA).zip</t>
    </r>
  </si>
  <si>
    <r>
      <rPr>
        <rFont val="&quot;Helvetica Neue&quot;, Helvetica, Arial, sans-serif"/>
        <color rgb="FF1155CC"/>
        <sz val="11.0"/>
        <u/>
      </rPr>
      <t>Pitfall! (USA).zip</t>
    </r>
  </si>
  <si>
    <r>
      <rPr>
        <rFont val="&quot;Helvetica Neue&quot;, Helvetica, Arial, sans-serif"/>
        <color rgb="FF1155CC"/>
        <sz val="11.0"/>
        <u/>
      </rPr>
      <t>Pole Position (USA) (Proto).zip</t>
    </r>
  </si>
  <si>
    <r>
      <rPr>
        <rFont val="&quot;Helvetica Neue&quot;, Helvetica, Arial, sans-serif"/>
        <color rgb="FF1155CC"/>
        <sz val="11.0"/>
        <u/>
      </rPr>
      <t>Pole Position (USA).zip</t>
    </r>
  </si>
  <si>
    <r>
      <rPr>
        <rFont val="&quot;Helvetica Neue&quot;, Helvetica, Arial, sans-serif"/>
        <color rgb="FF1155CC"/>
        <sz val="11.0"/>
        <u/>
      </rPr>
      <t>Popeye (USA).zip</t>
    </r>
  </si>
  <si>
    <r>
      <rPr>
        <rFont val="&quot;Helvetica Neue&quot;, Helvetica, Arial, sans-serif"/>
        <color rgb="FF1155CC"/>
        <sz val="11.0"/>
        <u/>
      </rPr>
      <t>Q-bert (USA).zip</t>
    </r>
  </si>
  <si>
    <r>
      <rPr>
        <rFont val="&quot;Helvetica Neue&quot;, Helvetica, Arial, sans-serif"/>
        <color rgb="FF1155CC"/>
        <sz val="11.0"/>
        <u/>
      </rPr>
      <t>QIX (USA).zip</t>
    </r>
  </si>
  <si>
    <r>
      <rPr>
        <rFont val="&quot;Helvetica Neue&quot;, Helvetica, Arial, sans-serif"/>
        <color rgb="FF1155CC"/>
        <sz val="11.0"/>
        <u/>
      </rPr>
      <t>Quest for Quintana Roo (USA).zip</t>
    </r>
  </si>
  <si>
    <r>
      <rPr>
        <rFont val="&quot;Helvetica Neue&quot;, Helvetica, Arial, sans-serif"/>
        <color rgb="FF1155CC"/>
        <sz val="11.0"/>
        <u/>
      </rPr>
      <t>RealSports Baseball (USA).zip</t>
    </r>
  </si>
  <si>
    <r>
      <rPr>
        <rFont val="&quot;Helvetica Neue&quot;, Helvetica, Arial, sans-serif"/>
        <color rgb="FF1155CC"/>
        <sz val="11.0"/>
        <u/>
      </rPr>
      <t>RealSports Basketball (USA) (Proto) (1982-11-05).zip</t>
    </r>
  </si>
  <si>
    <r>
      <rPr>
        <rFont val="&quot;Helvetica Neue&quot;, Helvetica, Arial, sans-serif"/>
        <color rgb="FF1155CC"/>
        <sz val="11.0"/>
        <u/>
      </rPr>
      <t>RealSports Basketball (USA) (Proto) (1983-10-31).zip</t>
    </r>
  </si>
  <si>
    <r>
      <rPr>
        <rFont val="&quot;Helvetica Neue&quot;, Helvetica, Arial, sans-serif"/>
        <color rgb="FF1155CC"/>
        <sz val="11.0"/>
        <u/>
      </rPr>
      <t>RealSports Basketball (USA).zip</t>
    </r>
  </si>
  <si>
    <r>
      <rPr>
        <rFont val="&quot;Helvetica Neue&quot;, Helvetica, Arial, sans-serif"/>
        <color rgb="FF1155CC"/>
        <sz val="11.0"/>
        <u/>
      </rPr>
      <t>RealSports Football (USA).zip</t>
    </r>
  </si>
  <si>
    <r>
      <rPr>
        <rFont val="&quot;Helvetica Neue&quot;, Helvetica, Arial, sans-serif"/>
        <color rgb="FF1155CC"/>
        <sz val="11.0"/>
        <u/>
      </rPr>
      <t>RealSports Soccer (USA).zip</t>
    </r>
  </si>
  <si>
    <r>
      <rPr>
        <rFont val="&quot;Helvetica Neue&quot;, Helvetica, Arial, sans-serif"/>
        <color rgb="FF1155CC"/>
        <sz val="11.0"/>
        <u/>
      </rPr>
      <t>RealSports Tennis (USA).zip</t>
    </r>
  </si>
  <si>
    <r>
      <rPr>
        <rFont val="&quot;Helvetica Neue&quot;, Helvetica, Arial, sans-serif"/>
        <color rgb="FF1155CC"/>
        <sz val="11.0"/>
        <u/>
      </rPr>
      <t>Rescue on Fractalus! (USA).zip</t>
    </r>
  </si>
  <si>
    <r>
      <rPr>
        <rFont val="&quot;Helvetica Neue&quot;, Helvetica, Arial, sans-serif"/>
        <color rgb="FF1155CC"/>
        <sz val="11.0"/>
        <u/>
      </rPr>
      <t>Road Runner (USA) (Proto).zip</t>
    </r>
  </si>
  <si>
    <r>
      <rPr>
        <rFont val="&quot;Helvetica Neue&quot;, Helvetica, Arial, sans-serif"/>
        <color rgb="FF1155CC"/>
        <sz val="11.0"/>
        <u/>
      </rPr>
      <t>Robotron 2084 (USA).zip</t>
    </r>
  </si>
  <si>
    <r>
      <rPr>
        <rFont val="&quot;Helvetica Neue&quot;, Helvetica, Arial, sans-serif"/>
        <color rgb="FF1155CC"/>
        <sz val="11.0"/>
        <u/>
      </rPr>
      <t>Space Dungeon (USA).zip</t>
    </r>
  </si>
  <si>
    <r>
      <rPr>
        <rFont val="&quot;Helvetica Neue&quot;, Helvetica, Arial, sans-serif"/>
        <color rgb="FF1155CC"/>
        <sz val="11.0"/>
        <u/>
      </rPr>
      <t>Space Invaders (USA).zip</t>
    </r>
  </si>
  <si>
    <r>
      <rPr>
        <rFont val="&quot;Helvetica Neue&quot;, Helvetica, Arial, sans-serif"/>
        <color rgb="FF1155CC"/>
        <sz val="11.0"/>
        <u/>
      </rPr>
      <t>Space Shuttle - A Journey Into Space (USA).zip</t>
    </r>
  </si>
  <si>
    <r>
      <rPr>
        <rFont val="&quot;Helvetica Neue&quot;, Helvetica, Arial, sans-serif"/>
        <color rgb="FF1155CC"/>
        <sz val="11.0"/>
        <u/>
      </rPr>
      <t>Spitfire (USA) (Proto).zip</t>
    </r>
  </si>
  <si>
    <r>
      <rPr>
        <rFont val="&quot;Helvetica Neue&quot;, Helvetica, Arial, sans-serif"/>
        <color rgb="FF1155CC"/>
        <sz val="11.0"/>
        <u/>
      </rPr>
      <t>Sport Goofy (USA) (Proto).zip</t>
    </r>
  </si>
  <si>
    <r>
      <rPr>
        <rFont val="&quot;Helvetica Neue&quot;, Helvetica, Arial, sans-serif"/>
        <color rgb="FF1155CC"/>
        <sz val="11.0"/>
        <u/>
      </rPr>
      <t>Star Raiders (USA) (Alternate).zip</t>
    </r>
  </si>
  <si>
    <r>
      <rPr>
        <rFont val="&quot;Helvetica Neue&quot;, Helvetica, Arial, sans-serif"/>
        <color rgb="FF1155CC"/>
        <sz val="11.0"/>
        <u/>
      </rPr>
      <t>Star Raiders (USA).zip</t>
    </r>
  </si>
  <si>
    <r>
      <rPr>
        <rFont val="&quot;Helvetica Neue&quot;, Helvetica, Arial, sans-serif"/>
        <color rgb="FF1155CC"/>
        <sz val="11.0"/>
        <u/>
      </rPr>
      <t>Star Trek - Strategic Operations Simulator (USA) (Alt).zip</t>
    </r>
  </si>
  <si>
    <r>
      <rPr>
        <rFont val="&quot;Helvetica Neue&quot;, Helvetica, Arial, sans-serif"/>
        <color rgb="FF1155CC"/>
        <sz val="11.0"/>
        <u/>
      </rPr>
      <t>Star Trek - Strategic Operations Simulator (USA).zip</t>
    </r>
  </si>
  <si>
    <r>
      <rPr>
        <rFont val="&quot;Helvetica Neue&quot;, Helvetica, Arial, sans-serif"/>
        <color rgb="FF1155CC"/>
        <sz val="11.0"/>
        <u/>
      </rPr>
      <t>Star Wars - Return of the Jedi - Death Star Battle (USA).zip</t>
    </r>
  </si>
  <si>
    <r>
      <rPr>
        <rFont val="&quot;Helvetica Neue&quot;, Helvetica, Arial, sans-serif"/>
        <color rgb="FF1155CC"/>
        <sz val="11.0"/>
        <u/>
      </rPr>
      <t>Star Wars - The Arcade Game (USA).zip</t>
    </r>
  </si>
  <si>
    <r>
      <rPr>
        <rFont val="&quot;Helvetica Neue&quot;, Helvetica, Arial, sans-serif"/>
        <color rgb="FF1155CC"/>
        <sz val="11.0"/>
        <u/>
      </rPr>
      <t>Stargate (USA) (Proto).zip</t>
    </r>
  </si>
  <si>
    <r>
      <rPr>
        <rFont val="&quot;Helvetica Neue&quot;, Helvetica, Arial, sans-serif"/>
        <color rgb="FF1155CC"/>
        <sz val="11.0"/>
        <u/>
      </rPr>
      <t>Super Breakout (USA).zip</t>
    </r>
  </si>
  <si>
    <r>
      <rPr>
        <rFont val="&quot;Helvetica Neue&quot;, Helvetica, Arial, sans-serif"/>
        <color rgb="FF1155CC"/>
        <sz val="11.0"/>
        <u/>
      </rPr>
      <t>Super Cobra (USA).zip</t>
    </r>
  </si>
  <si>
    <r>
      <rPr>
        <rFont val="&quot;Helvetica Neue&quot;, Helvetica, Arial, sans-serif"/>
        <color rgb="FF1155CC"/>
        <sz val="11.0"/>
        <u/>
      </rPr>
      <t>Super Pac-Man (USA) (Proto).zip</t>
    </r>
  </si>
  <si>
    <r>
      <rPr>
        <rFont val="&quot;Helvetica Neue&quot;, Helvetica, Arial, sans-serif"/>
        <color rgb="FF1155CC"/>
        <sz val="11.0"/>
        <u/>
      </rPr>
      <t>Super Pacman (USA) (Proto) (Alt).zip</t>
    </r>
  </si>
  <si>
    <r>
      <rPr>
        <rFont val="&quot;Helvetica Neue&quot;, Helvetica, Arial, sans-serif"/>
        <color rgb="FF1155CC"/>
        <sz val="11.0"/>
        <u/>
      </rPr>
      <t>Tempest (USA) (AtariAge).zip</t>
    </r>
  </si>
  <si>
    <r>
      <rPr>
        <rFont val="&quot;Helvetica Neue&quot;, Helvetica, Arial, sans-serif"/>
        <color rgb="FF1155CC"/>
        <sz val="11.0"/>
        <u/>
      </rPr>
      <t>Tempest (USA) (Proto).zip</t>
    </r>
  </si>
  <si>
    <r>
      <rPr>
        <rFont val="&quot;Helvetica Neue&quot;, Helvetica, Arial, sans-serif"/>
        <color rgb="FF1155CC"/>
        <sz val="11.0"/>
        <u/>
      </rPr>
      <t>Track and Field (USA) (Proto).zip</t>
    </r>
  </si>
  <si>
    <r>
      <rPr>
        <rFont val="&quot;Helvetica Neue&quot;, Helvetica, Arial, sans-serif"/>
        <color rgb="FF1155CC"/>
        <sz val="11.0"/>
        <u/>
      </rPr>
      <t>Vanguard (USA).zip</t>
    </r>
  </si>
  <si>
    <r>
      <rPr>
        <rFont val="&quot;Helvetica Neue&quot;, Helvetica, Arial, sans-serif"/>
        <color rgb="FF1155CC"/>
        <sz val="11.0"/>
        <u/>
      </rPr>
      <t>Wizard of Wor (USA).zip</t>
    </r>
  </si>
  <si>
    <r>
      <rPr>
        <rFont val="&quot;Helvetica Neue&quot;, Helvetica, Arial, sans-serif"/>
        <color rgb="FF1155CC"/>
        <sz val="11.0"/>
        <u/>
      </rPr>
      <t>Xari Arena (USA) (Proto).zip</t>
    </r>
  </si>
  <si>
    <r>
      <rPr>
        <rFont val="&quot;Helvetica Neue&quot;, Helvetica, Arial, sans-serif"/>
        <color rgb="FF1155CC"/>
        <sz val="11.0"/>
        <u/>
      </rPr>
      <t>Xari Arena (USA) (Proto 2).zip</t>
    </r>
  </si>
  <si>
    <r>
      <rPr>
        <rFont val="&quot;Helvetica Neue&quot;, Helvetica, Arial, sans-serif"/>
        <color rgb="FF1155CC"/>
        <sz val="11.0"/>
        <u/>
      </rPr>
      <t>Xevious (USA) (Proto).zip</t>
    </r>
  </si>
  <si>
    <r>
      <rPr>
        <rFont val="&quot;Helvetica Neue&quot;, Helvetica, Arial, sans-serif"/>
        <color rgb="FF1155CC"/>
        <sz val="11.0"/>
        <u/>
      </rPr>
      <t>Yellow Submarine (USA) (Demo).zip</t>
    </r>
  </si>
  <si>
    <r>
      <rPr>
        <rFont val="&quot;Helvetica Neue&quot;, Helvetica, Arial, sans-serif"/>
        <color rgb="FF1155CC"/>
        <sz val="11.0"/>
        <u/>
      </rPr>
      <t>Zaxxon (USA).zip</t>
    </r>
  </si>
  <si>
    <r>
      <rPr>
        <rFont val="&quot;Helvetica Neue&quot;, Helvetica, Arial, sans-serif"/>
        <color rgb="FF1155CC"/>
        <sz val="11.0"/>
        <u/>
      </rPr>
      <t>Zenji (USA).zip</t>
    </r>
  </si>
  <si>
    <r>
      <rPr>
        <rFont val="&quot;Helvetica Neue&quot;, Helvetica, Arial, sans-serif"/>
        <color rgb="FF1155CC"/>
        <sz val="11.0"/>
        <u/>
      </rPr>
      <t>Zone Ranger (USA).zip</t>
    </r>
  </si>
  <si>
    <r>
      <rPr>
        <rFont val="&quot;Helvetica Neue&quot;, Helvetica, Arial, sans-serif"/>
        <color rgb="FF1155CC"/>
        <sz val="11.0"/>
        <u/>
      </rPr>
      <t>[BIOS] Atari 5200 (USA).zip</t>
    </r>
  </si>
  <si>
    <r>
      <rPr>
        <rFont val="&quot;Helvetica Neue&quot;, Helvetica, Arial, sans-serif"/>
        <color rgb="FF1155CC"/>
        <sz val="11.0"/>
        <u/>
      </rPr>
      <t>1942 (Extended) (World) (Aftermarket) (Unl).zip</t>
    </r>
  </si>
  <si>
    <r>
      <rPr>
        <rFont val="&quot;Helvetica Neue&quot;, Helvetica, Arial, sans-serif"/>
        <color rgb="FF1155CC"/>
        <sz val="11.0"/>
        <u/>
      </rPr>
      <t>1942 (Small) (World) (Aftermarket) (Unl).zip</t>
    </r>
  </si>
  <si>
    <r>
      <rPr>
        <rFont val="&quot;Helvetica Neue&quot;, Helvetica, Arial, sans-serif"/>
        <color rgb="FF1155CC"/>
        <sz val="11.0"/>
        <u/>
      </rPr>
      <t>1942 (World) (Aftermarket) (Unl).zip</t>
    </r>
  </si>
  <si>
    <r>
      <rPr>
        <rFont val="&quot;Helvetica Neue&quot;, Helvetica, Arial, sans-serif"/>
        <color rgb="FF1155CC"/>
        <sz val="11.0"/>
        <u/>
      </rPr>
      <t>2048 (World) (Aftermarket) (Unl).zip</t>
    </r>
  </si>
  <si>
    <r>
      <rPr>
        <rFont val="&quot;Helvetica Neue&quot;, Helvetica, Arial, sans-serif"/>
        <color rgb="FF1155CC"/>
        <sz val="11.0"/>
        <u/>
      </rPr>
      <t>7800 Monitor Cart (USA) (Program) (Unl).zip</t>
    </r>
  </si>
  <si>
    <r>
      <rPr>
        <rFont val="&quot;Helvetica Neue&quot;, Helvetica, Arial, sans-serif"/>
        <color rgb="FF1155CC"/>
        <sz val="11.0"/>
        <u/>
      </rPr>
      <t>Ace of Aces (Europe).zip</t>
    </r>
  </si>
  <si>
    <r>
      <rPr>
        <rFont val="&quot;Helvetica Neue&quot;, Helvetica, Arial, sans-serif"/>
        <color rgb="FF1155CC"/>
        <sz val="11.0"/>
        <u/>
      </rPr>
      <t>Ace of Aces (USA).zip</t>
    </r>
  </si>
  <si>
    <r>
      <rPr>
        <rFont val="&quot;Helvetica Neue&quot;, Helvetica, Arial, sans-serif"/>
        <color rgb="FF1155CC"/>
        <sz val="11.0"/>
        <u/>
      </rPr>
      <t>Alien Brigade (Europe).zip</t>
    </r>
  </si>
  <si>
    <r>
      <rPr>
        <rFont val="&quot;Helvetica Neue&quot;, Helvetica, Arial, sans-serif"/>
        <color rgb="FF1155CC"/>
        <sz val="11.0"/>
        <u/>
      </rPr>
      <t>Alien Brigade (USA).zip</t>
    </r>
  </si>
  <si>
    <r>
      <rPr>
        <rFont val="&quot;Helvetica Neue&quot;, Helvetica, Arial, sans-serif"/>
        <color rgb="FF1155CC"/>
        <sz val="11.0"/>
        <u/>
      </rPr>
      <t>Alpha Race (World) (Aftermarket) (Unl).zip</t>
    </r>
  </si>
  <si>
    <r>
      <rPr>
        <rFont val="&quot;Helvetica Neue&quot;, Helvetica, Arial, sans-serif"/>
        <color rgb="FF1155CC"/>
        <sz val="11.0"/>
        <u/>
      </rPr>
      <t>Arkanoid (World) (Demo) (Aftermarket) (Unl).zip</t>
    </r>
  </si>
  <si>
    <r>
      <rPr>
        <rFont val="&quot;Helvetica Neue&quot;, Helvetica, Arial, sans-serif"/>
        <color rgb="FF1155CC"/>
        <sz val="11.0"/>
        <u/>
      </rPr>
      <t>Armor Attack II (World) (Aftermarket) (Unl).zip</t>
    </r>
  </si>
  <si>
    <r>
      <rPr>
        <rFont val="&quot;Helvetica Neue&quot;, Helvetica, Arial, sans-serif"/>
        <color rgb="FF1155CC"/>
        <sz val="11.0"/>
        <u/>
      </rPr>
      <t>Asteroids (USA) (Beta).zip</t>
    </r>
  </si>
  <si>
    <r>
      <rPr>
        <rFont val="&quot;Helvetica Neue&quot;, Helvetica, Arial, sans-serif"/>
        <color rgb="FF1155CC"/>
        <sz val="11.0"/>
        <u/>
      </rPr>
      <t>Asteroids (USA).zip</t>
    </r>
  </si>
  <si>
    <r>
      <rPr>
        <rFont val="&quot;Helvetica Neue&quot;, Helvetica, Arial, sans-serif"/>
        <color rgb="FF1155CC"/>
        <sz val="11.0"/>
        <u/>
      </rPr>
      <t>Asteroids Deluxe (World) (NTSC) (Aftermarket) (Unl).zip</t>
    </r>
  </si>
  <si>
    <r>
      <rPr>
        <rFont val="&quot;Helvetica Neue&quot;, Helvetica, Arial, sans-serif"/>
        <color rgb="FF1155CC"/>
        <sz val="11.0"/>
        <u/>
      </rPr>
      <t>Asteroids Deluxe (World) (PAL) (Aftermarket) (Unl).zip</t>
    </r>
  </si>
  <si>
    <r>
      <rPr>
        <rFont val="&quot;Helvetica Neue&quot;, Helvetica, Arial, sans-serif"/>
        <color rgb="FF1155CC"/>
        <sz val="11.0"/>
        <u/>
      </rPr>
      <t>Astro Blaster (World) (Aftermarket) (Unl).zip</t>
    </r>
  </si>
  <si>
    <r>
      <rPr>
        <rFont val="&quot;Helvetica Neue&quot;, Helvetica, Arial, sans-serif"/>
        <color rgb="FF1155CC"/>
        <sz val="11.0"/>
        <u/>
      </rPr>
      <t>Astro Fighter (World) (Aftermarket) (Unl).zip</t>
    </r>
  </si>
  <si>
    <r>
      <rPr>
        <rFont val="&quot;Helvetica Neue&quot;, Helvetica, Arial, sans-serif"/>
        <color rgb="FF1155CC"/>
        <sz val="11.0"/>
        <u/>
      </rPr>
      <t>Atari 7800 Development Card (USA).zip</t>
    </r>
  </si>
  <si>
    <r>
      <rPr>
        <rFont val="&quot;Helvetica Neue&quot;, Helvetica, Arial, sans-serif"/>
        <color rgb="FF1155CC"/>
        <sz val="11.0"/>
        <u/>
      </rPr>
      <t>Atlas (World) (Aftermarket) (Unl).zip</t>
    </r>
  </si>
  <si>
    <r>
      <rPr>
        <rFont val="&quot;Helvetica Neue&quot;, Helvetica, Arial, sans-serif"/>
        <color rgb="FF1155CC"/>
        <sz val="11.0"/>
        <u/>
      </rPr>
      <t>Attack of the PETSCII Robots (World) (Demo) (Aftermarket) (Unl).zip</t>
    </r>
  </si>
  <si>
    <r>
      <rPr>
        <rFont val="&quot;Helvetica Neue&quot;, Helvetica, Arial, sans-serif"/>
        <color rgb="FF1155CC"/>
        <sz val="11.0"/>
        <u/>
      </rPr>
      <t>Baby Pac-Man (World) (2019-02-09) (Beta) (Aftermarket) (Unl).zip</t>
    </r>
  </si>
  <si>
    <r>
      <rPr>
        <rFont val="&quot;Helvetica Neue&quot;, Helvetica, Arial, sans-serif"/>
        <color rgb="FF1155CC"/>
        <sz val="11.0"/>
        <u/>
      </rPr>
      <t>Baby Pac-Man (World) (Digital) (Aftermarket) (Unl).zip</t>
    </r>
  </si>
  <si>
    <r>
      <rPr>
        <rFont val="&quot;Helvetica Neue&quot;, Helvetica, Arial, sans-serif"/>
        <color rgb="FF1155CC"/>
        <sz val="11.0"/>
        <u/>
      </rPr>
      <t>Ballblazer (Europe).zip</t>
    </r>
  </si>
  <si>
    <r>
      <rPr>
        <rFont val="&quot;Helvetica Neue&quot;, Helvetica, Arial, sans-serif"/>
        <color rgb="FF1155CC"/>
        <sz val="11.0"/>
        <u/>
      </rPr>
      <t>Ballblazer (USA).zip</t>
    </r>
  </si>
  <si>
    <r>
      <rPr>
        <rFont val="&quot;Helvetica Neue&quot;, Helvetica, Arial, sans-serif"/>
        <color rgb="FF1155CC"/>
        <sz val="11.0"/>
        <u/>
      </rPr>
      <t>Barnyard Blaster (Europe).zip</t>
    </r>
  </si>
  <si>
    <r>
      <rPr>
        <rFont val="&quot;Helvetica Neue&quot;, Helvetica, Arial, sans-serif"/>
        <color rgb="FF1155CC"/>
        <sz val="11.0"/>
        <u/>
      </rPr>
      <t>Barnyard Blaster (USA).zip</t>
    </r>
  </si>
  <si>
    <r>
      <rPr>
        <rFont val="&quot;Helvetica Neue&quot;, Helvetica, Arial, sans-serif"/>
        <color rgb="FF1155CC"/>
        <sz val="11.0"/>
        <u/>
      </rPr>
      <t>Baseball (Europe).zip</t>
    </r>
  </si>
  <si>
    <r>
      <rPr>
        <rFont val="&quot;Helvetica Neue&quot;, Helvetica, Arial, sans-serif"/>
        <color rgb="FF1155CC"/>
        <sz val="11.0"/>
        <u/>
      </rPr>
      <t>Basketbrawl (Europe).zip</t>
    </r>
  </si>
  <si>
    <r>
      <rPr>
        <rFont val="&quot;Helvetica Neue&quot;, Helvetica, Arial, sans-serif"/>
        <color rgb="FF1155CC"/>
        <sz val="11.0"/>
        <u/>
      </rPr>
      <t>Basketbrawl (USA).zip</t>
    </r>
  </si>
  <si>
    <r>
      <rPr>
        <rFont val="&quot;Helvetica Neue&quot;, Helvetica, Arial, sans-serif"/>
        <color rgb="FF1155CC"/>
        <sz val="11.0"/>
        <u/>
      </rPr>
      <t>Bentley Bear's Crystal Quest (World) (NTSC) (Aftermarket) (Unl).zip</t>
    </r>
  </si>
  <si>
    <r>
      <rPr>
        <rFont val="&quot;Helvetica Neue&quot;, Helvetica, Arial, sans-serif"/>
        <color rgb="FF1155CC"/>
        <sz val="11.0"/>
        <u/>
      </rPr>
      <t>Boom! (World) (Demo) (Aftermarket) (Unl).zip</t>
    </r>
  </si>
  <si>
    <r>
      <rPr>
        <rFont val="&quot;Helvetica Neue&quot;, Helvetica, Arial, sans-serif"/>
        <color rgb="FF1155CC"/>
        <sz val="11.0"/>
        <u/>
      </rPr>
      <t>Cartesian Chaos (World) (Aftermarket) (Unl).zip</t>
    </r>
  </si>
  <si>
    <r>
      <rPr>
        <rFont val="&quot;Helvetica Neue&quot;, Helvetica, Arial, sans-serif"/>
        <color rgb="FF1155CC"/>
        <sz val="11.0"/>
        <u/>
      </rPr>
      <t>Centipede (Europe).zip</t>
    </r>
  </si>
  <si>
    <r>
      <rPr>
        <rFont val="&quot;Helvetica Neue&quot;, Helvetica, Arial, sans-serif"/>
        <color rgb="FF1155CC"/>
        <sz val="11.0"/>
        <u/>
      </rPr>
      <t>Centipede (USA).zip</t>
    </r>
  </si>
  <si>
    <r>
      <rPr>
        <rFont val="&quot;Helvetica Neue&quot;, Helvetica, Arial, sans-serif"/>
        <color rgb="FF1155CC"/>
        <sz val="11.0"/>
        <u/>
      </rPr>
      <t>Choplifter! (Europe).zip</t>
    </r>
  </si>
  <si>
    <r>
      <rPr>
        <rFont val="&quot;Helvetica Neue&quot;, Helvetica, Arial, sans-serif"/>
        <color rgb="FF1155CC"/>
        <sz val="11.0"/>
        <u/>
      </rPr>
      <t>Choplifter! (USA).zip</t>
    </r>
  </si>
  <si>
    <r>
      <rPr>
        <rFont val="&quot;Helvetica Neue&quot;, Helvetica, Arial, sans-serif"/>
        <color rgb="FF1155CC"/>
        <sz val="11.0"/>
        <u/>
      </rPr>
      <t>Commando (Europe).zip</t>
    </r>
  </si>
  <si>
    <r>
      <rPr>
        <rFont val="&quot;Helvetica Neue&quot;, Helvetica, Arial, sans-serif"/>
        <color rgb="FF1155CC"/>
        <sz val="11.0"/>
        <u/>
      </rPr>
      <t>Commando (USA).zip</t>
    </r>
  </si>
  <si>
    <r>
      <rPr>
        <rFont val="&quot;Helvetica Neue&quot;, Helvetica, Arial, sans-serif"/>
        <color rgb="FF1155CC"/>
        <sz val="11.0"/>
        <u/>
      </rPr>
      <t>Crack'ed (Europe).zip</t>
    </r>
  </si>
  <si>
    <r>
      <rPr>
        <rFont val="&quot;Helvetica Neue&quot;, Helvetica, Arial, sans-serif"/>
        <color rgb="FF1155CC"/>
        <sz val="11.0"/>
        <u/>
      </rPr>
      <t>Crack'ed (USA).zip</t>
    </r>
  </si>
  <si>
    <r>
      <rPr>
        <rFont val="&quot;Helvetica Neue&quot;, Helvetica, Arial, sans-serif"/>
        <color rgb="FF1155CC"/>
        <sz val="11.0"/>
        <u/>
      </rPr>
      <t>Crazy Bricks (World) (Aftermarket) (Unl).zip</t>
    </r>
  </si>
  <si>
    <r>
      <rPr>
        <rFont val="&quot;Helvetica Neue&quot;, Helvetica, Arial, sans-serif"/>
        <color rgb="FF1155CC"/>
        <sz val="11.0"/>
        <u/>
      </rPr>
      <t>Crossbow (Europe).zip</t>
    </r>
  </si>
  <si>
    <r>
      <rPr>
        <rFont val="&quot;Helvetica Neue&quot;, Helvetica, Arial, sans-serif"/>
        <color rgb="FF1155CC"/>
        <sz val="11.0"/>
        <u/>
      </rPr>
      <t>Crossbow (USA).zip</t>
    </r>
  </si>
  <si>
    <r>
      <rPr>
        <rFont val="&quot;Helvetica Neue&quot;, Helvetica, Arial, sans-serif"/>
        <color rgb="FF1155CC"/>
        <sz val="11.0"/>
        <u/>
      </rPr>
      <t>Danger Zone (World) (2020-12-31) (Demo) (Aftermarket) (Unl).zip</t>
    </r>
  </si>
  <si>
    <r>
      <rPr>
        <rFont val="&quot;Helvetica Neue&quot;, Helvetica, Arial, sans-serif"/>
        <color rgb="FF1155CC"/>
        <sz val="11.0"/>
        <u/>
      </rPr>
      <t>Dark Chambers (Europe).zip</t>
    </r>
  </si>
  <si>
    <r>
      <rPr>
        <rFont val="&quot;Helvetica Neue&quot;, Helvetica, Arial, sans-serif"/>
        <color rgb="FF1155CC"/>
        <sz val="11.0"/>
        <u/>
      </rPr>
      <t>Dark Chambers (USA).zip</t>
    </r>
  </si>
  <si>
    <r>
      <rPr>
        <rFont val="&quot;Helvetica Neue&quot;, Helvetica, Arial, sans-serif"/>
        <color rgb="FF1155CC"/>
        <sz val="11.0"/>
        <u/>
      </rPr>
      <t>DeathMerchant (World) (v1.30) (Digital) (Aftermarket) (Unl).zip</t>
    </r>
  </si>
  <si>
    <r>
      <rPr>
        <rFont val="&quot;Helvetica Neue&quot;, Helvetica, Arial, sans-serif"/>
        <color rgb="FF1155CC"/>
        <sz val="11.0"/>
        <u/>
      </rPr>
      <t>Desert Falcon (Europe).zip</t>
    </r>
  </si>
  <si>
    <r>
      <rPr>
        <rFont val="&quot;Helvetica Neue&quot;, Helvetica, Arial, sans-serif"/>
        <color rgb="FF1155CC"/>
        <sz val="11.0"/>
        <u/>
      </rPr>
      <t>Desert Falcon (USA).zip</t>
    </r>
  </si>
  <si>
    <r>
      <rPr>
        <rFont val="&quot;Helvetica Neue&quot;, Helvetica, Arial, sans-serif"/>
        <color rgb="FF1155CC"/>
        <sz val="11.0"/>
        <u/>
      </rPr>
      <t>Destroyer 7800 (World) (v1.03) (Aftermarket) (Unl).zip</t>
    </r>
  </si>
  <si>
    <r>
      <rPr>
        <rFont val="&quot;Helvetica Neue&quot;, Helvetica, Arial, sans-serif"/>
        <color rgb="FF1155CC"/>
        <sz val="11.0"/>
        <u/>
      </rPr>
      <t>Diagnostic Test Cartrige (USA) (Beta).zip</t>
    </r>
  </si>
  <si>
    <r>
      <rPr>
        <rFont val="&quot;Helvetica Neue&quot;, Helvetica, Arial, sans-serif"/>
        <color rgb="FF1155CC"/>
        <sz val="11.0"/>
        <u/>
      </rPr>
      <t>Diagnostic Test Cartrige (USA).zip</t>
    </r>
  </si>
  <si>
    <r>
      <rPr>
        <rFont val="&quot;Helvetica Neue&quot;, Helvetica, Arial, sans-serif"/>
        <color rgb="FF1155CC"/>
        <sz val="11.0"/>
        <u/>
      </rPr>
      <t>Dig Dug (Europe).zip</t>
    </r>
  </si>
  <si>
    <r>
      <rPr>
        <rFont val="&quot;Helvetica Neue&quot;, Helvetica, Arial, sans-serif"/>
        <color rgb="FF1155CC"/>
        <sz val="11.0"/>
        <u/>
      </rPr>
      <t>Dig Dug (USA).zip</t>
    </r>
  </si>
  <si>
    <r>
      <rPr>
        <rFont val="&quot;Helvetica Neue&quot;, Helvetica, Arial, sans-serif"/>
        <color rgb="FF1155CC"/>
        <sz val="11.0"/>
        <u/>
      </rPr>
      <t>Donkey Kong (Europe).zip</t>
    </r>
  </si>
  <si>
    <r>
      <rPr>
        <rFont val="&quot;Helvetica Neue&quot;, Helvetica, Arial, sans-serif"/>
        <color rgb="FF1155CC"/>
        <sz val="11.0"/>
        <u/>
      </rPr>
      <t>Donkey Kong (USA).zip</t>
    </r>
  </si>
  <si>
    <r>
      <rPr>
        <rFont val="&quot;Helvetica Neue&quot;, Helvetica, Arial, sans-serif"/>
        <color rgb="FF1155CC"/>
        <sz val="11.0"/>
        <u/>
      </rPr>
      <t>Donkey Kong Junior (Europe).zip</t>
    </r>
  </si>
  <si>
    <r>
      <rPr>
        <rFont val="&quot;Helvetica Neue&quot;, Helvetica, Arial, sans-serif"/>
        <color rgb="FF1155CC"/>
        <sz val="11.0"/>
        <u/>
      </rPr>
      <t>Donkey Kong Junior (USA).zip</t>
    </r>
  </si>
  <si>
    <r>
      <rPr>
        <rFont val="&quot;Helvetica Neue&quot;, Helvetica, Arial, sans-serif"/>
        <color rgb="FF1155CC"/>
        <sz val="11.0"/>
        <u/>
      </rPr>
      <t>Donkey Kong XM (World) (Demo) (NTSC) (Aftermarket) (Unl).zip</t>
    </r>
  </si>
  <si>
    <r>
      <rPr>
        <rFont val="&quot;Helvetica Neue&quot;, Helvetica, Arial, sans-serif"/>
        <color rgb="FF1155CC"/>
        <sz val="11.0"/>
        <u/>
      </rPr>
      <t>Donkey Kong XM (World) (Demo) (PAL) (Aftermarket) (Unl).zip</t>
    </r>
  </si>
  <si>
    <r>
      <rPr>
        <rFont val="&quot;Helvetica Neue&quot;, Helvetica, Arial, sans-serif"/>
        <color rgb="FF1155CC"/>
        <sz val="11.0"/>
        <u/>
      </rPr>
      <t>Double Dragon (Europe).zip</t>
    </r>
  </si>
  <si>
    <r>
      <rPr>
        <rFont val="&quot;Helvetica Neue&quot;, Helvetica, Arial, sans-serif"/>
        <color rgb="FF1155CC"/>
        <sz val="11.0"/>
        <u/>
      </rPr>
      <t>Double Dragon (USA).zip</t>
    </r>
  </si>
  <si>
    <r>
      <rPr>
        <rFont val="&quot;Helvetica Neue&quot;, Helvetica, Arial, sans-serif"/>
        <color rgb="FF1155CC"/>
        <sz val="11.0"/>
        <u/>
      </rPr>
      <t>Dragon's Cache (World) (2020-10-24) (Aftermarket) (Unl).zip</t>
    </r>
  </si>
  <si>
    <r>
      <rPr>
        <rFont val="&quot;Helvetica Neue&quot;, Helvetica, Arial, sans-serif"/>
        <color rgb="FF1155CC"/>
        <sz val="11.0"/>
        <u/>
      </rPr>
      <t>Dragon's Cache (World) (2020-10-24) (BupSystem) (Aftermarket) (Unl).zip</t>
    </r>
  </si>
  <si>
    <r>
      <rPr>
        <rFont val="&quot;Helvetica Neue&quot;, Helvetica, Arial, sans-serif"/>
        <color rgb="FF1155CC"/>
        <sz val="11.0"/>
        <u/>
      </rPr>
      <t>Dragon's Cache (World) (2021-02-07) (Aftermarket) (Unl).zip</t>
    </r>
  </si>
  <si>
    <r>
      <rPr>
        <rFont val="&quot;Helvetica Neue&quot;, Helvetica, Arial, sans-serif"/>
        <color rgb="FF1155CC"/>
        <sz val="11.0"/>
        <u/>
      </rPr>
      <t>Dragon's Descent (World) (2021-07-31) (Aftermarket) (Unl).zip</t>
    </r>
  </si>
  <si>
    <r>
      <rPr>
        <rFont val="&quot;Helvetica Neue&quot;, Helvetica, Arial, sans-serif"/>
        <color rgb="FF1155CC"/>
        <sz val="11.0"/>
        <u/>
      </rPr>
      <t>Dragon's Havoc (World) (2022-12-31) (Demo) (Aftermarket) (Unl).zip</t>
    </r>
  </si>
  <si>
    <r>
      <rPr>
        <rFont val="&quot;Helvetica Neue&quot;, Helvetica, Arial, sans-serif"/>
        <color rgb="FF1155CC"/>
        <sz val="11.0"/>
        <u/>
      </rPr>
      <t>Drelbs (World) (Aftermarket) (Unl).zip</t>
    </r>
  </si>
  <si>
    <r>
      <rPr>
        <rFont val="&quot;Helvetica Neue&quot;, Helvetica, Arial, sans-serif"/>
        <color rgb="FF1155CC"/>
        <sz val="11.0"/>
        <u/>
      </rPr>
      <t>Dungeon Stalker (World) (1.245d) (Aftermarket) (Unl).zip</t>
    </r>
  </si>
  <si>
    <r>
      <rPr>
        <rFont val="&quot;Helvetica Neue&quot;, Helvetica, Arial, sans-serif"/>
        <color rgb="FF1155CC"/>
        <sz val="11.0"/>
        <u/>
      </rPr>
      <t>Easter Klondike Solitaire (World) (Aftermarket) (Unl).zip</t>
    </r>
  </si>
  <si>
    <r>
      <rPr>
        <rFont val="&quot;Helvetica Neue&quot;, Helvetica, Arial, sans-serif"/>
        <color rgb="FF1155CC"/>
        <sz val="11.0"/>
        <u/>
      </rPr>
      <t>F-18 Hornet (Europe).zip</t>
    </r>
  </si>
  <si>
    <r>
      <rPr>
        <rFont val="&quot;Helvetica Neue&quot;, Helvetica, Arial, sans-serif"/>
        <color rgb="FF1155CC"/>
        <sz val="11.0"/>
        <u/>
      </rPr>
      <t>F-18 Hornet (USA).zip</t>
    </r>
  </si>
  <si>
    <r>
      <rPr>
        <rFont val="&quot;Helvetica Neue&quot;, Helvetica, Arial, sans-serif"/>
        <color rgb="FF1155CC"/>
        <sz val="11.0"/>
        <u/>
      </rPr>
      <t>FailSafe (World) (NTSC) (Aftermarket) (Unl).zip</t>
    </r>
  </si>
  <si>
    <r>
      <rPr>
        <rFont val="&quot;Helvetica Neue&quot;, Helvetica, Arial, sans-serif"/>
        <color rgb="FF1155CC"/>
        <sz val="11.0"/>
        <u/>
      </rPr>
      <t>FailSafe (World) (PAL) (Aftermarket) (Unl).zip</t>
    </r>
  </si>
  <si>
    <r>
      <rPr>
        <rFont val="&quot;Helvetica Neue&quot;, Helvetica, Arial, sans-serif"/>
        <color rgb="FF1155CC"/>
        <sz val="11.0"/>
        <u/>
      </rPr>
      <t>Fatal Run (Europe).zip</t>
    </r>
  </si>
  <si>
    <r>
      <rPr>
        <rFont val="&quot;Helvetica Neue&quot;, Helvetica, Arial, sans-serif"/>
        <color rgb="FF1155CC"/>
        <sz val="11.0"/>
        <u/>
      </rPr>
      <t>Fatal Run (USA).zip</t>
    </r>
  </si>
  <si>
    <r>
      <rPr>
        <rFont val="&quot;Helvetica Neue&quot;, Helvetica, Arial, sans-serif"/>
        <color rgb="FF1155CC"/>
        <sz val="11.0"/>
        <u/>
      </rPr>
      <t>Fight Night (Europe).zip</t>
    </r>
  </si>
  <si>
    <r>
      <rPr>
        <rFont val="&quot;Helvetica Neue&quot;, Helvetica, Arial, sans-serif"/>
        <color rgb="FF1155CC"/>
        <sz val="11.0"/>
        <u/>
      </rPr>
      <t>Fight Night (USA).zip</t>
    </r>
  </si>
  <si>
    <r>
      <rPr>
        <rFont val="&quot;Helvetica Neue&quot;, Helvetica, Arial, sans-serif"/>
        <color rgb="FF1155CC"/>
        <sz val="11.0"/>
        <u/>
      </rPr>
      <t>Food Fight (Europe).zip</t>
    </r>
  </si>
  <si>
    <r>
      <rPr>
        <rFont val="&quot;Helvetica Neue&quot;, Helvetica, Arial, sans-serif"/>
        <color rgb="FF1155CC"/>
        <sz val="11.0"/>
        <u/>
      </rPr>
      <t>Food Fight (USA) (Beta).zip</t>
    </r>
  </si>
  <si>
    <r>
      <rPr>
        <rFont val="&quot;Helvetica Neue&quot;, Helvetica, Arial, sans-serif"/>
        <color rgb="FF1155CC"/>
        <sz val="11.0"/>
        <u/>
      </rPr>
      <t>Food Fight (USA).zip</t>
    </r>
  </si>
  <si>
    <r>
      <rPr>
        <rFont val="&quot;Helvetica Neue&quot;, Helvetica, Arial, sans-serif"/>
        <color rgb="FF1155CC"/>
        <sz val="11.0"/>
        <u/>
      </rPr>
      <t>Frenzy (World) (v1.06) (Aftermarket) (Unl).zip</t>
    </r>
  </si>
  <si>
    <r>
      <rPr>
        <rFont val="&quot;Helvetica Neue&quot;, Helvetica, Arial, sans-serif"/>
        <color rgb="FF1155CC"/>
        <sz val="11.0"/>
        <u/>
      </rPr>
      <t>Frenzy (World) (v1.07) (Aftermarket) (Unl).zip</t>
    </r>
  </si>
  <si>
    <r>
      <rPr>
        <rFont val="&quot;Helvetica Neue&quot;, Helvetica, Arial, sans-serif"/>
        <color rgb="FF1155CC"/>
        <sz val="11.0"/>
        <u/>
      </rPr>
      <t>Froggie (World) (Aftermarket) (Unl).zip</t>
    </r>
  </si>
  <si>
    <r>
      <rPr>
        <rFont val="&quot;Helvetica Neue&quot;, Helvetica, Arial, sans-serif"/>
        <color rgb="FF1155CC"/>
        <sz val="11.0"/>
        <u/>
      </rPr>
      <t>GATO (USA) (Proto).zip</t>
    </r>
  </si>
  <si>
    <r>
      <rPr>
        <rFont val="&quot;Helvetica Neue&quot;, Helvetica, Arial, sans-serif"/>
        <color rgb="FF1155CC"/>
        <sz val="11.0"/>
        <u/>
      </rPr>
      <t>Galaga (Europe).zip</t>
    </r>
  </si>
  <si>
    <r>
      <rPr>
        <rFont val="&quot;Helvetica Neue&quot;, Helvetica, Arial, sans-serif"/>
        <color rgb="FF1155CC"/>
        <sz val="11.0"/>
        <u/>
      </rPr>
      <t>Galaga (USA).zip</t>
    </r>
  </si>
  <si>
    <r>
      <rPr>
        <rFont val="&quot;Helvetica Neue&quot;, Helvetica, Arial, sans-serif"/>
        <color rgb="FF1155CC"/>
        <sz val="11.0"/>
        <u/>
      </rPr>
      <t>Galaxian (World) (Aftermarket) (Unl).zip</t>
    </r>
  </si>
  <si>
    <r>
      <rPr>
        <rFont val="&quot;Helvetica Neue&quot;, Helvetica, Arial, sans-serif"/>
        <color rgb="FF1155CC"/>
        <sz val="11.0"/>
        <u/>
      </rPr>
      <t>GoSub (World) (Digital) (Aftermarket) (Unl).zip</t>
    </r>
  </si>
  <si>
    <r>
      <rPr>
        <rFont val="&quot;Helvetica Neue&quot;, Helvetica, Arial, sans-serif"/>
        <color rgb="FF1155CC"/>
        <sz val="11.0"/>
        <u/>
      </rPr>
      <t>Harpy's Curse (World) (2023-09-17) (Proto) (Aftermarket) (Unl).zip</t>
    </r>
  </si>
  <si>
    <r>
      <rPr>
        <rFont val="&quot;Helvetica Neue&quot;, Helvetica, Arial, sans-serif"/>
        <color rgb="FF1155CC"/>
        <sz val="11.0"/>
        <u/>
      </rPr>
      <t>Hat Trick (Europe).zip</t>
    </r>
  </si>
  <si>
    <r>
      <rPr>
        <rFont val="&quot;Helvetica Neue&quot;, Helvetica, Arial, sans-serif"/>
        <color rgb="FF1155CC"/>
        <sz val="11.0"/>
        <u/>
      </rPr>
      <t>Hat Trick (USA).zip</t>
    </r>
  </si>
  <si>
    <r>
      <rPr>
        <rFont val="&quot;Helvetica Neue&quot;, Helvetica, Arial, sans-serif"/>
        <color rgb="FF1155CC"/>
        <sz val="11.0"/>
        <u/>
      </rPr>
      <t>High Score Cartridge (USA) (Proto).zip</t>
    </r>
  </si>
  <si>
    <r>
      <rPr>
        <rFont val="&quot;Helvetica Neue&quot;, Helvetica, Arial, sans-serif"/>
        <color rgb="FF1155CC"/>
        <sz val="11.0"/>
        <u/>
      </rPr>
      <t>Ikari Warriors (Europe).zip</t>
    </r>
  </si>
  <si>
    <r>
      <rPr>
        <rFont val="&quot;Helvetica Neue&quot;, Helvetica, Arial, sans-serif"/>
        <color rgb="FF1155CC"/>
        <sz val="11.0"/>
        <u/>
      </rPr>
      <t>Ikari Warriors (USA).zip</t>
    </r>
  </si>
  <si>
    <r>
      <rPr>
        <rFont val="&quot;Helvetica Neue&quot;, Helvetica, Arial, sans-serif"/>
        <color rgb="FF1155CC"/>
        <sz val="11.0"/>
        <u/>
      </rPr>
      <t>Impossible Mission (Europe).zip</t>
    </r>
  </si>
  <si>
    <r>
      <rPr>
        <rFont val="&quot;Helvetica Neue&quot;, Helvetica, Arial, sans-serif"/>
        <color rgb="FF1155CC"/>
        <sz val="11.0"/>
        <u/>
      </rPr>
      <t>Impossible Mission (USA).zip</t>
    </r>
  </si>
  <si>
    <r>
      <rPr>
        <rFont val="&quot;Helvetica Neue&quot;, Helvetica, Arial, sans-serif"/>
        <color rgb="FF1155CC"/>
        <sz val="11.0"/>
        <u/>
      </rPr>
      <t>Jacks or Better Poker (World) (v1.37) (Aftermarket) (Unl).zip</t>
    </r>
  </si>
  <si>
    <r>
      <rPr>
        <rFont val="&quot;Helvetica Neue&quot;, Helvetica, Arial, sans-serif"/>
        <color rgb="FF1155CC"/>
        <sz val="11.0"/>
        <u/>
      </rPr>
      <t>Jinks (Europe).zip</t>
    </r>
  </si>
  <si>
    <r>
      <rPr>
        <rFont val="&quot;Helvetica Neue&quot;, Helvetica, Arial, sans-serif"/>
        <color rgb="FF1155CC"/>
        <sz val="11.0"/>
        <u/>
      </rPr>
      <t>Jinks (USA).zip</t>
    </r>
  </si>
  <si>
    <r>
      <rPr>
        <rFont val="&quot;Helvetica Neue&quot;, Helvetica, Arial, sans-serif"/>
        <color rgb="FF1155CC"/>
        <sz val="11.0"/>
        <u/>
      </rPr>
      <t>Joust (Europe).zip</t>
    </r>
  </si>
  <si>
    <r>
      <rPr>
        <rFont val="&quot;Helvetica Neue&quot;, Helvetica, Arial, sans-serif"/>
        <color rgb="FF1155CC"/>
        <sz val="11.0"/>
        <u/>
      </rPr>
      <t>Joust (USA).zip</t>
    </r>
  </si>
  <si>
    <r>
      <rPr>
        <rFont val="&quot;Helvetica Neue&quot;, Helvetica, Arial, sans-serif"/>
        <color rgb="FF1155CC"/>
        <sz val="11.0"/>
        <u/>
      </rPr>
      <t>Jr. Pac-Man (World) (NTSC) (Aftermarket) (Unl).zip</t>
    </r>
  </si>
  <si>
    <r>
      <rPr>
        <rFont val="&quot;Helvetica Neue&quot;, Helvetica, Arial, sans-serif"/>
        <color rgb="FF1155CC"/>
        <sz val="11.0"/>
        <u/>
      </rPr>
      <t>Jr. Pac-Man (World) (PAL) (Aftermarket) (Unl).zip</t>
    </r>
  </si>
  <si>
    <r>
      <rPr>
        <rFont val="&quot;Helvetica Neue&quot;, Helvetica, Arial, sans-serif"/>
        <color rgb="FF1155CC"/>
        <sz val="11.0"/>
        <u/>
      </rPr>
      <t>K.C. Munchkin (World) (v1.00) (Aftermarket) (Unl).zip</t>
    </r>
  </si>
  <si>
    <r>
      <rPr>
        <rFont val="&quot;Helvetica Neue&quot;, Helvetica, Arial, sans-serif"/>
        <color rgb="FF1155CC"/>
        <sz val="11.0"/>
        <u/>
      </rPr>
      <t>K.C. Munchkin (World) (v1.01) (Aftermarket) (Unl).zip</t>
    </r>
  </si>
  <si>
    <r>
      <rPr>
        <rFont val="&quot;Helvetica Neue&quot;, Helvetica, Arial, sans-serif"/>
        <color rgb="FF1155CC"/>
        <sz val="11.0"/>
        <u/>
      </rPr>
      <t>Karateka (Europe).zip</t>
    </r>
  </si>
  <si>
    <r>
      <rPr>
        <rFont val="&quot;Helvetica Neue&quot;, Helvetica, Arial, sans-serif"/>
        <color rgb="FF1155CC"/>
        <sz val="11.0"/>
        <u/>
      </rPr>
      <t>Karateka (USA).zip</t>
    </r>
  </si>
  <si>
    <r>
      <rPr>
        <rFont val="&quot;Helvetica Neue&quot;, Helvetica, Arial, sans-serif"/>
        <color rgb="FF1155CC"/>
        <sz val="11.0"/>
        <u/>
      </rPr>
      <t>Keystone Koppers (World) (2022-12-22) (Demo) (Aftermarket) (Unl).zip</t>
    </r>
  </si>
  <si>
    <r>
      <rPr>
        <rFont val="&quot;Helvetica Neue&quot;, Helvetica, Arial, sans-serif"/>
        <color rgb="FF1155CC"/>
        <sz val="11.0"/>
        <u/>
      </rPr>
      <t>Keystone Koppers (World) (Aftermarket) (Unl).zip</t>
    </r>
  </si>
  <si>
    <r>
      <rPr>
        <rFont val="&quot;Helvetica Neue&quot;, Helvetica, Arial, sans-serif"/>
        <color rgb="FF1155CC"/>
        <sz val="11.0"/>
        <u/>
      </rPr>
      <t>Klax (USA) (Proto).zip</t>
    </r>
  </si>
  <si>
    <r>
      <rPr>
        <rFont val="&quot;Helvetica Neue&quot;, Helvetica, Arial, sans-serif"/>
        <color rgb="FF1155CC"/>
        <sz val="11.0"/>
        <u/>
      </rPr>
      <t>Knight Guy in Low-Res World - Castle Days (World) (RC1.1) (Aftermarket) (Unl).zip</t>
    </r>
  </si>
  <si>
    <r>
      <rPr>
        <rFont val="&quot;Helvetica Neue&quot;, Helvetica, Arial, sans-serif"/>
        <color rgb="FF1155CC"/>
        <sz val="11.0"/>
        <u/>
      </rPr>
      <t>Kung-Fu Master (Europe).zip</t>
    </r>
  </si>
  <si>
    <r>
      <rPr>
        <rFont val="&quot;Helvetica Neue&quot;, Helvetica, Arial, sans-serif"/>
        <color rgb="FF1155CC"/>
        <sz val="11.0"/>
        <u/>
      </rPr>
      <t>Kung-Fu Master (USA).zip</t>
    </r>
  </si>
  <si>
    <r>
      <rPr>
        <rFont val="&quot;Helvetica Neue&quot;, Helvetica, Arial, sans-serif"/>
        <color rgb="FF1155CC"/>
        <sz val="11.0"/>
        <u/>
      </rPr>
      <t>Legend of Silverpeak (World) (v1.00) (Aftermarket) (Unl).zip</t>
    </r>
  </si>
  <si>
    <r>
      <rPr>
        <rFont val="&quot;Helvetica Neue&quot;, Helvetica, Arial, sans-serif"/>
        <color rgb="FF1155CC"/>
        <sz val="11.0"/>
        <u/>
      </rPr>
      <t>Legend of Silverpeak (World) (v1.01) (Aftermarket) (Unl).zip</t>
    </r>
  </si>
  <si>
    <r>
      <rPr>
        <rFont val="&quot;Helvetica Neue&quot;, Helvetica, Arial, sans-serif"/>
        <color rgb="FF1155CC"/>
        <sz val="11.0"/>
        <u/>
      </rPr>
      <t>Mario Bros. (Europe).zip</t>
    </r>
  </si>
  <si>
    <r>
      <rPr>
        <rFont val="&quot;Helvetica Neue&quot;, Helvetica, Arial, sans-serif"/>
        <color rgb="FF1155CC"/>
        <sz val="11.0"/>
        <u/>
      </rPr>
      <t>Mario Bros. (USA).zip</t>
    </r>
  </si>
  <si>
    <r>
      <rPr>
        <rFont val="&quot;Helvetica Neue&quot;, Helvetica, Arial, sans-serif"/>
        <color rgb="FF1155CC"/>
        <sz val="11.0"/>
        <u/>
      </rPr>
      <t>Mat Mania Challenge (Europe).zip</t>
    </r>
  </si>
  <si>
    <r>
      <rPr>
        <rFont val="&quot;Helvetica Neue&quot;, Helvetica, Arial, sans-serif"/>
        <color rgb="FF1155CC"/>
        <sz val="11.0"/>
        <u/>
      </rPr>
      <t>Mat Mania Challenge (USA).zip</t>
    </r>
  </si>
  <si>
    <r>
      <rPr>
        <rFont val="&quot;Helvetica Neue&quot;, Helvetica, Arial, sans-serif"/>
        <color rgb="FF1155CC"/>
        <sz val="11.0"/>
        <u/>
      </rPr>
      <t>Mean 18 Ultimate Golf (Europe).zip</t>
    </r>
  </si>
  <si>
    <r>
      <rPr>
        <rFont val="&quot;Helvetica Neue&quot;, Helvetica, Arial, sans-serif"/>
        <color rgb="FF1155CC"/>
        <sz val="11.0"/>
        <u/>
      </rPr>
      <t>Mean 18 Ultimate Golf (USA).zip</t>
    </r>
  </si>
  <si>
    <r>
      <rPr>
        <rFont val="&quot;Helvetica Neue&quot;, Helvetica, Arial, sans-serif"/>
        <color rgb="FF1155CC"/>
        <sz val="11.0"/>
        <u/>
      </rPr>
      <t>Meltdown (Europe).zip</t>
    </r>
  </si>
  <si>
    <r>
      <rPr>
        <rFont val="&quot;Helvetica Neue&quot;, Helvetica, Arial, sans-serif"/>
        <color rgb="FF1155CC"/>
        <sz val="11.0"/>
        <u/>
      </rPr>
      <t>Meltdown (USA).zip</t>
    </r>
  </si>
  <si>
    <r>
      <rPr>
        <rFont val="&quot;Helvetica Neue&quot;, Helvetica, Arial, sans-serif"/>
        <color rgb="FF1155CC"/>
        <sz val="11.0"/>
        <u/>
      </rPr>
      <t>Meteor Shower (World) (v1.05) (NTSC) (Aftermarket) (Unl).zip</t>
    </r>
  </si>
  <si>
    <r>
      <rPr>
        <rFont val="&quot;Helvetica Neue&quot;, Helvetica, Arial, sans-serif"/>
        <color rgb="FF1155CC"/>
        <sz val="11.0"/>
        <u/>
      </rPr>
      <t>Meteor Shower (World) (v1.05) (PAL) (Aftermarket) (Unl).zip</t>
    </r>
  </si>
  <si>
    <r>
      <rPr>
        <rFont val="&quot;Helvetica Neue&quot;, Helvetica, Arial, sans-serif"/>
        <color rgb="FF1155CC"/>
        <sz val="11.0"/>
        <u/>
      </rPr>
      <t>Meteor Shower (World) (v1.06) (NTSC) (Aftermarket) (Unl).zip</t>
    </r>
  </si>
  <si>
    <r>
      <rPr>
        <rFont val="&quot;Helvetica Neue&quot;, Helvetica, Arial, sans-serif"/>
        <color rgb="FF1155CC"/>
        <sz val="11.0"/>
        <u/>
      </rPr>
      <t>Meteor Shower (World) (v1.06) (PAL) (Aftermarket) (Unl).zip</t>
    </r>
  </si>
  <si>
    <r>
      <rPr>
        <rFont val="&quot;Helvetica Neue&quot;, Helvetica, Arial, sans-serif"/>
        <color rgb="FF1155CC"/>
        <sz val="11.0"/>
        <u/>
      </rPr>
      <t>Midnight Mutants (Europe).zip</t>
    </r>
  </si>
  <si>
    <r>
      <rPr>
        <rFont val="&quot;Helvetica Neue&quot;, Helvetica, Arial, sans-serif"/>
        <color rgb="FF1155CC"/>
        <sz val="11.0"/>
        <u/>
      </rPr>
      <t>Midnight Mutants (USA).zip</t>
    </r>
  </si>
  <si>
    <r>
      <rPr>
        <rFont val="&quot;Helvetica Neue&quot;, Helvetica, Arial, sans-serif"/>
        <color rgb="FF1155CC"/>
        <sz val="11.0"/>
        <u/>
      </rPr>
      <t>Missing in Action (USA) (Proto).zip</t>
    </r>
  </si>
  <si>
    <r>
      <rPr>
        <rFont val="&quot;Helvetica Neue&quot;, Helvetica, Arial, sans-serif"/>
        <color rgb="FF1155CC"/>
        <sz val="11.0"/>
        <u/>
      </rPr>
      <t>Moon Cresta (World) (NTSC) (Aftermarket) (Unl).zip</t>
    </r>
  </si>
  <si>
    <r>
      <rPr>
        <rFont val="&quot;Helvetica Neue&quot;, Helvetica, Arial, sans-serif"/>
        <color rgb="FF1155CC"/>
        <sz val="11.0"/>
        <u/>
      </rPr>
      <t>Moon Cresta (World) (PAL) (Aftermarket) (Unl).zip</t>
    </r>
  </si>
  <si>
    <r>
      <rPr>
        <rFont val="&quot;Helvetica Neue&quot;, Helvetica, Arial, sans-serif"/>
        <color rgb="FF1155CC"/>
        <sz val="11.0"/>
        <u/>
      </rPr>
      <t>Motor Psycho (Europe).zip</t>
    </r>
  </si>
  <si>
    <r>
      <rPr>
        <rFont val="&quot;Helvetica Neue&quot;, Helvetica, Arial, sans-serif"/>
        <color rgb="FF1155CC"/>
        <sz val="11.0"/>
        <u/>
      </rPr>
      <t>Motor Psycho (USA).zip</t>
    </r>
  </si>
  <si>
    <r>
      <rPr>
        <rFont val="&quot;Helvetica Neue&quot;, Helvetica, Arial, sans-serif"/>
        <color rgb="FF1155CC"/>
        <sz val="11.0"/>
        <u/>
      </rPr>
      <t>Ms. Pac-Man (Europe).zip</t>
    </r>
  </si>
  <si>
    <r>
      <rPr>
        <rFont val="&quot;Helvetica Neue&quot;, Helvetica, Arial, sans-serif"/>
        <color rgb="FF1155CC"/>
        <sz val="11.0"/>
        <u/>
      </rPr>
      <t>Ms. Pac-Man (USA).zip</t>
    </r>
  </si>
  <si>
    <r>
      <rPr>
        <rFont val="&quot;Helvetica Neue&quot;, Helvetica, Arial, sans-serif"/>
        <color rgb="FF1155CC"/>
        <sz val="11.0"/>
        <u/>
      </rPr>
      <t>Ms. Pac-Man 320 (World) (NTSC) (Aftermarket) (Unl).zip</t>
    </r>
  </si>
  <si>
    <r>
      <rPr>
        <rFont val="&quot;Helvetica Neue&quot;, Helvetica, Arial, sans-serif"/>
        <color rgb="FF1155CC"/>
        <sz val="11.0"/>
        <u/>
      </rPr>
      <t>Ms. Pac-Man 320 (World) (PAL) (Aftermarket) (Unl).zip</t>
    </r>
  </si>
  <si>
    <r>
      <rPr>
        <rFont val="&quot;Helvetica Neue&quot;, Helvetica, Arial, sans-serif"/>
        <color rgb="FF1155CC"/>
        <sz val="11.0"/>
        <u/>
      </rPr>
      <t>Ninja Golf (Europe).zip</t>
    </r>
  </si>
  <si>
    <r>
      <rPr>
        <rFont val="&quot;Helvetica Neue&quot;, Helvetica, Arial, sans-serif"/>
        <color rgb="FF1155CC"/>
        <sz val="11.0"/>
        <u/>
      </rPr>
      <t>Ninja Golf (USA).zip</t>
    </r>
  </si>
  <si>
    <r>
      <rPr>
        <rFont val="&quot;Helvetica Neue&quot;, Helvetica, Arial, sans-serif"/>
        <color rgb="FF1155CC"/>
        <sz val="11.0"/>
        <u/>
      </rPr>
      <t>One-on-One Basketball (Europe).zip</t>
    </r>
  </si>
  <si>
    <r>
      <rPr>
        <rFont val="&quot;Helvetica Neue&quot;, Helvetica, Arial, sans-serif"/>
        <color rgb="FF1155CC"/>
        <sz val="11.0"/>
        <u/>
      </rPr>
      <t>One-on-One Basketball (USA).zip</t>
    </r>
  </si>
  <si>
    <r>
      <rPr>
        <rFont val="&quot;Helvetica Neue&quot;, Helvetica, Arial, sans-serif"/>
        <color rgb="FF1155CC"/>
        <sz val="11.0"/>
        <u/>
      </rPr>
      <t>Oozy the Goo Gaiden (World) (Aftermarket) (Unl).zip</t>
    </r>
  </si>
  <si>
    <r>
      <rPr>
        <rFont val="&quot;Helvetica Neue&quot;, Helvetica, Arial, sans-serif"/>
        <color rgb="FF1155CC"/>
        <sz val="11.0"/>
        <u/>
      </rPr>
      <t>Orion Assault (World) (v01.78b) (Proto) (Aftermarket) (Unl).zip</t>
    </r>
  </si>
  <si>
    <r>
      <rPr>
        <rFont val="&quot;Helvetica Neue&quot;, Helvetica, Arial, sans-serif"/>
        <color rgb="FF1155CC"/>
        <sz val="11.0"/>
        <u/>
      </rPr>
      <t>Pac-Man - Energy Drink Edition (World) (v1.02) (Aftermarket) (Unl).zip</t>
    </r>
  </si>
  <si>
    <r>
      <rPr>
        <rFont val="&quot;Helvetica Neue&quot;, Helvetica, Arial, sans-serif"/>
        <color rgb="FF1155CC"/>
        <sz val="11.0"/>
        <u/>
      </rPr>
      <t>Pac-Man 320 (World) (v1.05) (NTSC) (Aftermarket) (Unl).zip</t>
    </r>
  </si>
  <si>
    <r>
      <rPr>
        <rFont val="&quot;Helvetica Neue&quot;, Helvetica, Arial, sans-serif"/>
        <color rgb="FF1155CC"/>
        <sz val="11.0"/>
        <u/>
      </rPr>
      <t>Pac-Man 320 (World) (v1.05) (PAL) (Aftermarket) (Unl).zip</t>
    </r>
  </si>
  <si>
    <r>
      <rPr>
        <rFont val="&quot;Helvetica Neue&quot;, Helvetica, Arial, sans-serif"/>
        <color rgb="FF1155CC"/>
        <sz val="11.0"/>
        <u/>
      </rPr>
      <t>Pac-Man Collection (World) (Digital) (NTSC) (Aftermarket) (Unl).zip</t>
    </r>
  </si>
  <si>
    <r>
      <rPr>
        <rFont val="&quot;Helvetica Neue&quot;, Helvetica, Arial, sans-serif"/>
        <color rgb="FF1155CC"/>
        <sz val="11.0"/>
        <u/>
      </rPr>
      <t>Pac-Man Collection (World) (Digital) (PAL) (Aftermarket) (Unl).zip</t>
    </r>
  </si>
  <si>
    <r>
      <rPr>
        <rFont val="&quot;Helvetica Neue&quot;, Helvetica, Arial, sans-serif"/>
        <color rgb="FF1155CC"/>
        <sz val="11.0"/>
        <u/>
      </rPr>
      <t>Pac-Man Collection - 40th Anniversary Edition (World) (Digital) (Aftermarket) (Unl).zip</t>
    </r>
  </si>
  <si>
    <r>
      <rPr>
        <rFont val="&quot;Helvetica Neue&quot;, Helvetica, Arial, sans-serif"/>
        <color rgb="FF1155CC"/>
        <sz val="11.0"/>
        <u/>
      </rPr>
      <t>Pac-Man Collection - Remastered Edition (World) (NTSC) (TIA) (Aftermarket) (Unl).zip</t>
    </r>
  </si>
  <si>
    <r>
      <rPr>
        <rFont val="&quot;Helvetica Neue&quot;, Helvetica, Arial, sans-serif"/>
        <color rgb="FF1155CC"/>
        <sz val="11.0"/>
        <u/>
      </rPr>
      <t>Pac-Man Collection - Remastered Edition (World) (PAL) (TIA) (Aftermarket) (Unl).zip</t>
    </r>
  </si>
  <si>
    <r>
      <rPr>
        <rFont val="&quot;Helvetica Neue&quot;, Helvetica, Arial, sans-serif"/>
        <color rgb="FF1155CC"/>
        <sz val="11.0"/>
        <u/>
      </rPr>
      <t>Pac-Man Collection - Ultimate Edition (World) (NTSC) (Pokey) (Aftermarket) (Unl).zip</t>
    </r>
  </si>
  <si>
    <r>
      <rPr>
        <rFont val="&quot;Helvetica Neue&quot;, Helvetica, Arial, sans-serif"/>
        <color rgb="FF1155CC"/>
        <sz val="11.0"/>
        <u/>
      </rPr>
      <t>Pac-Man Collection - Ultimate Edition (World) (PAL) (Pokey) (Aftermarket) (Unl).zip</t>
    </r>
  </si>
  <si>
    <r>
      <rPr>
        <rFont val="&quot;Helvetica Neue&quot;, Helvetica, Arial, sans-serif"/>
        <color rgb="FF1155CC"/>
        <sz val="11.0"/>
        <u/>
      </rPr>
      <t>Pac-Man Plus 320 (World) (NTSC) (Aftermarket) (Unl).zip</t>
    </r>
  </si>
  <si>
    <r>
      <rPr>
        <rFont val="&quot;Helvetica Neue&quot;, Helvetica, Arial, sans-serif"/>
        <color rgb="FF1155CC"/>
        <sz val="11.0"/>
        <u/>
      </rPr>
      <t>Pac-Man Plus 320 (World) (PAL) (Aftermarket) (Unl).zip</t>
    </r>
  </si>
  <si>
    <r>
      <rPr>
        <rFont val="&quot;Helvetica Neue&quot;, Helvetica, Arial, sans-serif"/>
        <color rgb="FF1155CC"/>
        <sz val="11.0"/>
        <u/>
      </rPr>
      <t>Pete Rose Baseball (USA).zip</t>
    </r>
  </si>
  <si>
    <r>
      <rPr>
        <rFont val="&quot;Helvetica Neue&quot;, Helvetica, Arial, sans-serif"/>
        <color rgb="FF1155CC"/>
        <sz val="11.0"/>
        <u/>
      </rPr>
      <t>Pirate Cove (World) (Aftermarket) (Unl).zip</t>
    </r>
  </si>
  <si>
    <r>
      <rPr>
        <rFont val="&quot;Helvetica Neue&quot;, Helvetica, Arial, sans-serif"/>
        <color rgb="FF1155CC"/>
        <sz val="11.0"/>
        <u/>
      </rPr>
      <t>Pit Fighter (USA) (Proto).zip</t>
    </r>
  </si>
  <si>
    <r>
      <rPr>
        <rFont val="&quot;Helvetica Neue&quot;, Helvetica, Arial, sans-serif"/>
        <color rgb="FF1155CC"/>
        <sz val="11.0"/>
        <u/>
      </rPr>
      <t>Planet Smashers (Europe).zip</t>
    </r>
  </si>
  <si>
    <r>
      <rPr>
        <rFont val="&quot;Helvetica Neue&quot;, Helvetica, Arial, sans-serif"/>
        <color rgb="FF1155CC"/>
        <sz val="11.0"/>
        <u/>
      </rPr>
      <t>Planet Smashers (USA).zip</t>
    </r>
  </si>
  <si>
    <r>
      <rPr>
        <rFont val="&quot;Helvetica Neue&quot;, Helvetica, Arial, sans-serif"/>
        <color rgb="FF1155CC"/>
        <sz val="11.0"/>
        <u/>
      </rPr>
      <t>Plink (World) (Aftermarket) (Unl).zip</t>
    </r>
  </si>
  <si>
    <r>
      <rPr>
        <rFont val="&quot;Helvetica Neue&quot;, Helvetica, Arial, sans-serif"/>
        <color rgb="FF1155CC"/>
        <sz val="11.0"/>
        <u/>
      </rPr>
      <t>Plutos (USA) (Proto).zip</t>
    </r>
  </si>
  <si>
    <r>
      <rPr>
        <rFont val="&quot;Helvetica Neue&quot;, Helvetica, Arial, sans-serif"/>
        <color rgb="FF1155CC"/>
        <sz val="11.0"/>
        <u/>
      </rPr>
      <t>Plutos XM (World) (Aftermarket) (Unl).zip</t>
    </r>
  </si>
  <si>
    <r>
      <rPr>
        <rFont val="&quot;Helvetica Neue&quot;, Helvetica, Arial, sans-serif"/>
        <color rgb="FF1155CC"/>
        <sz val="11.0"/>
        <u/>
      </rPr>
      <t>Poetiru (World) (Aftermarket) (Unl).zip</t>
    </r>
  </si>
  <si>
    <r>
      <rPr>
        <rFont val="&quot;Helvetica Neue&quot;, Helvetica, Arial, sans-serif"/>
        <color rgb="FF1155CC"/>
        <sz val="11.0"/>
        <u/>
      </rPr>
      <t>Pole Position II (Europe).zip</t>
    </r>
  </si>
  <si>
    <r>
      <rPr>
        <rFont val="&quot;Helvetica Neue&quot;, Helvetica, Arial, sans-serif"/>
        <color rgb="FF1155CC"/>
        <sz val="11.0"/>
        <u/>
      </rPr>
      <t>Pole Position II (USA) (Beta).zip</t>
    </r>
  </si>
  <si>
    <r>
      <rPr>
        <rFont val="&quot;Helvetica Neue&quot;, Helvetica, Arial, sans-serif"/>
        <color rgb="FF1155CC"/>
        <sz val="11.0"/>
        <u/>
      </rPr>
      <t>Pole Position II (USA).zip</t>
    </r>
  </si>
  <si>
    <r>
      <rPr>
        <rFont val="&quot;Helvetica Neue&quot;, Helvetica, Arial, sans-serif"/>
        <color rgb="FF1155CC"/>
        <sz val="11.0"/>
        <u/>
      </rPr>
      <t>Popeye (World) (v2.40) (Demo) (Aftermarket) (Unl).zip</t>
    </r>
  </si>
  <si>
    <r>
      <rPr>
        <rFont val="&quot;Helvetica Neue&quot;, Helvetica, Arial, sans-serif"/>
        <color rgb="FF1155CC"/>
        <sz val="11.0"/>
        <u/>
      </rPr>
      <t>Rampage (USA).zip</t>
    </r>
  </si>
  <si>
    <r>
      <rPr>
        <rFont val="&quot;Helvetica Neue&quot;, Helvetica, Arial, sans-serif"/>
        <color rgb="FF1155CC"/>
        <sz val="11.0"/>
        <u/>
      </rPr>
      <t>Rampart (USA) (Proto).zip</t>
    </r>
  </si>
  <si>
    <r>
      <rPr>
        <rFont val="&quot;Helvetica Neue&quot;, Helvetica, Arial, sans-serif"/>
        <color rgb="FF1155CC"/>
        <sz val="11.0"/>
        <u/>
      </rPr>
      <t>RealSports Baseball (USA).zip</t>
    </r>
  </si>
  <si>
    <r>
      <rPr>
        <rFont val="&quot;Helvetica Neue&quot;, Helvetica, Arial, sans-serif"/>
        <color rgb="FF1155CC"/>
        <sz val="11.0"/>
        <u/>
      </rPr>
      <t>Rescue on Fractalus (USA) (Proto).zip</t>
    </r>
  </si>
  <si>
    <r>
      <rPr>
        <rFont val="&quot;Helvetica Neue&quot;, Helvetica, Arial, sans-serif"/>
        <color rgb="FF1155CC"/>
        <sz val="11.0"/>
        <u/>
      </rPr>
      <t>Rip-Off (World) (v1.05) (NTSC) (Aftermarket) (Unl).zip</t>
    </r>
  </si>
  <si>
    <r>
      <rPr>
        <rFont val="&quot;Helvetica Neue&quot;, Helvetica, Arial, sans-serif"/>
        <color rgb="FF1155CC"/>
        <sz val="11.0"/>
        <u/>
      </rPr>
      <t>Rip-Off (World) (v1.05) (PAL) (Aftermarket) (Unl).zip</t>
    </r>
  </si>
  <si>
    <r>
      <rPr>
        <rFont val="&quot;Helvetica Neue&quot;, Helvetica, Arial, sans-serif"/>
        <color rgb="FF1155CC"/>
        <sz val="11.0"/>
        <u/>
      </rPr>
      <t>Rip-Off (World) (v1.06) (NTSC) (Aftermarket) (Unl).zip</t>
    </r>
  </si>
  <si>
    <r>
      <rPr>
        <rFont val="&quot;Helvetica Neue&quot;, Helvetica, Arial, sans-serif"/>
        <color rgb="FF1155CC"/>
        <sz val="11.0"/>
        <u/>
      </rPr>
      <t>Rip-Off (World) (v1.06) (PAL) (Aftermarket) (Unl).zip</t>
    </r>
  </si>
  <si>
    <r>
      <rPr>
        <rFont val="&quot;Helvetica Neue&quot;, Helvetica, Arial, sans-serif"/>
        <color rgb="FF1155CC"/>
        <sz val="11.0"/>
        <u/>
      </rPr>
      <t>Robot Finds Kitten (World) (2005-06-19) (Aftermarket) (Unl).zip</t>
    </r>
  </si>
  <si>
    <r>
      <rPr>
        <rFont val="&quot;Helvetica Neue&quot;, Helvetica, Arial, sans-serif"/>
        <color rgb="FF1155CC"/>
        <sz val="11.0"/>
        <u/>
      </rPr>
      <t>Robot Finds Kitten (World) (2022-03-31) (Aftermarket) (Unl).zip</t>
    </r>
  </si>
  <si>
    <r>
      <rPr>
        <rFont val="&quot;Helvetica Neue&quot;, Helvetica, Arial, sans-serif"/>
        <color rgb="FF1155CC"/>
        <sz val="11.0"/>
        <u/>
      </rPr>
      <t>Robotron - 2084 (USA).zip</t>
    </r>
  </si>
  <si>
    <r>
      <rPr>
        <rFont val="&quot;Helvetica Neue&quot;, Helvetica, Arial, sans-serif"/>
        <color rgb="FF1155CC"/>
        <sz val="11.0"/>
        <u/>
      </rPr>
      <t>Santa Simon (World) (Aftermarket) (Unl).zip</t>
    </r>
  </si>
  <si>
    <r>
      <rPr>
        <rFont val="&quot;Helvetica Neue&quot;, Helvetica, Arial, sans-serif"/>
        <color rgb="FF1155CC"/>
        <sz val="11.0"/>
        <u/>
      </rPr>
      <t>Scramble (World) (v1.14) (NTSC) (Aftermarket) (Unl).zip</t>
    </r>
  </si>
  <si>
    <r>
      <rPr>
        <rFont val="&quot;Helvetica Neue&quot;, Helvetica, Arial, sans-serif"/>
        <color rgb="FF1155CC"/>
        <sz val="11.0"/>
        <u/>
      </rPr>
      <t>Scramble (World) (v1.14) (PAL) (Aftermarket) (Unl).zip</t>
    </r>
  </si>
  <si>
    <r>
      <rPr>
        <rFont val="&quot;Helvetica Neue&quot;, Helvetica, Arial, sans-serif"/>
        <color rgb="FF1155CC"/>
        <sz val="11.0"/>
        <u/>
      </rPr>
      <t>Scramble (World) (v1.15) (NTSC) (Aftermarket) (Unl).zip</t>
    </r>
  </si>
  <si>
    <r>
      <rPr>
        <rFont val="&quot;Helvetica Neue&quot;, Helvetica, Arial, sans-serif"/>
        <color rgb="FF1155CC"/>
        <sz val="11.0"/>
        <u/>
      </rPr>
      <t>Scramble (World) (v1.15) (PAL) (Aftermarket) (Unl).zip</t>
    </r>
  </si>
  <si>
    <r>
      <rPr>
        <rFont val="&quot;Helvetica Neue&quot;, Helvetica, Arial, sans-serif"/>
        <color rgb="FF1155CC"/>
        <sz val="11.0"/>
        <u/>
      </rPr>
      <t>Scrapyard Dog (Europe).zip</t>
    </r>
  </si>
  <si>
    <r>
      <rPr>
        <rFont val="&quot;Helvetica Neue&quot;, Helvetica, Arial, sans-serif"/>
        <color rgb="FF1155CC"/>
        <sz val="11.0"/>
        <u/>
      </rPr>
      <t>Scrapyard Dog (USA).zip</t>
    </r>
  </si>
  <si>
    <r>
      <rPr>
        <rFont val="&quot;Helvetica Neue&quot;, Helvetica, Arial, sans-serif"/>
        <color rgb="FF1155CC"/>
        <sz val="11.0"/>
        <u/>
      </rPr>
      <t>Sentinel (Europe).zip</t>
    </r>
  </si>
  <si>
    <r>
      <rPr>
        <rFont val="&quot;Helvetica Neue&quot;, Helvetica, Arial, sans-serif"/>
        <color rgb="FF1155CC"/>
        <sz val="11.0"/>
        <u/>
      </rPr>
      <t>Sentinel (USA) (Proto).zip</t>
    </r>
  </si>
  <si>
    <r>
      <rPr>
        <rFont val="&quot;Helvetica Neue&quot;, Helvetica, Arial, sans-serif"/>
        <color rgb="FF1155CC"/>
        <sz val="11.0"/>
        <u/>
      </rPr>
      <t>Serpentine (World) (Aftermarket) (Unl).zip</t>
    </r>
  </si>
  <si>
    <r>
      <rPr>
        <rFont val="&quot;Helvetica Neue&quot;, Helvetica, Arial, sans-serif"/>
        <color rgb="FF1155CC"/>
        <sz val="11.0"/>
        <u/>
      </rPr>
      <t>Shoot the UFO 2015 (World) (Aftermarket) (Unl).zip</t>
    </r>
  </si>
  <si>
    <r>
      <rPr>
        <rFont val="&quot;Helvetica Neue&quot;, Helvetica, Arial, sans-serif"/>
        <color rgb="FF1155CC"/>
        <sz val="11.0"/>
        <u/>
      </rPr>
      <t>Shuriken (World) (Aftermarket) (Unl).zip</t>
    </r>
  </si>
  <si>
    <r>
      <rPr>
        <rFont val="&quot;Helvetica Neue&quot;, Helvetica, Arial, sans-serif"/>
        <color rgb="FF1155CC"/>
        <sz val="11.0"/>
        <u/>
      </rPr>
      <t>Sick Pickles (World) (Aftermarket) (Unl).zip</t>
    </r>
  </si>
  <si>
    <r>
      <rPr>
        <rFont val="&quot;Helvetica Neue&quot;, Helvetica, Arial, sans-serif"/>
        <color rgb="FF1155CC"/>
        <sz val="11.0"/>
        <u/>
      </rPr>
      <t>Sirius (USA) (Proto).zip</t>
    </r>
  </si>
  <si>
    <r>
      <rPr>
        <rFont val="&quot;Helvetica Neue&quot;, Helvetica, Arial, sans-serif"/>
        <color rgb="FF1155CC"/>
        <sz val="11.0"/>
        <u/>
      </rPr>
      <t>Sirius XM (World) (Aftermarket) (Unl).zip</t>
    </r>
  </si>
  <si>
    <r>
      <rPr>
        <rFont val="&quot;Helvetica Neue&quot;, Helvetica, Arial, sans-serif"/>
        <color rgb="FF1155CC"/>
        <sz val="11.0"/>
        <u/>
      </rPr>
      <t>Slide Boy in Maze Land (World) (2021-05-10) (Beta) (Aftermarket) (Unl).zip</t>
    </r>
  </si>
  <si>
    <r>
      <rPr>
        <rFont val="&quot;Helvetica Neue&quot;, Helvetica, Arial, sans-serif"/>
        <color rgb="FF1155CC"/>
        <sz val="11.0"/>
        <u/>
      </rPr>
      <t>Slide Boy in Maze Land (World) (Digital) (Aftermarket) (Unl).zip</t>
    </r>
  </si>
  <si>
    <r>
      <rPr>
        <rFont val="&quot;Helvetica Neue&quot;, Helvetica, Arial, sans-serif"/>
        <color rgb="FF1155CC"/>
        <sz val="11.0"/>
        <u/>
      </rPr>
      <t>Space Duel (World) (v1.09) (NTSC) (Aftermarket) (Unl).zip</t>
    </r>
  </si>
  <si>
    <r>
      <rPr>
        <rFont val="&quot;Helvetica Neue&quot;, Helvetica, Arial, sans-serif"/>
        <color rgb="FF1155CC"/>
        <sz val="11.0"/>
        <u/>
      </rPr>
      <t>Space Duel (World) (v1.09) (PAL) (Aftermarket) (Unl).zip</t>
    </r>
  </si>
  <si>
    <r>
      <rPr>
        <rFont val="&quot;Helvetica Neue&quot;, Helvetica, Arial, sans-serif"/>
        <color rgb="FF1155CC"/>
        <sz val="11.0"/>
        <u/>
      </rPr>
      <t>Space Invaders (World) (v2.01) (NTSC) (Aftermarket) (Unl).zip</t>
    </r>
  </si>
  <si>
    <r>
      <rPr>
        <rFont val="&quot;Helvetica Neue&quot;, Helvetica, Arial, sans-serif"/>
        <color rgb="FF1155CC"/>
        <sz val="11.0"/>
        <u/>
      </rPr>
      <t>Space Invaders (World) (v2.01) (PAL) (Aftermarket) (Unl).zip</t>
    </r>
  </si>
  <si>
    <r>
      <rPr>
        <rFont val="&quot;Helvetica Neue&quot;, Helvetica, Arial, sans-serif"/>
        <color rgb="FF1155CC"/>
        <sz val="11.0"/>
        <u/>
      </rPr>
      <t>Space Invaders (World) (v2.02) (Aftermarket) (Unl).zip</t>
    </r>
  </si>
  <si>
    <r>
      <rPr>
        <rFont val="&quot;Helvetica Neue&quot;, Helvetica, Arial, sans-serif"/>
        <color rgb="FF1155CC"/>
        <sz val="11.0"/>
        <u/>
      </rPr>
      <t>Space Race (World) (v0.96) (Aftermarket) (Unl).zip</t>
    </r>
  </si>
  <si>
    <r>
      <rPr>
        <rFont val="&quot;Helvetica Neue&quot;, Helvetica, Arial, sans-serif"/>
        <color rgb="FF1155CC"/>
        <sz val="11.0"/>
        <u/>
      </rPr>
      <t>Stinger (World) (Aftermarket) (Unl).zip</t>
    </r>
  </si>
  <si>
    <r>
      <rPr>
        <rFont val="&quot;Helvetica Neue&quot;, Helvetica, Arial, sans-serif"/>
        <color rgb="FF1155CC"/>
        <sz val="11.0"/>
        <u/>
      </rPr>
      <t>Summer Games (USA).zip</t>
    </r>
  </si>
  <si>
    <r>
      <rPr>
        <rFont val="&quot;Helvetica Neue&quot;, Helvetica, Arial, sans-serif"/>
        <color rgb="FF1155CC"/>
        <sz val="11.0"/>
        <u/>
      </rPr>
      <t>Super Circus AtariAge (World) (NTSC) (Aftermarket) (Unl).zip</t>
    </r>
  </si>
  <si>
    <r>
      <rPr>
        <rFont val="&quot;Helvetica Neue&quot;, Helvetica, Arial, sans-serif"/>
        <color rgb="FF1155CC"/>
        <sz val="11.0"/>
        <u/>
      </rPr>
      <t>Super Circus AtariAge (World) (PAL) (Aftermarket) (Unl).zip</t>
    </r>
  </si>
  <si>
    <r>
      <rPr>
        <rFont val="&quot;Helvetica Neue&quot;, Helvetica, Arial, sans-serif"/>
        <color rgb="FF1155CC"/>
        <sz val="11.0"/>
        <u/>
      </rPr>
      <t>Super Huey UH-IX (Europe).zip</t>
    </r>
  </si>
  <si>
    <r>
      <rPr>
        <rFont val="&quot;Helvetica Neue&quot;, Helvetica, Arial, sans-serif"/>
        <color rgb="FF1155CC"/>
        <sz val="11.0"/>
        <u/>
      </rPr>
      <t>Super Huey UH-IX (USA).zip</t>
    </r>
  </si>
  <si>
    <r>
      <rPr>
        <rFont val="&quot;Helvetica Neue&quot;, Helvetica, Arial, sans-serif"/>
        <color rgb="FF1155CC"/>
        <sz val="11.0"/>
        <u/>
      </rPr>
      <t>Super Pac-Man (World) (v1.09) (NTSC) (Aftermarket) (Unl).zip</t>
    </r>
  </si>
  <si>
    <r>
      <rPr>
        <rFont val="&quot;Helvetica Neue&quot;, Helvetica, Arial, sans-serif"/>
        <color rgb="FF1155CC"/>
        <sz val="11.0"/>
        <u/>
      </rPr>
      <t>Super Pac-Man (World) (v1.09) (PAL) (Aftermarket) (Unl).zip</t>
    </r>
  </si>
  <si>
    <r>
      <rPr>
        <rFont val="&quot;Helvetica Neue&quot;, Helvetica, Arial, sans-serif"/>
        <color rgb="FF1155CC"/>
        <sz val="11.0"/>
        <u/>
      </rPr>
      <t>Super Pac-Man (World) (v1.10) (NTSC) (Aftermarket) (Unl).zip</t>
    </r>
  </si>
  <si>
    <r>
      <rPr>
        <rFont val="&quot;Helvetica Neue&quot;, Helvetica, Arial, sans-serif"/>
        <color rgb="FF1155CC"/>
        <sz val="11.0"/>
        <u/>
      </rPr>
      <t>Super Pac-Man (World) (v1.10) (PAL) (Aftermarket) (Unl).zip</t>
    </r>
  </si>
  <si>
    <r>
      <rPr>
        <rFont val="&quot;Helvetica Neue&quot;, Helvetica, Arial, sans-serif"/>
        <color rgb="FF1155CC"/>
        <sz val="11.0"/>
        <u/>
      </rPr>
      <t>Super Skateboardin' (Europe).zip</t>
    </r>
  </si>
  <si>
    <r>
      <rPr>
        <rFont val="&quot;Helvetica Neue&quot;, Helvetica, Arial, sans-serif"/>
        <color rgb="FF1155CC"/>
        <sz val="11.0"/>
        <u/>
      </rPr>
      <t>Super Skateboardin' (USA).zip</t>
    </r>
  </si>
  <si>
    <r>
      <rPr>
        <rFont val="&quot;Helvetica Neue&quot;, Helvetica, Arial, sans-serif"/>
        <color rgb="FF1155CC"/>
        <sz val="11.0"/>
        <u/>
      </rPr>
      <t>Tank Command (USA).zip</t>
    </r>
  </si>
  <si>
    <r>
      <rPr>
        <rFont val="&quot;Helvetica Neue&quot;, Helvetica, Arial, sans-serif"/>
        <color rgb="FF1155CC"/>
        <sz val="11.0"/>
        <u/>
      </rPr>
      <t>Title Match Pro Wrestling (Europe).zip</t>
    </r>
  </si>
  <si>
    <r>
      <rPr>
        <rFont val="&quot;Helvetica Neue&quot;, Helvetica, Arial, sans-serif"/>
        <color rgb="FF1155CC"/>
        <sz val="11.0"/>
        <u/>
      </rPr>
      <t>Title Match Pro Wrestling (USA).zip</t>
    </r>
  </si>
  <si>
    <r>
      <rPr>
        <rFont val="&quot;Helvetica Neue&quot;, Helvetica, Arial, sans-serif"/>
        <color rgb="FF1155CC"/>
        <sz val="11.0"/>
        <u/>
      </rPr>
      <t>Tomcat - The F-14 Fighter Simulator (Europe).zip</t>
    </r>
  </si>
  <si>
    <r>
      <rPr>
        <rFont val="&quot;Helvetica Neue&quot;, Helvetica, Arial, sans-serif"/>
        <color rgb="FF1155CC"/>
        <sz val="11.0"/>
        <u/>
      </rPr>
      <t>Tomcat - The F-14 Fighter Simulator (USA).zip</t>
    </r>
  </si>
  <si>
    <r>
      <rPr>
        <rFont val="&quot;Helvetica Neue&quot;, Helvetica, Arial, sans-serif"/>
        <color rgb="FF1155CC"/>
        <sz val="11.0"/>
        <u/>
      </rPr>
      <t>Touchdown Challenge (World) (v2.21) (Aftermarket) (Unl).zip</t>
    </r>
  </si>
  <si>
    <r>
      <rPr>
        <rFont val="&quot;Helvetica Neue&quot;, Helvetica, Arial, sans-serif"/>
        <color rgb="FF1155CC"/>
        <sz val="11.0"/>
        <u/>
      </rPr>
      <t>Touchdown Football (USA).zip</t>
    </r>
  </si>
  <si>
    <r>
      <rPr>
        <rFont val="&quot;Helvetica Neue&quot;, Helvetica, Arial, sans-serif"/>
        <color rgb="FF1155CC"/>
        <sz val="11.0"/>
        <u/>
      </rPr>
      <t>Tower Toppler (Europe).zip</t>
    </r>
  </si>
  <si>
    <r>
      <rPr>
        <rFont val="&quot;Helvetica Neue&quot;, Helvetica, Arial, sans-serif"/>
        <color rgb="FF1155CC"/>
        <sz val="11.0"/>
        <u/>
      </rPr>
      <t>Tower Toppler (USA).zip</t>
    </r>
  </si>
  <si>
    <r>
      <rPr>
        <rFont val="&quot;Helvetica Neue&quot;, Helvetica, Arial, sans-serif"/>
        <color rgb="FF1155CC"/>
        <sz val="11.0"/>
        <u/>
      </rPr>
      <t>Tunnels of Hyperion (World) (Aftermarket) (Unl).zip</t>
    </r>
  </si>
  <si>
    <r>
      <rPr>
        <rFont val="&quot;Helvetica Neue&quot;, Helvetica, Arial, sans-serif"/>
        <color rgb="FF1155CC"/>
        <sz val="11.0"/>
        <u/>
      </rPr>
      <t>UniWarS (World) (v1.05) (Aftermarket) (Unl).zip</t>
    </r>
  </si>
  <si>
    <r>
      <rPr>
        <rFont val="&quot;Helvetica Neue&quot;, Helvetica, Arial, sans-serif"/>
        <color rgb="FF1155CC"/>
        <sz val="11.0"/>
        <u/>
      </rPr>
      <t>UniWarS (World) (v1.06) (Aftermarket) (Unl).zip</t>
    </r>
  </si>
  <si>
    <r>
      <rPr>
        <rFont val="&quot;Helvetica Neue&quot;, Helvetica, Arial, sans-serif"/>
        <color rgb="FF1155CC"/>
        <sz val="11.0"/>
        <u/>
      </rPr>
      <t>Wasp! (World) (Aftermarket) (Unl).zip</t>
    </r>
  </si>
  <si>
    <r>
      <rPr>
        <rFont val="&quot;Helvetica Neue&quot;, Helvetica, Arial, sans-serif"/>
        <color rgb="FF1155CC"/>
        <sz val="11.0"/>
        <u/>
      </rPr>
      <t>Water Ski (USA).zip</t>
    </r>
  </si>
  <si>
    <r>
      <rPr>
        <rFont val="&quot;Helvetica Neue&quot;, Helvetica, Arial, sans-serif"/>
        <color rgb="FF1155CC"/>
        <sz val="11.0"/>
        <u/>
      </rPr>
      <t>Winter Games (USA).zip</t>
    </r>
  </si>
  <si>
    <r>
      <rPr>
        <rFont val="&quot;Helvetica Neue&quot;, Helvetica, Arial, sans-serif"/>
        <color rgb="FF1155CC"/>
        <sz val="11.0"/>
        <u/>
      </rPr>
      <t>Wizard's Dungeon (World) (Aftermarket) (Unl).zip</t>
    </r>
  </si>
  <si>
    <r>
      <rPr>
        <rFont val="&quot;Helvetica Neue&quot;, Helvetica, Arial, sans-serif"/>
        <color rgb="FF1155CC"/>
        <sz val="11.0"/>
        <u/>
      </rPr>
      <t>Wordle (World) (v1.07) (Aftermarket) (Unl).zip</t>
    </r>
  </si>
  <si>
    <r>
      <rPr>
        <rFont val="&quot;Helvetica Neue&quot;, Helvetica, Arial, sans-serif"/>
        <color rgb="FF1155CC"/>
        <sz val="11.0"/>
        <u/>
      </rPr>
      <t>Worm! (World) (Aftermarket) (Unl).zip</t>
    </r>
  </si>
  <si>
    <r>
      <rPr>
        <rFont val="&quot;Helvetica Neue&quot;, Helvetica, Arial, sans-serif"/>
        <color rgb="FF1155CC"/>
        <sz val="11.0"/>
        <u/>
      </rPr>
      <t>Xenophobe (Europe).zip</t>
    </r>
  </si>
  <si>
    <r>
      <rPr>
        <rFont val="&quot;Helvetica Neue&quot;, Helvetica, Arial, sans-serif"/>
        <color rgb="FF1155CC"/>
        <sz val="11.0"/>
        <u/>
      </rPr>
      <t>Xenophobe (USA).zip</t>
    </r>
  </si>
  <si>
    <r>
      <rPr>
        <rFont val="&quot;Helvetica Neue&quot;, Helvetica, Arial, sans-serif"/>
        <color rgb="FF1155CC"/>
        <sz val="11.0"/>
        <u/>
      </rPr>
      <t>Xevious (Europe).zip</t>
    </r>
  </si>
  <si>
    <r>
      <rPr>
        <rFont val="&quot;Helvetica Neue&quot;, Helvetica, Arial, sans-serif"/>
        <color rgb="FF1155CC"/>
        <sz val="11.0"/>
        <u/>
      </rPr>
      <t>Xevious (USA) (Beta).zip</t>
    </r>
  </si>
  <si>
    <r>
      <rPr>
        <rFont val="&quot;Helvetica Neue&quot;, Helvetica, Arial, sans-serif"/>
        <color rgb="FF1155CC"/>
        <sz val="11.0"/>
        <u/>
      </rPr>
      <t>Xevious (USA).zip</t>
    </r>
  </si>
  <si>
    <r>
      <rPr>
        <rFont val="&quot;Helvetica Neue&quot;, Helvetica, Arial, sans-serif"/>
        <color rgb="FF1155CC"/>
        <sz val="11.0"/>
        <u/>
      </rPr>
      <t>[BIOS] Atari 7800 (Europe).zip</t>
    </r>
  </si>
  <si>
    <r>
      <rPr>
        <rFont val="&quot;Helvetica Neue&quot;, Helvetica, Arial, sans-serif"/>
        <color rgb="FF1155CC"/>
        <sz val="11.0"/>
        <u/>
      </rPr>
      <t>[BIOS] Atari 7800 (USA).zip</t>
    </r>
  </si>
  <si>
    <r>
      <rPr>
        <rFont val="&quot;Helvetica Neue&quot;, Helvetica, Arial, sans-serif"/>
        <color rgb="FF1155CC"/>
        <sz val="11.0"/>
        <u/>
      </rPr>
      <t>bonQ (World) (Aftermarket) (Unl).zip</t>
    </r>
  </si>
  <si>
    <r>
      <rPr>
        <rFont val="&quot;Helvetica Neue&quot;, Helvetica, Arial, sans-serif"/>
        <color rgb="FF1155CC"/>
        <sz val="11.0"/>
        <u/>
      </rPr>
      <t>1943 (World) (Aftermarket) (Unl).zip</t>
    </r>
  </si>
  <si>
    <r>
      <rPr>
        <rFont val="&quot;Helvetica Neue&quot;, Helvetica, Arial, sans-serif"/>
        <color rgb="FF1155CC"/>
        <sz val="11.0"/>
        <u/>
      </rPr>
      <t>2048 (World) (Aftermarket) (Unl).zip</t>
    </r>
  </si>
  <si>
    <r>
      <rPr>
        <rFont val="&quot;Helvetica Neue&quot;, Helvetica, Arial, sans-serif"/>
        <color rgb="FF1155CC"/>
        <sz val="11.0"/>
        <u/>
      </rPr>
      <t>Abbaye des Morts, L' (World) (Demo) (Aftermarket) (Unl).zip</t>
    </r>
  </si>
  <si>
    <r>
      <rPr>
        <rFont val="&quot;Helvetica Neue&quot;, Helvetica, Arial, sans-serif"/>
        <color rgb="FF1155CC"/>
        <sz val="11.0"/>
        <u/>
      </rPr>
      <t>Abyss (World) (v0.74) (Proto) (Aftermarket) (Unl).zip</t>
    </r>
  </si>
  <si>
    <r>
      <rPr>
        <rFont val="&quot;Helvetica Neue&quot;, Helvetica, Arial, sans-serif"/>
        <color rgb="FF1155CC"/>
        <sz val="11.0"/>
        <u/>
      </rPr>
      <t>Action Fighter (World) (Aftermarket) (Unl).zip</t>
    </r>
  </si>
  <si>
    <r>
      <rPr>
        <rFont val="&quot;Helvetica Neue&quot;, Helvetica, Arial, sans-serif"/>
        <color rgb="FF1155CC"/>
        <sz val="11.0"/>
        <u/>
      </rPr>
      <t>Aircars (USA) (Beta) (1994-11-14).zip</t>
    </r>
  </si>
  <si>
    <r>
      <rPr>
        <rFont val="&quot;Helvetica Neue&quot;, Helvetica, Arial, sans-serif"/>
        <color rgb="FF1155CC"/>
        <sz val="11.0"/>
        <u/>
      </rPr>
      <t>Aircars (World) (Aftermarket) (Unl).zip</t>
    </r>
  </si>
  <si>
    <r>
      <rPr>
        <rFont val="&quot;Helvetica Neue&quot;, Helvetica, Arial, sans-serif"/>
        <color rgb="FF1155CC"/>
        <sz val="11.0"/>
        <u/>
      </rPr>
      <t>Alice's Mom's Rescue (World) (En,Fr,De,Es,It) (Aftermarket) (Unl).zip</t>
    </r>
  </si>
  <si>
    <r>
      <rPr>
        <rFont val="&quot;Helvetica Neue&quot;, Helvetica, Arial, sans-serif"/>
        <color rgb="FF1155CC"/>
        <sz val="11.0"/>
        <u/>
      </rPr>
      <t>Alien Syndrome (World) (Aftermarket) (Unl).zip</t>
    </r>
  </si>
  <si>
    <r>
      <rPr>
        <rFont val="&quot;Helvetica Neue&quot;, Helvetica, Arial, sans-serif"/>
        <color rgb="FF1155CC"/>
        <sz val="11.0"/>
        <u/>
      </rPr>
      <t>Alien vs Predator (World) (Beta) (1993-08-18).zip</t>
    </r>
  </si>
  <si>
    <r>
      <rPr>
        <rFont val="&quot;Helvetica Neue&quot;, Helvetica, Arial, sans-serif"/>
        <color rgb="FF1155CC"/>
        <sz val="11.0"/>
        <u/>
      </rPr>
      <t>Alien vs Predator (World) (Beta) (1993-10-13).zip</t>
    </r>
  </si>
  <si>
    <r>
      <rPr>
        <rFont val="&quot;Helvetica Neue&quot;, Helvetica, Arial, sans-serif"/>
        <color rgb="FF1155CC"/>
        <sz val="11.0"/>
        <u/>
      </rPr>
      <t>Alien vs Predator (World) (v0.93) (Beta) (1994-04-08).zip</t>
    </r>
  </si>
  <si>
    <r>
      <rPr>
        <rFont val="&quot;Helvetica Neue&quot;, Helvetica, Arial, sans-serif"/>
        <color rgb="FF1155CC"/>
        <sz val="11.0"/>
        <u/>
      </rPr>
      <t>Alien vs Predator (World).zip</t>
    </r>
  </si>
  <si>
    <r>
      <rPr>
        <rFont val="&quot;Helvetica Neue&quot;, Helvetica, Arial, sans-serif"/>
        <color rgb="FF1155CC"/>
        <sz val="11.0"/>
        <u/>
      </rPr>
      <t>Arena Football '95 (World) (Aftermarket) (Unl).zip</t>
    </r>
  </si>
  <si>
    <r>
      <rPr>
        <rFont val="&quot;Helvetica Neue&quot;, Helvetica, Arial, sans-serif"/>
        <color rgb="FF1155CC"/>
        <sz val="11.0"/>
        <u/>
      </rPr>
      <t>Arkanna (World) (Demo) (Aftermarket) (Unl).zip</t>
    </r>
  </si>
  <si>
    <r>
      <rPr>
        <rFont val="&quot;Helvetica Neue&quot;, Helvetica, Arial, sans-serif"/>
        <color rgb="FF1155CC"/>
        <sz val="11.0"/>
        <u/>
      </rPr>
      <t>Arkanoid - Revenge of DoH (World) (Aftermarket) (Unl).zip</t>
    </r>
  </si>
  <si>
    <r>
      <rPr>
        <rFont val="&quot;Helvetica Neue&quot;, Helvetica, Arial, sans-serif"/>
        <color rgb="FF1155CC"/>
        <sz val="11.0"/>
        <u/>
      </rPr>
      <t>Assassin, The (World) (Demo 1) (Aftermarket) (Unl).zip</t>
    </r>
  </si>
  <si>
    <r>
      <rPr>
        <rFont val="&quot;Helvetica Neue&quot;, Helvetica, Arial, sans-serif"/>
        <color rgb="FF1155CC"/>
        <sz val="11.0"/>
        <u/>
      </rPr>
      <t>Assassin, The (World) (Demo 2) (Aftermarket) (Unl).zip</t>
    </r>
  </si>
  <si>
    <r>
      <rPr>
        <rFont val="&quot;Helvetica Neue&quot;, Helvetica, Arial, sans-serif"/>
        <color rgb="FF1155CC"/>
        <sz val="11.0"/>
        <u/>
      </rPr>
      <t>Asteroids (World) (Aftermarket) (Unl).zip</t>
    </r>
  </si>
  <si>
    <r>
      <rPr>
        <rFont val="&quot;Helvetica Neue&quot;, Helvetica, Arial, sans-serif"/>
        <color rgb="FF1155CC"/>
        <sz val="11.0"/>
        <u/>
      </rPr>
      <t>AstroStorm (World) (v1.43) (Digital) (Aftermarket) (Unl).zip</t>
    </r>
  </si>
  <si>
    <r>
      <rPr>
        <rFont val="&quot;Helvetica Neue&quot;, Helvetica, Arial, sans-serif"/>
        <color rgb="FF1155CC"/>
        <sz val="11.0"/>
        <u/>
      </rPr>
      <t>Atari Karts (World) (Beta).zip</t>
    </r>
  </si>
  <si>
    <r>
      <rPr>
        <rFont val="&quot;Helvetica Neue&quot;, Helvetica, Arial, sans-serif"/>
        <color rgb="FF1155CC"/>
        <sz val="11.0"/>
        <u/>
      </rPr>
      <t>Atari Karts (World).zip</t>
    </r>
  </si>
  <si>
    <r>
      <rPr>
        <rFont val="&quot;Helvetica Neue&quot;, Helvetica, Arial, sans-serif"/>
        <color rgb="FF1155CC"/>
        <sz val="11.0"/>
        <u/>
      </rPr>
      <t>Atomic (World) (Aftermarket) (Unl).zip</t>
    </r>
  </si>
  <si>
    <r>
      <rPr>
        <rFont val="&quot;Helvetica Neue&quot;, Helvetica, Arial, sans-serif"/>
        <color rgb="FF1155CC"/>
        <sz val="11.0"/>
        <u/>
      </rPr>
      <t>Atomic Reloaded (World) (Aftermarket) (Unl).zip</t>
    </r>
  </si>
  <si>
    <r>
      <rPr>
        <rFont val="&quot;Helvetica Neue&quot;, Helvetica, Arial, sans-serif"/>
        <color rgb="FF1155CC"/>
        <sz val="11.0"/>
        <u/>
      </rPr>
      <t>Attack of the Mutant Penguins (World).zip</t>
    </r>
  </si>
  <si>
    <r>
      <rPr>
        <rFont val="&quot;Helvetica Neue&quot;, Helvetica, Arial, sans-serif"/>
        <color rgb="FF1155CC"/>
        <sz val="11.0"/>
        <u/>
      </rPr>
      <t>Bad Apple (World) (Color Version) (Aftermarket) (Unl).zip</t>
    </r>
  </si>
  <si>
    <r>
      <rPr>
        <rFont val="&quot;Helvetica Neue&quot;, Helvetica, Arial, sans-serif"/>
        <color rgb="FF1155CC"/>
        <sz val="11.0"/>
        <u/>
      </rPr>
      <t>Bad Apple (World) (Monochrome Version) (Aftermarket) (Unl).zip</t>
    </r>
  </si>
  <si>
    <r>
      <rPr>
        <rFont val="&quot;Helvetica Neue&quot;, Helvetica, Arial, sans-serif"/>
        <color rgb="FF1155CC"/>
        <sz val="11.0"/>
        <u/>
      </rPr>
      <t>Badlands (World) (Aftermarket) (Unl).zip</t>
    </r>
  </si>
  <si>
    <r>
      <rPr>
        <rFont val="&quot;Helvetica Neue&quot;, Helvetica, Arial, sans-serif"/>
        <color rgb="FF1155CC"/>
        <sz val="11.0"/>
        <u/>
      </rPr>
      <t>Barbarian (World) (AMIGA) (Aftermarket) (Unl).zip</t>
    </r>
  </si>
  <si>
    <r>
      <rPr>
        <rFont val="&quot;Helvetica Neue&quot;, Helvetica, Arial, sans-serif"/>
        <color rgb="FF1155CC"/>
        <sz val="11.0"/>
        <u/>
      </rPr>
      <t>Barbarian (World) (Atari ST) (Aftermarket) (Unl).zip</t>
    </r>
  </si>
  <si>
    <r>
      <rPr>
        <rFont val="&quot;Helvetica Neue&quot;, Helvetica, Arial, sans-serif"/>
        <color rgb="FF1155CC"/>
        <sz val="11.0"/>
        <u/>
      </rPr>
      <t>Barkley Shut Up and Jam (USA) (Beta).zip</t>
    </r>
  </si>
  <si>
    <r>
      <rPr>
        <rFont val="&quot;Helvetica Neue&quot;, Helvetica, Arial, sans-serif"/>
        <color rgb="FF1155CC"/>
        <sz val="11.0"/>
        <u/>
      </rPr>
      <t>Barkley Shut Up and Jam (World) (Aftermarket) (Unl).zip</t>
    </r>
  </si>
  <si>
    <r>
      <rPr>
        <rFont val="&quot;Helvetica Neue&quot;, Helvetica, Arial, sans-serif"/>
        <color rgb="FF1155CC"/>
        <sz val="11.0"/>
        <u/>
      </rPr>
      <t>Battle Sphere (World) (Aftermarket) (Unl).zip</t>
    </r>
  </si>
  <si>
    <r>
      <rPr>
        <rFont val="&quot;Helvetica Neue&quot;, Helvetica, Arial, sans-serif"/>
        <color rgb="FF1155CC"/>
        <sz val="11.0"/>
        <u/>
      </rPr>
      <t>Battle Sphere Gold (World) (Aftermarket) (Unl).zip</t>
    </r>
  </si>
  <si>
    <r>
      <rPr>
        <rFont val="&quot;Helvetica Neue&quot;, Helvetica, Arial, sans-serif"/>
        <color rgb="FF1155CC"/>
        <sz val="11.0"/>
        <u/>
      </rPr>
      <t>Beach Volley (World) (Aftermarket) (Unl).zip</t>
    </r>
  </si>
  <si>
    <r>
      <rPr>
        <rFont val="&quot;Helvetica Neue&quot;, Helvetica, Arial, sans-serif"/>
        <color rgb="FF1155CC"/>
        <sz val="11.0"/>
        <u/>
      </rPr>
      <t>Beast Busters (World) (Aftermarket) (Unl).zip</t>
    </r>
  </si>
  <si>
    <r>
      <rPr>
        <rFont val="&quot;Helvetica Neue&quot;, Helvetica, Arial, sans-serif"/>
        <color rgb="FF1155CC"/>
        <sz val="11.0"/>
        <u/>
      </rPr>
      <t>Beebris (World) (Aftermarket) (Unl).zip</t>
    </r>
  </si>
  <si>
    <r>
      <rPr>
        <rFont val="&quot;Helvetica Neue&quot;, Helvetica, Arial, sans-serif"/>
        <color rgb="FF1155CC"/>
        <sz val="11.0"/>
        <u/>
      </rPr>
      <t>Bionic Commando (World) (Aftermarket) (Unl).zip</t>
    </r>
  </si>
  <si>
    <r>
      <rPr>
        <rFont val="&quot;Helvetica Neue&quot;, Helvetica, Arial, sans-serif"/>
        <color rgb="FF1155CC"/>
        <sz val="11.0"/>
        <u/>
      </rPr>
      <t>Biopede (World) (v1.3) (Aftermarket) (Unl).zip</t>
    </r>
  </si>
  <si>
    <r>
      <rPr>
        <rFont val="&quot;Helvetica Neue&quot;, Helvetica, Arial, sans-serif"/>
        <color rgb="FF1155CC"/>
        <sz val="11.0"/>
        <u/>
      </rPr>
      <t>Black Jag - Hyper Power League (World) (v1.01) (Demo) (Aftermarket) (Unl).zip</t>
    </r>
  </si>
  <si>
    <r>
      <rPr>
        <rFont val="&quot;Helvetica Neue&quot;, Helvetica, Arial, sans-serif"/>
        <color rgb="FF1155CC"/>
        <sz val="11.0"/>
        <u/>
      </rPr>
      <t>Black Jag - Hyper Power League (World) (v1.02) (Demo) (Aftermarket) (Unl).zip</t>
    </r>
  </si>
  <si>
    <r>
      <rPr>
        <rFont val="&quot;Helvetica Neue&quot;, Helvetica, Arial, sans-serif"/>
        <color rgb="FF1155CC"/>
        <sz val="11.0"/>
        <u/>
      </rPr>
      <t>Black Jag - Hyper Power League (World) (v1.03) (Demo) (Aftermarket) (Unl).zip</t>
    </r>
  </si>
  <si>
    <r>
      <rPr>
        <rFont val="&quot;Helvetica Neue&quot;, Helvetica, Arial, sans-serif"/>
        <color rgb="FF1155CC"/>
        <sz val="11.0"/>
        <u/>
      </rPr>
      <t>Black Lamp (World) (Aftermarket) (Unl).zip</t>
    </r>
  </si>
  <si>
    <r>
      <rPr>
        <rFont val="&quot;Helvetica Neue&quot;, Helvetica, Arial, sans-serif"/>
        <color rgb="FF1155CC"/>
        <sz val="11.0"/>
        <u/>
      </rPr>
      <t>Blackhole (World) (Proto) (Aftermarket) (Unl).zip</t>
    </r>
  </si>
  <si>
    <r>
      <rPr>
        <rFont val="&quot;Helvetica Neue&quot;, Helvetica, Arial, sans-serif"/>
        <color rgb="FF1155CC"/>
        <sz val="11.0"/>
        <u/>
      </rPr>
      <t>Block'em Sock'em (World) (Digital) (Aftermarket) (Unl).zip</t>
    </r>
  </si>
  <si>
    <r>
      <rPr>
        <rFont val="&quot;Helvetica Neue&quot;, Helvetica, Arial, sans-serif"/>
        <color rgb="FF1155CC"/>
        <sz val="11.0"/>
        <u/>
      </rPr>
      <t>Boingy (World) (Demo 1) (Aftermarket) (Unl).zip</t>
    </r>
  </si>
  <si>
    <r>
      <rPr>
        <rFont val="&quot;Helvetica Neue&quot;, Helvetica, Arial, sans-serif"/>
        <color rgb="FF1155CC"/>
        <sz val="11.0"/>
        <u/>
      </rPr>
      <t>Boingy (World) (Demo 2) (Aftermarket) (Unl).zip</t>
    </r>
  </si>
  <si>
    <r>
      <rPr>
        <rFont val="&quot;Helvetica Neue&quot;, Helvetica, Arial, sans-serif"/>
        <color rgb="FF1155CC"/>
        <sz val="11.0"/>
        <u/>
      </rPr>
      <t>Boingy (World) (Demo 3) (Aftermarket) (Unl).zip</t>
    </r>
  </si>
  <si>
    <r>
      <rPr>
        <rFont val="&quot;Helvetica Neue&quot;, Helvetica, Arial, sans-serif"/>
        <color rgb="FF1155CC"/>
        <sz val="11.0"/>
        <u/>
      </rPr>
      <t>Breakout 2000 (USA, Europe) (Beta).zip</t>
    </r>
  </si>
  <si>
    <r>
      <rPr>
        <rFont val="&quot;Helvetica Neue&quot;, Helvetica, Arial, sans-serif"/>
        <color rgb="FF1155CC"/>
        <sz val="11.0"/>
        <u/>
      </rPr>
      <t>Breakout 2000 (USA, Europe).zip</t>
    </r>
  </si>
  <si>
    <r>
      <rPr>
        <rFont val="&quot;Helvetica Neue&quot;, Helvetica, Arial, sans-serif"/>
        <color rgb="FF1155CC"/>
        <sz val="11.0"/>
        <u/>
      </rPr>
      <t>Brett Hull Hockey (World) (Aftermarket) (Unl).zip</t>
    </r>
  </si>
  <si>
    <r>
      <rPr>
        <rFont val="&quot;Helvetica Neue&quot;, Helvetica, Arial, sans-serif"/>
        <color rgb="FF1155CC"/>
        <sz val="11.0"/>
        <u/>
      </rPr>
      <t>Brutal Sports Football (World).zip</t>
    </r>
  </si>
  <si>
    <r>
      <rPr>
        <rFont val="&quot;Helvetica Neue&quot;, Helvetica, Arial, sans-serif"/>
        <color rgb="FF1155CC"/>
        <sz val="11.0"/>
        <u/>
      </rPr>
      <t>Bubble Bobble (World) (Aftermarket) (Unl).zip</t>
    </r>
  </si>
  <si>
    <r>
      <rPr>
        <rFont val="&quot;Helvetica Neue&quot;, Helvetica, Arial, sans-serif"/>
        <color rgb="FF1155CC"/>
        <sz val="11.0"/>
        <u/>
      </rPr>
      <t>Bubsy in Fractured Furry Tales (World).zip</t>
    </r>
  </si>
  <si>
    <r>
      <rPr>
        <rFont val="&quot;Helvetica Neue&quot;, Helvetica, Arial, sans-serif"/>
        <color rgb="FF1155CC"/>
        <sz val="11.0"/>
        <u/>
      </rPr>
      <t>Burger Time (World) (Demo) (Aftermarket) (Unl).zip</t>
    </r>
  </si>
  <si>
    <r>
      <rPr>
        <rFont val="&quot;Helvetica Neue&quot;, Helvetica, Arial, sans-serif"/>
        <color rgb="FF1155CC"/>
        <sz val="11.0"/>
        <u/>
      </rPr>
      <t>Burn Out (World) (Demo 1).zip</t>
    </r>
  </si>
  <si>
    <r>
      <rPr>
        <rFont val="&quot;Helvetica Neue&quot;, Helvetica, Arial, sans-serif"/>
        <color rgb="FF1155CC"/>
        <sz val="11.0"/>
        <u/>
      </rPr>
      <t>Burn Out (World) (Demo 2) (WCES 1995).zip</t>
    </r>
  </si>
  <si>
    <r>
      <rPr>
        <rFont val="&quot;Helvetica Neue&quot;, Helvetica, Arial, sans-serif"/>
        <color rgb="FF1155CC"/>
        <sz val="11.0"/>
        <u/>
      </rPr>
      <t>Cannon Fodder (World).zip</t>
    </r>
  </si>
  <si>
    <r>
      <rPr>
        <rFont val="&quot;Helvetica Neue&quot;, Helvetica, Arial, sans-serif"/>
        <color rgb="FF1155CC"/>
        <sz val="11.0"/>
        <u/>
      </rPr>
      <t>Caribean Tavern (World) (Proto) (GemTos 2023) (Aftermarket) (Unl).zip</t>
    </r>
  </si>
  <si>
    <r>
      <rPr>
        <rFont val="&quot;Helvetica Neue&quot;, Helvetica, Arial, sans-serif"/>
        <color rgb="FF1155CC"/>
        <sz val="11.0"/>
        <u/>
      </rPr>
      <t>Checkered Flag (World) (Beta) (CES 1993).zip</t>
    </r>
  </si>
  <si>
    <r>
      <rPr>
        <rFont val="&quot;Helvetica Neue&quot;, Helvetica, Arial, sans-serif"/>
        <color rgb="FF1155CC"/>
        <sz val="11.0"/>
        <u/>
      </rPr>
      <t>Checkered Flag (World).zip</t>
    </r>
  </si>
  <si>
    <r>
      <rPr>
        <rFont val="&quot;Helvetica Neue&quot;, Helvetica, Arial, sans-serif"/>
        <color rgb="FF1155CC"/>
        <sz val="11.0"/>
        <u/>
      </rPr>
      <t>Classic Kong Complete (World) (Aftermarket) (Unl).zip</t>
    </r>
  </si>
  <si>
    <r>
      <rPr>
        <rFont val="&quot;Helvetica Neue&quot;, Helvetica, Arial, sans-serif"/>
        <color rgb="FF1155CC"/>
        <sz val="11.0"/>
        <u/>
      </rPr>
      <t>Clicks! (World) (Aftermarket) (Unl).zip</t>
    </r>
  </si>
  <si>
    <r>
      <rPr>
        <rFont val="&quot;Helvetica Neue&quot;, Helvetica, Arial, sans-serif"/>
        <color rgb="FF1155CC"/>
        <sz val="11.0"/>
        <u/>
      </rPr>
      <t>Club Drive (World) (Beta).zip</t>
    </r>
  </si>
  <si>
    <r>
      <rPr>
        <rFont val="&quot;Helvetica Neue&quot;, Helvetica, Arial, sans-serif"/>
        <color rgb="FF1155CC"/>
        <sz val="11.0"/>
        <u/>
      </rPr>
      <t>Club Drive (World).zip</t>
    </r>
  </si>
  <si>
    <r>
      <rPr>
        <rFont val="&quot;Helvetica Neue&quot;, Helvetica, Arial, sans-serif"/>
        <color rgb="FF1155CC"/>
        <sz val="11.0"/>
        <u/>
      </rPr>
      <t>Cybermorph (World) (Beta) (1993-08-23).zip</t>
    </r>
  </si>
  <si>
    <r>
      <rPr>
        <rFont val="&quot;Helvetica Neue&quot;, Helvetica, Arial, sans-serif"/>
        <color rgb="FF1155CC"/>
        <sz val="11.0"/>
        <u/>
      </rPr>
      <t>Cybermorph (World) (Rev A).zip</t>
    </r>
  </si>
  <si>
    <r>
      <rPr>
        <rFont val="&quot;Helvetica Neue&quot;, Helvetica, Arial, sans-serif"/>
        <color rgb="FF1155CC"/>
        <sz val="11.0"/>
        <u/>
      </rPr>
      <t>Cybermorph (World) (Rev B).zip</t>
    </r>
  </si>
  <si>
    <r>
      <rPr>
        <rFont val="&quot;Helvetica Neue&quot;, Helvetica, Arial, sans-serif"/>
        <color rgb="FF1155CC"/>
        <sz val="11.0"/>
        <u/>
      </rPr>
      <t>Cybernoid - The Fighting Machine (World) (Aftermarket) (Unl).zip</t>
    </r>
  </si>
  <si>
    <r>
      <rPr>
        <rFont val="&quot;Helvetica Neue&quot;, Helvetica, Arial, sans-serif"/>
        <color rgb="FF1155CC"/>
        <sz val="11.0"/>
        <u/>
      </rPr>
      <t>Cybernoid II - The Revenge (World) (Aftermarket) (Unl).zip</t>
    </r>
  </si>
  <si>
    <r>
      <rPr>
        <rFont val="&quot;Helvetica Neue&quot;, Helvetica, Arial, sans-serif"/>
        <color rgb="FF1155CC"/>
        <sz val="11.0"/>
        <u/>
      </rPr>
      <t>Dance Dance Xirius - Space Party (World) (Aftermarket) (Unl).zip</t>
    </r>
  </si>
  <si>
    <r>
      <rPr>
        <rFont val="&quot;Helvetica Neue&quot;, Helvetica, Arial, sans-serif"/>
        <color rgb="FF1155CC"/>
        <sz val="11.0"/>
        <u/>
      </rPr>
      <t>Darius+ (World) (Aftermarket) (Unl).zip</t>
    </r>
  </si>
  <si>
    <r>
      <rPr>
        <rFont val="&quot;Helvetica Neue&quot;, Helvetica, Arial, sans-serif"/>
        <color rgb="FF1155CC"/>
        <sz val="11.0"/>
        <u/>
      </rPr>
      <t>Dark Guardian Episode 1 - Unknown Enemy (World) (Proto) (Aftermarket) (Unl).zip</t>
    </r>
  </si>
  <si>
    <r>
      <rPr>
        <rFont val="&quot;Helvetica Neue&quot;, Helvetica, Arial, sans-serif"/>
        <color rgb="FF1155CC"/>
        <sz val="11.0"/>
        <u/>
      </rPr>
      <t>Dazed VS (World) (Demo) (Aftermarket) (Unl).zip</t>
    </r>
  </si>
  <si>
    <r>
      <rPr>
        <rFont val="&quot;Helvetica Neue&quot;, Helvetica, Arial, sans-serif"/>
        <color rgb="FF1155CC"/>
        <sz val="11.0"/>
        <u/>
      </rPr>
      <t>Defender 2000 (World) (Beta).zip</t>
    </r>
  </si>
  <si>
    <r>
      <rPr>
        <rFont val="&quot;Helvetica Neue&quot;, Helvetica, Arial, sans-serif"/>
        <color rgb="FF1155CC"/>
        <sz val="11.0"/>
        <u/>
      </rPr>
      <t>Defender 2000 (World).zip</t>
    </r>
  </si>
  <si>
    <r>
      <rPr>
        <rFont val="&quot;Helvetica Neue&quot;, Helvetica, Arial, sans-serif"/>
        <color rgb="FF1155CC"/>
        <sz val="11.0"/>
        <u/>
      </rPr>
      <t>Degz (World) (Aftermarket) (Unl).zip</t>
    </r>
  </si>
  <si>
    <r>
      <rPr>
        <rFont val="&quot;Helvetica Neue&quot;, Helvetica, Arial, sans-serif"/>
        <color rgb="FF1155CC"/>
        <sz val="11.0"/>
        <u/>
      </rPr>
      <t>Diam Jag (World) (Aftermarket) (Unl).zip</t>
    </r>
  </si>
  <si>
    <r>
      <rPr>
        <rFont val="&quot;Helvetica Neue&quot;, Helvetica, Arial, sans-serif"/>
        <color rgb="FF1155CC"/>
        <sz val="11.0"/>
        <u/>
      </rPr>
      <t>Dino Rage (World) (Proto 1) (Grid) (Aftermarket) (Unl).zip</t>
    </r>
  </si>
  <si>
    <r>
      <rPr>
        <rFont val="&quot;Helvetica Neue&quot;, Helvetica, Arial, sans-serif"/>
        <color rgb="FF1155CC"/>
        <sz val="11.0"/>
        <u/>
      </rPr>
      <t>Dino Rage (World) (Proto 1) (Jungle) (Aftermarket) (Unl).zip</t>
    </r>
  </si>
  <si>
    <r>
      <rPr>
        <rFont val="&quot;Helvetica Neue&quot;, Helvetica, Arial, sans-serif"/>
        <color rgb="FF1155CC"/>
        <sz val="11.0"/>
        <u/>
      </rPr>
      <t>Dino Rage (World) (Proto 2) (Aftermarket) (Unl).zip</t>
    </r>
  </si>
  <si>
    <r>
      <rPr>
        <rFont val="&quot;Helvetica Neue&quot;, Helvetica, Arial, sans-serif"/>
        <color rgb="FF1155CC"/>
        <sz val="11.0"/>
        <u/>
      </rPr>
      <t>Doger (World) (Aftermarket) (Unl).zip</t>
    </r>
  </si>
  <si>
    <r>
      <rPr>
        <rFont val="&quot;Helvetica Neue&quot;, Helvetica, Arial, sans-serif"/>
        <color rgb="FF1155CC"/>
        <sz val="11.0"/>
        <u/>
      </rPr>
      <t>Doom (World).zip</t>
    </r>
  </si>
  <si>
    <r>
      <rPr>
        <rFont val="&quot;Helvetica Neue&quot;, Helvetica, Arial, sans-serif"/>
        <color rgb="FF1155CC"/>
        <sz val="11.0"/>
        <u/>
      </rPr>
      <t>Doom 2 (World) (AC 98) (E-JagFest 2010) (Aftermarket) (Unl).zip</t>
    </r>
  </si>
  <si>
    <r>
      <rPr>
        <rFont val="&quot;Helvetica Neue&quot;, Helvetica, Arial, sans-serif"/>
        <color rgb="FF1155CC"/>
        <sz val="11.0"/>
        <u/>
      </rPr>
      <t>Doom 2 (World) (AC 2011) (Aftermarket) (Unl).zip</t>
    </r>
  </si>
  <si>
    <r>
      <rPr>
        <rFont val="&quot;Helvetica Neue&quot;, Helvetica, Arial, sans-serif"/>
        <color rgb="FF1155CC"/>
        <sz val="11.0"/>
        <u/>
      </rPr>
      <t>Do the Same (World) (Aftermarket) (Unl) (Alt).zip</t>
    </r>
  </si>
  <si>
    <r>
      <rPr>
        <rFont val="&quot;Helvetica Neue&quot;, Helvetica, Arial, sans-serif"/>
        <color rgb="FF1155CC"/>
        <sz val="11.0"/>
        <u/>
      </rPr>
      <t>Do the Same (World) (Aftermarket) (Unl).zip</t>
    </r>
  </si>
  <si>
    <r>
      <rPr>
        <rFont val="&quot;Helvetica Neue&quot;, Helvetica, Arial, sans-serif"/>
        <color rgb="FF1155CC"/>
        <sz val="11.0"/>
        <u/>
      </rPr>
      <t>Double Dragon V - The Shadow Falls (World).zip</t>
    </r>
  </si>
  <si>
    <r>
      <rPr>
        <rFont val="&quot;Helvetica Neue&quot;, Helvetica, Arial, sans-serif"/>
        <color rgb="FF1155CC"/>
        <sz val="11.0"/>
        <u/>
      </rPr>
      <t>Downfall (World) (Aftermarket) (Unl).zip</t>
    </r>
  </si>
  <si>
    <r>
      <rPr>
        <rFont val="&quot;Helvetica Neue&quot;, Helvetica, Arial, sans-serif"/>
        <color rgb="FF1155CC"/>
        <sz val="11.0"/>
        <u/>
      </rPr>
      <t>Dragon - The Bruce Lee Story (World) (Beta) (1994-09-26).zip</t>
    </r>
  </si>
  <si>
    <r>
      <rPr>
        <rFont val="&quot;Helvetica Neue&quot;, Helvetica, Arial, sans-serif"/>
        <color rgb="FF1155CC"/>
        <sz val="11.0"/>
        <u/>
      </rPr>
      <t>Dragon - The Bruce Lee Story (World) (Beta) (1994-10-06).zip</t>
    </r>
  </si>
  <si>
    <r>
      <rPr>
        <rFont val="&quot;Helvetica Neue&quot;, Helvetica, Arial, sans-serif"/>
        <color rgb="FF1155CC"/>
        <sz val="11.0"/>
        <u/>
      </rPr>
      <t>Dragon - The Bruce Lee Story (World).zip</t>
    </r>
  </si>
  <si>
    <r>
      <rPr>
        <rFont val="&quot;Helvetica Neue&quot;, Helvetica, Arial, sans-serif"/>
        <color rgb="FF1155CC"/>
        <sz val="11.0"/>
        <u/>
      </rPr>
      <t>Dragon Breed (World) (Aftermarket) (Unl).zip</t>
    </r>
  </si>
  <si>
    <r>
      <rPr>
        <rFont val="&quot;Helvetica Neue&quot;, Helvetica, Arial, sans-serif"/>
        <color rgb="FF1155CC"/>
        <sz val="11.0"/>
        <u/>
      </rPr>
      <t>DragonKeep (World) (v1.01) (Aftermarket) (Unl).zip</t>
    </r>
  </si>
  <si>
    <r>
      <rPr>
        <rFont val="&quot;Helvetica Neue&quot;, Helvetica, Arial, sans-serif"/>
        <color rgb="FF1155CC"/>
        <sz val="11.0"/>
        <u/>
      </rPr>
      <t>Duckie Egg (World) (Aftermarket) (Unl).zip</t>
    </r>
  </si>
  <si>
    <r>
      <rPr>
        <rFont val="&quot;Helvetica Neue&quot;, Helvetica, Arial, sans-serif"/>
        <color rgb="FF1155CC"/>
        <sz val="11.0"/>
        <u/>
      </rPr>
      <t>Elansar (World) (Demo) (Aftermarket) (Unl).zip</t>
    </r>
  </si>
  <si>
    <r>
      <rPr>
        <rFont val="&quot;Helvetica Neue&quot;, Helvetica, Arial, sans-serif"/>
        <color rgb="FF1155CC"/>
        <sz val="11.0"/>
        <u/>
      </rPr>
      <t>Escape 2042 - The Truth Defenders (World) (En,Ja,Fr,Es) (Aftermarket) (Unl).zip</t>
    </r>
  </si>
  <si>
    <r>
      <rPr>
        <rFont val="&quot;Helvetica Neue&quot;, Helvetica, Arial, sans-serif"/>
        <color rgb="FF1155CC"/>
        <sz val="11.0"/>
        <u/>
      </rPr>
      <t>Escape from the Planet of the Robot Monsters (World) (Aftermarket) (Unl).zip</t>
    </r>
  </si>
  <si>
    <r>
      <rPr>
        <rFont val="&quot;Helvetica Neue&quot;, Helvetica, Arial, sans-serif"/>
        <color rgb="FF1155CC"/>
        <sz val="11.0"/>
        <u/>
      </rPr>
      <t>Evolution - Dino Dudes (World).zip</t>
    </r>
  </si>
  <si>
    <r>
      <rPr>
        <rFont val="&quot;Helvetica Neue&quot;, Helvetica, Arial, sans-serif"/>
        <color rgb="FF1155CC"/>
        <sz val="11.0"/>
        <u/>
      </rPr>
      <t>Expressway (World) (Aftermarket) (Unl).zip</t>
    </r>
  </si>
  <si>
    <r>
      <rPr>
        <rFont val="&quot;Helvetica Neue&quot;, Helvetica, Arial, sans-serif"/>
        <color rgb="FF1155CC"/>
        <sz val="11.0"/>
        <u/>
      </rPr>
      <t>Fallen Angels (World) (Aftermarket) (Unl) (Alt).zip</t>
    </r>
  </si>
  <si>
    <r>
      <rPr>
        <rFont val="&quot;Helvetica Neue&quot;, Helvetica, Arial, sans-serif"/>
        <color rgb="FF1155CC"/>
        <sz val="11.0"/>
        <u/>
      </rPr>
      <t>Fallen Angels (World) (Aftermarket) (Unl).zip</t>
    </r>
  </si>
  <si>
    <r>
      <rPr>
        <rFont val="&quot;Helvetica Neue&quot;, Helvetica, Arial, sans-serif"/>
        <color rgb="FF1155CC"/>
        <sz val="11.0"/>
        <u/>
      </rPr>
      <t>Fantasy World Dizzy (World) (Aftermarket) (Unl) (Alt).zip</t>
    </r>
  </si>
  <si>
    <r>
      <rPr>
        <rFont val="&quot;Helvetica Neue&quot;, Helvetica, Arial, sans-serif"/>
        <color rgb="FF1155CC"/>
        <sz val="11.0"/>
        <u/>
      </rPr>
      <t>Fantasy World Dizzy (World) (Aftermarket) (Unl).zip</t>
    </r>
  </si>
  <si>
    <r>
      <rPr>
        <rFont val="&quot;Helvetica Neue&quot;, Helvetica, Arial, sans-serif"/>
        <color rgb="FF1155CC"/>
        <sz val="11.0"/>
        <u/>
      </rPr>
      <t>Fast Food 64 (World) (v1.4b) (Aftermarket) (Unl).zip</t>
    </r>
  </si>
  <si>
    <r>
      <rPr>
        <rFont val="&quot;Helvetica Neue&quot;, Helvetica, Arial, sans-serif"/>
        <color rgb="FF1155CC"/>
        <sz val="11.0"/>
        <u/>
      </rPr>
      <t>Fernandez Must Die (World) (Aftermarket) (Unl).zip</t>
    </r>
  </si>
  <si>
    <r>
      <rPr>
        <rFont val="&quot;Helvetica Neue&quot;, Helvetica, Arial, sans-serif"/>
        <color rgb="FF1155CC"/>
        <sz val="11.0"/>
        <u/>
      </rPr>
      <t>Fever Pitch Soccer (World) (En,Fr,De,Es,It).zip</t>
    </r>
  </si>
  <si>
    <r>
      <rPr>
        <rFont val="&quot;Helvetica Neue&quot;, Helvetica, Arial, sans-serif"/>
        <color rgb="FF1155CC"/>
        <sz val="11.0"/>
        <u/>
      </rPr>
      <t>Fight for Life (USA, Europe) (Beta) (1995-03-22).zip</t>
    </r>
  </si>
  <si>
    <r>
      <rPr>
        <rFont val="&quot;Helvetica Neue&quot;, Helvetica, Arial, sans-serif"/>
        <color rgb="FF1155CC"/>
        <sz val="11.0"/>
        <u/>
      </rPr>
      <t>Fight for Life (USA, Europe) (Beta) (1995-09-07).zip</t>
    </r>
  </si>
  <si>
    <r>
      <rPr>
        <rFont val="&quot;Helvetica Neue&quot;, Helvetica, Arial, sans-serif"/>
        <color rgb="FF1155CC"/>
        <sz val="11.0"/>
        <u/>
      </rPr>
      <t>Fight for Life (USA, Europe).zip</t>
    </r>
  </si>
  <si>
    <r>
      <rPr>
        <rFont val="&quot;Helvetica Neue&quot;, Helvetica, Arial, sans-serif"/>
        <color rgb="FF1155CC"/>
        <sz val="11.0"/>
        <u/>
      </rPr>
      <t>Flashback - The Quest for Identity (World) (En,Fr).zip</t>
    </r>
  </si>
  <si>
    <r>
      <rPr>
        <rFont val="&quot;Helvetica Neue&quot;, Helvetica, Arial, sans-serif"/>
        <color rgb="FF1155CC"/>
        <sz val="11.0"/>
        <u/>
      </rPr>
      <t>Flip Out! (World).zip</t>
    </r>
  </si>
  <si>
    <r>
      <rPr>
        <rFont val="&quot;Helvetica Neue&quot;, Helvetica, Arial, sans-serif"/>
        <color rgb="FF1155CC"/>
        <sz val="11.0"/>
        <u/>
      </rPr>
      <t>Flying Shark (World) (Aftermarket) (Unl).zip</t>
    </r>
  </si>
  <si>
    <r>
      <rPr>
        <rFont val="&quot;Helvetica Neue&quot;, Helvetica, Arial, sans-serif"/>
        <color rgb="FF1155CC"/>
        <sz val="11.0"/>
        <u/>
      </rPr>
      <t>Frog Feast (World) (Aftermarket) (Unl).zip</t>
    </r>
  </si>
  <si>
    <r>
      <rPr>
        <rFont val="&quot;Helvetica Neue&quot;, Helvetica, Arial, sans-serif"/>
        <color rgb="FF1155CC"/>
        <sz val="11.0"/>
        <u/>
      </rPr>
      <t>Frog Feast (World) (Demo) (Aftermarket) (Unl).zip</t>
    </r>
  </si>
  <si>
    <r>
      <rPr>
        <rFont val="&quot;Helvetica Neue&quot;, Helvetica, Arial, sans-serif"/>
        <color rgb="FF1155CC"/>
        <sz val="11.0"/>
        <u/>
      </rPr>
      <t>Frogger (World) (Demo) (Aftermarket) (Unl).zip</t>
    </r>
  </si>
  <si>
    <r>
      <rPr>
        <rFont val="&quot;Helvetica Neue&quot;, Helvetica, Arial, sans-serif"/>
        <color rgb="FF1155CC"/>
        <sz val="11.0"/>
        <u/>
      </rPr>
      <t>Full Circle - Rocketeer (World) (Demo) (Aftermarket) (Unl).zip</t>
    </r>
  </si>
  <si>
    <r>
      <rPr>
        <rFont val="&quot;Helvetica Neue&quot;, Helvetica, Arial, sans-serif"/>
        <color rgb="FF1155CC"/>
        <sz val="11.0"/>
        <u/>
      </rPr>
      <t>Gauntlet II (World) (Aftermarket) (Unl).zip</t>
    </r>
  </si>
  <si>
    <r>
      <rPr>
        <rFont val="&quot;Helvetica Neue&quot;, Helvetica, Arial, sans-serif"/>
        <color rgb="FF1155CC"/>
        <sz val="11.0"/>
        <u/>
      </rPr>
      <t>Gem Race (World) (Aftermarket) (Unl) (Alt).zip</t>
    </r>
  </si>
  <si>
    <r>
      <rPr>
        <rFont val="&quot;Helvetica Neue&quot;, Helvetica, Arial, sans-serif"/>
        <color rgb="FF1155CC"/>
        <sz val="11.0"/>
        <u/>
      </rPr>
      <t>Gem Race (World) (Aftermarket) (Unl).zip</t>
    </r>
  </si>
  <si>
    <r>
      <rPr>
        <rFont val="&quot;Helvetica Neue&quot;, Helvetica, Arial, sans-serif"/>
        <color rgb="FF1155CC"/>
        <sz val="11.0"/>
        <u/>
      </rPr>
      <t>Ghouls'n Ghosts (World) (Aftermarket) (Unl).zip</t>
    </r>
  </si>
  <si>
    <r>
      <rPr>
        <rFont val="&quot;Helvetica Neue&quot;, Helvetica, Arial, sans-serif"/>
        <color rgb="FF1155CC"/>
        <sz val="11.0"/>
        <u/>
      </rPr>
      <t>Golden Axe (World) (AMIGA) (Aftermarket) (Unl).zip</t>
    </r>
  </si>
  <si>
    <r>
      <rPr>
        <rFont val="&quot;Helvetica Neue&quot;, Helvetica, Arial, sans-serif"/>
        <color rgb="FF1155CC"/>
        <sz val="11.0"/>
        <u/>
      </rPr>
      <t>Golden Axe (World) (Atari ST) (Aftermarket) (Unl).zip</t>
    </r>
  </si>
  <si>
    <r>
      <rPr>
        <rFont val="&quot;Helvetica Neue&quot;, Helvetica, Arial, sans-serif"/>
        <color rgb="FF1155CC"/>
        <sz val="11.0"/>
        <u/>
      </rPr>
      <t>Gravitic Mines (World) (Demo) (Aftermarket) (Unl).zip</t>
    </r>
  </si>
  <si>
    <r>
      <rPr>
        <rFont val="&quot;Helvetica Neue&quot;, Helvetica, Arial, sans-serif"/>
        <color rgb="FF1155CC"/>
        <sz val="11.0"/>
        <u/>
      </rPr>
      <t>Gryzzles (World) (Aftermarket) (Unl).zip</t>
    </r>
  </si>
  <si>
    <r>
      <rPr>
        <rFont val="&quot;Helvetica Neue&quot;, Helvetica, Arial, sans-serif"/>
        <color rgb="FF1155CC"/>
        <sz val="11.0"/>
        <u/>
      </rPr>
      <t>HMS RaptoR (World) (Aftermarket) (Unl).zip</t>
    </r>
  </si>
  <si>
    <r>
      <rPr>
        <rFont val="&quot;Helvetica Neue&quot;, Helvetica, Arial, sans-serif"/>
        <color rgb="FF1155CC"/>
        <sz val="11.0"/>
        <u/>
      </rPr>
      <t>HMS RaptoR (World) (Demo) (Aftermarket) (Unl).zip</t>
    </r>
  </si>
  <si>
    <r>
      <rPr>
        <rFont val="&quot;Helvetica Neue&quot;, Helvetica, Arial, sans-serif"/>
        <color rgb="FF1155CC"/>
        <sz val="11.0"/>
        <u/>
      </rPr>
      <t>HMS RaptoR (World) (v1.1) (U-235) (Aftermarket) (Unl).zip</t>
    </r>
  </si>
  <si>
    <r>
      <rPr>
        <rFont val="&quot;Helvetica Neue&quot;, Helvetica, Arial, sans-serif"/>
        <color rgb="FF1155CC"/>
        <sz val="11.0"/>
        <u/>
      </rPr>
      <t>HalMock FurBall - Sink or Swim (World) (Demo) (Aftermarket) (Unl).zip</t>
    </r>
  </si>
  <si>
    <r>
      <rPr>
        <rFont val="&quot;Helvetica Neue&quot;, Helvetica, Arial, sans-serif"/>
        <color rgb="FF1155CC"/>
        <sz val="11.0"/>
        <u/>
      </rPr>
      <t>Half Circle - 8biteer (World) (Aftermarket) (Unl).zip</t>
    </r>
  </si>
  <si>
    <r>
      <rPr>
        <rFont val="&quot;Helvetica Neue&quot;, Helvetica, Arial, sans-serif"/>
        <color rgb="FF1155CC"/>
        <sz val="11.0"/>
        <u/>
      </rPr>
      <t>High Voltage C Maze (USA) (Demo).zip</t>
    </r>
  </si>
  <si>
    <r>
      <rPr>
        <rFont val="&quot;Helvetica Neue&quot;, Helvetica, Arial, sans-serif"/>
        <color rgb="FF1155CC"/>
        <sz val="11.0"/>
        <u/>
      </rPr>
      <t>Hook (World) (Aftermarket) (Unl).zip</t>
    </r>
  </si>
  <si>
    <r>
      <rPr>
        <rFont val="&quot;Helvetica Neue&quot;, Helvetica, Arial, sans-serif"/>
        <color rgb="FF1155CC"/>
        <sz val="11.0"/>
        <u/>
      </rPr>
      <t>Hover Strike (World).zip</t>
    </r>
  </si>
  <si>
    <r>
      <rPr>
        <rFont val="&quot;Helvetica Neue&quot;, Helvetica, Arial, sans-serif"/>
        <color rgb="FF1155CC"/>
        <sz val="11.0"/>
        <u/>
      </rPr>
      <t>Hyper Force (World) (Aftermarket) (Unl).zip</t>
    </r>
  </si>
  <si>
    <r>
      <rPr>
        <rFont val="&quot;Helvetica Neue&quot;, Helvetica, Arial, sans-serif"/>
        <color rgb="FF1155CC"/>
        <sz val="11.0"/>
        <u/>
      </rPr>
      <t>I-War (USA, Europe) (Beta) (1995-10-20).zip</t>
    </r>
  </si>
  <si>
    <r>
      <rPr>
        <rFont val="&quot;Helvetica Neue&quot;, Helvetica, Arial, sans-serif"/>
        <color rgb="FF1155CC"/>
        <sz val="11.0"/>
        <u/>
      </rPr>
      <t>I-War (USA, Europe).zip</t>
    </r>
  </si>
  <si>
    <r>
      <rPr>
        <rFont val="&quot;Helvetica Neue&quot;, Helvetica, Arial, sans-serif"/>
        <color rgb="FF1155CC"/>
        <sz val="11.0"/>
        <u/>
      </rPr>
      <t>Impulse X (World) (Aftermarket) (Unl).zip</t>
    </r>
  </si>
  <si>
    <r>
      <rPr>
        <rFont val="&quot;Helvetica Neue&quot;, Helvetica, Arial, sans-serif"/>
        <color rgb="FF1155CC"/>
        <sz val="11.0"/>
        <u/>
      </rPr>
      <t>International Sensible Soccer (World).zip</t>
    </r>
  </si>
  <si>
    <r>
      <rPr>
        <rFont val="&quot;Helvetica Neue&quot;, Helvetica, Arial, sans-serif"/>
        <color rgb="FF1155CC"/>
        <sz val="11.0"/>
        <u/>
      </rPr>
      <t>Iron Soldier (World).zip</t>
    </r>
  </si>
  <si>
    <r>
      <rPr>
        <rFont val="&quot;Helvetica Neue&quot;, Helvetica, Arial, sans-serif"/>
        <color rgb="FF1155CC"/>
        <sz val="11.0"/>
        <u/>
      </rPr>
      <t>Iron Soldier 2 (World) (Aftermarket) (Unl).zip</t>
    </r>
  </si>
  <si>
    <r>
      <rPr>
        <rFont val="&quot;Helvetica Neue&quot;, Helvetica, Arial, sans-serif"/>
        <color rgb="FF1155CC"/>
        <sz val="11.0"/>
        <u/>
      </rPr>
      <t>Jack Nicklaus Cyber Golf (USA) (v0.02) (Proto) (1994-07-04).zip</t>
    </r>
  </si>
  <si>
    <r>
      <rPr>
        <rFont val="&quot;Helvetica Neue&quot;, Helvetica, Arial, sans-serif"/>
        <color rgb="FF1155CC"/>
        <sz val="11.0"/>
        <u/>
      </rPr>
      <t>Jack Nicklaus Cyber Golf (USA) (v0.03) (Demo) (1995-01-13).zip</t>
    </r>
  </si>
  <si>
    <r>
      <rPr>
        <rFont val="&quot;Helvetica Neue&quot;, Helvetica, Arial, sans-serif"/>
        <color rgb="FF1155CC"/>
        <sz val="11.0"/>
        <u/>
      </rPr>
      <t>Jack Nicklaus Cyber Golf (USA) (v0.04) (Demo) (1995-01-16).zip</t>
    </r>
  </si>
  <si>
    <r>
      <rPr>
        <rFont val="&quot;Helvetica Neue&quot;, Helvetica, Arial, sans-serif"/>
        <color rgb="FF1155CC"/>
        <sz val="11.0"/>
        <u/>
      </rPr>
      <t>JagMania (World) (Aftermarket) (Unl).zip</t>
    </r>
  </si>
  <si>
    <r>
      <rPr>
        <rFont val="&quot;Helvetica Neue&quot;, Helvetica, Arial, sans-serif"/>
        <color rgb="FF1155CC"/>
        <sz val="11.0"/>
        <u/>
      </rPr>
      <t>JagWorm (World) (Proto) (Aftermarket) (Unl).zip</t>
    </r>
  </si>
  <si>
    <r>
      <rPr>
        <rFont val="&quot;Helvetica Neue&quot;, Helvetica, Arial, sans-serif"/>
        <color rgb="FF1155CC"/>
        <sz val="11.0"/>
        <u/>
      </rPr>
      <t>JagZombies (World) (2017-11-11) (Demo) (Aftermarket) (Unl).zip</t>
    </r>
  </si>
  <si>
    <r>
      <rPr>
        <rFont val="&quot;Helvetica Neue&quot;, Helvetica, Arial, sans-serif"/>
        <color rgb="FF1155CC"/>
        <sz val="11.0"/>
        <u/>
      </rPr>
      <t>JagZombies (World) (2017-11-18) (Demo) (Aftermarket) (Unl).zip</t>
    </r>
  </si>
  <si>
    <r>
      <rPr>
        <rFont val="&quot;Helvetica Neue&quot;, Helvetica, Arial, sans-serif"/>
        <color rgb="FF1155CC"/>
        <sz val="11.0"/>
        <u/>
      </rPr>
      <t>Jagmatch (World) (Aftermarket) (Unl).zip</t>
    </r>
  </si>
  <si>
    <r>
      <rPr>
        <rFont val="&quot;Helvetica Neue&quot;, Helvetica, Arial, sans-serif"/>
        <color rgb="FF1155CC"/>
        <sz val="11.0"/>
        <u/>
      </rPr>
      <t>Jaguar Hockey Legends 2013 (World) (Unl).zip</t>
    </r>
  </si>
  <si>
    <r>
      <rPr>
        <rFont val="&quot;Helvetica Neue&quot;, Helvetica, Arial, sans-serif"/>
        <color rgb="FF1155CC"/>
        <sz val="11.0"/>
        <u/>
      </rPr>
      <t>Jaguar Tetris (World) (Aftermarket) (Unl).zip</t>
    </r>
  </si>
  <si>
    <r>
      <rPr>
        <rFont val="&quot;Helvetica Neue&quot;, Helvetica, Arial, sans-serif"/>
        <color rgb="FF1155CC"/>
        <sz val="11.0"/>
        <u/>
      </rPr>
      <t>Jalaga (World) (GemTos 2023) (Aftermarket) (Unl).zip</t>
    </r>
  </si>
  <si>
    <r>
      <rPr>
        <rFont val="&quot;Helvetica Neue&quot;, Helvetica, Arial, sans-serif"/>
        <color rgb="FF1155CC"/>
        <sz val="11.0"/>
        <u/>
      </rPr>
      <t>Jet Set Willy (World) (Aftermarket) (Unl).zip</t>
    </r>
  </si>
  <si>
    <r>
      <rPr>
        <rFont val="&quot;Helvetica Neue&quot;, Helvetica, Arial, sans-serif"/>
        <color rgb="FF1155CC"/>
        <sz val="11.0"/>
        <u/>
      </rPr>
      <t>Jetpac (World) (Aftermarket) (Unl).zip</t>
    </r>
  </si>
  <si>
    <r>
      <rPr>
        <rFont val="&quot;Helvetica Neue&quot;, Helvetica, Arial, sans-serif"/>
        <color rgb="FF1155CC"/>
        <sz val="11.0"/>
        <u/>
      </rPr>
      <t>Joust (World) (Aftermarket) (Unl).zip</t>
    </r>
  </si>
  <si>
    <r>
      <rPr>
        <rFont val="&quot;Helvetica Neue&quot;, Helvetica, Arial, sans-serif"/>
        <color rgb="FF1155CC"/>
        <sz val="11.0"/>
        <u/>
      </rPr>
      <t>Jumping Jack (World) (Demo) (Aftermarket) (Unl).zip</t>
    </r>
  </si>
  <si>
    <r>
      <rPr>
        <rFont val="&quot;Helvetica Neue&quot;, Helvetica, Arial, sans-serif"/>
        <color rgb="FF1155CC"/>
        <sz val="11.0"/>
        <u/>
      </rPr>
      <t>Jumping at Shadows (World) (Demo) (Portland Retro Gaming Expo 2022) (Aftermarket) (Unl).zip</t>
    </r>
  </si>
  <si>
    <r>
      <rPr>
        <rFont val="&quot;Helvetica Neue&quot;, Helvetica, Arial, sans-serif"/>
        <color rgb="FF1155CC"/>
        <sz val="11.0"/>
        <u/>
      </rPr>
      <t>Jungle Jag (World) (Aftermarket) (Unl).zip</t>
    </r>
  </si>
  <si>
    <r>
      <rPr>
        <rFont val="&quot;Helvetica Neue&quot;, Helvetica, Arial, sans-serif"/>
        <color rgb="FF1155CC"/>
        <sz val="11.0"/>
        <u/>
      </rPr>
      <t>Kaboom (World) (Demo) (Aftermarket) (Unl).zip</t>
    </r>
  </si>
  <si>
    <r>
      <rPr>
        <rFont val="&quot;Helvetica Neue&quot;, Helvetica, Arial, sans-serif"/>
        <color rgb="FF1155CC"/>
        <sz val="11.0"/>
        <u/>
      </rPr>
      <t>Kasumi Ninja (World) (v0.01) (Beta).zip</t>
    </r>
  </si>
  <si>
    <r>
      <rPr>
        <rFont val="&quot;Helvetica Neue&quot;, Helvetica, Arial, sans-serif"/>
        <color rgb="FF1155CC"/>
        <sz val="11.0"/>
        <u/>
      </rPr>
      <t>Kasumi Ninja (World) (v0.29) (Beta) (1994-05-24).zip</t>
    </r>
  </si>
  <si>
    <r>
      <rPr>
        <rFont val="&quot;Helvetica Neue&quot;, Helvetica, Arial, sans-serif"/>
        <color rgb="FF1155CC"/>
        <sz val="11.0"/>
        <u/>
      </rPr>
      <t>Kasumi Ninja (World).zip</t>
    </r>
  </si>
  <si>
    <r>
      <rPr>
        <rFont val="&quot;Helvetica Neue&quot;, Helvetica, Arial, sans-serif"/>
        <color rgb="FF1155CC"/>
        <sz val="11.0"/>
        <u/>
      </rPr>
      <t>Klax (World) (Aftermarket) (Unl).zip</t>
    </r>
  </si>
  <si>
    <r>
      <rPr>
        <rFont val="&quot;Helvetica Neue&quot;, Helvetica, Arial, sans-serif"/>
        <color rgb="FF1155CC"/>
        <sz val="11.0"/>
        <u/>
      </rPr>
      <t>Kobayashi Maru (World) (Aftermarket) (Unl).zip</t>
    </r>
  </si>
  <si>
    <r>
      <rPr>
        <rFont val="&quot;Helvetica Neue&quot;, Helvetica, Arial, sans-serif"/>
        <color rgb="FF1155CC"/>
        <sz val="11.0"/>
        <u/>
      </rPr>
      <t>Kobayashi Maru Final (World) (Digital) (Aftermarket) (Unl).zip</t>
    </r>
  </si>
  <si>
    <r>
      <rPr>
        <rFont val="&quot;Helvetica Neue&quot;, Helvetica, Arial, sans-serif"/>
        <color rgb="FF1155CC"/>
        <sz val="11.0"/>
        <u/>
      </rPr>
      <t>Lady Bug(ged) (World) (Demo) (Aftermarket) (Unl).zip</t>
    </r>
  </si>
  <si>
    <r>
      <rPr>
        <rFont val="&quot;Helvetica Neue&quot;, Helvetica, Arial, sans-serif"/>
        <color rgb="FF1155CC"/>
        <sz val="11.0"/>
        <u/>
      </rPr>
      <t>Last Strike (World) (Demo) (Aftermarket) (Unl).zip</t>
    </r>
  </si>
  <si>
    <r>
      <rPr>
        <rFont val="&quot;Helvetica Neue&quot;, Helvetica, Arial, sans-serif"/>
        <color rgb="FF1155CC"/>
        <sz val="11.0"/>
        <u/>
      </rPr>
      <t>Mad Bodies (World) (Proto) (2009-01-17) (Aftermarket) (Unl).zip</t>
    </r>
  </si>
  <si>
    <r>
      <rPr>
        <rFont val="&quot;Helvetica Neue&quot;, Helvetica, Arial, sans-serif"/>
        <color rgb="FF1155CC"/>
        <sz val="11.0"/>
        <u/>
      </rPr>
      <t>Martian Attack (World) (Aftermarket) (Unl).zip</t>
    </r>
  </si>
  <si>
    <r>
      <rPr>
        <rFont val="&quot;Helvetica Neue&quot;, Helvetica, Arial, sans-serif"/>
        <color rgb="FF1155CC"/>
        <sz val="11.0"/>
        <u/>
      </rPr>
      <t>Martian Attack (World) (JagCode 2007) (Aftermarket) (Unl).zip</t>
    </r>
  </si>
  <si>
    <r>
      <rPr>
        <rFont val="&quot;Helvetica Neue&quot;, Helvetica, Arial, sans-serif"/>
        <color rgb="FF1155CC"/>
        <sz val="11.0"/>
        <u/>
      </rPr>
      <t>Maxx, The (World) (Demo) (Aftermarket) (Unl).zip</t>
    </r>
  </si>
  <si>
    <r>
      <rPr>
        <rFont val="&quot;Helvetica Neue&quot;, Helvetica, Arial, sans-serif"/>
        <color rgb="FF1155CC"/>
        <sz val="11.0"/>
        <u/>
      </rPr>
      <t>Midnight Resistance (World) (Aftermarket) (Unl).zip</t>
    </r>
  </si>
  <si>
    <r>
      <rPr>
        <rFont val="&quot;Helvetica Neue&quot;, Helvetica, Arial, sans-serif"/>
        <color rgb="FF1155CC"/>
        <sz val="11.0"/>
        <u/>
      </rPr>
      <t>Missile Command 3D (World).zip</t>
    </r>
  </si>
  <si>
    <r>
      <rPr>
        <rFont val="&quot;Helvetica Neue&quot;, Helvetica, Arial, sans-serif"/>
        <color rgb="FF1155CC"/>
        <sz val="11.0"/>
        <u/>
      </rPr>
      <t>Missile Command VR (World) (Beta) (1995-07-05).zip</t>
    </r>
  </si>
  <si>
    <r>
      <rPr>
        <rFont val="&quot;Helvetica Neue&quot;, Helvetica, Arial, sans-serif"/>
        <color rgb="FF1155CC"/>
        <sz val="11.0"/>
        <u/>
      </rPr>
      <t>Moon Patrol (World) (Aftermarket) (Unl).zip</t>
    </r>
  </si>
  <si>
    <r>
      <rPr>
        <rFont val="&quot;Helvetica Neue&quot;, Helvetica, Arial, sans-serif"/>
        <color rgb="FF1155CC"/>
        <sz val="11.0"/>
        <u/>
      </rPr>
      <t>Mr. Heli (World) (Aftermarket) (Unl).zip</t>
    </r>
  </si>
  <si>
    <r>
      <rPr>
        <rFont val="&quot;Helvetica Neue&quot;, Helvetica, Arial, sans-serif"/>
        <color rgb="FF1155CC"/>
        <sz val="11.0"/>
        <u/>
      </rPr>
      <t>NBA Jam - Tournament Edition (USA, Europe).zip</t>
    </r>
  </si>
  <si>
    <r>
      <rPr>
        <rFont val="&quot;Helvetica Neue&quot;, Helvetica, Arial, sans-serif"/>
        <color rgb="FF1155CC"/>
        <sz val="11.0"/>
        <u/>
      </rPr>
      <t>Native (World) (Proto) (Aftermarket) (Unl).zip</t>
    </r>
  </si>
  <si>
    <r>
      <rPr>
        <rFont val="&quot;Helvetica Neue&quot;, Helvetica, Arial, sans-serif"/>
        <color rgb="FF1155CC"/>
        <sz val="11.0"/>
        <u/>
      </rPr>
      <t>Ninja Mission (World) (Aftermarket) (Unl).zip</t>
    </r>
  </si>
  <si>
    <r>
      <rPr>
        <rFont val="&quot;Helvetica Neue&quot;, Helvetica, Arial, sans-serif"/>
        <color rgb="FF1155CC"/>
        <sz val="11.0"/>
        <u/>
      </rPr>
      <t>Not Outrun (World) (Demo) (Aftermarket) (Unl).zip</t>
    </r>
  </si>
  <si>
    <r>
      <rPr>
        <rFont val="&quot;Helvetica Neue&quot;, Helvetica, Arial, sans-serif"/>
        <color rgb="FF1155CC"/>
        <sz val="11.0"/>
        <u/>
      </rPr>
      <t>OSMOZYS (World) (Demo) (Aftermarket) (Unl).zip</t>
    </r>
  </si>
  <si>
    <r>
      <rPr>
        <rFont val="&quot;Helvetica Neue&quot;, Helvetica, Arial, sans-serif"/>
        <color rgb="FF1155CC"/>
        <sz val="11.0"/>
        <u/>
      </rPr>
      <t>Operation Thunderbolt (World) (Aftermarket) (Unl).zip</t>
    </r>
  </si>
  <si>
    <r>
      <rPr>
        <rFont val="&quot;Helvetica Neue&quot;, Helvetica, Arial, sans-serif"/>
        <color rgb="FF1155CC"/>
        <sz val="11.0"/>
        <u/>
      </rPr>
      <t>Operation Thunderbolt (World) (v1.1) (Aftermarket) (Unl).zip</t>
    </r>
  </si>
  <si>
    <r>
      <rPr>
        <rFont val="&quot;Helvetica Neue&quot;, Helvetica, Arial, sans-serif"/>
        <color rgb="FF1155CC"/>
        <sz val="11.0"/>
        <u/>
      </rPr>
      <t>Orion_'s Jaguar Collection (World) (Aftermarket) (Unl).zip</t>
    </r>
  </si>
  <si>
    <r>
      <rPr>
        <rFont val="&quot;Helvetica Neue&quot;, Helvetica, Arial, sans-serif"/>
        <color rgb="FF1155CC"/>
        <sz val="11.0"/>
        <u/>
      </rPr>
      <t>Outrun (World) (Aftermarket) (Unl).zip</t>
    </r>
  </si>
  <si>
    <r>
      <rPr>
        <rFont val="&quot;Helvetica Neue&quot;, Helvetica, Arial, sans-serif"/>
        <color rgb="FF1155CC"/>
        <sz val="11.0"/>
        <u/>
      </rPr>
      <t>Outrun (World) (v1.1) (Aftermarket) (Unl).zip</t>
    </r>
  </si>
  <si>
    <r>
      <rPr>
        <rFont val="&quot;Helvetica Neue&quot;, Helvetica, Arial, sans-serif"/>
        <color rgb="FF1155CC"/>
        <sz val="11.0"/>
        <u/>
      </rPr>
      <t>Painter (World) (1995-12-29) (Unl).zip</t>
    </r>
  </si>
  <si>
    <r>
      <rPr>
        <rFont val="&quot;Helvetica Neue&quot;, Helvetica, Arial, sans-serif"/>
        <color rgb="FF1155CC"/>
        <sz val="11.0"/>
        <u/>
      </rPr>
      <t>Passing Shot (World) (Aftermarket) (Unl).zip</t>
    </r>
  </si>
  <si>
    <r>
      <rPr>
        <rFont val="&quot;Helvetica Neue&quot;, Helvetica, Arial, sans-serif"/>
        <color rgb="FF1155CC"/>
        <sz val="11.0"/>
        <u/>
      </rPr>
      <t>Phase Zero (World) (Aftermarket) (Unl).zip</t>
    </r>
  </si>
  <si>
    <r>
      <rPr>
        <rFont val="&quot;Helvetica Neue&quot;, Helvetica, Arial, sans-serif"/>
        <color rgb="FF1155CC"/>
        <sz val="11.0"/>
        <u/>
      </rPr>
      <t>Pinball Fantasies (World).zip</t>
    </r>
  </si>
  <si>
    <r>
      <rPr>
        <rFont val="&quot;Helvetica Neue&quot;, Helvetica, Arial, sans-serif"/>
        <color rgb="FF1155CC"/>
        <sz val="11.0"/>
        <u/>
      </rPr>
      <t>Pitfall - The Mayan Adventure (USA, Europe).zip</t>
    </r>
  </si>
  <si>
    <r>
      <rPr>
        <rFont val="&quot;Helvetica Neue&quot;, Helvetica, Arial, sans-serif"/>
        <color rgb="FF1155CC"/>
        <sz val="11.0"/>
        <u/>
      </rPr>
      <t>Plucky Duck in Hollywood Hijinks (USA) (Proto) (1994-10-28).zip</t>
    </r>
  </si>
  <si>
    <r>
      <rPr>
        <rFont val="&quot;Helvetica Neue&quot;, Helvetica, Arial, sans-serif"/>
        <color rgb="FF1155CC"/>
        <sz val="11.0"/>
        <u/>
      </rPr>
      <t>Power Drive Rally (World).zip</t>
    </r>
  </si>
  <si>
    <r>
      <rPr>
        <rFont val="&quot;Helvetica Neue&quot;, Helvetica, Arial, sans-serif"/>
        <color rgb="FF1155CC"/>
        <sz val="11.0"/>
        <u/>
      </rPr>
      <t>Project One (World) (Demo) (Aftermarket) (Unl).zip</t>
    </r>
  </si>
  <si>
    <r>
      <rPr>
        <rFont val="&quot;Helvetica Neue&quot;, Helvetica, Arial, sans-serif"/>
        <color rgb="FF1155CC"/>
        <sz val="11.0"/>
        <u/>
      </rPr>
      <t>Project Two (World) (Demo) (Aftermarket) (Unl) (Alt).zip</t>
    </r>
  </si>
  <si>
    <r>
      <rPr>
        <rFont val="&quot;Helvetica Neue&quot;, Helvetica, Arial, sans-serif"/>
        <color rgb="FF1155CC"/>
        <sz val="11.0"/>
        <u/>
      </rPr>
      <t>Project Two (World) (Demo) (Aftermarket) (Unl).zip</t>
    </r>
  </si>
  <si>
    <r>
      <rPr>
        <rFont val="&quot;Helvetica Neue&quot;, Helvetica, Arial, sans-serif"/>
        <color rgb="FF1155CC"/>
        <sz val="11.0"/>
        <u/>
      </rPr>
      <t>Project W (World) (Demo) (Aftermarket) (Unl).zip</t>
    </r>
  </si>
  <si>
    <r>
      <rPr>
        <rFont val="&quot;Helvetica Neue&quot;, Helvetica, Arial, sans-serif"/>
        <color rgb="FF1155CC"/>
        <sz val="11.0"/>
        <u/>
      </rPr>
      <t>Protector (World) (Aftermarket) (Unl).zip</t>
    </r>
  </si>
  <si>
    <r>
      <rPr>
        <rFont val="&quot;Helvetica Neue&quot;, Helvetica, Arial, sans-serif"/>
        <color rgb="FF1155CC"/>
        <sz val="11.0"/>
        <u/>
      </rPr>
      <t>Protector - Special Edition (World) (Aftermarket) (Unl).zip</t>
    </r>
  </si>
  <si>
    <r>
      <rPr>
        <rFont val="&quot;Helvetica Neue&quot;, Helvetica, Arial, sans-serif"/>
        <color rgb="FF1155CC"/>
        <sz val="11.0"/>
        <u/>
      </rPr>
      <t>Quest, The (World) (Aftermarket) (Unl).zip</t>
    </r>
  </si>
  <si>
    <r>
      <rPr>
        <rFont val="&quot;Helvetica Neue&quot;, Helvetica, Arial, sans-serif"/>
        <color rgb="FF1155CC"/>
        <sz val="11.0"/>
        <u/>
      </rPr>
      <t>R-Type (World) (Aftermarket) (Unl).zip</t>
    </r>
  </si>
  <si>
    <r>
      <rPr>
        <rFont val="&quot;Helvetica Neue&quot;, Helvetica, Arial, sans-serif"/>
        <color rgb="FF1155CC"/>
        <sz val="11.0"/>
        <u/>
      </rPr>
      <t>R-Type II (World) (Aftermarket) (Unl).zip</t>
    </r>
  </si>
  <si>
    <r>
      <rPr>
        <rFont val="&quot;Helvetica Neue&quot;, Helvetica, Arial, sans-serif"/>
        <color rgb="FF1155CC"/>
        <sz val="11.0"/>
        <u/>
      </rPr>
      <t>Raiden (World) (Rev A).zip</t>
    </r>
  </si>
  <si>
    <r>
      <rPr>
        <rFont val="&quot;Helvetica Neue&quot;, Helvetica, Arial, sans-serif"/>
        <color rgb="FF1155CC"/>
        <sz val="11.0"/>
        <u/>
      </rPr>
      <t>Raiden (World).zip</t>
    </r>
  </si>
  <si>
    <r>
      <rPr>
        <rFont val="&quot;Helvetica Neue&quot;, Helvetica, Arial, sans-serif"/>
        <color rgb="FF1155CC"/>
        <sz val="11.0"/>
        <u/>
      </rPr>
      <t>Rampage (World) (Aftermarket) (Unl).zip</t>
    </r>
  </si>
  <si>
    <r>
      <rPr>
        <rFont val="&quot;Helvetica Neue&quot;, Helvetica, Arial, sans-serif"/>
        <color rgb="FF1155CC"/>
        <sz val="11.0"/>
        <u/>
      </rPr>
      <t>Rayman (World) (Beta 1).zip</t>
    </r>
  </si>
  <si>
    <r>
      <rPr>
        <rFont val="&quot;Helvetica Neue&quot;, Helvetica, Arial, sans-serif"/>
        <color rgb="FF1155CC"/>
        <sz val="11.0"/>
        <u/>
      </rPr>
      <t>Rayman (World) (Beta 2).zip</t>
    </r>
  </si>
  <si>
    <r>
      <rPr>
        <rFont val="&quot;Helvetica Neue&quot;, Helvetica, Arial, sans-serif"/>
        <color rgb="FF1155CC"/>
        <sz val="11.0"/>
        <u/>
      </rPr>
      <t>Rayman (World).zip</t>
    </r>
  </si>
  <si>
    <r>
      <rPr>
        <rFont val="&quot;Helvetica Neue&quot;, Helvetica, Arial, sans-serif"/>
        <color rgb="FF1155CC"/>
        <sz val="11.0"/>
        <u/>
      </rPr>
      <t>Rebooteroids (World) (Proto) (Aftermarket) (Unl).zip</t>
    </r>
  </si>
  <si>
    <r>
      <rPr>
        <rFont val="&quot;Helvetica Neue&quot;, Helvetica, Arial, sans-serif"/>
        <color rgb="FF1155CC"/>
        <sz val="11.0"/>
        <u/>
      </rPr>
      <t>Rebooteroids (World) (RC1.1) (Aftermarket) (Unl).zip</t>
    </r>
  </si>
  <si>
    <r>
      <rPr>
        <rFont val="&quot;Helvetica Neue&quot;, Helvetica, Arial, sans-serif"/>
        <color rgb="FF1155CC"/>
        <sz val="11.0"/>
        <u/>
      </rPr>
      <t>Rick Dangerous (World) (Aftermarket) (Unl).zip</t>
    </r>
  </si>
  <si>
    <r>
      <rPr>
        <rFont val="&quot;Helvetica Neue&quot;, Helvetica, Arial, sans-serif"/>
        <color rgb="FF1155CC"/>
        <sz val="11.0"/>
        <u/>
      </rPr>
      <t>Rick Dangerous 2 (World) (Aftermarket) (Unl).zip</t>
    </r>
  </si>
  <si>
    <r>
      <rPr>
        <rFont val="&quot;Helvetica Neue&quot;, Helvetica, Arial, sans-serif"/>
        <color rgb="FF1155CC"/>
        <sz val="11.0"/>
        <u/>
      </rPr>
      <t>Rings (World) (RC3) (Aftermarket) (Unl).zip</t>
    </r>
  </si>
  <si>
    <r>
      <rPr>
        <rFont val="&quot;Helvetica Neue&quot;, Helvetica, Arial, sans-serif"/>
        <color rgb="FF1155CC"/>
        <sz val="11.0"/>
        <u/>
      </rPr>
      <t>Rocks Off! (World) (Aftermarket) (Unl).zip</t>
    </r>
  </si>
  <si>
    <r>
      <rPr>
        <rFont val="&quot;Helvetica Neue&quot;, Helvetica, Arial, sans-serif"/>
        <color rgb="FF1155CC"/>
        <sz val="11.0"/>
        <u/>
      </rPr>
      <t>Ruiner Pinball (USA, Europe).zip</t>
    </r>
  </si>
  <si>
    <r>
      <rPr>
        <rFont val="&quot;Helvetica Neue&quot;, Helvetica, Arial, sans-serif"/>
        <color rgb="FF1155CC"/>
        <sz val="11.0"/>
        <u/>
      </rPr>
      <t>S.p.a.c.e. (World) (Demo 1) (Aftermarket) (Unl).zip</t>
    </r>
  </si>
  <si>
    <r>
      <rPr>
        <rFont val="&quot;Helvetica Neue&quot;, Helvetica, Arial, sans-serif"/>
        <color rgb="FF1155CC"/>
        <sz val="11.0"/>
        <u/>
      </rPr>
      <t>S.p.a.c.e. (World) (Demo 2) (Aftermarket) (Unl).zip</t>
    </r>
  </si>
  <si>
    <r>
      <rPr>
        <rFont val="&quot;Helvetica Neue&quot;, Helvetica, Arial, sans-serif"/>
        <color rgb="FF1155CC"/>
        <sz val="11.0"/>
        <u/>
      </rPr>
      <t>STNICCC 2000 (2nd) (World) (2022-05-31) (Demo) (Aftermarket) (Unl).zip</t>
    </r>
  </si>
  <si>
    <r>
      <rPr>
        <rFont val="&quot;Helvetica Neue&quot;, Helvetica, Arial, sans-serif"/>
        <color rgb="FF1155CC"/>
        <sz val="11.0"/>
        <u/>
      </rPr>
      <t>STNICCC 2000 (2nd) (World) (2022-06-01) (Demo) (Aftermarket) (Unl).zip</t>
    </r>
  </si>
  <si>
    <r>
      <rPr>
        <rFont val="&quot;Helvetica Neue&quot;, Helvetica, Arial, sans-serif"/>
        <color rgb="FF1155CC"/>
        <sz val="11.0"/>
        <u/>
      </rPr>
      <t>STNICCC 2000 (2nd) (World) (2022-06-08) (Demo) (Aftermarket) (Unl).zip</t>
    </r>
  </si>
  <si>
    <r>
      <rPr>
        <rFont val="&quot;Helvetica Neue&quot;, Helvetica, Arial, sans-serif"/>
        <color rgb="FF1155CC"/>
        <sz val="11.0"/>
        <u/>
      </rPr>
      <t>STNICCC 2000 (World) (2018-11-20) (Demo) (Aftermarket) (Unl).zip</t>
    </r>
  </si>
  <si>
    <r>
      <rPr>
        <rFont val="&quot;Helvetica Neue&quot;, Helvetica, Arial, sans-serif"/>
        <color rgb="FF1155CC"/>
        <sz val="11.0"/>
        <u/>
      </rPr>
      <t>STNICCC 2000 (World) (2018-11-21) (Demo) (Aftermarket) (Unl).zip</t>
    </r>
  </si>
  <si>
    <r>
      <rPr>
        <rFont val="&quot;Helvetica Neue&quot;, Helvetica, Arial, sans-serif"/>
        <color rgb="FF1155CC"/>
        <sz val="11.0"/>
        <u/>
      </rPr>
      <t>ScatoLOGIC Music Engine Demo (World) (Demo) (Aftermarket) (Unl).zip</t>
    </r>
  </si>
  <si>
    <r>
      <rPr>
        <rFont val="&quot;Helvetica Neue&quot;, Helvetica, Arial, sans-serif"/>
        <color rgb="FF1155CC"/>
        <sz val="11.0"/>
        <u/>
      </rPr>
      <t>Shoot'em up (World) (Aftermarket) (Unl).zip</t>
    </r>
  </si>
  <si>
    <r>
      <rPr>
        <rFont val="&quot;Helvetica Neue&quot;, Helvetica, Arial, sans-serif"/>
        <color rgb="FF1155CC"/>
        <sz val="11.0"/>
        <u/>
      </rPr>
      <t>Shoot'em up 3D (World) (Demo) (Aftermarket) (Unl).zip</t>
    </r>
  </si>
  <si>
    <r>
      <rPr>
        <rFont val="&quot;Helvetica Neue&quot;, Helvetica, Arial, sans-serif"/>
        <color rgb="FF1155CC"/>
        <sz val="11.0"/>
        <u/>
      </rPr>
      <t>SkyCopter II (USA) (Proto).zip</t>
    </r>
  </si>
  <si>
    <r>
      <rPr>
        <rFont val="&quot;Helvetica Neue&quot;, Helvetica, Arial, sans-serif"/>
        <color rgb="FF1155CC"/>
        <sz val="11.0"/>
        <u/>
      </rPr>
      <t>Skyhammer (World) (Aftermarket) (Unl).zip</t>
    </r>
  </si>
  <si>
    <r>
      <rPr>
        <rFont val="&quot;Helvetica Neue&quot;, Helvetica, Arial, sans-serif"/>
        <color rgb="FF1155CC"/>
        <sz val="11.0"/>
        <u/>
      </rPr>
      <t>Slam Racer (World) (Proto 1) (Aftermarket) (Unl).zip</t>
    </r>
  </si>
  <si>
    <r>
      <rPr>
        <rFont val="&quot;Helvetica Neue&quot;, Helvetica, Arial, sans-serif"/>
        <color rgb="FF1155CC"/>
        <sz val="11.0"/>
        <u/>
      </rPr>
      <t>Slam Racer (World) (Proto 2) (Aftermarket) (Unl).zip</t>
    </r>
  </si>
  <si>
    <r>
      <rPr>
        <rFont val="&quot;Helvetica Neue&quot;, Helvetica, Arial, sans-serif"/>
        <color rgb="FF1155CC"/>
        <sz val="11.0"/>
        <u/>
      </rPr>
      <t>SlipStream (World) (Proto) (Aftermarket) (Unl).zip</t>
    </r>
  </si>
  <si>
    <r>
      <rPr>
        <rFont val="&quot;Helvetica Neue&quot;, Helvetica, Arial, sans-serif"/>
        <color rgb="FF1155CC"/>
        <sz val="11.0"/>
        <u/>
      </rPr>
      <t>Snowman, The (World) (Aftermarket) (Unl).zip</t>
    </r>
  </si>
  <si>
    <r>
      <rPr>
        <rFont val="&quot;Helvetica Neue&quot;, Helvetica, Arial, sans-serif"/>
        <color rgb="FF1155CC"/>
        <sz val="11.0"/>
        <u/>
      </rPr>
      <t>Soccer Kid (World) (Aftermarket) (Unl).zip</t>
    </r>
  </si>
  <si>
    <r>
      <rPr>
        <rFont val="&quot;Helvetica Neue&quot;, Helvetica, Arial, sans-serif"/>
        <color rgb="FF1155CC"/>
        <sz val="11.0"/>
        <u/>
      </rPr>
      <t>Soccer Kid (World) (Beta) (Aftermarket) (Unl).zip</t>
    </r>
  </si>
  <si>
    <r>
      <rPr>
        <rFont val="&quot;Helvetica Neue&quot;, Helvetica, Arial, sans-serif"/>
        <color rgb="FF1155CC"/>
        <sz val="11.0"/>
        <u/>
      </rPr>
      <t>Solomon's Key (World) (Aftermarket) (Unl).zip</t>
    </r>
  </si>
  <si>
    <r>
      <rPr>
        <rFont val="&quot;Helvetica Neue&quot;, Helvetica, Arial, sans-serif"/>
        <color rgb="FF1155CC"/>
        <sz val="11.0"/>
        <u/>
      </rPr>
      <t>Space War 2000 (World) (Aftermarket) (Unl).zip</t>
    </r>
  </si>
  <si>
    <r>
      <rPr>
        <rFont val="&quot;Helvetica Neue&quot;, Helvetica, Arial, sans-serif"/>
        <color rgb="FF1155CC"/>
        <sz val="11.0"/>
        <u/>
      </rPr>
      <t>Speedster II (USA) (Proto).zip</t>
    </r>
  </si>
  <si>
    <r>
      <rPr>
        <rFont val="&quot;Helvetica Neue&quot;, Helvetica, Arial, sans-serif"/>
        <color rgb="FF1155CC"/>
        <sz val="11.0"/>
        <u/>
      </rPr>
      <t>Star Wars (World) (Aftermarket) (Unl).zip</t>
    </r>
  </si>
  <si>
    <r>
      <rPr>
        <rFont val="&quot;Helvetica Neue&quot;, Helvetica, Arial, sans-serif"/>
        <color rgb="FF1155CC"/>
        <sz val="11.0"/>
        <u/>
      </rPr>
      <t>Star Wars - Return of the Jedi (World) (Aftermarket) (Unl).zip</t>
    </r>
  </si>
  <si>
    <r>
      <rPr>
        <rFont val="&quot;Helvetica Neue&quot;, Helvetica, Arial, sans-serif"/>
        <color rgb="FF1155CC"/>
        <sz val="11.0"/>
        <u/>
      </rPr>
      <t>Star Wars - The Empire Strikes Back (World) (Aftermarket) (Unl).zip</t>
    </r>
  </si>
  <si>
    <r>
      <rPr>
        <rFont val="&quot;Helvetica Neue&quot;, Helvetica, Arial, sans-serif"/>
        <color rgb="FF1155CC"/>
        <sz val="11.0"/>
        <u/>
      </rPr>
      <t>Strider (World) (Aftermarket) (Unl).zip</t>
    </r>
  </si>
  <si>
    <r>
      <rPr>
        <rFont val="&quot;Helvetica Neue&quot;, Helvetica, Arial, sans-serif"/>
        <color rgb="FF1155CC"/>
        <sz val="11.0"/>
        <u/>
      </rPr>
      <t>Stunt Car Racer (World) (Aftermarket) (Unl).zip</t>
    </r>
  </si>
  <si>
    <r>
      <rPr>
        <rFont val="&quot;Helvetica Neue&quot;, Helvetica, Arial, sans-serif"/>
        <color rgb="FF1155CC"/>
        <sz val="11.0"/>
        <u/>
      </rPr>
      <t>Super Burnout (World).zip</t>
    </r>
  </si>
  <si>
    <r>
      <rPr>
        <rFont val="&quot;Helvetica Neue&quot;, Helvetica, Arial, sans-serif"/>
        <color rgb="FF1155CC"/>
        <sz val="11.0"/>
        <u/>
      </rPr>
      <t>SuperFly DX (World) (Aftermarket) (Unl).zip</t>
    </r>
  </si>
  <si>
    <r>
      <rPr>
        <rFont val="&quot;Helvetica Neue&quot;, Helvetica, Arial, sans-serif"/>
        <color rgb="FF1155CC"/>
        <sz val="11.0"/>
        <u/>
      </rPr>
      <t>SuperFly DX (World) (v1.1) (Aftermarket) (Unl).zip</t>
    </r>
  </si>
  <si>
    <r>
      <rPr>
        <rFont val="&quot;Helvetica Neue&quot;, Helvetica, Arial, sans-serif"/>
        <color rgb="FF1155CC"/>
        <sz val="11.0"/>
        <u/>
      </rPr>
      <t>Supercross 3D (USA, Europe).zip</t>
    </r>
  </si>
  <si>
    <r>
      <rPr>
        <rFont val="&quot;Helvetica Neue&quot;, Helvetica, Arial, sans-serif"/>
        <color rgb="FF1155CC"/>
        <sz val="11.0"/>
        <u/>
      </rPr>
      <t>Syndicate (World).zip</t>
    </r>
  </si>
  <si>
    <r>
      <rPr>
        <rFont val="&quot;Helvetica Neue&quot;, Helvetica, Arial, sans-serif"/>
        <color rgb="FF1155CC"/>
        <sz val="11.0"/>
        <u/>
      </rPr>
      <t>Teenage Mutant Hero Turtles (World) (Aftermarket) (Unl).zip</t>
    </r>
  </si>
  <si>
    <r>
      <rPr>
        <rFont val="&quot;Helvetica Neue&quot;, Helvetica, Arial, sans-serif"/>
        <color rgb="FF1155CC"/>
        <sz val="11.0"/>
        <u/>
      </rPr>
      <t>Tempest 2000 (World).zip</t>
    </r>
  </si>
  <si>
    <r>
      <rPr>
        <rFont val="&quot;Helvetica Neue&quot;, Helvetica, Arial, sans-serif"/>
        <color rgb="FF1155CC"/>
        <sz val="11.0"/>
        <u/>
      </rPr>
      <t>Thea Realm Fighters (USA) (Proto 1).zip</t>
    </r>
  </si>
  <si>
    <r>
      <rPr>
        <rFont val="&quot;Helvetica Neue&quot;, Helvetica, Arial, sans-serif"/>
        <color rgb="FF1155CC"/>
        <sz val="11.0"/>
        <u/>
      </rPr>
      <t>Thea Realm Fighters (USA) (Proto 2).zip</t>
    </r>
  </si>
  <si>
    <r>
      <rPr>
        <rFont val="&quot;Helvetica Neue&quot;, Helvetica, Arial, sans-serif"/>
        <color rgb="FF1155CC"/>
        <sz val="11.0"/>
        <u/>
      </rPr>
      <t>Theme Park (World).zip</t>
    </r>
  </si>
  <si>
    <r>
      <rPr>
        <rFont val="&quot;Helvetica Neue&quot;, Helvetica, Arial, sans-serif"/>
        <color rgb="FF1155CC"/>
        <sz val="11.0"/>
        <u/>
      </rPr>
      <t>Tiny Toon Adventures (USA) (Proto).zip</t>
    </r>
  </si>
  <si>
    <r>
      <rPr>
        <rFont val="&quot;Helvetica Neue&quot;, Helvetica, Arial, sans-serif"/>
        <color rgb="FF1155CC"/>
        <sz val="11.0"/>
        <u/>
      </rPr>
      <t>Total Carnage (USA) (Beta).zip</t>
    </r>
  </si>
  <si>
    <r>
      <rPr>
        <rFont val="&quot;Helvetica Neue&quot;, Helvetica, Arial, sans-serif"/>
        <color rgb="FF1155CC"/>
        <sz val="11.0"/>
        <u/>
      </rPr>
      <t>Total Carnage (World) (Aftermarket) (Unl).zip</t>
    </r>
  </si>
  <si>
    <r>
      <rPr>
        <rFont val="&quot;Helvetica Neue&quot;, Helvetica, Arial, sans-serif"/>
        <color rgb="FF1155CC"/>
        <sz val="11.0"/>
        <u/>
      </rPr>
      <t>Towers II - Plight of the Stargazer (USA, Europe).zip</t>
    </r>
  </si>
  <si>
    <r>
      <rPr>
        <rFont val="&quot;Helvetica Neue&quot;, Helvetica, Arial, sans-serif"/>
        <color rgb="FF1155CC"/>
        <sz val="11.0"/>
        <u/>
      </rPr>
      <t>Trevor McFur in the Crescent Galaxy (World) (Beta).zip</t>
    </r>
  </si>
  <si>
    <r>
      <rPr>
        <rFont val="&quot;Helvetica Neue&quot;, Helvetica, Arial, sans-serif"/>
        <color rgb="FF1155CC"/>
        <sz val="11.0"/>
        <u/>
      </rPr>
      <t>Trevor McFur in the Crescent Galaxy (World) (Rev A).zip</t>
    </r>
  </si>
  <si>
    <r>
      <rPr>
        <rFont val="&quot;Helvetica Neue&quot;, Helvetica, Arial, sans-serif"/>
        <color rgb="FF1155CC"/>
        <sz val="11.0"/>
        <u/>
      </rPr>
      <t>Trevor McFur in the Crescent Galaxy (World).zip</t>
    </r>
  </si>
  <si>
    <r>
      <rPr>
        <rFont val="&quot;Helvetica Neue&quot;, Helvetica, Arial, sans-serif"/>
        <color rgb="FF1155CC"/>
        <sz val="11.0"/>
        <u/>
      </rPr>
      <t>Troy Aikman NFL Football (World).zip</t>
    </r>
  </si>
  <si>
    <r>
      <rPr>
        <rFont val="&quot;Helvetica Neue&quot;, Helvetica, Arial, sans-serif"/>
        <color rgb="FF1155CC"/>
        <sz val="11.0"/>
        <u/>
      </rPr>
      <t>Tube (World) (Aftermarket) (Unl).zip</t>
    </r>
  </si>
  <si>
    <r>
      <rPr>
        <rFont val="&quot;Helvetica Neue&quot;, Helvetica, Arial, sans-serif"/>
        <color rgb="FF1155CC"/>
        <sz val="11.0"/>
        <u/>
      </rPr>
      <t>Tube - Second Edition (World) (Aftermarket) (Unl).zip</t>
    </r>
  </si>
  <si>
    <r>
      <rPr>
        <rFont val="&quot;Helvetica Neue&quot;, Helvetica, Arial, sans-serif"/>
        <color rgb="FF1155CC"/>
        <sz val="11.0"/>
        <u/>
      </rPr>
      <t>Tube2020 (World) (RC1) (Aftermarket) (Unl).zip</t>
    </r>
  </si>
  <si>
    <r>
      <rPr>
        <rFont val="&quot;Helvetica Neue&quot;, Helvetica, Arial, sans-serif"/>
        <color rgb="FF1155CC"/>
        <sz val="11.0"/>
        <u/>
      </rPr>
      <t>Tube2020 (World) (RC2) (Aftermarket) (Unl).zip</t>
    </r>
  </si>
  <si>
    <r>
      <rPr>
        <rFont val="&quot;Helvetica Neue&quot;, Helvetica, Arial, sans-serif"/>
        <color rgb="FF1155CC"/>
        <sz val="11.0"/>
        <u/>
      </rPr>
      <t>Ultimate Brain Games (USA) (Proto).zip</t>
    </r>
  </si>
  <si>
    <r>
      <rPr>
        <rFont val="&quot;Helvetica Neue&quot;, Helvetica, Arial, sans-serif"/>
        <color rgb="FF1155CC"/>
        <sz val="11.0"/>
        <u/>
      </rPr>
      <t>Ultra Vortek (World).zip</t>
    </r>
  </si>
  <si>
    <r>
      <rPr>
        <rFont val="&quot;Helvetica Neue&quot;, Helvetica, Arial, sans-serif"/>
        <color rgb="FF1155CC"/>
        <sz val="11.0"/>
        <u/>
      </rPr>
      <t>Ultra Vortex (World) (Beta) (1995-03-20).zip</t>
    </r>
  </si>
  <si>
    <r>
      <rPr>
        <rFont val="&quot;Helvetica Neue&quot;, Helvetica, Arial, sans-serif"/>
        <color rgb="FF1155CC"/>
        <sz val="11.0"/>
        <u/>
      </rPr>
      <t>Val d'Isere Skiing and Snowboarding (World).zip</t>
    </r>
  </si>
  <si>
    <r>
      <rPr>
        <rFont val="&quot;Helvetica Neue&quot;, Helvetica, Arial, sans-serif"/>
        <color rgb="FF1155CC"/>
        <sz val="11.0"/>
        <u/>
      </rPr>
      <t>Virtual VCS (USA) (Proto).zip</t>
    </r>
  </si>
  <si>
    <r>
      <rPr>
        <rFont val="&quot;Helvetica Neue&quot;, Helvetica, Arial, sans-serif"/>
        <color rgb="FF1155CC"/>
        <sz val="11.0"/>
        <u/>
      </rPr>
      <t>White Men Can't Jump (USA, Europe).zip</t>
    </r>
  </si>
  <si>
    <r>
      <rPr>
        <rFont val="&quot;Helvetica Neue&quot;, Helvetica, Arial, sans-serif"/>
        <color rgb="FF1155CC"/>
        <sz val="11.0"/>
        <u/>
      </rPr>
      <t>Wolfenstein 3D (World).zip</t>
    </r>
  </si>
  <si>
    <r>
      <rPr>
        <rFont val="&quot;Helvetica Neue&quot;, Helvetica, Arial, sans-serif"/>
        <color rgb="FF1155CC"/>
        <sz val="11.0"/>
        <u/>
      </rPr>
      <t>Worms (World) (Aftermarket) (Unl).zip</t>
    </r>
  </si>
  <si>
    <r>
      <rPr>
        <rFont val="&quot;Helvetica Neue&quot;, Helvetica, Arial, sans-serif"/>
        <color rgb="FF1155CC"/>
        <sz val="11.0"/>
        <u/>
      </rPr>
      <t>Zero 5 (USA) (Beta).zip</t>
    </r>
  </si>
  <si>
    <r>
      <rPr>
        <rFont val="&quot;Helvetica Neue&quot;, Helvetica, Arial, sans-serif"/>
        <color rgb="FF1155CC"/>
        <sz val="11.0"/>
        <u/>
      </rPr>
      <t>Zero 5 (World) (Aftermarket) (Unl).zip</t>
    </r>
  </si>
  <si>
    <r>
      <rPr>
        <rFont val="&quot;Helvetica Neue&quot;, Helvetica, Arial, sans-serif"/>
        <color rgb="FF1155CC"/>
        <sz val="11.0"/>
        <u/>
      </rPr>
      <t>Zool 2 (World).zip</t>
    </r>
  </si>
  <si>
    <r>
      <rPr>
        <rFont val="&quot;Helvetica Neue&quot;, Helvetica, Arial, sans-serif"/>
        <color rgb="FF1155CC"/>
        <sz val="11.0"/>
        <u/>
      </rPr>
      <t>Zoop (USA, Europe).zip</t>
    </r>
  </si>
  <si>
    <r>
      <rPr>
        <rFont val="&quot;Helvetica Neue&quot;, Helvetica, Arial, sans-serif"/>
        <color rgb="FF1155CC"/>
        <sz val="11.0"/>
        <u/>
      </rPr>
      <t>Zzyorxx II (USA) (Demo).zip</t>
    </r>
  </si>
  <si>
    <r>
      <rPr>
        <rFont val="&quot;Helvetica Neue&quot;, Helvetica, Arial, sans-serif"/>
        <color rgb="FF1155CC"/>
        <sz val="11.0"/>
        <u/>
      </rPr>
      <t>[BIOS] Atari Jaguar (World).zip</t>
    </r>
  </si>
  <si>
    <r>
      <rPr>
        <rFont val="&quot;Helvetica Neue&quot;, Helvetica, Arial, sans-serif"/>
        <color rgb="FF1155CC"/>
        <sz val="11.0"/>
        <u/>
      </rPr>
      <t>[BIOS] Atari Jaguar CD (World).zip</t>
    </r>
  </si>
  <si>
    <r>
      <rPr>
        <rFont val="&quot;Helvetica Neue&quot;, Helvetica, Arial, sans-serif"/>
        <color rgb="FF1155CC"/>
        <sz val="11.0"/>
        <u/>
      </rPr>
      <t>[BIOS] Atari Jaguar Developer CD (World).zip</t>
    </r>
  </si>
  <si>
    <r>
      <rPr>
        <rFont val="&quot;Helvetica Neue&quot;, Helvetica, Arial, sans-serif"/>
        <color rgb="FF1155CC"/>
        <sz val="11.0"/>
        <u/>
      </rPr>
      <t>[BIOS] Atari Jaguar Stubulator '93 (World).zip</t>
    </r>
  </si>
  <si>
    <r>
      <rPr>
        <rFont val="&quot;Helvetica Neue&quot;, Helvetica, Arial, sans-serif"/>
        <color rgb="FF1155CC"/>
        <sz val="11.0"/>
        <u/>
      </rPr>
      <t>[BIOS] Atari Jaguar Stubulator '94 (World).zip</t>
    </r>
  </si>
  <si>
    <r>
      <rPr>
        <rFont val="&quot;Helvetica Neue&quot;, Helvetica, Arial, sans-serif"/>
        <color rgb="FF1155CC"/>
        <sz val="11.0"/>
        <u/>
      </rPr>
      <t>uFly (World) (0.99) (Demo) (Aftermarket) (Unl).zip</t>
    </r>
  </si>
  <si>
    <r>
      <rPr>
        <rFont val="&quot;Helvetica Neue&quot;, Helvetica, Arial, sans-serif"/>
        <color rgb="FF1155CC"/>
        <sz val="11.0"/>
        <u/>
      </rPr>
      <t>uFly (World) (v0.991) (Demo) (Aftermarket) (Unl).zip</t>
    </r>
  </si>
  <si>
    <r>
      <rPr>
        <rFont val="&quot;Helvetica Neue&quot;, Helvetica, Arial, sans-serif"/>
        <color rgb="FF1155CC"/>
        <sz val="11.0"/>
        <u/>
      </rPr>
      <t>4Ttude (World) (v1.0) (Atari Lynx 30th Birthday) (Aftermarket) (Unl).zip</t>
    </r>
  </si>
  <si>
    <r>
      <rPr>
        <rFont val="&quot;Helvetica Neue&quot;, Helvetica, Arial, sans-serif"/>
        <color rgb="FF1155CC"/>
        <sz val="11.0"/>
        <u/>
      </rPr>
      <t>4Ttude (World) (v1.1) (Aftermarket) (Unl).zip</t>
    </r>
  </si>
  <si>
    <r>
      <rPr>
        <rFont val="&quot;Helvetica Neue&quot;, Helvetica, Arial, sans-serif"/>
        <color rgb="FF1155CC"/>
        <sz val="11.0"/>
        <u/>
      </rPr>
      <t>4Ttude (World) (v1.2) (Aftermarket) (Unl).zip</t>
    </r>
  </si>
  <si>
    <r>
      <rPr>
        <rFont val="&quot;Helvetica Neue&quot;, Helvetica, Arial, sans-serif"/>
        <color rgb="FF1155CC"/>
        <sz val="11.0"/>
        <u/>
      </rPr>
      <t>8bit-Dungeon (World) (Demo) (Aftermarket) (Unl).zip</t>
    </r>
  </si>
  <si>
    <r>
      <rPr>
        <rFont val="&quot;Helvetica Neue&quot;, Helvetica, Arial, sans-serif"/>
        <color rgb="FF1155CC"/>
        <sz val="11.0"/>
        <u/>
      </rPr>
      <t>8bit-Slicks (World) (Demo) (Aftermarket) (Unl).zip</t>
    </r>
  </si>
  <si>
    <r>
      <rPr>
        <rFont val="&quot;Helvetica Neue&quot;, Helvetica, Arial, sans-serif"/>
        <color rgb="FF1155CC"/>
        <sz val="11.0"/>
        <u/>
      </rPr>
      <t>2048 (World) (Aftermarket) (Unl).zip</t>
    </r>
  </si>
  <si>
    <r>
      <rPr>
        <rFont val="&quot;Helvetica Neue&quot;, Helvetica, Arial, sans-serif"/>
        <color rgb="FF1155CC"/>
        <sz val="11.0"/>
        <u/>
      </rPr>
      <t>Alien (World) (v1.02) (Aftermarket) (Unl).zip</t>
    </r>
  </si>
  <si>
    <r>
      <rPr>
        <rFont val="&quot;Helvetica Neue&quot;, Helvetica, Arial, sans-serif"/>
        <color rgb="FF1155CC"/>
        <sz val="11.0"/>
        <u/>
      </rPr>
      <t>Alien (World) (v1.03) (Aftermarket) (Unl).zip</t>
    </r>
  </si>
  <si>
    <r>
      <rPr>
        <rFont val="&quot;Helvetica Neue&quot;, Helvetica, Arial, sans-serif"/>
        <color rgb="FF1155CC"/>
        <sz val="11.0"/>
        <u/>
      </rPr>
      <t>Alien (World) (v1.04) (Aftermarket) (Unl).zip</t>
    </r>
  </si>
  <si>
    <r>
      <rPr>
        <rFont val="&quot;Helvetica Neue&quot;, Helvetica, Arial, sans-serif"/>
        <color rgb="FF1155CC"/>
        <sz val="11.0"/>
        <u/>
      </rPr>
      <t>Alien (World) (v1.06) (Aftermarket) (Unl).zip</t>
    </r>
  </si>
  <si>
    <r>
      <rPr>
        <rFont val="&quot;Helvetica Neue&quot;, Helvetica, Arial, sans-serif"/>
        <color rgb="FF1155CC"/>
        <sz val="11.0"/>
        <u/>
      </rPr>
      <t>Allein (World) (De) (Aftermarket) (Unl).zip</t>
    </r>
  </si>
  <si>
    <r>
      <rPr>
        <rFont val="&quot;Helvetica Neue&quot;, Helvetica, Arial, sans-serif"/>
        <color rgb="FF1155CC"/>
        <sz val="11.0"/>
        <u/>
      </rPr>
      <t>Always Winter, Never Christmas (World) (Aftermarket) (Unl).zip</t>
    </r>
  </si>
  <si>
    <r>
      <rPr>
        <rFont val="&quot;Helvetica Neue&quot;, Helvetica, Arial, sans-serif"/>
        <color rgb="FF1155CC"/>
        <sz val="11.0"/>
        <u/>
      </rPr>
      <t>Angry Motes (World) (Aftermarket) (Unl).zip</t>
    </r>
  </si>
  <si>
    <r>
      <rPr>
        <rFont val="&quot;Helvetica Neue&quot;, Helvetica, Arial, sans-serif"/>
        <color rgb="FF1155CC"/>
        <sz val="11.0"/>
        <u/>
      </rPr>
      <t>Anti A-Bomb Aircraft Artillery (World) (v1.0) (Aftermarket) (Unl).zip</t>
    </r>
  </si>
  <si>
    <r>
      <rPr>
        <rFont val="&quot;Helvetica Neue&quot;, Helvetica, Arial, sans-serif"/>
        <color rgb="FF1155CC"/>
        <sz val="11.0"/>
        <u/>
      </rPr>
      <t>Anti A-Bomb Aircraft Artillery (World) (v1.1) (Aftermarket) (Unl).zip</t>
    </r>
  </si>
  <si>
    <r>
      <rPr>
        <rFont val="&quot;Helvetica Neue&quot;, Helvetica, Arial, sans-serif"/>
        <color rgb="FF1155CC"/>
        <sz val="11.0"/>
        <u/>
      </rPr>
      <t>Assembloids (World) (v1.00) (Digital) (Atari Lynx 30th Birthday) (Aftermarket) (Unl).zip</t>
    </r>
  </si>
  <si>
    <r>
      <rPr>
        <rFont val="&quot;Helvetica Neue&quot;, Helvetica, Arial, sans-serif"/>
        <color rgb="FF1155CC"/>
        <sz val="11.0"/>
        <u/>
      </rPr>
      <t>Assembloids (World) (v1.04) (Digital) (Aftermarket) (Unl).zip</t>
    </r>
  </si>
  <si>
    <r>
      <rPr>
        <rFont val="&quot;Helvetica Neue&quot;, Helvetica, Arial, sans-serif"/>
        <color rgb="FF1155CC"/>
        <sz val="11.0"/>
        <u/>
      </rPr>
      <t>Asteroids Chasers (World) (2020-08-14) (Proto) (Aftermarket) (Unl).zip</t>
    </r>
  </si>
  <si>
    <r>
      <rPr>
        <rFont val="&quot;Helvetica Neue&quot;, Helvetica, Arial, sans-serif"/>
        <color rgb="FF1155CC"/>
        <sz val="11.0"/>
        <u/>
      </rPr>
      <t>Asteroids Chasers (World) (2020-08-16) (Proto) (Aftermarket) (Unl).zip</t>
    </r>
  </si>
  <si>
    <r>
      <rPr>
        <rFont val="&quot;Helvetica Neue&quot;, Helvetica, Arial, sans-serif"/>
        <color rgb="FF1155CC"/>
        <sz val="11.0"/>
        <u/>
      </rPr>
      <t>Atari Lynx Pong (World) (Demo) (Aftermarket) (Unl).zip</t>
    </r>
  </si>
  <si>
    <r>
      <rPr>
        <rFont val="&quot;Helvetica Neue&quot;, Helvetica, Arial, sans-serif"/>
        <color rgb="FF1155CC"/>
        <sz val="11.0"/>
        <u/>
      </rPr>
      <t>Atari Tabletops Collection (World) (v1.0) (Aftermarket) (Unl).zip</t>
    </r>
  </si>
  <si>
    <r>
      <rPr>
        <rFont val="&quot;Helvetica Neue&quot;, Helvetica, Arial, sans-serif"/>
        <color rgb="FF1155CC"/>
        <sz val="11.0"/>
        <u/>
      </rPr>
      <t>Atari Tabletops Collection (World) (v1.1) (Aftermarket) (Unl).zip</t>
    </r>
  </si>
  <si>
    <r>
      <rPr>
        <rFont val="&quot;Helvetica Neue&quot;, Helvetica, Arial, sans-serif"/>
        <color rgb="FF1155CC"/>
        <sz val="11.0"/>
        <u/>
      </rPr>
      <t>Atomix (World) (Proto) (Aftermarket) (Unl).zip</t>
    </r>
  </si>
  <si>
    <r>
      <rPr>
        <rFont val="&quot;Helvetica Neue&quot;, Helvetica, Arial, sans-serif"/>
        <color rgb="FF1155CC"/>
        <sz val="11.0"/>
        <u/>
      </rPr>
      <t>Awesome Golf (World) (Atari Lynx Collection 1) (Unl).zip</t>
    </r>
  </si>
  <si>
    <r>
      <rPr>
        <rFont val="&quot;Helvetica Neue&quot;, Helvetica, Arial, sans-serif"/>
        <color rgb="FF1155CC"/>
        <sz val="11.0"/>
        <u/>
      </rPr>
      <t>Banana Ghost (World) (v0.1) (Proto) (Aftermarket) (Unl).zip</t>
    </r>
  </si>
  <si>
    <r>
      <rPr>
        <rFont val="&quot;Helvetica Neue&quot;, Helvetica, Arial, sans-serif"/>
        <color rgb="FF1155CC"/>
        <sz val="11.0"/>
        <u/>
      </rPr>
      <t>Banana Ghost (World) (v0.2) (Proto) (Aftermarket) (Unl).zip</t>
    </r>
  </si>
  <si>
    <r>
      <rPr>
        <rFont val="&quot;Helvetica Neue&quot;, Helvetica, Arial, sans-serif"/>
        <color rgb="FF1155CC"/>
        <sz val="11.0"/>
        <u/>
      </rPr>
      <t>Bars (World) (Proto) (Aftermarket) (Unl).zip</t>
    </r>
  </si>
  <si>
    <r>
      <rPr>
        <rFont val="&quot;Helvetica Neue&quot;, Helvetica, Arial, sans-serif"/>
        <color rgb="FF1155CC"/>
        <sz val="11.0"/>
        <u/>
      </rPr>
      <t>Basketbrawl (World) (Atari Lynx Collection 1) (Unl).zip</t>
    </r>
  </si>
  <si>
    <r>
      <rPr>
        <rFont val="&quot;Helvetica Neue&quot;, Helvetica, Arial, sans-serif"/>
        <color rgb="FF1155CC"/>
        <sz val="11.0"/>
        <u/>
      </rPr>
      <t>Bastion (World) (Demo) (Aftermarket) (Unl).zip</t>
    </r>
  </si>
  <si>
    <r>
      <rPr>
        <rFont val="&quot;Helvetica Neue&quot;, Helvetica, Arial, sans-serif"/>
        <color rgb="FF1155CC"/>
        <sz val="11.0"/>
        <u/>
      </rPr>
      <t>Bathman (World) (Aftermarket) (Unl).zip</t>
    </r>
  </si>
  <si>
    <r>
      <rPr>
        <rFont val="&quot;Helvetica Neue&quot;, Helvetica, Arial, sans-serif"/>
        <color rgb="FF1155CC"/>
        <sz val="11.0"/>
        <u/>
      </rPr>
      <t>Battlespace (World) (Demo) (Aftermarket) (Unl).zip</t>
    </r>
  </si>
  <si>
    <r>
      <rPr>
        <rFont val="&quot;Helvetica Neue&quot;, Helvetica, Arial, sans-serif"/>
        <color rgb="FF1155CC"/>
        <sz val="11.0"/>
        <u/>
      </rPr>
      <t>Befok (World) (Proto) (Aftermarket) (Unl).zip</t>
    </r>
  </si>
  <si>
    <r>
      <rPr>
        <rFont val="&quot;Helvetica Neue&quot;, Helvetica, Arial, sans-serif"/>
        <color rgb="FF1155CC"/>
        <sz val="11.0"/>
        <u/>
      </rPr>
      <t>Bezerkoids (World) (Proto 1) (Aftermarket) (Unl).zip</t>
    </r>
  </si>
  <si>
    <r>
      <rPr>
        <rFont val="&quot;Helvetica Neue&quot;, Helvetica, Arial, sans-serif"/>
        <color rgb="FF1155CC"/>
        <sz val="11.0"/>
        <u/>
      </rPr>
      <t>Bezerkoids (World) (Proto 2) (Aftermarket) (Unl).zip</t>
    </r>
  </si>
  <si>
    <r>
      <rPr>
        <rFont val="&quot;Helvetica Neue&quot;, Helvetica, Arial, sans-serif"/>
        <color rgb="FF1155CC"/>
        <sz val="11.0"/>
        <u/>
      </rPr>
      <t>Bezerkoids (World) (Proto 3) (Aftermarket) (Unl).zip</t>
    </r>
  </si>
  <si>
    <r>
      <rPr>
        <rFont val="&quot;Helvetica Neue&quot;, Helvetica, Arial, sans-serif"/>
        <color rgb="FF1155CC"/>
        <sz val="11.0"/>
        <u/>
      </rPr>
      <t>Biniax (World) (v0.1) (Beta) (Aftermarket) (Unl).zip</t>
    </r>
  </si>
  <si>
    <r>
      <rPr>
        <rFont val="&quot;Helvetica Neue&quot;, Helvetica, Arial, sans-serif"/>
        <color rgb="FF1155CC"/>
        <sz val="11.0"/>
        <u/>
      </rPr>
      <t>Biniax (World) (v0.2) (Beta) (Aftermarket) (Unl).zip</t>
    </r>
  </si>
  <si>
    <r>
      <rPr>
        <rFont val="&quot;Helvetica Neue&quot;, Helvetica, Arial, sans-serif"/>
        <color rgb="FF1155CC"/>
        <sz val="11.0"/>
        <u/>
      </rPr>
      <t>Biniax (World) (v0.3) (Beta) (Aftermarket) (Unl).zip</t>
    </r>
  </si>
  <si>
    <r>
      <rPr>
        <rFont val="&quot;Helvetica Neue&quot;, Helvetica, Arial, sans-serif"/>
        <color rgb="FF1155CC"/>
        <sz val="11.0"/>
        <u/>
      </rPr>
      <t>Biniax (World) (v1.0) (Aftermarket) (Unl).zip</t>
    </r>
  </si>
  <si>
    <r>
      <rPr>
        <rFont val="&quot;Helvetica Neue&quot;, Helvetica, Arial, sans-serif"/>
        <color rgb="FF1155CC"/>
        <sz val="11.0"/>
        <u/>
      </rPr>
      <t>Bitchy (World) (Digital) (Aftermarket) (Unl).zip</t>
    </r>
  </si>
  <si>
    <r>
      <rPr>
        <rFont val="&quot;Helvetica Neue&quot;, Helvetica, Arial, sans-serif"/>
        <color rgb="FF1155CC"/>
        <sz val="11.0"/>
        <u/>
      </rPr>
      <t>Black Pit (World) (Proto) (Aftermarket) (Unl).zip</t>
    </r>
  </si>
  <si>
    <r>
      <rPr>
        <rFont val="&quot;Helvetica Neue&quot;, Helvetica, Arial, sans-serif"/>
        <color rgb="FF1155CC"/>
        <sz val="11.0"/>
        <u/>
      </rPr>
      <t>Bobo (World) (Proto) (Aftermarket) (Unl).zip</t>
    </r>
  </si>
  <si>
    <r>
      <rPr>
        <rFont val="&quot;Helvetica Neue&quot;, Helvetica, Arial, sans-serif"/>
        <color rgb="FF1155CC"/>
        <sz val="11.0"/>
        <u/>
      </rPr>
      <t>Booster (World) (v0.3) (Demo) (Aftermarket) (Unl).zip</t>
    </r>
  </si>
  <si>
    <r>
      <rPr>
        <rFont val="&quot;Helvetica Neue&quot;, Helvetica, Arial, sans-serif"/>
        <color rgb="FF1155CC"/>
        <sz val="11.0"/>
        <u/>
      </rPr>
      <t>Booster - Xmas Edition (World) (Demo) (Aftermarket) (Unl).zip</t>
    </r>
  </si>
  <si>
    <r>
      <rPr>
        <rFont val="&quot;Helvetica Neue&quot;, Helvetica, Arial, sans-serif"/>
        <color rgb="FF1155CC"/>
        <sz val="11.0"/>
        <u/>
      </rPr>
      <t>Bowling Area (World) (Proto) (Aftermarket) (Unl).zip</t>
    </r>
  </si>
  <si>
    <r>
      <rPr>
        <rFont val="&quot;Helvetica Neue&quot;, Helvetica, Arial, sans-serif"/>
        <color rgb="FF1155CC"/>
        <sz val="11.0"/>
        <u/>
      </rPr>
      <t>Bowling Beast (World) (Demo) (Aftermarket) (Unl).zip</t>
    </r>
  </si>
  <si>
    <r>
      <rPr>
        <rFont val="&quot;Helvetica Neue&quot;, Helvetica, Arial, sans-serif"/>
        <color rgb="FF1155CC"/>
        <sz val="11.0"/>
        <u/>
      </rPr>
      <t>Bug's Lynx, A (World) (2009-04-20) (Demo) (AC2k9) (Aftermarket) (Unl).zip</t>
    </r>
  </si>
  <si>
    <r>
      <rPr>
        <rFont val="&quot;Helvetica Neue&quot;, Helvetica, Arial, sans-serif"/>
        <color rgb="FF1155CC"/>
        <sz val="11.0"/>
        <u/>
      </rPr>
      <t>Bug's Lynx, A (World) (2018-11-02) (Demo) (eJagFest 2018) (Aftermarket) (Unl).zip</t>
    </r>
  </si>
  <si>
    <r>
      <rPr>
        <rFont val="&quot;Helvetica Neue&quot;, Helvetica, Arial, sans-serif"/>
        <color rgb="FF1155CC"/>
        <sz val="11.0"/>
        <u/>
      </rPr>
      <t>Bug's Lynx, A (World) (2020-04-03) (Demo) (Aftermarket) (Unl).zip</t>
    </r>
  </si>
  <si>
    <r>
      <rPr>
        <rFont val="&quot;Helvetica Neue&quot;, Helvetica, Arial, sans-serif"/>
        <color rgb="FF1155CC"/>
        <sz val="11.0"/>
        <u/>
      </rPr>
      <t>Bug's Trip Redux, A (World) (Demo) (Aftermarket) (Unl).zip</t>
    </r>
  </si>
  <si>
    <r>
      <rPr>
        <rFont val="&quot;Helvetica Neue&quot;, Helvetica, Arial, sans-serif"/>
        <color rgb="FF1155CC"/>
        <sz val="11.0"/>
        <u/>
      </rPr>
      <t>Bug Hunt (World) (Proto) (Aftermarket) (Unl).zip</t>
    </r>
  </si>
  <si>
    <r>
      <rPr>
        <rFont val="&quot;Helvetica Neue&quot;, Helvetica, Arial, sans-serif"/>
        <color rgb="FF1155CC"/>
        <sz val="11.0"/>
        <u/>
      </rPr>
      <t>C-Gull (World) (Aftermarket) (Unl).zip</t>
    </r>
  </si>
  <si>
    <r>
      <rPr>
        <rFont val="&quot;Helvetica Neue&quot;, Helvetica, Arial, sans-serif"/>
        <color rgb="FF1155CC"/>
        <sz val="11.0"/>
        <u/>
      </rPr>
      <t>CSS - Traffic Regulation (World) (Demo) (Aftermarket) (Unl).zip</t>
    </r>
  </si>
  <si>
    <r>
      <rPr>
        <rFont val="&quot;Helvetica Neue&quot;, Helvetica, Arial, sans-serif"/>
        <color rgb="FF1155CC"/>
        <sz val="11.0"/>
        <u/>
      </rPr>
      <t>Captain Harlynx (World) (Demo) (Aftermarket) (Unl).zip</t>
    </r>
  </si>
  <si>
    <r>
      <rPr>
        <rFont val="&quot;Helvetica Neue&quot;, Helvetica, Arial, sans-serif"/>
        <color rgb="FF1155CC"/>
        <sz val="11.0"/>
        <u/>
      </rPr>
      <t>Cardtest (World) (Beta) (Aftermarket) (Unl).zip</t>
    </r>
  </si>
  <si>
    <r>
      <rPr>
        <rFont val="&quot;Helvetica Neue&quot;, Helvetica, Arial, sans-serif"/>
        <color rgb="FF1155CC"/>
        <sz val="11.0"/>
        <u/>
      </rPr>
      <t>Castle of Khon-gis, The (World) (Demo) (Aftermarket) (Unl).zip</t>
    </r>
  </si>
  <si>
    <r>
      <rPr>
        <rFont val="&quot;Helvetica Neue&quot;, Helvetica, Arial, sans-serif"/>
        <color rgb="FF1155CC"/>
        <sz val="11.0"/>
        <u/>
      </rPr>
      <t>Catkanoid (World) (Aftermarket) (Unl).zip</t>
    </r>
  </si>
  <si>
    <r>
      <rPr>
        <rFont val="&quot;Helvetica Neue&quot;, Helvetica, Arial, sans-serif"/>
        <color rgb="FF1155CC"/>
        <sz val="11.0"/>
        <u/>
      </rPr>
      <t>Chase (World) (Aftermarket) (Unl).zip</t>
    </r>
  </si>
  <si>
    <r>
      <rPr>
        <rFont val="&quot;Helvetica Neue&quot;, Helvetica, Arial, sans-serif"/>
        <color rgb="FF1155CC"/>
        <sz val="11.0"/>
        <u/>
      </rPr>
      <t>Chasm Warden (World) (Proto) (Aftermarket) (Unl).zip</t>
    </r>
  </si>
  <si>
    <r>
      <rPr>
        <rFont val="&quot;Helvetica Neue&quot;, Helvetica, Arial, sans-serif"/>
        <color rgb="FF1155CC"/>
        <sz val="11.0"/>
        <u/>
      </rPr>
      <t>Choplifter (World) (Demo) (Aftermarket) (Unl).zip</t>
    </r>
  </si>
  <si>
    <r>
      <rPr>
        <rFont val="&quot;Helvetica Neue&quot;, Helvetica, Arial, sans-serif"/>
        <color rgb="FF1155CC"/>
        <sz val="11.0"/>
        <u/>
      </rPr>
      <t>Choplifter X (World) (Aftermarket) (Unl).zip</t>
    </r>
  </si>
  <si>
    <r>
      <rPr>
        <rFont val="&quot;Helvetica Neue&quot;, Helvetica, Arial, sans-serif"/>
        <color rgb="FF1155CC"/>
        <sz val="11.0"/>
        <u/>
      </rPr>
      <t>Circuit Dude (World) (Proto) (Aftermarket) (Unl).zip</t>
    </r>
  </si>
  <si>
    <r>
      <rPr>
        <rFont val="&quot;Helvetica Neue&quot;, Helvetica, Arial, sans-serif"/>
        <color rgb="FF1155CC"/>
        <sz val="11.0"/>
        <u/>
      </rPr>
      <t>Clicks! (World) (Aftermarket) (Unl).zip</t>
    </r>
  </si>
  <si>
    <r>
      <rPr>
        <rFont val="&quot;Helvetica Neue&quot;, Helvetica, Arial, sans-serif"/>
        <color rgb="FF1155CC"/>
        <sz val="11.0"/>
        <u/>
      </rPr>
      <t>Columns (World) (Proto) (Aftermarket) (Unl).zip</t>
    </r>
  </si>
  <si>
    <r>
      <rPr>
        <rFont val="&quot;Helvetica Neue&quot;, Helvetica, Arial, sans-serif"/>
        <color rgb="FF1155CC"/>
        <sz val="11.0"/>
        <u/>
      </rPr>
      <t>Conquistador (World) (v1.0) (Aftermarket) (Unl).zip</t>
    </r>
  </si>
  <si>
    <r>
      <rPr>
        <rFont val="&quot;Helvetica Neue&quot;, Helvetica, Arial, sans-serif"/>
        <color rgb="FF1155CC"/>
        <sz val="11.0"/>
        <u/>
      </rPr>
      <t>Conquistador (World) (v1.1) (Aftermarket) (Unl).zip</t>
    </r>
  </si>
  <si>
    <r>
      <rPr>
        <rFont val="&quot;Helvetica Neue&quot;, Helvetica, Arial, sans-serif"/>
        <color rgb="FF1155CC"/>
        <sz val="11.0"/>
        <u/>
      </rPr>
      <t>Crate Challenge (World) (v1.1) (Aftermarket) (Unl).zip</t>
    </r>
  </si>
  <si>
    <r>
      <rPr>
        <rFont val="&quot;Helvetica Neue&quot;, Helvetica, Arial, sans-serif"/>
        <color rgb="FF1155CC"/>
        <sz val="11.0"/>
        <u/>
      </rPr>
      <t>Critter Championship (World) (Demo) (Aftermarket) (Unl).zip</t>
    </r>
  </si>
  <si>
    <r>
      <rPr>
        <rFont val="&quot;Helvetica Neue&quot;, Helvetica, Arial, sans-serif"/>
        <color rgb="FF1155CC"/>
        <sz val="11.0"/>
        <u/>
      </rPr>
      <t>Cross Bomber (World) (Aftermarket) (Unl).zip</t>
    </r>
  </si>
  <si>
    <r>
      <rPr>
        <rFont val="&quot;Helvetica Neue&quot;, Helvetica, Arial, sans-serif"/>
        <color rgb="FF1155CC"/>
        <sz val="11.0"/>
        <u/>
      </rPr>
      <t>Cross Chase (World) (v1.0) (Aftermarket) (Unl).zip</t>
    </r>
  </si>
  <si>
    <r>
      <rPr>
        <rFont val="&quot;Helvetica Neue&quot;, Helvetica, Arial, sans-serif"/>
        <color rgb="FF1155CC"/>
        <sz val="11.0"/>
        <u/>
      </rPr>
      <t>Cross Chase (World) (v1.1) (Aftermarket) (Unl).zip</t>
    </r>
  </si>
  <si>
    <r>
      <rPr>
        <rFont val="&quot;Helvetica Neue&quot;, Helvetica, Arial, sans-serif"/>
        <color rgb="FF1155CC"/>
        <sz val="11.0"/>
        <u/>
      </rPr>
      <t>Cross Chase (World) (v1.2) (Aftermarket) (Unl).zip</t>
    </r>
  </si>
  <si>
    <r>
      <rPr>
        <rFont val="&quot;Helvetica Neue&quot;, Helvetica, Arial, sans-serif"/>
        <color rgb="FF1155CC"/>
        <sz val="11.0"/>
        <u/>
      </rPr>
      <t>Cross Horde (World) (Aftermarket) (Unl).zip</t>
    </r>
  </si>
  <si>
    <r>
      <rPr>
        <rFont val="&quot;Helvetica Neue&quot;, Helvetica, Arial, sans-serif"/>
        <color rgb="FF1155CC"/>
        <sz val="11.0"/>
        <u/>
      </rPr>
      <t>Cross Shoot (World) (Aftermarket) (Unl).zip</t>
    </r>
  </si>
  <si>
    <r>
      <rPr>
        <rFont val="&quot;Helvetica Neue&quot;, Helvetica, Arial, sans-serif"/>
        <color rgb="FF1155CC"/>
        <sz val="11.0"/>
        <u/>
      </rPr>
      <t>Cross Snake (World) (Aftermarket) (Unl).zip</t>
    </r>
  </si>
  <si>
    <r>
      <rPr>
        <rFont val="&quot;Helvetica Neue&quot;, Helvetica, Arial, sans-serif"/>
        <color rgb="FF1155CC"/>
        <sz val="11.0"/>
        <u/>
      </rPr>
      <t>Crystal Mines II - Buried Treasure (World) (Unl).zip</t>
    </r>
  </si>
  <si>
    <r>
      <rPr>
        <rFont val="&quot;Helvetica Neue&quot;, Helvetica, Arial, sans-serif"/>
        <color rgb="FF1155CC"/>
        <sz val="11.0"/>
        <u/>
      </rPr>
      <t>Cyber Virus (World) (Aftermarket) (Unl).zip</t>
    </r>
  </si>
  <si>
    <r>
      <rPr>
        <rFont val="&quot;Helvetica Neue&quot;, Helvetica, Arial, sans-serif"/>
        <color rgb="FF1155CC"/>
        <sz val="11.0"/>
        <u/>
      </rPr>
      <t>Cyberpunk Experiment 2037 (World) (2020-04-13) (Proto) (Aftermarket) (Unl).zip</t>
    </r>
  </si>
  <si>
    <r>
      <rPr>
        <rFont val="&quot;Helvetica Neue&quot;, Helvetica, Arial, sans-serif"/>
        <color rgb="FF1155CC"/>
        <sz val="11.0"/>
        <u/>
      </rPr>
      <t>Cyberpunk Experiment 2037 (World) (2020-04-14) (Proto) (Aftermarket) (Unl).zip</t>
    </r>
  </si>
  <si>
    <r>
      <rPr>
        <rFont val="&quot;Helvetica Neue&quot;, Helvetica, Arial, sans-serif"/>
        <color rgb="FF1155CC"/>
        <sz val="11.0"/>
        <u/>
      </rPr>
      <t>Cyberpunk Experiment 2037 (World) (2020-04-21) (Proto) (Aftermarket) (Unl).zip</t>
    </r>
  </si>
  <si>
    <r>
      <rPr>
        <rFont val="&quot;Helvetica Neue&quot;, Helvetica, Arial, sans-serif"/>
        <color rgb="FF1155CC"/>
        <sz val="11.0"/>
        <u/>
      </rPr>
      <t>Cyberpunk Experiment 2037 (World) (2020-06-01) (Proto) (Aftermarket) (Unl).zip</t>
    </r>
  </si>
  <si>
    <r>
      <rPr>
        <rFont val="&quot;Helvetica Neue&quot;, Helvetica, Arial, sans-serif"/>
        <color rgb="FF1155CC"/>
        <sz val="11.0"/>
        <u/>
      </rPr>
      <t>Dance, Bro! (World) (Aftermarket) (Unl).zip</t>
    </r>
  </si>
  <si>
    <r>
      <rPr>
        <rFont val="&quot;Helvetica Neue&quot;, Helvetica, Arial, sans-serif"/>
        <color rgb="FF1155CC"/>
        <sz val="11.0"/>
        <u/>
      </rPr>
      <t>Devil's Show, The (World) (Demo) (Aftermarket) (Unl).zip</t>
    </r>
  </si>
  <si>
    <r>
      <rPr>
        <rFont val="&quot;Helvetica Neue&quot;, Helvetica, Arial, sans-serif"/>
        <color rgb="FF1155CC"/>
        <sz val="11.0"/>
        <u/>
      </rPr>
      <t>Dice - Board Game (World) (Demo) (Aftermarket) (Unl).zip</t>
    </r>
  </si>
  <si>
    <r>
      <rPr>
        <rFont val="&quot;Helvetica Neue&quot;, Helvetica, Arial, sans-serif"/>
        <color rgb="FF1155CC"/>
        <sz val="11.0"/>
        <u/>
      </rPr>
      <t>Doom (World) (Demo) (Aftermarket) (Unl).zip</t>
    </r>
  </si>
  <si>
    <r>
      <rPr>
        <rFont val="&quot;Helvetica Neue&quot;, Helvetica, Arial, sans-serif"/>
        <color rgb="FF1155CC"/>
        <sz val="11.0"/>
        <u/>
      </rPr>
      <t>Dracula - The Undead (World) (Atari Lynx Collection 1) (Unl).zip</t>
    </r>
  </si>
  <si>
    <r>
      <rPr>
        <rFont val="&quot;Helvetica Neue&quot;, Helvetica, Arial, sans-serif"/>
        <color rgb="FF1155CC"/>
        <sz val="11.0"/>
        <u/>
      </rPr>
      <t>DrunkWitch (World) (Aftermarket) (Unl).zip</t>
    </r>
  </si>
  <si>
    <r>
      <rPr>
        <rFont val="&quot;Helvetica Neue&quot;, Helvetica, Arial, sans-serif"/>
        <color rgb="FF1155CC"/>
        <sz val="11.0"/>
        <u/>
      </rPr>
      <t>Dungeddon (World) (Beta) (Aftermarket) (Unl).zip</t>
    </r>
  </si>
  <si>
    <r>
      <rPr>
        <rFont val="&quot;Helvetica Neue&quot;, Helvetica, Arial, sans-serif"/>
        <color rgb="FF1155CC"/>
        <sz val="11.0"/>
        <u/>
      </rPr>
      <t>Dungeddon (World) (v1.1) (Aftermarket) (Unl).zip</t>
    </r>
  </si>
  <si>
    <r>
      <rPr>
        <rFont val="&quot;Helvetica Neue&quot;, Helvetica, Arial, sans-serif"/>
        <color rgb="FF1155CC"/>
        <sz val="11.0"/>
        <u/>
      </rPr>
      <t>Dynalynx (World) (v0.4) (Demo) (Aftermarket) (Unl).zip</t>
    </r>
  </si>
  <si>
    <r>
      <rPr>
        <rFont val="&quot;Helvetica Neue&quot;, Helvetica, Arial, sans-serif"/>
        <color rgb="FF1155CC"/>
        <sz val="11.0"/>
        <u/>
      </rPr>
      <t>Eggsavier's Cackleberry Rescue (World) (v1.0) (Aftermarket) (Unl).zip</t>
    </r>
  </si>
  <si>
    <r>
      <rPr>
        <rFont val="&quot;Helvetica Neue&quot;, Helvetica, Arial, sans-serif"/>
        <color rgb="FF1155CC"/>
        <sz val="11.0"/>
        <u/>
      </rPr>
      <t>Eggsavier's Cackleberry Rescue (World) (v1.1) (Aftermarket) (Unl).zip</t>
    </r>
  </si>
  <si>
    <r>
      <rPr>
        <rFont val="&quot;Helvetica Neue&quot;, Helvetica, Arial, sans-serif"/>
        <color rgb="FF1155CC"/>
        <sz val="11.0"/>
        <u/>
      </rPr>
      <t>Escape from Dungeon of Deja Vu (World) (Proto) (Aftermarket) (Unl).zip</t>
    </r>
  </si>
  <si>
    <r>
      <rPr>
        <rFont val="&quot;Helvetica Neue&quot;, Helvetica, Arial, sans-serif"/>
        <color rgb="FF1155CC"/>
        <sz val="11.0"/>
        <u/>
      </rPr>
      <t>Final Melee (World) (Aftermarket) (Unl).zip</t>
    </r>
  </si>
  <si>
    <r>
      <rPr>
        <rFont val="&quot;Helvetica Neue&quot;, Helvetica, Arial, sans-serif"/>
        <color rgb="FF1155CC"/>
        <sz val="11.0"/>
        <u/>
      </rPr>
      <t>Find a Way to My Heart (World) (Aftermarket) (Unl).zip</t>
    </r>
  </si>
  <si>
    <r>
      <rPr>
        <rFont val="&quot;Helvetica Neue&quot;, Helvetica, Arial, sans-serif"/>
        <color rgb="FF1155CC"/>
        <sz val="11.0"/>
        <u/>
      </rPr>
      <t>Find a Way to My Heart (World) (Atari Lynx 30th Birthday) (Aftermarket) (Unl).zip</t>
    </r>
  </si>
  <si>
    <r>
      <rPr>
        <rFont val="&quot;Helvetica Neue&quot;, Helvetica, Arial, sans-serif"/>
        <color rgb="FF1155CC"/>
        <sz val="11.0"/>
        <u/>
      </rPr>
      <t>Fishing for Atari (World) (Aftermarket) (Unl).zip</t>
    </r>
  </si>
  <si>
    <r>
      <rPr>
        <rFont val="&quot;Helvetica Neue&quot;, Helvetica, Arial, sans-serif"/>
        <color rgb="FF1155CC"/>
        <sz val="11.0"/>
        <u/>
      </rPr>
      <t>Fission (World) (v0.6) (Proto) (Aftermarket) (Unl).zip</t>
    </r>
  </si>
  <si>
    <r>
      <rPr>
        <rFont val="&quot;Helvetica Neue&quot;, Helvetica, Arial, sans-serif"/>
        <color rgb="FF1155CC"/>
        <sz val="11.0"/>
        <u/>
      </rPr>
      <t>Fortress Fighter (World) (Proto) (Aftermarket) (Unl).zip</t>
    </r>
  </si>
  <si>
    <r>
      <rPr>
        <rFont val="&quot;Helvetica Neue&quot;, Helvetica, Arial, sans-serif"/>
        <color rgb="FF1155CC"/>
        <sz val="11.0"/>
        <u/>
      </rPr>
      <t>Game of Life (World) (Demo) (Aftermarket) (Unl).zip</t>
    </r>
  </si>
  <si>
    <r>
      <rPr>
        <rFont val="&quot;Helvetica Neue&quot;, Helvetica, Arial, sans-serif"/>
        <color rgb="FF1155CC"/>
        <sz val="11.0"/>
        <u/>
      </rPr>
      <t>Garci (World) (Proto) (Aftermarket) (Unl).zip</t>
    </r>
  </si>
  <si>
    <r>
      <rPr>
        <rFont val="&quot;Helvetica Neue&quot;, Helvetica, Arial, sans-serif"/>
        <color rgb="FF1155CC"/>
        <sz val="11.0"/>
        <u/>
      </rPr>
      <t>Gift Catcher (World) (Aftermarket) (Unl).zip</t>
    </r>
  </si>
  <si>
    <r>
      <rPr>
        <rFont val="&quot;Helvetica Neue&quot;, Helvetica, Arial, sans-serif"/>
        <color rgb="FF1155CC"/>
        <sz val="11.0"/>
        <u/>
      </rPr>
      <t>Glob Shoot (World) (v0.62) (Proto) (Aftermarket) (Unl).zip</t>
    </r>
  </si>
  <si>
    <r>
      <rPr>
        <rFont val="&quot;Helvetica Neue&quot;, Helvetica, Arial, sans-serif"/>
        <color rgb="FF1155CC"/>
        <sz val="11.0"/>
        <u/>
      </rPr>
      <t>Gnop! (World) (v0.4) (Proto) (Aftermarket) (Unl).zip</t>
    </r>
  </si>
  <si>
    <r>
      <rPr>
        <rFont val="&quot;Helvetica Neue&quot;, Helvetica, Arial, sans-serif"/>
        <color rgb="FF1155CC"/>
        <sz val="11.0"/>
        <u/>
      </rPr>
      <t>Gnop! (World) (v0.6) (Proto) (Aftermarket) (Unl).zip</t>
    </r>
  </si>
  <si>
    <r>
      <rPr>
        <rFont val="&quot;Helvetica Neue&quot;, Helvetica, Arial, sans-serif"/>
        <color rgb="FF1155CC"/>
        <sz val="11.0"/>
        <u/>
      </rPr>
      <t>Gomoku (World) (Aftermarket) (Unl).zip</t>
    </r>
  </si>
  <si>
    <r>
      <rPr>
        <rFont val="&quot;Helvetica Neue&quot;, Helvetica, Arial, sans-serif"/>
        <color rgb="FF1155CC"/>
        <sz val="11.0"/>
        <u/>
      </rPr>
      <t>Gordo 106 (World) (Atari Lynx Collection 1) (Unl).zip</t>
    </r>
  </si>
  <si>
    <r>
      <rPr>
        <rFont val="&quot;Helvetica Neue&quot;, Helvetica, Arial, sans-serif"/>
        <color rgb="FF1155CC"/>
        <sz val="11.0"/>
        <u/>
      </rPr>
      <t>Grail of the Lava Kingdom, The (World) (Proto) (Aftermarket) (Unl).zip</t>
    </r>
  </si>
  <si>
    <r>
      <rPr>
        <rFont val="&quot;Helvetica Neue&quot;, Helvetica, Arial, sans-serif"/>
        <color rgb="FF1155CC"/>
        <sz val="11.0"/>
        <u/>
      </rPr>
      <t>Griel's Quest for the Sangraal (World) (v0.1) (Proto) (Aftermarket) (Unl).zip</t>
    </r>
  </si>
  <si>
    <r>
      <rPr>
        <rFont val="&quot;Helvetica Neue&quot;, Helvetica, Arial, sans-serif"/>
        <color rgb="FF1155CC"/>
        <sz val="11.0"/>
        <u/>
      </rPr>
      <t>Griel's Quest for the Sangraal (World) (v0.2) (Proto) (Aftermarket) (Unl).zip</t>
    </r>
  </si>
  <si>
    <r>
      <rPr>
        <rFont val="&quot;Helvetica Neue&quot;, Helvetica, Arial, sans-serif"/>
        <color rgb="FF1155CC"/>
        <sz val="11.0"/>
        <u/>
      </rPr>
      <t>Griel's Quest for the Sangraal (World) (v0.3) (Proto) (Aftermarket) (Unl).zip</t>
    </r>
  </si>
  <si>
    <r>
      <rPr>
        <rFont val="&quot;Helvetica Neue&quot;, Helvetica, Arial, sans-serif"/>
        <color rgb="FF1155CC"/>
        <sz val="11.0"/>
        <u/>
      </rPr>
      <t>Griel's Quest for the Sangraal (World) (v0.4) (Proto) (Aftermarket) (Unl).zip</t>
    </r>
  </si>
  <si>
    <r>
      <rPr>
        <rFont val="&quot;Helvetica Neue&quot;, Helvetica, Arial, sans-serif"/>
        <color rgb="FF1155CC"/>
        <sz val="11.0"/>
        <u/>
      </rPr>
      <t>Grime 6502 (World) (Demo) (Aftermarket) (Unl).zip</t>
    </r>
  </si>
  <si>
    <r>
      <rPr>
        <rFont val="&quot;Helvetica Neue&quot;, Helvetica, Arial, sans-serif"/>
        <color rgb="FF1155CC"/>
        <sz val="11.0"/>
        <u/>
      </rPr>
      <t>Grogger (World) (Aftermarket) (Unl).zip</t>
    </r>
  </si>
  <si>
    <r>
      <rPr>
        <rFont val="&quot;Helvetica Neue&quot;, Helvetica, Arial, sans-serif"/>
        <color rgb="FF1155CC"/>
        <sz val="11.0"/>
        <u/>
      </rPr>
      <t>Growing Ties (World) (Aftermarket) (Unl).zip</t>
    </r>
  </si>
  <si>
    <r>
      <rPr>
        <rFont val="&quot;Helvetica Neue&quot;, Helvetica, Arial, sans-serif"/>
        <color rgb="FF1155CC"/>
        <sz val="11.0"/>
        <u/>
      </rPr>
      <t>Hero Dust (World) (Proto) (Aftermarket) (Unl).zip</t>
    </r>
  </si>
  <si>
    <r>
      <rPr>
        <rFont val="&quot;Helvetica Neue&quot;, Helvetica, Arial, sans-serif"/>
        <color rgb="FF1155CC"/>
        <sz val="11.0"/>
        <u/>
      </rPr>
      <t>Hotdog (World) (Demo) (Aftermarket) (Unl).zip</t>
    </r>
  </si>
  <si>
    <r>
      <rPr>
        <rFont val="&quot;Helvetica Neue&quot;, Helvetica, Arial, sans-serif"/>
        <color rgb="FF1155CC"/>
        <sz val="11.0"/>
        <u/>
      </rPr>
      <t>Hungry Monsters (World) (v1.0) (Retro Platform Jam #4) (Aftermarket) (Unl).zip</t>
    </r>
  </si>
  <si>
    <r>
      <rPr>
        <rFont val="&quot;Helvetica Neue&quot;, Helvetica, Arial, sans-serif"/>
        <color rgb="FF1155CC"/>
        <sz val="11.0"/>
        <u/>
      </rPr>
      <t>Hungry Monsters (World) (v1.1) (Aftermarket) (Unl).zip</t>
    </r>
  </si>
  <si>
    <r>
      <rPr>
        <rFont val="&quot;Helvetica Neue&quot;, Helvetica, Arial, sans-serif"/>
        <color rgb="FF1155CC"/>
        <sz val="11.0"/>
        <u/>
      </rPr>
      <t>Inside World, The (World) (Demo) (Aftermarket) (Unl).zip</t>
    </r>
  </si>
  <si>
    <r>
      <rPr>
        <rFont val="&quot;Helvetica Neue&quot;, Helvetica, Arial, sans-serif"/>
        <color rgb="FF1155CC"/>
        <sz val="11.0"/>
        <u/>
      </rPr>
      <t>Invaders (World) (Demo) (Aftermarket) (Unl).zip</t>
    </r>
  </si>
  <si>
    <r>
      <rPr>
        <rFont val="&quot;Helvetica Neue&quot;, Helvetica, Arial, sans-serif"/>
        <color rgb="FF1155CC"/>
        <sz val="11.0"/>
        <u/>
      </rPr>
      <t>Ishido - The Way of Stones (World) (Atari Lynx Collection 1) (Unl).zip</t>
    </r>
  </si>
  <si>
    <r>
      <rPr>
        <rFont val="&quot;Helvetica Neue&quot;, Helvetica, Arial, sans-serif"/>
        <color rgb="FF1155CC"/>
        <sz val="11.0"/>
        <u/>
      </rPr>
      <t>Jelly Beans (World) (Demo) (Aftermarket) (Unl).zip</t>
    </r>
  </si>
  <si>
    <r>
      <rPr>
        <rFont val="&quot;Helvetica Neue&quot;, Helvetica, Arial, sans-serif"/>
        <color rgb="FF1155CC"/>
        <sz val="11.0"/>
        <u/>
      </rPr>
      <t>JetPack Hero (World) (Proto) (Aftermarket) (Unl).zip</t>
    </r>
  </si>
  <si>
    <r>
      <rPr>
        <rFont val="&quot;Helvetica Neue&quot;, Helvetica, Arial, sans-serif"/>
        <color rgb="FF1155CC"/>
        <sz val="11.0"/>
        <u/>
      </rPr>
      <t>Jimmy Connors' Tennis (World) (Atari Lynx Collection 1) (Unl).zip</t>
    </r>
  </si>
  <si>
    <r>
      <rPr>
        <rFont val="&quot;Helvetica Neue&quot;, Helvetica, Arial, sans-serif"/>
        <color rgb="FF1155CC"/>
        <sz val="11.0"/>
        <u/>
      </rPr>
      <t>Jungle Jack (World) (Aftermarket) (Unl).zip</t>
    </r>
  </si>
  <si>
    <r>
      <rPr>
        <rFont val="&quot;Helvetica Neue&quot;, Helvetica, Arial, sans-serif"/>
        <color rgb="FF1155CC"/>
        <sz val="11.0"/>
        <u/>
      </rPr>
      <t>Jungle Jack (World) (Beta) (Aftermarket) (Unl).zip</t>
    </r>
  </si>
  <si>
    <r>
      <rPr>
        <rFont val="&quot;Helvetica Neue&quot;, Helvetica, Arial, sans-serif"/>
        <color rgb="FF1155CC"/>
        <sz val="11.0"/>
        <u/>
      </rPr>
      <t>Karateboy (World) (v1.0) (Demo) (Aftermarket) (Unl).zip</t>
    </r>
  </si>
  <si>
    <r>
      <rPr>
        <rFont val="&quot;Helvetica Neue&quot;, Helvetica, Arial, sans-serif"/>
        <color rgb="FF1155CC"/>
        <sz val="11.0"/>
        <u/>
      </rPr>
      <t>Karateboy (World) (v1.1) (Demo) (Aftermarket) (Unl).zip</t>
    </r>
  </si>
  <si>
    <r>
      <rPr>
        <rFont val="&quot;Helvetica Neue&quot;, Helvetica, Arial, sans-serif"/>
        <color rgb="FF1155CC"/>
        <sz val="11.0"/>
        <u/>
      </rPr>
      <t>Kistenschieben (World) (v0.2) (Demo) (Aftermarket) (Unl).zip</t>
    </r>
  </si>
  <si>
    <r>
      <rPr>
        <rFont val="&quot;Helvetica Neue&quot;, Helvetica, Arial, sans-serif"/>
        <color rgb="FF1155CC"/>
        <sz val="11.0"/>
        <u/>
      </rPr>
      <t>Klondike (World) (Beta 1) (Aftermarket) (Unl).zip</t>
    </r>
  </si>
  <si>
    <r>
      <rPr>
        <rFont val="&quot;Helvetica Neue&quot;, Helvetica, Arial, sans-serif"/>
        <color rgb="FF1155CC"/>
        <sz val="11.0"/>
        <u/>
      </rPr>
      <t>Klondike (World) (Beta 2) (Aftermarket) (Unl).zip</t>
    </r>
  </si>
  <si>
    <r>
      <rPr>
        <rFont val="&quot;Helvetica Neue&quot;, Helvetica, Arial, sans-serif"/>
        <color rgb="FF1155CC"/>
        <sz val="11.0"/>
        <u/>
      </rPr>
      <t>Knight Moves (World) (Aftermarket) (Unl).zip</t>
    </r>
  </si>
  <si>
    <r>
      <rPr>
        <rFont val="&quot;Helvetica Neue&quot;, Helvetica, Arial, sans-serif"/>
        <color rgb="FF1155CC"/>
        <sz val="11.0"/>
        <u/>
      </rPr>
      <t>Knightmare (World) (v1.0) (Aftermarket) (Unl).zip</t>
    </r>
  </si>
  <si>
    <r>
      <rPr>
        <rFont val="&quot;Helvetica Neue&quot;, Helvetica, Arial, sans-serif"/>
        <color rgb="FF1155CC"/>
        <sz val="11.0"/>
        <u/>
      </rPr>
      <t>Knightmare (World) (v1.1) (Aftermarket) (Unl).zip</t>
    </r>
  </si>
  <si>
    <r>
      <rPr>
        <rFont val="&quot;Helvetica Neue&quot;, Helvetica, Arial, sans-serif"/>
        <color rgb="FF1155CC"/>
        <sz val="11.0"/>
        <u/>
      </rPr>
      <t>Krow (World) (v1.01) (Demo) (Aftermarket) (Unl).zip</t>
    </r>
  </si>
  <si>
    <r>
      <rPr>
        <rFont val="&quot;Helvetica Neue&quot;, Helvetica, Arial, sans-serif"/>
        <color rgb="FF1155CC"/>
        <sz val="11.0"/>
        <u/>
      </rPr>
      <t>Lawnmower (World) (v1.1) (Aftermarket) (Unl).zip</t>
    </r>
  </si>
  <si>
    <r>
      <rPr>
        <rFont val="&quot;Helvetica Neue&quot;, Helvetica, Arial, sans-serif"/>
        <color rgb="FF1155CC"/>
        <sz val="11.0"/>
        <u/>
      </rPr>
      <t>Lexis (World) (Aftermarket) (Unl).zip</t>
    </r>
  </si>
  <si>
    <r>
      <rPr>
        <rFont val="&quot;Helvetica Neue&quot;, Helvetica, Arial, sans-serif"/>
        <color rgb="FF1155CC"/>
        <sz val="11.0"/>
        <u/>
      </rPr>
      <t>Limny (World) (Demo) (Aftermarket) (Unl).zip</t>
    </r>
  </si>
  <si>
    <r>
      <rPr>
        <rFont val="&quot;Helvetica Neue&quot;, Helvetica, Arial, sans-serif"/>
        <color rgb="FF1155CC"/>
        <sz val="11.0"/>
        <u/>
      </rPr>
      <t>Lode Runner (World) (Proto 1) (Aftermarket) (Unl).zip</t>
    </r>
  </si>
  <si>
    <r>
      <rPr>
        <rFont val="&quot;Helvetica Neue&quot;, Helvetica, Arial, sans-serif"/>
        <color rgb="FF1155CC"/>
        <sz val="11.0"/>
        <u/>
      </rPr>
      <t>Loopz (World) (v0.7) (Aftermarket) (Unl).zip</t>
    </r>
  </si>
  <si>
    <r>
      <rPr>
        <rFont val="&quot;Helvetica Neue&quot;, Helvetica, Arial, sans-serif"/>
        <color rgb="FF1155CC"/>
        <sz val="11.0"/>
        <u/>
      </rPr>
      <t>Luchsenstein 3D (World) (Demo) (Aftermarket) (Unl).zip</t>
    </r>
  </si>
  <si>
    <r>
      <rPr>
        <rFont val="&quot;Helvetica Neue&quot;, Helvetica, Arial, sans-serif"/>
        <color rgb="FF1155CC"/>
        <sz val="11.0"/>
        <u/>
      </rPr>
      <t>Lynx Blast (World) (Demo) (Aftermarket) (Unl).zip</t>
    </r>
  </si>
  <si>
    <r>
      <rPr>
        <rFont val="&quot;Helvetica Neue&quot;, Helvetica, Arial, sans-serif"/>
        <color rgb="FF1155CC"/>
        <sz val="11.0"/>
        <u/>
      </rPr>
      <t>Lynx Ops (World) (v0.1) (Proto) (Aftermarket) (Unl).zip</t>
    </r>
  </si>
  <si>
    <r>
      <rPr>
        <rFont val="&quot;Helvetica Neue&quot;, Helvetica, Arial, sans-serif"/>
        <color rgb="FF1155CC"/>
        <sz val="11.0"/>
        <u/>
      </rPr>
      <t>Lynx Ops (World) (v0.2) (Proto) (Aftermarket) (Unl).zip</t>
    </r>
  </si>
  <si>
    <r>
      <rPr>
        <rFont val="&quot;Helvetica Neue&quot;, Helvetica, Arial, sans-serif"/>
        <color rgb="FF1155CC"/>
        <sz val="11.0"/>
        <u/>
      </rPr>
      <t>Lynx Othello (World) (Aftermarket) (Unl).zip</t>
    </r>
  </si>
  <si>
    <r>
      <rPr>
        <rFont val="&quot;Helvetica Neue&quot;, Helvetica, Arial, sans-serif"/>
        <color rgb="FF1155CC"/>
        <sz val="11.0"/>
        <u/>
      </rPr>
      <t>Lynx Quest (World) (v1.00) (Atari Lynx 30th Birthday) (Aftermarket) (Unl).zip</t>
    </r>
  </si>
  <si>
    <r>
      <rPr>
        <rFont val="&quot;Helvetica Neue&quot;, Helvetica, Arial, sans-serif"/>
        <color rgb="FF1155CC"/>
        <sz val="11.0"/>
        <u/>
      </rPr>
      <t>Lynx Quest (World) (v1.04) (Aftermarket) (Unl).zip</t>
    </r>
  </si>
  <si>
    <r>
      <rPr>
        <rFont val="&quot;Helvetica Neue&quot;, Helvetica, Arial, sans-serif"/>
        <color rgb="FF1155CC"/>
        <sz val="11.0"/>
        <u/>
      </rPr>
      <t>Lynx Sketch (World) (Demo) (Aftermarket) (Unl).zip</t>
    </r>
  </si>
  <si>
    <r>
      <rPr>
        <rFont val="&quot;Helvetica Neue&quot;, Helvetica, Arial, sans-serif"/>
        <color rgb="FF1155CC"/>
        <sz val="11.0"/>
        <u/>
      </rPr>
      <t>Lynx Tris (World) (Aftermarket) (Unl).zip</t>
    </r>
  </si>
  <si>
    <r>
      <rPr>
        <rFont val="&quot;Helvetica Neue&quot;, Helvetica, Arial, sans-serif"/>
        <color rgb="FF1155CC"/>
        <sz val="11.0"/>
        <u/>
      </rPr>
      <t>Lynx Tris (World) (Beta) (Aftermarket) (Unl).zip</t>
    </r>
  </si>
  <si>
    <r>
      <rPr>
        <rFont val="&quot;Helvetica Neue&quot;, Helvetica, Arial, sans-serif"/>
        <color rgb="FF1155CC"/>
        <sz val="11.0"/>
        <u/>
      </rPr>
      <t>Lynxopoly (World) (Aftermarket) (Unl).zip</t>
    </r>
  </si>
  <si>
    <r>
      <rPr>
        <rFont val="&quot;Helvetica Neue&quot;, Helvetica, Arial, sans-serif"/>
        <color rgb="FF1155CC"/>
        <sz val="11.0"/>
        <u/>
      </rPr>
      <t>Maldetetemagic Vol.1 (World) (Aftermarket) (Unl).zip</t>
    </r>
  </si>
  <si>
    <r>
      <rPr>
        <rFont val="&quot;Helvetica Neue&quot;, Helvetica, Arial, sans-serif"/>
        <color rgb="FF1155CC"/>
        <sz val="11.0"/>
        <u/>
      </rPr>
      <t>Maldetetemagic Vol.2 (World) (Aftermarket) (Unl).zip</t>
    </r>
  </si>
  <si>
    <r>
      <rPr>
        <rFont val="&quot;Helvetica Neue&quot;, Helvetica, Arial, sans-serif"/>
        <color rgb="FF1155CC"/>
        <sz val="11.0"/>
        <u/>
      </rPr>
      <t>Malibu Bikini Volleyball (World) (Atari Lynx Collection 1) (Unl).zip</t>
    </r>
  </si>
  <si>
    <r>
      <rPr>
        <rFont val="&quot;Helvetica Neue&quot;, Helvetica, Arial, sans-serif"/>
        <color rgb="FF1155CC"/>
        <sz val="11.0"/>
        <u/>
      </rPr>
      <t>Marble Madness (World) (Aftermarket) (Unl).zip</t>
    </r>
  </si>
  <si>
    <r>
      <rPr>
        <rFont val="&quot;Helvetica Neue&quot;, Helvetica, Arial, sans-serif"/>
        <color rgb="FF1155CC"/>
        <sz val="11.0"/>
        <u/>
      </rPr>
      <t>Marble Madness (World) (Beta) (Aftermarket) (Unl).zip</t>
    </r>
  </si>
  <si>
    <r>
      <rPr>
        <rFont val="&quot;Helvetica Neue&quot;, Helvetica, Arial, sans-serif"/>
        <color rgb="FF1155CC"/>
        <sz val="11.0"/>
        <u/>
      </rPr>
      <t>MegaPak Vol.1 (World) (Aftermarket) (Unl).zip</t>
    </r>
  </si>
  <si>
    <r>
      <rPr>
        <rFont val="&quot;Helvetica Neue&quot;, Helvetica, Arial, sans-serif"/>
        <color rgb="FF1155CC"/>
        <sz val="11.0"/>
        <u/>
      </rPr>
      <t>Microvaders (World) (Proto) (Aftermarket) (Unl).zip</t>
    </r>
  </si>
  <si>
    <r>
      <rPr>
        <rFont val="&quot;Helvetica Neue&quot;, Helvetica, Arial, sans-serif"/>
        <color rgb="FF1155CC"/>
        <sz val="11.0"/>
        <u/>
      </rPr>
      <t>Mines 2 (World) (Demo) (Unl).zip</t>
    </r>
  </si>
  <si>
    <r>
      <rPr>
        <rFont val="&quot;Helvetica Neue&quot;, Helvetica, Arial, sans-serif"/>
        <color rgb="FF1155CC"/>
        <sz val="11.0"/>
        <u/>
      </rPr>
      <t>Minimal (World) (Proto) (Aftermarket) (Unl).zip</t>
    </r>
  </si>
  <si>
    <r>
      <rPr>
        <rFont val="&quot;Helvetica Neue&quot;, Helvetica, Arial, sans-serif"/>
        <color rgb="FF1155CC"/>
        <sz val="11.0"/>
        <u/>
      </rPr>
      <t>Moon Runner (World) (Proto) (Aftermarket) (Unl).zip</t>
    </r>
  </si>
  <si>
    <r>
      <rPr>
        <rFont val="&quot;Helvetica Neue&quot;, Helvetica, Arial, sans-serif"/>
        <color rgb="FF1155CC"/>
        <sz val="11.0"/>
        <u/>
      </rPr>
      <t>Mortal Kombat (World) (Aftermarket) (Unl).zip</t>
    </r>
  </si>
  <si>
    <r>
      <rPr>
        <rFont val="&quot;Helvetica Neue&quot;, Helvetica, Arial, sans-serif"/>
        <color rgb="FF1155CC"/>
        <sz val="11.0"/>
        <u/>
      </rPr>
      <t>MultiPong 1k (World) (Aftermarket) (Unl).zip</t>
    </r>
  </si>
  <si>
    <r>
      <rPr>
        <rFont val="&quot;Helvetica Neue&quot;, Helvetica, Arial, sans-serif"/>
        <color rgb="FF1155CC"/>
        <sz val="11.0"/>
        <u/>
      </rPr>
      <t>Naughty (World) (Demo) (Aftermarket) (Unl).zip</t>
    </r>
  </si>
  <si>
    <r>
      <rPr>
        <rFont val="&quot;Helvetica Neue&quot;, Helvetica, Arial, sans-serif"/>
        <color rgb="FF1155CC"/>
        <sz val="11.0"/>
        <u/>
      </rPr>
      <t>Nezumi-kun to Poker Shiyouyo (World) (Ja) (v1.0) (Aftermarket) (Unl).zip</t>
    </r>
  </si>
  <si>
    <r>
      <rPr>
        <rFont val="&quot;Helvetica Neue&quot;, Helvetica, Arial, sans-serif"/>
        <color rgb="FF1155CC"/>
        <sz val="11.0"/>
        <u/>
      </rPr>
      <t>Nezumi-kun to Poker Shiyouyo (World) (Ja) (v1.1) (Aftermarket) (Unl).zip</t>
    </r>
  </si>
  <si>
    <r>
      <rPr>
        <rFont val="&quot;Helvetica Neue&quot;, Helvetica, Arial, sans-serif"/>
        <color rgb="FF1155CC"/>
        <sz val="11.0"/>
        <u/>
      </rPr>
      <t>Nezumi-kun to Poker Shiyouyo (World) (Ja) (v1.2) (Aftermarket) (Unl).zip</t>
    </r>
  </si>
  <si>
    <r>
      <rPr>
        <rFont val="&quot;Helvetica Neue&quot;, Helvetica, Arial, sans-serif"/>
        <color rgb="FF1155CC"/>
        <sz val="11.0"/>
        <u/>
      </rPr>
      <t>No Time (World) (Demo) (Aftermarket) (Unl).zip</t>
    </r>
  </si>
  <si>
    <r>
      <rPr>
        <rFont val="&quot;Helvetica Neue&quot;, Helvetica, Arial, sans-serif"/>
        <color rgb="FF1155CC"/>
        <sz val="11.0"/>
        <u/>
      </rPr>
      <t>Nomad Rally 2018 (World) (Demo) (Aftermarket) (Unl).zip</t>
    </r>
  </si>
  <si>
    <r>
      <rPr>
        <rFont val="&quot;Helvetica Neue&quot;, Helvetica, Arial, sans-serif"/>
        <color rgb="FF1155CC"/>
        <sz val="11.0"/>
        <u/>
      </rPr>
      <t>Nutmeg (World) (Aftermarket) (Unl).zip</t>
    </r>
  </si>
  <si>
    <r>
      <rPr>
        <rFont val="&quot;Helvetica Neue&quot;, Helvetica, Arial, sans-serif"/>
        <color rgb="FF1155CC"/>
        <sz val="11.0"/>
        <u/>
      </rPr>
      <t>Nyan Cat (World) (Demo) (Aftermarket) (Unl).zip</t>
    </r>
  </si>
  <si>
    <r>
      <rPr>
        <rFont val="&quot;Helvetica Neue&quot;, Helvetica, Arial, sans-serif"/>
        <color rgb="FF1155CC"/>
        <sz val="11.0"/>
        <u/>
      </rPr>
      <t>Odynexus - Journey to Ithaca (World) (Demo) (Silly Venture 2019) (Aftermarket) (Unl).zip</t>
    </r>
  </si>
  <si>
    <r>
      <rPr>
        <rFont val="&quot;Helvetica Neue&quot;, Helvetica, Arial, sans-serif"/>
        <color rgb="FF1155CC"/>
        <sz val="11.0"/>
        <u/>
      </rPr>
      <t>Odynexus - Journey to Ithaca (World) (v0.98) (Demo) (Aftermarket) (Unl).zip</t>
    </r>
  </si>
  <si>
    <r>
      <rPr>
        <rFont val="&quot;Helvetica Neue&quot;, Helvetica, Arial, sans-serif"/>
        <color rgb="FF1155CC"/>
        <sz val="11.0"/>
        <u/>
      </rPr>
      <t>On Duty (World) (Aftermarket) (Unl).zip</t>
    </r>
  </si>
  <si>
    <r>
      <rPr>
        <rFont val="&quot;Helvetica Neue&quot;, Helvetica, Arial, sans-serif"/>
        <color rgb="FF1155CC"/>
        <sz val="11.0"/>
        <u/>
      </rPr>
      <t>On Duty (World) (Beta) (Aftermarket) (Unl).zip</t>
    </r>
  </si>
  <si>
    <r>
      <rPr>
        <rFont val="&quot;Helvetica Neue&quot;, Helvetica, Arial, sans-serif"/>
        <color rgb="FF1155CC"/>
        <sz val="11.0"/>
        <u/>
      </rPr>
      <t>Othello (World) (Aftermarket) (Unl).zip</t>
    </r>
  </si>
  <si>
    <r>
      <rPr>
        <rFont val="&quot;Helvetica Neue&quot;, Helvetica, Arial, sans-serif"/>
        <color rgb="FF1155CC"/>
        <sz val="11.0"/>
        <u/>
      </rPr>
      <t>Ouragan (World) (Demo 1) (Aftermarket) (Unl).zip</t>
    </r>
  </si>
  <si>
    <r>
      <rPr>
        <rFont val="&quot;Helvetica Neue&quot;, Helvetica, Arial, sans-serif"/>
        <color rgb="FF1155CC"/>
        <sz val="11.0"/>
        <u/>
      </rPr>
      <t>Ouragan (World) (Demo 2) (Aftermarket) (Unl).zip</t>
    </r>
  </si>
  <si>
    <r>
      <rPr>
        <rFont val="&quot;Helvetica Neue&quot;, Helvetica, Arial, sans-serif"/>
        <color rgb="FF1155CC"/>
        <sz val="11.0"/>
        <u/>
      </rPr>
      <t>Oxymore (World) (Proto) (Aftermarket) (Unl).zip</t>
    </r>
  </si>
  <si>
    <r>
      <rPr>
        <rFont val="&quot;Helvetica Neue&quot;, Helvetica, Arial, sans-serif"/>
        <color rgb="FF1155CC"/>
        <sz val="11.0"/>
        <u/>
      </rPr>
      <t>Paraply (World) (Demo) (Aftermarket) (Unl).zip</t>
    </r>
  </si>
  <si>
    <r>
      <rPr>
        <rFont val="&quot;Helvetica Neue&quot;, Helvetica, Arial, sans-serif"/>
        <color rgb="FF1155CC"/>
        <sz val="11.0"/>
        <u/>
      </rPr>
      <t>Peg Solitaire (World) (v1.0) (Aftermarket) (Unl).zip</t>
    </r>
  </si>
  <si>
    <r>
      <rPr>
        <rFont val="&quot;Helvetica Neue&quot;, Helvetica, Arial, sans-serif"/>
        <color rgb="FF1155CC"/>
        <sz val="11.0"/>
        <u/>
      </rPr>
      <t>Peg Solitaire (World) (v1.1) (Aftermarket) (Unl).zip</t>
    </r>
  </si>
  <si>
    <r>
      <rPr>
        <rFont val="&quot;Helvetica Neue&quot;, Helvetica, Arial, sans-serif"/>
        <color rgb="FF1155CC"/>
        <sz val="11.0"/>
        <u/>
      </rPr>
      <t>Peg Solitaire (World) (v1.2) (256k) (Aftermarket) (Unl).zip</t>
    </r>
  </si>
  <si>
    <r>
      <rPr>
        <rFont val="&quot;Helvetica Neue&quot;, Helvetica, Arial, sans-serif"/>
        <color rgb="FF1155CC"/>
        <sz val="11.0"/>
        <u/>
      </rPr>
      <t>Peg Solitaire (World) (v1.2) (512k) (Aftermarket) (Unl).zip</t>
    </r>
  </si>
  <si>
    <r>
      <rPr>
        <rFont val="&quot;Helvetica Neue&quot;, Helvetica, Arial, sans-serif"/>
        <color rgb="FF1155CC"/>
        <sz val="11.0"/>
        <u/>
      </rPr>
      <t>Peg Solitaire (World) (v1.3) (Aftermarket) (Unl).zip</t>
    </r>
  </si>
  <si>
    <r>
      <rPr>
        <rFont val="&quot;Helvetica Neue&quot;, Helvetica, Arial, sans-serif"/>
        <color rgb="FF1155CC"/>
        <sz val="11.0"/>
        <u/>
      </rPr>
      <t>Poachin' Jeff (World) (Proto) (Aftermarket) (Unl).zip</t>
    </r>
  </si>
  <si>
    <r>
      <rPr>
        <rFont val="&quot;Helvetica Neue&quot;, Helvetica, Arial, sans-serif"/>
        <color rgb="FF1155CC"/>
        <sz val="11.0"/>
        <u/>
      </rPr>
      <t>Pong (World) (Demo 1) (Aftermarket) (Unl).zip</t>
    </r>
  </si>
  <si>
    <r>
      <rPr>
        <rFont val="&quot;Helvetica Neue&quot;, Helvetica, Arial, sans-serif"/>
        <color rgb="FF1155CC"/>
        <sz val="11.0"/>
        <u/>
      </rPr>
      <t>Pong (World) (Demo 2) (Aftermarket) (Unl).zip</t>
    </r>
  </si>
  <si>
    <r>
      <rPr>
        <rFont val="&quot;Helvetica Neue&quot;, Helvetica, Arial, sans-serif"/>
        <color rgb="FF1155CC"/>
        <sz val="11.0"/>
        <u/>
      </rPr>
      <t>Pong-4-Fun (World) (Proto) (Aftermarket) (Unl).zip</t>
    </r>
  </si>
  <si>
    <r>
      <rPr>
        <rFont val="&quot;Helvetica Neue&quot;, Helvetica, Arial, sans-serif"/>
        <color rgb="FF1155CC"/>
        <sz val="11.0"/>
        <u/>
      </rPr>
      <t>Power Factor (World) (Atari Lynx Collection 1) (Unl).zip</t>
    </r>
  </si>
  <si>
    <r>
      <rPr>
        <rFont val="&quot;Helvetica Neue&quot;, Helvetica, Arial, sans-serif"/>
        <color rgb="FF1155CC"/>
        <sz val="11.0"/>
        <u/>
      </rPr>
      <t>Push Around the World (World) (Demo) (Aftermarket) (Unl).zip</t>
    </r>
  </si>
  <si>
    <r>
      <rPr>
        <rFont val="&quot;Helvetica Neue&quot;, Helvetica, Arial, sans-serif"/>
        <color rgb="FF1155CC"/>
        <sz val="11.0"/>
        <u/>
      </rPr>
      <t>Puyo Puyo (World) (Demo 1) (Aftermarket) (Unl).zip</t>
    </r>
  </si>
  <si>
    <r>
      <rPr>
        <rFont val="&quot;Helvetica Neue&quot;, Helvetica, Arial, sans-serif"/>
        <color rgb="FF1155CC"/>
        <sz val="11.0"/>
        <u/>
      </rPr>
      <t>Puyo Puyo (World) (Demo 2) (Aftermarket) (Unl).zip</t>
    </r>
  </si>
  <si>
    <r>
      <rPr>
        <rFont val="&quot;Helvetica Neue&quot;, Helvetica, Arial, sans-serif"/>
        <color rgb="FF1155CC"/>
        <sz val="11.0"/>
        <u/>
      </rPr>
      <t>Puzzler 2000 (World) (Proto) (Unl).zip</t>
    </r>
  </si>
  <si>
    <r>
      <rPr>
        <rFont val="&quot;Helvetica Neue&quot;, Helvetica, Arial, sans-serif"/>
        <color rgb="FF1155CC"/>
        <sz val="11.0"/>
        <u/>
      </rPr>
      <t>RED Against the Machines (World) (v1.01) (Demo) (LynXmas 2020) (Aftermarket) (Unl).zip</t>
    </r>
  </si>
  <si>
    <r>
      <rPr>
        <rFont val="&quot;Helvetica Neue&quot;, Helvetica, Arial, sans-serif"/>
        <color rgb="FF1155CC"/>
        <sz val="11.0"/>
        <u/>
      </rPr>
      <t>RED Against the Machines (World) (v1.11) (Demo) (Aftermarket) (Unl).zip</t>
    </r>
  </si>
  <si>
    <r>
      <rPr>
        <rFont val="&quot;Helvetica Neue&quot;, Helvetica, Arial, sans-serif"/>
        <color rgb="FF1155CC"/>
        <sz val="11.0"/>
        <u/>
      </rPr>
      <t>RabbiLynx EggCatcher (World) (Demo) (Aftermarket) (Unl).zip</t>
    </r>
  </si>
  <si>
    <r>
      <rPr>
        <rFont val="&quot;Helvetica Neue&quot;, Helvetica, Arial, sans-serif"/>
        <color rgb="FF1155CC"/>
        <sz val="11.0"/>
        <u/>
      </rPr>
      <t>Raiden (USA) (Beta).zip</t>
    </r>
  </si>
  <si>
    <r>
      <rPr>
        <rFont val="&quot;Helvetica Neue&quot;, Helvetica, Arial, sans-serif"/>
        <color rgb="FF1155CC"/>
        <sz val="11.0"/>
        <u/>
      </rPr>
      <t>Raiden (World) (Aftermarket) (Unl).zip</t>
    </r>
  </si>
  <si>
    <r>
      <rPr>
        <rFont val="&quot;Helvetica Neue&quot;, Helvetica, Arial, sans-serif"/>
        <color rgb="FF1155CC"/>
        <sz val="11.0"/>
        <u/>
      </rPr>
      <t>Raid on TriCity (World) (Beta) (Aftermarket) (Unl).zip</t>
    </r>
  </si>
  <si>
    <r>
      <rPr>
        <rFont val="&quot;Helvetica Neue&quot;, Helvetica, Arial, sans-serif"/>
        <color rgb="FF1155CC"/>
        <sz val="11.0"/>
        <u/>
      </rPr>
      <t>Raid on TriCity - First Impact (World) (v1.01) (Aftermarket) (Unl).zip</t>
    </r>
  </si>
  <si>
    <r>
      <rPr>
        <rFont val="&quot;Helvetica Neue&quot;, Helvetica, Arial, sans-serif"/>
        <color rgb="FF1155CC"/>
        <sz val="11.0"/>
        <u/>
      </rPr>
      <t>Raid on TriCity - Second Wave (World) (Digital) (Aftermarket) (Unl).zip</t>
    </r>
  </si>
  <si>
    <r>
      <rPr>
        <rFont val="&quot;Helvetica Neue&quot;, Helvetica, Arial, sans-serif"/>
        <color rgb="FF1155CC"/>
        <sz val="11.0"/>
        <u/>
      </rPr>
      <t>Rainbow (World) (Proto) (Aftermarket) (Unl).zip</t>
    </r>
  </si>
  <si>
    <r>
      <rPr>
        <rFont val="&quot;Helvetica Neue&quot;, Helvetica, Arial, sans-serif"/>
        <color rgb="FF1155CC"/>
        <sz val="11.0"/>
        <u/>
      </rPr>
      <t>Rapid Racer (World) (Demo) (Aftermarket) (Unl).zip</t>
    </r>
  </si>
  <si>
    <r>
      <rPr>
        <rFont val="&quot;Helvetica Neue&quot;, Helvetica, Arial, sans-serif"/>
        <color rgb="FF1155CC"/>
        <sz val="11.0"/>
        <u/>
      </rPr>
      <t>Red Square (World) (v1.0) (Aftermarket) (Unl).zip</t>
    </r>
  </si>
  <si>
    <r>
      <rPr>
        <rFont val="&quot;Helvetica Neue&quot;, Helvetica, Arial, sans-serif"/>
        <color rgb="FF1155CC"/>
        <sz val="11.0"/>
        <u/>
      </rPr>
      <t>Red Square (World) (v1.1) (Aftermarket) (Unl).zip</t>
    </r>
  </si>
  <si>
    <r>
      <rPr>
        <rFont val="&quot;Helvetica Neue&quot;, Helvetica, Arial, sans-serif"/>
        <color rgb="FF1155CC"/>
        <sz val="11.0"/>
        <u/>
      </rPr>
      <t>Remnant - Planar Wars (World) (2000-05-24) (Beta) (Aftermarket) (Unl).zip</t>
    </r>
  </si>
  <si>
    <r>
      <rPr>
        <rFont val="&quot;Helvetica Neue&quot;, Helvetica, Arial, sans-serif"/>
        <color rgb="FF1155CC"/>
        <sz val="11.0"/>
        <u/>
      </rPr>
      <t>Remnant - Planar Wars (World) (Aftermarket) (Unl).zip</t>
    </r>
  </si>
  <si>
    <r>
      <rPr>
        <rFont val="&quot;Helvetica Neue&quot;, Helvetica, Arial, sans-serif"/>
        <color rgb="FF1155CC"/>
        <sz val="11.0"/>
        <u/>
      </rPr>
      <t>Return of the Space Coyote (World) (Demo) (Aftermarket) (Unl).zip</t>
    </r>
  </si>
  <si>
    <r>
      <rPr>
        <rFont val="&quot;Helvetica Neue&quot;, Helvetica, Arial, sans-serif"/>
        <color rgb="FF1155CC"/>
        <sz val="11.0"/>
        <u/>
      </rPr>
      <t>Reussite (World) (Demo) (Aftermarket) (Unl).zip</t>
    </r>
  </si>
  <si>
    <r>
      <rPr>
        <rFont val="&quot;Helvetica Neue&quot;, Helvetica, Arial, sans-serif"/>
        <color rgb="FF1155CC"/>
        <sz val="11.0"/>
        <u/>
      </rPr>
      <t>Running Knight (World) (Aftermarket) (Unl).zip</t>
    </r>
  </si>
  <si>
    <r>
      <rPr>
        <rFont val="&quot;Helvetica Neue&quot;, Helvetica, Arial, sans-serif"/>
        <color rgb="FF1155CC"/>
        <sz val="11.0"/>
        <u/>
      </rPr>
      <t>Santa's Empty Sack (World) (Aftermarket) (Unl).zip</t>
    </r>
  </si>
  <si>
    <r>
      <rPr>
        <rFont val="&quot;Helvetica Neue&quot;, Helvetica, Arial, sans-serif"/>
        <color rgb="FF1155CC"/>
        <sz val="11.0"/>
        <u/>
      </rPr>
      <t>Santa Factory (World) (Aftermarket) (Unl).zip</t>
    </r>
  </si>
  <si>
    <r>
      <rPr>
        <rFont val="&quot;Helvetica Neue&quot;, Helvetica, Arial, sans-serif"/>
        <color rgb="FF1155CC"/>
        <sz val="11.0"/>
        <u/>
      </rPr>
      <t>Saving Santa Tree (World) (Aftermarket) (Unl).zip</t>
    </r>
  </si>
  <si>
    <r>
      <rPr>
        <rFont val="&quot;Helvetica Neue&quot;, Helvetica, Arial, sans-serif"/>
        <color rgb="FF1155CC"/>
        <sz val="11.0"/>
        <u/>
      </rPr>
      <t>Scooternia (World) (Demo) (Aftermarket) (Unl).zip</t>
    </r>
  </si>
  <si>
    <r>
      <rPr>
        <rFont val="&quot;Helvetica Neue&quot;, Helvetica, Arial, sans-serif"/>
        <color rgb="FF1155CC"/>
        <sz val="11.0"/>
        <u/>
      </rPr>
      <t>Scroll of theTime Lords - Lovejoy Prologue (World) (Aftermarket) (Unl).zip</t>
    </r>
  </si>
  <si>
    <r>
      <rPr>
        <rFont val="&quot;Helvetica Neue&quot;, Helvetica, Arial, sans-serif"/>
        <color rgb="FF1155CC"/>
        <sz val="11.0"/>
        <u/>
      </rPr>
      <t>Shaken, Not Stirred (World) (v1.0) (Aftermarket) (Unl).zip</t>
    </r>
  </si>
  <si>
    <r>
      <rPr>
        <rFont val="&quot;Helvetica Neue&quot;, Helvetica, Arial, sans-serif"/>
        <color rgb="FF1155CC"/>
        <sz val="11.0"/>
        <u/>
      </rPr>
      <t>Shaken, Not Stirred (World) (v1.1) (Aftermarket) (Unl).zip</t>
    </r>
  </si>
  <si>
    <r>
      <rPr>
        <rFont val="&quot;Helvetica Neue&quot;, Helvetica, Arial, sans-serif"/>
        <color rgb="FF1155CC"/>
        <sz val="11.0"/>
        <u/>
      </rPr>
      <t>Shaken, Not Stirred (World) (v1.2) (Aftermarket) (Unl).zip</t>
    </r>
  </si>
  <si>
    <r>
      <rPr>
        <rFont val="&quot;Helvetica Neue&quot;, Helvetica, Arial, sans-serif"/>
        <color rgb="FF1155CC"/>
        <sz val="11.0"/>
        <u/>
      </rPr>
      <t>Shaken, Not Stirred (World) (v1.3) (Aftermarket) (Unl).zip</t>
    </r>
  </si>
  <si>
    <r>
      <rPr>
        <rFont val="&quot;Helvetica Neue&quot;, Helvetica, Arial, sans-serif"/>
        <color rgb="FF1155CC"/>
        <sz val="11.0"/>
        <u/>
      </rPr>
      <t>Shuriken (World) (Aftermarket) (Unl).zip</t>
    </r>
  </si>
  <si>
    <r>
      <rPr>
        <rFont val="&quot;Helvetica Neue&quot;, Helvetica, Arial, sans-serif"/>
        <color rgb="FF1155CC"/>
        <sz val="11.0"/>
        <u/>
      </rPr>
      <t>Silas Adventure (World) (Aftermarket) (Unl).zip</t>
    </r>
  </si>
  <si>
    <r>
      <rPr>
        <rFont val="&quot;Helvetica Neue&quot;, Helvetica, Arial, sans-serif"/>
        <color rgb="FF1155CC"/>
        <sz val="11.0"/>
        <u/>
      </rPr>
      <t>Silly Archery (World) (Aftermarket) (Unl).zip</t>
    </r>
  </si>
  <si>
    <r>
      <rPr>
        <rFont val="&quot;Helvetica Neue&quot;, Helvetica, Arial, sans-serif"/>
        <color rgb="FF1155CC"/>
        <sz val="11.0"/>
        <u/>
      </rPr>
      <t>Silly Blaster (World) (Aftermarket) (Unl).zip</t>
    </r>
  </si>
  <si>
    <r>
      <rPr>
        <rFont val="&quot;Helvetica Neue&quot;, Helvetica, Arial, sans-serif"/>
        <color rgb="FF1155CC"/>
        <sz val="11.0"/>
        <u/>
      </rPr>
      <t>SillySis (World) (Aftermarket) (Unl).zip</t>
    </r>
  </si>
  <si>
    <r>
      <rPr>
        <rFont val="&quot;Helvetica Neue&quot;, Helvetica, Arial, sans-serif"/>
        <color rgb="FF1155CC"/>
        <sz val="11.0"/>
        <u/>
      </rPr>
      <t>Sky Raider (World) (Demo) (Aftermarket) (Unl).zip</t>
    </r>
  </si>
  <si>
    <r>
      <rPr>
        <rFont val="&quot;Helvetica Neue&quot;, Helvetica, Arial, sans-serif"/>
        <color rgb="FF1155CC"/>
        <sz val="11.0"/>
        <u/>
      </rPr>
      <t>Snake (World) (Proto) (Aftermarket) (Unl).zip</t>
    </r>
  </si>
  <si>
    <r>
      <rPr>
        <rFont val="&quot;Helvetica Neue&quot;, Helvetica, Arial, sans-serif"/>
        <color rgb="FF1155CC"/>
        <sz val="11.0"/>
        <u/>
      </rPr>
      <t>Snow Ball (World) (Aftermarket) (Unl).zip</t>
    </r>
  </si>
  <si>
    <r>
      <rPr>
        <rFont val="&quot;Helvetica Neue&quot;, Helvetica, Arial, sans-serif"/>
        <color rgb="FF1155CC"/>
        <sz val="11.0"/>
        <u/>
      </rPr>
      <t>Solitaire (World) (2009-08-27) (karri) (Aftermarket) (Unl).zip</t>
    </r>
  </si>
  <si>
    <r>
      <rPr>
        <rFont val="&quot;Helvetica Neue&quot;, Helvetica, Arial, sans-serif"/>
        <color rgb="FF1155CC"/>
        <sz val="11.0"/>
        <u/>
      </rPr>
      <t>Solitaire (World) (2009-08-28) (karri) (Aftermarket) (Unl).zip</t>
    </r>
  </si>
  <si>
    <r>
      <rPr>
        <rFont val="&quot;Helvetica Neue&quot;, Helvetica, Arial, sans-serif"/>
        <color rgb="FF1155CC"/>
        <sz val="11.0"/>
        <u/>
      </rPr>
      <t>Solitaire (World) (2009-08-31) (karri) (Aftermarket) (Unl).zip</t>
    </r>
  </si>
  <si>
    <r>
      <rPr>
        <rFont val="&quot;Helvetica Neue&quot;, Helvetica, Arial, sans-serif"/>
        <color rgb="FF1155CC"/>
        <sz val="11.0"/>
        <u/>
      </rPr>
      <t>Solitaire (World) (2009-09-28) (karri) (Aftermarket) (Unl).zip</t>
    </r>
  </si>
  <si>
    <r>
      <rPr>
        <rFont val="&quot;Helvetica Neue&quot;, Helvetica, Arial, sans-serif"/>
        <color rgb="FF1155CC"/>
        <sz val="11.0"/>
        <u/>
      </rPr>
      <t>Solitaire (World) (Demo) (Inga) (Aftermarket) (Unl).zip</t>
    </r>
  </si>
  <si>
    <r>
      <rPr>
        <rFont val="&quot;Helvetica Neue&quot;, Helvetica, Arial, sans-serif"/>
        <color rgb="FF1155CC"/>
        <sz val="11.0"/>
        <u/>
      </rPr>
      <t>Sorrow (World) (Proto) (Aftermarket) (Unl).zip</t>
    </r>
  </si>
  <si>
    <r>
      <rPr>
        <rFont val="&quot;Helvetica Neue&quot;, Helvetica, Arial, sans-serif"/>
        <color rgb="FF1155CC"/>
        <sz val="11.0"/>
        <u/>
      </rPr>
      <t>Space Domino (World) (Aftermarket) (Unl).zip</t>
    </r>
  </si>
  <si>
    <r>
      <rPr>
        <rFont val="&quot;Helvetica Neue&quot;, Helvetica, Arial, sans-serif"/>
        <color rgb="FF1155CC"/>
        <sz val="11.0"/>
        <u/>
      </rPr>
      <t>Space Lock &amp; Space Shoot (World) (2005-04-25) (Proto) (Aftermarket) (Unl).zip</t>
    </r>
  </si>
  <si>
    <r>
      <rPr>
        <rFont val="&quot;Helvetica Neue&quot;, Helvetica, Arial, sans-serif"/>
        <color rgb="FF1155CC"/>
        <sz val="11.0"/>
        <u/>
      </rPr>
      <t>Space Lock &amp; Space Shoot (World) (2005-05-16) (Proto) (Aftermarket) (Unl).zip</t>
    </r>
  </si>
  <si>
    <r>
      <rPr>
        <rFont val="&quot;Helvetica Neue&quot;, Helvetica, Arial, sans-serif"/>
        <color rgb="FF1155CC"/>
        <sz val="11.0"/>
        <u/>
      </rPr>
      <t>Springtime Is Here (World) (Demo) (Aftermarket) (Unl).zip</t>
    </r>
  </si>
  <si>
    <r>
      <rPr>
        <rFont val="&quot;Helvetica Neue&quot;, Helvetica, Arial, sans-serif"/>
        <color rgb="FF1155CC"/>
        <sz val="11.0"/>
        <u/>
      </rPr>
      <t>Star Blader (World) (Proto) (Aftermarket) (Unl).zip</t>
    </r>
  </si>
  <si>
    <r>
      <rPr>
        <rFont val="&quot;Helvetica Neue&quot;, Helvetica, Arial, sans-serif"/>
        <color rgb="FF1155CC"/>
        <sz val="11.0"/>
        <u/>
      </rPr>
      <t>Star Raiders (World) (Demo 1) (Aftermarket) (Unl).zip</t>
    </r>
  </si>
  <si>
    <r>
      <rPr>
        <rFont val="&quot;Helvetica Neue&quot;, Helvetica, Arial, sans-serif"/>
        <color rgb="FF1155CC"/>
        <sz val="11.0"/>
        <u/>
      </rPr>
      <t>Star Raiders (World) (Demo 2) (Aftermarket) (Unl).zip</t>
    </r>
  </si>
  <si>
    <r>
      <rPr>
        <rFont val="&quot;Helvetica Neue&quot;, Helvetica, Arial, sans-serif"/>
        <color rgb="FF1155CC"/>
        <sz val="11.0"/>
        <u/>
      </rPr>
      <t>Stardreamer (World) (Demo) (Aftermarket) (Unl).zip</t>
    </r>
  </si>
  <si>
    <r>
      <rPr>
        <rFont val="&quot;Helvetica Neue&quot;, Helvetica, Arial, sans-serif"/>
        <color rgb="FF1155CC"/>
        <sz val="11.0"/>
        <u/>
      </rPr>
      <t>Stardreamer (World) (Proto) (2003-09-15) (Aftermarket) (Unl).zip</t>
    </r>
  </si>
  <si>
    <r>
      <rPr>
        <rFont val="&quot;Helvetica Neue&quot;, Helvetica, Arial, sans-serif"/>
        <color rgb="FF1155CC"/>
        <sz val="11.0"/>
        <u/>
      </rPr>
      <t>Stinger (World) (Aftermarket) (Unl).zip</t>
    </r>
  </si>
  <si>
    <r>
      <rPr>
        <rFont val="&quot;Helvetica Neue&quot;, Helvetica, Arial, sans-serif"/>
        <color rgb="FF1155CC"/>
        <sz val="11.0"/>
        <u/>
      </rPr>
      <t>Sudoku (World) (Proto) (Aftermarket) (Unl).zip</t>
    </r>
  </si>
  <si>
    <r>
      <rPr>
        <rFont val="&quot;Helvetica Neue&quot;, Helvetica, Arial, sans-serif"/>
        <color rgb="FF1155CC"/>
        <sz val="11.0"/>
        <u/>
      </rPr>
      <t>Super Skweek (World) (Atari Lynx Collection 1) (Unl).zip</t>
    </r>
  </si>
  <si>
    <r>
      <rPr>
        <rFont val="&quot;Helvetica Neue&quot;, Helvetica, Arial, sans-serif"/>
        <color rgb="FF1155CC"/>
        <sz val="11.0"/>
        <u/>
      </rPr>
      <t>Swaping Tiles (World) (Proto) (Aftermarket) (Unl).zip</t>
    </r>
  </si>
  <si>
    <r>
      <rPr>
        <rFont val="&quot;Helvetica Neue&quot;, Helvetica, Arial, sans-serif"/>
        <color rgb="FF1155CC"/>
        <sz val="11.0"/>
        <u/>
      </rPr>
      <t>Sybil's Nightmare Run (World) (Proto) (Aftermarket) (Unl).zip</t>
    </r>
  </si>
  <si>
    <r>
      <rPr>
        <rFont val="&quot;Helvetica Neue&quot;, Helvetica, Arial, sans-serif"/>
        <color rgb="FF1155CC"/>
        <sz val="11.0"/>
        <u/>
      </rPr>
      <t>T-Tris (World) (Pirate) (Alt).zip</t>
    </r>
  </si>
  <si>
    <r>
      <rPr>
        <rFont val="&quot;Helvetica Neue&quot;, Helvetica, Arial, sans-serif"/>
        <color rgb="FF1155CC"/>
        <sz val="11.0"/>
        <u/>
      </rPr>
      <t>T-Tris (World) (Pirate).zip</t>
    </r>
  </si>
  <si>
    <r>
      <rPr>
        <rFont val="&quot;Helvetica Neue&quot;, Helvetica, Arial, sans-serif"/>
        <color rgb="FF1155CC"/>
        <sz val="11.0"/>
        <u/>
      </rPr>
      <t>Teen Dance (World) (Aftermarket) (Unl).zip</t>
    </r>
  </si>
  <si>
    <r>
      <rPr>
        <rFont val="&quot;Helvetica Neue&quot;, Helvetica, Arial, sans-serif"/>
        <color rgb="FF1155CC"/>
        <sz val="11.0"/>
        <u/>
      </rPr>
      <t>Tetris Raiden (World) (Beta) (Aftermarket) (Unl).zip</t>
    </r>
  </si>
  <si>
    <r>
      <rPr>
        <rFont val="&quot;Helvetica Neue&quot;, Helvetica, Arial, sans-serif"/>
        <color rgb="FF1155CC"/>
        <sz val="11.0"/>
        <u/>
      </rPr>
      <t>Tetrisnoid (World) (Proto) (Aftermarket) (Unl).zip</t>
    </r>
  </si>
  <si>
    <r>
      <rPr>
        <rFont val="&quot;Helvetica Neue&quot;, Helvetica, Arial, sans-serif"/>
        <color rgb="FF1155CC"/>
        <sz val="11.0"/>
        <u/>
      </rPr>
      <t>Timeloop (World) (Aftermarket) (Unl).zip</t>
    </r>
  </si>
  <si>
    <r>
      <rPr>
        <rFont val="&quot;Helvetica Neue&quot;, Helvetica, Arial, sans-serif"/>
        <color rgb="FF1155CC"/>
        <sz val="11.0"/>
        <u/>
      </rPr>
      <t>Tiny Lynx Adventure (World) (Aftermarket) (Unl).zip</t>
    </r>
  </si>
  <si>
    <r>
      <rPr>
        <rFont val="&quot;Helvetica Neue&quot;, Helvetica, Arial, sans-serif"/>
        <color rgb="FF1155CC"/>
        <sz val="11.0"/>
        <u/>
      </rPr>
      <t>Titan (World) (Proto) (Aftermarket) (Unl).zip</t>
    </r>
  </si>
  <si>
    <r>
      <rPr>
        <rFont val="&quot;Helvetica Neue&quot;, Helvetica, Arial, sans-serif"/>
        <color rgb="FF1155CC"/>
        <sz val="11.0"/>
        <u/>
      </rPr>
      <t>Traffic Jam (World) (Demo) (Aftermarket) (Unl).zip</t>
    </r>
  </si>
  <si>
    <r>
      <rPr>
        <rFont val="&quot;Helvetica Neue&quot;, Helvetica, Arial, sans-serif"/>
        <color rgb="FF1155CC"/>
        <sz val="11.0"/>
        <u/>
      </rPr>
      <t>Tron-6-Fun (World) (Proto) (Aftermarket) (Unl).zip</t>
    </r>
  </si>
  <si>
    <r>
      <rPr>
        <rFont val="&quot;Helvetica Neue&quot;, Helvetica, Arial, sans-serif"/>
        <color rgb="FF1155CC"/>
        <sz val="11.0"/>
        <u/>
      </rPr>
      <t>Tropsy (World) (Proto) (Aftermarket) (Unl).zip</t>
    </r>
  </si>
  <si>
    <r>
      <rPr>
        <rFont val="&quot;Helvetica Neue&quot;, Helvetica, Arial, sans-serif"/>
        <color rgb="FF1155CC"/>
        <sz val="11.0"/>
        <u/>
      </rPr>
      <t>Turkey Puncher 3 - Hyper Punching (World) (Demo) (Aftermarket) (Unl).zip</t>
    </r>
  </si>
  <si>
    <r>
      <rPr>
        <rFont val="&quot;Helvetica Neue&quot;, Helvetica, Arial, sans-serif"/>
        <color rgb="FF1155CC"/>
        <sz val="11.0"/>
        <u/>
      </rPr>
      <t>Twitter Panic (World) (Proto) (Aftermarket) (Unl).zip</t>
    </r>
  </si>
  <si>
    <r>
      <rPr>
        <rFont val="&quot;Helvetica Neue&quot;, Helvetica, Arial, sans-serif"/>
        <color rgb="FF1155CC"/>
        <sz val="11.0"/>
        <u/>
      </rPr>
      <t>Undergrounders (World) (Demo) (Aftermarket) (Unl).zip</t>
    </r>
  </si>
  <si>
    <r>
      <rPr>
        <rFont val="&quot;Helvetica Neue&quot;, Helvetica, Arial, sans-serif"/>
        <color rgb="FF1155CC"/>
        <sz val="11.0"/>
        <u/>
      </rPr>
      <t>Verbix (World) (Aftermarket) (Unl).zip</t>
    </r>
  </si>
  <si>
    <r>
      <rPr>
        <rFont val="&quot;Helvetica Neue&quot;, Helvetica, Arial, sans-serif"/>
        <color rgb="FF1155CC"/>
        <sz val="11.0"/>
        <u/>
      </rPr>
      <t>Weltenschlacht (World) (v0.41) (Demo) (Aftermarket) (Unl).zip</t>
    </r>
  </si>
  <si>
    <r>
      <rPr>
        <rFont val="&quot;Helvetica Neue&quot;, Helvetica, Arial, sans-serif"/>
        <color rgb="FF1155CC"/>
        <sz val="11.0"/>
        <u/>
      </rPr>
      <t>Wizzy (World) (Proto) (Aftermarket) (Unl).zip</t>
    </r>
  </si>
  <si>
    <r>
      <rPr>
        <rFont val="&quot;Helvetica Neue&quot;, Helvetica, Arial, sans-serif"/>
        <color rgb="FF1155CC"/>
        <sz val="11.0"/>
        <u/>
      </rPr>
      <t>Wolfenstein 3D (World) (Demo 1) (Aftermarket) (Unl).zip</t>
    </r>
  </si>
  <si>
    <r>
      <rPr>
        <rFont val="&quot;Helvetica Neue&quot;, Helvetica, Arial, sans-serif"/>
        <color rgb="FF1155CC"/>
        <sz val="11.0"/>
        <u/>
      </rPr>
      <t>Wolfenstein 3D (World) (Demo 2) (Aftermarket) (Unl).zip</t>
    </r>
  </si>
  <si>
    <r>
      <rPr>
        <rFont val="&quot;Helvetica Neue&quot;, Helvetica, Arial, sans-serif"/>
        <color rgb="FF1155CC"/>
        <sz val="11.0"/>
        <u/>
      </rPr>
      <t>Xump - The Final Run (World) (Retroguru) (Digital) (Aftermarket) (Unl).zip</t>
    </r>
  </si>
  <si>
    <r>
      <rPr>
        <rFont val="&quot;Helvetica Neue&quot;, Helvetica, Arial, sans-serif"/>
        <color rgb="FF1155CC"/>
        <sz val="11.0"/>
        <u/>
      </rPr>
      <t>Xump - The Final Run (World) (Songbird) (Digital) (Aftermarket) (Unl).zip</t>
    </r>
  </si>
  <si>
    <r>
      <rPr>
        <rFont val="&quot;Helvetica Neue&quot;, Helvetica, Arial, sans-serif"/>
        <color rgb="FF1155CC"/>
        <sz val="11.0"/>
        <u/>
      </rPr>
      <t>Xump - The Final Run (World) (v1.2) (Retroguru) (Digital) (Aftermarket) (Unl).zip</t>
    </r>
  </si>
  <si>
    <r>
      <rPr>
        <rFont val="&quot;Helvetica Neue&quot;, Helvetica, Arial, sans-serif"/>
        <color rgb="FF1155CC"/>
        <sz val="11.0"/>
        <u/>
      </rPr>
      <t>Xump 2 - Back to Space (World) (Proto) (Aftermarket) (Unl).zip</t>
    </r>
  </si>
  <si>
    <r>
      <rPr>
        <rFont val="&quot;Helvetica Neue&quot;, Helvetica, Arial, sans-serif"/>
        <color rgb="FF1155CC"/>
        <sz val="11.0"/>
        <u/>
      </rPr>
      <t>YNXA (World) (Game Jam Edition) (Digital) (Aftermarket) (Unl).zip</t>
    </r>
  </si>
  <si>
    <r>
      <rPr>
        <rFont val="&quot;Helvetica Neue&quot;, Helvetica, Arial, sans-serif"/>
        <color rgb="FF1155CC"/>
        <sz val="11.0"/>
        <u/>
      </rPr>
      <t>YNXA - Leaf and the Guardians of Time (World) (Proto 1) (Aftermarket) (Unl).zip</t>
    </r>
  </si>
  <si>
    <r>
      <rPr>
        <rFont val="&quot;Helvetica Neue&quot;, Helvetica, Arial, sans-serif"/>
        <color rgb="FF1155CC"/>
        <sz val="11.0"/>
        <u/>
      </rPr>
      <t>YNXA - Leaf and the Guardians of Time (World) (Proto 2) (LynxJam23) (Aftermarket) (Unl).zip</t>
    </r>
  </si>
  <si>
    <r>
      <rPr>
        <rFont val="&quot;Helvetica Neue&quot;, Helvetica, Arial, sans-serif"/>
        <color rgb="FF1155CC"/>
        <sz val="11.0"/>
        <u/>
      </rPr>
      <t>Yastuna Volume 1 - The Alchemy of Cubes (World) (v1.00) (Digital) (Aftermarket) (Unl).zip</t>
    </r>
  </si>
  <si>
    <r>
      <rPr>
        <rFont val="&quot;Helvetica Neue&quot;, Helvetica, Arial, sans-serif"/>
        <color rgb="FF1155CC"/>
        <sz val="11.0"/>
        <u/>
      </rPr>
      <t>Yastuna Volume 1 - The Alchemy of Cubes (World) (v1.01) (Digital) (Aftermarket) (Unl).zip</t>
    </r>
  </si>
  <si>
    <r>
      <rPr>
        <rFont val="&quot;Helvetica Neue&quot;, Helvetica, Arial, sans-serif"/>
        <color rgb="FF1155CC"/>
        <sz val="11.0"/>
        <u/>
      </rPr>
      <t>Yastuna Volume 2 - The Space Incident (World) (v1.00) (Digital) (Aftermarket) (Unl).zip</t>
    </r>
  </si>
  <si>
    <r>
      <rPr>
        <rFont val="&quot;Helvetica Neue&quot;, Helvetica, Arial, sans-serif"/>
        <color rgb="FF1155CC"/>
        <sz val="11.0"/>
        <u/>
      </rPr>
      <t>Yastuna Volume 2 - The Space Incident (World) (v1.01) (Digital) (Aftermarket) (Unl).zip</t>
    </r>
  </si>
  <si>
    <r>
      <rPr>
        <rFont val="&quot;Helvetica Neue&quot;, Helvetica, Arial, sans-serif"/>
        <color rgb="FF1155CC"/>
        <sz val="11.0"/>
        <u/>
      </rPr>
      <t>Z.A.P. (World) (Aftermarket) (Unl).zip</t>
    </r>
  </si>
  <si>
    <r>
      <rPr>
        <rFont val="&quot;Helvetica Neue&quot;, Helvetica, Arial, sans-serif"/>
        <color rgb="FF1155CC"/>
        <sz val="11.0"/>
        <u/>
      </rPr>
      <t>Zaku (World) (Beta) (Unl).zip</t>
    </r>
  </si>
  <si>
    <r>
      <rPr>
        <rFont val="&quot;Helvetica Neue&quot;, Helvetica, Arial, sans-serif"/>
        <color rgb="FF1155CC"/>
        <sz val="11.0"/>
        <u/>
      </rPr>
      <t>Zaku (World) (Unl).zip</t>
    </r>
  </si>
  <si>
    <r>
      <rPr>
        <rFont val="&quot;Helvetica Neue&quot;, Helvetica, Arial, sans-serif"/>
        <color rgb="FF1155CC"/>
        <sz val="11.0"/>
        <u/>
      </rPr>
      <t>Zaku Puzzle (World) (Demo) (Aftermarket) (Unl).zip</t>
    </r>
  </si>
  <si>
    <r>
      <rPr>
        <rFont val="&quot;Helvetica Neue&quot;, Helvetica, Arial, sans-serif"/>
        <color rgb="FF1155CC"/>
        <sz val="11.0"/>
        <u/>
      </rPr>
      <t>Zap (World) (Demo) (Aftermarket) (Unl).zip</t>
    </r>
  </si>
  <si>
    <r>
      <rPr>
        <rFont val="&quot;Helvetica Neue&quot;, Helvetica, Arial, sans-serif"/>
        <color rgb="FF1155CC"/>
        <sz val="11.0"/>
        <u/>
      </rPr>
      <t>Ball (World).zip</t>
    </r>
  </si>
  <si>
    <r>
      <rPr>
        <rFont val="&quot;Helvetica Neue&quot;, Helvetica, Arial, sans-serif"/>
        <color rgb="FF1155CC"/>
        <sz val="11.0"/>
        <u/>
      </rPr>
      <t>Chef (World).zip</t>
    </r>
  </si>
  <si>
    <r>
      <rPr>
        <rFont val="&quot;Helvetica Neue&quot;, Helvetica, Arial, sans-serif"/>
        <color rgb="FF1155CC"/>
        <sz val="11.0"/>
        <u/>
      </rPr>
      <t>Donkey Kong (World).zip</t>
    </r>
  </si>
  <si>
    <r>
      <rPr>
        <rFont val="&quot;Helvetica Neue&quot;, Helvetica, Arial, sans-serif"/>
        <color rgb="FF1155CC"/>
        <sz val="11.0"/>
        <u/>
      </rPr>
      <t>Fire Attack (World).zip</t>
    </r>
  </si>
  <si>
    <r>
      <rPr>
        <rFont val="&quot;Helvetica Neue&quot;, Helvetica, Arial, sans-serif"/>
        <color rgb="FF1155CC"/>
        <sz val="11.0"/>
        <u/>
      </rPr>
      <t>Green House (World).zip</t>
    </r>
  </si>
  <si>
    <r>
      <rPr>
        <rFont val="&quot;Helvetica Neue&quot;, Helvetica, Arial, sans-serif"/>
        <color rgb="FF1155CC"/>
        <sz val="11.0"/>
        <u/>
      </rPr>
      <t>Lifeboat (World).zip</t>
    </r>
  </si>
  <si>
    <r>
      <rPr>
        <rFont val="&quot;Helvetica Neue&quot;, Helvetica, Arial, sans-serif"/>
        <color rgb="FF1155CC"/>
        <sz val="11.0"/>
        <u/>
      </rPr>
      <t>Mickey Mouse ~ Egg (World).zip</t>
    </r>
  </si>
  <si>
    <r>
      <rPr>
        <rFont val="&quot;Helvetica Neue&quot;, Helvetica, Arial, sans-serif"/>
        <color rgb="FF1155CC"/>
        <sz val="11.0"/>
        <u/>
      </rPr>
      <t>Octopus (World).zip</t>
    </r>
  </si>
  <si>
    <r>
      <rPr>
        <rFont val="&quot;Helvetica Neue&quot;, Helvetica, Arial, sans-serif"/>
        <color rgb="FF1155CC"/>
        <sz val="11.0"/>
        <u/>
      </rPr>
      <t>Oil Panic (World).zip</t>
    </r>
  </si>
  <si>
    <r>
      <rPr>
        <rFont val="&quot;Helvetica Neue&quot;, Helvetica, Arial, sans-serif"/>
        <color rgb="FF1155CC"/>
        <sz val="11.0"/>
        <u/>
      </rPr>
      <t>Parachute (World).zip</t>
    </r>
  </si>
  <si>
    <r>
      <rPr>
        <rFont val="&quot;Helvetica Neue&quot;, Helvetica, Arial, sans-serif"/>
        <color rgb="FF1155CC"/>
        <sz val="11.0"/>
        <u/>
      </rPr>
      <t>Rain Shower (World).zip</t>
    </r>
  </si>
  <si>
    <r>
      <rPr>
        <rFont val="&quot;Helvetica Neue&quot;, Helvetica, Arial, sans-serif"/>
        <color rgb="FF1155CC"/>
        <sz val="11.0"/>
        <u/>
      </rPr>
      <t>Squish (World).zip</t>
    </r>
  </si>
  <si>
    <r>
      <rPr>
        <rFont val="&quot;Helvetica Neue&quot;, Helvetica, Arial, sans-serif"/>
        <color rgb="FF1155CC"/>
        <sz val="11.0"/>
        <u/>
      </rPr>
      <t>Tropical Fish (World).zip</t>
    </r>
  </si>
  <si>
    <r>
      <rPr>
        <rFont val="&quot;Helvetica Neue&quot;, Helvetica, Arial, sans-serif"/>
        <color rgb="FF1155CC"/>
        <sz val="11.0"/>
        <u/>
      </rPr>
      <t>Turtle Bridge (World).zip</t>
    </r>
  </si>
  <si>
    <r>
      <rPr>
        <rFont val="&quot;Helvetica Neue&quot;, Helvetica, Arial, sans-serif"/>
        <color rgb="FF1155CC"/>
        <sz val="11.0"/>
        <u/>
      </rPr>
      <t>3 Choume no Tama - Tama and Friends - 3 Choume Obake Panic!! (Japan).zip</t>
    </r>
  </si>
  <si>
    <r>
      <rPr>
        <rFont val="&quot;Helvetica Neue&quot;, Helvetica, Arial, sans-serif"/>
        <color rgb="FF1155CC"/>
        <sz val="11.0"/>
        <u/>
      </rPr>
      <t>3-pun Yosou - Umaban Club (Japan).zip</t>
    </r>
  </si>
  <si>
    <r>
      <rPr>
        <rFont val="&quot;Helvetica Neue&quot;, Helvetica, Arial, sans-serif"/>
        <color rgb="FF1155CC"/>
        <sz val="11.0"/>
        <u/>
      </rPr>
      <t>4 in 1 (Europe) (4B-001, Sachen-Commin) (Unl).zip</t>
    </r>
  </si>
  <si>
    <r>
      <rPr>
        <rFont val="&quot;Helvetica Neue&quot;, Helvetica, Arial, sans-serif"/>
        <color rgb="FF1155CC"/>
        <sz val="11.0"/>
        <u/>
      </rPr>
      <t>4 in 1 (Europe) (4B-002, Sachen) (Unl).zip</t>
    </r>
  </si>
  <si>
    <r>
      <rPr>
        <rFont val="&quot;Helvetica Neue&quot;, Helvetica, Arial, sans-serif"/>
        <color rgb="FF1155CC"/>
        <sz val="11.0"/>
        <u/>
      </rPr>
      <t>4 in 1 (Europe) (4B-004, Sachen-Commin) (Unl).zip</t>
    </r>
  </si>
  <si>
    <r>
      <rPr>
        <rFont val="&quot;Helvetica Neue&quot;, Helvetica, Arial, sans-serif"/>
        <color rgb="FF1155CC"/>
        <sz val="11.0"/>
        <u/>
      </rPr>
      <t>4 in 1 (Europe) (4B-005, Sachen-Commin) (Unl).zip</t>
    </r>
  </si>
  <si>
    <r>
      <rPr>
        <rFont val="&quot;Helvetica Neue&quot;, Helvetica, Arial, sans-serif"/>
        <color rgb="FF1155CC"/>
        <sz val="11.0"/>
        <u/>
      </rPr>
      <t>4 in 1 (Europe) (4B-006, Sachen) (Unl).zip</t>
    </r>
  </si>
  <si>
    <r>
      <rPr>
        <rFont val="&quot;Helvetica Neue&quot;, Helvetica, Arial, sans-serif"/>
        <color rgb="FF1155CC"/>
        <sz val="11.0"/>
        <u/>
      </rPr>
      <t>4 in 1 (Europe) (4B-007, Sachen) (Unl).zip</t>
    </r>
  </si>
  <si>
    <r>
      <rPr>
        <rFont val="&quot;Helvetica Neue&quot;, Helvetica, Arial, sans-serif"/>
        <color rgb="FF1155CC"/>
        <sz val="11.0"/>
        <u/>
      </rPr>
      <t>4 in 1 (Europe) (4B-008, Sachen) (Unl).zip</t>
    </r>
  </si>
  <si>
    <r>
      <rPr>
        <rFont val="&quot;Helvetica Neue&quot;, Helvetica, Arial, sans-serif"/>
        <color rgb="FF1155CC"/>
        <sz val="11.0"/>
        <u/>
      </rPr>
      <t>4 in 1 (Europe) (4B-009, Sachen) (Unl).zip</t>
    </r>
  </si>
  <si>
    <r>
      <rPr>
        <rFont val="&quot;Helvetica Neue&quot;, Helvetica, Arial, sans-serif"/>
        <color rgb="FF1155CC"/>
        <sz val="11.0"/>
        <u/>
      </rPr>
      <t>4 in 1 (Taiwan) (En,Zh) (4B-003, Sachen-Commin) (Unl).zip</t>
    </r>
  </si>
  <si>
    <r>
      <rPr>
        <rFont val="&quot;Helvetica Neue&quot;, Helvetica, Arial, sans-serif"/>
        <color rgb="FF1155CC"/>
        <sz val="11.0"/>
        <u/>
      </rPr>
      <t>4-in-1 Fun Pak (Japan).zip</t>
    </r>
  </si>
  <si>
    <r>
      <rPr>
        <rFont val="&quot;Helvetica Neue&quot;, Helvetica, Arial, sans-serif"/>
        <color rgb="FF1155CC"/>
        <sz val="11.0"/>
        <u/>
      </rPr>
      <t>4-in-1 Fun Pak (USA, Europe).zip</t>
    </r>
  </si>
  <si>
    <r>
      <rPr>
        <rFont val="&quot;Helvetica Neue&quot;, Helvetica, Arial, sans-serif"/>
        <color rgb="FF1155CC"/>
        <sz val="11.0"/>
        <u/>
      </rPr>
      <t>4-in-1 Funpak - Volume II (USA, Europe).zip</t>
    </r>
  </si>
  <si>
    <r>
      <rPr>
        <rFont val="&quot;Helvetica Neue&quot;, Helvetica, Arial, sans-serif"/>
        <color rgb="FF1155CC"/>
        <sz val="11.0"/>
        <u/>
      </rPr>
      <t>8-in-1 (Taiwan) (En) (Unl).zip</t>
    </r>
  </si>
  <si>
    <r>
      <rPr>
        <rFont val="&quot;Helvetica Neue&quot;, Helvetica, Arial, sans-serif"/>
        <color rgb="FF1155CC"/>
        <sz val="11.0"/>
        <u/>
      </rPr>
      <t>10-Pin Bowling (USA) (Proto).zip</t>
    </r>
  </si>
  <si>
    <r>
      <rPr>
        <rFont val="&quot;Helvetica Neue&quot;, Helvetica, Arial, sans-serif"/>
        <color rgb="FF1155CC"/>
        <sz val="11.0"/>
        <u/>
      </rPr>
      <t>14 Juillet (World) (Fr) (Aftermarket) (Unl).zip</t>
    </r>
  </si>
  <si>
    <r>
      <rPr>
        <rFont val="&quot;Helvetica Neue&quot;, Helvetica, Arial, sans-serif"/>
        <color rgb="FF1155CC"/>
        <sz val="11.0"/>
        <u/>
      </rPr>
      <t>A-mazing Tater (USA).zip</t>
    </r>
  </si>
  <si>
    <r>
      <rPr>
        <rFont val="&quot;Helvetica Neue&quot;, Helvetica, Arial, sans-serif"/>
        <color rgb="FF1155CC"/>
        <sz val="11.0"/>
        <u/>
      </rPr>
      <t>Aa Harimanada (Japan).zip</t>
    </r>
  </si>
  <si>
    <r>
      <rPr>
        <rFont val="&quot;Helvetica Neue&quot;, Helvetica, Arial, sans-serif"/>
        <color rgb="FF1155CC"/>
        <sz val="11.0"/>
        <u/>
      </rPr>
      <t>Action Replay Pro (World) (Unl).zip</t>
    </r>
  </si>
  <si>
    <r>
      <rPr>
        <rFont val="&quot;Helvetica Neue&quot;, Helvetica, Arial, sans-serif"/>
        <color rgb="FF1155CC"/>
        <sz val="11.0"/>
        <u/>
      </rPr>
      <t>Addams Family, The (Europe) (En,Fr,De).zip</t>
    </r>
  </si>
  <si>
    <r>
      <rPr>
        <rFont val="&quot;Helvetica Neue&quot;, Helvetica, Arial, sans-serif"/>
        <color rgb="FF1155CC"/>
        <sz val="11.0"/>
        <u/>
      </rPr>
      <t>Addams Family, The (Japan).zip</t>
    </r>
  </si>
  <si>
    <r>
      <rPr>
        <rFont val="&quot;Helvetica Neue&quot;, Helvetica, Arial, sans-serif"/>
        <color rgb="FF1155CC"/>
        <sz val="11.0"/>
        <u/>
      </rPr>
      <t>Addams Family, The (USA).zip</t>
    </r>
  </si>
  <si>
    <r>
      <rPr>
        <rFont val="&quot;Helvetica Neue&quot;, Helvetica, Arial, sans-serif"/>
        <color rgb="FF1155CC"/>
        <sz val="11.0"/>
        <u/>
      </rPr>
      <t>Addams Family, The - Pugsley's Scavenger Hunt (USA, Europe).zip</t>
    </r>
  </si>
  <si>
    <r>
      <rPr>
        <rFont val="&quot;Helvetica Neue&quot;, Helvetica, Arial, sans-serif"/>
        <color rgb="FF1155CC"/>
        <sz val="11.0"/>
        <u/>
      </rPr>
      <t>Adulting! (World) (v2.0) (Aftermarket) (Unl).zip</t>
    </r>
  </si>
  <si>
    <r>
      <rPr>
        <rFont val="&quot;Helvetica Neue&quot;, Helvetica, Arial, sans-serif"/>
        <color rgb="FF1155CC"/>
        <sz val="11.0"/>
        <u/>
      </rPr>
      <t>Adventure Island (USA, Europe).zip</t>
    </r>
  </si>
  <si>
    <r>
      <rPr>
        <rFont val="&quot;Helvetica Neue&quot;, Helvetica, Arial, sans-serif"/>
        <color rgb="FF1155CC"/>
        <sz val="11.0"/>
        <u/>
      </rPr>
      <t>Adventure Island II - Aliens in Paradise (USA, Europe).zip</t>
    </r>
  </si>
  <si>
    <r>
      <rPr>
        <rFont val="&quot;Helvetica Neue&quot;, Helvetica, Arial, sans-serif"/>
        <color rgb="FF1155CC"/>
        <sz val="11.0"/>
        <u/>
      </rPr>
      <t>Adventures of Lolo (Europe) (SGB Enhanced).zip</t>
    </r>
  </si>
  <si>
    <r>
      <rPr>
        <rFont val="&quot;Helvetica Neue&quot;, Helvetica, Arial, sans-serif"/>
        <color rgb="FF1155CC"/>
        <sz val="11.0"/>
        <u/>
      </rPr>
      <t>Adventures of Pinocchio, The (Europe) (Proto).zip</t>
    </r>
  </si>
  <si>
    <r>
      <rPr>
        <rFont val="&quot;Helvetica Neue&quot;, Helvetica, Arial, sans-serif"/>
        <color rgb="FF1155CC"/>
        <sz val="11.0"/>
        <u/>
      </rPr>
      <t>Adventures of Rocky and Bullwinkle and Friends, The (USA).zip</t>
    </r>
  </si>
  <si>
    <r>
      <rPr>
        <rFont val="&quot;Helvetica Neue&quot;, Helvetica, Arial, sans-serif"/>
        <color rgb="FF1155CC"/>
        <sz val="11.0"/>
        <u/>
      </rPr>
      <t>Adventures of Star Saver, The (USA, Europe).zip</t>
    </r>
  </si>
  <si>
    <r>
      <rPr>
        <rFont val="&quot;Helvetica Neue&quot;, Helvetica, Arial, sans-serif"/>
        <color rgb="FF1155CC"/>
        <sz val="11.0"/>
        <u/>
      </rPr>
      <t>Aerostar (Japan).zip</t>
    </r>
  </si>
  <si>
    <r>
      <rPr>
        <rFont val="&quot;Helvetica Neue&quot;, Helvetica, Arial, sans-serif"/>
        <color rgb="FF1155CC"/>
        <sz val="11.0"/>
        <u/>
      </rPr>
      <t>Aerostar (USA, Europe).zip</t>
    </r>
  </si>
  <si>
    <r>
      <rPr>
        <rFont val="&quot;Helvetica Neue&quot;, Helvetica, Arial, sans-serif"/>
        <color rgb="FF1155CC"/>
        <sz val="11.0"/>
        <u/>
      </rPr>
      <t>After Burst (Japan).zip</t>
    </r>
  </si>
  <si>
    <r>
      <rPr>
        <rFont val="&quot;Helvetica Neue&quot;, Helvetica, Arial, sans-serif"/>
        <color rgb="FF1155CC"/>
        <sz val="11.0"/>
        <u/>
      </rPr>
      <t>Agro Soar (Australia).zip</t>
    </r>
  </si>
  <si>
    <r>
      <rPr>
        <rFont val="&quot;Helvetica Neue&quot;, Helvetica, Arial, sans-serif"/>
        <color rgb="FF1155CC"/>
        <sz val="11.0"/>
        <u/>
      </rPr>
      <t>Akazukin Chacha (Japan) (SGB Enhanced).zip</t>
    </r>
  </si>
  <si>
    <r>
      <rPr>
        <rFont val="&quot;Helvetica Neue&quot;, Helvetica, Arial, sans-serif"/>
        <color rgb="FF1155CC"/>
        <sz val="11.0"/>
        <u/>
      </rPr>
      <t>Akumajou Dracula - Shikkoku Taru Zensoukyoku - Dark Night Prelude (Japan) (SGB Enhanced).zip</t>
    </r>
  </si>
  <si>
    <r>
      <rPr>
        <rFont val="&quot;Helvetica Neue&quot;, Helvetica, Arial, sans-serif"/>
        <color rgb="FF1155CC"/>
        <sz val="11.0"/>
        <u/>
      </rPr>
      <t>Akumajou Special - Boku Dracula-kun (Japan).zip</t>
    </r>
  </si>
  <si>
    <r>
      <rPr>
        <rFont val="&quot;Helvetica Neue&quot;, Helvetica, Arial, sans-serif"/>
        <color rgb="FF1155CC"/>
        <sz val="11.0"/>
        <u/>
      </rPr>
      <t>Aladdin (Europe) (SGB Enhanced).zip</t>
    </r>
  </si>
  <si>
    <r>
      <rPr>
        <rFont val="&quot;Helvetica Neue&quot;, Helvetica, Arial, sans-serif"/>
        <color rgb="FF1155CC"/>
        <sz val="11.0"/>
        <u/>
      </rPr>
      <t>Aladdin (Europe) (Sample) (SGB Enhanced).zip</t>
    </r>
  </si>
  <si>
    <r>
      <rPr>
        <rFont val="&quot;Helvetica Neue&quot;, Helvetica, Arial, sans-serif"/>
        <color rgb="FF1155CC"/>
        <sz val="11.0"/>
        <u/>
      </rPr>
      <t>Aladdin (USA) (SGB Enhanced).zip</t>
    </r>
  </si>
  <si>
    <r>
      <rPr>
        <rFont val="&quot;Helvetica Neue&quot;, Helvetica, Arial, sans-serif"/>
        <color rgb="FF1155CC"/>
        <sz val="11.0"/>
        <u/>
      </rPr>
      <t>Aladdin (World) (Disney Classic Games) (SGB Enhanced).zip</t>
    </r>
  </si>
  <si>
    <r>
      <rPr>
        <rFont val="&quot;Helvetica Neue&quot;, Helvetica, Arial, sans-serif"/>
        <color rgb="FF1155CC"/>
        <sz val="11.0"/>
        <u/>
      </rPr>
      <t>Alfred Chicken (Europe) (Beta).zip</t>
    </r>
  </si>
  <si>
    <r>
      <rPr>
        <rFont val="&quot;Helvetica Neue&quot;, Helvetica, Arial, sans-serif"/>
        <color rgb="FF1155CC"/>
        <sz val="11.0"/>
        <u/>
      </rPr>
      <t>Alfred Chicken (Europe).zip</t>
    </r>
  </si>
  <si>
    <r>
      <rPr>
        <rFont val="&quot;Helvetica Neue&quot;, Helvetica, Arial, sans-serif"/>
        <color rgb="FF1155CC"/>
        <sz val="11.0"/>
        <u/>
      </rPr>
      <t>Alfred Chicken (Japan) (SGB Enhanced).zip</t>
    </r>
  </si>
  <si>
    <r>
      <rPr>
        <rFont val="&quot;Helvetica Neue&quot;, Helvetica, Arial, sans-serif"/>
        <color rgb="FF1155CC"/>
        <sz val="11.0"/>
        <u/>
      </rPr>
      <t>Alfred Chicken (USA).zip</t>
    </r>
  </si>
  <si>
    <r>
      <rPr>
        <rFont val="&quot;Helvetica Neue&quot;, Helvetica, Arial, sans-serif"/>
        <color rgb="FF1155CC"/>
        <sz val="11.0"/>
        <u/>
      </rPr>
      <t>Alien 3 (Japan).zip</t>
    </r>
  </si>
  <si>
    <r>
      <rPr>
        <rFont val="&quot;Helvetica Neue&quot;, Helvetica, Arial, sans-serif"/>
        <color rgb="FF1155CC"/>
        <sz val="11.0"/>
        <u/>
      </rPr>
      <t>Alien 3 (USA, Europe).zip</t>
    </r>
  </si>
  <si>
    <r>
      <rPr>
        <rFont val="&quot;Helvetica Neue&quot;, Helvetica, Arial, sans-serif"/>
        <color rgb="FF1155CC"/>
        <sz val="11.0"/>
        <u/>
      </rPr>
      <t>Alien Games (USA) (Proto).zip</t>
    </r>
  </si>
  <si>
    <r>
      <rPr>
        <rFont val="&quot;Helvetica Neue&quot;, Helvetica, Arial, sans-serif"/>
        <color rgb="FF1155CC"/>
        <sz val="11.0"/>
        <u/>
      </rPr>
      <t>Alien Olympics (Europe).zip</t>
    </r>
  </si>
  <si>
    <r>
      <rPr>
        <rFont val="&quot;Helvetica Neue&quot;, Helvetica, Arial, sans-serif"/>
        <color rgb="FF1155CC"/>
        <sz val="11.0"/>
        <u/>
      </rPr>
      <t>Alien vs Predator (Japan).zip</t>
    </r>
  </si>
  <si>
    <r>
      <rPr>
        <rFont val="&quot;Helvetica Neue&quot;, Helvetica, Arial, sans-serif"/>
        <color rgb="FF1155CC"/>
        <sz val="11.0"/>
        <u/>
      </rPr>
      <t>Alien vs Predator - The Last of His Clan (USA).zip</t>
    </r>
  </si>
  <si>
    <r>
      <rPr>
        <rFont val="&quot;Helvetica Neue&quot;, Helvetica, Arial, sans-serif"/>
        <color rgb="FF1155CC"/>
        <sz val="11.0"/>
        <u/>
      </rPr>
      <t>All-Star Baseball 99 (USA).zip</t>
    </r>
  </si>
  <si>
    <r>
      <rPr>
        <rFont val="&quot;Helvetica Neue&quot;, Helvetica, Arial, sans-serif"/>
        <color rgb="FF1155CC"/>
        <sz val="11.0"/>
        <u/>
      </rPr>
      <t>Alley (World) (Aftermarket) (Unl).zip</t>
    </r>
  </si>
  <si>
    <r>
      <rPr>
        <rFont val="&quot;Helvetica Neue&quot;, Helvetica, Arial, sans-serif"/>
        <color rgb="FF1155CC"/>
        <sz val="11.0"/>
        <u/>
      </rPr>
      <t>Alleyway (World).zip</t>
    </r>
  </si>
  <si>
    <r>
      <rPr>
        <rFont val="&quot;Helvetica Neue&quot;, Helvetica, Arial, sans-serif"/>
        <color rgb="FF1155CC"/>
        <sz val="11.0"/>
        <u/>
      </rPr>
      <t>Alphamax (World) (Aftermarket) (Unl).zip</t>
    </r>
  </si>
  <si>
    <r>
      <rPr>
        <rFont val="&quot;Helvetica Neue&quot;, Helvetica, Arial, sans-serif"/>
        <color rgb="FF1155CC"/>
        <sz val="11.0"/>
        <u/>
      </rPr>
      <t>Altered Space - A 3-D Alien Adventure (Europe).zip</t>
    </r>
  </si>
  <si>
    <r>
      <rPr>
        <rFont val="&quot;Helvetica Neue&quot;, Helvetica, Arial, sans-serif"/>
        <color rgb="FF1155CC"/>
        <sz val="11.0"/>
        <u/>
      </rPr>
      <t>Altered Space - A 3-D Alien Adventure (Japan).zip</t>
    </r>
  </si>
  <si>
    <r>
      <rPr>
        <rFont val="&quot;Helvetica Neue&quot;, Helvetica, Arial, sans-serif"/>
        <color rgb="FF1155CC"/>
        <sz val="11.0"/>
        <u/>
      </rPr>
      <t>Altered Space - A 3-D Alien Adventure (USA).zip</t>
    </r>
  </si>
  <si>
    <r>
      <rPr>
        <rFont val="&quot;Helvetica Neue&quot;, Helvetica, Arial, sans-serif"/>
        <color rgb="FF1155CC"/>
        <sz val="11.0"/>
        <u/>
      </rPr>
      <t>Amazing Penguin (USA, Europe).zip</t>
    </r>
  </si>
  <si>
    <r>
      <rPr>
        <rFont val="&quot;Helvetica Neue&quot;, Helvetica, Arial, sans-serif"/>
        <color rgb="FF1155CC"/>
        <sz val="11.0"/>
        <u/>
      </rPr>
      <t>Amazing Penguin (World) (Limited Run Games).zip</t>
    </r>
  </si>
  <si>
    <r>
      <rPr>
        <rFont val="&quot;Helvetica Neue&quot;, Helvetica, Arial, sans-serif"/>
        <color rgb="FF1155CC"/>
        <sz val="11.0"/>
        <u/>
      </rPr>
      <t>Amazing Spider-Man, The (USA, Europe).zip</t>
    </r>
  </si>
  <si>
    <r>
      <rPr>
        <rFont val="&quot;Helvetica Neue&quot;, Helvetica, Arial, sans-serif"/>
        <color rgb="FF1155CC"/>
        <sz val="11.0"/>
        <u/>
      </rPr>
      <t>America Oudan Ultra Quiz (Japan).zip</t>
    </r>
  </si>
  <si>
    <r>
      <rPr>
        <rFont val="&quot;Helvetica Neue&quot;, Helvetica, Arial, sans-serif"/>
        <color rgb="FF1155CC"/>
        <sz val="11.0"/>
        <u/>
      </rPr>
      <t>America Oudan Ultra Quiz Part 2 (Japan) (Rev 1).zip</t>
    </r>
  </si>
  <si>
    <r>
      <rPr>
        <rFont val="&quot;Helvetica Neue&quot;, Helvetica, Arial, sans-serif"/>
        <color rgb="FF1155CC"/>
        <sz val="11.0"/>
        <u/>
      </rPr>
      <t>America Oudan Ultra Quiz Part 2 (Japan).zip</t>
    </r>
  </si>
  <si>
    <r>
      <rPr>
        <rFont val="&quot;Helvetica Neue&quot;, Helvetica, Arial, sans-serif"/>
        <color rgb="FF1155CC"/>
        <sz val="11.0"/>
        <u/>
      </rPr>
      <t>America Oudan Ultra Quiz Part 3 - Champion Taikai (Japan).zip</t>
    </r>
  </si>
  <si>
    <r>
      <rPr>
        <rFont val="&quot;Helvetica Neue&quot;, Helvetica, Arial, sans-serif"/>
        <color rgb="FF1155CC"/>
        <sz val="11.0"/>
        <u/>
      </rPr>
      <t>America Oudan Ultra Quiz Part 4 (Japan).zip</t>
    </r>
  </si>
  <si>
    <r>
      <rPr>
        <rFont val="&quot;Helvetica Neue&quot;, Helvetica, Arial, sans-serif"/>
        <color rgb="FF1155CC"/>
        <sz val="11.0"/>
        <u/>
      </rPr>
      <t>Amida (Japan).zip</t>
    </r>
  </si>
  <si>
    <r>
      <rPr>
        <rFont val="&quot;Helvetica Neue&quot;, Helvetica, Arial, sans-serif"/>
        <color rgb="FF1155CC"/>
        <sz val="11.0"/>
        <u/>
      </rPr>
      <t>Anctrayl (World) (Aftermarket) (Unl).zip</t>
    </r>
  </si>
  <si>
    <r>
      <rPr>
        <rFont val="&quot;Helvetica Neue&quot;, Helvetica, Arial, sans-serif"/>
        <color rgb="FF1155CC"/>
        <sz val="11.0"/>
        <u/>
      </rPr>
      <t>Animal Breeder (Japan) (SGB Enhanced).zip</t>
    </r>
  </si>
  <si>
    <r>
      <rPr>
        <rFont val="&quot;Helvetica Neue&quot;, Helvetica, Arial, sans-serif"/>
        <color rgb="FF1155CC"/>
        <sz val="11.0"/>
        <u/>
      </rPr>
      <t>Animal Breeder 2 (Japan) (SGB Enhanced).zip</t>
    </r>
  </si>
  <si>
    <r>
      <rPr>
        <rFont val="&quot;Helvetica Neue&quot;, Helvetica, Arial, sans-serif"/>
        <color rgb="FF1155CC"/>
        <sz val="11.0"/>
        <u/>
      </rPr>
      <t>Animaniacs (Europe) (SGB Enhanced).zip</t>
    </r>
  </si>
  <si>
    <r>
      <rPr>
        <rFont val="&quot;Helvetica Neue&quot;, Helvetica, Arial, sans-serif"/>
        <color rgb="FF1155CC"/>
        <sz val="11.0"/>
        <u/>
      </rPr>
      <t>Animaniacs (USA) (SGB Enhanced).zip</t>
    </r>
  </si>
  <si>
    <r>
      <rPr>
        <rFont val="&quot;Helvetica Neue&quot;, Helvetica, Arial, sans-serif"/>
        <color rgb="FF1155CC"/>
        <sz val="11.0"/>
        <u/>
      </rPr>
      <t>Another Bible (Japan) (SGB Enhanced).zip</t>
    </r>
  </si>
  <si>
    <r>
      <rPr>
        <rFont val="&quot;Helvetica Neue&quot;, Helvetica, Arial, sans-serif"/>
        <color rgb="FF1155CC"/>
        <sz val="11.0"/>
        <u/>
      </rPr>
      <t>Another Push Game (World) (v1.07) (Proto) (Aftermarket) (Unl).zip</t>
    </r>
  </si>
  <si>
    <r>
      <rPr>
        <rFont val="&quot;Helvetica Neue&quot;, Helvetica, Arial, sans-serif"/>
        <color rgb="FF1155CC"/>
        <sz val="11.0"/>
        <u/>
      </rPr>
      <t>Aoki Densetsu Shoot! (Japan) (SGB Enhanced).zip</t>
    </r>
  </si>
  <si>
    <r>
      <rPr>
        <rFont val="&quot;Helvetica Neue&quot;, Helvetica, Arial, sans-serif"/>
        <color rgb="FF1155CC"/>
        <sz val="11.0"/>
        <u/>
      </rPr>
      <t>Aprilia - DiTech Interface (Unknown) (Unl) [b].zip</t>
    </r>
  </si>
  <si>
    <r>
      <rPr>
        <rFont val="&quot;Helvetica Neue&quot;, Helvetica, Arial, sans-serif"/>
        <color rgb="FF1155CC"/>
        <sz val="11.0"/>
        <u/>
      </rPr>
      <t>Aqua (World) (v1.0) (Aftermarket) (Unl).zip</t>
    </r>
  </si>
  <si>
    <r>
      <rPr>
        <rFont val="&quot;Helvetica Neue&quot;, Helvetica, Arial, sans-serif"/>
        <color rgb="FF1155CC"/>
        <sz val="11.0"/>
        <u/>
      </rPr>
      <t>Aqua (World) (v1.1) (Aftermarket) (Unl).zip</t>
    </r>
  </si>
  <si>
    <r>
      <rPr>
        <rFont val="&quot;Helvetica Neue&quot;, Helvetica, Arial, sans-serif"/>
        <color rgb="FF1155CC"/>
        <sz val="11.0"/>
        <u/>
      </rPr>
      <t>Arcade Classic No. 1 - Asteroids &amp; Missile Command (USA, Europe) (SGB Enhanced).zip</t>
    </r>
  </si>
  <si>
    <r>
      <rPr>
        <rFont val="&quot;Helvetica Neue&quot;, Helvetica, Arial, sans-serif"/>
        <color rgb="FF1155CC"/>
        <sz val="11.0"/>
        <u/>
      </rPr>
      <t>Arcade Classic No. 2 - Centipede &amp; Millipede (USA, Europe) (SGB Enhanced).zip</t>
    </r>
  </si>
  <si>
    <r>
      <rPr>
        <rFont val="&quot;Helvetica Neue&quot;, Helvetica, Arial, sans-serif"/>
        <color rgb="FF1155CC"/>
        <sz val="11.0"/>
        <u/>
      </rPr>
      <t>Arcade Classic No. 3 - Galaga &amp; Galaxian (Europe) (SGB Enhanced).zip</t>
    </r>
  </si>
  <si>
    <r>
      <rPr>
        <rFont val="&quot;Helvetica Neue&quot;, Helvetica, Arial, sans-serif"/>
        <color rgb="FF1155CC"/>
        <sz val="11.0"/>
        <u/>
      </rPr>
      <t>Arcade Classic No. 3 - Galaga &amp; Galaxian (USA) (SGB Enhanced).zip</t>
    </r>
  </si>
  <si>
    <r>
      <rPr>
        <rFont val="&quot;Helvetica Neue&quot;, Helvetica, Arial, sans-serif"/>
        <color rgb="FF1155CC"/>
        <sz val="11.0"/>
        <u/>
      </rPr>
      <t>Arcade Classic No. 4 - Defender &amp; Joust (USA, Europe) (SGB Enhanced).zip</t>
    </r>
  </si>
  <si>
    <r>
      <rPr>
        <rFont val="&quot;Helvetica Neue&quot;, Helvetica, Arial, sans-serif"/>
        <color rgb="FF1155CC"/>
        <sz val="11.0"/>
        <u/>
      </rPr>
      <t>Arcade Classics - Super Breakout &amp; Battlezone (USA, Europe) (SGB Enhanced).zip</t>
    </r>
  </si>
  <si>
    <r>
      <rPr>
        <rFont val="&quot;Helvetica Neue&quot;, Helvetica, Arial, sans-serif"/>
        <color rgb="FF1155CC"/>
        <sz val="11.0"/>
        <u/>
      </rPr>
      <t>Aretha (Japan).zip</t>
    </r>
  </si>
  <si>
    <r>
      <rPr>
        <rFont val="&quot;Helvetica Neue&quot;, Helvetica, Arial, sans-serif"/>
        <color rgb="FF1155CC"/>
        <sz val="11.0"/>
        <u/>
      </rPr>
      <t>Aretha II (Japan).zip</t>
    </r>
  </si>
  <si>
    <r>
      <rPr>
        <rFont val="&quot;Helvetica Neue&quot;, Helvetica, Arial, sans-serif"/>
        <color rgb="FF1155CC"/>
        <sz val="11.0"/>
        <u/>
      </rPr>
      <t>Aretha III (Japan).zip</t>
    </r>
  </si>
  <si>
    <r>
      <rPr>
        <rFont val="&quot;Helvetica Neue&quot;, Helvetica, Arial, sans-serif"/>
        <color rgb="FF1155CC"/>
        <sz val="11.0"/>
        <u/>
      </rPr>
      <t>Art School Pocket (World) (De) (Aftermarket) (Unl).zip</t>
    </r>
  </si>
  <si>
    <r>
      <rPr>
        <rFont val="&quot;Helvetica Neue&quot;, Helvetica, Arial, sans-serif"/>
        <color rgb="FF1155CC"/>
        <sz val="11.0"/>
        <u/>
      </rPr>
      <t>Art School Pocket (World) (En) (Aftermarket) (Unl).zip</t>
    </r>
  </si>
  <si>
    <r>
      <rPr>
        <rFont val="&quot;Helvetica Neue&quot;, Helvetica, Arial, sans-serif"/>
        <color rgb="FF1155CC"/>
        <sz val="11.0"/>
        <u/>
      </rPr>
      <t>Art School Pocket (World) (Es) (Aftermarket) (Unl).zip</t>
    </r>
  </si>
  <si>
    <r>
      <rPr>
        <rFont val="&quot;Helvetica Neue&quot;, Helvetica, Arial, sans-serif"/>
        <color rgb="FF1155CC"/>
        <sz val="11.0"/>
        <u/>
      </rPr>
      <t>Art School Pocket (World) (Fr) (Aftermarket) (Unl).zip</t>
    </r>
  </si>
  <si>
    <r>
      <rPr>
        <rFont val="&quot;Helvetica Neue&quot;, Helvetica, Arial, sans-serif"/>
        <color rgb="FF1155CC"/>
        <sz val="11.0"/>
        <u/>
      </rPr>
      <t>Asmik-kun World 2 (Japan).zip</t>
    </r>
  </si>
  <si>
    <r>
      <rPr>
        <rFont val="&quot;Helvetica Neue&quot;, Helvetica, Arial, sans-serif"/>
        <color rgb="FF1155CC"/>
        <sz val="11.0"/>
        <u/>
      </rPr>
      <t>Asterix &amp; Obelix (Europe) (Fr,De) (Beta) (SGB Enhanced).zip</t>
    </r>
  </si>
  <si>
    <r>
      <rPr>
        <rFont val="&quot;Helvetica Neue&quot;, Helvetica, Arial, sans-serif"/>
        <color rgb="FF1155CC"/>
        <sz val="11.0"/>
        <u/>
      </rPr>
      <t>Asterix &amp; Obelix (Europe) (Fr,De) (SGB Enhanced).zip</t>
    </r>
  </si>
  <si>
    <r>
      <rPr>
        <rFont val="&quot;Helvetica Neue&quot;, Helvetica, Arial, sans-serif"/>
        <color rgb="FF1155CC"/>
        <sz val="11.0"/>
        <u/>
      </rPr>
      <t>Asterix &amp; Obelix (Spain) (En,Es) (SGB Enhanced).zip</t>
    </r>
  </si>
  <si>
    <r>
      <rPr>
        <rFont val="&quot;Helvetica Neue&quot;, Helvetica, Arial, sans-serif"/>
        <color rgb="FF1155CC"/>
        <sz val="11.0"/>
        <u/>
      </rPr>
      <t>Asterix (Europe) (En,Fr,De,Es,It).zip</t>
    </r>
  </si>
  <si>
    <r>
      <rPr>
        <rFont val="&quot;Helvetica Neue&quot;, Helvetica, Arial, sans-serif"/>
        <color rgb="FF1155CC"/>
        <sz val="11.0"/>
        <u/>
      </rPr>
      <t>Asterix (USA) (Proto 1).zip</t>
    </r>
  </si>
  <si>
    <r>
      <rPr>
        <rFont val="&quot;Helvetica Neue&quot;, Helvetica, Arial, sans-serif"/>
        <color rgb="FF1155CC"/>
        <sz val="11.0"/>
        <u/>
      </rPr>
      <t>Asterix (USA) (Proto 2).zip</t>
    </r>
  </si>
  <si>
    <r>
      <rPr>
        <rFont val="&quot;Helvetica Neue&quot;, Helvetica, Arial, sans-serif"/>
        <color rgb="FF1155CC"/>
        <sz val="11.0"/>
        <u/>
      </rPr>
      <t>Asterix (USA) (Proto 3).zip</t>
    </r>
  </si>
  <si>
    <r>
      <rPr>
        <rFont val="&quot;Helvetica Neue&quot;, Helvetica, Arial, sans-serif"/>
        <color rgb="FF1155CC"/>
        <sz val="11.0"/>
        <u/>
      </rPr>
      <t>Asteroids (USA, Europe) (Beta).zip</t>
    </r>
  </si>
  <si>
    <r>
      <rPr>
        <rFont val="&quot;Helvetica Neue&quot;, Helvetica, Arial, sans-serif"/>
        <color rgb="FF1155CC"/>
        <sz val="11.0"/>
        <u/>
      </rPr>
      <t>Asteroids (USA, Europe).zip</t>
    </r>
  </si>
  <si>
    <r>
      <rPr>
        <rFont val="&quot;Helvetica Neue&quot;, Helvetica, Arial, sans-serif"/>
        <color rgb="FF1155CC"/>
        <sz val="11.0"/>
        <u/>
      </rPr>
      <t>Asteroids Chasers (World) (Aftermarket) (Unl).zip</t>
    </r>
  </si>
  <si>
    <r>
      <rPr>
        <rFont val="&quot;Helvetica Neue&quot;, Helvetica, Arial, sans-serif"/>
        <color rgb="FF1155CC"/>
        <sz val="11.0"/>
        <u/>
      </rPr>
      <t>Astro-Jump (World) (Aftermarket) (Unl).zip</t>
    </r>
  </si>
  <si>
    <r>
      <rPr>
        <rFont val="&quot;Helvetica Neue&quot;, Helvetica, Arial, sans-serif"/>
        <color rgb="FF1155CC"/>
        <sz val="11.0"/>
        <u/>
      </rPr>
      <t>Astro Rabby (Japan).zip</t>
    </r>
  </si>
  <si>
    <r>
      <rPr>
        <rFont val="&quot;Helvetica Neue&quot;, Helvetica, Arial, sans-serif"/>
        <color rgb="FF1155CC"/>
        <sz val="11.0"/>
        <u/>
      </rPr>
      <t>Athletic World (World) (Demo) (SGB Enhanced) (Aftermarket) (Unl).zip</t>
    </r>
  </si>
  <si>
    <r>
      <rPr>
        <rFont val="&quot;Helvetica Neue&quot;, Helvetica, Arial, sans-serif"/>
        <color rgb="FF1155CC"/>
        <sz val="11.0"/>
        <u/>
      </rPr>
      <t>Atomic Punk (USA).zip</t>
    </r>
  </si>
  <si>
    <r>
      <rPr>
        <rFont val="&quot;Helvetica Neue&quot;, Helvetica, Arial, sans-serif"/>
        <color rgb="FF1155CC"/>
        <sz val="11.0"/>
        <u/>
      </rPr>
      <t>Attack of the Killer Tomatoes (Japan).zip</t>
    </r>
  </si>
  <si>
    <r>
      <rPr>
        <rFont val="&quot;Helvetica Neue&quot;, Helvetica, Arial, sans-serif"/>
        <color rgb="FF1155CC"/>
        <sz val="11.0"/>
        <u/>
      </rPr>
      <t>Attack of the Killer Tomatoes (USA, Europe).zip</t>
    </r>
  </si>
  <si>
    <r>
      <rPr>
        <rFont val="&quot;Helvetica Neue&quot;, Helvetica, Arial, sans-serif"/>
        <color rgb="FF1155CC"/>
        <sz val="11.0"/>
        <u/>
      </rPr>
      <t>Auto Zone (World) (Aftermarket) (Unl).zip</t>
    </r>
  </si>
  <si>
    <r>
      <rPr>
        <rFont val="&quot;Helvetica Neue&quot;, Helvetica, Arial, sans-serif"/>
        <color rgb="FF1155CC"/>
        <sz val="11.0"/>
        <u/>
      </rPr>
      <t>Avenging Spirit (USA, Europe).zip</t>
    </r>
  </si>
  <si>
    <r>
      <rPr>
        <rFont val="&quot;Helvetica Neue&quot;, Helvetica, Arial, sans-serif"/>
        <color rgb="FF1155CC"/>
        <sz val="11.0"/>
        <u/>
      </rPr>
      <t>Ayakashi no Shiro (Japan).zip</t>
    </r>
  </si>
  <si>
    <r>
      <rPr>
        <rFont val="&quot;Helvetica Neue&quot;, Helvetica, Arial, sans-serif"/>
        <color rgb="FF1155CC"/>
        <sz val="11.0"/>
        <u/>
      </rPr>
      <t>B.C. Kid (Europe).zip</t>
    </r>
  </si>
  <si>
    <r>
      <rPr>
        <rFont val="&quot;Helvetica Neue&quot;, Helvetica, Arial, sans-serif"/>
        <color rgb="FF1155CC"/>
        <sz val="11.0"/>
        <u/>
      </rPr>
      <t>B.C. Kid 2 (Europe) (Beta) (SGB Enhanced).zip</t>
    </r>
  </si>
  <si>
    <r>
      <rPr>
        <rFont val="&quot;Helvetica Neue&quot;, Helvetica, Arial, sans-serif"/>
        <color rgb="FF1155CC"/>
        <sz val="11.0"/>
        <u/>
      </rPr>
      <t>B.C. Kid 2 (Europe) (SGB Enhanced).zip</t>
    </r>
  </si>
  <si>
    <r>
      <rPr>
        <rFont val="&quot;Helvetica Neue&quot;, Helvetica, Arial, sans-serif"/>
        <color rgb="FF1155CC"/>
        <sz val="11.0"/>
        <u/>
      </rPr>
      <t>Baby's Day Out (USA) (Proto).zip</t>
    </r>
  </si>
  <si>
    <r>
      <rPr>
        <rFont val="&quot;Helvetica Neue&quot;, Helvetica, Arial, sans-serif"/>
        <color rgb="FF1155CC"/>
        <sz val="11.0"/>
        <u/>
      </rPr>
      <t>Baby T-Rex (Europe).zip</t>
    </r>
  </si>
  <si>
    <r>
      <rPr>
        <rFont val="&quot;Helvetica Neue&quot;, Helvetica, Arial, sans-serif"/>
        <color rgb="FF1155CC"/>
        <sz val="11.0"/>
        <u/>
      </rPr>
      <t>Bakenou TV '94 (Japan) (SGB Enhanced).zip</t>
    </r>
  </si>
  <si>
    <r>
      <rPr>
        <rFont val="&quot;Helvetica Neue&quot;, Helvetica, Arial, sans-serif"/>
        <color rgb="FF1155CC"/>
        <sz val="11.0"/>
        <u/>
      </rPr>
      <t>Bakenou V3 (Japan).zip</t>
    </r>
  </si>
  <si>
    <r>
      <rPr>
        <rFont val="&quot;Helvetica Neue&quot;, Helvetica, Arial, sans-serif"/>
        <color rgb="FF1155CC"/>
        <sz val="11.0"/>
        <u/>
      </rPr>
      <t>Bakuchou Retrieve Master (Japan) (SGB Enhanced).zip</t>
    </r>
  </si>
  <si>
    <r>
      <rPr>
        <rFont val="&quot;Helvetica Neue&quot;, Helvetica, Arial, sans-serif"/>
        <color rgb="FF1155CC"/>
        <sz val="11.0"/>
        <u/>
      </rPr>
      <t>Bakuchou Retsuden Shou - Hyper Fishing (Japan) (SGB Enhanced).zip</t>
    </r>
  </si>
  <si>
    <r>
      <rPr>
        <rFont val="&quot;Helvetica Neue&quot;, Helvetica, Arial, sans-serif"/>
        <color rgb="FF1155CC"/>
        <sz val="11.0"/>
        <u/>
      </rPr>
      <t>Bakuretsu Senshi Warrior (Japan).zip</t>
    </r>
  </si>
  <si>
    <r>
      <rPr>
        <rFont val="&quot;Helvetica Neue&quot;, Helvetica, Arial, sans-serif"/>
        <color rgb="FF1155CC"/>
        <sz val="11.0"/>
        <u/>
      </rPr>
      <t>Balloon Kid (USA, Europe).zip</t>
    </r>
  </si>
  <si>
    <r>
      <rPr>
        <rFont val="&quot;Helvetica Neue&quot;, Helvetica, Arial, sans-serif"/>
        <color rgb="FF1155CC"/>
        <sz val="11.0"/>
        <u/>
      </rPr>
      <t>Bamse (Sweden).zip</t>
    </r>
  </si>
  <si>
    <r>
      <rPr>
        <rFont val="&quot;Helvetica Neue&quot;, Helvetica, Arial, sans-serif"/>
        <color rgb="FF1155CC"/>
        <sz val="11.0"/>
        <u/>
      </rPr>
      <t>Banishing Racer (Japan).zip</t>
    </r>
  </si>
  <si>
    <r>
      <rPr>
        <rFont val="&quot;Helvetica Neue&quot;, Helvetica, Arial, sans-serif"/>
        <color rgb="FF1155CC"/>
        <sz val="11.0"/>
        <u/>
      </rPr>
      <t>Barbie - Game Girl (USA) (Beta).zip</t>
    </r>
  </si>
  <si>
    <r>
      <rPr>
        <rFont val="&quot;Helvetica Neue&quot;, Helvetica, Arial, sans-serif"/>
        <color rgb="FF1155CC"/>
        <sz val="11.0"/>
        <u/>
      </rPr>
      <t>Barbie - Game Girl (USA, Europe).zip</t>
    </r>
  </si>
  <si>
    <r>
      <rPr>
        <rFont val="&quot;Helvetica Neue&quot;, Helvetica, Arial, sans-serif"/>
        <color rgb="FF1155CC"/>
        <sz val="11.0"/>
        <u/>
      </rPr>
      <t>Bart Simpson's Escape from Camp Deadly (USA, Europe).zip</t>
    </r>
  </si>
  <si>
    <r>
      <rPr>
        <rFont val="&quot;Helvetica Neue&quot;, Helvetica, Arial, sans-serif"/>
        <color rgb="FF1155CC"/>
        <sz val="11.0"/>
        <u/>
      </rPr>
      <t>Bart no Survival Camp (Japan).zip</t>
    </r>
  </si>
  <si>
    <r>
      <rPr>
        <rFont val="&quot;Helvetica Neue&quot;, Helvetica, Arial, sans-serif"/>
        <color rgb="FF1155CC"/>
        <sz val="11.0"/>
        <u/>
      </rPr>
      <t>Baseball (World).zip</t>
    </r>
  </si>
  <si>
    <r>
      <rPr>
        <rFont val="&quot;Helvetica Neue&quot;, Helvetica, Arial, sans-serif"/>
        <color rgb="FF1155CC"/>
        <sz val="11.0"/>
        <u/>
      </rPr>
      <t>Baseball Kids (Japan).zip</t>
    </r>
  </si>
  <si>
    <r>
      <rPr>
        <rFont val="&quot;Helvetica Neue&quot;, Helvetica, Arial, sans-serif"/>
        <color rgb="FF1155CC"/>
        <sz val="11.0"/>
        <u/>
      </rPr>
      <t>Bases Loaded (USA).zip</t>
    </r>
  </si>
  <si>
    <r>
      <rPr>
        <rFont val="&quot;Helvetica Neue&quot;, Helvetica, Arial, sans-serif"/>
        <color rgb="FF1155CC"/>
        <sz val="11.0"/>
        <u/>
      </rPr>
      <t>Bass Fishing Tatsujin Techou (Japan).zip</t>
    </r>
  </si>
  <si>
    <r>
      <rPr>
        <rFont val="&quot;Helvetica Neue&quot;, Helvetica, Arial, sans-serif"/>
        <color rgb="FF1155CC"/>
        <sz val="11.0"/>
        <u/>
      </rPr>
      <t>Bataille Navale (France) (En,Fr,De,Es).zip</t>
    </r>
  </si>
  <si>
    <r>
      <rPr>
        <rFont val="&quot;Helvetica Neue&quot;, Helvetica, Arial, sans-serif"/>
        <color rgb="FF1155CC"/>
        <sz val="11.0"/>
        <u/>
      </rPr>
      <t>Batman - Return of the Joker (Japan).zip</t>
    </r>
  </si>
  <si>
    <r>
      <rPr>
        <rFont val="&quot;Helvetica Neue&quot;, Helvetica, Arial, sans-serif"/>
        <color rgb="FF1155CC"/>
        <sz val="11.0"/>
        <u/>
      </rPr>
      <t>Batman - Return of the Joker (USA, Europe).zip</t>
    </r>
  </si>
  <si>
    <r>
      <rPr>
        <rFont val="&quot;Helvetica Neue&quot;, Helvetica, Arial, sans-serif"/>
        <color rgb="FF1155CC"/>
        <sz val="11.0"/>
        <u/>
      </rPr>
      <t>Batman - The Animated Series (USA, Europe).zip</t>
    </r>
  </si>
  <si>
    <r>
      <rPr>
        <rFont val="&quot;Helvetica Neue&quot;, Helvetica, Arial, sans-serif"/>
        <color rgb="FF1155CC"/>
        <sz val="11.0"/>
        <u/>
      </rPr>
      <t>Batman - The Video Game (World).zip</t>
    </r>
  </si>
  <si>
    <r>
      <rPr>
        <rFont val="&quot;Helvetica Neue&quot;, Helvetica, Arial, sans-serif"/>
        <color rgb="FF1155CC"/>
        <sz val="11.0"/>
        <u/>
      </rPr>
      <t>Batman Forever (Japan).zip</t>
    </r>
  </si>
  <si>
    <r>
      <rPr>
        <rFont val="&quot;Helvetica Neue&quot;, Helvetica, Arial, sans-serif"/>
        <color rgb="FF1155CC"/>
        <sz val="11.0"/>
        <u/>
      </rPr>
      <t>Batman Forever (USA, Europe).zip</t>
    </r>
  </si>
  <si>
    <r>
      <rPr>
        <rFont val="&quot;Helvetica Neue&quot;, Helvetica, Arial, sans-serif"/>
        <color rgb="FF1155CC"/>
        <sz val="11.0"/>
        <u/>
      </rPr>
      <t>Battle Arena Toshinden (Europe) (SGB Enhanced).zip</t>
    </r>
  </si>
  <si>
    <r>
      <rPr>
        <rFont val="&quot;Helvetica Neue&quot;, Helvetica, Arial, sans-serif"/>
        <color rgb="FF1155CC"/>
        <sz val="11.0"/>
        <u/>
      </rPr>
      <t>Battle Arena Toshinden (USA) (SGB Enhanced).zip</t>
    </r>
  </si>
  <si>
    <r>
      <rPr>
        <rFont val="&quot;Helvetica Neue&quot;, Helvetica, Arial, sans-serif"/>
        <color rgb="FF1155CC"/>
        <sz val="11.0"/>
        <u/>
      </rPr>
      <t>Battle Bull (Japan).zip</t>
    </r>
  </si>
  <si>
    <r>
      <rPr>
        <rFont val="&quot;Helvetica Neue&quot;, Helvetica, Arial, sans-serif"/>
        <color rgb="FF1155CC"/>
        <sz val="11.0"/>
        <u/>
      </rPr>
      <t>Battle Bull (USA).zip</t>
    </r>
  </si>
  <si>
    <r>
      <rPr>
        <rFont val="&quot;Helvetica Neue&quot;, Helvetica, Arial, sans-serif"/>
        <color rgb="FF1155CC"/>
        <sz val="11.0"/>
        <u/>
      </rPr>
      <t>BattleCity (Japan).zip</t>
    </r>
  </si>
  <si>
    <r>
      <rPr>
        <rFont val="&quot;Helvetica Neue&quot;, Helvetica, Arial, sans-serif"/>
        <color rgb="FF1155CC"/>
        <sz val="11.0"/>
        <u/>
      </rPr>
      <t>Battle Crusher (Japan) (SGB Enhanced).zip</t>
    </r>
  </si>
  <si>
    <r>
      <rPr>
        <rFont val="&quot;Helvetica Neue&quot;, Helvetica, Arial, sans-serif"/>
        <color rgb="FF1155CC"/>
        <sz val="11.0"/>
        <u/>
      </rPr>
      <t>Battle Dodge Ball (Japan).zip</t>
    </r>
  </si>
  <si>
    <r>
      <rPr>
        <rFont val="&quot;Helvetica Neue&quot;, Helvetica, Arial, sans-serif"/>
        <color rgb="FF1155CC"/>
        <sz val="11.0"/>
        <u/>
      </rPr>
      <t>Battle Pingpong (Japan).zip</t>
    </r>
  </si>
  <si>
    <r>
      <rPr>
        <rFont val="&quot;Helvetica Neue&quot;, Helvetica, Arial, sans-serif"/>
        <color rgb="FF1155CC"/>
        <sz val="11.0"/>
        <u/>
      </rPr>
      <t>Battle Ships (Spain) (En,Fr,De,Es) (Beta).zip</t>
    </r>
  </si>
  <si>
    <r>
      <rPr>
        <rFont val="&quot;Helvetica Neue&quot;, Helvetica, Arial, sans-serif"/>
        <color rgb="FF1155CC"/>
        <sz val="11.0"/>
        <u/>
      </rPr>
      <t>Battle Space (Japan).zip</t>
    </r>
  </si>
  <si>
    <r>
      <rPr>
        <rFont val="&quot;Helvetica Neue&quot;, Helvetica, Arial, sans-serif"/>
        <color rgb="FF1155CC"/>
        <sz val="11.0"/>
        <u/>
      </rPr>
      <t>Battle Unit Zeoth (Japan).zip</t>
    </r>
  </si>
  <si>
    <r>
      <rPr>
        <rFont val="&quot;Helvetica Neue&quot;, Helvetica, Arial, sans-serif"/>
        <color rgb="FF1155CC"/>
        <sz val="11.0"/>
        <u/>
      </rPr>
      <t>Battle Unit Zeoth (USA, Europe).zip</t>
    </r>
  </si>
  <si>
    <r>
      <rPr>
        <rFont val="&quot;Helvetica Neue&quot;, Helvetica, Arial, sans-serif"/>
        <color rgb="FF1155CC"/>
        <sz val="11.0"/>
        <u/>
      </rPr>
      <t>Battle of Kingdom (Japan).zip</t>
    </r>
  </si>
  <si>
    <r>
      <rPr>
        <rFont val="&quot;Helvetica Neue&quot;, Helvetica, Arial, sans-serif"/>
        <color rgb="FF1155CC"/>
        <sz val="11.0"/>
        <u/>
      </rPr>
      <t>Battle of Olympus, The (Europe) (En,Fr,De,Es,It).zip</t>
    </r>
  </si>
  <si>
    <r>
      <rPr>
        <rFont val="&quot;Helvetica Neue&quot;, Helvetica, Arial, sans-serif"/>
        <color rgb="FF1155CC"/>
        <sz val="11.0"/>
        <u/>
      </rPr>
      <t>Battleship (USA, Europe) (Beta).zip</t>
    </r>
  </si>
  <si>
    <r>
      <rPr>
        <rFont val="&quot;Helvetica Neue&quot;, Helvetica, Arial, sans-serif"/>
        <color rgb="FF1155CC"/>
        <sz val="11.0"/>
        <u/>
      </rPr>
      <t>Battleship (USA, Europe).zip</t>
    </r>
  </si>
  <si>
    <r>
      <rPr>
        <rFont val="&quot;Helvetica Neue&quot;, Helvetica, Arial, sans-serif"/>
        <color rgb="FF1155CC"/>
        <sz val="11.0"/>
        <u/>
      </rPr>
      <t>Battletoads (Japan).zip</t>
    </r>
  </si>
  <si>
    <r>
      <rPr>
        <rFont val="&quot;Helvetica Neue&quot;, Helvetica, Arial, sans-serif"/>
        <color rgb="FF1155CC"/>
        <sz val="11.0"/>
        <u/>
      </rPr>
      <t>Battletoads (USA, Europe).zip</t>
    </r>
  </si>
  <si>
    <r>
      <rPr>
        <rFont val="&quot;Helvetica Neue&quot;, Helvetica, Arial, sans-serif"/>
        <color rgb="FF1155CC"/>
        <sz val="11.0"/>
        <u/>
      </rPr>
      <t>Battletoads-Double Dragon (Europe).zip</t>
    </r>
  </si>
  <si>
    <r>
      <rPr>
        <rFont val="&quot;Helvetica Neue&quot;, Helvetica, Arial, sans-serif"/>
        <color rgb="FF1155CC"/>
        <sz val="11.0"/>
        <u/>
      </rPr>
      <t>Battletoads-Double Dragon (USA).zip</t>
    </r>
  </si>
  <si>
    <r>
      <rPr>
        <rFont val="&quot;Helvetica Neue&quot;, Helvetica, Arial, sans-serif"/>
        <color rgb="FF1155CC"/>
        <sz val="11.0"/>
        <u/>
      </rPr>
      <t>Battletoads in Ragnarok's World (Europe).zip</t>
    </r>
  </si>
  <si>
    <r>
      <rPr>
        <rFont val="&quot;Helvetica Neue&quot;, Helvetica, Arial, sans-serif"/>
        <color rgb="FF1155CC"/>
        <sz val="11.0"/>
        <u/>
      </rPr>
      <t>Battletoads in Ragnarok's World (USA).zip</t>
    </r>
  </si>
  <si>
    <r>
      <rPr>
        <rFont val="&quot;Helvetica Neue&quot;, Helvetica, Arial, sans-serif"/>
        <color rgb="FF1155CC"/>
        <sz val="11.0"/>
        <u/>
      </rPr>
      <t>Beavis and Butt-head (USA, Europe).zip</t>
    </r>
  </si>
  <si>
    <r>
      <rPr>
        <rFont val="&quot;Helvetica Neue&quot;, Helvetica, Arial, sans-serif"/>
        <color rgb="FF1155CC"/>
        <sz val="11.0"/>
        <u/>
      </rPr>
      <t>Beethoven (Europe) (SGB Enhanced).zip</t>
    </r>
  </si>
  <si>
    <r>
      <rPr>
        <rFont val="&quot;Helvetica Neue&quot;, Helvetica, Arial, sans-serif"/>
        <color rgb="FF1155CC"/>
        <sz val="11.0"/>
        <u/>
      </rPr>
      <t>Beethoven (USA) (Proto) (SGB Enhanced).zip</t>
    </r>
  </si>
  <si>
    <r>
      <rPr>
        <rFont val="&quot;Helvetica Neue&quot;, Helvetica, Arial, sans-serif"/>
        <color rgb="FF1155CC"/>
        <sz val="11.0"/>
        <u/>
      </rPr>
      <t>Beetlejuice (USA).zip</t>
    </r>
  </si>
  <si>
    <r>
      <rPr>
        <rFont val="&quot;Helvetica Neue&quot;, Helvetica, Arial, sans-serif"/>
        <color rgb="FF1155CC"/>
        <sz val="11.0"/>
        <u/>
      </rPr>
      <t>Best of the Best - Championship Karate (Europe).zip</t>
    </r>
  </si>
  <si>
    <r>
      <rPr>
        <rFont val="&quot;Helvetica Neue&quot;, Helvetica, Arial, sans-serif"/>
        <color rgb="FF1155CC"/>
        <sz val="11.0"/>
        <u/>
      </rPr>
      <t>Best of the Best - Championship Karate (USA).zip</t>
    </r>
  </si>
  <si>
    <r>
      <rPr>
        <rFont val="&quot;Helvetica Neue&quot;, Helvetica, Arial, sans-serif"/>
        <color rgb="FF1155CC"/>
        <sz val="11.0"/>
        <u/>
      </rPr>
      <t>Bikkuri Nekketsu Shin Kiroku! - Dokodemo Kin Medal (Japan).zip</t>
    </r>
  </si>
  <si>
    <r>
      <rPr>
        <rFont val="&quot;Helvetica Neue&quot;, Helvetica, Arial, sans-serif"/>
        <color rgb="FF1155CC"/>
        <sz val="11.0"/>
        <u/>
      </rPr>
      <t>Bill &amp; Ted's Excellent Game Boy Adventure - A Bogus Journey! (USA, Europe).zip</t>
    </r>
  </si>
  <si>
    <r>
      <rPr>
        <rFont val="&quot;Helvetica Neue&quot;, Helvetica, Arial, sans-serif"/>
        <color rgb="FF1155CC"/>
        <sz val="11.0"/>
        <u/>
      </rPr>
      <t>Bill &amp; Ted's Excellent Portable Adventure - A Bogus Journey! (World) (Retro Collection).zip</t>
    </r>
  </si>
  <si>
    <r>
      <rPr>
        <rFont val="&quot;Helvetica Neue&quot;, Helvetica, Arial, sans-serif"/>
        <color rgb="FF1155CC"/>
        <sz val="11.0"/>
        <u/>
      </rPr>
      <t>Bill Elliott's NASCAR Fast Tracks (USA).zip</t>
    </r>
  </si>
  <si>
    <r>
      <rPr>
        <rFont val="&quot;Helvetica Neue&quot;, Helvetica, Arial, sans-serif"/>
        <color rgb="FF1155CC"/>
        <sz val="11.0"/>
        <u/>
      </rPr>
      <t>Binary Monsters II - Adventure of Hell (Taiwan) (En) (Unl).zip</t>
    </r>
  </si>
  <si>
    <r>
      <rPr>
        <rFont val="&quot;Helvetica Neue&quot;, Helvetica, Arial, sans-serif"/>
        <color rgb="FF1155CC"/>
        <sz val="11.0"/>
        <u/>
      </rPr>
      <t>Binding of Isaac, The - Game Boy Edition (World) (Aftermarket) (Unl).zip</t>
    </r>
  </si>
  <si>
    <r>
      <rPr>
        <rFont val="&quot;Helvetica Neue&quot;, Helvetica, Arial, sans-serif"/>
        <color rgb="FF1155CC"/>
        <sz val="11.0"/>
        <u/>
      </rPr>
      <t>Bionic Battler (USA).zip</t>
    </r>
  </si>
  <si>
    <r>
      <rPr>
        <rFont val="&quot;Helvetica Neue&quot;, Helvetica, Arial, sans-serif"/>
        <color rgb="FF1155CC"/>
        <sz val="11.0"/>
        <u/>
      </rPr>
      <t>Bionic Commando (Europe).zip</t>
    </r>
  </si>
  <si>
    <r>
      <rPr>
        <rFont val="&quot;Helvetica Neue&quot;, Helvetica, Arial, sans-serif"/>
        <color rgb="FF1155CC"/>
        <sz val="11.0"/>
        <u/>
      </rPr>
      <t>Bionic Commando (Japan).zip</t>
    </r>
  </si>
  <si>
    <r>
      <rPr>
        <rFont val="&quot;Helvetica Neue&quot;, Helvetica, Arial, sans-serif"/>
        <color rgb="FF1155CC"/>
        <sz val="11.0"/>
        <u/>
      </rPr>
      <t>Bionic Commando (USA).zip</t>
    </r>
  </si>
  <si>
    <r>
      <rPr>
        <rFont val="&quot;Helvetica Neue&quot;, Helvetica, Arial, sans-serif"/>
        <color rgb="FF1155CC"/>
        <sz val="11.0"/>
        <u/>
      </rPr>
      <t>Birdie Bartender (World) (Aftermarket) (Unl).zip</t>
    </r>
  </si>
  <si>
    <r>
      <rPr>
        <rFont val="&quot;Helvetica Neue&quot;, Helvetica, Arial, sans-serif"/>
        <color rgb="FF1155CC"/>
        <sz val="11.0"/>
        <u/>
      </rPr>
      <t>Bishoujo Senshi Sailor Moon (Japan).zip</t>
    </r>
  </si>
  <si>
    <r>
      <rPr>
        <rFont val="&quot;Helvetica Neue&quot;, Helvetica, Arial, sans-serif"/>
        <color rgb="FF1155CC"/>
        <sz val="11.0"/>
        <u/>
      </rPr>
      <t>Bishoujo Senshi Sailor Moon R (Japan).zip</t>
    </r>
  </si>
  <si>
    <r>
      <rPr>
        <rFont val="&quot;Helvetica Neue&quot;, Helvetica, Arial, sans-serif"/>
        <color rgb="FF1155CC"/>
        <sz val="11.0"/>
        <u/>
      </rPr>
      <t>Black Bass - Lure Fishing (USA).zip</t>
    </r>
  </si>
  <si>
    <r>
      <rPr>
        <rFont val="&quot;Helvetica Neue&quot;, Helvetica, Arial, sans-serif"/>
        <color rgb="FF1155CC"/>
        <sz val="11.0"/>
        <u/>
      </rPr>
      <t>Black Castle (World) (Aftermarket) (Unl).zip</t>
    </r>
  </si>
  <si>
    <r>
      <rPr>
        <rFont val="&quot;Helvetica Neue&quot;, Helvetica, Arial, sans-serif"/>
        <color rgb="FF1155CC"/>
        <sz val="11.0"/>
        <u/>
      </rPr>
      <t>Blade Warrior (Europe) (Proto).zip</t>
    </r>
  </si>
  <si>
    <r>
      <rPr>
        <rFont val="&quot;Helvetica Neue&quot;, Helvetica, Arial, sans-serif"/>
        <color rgb="FF1155CC"/>
        <sz val="11.0"/>
        <u/>
      </rPr>
      <t>Blades of Steel (Europe).zip</t>
    </r>
  </si>
  <si>
    <r>
      <rPr>
        <rFont val="&quot;Helvetica Neue&quot;, Helvetica, Arial, sans-serif"/>
        <color rgb="FF1155CC"/>
        <sz val="11.0"/>
        <u/>
      </rPr>
      <t>Blades of Steel (USA).zip</t>
    </r>
  </si>
  <si>
    <r>
      <rPr>
        <rFont val="&quot;Helvetica Neue&quot;, Helvetica, Arial, sans-serif"/>
        <color rgb="FF1155CC"/>
        <sz val="11.0"/>
        <u/>
      </rPr>
      <t>Blaster Master Boy (USA) (Beta).zip</t>
    </r>
  </si>
  <si>
    <r>
      <rPr>
        <rFont val="&quot;Helvetica Neue&quot;, Helvetica, Arial, sans-serif"/>
        <color rgb="FF1155CC"/>
        <sz val="11.0"/>
        <u/>
      </rPr>
      <t>Blaster Master Boy (USA).zip</t>
    </r>
  </si>
  <si>
    <r>
      <rPr>
        <rFont val="&quot;Helvetica Neue&quot;, Helvetica, Arial, sans-serif"/>
        <color rgb="FF1155CC"/>
        <sz val="11.0"/>
        <u/>
      </rPr>
      <t>Blaster Master Jr. (Europe).zip</t>
    </r>
  </si>
  <si>
    <r>
      <rPr>
        <rFont val="&quot;Helvetica Neue&quot;, Helvetica, Arial, sans-serif"/>
        <color rgb="FF1155CC"/>
        <sz val="11.0"/>
        <u/>
      </rPr>
      <t>Blitz Bomber (World) (Aftermarket) (Unl).zip</t>
    </r>
  </si>
  <si>
    <r>
      <rPr>
        <rFont val="&quot;Helvetica Neue&quot;, Helvetica, Arial, sans-serif"/>
        <color rgb="FF1155CC"/>
        <sz val="11.0"/>
        <u/>
      </rPr>
      <t>Block Kuzushi GB (Japan) (SGB Enhanced).zip</t>
    </r>
  </si>
  <si>
    <r>
      <rPr>
        <rFont val="&quot;Helvetica Neue&quot;, Helvetica, Arial, sans-serif"/>
        <color rgb="FF1155CC"/>
        <sz val="11.0"/>
        <u/>
      </rPr>
      <t>Blockade (World) (Aftermarket) (Unl).zip</t>
    </r>
  </si>
  <si>
    <r>
      <rPr>
        <rFont val="&quot;Helvetica Neue&quot;, Helvetica, Arial, sans-serif"/>
        <color rgb="FF1155CC"/>
        <sz val="11.0"/>
        <u/>
      </rPr>
      <t>Blodia (Japan).zip</t>
    </r>
  </si>
  <si>
    <r>
      <rPr>
        <rFont val="&quot;Helvetica Neue&quot;, Helvetica, Arial, sans-serif"/>
        <color rgb="FF1155CC"/>
        <sz val="11.0"/>
        <u/>
      </rPr>
      <t>Blues Brothers (USA, Europe) (Beta).zip</t>
    </r>
  </si>
  <si>
    <r>
      <rPr>
        <rFont val="&quot;Helvetica Neue&quot;, Helvetica, Arial, sans-serif"/>
        <color rgb="FF1155CC"/>
        <sz val="11.0"/>
        <u/>
      </rPr>
      <t>Blues Brothers, The (USA, Europe).zip</t>
    </r>
  </si>
  <si>
    <r>
      <rPr>
        <rFont val="&quot;Helvetica Neue&quot;, Helvetica, Arial, sans-serif"/>
        <color rgb="FF1155CC"/>
        <sz val="11.0"/>
        <u/>
      </rPr>
      <t>Blues Brothers, The - Jukebox Adventure (Europe).zip</t>
    </r>
  </si>
  <si>
    <r>
      <rPr>
        <rFont val="&quot;Helvetica Neue&quot;, Helvetica, Arial, sans-serif"/>
        <color rgb="FF1155CC"/>
        <sz val="11.0"/>
        <u/>
      </rPr>
      <t>Bo Jackson - Two Games in One (USA).zip</t>
    </r>
  </si>
  <si>
    <r>
      <rPr>
        <rFont val="&quot;Helvetica Neue&quot;, Helvetica, Arial, sans-serif"/>
        <color rgb="FF1155CC"/>
        <sz val="11.0"/>
        <u/>
      </rPr>
      <t>Bobby's World (Europe) (Proto) (SGB Enhanced).zip</t>
    </r>
  </si>
  <si>
    <r>
      <rPr>
        <rFont val="&quot;Helvetica Neue&quot;, Helvetica, Arial, sans-serif"/>
        <color rgb="FF1155CC"/>
        <sz val="11.0"/>
        <u/>
      </rPr>
      <t>Bobby's World (USA) (Proto) (SGB Enhanced).zip</t>
    </r>
  </si>
  <si>
    <r>
      <rPr>
        <rFont val="&quot;Helvetica Neue&quot;, Helvetica, Arial, sans-serif"/>
        <color rgb="FF1155CC"/>
        <sz val="11.0"/>
        <u/>
      </rPr>
      <t>Boggle Plus (USA).zip</t>
    </r>
  </si>
  <si>
    <r>
      <rPr>
        <rFont val="&quot;Helvetica Neue&quot;, Helvetica, Arial, sans-serif"/>
        <color rgb="FF1155CC"/>
        <sz val="11.0"/>
        <u/>
      </rPr>
      <t>Bokujou Monogatari GB (Japan) (Rev 1) (SGB Enhanced).zip</t>
    </r>
  </si>
  <si>
    <r>
      <rPr>
        <rFont val="&quot;Helvetica Neue&quot;, Helvetica, Arial, sans-serif"/>
        <color rgb="FF1155CC"/>
        <sz val="11.0"/>
        <u/>
      </rPr>
      <t>Bokujou Monogatari GB (Japan) (SGB Enhanced) (NP).zip</t>
    </r>
  </si>
  <si>
    <r>
      <rPr>
        <rFont val="&quot;Helvetica Neue&quot;, Helvetica, Arial, sans-serif"/>
        <color rgb="FF1155CC"/>
        <sz val="11.0"/>
        <u/>
      </rPr>
      <t>Bokujou Monogatari GB (Japan) (SGB Enhanced).zip</t>
    </r>
  </si>
  <si>
    <r>
      <rPr>
        <rFont val="&quot;Helvetica Neue&quot;, Helvetica, Arial, sans-serif"/>
        <color rgb="FF1155CC"/>
        <sz val="11.0"/>
        <u/>
      </rPr>
      <t>Bomb Jack (Europe) (Beta 1).zip</t>
    </r>
  </si>
  <si>
    <r>
      <rPr>
        <rFont val="&quot;Helvetica Neue&quot;, Helvetica, Arial, sans-serif"/>
        <color rgb="FF1155CC"/>
        <sz val="11.0"/>
        <u/>
      </rPr>
      <t>Bomb Jack (Europe) (Beta 2).zip</t>
    </r>
  </si>
  <si>
    <r>
      <rPr>
        <rFont val="&quot;Helvetica Neue&quot;, Helvetica, Arial, sans-serif"/>
        <color rgb="FF1155CC"/>
        <sz val="11.0"/>
        <u/>
      </rPr>
      <t>Bomb Jack (Europe).zip</t>
    </r>
  </si>
  <si>
    <r>
      <rPr>
        <rFont val="&quot;Helvetica Neue&quot;, Helvetica, Arial, sans-serif"/>
        <color rgb="FF1155CC"/>
        <sz val="11.0"/>
        <u/>
      </rPr>
      <t>Bomber Boy (Japan).zip</t>
    </r>
  </si>
  <si>
    <r>
      <rPr>
        <rFont val="&quot;Helvetica Neue&quot;, Helvetica, Arial, sans-serif"/>
        <color rgb="FF1155CC"/>
        <sz val="11.0"/>
        <u/>
      </rPr>
      <t>Bomber King - Scenario 2 (Japan).zip</t>
    </r>
  </si>
  <si>
    <r>
      <rPr>
        <rFont val="&quot;Helvetica Neue&quot;, Helvetica, Arial, sans-serif"/>
        <color rgb="FF1155CC"/>
        <sz val="11.0"/>
        <u/>
      </rPr>
      <t>Bomberman Collection (Japan) (SGB Enhanced).zip</t>
    </r>
  </si>
  <si>
    <r>
      <rPr>
        <rFont val="&quot;Helvetica Neue&quot;, Helvetica, Arial, sans-serif"/>
        <color rgb="FF1155CC"/>
        <sz val="11.0"/>
        <u/>
      </rPr>
      <t>Bomberman GB (Japan) (SGB Enhanced).zip</t>
    </r>
  </si>
  <si>
    <r>
      <rPr>
        <rFont val="&quot;Helvetica Neue&quot;, Helvetica, Arial, sans-serif"/>
        <color rgb="FF1155CC"/>
        <sz val="11.0"/>
        <u/>
      </rPr>
      <t>Bomberman GB (USA, Europe) (SGB Enhanced).zip</t>
    </r>
  </si>
  <si>
    <r>
      <rPr>
        <rFont val="&quot;Helvetica Neue&quot;, Helvetica, Arial, sans-serif"/>
        <color rgb="FF1155CC"/>
        <sz val="11.0"/>
        <u/>
      </rPr>
      <t>Bomberman GB 2 (Japan) (SGB Enhanced).zip</t>
    </r>
  </si>
  <si>
    <r>
      <rPr>
        <rFont val="&quot;Helvetica Neue&quot;, Helvetica, Arial, sans-serif"/>
        <color rgb="FF1155CC"/>
        <sz val="11.0"/>
        <u/>
      </rPr>
      <t>Bomberman GB 3 (Japan) (SGB Enhanced).zip</t>
    </r>
  </si>
  <si>
    <r>
      <rPr>
        <rFont val="&quot;Helvetica Neue&quot;, Helvetica, Arial, sans-serif"/>
        <color rgb="FF1155CC"/>
        <sz val="11.0"/>
        <u/>
      </rPr>
      <t>Bonk's Adventure (USA) (Beta).zip</t>
    </r>
  </si>
  <si>
    <r>
      <rPr>
        <rFont val="&quot;Helvetica Neue&quot;, Helvetica, Arial, sans-serif"/>
        <color rgb="FF1155CC"/>
        <sz val="11.0"/>
        <u/>
      </rPr>
      <t>Bonk's Adventure (USA).zip</t>
    </r>
  </si>
  <si>
    <r>
      <rPr>
        <rFont val="&quot;Helvetica Neue&quot;, Helvetica, Arial, sans-serif"/>
        <color rgb="FF1155CC"/>
        <sz val="11.0"/>
        <u/>
      </rPr>
      <t>Bonk's Revenge (USA) (SGB Enhanced).zip</t>
    </r>
  </si>
  <si>
    <r>
      <rPr>
        <rFont val="&quot;Helvetica Neue&quot;, Helvetica, Arial, sans-serif"/>
        <color rgb="FF1155CC"/>
        <sz val="11.0"/>
        <u/>
      </rPr>
      <t>Booby Boys (Japan).zip</t>
    </r>
  </si>
  <si>
    <r>
      <rPr>
        <rFont val="&quot;Helvetica Neue&quot;, Helvetica, Arial, sans-serif"/>
        <color rgb="FF1155CC"/>
        <sz val="11.0"/>
        <u/>
      </rPr>
      <t>Boomer's Adventure in ASMIK World (USA).zip</t>
    </r>
  </si>
  <si>
    <r>
      <rPr>
        <rFont val="&quot;Helvetica Neue&quot;, Helvetica, Arial, sans-serif"/>
        <color rgb="FF1155CC"/>
        <sz val="11.0"/>
        <u/>
      </rPr>
      <t>Bork Paw Kisses (World) (Aftermarket) (Unl).zip</t>
    </r>
  </si>
  <si>
    <r>
      <rPr>
        <rFont val="&quot;Helvetica Neue&quot;, Helvetica, Arial, sans-serif"/>
        <color rgb="FF1155CC"/>
        <sz val="11.0"/>
        <u/>
      </rPr>
      <t>Borruga - Neo Pinball (World) (Aftermarket) (Unl).zip</t>
    </r>
  </si>
  <si>
    <r>
      <rPr>
        <rFont val="&quot;Helvetica Neue&quot;, Helvetica, Arial, sans-serif"/>
        <color rgb="FF1155CC"/>
        <sz val="11.0"/>
        <u/>
      </rPr>
      <t>Bouken! Puzzle Road (Japan).zip</t>
    </r>
  </si>
  <si>
    <r>
      <rPr>
        <rFont val="&quot;Helvetica Neue&quot;, Helvetica, Arial, sans-serif"/>
        <color rgb="FF1155CC"/>
        <sz val="11.0"/>
        <u/>
      </rPr>
      <t>Boulder Dash (Europe).zip</t>
    </r>
  </si>
  <si>
    <r>
      <rPr>
        <rFont val="&quot;Helvetica Neue&quot;, Helvetica, Arial, sans-serif"/>
        <color rgb="FF1155CC"/>
        <sz val="11.0"/>
        <u/>
      </rPr>
      <t>Boulder Dash (Japan).zip</t>
    </r>
  </si>
  <si>
    <r>
      <rPr>
        <rFont val="&quot;Helvetica Neue&quot;, Helvetica, Arial, sans-serif"/>
        <color rgb="FF1155CC"/>
        <sz val="11.0"/>
        <u/>
      </rPr>
      <t>Bounce (World) (v1.1) (Aftermarket) (Unl).zip</t>
    </r>
  </si>
  <si>
    <r>
      <rPr>
        <rFont val="&quot;Helvetica Neue&quot;, Helvetica, Arial, sans-serif"/>
        <color rgb="FF1155CC"/>
        <sz val="11.0"/>
        <u/>
      </rPr>
      <t>Bouncing Ball, The (World) (Aftermarket) (Unl).zip</t>
    </r>
  </si>
  <si>
    <r>
      <rPr>
        <rFont val="&quot;Helvetica Neue&quot;, Helvetica, Arial, sans-serif"/>
        <color rgb="FF1155CC"/>
        <sz val="11.0"/>
        <u/>
      </rPr>
      <t>Bourgogne Game Show 2022 (World) (Aftermarket) (Unl).zip</t>
    </r>
  </si>
  <si>
    <r>
      <rPr>
        <rFont val="&quot;Helvetica Neue&quot;, Helvetica, Arial, sans-serif"/>
        <color rgb="FF1155CC"/>
        <sz val="11.0"/>
        <u/>
      </rPr>
      <t>Boxing (Japan).zip</t>
    </r>
  </si>
  <si>
    <r>
      <rPr>
        <rFont val="&quot;Helvetica Neue&quot;, Helvetica, Arial, sans-serif"/>
        <color rgb="FF1155CC"/>
        <sz val="11.0"/>
        <u/>
      </rPr>
      <t>Boxxle (USA).zip</t>
    </r>
  </si>
  <si>
    <r>
      <rPr>
        <rFont val="&quot;Helvetica Neue&quot;, Helvetica, Arial, sans-serif"/>
        <color rgb="FF1155CC"/>
        <sz val="11.0"/>
        <u/>
      </rPr>
      <t>Boxxle (USA, Europe) (Rev 1).zip</t>
    </r>
  </si>
  <si>
    <r>
      <rPr>
        <rFont val="&quot;Helvetica Neue&quot;, Helvetica, Arial, sans-serif"/>
        <color rgb="FF1155CC"/>
        <sz val="11.0"/>
        <u/>
      </rPr>
      <t>Boxxle II (USA, Europe).zip</t>
    </r>
  </si>
  <si>
    <r>
      <rPr>
        <rFont val="&quot;Helvetica Neue&quot;, Helvetica, Arial, sans-serif"/>
        <color rgb="FF1155CC"/>
        <sz val="11.0"/>
        <u/>
      </rPr>
      <t>Brain Bender (Europe).zip</t>
    </r>
  </si>
  <si>
    <r>
      <rPr>
        <rFont val="&quot;Helvetica Neue&quot;, Helvetica, Arial, sans-serif"/>
        <color rgb="FF1155CC"/>
        <sz val="11.0"/>
        <u/>
      </rPr>
      <t>Brain Bender (USA).zip</t>
    </r>
  </si>
  <si>
    <r>
      <rPr>
        <rFont val="&quot;Helvetica Neue&quot;, Helvetica, Arial, sans-serif"/>
        <color rgb="FF1155CC"/>
        <sz val="11.0"/>
        <u/>
      </rPr>
      <t>Brain Drain (Europe) (SGB Enhanced).zip</t>
    </r>
  </si>
  <si>
    <r>
      <rPr>
        <rFont val="&quot;Helvetica Neue&quot;, Helvetica, Arial, sans-serif"/>
        <color rgb="FF1155CC"/>
        <sz val="11.0"/>
        <u/>
      </rPr>
      <t>Brain Drain (Japan) (En) (SGB Enhanced).zip</t>
    </r>
  </si>
  <si>
    <r>
      <rPr>
        <rFont val="&quot;Helvetica Neue&quot;, Helvetica, Arial, sans-serif"/>
        <color rgb="FF1155CC"/>
        <sz val="11.0"/>
        <u/>
      </rPr>
      <t>Brain Drain (USA) (SGB Enhanced).zip</t>
    </r>
  </si>
  <si>
    <r>
      <rPr>
        <rFont val="&quot;Helvetica Neue&quot;, Helvetica, Arial, sans-serif"/>
        <color rgb="FF1155CC"/>
        <sz val="11.0"/>
        <u/>
      </rPr>
      <t>Bram Stoker's Dracula (USA, Europe).zip</t>
    </r>
  </si>
  <si>
    <r>
      <rPr>
        <rFont val="&quot;Helvetica Neue&quot;, Helvetica, Arial, sans-serif"/>
        <color rgb="FF1155CC"/>
        <sz val="11.0"/>
        <u/>
      </rPr>
      <t>BreakThru! (USA).zip</t>
    </r>
  </si>
  <si>
    <r>
      <rPr>
        <rFont val="&quot;Helvetica Neue&quot;, Helvetica, Arial, sans-serif"/>
        <color rgb="FF1155CC"/>
        <sz val="11.0"/>
        <u/>
      </rPr>
      <t>Breakout Lava-Lamp (World) (Aftermarket) (Unl).zip</t>
    </r>
  </si>
  <si>
    <r>
      <rPr>
        <rFont val="&quot;Helvetica Neue&quot;, Helvetica, Arial, sans-serif"/>
        <color rgb="FF1155CC"/>
        <sz val="11.0"/>
        <u/>
      </rPr>
      <t>Brimstone (World) (Demo) (Aftermarket) (Unl).zip</t>
    </r>
  </si>
  <si>
    <r>
      <rPr>
        <rFont val="&quot;Helvetica Neue&quot;, Helvetica, Arial, sans-serif"/>
        <color rgb="FF1155CC"/>
        <sz val="11.0"/>
        <u/>
      </rPr>
      <t>Bubble Bobble (Japan).zip</t>
    </r>
  </si>
  <si>
    <r>
      <rPr>
        <rFont val="&quot;Helvetica Neue&quot;, Helvetica, Arial, sans-serif"/>
        <color rgb="FF1155CC"/>
        <sz val="11.0"/>
        <u/>
      </rPr>
      <t>Bubble Bobble (USA, Europe).zip</t>
    </r>
  </si>
  <si>
    <r>
      <rPr>
        <rFont val="&quot;Helvetica Neue&quot;, Helvetica, Arial, sans-serif"/>
        <color rgb="FF1155CC"/>
        <sz val="11.0"/>
        <u/>
      </rPr>
      <t>Bubble Bobble Junior (Japan).zip</t>
    </r>
  </si>
  <si>
    <r>
      <rPr>
        <rFont val="&quot;Helvetica Neue&quot;, Helvetica, Arial, sans-serif"/>
        <color rgb="FF1155CC"/>
        <sz val="11.0"/>
        <u/>
      </rPr>
      <t>Bubble Bobble Part 2 (USA, Europe).zip</t>
    </r>
  </si>
  <si>
    <r>
      <rPr>
        <rFont val="&quot;Helvetica Neue&quot;, Helvetica, Arial, sans-serif"/>
        <color rgb="FF1155CC"/>
        <sz val="11.0"/>
        <u/>
      </rPr>
      <t>Bubble Ghost (Japan).zip</t>
    </r>
  </si>
  <si>
    <r>
      <rPr>
        <rFont val="&quot;Helvetica Neue&quot;, Helvetica, Arial, sans-serif"/>
        <color rgb="FF1155CC"/>
        <sz val="11.0"/>
        <u/>
      </rPr>
      <t>Bubble Ghost (USA, Europe) (Beta).zip</t>
    </r>
  </si>
  <si>
    <r>
      <rPr>
        <rFont val="&quot;Helvetica Neue&quot;, Helvetica, Arial, sans-serif"/>
        <color rgb="FF1155CC"/>
        <sz val="11.0"/>
        <u/>
      </rPr>
      <t>Bubble Ghost (USA, Europe).zip</t>
    </r>
  </si>
  <si>
    <r>
      <rPr>
        <rFont val="&quot;Helvetica Neue&quot;, Helvetica, Arial, sans-serif"/>
        <color rgb="FF1155CC"/>
        <sz val="11.0"/>
        <u/>
      </rPr>
      <t>Bubsy II (Europe).zip</t>
    </r>
  </si>
  <si>
    <r>
      <rPr>
        <rFont val="&quot;Helvetica Neue&quot;, Helvetica, Arial, sans-serif"/>
        <color rgb="FF1155CC"/>
        <sz val="11.0"/>
        <u/>
      </rPr>
      <t>Bubsy II (USA).zip</t>
    </r>
  </si>
  <si>
    <r>
      <rPr>
        <rFont val="&quot;Helvetica Neue&quot;, Helvetica, Arial, sans-serif"/>
        <color rgb="FF1155CC"/>
        <sz val="11.0"/>
        <u/>
      </rPr>
      <t>Bug Bites! (World) (Aftermarket) (Unl).zip</t>
    </r>
  </si>
  <si>
    <r>
      <rPr>
        <rFont val="&quot;Helvetica Neue&quot;, Helvetica, Arial, sans-serif"/>
        <color rgb="FF1155CC"/>
        <sz val="11.0"/>
        <u/>
      </rPr>
      <t>Bugs Bunny Collection (Japan) (Rev 1) (SGB Enhanced).zip</t>
    </r>
  </si>
  <si>
    <r>
      <rPr>
        <rFont val="&quot;Helvetica Neue&quot;, Helvetica, Arial, sans-serif"/>
        <color rgb="FF1155CC"/>
        <sz val="11.0"/>
        <u/>
      </rPr>
      <t>Bugs Bunny Collection (Japan) (SGB Enhanced).zip</t>
    </r>
  </si>
  <si>
    <r>
      <rPr>
        <rFont val="&quot;Helvetica Neue&quot;, Helvetica, Arial, sans-serif"/>
        <color rgb="FF1155CC"/>
        <sz val="11.0"/>
        <u/>
      </rPr>
      <t>Bugs Bunny Crazy Castle, The (USA, Europe).zip</t>
    </r>
  </si>
  <si>
    <r>
      <rPr>
        <rFont val="&quot;Helvetica Neue&quot;, Helvetica, Arial, sans-serif"/>
        <color rgb="FF1155CC"/>
        <sz val="11.0"/>
        <u/>
      </rPr>
      <t>Bugs Bunny Crazy Castle 2, The (USA).zip</t>
    </r>
  </si>
  <si>
    <r>
      <rPr>
        <rFont val="&quot;Helvetica Neue&quot;, Helvetica, Arial, sans-serif"/>
        <color rgb="FF1155CC"/>
        <sz val="11.0"/>
        <u/>
      </rPr>
      <t>Bung's Math Test (World) (Unl).zip</t>
    </r>
  </si>
  <si>
    <r>
      <rPr>
        <rFont val="&quot;Helvetica Neue&quot;, Helvetica, Arial, sans-serif"/>
        <color rgb="FF1155CC"/>
        <sz val="11.0"/>
        <u/>
      </rPr>
      <t>Bung Greetings Demo (World) (Demo) (Unl).zip</t>
    </r>
  </si>
  <si>
    <r>
      <rPr>
        <rFont val="&quot;Helvetica Neue&quot;, Helvetica, Arial, sans-serif"/>
        <color rgb="FF1155CC"/>
        <sz val="11.0"/>
        <u/>
      </rPr>
      <t>Bung New Year's Greetings Demo (World) (Demo) (Unl).zip</t>
    </r>
  </si>
  <si>
    <r>
      <rPr>
        <rFont val="&quot;Helvetica Neue&quot;, Helvetica, Arial, sans-serif"/>
        <color rgb="FF1155CC"/>
        <sz val="11.0"/>
        <u/>
      </rPr>
      <t>Burai Fighter Deluxe (USA, Europe).zip</t>
    </r>
  </si>
  <si>
    <r>
      <rPr>
        <rFont val="&quot;Helvetica Neue&quot;, Helvetica, Arial, sans-serif"/>
        <color rgb="FF1155CC"/>
        <sz val="11.0"/>
        <u/>
      </rPr>
      <t>Burai Senshi Deluxe (Japan).zip</t>
    </r>
  </si>
  <si>
    <r>
      <rPr>
        <rFont val="&quot;Helvetica Neue&quot;, Helvetica, Arial, sans-serif"/>
        <color rgb="FF1155CC"/>
        <sz val="11.0"/>
        <u/>
      </rPr>
      <t>BurgerTime Deluxe (World).zip</t>
    </r>
  </si>
  <si>
    <r>
      <rPr>
        <rFont val="&quot;Helvetica Neue&quot;, Helvetica, Arial, sans-serif"/>
        <color rgb="FF1155CC"/>
        <sz val="11.0"/>
        <u/>
      </rPr>
      <t>Burning Paper (Japan).zip</t>
    </r>
  </si>
  <si>
    <r>
      <rPr>
        <rFont val="&quot;Helvetica Neue&quot;, Helvetica, Arial, sans-serif"/>
        <color rgb="FF1155CC"/>
        <sz val="11.0"/>
        <u/>
      </rPr>
      <t>Bust-A-Move 2 - Arcade Edition (USA, Europe).zip</t>
    </r>
  </si>
  <si>
    <r>
      <rPr>
        <rFont val="&quot;Helvetica Neue&quot;, Helvetica, Arial, sans-serif"/>
        <color rgb="FF1155CC"/>
        <sz val="11.0"/>
        <u/>
      </rPr>
      <t>Bust-A-Move 3 DX (Europe).zip</t>
    </r>
  </si>
  <si>
    <r>
      <rPr>
        <rFont val="&quot;Helvetica Neue&quot;, Helvetica, Arial, sans-serif"/>
        <color rgb="FF1155CC"/>
        <sz val="11.0"/>
        <u/>
      </rPr>
      <t>Buster Bros. (USA).zip</t>
    </r>
  </si>
  <si>
    <r>
      <rPr>
        <rFont val="&quot;Helvetica Neue&quot;, Helvetica, Arial, sans-serif"/>
        <color rgb="FF1155CC"/>
        <sz val="11.0"/>
        <u/>
      </rPr>
      <t>Busty Bunny the Bounty Babe (World) (v1.02) (Aftermarket) (Unl).zip</t>
    </r>
  </si>
  <si>
    <r>
      <rPr>
        <rFont val="&quot;Helvetica Neue&quot;, Helvetica, Arial, sans-serif"/>
        <color rgb="FF1155CC"/>
        <sz val="11.0"/>
        <u/>
      </rPr>
      <t>Cadillac II (Japan).zip</t>
    </r>
  </si>
  <si>
    <r>
      <rPr>
        <rFont val="&quot;Helvetica Neue&quot;, Helvetica, Arial, sans-serif"/>
        <color rgb="FF1155CC"/>
        <sz val="11.0"/>
        <u/>
      </rPr>
      <t>Caesars Palace (Europe) (En,Fr,De,Es,It).zip</t>
    </r>
  </si>
  <si>
    <r>
      <rPr>
        <rFont val="&quot;Helvetica Neue&quot;, Helvetica, Arial, sans-serif"/>
        <color rgb="FF1155CC"/>
        <sz val="11.0"/>
        <u/>
      </rPr>
      <t>Caesars Palace (Japan).zip</t>
    </r>
  </si>
  <si>
    <r>
      <rPr>
        <rFont val="&quot;Helvetica Neue&quot;, Helvetica, Arial, sans-serif"/>
        <color rgb="FF1155CC"/>
        <sz val="11.0"/>
        <u/>
      </rPr>
      <t>Caesars Palace (USA) (Rev 1).zip</t>
    </r>
  </si>
  <si>
    <r>
      <rPr>
        <rFont val="&quot;Helvetica Neue&quot;, Helvetica, Arial, sans-serif"/>
        <color rgb="FF1155CC"/>
        <sz val="11.0"/>
        <u/>
      </rPr>
      <t>Caesars Palace (USA).zip</t>
    </r>
  </si>
  <si>
    <r>
      <rPr>
        <rFont val="&quot;Helvetica Neue&quot;, Helvetica, Arial, sans-serif"/>
        <color rgb="FF1155CC"/>
        <sz val="11.0"/>
        <u/>
      </rPr>
      <t>Caihong Zhanshi - Rainbow Prince (Taiwan) (Unl).zip</t>
    </r>
  </si>
  <si>
    <r>
      <rPr>
        <rFont val="&quot;Helvetica Neue&quot;, Helvetica, Arial, sans-serif"/>
        <color rgb="FF1155CC"/>
        <sz val="11.0"/>
        <u/>
      </rPr>
      <t>Calculator (Unknown) (Proto).zip</t>
    </r>
  </si>
  <si>
    <r>
      <rPr>
        <rFont val="&quot;Helvetica Neue&quot;, Helvetica, Arial, sans-serif"/>
        <color rgb="FF1155CC"/>
        <sz val="11.0"/>
        <u/>
      </rPr>
      <t>Capcom Quiz - Hatena no Daibouken (Japan).zip</t>
    </r>
  </si>
  <si>
    <r>
      <rPr>
        <rFont val="&quot;Helvetica Neue&quot;, Helvetica, Arial, sans-serif"/>
        <color rgb="FF1155CC"/>
        <sz val="11.0"/>
        <u/>
      </rPr>
      <t>Captain America and the Avengers (USA).zip</t>
    </r>
  </si>
  <si>
    <r>
      <rPr>
        <rFont val="&quot;Helvetica Neue&quot;, Helvetica, Arial, sans-serif"/>
        <color rgb="FF1155CC"/>
        <sz val="11.0"/>
        <u/>
      </rPr>
      <t>Captain Tsubasa J - Zenkoku Seiha e no Chousen (Japan) (SGB Enhanced).zip</t>
    </r>
  </si>
  <si>
    <r>
      <rPr>
        <rFont val="&quot;Helvetica Neue&quot;, Helvetica, Arial, sans-serif"/>
        <color rgb="FF1155CC"/>
        <sz val="11.0"/>
        <u/>
      </rPr>
      <t>Captain Tsubasa VS (Japan).zip</t>
    </r>
  </si>
  <si>
    <r>
      <rPr>
        <rFont val="&quot;Helvetica Neue&quot;, Helvetica, Arial, sans-serif"/>
        <color rgb="FF1155CC"/>
        <sz val="11.0"/>
        <u/>
      </rPr>
      <t>Card Game (Japan).zip</t>
    </r>
  </si>
  <si>
    <r>
      <rPr>
        <rFont val="&quot;Helvetica Neue&quot;, Helvetica, Arial, sans-serif"/>
        <color rgb="FF1155CC"/>
        <sz val="11.0"/>
        <u/>
      </rPr>
      <t>Card Games (USA) (Proto).zip</t>
    </r>
  </si>
  <si>
    <r>
      <rPr>
        <rFont val="&quot;Helvetica Neue&quot;, Helvetica, Arial, sans-serif"/>
        <color rgb="FF1155CC"/>
        <sz val="11.0"/>
        <u/>
      </rPr>
      <t>Casino FunPak (USA, Europe).zip</t>
    </r>
  </si>
  <si>
    <r>
      <rPr>
        <rFont val="&quot;Helvetica Neue&quot;, Helvetica, Arial, sans-serif"/>
        <color rgb="FF1155CC"/>
        <sz val="11.0"/>
        <u/>
      </rPr>
      <t>Casper (Europe).zip</t>
    </r>
  </si>
  <si>
    <r>
      <rPr>
        <rFont val="&quot;Helvetica Neue&quot;, Helvetica, Arial, sans-serif"/>
        <color rgb="FF1155CC"/>
        <sz val="11.0"/>
        <u/>
      </rPr>
      <t>Casper (USA) (Beta).zip</t>
    </r>
  </si>
  <si>
    <r>
      <rPr>
        <rFont val="&quot;Helvetica Neue&quot;, Helvetica, Arial, sans-serif"/>
        <color rgb="FF1155CC"/>
        <sz val="11.0"/>
        <u/>
      </rPr>
      <t>Casper (USA).zip</t>
    </r>
  </si>
  <si>
    <r>
      <rPr>
        <rFont val="&quot;Helvetica Neue&quot;, Helvetica, Arial, sans-serif"/>
        <color rgb="FF1155CC"/>
        <sz val="11.0"/>
        <u/>
      </rPr>
      <t>Castelian (Europe).zip</t>
    </r>
  </si>
  <si>
    <r>
      <rPr>
        <rFont val="&quot;Helvetica Neue&quot;, Helvetica, Arial, sans-serif"/>
        <color rgb="FF1155CC"/>
        <sz val="11.0"/>
        <u/>
      </rPr>
      <t>Castelian (USA) (Beta).zip</t>
    </r>
  </si>
  <si>
    <r>
      <rPr>
        <rFont val="&quot;Helvetica Neue&quot;, Helvetica, Arial, sans-serif"/>
        <color rgb="FF1155CC"/>
        <sz val="11.0"/>
        <u/>
      </rPr>
      <t>Castelian (USA).zip</t>
    </r>
  </si>
  <si>
    <r>
      <rPr>
        <rFont val="&quot;Helvetica Neue&quot;, Helvetica, Arial, sans-serif"/>
        <color rgb="FF1155CC"/>
        <sz val="11.0"/>
        <u/>
      </rPr>
      <t>Castle Quest (Europe) (Beta).zip</t>
    </r>
  </si>
  <si>
    <r>
      <rPr>
        <rFont val="&quot;Helvetica Neue&quot;, Helvetica, Arial, sans-serif"/>
        <color rgb="FF1155CC"/>
        <sz val="11.0"/>
        <u/>
      </rPr>
      <t>Castle Quest (Europe).zip</t>
    </r>
  </si>
  <si>
    <r>
      <rPr>
        <rFont val="&quot;Helvetica Neue&quot;, Helvetica, Arial, sans-serif"/>
        <color rgb="FF1155CC"/>
        <sz val="11.0"/>
        <u/>
      </rPr>
      <t>Castledark (World) (v2.0) (Demo) (Aftermarket) (Unl).zip</t>
    </r>
  </si>
  <si>
    <r>
      <rPr>
        <rFont val="&quot;Helvetica Neue&quot;, Helvetica, Arial, sans-serif"/>
        <color rgb="FF1155CC"/>
        <sz val="11.0"/>
        <u/>
      </rPr>
      <t>Castlevania - The Adventure (Europe).zip</t>
    </r>
  </si>
  <si>
    <r>
      <rPr>
        <rFont val="&quot;Helvetica Neue&quot;, Helvetica, Arial, sans-serif"/>
        <color rgb="FF1155CC"/>
        <sz val="11.0"/>
        <u/>
      </rPr>
      <t>Castlevania - The Adventure (USA) (Castlevania Anniversary Collection).zip</t>
    </r>
  </si>
  <si>
    <r>
      <rPr>
        <rFont val="&quot;Helvetica Neue&quot;, Helvetica, Arial, sans-serif"/>
        <color rgb="FF1155CC"/>
        <sz val="11.0"/>
        <u/>
      </rPr>
      <t>Castlevania - The Adventure (USA).zip</t>
    </r>
  </si>
  <si>
    <r>
      <rPr>
        <rFont val="&quot;Helvetica Neue&quot;, Helvetica, Arial, sans-serif"/>
        <color rgb="FF1155CC"/>
        <sz val="11.0"/>
        <u/>
      </rPr>
      <t>Castlevania II - Belmont's Revenge (USA, Europe) (Castlevania Anniversary Collection).zip</t>
    </r>
  </si>
  <si>
    <r>
      <rPr>
        <rFont val="&quot;Helvetica Neue&quot;, Helvetica, Arial, sans-serif"/>
        <color rgb="FF1155CC"/>
        <sz val="11.0"/>
        <u/>
      </rPr>
      <t>Castlevania II - Belmont's Revenge (USA, Europe).zip</t>
    </r>
  </si>
  <si>
    <r>
      <rPr>
        <rFont val="&quot;Helvetica Neue&quot;, Helvetica, Arial, sans-serif"/>
        <color rgb="FF1155CC"/>
        <sz val="11.0"/>
        <u/>
      </rPr>
      <t>Castlevania Legends (USA, Europe) (SGB Enhanced).zip</t>
    </r>
  </si>
  <si>
    <r>
      <rPr>
        <rFont val="&quot;Helvetica Neue&quot;, Helvetica, Arial, sans-serif"/>
        <color rgb="FF1155CC"/>
        <sz val="11.0"/>
        <u/>
      </rPr>
      <t>Cat and His Boy, A (World) (En,Es) (Demo) (Aftermarket) (Unl).zip</t>
    </r>
  </si>
  <si>
    <r>
      <rPr>
        <rFont val="&quot;Helvetica Neue&quot;, Helvetica, Arial, sans-serif"/>
        <color rgb="FF1155CC"/>
        <sz val="11.0"/>
        <u/>
      </rPr>
      <t>Catrap (USA) (Beta).zip</t>
    </r>
  </si>
  <si>
    <r>
      <rPr>
        <rFont val="&quot;Helvetica Neue&quot;, Helvetica, Arial, sans-serif"/>
        <color rgb="FF1155CC"/>
        <sz val="11.0"/>
        <u/>
      </rPr>
      <t>Catrap (USA).zip</t>
    </r>
  </si>
  <si>
    <r>
      <rPr>
        <rFont val="&quot;Helvetica Neue&quot;, Helvetica, Arial, sans-serif"/>
        <color rgb="FF1155CC"/>
        <sz val="11.0"/>
        <u/>
      </rPr>
      <t>Cave Fighter (World) (Aftermarket) (Unl).zip</t>
    </r>
  </si>
  <si>
    <r>
      <rPr>
        <rFont val="&quot;Helvetica Neue&quot;, Helvetica, Arial, sans-serif"/>
        <color rgb="FF1155CC"/>
        <sz val="11.0"/>
        <u/>
      </rPr>
      <t>Cave Noire (Japan).zip</t>
    </r>
  </si>
  <si>
    <r>
      <rPr>
        <rFont val="&quot;Helvetica Neue&quot;, Helvetica, Arial, sans-serif"/>
        <color rgb="FF1155CC"/>
        <sz val="11.0"/>
        <u/>
      </rPr>
      <t>Cel Story (World) (Aftermarket) (Unl).zip</t>
    </r>
  </si>
  <si>
    <r>
      <rPr>
        <rFont val="&quot;Helvetica Neue&quot;, Helvetica, Arial, sans-serif"/>
        <color rgb="FF1155CC"/>
        <sz val="11.0"/>
        <u/>
      </rPr>
      <t>Cel Story (World) (Demo) (Aftermarket) (Unl).zip</t>
    </r>
  </si>
  <si>
    <r>
      <rPr>
        <rFont val="&quot;Helvetica Neue&quot;, Helvetica, Arial, sans-serif"/>
        <color rgb="FF1155CC"/>
        <sz val="11.0"/>
        <u/>
      </rPr>
      <t>Centipede (USA) (Majesco).zip</t>
    </r>
  </si>
  <si>
    <r>
      <rPr>
        <rFont val="&quot;Helvetica Neue&quot;, Helvetica, Arial, sans-serif"/>
        <color rgb="FF1155CC"/>
        <sz val="11.0"/>
        <u/>
      </rPr>
      <t>Centipede (USA, Europe) (Accolade).zip</t>
    </r>
  </si>
  <si>
    <r>
      <rPr>
        <rFont val="&quot;Helvetica Neue&quot;, Helvetica, Arial, sans-serif"/>
        <color rgb="FF1155CC"/>
        <sz val="11.0"/>
        <u/>
      </rPr>
      <t>Chachamaru Boukenki 3 - Abyss no Tou (Japan).zip</t>
    </r>
  </si>
  <si>
    <r>
      <rPr>
        <rFont val="&quot;Helvetica Neue&quot;, Helvetica, Arial, sans-serif"/>
        <color rgb="FF1155CC"/>
        <sz val="11.0"/>
        <u/>
      </rPr>
      <t>Chachamaru Panic (Japan).zip</t>
    </r>
  </si>
  <si>
    <r>
      <rPr>
        <rFont val="&quot;Helvetica Neue&quot;, Helvetica, Arial, sans-serif"/>
        <color rgb="FF1155CC"/>
        <sz val="11.0"/>
        <u/>
      </rPr>
      <t>Chalvo 55 - Super Puzzle Action (Japan).zip</t>
    </r>
  </si>
  <si>
    <r>
      <rPr>
        <rFont val="&quot;Helvetica Neue&quot;, Helvetica, Arial, sans-serif"/>
        <color rgb="FF1155CC"/>
        <sz val="11.0"/>
        <u/>
      </rPr>
      <t>Championship Pool (USA).zip</t>
    </r>
  </si>
  <si>
    <r>
      <rPr>
        <rFont val="&quot;Helvetica Neue&quot;, Helvetica, Arial, sans-serif"/>
        <color rgb="FF1155CC"/>
        <sz val="11.0"/>
        <u/>
      </rPr>
      <t>Chase H.Q. (USA, Europe).zip</t>
    </r>
  </si>
  <si>
    <r>
      <rPr>
        <rFont val="&quot;Helvetica Neue&quot;, Helvetica, Arial, sans-serif"/>
        <color rgb="FF1155CC"/>
        <sz val="11.0"/>
        <u/>
      </rPr>
      <t>Cheesy Town (World) (En,Ja) (Aftermarket) (Unl).zip</t>
    </r>
  </si>
  <si>
    <r>
      <rPr>
        <rFont val="&quot;Helvetica Neue&quot;, Helvetica, Arial, sans-serif"/>
        <color rgb="FF1155CC"/>
        <sz val="11.0"/>
        <u/>
      </rPr>
      <t>Cherry Rescue! (World) (Aftermarket) (Unl).zip</t>
    </r>
  </si>
  <si>
    <r>
      <rPr>
        <rFont val="&quot;Helvetica Neue&quot;, Helvetica, Arial, sans-serif"/>
        <color rgb="FF1155CC"/>
        <sz val="11.0"/>
        <u/>
      </rPr>
      <t>Chessmaster, The (Europe).zip</t>
    </r>
  </si>
  <si>
    <r>
      <rPr>
        <rFont val="&quot;Helvetica Neue&quot;, Helvetica, Arial, sans-serif"/>
        <color rgb="FF1155CC"/>
        <sz val="11.0"/>
        <u/>
      </rPr>
      <t>Chessmaster, The (Japan).zip</t>
    </r>
  </si>
  <si>
    <r>
      <rPr>
        <rFont val="&quot;Helvetica Neue&quot;, Helvetica, Arial, sans-serif"/>
        <color rgb="FF1155CC"/>
        <sz val="11.0"/>
        <u/>
      </rPr>
      <t>Chessmaster, The (USA) (Rev 1).zip</t>
    </r>
  </si>
  <si>
    <r>
      <rPr>
        <rFont val="&quot;Helvetica Neue&quot;, Helvetica, Arial, sans-serif"/>
        <color rgb="FF1155CC"/>
        <sz val="11.0"/>
        <u/>
      </rPr>
      <t>Chessmaster, The (USA, Europe).zip</t>
    </r>
  </si>
  <si>
    <r>
      <rPr>
        <rFont val="&quot;Helvetica Neue&quot;, Helvetica, Arial, sans-serif"/>
        <color rgb="FF1155CC"/>
        <sz val="11.0"/>
        <u/>
      </rPr>
      <t>Chibi Maruko-chan - Maruko Deluxe Theater (Japan) (SGB Enhanced).zip</t>
    </r>
  </si>
  <si>
    <r>
      <rPr>
        <rFont val="&quot;Helvetica Neue&quot;, Helvetica, Arial, sans-serif"/>
        <color rgb="FF1155CC"/>
        <sz val="11.0"/>
        <u/>
      </rPr>
      <t>Chibi Maruko-chan - Okozukai Daisakusen! (Japan).zip</t>
    </r>
  </si>
  <si>
    <r>
      <rPr>
        <rFont val="&quot;Helvetica Neue&quot;, Helvetica, Arial, sans-serif"/>
        <color rgb="FF1155CC"/>
        <sz val="11.0"/>
        <u/>
      </rPr>
      <t>Chibi Maruko-chan 2 - Deluxe Maruko World (Japan).zip</t>
    </r>
  </si>
  <si>
    <r>
      <rPr>
        <rFont val="&quot;Helvetica Neue&quot;, Helvetica, Arial, sans-serif"/>
        <color rgb="FF1155CC"/>
        <sz val="11.0"/>
        <u/>
      </rPr>
      <t>Chibi Maruko-chan 3 - Mezase! Game Taishou no Maki (Japan).zip</t>
    </r>
  </si>
  <si>
    <r>
      <rPr>
        <rFont val="&quot;Helvetica Neue&quot;, Helvetica, Arial, sans-serif"/>
        <color rgb="FF1155CC"/>
        <sz val="11.0"/>
        <u/>
      </rPr>
      <t>Chibi Maruko-chan 4 - Kore ga Nihon Da yo! Ouji-sama (Japan).zip</t>
    </r>
  </si>
  <si>
    <r>
      <rPr>
        <rFont val="&quot;Helvetica Neue&quot;, Helvetica, Arial, sans-serif"/>
        <color rgb="FF1155CC"/>
        <sz val="11.0"/>
        <u/>
      </rPr>
      <t>Chiki Chiki Machine Mou Race (Japan).zip</t>
    </r>
  </si>
  <si>
    <r>
      <rPr>
        <rFont val="&quot;Helvetica Neue&quot;, Helvetica, Arial, sans-serif"/>
        <color rgb="FF1155CC"/>
        <sz val="11.0"/>
        <u/>
      </rPr>
      <t>Chiki Chiki Tengoku (Japan).zip</t>
    </r>
  </si>
  <si>
    <r>
      <rPr>
        <rFont val="&quot;Helvetica Neue&quot;, Helvetica, Arial, sans-serif"/>
        <color rgb="FF1155CC"/>
        <sz val="11.0"/>
        <u/>
      </rPr>
      <t>Chikyuu Kaihou Gun ZAS (Japan) (En).zip</t>
    </r>
  </si>
  <si>
    <r>
      <rPr>
        <rFont val="&quot;Helvetica Neue&quot;, Helvetica, Arial, sans-serif"/>
        <color rgb="FF1155CC"/>
        <sz val="11.0"/>
        <u/>
      </rPr>
      <t>Choplifter II (Japan).zip</t>
    </r>
  </si>
  <si>
    <r>
      <rPr>
        <rFont val="&quot;Helvetica Neue&quot;, Helvetica, Arial, sans-serif"/>
        <color rgb="FF1155CC"/>
        <sz val="11.0"/>
        <u/>
      </rPr>
      <t>Choplifter II - Rescue &amp; Survive (Europe).zip</t>
    </r>
  </si>
  <si>
    <r>
      <rPr>
        <rFont val="&quot;Helvetica Neue&quot;, Helvetica, Arial, sans-serif"/>
        <color rgb="FF1155CC"/>
        <sz val="11.0"/>
        <u/>
      </rPr>
      <t>Choplifter II - Rescue &amp; Survive (USA).zip</t>
    </r>
  </si>
  <si>
    <r>
      <rPr>
        <rFont val="&quot;Helvetica Neue&quot;, Helvetica, Arial, sans-serif"/>
        <color rgb="FF1155CC"/>
        <sz val="11.0"/>
        <u/>
      </rPr>
      <t>Choplifter III (Europe).zip</t>
    </r>
  </si>
  <si>
    <r>
      <rPr>
        <rFont val="&quot;Helvetica Neue&quot;, Helvetica, Arial, sans-serif"/>
        <color rgb="FF1155CC"/>
        <sz val="11.0"/>
        <u/>
      </rPr>
      <t>Chou Mashin Eiyuu Den Wataru - Mazekko Monster (Japan) (Beta) (SGB Enhanced).zip</t>
    </r>
  </si>
  <si>
    <r>
      <rPr>
        <rFont val="&quot;Helvetica Neue&quot;, Helvetica, Arial, sans-serif"/>
        <color rgb="FF1155CC"/>
        <sz val="11.0"/>
        <u/>
      </rPr>
      <t>Chou Mashin Eiyuu Den Wataru - Mazekko Monster (Japan) (SGB Enhanced).zip</t>
    </r>
  </si>
  <si>
    <r>
      <rPr>
        <rFont val="&quot;Helvetica Neue&quot;, Helvetica, Arial, sans-serif"/>
        <color rgb="FF1155CC"/>
        <sz val="11.0"/>
        <u/>
      </rPr>
      <t>Chou Mashin Eiyuu Den Wataru - Mazekko Monster 2 (Japan) (SGB Enhanced).zip</t>
    </r>
  </si>
  <si>
    <r>
      <rPr>
        <rFont val="&quot;Helvetica Neue&quot;, Helvetica, Arial, sans-serif"/>
        <color rgb="FF1155CC"/>
        <sz val="11.0"/>
        <u/>
      </rPr>
      <t>Chousoku Spinner (Japan) (SGB Enhanced).zip</t>
    </r>
  </si>
  <si>
    <r>
      <rPr>
        <rFont val="&quot;Helvetica Neue&quot;, Helvetica, Arial, sans-serif"/>
        <color rgb="FF1155CC"/>
        <sz val="11.0"/>
        <u/>
      </rPr>
      <t>Christmas Carols (World) (Aftermarket) (Unl).zip</t>
    </r>
  </si>
  <si>
    <r>
      <rPr>
        <rFont val="&quot;Helvetica Neue&quot;, Helvetica, Arial, sans-serif"/>
        <color rgb="FF1155CC"/>
        <sz val="11.0"/>
        <u/>
      </rPr>
      <t>Chuck Rock (USA, Europe).zip</t>
    </r>
  </si>
  <si>
    <r>
      <rPr>
        <rFont val="&quot;Helvetica Neue&quot;, Helvetica, Arial, sans-serif"/>
        <color rgb="FF1155CC"/>
        <sz val="11.0"/>
        <u/>
      </rPr>
      <t>Ciao Nonna (World) (Aftermarket) (Unl).zip</t>
    </r>
  </si>
  <si>
    <r>
      <rPr>
        <rFont val="&quot;Helvetica Neue&quot;, Helvetica, Arial, sans-serif"/>
        <color rgb="FF1155CC"/>
        <sz val="11.0"/>
        <u/>
      </rPr>
      <t>Ciao Nonna (World) (v1.1) (Aftermarket) (Unl).zip</t>
    </r>
  </si>
  <si>
    <r>
      <rPr>
        <rFont val="&quot;Helvetica Neue&quot;, Helvetica, Arial, sans-serif"/>
        <color rgb="FF1155CC"/>
        <sz val="11.0"/>
        <u/>
      </rPr>
      <t>Ciao Nonna (World) (v2.0) (Aftermarket) (Unl).zip</t>
    </r>
  </si>
  <si>
    <r>
      <rPr>
        <rFont val="&quot;Helvetica Neue&quot;, Helvetica, Arial, sans-serif"/>
        <color rgb="FF1155CC"/>
        <sz val="11.0"/>
        <u/>
      </rPr>
      <t>Ciao Nonna (World) (v2.1) (Aftermarket) (Unl).zip</t>
    </r>
  </si>
  <si>
    <r>
      <rPr>
        <rFont val="&quot;Helvetica Neue&quot;, Helvetica, Arial, sans-serif"/>
        <color rgb="FF1155CC"/>
        <sz val="11.0"/>
        <u/>
      </rPr>
      <t>Cliffhanger (USA, Europe).zip</t>
    </r>
  </si>
  <si>
    <r>
      <rPr>
        <rFont val="&quot;Helvetica Neue&quot;, Helvetica, Arial, sans-serif"/>
        <color rgb="FF1155CC"/>
        <sz val="11.0"/>
        <u/>
      </rPr>
      <t>Coat Man (World) (Aftermarket) (Unl).zip</t>
    </r>
  </si>
  <si>
    <r>
      <rPr>
        <rFont val="&quot;Helvetica Neue&quot;, Helvetica, Arial, sans-serif"/>
        <color rgb="FF1155CC"/>
        <sz val="11.0"/>
        <u/>
      </rPr>
      <t>Collection Pocket (Japan) (SGB Enhanced).zip</t>
    </r>
  </si>
  <si>
    <r>
      <rPr>
        <rFont val="&quot;Helvetica Neue&quot;, Helvetica, Arial, sans-serif"/>
        <color rgb="FF1155CC"/>
        <sz val="11.0"/>
        <u/>
      </rPr>
      <t>College Slam (USA).zip</t>
    </r>
  </si>
  <si>
    <r>
      <rPr>
        <rFont val="&quot;Helvetica Neue&quot;, Helvetica, Arial, sans-serif"/>
        <color rgb="FF1155CC"/>
        <sz val="11.0"/>
        <u/>
      </rPr>
      <t>Commando (World) (Aftermarket) (Unl).zip</t>
    </r>
  </si>
  <si>
    <r>
      <rPr>
        <rFont val="&quot;Helvetica Neue&quot;, Helvetica, Arial, sans-serif"/>
        <color rgb="FF1155CC"/>
        <sz val="11.0"/>
        <u/>
      </rPr>
      <t>Contra (Japan) (En).zip</t>
    </r>
  </si>
  <si>
    <r>
      <rPr>
        <rFont val="&quot;Helvetica Neue&quot;, Helvetica, Arial, sans-serif"/>
        <color rgb="FF1155CC"/>
        <sz val="11.0"/>
        <u/>
      </rPr>
      <t>Contra (World) (Contra Anniversary Collection).zip</t>
    </r>
  </si>
  <si>
    <r>
      <rPr>
        <rFont val="&quot;Helvetica Neue&quot;, Helvetica, Arial, sans-serif"/>
        <color rgb="FF1155CC"/>
        <sz val="11.0"/>
        <u/>
      </rPr>
      <t>Contra - The Alien Wars (USA) (SGB Enhanced).zip</t>
    </r>
  </si>
  <si>
    <r>
      <rPr>
        <rFont val="&quot;Helvetica Neue&quot;, Helvetica, Arial, sans-serif"/>
        <color rgb="FF1155CC"/>
        <sz val="11.0"/>
        <u/>
      </rPr>
      <t>Contra Spirits (Japan) (SGB Enhanced).zip</t>
    </r>
  </si>
  <si>
    <r>
      <rPr>
        <rFont val="&quot;Helvetica Neue&quot;, Helvetica, Arial, sans-serif"/>
        <color rgb="FF1155CC"/>
        <sz val="11.0"/>
        <u/>
      </rPr>
      <t>Cool Ball (USA).zip</t>
    </r>
  </si>
  <si>
    <r>
      <rPr>
        <rFont val="&quot;Helvetica Neue&quot;, Helvetica, Arial, sans-serif"/>
        <color rgb="FF1155CC"/>
        <sz val="11.0"/>
        <u/>
      </rPr>
      <t>Cool Hand (Europe) (Fr,De).zip</t>
    </r>
  </si>
  <si>
    <r>
      <rPr>
        <rFont val="&quot;Helvetica Neue&quot;, Helvetica, Arial, sans-serif"/>
        <color rgb="FF1155CC"/>
        <sz val="11.0"/>
        <u/>
      </rPr>
      <t>Cool Hand (Europe).zip</t>
    </r>
  </si>
  <si>
    <r>
      <rPr>
        <rFont val="&quot;Helvetica Neue&quot;, Helvetica, Arial, sans-serif"/>
        <color rgb="FF1155CC"/>
        <sz val="11.0"/>
        <u/>
      </rPr>
      <t>Cool Spot (Europe).zip</t>
    </r>
  </si>
  <si>
    <r>
      <rPr>
        <rFont val="&quot;Helvetica Neue&quot;, Helvetica, Arial, sans-serif"/>
        <color rgb="FF1155CC"/>
        <sz val="11.0"/>
        <u/>
      </rPr>
      <t>Cool Spot (USA).zip</t>
    </r>
  </si>
  <si>
    <r>
      <rPr>
        <rFont val="&quot;Helvetica Neue&quot;, Helvetica, Arial, sans-serif"/>
        <color rgb="FF1155CC"/>
        <sz val="11.0"/>
        <u/>
      </rPr>
      <t>Cool World (USA, Europe).zip</t>
    </r>
  </si>
  <si>
    <r>
      <rPr>
        <rFont val="&quot;Helvetica Neue&quot;, Helvetica, Arial, sans-serif"/>
        <color rgb="FF1155CC"/>
        <sz val="11.0"/>
        <u/>
      </rPr>
      <t>Cosmic Courier - Trapped in Limbo (World) (Aftermarket) (Unl).zip</t>
    </r>
  </si>
  <si>
    <r>
      <rPr>
        <rFont val="&quot;Helvetica Neue&quot;, Helvetica, Arial, sans-serif"/>
        <color rgb="FF1155CC"/>
        <sz val="11.0"/>
        <u/>
      </rPr>
      <t>Cosmo Tank (Japan) (Beta).zip</t>
    </r>
  </si>
  <si>
    <r>
      <rPr>
        <rFont val="&quot;Helvetica Neue&quot;, Helvetica, Arial, sans-serif"/>
        <color rgb="FF1155CC"/>
        <sz val="11.0"/>
        <u/>
      </rPr>
      <t>Cosmo Tank (Japan).zip</t>
    </r>
  </si>
  <si>
    <r>
      <rPr>
        <rFont val="&quot;Helvetica Neue&quot;, Helvetica, Arial, sans-serif"/>
        <color rgb="FF1155CC"/>
        <sz val="11.0"/>
        <u/>
      </rPr>
      <t>Cosmo Tank (USA) (Beta).zip</t>
    </r>
  </si>
  <si>
    <r>
      <rPr>
        <rFont val="&quot;Helvetica Neue&quot;, Helvetica, Arial, sans-serif"/>
        <color rgb="FF1155CC"/>
        <sz val="11.0"/>
        <u/>
      </rPr>
      <t>Cosmo Tank (USA).zip</t>
    </r>
  </si>
  <si>
    <r>
      <rPr>
        <rFont val="&quot;Helvetica Neue&quot;, Helvetica, Arial, sans-serif"/>
        <color rgb="FF1155CC"/>
        <sz val="11.0"/>
        <u/>
      </rPr>
      <t>Coucou (World) (Aftermarket) (Unl).zip</t>
    </r>
  </si>
  <si>
    <r>
      <rPr>
        <rFont val="&quot;Helvetica Neue&quot;, Helvetica, Arial, sans-serif"/>
        <color rgb="FF1155CC"/>
        <sz val="11.0"/>
        <u/>
      </rPr>
      <t>Counting Sheep (World) (Aftermarket) (Unl).zip</t>
    </r>
  </si>
  <si>
    <r>
      <rPr>
        <rFont val="&quot;Helvetica Neue&quot;, Helvetica, Arial, sans-serif"/>
        <color rgb="FF1155CC"/>
        <sz val="11.0"/>
        <u/>
      </rPr>
      <t>Crayon Shin-chan - Ora no Gokigen Collection (Japan) (SGB Enhanced).zip</t>
    </r>
  </si>
  <si>
    <r>
      <rPr>
        <rFont val="&quot;Helvetica Neue&quot;, Helvetica, Arial, sans-serif"/>
        <color rgb="FF1155CC"/>
        <sz val="11.0"/>
        <u/>
      </rPr>
      <t>Crayon Shin-chan - Ora to Shiro wa Otomodachi Da yo (Japan).zip</t>
    </r>
  </si>
  <si>
    <r>
      <rPr>
        <rFont val="&quot;Helvetica Neue&quot;, Helvetica, Arial, sans-serif"/>
        <color rgb="FF1155CC"/>
        <sz val="11.0"/>
        <u/>
      </rPr>
      <t>Crayon Shin-chan 2 - Ora to Wanpaku Gokko Dazo (Japan).zip</t>
    </r>
  </si>
  <si>
    <r>
      <rPr>
        <rFont val="&quot;Helvetica Neue&quot;, Helvetica, Arial, sans-serif"/>
        <color rgb="FF1155CC"/>
        <sz val="11.0"/>
        <u/>
      </rPr>
      <t>Crayon Shin-chan 3 - Ora no Gokigen Athletic (Japan).zip</t>
    </r>
  </si>
  <si>
    <r>
      <rPr>
        <rFont val="&quot;Helvetica Neue&quot;, Helvetica, Arial, sans-serif"/>
        <color rgb="FF1155CC"/>
        <sz val="11.0"/>
        <u/>
      </rPr>
      <t>Crayon Shin-chan 4 - Ora no Itazura Daihenshin (Japan) (SGB Enhanced).zip</t>
    </r>
  </si>
  <si>
    <r>
      <rPr>
        <rFont val="&quot;Helvetica Neue&quot;, Helvetica, Arial, sans-serif"/>
        <color rgb="FF1155CC"/>
        <sz val="11.0"/>
        <u/>
      </rPr>
      <t>Crystal Quest (USA).zip</t>
    </r>
  </si>
  <si>
    <r>
      <rPr>
        <rFont val="&quot;Helvetica Neue&quot;, Helvetica, Arial, sans-serif"/>
        <color rgb="FF1155CC"/>
        <sz val="11.0"/>
        <u/>
      </rPr>
      <t>Cult Jump (Japan).zip</t>
    </r>
  </si>
  <si>
    <r>
      <rPr>
        <rFont val="&quot;Helvetica Neue&quot;, Helvetica, Arial, sans-serif"/>
        <color rgb="FF1155CC"/>
        <sz val="11.0"/>
        <u/>
      </rPr>
      <t>Cult Master - Ultraman ni Miserarete (Japan).zip</t>
    </r>
  </si>
  <si>
    <r>
      <rPr>
        <rFont val="&quot;Helvetica Neue&quot;, Helvetica, Arial, sans-serif"/>
        <color rgb="FF1155CC"/>
        <sz val="11.0"/>
        <u/>
      </rPr>
      <t>CutThroat Island (Japan) (En) (Proto).zip</t>
    </r>
  </si>
  <si>
    <r>
      <rPr>
        <rFont val="&quot;Helvetica Neue&quot;, Helvetica, Arial, sans-serif"/>
        <color rgb="FF1155CC"/>
        <sz val="11.0"/>
        <u/>
      </rPr>
      <t>CutThroat Island (USA, Europe).zip</t>
    </r>
  </si>
  <si>
    <r>
      <rPr>
        <rFont val="&quot;Helvetica Neue&quot;, Helvetica, Arial, sans-serif"/>
        <color rgb="FF1155CC"/>
        <sz val="11.0"/>
        <u/>
      </rPr>
      <t>Cuthbert in the Cooler (World) (Aftermarket) (Unl).zip</t>
    </r>
  </si>
  <si>
    <r>
      <rPr>
        <rFont val="&quot;Helvetica Neue&quot;, Helvetica, Arial, sans-serif"/>
        <color rgb="FF1155CC"/>
        <sz val="11.0"/>
        <u/>
      </rPr>
      <t>Cyber Dreamscape Battle-Deckers 2199 (World) (Aftermarket) (Unl).zip</t>
    </r>
  </si>
  <si>
    <r>
      <rPr>
        <rFont val="&quot;Helvetica Neue&quot;, Helvetica, Arial, sans-serif"/>
        <color rgb="FF1155CC"/>
        <sz val="11.0"/>
        <u/>
      </rPr>
      <t>Cyberlice (World) (Proto) (Aftermarket) (Unl).zip</t>
    </r>
  </si>
  <si>
    <r>
      <rPr>
        <rFont val="&quot;Helvetica Neue&quot;, Helvetica, Arial, sans-serif"/>
        <color rgb="FF1155CC"/>
        <sz val="11.0"/>
        <u/>
      </rPr>
      <t>Cyraid (USA).zip</t>
    </r>
  </si>
  <si>
    <r>
      <rPr>
        <rFont val="&quot;Helvetica Neue&quot;, Helvetica, Arial, sans-serif"/>
        <color rgb="FF1155CC"/>
        <sz val="11.0"/>
        <u/>
      </rPr>
      <t>DMG Deals Damage (World) (Aftermarket) (Unl).zip</t>
    </r>
  </si>
  <si>
    <r>
      <rPr>
        <rFont val="&quot;Helvetica Neue&quot;, Helvetica, Arial, sans-serif"/>
        <color rgb="FF1155CC"/>
        <sz val="11.0"/>
        <u/>
      </rPr>
      <t>DX Bakenou Z (Japan) (Rev 1).zip</t>
    </r>
  </si>
  <si>
    <r>
      <rPr>
        <rFont val="&quot;Helvetica Neue&quot;, Helvetica, Arial, sans-serif"/>
        <color rgb="FF1155CC"/>
        <sz val="11.0"/>
        <u/>
      </rPr>
      <t>DX Bakenou Z (Japan).zip</t>
    </r>
  </si>
  <si>
    <r>
      <rPr>
        <rFont val="&quot;Helvetica Neue&quot;, Helvetica, Arial, sans-serif"/>
        <color rgb="FF1155CC"/>
        <sz val="11.0"/>
        <u/>
      </rPr>
      <t>Daedalian Opus (USA).zip</t>
    </r>
  </si>
  <si>
    <r>
      <rPr>
        <rFont val="&quot;Helvetica Neue&quot;, Helvetica, Arial, sans-serif"/>
        <color rgb="FF1155CC"/>
        <sz val="11.0"/>
        <u/>
      </rPr>
      <t>Daffy Duck (Europe).zip</t>
    </r>
  </si>
  <si>
    <r>
      <rPr>
        <rFont val="&quot;Helvetica Neue&quot;, Helvetica, Arial, sans-serif"/>
        <color rgb="FF1155CC"/>
        <sz val="11.0"/>
        <u/>
      </rPr>
      <t>Daffy Duck (USA, Europe) (SGB Enhanced).zip</t>
    </r>
  </si>
  <si>
    <r>
      <rPr>
        <rFont val="&quot;Helvetica Neue&quot;, Helvetica, Arial, sans-serif"/>
        <color rgb="FF1155CC"/>
        <sz val="11.0"/>
        <u/>
      </rPr>
      <t>Dai-2-ji Super Robot Taisen G (Japan) (SGB Enhanced).zip</t>
    </r>
  </si>
  <si>
    <r>
      <rPr>
        <rFont val="&quot;Helvetica Neue&quot;, Helvetica, Arial, sans-serif"/>
        <color rgb="FF1155CC"/>
        <sz val="11.0"/>
        <u/>
      </rPr>
      <t>Daikaijuu Monogatari - The Miracle of the Zone (Japan) (SGB Enhanced).zip</t>
    </r>
  </si>
  <si>
    <r>
      <rPr>
        <rFont val="&quot;Helvetica Neue&quot;, Helvetica, Arial, sans-serif"/>
        <color rgb="FF1155CC"/>
        <sz val="11.0"/>
        <u/>
      </rPr>
      <t>Daiku no Gen-san - Ghost Building Company (Japan).zip</t>
    </r>
  </si>
  <si>
    <r>
      <rPr>
        <rFont val="&quot;Helvetica Neue&quot;, Helvetica, Arial, sans-serif"/>
        <color rgb="FF1155CC"/>
        <sz val="11.0"/>
        <u/>
      </rPr>
      <t>Daiku no Gen-san - Robot Teikoku no Yabou (Japan).zip</t>
    </r>
  </si>
  <si>
    <r>
      <rPr>
        <rFont val="&quot;Helvetica Neue&quot;, Helvetica, Arial, sans-serif"/>
        <color rgb="FF1155CC"/>
        <sz val="11.0"/>
        <u/>
      </rPr>
      <t>Daisenryaku (Japan).zip</t>
    </r>
  </si>
  <si>
    <r>
      <rPr>
        <rFont val="&quot;Helvetica Neue&quot;, Helvetica, Arial, sans-serif"/>
        <color rgb="FF1155CC"/>
        <sz val="11.0"/>
        <u/>
      </rPr>
      <t>Dangan GB (World) (Aftermarket) (Unl).zip</t>
    </r>
  </si>
  <si>
    <r>
      <rPr>
        <rFont val="&quot;Helvetica Neue&quot;, Helvetica, Arial, sans-serif"/>
        <color rgb="FF1155CC"/>
        <sz val="11.0"/>
        <u/>
      </rPr>
      <t>Dangan GB (World) (v1.1) (Aftermarket) (Unl).zip</t>
    </r>
  </si>
  <si>
    <r>
      <rPr>
        <rFont val="&quot;Helvetica Neue&quot;, Helvetica, Arial, sans-serif"/>
        <color rgb="FF1155CC"/>
        <sz val="11.0"/>
        <u/>
      </rPr>
      <t>Darkman (USA, Europe).zip</t>
    </r>
  </si>
  <si>
    <r>
      <rPr>
        <rFont val="&quot;Helvetica Neue&quot;, Helvetica, Arial, sans-serif"/>
        <color rgb="FF1155CC"/>
        <sz val="11.0"/>
        <u/>
      </rPr>
      <t>Darkwing Duck (Europe).zip</t>
    </r>
  </si>
  <si>
    <r>
      <rPr>
        <rFont val="&quot;Helvetica Neue&quot;, Helvetica, Arial, sans-serif"/>
        <color rgb="FF1155CC"/>
        <sz val="11.0"/>
        <u/>
      </rPr>
      <t>Darkwing Duck (Germany).zip</t>
    </r>
  </si>
  <si>
    <r>
      <rPr>
        <rFont val="&quot;Helvetica Neue&quot;, Helvetica, Arial, sans-serif"/>
        <color rgb="FF1155CC"/>
        <sz val="11.0"/>
        <u/>
      </rPr>
      <t>Darkwing Duck (Spain).zip</t>
    </r>
  </si>
  <si>
    <r>
      <rPr>
        <rFont val="&quot;Helvetica Neue&quot;, Helvetica, Arial, sans-serif"/>
        <color rgb="FF1155CC"/>
        <sz val="11.0"/>
        <u/>
      </rPr>
      <t>Darkwing Duck (USA) (Beta).zip</t>
    </r>
  </si>
  <si>
    <r>
      <rPr>
        <rFont val="&quot;Helvetica Neue&quot;, Helvetica, Arial, sans-serif"/>
        <color rgb="FF1155CC"/>
        <sz val="11.0"/>
        <u/>
      </rPr>
      <t>Darkwing Duck (USA).zip</t>
    </r>
  </si>
  <si>
    <r>
      <rPr>
        <rFont val="&quot;Helvetica Neue&quot;, Helvetica, Arial, sans-serif"/>
        <color rgb="FF1155CC"/>
        <sz val="11.0"/>
        <u/>
      </rPr>
      <t>Dash (World) (Aftermarket) (Unl).zip</t>
    </r>
  </si>
  <si>
    <r>
      <rPr>
        <rFont val="&quot;Helvetica Neue&quot;, Helvetica, Arial, sans-serif"/>
        <color rgb="FF1155CC"/>
        <sz val="11.0"/>
        <u/>
      </rPr>
      <t>David Crane's The Rescue of Princess Blobette (Europe).zip</t>
    </r>
  </si>
  <si>
    <r>
      <rPr>
        <rFont val="&quot;Helvetica Neue&quot;, Helvetica, Arial, sans-serif"/>
        <color rgb="FF1155CC"/>
        <sz val="11.0"/>
        <u/>
      </rPr>
      <t>David Crane's The Rescue of Princess Blobette (USA).zip</t>
    </r>
  </si>
  <si>
    <r>
      <rPr>
        <rFont val="&quot;Helvetica Neue&quot;, Helvetica, Arial, sans-serif"/>
        <color rgb="FF1155CC"/>
        <sz val="11.0"/>
        <u/>
      </rPr>
      <t>David Crane's The Rescue of Princess Blobette (World) (Limited Run Games).zip</t>
    </r>
  </si>
  <si>
    <r>
      <rPr>
        <rFont val="&quot;Helvetica Neue&quot;, Helvetica, Arial, sans-serif"/>
        <color rgb="FF1155CC"/>
        <sz val="11.0"/>
        <u/>
      </rPr>
      <t>Days of Thunder (USA, Europe).zip</t>
    </r>
  </si>
  <si>
    <r>
      <rPr>
        <rFont val="&quot;Helvetica Neue&quot;, Helvetica, Arial, sans-serif"/>
        <color rgb="FF1155CC"/>
        <sz val="11.0"/>
        <u/>
      </rPr>
      <t>Dead Heat Scramble (Japan).zip</t>
    </r>
  </si>
  <si>
    <r>
      <rPr>
        <rFont val="&quot;Helvetica Neue&quot;, Helvetica, Arial, sans-serif"/>
        <color rgb="FF1155CC"/>
        <sz val="11.0"/>
        <u/>
      </rPr>
      <t>Dead Heat Scramble (USA).zip</t>
    </r>
  </si>
  <si>
    <r>
      <rPr>
        <rFont val="&quot;Helvetica Neue&quot;, Helvetica, Arial, sans-serif"/>
        <color rgb="FF1155CC"/>
        <sz val="11.0"/>
        <u/>
      </rPr>
      <t>Deadeus (World) (v1.1.0) (Aftermarket) (Unl).zip</t>
    </r>
  </si>
  <si>
    <r>
      <rPr>
        <rFont val="&quot;Helvetica Neue&quot;, Helvetica, Arial, sans-serif"/>
        <color rgb="FF1155CC"/>
        <sz val="11.0"/>
        <u/>
      </rPr>
      <t>Deadeus (World) (v1.2.5) (Aftermarket) (Unl).zip</t>
    </r>
  </si>
  <si>
    <r>
      <rPr>
        <rFont val="&quot;Helvetica Neue&quot;, Helvetica, Arial, sans-serif"/>
        <color rgb="FF1155CC"/>
        <sz val="11.0"/>
        <u/>
      </rPr>
      <t>Deadeus (World) (v1.3.8) (Aftermarket) (Unl).zip</t>
    </r>
  </si>
  <si>
    <r>
      <rPr>
        <rFont val="&quot;Helvetica Neue&quot;, Helvetica, Arial, sans-serif"/>
        <color rgb="FF1155CC"/>
        <sz val="11.0"/>
        <u/>
      </rPr>
      <t>Death Track (Europe) (Proto).zip</t>
    </r>
  </si>
  <si>
    <r>
      <rPr>
        <rFont val="&quot;Helvetica Neue&quot;, Helvetica, Arial, sans-serif"/>
        <color rgb="FF1155CC"/>
        <sz val="11.0"/>
        <u/>
      </rPr>
      <t>Deep Forest (World) (v1.1) (Aftermarket) (Unl).zip</t>
    </r>
  </si>
  <si>
    <r>
      <rPr>
        <rFont val="&quot;Helvetica Neue&quot;, Helvetica, Arial, sans-serif"/>
        <color rgb="FF1155CC"/>
        <sz val="11.0"/>
        <u/>
      </rPr>
      <t>Dennis (Europe) (Beta) (1993-09-13).zip</t>
    </r>
  </si>
  <si>
    <r>
      <rPr>
        <rFont val="&quot;Helvetica Neue&quot;, Helvetica, Arial, sans-serif"/>
        <color rgb="FF1155CC"/>
        <sz val="11.0"/>
        <u/>
      </rPr>
      <t>Dennis (Europe).zip</t>
    </r>
  </si>
  <si>
    <r>
      <rPr>
        <rFont val="&quot;Helvetica Neue&quot;, Helvetica, Arial, sans-serif"/>
        <color rgb="FF1155CC"/>
        <sz val="11.0"/>
        <u/>
      </rPr>
      <t>Dennis the Menace (USA).zip</t>
    </r>
  </si>
  <si>
    <r>
      <rPr>
        <rFont val="&quot;Helvetica Neue&quot;, Helvetica, Arial, sans-serif"/>
        <color rgb="FF1155CC"/>
        <sz val="11.0"/>
        <u/>
      </rPr>
      <t>Desert Strike - Return to the Gulf (Europe) (SGB Enhanced).zip</t>
    </r>
  </si>
  <si>
    <r>
      <rPr>
        <rFont val="&quot;Helvetica Neue&quot;, Helvetica, Arial, sans-serif"/>
        <color rgb="FF1155CC"/>
        <sz val="11.0"/>
        <u/>
      </rPr>
      <t>Desert Strike - Return to the Gulf (USA) (SGB Enhanced).zip</t>
    </r>
  </si>
  <si>
    <r>
      <rPr>
        <rFont val="&quot;Helvetica Neue&quot;, Helvetica, Arial, sans-serif"/>
        <color rgb="FF1155CC"/>
        <sz val="11.0"/>
        <u/>
      </rPr>
      <t>Dexterity (USA, Europe).zip</t>
    </r>
  </si>
  <si>
    <r>
      <rPr>
        <rFont val="&quot;Helvetica Neue&quot;, Helvetica, Arial, sans-serif"/>
        <color rgb="FF1155CC"/>
        <sz val="11.0"/>
        <u/>
      </rPr>
      <t>DiaMaze (World) (Aftermarket) (Unl).zip</t>
    </r>
  </si>
  <si>
    <r>
      <rPr>
        <rFont val="&quot;Helvetica Neue&quot;, Helvetica, Arial, sans-serif"/>
        <color rgb="FF1155CC"/>
        <sz val="11.0"/>
        <u/>
      </rPr>
      <t>Diablo (USA) (Proto).zip</t>
    </r>
  </si>
  <si>
    <r>
      <rPr>
        <rFont val="&quot;Helvetica Neue&quot;, Helvetica, Arial, sans-serif"/>
        <color rgb="FF1155CC"/>
        <sz val="11.0"/>
        <u/>
      </rPr>
      <t>Dick Tracy (USA).zip</t>
    </r>
  </si>
  <si>
    <r>
      <rPr>
        <rFont val="&quot;Helvetica Neue&quot;, Helvetica, Arial, sans-serif"/>
        <color rgb="FF1155CC"/>
        <sz val="11.0"/>
        <u/>
      </rPr>
      <t>Dig Dug (Europe).zip</t>
    </r>
  </si>
  <si>
    <r>
      <rPr>
        <rFont val="&quot;Helvetica Neue&quot;, Helvetica, Arial, sans-serif"/>
        <color rgb="FF1155CC"/>
        <sz val="11.0"/>
        <u/>
      </rPr>
      <t>Dig Dug (USA).zip</t>
    </r>
  </si>
  <si>
    <r>
      <rPr>
        <rFont val="&quot;Helvetica Neue&quot;, Helvetica, Arial, sans-serif"/>
        <color rgb="FF1155CC"/>
        <sz val="11.0"/>
        <u/>
      </rPr>
      <t>Dijon Gameboy (World) (En,Fr) (Demo) (Aftermarket) (Unl).zip</t>
    </r>
  </si>
  <si>
    <r>
      <rPr>
        <rFont val="&quot;Helvetica Neue&quot;, Helvetica, Arial, sans-serif"/>
        <color rgb="FF1155CC"/>
        <sz val="11.0"/>
        <u/>
      </rPr>
      <t>Dino's Offline Adventure (World) (Aftermarket) (Unl).zip</t>
    </r>
  </si>
  <si>
    <r>
      <rPr>
        <rFont val="&quot;Helvetica Neue&quot;, Helvetica, Arial, sans-serif"/>
        <color rgb="FF1155CC"/>
        <sz val="11.0"/>
        <u/>
      </rPr>
      <t>Dino Breeder (Japan) (Rev 1) (SGB Enhanced).zip</t>
    </r>
  </si>
  <si>
    <r>
      <rPr>
        <rFont val="&quot;Helvetica Neue&quot;, Helvetica, Arial, sans-serif"/>
        <color rgb="FF1155CC"/>
        <sz val="11.0"/>
        <u/>
      </rPr>
      <t>Dino Breeder (Japan) (SGB Enhanced).zip</t>
    </r>
  </si>
  <si>
    <r>
      <rPr>
        <rFont val="&quot;Helvetica Neue&quot;, Helvetica, Arial, sans-serif"/>
        <color rgb="FF1155CC"/>
        <sz val="11.0"/>
        <u/>
      </rPr>
      <t>Dino Breeder 2 (Japan) (SGB Enhanced).zip</t>
    </r>
  </si>
  <si>
    <r>
      <rPr>
        <rFont val="&quot;Helvetica Neue&quot;, Helvetica, Arial, sans-serif"/>
        <color rgb="FF1155CC"/>
        <sz val="11.0"/>
        <u/>
      </rPr>
      <t>Dirty Racing (Europe) (Proto).zip</t>
    </r>
  </si>
  <si>
    <r>
      <rPr>
        <rFont val="&quot;Helvetica Neue&quot;, Helvetica, Arial, sans-serif"/>
        <color rgb="FF1155CC"/>
        <sz val="11.0"/>
        <u/>
      </rPr>
      <t>Dirty Racing (Japan).zip</t>
    </r>
  </si>
  <si>
    <r>
      <rPr>
        <rFont val="&quot;Helvetica Neue&quot;, Helvetica, Arial, sans-serif"/>
        <color rgb="FF1155CC"/>
        <sz val="11.0"/>
        <u/>
      </rPr>
      <t>Do I Pass (World) (En) (Demo) (Aftermarket) (Unl).zip</t>
    </r>
  </si>
  <si>
    <r>
      <rPr>
        <rFont val="&quot;Helvetica Neue&quot;, Helvetica, Arial, sans-serif"/>
        <color rgb="FF1155CC"/>
        <sz val="11.0"/>
        <u/>
      </rPr>
      <t>Do I Pass (World) (En) (v1.4) (Aftermarket) (Unl).zip</t>
    </r>
  </si>
  <si>
    <r>
      <rPr>
        <rFont val="&quot;Helvetica Neue&quot;, Helvetica, Arial, sans-serif"/>
        <color rgb="FF1155CC"/>
        <sz val="11.0"/>
        <u/>
      </rPr>
      <t>Do I Pass (World) (En) (v1.4) (Web) (Aftermarket) (Unl).zip</t>
    </r>
  </si>
  <si>
    <r>
      <rPr>
        <rFont val="&quot;Helvetica Neue&quot;, Helvetica, Arial, sans-serif"/>
        <color rgb="FF1155CC"/>
        <sz val="11.0"/>
        <u/>
      </rPr>
      <t>Do I Pass (World) (En) (v1.5) (Aftermarket) (Unl).zip</t>
    </r>
  </si>
  <si>
    <r>
      <rPr>
        <rFont val="&quot;Helvetica Neue&quot;, Helvetica, Arial, sans-serif"/>
        <color rgb="FF1155CC"/>
        <sz val="11.0"/>
        <u/>
      </rPr>
      <t>Do I Pass (World) (Fr) (v1.4.2) (Aftermarket) (Unl).zip</t>
    </r>
  </si>
  <si>
    <r>
      <rPr>
        <rFont val="&quot;Helvetica Neue&quot;, Helvetica, Arial, sans-serif"/>
        <color rgb="FF1155CC"/>
        <sz val="11.0"/>
        <u/>
      </rPr>
      <t>Doctor GB Card 4M (World) (Unl).zip</t>
    </r>
  </si>
  <si>
    <r>
      <rPr>
        <rFont val="&quot;Helvetica Neue&quot;, Helvetica, Arial, sans-serif"/>
        <color rgb="FF1155CC"/>
        <sz val="11.0"/>
        <u/>
      </rPr>
      <t>Doctor GB Card 16M Loader (World) (Unl).zip</t>
    </r>
  </si>
  <si>
    <r>
      <rPr>
        <rFont val="&quot;Helvetica Neue&quot;, Helvetica, Arial, sans-serif"/>
        <color rgb="FF1155CC"/>
        <sz val="11.0"/>
        <u/>
      </rPr>
      <t>Doctor GB Card Demo (World) (Demo) (Unl) (Alt).zip</t>
    </r>
  </si>
  <si>
    <r>
      <rPr>
        <rFont val="&quot;Helvetica Neue&quot;, Helvetica, Arial, sans-serif"/>
        <color rgb="FF1155CC"/>
        <sz val="11.0"/>
        <u/>
      </rPr>
      <t>Doctor GB Card Demo (World) (Demo) (Unl).zip</t>
    </r>
  </si>
  <si>
    <r>
      <rPr>
        <rFont val="&quot;Helvetica Neue&quot;, Helvetica, Arial, sans-serif"/>
        <color rgb="FF1155CC"/>
        <sz val="11.0"/>
        <u/>
      </rPr>
      <t>Dodge Boy (Japan).zip</t>
    </r>
  </si>
  <si>
    <r>
      <rPr>
        <rFont val="&quot;Helvetica Neue&quot;, Helvetica, Arial, sans-serif"/>
        <color rgb="FF1155CC"/>
        <sz val="11.0"/>
        <u/>
      </rPr>
      <t>Dog's Muck Island (World) (Aftermarket) (Unl).zip</t>
    </r>
  </si>
  <si>
    <r>
      <rPr>
        <rFont val="&quot;Helvetica Neue&quot;, Helvetica, Arial, sans-serif"/>
        <color rgb="FF1155CC"/>
        <sz val="11.0"/>
        <u/>
      </rPr>
      <t>Don't Call Me Mama But Yes I Am Your Mama (World) (v2.0) (Aftermarket) (Unl).zip</t>
    </r>
  </si>
  <si>
    <r>
      <rPr>
        <rFont val="&quot;Helvetica Neue&quot;, Helvetica, Arial, sans-serif"/>
        <color rgb="FF1155CC"/>
        <sz val="11.0"/>
        <u/>
      </rPr>
      <t>Donkey Kong (Japan, USA) (En) (SGB Enhanced).zip</t>
    </r>
  </si>
  <si>
    <r>
      <rPr>
        <rFont val="&quot;Helvetica Neue&quot;, Helvetica, Arial, sans-serif"/>
        <color rgb="FF1155CC"/>
        <sz val="11.0"/>
        <u/>
      </rPr>
      <t>Donkey Kong (World) (Rev 1) (SGB Enhanced).zip</t>
    </r>
  </si>
  <si>
    <r>
      <rPr>
        <rFont val="&quot;Helvetica Neue&quot;, Helvetica, Arial, sans-serif"/>
        <color rgb="FF1155CC"/>
        <sz val="11.0"/>
        <u/>
      </rPr>
      <t>Donkey Kong Land (Japan) (SGB Enhanced).zip</t>
    </r>
  </si>
  <si>
    <r>
      <rPr>
        <rFont val="&quot;Helvetica Neue&quot;, Helvetica, Arial, sans-serif"/>
        <color rgb="FF1155CC"/>
        <sz val="11.0"/>
        <u/>
      </rPr>
      <t>Donkey Kong Land (USA, Europe) (SGB Enhanced).zip</t>
    </r>
  </si>
  <si>
    <r>
      <rPr>
        <rFont val="&quot;Helvetica Neue&quot;, Helvetica, Arial, sans-serif"/>
        <color rgb="FF1155CC"/>
        <sz val="11.0"/>
        <u/>
      </rPr>
      <t>Donkey Kong Land 2 (Japan) (Proto) (SGB Enhanced).zip</t>
    </r>
  </si>
  <si>
    <r>
      <rPr>
        <rFont val="&quot;Helvetica Neue&quot;, Helvetica, Arial, sans-serif"/>
        <color rgb="FF1155CC"/>
        <sz val="11.0"/>
        <u/>
      </rPr>
      <t>Donkey Kong Land 2 (USA, Europe) (SGB Enhanced).zip</t>
    </r>
  </si>
  <si>
    <r>
      <rPr>
        <rFont val="&quot;Helvetica Neue&quot;, Helvetica, Arial, sans-serif"/>
        <color rgb="FF1155CC"/>
        <sz val="11.0"/>
        <u/>
      </rPr>
      <t>Donkey Kong Land III (USA, Europe) (Beta) (SGB Enhanced).zip</t>
    </r>
  </si>
  <si>
    <r>
      <rPr>
        <rFont val="&quot;Helvetica Neue&quot;, Helvetica, Arial, sans-serif"/>
        <color rgb="FF1155CC"/>
        <sz val="11.0"/>
        <u/>
      </rPr>
      <t>Donkey Kong Land III (USA, Europe) (Rev 1) (SGB Enhanced).zip</t>
    </r>
  </si>
  <si>
    <r>
      <rPr>
        <rFont val="&quot;Helvetica Neue&quot;, Helvetica, Arial, sans-serif"/>
        <color rgb="FF1155CC"/>
        <sz val="11.0"/>
        <u/>
      </rPr>
      <t>Donkey Kong Land III (USA, Europe) (SGB Enhanced).zip</t>
    </r>
  </si>
  <si>
    <r>
      <rPr>
        <rFont val="&quot;Helvetica Neue&quot;, Helvetica, Arial, sans-serif"/>
        <color rgb="FF1155CC"/>
        <sz val="11.0"/>
        <u/>
      </rPr>
      <t>Doomsayer - A Hero's Crusade (USA) (Proto).zip</t>
    </r>
  </si>
  <si>
    <r>
      <rPr>
        <rFont val="&quot;Helvetica Neue&quot;, Helvetica, Arial, sans-serif"/>
        <color rgb="FF1155CC"/>
        <sz val="11.0"/>
        <u/>
      </rPr>
      <t>Doraemon - Taiketsu HimitsuDougu!! (Japan).zip</t>
    </r>
  </si>
  <si>
    <r>
      <rPr>
        <rFont val="&quot;Helvetica Neue&quot;, Helvetica, Arial, sans-serif"/>
        <color rgb="FF1155CC"/>
        <sz val="11.0"/>
        <u/>
      </rPr>
      <t>Doraemon 2 - Animal Planet Densetsu (Japan).zip</t>
    </r>
  </si>
  <si>
    <r>
      <rPr>
        <rFont val="&quot;Helvetica Neue&quot;, Helvetica, Arial, sans-serif"/>
        <color rgb="FF1155CC"/>
        <sz val="11.0"/>
        <u/>
      </rPr>
      <t>Doraemon Kart (Japan) (SGB Enhanced).zip</t>
    </r>
  </si>
  <si>
    <r>
      <rPr>
        <rFont val="&quot;Helvetica Neue&quot;, Helvetica, Arial, sans-serif"/>
        <color rgb="FF1155CC"/>
        <sz val="11.0"/>
        <u/>
      </rPr>
      <t>Doraemon no Game Boy de Asobouyo Deluxe 10 (Japan) (SGB Enhanced).zip</t>
    </r>
  </si>
  <si>
    <r>
      <rPr>
        <rFont val="&quot;Helvetica Neue&quot;, Helvetica, Arial, sans-serif"/>
        <color rgb="FF1155CC"/>
        <sz val="11.0"/>
        <u/>
      </rPr>
      <t>Doraemon no Study Boy 1 - Shou 1 Kokugo Kanji (Japan).zip</t>
    </r>
  </si>
  <si>
    <r>
      <rPr>
        <rFont val="&quot;Helvetica Neue&quot;, Helvetica, Arial, sans-serif"/>
        <color rgb="FF1155CC"/>
        <sz val="11.0"/>
        <u/>
      </rPr>
      <t>Doraemon no Study Boy 2 - Shou 1 Sansuu Keisan (Japan).zip</t>
    </r>
  </si>
  <si>
    <r>
      <rPr>
        <rFont val="&quot;Helvetica Neue&quot;, Helvetica, Arial, sans-serif"/>
        <color rgb="FF1155CC"/>
        <sz val="11.0"/>
        <u/>
      </rPr>
      <t>Doraemon no Study Boy 3 - Ku Ku Master (Japan).zip</t>
    </r>
  </si>
  <si>
    <r>
      <rPr>
        <rFont val="&quot;Helvetica Neue&quot;, Helvetica, Arial, sans-serif"/>
        <color rgb="FF1155CC"/>
        <sz val="11.0"/>
        <u/>
      </rPr>
      <t>Doraemon no Study Boy 4 - Shou ni Kokugo Kanji (Japan).zip</t>
    </r>
  </si>
  <si>
    <r>
      <rPr>
        <rFont val="&quot;Helvetica Neue&quot;, Helvetica, Arial, sans-serif"/>
        <color rgb="FF1155CC"/>
        <sz val="11.0"/>
        <u/>
      </rPr>
      <t>Doraemon no Study Boy 5 - Shou 2 Sansuu Keisan (Japan).zip</t>
    </r>
  </si>
  <si>
    <r>
      <rPr>
        <rFont val="&quot;Helvetica Neue&quot;, Helvetica, Arial, sans-serif"/>
        <color rgb="FF1155CC"/>
        <sz val="11.0"/>
        <u/>
      </rPr>
      <t>Doraemon no Study Boy 6 - Gakushuu Kanji Master 1006 (Japan).zip</t>
    </r>
  </si>
  <si>
    <r>
      <rPr>
        <rFont val="&quot;Helvetica Neue&quot;, Helvetica, Arial, sans-serif"/>
        <color rgb="FF1155CC"/>
        <sz val="11.0"/>
        <u/>
      </rPr>
      <t>Double Dragon (Japan).zip</t>
    </r>
  </si>
  <si>
    <r>
      <rPr>
        <rFont val="&quot;Helvetica Neue&quot;, Helvetica, Arial, sans-serif"/>
        <color rgb="FF1155CC"/>
        <sz val="11.0"/>
        <u/>
      </rPr>
      <t>Double Dragon (USA, Europe).zip</t>
    </r>
  </si>
  <si>
    <r>
      <rPr>
        <rFont val="&quot;Helvetica Neue&quot;, Helvetica, Arial, sans-serif"/>
        <color rgb="FF1155CC"/>
        <sz val="11.0"/>
        <u/>
      </rPr>
      <t>Double Dragon 3 - The Arcade Game (USA, Europe).zip</t>
    </r>
  </si>
  <si>
    <r>
      <rPr>
        <rFont val="&quot;Helvetica Neue&quot;, Helvetica, Arial, sans-serif"/>
        <color rgb="FF1155CC"/>
        <sz val="11.0"/>
        <u/>
      </rPr>
      <t>Double Dragon II (USA, Europe).zip</t>
    </r>
  </si>
  <si>
    <r>
      <rPr>
        <rFont val="&quot;Helvetica Neue&quot;, Helvetica, Arial, sans-serif"/>
        <color rgb="FF1155CC"/>
        <sz val="11.0"/>
        <u/>
      </rPr>
      <t>Double Dribble - 5 on 5 (USA).zip</t>
    </r>
  </si>
  <si>
    <r>
      <rPr>
        <rFont val="&quot;Helvetica Neue&quot;, Helvetica, Arial, sans-serif"/>
        <color rgb="FF1155CC"/>
        <sz val="11.0"/>
        <u/>
      </rPr>
      <t>Double Yakuman (Japan).zip</t>
    </r>
  </si>
  <si>
    <r>
      <rPr>
        <rFont val="&quot;Helvetica Neue&quot;, Helvetica, Arial, sans-serif"/>
        <color rgb="FF1155CC"/>
        <sz val="11.0"/>
        <u/>
      </rPr>
      <t>Double Yakuman II (Japan).zip</t>
    </r>
  </si>
  <si>
    <r>
      <rPr>
        <rFont val="&quot;Helvetica Neue&quot;, Helvetica, Arial, sans-serif"/>
        <color rgb="FF1155CC"/>
        <sz val="11.0"/>
        <u/>
      </rPr>
      <t>Double Yakuman Jr. (Japan).zip</t>
    </r>
  </si>
  <si>
    <r>
      <rPr>
        <rFont val="&quot;Helvetica Neue&quot;, Helvetica, Arial, sans-serif"/>
        <color rgb="FF1155CC"/>
        <sz val="11.0"/>
        <u/>
      </rPr>
      <t>Downtown - Nekketsu Koushinkyoku - Dokodemo Daiundoukai (Japan).zip</t>
    </r>
  </si>
  <si>
    <r>
      <rPr>
        <rFont val="&quot;Helvetica Neue&quot;, Helvetica, Arial, sans-serif"/>
        <color rgb="FF1155CC"/>
        <sz val="11.0"/>
        <u/>
      </rPr>
      <t>Downtown Special - Kunio-kun no Jidaigeki Da yo Zenin Shuugou! (Japan).zip</t>
    </r>
  </si>
  <si>
    <r>
      <rPr>
        <rFont val="&quot;Helvetica Neue&quot;, Helvetica, Arial, sans-serif"/>
        <color rgb="FF1155CC"/>
        <sz val="11.0"/>
        <u/>
      </rPr>
      <t>Dr. Franken (Europe) (En,Fr,De,Es,It,Nl,Sv) (Beta).zip</t>
    </r>
  </si>
  <si>
    <r>
      <rPr>
        <rFont val="&quot;Helvetica Neue&quot;, Helvetica, Arial, sans-serif"/>
        <color rgb="FF1155CC"/>
        <sz val="11.0"/>
        <u/>
      </rPr>
      <t>Dr. Franken (Europe) (En,Fr,De,Es,It,Nl,Sv).zip</t>
    </r>
  </si>
  <si>
    <r>
      <rPr>
        <rFont val="&quot;Helvetica Neue&quot;, Helvetica, Arial, sans-serif"/>
        <color rgb="FF1155CC"/>
        <sz val="11.0"/>
        <u/>
      </rPr>
      <t>Dr. Franken (Japan).zip</t>
    </r>
  </si>
  <si>
    <r>
      <rPr>
        <rFont val="&quot;Helvetica Neue&quot;, Helvetica, Arial, sans-serif"/>
        <color rgb="FF1155CC"/>
        <sz val="11.0"/>
        <u/>
      </rPr>
      <t>Dr. Franken (USA).zip</t>
    </r>
  </si>
  <si>
    <r>
      <rPr>
        <rFont val="&quot;Helvetica Neue&quot;, Helvetica, Arial, sans-serif"/>
        <color rgb="FF1155CC"/>
        <sz val="11.0"/>
        <u/>
      </rPr>
      <t>Dr. Franken II (USA, Europe) (En,Fr,De,Es,It,Nl,Sv).zip</t>
    </r>
  </si>
  <si>
    <r>
      <rPr>
        <rFont val="&quot;Helvetica Neue&quot;, Helvetica, Arial, sans-serif"/>
        <color rgb="FF1155CC"/>
        <sz val="11.0"/>
        <u/>
      </rPr>
      <t>Dr. Mario (World) (Beta).zip</t>
    </r>
  </si>
  <si>
    <r>
      <rPr>
        <rFont val="&quot;Helvetica Neue&quot;, Helvetica, Arial, sans-serif"/>
        <color rgb="FF1155CC"/>
        <sz val="11.0"/>
        <u/>
      </rPr>
      <t>Dr. Mario (World) (Rev 1).zip</t>
    </r>
  </si>
  <si>
    <r>
      <rPr>
        <rFont val="&quot;Helvetica Neue&quot;, Helvetica, Arial, sans-serif"/>
        <color rgb="FF1155CC"/>
        <sz val="11.0"/>
        <u/>
      </rPr>
      <t>Dr. Mario (World).zip</t>
    </r>
  </si>
  <si>
    <r>
      <rPr>
        <rFont val="&quot;Helvetica Neue&quot;, Helvetica, Arial, sans-serif"/>
        <color rgb="FF1155CC"/>
        <sz val="11.0"/>
        <u/>
      </rPr>
      <t>Dracula Densetsu (Japan) (Castlevania Anniversary Collection).zip</t>
    </r>
  </si>
  <si>
    <r>
      <rPr>
        <rFont val="&quot;Helvetica Neue&quot;, Helvetica, Arial, sans-serif"/>
        <color rgb="FF1155CC"/>
        <sz val="11.0"/>
        <u/>
      </rPr>
      <t>Dracula Densetsu (Japan).zip</t>
    </r>
  </si>
  <si>
    <r>
      <rPr>
        <rFont val="&quot;Helvetica Neue&quot;, Helvetica, Arial, sans-serif"/>
        <color rgb="FF1155CC"/>
        <sz val="11.0"/>
        <u/>
      </rPr>
      <t>Dracula Densetsu II (Japan) (Castlevania Anniversary Collection).zip</t>
    </r>
  </si>
  <si>
    <r>
      <rPr>
        <rFont val="&quot;Helvetica Neue&quot;, Helvetica, Arial, sans-serif"/>
        <color rgb="FF1155CC"/>
        <sz val="11.0"/>
        <u/>
      </rPr>
      <t>Dracula Densetsu II (Japan).zip</t>
    </r>
  </si>
  <si>
    <r>
      <rPr>
        <rFont val="&quot;Helvetica Neue&quot;, Helvetica, Arial, sans-serif"/>
        <color rgb="FF1155CC"/>
        <sz val="11.0"/>
        <u/>
      </rPr>
      <t>Dragon's Lair (Japan).zip</t>
    </r>
  </si>
  <si>
    <r>
      <rPr>
        <rFont val="&quot;Helvetica Neue&quot;, Helvetica, Arial, sans-serif"/>
        <color rgb="FF1155CC"/>
        <sz val="11.0"/>
        <u/>
      </rPr>
      <t>Dragon's Lair - The Legend (Europe).zip</t>
    </r>
  </si>
  <si>
    <r>
      <rPr>
        <rFont val="&quot;Helvetica Neue&quot;, Helvetica, Arial, sans-serif"/>
        <color rgb="FF1155CC"/>
        <sz val="11.0"/>
        <u/>
      </rPr>
      <t>Dragon's Lair - The Legend (USA).zip</t>
    </r>
  </si>
  <si>
    <r>
      <rPr>
        <rFont val="&quot;Helvetica Neue&quot;, Helvetica, Arial, sans-serif"/>
        <color rgb="FF1155CC"/>
        <sz val="11.0"/>
        <u/>
      </rPr>
      <t>Dragon Ball Z - Gokuu Gekitouden (Japan) (SGB Enhanced).zip</t>
    </r>
  </si>
  <si>
    <r>
      <rPr>
        <rFont val="&quot;Helvetica Neue&quot;, Helvetica, Arial, sans-serif"/>
        <color rgb="FF1155CC"/>
        <sz val="11.0"/>
        <u/>
      </rPr>
      <t>Dragon Ball Z - Gokuu Hishouden (Japan) (SGB Enhanced).zip</t>
    </r>
  </si>
  <si>
    <r>
      <rPr>
        <rFont val="&quot;Helvetica Neue&quot;, Helvetica, Arial, sans-serif"/>
        <color rgb="FF1155CC"/>
        <sz val="11.0"/>
        <u/>
      </rPr>
      <t>Dragon Ball Z 3 (USA) (SGB Enhanced) (Unl).zip</t>
    </r>
  </si>
  <si>
    <r>
      <rPr>
        <rFont val="&quot;Helvetica Neue&quot;, Helvetica, Arial, sans-serif"/>
        <color rgb="FF1155CC"/>
        <sz val="11.0"/>
        <u/>
      </rPr>
      <t>Dragon Battle (World) (Demo) (Aftermarket) (Unl).zip</t>
    </r>
  </si>
  <si>
    <r>
      <rPr>
        <rFont val="&quot;Helvetica Neue&quot;, Helvetica, Arial, sans-serif"/>
        <color rgb="FF1155CC"/>
        <sz val="11.0"/>
        <u/>
      </rPr>
      <t>DragonHeart (France).zip</t>
    </r>
  </si>
  <si>
    <r>
      <rPr>
        <rFont val="&quot;Helvetica Neue&quot;, Helvetica, Arial, sans-serif"/>
        <color rgb="FF1155CC"/>
        <sz val="11.0"/>
        <u/>
      </rPr>
      <t>DragonHeart (USA, Europe).zip</t>
    </r>
  </si>
  <si>
    <r>
      <rPr>
        <rFont val="&quot;Helvetica Neue&quot;, Helvetica, Arial, sans-serif"/>
        <color rgb="FF1155CC"/>
        <sz val="11.0"/>
        <u/>
      </rPr>
      <t>Dragon Slayer Gaiden - Nemuri no Oukan (Japan).zip</t>
    </r>
  </si>
  <si>
    <r>
      <rPr>
        <rFont val="&quot;Helvetica Neue&quot;, Helvetica, Arial, sans-serif"/>
        <color rgb="FF1155CC"/>
        <sz val="11.0"/>
        <u/>
      </rPr>
      <t>Dragon Slayer I (Japan).zip</t>
    </r>
  </si>
  <si>
    <r>
      <rPr>
        <rFont val="&quot;Helvetica Neue&quot;, Helvetica, Arial, sans-serif"/>
        <color rgb="FF1155CC"/>
        <sz val="11.0"/>
        <u/>
      </rPr>
      <t>Dragon Tail (Japan).zip</t>
    </r>
  </si>
  <si>
    <r>
      <rPr>
        <rFont val="&quot;Helvetica Neue&quot;, Helvetica, Arial, sans-serif"/>
        <color rgb="FF1155CC"/>
        <sz val="11.0"/>
        <u/>
      </rPr>
      <t>Dragonborne (World) (Aftermarket) (Unl).zip</t>
    </r>
  </si>
  <si>
    <r>
      <rPr>
        <rFont val="&quot;Helvetica Neue&quot;, Helvetica, Arial, sans-serif"/>
        <color rgb="FF1155CC"/>
        <sz val="11.0"/>
        <u/>
      </rPr>
      <t>Dragonborne (World) (Demo) (Aftermarket) (Unl).zip</t>
    </r>
  </si>
  <si>
    <r>
      <rPr>
        <rFont val="&quot;Helvetica Neue&quot;, Helvetica, Arial, sans-serif"/>
        <color rgb="FF1155CC"/>
        <sz val="11.0"/>
        <u/>
      </rPr>
      <t>Dropzone (Europe) (Beta).zip</t>
    </r>
  </si>
  <si>
    <r>
      <rPr>
        <rFont val="&quot;Helvetica Neue&quot;, Helvetica, Arial, sans-serif"/>
        <color rgb="FF1155CC"/>
        <sz val="11.0"/>
        <u/>
      </rPr>
      <t>Dropzone (Europe).zip</t>
    </r>
  </si>
  <si>
    <r>
      <rPr>
        <rFont val="&quot;Helvetica Neue&quot;, Helvetica, Arial, sans-serif"/>
        <color rgb="FF1155CC"/>
        <sz val="11.0"/>
        <u/>
      </rPr>
      <t>Druaga no Tou (Japan).zip</t>
    </r>
  </si>
  <si>
    <r>
      <rPr>
        <rFont val="&quot;Helvetica Neue&quot;, Helvetica, Arial, sans-serif"/>
        <color rgb="FF1155CC"/>
        <sz val="11.0"/>
        <u/>
      </rPr>
      <t>Duck (World) (Aftermarket) (Unl).zip</t>
    </r>
  </si>
  <si>
    <r>
      <rPr>
        <rFont val="&quot;Helvetica Neue&quot;, Helvetica, Arial, sans-serif"/>
        <color rgb="FF1155CC"/>
        <sz val="11.0"/>
        <u/>
      </rPr>
      <t>DuckTales (Europe).zip</t>
    </r>
  </si>
  <si>
    <r>
      <rPr>
        <rFont val="&quot;Helvetica Neue&quot;, Helvetica, Arial, sans-serif"/>
        <color rgb="FF1155CC"/>
        <sz val="11.0"/>
        <u/>
      </rPr>
      <t>DuckTales (Japan).zip</t>
    </r>
  </si>
  <si>
    <r>
      <rPr>
        <rFont val="&quot;Helvetica Neue&quot;, Helvetica, Arial, sans-serif"/>
        <color rgb="FF1155CC"/>
        <sz val="11.0"/>
        <u/>
      </rPr>
      <t>DuckTales (USA).zip</t>
    </r>
  </si>
  <si>
    <r>
      <rPr>
        <rFont val="&quot;Helvetica Neue&quot;, Helvetica, Arial, sans-serif"/>
        <color rgb="FF1155CC"/>
        <sz val="11.0"/>
        <u/>
      </rPr>
      <t>DuckTales 2 (Europe).zip</t>
    </r>
  </si>
  <si>
    <r>
      <rPr>
        <rFont val="&quot;Helvetica Neue&quot;, Helvetica, Arial, sans-serif"/>
        <color rgb="FF1155CC"/>
        <sz val="11.0"/>
        <u/>
      </rPr>
      <t>DuckTales 2 (Japan).zip</t>
    </r>
  </si>
  <si>
    <r>
      <rPr>
        <rFont val="&quot;Helvetica Neue&quot;, Helvetica, Arial, sans-serif"/>
        <color rgb="FF1155CC"/>
        <sz val="11.0"/>
        <u/>
      </rPr>
      <t>DuckTales 2 (USA).zip</t>
    </r>
  </si>
  <si>
    <r>
      <rPr>
        <rFont val="&quot;Helvetica Neue&quot;, Helvetica, Arial, sans-serif"/>
        <color rgb="FF1155CC"/>
        <sz val="11.0"/>
        <u/>
      </rPr>
      <t>Dungeon Land (Japan).zip</t>
    </r>
  </si>
  <si>
    <r>
      <rPr>
        <rFont val="&quot;Helvetica Neue&quot;, Helvetica, Arial, sans-serif"/>
        <color rgb="FF1155CC"/>
        <sz val="11.0"/>
        <u/>
      </rPr>
      <t>Dungeon Warrior (Europe) (Proto).zip</t>
    </r>
  </si>
  <si>
    <r>
      <rPr>
        <rFont val="&quot;Helvetica Neue&quot;, Helvetica, Arial, sans-serif"/>
        <color rgb="FF1155CC"/>
        <sz val="11.0"/>
        <u/>
      </rPr>
      <t>Dynablaster (Europe).zip</t>
    </r>
  </si>
  <si>
    <r>
      <rPr>
        <rFont val="&quot;Helvetica Neue&quot;, Helvetica, Arial, sans-serif"/>
        <color rgb="FF1155CC"/>
        <sz val="11.0"/>
        <u/>
      </rPr>
      <t>Earthworm Jim (Europe).zip</t>
    </r>
  </si>
  <si>
    <r>
      <rPr>
        <rFont val="&quot;Helvetica Neue&quot;, Helvetica, Arial, sans-serif"/>
        <color rgb="FF1155CC"/>
        <sz val="11.0"/>
        <u/>
      </rPr>
      <t>Earthworm Jim (USA).zip</t>
    </r>
  </si>
  <si>
    <r>
      <rPr>
        <rFont val="&quot;Helvetica Neue&quot;, Helvetica, Arial, sans-serif"/>
        <color rgb="FF1155CC"/>
        <sz val="11.0"/>
        <u/>
      </rPr>
      <t>Eclipse (Europe) (Proto).zip</t>
    </r>
  </si>
  <si>
    <r>
      <rPr>
        <rFont val="&quot;Helvetica Neue&quot;, Helvetica, Arial, sans-serif"/>
        <color rgb="FF1155CC"/>
        <sz val="11.0"/>
        <u/>
      </rPr>
      <t>Eddie's Puzzle Time (USA) (Proto).zip</t>
    </r>
  </si>
  <si>
    <r>
      <rPr>
        <rFont val="&quot;Helvetica Neue&quot;, Helvetica, Arial, sans-serif"/>
        <color rgb="FF1155CC"/>
        <sz val="11.0"/>
        <u/>
      </rPr>
      <t>Edd the Duck (Europe) (Proto).zip</t>
    </r>
  </si>
  <si>
    <r>
      <rPr>
        <rFont val="&quot;Helvetica Neue&quot;, Helvetica, Arial, sans-serif"/>
        <color rgb="FF1155CC"/>
        <sz val="11.0"/>
        <u/>
      </rPr>
      <t>Elden Ring GB (World) (Aftermarket) (Unl).zip</t>
    </r>
  </si>
  <si>
    <r>
      <rPr>
        <rFont val="&quot;Helvetica Neue&quot;, Helvetica, Arial, sans-serif"/>
        <color rgb="FF1155CC"/>
        <sz val="11.0"/>
        <u/>
      </rPr>
      <t>Elevator Action (Japan).zip</t>
    </r>
  </si>
  <si>
    <r>
      <rPr>
        <rFont val="&quot;Helvetica Neue&quot;, Helvetica, Arial, sans-serif"/>
        <color rgb="FF1155CC"/>
        <sz val="11.0"/>
        <u/>
      </rPr>
      <t>Elevator Action (USA, Europe).zip</t>
    </r>
  </si>
  <si>
    <r>
      <rPr>
        <rFont val="&quot;Helvetica Neue&quot;, Helvetica, Arial, sans-serif"/>
        <color rgb="FF1155CC"/>
        <sz val="11.0"/>
        <u/>
      </rPr>
      <t>Elite Soccer (USA) (SGB Enhanced).zip</t>
    </r>
  </si>
  <si>
    <r>
      <rPr>
        <rFont val="&quot;Helvetica Neue&quot;, Helvetica, Arial, sans-serif"/>
        <color rgb="FF1155CC"/>
        <sz val="11.0"/>
        <u/>
      </rPr>
      <t>Exodus - Journey to the Promised Land (USA) (Unl).zip</t>
    </r>
  </si>
  <si>
    <r>
      <rPr>
        <rFont val="&quot;Helvetica Neue&quot;, Helvetica, Arial, sans-serif"/>
        <color rgb="FF1155CC"/>
        <sz val="11.0"/>
        <u/>
      </rPr>
      <t>Extra Bases (USA).zip</t>
    </r>
  </si>
  <si>
    <r>
      <rPr>
        <rFont val="&quot;Helvetica Neue&quot;, Helvetica, Arial, sans-serif"/>
        <color rgb="FF1155CC"/>
        <sz val="11.0"/>
        <u/>
      </rPr>
      <t>F-1 Race (World) (Rev 1).zip</t>
    </r>
  </si>
  <si>
    <r>
      <rPr>
        <rFont val="&quot;Helvetica Neue&quot;, Helvetica, Arial, sans-serif"/>
        <color rgb="FF1155CC"/>
        <sz val="11.0"/>
        <u/>
      </rPr>
      <t>F-1 Race (World).zip</t>
    </r>
  </si>
  <si>
    <r>
      <rPr>
        <rFont val="&quot;Helvetica Neue&quot;, Helvetica, Arial, sans-serif"/>
        <color rgb="FF1155CC"/>
        <sz val="11.0"/>
        <u/>
      </rPr>
      <t>F-1 Spirit (Japan).zip</t>
    </r>
  </si>
  <si>
    <r>
      <rPr>
        <rFont val="&quot;Helvetica Neue&quot;, Helvetica, Arial, sans-serif"/>
        <color rgb="FF1155CC"/>
        <sz val="11.0"/>
        <u/>
      </rPr>
      <t>F-15 Strike Eagle (USA, Europe).zip</t>
    </r>
  </si>
  <si>
    <r>
      <rPr>
        <rFont val="&quot;Helvetica Neue&quot;, Helvetica, Arial, sans-serif"/>
        <color rgb="FF1155CC"/>
        <sz val="11.0"/>
        <u/>
      </rPr>
      <t>F-15 Strike Eagle II (USA, Europe) (Beta) (July, 1992).zip</t>
    </r>
  </si>
  <si>
    <r>
      <rPr>
        <rFont val="&quot;Helvetica Neue&quot;, Helvetica, Arial, sans-serif"/>
        <color rgb="FF1155CC"/>
        <sz val="11.0"/>
        <u/>
      </rPr>
      <t>F-Zero - Project (World) (Aftermarket) (Unl).zip</t>
    </r>
  </si>
  <si>
    <r>
      <rPr>
        <rFont val="&quot;Helvetica Neue&quot;, Helvetica, Arial, sans-serif"/>
        <color rgb="FF1155CC"/>
        <sz val="11.0"/>
        <u/>
      </rPr>
      <t>F1 Boy (Japan).zip</t>
    </r>
  </si>
  <si>
    <r>
      <rPr>
        <rFont val="&quot;Helvetica Neue&quot;, Helvetica, Arial, sans-serif"/>
        <color rgb="FF1155CC"/>
        <sz val="11.0"/>
        <u/>
      </rPr>
      <t>F1 Challenge (Europe) (Beta).zip</t>
    </r>
  </si>
  <si>
    <r>
      <rPr>
        <rFont val="&quot;Helvetica Neue&quot;, Helvetica, Arial, sans-serif"/>
        <color rgb="FF1155CC"/>
        <sz val="11.0"/>
        <u/>
      </rPr>
      <t>F1 Pole Position (USA, Europe).zip</t>
    </r>
  </si>
  <si>
    <r>
      <rPr>
        <rFont val="&quot;Helvetica Neue&quot;, Helvetica, Arial, sans-serif"/>
        <color rgb="FF1155CC"/>
        <sz val="11.0"/>
        <u/>
      </rPr>
      <t>FIFA - Road to World Cup 98 (Europe) (Rev 1) (SGB Enhanced).zip</t>
    </r>
  </si>
  <si>
    <r>
      <rPr>
        <rFont val="&quot;Helvetica Neue&quot;, Helvetica, Arial, sans-serif"/>
        <color rgb="FF1155CC"/>
        <sz val="11.0"/>
        <u/>
      </rPr>
      <t>FIFA - Road to World Cup 98 (Europe) (SGB Enhanced).zip</t>
    </r>
  </si>
  <si>
    <r>
      <rPr>
        <rFont val="&quot;Helvetica Neue&quot;, Helvetica, Arial, sans-serif"/>
        <color rgb="FF1155CC"/>
        <sz val="11.0"/>
        <u/>
      </rPr>
      <t>FIFA International Soccer (USA, Europe) (En,Fr,De,Es) (SGB Enhanced).zip</t>
    </r>
  </si>
  <si>
    <r>
      <rPr>
        <rFont val="&quot;Helvetica Neue&quot;, Helvetica, Arial, sans-serif"/>
        <color rgb="FF1155CC"/>
        <sz val="11.0"/>
        <u/>
      </rPr>
      <t>FIFA Soccer 96 (USA, Europe) (En,Fr,De,Es) (SGB Enhanced).zip</t>
    </r>
  </si>
  <si>
    <r>
      <rPr>
        <rFont val="&quot;Helvetica Neue&quot;, Helvetica, Arial, sans-serif"/>
        <color rgb="FF1155CC"/>
        <sz val="11.0"/>
        <u/>
      </rPr>
      <t>FIFA Soccer 97 (USA, Europe) (SGB Enhanced).zip</t>
    </r>
  </si>
  <si>
    <r>
      <rPr>
        <rFont val="&quot;Helvetica Neue&quot;, Helvetica, Arial, sans-serif"/>
        <color rgb="FF1155CC"/>
        <sz val="11.0"/>
        <u/>
      </rPr>
      <t>Faceball 2000 (USA).zip</t>
    </r>
  </si>
  <si>
    <r>
      <rPr>
        <rFont val="&quot;Helvetica Neue&quot;, Helvetica, Arial, sans-serif"/>
        <color rgb="FF1155CC"/>
        <sz val="11.0"/>
        <u/>
      </rPr>
      <t>Fairy-chan (World) (v0.1.4) (Demo) (Aftermarket) (Unl).zip</t>
    </r>
  </si>
  <si>
    <r>
      <rPr>
        <rFont val="&quot;Helvetica Neue&quot;, Helvetica, Arial, sans-serif"/>
        <color rgb="FF1155CC"/>
        <sz val="11.0"/>
        <u/>
      </rPr>
      <t>Family Jockey (Japan).zip</t>
    </r>
  </si>
  <si>
    <r>
      <rPr>
        <rFont val="&quot;Helvetica Neue&quot;, Helvetica, Arial, sans-serif"/>
        <color rgb="FF1155CC"/>
        <sz val="11.0"/>
        <u/>
      </rPr>
      <t>Family Jockey 2 - Meiba no Kettou (Japan).zip</t>
    </r>
  </si>
  <si>
    <r>
      <rPr>
        <rFont val="&quot;Helvetica Neue&quot;, Helvetica, Arial, sans-serif"/>
        <color rgb="FF1155CC"/>
        <sz val="11.0"/>
        <u/>
      </rPr>
      <t>Famista (Japan).zip</t>
    </r>
  </si>
  <si>
    <r>
      <rPr>
        <rFont val="&quot;Helvetica Neue&quot;, Helvetica, Arial, sans-serif"/>
        <color rgb="FF1155CC"/>
        <sz val="11.0"/>
        <u/>
      </rPr>
      <t>Famista 2 (Japan).zip</t>
    </r>
  </si>
  <si>
    <r>
      <rPr>
        <rFont val="&quot;Helvetica Neue&quot;, Helvetica, Arial, sans-serif"/>
        <color rgb="FF1155CC"/>
        <sz val="11.0"/>
        <u/>
      </rPr>
      <t>Famista 3 (Japan).zip</t>
    </r>
  </si>
  <si>
    <r>
      <rPr>
        <rFont val="&quot;Helvetica Neue&quot;, Helvetica, Arial, sans-serif"/>
        <color rgb="FF1155CC"/>
        <sz val="11.0"/>
        <u/>
      </rPr>
      <t>Farm, The (World) (Aftermarket) (Unl).zip</t>
    </r>
  </si>
  <si>
    <r>
      <rPr>
        <rFont val="&quot;Helvetica Neue&quot;, Helvetica, Arial, sans-serif"/>
        <color rgb="FF1155CC"/>
        <sz val="11.0"/>
        <u/>
      </rPr>
      <t>Fastest Lap (Japan) (En).zip</t>
    </r>
  </si>
  <si>
    <r>
      <rPr>
        <rFont val="&quot;Helvetica Neue&quot;, Helvetica, Arial, sans-serif"/>
        <color rgb="FF1155CC"/>
        <sz val="11.0"/>
        <u/>
      </rPr>
      <t>Fastest Lap (USA).zip</t>
    </r>
  </si>
  <si>
    <r>
      <rPr>
        <rFont val="&quot;Helvetica Neue&quot;, Helvetica, Arial, sans-serif"/>
        <color rgb="FF1155CC"/>
        <sz val="11.0"/>
        <u/>
      </rPr>
      <t>Felix the Cat (USA, Europe) (Beta).zip</t>
    </r>
  </si>
  <si>
    <r>
      <rPr>
        <rFont val="&quot;Helvetica Neue&quot;, Helvetica, Arial, sans-serif"/>
        <color rgb="FF1155CC"/>
        <sz val="11.0"/>
        <u/>
      </rPr>
      <t>Felix the Cat (USA, Europe).zip</t>
    </r>
  </si>
  <si>
    <r>
      <rPr>
        <rFont val="&quot;Helvetica Neue&quot;, Helvetica, Arial, sans-serif"/>
        <color rgb="FF1155CC"/>
        <sz val="11.0"/>
        <u/>
      </rPr>
      <t>Ferrari (Japan).zip</t>
    </r>
  </si>
  <si>
    <r>
      <rPr>
        <rFont val="&quot;Helvetica Neue&quot;, Helvetica, Arial, sans-serif"/>
        <color rgb="FF1155CC"/>
        <sz val="11.0"/>
        <u/>
      </rPr>
      <t>Ferrari Grand Prix Challenge (USA, Europe).zip</t>
    </r>
  </si>
  <si>
    <r>
      <rPr>
        <rFont val="&quot;Helvetica Neue&quot;, Helvetica, Arial, sans-serif"/>
        <color rgb="FF1155CC"/>
        <sz val="11.0"/>
        <u/>
      </rPr>
      <t>Fidgetts, The (Japan).zip</t>
    </r>
  </si>
  <si>
    <r>
      <rPr>
        <rFont val="&quot;Helvetica Neue&quot;, Helvetica, Arial, sans-serif"/>
        <color rgb="FF1155CC"/>
        <sz val="11.0"/>
        <u/>
      </rPr>
      <t>Fidgetts, The (USA, Europe) (En,Fr,De,Es,It,Nl,Sv).zip</t>
    </r>
  </si>
  <si>
    <r>
      <rPr>
        <rFont val="&quot;Helvetica Neue&quot;, Helvetica, Arial, sans-serif"/>
        <color rgb="FF1155CC"/>
        <sz val="11.0"/>
        <u/>
      </rPr>
      <t>Fighting Simulator 2 in 1 - Flying Warriors (USA, Europe).zip</t>
    </r>
  </si>
  <si>
    <r>
      <rPr>
        <rFont val="&quot;Helvetica Neue&quot;, Helvetica, Arial, sans-serif"/>
        <color rgb="FF1155CC"/>
        <sz val="11.0"/>
        <u/>
      </rPr>
      <t>Final Fantasy Adventure (USA).zip</t>
    </r>
  </si>
  <si>
    <r>
      <rPr>
        <rFont val="&quot;Helvetica Neue&quot;, Helvetica, Arial, sans-serif"/>
        <color rgb="FF1155CC"/>
        <sz val="11.0"/>
        <u/>
      </rPr>
      <t>Final Fantasy Adventure (World) (Collection of Mana).zip</t>
    </r>
  </si>
  <si>
    <r>
      <rPr>
        <rFont val="&quot;Helvetica Neue&quot;, Helvetica, Arial, sans-serif"/>
        <color rgb="FF1155CC"/>
        <sz val="11.0"/>
        <u/>
      </rPr>
      <t>Final Fantasy Legend, The (USA).zip</t>
    </r>
  </si>
  <si>
    <r>
      <rPr>
        <rFont val="&quot;Helvetica Neue&quot;, Helvetica, Arial, sans-serif"/>
        <color rgb="FF1155CC"/>
        <sz val="11.0"/>
        <u/>
      </rPr>
      <t>Final Fantasy Legend, The (World) (Collection of SaGa).zip</t>
    </r>
  </si>
  <si>
    <r>
      <rPr>
        <rFont val="&quot;Helvetica Neue&quot;, Helvetica, Arial, sans-serif"/>
        <color rgb="FF1155CC"/>
        <sz val="11.0"/>
        <u/>
      </rPr>
      <t>Final Fantasy Legend II (USA).zip</t>
    </r>
  </si>
  <si>
    <r>
      <rPr>
        <rFont val="&quot;Helvetica Neue&quot;, Helvetica, Arial, sans-serif"/>
        <color rgb="FF1155CC"/>
        <sz val="11.0"/>
        <u/>
      </rPr>
      <t>Final Fantasy Legend II (World) (Collection of SaGa).zip</t>
    </r>
  </si>
  <si>
    <r>
      <rPr>
        <rFont val="&quot;Helvetica Neue&quot;, Helvetica, Arial, sans-serif"/>
        <color rgb="FF1155CC"/>
        <sz val="11.0"/>
        <u/>
      </rPr>
      <t>Final Fantasy Legend III (USA).zip</t>
    </r>
  </si>
  <si>
    <r>
      <rPr>
        <rFont val="&quot;Helvetica Neue&quot;, Helvetica, Arial, sans-serif"/>
        <color rgb="FF1155CC"/>
        <sz val="11.0"/>
        <u/>
      </rPr>
      <t>Final Fantasy Legend III (World) (Collection of SaGa).zip</t>
    </r>
  </si>
  <si>
    <r>
      <rPr>
        <rFont val="&quot;Helvetica Neue&quot;, Helvetica, Arial, sans-serif"/>
        <color rgb="FF1155CC"/>
        <sz val="11.0"/>
        <u/>
      </rPr>
      <t>Final Fantasy XI Adventure (World) (Aftermarket) (Unl).zip</t>
    </r>
  </si>
  <si>
    <r>
      <rPr>
        <rFont val="&quot;Helvetica Neue&quot;, Helvetica, Arial, sans-serif"/>
        <color rgb="FF1155CC"/>
        <sz val="11.0"/>
        <u/>
      </rPr>
      <t>Final Reverse (Japan).zip</t>
    </r>
  </si>
  <si>
    <r>
      <rPr>
        <rFont val="&quot;Helvetica Neue&quot;, Helvetica, Arial, sans-serif"/>
        <color rgb="FF1155CC"/>
        <sz val="11.0"/>
        <u/>
      </rPr>
      <t>Finders Keepers (World) (Aftermarket) (Unl).zip</t>
    </r>
  </si>
  <si>
    <r>
      <rPr>
        <rFont val="&quot;Helvetica Neue&quot;, Helvetica, Arial, sans-serif"/>
        <color rgb="FF1155CC"/>
        <sz val="11.0"/>
        <u/>
      </rPr>
      <t>Fire Fighter (Europe).zip</t>
    </r>
  </si>
  <si>
    <r>
      <rPr>
        <rFont val="&quot;Helvetica Neue&quot;, Helvetica, Arial, sans-serif"/>
        <color rgb="FF1155CC"/>
        <sz val="11.0"/>
        <u/>
      </rPr>
      <t>Fish Dude (USA).zip</t>
    </r>
  </si>
  <si>
    <r>
      <rPr>
        <rFont val="&quot;Helvetica Neue&quot;, Helvetica, Arial, sans-serif"/>
        <color rgb="FF1155CC"/>
        <sz val="11.0"/>
        <u/>
      </rPr>
      <t>Fist of the North Star (USA).zip</t>
    </r>
  </si>
  <si>
    <r>
      <rPr>
        <rFont val="&quot;Helvetica Neue&quot;, Helvetica, Arial, sans-serif"/>
        <color rgb="FF1155CC"/>
        <sz val="11.0"/>
        <u/>
      </rPr>
      <t>FlappyBird GB (World) (Aftermarket) (Unl).zip</t>
    </r>
  </si>
  <si>
    <r>
      <rPr>
        <rFont val="&quot;Helvetica Neue&quot;, Helvetica, Arial, sans-serif"/>
        <color rgb="FF1155CC"/>
        <sz val="11.0"/>
        <u/>
      </rPr>
      <t>Flappy Special (Japan).zip</t>
    </r>
  </si>
  <si>
    <r>
      <rPr>
        <rFont val="&quot;Helvetica Neue&quot;, Helvetica, Arial, sans-serif"/>
        <color rgb="FF1155CC"/>
        <sz val="11.0"/>
        <u/>
      </rPr>
      <t>Flappy Special (USA) (Proto).zip</t>
    </r>
  </si>
  <si>
    <r>
      <rPr>
        <rFont val="&quot;Helvetica Neue&quot;, Helvetica, Arial, sans-serif"/>
        <color rgb="FF1155CC"/>
        <sz val="11.0"/>
        <u/>
      </rPr>
      <t>Flash, The (USA, Europe).zip</t>
    </r>
  </si>
  <si>
    <r>
      <rPr>
        <rFont val="&quot;Helvetica Neue&quot;, Helvetica, Arial, sans-serif"/>
        <color rgb="FF1155CC"/>
        <sz val="11.0"/>
        <u/>
      </rPr>
      <t>Fleet Commander VS. (Japan).zip</t>
    </r>
  </si>
  <si>
    <r>
      <rPr>
        <rFont val="&quot;Helvetica Neue&quot;, Helvetica, Arial, sans-serif"/>
        <color rgb="FF1155CC"/>
        <sz val="11.0"/>
        <u/>
      </rPr>
      <t>Flintstones, The (USA, Europe).zip</t>
    </r>
  </si>
  <si>
    <r>
      <rPr>
        <rFont val="&quot;Helvetica Neue&quot;, Helvetica, Arial, sans-serif"/>
        <color rgb="FF1155CC"/>
        <sz val="11.0"/>
        <u/>
      </rPr>
      <t>Flintstones, The - King Rock Treasure Island (Japan) (Proto).zip</t>
    </r>
  </si>
  <si>
    <r>
      <rPr>
        <rFont val="&quot;Helvetica Neue&quot;, Helvetica, Arial, sans-serif"/>
        <color rgb="FF1155CC"/>
        <sz val="11.0"/>
        <u/>
      </rPr>
      <t>Flintstones, The - King Rock Treasure Island (USA, Europe).zip</t>
    </r>
  </si>
  <si>
    <r>
      <rPr>
        <rFont val="&quot;Helvetica Neue&quot;, Helvetica, Arial, sans-serif"/>
        <color rgb="FF1155CC"/>
        <sz val="11.0"/>
        <u/>
      </rPr>
      <t>Flipull (USA).zip</t>
    </r>
  </si>
  <si>
    <r>
      <rPr>
        <rFont val="&quot;Helvetica Neue&quot;, Helvetica, Arial, sans-serif"/>
        <color rgb="FF1155CC"/>
        <sz val="11.0"/>
        <u/>
      </rPr>
      <t>Flipull - An Exciting Cube Game (Japan).zip</t>
    </r>
  </si>
  <si>
    <r>
      <rPr>
        <rFont val="&quot;Helvetica Neue&quot;, Helvetica, Arial, sans-serif"/>
        <color rgb="FF1155CC"/>
        <sz val="11.0"/>
        <u/>
      </rPr>
      <t>Fly O'Clock (World) (Aftermarket) (Unl).zip</t>
    </r>
  </si>
  <si>
    <r>
      <rPr>
        <rFont val="&quot;Helvetica Neue&quot;, Helvetica, Arial, sans-serif"/>
        <color rgb="FF1155CC"/>
        <sz val="11.0"/>
        <u/>
      </rPr>
      <t>Football International (Europe).zip</t>
    </r>
  </si>
  <si>
    <r>
      <rPr>
        <rFont val="&quot;Helvetica Neue&quot;, Helvetica, Arial, sans-serif"/>
        <color rgb="FF1155CC"/>
        <sz val="11.0"/>
        <u/>
      </rPr>
      <t>Footballer of the Year (World) (v1.0) (Aftermarket) (Unl).zip</t>
    </r>
  </si>
  <si>
    <r>
      <rPr>
        <rFont val="&quot;Helvetica Neue&quot;, Helvetica, Arial, sans-serif"/>
        <color rgb="FF1155CC"/>
        <sz val="11.0"/>
        <u/>
      </rPr>
      <t>Footballer of the Year (World) (v1.1) (Aftermarket) (Unl).zip</t>
    </r>
  </si>
  <si>
    <r>
      <rPr>
        <rFont val="&quot;Helvetica Neue&quot;, Helvetica, Arial, sans-serif"/>
        <color rgb="FF1155CC"/>
        <sz val="11.0"/>
        <u/>
      </rPr>
      <t>Foreman for Real (Japan).zip</t>
    </r>
  </si>
  <si>
    <r>
      <rPr>
        <rFont val="&quot;Helvetica Neue&quot;, Helvetica, Arial, sans-serif"/>
        <color rgb="FF1155CC"/>
        <sz val="11.0"/>
        <u/>
      </rPr>
      <t>Foreman for Real (USA, Europe).zip</t>
    </r>
  </si>
  <si>
    <r>
      <rPr>
        <rFont val="&quot;Helvetica Neue&quot;, Helvetica, Arial, sans-serif"/>
        <color rgb="FF1155CC"/>
        <sz val="11.0"/>
        <u/>
      </rPr>
      <t>Fortified Zone (USA, Europe).zip</t>
    </r>
  </si>
  <si>
    <r>
      <rPr>
        <rFont val="&quot;Helvetica Neue&quot;, Helvetica, Arial, sans-serif"/>
        <color rgb="FF1155CC"/>
        <sz val="11.0"/>
        <u/>
      </rPr>
      <t>Frank Thomas Big Hurt Baseball (USA, Europe).zip</t>
    </r>
  </si>
  <si>
    <r>
      <rPr>
        <rFont val="&quot;Helvetica Neue&quot;, Helvetica, Arial, sans-serif"/>
        <color rgb="FF1155CC"/>
        <sz val="11.0"/>
        <u/>
      </rPr>
      <t>Franky, Joe &amp; Dirk - On the Tiles (Europe) (En,Fr,De,Es,It,Nl).zip</t>
    </r>
  </si>
  <si>
    <r>
      <rPr>
        <rFont val="&quot;Helvetica Neue&quot;, Helvetica, Arial, sans-serif"/>
        <color rgb="FF1155CC"/>
        <sz val="11.0"/>
        <u/>
      </rPr>
      <t>Frisky Tom (Japan) (SGB Enhanced).zip</t>
    </r>
  </si>
  <si>
    <r>
      <rPr>
        <rFont val="&quot;Helvetica Neue&quot;, Helvetica, Arial, sans-serif"/>
        <color rgb="FF1155CC"/>
        <sz val="11.0"/>
        <u/>
      </rPr>
      <t>Frogger (USA).zip</t>
    </r>
  </si>
  <si>
    <r>
      <rPr>
        <rFont val="&quot;Helvetica Neue&quot;, Helvetica, Arial, sans-serif"/>
        <color rgb="FF1155CC"/>
        <sz val="11.0"/>
        <u/>
      </rPr>
      <t>From TV Animation Slam Dunk - Gakeppuchi no Kesshou League (Japan) (SGB Enhanced).zip</t>
    </r>
  </si>
  <si>
    <r>
      <rPr>
        <rFont val="&quot;Helvetica Neue&quot;, Helvetica, Arial, sans-serif"/>
        <color rgb="FF1155CC"/>
        <sz val="11.0"/>
        <u/>
      </rPr>
      <t>From TV Animation Slam Dunk 2 - Zenkoku e no Tip Off (Japan) (SGB Enhanced).zip</t>
    </r>
  </si>
  <si>
    <r>
      <rPr>
        <rFont val="&quot;Helvetica Neue&quot;, Helvetica, Arial, sans-serif"/>
        <color rgb="FF1155CC"/>
        <sz val="11.0"/>
        <u/>
      </rPr>
      <t>From TV Animation Slam Dunk Limited Edition (Japan) (SGB Enhanced).zip</t>
    </r>
  </si>
  <si>
    <r>
      <rPr>
        <rFont val="&quot;Helvetica Neue&quot;, Helvetica, Arial, sans-serif"/>
        <color rgb="FF1155CC"/>
        <sz val="11.0"/>
        <u/>
      </rPr>
      <t>Funny Field (Japan).zip</t>
    </r>
  </si>
  <si>
    <r>
      <rPr>
        <rFont val="&quot;Helvetica Neue&quot;, Helvetica, Arial, sans-serif"/>
        <color rgb="FF1155CC"/>
        <sz val="11.0"/>
        <u/>
      </rPr>
      <t>Fushigi na Blobby - Princess Blob o Sukue! (Japan).zip</t>
    </r>
  </si>
  <si>
    <r>
      <rPr>
        <rFont val="&quot;Helvetica Neue&quot;, Helvetica, Arial, sans-serif"/>
        <color rgb="FF1155CC"/>
        <sz val="11.0"/>
        <u/>
      </rPr>
      <t>Fushigi no Dungeon - Fuurai no Shiren GB - Tsukikage Mura no Kaibutsu (Japan) (SGB Enhanced).zip</t>
    </r>
  </si>
  <si>
    <r>
      <rPr>
        <rFont val="&quot;Helvetica Neue&quot;, Helvetica, Arial, sans-serif"/>
        <color rgb="FF1155CC"/>
        <sz val="11.0"/>
        <u/>
      </rPr>
      <t>Fydo's Magic Tiles (World) (2022-09-01) (Aftermarket) (Unl).zip</t>
    </r>
  </si>
  <si>
    <r>
      <rPr>
        <rFont val="&quot;Helvetica Neue&quot;, Helvetica, Arial, sans-serif"/>
        <color rgb="FF1155CC"/>
        <sz val="11.0"/>
        <u/>
      </rPr>
      <t>G-Man (World) (Aftermarket) (Unl).zip</t>
    </r>
  </si>
  <si>
    <r>
      <rPr>
        <rFont val="&quot;Helvetica Neue&quot;, Helvetica, Arial, sans-serif"/>
        <color rgb="FF1155CC"/>
        <sz val="11.0"/>
        <u/>
      </rPr>
      <t>G-ZERO (World) (v2.6) (Aftermarket) (Unl).zip</t>
    </r>
  </si>
  <si>
    <r>
      <rPr>
        <rFont val="&quot;Helvetica Neue&quot;, Helvetica, Arial, sans-serif"/>
        <color rgb="FF1155CC"/>
        <sz val="11.0"/>
        <u/>
      </rPr>
      <t>G Arms - Operation Gundam (Japan).zip</t>
    </r>
  </si>
  <si>
    <r>
      <rPr>
        <rFont val="&quot;Helvetica Neue&quot;, Helvetica, Arial, sans-serif"/>
        <color rgb="FF1155CC"/>
        <sz val="11.0"/>
        <u/>
      </rPr>
      <t>GB Basketball (Japan).zip</t>
    </r>
  </si>
  <si>
    <r>
      <rPr>
        <rFont val="&quot;Helvetica Neue&quot;, Helvetica, Arial, sans-serif"/>
        <color rgb="FF1155CC"/>
        <sz val="11.0"/>
        <u/>
      </rPr>
      <t>GB Genjin (Japan).zip</t>
    </r>
  </si>
  <si>
    <r>
      <rPr>
        <rFont val="&quot;Helvetica Neue&quot;, Helvetica, Arial, sans-serif"/>
        <color rgb="FF1155CC"/>
        <sz val="11.0"/>
        <u/>
      </rPr>
      <t>GB Genjin 2 (Japan) (SGB Enhanced).zip</t>
    </r>
  </si>
  <si>
    <r>
      <rPr>
        <rFont val="&quot;Helvetica Neue&quot;, Helvetica, Arial, sans-serif"/>
        <color rgb="FF1155CC"/>
        <sz val="11.0"/>
        <u/>
      </rPr>
      <t>GB Genjin Land - Viva! Chikkun Oukoku (Japan).zip</t>
    </r>
  </si>
  <si>
    <r>
      <rPr>
        <rFont val="&quot;Helvetica Neue&quot;, Helvetica, Arial, sans-serif"/>
        <color rgb="FF1155CC"/>
        <sz val="11.0"/>
        <u/>
      </rPr>
      <t>GBKiss Mini Games (Japan).zip</t>
    </r>
  </si>
  <si>
    <r>
      <rPr>
        <rFont val="&quot;Helvetica Neue&quot;, Helvetica, Arial, sans-serif"/>
        <color rgb="FF1155CC"/>
        <sz val="11.0"/>
        <u/>
      </rPr>
      <t>GB Pachi-Slot Hisshouhou! Jr. (Japan).zip</t>
    </r>
  </si>
  <si>
    <r>
      <rPr>
        <rFont val="&quot;Helvetica Neue&quot;, Helvetica, Arial, sans-serif"/>
        <color rgb="FF1155CC"/>
        <sz val="11.0"/>
        <u/>
      </rPr>
      <t>GI King! - Sanbiki no Yosouya (Japan).zip</t>
    </r>
  </si>
  <si>
    <r>
      <rPr>
        <rFont val="&quot;Helvetica Neue&quot;, Helvetica, Arial, sans-serif"/>
        <color rgb="FF1155CC"/>
        <sz val="11.0"/>
        <u/>
      </rPr>
      <t>Galaga &amp; Galaxian (Japan) (SGB Enhanced).zip</t>
    </r>
  </si>
  <si>
    <r>
      <rPr>
        <rFont val="&quot;Helvetica Neue&quot;, Helvetica, Arial, sans-serif"/>
        <color rgb="FF1155CC"/>
        <sz val="11.0"/>
        <u/>
      </rPr>
      <t>Game &amp; Watch Gallery (Europe) (SGB Enhanced).zip</t>
    </r>
  </si>
  <si>
    <r>
      <rPr>
        <rFont val="&quot;Helvetica Neue&quot;, Helvetica, Arial, sans-serif"/>
        <color rgb="FF1155CC"/>
        <sz val="11.0"/>
        <u/>
      </rPr>
      <t>Game &amp; Watch Gallery (USA) (Rev 1) (SGB Enhanced).zip</t>
    </r>
  </si>
  <si>
    <r>
      <rPr>
        <rFont val="&quot;Helvetica Neue&quot;, Helvetica, Arial, sans-serif"/>
        <color rgb="FF1155CC"/>
        <sz val="11.0"/>
        <u/>
      </rPr>
      <t>Game &amp; Watch Gallery (USA) (SGB Enhanced).zip</t>
    </r>
  </si>
  <si>
    <r>
      <rPr>
        <rFont val="&quot;Helvetica Neue&quot;, Helvetica, Arial, sans-serif"/>
        <color rgb="FF1155CC"/>
        <sz val="11.0"/>
        <u/>
      </rPr>
      <t>Game Boy Aging Cartridge (World) (En,Ja) (v1.1).zip</t>
    </r>
  </si>
  <si>
    <r>
      <rPr>
        <rFont val="&quot;Helvetica Neue&quot;, Helvetica, Arial, sans-serif"/>
        <color rgb="FF1155CC"/>
        <sz val="11.0"/>
        <u/>
      </rPr>
      <t>Game Boy Camera (USA, Europe) (SGB Enhanced).zip</t>
    </r>
  </si>
  <si>
    <r>
      <rPr>
        <rFont val="&quot;Helvetica Neue&quot;, Helvetica, Arial, sans-serif"/>
        <color rgb="FF1155CC"/>
        <sz val="11.0"/>
        <u/>
      </rPr>
      <t>Game Boy Camera Gold (USA) (SGB Enhanced).zip</t>
    </r>
  </si>
  <si>
    <r>
      <rPr>
        <rFont val="&quot;Helvetica Neue&quot;, Helvetica, Arial, sans-serif"/>
        <color rgb="FF1155CC"/>
        <sz val="11.0"/>
        <u/>
      </rPr>
      <t>Game Boy Controller Kensa Cartridge (Japan).zip</t>
    </r>
  </si>
  <si>
    <r>
      <rPr>
        <rFont val="&quot;Helvetica Neue&quot;, Helvetica, Arial, sans-serif"/>
        <color rgb="FF1155CC"/>
        <sz val="11.0"/>
        <u/>
      </rPr>
      <t>Game Boy Datenlogger 1 (Germany) (Unl).zip</t>
    </r>
  </si>
  <si>
    <r>
      <rPr>
        <rFont val="&quot;Helvetica Neue&quot;, Helvetica, Arial, sans-serif"/>
        <color rgb="FF1155CC"/>
        <sz val="11.0"/>
        <u/>
      </rPr>
      <t>Game Boy Digital Sampling Oscilloscope (Europe) (Demo) (Unl).zip</t>
    </r>
  </si>
  <si>
    <r>
      <rPr>
        <rFont val="&quot;Helvetica Neue&quot;, Helvetica, Arial, sans-serif"/>
        <color rgb="FF1155CC"/>
        <sz val="11.0"/>
        <u/>
      </rPr>
      <t>Game Boy Digital Sampling Oscilloscope (Europe) (Unl).zip</t>
    </r>
  </si>
  <si>
    <r>
      <rPr>
        <rFont val="&quot;Helvetica Neue&quot;, Helvetica, Arial, sans-serif"/>
        <color rgb="FF1155CC"/>
        <sz val="11.0"/>
        <u/>
      </rPr>
      <t>Game Boy Gallery (Japan) (SGB Enhanced).zip</t>
    </r>
  </si>
  <si>
    <r>
      <rPr>
        <rFont val="&quot;Helvetica Neue&quot;, Helvetica, Arial, sans-serif"/>
        <color rgb="FF1155CC"/>
        <sz val="11.0"/>
        <u/>
      </rPr>
      <t>Game Boy Gallery - 5 Games in 1 (Europe) (SGB Enhanced).zip</t>
    </r>
  </si>
  <si>
    <r>
      <rPr>
        <rFont val="&quot;Helvetica Neue&quot;, Helvetica, Arial, sans-serif"/>
        <color rgb="FF1155CC"/>
        <sz val="11.0"/>
        <u/>
      </rPr>
      <t>Game Boy Gallery 2 (Australia) (SGB Enhanced).zip</t>
    </r>
  </si>
  <si>
    <r>
      <rPr>
        <rFont val="&quot;Helvetica Neue&quot;, Helvetica, Arial, sans-serif"/>
        <color rgb="FF1155CC"/>
        <sz val="11.0"/>
        <u/>
      </rPr>
      <t>Game Boy Gallery 2 (Japan) (SGB Enhanced).zip</t>
    </r>
  </si>
  <si>
    <r>
      <rPr>
        <rFont val="&quot;Helvetica Neue&quot;, Helvetica, Arial, sans-serif"/>
        <color rgb="FF1155CC"/>
        <sz val="11.0"/>
        <u/>
      </rPr>
      <t>Game Boy Test Cartridge (USA, Europe) (Proto) (Test Program).zip</t>
    </r>
  </si>
  <si>
    <r>
      <rPr>
        <rFont val="&quot;Helvetica Neue&quot;, Helvetica, Arial, sans-serif"/>
        <color rgb="FF1155CC"/>
        <sz val="11.0"/>
        <u/>
      </rPr>
      <t>GameBoy WORDLE (World) (Aftermarket) (Unl).zip</t>
    </r>
  </si>
  <si>
    <r>
      <rPr>
        <rFont val="&quot;Helvetica Neue&quot;, Helvetica, Arial, sans-serif"/>
        <color rgb="FF1155CC"/>
        <sz val="11.0"/>
        <u/>
      </rPr>
      <t>Game Boy Wars (Japan).zip</t>
    </r>
  </si>
  <si>
    <r>
      <rPr>
        <rFont val="&quot;Helvetica Neue&quot;, Helvetica, Arial, sans-serif"/>
        <color rgb="FF1155CC"/>
        <sz val="11.0"/>
        <u/>
      </rPr>
      <t>Game Boy Wars Turbo (Japan) (SGB Enhanced).zip</t>
    </r>
  </si>
  <si>
    <r>
      <rPr>
        <rFont val="&quot;Helvetica Neue&quot;, Helvetica, Arial, sans-serif"/>
        <color rgb="FF1155CC"/>
        <sz val="11.0"/>
        <u/>
      </rPr>
      <t>Game Boy Wars Turbo - Famitsu Version (Japan) (SGB Enhanced).zip</t>
    </r>
  </si>
  <si>
    <r>
      <rPr>
        <rFont val="&quot;Helvetica Neue&quot;, Helvetica, Arial, sans-serif"/>
        <color rgb="FF1155CC"/>
        <sz val="11.0"/>
        <u/>
      </rPr>
      <t>Game Genie (USA) (v2.1) (Unl).zip</t>
    </r>
  </si>
  <si>
    <r>
      <rPr>
        <rFont val="&quot;Helvetica Neue&quot;, Helvetica, Arial, sans-serif"/>
        <color rgb="FF1155CC"/>
        <sz val="11.0"/>
        <u/>
      </rPr>
      <t>GameShark (USA) (Unl) [b].zip</t>
    </r>
  </si>
  <si>
    <r>
      <rPr>
        <rFont val="&quot;Helvetica Neue&quot;, Helvetica, Arial, sans-serif"/>
        <color rgb="FF1155CC"/>
        <sz val="11.0"/>
        <u/>
      </rPr>
      <t>Game de Hakken!! Tamagotchi (Japan) (SGB Enhanced).zip</t>
    </r>
  </si>
  <si>
    <r>
      <rPr>
        <rFont val="&quot;Helvetica Neue&quot;, Helvetica, Arial, sans-serif"/>
        <color rgb="FF1155CC"/>
        <sz val="11.0"/>
        <u/>
      </rPr>
      <t>Game de Hakken!! Tamagotchi - Osutchi to Mesutchi (Japan) (SGB Enhanced).zip</t>
    </r>
  </si>
  <si>
    <r>
      <rPr>
        <rFont val="&quot;Helvetica Neue&quot;, Helvetica, Arial, sans-serif"/>
        <color rgb="FF1155CC"/>
        <sz val="11.0"/>
        <u/>
      </rPr>
      <t>Game de Hakken!! Tamagotchi 2 (Japan) (SGB Enhanced).zip</t>
    </r>
  </si>
  <si>
    <r>
      <rPr>
        <rFont val="&quot;Helvetica Neue&quot;, Helvetica, Arial, sans-serif"/>
        <color rgb="FF1155CC"/>
        <sz val="11.0"/>
        <u/>
      </rPr>
      <t>Game of Harmony, The (USA).zip</t>
    </r>
  </si>
  <si>
    <r>
      <rPr>
        <rFont val="&quot;Helvetica Neue&quot;, Helvetica, Arial, sans-serif"/>
        <color rgb="FF1155CC"/>
        <sz val="11.0"/>
        <u/>
      </rPr>
      <t>Gamera - Daikaijuu Kuuchuu Kessen (Japan) (SGB Enhanced).zip</t>
    </r>
  </si>
  <si>
    <r>
      <rPr>
        <rFont val="&quot;Helvetica Neue&quot;, Helvetica, Arial, sans-serif"/>
        <color rgb="FF1155CC"/>
        <sz val="11.0"/>
        <u/>
      </rPr>
      <t>Ganbare Goemon - Kurofunetou no Nazo (Japan) (SGB Enhanced).zip</t>
    </r>
  </si>
  <si>
    <r>
      <rPr>
        <rFont val="&quot;Helvetica Neue&quot;, Helvetica, Arial, sans-serif"/>
        <color rgb="FF1155CC"/>
        <sz val="11.0"/>
        <u/>
      </rPr>
      <t>Ganbare Goemon - Sarawareta Ebisumaru (Japan).zip</t>
    </r>
  </si>
  <si>
    <r>
      <rPr>
        <rFont val="&quot;Helvetica Neue&quot;, Helvetica, Arial, sans-serif"/>
        <color rgb="FF1155CC"/>
        <sz val="11.0"/>
        <u/>
      </rPr>
      <t>Ganso!! Yancha Maru (Japan).zip</t>
    </r>
  </si>
  <si>
    <r>
      <rPr>
        <rFont val="&quot;Helvetica Neue&quot;, Helvetica, Arial, sans-serif"/>
        <color rgb="FF1155CC"/>
        <sz val="11.0"/>
        <u/>
      </rPr>
      <t>Garfield Labyrinth (Europe) (Beta).zip</t>
    </r>
  </si>
  <si>
    <r>
      <rPr>
        <rFont val="&quot;Helvetica Neue&quot;, Helvetica, Arial, sans-serif"/>
        <color rgb="FF1155CC"/>
        <sz val="11.0"/>
        <u/>
      </rPr>
      <t>Garfield Labyrinth (Europe).zip</t>
    </r>
  </si>
  <si>
    <r>
      <rPr>
        <rFont val="&quot;Helvetica Neue&quot;, Helvetica, Arial, sans-serif"/>
        <color rgb="FF1155CC"/>
        <sz val="11.0"/>
        <u/>
      </rPr>
      <t>Gargoyle's Quest (Europe) (Rev 1).zip</t>
    </r>
  </si>
  <si>
    <r>
      <rPr>
        <rFont val="&quot;Helvetica Neue&quot;, Helvetica, Arial, sans-serif"/>
        <color rgb="FF1155CC"/>
        <sz val="11.0"/>
        <u/>
      </rPr>
      <t>Gargoyle's Quest (USA, Europe).zip</t>
    </r>
  </si>
  <si>
    <r>
      <rPr>
        <rFont val="&quot;Helvetica Neue&quot;, Helvetica, Arial, sans-serif"/>
        <color rgb="FF1155CC"/>
        <sz val="11.0"/>
        <u/>
      </rPr>
      <t>Gargoyle's Quest II - The Demon Darkness (Europe) (Proto).zip</t>
    </r>
  </si>
  <si>
    <r>
      <rPr>
        <rFont val="&quot;Helvetica Neue&quot;, Helvetica, Arial, sans-serif"/>
        <color rgb="FF1155CC"/>
        <sz val="11.0"/>
        <u/>
      </rPr>
      <t>Gargoyle's Quest II - The Demon Darkness (USA) (Proto).zip</t>
    </r>
  </si>
  <si>
    <r>
      <rPr>
        <rFont val="&quot;Helvetica Neue&quot;, Helvetica, Arial, sans-serif"/>
        <color rgb="FF1155CC"/>
        <sz val="11.0"/>
        <u/>
      </rPr>
      <t>Gauntlet II (USA, Europe) (Beta).zip</t>
    </r>
  </si>
  <si>
    <r>
      <rPr>
        <rFont val="&quot;Helvetica Neue&quot;, Helvetica, Arial, sans-serif"/>
        <color rgb="FF1155CC"/>
        <sz val="11.0"/>
        <u/>
      </rPr>
      <t>Gauntlet II (USA, Europe).zip</t>
    </r>
  </si>
  <si>
    <r>
      <rPr>
        <rFont val="&quot;Helvetica Neue&quot;, Helvetica, Arial, sans-serif"/>
        <color rgb="FF1155CC"/>
        <sz val="11.0"/>
        <u/>
      </rPr>
      <t>Gear Works (USA, Europe).zip</t>
    </r>
  </si>
  <si>
    <r>
      <rPr>
        <rFont val="&quot;Helvetica Neue&quot;, Helvetica, Arial, sans-serif"/>
        <color rgb="FF1155CC"/>
        <sz val="11.0"/>
        <u/>
      </rPr>
      <t>Gegege no Kitarou - Youkai Souzoushu Arawaru! (Japan) (SGB Enhanced).zip</t>
    </r>
  </si>
  <si>
    <r>
      <rPr>
        <rFont val="&quot;Helvetica Neue&quot;, Helvetica, Arial, sans-serif"/>
        <color rgb="FF1155CC"/>
        <sz val="11.0"/>
        <u/>
      </rPr>
      <t>Gekitou Power Modeller (Japan) (SGB Enhanced).zip</t>
    </r>
  </si>
  <si>
    <r>
      <rPr>
        <rFont val="&quot;Helvetica Neue&quot;, Helvetica, Arial, sans-serif"/>
        <color rgb="FF1155CC"/>
        <sz val="11.0"/>
        <u/>
      </rPr>
      <t>Gem Gem (Japan).zip</t>
    </r>
  </si>
  <si>
    <r>
      <rPr>
        <rFont val="&quot;Helvetica Neue&quot;, Helvetica, Arial, sans-serif"/>
        <color rgb="FF1155CC"/>
        <sz val="11.0"/>
        <u/>
      </rPr>
      <t>Genesis (World) (Aftermarket) (Unl).zip</t>
    </r>
  </si>
  <si>
    <r>
      <rPr>
        <rFont val="&quot;Helvetica Neue&quot;, Helvetica, Arial, sans-serif"/>
        <color rgb="FF1155CC"/>
        <sz val="11.0"/>
        <u/>
      </rPr>
      <t>Genesis II (World) (Demo) (Aftermarket) (Unl).zip</t>
    </r>
  </si>
  <si>
    <r>
      <rPr>
        <rFont val="&quot;Helvetica Neue&quot;, Helvetica, Arial, sans-serif"/>
        <color rgb="FF1155CC"/>
        <sz val="11.0"/>
        <u/>
      </rPr>
      <t>Genjin Collection (Japan) (SGB Enhanced).zip</t>
    </r>
  </si>
  <si>
    <r>
      <rPr>
        <rFont val="&quot;Helvetica Neue&quot;, Helvetica, Arial, sans-serif"/>
        <color rgb="FF1155CC"/>
        <sz val="11.0"/>
        <u/>
      </rPr>
      <t>Genjin Cottsu (Japan) (SGB Enhanced).zip</t>
    </r>
  </si>
  <si>
    <r>
      <rPr>
        <rFont val="&quot;Helvetica Neue&quot;, Helvetica, Arial, sans-serif"/>
        <color rgb="FF1155CC"/>
        <sz val="11.0"/>
        <u/>
      </rPr>
      <t>Genki Bakuhatsu Gambaruger (Japan).zip</t>
    </r>
  </si>
  <si>
    <r>
      <rPr>
        <rFont val="&quot;Helvetica Neue&quot;, Helvetica, Arial, sans-serif"/>
        <color rgb="FF1155CC"/>
        <sz val="11.0"/>
        <u/>
      </rPr>
      <t>George Foreman's KO Boxing (USA, Europe).zip</t>
    </r>
  </si>
  <si>
    <r>
      <rPr>
        <rFont val="&quot;Helvetica Neue&quot;, Helvetica, Arial, sans-serif"/>
        <color rgb="FF1155CC"/>
        <sz val="11.0"/>
        <u/>
      </rPr>
      <t>Gerry Anderson's Thunderbirds (Japan).zip</t>
    </r>
  </si>
  <si>
    <r>
      <rPr>
        <rFont val="&quot;Helvetica Neue&quot;, Helvetica, Arial, sans-serif"/>
        <color rgb="FF1155CC"/>
        <sz val="11.0"/>
        <u/>
      </rPr>
      <t>Getaway, The - High Speed II (USA).zip</t>
    </r>
  </si>
  <si>
    <r>
      <rPr>
        <rFont val="&quot;Helvetica Neue&quot;, Helvetica, Arial, sans-serif"/>
        <color rgb="FF1155CC"/>
        <sz val="11.0"/>
        <u/>
      </rPr>
      <t>Ghost Town (World) (Aftermarket) (Unl).zip</t>
    </r>
  </si>
  <si>
    <r>
      <rPr>
        <rFont val="&quot;Helvetica Neue&quot;, Helvetica, Arial, sans-serif"/>
        <color rgb="FF1155CC"/>
        <sz val="11.0"/>
        <u/>
      </rPr>
      <t>Ghostbusters II (Japan).zip</t>
    </r>
  </si>
  <si>
    <r>
      <rPr>
        <rFont val="&quot;Helvetica Neue&quot;, Helvetica, Arial, sans-serif"/>
        <color rgb="FF1155CC"/>
        <sz val="11.0"/>
        <u/>
      </rPr>
      <t>Ghostbusters II (USA, Europe) (Beta).zip</t>
    </r>
  </si>
  <si>
    <r>
      <rPr>
        <rFont val="&quot;Helvetica Neue&quot;, Helvetica, Arial, sans-serif"/>
        <color rgb="FF1155CC"/>
        <sz val="11.0"/>
        <u/>
      </rPr>
      <t>Ghostbusters II (USA, Europe).zip</t>
    </r>
  </si>
  <si>
    <r>
      <rPr>
        <rFont val="&quot;Helvetica Neue&quot;, Helvetica, Arial, sans-serif"/>
        <color rgb="FF1155CC"/>
        <sz val="11.0"/>
        <u/>
      </rPr>
      <t>Ginga - Card &amp; Puzzle Collection (Japan) (En,Ja).zip</t>
    </r>
  </si>
  <si>
    <r>
      <rPr>
        <rFont val="&quot;Helvetica Neue&quot;, Helvetica, Arial, sans-serif"/>
        <color rgb="FF1155CC"/>
        <sz val="11.0"/>
        <u/>
      </rPr>
      <t>Glory Hunters - Chapter 1 (World) (v0.1) (Demo) (Aftermarket) (Unl).zip</t>
    </r>
  </si>
  <si>
    <r>
      <rPr>
        <rFont val="&quot;Helvetica Neue&quot;, Helvetica, Arial, sans-serif"/>
        <color rgb="FF1155CC"/>
        <sz val="11.0"/>
        <u/>
      </rPr>
      <t>Glory Hunters - Chapter 1 (World) (v0.2) (Demo) (Aftermarket) (Unl).zip</t>
    </r>
  </si>
  <si>
    <r>
      <rPr>
        <rFont val="&quot;Helvetica Neue&quot;, Helvetica, Arial, sans-serif"/>
        <color rgb="FF1155CC"/>
        <sz val="11.0"/>
        <u/>
      </rPr>
      <t>Gluecksrad (Germany).zip</t>
    </r>
  </si>
  <si>
    <r>
      <rPr>
        <rFont val="&quot;Helvetica Neue&quot;, Helvetica, Arial, sans-serif"/>
        <color rgb="FF1155CC"/>
        <sz val="11.0"/>
        <u/>
      </rPr>
      <t>Go! Go! Hitchhike (Japan) (SGB Enhanced).zip</t>
    </r>
  </si>
  <si>
    <r>
      <rPr>
        <rFont val="&quot;Helvetica Neue&quot;, Helvetica, Arial, sans-serif"/>
        <color rgb="FF1155CC"/>
        <sz val="11.0"/>
        <u/>
      </rPr>
      <t>Go! Go! Tank (Japan) (Beta).zip</t>
    </r>
  </si>
  <si>
    <r>
      <rPr>
        <rFont val="&quot;Helvetica Neue&quot;, Helvetica, Arial, sans-serif"/>
        <color rgb="FF1155CC"/>
        <sz val="11.0"/>
        <u/>
      </rPr>
      <t>Go! Go! Tank (Japan).zip</t>
    </r>
  </si>
  <si>
    <r>
      <rPr>
        <rFont val="&quot;Helvetica Neue&quot;, Helvetica, Arial, sans-serif"/>
        <color rgb="FF1155CC"/>
        <sz val="11.0"/>
        <u/>
      </rPr>
      <t>Go! Go! Tank (USA).zip</t>
    </r>
  </si>
  <si>
    <r>
      <rPr>
        <rFont val="&quot;Helvetica Neue&quot;, Helvetica, Arial, sans-serif"/>
        <color rgb="FF1155CC"/>
        <sz val="11.0"/>
        <u/>
      </rPr>
      <t>Go Go Ackman (Japan) (SGB Enhanced).zip</t>
    </r>
  </si>
  <si>
    <r>
      <rPr>
        <rFont val="&quot;Helvetica Neue&quot;, Helvetica, Arial, sans-serif"/>
        <color rgb="FF1155CC"/>
        <sz val="11.0"/>
        <u/>
      </rPr>
      <t>Goal! (Europe).zip</t>
    </r>
  </si>
  <si>
    <r>
      <rPr>
        <rFont val="&quot;Helvetica Neue&quot;, Helvetica, Arial, sans-serif"/>
        <color rgb="FF1155CC"/>
        <sz val="11.0"/>
        <u/>
      </rPr>
      <t>Goal! (USA).zip</t>
    </r>
  </si>
  <si>
    <r>
      <rPr>
        <rFont val="&quot;Helvetica Neue&quot;, Helvetica, Arial, sans-serif"/>
        <color rgb="FF1155CC"/>
        <sz val="11.0"/>
        <u/>
      </rPr>
      <t>God Medicine - Fantasy Sekai no Tanjou (Japan).zip</t>
    </r>
  </si>
  <si>
    <r>
      <rPr>
        <rFont val="&quot;Helvetica Neue&quot;, Helvetica, Arial, sans-serif"/>
        <color rgb="FF1155CC"/>
        <sz val="11.0"/>
        <u/>
      </rPr>
      <t>God Medicine - Fukkokuban (Japan) (SGB Enhanced).zip</t>
    </r>
  </si>
  <si>
    <r>
      <rPr>
        <rFont val="&quot;Helvetica Neue&quot;, Helvetica, Arial, sans-serif"/>
        <color rgb="FF1155CC"/>
        <sz val="11.0"/>
        <u/>
      </rPr>
      <t>Godzilla (USA, Europe).zip</t>
    </r>
  </si>
  <si>
    <r>
      <rPr>
        <rFont val="&quot;Helvetica Neue&quot;, Helvetica, Arial, sans-serif"/>
        <color rgb="FF1155CC"/>
        <sz val="11.0"/>
        <u/>
      </rPr>
      <t>Gojira-kun - Kaijuu Daikoushin (Japan).zip</t>
    </r>
  </si>
  <si>
    <r>
      <rPr>
        <rFont val="&quot;Helvetica Neue&quot;, Helvetica, Arial, sans-serif"/>
        <color rgb="FF1155CC"/>
        <sz val="11.0"/>
        <u/>
      </rPr>
      <t>Golf (World).zip</t>
    </r>
  </si>
  <si>
    <r>
      <rPr>
        <rFont val="&quot;Helvetica Neue&quot;, Helvetica, Arial, sans-serif"/>
        <color rgb="FF1155CC"/>
        <sz val="11.0"/>
        <u/>
      </rPr>
      <t>Golf Classic (Europe) (SGB Enhanced).zip</t>
    </r>
  </si>
  <si>
    <r>
      <rPr>
        <rFont val="&quot;Helvetica Neue&quot;, Helvetica, Arial, sans-serif"/>
        <color rgb="FF1155CC"/>
        <sz val="11.0"/>
        <u/>
      </rPr>
      <t>Goukaku Boy GOLD - Shikakui Atama o Maruku Suru - Joushiki no Sho (Japan) (IE Institute).zip</t>
    </r>
  </si>
  <si>
    <r>
      <rPr>
        <rFont val="&quot;Helvetica Neue&quot;, Helvetica, Arial, sans-serif"/>
        <color rgb="FF1155CC"/>
        <sz val="11.0"/>
        <u/>
      </rPr>
      <t>Goukaku Boy GOLD - Shikakui Atama o Maruku Suru - Joushiki no Sho (Japan) (Imagineer).zip</t>
    </r>
  </si>
  <si>
    <r>
      <rPr>
        <rFont val="&quot;Helvetica Neue&quot;, Helvetica, Arial, sans-serif"/>
        <color rgb="FF1155CC"/>
        <sz val="11.0"/>
        <u/>
      </rPr>
      <t>Goukaku Boy GOLD - Shikakui Atama o Maruku Suru - Kanji no Tatsujin (Japan) (IE Institute).zip</t>
    </r>
  </si>
  <si>
    <r>
      <rPr>
        <rFont val="&quot;Helvetica Neue&quot;, Helvetica, Arial, sans-serif"/>
        <color rgb="FF1155CC"/>
        <sz val="11.0"/>
        <u/>
      </rPr>
      <t>Goukaku Boy GOLD - Shikakui Atama o Maruku Suru - Kanji no Tatsujin (Japan) (Imagineer).zip</t>
    </r>
  </si>
  <si>
    <r>
      <rPr>
        <rFont val="&quot;Helvetica Neue&quot;, Helvetica, Arial, sans-serif"/>
        <color rgb="FF1155CC"/>
        <sz val="11.0"/>
        <u/>
      </rPr>
      <t>Goukaku Boy GOLD - Shikakui Atama o Maruku Suru - Keisan no Tatsujin (Japan) (IE Institute).zip</t>
    </r>
  </si>
  <si>
    <r>
      <rPr>
        <rFont val="&quot;Helvetica Neue&quot;, Helvetica, Arial, sans-serif"/>
        <color rgb="FF1155CC"/>
        <sz val="11.0"/>
        <u/>
      </rPr>
      <t>Goukaku Boy GOLD - Shikakui Atama o Maruku Suru - Keisan no Tatsujin (Japan) (Imagineer).zip</t>
    </r>
  </si>
  <si>
    <r>
      <rPr>
        <rFont val="&quot;Helvetica Neue&quot;, Helvetica, Arial, sans-serif"/>
        <color rgb="FF1155CC"/>
        <sz val="11.0"/>
        <u/>
      </rPr>
      <t>Goukaku Boy GOLD - Shikakui Atama o Maruku Suru - Nanmon no Sho (Japan) (Imagineer).zip</t>
    </r>
  </si>
  <si>
    <r>
      <rPr>
        <rFont val="&quot;Helvetica Neue&quot;, Helvetica, Arial, sans-serif"/>
        <color rgb="FF1155CC"/>
        <sz val="11.0"/>
        <u/>
      </rPr>
      <t>Goukaku Boy GOLD - Shikakui Atama o Maruku Suru - Nanmon no Sho (Japan) (Proto) (IE Institute).zip</t>
    </r>
  </si>
  <si>
    <r>
      <rPr>
        <rFont val="&quot;Helvetica Neue&quot;, Helvetica, Arial, sans-serif"/>
        <color rgb="FF1155CC"/>
        <sz val="11.0"/>
        <u/>
      </rPr>
      <t>Goukaku Boy GOLD - Shikakui Atama o Maruku Suru - Zukei no Tatsujin (Japan).zip</t>
    </r>
  </si>
  <si>
    <r>
      <rPr>
        <rFont val="&quot;Helvetica Neue&quot;, Helvetica, Arial, sans-serif"/>
        <color rgb="FF1155CC"/>
        <sz val="11.0"/>
        <u/>
      </rPr>
      <t>Goukaku Boy Series - 99 Nendo Ban Eitango Center 1500 (Japan).zip</t>
    </r>
  </si>
  <si>
    <r>
      <rPr>
        <rFont val="&quot;Helvetica Neue&quot;, Helvetica, Arial, sans-serif"/>
        <color rgb="FF1155CC"/>
        <sz val="11.0"/>
        <u/>
      </rPr>
      <t>Goukaku Boy Series - Eijukugo Target 1000 (Japan).zip</t>
    </r>
  </si>
  <si>
    <r>
      <rPr>
        <rFont val="&quot;Helvetica Neue&quot;, Helvetica, Arial, sans-serif"/>
        <color rgb="FF1155CC"/>
        <sz val="11.0"/>
        <u/>
      </rPr>
      <t>Goukaku Boy Series - Eiken 2kyuu Level no Kaiwa Hyougen 333 (Japan).zip</t>
    </r>
  </si>
  <si>
    <r>
      <rPr>
        <rFont val="&quot;Helvetica Neue&quot;, Helvetica, Arial, sans-serif"/>
        <color rgb="FF1155CC"/>
        <sz val="11.0"/>
        <u/>
      </rPr>
      <t>Goukaku Boy Series - Eitango Target 1900 (Japan).zip</t>
    </r>
  </si>
  <si>
    <r>
      <rPr>
        <rFont val="&quot;Helvetica Neue&quot;, Helvetica, Arial, sans-serif"/>
        <color rgb="FF1155CC"/>
        <sz val="11.0"/>
        <u/>
      </rPr>
      <t>Goukaku Boy Series - Gakken - Kanyouku Kotowaza 210 (Japan).zip</t>
    </r>
  </si>
  <si>
    <r>
      <rPr>
        <rFont val="&quot;Helvetica Neue&quot;, Helvetica, Arial, sans-serif"/>
        <color rgb="FF1155CC"/>
        <sz val="11.0"/>
        <u/>
      </rPr>
      <t>Goukaku Boy Series - Gakken - Rekishi 512 (Japan).zip</t>
    </r>
  </si>
  <si>
    <r>
      <rPr>
        <rFont val="&quot;Helvetica Neue&quot;, Helvetica, Arial, sans-serif"/>
        <color rgb="FF1155CC"/>
        <sz val="11.0"/>
        <u/>
      </rPr>
      <t>Goukaku Boy Series - Gakken - Yojijukugo 288 (Japan) (Rev 1).zip</t>
    </r>
  </si>
  <si>
    <r>
      <rPr>
        <rFont val="&quot;Helvetica Neue&quot;, Helvetica, Arial, sans-serif"/>
        <color rgb="FF1155CC"/>
        <sz val="11.0"/>
        <u/>
      </rPr>
      <t>Goukaku Boy Series - Gakken - Yojijukugo 288 (Japan).zip</t>
    </r>
  </si>
  <si>
    <r>
      <rPr>
        <rFont val="&quot;Helvetica Neue&quot;, Helvetica, Arial, sans-serif"/>
        <color rgb="FF1155CC"/>
        <sz val="11.0"/>
        <u/>
      </rPr>
      <t>Goukaku Boy Series - Kirihara Shoten Hinshutsu Eibunpou Gohou Mondai 1000 (Japan).zip</t>
    </r>
  </si>
  <si>
    <r>
      <rPr>
        <rFont val="&quot;Helvetica Neue&quot;, Helvetica, Arial, sans-serif"/>
        <color rgb="FF1155CC"/>
        <sz val="11.0"/>
        <u/>
      </rPr>
      <t>Goukaku Boy Series - Koukou Nyuushi Derujun - Chuugaku Eijukugo 350 (Japan) (Imagineer).zip</t>
    </r>
  </si>
  <si>
    <r>
      <rPr>
        <rFont val="&quot;Helvetica Neue&quot;, Helvetica, Arial, sans-serif"/>
        <color rgb="FF1155CC"/>
        <sz val="11.0"/>
        <u/>
      </rPr>
      <t>Goukaku Boy Series - Koukou Nyuushi Derujun - Chuugaku Eijukugo 350 (Japan) (Possible Proto) (IE Institute).zip</t>
    </r>
  </si>
  <si>
    <r>
      <rPr>
        <rFont val="&quot;Helvetica Neue&quot;, Helvetica, Arial, sans-serif"/>
        <color rgb="FF1155CC"/>
        <sz val="11.0"/>
        <u/>
      </rPr>
      <t>Goukaku Boy Series - Koukou Nyuushi Derujun - Chuugaku Eitango 1700 (Japan) (Imagineer).zip</t>
    </r>
  </si>
  <si>
    <r>
      <rPr>
        <rFont val="&quot;Helvetica Neue&quot;, Helvetica, Arial, sans-serif"/>
        <color rgb="FF1155CC"/>
        <sz val="11.0"/>
        <u/>
      </rPr>
      <t>Goukaku Boy Series - Koukou Nyuushi Derujun - Chuugaku Eitango 1700 (Japan) (Possible Proto) (IE Institute).zip</t>
    </r>
  </si>
  <si>
    <r>
      <rPr>
        <rFont val="&quot;Helvetica Neue&quot;, Helvetica, Arial, sans-serif"/>
        <color rgb="FF1155CC"/>
        <sz val="11.0"/>
        <u/>
      </rPr>
      <t>Goukaku Boy Series - Koukou Nyuushi Derujun - Kanji Mondai no Seifuku (Japan).zip</t>
    </r>
  </si>
  <si>
    <r>
      <rPr>
        <rFont val="&quot;Helvetica Neue&quot;, Helvetica, Arial, sans-serif"/>
        <color rgb="FF1155CC"/>
        <sz val="11.0"/>
        <u/>
      </rPr>
      <t>Goukaku Boy Series - Koukou Nyuushi Derujun - Rekishi Nendai Anki Point 240 (Japan).zip</t>
    </r>
  </si>
  <si>
    <r>
      <rPr>
        <rFont val="&quot;Helvetica Neue&quot;, Helvetica, Arial, sans-serif"/>
        <color rgb="FF1155CC"/>
        <sz val="11.0"/>
        <u/>
      </rPr>
      <t>Goukaku Boy Series - Koukou Nyuushi Derujun - Rika Anki Point 250 (Japan).zip</t>
    </r>
  </si>
  <si>
    <r>
      <rPr>
        <rFont val="&quot;Helvetica Neue&quot;, Helvetica, Arial, sans-serif"/>
        <color rgb="FF1155CC"/>
        <sz val="11.0"/>
        <u/>
      </rPr>
      <t>Goukaku Boy Series - Nihonshi Target 201 (Japan).zip</t>
    </r>
  </si>
  <si>
    <r>
      <rPr>
        <rFont val="&quot;Helvetica Neue&quot;, Helvetica, Arial, sans-serif"/>
        <color rgb="FF1155CC"/>
        <sz val="11.0"/>
        <u/>
      </rPr>
      <t>Goukaku Boy Series - Shikakui Atama o Maruku Suru - Kokugo Battle Hen (Japan) (IE Institute).zip</t>
    </r>
  </si>
  <si>
    <r>
      <rPr>
        <rFont val="&quot;Helvetica Neue&quot;, Helvetica, Arial, sans-serif"/>
        <color rgb="FF1155CC"/>
        <sz val="11.0"/>
        <u/>
      </rPr>
      <t>Goukaku Boy Series - Shikakui Atama o Maruku Suru - Kokugo Battle Hen (Japan) (Imagineer).zip</t>
    </r>
  </si>
  <si>
    <r>
      <rPr>
        <rFont val="&quot;Helvetica Neue&quot;, Helvetica, Arial, sans-serif"/>
        <color rgb="FF1155CC"/>
        <sz val="11.0"/>
        <u/>
      </rPr>
      <t>Goukaku Boy Series - Shikakui Atama o Maruku Suru - Rika Battle Hen (Japan) (IE Institute).zip</t>
    </r>
  </si>
  <si>
    <r>
      <rPr>
        <rFont val="&quot;Helvetica Neue&quot;, Helvetica, Arial, sans-serif"/>
        <color rgb="FF1155CC"/>
        <sz val="11.0"/>
        <u/>
      </rPr>
      <t>Goukaku Boy Series - Shikakui Atama o Maruku Suru - Rika Battle Hen (Japan) (Imagineer).zip</t>
    </r>
  </si>
  <si>
    <r>
      <rPr>
        <rFont val="&quot;Helvetica Neue&quot;, Helvetica, Arial, sans-serif"/>
        <color rgb="FF1155CC"/>
        <sz val="11.0"/>
        <u/>
      </rPr>
      <t>Goukaku Boy Series - Shikakui Atama o Maruku Suru - Sansuu Battle Hen (Japan) (IE Institute).zip</t>
    </r>
  </si>
  <si>
    <r>
      <rPr>
        <rFont val="&quot;Helvetica Neue&quot;, Helvetica, Arial, sans-serif"/>
        <color rgb="FF1155CC"/>
        <sz val="11.0"/>
        <u/>
      </rPr>
      <t>Goukaku Boy Series - Shikakui Atama o Maruku Suru - Sansuu Battle Hen (Japan) (Imagineer).zip</t>
    </r>
  </si>
  <si>
    <r>
      <rPr>
        <rFont val="&quot;Helvetica Neue&quot;, Helvetica, Arial, sans-serif"/>
        <color rgb="FF1155CC"/>
        <sz val="11.0"/>
        <u/>
      </rPr>
      <t>Goukaku Boy Series - Shikakui Atama o Maruku Suru - Shakai Battle Hen (Japan) (IE Institute).zip</t>
    </r>
  </si>
  <si>
    <r>
      <rPr>
        <rFont val="&quot;Helvetica Neue&quot;, Helvetica, Arial, sans-serif"/>
        <color rgb="FF1155CC"/>
        <sz val="11.0"/>
        <u/>
      </rPr>
      <t>Goukaku Boy Series - Shikakui Atama o Maruku Suru - Shakai Battle Hen (Japan) (Imagineer).zip</t>
    </r>
  </si>
  <si>
    <r>
      <rPr>
        <rFont val="&quot;Helvetica Neue&quot;, Helvetica, Arial, sans-serif"/>
        <color rgb="FF1155CC"/>
        <sz val="11.0"/>
        <u/>
      </rPr>
      <t>Goukaku Boy Series - Shikakui Atama o Maruku Suru - Suuji de Asobou Sansuu Hen (Japan) (Rev 1).zip</t>
    </r>
  </si>
  <si>
    <r>
      <rPr>
        <rFont val="&quot;Helvetica Neue&quot;, Helvetica, Arial, sans-serif"/>
        <color rgb="FF1155CC"/>
        <sz val="11.0"/>
        <u/>
      </rPr>
      <t>Goukaku Boy Series - Shikakui Atama o Maruku Suru - Suuji de Asobou Sansuu Hen (Japan).zip</t>
    </r>
  </si>
  <si>
    <r>
      <rPr>
        <rFont val="&quot;Helvetica Neue&quot;, Helvetica, Arial, sans-serif"/>
        <color rgb="FF1155CC"/>
        <sz val="11.0"/>
        <u/>
      </rPr>
      <t>Goukaku Boy Series - Yamakawa Ichimonittou - Nihonshi B Yougo Mondaishuu (Japan).zip</t>
    </r>
  </si>
  <si>
    <r>
      <rPr>
        <rFont val="&quot;Helvetica Neue&quot;, Helvetica, Arial, sans-serif"/>
        <color rgb="FF1155CC"/>
        <sz val="11.0"/>
        <u/>
      </rPr>
      <t>Goukaku Boy Series - Yamakawa Ichimonittou - Sekaishi B Yougo Mondaishuu (Japan).zip</t>
    </r>
  </si>
  <si>
    <r>
      <rPr>
        <rFont val="&quot;Helvetica Neue&quot;, Helvetica, Arial, sans-serif"/>
        <color rgb="FF1155CC"/>
        <sz val="11.0"/>
        <u/>
      </rPr>
      <t>Goukaku Boy Series - Z-Kai Kyuukyoku no Eigo Koubun 285 (Japan).zip</t>
    </r>
  </si>
  <si>
    <r>
      <rPr>
        <rFont val="&quot;Helvetica Neue&quot;, Helvetica, Arial, sans-serif"/>
        <color rgb="FF1155CC"/>
        <sz val="11.0"/>
        <u/>
      </rPr>
      <t>Goukaku Boy Series - Z-Kai Kyuukyoku no Eijukugo 1017 (Japan).zip</t>
    </r>
  </si>
  <si>
    <r>
      <rPr>
        <rFont val="&quot;Helvetica Neue&quot;, Helvetica, Arial, sans-serif"/>
        <color rgb="FF1155CC"/>
        <sz val="11.0"/>
        <u/>
      </rPr>
      <t>Goukaku Boy Series - Z-Kai Kyuukyoku no Eitango 1500 (Japan).zip</t>
    </r>
  </si>
  <si>
    <r>
      <rPr>
        <rFont val="&quot;Helvetica Neue&quot;, Helvetica, Arial, sans-serif"/>
        <color rgb="FF1155CC"/>
        <sz val="11.0"/>
        <u/>
      </rPr>
      <t>Goukaku Boy Series - Z-Kai Reibun de Oboeru - Chuugaku Eitango 1132 (Japan).zip</t>
    </r>
  </si>
  <si>
    <r>
      <rPr>
        <rFont val="&quot;Helvetica Neue&quot;, Helvetica, Arial, sans-serif"/>
        <color rgb="FF1155CC"/>
        <sz val="11.0"/>
        <u/>
      </rPr>
      <t>Goukaku Boy Series - Z-Kai Reibun de Oboeru - Kyuukyoku no Kobun Tango (Japan).zip</t>
    </r>
  </si>
  <si>
    <r>
      <rPr>
        <rFont val="&quot;Helvetica Neue&quot;, Helvetica, Arial, sans-serif"/>
        <color rgb="FF1155CC"/>
        <sz val="11.0"/>
        <u/>
      </rPr>
      <t>Gradius - The Interstellar Assault (USA).zip</t>
    </r>
  </si>
  <si>
    <r>
      <rPr>
        <rFont val="&quot;Helvetica Neue&quot;, Helvetica, Arial, sans-serif"/>
        <color rgb="FF1155CC"/>
        <sz val="11.0"/>
        <u/>
      </rPr>
      <t>Grander Musashi RV (Japan) (SGB Enhanced).zip</t>
    </r>
  </si>
  <si>
    <r>
      <rPr>
        <rFont val="&quot;Helvetica Neue&quot;, Helvetica, Arial, sans-serif"/>
        <color rgb="FF1155CC"/>
        <sz val="11.0"/>
        <u/>
      </rPr>
      <t>Great Detention Getaway, The (World) (Aftermarket) (Unl).zip</t>
    </r>
  </si>
  <si>
    <r>
      <rPr>
        <rFont val="&quot;Helvetica Neue&quot;, Helvetica, Arial, sans-serif"/>
        <color rgb="FF1155CC"/>
        <sz val="11.0"/>
        <u/>
      </rPr>
      <t>Great Greed (USA).zip</t>
    </r>
  </si>
  <si>
    <r>
      <rPr>
        <rFont val="&quot;Helvetica Neue&quot;, Helvetica, Arial, sans-serif"/>
        <color rgb="FF1155CC"/>
        <sz val="11.0"/>
        <u/>
      </rPr>
      <t>Gremlins 2 - The New Batch (World).zip</t>
    </r>
  </si>
  <si>
    <r>
      <rPr>
        <rFont val="&quot;Helvetica Neue&quot;, Helvetica, Arial, sans-serif"/>
        <color rgb="FF1155CC"/>
        <sz val="11.0"/>
        <u/>
      </rPr>
      <t>Gun Law (World) (Aftermarket) (Unl).zip</t>
    </r>
  </si>
  <si>
    <r>
      <rPr>
        <rFont val="&quot;Helvetica Neue&quot;, Helvetica, Arial, sans-serif"/>
        <color rgb="FF1155CC"/>
        <sz val="11.0"/>
        <u/>
      </rPr>
      <t>Gunman Clive (World) (Demo) (Aftermarket) (Unl).zip</t>
    </r>
  </si>
  <si>
    <r>
      <rPr>
        <rFont val="&quot;Helvetica Neue&quot;, Helvetica, Arial, sans-serif"/>
        <color rgb="FF1155CC"/>
        <sz val="11.0"/>
        <u/>
      </rPr>
      <t>Gunship (World) (Aftermarket) (Unl).zip</t>
    </r>
  </si>
  <si>
    <r>
      <rPr>
        <rFont val="&quot;Helvetica Neue&quot;, Helvetica, Arial, sans-serif"/>
        <color rgb="FF1155CC"/>
        <sz val="11.0"/>
        <u/>
      </rPr>
      <t>HAL Wrestling (USA) (Beta).zip</t>
    </r>
  </si>
  <si>
    <r>
      <rPr>
        <rFont val="&quot;Helvetica Neue&quot;, Helvetica, Arial, sans-serif"/>
        <color rgb="FF1155CC"/>
        <sz val="11.0"/>
        <u/>
      </rPr>
      <t>HAL Wrestling (USA).zip</t>
    </r>
  </si>
  <si>
    <r>
      <rPr>
        <rFont val="&quot;Helvetica Neue&quot;, Helvetica, Arial, sans-serif"/>
        <color rgb="FF1155CC"/>
        <sz val="11.0"/>
        <u/>
      </rPr>
      <t>Hammerin' Harry (Europe).zip</t>
    </r>
  </si>
  <si>
    <r>
      <rPr>
        <rFont val="&quot;Helvetica Neue&quot;, Helvetica, Arial, sans-serif"/>
        <color rgb="FF1155CC"/>
        <sz val="11.0"/>
        <u/>
      </rPr>
      <t>Hammerin' Harry - Ghost Building Company (USA) (Proto).zip</t>
    </r>
  </si>
  <si>
    <r>
      <rPr>
        <rFont val="&quot;Helvetica Neue&quot;, Helvetica, Arial, sans-serif"/>
        <color rgb="FF1155CC"/>
        <sz val="11.0"/>
        <u/>
      </rPr>
      <t>Harbour Attack (World) (Aftermarket) (Unl).zip</t>
    </r>
  </si>
  <si>
    <r>
      <rPr>
        <rFont val="&quot;Helvetica Neue&quot;, Helvetica, Arial, sans-serif"/>
        <color rgb="FF1155CC"/>
        <sz val="11.0"/>
        <u/>
      </rPr>
      <t>Harvest Moon GB (USA) (SGB Enhanced).zip</t>
    </r>
  </si>
  <si>
    <r>
      <rPr>
        <rFont val="&quot;Helvetica Neue&quot;, Helvetica, Arial, sans-serif"/>
        <color rgb="FF1155CC"/>
        <sz val="11.0"/>
        <u/>
      </rPr>
      <t>Hatris (Japan, USA) (En).zip</t>
    </r>
  </si>
  <si>
    <r>
      <rPr>
        <rFont val="&quot;Helvetica Neue&quot;, Helvetica, Arial, sans-serif"/>
        <color rgb="FF1155CC"/>
        <sz val="11.0"/>
        <u/>
      </rPr>
      <t>Hayaoshi Quiz - Ouza Ketteisen (Japan) (SGB Enhanced).zip</t>
    </r>
  </si>
  <si>
    <r>
      <rPr>
        <rFont val="&quot;Helvetica Neue&quot;, Helvetica, Arial, sans-serif"/>
        <color rgb="FF1155CC"/>
        <sz val="11.0"/>
        <u/>
      </rPr>
      <t>Head On (Japan).zip</t>
    </r>
  </si>
  <si>
    <r>
      <rPr>
        <rFont val="&quot;Helvetica Neue&quot;, Helvetica, Arial, sans-serif"/>
        <color rgb="FF1155CC"/>
        <sz val="11.0"/>
        <u/>
      </rPr>
      <t>Heart Knight (World) (Aftermarket) (Unl).zip</t>
    </r>
  </si>
  <si>
    <r>
      <rPr>
        <rFont val="&quot;Helvetica Neue&quot;, Helvetica, Arial, sans-serif"/>
        <color rgb="FF1155CC"/>
        <sz val="11.0"/>
        <u/>
      </rPr>
      <t>Heavyweight Championship Boxing (USA).zip</t>
    </r>
  </si>
  <si>
    <r>
      <rPr>
        <rFont val="&quot;Helvetica Neue&quot;, Helvetica, Arial, sans-serif"/>
        <color rgb="FF1155CC"/>
        <sz val="11.0"/>
        <u/>
      </rPr>
      <t>Heiankyo Alien (USA).zip</t>
    </r>
  </si>
  <si>
    <r>
      <rPr>
        <rFont val="&quot;Helvetica Neue&quot;, Helvetica, Arial, sans-serif"/>
        <color rgb="FF1155CC"/>
        <sz val="11.0"/>
        <u/>
      </rPr>
      <t>Heiankyou Alien (Japan).zip</t>
    </r>
  </si>
  <si>
    <r>
      <rPr>
        <rFont val="&quot;Helvetica Neue&quot;, Helvetica, Arial, sans-serif"/>
        <color rgb="FF1155CC"/>
        <sz val="11.0"/>
        <u/>
      </rPr>
      <t>Heisei Tensai Bakabon (Japan).zip</t>
    </r>
  </si>
  <si>
    <r>
      <rPr>
        <rFont val="&quot;Helvetica Neue&quot;, Helvetica, Arial, sans-serif"/>
        <color rgb="FF1155CC"/>
        <sz val="11.0"/>
        <u/>
      </rPr>
      <t>Hello Kitty - Pocket Camera (Japan) (Proto) (SGB Enhanced).zip</t>
    </r>
  </si>
  <si>
    <r>
      <rPr>
        <rFont val="&quot;Helvetica Neue&quot;, Helvetica, Arial, sans-serif"/>
        <color rgb="FF1155CC"/>
        <sz val="11.0"/>
        <u/>
      </rPr>
      <t>Heracles no Eikou - Ugokidashita Kamigami (Japan).zip</t>
    </r>
  </si>
  <si>
    <r>
      <rPr>
        <rFont val="&quot;Helvetica Neue&quot;, Helvetica, Arial, sans-serif"/>
        <color rgb="FF1155CC"/>
        <sz val="11.0"/>
        <u/>
      </rPr>
      <t>Hercules (USA, Europe) (SGB Enhanced).zip</t>
    </r>
  </si>
  <si>
    <r>
      <rPr>
        <rFont val="&quot;Helvetica Neue&quot;, Helvetica, Arial, sans-serif"/>
        <color rgb="FF1155CC"/>
        <sz val="11.0"/>
        <u/>
      </rPr>
      <t>Hermano (World) (v1.1) (Aftermarket) (Unl).zip</t>
    </r>
  </si>
  <si>
    <r>
      <rPr>
        <rFont val="&quot;Helvetica Neue&quot;, Helvetica, Arial, sans-serif"/>
        <color rgb="FF1155CC"/>
        <sz val="11.0"/>
        <u/>
      </rPr>
      <t>Hero Shuugou!! Pinball Party (Japan).zip</t>
    </r>
  </si>
  <si>
    <r>
      <rPr>
        <rFont val="&quot;Helvetica Neue&quot;, Helvetica, Arial, sans-serif"/>
        <color rgb="FF1155CC"/>
        <sz val="11.0"/>
        <u/>
      </rPr>
      <t>Hiden Inyou Kikouhou - Ca Da (Japan).zip</t>
    </r>
  </si>
  <si>
    <r>
      <rPr>
        <rFont val="&quot;Helvetica Neue&quot;, Helvetica, Arial, sans-serif"/>
        <color rgb="FF1155CC"/>
        <sz val="11.0"/>
        <u/>
      </rPr>
      <t>Higashio Osamu Kanshuu Pro Yakyuu Stadium '91 (Japan).zip</t>
    </r>
  </si>
  <si>
    <r>
      <rPr>
        <rFont val="&quot;Helvetica Neue&quot;, Helvetica, Arial, sans-serif"/>
        <color rgb="FF1155CC"/>
        <sz val="11.0"/>
        <u/>
      </rPr>
      <t>Higashio Osamu Kanshuu Pro Yakyuu Stadium '92 (Japan).zip</t>
    </r>
  </si>
  <si>
    <r>
      <rPr>
        <rFont val="&quot;Helvetica Neue&quot;, Helvetica, Arial, sans-serif"/>
        <color rgb="FF1155CC"/>
        <sz val="11.0"/>
        <u/>
      </rPr>
      <t>High Stakes Gambling (USA).zip</t>
    </r>
  </si>
  <si>
    <r>
      <rPr>
        <rFont val="&quot;Helvetica Neue&quot;, Helvetica, Arial, sans-serif"/>
        <color rgb="FF1155CC"/>
        <sz val="11.0"/>
        <u/>
      </rPr>
      <t>Hiryuu no Ken Gaiden (Japan).zip</t>
    </r>
  </si>
  <si>
    <r>
      <rPr>
        <rFont val="&quot;Helvetica Neue&quot;, Helvetica, Arial, sans-serif"/>
        <color rgb="FF1155CC"/>
        <sz val="11.0"/>
        <u/>
      </rPr>
      <t>Hitori de Dekirumon! - Cooking Densetsu (Japan).zip</t>
    </r>
  </si>
  <si>
    <r>
      <rPr>
        <rFont val="&quot;Helvetica Neue&quot;, Helvetica, Arial, sans-serif"/>
        <color rgb="FF1155CC"/>
        <sz val="11.0"/>
        <u/>
      </rPr>
      <t>Hit the Ice - VHL - The Official Video Hockey League (USA, Europe).zip</t>
    </r>
  </si>
  <si>
    <r>
      <rPr>
        <rFont val="&quot;Helvetica Neue&quot;, Helvetica, Arial, sans-serif"/>
        <color rgb="FF1155CC"/>
        <sz val="11.0"/>
        <u/>
      </rPr>
      <t>Hoi Hoi - Game Boy Ban (Japan).zip</t>
    </r>
  </si>
  <si>
    <r>
      <rPr>
        <rFont val="&quot;Helvetica Neue&quot;, Helvetica, Arial, sans-serif"/>
        <color rgb="FF1155CC"/>
        <sz val="11.0"/>
        <u/>
      </rPr>
      <t>Hokuto no Ken - Seizetsu Juuban Shoubu (Japan).zip</t>
    </r>
  </si>
  <si>
    <r>
      <rPr>
        <rFont val="&quot;Helvetica Neue&quot;, Helvetica, Arial, sans-serif"/>
        <color rgb="FF1155CC"/>
        <sz val="11.0"/>
        <u/>
      </rPr>
      <t>Home Alone (Japan).zip</t>
    </r>
  </si>
  <si>
    <r>
      <rPr>
        <rFont val="&quot;Helvetica Neue&quot;, Helvetica, Arial, sans-serif"/>
        <color rgb="FF1155CC"/>
        <sz val="11.0"/>
        <u/>
      </rPr>
      <t>Home Alone (USA, Europe).zip</t>
    </r>
  </si>
  <si>
    <r>
      <rPr>
        <rFont val="&quot;Helvetica Neue&quot;, Helvetica, Arial, sans-serif"/>
        <color rgb="FF1155CC"/>
        <sz val="11.0"/>
        <u/>
      </rPr>
      <t>Home Alone 2 - Kevin's Dream (USA) (Proto).zip</t>
    </r>
  </si>
  <si>
    <r>
      <rPr>
        <rFont val="&quot;Helvetica Neue&quot;, Helvetica, Arial, sans-serif"/>
        <color rgb="FF1155CC"/>
        <sz val="11.0"/>
        <u/>
      </rPr>
      <t>Home Alone 2 - Lost in New York (USA, Europe).zip</t>
    </r>
  </si>
  <si>
    <r>
      <rPr>
        <rFont val="&quot;Helvetica Neue&quot;, Helvetica, Arial, sans-serif"/>
        <color rgb="FF1155CC"/>
        <sz val="11.0"/>
        <u/>
      </rPr>
      <t>Hon Shougi (Japan) (SGB Enhanced).zip</t>
    </r>
  </si>
  <si>
    <r>
      <rPr>
        <rFont val="&quot;Helvetica Neue&quot;, Helvetica, Arial, sans-serif"/>
        <color rgb="FF1155CC"/>
        <sz val="11.0"/>
        <u/>
      </rPr>
      <t>Hong Kong (Japan).zip</t>
    </r>
  </si>
  <si>
    <r>
      <rPr>
        <rFont val="&quot;Helvetica Neue&quot;, Helvetica, Arial, sans-serif"/>
        <color rgb="FF1155CC"/>
        <sz val="11.0"/>
        <u/>
      </rPr>
      <t>Honmei Boy (Japan).zip</t>
    </r>
  </si>
  <si>
    <r>
      <rPr>
        <rFont val="&quot;Helvetica Neue&quot;, Helvetica, Arial, sans-serif"/>
        <color rgb="FF1155CC"/>
        <sz val="11.0"/>
        <u/>
      </rPr>
      <t>Honoo no Toukyuuji - Dodge Danpei (Japan).zip</t>
    </r>
  </si>
  <si>
    <r>
      <rPr>
        <rFont val="&quot;Helvetica Neue&quot;, Helvetica, Arial, sans-serif"/>
        <color rgb="FF1155CC"/>
        <sz val="11.0"/>
        <u/>
      </rPr>
      <t>Hook (Europe).zip</t>
    </r>
  </si>
  <si>
    <r>
      <rPr>
        <rFont val="&quot;Helvetica Neue&quot;, Helvetica, Arial, sans-serif"/>
        <color rgb="FF1155CC"/>
        <sz val="11.0"/>
        <u/>
      </rPr>
      <t>Hook (Japan).zip</t>
    </r>
  </si>
  <si>
    <r>
      <rPr>
        <rFont val="&quot;Helvetica Neue&quot;, Helvetica, Arial, sans-serif"/>
        <color rgb="FF1155CC"/>
        <sz val="11.0"/>
        <u/>
      </rPr>
      <t>Hook (USA) (Sample).zip</t>
    </r>
  </si>
  <si>
    <r>
      <rPr>
        <rFont val="&quot;Helvetica Neue&quot;, Helvetica, Arial, sans-serif"/>
        <color rgb="FF1155CC"/>
        <sz val="11.0"/>
        <u/>
      </rPr>
      <t>Hook (USA).zip</t>
    </r>
  </si>
  <si>
    <r>
      <rPr>
        <rFont val="&quot;Helvetica Neue&quot;, Helvetica, Arial, sans-serif"/>
        <color rgb="FF1155CC"/>
        <sz val="11.0"/>
        <u/>
      </rPr>
      <t>Hoshi no Kirby (Japan) (Rev 1).zip</t>
    </r>
  </si>
  <si>
    <r>
      <rPr>
        <rFont val="&quot;Helvetica Neue&quot;, Helvetica, Arial, sans-serif"/>
        <color rgb="FF1155CC"/>
        <sz val="11.0"/>
        <u/>
      </rPr>
      <t>Hoshi no Kirby (Japan).zip</t>
    </r>
  </si>
  <si>
    <r>
      <rPr>
        <rFont val="&quot;Helvetica Neue&quot;, Helvetica, Arial, sans-serif"/>
        <color rgb="FF1155CC"/>
        <sz val="11.0"/>
        <u/>
      </rPr>
      <t>Hoshi no Kirby 2 (Japan) (SGB Enhanced).zip</t>
    </r>
  </si>
  <si>
    <r>
      <rPr>
        <rFont val="&quot;Helvetica Neue&quot;, Helvetica, Arial, sans-serif"/>
        <color rgb="FF1155CC"/>
        <sz val="11.0"/>
        <u/>
      </rPr>
      <t>Hudson Hawk (Europe) (Proto).zip</t>
    </r>
  </si>
  <si>
    <r>
      <rPr>
        <rFont val="&quot;Helvetica Neue&quot;, Helvetica, Arial, sans-serif"/>
        <color rgb="FF1155CC"/>
        <sz val="11.0"/>
        <u/>
      </rPr>
      <t>Hudson Hawk (Japan).zip</t>
    </r>
  </si>
  <si>
    <r>
      <rPr>
        <rFont val="&quot;Helvetica Neue&quot;, Helvetica, Arial, sans-serif"/>
        <color rgb="FF1155CC"/>
        <sz val="11.0"/>
        <u/>
      </rPr>
      <t>Hudson Hawk (USA).zip</t>
    </r>
  </si>
  <si>
    <r>
      <rPr>
        <rFont val="&quot;Helvetica Neue&quot;, Helvetica, Arial, sans-serif"/>
        <color rgb="FF1155CC"/>
        <sz val="11.0"/>
        <u/>
      </rPr>
      <t>Hugo (Europe) (SGB Enhanced).zip</t>
    </r>
  </si>
  <si>
    <r>
      <rPr>
        <rFont val="&quot;Helvetica Neue&quot;, Helvetica, Arial, sans-serif"/>
        <color rgb="FF1155CC"/>
        <sz val="11.0"/>
        <u/>
      </rPr>
      <t>Hugo (World) (Aftermarket) (Unl).zip</t>
    </r>
  </si>
  <si>
    <r>
      <rPr>
        <rFont val="&quot;Helvetica Neue&quot;, Helvetica, Arial, sans-serif"/>
        <color rgb="FF1155CC"/>
        <sz val="11.0"/>
        <u/>
      </rPr>
      <t>Hugo 2 (Germany).zip</t>
    </r>
  </si>
  <si>
    <r>
      <rPr>
        <rFont val="&quot;Helvetica Neue&quot;, Helvetica, Arial, sans-serif"/>
        <color rgb="FF1155CC"/>
        <sz val="11.0"/>
        <u/>
      </rPr>
      <t>Humans, The (Europe) (En,Fr,De,Es,It).zip</t>
    </r>
  </si>
  <si>
    <r>
      <rPr>
        <rFont val="&quot;Helvetica Neue&quot;, Helvetica, Arial, sans-serif"/>
        <color rgb="FF1155CC"/>
        <sz val="11.0"/>
        <u/>
      </rPr>
      <t>Humans, The (USA) (QUByte Classics).zip</t>
    </r>
  </si>
  <si>
    <r>
      <rPr>
        <rFont val="&quot;Helvetica Neue&quot;, Helvetica, Arial, sans-serif"/>
        <color rgb="FF1155CC"/>
        <sz val="11.0"/>
        <u/>
      </rPr>
      <t>Humans, The (USA).zip</t>
    </r>
  </si>
  <si>
    <r>
      <rPr>
        <rFont val="&quot;Helvetica Neue&quot;, Helvetica, Arial, sans-serif"/>
        <color rgb="FF1155CC"/>
        <sz val="11.0"/>
        <u/>
      </rPr>
      <t>Hunchback of Notre Dame, The - 5 Foolishly Fun Topsy Turvy Games (USA, Europe) (SGB Enhanced).zip</t>
    </r>
  </si>
  <si>
    <r>
      <rPr>
        <rFont val="&quot;Helvetica Neue&quot;, Helvetica, Arial, sans-serif"/>
        <color rgb="FF1155CC"/>
        <sz val="11.0"/>
        <u/>
      </rPr>
      <t>Hunt for Red October, The (USA, Europe).zip</t>
    </r>
  </si>
  <si>
    <r>
      <rPr>
        <rFont val="&quot;Helvetica Neue&quot;, Helvetica, Arial, sans-serif"/>
        <color rgb="FF1155CC"/>
        <sz val="11.0"/>
        <u/>
      </rPr>
      <t>Hyper Black Bass '95 (Japan) (En,Ja).zip</t>
    </r>
  </si>
  <si>
    <r>
      <rPr>
        <rFont val="&quot;Helvetica Neue&quot;, Helvetica, Arial, sans-serif"/>
        <color rgb="FF1155CC"/>
        <sz val="11.0"/>
        <u/>
      </rPr>
      <t>Hyper Black Bass (Japan) (En,Ja).zip</t>
    </r>
  </si>
  <si>
    <r>
      <rPr>
        <rFont val="&quot;Helvetica Neue&quot;, Helvetica, Arial, sans-serif"/>
        <color rgb="FF1155CC"/>
        <sz val="11.0"/>
        <u/>
      </rPr>
      <t>Hyper Dunk (Europe).zip</t>
    </r>
  </si>
  <si>
    <r>
      <rPr>
        <rFont val="&quot;Helvetica Neue&quot;, Helvetica, Arial, sans-serif"/>
        <color rgb="FF1155CC"/>
        <sz val="11.0"/>
        <u/>
      </rPr>
      <t>Hyper Lode Runner (Japan) (En) (Possible Proto).zip</t>
    </r>
  </si>
  <si>
    <r>
      <rPr>
        <rFont val="&quot;Helvetica Neue&quot;, Helvetica, Arial, sans-serif"/>
        <color rgb="FF1155CC"/>
        <sz val="11.0"/>
        <u/>
      </rPr>
      <t>Hyper Lode Runner (World) (Rev 1).zip</t>
    </r>
  </si>
  <si>
    <r>
      <rPr>
        <rFont val="&quot;Helvetica Neue&quot;, Helvetica, Arial, sans-serif"/>
        <color rgb="FF1155CC"/>
        <sz val="11.0"/>
        <u/>
      </rPr>
      <t>If (World) (Aftermarket) (Unl).zip</t>
    </r>
  </si>
  <si>
    <r>
      <rPr>
        <rFont val="&quot;Helvetica Neue&quot;, Helvetica, Arial, sans-serif"/>
        <color rgb="FF1155CC"/>
        <sz val="11.0"/>
        <u/>
      </rPr>
      <t>Ikari no Yousai (Japan).zip</t>
    </r>
  </si>
  <si>
    <r>
      <rPr>
        <rFont val="&quot;Helvetica Neue&quot;, Helvetica, Arial, sans-serif"/>
        <color rgb="FF1155CC"/>
        <sz val="11.0"/>
        <u/>
      </rPr>
      <t>Ikari no Yousai 2 (Japan).zip</t>
    </r>
  </si>
  <si>
    <r>
      <rPr>
        <rFont val="&quot;Helvetica Neue&quot;, Helvetica, Arial, sans-serif"/>
        <color rgb="FF1155CC"/>
        <sz val="11.0"/>
        <u/>
      </rPr>
      <t>Impossible Gameboy (World) (Aftermarket) (Unl).zip</t>
    </r>
  </si>
  <si>
    <r>
      <rPr>
        <rFont val="&quot;Helvetica Neue&quot;, Helvetica, Arial, sans-serif"/>
        <color rgb="FF1155CC"/>
        <sz val="11.0"/>
        <u/>
      </rPr>
      <t>In Your Face (USA).zip</t>
    </r>
  </si>
  <si>
    <r>
      <rPr>
        <rFont val="&quot;Helvetica Neue&quot;, Helvetica, Arial, sans-serif"/>
        <color rgb="FF1155CC"/>
        <sz val="11.0"/>
        <u/>
      </rPr>
      <t>Incredible Crash Dummies, The (USA, Europe).zip</t>
    </r>
  </si>
  <si>
    <r>
      <rPr>
        <rFont val="&quot;Helvetica Neue&quot;, Helvetica, Arial, sans-serif"/>
        <color rgb="FF1155CC"/>
        <sz val="11.0"/>
        <u/>
      </rPr>
      <t>Indiana Jones - Saigo no Seisen (Japan).zip</t>
    </r>
  </si>
  <si>
    <r>
      <rPr>
        <rFont val="&quot;Helvetica Neue&quot;, Helvetica, Arial, sans-serif"/>
        <color rgb="FF1155CC"/>
        <sz val="11.0"/>
        <u/>
      </rPr>
      <t>Indiana Jones and the Last Crusade (USA, Europe).zip</t>
    </r>
  </si>
  <si>
    <r>
      <rPr>
        <rFont val="&quot;Helvetica Neue&quot;, Helvetica, Arial, sans-serif"/>
        <color rgb="FF1155CC"/>
        <sz val="11.0"/>
        <u/>
      </rPr>
      <t>Indien dans la Ville, Un (Europe) (SGB Enhanced).zip</t>
    </r>
  </si>
  <si>
    <r>
      <rPr>
        <rFont val="&quot;Helvetica Neue&quot;, Helvetica, Arial, sans-serif"/>
        <color rgb="FF1155CC"/>
        <sz val="11.0"/>
        <u/>
      </rPr>
      <t>InfoGenius Productivity Pak - Berlitz French Translator (USA, Europe).zip</t>
    </r>
  </si>
  <si>
    <r>
      <rPr>
        <rFont val="&quot;Helvetica Neue&quot;, Helvetica, Arial, sans-serif"/>
        <color rgb="FF1155CC"/>
        <sz val="11.0"/>
        <u/>
      </rPr>
      <t>InfoGenius Productivity Pak - Berlitz German Translator (USA, Europe) (Proto).zip</t>
    </r>
  </si>
  <si>
    <r>
      <rPr>
        <rFont val="&quot;Helvetica Neue&quot;, Helvetica, Arial, sans-serif"/>
        <color rgb="FF1155CC"/>
        <sz val="11.0"/>
        <u/>
      </rPr>
      <t>InfoGenius Productivity Pak - Berlitz Japanese Translator (USA, Europe) (Proto).zip</t>
    </r>
  </si>
  <si>
    <r>
      <rPr>
        <rFont val="&quot;Helvetica Neue&quot;, Helvetica, Arial, sans-serif"/>
        <color rgb="FF1155CC"/>
        <sz val="11.0"/>
        <u/>
      </rPr>
      <t>InfoGenius Productivity Pak - Berlitz Spanish Translator (USA, Europe).zip</t>
    </r>
  </si>
  <si>
    <r>
      <rPr>
        <rFont val="&quot;Helvetica Neue&quot;, Helvetica, Arial, sans-serif"/>
        <color rgb="FF1155CC"/>
        <sz val="11.0"/>
        <u/>
      </rPr>
      <t>InfoGenius Productivity Pak - Frommer's Travel Guide (USA).zip</t>
    </r>
  </si>
  <si>
    <r>
      <rPr>
        <rFont val="&quot;Helvetica Neue&quot;, Helvetica, Arial, sans-serif"/>
        <color rgb="FF1155CC"/>
        <sz val="11.0"/>
        <u/>
      </rPr>
      <t>InfoGenius Productivity Pak - Personal Organizer and Phone Book (USA).zip</t>
    </r>
  </si>
  <si>
    <r>
      <rPr>
        <rFont val="&quot;Helvetica Neue&quot;, Helvetica, Arial, sans-serif"/>
        <color rgb="FF1155CC"/>
        <sz val="11.0"/>
        <u/>
      </rPr>
      <t>InfoGenius Productivity Pak - Spell Checker and Calculator (USA).zip</t>
    </r>
  </si>
  <si>
    <r>
      <rPr>
        <rFont val="&quot;Helvetica Neue&quot;, Helvetica, Arial, sans-serif"/>
        <color rgb="FF1155CC"/>
        <sz val="11.0"/>
        <u/>
      </rPr>
      <t>InfoGenius Systems - Personal Organizer with Phone Book (Europe).zip</t>
    </r>
  </si>
  <si>
    <r>
      <rPr>
        <rFont val="&quot;Helvetica Neue&quot;, Helvetica, Arial, sans-serif"/>
        <color rgb="FF1155CC"/>
        <sz val="11.0"/>
        <u/>
      </rPr>
      <t>Initial D Gaiden (Japan) (SGB Enhanced).zip</t>
    </r>
  </si>
  <si>
    <r>
      <rPr>
        <rFont val="&quot;Helvetica Neue&quot;, Helvetica, Arial, sans-serif"/>
        <color rgb="FF1155CC"/>
        <sz val="11.0"/>
        <u/>
      </rPr>
      <t>Interblocked (World) (Aftermarket) (Unl).zip</t>
    </r>
  </si>
  <si>
    <r>
      <rPr>
        <rFont val="&quot;Helvetica Neue&quot;, Helvetica, Arial, sans-serif"/>
        <color rgb="FF1155CC"/>
        <sz val="11.0"/>
        <u/>
      </rPr>
      <t>International Superstar Soccer (USA, Europe) (SGB Enhanced).zip</t>
    </r>
  </si>
  <si>
    <r>
      <rPr>
        <rFont val="&quot;Helvetica Neue&quot;, Helvetica, Arial, sans-serif"/>
        <color rgb="FF1155CC"/>
        <sz val="11.0"/>
        <u/>
      </rPr>
      <t>Into the Blue (World) (Aftermarket) (Unl).zip</t>
    </r>
  </si>
  <si>
    <r>
      <rPr>
        <rFont val="&quot;Helvetica Neue&quot;, Helvetica, Arial, sans-serif"/>
        <color rgb="FF1155CC"/>
        <sz val="11.0"/>
        <u/>
      </rPr>
      <t>Ippatsu Gyakuten! DX Bakenou (Japan).zip</t>
    </r>
  </si>
  <si>
    <r>
      <rPr>
        <rFont val="&quot;Helvetica Neue&quot;, Helvetica, Arial, sans-serif"/>
        <color rgb="FF1155CC"/>
        <sz val="11.0"/>
        <u/>
      </rPr>
      <t>Iron Man X-O Manowar in Heavy Metal (USA, Europe) (SGB Enhanced).zip</t>
    </r>
  </si>
  <si>
    <r>
      <rPr>
        <rFont val="&quot;Helvetica Neue&quot;, Helvetica, Arial, sans-serif"/>
        <color rgb="FF1155CC"/>
        <sz val="11.0"/>
        <u/>
      </rPr>
      <t>Ishida Yoshio Tsumego Paradise (Japan).zip</t>
    </r>
  </si>
  <si>
    <r>
      <rPr>
        <rFont val="&quot;Helvetica Neue&quot;, Helvetica, Arial, sans-serif"/>
        <color rgb="FF1155CC"/>
        <sz val="11.0"/>
        <u/>
      </rPr>
      <t>Ishido - The Way of Stones (Japan).zip</t>
    </r>
  </si>
  <si>
    <r>
      <rPr>
        <rFont val="&quot;Helvetica Neue&quot;, Helvetica, Arial, sans-serif"/>
        <color rgb="FF1155CC"/>
        <sz val="11.0"/>
        <u/>
      </rPr>
      <t>Ishido - The Way of Stones (USA).zip</t>
    </r>
  </si>
  <si>
    <r>
      <rPr>
        <rFont val="&quot;Helvetica Neue&quot;, Helvetica, Arial, sans-serif"/>
        <color rgb="FF1155CC"/>
        <sz val="11.0"/>
        <u/>
      </rPr>
      <t>Island, The (World) (Demo) (Aftermarket) (Unl).zip</t>
    </r>
  </si>
  <si>
    <r>
      <rPr>
        <rFont val="&quot;Helvetica Neue&quot;, Helvetica, Arial, sans-serif"/>
        <color rgb="FF1155CC"/>
        <sz val="11.0"/>
        <u/>
      </rPr>
      <t>Itsudemo! Nyan to Wonderful (Japan) (SGB Enhanced).zip</t>
    </r>
  </si>
  <si>
    <r>
      <rPr>
        <rFont val="&quot;Helvetica Neue&quot;, Helvetica, Arial, sans-serif"/>
        <color rgb="FF1155CC"/>
        <sz val="11.0"/>
        <u/>
      </rPr>
      <t>J.League Big Wave Soccer (Japan) (SGB Enhanced).zip</t>
    </r>
  </si>
  <si>
    <r>
      <rPr>
        <rFont val="&quot;Helvetica Neue&quot;, Helvetica, Arial, sans-serif"/>
        <color rgb="FF1155CC"/>
        <sz val="11.0"/>
        <u/>
      </rPr>
      <t>J.League Fighting Soccer - The King of Ace Strikers (Japan).zip</t>
    </r>
  </si>
  <si>
    <r>
      <rPr>
        <rFont val="&quot;Helvetica Neue&quot;, Helvetica, Arial, sans-serif"/>
        <color rgb="FF1155CC"/>
        <sz val="11.0"/>
        <u/>
      </rPr>
      <t>J.League Live 95 (Japan) (SGB Enhanced).zip</t>
    </r>
  </si>
  <si>
    <r>
      <rPr>
        <rFont val="&quot;Helvetica Neue&quot;, Helvetica, Arial, sans-serif"/>
        <color rgb="FF1155CC"/>
        <sz val="11.0"/>
        <u/>
      </rPr>
      <t>J.League Winning Goal (Japan).zip</t>
    </r>
  </si>
  <si>
    <r>
      <rPr>
        <rFont val="&quot;Helvetica Neue&quot;, Helvetica, Arial, sans-serif"/>
        <color rgb="FF1155CC"/>
        <sz val="11.0"/>
        <u/>
      </rPr>
      <t>Jabberwocky (World) (Aftermarket) (Unl).zip</t>
    </r>
  </si>
  <si>
    <r>
      <rPr>
        <rFont val="&quot;Helvetica Neue&quot;, Helvetica, Arial, sans-serif"/>
        <color rgb="FF1155CC"/>
        <sz val="11.0"/>
        <u/>
      </rPr>
      <t>Jack Nicklaus Golf (France).zip</t>
    </r>
  </si>
  <si>
    <r>
      <rPr>
        <rFont val="&quot;Helvetica Neue&quot;, Helvetica, Arial, sans-serif"/>
        <color rgb="FF1155CC"/>
        <sz val="11.0"/>
        <u/>
      </rPr>
      <t>Jack Nicklaus Golf (USA, Europe).zip</t>
    </r>
  </si>
  <si>
    <r>
      <rPr>
        <rFont val="&quot;Helvetica Neue&quot;, Helvetica, Arial, sans-serif"/>
        <color rgb="FF1155CC"/>
        <sz val="11.0"/>
        <u/>
      </rPr>
      <t>Jaleco J.Cup Soccer (Japan).zip</t>
    </r>
  </si>
  <si>
    <r>
      <rPr>
        <rFont val="&quot;Helvetica Neue&quot;, Helvetica, Arial, sans-serif"/>
        <color rgb="FF1155CC"/>
        <sz val="11.0"/>
        <u/>
      </rPr>
      <t>James Bond 007 (USA, Europe) (SGB Enhanced).zip</t>
    </r>
  </si>
  <si>
    <r>
      <rPr>
        <rFont val="&quot;Helvetica Neue&quot;, Helvetica, Arial, sans-serif"/>
        <color rgb="FF1155CC"/>
        <sz val="11.0"/>
        <u/>
      </rPr>
      <t>Jane in the Jungle (World) (Aftermarket) (Unl).zip</t>
    </r>
  </si>
  <si>
    <r>
      <rPr>
        <rFont val="&quot;Helvetica Neue&quot;, Helvetica, Arial, sans-serif"/>
        <color rgb="FF1155CC"/>
        <sz val="11.0"/>
        <u/>
      </rPr>
      <t>Jankenman (Japan).zip</t>
    </r>
  </si>
  <si>
    <r>
      <rPr>
        <rFont val="&quot;Helvetica Neue&quot;, Helvetica, Arial, sans-serif"/>
        <color rgb="FF1155CC"/>
        <sz val="11.0"/>
        <u/>
      </rPr>
      <t>Janshirou (Japan).zip</t>
    </r>
  </si>
  <si>
    <r>
      <rPr>
        <rFont val="&quot;Helvetica Neue&quot;, Helvetica, Arial, sans-serif"/>
        <color rgb="FF1155CC"/>
        <sz val="11.0"/>
        <u/>
      </rPr>
      <t>Janshirou II - Sekai Saikyou no Janshi (Japan).zip</t>
    </r>
  </si>
  <si>
    <r>
      <rPr>
        <rFont val="&quot;Helvetica Neue&quot;, Helvetica, Arial, sans-serif"/>
        <color rgb="FF1155CC"/>
        <sz val="11.0"/>
        <u/>
      </rPr>
      <t>Jantaku Boy (Japan).zip</t>
    </r>
  </si>
  <si>
    <r>
      <rPr>
        <rFont val="&quot;Helvetica Neue&quot;, Helvetica, Arial, sans-serif"/>
        <color rgb="FF1155CC"/>
        <sz val="11.0"/>
        <u/>
      </rPr>
      <t>Jeep Jamboree - Off-Road Adventure (Europe) (Proto).zip</t>
    </r>
  </si>
  <si>
    <r>
      <rPr>
        <rFont val="&quot;Helvetica Neue&quot;, Helvetica, Arial, sans-serif"/>
        <color rgb="FF1155CC"/>
        <sz val="11.0"/>
        <u/>
      </rPr>
      <t>Jeep Jamboree - Off-Road Adventure (USA).zip</t>
    </r>
  </si>
  <si>
    <r>
      <rPr>
        <rFont val="&quot;Helvetica Neue&quot;, Helvetica, Arial, sans-serif"/>
        <color rgb="FF1155CC"/>
        <sz val="11.0"/>
        <u/>
      </rPr>
      <t>Jelly Boy (Europe).zip</t>
    </r>
  </si>
  <si>
    <r>
      <rPr>
        <rFont val="&quot;Helvetica Neue&quot;, Helvetica, Arial, sans-serif"/>
        <color rgb="FF1155CC"/>
        <sz val="11.0"/>
        <u/>
      </rPr>
      <t>Jeopardy! (USA).zip</t>
    </r>
  </si>
  <si>
    <r>
      <rPr>
        <rFont val="&quot;Helvetica Neue&quot;, Helvetica, Arial, sans-serif"/>
        <color rgb="FF1155CC"/>
        <sz val="11.0"/>
        <u/>
      </rPr>
      <t>Jeopardy! - Platinum Edition (USA) (SGB Enhanced).zip</t>
    </r>
  </si>
  <si>
    <r>
      <rPr>
        <rFont val="&quot;Helvetica Neue&quot;, Helvetica, Arial, sans-serif"/>
        <color rgb="FF1155CC"/>
        <sz val="11.0"/>
        <u/>
      </rPr>
      <t>Jeopardy! - Sports Edition (USA).zip</t>
    </r>
  </si>
  <si>
    <r>
      <rPr>
        <rFont val="&quot;Helvetica Neue&quot;, Helvetica, Arial, sans-serif"/>
        <color rgb="FF1155CC"/>
        <sz val="11.0"/>
        <u/>
      </rPr>
      <t>Jeopardy! - Teen Tournament (USA) (SGB Enhanced).zip</t>
    </r>
  </si>
  <si>
    <r>
      <rPr>
        <rFont val="&quot;Helvetica Neue&quot;, Helvetica, Arial, sans-serif"/>
        <color rgb="FF1155CC"/>
        <sz val="11.0"/>
        <u/>
      </rPr>
      <t>Jet Pack (USA, Europe) (Beta).zip</t>
    </r>
  </si>
  <si>
    <r>
      <rPr>
        <rFont val="&quot;Helvetica Neue&quot;, Helvetica, Arial, sans-serif"/>
        <color rgb="FF1155CC"/>
        <sz val="11.0"/>
        <u/>
      </rPr>
      <t>Jet Pak Jak (Europe) (Proto).zip</t>
    </r>
  </si>
  <si>
    <r>
      <rPr>
        <rFont val="&quot;Helvetica Neue&quot;, Helvetica, Arial, sans-serif"/>
        <color rgb="FF1155CC"/>
        <sz val="11.0"/>
        <u/>
      </rPr>
      <t>Jet Pak Man (Europe) (Proto).zip</t>
    </r>
  </si>
  <si>
    <r>
      <rPr>
        <rFont val="&quot;Helvetica Neue&quot;, Helvetica, Arial, sans-serif"/>
        <color rgb="FF1155CC"/>
        <sz val="11.0"/>
        <u/>
      </rPr>
      <t>Jet Set Willy (World) (Aftermarket) (Unl).zip</t>
    </r>
  </si>
  <si>
    <r>
      <rPr>
        <rFont val="&quot;Helvetica Neue&quot;, Helvetica, Arial, sans-serif"/>
        <color rgb="FF1155CC"/>
        <sz val="11.0"/>
        <u/>
      </rPr>
      <t>Jetsons, The - Robot Panic (Japan) (Proto).zip</t>
    </r>
  </si>
  <si>
    <r>
      <rPr>
        <rFont val="&quot;Helvetica Neue&quot;, Helvetica, Arial, sans-serif"/>
        <color rgb="FF1155CC"/>
        <sz val="11.0"/>
        <u/>
      </rPr>
      <t>Jetsons, The - Robot Panic (USA, Europe) (Rev 1).zip</t>
    </r>
  </si>
  <si>
    <r>
      <rPr>
        <rFont val="&quot;Helvetica Neue&quot;, Helvetica, Arial, sans-serif"/>
        <color rgb="FF1155CC"/>
        <sz val="11.0"/>
        <u/>
      </rPr>
      <t>Jetsons, The - Robot Panic (USA, Europe).zip</t>
    </r>
  </si>
  <si>
    <r>
      <rPr>
        <rFont val="&quot;Helvetica Neue&quot;, Helvetica, Arial, sans-serif"/>
        <color rgb="FF1155CC"/>
        <sz val="11.0"/>
        <u/>
      </rPr>
      <t>Jikuu Senki Mu (Japan).zip</t>
    </r>
  </si>
  <si>
    <r>
      <rPr>
        <rFont val="&quot;Helvetica Neue&quot;, Helvetica, Arial, sans-serif"/>
        <color rgb="FF1155CC"/>
        <sz val="11.0"/>
        <u/>
      </rPr>
      <t>Jimmy Connors Tennis (USA, Europe) (1993-03-19) (Beta).zip</t>
    </r>
  </si>
  <si>
    <r>
      <rPr>
        <rFont val="&quot;Helvetica Neue&quot;, Helvetica, Arial, sans-serif"/>
        <color rgb="FF1155CC"/>
        <sz val="11.0"/>
        <u/>
      </rPr>
      <t>Jimmy Connors Tennis (USA, Europe) (Beta).zip</t>
    </r>
  </si>
  <si>
    <r>
      <rPr>
        <rFont val="&quot;Helvetica Neue&quot;, Helvetica, Arial, sans-serif"/>
        <color rgb="FF1155CC"/>
        <sz val="11.0"/>
        <u/>
      </rPr>
      <t>Jimmy Connors Tennis (USA, Europe).zip</t>
    </r>
  </si>
  <si>
    <r>
      <rPr>
        <rFont val="&quot;Helvetica Neue&quot;, Helvetica, Arial, sans-serif"/>
        <color rgb="FF1155CC"/>
        <sz val="11.0"/>
        <u/>
      </rPr>
      <t>Jimmy Connors no Pro Tennis Tour (Japan).zip</t>
    </r>
  </si>
  <si>
    <r>
      <rPr>
        <rFont val="&quot;Helvetica Neue&quot;, Helvetica, Arial, sans-serif"/>
        <color rgb="FF1155CC"/>
        <sz val="11.0"/>
        <u/>
      </rPr>
      <t>Jinsei Game (Japan) (SGB Enhanced).zip</t>
    </r>
  </si>
  <si>
    <r>
      <rPr>
        <rFont val="&quot;Helvetica Neue&quot;, Helvetica, Arial, sans-serif"/>
        <color rgb="FF1155CC"/>
        <sz val="11.0"/>
        <u/>
      </rPr>
      <t>Jinsei Game Densetsu (Japan).zip</t>
    </r>
  </si>
  <si>
    <r>
      <rPr>
        <rFont val="&quot;Helvetica Neue&quot;, Helvetica, Arial, sans-serif"/>
        <color rgb="FF1155CC"/>
        <sz val="11.0"/>
        <u/>
      </rPr>
      <t>Joe &amp; Mac (USA).zip</t>
    </r>
  </si>
  <si>
    <r>
      <rPr>
        <rFont val="&quot;Helvetica Neue&quot;, Helvetica, Arial, sans-serif"/>
        <color rgb="FF1155CC"/>
        <sz val="11.0"/>
        <u/>
      </rPr>
      <t>Joe &amp; Mac - Caveman Ninja (Europe) (En,Fr,De,Es,It,Nl,Sv) (Beta).zip</t>
    </r>
  </si>
  <si>
    <r>
      <rPr>
        <rFont val="&quot;Helvetica Neue&quot;, Helvetica, Arial, sans-serif"/>
        <color rgb="FF1155CC"/>
        <sz val="11.0"/>
        <u/>
      </rPr>
      <t>Joe &amp; Mac - Caveman Ninja (Europe) (En,Fr,De,Es,It,Nl,Sv).zip</t>
    </r>
  </si>
  <si>
    <r>
      <rPr>
        <rFont val="&quot;Helvetica Neue&quot;, Helvetica, Arial, sans-serif"/>
        <color rgb="FF1155CC"/>
        <sz val="11.0"/>
        <u/>
      </rPr>
      <t>Joe Blade 2 (World) (Aftermarket) (Unl).zip</t>
    </r>
  </si>
  <si>
    <r>
      <rPr>
        <rFont val="&quot;Helvetica Neue&quot;, Helvetica, Arial, sans-serif"/>
        <color rgb="FF1155CC"/>
        <sz val="11.0"/>
        <u/>
      </rPr>
      <t>John Madden Football (USA) (Proto 1) (SGB Enhanced).zip</t>
    </r>
  </si>
  <si>
    <r>
      <rPr>
        <rFont val="&quot;Helvetica Neue&quot;, Helvetica, Arial, sans-serif"/>
        <color rgb="FF1155CC"/>
        <sz val="11.0"/>
        <u/>
      </rPr>
      <t>John Madden Football (USA) (Proto 2) (SGB Enhanced).zip</t>
    </r>
  </si>
  <si>
    <r>
      <rPr>
        <rFont val="&quot;Helvetica Neue&quot;, Helvetica, Arial, sans-serif"/>
        <color rgb="FF1155CC"/>
        <sz val="11.0"/>
        <u/>
      </rPr>
      <t>Jordan vs Bird - One on One (Japan).zip</t>
    </r>
  </si>
  <si>
    <r>
      <rPr>
        <rFont val="&quot;Helvetica Neue&quot;, Helvetica, Arial, sans-serif"/>
        <color rgb="FF1155CC"/>
        <sz val="11.0"/>
        <u/>
      </rPr>
      <t>Jordan vs Bird - One on One (USA, Europe).zip</t>
    </r>
  </si>
  <si>
    <r>
      <rPr>
        <rFont val="&quot;Helvetica Neue&quot;, Helvetica, Arial, sans-serif"/>
        <color rgb="FF1155CC"/>
        <sz val="11.0"/>
        <u/>
      </rPr>
      <t>Joshua &amp; the Battle of Jericho (USA) (Unl).zip</t>
    </r>
  </si>
  <si>
    <r>
      <rPr>
        <rFont val="&quot;Helvetica Neue&quot;, Helvetica, Arial, sans-serif"/>
        <color rgb="FF1155CC"/>
        <sz val="11.0"/>
        <u/>
      </rPr>
      <t>Judge Dredd (Japan).zip</t>
    </r>
  </si>
  <si>
    <r>
      <rPr>
        <rFont val="&quot;Helvetica Neue&quot;, Helvetica, Arial, sans-serif"/>
        <color rgb="FF1155CC"/>
        <sz val="11.0"/>
        <u/>
      </rPr>
      <t>Judge Dredd (USA, Europe).zip</t>
    </r>
  </si>
  <si>
    <r>
      <rPr>
        <rFont val="&quot;Helvetica Neue&quot;, Helvetica, Arial, sans-serif"/>
        <color rgb="FF1155CC"/>
        <sz val="11.0"/>
        <u/>
      </rPr>
      <t>Jumpy (World) (Aftermarket) (Unl).zip</t>
    </r>
  </si>
  <si>
    <r>
      <rPr>
        <rFont val="&quot;Helvetica Neue&quot;, Helvetica, Arial, sans-serif"/>
        <color rgb="FF1155CC"/>
        <sz val="11.0"/>
        <u/>
      </rPr>
      <t>Jungle Book, The (USA, Europe).zip</t>
    </r>
  </si>
  <si>
    <r>
      <rPr>
        <rFont val="&quot;Helvetica Neue&quot;, Helvetica, Arial, sans-serif"/>
        <color rgb="FF1155CC"/>
        <sz val="11.0"/>
        <u/>
      </rPr>
      <t>Jungle Book, The (World) (Disney Classic Games).zip</t>
    </r>
  </si>
  <si>
    <r>
      <rPr>
        <rFont val="&quot;Helvetica Neue&quot;, Helvetica, Arial, sans-serif"/>
        <color rgb="FF1155CC"/>
        <sz val="11.0"/>
        <u/>
      </rPr>
      <t>Jungle Strike (Europe).zip</t>
    </r>
  </si>
  <si>
    <r>
      <rPr>
        <rFont val="&quot;Helvetica Neue&quot;, Helvetica, Arial, sans-serif"/>
        <color rgb="FF1155CC"/>
        <sz val="11.0"/>
        <u/>
      </rPr>
      <t>Jungle Strike (USA).zip</t>
    </r>
  </si>
  <si>
    <r>
      <rPr>
        <rFont val="&quot;Helvetica Neue&quot;, Helvetica, Arial, sans-serif"/>
        <color rgb="FF1155CC"/>
        <sz val="11.0"/>
        <u/>
      </rPr>
      <t>Jungle Wars (Japan).zip</t>
    </r>
  </si>
  <si>
    <r>
      <rPr>
        <rFont val="&quot;Helvetica Neue&quot;, Helvetica, Arial, sans-serif"/>
        <color rgb="FF1155CC"/>
        <sz val="11.0"/>
        <u/>
      </rPr>
      <t>Jungle no Ouja Tar-chan (Japan) (SGB Enhanced).zip</t>
    </r>
  </si>
  <si>
    <r>
      <rPr>
        <rFont val="&quot;Helvetica Neue&quot;, Helvetica, Arial, sans-serif"/>
        <color rgb="FF1155CC"/>
        <sz val="11.0"/>
        <u/>
      </rPr>
      <t>Jurassic Park (Europe) (En,Fr,De,Es,It).zip</t>
    </r>
  </si>
  <si>
    <r>
      <rPr>
        <rFont val="&quot;Helvetica Neue&quot;, Helvetica, Arial, sans-serif"/>
        <color rgb="FF1155CC"/>
        <sz val="11.0"/>
        <u/>
      </rPr>
      <t>Jurassic Park (USA).zip</t>
    </r>
  </si>
  <si>
    <r>
      <rPr>
        <rFont val="&quot;Helvetica Neue&quot;, Helvetica, Arial, sans-serif"/>
        <color rgb="FF1155CC"/>
        <sz val="11.0"/>
        <u/>
      </rPr>
      <t>Jurassic Park Part 2 - The Chaos Continues (USA, Europe) (En,Fr,De,It).zip</t>
    </r>
  </si>
  <si>
    <r>
      <rPr>
        <rFont val="&quot;Helvetica Neue&quot;, Helvetica, Arial, sans-serif"/>
        <color rgb="FF1155CC"/>
        <sz val="11.0"/>
        <u/>
      </rPr>
      <t>Just Fishing (World) (Aftermarket) (Unl).zip</t>
    </r>
  </si>
  <si>
    <r>
      <rPr>
        <rFont val="&quot;Helvetica Neue&quot;, Helvetica, Arial, sans-serif"/>
        <color rgb="FF1155CC"/>
        <sz val="11.0"/>
        <u/>
      </rPr>
      <t>Kachiuma Yosou Keiba Kizoku (Japan).zip</t>
    </r>
  </si>
  <si>
    <r>
      <rPr>
        <rFont val="&quot;Helvetica Neue&quot;, Helvetica, Arial, sans-serif"/>
        <color rgb="FF1155CC"/>
        <sz val="11.0"/>
        <u/>
      </rPr>
      <t>Kachiuma Yosou Keiba Kizoku EX '94 (Japan).zip</t>
    </r>
  </si>
  <si>
    <r>
      <rPr>
        <rFont val="&quot;Helvetica Neue&quot;, Helvetica, Arial, sans-serif"/>
        <color rgb="FF1155CC"/>
        <sz val="11.0"/>
        <u/>
      </rPr>
      <t>Kachiuma Yosou Keiba Kizoku EX '95 (Japan).zip</t>
    </r>
  </si>
  <si>
    <r>
      <rPr>
        <rFont val="&quot;Helvetica Neue&quot;, Helvetica, Arial, sans-serif"/>
        <color rgb="FF1155CC"/>
        <sz val="11.0"/>
        <u/>
      </rPr>
      <t>Kaeru no Tame ni Kane wa Naru (Japan).zip</t>
    </r>
  </si>
  <si>
    <r>
      <rPr>
        <rFont val="&quot;Helvetica Neue&quot;, Helvetica, Arial, sans-serif"/>
        <color rgb="FF1155CC"/>
        <sz val="11.0"/>
        <u/>
      </rPr>
      <t>Kaijuu Ou Gojira (Japan).zip</t>
    </r>
  </si>
  <si>
    <r>
      <rPr>
        <rFont val="&quot;Helvetica Neue&quot;, Helvetica, Arial, sans-serif"/>
        <color rgb="FF1155CC"/>
        <sz val="11.0"/>
        <u/>
      </rPr>
      <t>Kaisen Game - Navyblue (Japan).zip</t>
    </r>
  </si>
  <si>
    <r>
      <rPr>
        <rFont val="&quot;Helvetica Neue&quot;, Helvetica, Arial, sans-serif"/>
        <color rgb="FF1155CC"/>
        <sz val="11.0"/>
        <u/>
      </rPr>
      <t>Kaisen Game - Navyblue 90 (Japan).zip</t>
    </r>
  </si>
  <si>
    <r>
      <rPr>
        <rFont val="&quot;Helvetica Neue&quot;, Helvetica, Arial, sans-serif"/>
        <color rgb="FF1155CC"/>
        <sz val="11.0"/>
        <u/>
      </rPr>
      <t>Kaisen Game - Radarmission (Japan).zip</t>
    </r>
  </si>
  <si>
    <r>
      <rPr>
        <rFont val="&quot;Helvetica Neue&quot;, Helvetica, Arial, sans-serif"/>
        <color rgb="FF1155CC"/>
        <sz val="11.0"/>
        <u/>
      </rPr>
      <t>Kakomunja (Japan).zip</t>
    </r>
  </si>
  <si>
    <r>
      <rPr>
        <rFont val="&quot;Helvetica Neue&quot;, Helvetica, Arial, sans-serif"/>
        <color rgb="FF1155CC"/>
        <sz val="11.0"/>
        <u/>
      </rPr>
      <t>Kamen Rider SD - Hashire! Mighty Riders (Japan).zip</t>
    </r>
  </si>
  <si>
    <r>
      <rPr>
        <rFont val="&quot;Helvetica Neue&quot;, Helvetica, Arial, sans-serif"/>
        <color rgb="FF1155CC"/>
        <sz val="11.0"/>
        <u/>
      </rPr>
      <t>Kandume Monsters (Japan) (SGB Enhanced).zip</t>
    </r>
  </si>
  <si>
    <r>
      <rPr>
        <rFont val="&quot;Helvetica Neue&quot;, Helvetica, Arial, sans-serif"/>
        <color rgb="FF1155CC"/>
        <sz val="11.0"/>
        <u/>
      </rPr>
      <t>Karakuri Kengou Den Musashi Lord (Japan).zip</t>
    </r>
  </si>
  <si>
    <r>
      <rPr>
        <rFont val="&quot;Helvetica Neue&quot;, Helvetica, Arial, sans-serif"/>
        <color rgb="FF1155CC"/>
        <sz val="11.0"/>
        <u/>
      </rPr>
      <t>Karamuchou no Daijiken (Japan) (SGB Enhanced).zip</t>
    </r>
  </si>
  <si>
    <r>
      <rPr>
        <rFont val="&quot;Helvetica Neue&quot;, Helvetica, Arial, sans-serif"/>
        <color rgb="FF1155CC"/>
        <sz val="11.0"/>
        <u/>
      </rPr>
      <t>Kaseki Sousei Reborn (Japan) (Rev 1) (SGB Enhanced).zip</t>
    </r>
  </si>
  <si>
    <r>
      <rPr>
        <rFont val="&quot;Helvetica Neue&quot;, Helvetica, Arial, sans-serif"/>
        <color rgb="FF1155CC"/>
        <sz val="11.0"/>
        <u/>
      </rPr>
      <t>Kaseki Sousei Reborn (Japan) (SGB Enhanced).zip</t>
    </r>
  </si>
  <si>
    <r>
      <rPr>
        <rFont val="&quot;Helvetica Neue&quot;, Helvetica, Arial, sans-serif"/>
        <color rgb="FF1155CC"/>
        <sz val="11.0"/>
        <u/>
      </rPr>
      <t>Kattobi Road (Japan).zip</t>
    </r>
  </si>
  <si>
    <r>
      <rPr>
        <rFont val="&quot;Helvetica Neue&quot;, Helvetica, Arial, sans-serif"/>
        <color rgb="FF1155CC"/>
        <sz val="11.0"/>
        <u/>
      </rPr>
      <t>Kawa no Nushi Tsuri 3 (Japan) (SGB Enhanced).zip</t>
    </r>
  </si>
  <si>
    <r>
      <rPr>
        <rFont val="&quot;Helvetica Neue&quot;, Helvetica, Arial, sans-serif"/>
        <color rgb="FF1155CC"/>
        <sz val="11.0"/>
        <u/>
      </rPr>
      <t>Keitai Keiba Eight Special (Japan).zip</t>
    </r>
  </si>
  <si>
    <r>
      <rPr>
        <rFont val="&quot;Helvetica Neue&quot;, Helvetica, Arial, sans-serif"/>
        <color rgb="FF1155CC"/>
        <sz val="11.0"/>
        <u/>
      </rPr>
      <t>Ken Griffey Jr. Presents Major League Baseball (USA, Europe) (SGB Enhanced).zip</t>
    </r>
  </si>
  <si>
    <r>
      <rPr>
        <rFont val="&quot;Helvetica Neue&quot;, Helvetica, Arial, sans-serif"/>
        <color rgb="FF1155CC"/>
        <sz val="11.0"/>
        <u/>
      </rPr>
      <t>Kenyuu Densetsu Yaiba (Japan).zip</t>
    </r>
  </si>
  <si>
    <r>
      <rPr>
        <rFont val="&quot;Helvetica Neue&quot;, Helvetica, Arial, sans-serif"/>
        <color rgb="FF1155CC"/>
        <sz val="11.0"/>
        <u/>
      </rPr>
      <t>Kenzie's Birthday Dash (World) (Aftermarket) (Unl).zip</t>
    </r>
  </si>
  <si>
    <r>
      <rPr>
        <rFont val="&quot;Helvetica Neue&quot;, Helvetica, Arial, sans-serif"/>
        <color rgb="FF1155CC"/>
        <sz val="11.0"/>
        <u/>
      </rPr>
      <t>Kick Attack (Japan) (Proto).zip</t>
    </r>
  </si>
  <si>
    <r>
      <rPr>
        <rFont val="&quot;Helvetica Neue&quot;, Helvetica, Arial, sans-serif"/>
        <color rgb="FF1155CC"/>
        <sz val="11.0"/>
        <u/>
      </rPr>
      <t>Kick Boxing, The (Japan).zip</t>
    </r>
  </si>
  <si>
    <r>
      <rPr>
        <rFont val="&quot;Helvetica Neue&quot;, Helvetica, Arial, sans-serif"/>
        <color rgb="FF1155CC"/>
        <sz val="11.0"/>
        <u/>
      </rPr>
      <t>Kid Dracula (USA, Europe).zip</t>
    </r>
  </si>
  <si>
    <r>
      <rPr>
        <rFont val="&quot;Helvetica Neue&quot;, Helvetica, Arial, sans-serif"/>
        <color rgb="FF1155CC"/>
        <sz val="11.0"/>
        <u/>
      </rPr>
      <t>Kid Icarus - Of Myths and Monsters (USA, Europe).zip</t>
    </r>
  </si>
  <si>
    <r>
      <rPr>
        <rFont val="&quot;Helvetica Neue&quot;, Helvetica, Arial, sans-serif"/>
        <color rgb="FF1155CC"/>
        <sz val="11.0"/>
        <u/>
      </rPr>
      <t>Kidou Keisatsu Patlabor - Nerawareta Machi 1990 (Japan).zip</t>
    </r>
  </si>
  <si>
    <r>
      <rPr>
        <rFont val="&quot;Helvetica Neue&quot;, Helvetica, Arial, sans-serif"/>
        <color rgb="FF1155CC"/>
        <sz val="11.0"/>
        <u/>
      </rPr>
      <t>Kikou Keisatsu Metal Jack (Japan).zip</t>
    </r>
  </si>
  <si>
    <r>
      <rPr>
        <rFont val="&quot;Helvetica Neue&quot;, Helvetica, Arial, sans-serif"/>
        <color rgb="FF1155CC"/>
        <sz val="11.0"/>
        <u/>
      </rPr>
      <t>Killer Instinct (USA, Europe) (SGB Enhanced).zip</t>
    </r>
  </si>
  <si>
    <r>
      <rPr>
        <rFont val="&quot;Helvetica Neue&quot;, Helvetica, Arial, sans-serif"/>
        <color rgb="FF1155CC"/>
        <sz val="11.0"/>
        <u/>
      </rPr>
      <t>King James Bible (USA) (Unl).zip</t>
    </r>
  </si>
  <si>
    <r>
      <rPr>
        <rFont val="&quot;Helvetica Neue&quot;, Helvetica, Arial, sans-serif"/>
        <color rgb="FF1155CC"/>
        <sz val="11.0"/>
        <u/>
      </rPr>
      <t>Kingdom Crusade (USA).zip</t>
    </r>
  </si>
  <si>
    <r>
      <rPr>
        <rFont val="&quot;Helvetica Neue&quot;, Helvetica, Arial, sans-serif"/>
        <color rgb="FF1155CC"/>
        <sz val="11.0"/>
        <u/>
      </rPr>
      <t>King of Fighters '95, The (Europe) (SGB Enhanced).zip</t>
    </r>
  </si>
  <si>
    <r>
      <rPr>
        <rFont val="&quot;Helvetica Neue&quot;, Helvetica, Arial, sans-serif"/>
        <color rgb="FF1155CC"/>
        <sz val="11.0"/>
        <u/>
      </rPr>
      <t>King of Fighters '95, The (USA) (SGB Enhanced).zip</t>
    </r>
  </si>
  <si>
    <r>
      <rPr>
        <rFont val="&quot;Helvetica Neue&quot;, Helvetica, Arial, sans-serif"/>
        <color rgb="FF1155CC"/>
        <sz val="11.0"/>
        <u/>
      </rPr>
      <t>King of Fighters, The - Heat of Battle (Europe) (SGB Enhanced).zip</t>
    </r>
  </si>
  <si>
    <r>
      <rPr>
        <rFont val="&quot;Helvetica Neue&quot;, Helvetica, Arial, sans-serif"/>
        <color rgb="FF1155CC"/>
        <sz val="11.0"/>
        <u/>
      </rPr>
      <t>King of the Zoo (Europe).zip</t>
    </r>
  </si>
  <si>
    <r>
      <rPr>
        <rFont val="&quot;Helvetica Neue&quot;, Helvetica, Arial, sans-serif"/>
        <color rgb="FF1155CC"/>
        <sz val="11.0"/>
        <u/>
      </rPr>
      <t>Kingyo Chuuihou! - Wapiko no Wakuwaku Stamp Rally! (Japan).zip</t>
    </r>
  </si>
  <si>
    <r>
      <rPr>
        <rFont val="&quot;Helvetica Neue&quot;, Helvetica, Arial, sans-serif"/>
        <color rgb="FF1155CC"/>
        <sz val="11.0"/>
        <u/>
      </rPr>
      <t>Kingyo Chuuihou! 2 - Gyopi-chan o Sagase! (Japan).zip</t>
    </r>
  </si>
  <si>
    <r>
      <rPr>
        <rFont val="&quot;Helvetica Neue&quot;, Helvetica, Arial, sans-serif"/>
        <color rgb="FF1155CC"/>
        <sz val="11.0"/>
        <u/>
      </rPr>
      <t>Kinin Koumaroku Oni (Japan) (Rev 1).zip</t>
    </r>
  </si>
  <si>
    <r>
      <rPr>
        <rFont val="&quot;Helvetica Neue&quot;, Helvetica, Arial, sans-serif"/>
        <color rgb="FF1155CC"/>
        <sz val="11.0"/>
        <u/>
      </rPr>
      <t>Kinin Koumaroku Oni (Japan).zip</t>
    </r>
  </si>
  <si>
    <r>
      <rPr>
        <rFont val="&quot;Helvetica Neue&quot;, Helvetica, Arial, sans-serif"/>
        <color rgb="FF1155CC"/>
        <sz val="11.0"/>
        <u/>
      </rPr>
      <t>Kinnikuman - The Dream Match (Japan).zip</t>
    </r>
  </si>
  <si>
    <r>
      <rPr>
        <rFont val="&quot;Helvetica Neue&quot;, Helvetica, Arial, sans-serif"/>
        <color rgb="FF1155CC"/>
        <sz val="11.0"/>
        <u/>
      </rPr>
      <t>Kirby's Block Ball (USA, Europe) (SGB Enhanced).zip</t>
    </r>
  </si>
  <si>
    <r>
      <rPr>
        <rFont val="&quot;Helvetica Neue&quot;, Helvetica, Arial, sans-serif"/>
        <color rgb="FF1155CC"/>
        <sz val="11.0"/>
        <u/>
      </rPr>
      <t>Kirby's Dream Land (USA, Europe).zip</t>
    </r>
  </si>
  <si>
    <r>
      <rPr>
        <rFont val="&quot;Helvetica Neue&quot;, Helvetica, Arial, sans-serif"/>
        <color rgb="FF1155CC"/>
        <sz val="11.0"/>
        <u/>
      </rPr>
      <t>Kirby's Dream Land 2 (USA, Europe) (SGB Enhanced).zip</t>
    </r>
  </si>
  <si>
    <r>
      <rPr>
        <rFont val="&quot;Helvetica Neue&quot;, Helvetica, Arial, sans-serif"/>
        <color rgb="FF1155CC"/>
        <sz val="11.0"/>
        <u/>
      </rPr>
      <t>Kirby's Pinball Land (USA, Europe).zip</t>
    </r>
  </si>
  <si>
    <r>
      <rPr>
        <rFont val="&quot;Helvetica Neue&quot;, Helvetica, Arial, sans-serif"/>
        <color rgb="FF1155CC"/>
        <sz val="11.0"/>
        <u/>
      </rPr>
      <t>Kirby's Star Stacker (USA, Europe) (SGB Enhanced).zip</t>
    </r>
  </si>
  <si>
    <r>
      <rPr>
        <rFont val="&quot;Helvetica Neue&quot;, Helvetica, Arial, sans-serif"/>
        <color rgb="FF1155CC"/>
        <sz val="11.0"/>
        <u/>
      </rPr>
      <t>Kirby no Block Ball (Japan) (SGB Enhanced).zip</t>
    </r>
  </si>
  <si>
    <r>
      <rPr>
        <rFont val="&quot;Helvetica Neue&quot;, Helvetica, Arial, sans-serif"/>
        <color rgb="FF1155CC"/>
        <sz val="11.0"/>
        <u/>
      </rPr>
      <t>Kirby no Kirakira Kids (Japan) (SGB Enhanced).zip</t>
    </r>
  </si>
  <si>
    <r>
      <rPr>
        <rFont val="&quot;Helvetica Neue&quot;, Helvetica, Arial, sans-serif"/>
        <color rgb="FF1155CC"/>
        <sz val="11.0"/>
        <u/>
      </rPr>
      <t>Kirby no Pinball (Japan).zip</t>
    </r>
  </si>
  <si>
    <r>
      <rPr>
        <rFont val="&quot;Helvetica Neue&quot;, Helvetica, Arial, sans-serif"/>
        <color rgb="FF1155CC"/>
        <sz val="11.0"/>
        <u/>
      </rPr>
      <t>Kitchen Panic (Japan).zip</t>
    </r>
  </si>
  <si>
    <r>
      <rPr>
        <rFont val="&quot;Helvetica Neue&quot;, Helvetica, Arial, sans-serif"/>
        <color rgb="FF1155CC"/>
        <sz val="11.0"/>
        <u/>
      </rPr>
      <t>Kiteretsu Daihyakka - Bouken Ooedo Juraki (Japan).zip</t>
    </r>
  </si>
  <si>
    <r>
      <rPr>
        <rFont val="&quot;Helvetica Neue&quot;, Helvetica, Arial, sans-serif"/>
        <color rgb="FF1155CC"/>
        <sz val="11.0"/>
        <u/>
      </rPr>
      <t>Kitten's Getaway (World) (Es) (Aftermarket) (Unl).zip</t>
    </r>
  </si>
  <si>
    <r>
      <rPr>
        <rFont val="&quot;Helvetica Neue&quot;, Helvetica, Arial, sans-serif"/>
        <color rgb="FF1155CC"/>
        <sz val="11.0"/>
        <u/>
      </rPr>
      <t>Kizuchi da Quiz da Gen-san da! (Japan).zip</t>
    </r>
  </si>
  <si>
    <r>
      <rPr>
        <rFont val="&quot;Helvetica Neue&quot;, Helvetica, Arial, sans-serif"/>
        <color rgb="FF1155CC"/>
        <sz val="11.0"/>
        <u/>
      </rPr>
      <t>Klax (Japan) (Hudson Soft).zip</t>
    </r>
  </si>
  <si>
    <r>
      <rPr>
        <rFont val="&quot;Helvetica Neue&quot;, Helvetica, Arial, sans-serif"/>
        <color rgb="FF1155CC"/>
        <sz val="11.0"/>
        <u/>
      </rPr>
      <t>Klax (USA) (Mindscape).zip</t>
    </r>
  </si>
  <si>
    <r>
      <rPr>
        <rFont val="&quot;Helvetica Neue&quot;, Helvetica, Arial, sans-serif"/>
        <color rgb="FF1155CC"/>
        <sz val="11.0"/>
        <u/>
      </rPr>
      <t>Klustar (Europe) (Proto).zip</t>
    </r>
  </si>
  <si>
    <r>
      <rPr>
        <rFont val="&quot;Helvetica Neue&quot;, Helvetica, Arial, sans-serif"/>
        <color rgb="FF1155CC"/>
        <sz val="11.0"/>
        <u/>
      </rPr>
      <t>Knight Quest (Japan).zip</t>
    </r>
  </si>
  <si>
    <r>
      <rPr>
        <rFont val="&quot;Helvetica Neue&quot;, Helvetica, Arial, sans-serif"/>
        <color rgb="FF1155CC"/>
        <sz val="11.0"/>
        <u/>
      </rPr>
      <t>Knight Quest (USA).zip</t>
    </r>
  </si>
  <si>
    <r>
      <rPr>
        <rFont val="&quot;Helvetica Neue&quot;, Helvetica, Arial, sans-serif"/>
        <color rgb="FF1155CC"/>
        <sz val="11.0"/>
        <u/>
      </rPr>
      <t>Koi wa Kakehiki (Japan).zip</t>
    </r>
  </si>
  <si>
    <r>
      <rPr>
        <rFont val="&quot;Helvetica Neue&quot;, Helvetica, Arial, sans-serif"/>
        <color rgb="FF1155CC"/>
        <sz val="11.0"/>
        <u/>
      </rPr>
      <t>Konami GB Collection Vol.1 (Japan) (SGB Enhanced).zip</t>
    </r>
  </si>
  <si>
    <r>
      <rPr>
        <rFont val="&quot;Helvetica Neue&quot;, Helvetica, Arial, sans-serif"/>
        <color rgb="FF1155CC"/>
        <sz val="11.0"/>
        <u/>
      </rPr>
      <t>Konami GB Collection Vol.2 (Japan) (SGB Enhanced).zip</t>
    </r>
  </si>
  <si>
    <r>
      <rPr>
        <rFont val="&quot;Helvetica Neue&quot;, Helvetica, Arial, sans-serif"/>
        <color rgb="FF1155CC"/>
        <sz val="11.0"/>
        <u/>
      </rPr>
      <t>Konami GB Collection Vol.3 (Japan) (SGB Enhanced).zip</t>
    </r>
  </si>
  <si>
    <r>
      <rPr>
        <rFont val="&quot;Helvetica Neue&quot;, Helvetica, Arial, sans-serif"/>
        <color rgb="FF1155CC"/>
        <sz val="11.0"/>
        <u/>
      </rPr>
      <t>Konami GB Collection Vol.4 (Japan) (SGB Enhanced).zip</t>
    </r>
  </si>
  <si>
    <r>
      <rPr>
        <rFont val="&quot;Helvetica Neue&quot;, Helvetica, Arial, sans-serif"/>
        <color rgb="FF1155CC"/>
        <sz val="11.0"/>
        <u/>
      </rPr>
      <t>Konami Golf (Europe).zip</t>
    </r>
  </si>
  <si>
    <r>
      <rPr>
        <rFont val="&quot;Helvetica Neue&quot;, Helvetica, Arial, sans-serif"/>
        <color rgb="FF1155CC"/>
        <sz val="11.0"/>
        <u/>
      </rPr>
      <t>Konamic Basket (Japan).zip</t>
    </r>
  </si>
  <si>
    <r>
      <rPr>
        <rFont val="&quot;Helvetica Neue&quot;, Helvetica, Arial, sans-serif"/>
        <color rgb="FF1155CC"/>
        <sz val="11.0"/>
        <u/>
      </rPr>
      <t>Konamic Golf (Japan).zip</t>
    </r>
  </si>
  <si>
    <r>
      <rPr>
        <rFont val="&quot;Helvetica Neue&quot;, Helvetica, Arial, sans-serif"/>
        <color rgb="FF1155CC"/>
        <sz val="11.0"/>
        <u/>
      </rPr>
      <t>Konamic Ice Hockey (Japan).zip</t>
    </r>
  </si>
  <si>
    <r>
      <rPr>
        <rFont val="&quot;Helvetica Neue&quot;, Helvetica, Arial, sans-serif"/>
        <color rgb="FF1155CC"/>
        <sz val="11.0"/>
        <u/>
      </rPr>
      <t>Konamic Sports in Barcelona (Japan).zip</t>
    </r>
  </si>
  <si>
    <r>
      <rPr>
        <rFont val="&quot;Helvetica Neue&quot;, Helvetica, Arial, sans-serif"/>
        <color rgb="FF1155CC"/>
        <sz val="11.0"/>
        <u/>
      </rPr>
      <t>Konchuu Hakase (Japan) (Rev 1) (SGB Enhanced).zip</t>
    </r>
  </si>
  <si>
    <r>
      <rPr>
        <rFont val="&quot;Helvetica Neue&quot;, Helvetica, Arial, sans-serif"/>
        <color rgb="FF1155CC"/>
        <sz val="11.0"/>
        <u/>
      </rPr>
      <t>Konchuu Hakase (Japan) (SGB Enhanced).zip</t>
    </r>
  </si>
  <si>
    <r>
      <rPr>
        <rFont val="&quot;Helvetica Neue&quot;, Helvetica, Arial, sans-serif"/>
        <color rgb="FF1155CC"/>
        <sz val="11.0"/>
        <u/>
      </rPr>
      <t>Koro Dice (Japan).zip</t>
    </r>
  </si>
  <si>
    <r>
      <rPr>
        <rFont val="&quot;Helvetica Neue&quot;, Helvetica, Arial, sans-serif"/>
        <color rgb="FF1155CC"/>
        <sz val="11.0"/>
        <u/>
      </rPr>
      <t>Koukiatsu Boy (Japan) (SGB Enhanced).zip</t>
    </r>
  </si>
  <si>
    <r>
      <rPr>
        <rFont val="&quot;Helvetica Neue&quot;, Helvetica, Arial, sans-serif"/>
        <color rgb="FF1155CC"/>
        <sz val="11.0"/>
        <u/>
      </rPr>
      <t>Krezber (World) (Aftermarket) (Unl).zip</t>
    </r>
  </si>
  <si>
    <r>
      <rPr>
        <rFont val="&quot;Helvetica Neue&quot;, Helvetica, Arial, sans-serif"/>
        <color rgb="FF1155CC"/>
        <sz val="11.0"/>
        <u/>
      </rPr>
      <t>Krusty's Fun House (USA, Europe).zip</t>
    </r>
  </si>
  <si>
    <r>
      <rPr>
        <rFont val="&quot;Helvetica Neue&quot;, Helvetica, Arial, sans-serif"/>
        <color rgb="FF1155CC"/>
        <sz val="11.0"/>
        <u/>
      </rPr>
      <t>Krusty World (Japan).zip</t>
    </r>
  </si>
  <si>
    <r>
      <rPr>
        <rFont val="&quot;Helvetica Neue&quot;, Helvetica, Arial, sans-serif"/>
        <color rgb="FF1155CC"/>
        <sz val="11.0"/>
        <u/>
      </rPr>
      <t>Kudzu (World) (v0.96) (Demo) (Aftermarket) (Unl).zip</t>
    </r>
  </si>
  <si>
    <r>
      <rPr>
        <rFont val="&quot;Helvetica Neue&quot;, Helvetica, Arial, sans-serif"/>
        <color rgb="FF1155CC"/>
        <sz val="11.0"/>
        <u/>
      </rPr>
      <t>Kudzu (World) (v1.1c) (Demo) (Aftermarket) (Unl).zip</t>
    </r>
  </si>
  <si>
    <r>
      <rPr>
        <rFont val="&quot;Helvetica Neue&quot;, Helvetica, Arial, sans-serif"/>
        <color rgb="FF1155CC"/>
        <sz val="11.0"/>
        <u/>
      </rPr>
      <t>Kuma no Puutarou - Takara Sagashi da Ooiri Game Battle! (Japan) (SGB Enhanced).zip</t>
    </r>
  </si>
  <si>
    <r>
      <rPr>
        <rFont val="&quot;Helvetica Neue&quot;, Helvetica, Arial, sans-serif"/>
        <color rgb="FF1155CC"/>
        <sz val="11.0"/>
        <u/>
      </rPr>
      <t>Kung-Fu Master (USA, Europe) (Beta).zip</t>
    </r>
  </si>
  <si>
    <r>
      <rPr>
        <rFont val="&quot;Helvetica Neue&quot;, Helvetica, Arial, sans-serif"/>
        <color rgb="FF1155CC"/>
        <sz val="11.0"/>
        <u/>
      </rPr>
      <t>Kung-Fu Master (USA, Europe).zip</t>
    </r>
  </si>
  <si>
    <r>
      <rPr>
        <rFont val="&quot;Helvetica Neue&quot;, Helvetica, Arial, sans-serif"/>
        <color rgb="FF1155CC"/>
        <sz val="11.0"/>
        <u/>
      </rPr>
      <t>Kuusou Kagaku Sekai Gulliver Boy - Kuusou Kagaku Puzzle Purittopon!! (Japan) (SGB Enhanced).zip</t>
    </r>
  </si>
  <si>
    <r>
      <rPr>
        <rFont val="&quot;Helvetica Neue&quot;, Helvetica, Arial, sans-serif"/>
        <color rgb="FF1155CC"/>
        <sz val="11.0"/>
        <u/>
      </rPr>
      <t>Kwirk - He's A-maze-ing! (USA, Europe).zip</t>
    </r>
  </si>
  <si>
    <r>
      <rPr>
        <rFont val="&quot;Helvetica Neue&quot;, Helvetica, Arial, sans-serif"/>
        <color rgb="FF1155CC"/>
        <sz val="11.0"/>
        <u/>
      </rPr>
      <t>Kyoro-chan Land (Japan).zip</t>
    </r>
  </si>
  <si>
    <r>
      <rPr>
        <rFont val="&quot;Helvetica Neue&quot;, Helvetica, Arial, sans-serif"/>
        <color rgb="FF1155CC"/>
        <sz val="11.0"/>
        <u/>
      </rPr>
      <t>Lamborghini American Challenge (USA, Europe).zip</t>
    </r>
  </si>
  <si>
    <r>
      <rPr>
        <rFont val="&quot;Helvetica Neue&quot;, Helvetica, Arial, sans-serif"/>
        <color rgb="FF1155CC"/>
        <sz val="11.0"/>
        <u/>
      </rPr>
      <t>Lasama Chuanqi - Story of Lasama (Taiwan) (Unl) (Alt).zip</t>
    </r>
  </si>
  <si>
    <r>
      <rPr>
        <rFont val="&quot;Helvetica Neue&quot;, Helvetica, Arial, sans-serif"/>
        <color rgb="FF1155CC"/>
        <sz val="11.0"/>
        <u/>
      </rPr>
      <t>Lasama Chuanqi - Story of Lasama (Taiwan) (Unl).zip</t>
    </r>
  </si>
  <si>
    <r>
      <rPr>
        <rFont val="&quot;Helvetica Neue&quot;, Helvetica, Arial, sans-serif"/>
        <color rgb="FF1155CC"/>
        <sz val="11.0"/>
        <u/>
      </rPr>
      <t>Laser Squad Alter (World) (Aftermarket) (Unl).zip</t>
    </r>
  </si>
  <si>
    <r>
      <rPr>
        <rFont val="&quot;Helvetica Neue&quot;, Helvetica, Arial, sans-serif"/>
        <color rgb="FF1155CC"/>
        <sz val="11.0"/>
        <u/>
      </rPr>
      <t>Last Action Hero (USA, Europe).zip</t>
    </r>
  </si>
  <si>
    <r>
      <rPr>
        <rFont val="&quot;Helvetica Neue&quot;, Helvetica, Arial, sans-serif"/>
        <color rgb="FF1155CC"/>
        <sz val="11.0"/>
        <u/>
      </rPr>
      <t>Last Crown Warriors (World) (Demo) (SGB Enhanced) (Aftermarket) (Unl).zip</t>
    </r>
  </si>
  <si>
    <r>
      <rPr>
        <rFont val="&quot;Helvetica Neue&quot;, Helvetica, Arial, sans-serif"/>
        <color rgb="FF1155CC"/>
        <sz val="11.0"/>
        <u/>
      </rPr>
      <t>Last Crown Warriors (World) (v1.1.1) (Demo) (SGB Enhanced) (Aftermarket) (Unl).zip</t>
    </r>
  </si>
  <si>
    <r>
      <rPr>
        <rFont val="&quot;Helvetica Neue&quot;, Helvetica, Arial, sans-serif"/>
        <color rgb="FF1155CC"/>
        <sz val="11.0"/>
        <u/>
      </rPr>
      <t>Lawn Mower Land (World) (Aftermarket) (Unl).zip</t>
    </r>
  </si>
  <si>
    <r>
      <rPr>
        <rFont val="&quot;Helvetica Neue&quot;, Helvetica, Arial, sans-serif"/>
        <color rgb="FF1155CC"/>
        <sz val="11.0"/>
        <u/>
      </rPr>
      <t>Lawnmower Man, The (Europe).zip</t>
    </r>
  </si>
  <si>
    <r>
      <rPr>
        <rFont val="&quot;Helvetica Neue&quot;, Helvetica, Arial, sans-serif"/>
        <color rgb="FF1155CC"/>
        <sz val="11.0"/>
        <u/>
      </rPr>
      <t>Lawnmower Man, The (USA) (Proto 1) (1993-10-11) (Not For Resale).zip</t>
    </r>
  </si>
  <si>
    <r>
      <rPr>
        <rFont val="&quot;Helvetica Neue&quot;, Helvetica, Arial, sans-serif"/>
        <color rgb="FF1155CC"/>
        <sz val="11.0"/>
        <u/>
      </rPr>
      <t>Lawnmower Man, The (USA) (Proto 2) (1993-11-10).zip</t>
    </r>
  </si>
  <si>
    <r>
      <rPr>
        <rFont val="&quot;Helvetica Neue&quot;, Helvetica, Arial, sans-serif"/>
        <color rgb="FF1155CC"/>
        <sz val="11.0"/>
        <u/>
      </rPr>
      <t>Lazlos' Leap (USA).zip</t>
    </r>
  </si>
  <si>
    <r>
      <rPr>
        <rFont val="&quot;Helvetica Neue&quot;, Helvetica, Arial, sans-serif"/>
        <color rgb="FF1155CC"/>
        <sz val="11.0"/>
        <u/>
      </rPr>
      <t>Leak, The (World) (Aftermarket) (Unl).zip</t>
    </r>
  </si>
  <si>
    <r>
      <rPr>
        <rFont val="&quot;Helvetica Neue&quot;, Helvetica, Arial, sans-serif"/>
        <color rgb="FF1155CC"/>
        <sz val="11.0"/>
        <u/>
      </rPr>
      <t>Learn and Play - Blackjack &amp; Solitaire (USA) (1994-08-09) (Proto).zip</t>
    </r>
  </si>
  <si>
    <r>
      <rPr>
        <rFont val="&quot;Helvetica Neue&quot;, Helvetica, Arial, sans-serif"/>
        <color rgb="FF1155CC"/>
        <sz val="11.0"/>
        <u/>
      </rPr>
      <t>Legend - Ashita e no Tsubasa (Japan).zip</t>
    </r>
  </si>
  <si>
    <r>
      <rPr>
        <rFont val="&quot;Helvetica Neue&quot;, Helvetica, Arial, sans-serif"/>
        <color rgb="FF1155CC"/>
        <sz val="11.0"/>
        <u/>
      </rPr>
      <t>Legend of Prince Valiant, The (Europe) (En,Fr,De).zip</t>
    </r>
  </si>
  <si>
    <r>
      <rPr>
        <rFont val="&quot;Helvetica Neue&quot;, Helvetica, Arial, sans-serif"/>
        <color rgb="FF1155CC"/>
        <sz val="11.0"/>
        <u/>
      </rPr>
      <t>Legend of Zelda, The - Link's Awakening (Canada) (Fr).zip</t>
    </r>
  </si>
  <si>
    <r>
      <rPr>
        <rFont val="&quot;Helvetica Neue&quot;, Helvetica, Arial, sans-serif"/>
        <color rgb="FF1155CC"/>
        <sz val="11.0"/>
        <u/>
      </rPr>
      <t>Legend of Zelda, The - Link's Awakening (France).zip</t>
    </r>
  </si>
  <si>
    <r>
      <rPr>
        <rFont val="&quot;Helvetica Neue&quot;, Helvetica, Arial, sans-serif"/>
        <color rgb="FF1155CC"/>
        <sz val="11.0"/>
        <u/>
      </rPr>
      <t>Legend of Zelda, The - Link's Awakening (Germany).zip</t>
    </r>
  </si>
  <si>
    <r>
      <rPr>
        <rFont val="&quot;Helvetica Neue&quot;, Helvetica, Arial, sans-serif"/>
        <color rgb="FF1155CC"/>
        <sz val="11.0"/>
        <u/>
      </rPr>
      <t>Legend of Zelda, The - Link's Awakening (USA, Europe) (Rev 1).zip</t>
    </r>
  </si>
  <si>
    <r>
      <rPr>
        <rFont val="&quot;Helvetica Neue&quot;, Helvetica, Arial, sans-serif"/>
        <color rgb="FF1155CC"/>
        <sz val="11.0"/>
        <u/>
      </rPr>
      <t>Legend of Zelda, The - Link's Awakening (USA, Europe) (Rev 2).zip</t>
    </r>
  </si>
  <si>
    <r>
      <rPr>
        <rFont val="&quot;Helvetica Neue&quot;, Helvetica, Arial, sans-serif"/>
        <color rgb="FF1155CC"/>
        <sz val="11.0"/>
        <u/>
      </rPr>
      <t>Legend of Zelda, The - Link's Awakening (USA, Europe).zip</t>
    </r>
  </si>
  <si>
    <r>
      <rPr>
        <rFont val="&quot;Helvetica Neue&quot;, Helvetica, Arial, sans-serif"/>
        <color rgb="FF1155CC"/>
        <sz val="11.0"/>
        <u/>
      </rPr>
      <t>Legend of Zelda, The - Link's Awakening DX (France) (Proto) (1998-11-17).zip</t>
    </r>
  </si>
  <si>
    <r>
      <rPr>
        <rFont val="&quot;Helvetica Neue&quot;, Helvetica, Arial, sans-serif"/>
        <color rgb="FF1155CC"/>
        <sz val="11.0"/>
        <u/>
      </rPr>
      <t>Legend of Zelda, The - Link's Awakening DX (Germany) (Proto) (1998-11-16).zip</t>
    </r>
  </si>
  <si>
    <r>
      <rPr>
        <rFont val="&quot;Helvetica Neue&quot;, Helvetica, Arial, sans-serif"/>
        <color rgb="FF1155CC"/>
        <sz val="11.0"/>
        <u/>
      </rPr>
      <t>Legend of Zelda, The - Link's Awakening DX (USA, Europe) (Proto) (1998-11-08).zip</t>
    </r>
  </si>
  <si>
    <r>
      <rPr>
        <rFont val="&quot;Helvetica Neue&quot;, Helvetica, Arial, sans-serif"/>
        <color rgb="FF1155CC"/>
        <sz val="11.0"/>
        <u/>
      </rPr>
      <t>Legend of the River King GB (Australia) (SGB Enhanced).zip</t>
    </r>
  </si>
  <si>
    <r>
      <rPr>
        <rFont val="&quot;Helvetica Neue&quot;, Helvetica, Arial, sans-serif"/>
        <color rgb="FF1155CC"/>
        <sz val="11.0"/>
        <u/>
      </rPr>
      <t>Legend of the River King GB (USA) (SGB Enhanced).zip</t>
    </r>
  </si>
  <si>
    <r>
      <rPr>
        <rFont val="&quot;Helvetica Neue&quot;, Helvetica, Arial, sans-serif"/>
        <color rgb="FF1155CC"/>
        <sz val="11.0"/>
        <u/>
      </rPr>
      <t>Legend of the Sea King GB (USA) (Proto) (SGB Enhanced).zip</t>
    </r>
  </si>
  <si>
    <r>
      <rPr>
        <rFont val="&quot;Helvetica Neue&quot;, Helvetica, Arial, sans-serif"/>
        <color rgb="FF1155CC"/>
        <sz val="11.0"/>
        <u/>
      </rPr>
      <t>Lemmings (Europe) (Beta) (1993-05-19).zip</t>
    </r>
  </si>
  <si>
    <r>
      <rPr>
        <rFont val="&quot;Helvetica Neue&quot;, Helvetica, Arial, sans-serif"/>
        <color rgb="FF1155CC"/>
        <sz val="11.0"/>
        <u/>
      </rPr>
      <t>Lemmings (Europe) (Rev 1).zip</t>
    </r>
  </si>
  <si>
    <r>
      <rPr>
        <rFont val="&quot;Helvetica Neue&quot;, Helvetica, Arial, sans-serif"/>
        <color rgb="FF1155CC"/>
        <sz val="11.0"/>
        <u/>
      </rPr>
      <t>Lemmings (Europe).zip</t>
    </r>
  </si>
  <si>
    <r>
      <rPr>
        <rFont val="&quot;Helvetica Neue&quot;, Helvetica, Arial, sans-serif"/>
        <color rgb="FF1155CC"/>
        <sz val="11.0"/>
        <u/>
      </rPr>
      <t>Lemmings (Japan).zip</t>
    </r>
  </si>
  <si>
    <r>
      <rPr>
        <rFont val="&quot;Helvetica Neue&quot;, Helvetica, Arial, sans-serif"/>
        <color rgb="FF1155CC"/>
        <sz val="11.0"/>
        <u/>
      </rPr>
      <t>Lemmings (USA).zip</t>
    </r>
  </si>
  <si>
    <r>
      <rPr>
        <rFont val="&quot;Helvetica Neue&quot;, Helvetica, Arial, sans-serif"/>
        <color rgb="FF1155CC"/>
        <sz val="11.0"/>
        <u/>
      </rPr>
      <t>Lemmings 2 - The Tribes (Europe).zip</t>
    </r>
  </si>
  <si>
    <r>
      <rPr>
        <rFont val="&quot;Helvetica Neue&quot;, Helvetica, Arial, sans-serif"/>
        <color rgb="FF1155CC"/>
        <sz val="11.0"/>
        <u/>
      </rPr>
      <t>Lethal Weapon (USA, Europe) (Beta).zip</t>
    </r>
  </si>
  <si>
    <r>
      <rPr>
        <rFont val="&quot;Helvetica Neue&quot;, Helvetica, Arial, sans-serif"/>
        <color rgb="FF1155CC"/>
        <sz val="11.0"/>
        <u/>
      </rPr>
      <t>Lethal Weapon (USA, Europe).zip</t>
    </r>
  </si>
  <si>
    <r>
      <rPr>
        <rFont val="&quot;Helvetica Neue&quot;, Helvetica, Arial, sans-serif"/>
        <color rgb="FF1155CC"/>
        <sz val="11.0"/>
        <u/>
      </rPr>
      <t>Life's Too Short (World) (Aftermarket) (Unl).zip</t>
    </r>
  </si>
  <si>
    <r>
      <rPr>
        <rFont val="&quot;Helvetica Neue&quot;, Helvetica, Arial, sans-serif"/>
        <color rgb="FF1155CC"/>
        <sz val="11.0"/>
        <u/>
      </rPr>
      <t>Linea, La (World) (Aftermarket) (Unl).zip</t>
    </r>
  </si>
  <si>
    <r>
      <rPr>
        <rFont val="&quot;Helvetica Neue&quot;, Helvetica, Arial, sans-serif"/>
        <color rgb="FF1155CC"/>
        <sz val="11.0"/>
        <u/>
      </rPr>
      <t>Lingo (Europe) (En,Fr,De,Nl).zip</t>
    </r>
  </si>
  <si>
    <r>
      <rPr>
        <rFont val="&quot;Helvetica Neue&quot;, Helvetica, Arial, sans-serif"/>
        <color rgb="FF1155CC"/>
        <sz val="11.0"/>
        <u/>
      </rPr>
      <t>Lion King, The (Europe).zip</t>
    </r>
  </si>
  <si>
    <r>
      <rPr>
        <rFont val="&quot;Helvetica Neue&quot;, Helvetica, Arial, sans-serif"/>
        <color rgb="FF1155CC"/>
        <sz val="11.0"/>
        <u/>
      </rPr>
      <t>Lion King, The (USA).zip</t>
    </r>
  </si>
  <si>
    <r>
      <rPr>
        <rFont val="&quot;Helvetica Neue&quot;, Helvetica, Arial, sans-serif"/>
        <color rgb="FF1155CC"/>
        <sz val="11.0"/>
        <u/>
      </rPr>
      <t>Lion King, The (World) (Disney Classic Games).zip</t>
    </r>
  </si>
  <si>
    <r>
      <rPr>
        <rFont val="&quot;Helvetica Neue&quot;, Helvetica, Arial, sans-serif"/>
        <color rgb="FF1155CC"/>
        <sz val="11.0"/>
        <u/>
      </rPr>
      <t>Litti's Summer Sports (Germany).zip</t>
    </r>
  </si>
  <si>
    <r>
      <rPr>
        <rFont val="&quot;Helvetica Neue&quot;, Helvetica, Arial, sans-serif"/>
        <color rgb="FF1155CC"/>
        <sz val="11.0"/>
        <u/>
      </rPr>
      <t>Little Master - Raikuban no Densetsu (Japan).zip</t>
    </r>
  </si>
  <si>
    <r>
      <rPr>
        <rFont val="&quot;Helvetica Neue&quot;, Helvetica, Arial, sans-serif"/>
        <color rgb="FF1155CC"/>
        <sz val="11.0"/>
        <u/>
      </rPr>
      <t>Little Master 2 - Raikou no Kishi (Japan).zip</t>
    </r>
  </si>
  <si>
    <r>
      <rPr>
        <rFont val="&quot;Helvetica Neue&quot;, Helvetica, Arial, sans-serif"/>
        <color rgb="FF1155CC"/>
        <sz val="11.0"/>
        <u/>
      </rPr>
      <t>Little Mermaid, The (Europe).zip</t>
    </r>
  </si>
  <si>
    <r>
      <rPr>
        <rFont val="&quot;Helvetica Neue&quot;, Helvetica, Arial, sans-serif"/>
        <color rgb="FF1155CC"/>
        <sz val="11.0"/>
        <u/>
      </rPr>
      <t>Little Mermaid, The (Spain) (Proto).zip</t>
    </r>
  </si>
  <si>
    <r>
      <rPr>
        <rFont val="&quot;Helvetica Neue&quot;, Helvetica, Arial, sans-serif"/>
        <color rgb="FF1155CC"/>
        <sz val="11.0"/>
        <u/>
      </rPr>
      <t>Little Mermaid, The (USA).zip</t>
    </r>
  </si>
  <si>
    <r>
      <rPr>
        <rFont val="&quot;Helvetica Neue&quot;, Helvetica, Arial, sans-serif"/>
        <color rgb="FF1155CC"/>
        <sz val="11.0"/>
        <u/>
      </rPr>
      <t>Little Tales of Alexandria, The (World) (MBC3) (SGB Enhanced) (Aftermarket) (Unl).zip</t>
    </r>
  </si>
  <si>
    <r>
      <rPr>
        <rFont val="&quot;Helvetica Neue&quot;, Helvetica, Arial, sans-serif"/>
        <color rgb="FF1155CC"/>
        <sz val="11.0"/>
        <u/>
      </rPr>
      <t>Little Tales of Alexandria, The (World) (MBC3) (SGB Enhanced) (Batteryless) (Aftermarket) (Unl).zip</t>
    </r>
  </si>
  <si>
    <r>
      <rPr>
        <rFont val="&quot;Helvetica Neue&quot;, Helvetica, Arial, sans-serif"/>
        <color rgb="FF1155CC"/>
        <sz val="11.0"/>
        <u/>
      </rPr>
      <t>Little Tales of Alexandria, The (World) (MBC5) (SGB Enhanced) (Aftermarket) (Unl).zip</t>
    </r>
  </si>
  <si>
    <r>
      <rPr>
        <rFont val="&quot;Helvetica Neue&quot;, Helvetica, Arial, sans-serif"/>
        <color rgb="FF1155CC"/>
        <sz val="11.0"/>
        <u/>
      </rPr>
      <t>Little Tales of Alexandria, The (World) (MBC5) (SGB Enhanced) (Batteryless) (Aftermarket) (Unl).zip</t>
    </r>
  </si>
  <si>
    <r>
      <rPr>
        <rFont val="&quot;Helvetica Neue&quot;, Helvetica, Arial, sans-serif"/>
        <color rgb="FF1155CC"/>
        <sz val="11.0"/>
        <u/>
      </rPr>
      <t>Little Tales of Alexandria, The - Mr Meows Dance Party! (World) (MBC3) (SGB Enhanced) (Aftermarket) (Unl).zip</t>
    </r>
  </si>
  <si>
    <r>
      <rPr>
        <rFont val="&quot;Helvetica Neue&quot;, Helvetica, Arial, sans-serif"/>
        <color rgb="FF1155CC"/>
        <sz val="11.0"/>
        <u/>
      </rPr>
      <t>Little Tales of Alexandria, The - Mr Meows Dance Party! (World) (MBC3) (SGB Enhanced) (Batteryless) (Aftermarket) (Unl).zip</t>
    </r>
  </si>
  <si>
    <r>
      <rPr>
        <rFont val="&quot;Helvetica Neue&quot;, Helvetica, Arial, sans-serif"/>
        <color rgb="FF1155CC"/>
        <sz val="11.0"/>
        <u/>
      </rPr>
      <t>Little Tales of Alexandria, The - Mr Meows Dance Party! (World) (MBC5) (SGB Enhanced) (Aftermarket) (Unl).zip</t>
    </r>
  </si>
  <si>
    <r>
      <rPr>
        <rFont val="&quot;Helvetica Neue&quot;, Helvetica, Arial, sans-serif"/>
        <color rgb="FF1155CC"/>
        <sz val="11.0"/>
        <u/>
      </rPr>
      <t>Little Tales of Alexandria, The - Mr Meows Dance Party! (World) (MBC5) (SGB Enhanced) (Batteryless) (Aftermarket) (Unl).zip</t>
    </r>
  </si>
  <si>
    <r>
      <rPr>
        <rFont val="&quot;Helvetica Neue&quot;, Helvetica, Arial, sans-serif"/>
        <color rgb="FF1155CC"/>
        <sz val="11.0"/>
        <u/>
      </rPr>
      <t>Lock n' Chase (World).zip</t>
    </r>
  </si>
  <si>
    <r>
      <rPr>
        <rFont val="&quot;Helvetica Neue&quot;, Helvetica, Arial, sans-serif"/>
        <color rgb="FF1155CC"/>
        <sz val="11.0"/>
        <u/>
      </rPr>
      <t>Lolo no Daibouken (Japan).zip</t>
    </r>
  </si>
  <si>
    <r>
      <rPr>
        <rFont val="&quot;Helvetica Neue&quot;, Helvetica, Arial, sans-serif"/>
        <color rgb="FF1155CC"/>
        <sz val="11.0"/>
        <u/>
      </rPr>
      <t>Long Xing Tianxia (Taiwan) (Unl).zip</t>
    </r>
  </si>
  <si>
    <r>
      <rPr>
        <rFont val="&quot;Helvetica Neue&quot;, Helvetica, Arial, sans-serif"/>
        <color rgb="FF1155CC"/>
        <sz val="11.0"/>
        <u/>
      </rPr>
      <t>Looney Tunes (USA, Europe).zip</t>
    </r>
  </si>
  <si>
    <r>
      <rPr>
        <rFont val="&quot;Helvetica Neue&quot;, Helvetica, Arial, sans-serif"/>
        <color rgb="FF1155CC"/>
        <sz val="11.0"/>
        <u/>
      </rPr>
      <t>Looney Tunes - Bugs Bunny to Yukai na Nakama-tachi (Japan).zip</t>
    </r>
  </si>
  <si>
    <r>
      <rPr>
        <rFont val="&quot;Helvetica Neue&quot;, Helvetica, Arial, sans-serif"/>
        <color rgb="FF1155CC"/>
        <sz val="11.0"/>
        <u/>
      </rPr>
      <t>Looney Tunes 2 - Tasmanian Devil in Island Chase (USA, Europe).zip</t>
    </r>
  </si>
  <si>
    <r>
      <rPr>
        <rFont val="&quot;Helvetica Neue&quot;, Helvetica, Arial, sans-serif"/>
        <color rgb="FF1155CC"/>
        <sz val="11.0"/>
        <u/>
      </rPr>
      <t>Looney Tunes Series - Daffy Duck (Japan) (SGB Enhanced).zip</t>
    </r>
  </si>
  <si>
    <r>
      <rPr>
        <rFont val="&quot;Helvetica Neue&quot;, Helvetica, Arial, sans-serif"/>
        <color rgb="FF1155CC"/>
        <sz val="11.0"/>
        <u/>
      </rPr>
      <t>Loopz (World) (Beta).zip</t>
    </r>
  </si>
  <si>
    <r>
      <rPr>
        <rFont val="&quot;Helvetica Neue&quot;, Helvetica, Arial, sans-serif"/>
        <color rgb="FF1155CC"/>
        <sz val="11.0"/>
        <u/>
      </rPr>
      <t>Loopz (World).zip</t>
    </r>
  </si>
  <si>
    <r>
      <rPr>
        <rFont val="&quot;Helvetica Neue&quot;, Helvetica, Arial, sans-serif"/>
        <color rgb="FF1155CC"/>
        <sz val="11.0"/>
        <u/>
      </rPr>
      <t>Lost Knight (World) (Proto) (Aftermarket) (Unl).zip</t>
    </r>
  </si>
  <si>
    <r>
      <rPr>
        <rFont val="&quot;Helvetica Neue&quot;, Helvetica, Arial, sans-serif"/>
        <color rgb="FF1155CC"/>
        <sz val="11.0"/>
        <u/>
      </rPr>
      <t>Lost World, The - Jurassic Park (USA, Europe) (SGB Enhanced).zip</t>
    </r>
  </si>
  <si>
    <r>
      <rPr>
        <rFont val="&quot;Helvetica Neue&quot;, Helvetica, Arial, sans-serif"/>
        <color rgb="FF1155CC"/>
        <sz val="11.0"/>
        <u/>
      </rPr>
      <t>Lucky Luke (Europe) (En,Fr,De,Es).zip</t>
    </r>
  </si>
  <si>
    <r>
      <rPr>
        <rFont val="&quot;Helvetica Neue&quot;, Helvetica, Arial, sans-serif"/>
        <color rgb="FF1155CC"/>
        <sz val="11.0"/>
        <u/>
      </rPr>
      <t>Lucky Monkey (Japan).zip</t>
    </r>
  </si>
  <si>
    <r>
      <rPr>
        <rFont val="&quot;Helvetica Neue&quot;, Helvetica, Arial, sans-serif"/>
        <color rgb="FF1155CC"/>
        <sz val="11.0"/>
        <u/>
      </rPr>
      <t>Lucle (Japan, Europe) (En).zip</t>
    </r>
  </si>
  <si>
    <r>
      <rPr>
        <rFont val="&quot;Helvetica Neue&quot;, Helvetica, Arial, sans-serif"/>
        <color rgb="FF1155CC"/>
        <sz val="11.0"/>
        <u/>
      </rPr>
      <t>Lucy and the Gem Dungeon (World) (Aftermarket) (Unl).zip</t>
    </r>
  </si>
  <si>
    <r>
      <rPr>
        <rFont val="&quot;Helvetica Neue&quot;, Helvetica, Arial, sans-serif"/>
        <color rgb="FF1155CC"/>
        <sz val="11.0"/>
        <u/>
      </rPr>
      <t>Lunar Chase (USA) (Proto 1).zip</t>
    </r>
  </si>
  <si>
    <r>
      <rPr>
        <rFont val="&quot;Helvetica Neue&quot;, Helvetica, Arial, sans-serif"/>
        <color rgb="FF1155CC"/>
        <sz val="11.0"/>
        <u/>
      </rPr>
      <t>Lunar Chase (USA) (Proto 2).zip</t>
    </r>
  </si>
  <si>
    <r>
      <rPr>
        <rFont val="&quot;Helvetica Neue&quot;, Helvetica, Arial, sans-serif"/>
        <color rgb="FF1155CC"/>
        <sz val="11.0"/>
        <u/>
      </rPr>
      <t>Lunar Lander (Japan).zip</t>
    </r>
  </si>
  <si>
    <r>
      <rPr>
        <rFont val="&quot;Helvetica Neue&quot;, Helvetica, Arial, sans-serif"/>
        <color rgb="FF1155CC"/>
        <sz val="11.0"/>
        <u/>
      </rPr>
      <t>MVP Baseball (Japan).zip</t>
    </r>
  </si>
  <si>
    <r>
      <rPr>
        <rFont val="&quot;Helvetica Neue&quot;, Helvetica, Arial, sans-serif"/>
        <color rgb="FF1155CC"/>
        <sz val="11.0"/>
        <u/>
      </rPr>
      <t>Mach Go Go Go (Japan) (SGB Enhanced).zip</t>
    </r>
  </si>
  <si>
    <r>
      <rPr>
        <rFont val="&quot;Helvetica Neue&quot;, Helvetica, Arial, sans-serif"/>
        <color rgb="FF1155CC"/>
        <sz val="11.0"/>
        <u/>
      </rPr>
      <t>Machine, The (World) (v1.0) (Aftermarket) (Unl).zip</t>
    </r>
  </si>
  <si>
    <r>
      <rPr>
        <rFont val="&quot;Helvetica Neue&quot;, Helvetica, Arial, sans-serif"/>
        <color rgb="FF1155CC"/>
        <sz val="11.0"/>
        <u/>
      </rPr>
      <t>Mad Monster (World) (Aftermarket) (Unl).zip</t>
    </r>
  </si>
  <si>
    <r>
      <rPr>
        <rFont val="&quot;Helvetica Neue&quot;, Helvetica, Arial, sans-serif"/>
        <color rgb="FF1155CC"/>
        <sz val="11.0"/>
        <u/>
      </rPr>
      <t>Madden 95 (USA, Europe) (SGB Enhanced).zip</t>
    </r>
  </si>
  <si>
    <r>
      <rPr>
        <rFont val="&quot;Helvetica Neue&quot;, Helvetica, Arial, sans-serif"/>
        <color rgb="FF1155CC"/>
        <sz val="11.0"/>
        <u/>
      </rPr>
      <t>Madden 96 (USA, Europe) (SGB Enhanced).zip</t>
    </r>
  </si>
  <si>
    <r>
      <rPr>
        <rFont val="&quot;Helvetica Neue&quot;, Helvetica, Arial, sans-serif"/>
        <color rgb="FF1155CC"/>
        <sz val="11.0"/>
        <u/>
      </rPr>
      <t>Madden 97 (USA) (SGB Enhanced).zip</t>
    </r>
  </si>
  <si>
    <r>
      <rPr>
        <rFont val="&quot;Helvetica Neue&quot;, Helvetica, Arial, sans-serif"/>
        <color rgb="FF1155CC"/>
        <sz val="11.0"/>
        <u/>
      </rPr>
      <t>Maerchen Club (Japan).zip</t>
    </r>
  </si>
  <si>
    <r>
      <rPr>
        <rFont val="&quot;Helvetica Neue&quot;, Helvetica, Arial, sans-serif"/>
        <color rgb="FF1155CC"/>
        <sz val="11.0"/>
        <u/>
      </rPr>
      <t>Magic Knight Rayearth (Japan) (SGB Enhanced).zip</t>
    </r>
  </si>
  <si>
    <r>
      <rPr>
        <rFont val="&quot;Helvetica Neue&quot;, Helvetica, Arial, sans-serif"/>
        <color rgb="FF1155CC"/>
        <sz val="11.0"/>
        <u/>
      </rPr>
      <t>Magic Knight Rayearth 2nd. - The Missing Colors (Japan) (SGB Enhanced).zip</t>
    </r>
  </si>
  <si>
    <r>
      <rPr>
        <rFont val="&quot;Helvetica Neue&quot;, Helvetica, Arial, sans-serif"/>
        <color rgb="FF1155CC"/>
        <sz val="11.0"/>
        <u/>
      </rPr>
      <t>Magical Taruruuto-kun (Japan).zip</t>
    </r>
  </si>
  <si>
    <r>
      <rPr>
        <rFont val="&quot;Helvetica Neue&quot;, Helvetica, Arial, sans-serif"/>
        <color rgb="FF1155CC"/>
        <sz val="11.0"/>
        <u/>
      </rPr>
      <t>Magical Taruruuto-kun 2 - Raibaa Zone Panic!! (Japan).zip</t>
    </r>
  </si>
  <si>
    <r>
      <rPr>
        <rFont val="&quot;Helvetica Neue&quot;, Helvetica, Arial, sans-serif"/>
        <color rgb="FF1155CC"/>
        <sz val="11.0"/>
        <u/>
      </rPr>
      <t>Magipanels (World) (2022-02-09) (Demo) (Aftermarket) (Unl).zip</t>
    </r>
  </si>
  <si>
    <r>
      <rPr>
        <rFont val="&quot;Helvetica Neue&quot;, Helvetica, Arial, sans-serif"/>
        <color rgb="FF1155CC"/>
        <sz val="11.0"/>
        <u/>
      </rPr>
      <t>Magipanels (World) (Aftermarket) (Unl).zip</t>
    </r>
  </si>
  <si>
    <r>
      <rPr>
        <rFont val="&quot;Helvetica Neue&quot;, Helvetica, Arial, sans-serif"/>
        <color rgb="FF1155CC"/>
        <sz val="11.0"/>
        <u/>
      </rPr>
      <t>Magnetic Soccer (Europe).zip</t>
    </r>
  </si>
  <si>
    <r>
      <rPr>
        <rFont val="&quot;Helvetica Neue&quot;, Helvetica, Arial, sans-serif"/>
        <color rgb="FF1155CC"/>
        <sz val="11.0"/>
        <u/>
      </rPr>
      <t>Mahoujin GuruGuru - Yuusha to Kukuri no Daibouken (Japan) (SGB Enhanced).zip</t>
    </r>
  </si>
  <si>
    <r>
      <rPr>
        <rFont val="&quot;Helvetica Neue&quot;, Helvetica, Arial, sans-serif"/>
        <color rgb="FF1155CC"/>
        <sz val="11.0"/>
        <u/>
      </rPr>
      <t>Mai Nurse (World) (v1.01) (Aftermarket) (Unl).zip</t>
    </r>
  </si>
  <si>
    <r>
      <rPr>
        <rFont val="&quot;Helvetica Neue&quot;, Helvetica, Arial, sans-serif"/>
        <color rgb="FF1155CC"/>
        <sz val="11.0"/>
        <u/>
      </rPr>
      <t>Makai Toushi Sa-Ga (Japan) (Rev 1).zip</t>
    </r>
  </si>
  <si>
    <r>
      <rPr>
        <rFont val="&quot;Helvetica Neue&quot;, Helvetica, Arial, sans-serif"/>
        <color rgb="FF1155CC"/>
        <sz val="11.0"/>
        <u/>
      </rPr>
      <t>Makai Toushi Sa-Ga (Japan).zip</t>
    </r>
  </si>
  <si>
    <r>
      <rPr>
        <rFont val="&quot;Helvetica Neue&quot;, Helvetica, Arial, sans-serif"/>
        <color rgb="FF1155CC"/>
        <sz val="11.0"/>
        <u/>
      </rPr>
      <t>Makai Toushi Sa-Ga (World) (Ja) (Rev 1) (Collection of SaGa).zip</t>
    </r>
  </si>
  <si>
    <r>
      <rPr>
        <rFont val="&quot;Helvetica Neue&quot;, Helvetica, Arial, sans-serif"/>
        <color rgb="FF1155CC"/>
        <sz val="11.0"/>
        <u/>
      </rPr>
      <t>Makaimura Gaiden - The Demon Darkness (Japan).zip</t>
    </r>
  </si>
  <si>
    <r>
      <rPr>
        <rFont val="&quot;Helvetica Neue&quot;, Helvetica, Arial, sans-serif"/>
        <color rgb="FF1155CC"/>
        <sz val="11.0"/>
        <u/>
      </rPr>
      <t>Make Way (World) (Aftermarket) (Unl).zip</t>
    </r>
  </si>
  <si>
    <r>
      <rPr>
        <rFont val="&quot;Helvetica Neue&quot;, Helvetica, Arial, sans-serif"/>
        <color rgb="FF1155CC"/>
        <sz val="11.0"/>
        <u/>
      </rPr>
      <t>Malibu Beach Volleyball (USA).zip</t>
    </r>
  </si>
  <si>
    <r>
      <rPr>
        <rFont val="&quot;Helvetica Neue&quot;, Helvetica, Arial, sans-serif"/>
        <color rgb="FF1155CC"/>
        <sz val="11.0"/>
        <u/>
      </rPr>
      <t>Mani 4 in 1 - Bubble Bobble + Elevator Action + Chase H.Q. + Sagaia (China) (En).zip</t>
    </r>
  </si>
  <si>
    <r>
      <rPr>
        <rFont val="&quot;Helvetica Neue&quot;, Helvetica, Arial, sans-serif"/>
        <color rgb="FF1155CC"/>
        <sz val="11.0"/>
        <u/>
      </rPr>
      <t>Mani 4 in 1 - Genki Bakuhatsu Gambaruger + Zettai Muteki Raijin-Oh + Zoids Densetsu + Miracle Adventure of Esparks - Ushinawareta Seiseki Perivron (China) (Ja).zip</t>
    </r>
  </si>
  <si>
    <r>
      <rPr>
        <rFont val="&quot;Helvetica Neue&quot;, Helvetica, Arial, sans-serif"/>
        <color rgb="FF1155CC"/>
        <sz val="11.0"/>
        <u/>
      </rPr>
      <t>Mani 4 in 1 - R-Type II + Saigo no Nindou + Ganso!! Yancha Maru + Shisenshou - Match-Mania (China) (Ja).zip</t>
    </r>
  </si>
  <si>
    <r>
      <rPr>
        <rFont val="&quot;Helvetica Neue&quot;, Helvetica, Arial, sans-serif"/>
        <color rgb="FF1155CC"/>
        <sz val="11.0"/>
        <u/>
      </rPr>
      <t>Mani 4 in 1 - Takahashi Meijin no Bouken-jima II + GB Genjin + Bomber Boy + Milon no Meikyuu Kumikyoku (China) (Ja).zip</t>
    </r>
  </si>
  <si>
    <r>
      <rPr>
        <rFont val="&quot;Helvetica Neue&quot;, Helvetica, Arial, sans-serif"/>
        <color rgb="FF1155CC"/>
        <sz val="11.0"/>
        <u/>
      </rPr>
      <t>Mani 4 in 1 - Tetris + Alleyway + Yakuman + Tennis (China) (Ja).zip</t>
    </r>
  </si>
  <si>
    <r>
      <rPr>
        <rFont val="&quot;Helvetica Neue&quot;, Helvetica, Arial, sans-serif"/>
        <color rgb="FF1155CC"/>
        <sz val="11.0"/>
        <u/>
      </rPr>
      <t>Marble Madness (USA, Europe).zip</t>
    </r>
  </si>
  <si>
    <r>
      <rPr>
        <rFont val="&quot;Helvetica Neue&quot;, Helvetica, Arial, sans-serif"/>
        <color rgb="FF1155CC"/>
        <sz val="11.0"/>
        <u/>
      </rPr>
      <t>Mario &amp; Yoshi (Europe).zip</t>
    </r>
  </si>
  <si>
    <r>
      <rPr>
        <rFont val="&quot;Helvetica Neue&quot;, Helvetica, Arial, sans-serif"/>
        <color rgb="FF1155CC"/>
        <sz val="11.0"/>
        <u/>
      </rPr>
      <t>Mario's Picross (USA, Europe) (SGB Enhanced).zip</t>
    </r>
  </si>
  <si>
    <r>
      <rPr>
        <rFont val="&quot;Helvetica Neue&quot;, Helvetica, Arial, sans-serif"/>
        <color rgb="FF1155CC"/>
        <sz val="11.0"/>
        <u/>
      </rPr>
      <t>Mario no Picross (Japan) (SGB Enhanced).zip</t>
    </r>
  </si>
  <si>
    <r>
      <rPr>
        <rFont val="&quot;Helvetica Neue&quot;, Helvetica, Arial, sans-serif"/>
        <color rgb="FF1155CC"/>
        <sz val="11.0"/>
        <u/>
      </rPr>
      <t>Marmalade Boy (Japan) (SGB Enhanced).zip</t>
    </r>
  </si>
  <si>
    <r>
      <rPr>
        <rFont val="&quot;Helvetica Neue&quot;, Helvetica, Arial, sans-serif"/>
        <color rgb="FF1155CC"/>
        <sz val="11.0"/>
        <u/>
      </rPr>
      <t>Marron Helps a Friend (World) (Aftermarket) (Unl).zip</t>
    </r>
  </si>
  <si>
    <r>
      <rPr>
        <rFont val="&quot;Helvetica Neue&quot;, Helvetica, Arial, sans-serif"/>
        <color rgb="FF1155CC"/>
        <sz val="11.0"/>
        <u/>
      </rPr>
      <t>Maru's Mission (USA).zip</t>
    </r>
  </si>
  <si>
    <r>
      <rPr>
        <rFont val="&quot;Helvetica Neue&quot;, Helvetica, Arial, sans-serif"/>
        <color rgb="FF1155CC"/>
        <sz val="11.0"/>
        <u/>
      </rPr>
      <t>Marzipan Beef Reverser (World) (Aftermarket) (Unl).zip</t>
    </r>
  </si>
  <si>
    <r>
      <rPr>
        <rFont val="&quot;Helvetica Neue&quot;, Helvetica, Arial, sans-serif"/>
        <color rgb="FF1155CC"/>
        <sz val="11.0"/>
        <u/>
      </rPr>
      <t>Marzipan Beef Reverser (World) (v2.0) (Aftermarket) (Unl).zip</t>
    </r>
  </si>
  <si>
    <r>
      <rPr>
        <rFont val="&quot;Helvetica Neue&quot;, Helvetica, Arial, sans-serif"/>
        <color rgb="FF1155CC"/>
        <sz val="11.0"/>
        <u/>
      </rPr>
      <t>Masakari Densetsu - Kintarou Action Hen (Japan).zip</t>
    </r>
  </si>
  <si>
    <r>
      <rPr>
        <rFont val="&quot;Helvetica Neue&quot;, Helvetica, Arial, sans-serif"/>
        <color rgb="FF1155CC"/>
        <sz val="11.0"/>
        <u/>
      </rPr>
      <t>Masakari Densetsu - Kintarou RPG Hen (Japan) (SGB Enhanced).zip</t>
    </r>
  </si>
  <si>
    <r>
      <rPr>
        <rFont val="&quot;Helvetica Neue&quot;, Helvetica, Arial, sans-serif"/>
        <color rgb="FF1155CC"/>
        <sz val="11.0"/>
        <u/>
      </rPr>
      <t>Master Karateka (Japan).zip</t>
    </r>
  </si>
  <si>
    <r>
      <rPr>
        <rFont val="&quot;Helvetica Neue&quot;, Helvetica, Arial, sans-serif"/>
        <color rgb="FF1155CC"/>
        <sz val="11.0"/>
        <u/>
      </rPr>
      <t>Matchless 23 in 1 A (Taiwan) (Unl).zip</t>
    </r>
  </si>
  <si>
    <r>
      <rPr>
        <rFont val="&quot;Helvetica Neue&quot;, Helvetica, Arial, sans-serif"/>
        <color rgb="FF1155CC"/>
        <sz val="11.0"/>
        <u/>
      </rPr>
      <t>Matthias Sammer Soccer (Germany) (SGB Enhanced).zip</t>
    </r>
  </si>
  <si>
    <r>
      <rPr>
        <rFont val="&quot;Helvetica Neue&quot;, Helvetica, Arial, sans-serif"/>
        <color rgb="FF1155CC"/>
        <sz val="11.0"/>
        <u/>
      </rPr>
      <t>Maui Mallard in Cold Shadow (USA).zip</t>
    </r>
  </si>
  <si>
    <r>
      <rPr>
        <rFont val="&quot;Helvetica Neue&quot;, Helvetica, Arial, sans-serif"/>
        <color rgb="FF1155CC"/>
        <sz val="11.0"/>
        <u/>
      </rPr>
      <t>Maus, Die (Europe) (En,Fr,De,Es).zip</t>
    </r>
  </si>
  <si>
    <r>
      <rPr>
        <rFont val="&quot;Helvetica Neue&quot;, Helvetica, Arial, sans-serif"/>
        <color rgb="FF1155CC"/>
        <sz val="11.0"/>
        <u/>
      </rPr>
      <t>Max (Europe).zip</t>
    </r>
  </si>
  <si>
    <r>
      <rPr>
        <rFont val="&quot;Helvetica Neue&quot;, Helvetica, Arial, sans-serif"/>
        <color rgb="FF1155CC"/>
        <sz val="11.0"/>
        <u/>
      </rPr>
      <t>McDonaldland (Europe).zip</t>
    </r>
  </si>
  <si>
    <r>
      <rPr>
        <rFont val="&quot;Helvetica Neue&quot;, Helvetica, Arial, sans-serif"/>
        <color rgb="FF1155CC"/>
        <sz val="11.0"/>
        <u/>
      </rPr>
      <t>Medarot - Kabuto Version (Japan) (Rev 1) (SGB Enhanced).zip</t>
    </r>
  </si>
  <si>
    <r>
      <rPr>
        <rFont val="&quot;Helvetica Neue&quot;, Helvetica, Arial, sans-serif"/>
        <color rgb="FF1155CC"/>
        <sz val="11.0"/>
        <u/>
      </rPr>
      <t>Medarot - Kabuto Version (Japan) (SGB Enhanced).zip</t>
    </r>
  </si>
  <si>
    <r>
      <rPr>
        <rFont val="&quot;Helvetica Neue&quot;, Helvetica, Arial, sans-serif"/>
        <color rgb="FF1155CC"/>
        <sz val="11.0"/>
        <u/>
      </rPr>
      <t>Medarot - Kuwagata Version (Japan) (Rev 1) (SGB Enhanced).zip</t>
    </r>
  </si>
  <si>
    <r>
      <rPr>
        <rFont val="&quot;Helvetica Neue&quot;, Helvetica, Arial, sans-serif"/>
        <color rgb="FF1155CC"/>
        <sz val="11.0"/>
        <u/>
      </rPr>
      <t>Medarot - Kuwagata Version (Japan) (SGB Enhanced).zip</t>
    </r>
  </si>
  <si>
    <r>
      <rPr>
        <rFont val="&quot;Helvetica Neue&quot;, Helvetica, Arial, sans-serif"/>
        <color rgb="FF1155CC"/>
        <sz val="11.0"/>
        <u/>
      </rPr>
      <t>Medarot - Parts Collection (Japan) (SGB Enhanced).zip</t>
    </r>
  </si>
  <si>
    <r>
      <rPr>
        <rFont val="&quot;Helvetica Neue&quot;, Helvetica, Arial, sans-serif"/>
        <color rgb="FF1155CC"/>
        <sz val="11.0"/>
        <u/>
      </rPr>
      <t>Medarot - Parts Collection 2 (Japan) (SGB Enhanced).zip</t>
    </r>
  </si>
  <si>
    <r>
      <rPr>
        <rFont val="&quot;Helvetica Neue&quot;, Helvetica, Arial, sans-serif"/>
        <color rgb="FF1155CC"/>
        <sz val="11.0"/>
        <u/>
      </rPr>
      <t>Mega Man - Dr. Wily's Revenge (Europe).zip</t>
    </r>
  </si>
  <si>
    <r>
      <rPr>
        <rFont val="&quot;Helvetica Neue&quot;, Helvetica, Arial, sans-serif"/>
        <color rgb="FF1155CC"/>
        <sz val="11.0"/>
        <u/>
      </rPr>
      <t>Mega Man - Dr. Wily's Revenge (USA).zip</t>
    </r>
  </si>
  <si>
    <r>
      <rPr>
        <rFont val="&quot;Helvetica Neue&quot;, Helvetica, Arial, sans-serif"/>
        <color rgb="FF1155CC"/>
        <sz val="11.0"/>
        <u/>
      </rPr>
      <t>Mega Man II (Europe).zip</t>
    </r>
  </si>
  <si>
    <r>
      <rPr>
        <rFont val="&quot;Helvetica Neue&quot;, Helvetica, Arial, sans-serif"/>
        <color rgb="FF1155CC"/>
        <sz val="11.0"/>
        <u/>
      </rPr>
      <t>Mega Man II (USA).zip</t>
    </r>
  </si>
  <si>
    <r>
      <rPr>
        <rFont val="&quot;Helvetica Neue&quot;, Helvetica, Arial, sans-serif"/>
        <color rgb="FF1155CC"/>
        <sz val="11.0"/>
        <u/>
      </rPr>
      <t>Mega Man III (Europe).zip</t>
    </r>
  </si>
  <si>
    <r>
      <rPr>
        <rFont val="&quot;Helvetica Neue&quot;, Helvetica, Arial, sans-serif"/>
        <color rgb="FF1155CC"/>
        <sz val="11.0"/>
        <u/>
      </rPr>
      <t>Mega Man III (USA) (Sample).zip</t>
    </r>
  </si>
  <si>
    <r>
      <rPr>
        <rFont val="&quot;Helvetica Neue&quot;, Helvetica, Arial, sans-serif"/>
        <color rgb="FF1155CC"/>
        <sz val="11.0"/>
        <u/>
      </rPr>
      <t>Mega Man III (USA).zip</t>
    </r>
  </si>
  <si>
    <r>
      <rPr>
        <rFont val="&quot;Helvetica Neue&quot;, Helvetica, Arial, sans-serif"/>
        <color rgb="FF1155CC"/>
        <sz val="11.0"/>
        <u/>
      </rPr>
      <t>Mega Man IV (Europe).zip</t>
    </r>
  </si>
  <si>
    <r>
      <rPr>
        <rFont val="&quot;Helvetica Neue&quot;, Helvetica, Arial, sans-serif"/>
        <color rgb="FF1155CC"/>
        <sz val="11.0"/>
        <u/>
      </rPr>
      <t>Mega Man IV (USA).zip</t>
    </r>
  </si>
  <si>
    <r>
      <rPr>
        <rFont val="&quot;Helvetica Neue&quot;, Helvetica, Arial, sans-serif"/>
        <color rgb="FF1155CC"/>
        <sz val="11.0"/>
        <u/>
      </rPr>
      <t>Mega Man V (Europe) (SGB Enhanced).zip</t>
    </r>
  </si>
  <si>
    <r>
      <rPr>
        <rFont val="&quot;Helvetica Neue&quot;, Helvetica, Arial, sans-serif"/>
        <color rgb="FF1155CC"/>
        <sz val="11.0"/>
        <u/>
      </rPr>
      <t>Mega Man V (USA) (SGB Enhanced).zip</t>
    </r>
  </si>
  <si>
    <r>
      <rPr>
        <rFont val="&quot;Helvetica Neue&quot;, Helvetica, Arial, sans-serif"/>
        <color rgb="FF1155CC"/>
        <sz val="11.0"/>
        <u/>
      </rPr>
      <t>Mega Memory (World) (Unl).zip</t>
    </r>
  </si>
  <si>
    <r>
      <rPr>
        <rFont val="&quot;Helvetica Neue&quot;, Helvetica, Arial, sans-serif"/>
        <color rgb="FF1155CC"/>
        <sz val="11.0"/>
        <u/>
      </rPr>
      <t>Megalit (Japan).zip</t>
    </r>
  </si>
  <si>
    <r>
      <rPr>
        <rFont val="&quot;Helvetica Neue&quot;, Helvetica, Arial, sans-serif"/>
        <color rgb="FF1155CC"/>
        <sz val="11.0"/>
        <u/>
      </rPr>
      <t>Megalit (USA, Europe).zip</t>
    </r>
  </si>
  <si>
    <r>
      <rPr>
        <rFont val="&quot;Helvetica Neue&quot;, Helvetica, Arial, sans-serif"/>
        <color rgb="FF1155CC"/>
        <sz val="11.0"/>
        <u/>
      </rPr>
      <t>Megami Tensei Gaiden - Last Bible (Japan).zip</t>
    </r>
  </si>
  <si>
    <r>
      <rPr>
        <rFont val="&quot;Helvetica Neue&quot;, Helvetica, Arial, sans-serif"/>
        <color rgb="FF1155CC"/>
        <sz val="11.0"/>
        <u/>
      </rPr>
      <t>Megami Tensei Gaiden - Last Bible II (Japan).zip</t>
    </r>
  </si>
  <si>
    <r>
      <rPr>
        <rFont val="&quot;Helvetica Neue&quot;, Helvetica, Arial, sans-serif"/>
        <color rgb="FF1155CC"/>
        <sz val="11.0"/>
        <u/>
      </rPr>
      <t>Meitantei Conan - Chika Yuuenchi Satsujin Jiken (Japan) (SGB Enhanced).zip</t>
    </r>
  </si>
  <si>
    <r>
      <rPr>
        <rFont val="&quot;Helvetica Neue&quot;, Helvetica, Arial, sans-serif"/>
        <color rgb="FF1155CC"/>
        <sz val="11.0"/>
        <u/>
      </rPr>
      <t>Meitantei Conan - Giwaku no Gouka Ressha (Japan) (SGB Enhanced).zip</t>
    </r>
  </si>
  <si>
    <r>
      <rPr>
        <rFont val="&quot;Helvetica Neue&quot;, Helvetica, Arial, sans-serif"/>
        <color rgb="FF1155CC"/>
        <sz val="11.0"/>
        <u/>
      </rPr>
      <t>Mercenary Force (USA, Europe).zip</t>
    </r>
  </si>
  <si>
    <r>
      <rPr>
        <rFont val="&quot;Helvetica Neue&quot;, Helvetica, Arial, sans-serif"/>
        <color rgb="FF1155CC"/>
        <sz val="11.0"/>
        <u/>
      </rPr>
      <t>Metal Masters (USA) (Beta).zip</t>
    </r>
  </si>
  <si>
    <r>
      <rPr>
        <rFont val="&quot;Helvetica Neue&quot;, Helvetica, Arial, sans-serif"/>
        <color rgb="FF1155CC"/>
        <sz val="11.0"/>
        <u/>
      </rPr>
      <t>Metal Masters (USA).zip</t>
    </r>
  </si>
  <si>
    <r>
      <rPr>
        <rFont val="&quot;Helvetica Neue&quot;, Helvetica, Arial, sans-serif"/>
        <color rgb="FF1155CC"/>
        <sz val="11.0"/>
        <u/>
      </rPr>
      <t>Meteorite (World) (Aftermarket) (Unl).zip</t>
    </r>
  </si>
  <si>
    <r>
      <rPr>
        <rFont val="&quot;Helvetica Neue&quot;, Helvetica, Arial, sans-serif"/>
        <color rgb="FF1155CC"/>
        <sz val="11.0"/>
        <u/>
      </rPr>
      <t>Metroid II - Return of Samus (World).zip</t>
    </r>
  </si>
  <si>
    <r>
      <rPr>
        <rFont val="&quot;Helvetica Neue&quot;, Helvetica, Arial, sans-serif"/>
        <color rgb="FF1155CC"/>
        <sz val="11.0"/>
        <u/>
      </rPr>
      <t>Mick &amp; Mack as the Global Gladiators (USA) (Proto) (1993-07-20).zip</t>
    </r>
  </si>
  <si>
    <r>
      <rPr>
        <rFont val="&quot;Helvetica Neue&quot;, Helvetica, Arial, sans-serif"/>
        <color rgb="FF1155CC"/>
        <sz val="11.0"/>
        <u/>
      </rPr>
      <t>Mick &amp; Mack as the Global Gladiators (USA) (Proto) (1993-09-27).zip</t>
    </r>
  </si>
  <si>
    <r>
      <rPr>
        <rFont val="&quot;Helvetica Neue&quot;, Helvetica, Arial, sans-serif"/>
        <color rgb="FF1155CC"/>
        <sz val="11.0"/>
        <u/>
      </rPr>
      <t>Mick &amp; Mack as the Global Gladiators (USA) (Proto) (1993-10-04).zip</t>
    </r>
  </si>
  <si>
    <r>
      <rPr>
        <rFont val="&quot;Helvetica Neue&quot;, Helvetica, Arial, sans-serif"/>
        <color rgb="FF1155CC"/>
        <sz val="11.0"/>
        <u/>
      </rPr>
      <t>Mick &amp; Mack as the Global Gladiators (USA) (Proto) (1994-01-18).zip</t>
    </r>
  </si>
  <si>
    <r>
      <rPr>
        <rFont val="&quot;Helvetica Neue&quot;, Helvetica, Arial, sans-serif"/>
        <color rgb="FF1155CC"/>
        <sz val="11.0"/>
        <u/>
      </rPr>
      <t>Mickey's Chase (Japan).zip</t>
    </r>
  </si>
  <si>
    <r>
      <rPr>
        <rFont val="&quot;Helvetica Neue&quot;, Helvetica, Arial, sans-serif"/>
        <color rgb="FF1155CC"/>
        <sz val="11.0"/>
        <u/>
      </rPr>
      <t>Mickey's Dangerous Chase (Europe).zip</t>
    </r>
  </si>
  <si>
    <r>
      <rPr>
        <rFont val="&quot;Helvetica Neue&quot;, Helvetica, Arial, sans-serif"/>
        <color rgb="FF1155CC"/>
        <sz val="11.0"/>
        <u/>
      </rPr>
      <t>Mickey's Dangerous Chase (USA).zip</t>
    </r>
  </si>
  <si>
    <r>
      <rPr>
        <rFont val="&quot;Helvetica Neue&quot;, Helvetica, Arial, sans-serif"/>
        <color rgb="FF1155CC"/>
        <sz val="11.0"/>
        <u/>
      </rPr>
      <t>Mickey's Ultimate Challenge (USA, Europe) (Beta) (1993-11-12).zip</t>
    </r>
  </si>
  <si>
    <r>
      <rPr>
        <rFont val="&quot;Helvetica Neue&quot;, Helvetica, Arial, sans-serif"/>
        <color rgb="FF1155CC"/>
        <sz val="11.0"/>
        <u/>
      </rPr>
      <t>Mickey's Ultimate Challenge (USA, Europe).zip</t>
    </r>
  </si>
  <si>
    <r>
      <rPr>
        <rFont val="&quot;Helvetica Neue&quot;, Helvetica, Arial, sans-serif"/>
        <color rgb="FF1155CC"/>
        <sz val="11.0"/>
        <u/>
      </rPr>
      <t>Mickey Mouse (Europe).zip</t>
    </r>
  </si>
  <si>
    <r>
      <rPr>
        <rFont val="&quot;Helvetica Neue&quot;, Helvetica, Arial, sans-serif"/>
        <color rgb="FF1155CC"/>
        <sz val="11.0"/>
        <u/>
      </rPr>
      <t>Mickey Mouse (Japan).zip</t>
    </r>
  </si>
  <si>
    <r>
      <rPr>
        <rFont val="&quot;Helvetica Neue&quot;, Helvetica, Arial, sans-serif"/>
        <color rgb="FF1155CC"/>
        <sz val="11.0"/>
        <u/>
      </rPr>
      <t>Mickey Mouse - Magic Wands! (USA, Europe) (SGB Enhanced).zip</t>
    </r>
  </si>
  <si>
    <r>
      <rPr>
        <rFont val="&quot;Helvetica Neue&quot;, Helvetica, Arial, sans-serif"/>
        <color rgb="FF1155CC"/>
        <sz val="11.0"/>
        <u/>
      </rPr>
      <t>Mickey Mouse II (Japan).zip</t>
    </r>
  </si>
  <si>
    <r>
      <rPr>
        <rFont val="&quot;Helvetica Neue&quot;, Helvetica, Arial, sans-serif"/>
        <color rgb="FF1155CC"/>
        <sz val="11.0"/>
        <u/>
      </rPr>
      <t>Mickey Mouse IV - Mahou no Labyrinth (Japan).zip</t>
    </r>
  </si>
  <si>
    <r>
      <rPr>
        <rFont val="&quot;Helvetica Neue&quot;, Helvetica, Arial, sans-serif"/>
        <color rgb="FF1155CC"/>
        <sz val="11.0"/>
        <u/>
      </rPr>
      <t>Mickey Mouse V (Japan) (Rev 1).zip</t>
    </r>
  </si>
  <si>
    <r>
      <rPr>
        <rFont val="&quot;Helvetica Neue&quot;, Helvetica, Arial, sans-serif"/>
        <color rgb="FF1155CC"/>
        <sz val="11.0"/>
        <u/>
      </rPr>
      <t>Mickey Mouse V (Japan).zip</t>
    </r>
  </si>
  <si>
    <r>
      <rPr>
        <rFont val="&quot;Helvetica Neue&quot;, Helvetica, Arial, sans-serif"/>
        <color rgb="FF1155CC"/>
        <sz val="11.0"/>
        <u/>
      </rPr>
      <t>Micro Machines (USA, Europe).zip</t>
    </r>
  </si>
  <si>
    <r>
      <rPr>
        <rFont val="&quot;Helvetica Neue&quot;, Helvetica, Arial, sans-serif"/>
        <color rgb="FF1155CC"/>
        <sz val="11.0"/>
        <u/>
      </rPr>
      <t>Micro Machines 2 - Turbo Tournament (Europe).zip</t>
    </r>
  </si>
  <si>
    <r>
      <rPr>
        <rFont val="&quot;Helvetica Neue&quot;, Helvetica, Arial, sans-serif"/>
        <color rgb="FF1155CC"/>
        <sz val="11.0"/>
        <u/>
      </rPr>
      <t>Midori no Makibaou (Japan) (SGB Enhanced).zip</t>
    </r>
  </si>
  <si>
    <r>
      <rPr>
        <rFont val="&quot;Helvetica Neue&quot;, Helvetica, Arial, sans-serif"/>
        <color rgb="FF1155CC"/>
        <sz val="11.0"/>
        <u/>
      </rPr>
      <t>Mighty Morphin Power Rangers (USA, Europe) (Beta) (SGB Enhanced).zip</t>
    </r>
  </si>
  <si>
    <r>
      <rPr>
        <rFont val="&quot;Helvetica Neue&quot;, Helvetica, Arial, sans-serif"/>
        <color rgb="FF1155CC"/>
        <sz val="11.0"/>
        <u/>
      </rPr>
      <t>Mighty Morphin Power Rangers (USA, Europe) (SGB Enhanced).zip</t>
    </r>
  </si>
  <si>
    <r>
      <rPr>
        <rFont val="&quot;Helvetica Neue&quot;, Helvetica, Arial, sans-serif"/>
        <color rgb="FF1155CC"/>
        <sz val="11.0"/>
        <u/>
      </rPr>
      <t>Mighty Morphin Power Rangers - The Movie (USA, Europe) (SGB Enhanced).zip</t>
    </r>
  </si>
  <si>
    <r>
      <rPr>
        <rFont val="&quot;Helvetica Neue&quot;, Helvetica, Arial, sans-serif"/>
        <color rgb="FF1155CC"/>
        <sz val="11.0"/>
        <u/>
      </rPr>
      <t>Migrain (Japan).zip</t>
    </r>
  </si>
  <si>
    <r>
      <rPr>
        <rFont val="&quot;Helvetica Neue&quot;, Helvetica, Arial, sans-serif"/>
        <color rgb="FF1155CC"/>
        <sz val="11.0"/>
        <u/>
      </rPr>
      <t>Mikeneko Holmes no Kishidou (Japan).zip</t>
    </r>
  </si>
  <si>
    <r>
      <rPr>
        <rFont val="&quot;Helvetica Neue&quot;, Helvetica, Arial, sans-serif"/>
        <color rgb="FF1155CC"/>
        <sz val="11.0"/>
        <u/>
      </rPr>
      <t>Milon's Secret Castle (USA, Europe).zip</t>
    </r>
  </si>
  <si>
    <r>
      <rPr>
        <rFont val="&quot;Helvetica Neue&quot;, Helvetica, Arial, sans-serif"/>
        <color rgb="FF1155CC"/>
        <sz val="11.0"/>
        <u/>
      </rPr>
      <t>Milon no Meikyuu Kumikyoku (Japan).zip</t>
    </r>
  </si>
  <si>
    <r>
      <rPr>
        <rFont val="&quot;Helvetica Neue&quot;, Helvetica, Arial, sans-serif"/>
        <color rgb="FF1155CC"/>
        <sz val="11.0"/>
        <u/>
      </rPr>
      <t>Mind Bender (USA) (Beta) (1991-03-04).zip</t>
    </r>
  </si>
  <si>
    <r>
      <rPr>
        <rFont val="&quot;Helvetica Neue&quot;, Helvetica, Arial, sans-serif"/>
        <color rgb="FF1155CC"/>
        <sz val="11.0"/>
        <u/>
      </rPr>
      <t>Miner 2049er Starring Bounty Bob (USA).zip</t>
    </r>
  </si>
  <si>
    <r>
      <rPr>
        <rFont val="&quot;Helvetica Neue&quot;, Helvetica, Arial, sans-serif"/>
        <color rgb="FF1155CC"/>
        <sz val="11.0"/>
        <u/>
      </rPr>
      <t>Minesweeper - Soukaitei (Japan).zip</t>
    </r>
  </si>
  <si>
    <r>
      <rPr>
        <rFont val="&quot;Helvetica Neue&quot;, Helvetica, Arial, sans-serif"/>
        <color rgb="FF1155CC"/>
        <sz val="11.0"/>
        <u/>
      </rPr>
      <t>Mini-Putt (Japan).zip</t>
    </r>
  </si>
  <si>
    <r>
      <rPr>
        <rFont val="&quot;Helvetica Neue&quot;, Helvetica, Arial, sans-serif"/>
        <color rgb="FF1155CC"/>
        <sz val="11.0"/>
        <u/>
      </rPr>
      <t>Mini 4 Boy (Japan) (SGB Enhanced).zip</t>
    </r>
  </si>
  <si>
    <r>
      <rPr>
        <rFont val="&quot;Helvetica Neue&quot;, Helvetica, Arial, sans-serif"/>
        <color rgb="FF1155CC"/>
        <sz val="11.0"/>
        <u/>
      </rPr>
      <t>Mini 4 Boy II (Japan) (SGB Enhanced).zip</t>
    </r>
  </si>
  <si>
    <r>
      <rPr>
        <rFont val="&quot;Helvetica Neue&quot;, Helvetica, Arial, sans-serif"/>
        <color rgb="FF1155CC"/>
        <sz val="11.0"/>
        <u/>
      </rPr>
      <t>Mini Putt (Europe) (Proto).zip</t>
    </r>
  </si>
  <si>
    <r>
      <rPr>
        <rFont val="&quot;Helvetica Neue&quot;, Helvetica, Arial, sans-serif"/>
        <color rgb="FF1155CC"/>
        <sz val="11.0"/>
        <u/>
      </rPr>
      <t>Mini Putt (USA) (Proto).zip</t>
    </r>
  </si>
  <si>
    <r>
      <rPr>
        <rFont val="&quot;Helvetica Neue&quot;, Helvetica, Arial, sans-serif"/>
        <color rgb="FF1155CC"/>
        <sz val="11.0"/>
        <u/>
      </rPr>
      <t>Mini Yonku GB Let's &amp; Go!! (Japan) (SGB Enhanced).zip</t>
    </r>
  </si>
  <si>
    <r>
      <rPr>
        <rFont val="&quot;Helvetica Neue&quot;, Helvetica, Arial, sans-serif"/>
        <color rgb="FF1155CC"/>
        <sz val="11.0"/>
        <u/>
      </rPr>
      <t>Mini Yonku GB Let's &amp; Go!! - All-Star Battle Max (Japan) (SGB Enhanced).zip</t>
    </r>
  </si>
  <si>
    <r>
      <rPr>
        <rFont val="&quot;Helvetica Neue&quot;, Helvetica, Arial, sans-serif"/>
        <color rgb="FF1155CC"/>
        <sz val="11.0"/>
        <u/>
      </rPr>
      <t>Minolta 2085 Adj. Program (USA) (Unl).zip</t>
    </r>
  </si>
  <si>
    <r>
      <rPr>
        <rFont val="&quot;Helvetica Neue&quot;, Helvetica, Arial, sans-serif"/>
        <color rgb="FF1155CC"/>
        <sz val="11.0"/>
        <u/>
      </rPr>
      <t>Minolta 2097 Adj. Program (USA) (Unl).zip</t>
    </r>
  </si>
  <si>
    <r>
      <rPr>
        <rFont val="&quot;Helvetica Neue&quot;, Helvetica, Arial, sans-serif"/>
        <color rgb="FF1155CC"/>
        <sz val="11.0"/>
        <u/>
      </rPr>
      <t>Minolta 2098 Adj. Program (USA) (Unl).zip</t>
    </r>
  </si>
  <si>
    <r>
      <rPr>
        <rFont val="&quot;Helvetica Neue&quot;, Helvetica, Arial, sans-serif"/>
        <color rgb="FF1155CC"/>
        <sz val="11.0"/>
        <u/>
      </rPr>
      <t>Minolta 2156 Adj. Program (USA) (Unl).zip</t>
    </r>
  </si>
  <si>
    <r>
      <rPr>
        <rFont val="&quot;Helvetica Neue&quot;, Helvetica, Arial, sans-serif"/>
        <color rgb="FF1155CC"/>
        <sz val="11.0"/>
        <u/>
      </rPr>
      <t>Minolta 2162 Adj. Program (USA) (Unl) (Alt).zip</t>
    </r>
  </si>
  <si>
    <r>
      <rPr>
        <rFont val="&quot;Helvetica Neue&quot;, Helvetica, Arial, sans-serif"/>
        <color rgb="FF1155CC"/>
        <sz val="11.0"/>
        <u/>
      </rPr>
      <t>Minolta 2162 Adj. Program (USA) (Unl).zip</t>
    </r>
  </si>
  <si>
    <r>
      <rPr>
        <rFont val="&quot;Helvetica Neue&quot;, Helvetica, Arial, sans-serif"/>
        <color rgb="FF1155CC"/>
        <sz val="11.0"/>
        <u/>
      </rPr>
      <t>Minolta 2166 Adj. Program (USA) (Unl).zip</t>
    </r>
  </si>
  <si>
    <r>
      <rPr>
        <rFont val="&quot;Helvetica Neue&quot;, Helvetica, Arial, sans-serif"/>
        <color rgb="FF1155CC"/>
        <sz val="11.0"/>
        <u/>
      </rPr>
      <t>Minolta 2181 Adj. Program (USA) (Unl).zip</t>
    </r>
  </si>
  <si>
    <r>
      <rPr>
        <rFont val="&quot;Helvetica Neue&quot;, Helvetica, Arial, sans-serif"/>
        <color rgb="FF1155CC"/>
        <sz val="11.0"/>
        <u/>
      </rPr>
      <t>Minolta 2205 Adj. Program (USA) (Unl).zip</t>
    </r>
  </si>
  <si>
    <r>
      <rPr>
        <rFont val="&quot;Helvetica Neue&quot;, Helvetica, Arial, sans-serif"/>
        <color rgb="FF1155CC"/>
        <sz val="11.0"/>
        <u/>
      </rPr>
      <t>Minolta 2419 Adj. Program (USA) (Unl).zip</t>
    </r>
  </si>
  <si>
    <r>
      <rPr>
        <rFont val="&quot;Helvetica Neue&quot;, Helvetica, Arial, sans-serif"/>
        <color rgb="FF1155CC"/>
        <sz val="11.0"/>
        <u/>
      </rPr>
      <t>Minolta 2420 Adj. Program (USA) (Unl).zip</t>
    </r>
  </si>
  <si>
    <r>
      <rPr>
        <rFont val="&quot;Helvetica Neue&quot;, Helvetica, Arial, sans-serif"/>
        <color rgb="FF1155CC"/>
        <sz val="11.0"/>
        <u/>
      </rPr>
      <t>Minolta 2420 Adj. Program2 (USA) (Unl).zip</t>
    </r>
  </si>
  <si>
    <r>
      <rPr>
        <rFont val="&quot;Helvetica Neue&quot;, Helvetica, Arial, sans-serif"/>
        <color rgb="FF1155CC"/>
        <sz val="11.0"/>
        <u/>
      </rPr>
      <t>Minolta 2428 Adj. Program (USA) (Unl).zip</t>
    </r>
  </si>
  <si>
    <r>
      <rPr>
        <rFont val="&quot;Helvetica Neue&quot;, Helvetica, Arial, sans-serif"/>
        <color rgb="FF1155CC"/>
        <sz val="11.0"/>
        <u/>
      </rPr>
      <t>Minolta 2429 Adj. Program (USA) (Unl).zip</t>
    </r>
  </si>
  <si>
    <r>
      <rPr>
        <rFont val="&quot;Helvetica Neue&quot;, Helvetica, Arial, sans-serif"/>
        <color rgb="FF1155CC"/>
        <sz val="11.0"/>
        <u/>
      </rPr>
      <t>Minolta 2440 Adj. Program (USA) (Unl) (Alt).zip</t>
    </r>
  </si>
  <si>
    <r>
      <rPr>
        <rFont val="&quot;Helvetica Neue&quot;, Helvetica, Arial, sans-serif"/>
        <color rgb="FF1155CC"/>
        <sz val="11.0"/>
        <u/>
      </rPr>
      <t>Minolta 2440 Adj. Program (USA) (Unl).zip</t>
    </r>
  </si>
  <si>
    <r>
      <rPr>
        <rFont val="&quot;Helvetica Neue&quot;, Helvetica, Arial, sans-serif"/>
        <color rgb="FF1155CC"/>
        <sz val="11.0"/>
        <u/>
      </rPr>
      <t>Minolta 2463 Adj. Program (USA) (Unl).zip</t>
    </r>
  </si>
  <si>
    <r>
      <rPr>
        <rFont val="&quot;Helvetica Neue&quot;, Helvetica, Arial, sans-serif"/>
        <color rgb="FF1155CC"/>
        <sz val="11.0"/>
        <u/>
      </rPr>
      <t>Minolta 2468 Adj. Program (USA) (Unl).zip</t>
    </r>
  </si>
  <si>
    <r>
      <rPr>
        <rFont val="&quot;Helvetica Neue&quot;, Helvetica, Arial, sans-serif"/>
        <color rgb="FF1155CC"/>
        <sz val="11.0"/>
        <u/>
      </rPr>
      <t>Minolta 2472-73 Adj. Program (USA) (Unl).zip</t>
    </r>
  </si>
  <si>
    <r>
      <rPr>
        <rFont val="&quot;Helvetica Neue&quot;, Helvetica, Arial, sans-serif"/>
        <color rgb="FF1155CC"/>
        <sz val="11.0"/>
        <u/>
      </rPr>
      <t>Minolta 2476 Adj. Program (USA) (Unl).zip</t>
    </r>
  </si>
  <si>
    <r>
      <rPr>
        <rFont val="&quot;Helvetica Neue&quot;, Helvetica, Arial, sans-serif"/>
        <color rgb="FF1155CC"/>
        <sz val="11.0"/>
        <u/>
      </rPr>
      <t>Minolta 2481 Adj. Program (USA) (Unl).zip</t>
    </r>
  </si>
  <si>
    <r>
      <rPr>
        <rFont val="&quot;Helvetica Neue&quot;, Helvetica, Arial, sans-serif"/>
        <color rgb="FF1155CC"/>
        <sz val="11.0"/>
        <u/>
      </rPr>
      <t>Minolta SLR Data Copy (USA) (Unl).zip</t>
    </r>
  </si>
  <si>
    <r>
      <rPr>
        <rFont val="&quot;Helvetica Neue&quot;, Helvetica, Arial, sans-serif"/>
        <color rgb="FF1155CC"/>
        <sz val="11.0"/>
        <u/>
      </rPr>
      <t>Miracle Adventure of Esparks - Ushinawareta Seiseki Perivron (Japan).zip</t>
    </r>
  </si>
  <si>
    <r>
      <rPr>
        <rFont val="&quot;Helvetica Neue&quot;, Helvetica, Arial, sans-serif"/>
        <color rgb="FF1155CC"/>
        <sz val="11.0"/>
        <u/>
      </rPr>
      <t>Missile Command (USA, Europe).zip</t>
    </r>
  </si>
  <si>
    <r>
      <rPr>
        <rFont val="&quot;Helvetica Neue&quot;, Helvetica, Arial, sans-serif"/>
        <color rgb="FF1155CC"/>
        <sz val="11.0"/>
        <u/>
      </rPr>
      <t>Mission Mars (World) (Aftermarket) (Unl).zip</t>
    </r>
  </si>
  <si>
    <r>
      <rPr>
        <rFont val="&quot;Helvetica Neue&quot;, Helvetica, Arial, sans-serif"/>
        <color rgb="FF1155CC"/>
        <sz val="11.0"/>
        <u/>
      </rPr>
      <t>Mofa Qiu - Magic Ball (Taiwan) (Multicart Rip) (Unl).zip</t>
    </r>
  </si>
  <si>
    <r>
      <rPr>
        <rFont val="&quot;Helvetica Neue&quot;, Helvetica, Arial, sans-serif"/>
        <color rgb="FF1155CC"/>
        <sz val="11.0"/>
        <u/>
      </rPr>
      <t>Mofa Qiu - Magic Ball (Taiwan) (Unl).zip</t>
    </r>
  </si>
  <si>
    <r>
      <rPr>
        <rFont val="&quot;Helvetica Neue&quot;, Helvetica, Arial, sans-serif"/>
        <color rgb="FF1155CC"/>
        <sz val="11.0"/>
        <u/>
      </rPr>
      <t>Mogu Mogu Gombo - Harukanaru Chou Ryouri Densetsu (Japan) (SGB Enhanced).zip</t>
    </r>
  </si>
  <si>
    <r>
      <rPr>
        <rFont val="&quot;Helvetica Neue&quot;, Helvetica, Arial, sans-serif"/>
        <color rgb="FF1155CC"/>
        <sz val="11.0"/>
        <u/>
      </rPr>
      <t>Mogura de Pon! (Japan).zip</t>
    </r>
  </si>
  <si>
    <r>
      <rPr>
        <rFont val="&quot;Helvetica Neue&quot;, Helvetica, Arial, sans-serif"/>
        <color rgb="FF1155CC"/>
        <sz val="11.0"/>
        <u/>
      </rPr>
      <t>Moguranya (Japan) (SGB Enhanced).zip</t>
    </r>
  </si>
  <si>
    <r>
      <rPr>
        <rFont val="&quot;Helvetica Neue&quot;, Helvetica, Arial, sans-serif"/>
        <color rgb="FF1155CC"/>
        <sz val="11.0"/>
        <u/>
      </rPr>
      <t>Mole Mania (USA, Europe) (SGB Enhanced).zip</t>
    </r>
  </si>
  <si>
    <r>
      <rPr>
        <rFont val="&quot;Helvetica Neue&quot;, Helvetica, Arial, sans-serif"/>
        <color rgb="FF1155CC"/>
        <sz val="11.0"/>
        <u/>
      </rPr>
      <t>Momoiro Zousan (Japan) (Proto).zip</t>
    </r>
  </si>
  <si>
    <r>
      <rPr>
        <rFont val="&quot;Helvetica Neue&quot;, Helvetica, Arial, sans-serif"/>
        <color rgb="FF1155CC"/>
        <sz val="11.0"/>
        <u/>
      </rPr>
      <t>Momotarou Collection (Japan) (SGB Enhanced).zip</t>
    </r>
  </si>
  <si>
    <r>
      <rPr>
        <rFont val="&quot;Helvetica Neue&quot;, Helvetica, Arial, sans-serif"/>
        <color rgb="FF1155CC"/>
        <sz val="11.0"/>
        <u/>
      </rPr>
      <t>Momotarou Collection 2 (Japan) (SGB Enhanced).zip</t>
    </r>
  </si>
  <si>
    <r>
      <rPr>
        <rFont val="&quot;Helvetica Neue&quot;, Helvetica, Arial, sans-serif"/>
        <color rgb="FF1155CC"/>
        <sz val="11.0"/>
        <u/>
      </rPr>
      <t>Momotarou Dengeki (Japan).zip</t>
    </r>
  </si>
  <si>
    <r>
      <rPr>
        <rFont val="&quot;Helvetica Neue&quot;, Helvetica, Arial, sans-serif"/>
        <color rgb="FF1155CC"/>
        <sz val="11.0"/>
        <u/>
      </rPr>
      <t>Momotarou Dengeki 2 (Japan) (SGB Enhanced).zip</t>
    </r>
  </si>
  <si>
    <r>
      <rPr>
        <rFont val="&quot;Helvetica Neue&quot;, Helvetica, Arial, sans-serif"/>
        <color rgb="FF1155CC"/>
        <sz val="11.0"/>
        <u/>
      </rPr>
      <t>Momotarou Densetsu Gaiden (Japan).zip</t>
    </r>
  </si>
  <si>
    <r>
      <rPr>
        <rFont val="&quot;Helvetica Neue&quot;, Helvetica, Arial, sans-serif"/>
        <color rgb="FF1155CC"/>
        <sz val="11.0"/>
        <u/>
      </rPr>
      <t>Momotarou Dentetsu jr. - Zenkoku Ramen Meguri no Maki (Japan) (SGB Enhanced).zip</t>
    </r>
  </si>
  <si>
    <r>
      <rPr>
        <rFont val="&quot;Helvetica Neue&quot;, Helvetica, Arial, sans-serif"/>
        <color rgb="FF1155CC"/>
        <sz val="11.0"/>
        <u/>
      </rPr>
      <t>Mona and the Witch's Hat (World) (Aftermarket) (Unl).zip</t>
    </r>
  </si>
  <si>
    <r>
      <rPr>
        <rFont val="&quot;Helvetica Neue&quot;, Helvetica, Arial, sans-serif"/>
        <color rgb="FF1155CC"/>
        <sz val="11.0"/>
        <u/>
      </rPr>
      <t>Monde Perdu, Le - Jurassic Park (France) (En) (SGB Enhanced).zip</t>
    </r>
  </si>
  <si>
    <r>
      <rPr>
        <rFont val="&quot;Helvetica Neue&quot;, Helvetica, Arial, sans-serif"/>
        <color rgb="FF1155CC"/>
        <sz val="11.0"/>
        <u/>
      </rPr>
      <t>Money Idol Exchanger (Japan) (SGB Enhanced).zip</t>
    </r>
  </si>
  <si>
    <r>
      <rPr>
        <rFont val="&quot;Helvetica Neue&quot;, Helvetica, Arial, sans-serif"/>
        <color rgb="FF1155CC"/>
        <sz val="11.0"/>
        <u/>
      </rPr>
      <t>Monopoly (Europe) (En,Fr,De).zip</t>
    </r>
  </si>
  <si>
    <r>
      <rPr>
        <rFont val="&quot;Helvetica Neue&quot;, Helvetica, Arial, sans-serif"/>
        <color rgb="FF1155CC"/>
        <sz val="11.0"/>
        <u/>
      </rPr>
      <t>Monopoly (Japan).zip</t>
    </r>
  </si>
  <si>
    <r>
      <rPr>
        <rFont val="&quot;Helvetica Neue&quot;, Helvetica, Arial, sans-serif"/>
        <color rgb="FF1155CC"/>
        <sz val="11.0"/>
        <u/>
      </rPr>
      <t>Monopoly (USA).zip</t>
    </r>
  </si>
  <si>
    <r>
      <rPr>
        <rFont val="&quot;Helvetica Neue&quot;, Helvetica, Arial, sans-serif"/>
        <color rgb="FF1155CC"/>
        <sz val="11.0"/>
        <u/>
      </rPr>
      <t>Monster Maker (Japan).zip</t>
    </r>
  </si>
  <si>
    <r>
      <rPr>
        <rFont val="&quot;Helvetica Neue&quot;, Helvetica, Arial, sans-serif"/>
        <color rgb="FF1155CC"/>
        <sz val="11.0"/>
        <u/>
      </rPr>
      <t>Monster Maker - Barcode Saga (Japan).zip</t>
    </r>
  </si>
  <si>
    <r>
      <rPr>
        <rFont val="&quot;Helvetica Neue&quot;, Helvetica, Arial, sans-serif"/>
        <color rgb="FF1155CC"/>
        <sz val="11.0"/>
        <u/>
      </rPr>
      <t>Monster Maker 2 - Uru no Hiken (Japan).zip</t>
    </r>
  </si>
  <si>
    <r>
      <rPr>
        <rFont val="&quot;Helvetica Neue&quot;, Helvetica, Arial, sans-serif"/>
        <color rgb="FF1155CC"/>
        <sz val="11.0"/>
        <u/>
      </rPr>
      <t>Monster Max (Europe) (En,Fr,De,Es,It,Nl) (Beta) (1993-04-01).zip</t>
    </r>
  </si>
  <si>
    <r>
      <rPr>
        <rFont val="&quot;Helvetica Neue&quot;, Helvetica, Arial, sans-serif"/>
        <color rgb="FF1155CC"/>
        <sz val="11.0"/>
        <u/>
      </rPr>
      <t>Monster Max (Europe) (En,Fr,De,Es,It,Nl).zip</t>
    </r>
  </si>
  <si>
    <r>
      <rPr>
        <rFont val="&quot;Helvetica Neue&quot;, Helvetica, Arial, sans-serif"/>
        <color rgb="FF1155CC"/>
        <sz val="11.0"/>
        <u/>
      </rPr>
      <t>Monster Race (Japan) (SGB Enhanced).zip</t>
    </r>
  </si>
  <si>
    <r>
      <rPr>
        <rFont val="&quot;Helvetica Neue&quot;, Helvetica, Arial, sans-serif"/>
        <color rgb="FF1155CC"/>
        <sz val="11.0"/>
        <u/>
      </rPr>
      <t>Monster Race Okawari (Japan) (SGB Enhanced).zip</t>
    </r>
  </si>
  <si>
    <r>
      <rPr>
        <rFont val="&quot;Helvetica Neue&quot;, Helvetica, Arial, sans-serif"/>
        <color rgb="FF1155CC"/>
        <sz val="11.0"/>
        <u/>
      </rPr>
      <t>Monster Truck (Japan).zip</t>
    </r>
  </si>
  <si>
    <r>
      <rPr>
        <rFont val="&quot;Helvetica Neue&quot;, Helvetica, Arial, sans-serif"/>
        <color rgb="FF1155CC"/>
        <sz val="11.0"/>
        <u/>
      </rPr>
      <t>Monster Truck Wars (USA, Europe).zip</t>
    </r>
  </si>
  <si>
    <r>
      <rPr>
        <rFont val="&quot;Helvetica Neue&quot;, Helvetica, Arial, sans-serif"/>
        <color rgb="FF1155CC"/>
        <sz val="11.0"/>
        <u/>
      </rPr>
      <t>Montezuma's Return! (Europe) (En,Fr,De,Es,It).zip</t>
    </r>
  </si>
  <si>
    <r>
      <rPr>
        <rFont val="&quot;Helvetica Neue&quot;, Helvetica, Arial, sans-serif"/>
        <color rgb="FF1155CC"/>
        <sz val="11.0"/>
        <u/>
      </rPr>
      <t>Monty on the Run (World) (Aftermarket) (Unl).zip</t>
    </r>
  </si>
  <si>
    <r>
      <rPr>
        <rFont val="&quot;Helvetica Neue&quot;, Helvetica, Arial, sans-serif"/>
        <color rgb="FF1155CC"/>
        <sz val="11.0"/>
        <u/>
      </rPr>
      <t>Mortal Kombat &amp; Mortal Kombat II (Japan).zip</t>
    </r>
  </si>
  <si>
    <r>
      <rPr>
        <rFont val="&quot;Helvetica Neue&quot;, Helvetica, Arial, sans-serif"/>
        <color rgb="FF1155CC"/>
        <sz val="11.0"/>
        <u/>
      </rPr>
      <t>Mortal Kombat &amp; Mortal Kombat II (USA, Europe).zip</t>
    </r>
  </si>
  <si>
    <r>
      <rPr>
        <rFont val="&quot;Helvetica Neue&quot;, Helvetica, Arial, sans-serif"/>
        <color rgb="FF1155CC"/>
        <sz val="11.0"/>
        <u/>
      </rPr>
      <t>Mortal Kombat (USA, Europe) (Beta).zip</t>
    </r>
  </si>
  <si>
    <r>
      <rPr>
        <rFont val="&quot;Helvetica Neue&quot;, Helvetica, Arial, sans-serif"/>
        <color rgb="FF1155CC"/>
        <sz val="11.0"/>
        <u/>
      </rPr>
      <t>Mortal Kombat (USA, Europe).zip</t>
    </r>
  </si>
  <si>
    <r>
      <rPr>
        <rFont val="&quot;Helvetica Neue&quot;, Helvetica, Arial, sans-serif"/>
        <color rgb="FF1155CC"/>
        <sz val="11.0"/>
        <u/>
      </rPr>
      <t>Mortal Kombat - Shinken Kourin Densetsu (Japan).zip</t>
    </r>
  </si>
  <si>
    <r>
      <rPr>
        <rFont val="&quot;Helvetica Neue&quot;, Helvetica, Arial, sans-serif"/>
        <color rgb="FF1155CC"/>
        <sz val="11.0"/>
        <u/>
      </rPr>
      <t>Mortal Kombat 3 (Europe).zip</t>
    </r>
  </si>
  <si>
    <r>
      <rPr>
        <rFont val="&quot;Helvetica Neue&quot;, Helvetica, Arial, sans-serif"/>
        <color rgb="FF1155CC"/>
        <sz val="11.0"/>
        <u/>
      </rPr>
      <t>Mortal Kombat 3 (USA, Europe).zip</t>
    </r>
  </si>
  <si>
    <r>
      <rPr>
        <rFont val="&quot;Helvetica Neue&quot;, Helvetica, Arial, sans-serif"/>
        <color rgb="FF1155CC"/>
        <sz val="11.0"/>
        <u/>
      </rPr>
      <t>Mortal Kombat II (USA, Europe).zip</t>
    </r>
  </si>
  <si>
    <r>
      <rPr>
        <rFont val="&quot;Helvetica Neue&quot;, Helvetica, Arial, sans-serif"/>
        <color rgb="FF1155CC"/>
        <sz val="11.0"/>
        <u/>
      </rPr>
      <t>Mortal Kombat II - Kyuukyoku Shinken (Japan).zip</t>
    </r>
  </si>
  <si>
    <r>
      <rPr>
        <rFont val="&quot;Helvetica Neue&quot;, Helvetica, Arial, sans-serif"/>
        <color rgb="FF1155CC"/>
        <sz val="11.0"/>
        <u/>
      </rPr>
      <t>Motocross Maniacs (Europe) (Rev 1).zip</t>
    </r>
  </si>
  <si>
    <r>
      <rPr>
        <rFont val="&quot;Helvetica Neue&quot;, Helvetica, Arial, sans-serif"/>
        <color rgb="FF1155CC"/>
        <sz val="11.0"/>
        <u/>
      </rPr>
      <t>Motocross Maniacs (Europe).zip</t>
    </r>
  </si>
  <si>
    <r>
      <rPr>
        <rFont val="&quot;Helvetica Neue&quot;, Helvetica, Arial, sans-serif"/>
        <color rgb="FF1155CC"/>
        <sz val="11.0"/>
        <u/>
      </rPr>
      <t>Motocross Maniacs (Japan).zip</t>
    </r>
  </si>
  <si>
    <r>
      <rPr>
        <rFont val="&quot;Helvetica Neue&quot;, Helvetica, Arial, sans-serif"/>
        <color rgb="FF1155CC"/>
        <sz val="11.0"/>
        <u/>
      </rPr>
      <t>Motocross Maniacs (USA).zip</t>
    </r>
  </si>
  <si>
    <r>
      <rPr>
        <rFont val="&quot;Helvetica Neue&quot;, Helvetica, Arial, sans-serif"/>
        <color rgb="FF1155CC"/>
        <sz val="11.0"/>
        <u/>
      </rPr>
      <t>Mouse Trap Hotel (USA).zip</t>
    </r>
  </si>
  <si>
    <r>
      <rPr>
        <rFont val="&quot;Helvetica Neue&quot;, Helvetica, Arial, sans-serif"/>
        <color rgb="FF1155CC"/>
        <sz val="11.0"/>
        <u/>
      </rPr>
      <t>Mr. Chin's Gourmet Paradise (USA).zip</t>
    </r>
  </si>
  <si>
    <r>
      <rPr>
        <rFont val="&quot;Helvetica Neue&quot;, Helvetica, Arial, sans-serif"/>
        <color rgb="FF1155CC"/>
        <sz val="11.0"/>
        <u/>
      </rPr>
      <t>Mr. Do! (Europe).zip</t>
    </r>
  </si>
  <si>
    <r>
      <rPr>
        <rFont val="&quot;Helvetica Neue&quot;, Helvetica, Arial, sans-serif"/>
        <color rgb="FF1155CC"/>
        <sz val="11.0"/>
        <u/>
      </rPr>
      <t>Mr. Do! (USA).zip</t>
    </r>
  </si>
  <si>
    <r>
      <rPr>
        <rFont val="&quot;Helvetica Neue&quot;, Helvetica, Arial, sans-serif"/>
        <color rgb="FF1155CC"/>
        <sz val="11.0"/>
        <u/>
      </rPr>
      <t>Mr. Go no Baken Tekichuu Jutsu (Japan).zip</t>
    </r>
  </si>
  <si>
    <r>
      <rPr>
        <rFont val="&quot;Helvetica Neue&quot;, Helvetica, Arial, sans-serif"/>
        <color rgb="FF1155CC"/>
        <sz val="11.0"/>
        <u/>
      </rPr>
      <t>Mr. Nutz (Europe).zip</t>
    </r>
  </si>
  <si>
    <r>
      <rPr>
        <rFont val="&quot;Helvetica Neue&quot;, Helvetica, Arial, sans-serif"/>
        <color rgb="FF1155CC"/>
        <sz val="11.0"/>
        <u/>
      </rPr>
      <t>Ms. Pac-Man (Europe).zip</t>
    </r>
  </si>
  <si>
    <r>
      <rPr>
        <rFont val="&quot;Helvetica Neue&quot;, Helvetica, Arial, sans-serif"/>
        <color rgb="FF1155CC"/>
        <sz val="11.0"/>
        <u/>
      </rPr>
      <t>Ms. Pac-Man (USA).zip</t>
    </r>
  </si>
  <si>
    <r>
      <rPr>
        <rFont val="&quot;Helvetica Neue&quot;, Helvetica, Arial, sans-serif"/>
        <color rgb="FF1155CC"/>
        <sz val="11.0"/>
        <u/>
      </rPr>
      <t>Muhammad Ali Heavyweight Boxing (USA, Europe).zip</t>
    </r>
  </si>
  <si>
    <r>
      <rPr>
        <rFont val="&quot;Helvetica Neue&quot;, Helvetica, Arial, sans-serif"/>
        <color rgb="FF1155CC"/>
        <sz val="11.0"/>
        <u/>
      </rPr>
      <t>Mulan (Europe) (SGB Enhanced).zip</t>
    </r>
  </si>
  <si>
    <r>
      <rPr>
        <rFont val="&quot;Helvetica Neue&quot;, Helvetica, Arial, sans-serif"/>
        <color rgb="FF1155CC"/>
        <sz val="11.0"/>
        <u/>
      </rPr>
      <t>Mulan (USA) (SGB Enhanced).zip</t>
    </r>
  </si>
  <si>
    <r>
      <rPr>
        <rFont val="&quot;Helvetica Neue&quot;, Helvetica, Arial, sans-serif"/>
        <color rgb="FF1155CC"/>
        <sz val="11.0"/>
        <u/>
      </rPr>
      <t>Muncher (World) (Aftermarket) (Unl).zip</t>
    </r>
  </si>
  <si>
    <r>
      <rPr>
        <rFont val="&quot;Helvetica Neue&quot;, Helvetica, Arial, sans-serif"/>
        <color rgb="FF1155CC"/>
        <sz val="11.0"/>
        <u/>
      </rPr>
      <t>My Husband is a WITCH (World) (v1.1) (Aftermarket) (Unl).zip</t>
    </r>
  </si>
  <si>
    <r>
      <rPr>
        <rFont val="&quot;Helvetica Neue&quot;, Helvetica, Arial, sans-serif"/>
        <color rgb="FF1155CC"/>
        <sz val="11.0"/>
        <u/>
      </rPr>
      <t>My World (World) (Aftermarket) (Unl).zip</t>
    </r>
  </si>
  <si>
    <r>
      <rPr>
        <rFont val="&quot;Helvetica Neue&quot;, Helvetica, Arial, sans-serif"/>
        <color rgb="FF1155CC"/>
        <sz val="11.0"/>
        <u/>
      </rPr>
      <t>Mysterium (Japan).zip</t>
    </r>
  </si>
  <si>
    <r>
      <rPr>
        <rFont val="&quot;Helvetica Neue&quot;, Helvetica, Arial, sans-serif"/>
        <color rgb="FF1155CC"/>
        <sz val="11.0"/>
        <u/>
      </rPr>
      <t>Mysterium (USA) (Beta).zip</t>
    </r>
  </si>
  <si>
    <r>
      <rPr>
        <rFont val="&quot;Helvetica Neue&quot;, Helvetica, Arial, sans-serif"/>
        <color rgb="FF1155CC"/>
        <sz val="11.0"/>
        <u/>
      </rPr>
      <t>Mysterium (USA).zip</t>
    </r>
  </si>
  <si>
    <r>
      <rPr>
        <rFont val="&quot;Helvetica Neue&quot;, Helvetica, Arial, sans-serif"/>
        <color rgb="FF1155CC"/>
        <sz val="11.0"/>
        <u/>
      </rPr>
      <t>Mystic Quest (Europe).zip</t>
    </r>
  </si>
  <si>
    <r>
      <rPr>
        <rFont val="&quot;Helvetica Neue&quot;, Helvetica, Arial, sans-serif"/>
        <color rgb="FF1155CC"/>
        <sz val="11.0"/>
        <u/>
      </rPr>
      <t>Mystic Quest (France).zip</t>
    </r>
  </si>
  <si>
    <r>
      <rPr>
        <rFont val="&quot;Helvetica Neue&quot;, Helvetica, Arial, sans-serif"/>
        <color rgb="FF1155CC"/>
        <sz val="11.0"/>
        <u/>
      </rPr>
      <t>Mystic Quest (Germany).zip</t>
    </r>
  </si>
  <si>
    <r>
      <rPr>
        <rFont val="&quot;Helvetica Neue&quot;, Helvetica, Arial, sans-serif"/>
        <color rgb="FF1155CC"/>
        <sz val="11.0"/>
        <u/>
      </rPr>
      <t>Mystic Quest (World) (Collection of Mana).zip</t>
    </r>
  </si>
  <si>
    <r>
      <rPr>
        <rFont val="&quot;Helvetica Neue&quot;, Helvetica, Arial, sans-serif"/>
        <color rgb="FF1155CC"/>
        <sz val="11.0"/>
        <u/>
      </rPr>
      <t>Mystic Quest (World) (De) (Collection of Mana).zip</t>
    </r>
  </si>
  <si>
    <r>
      <rPr>
        <rFont val="&quot;Helvetica Neue&quot;, Helvetica, Arial, sans-serif"/>
        <color rgb="FF1155CC"/>
        <sz val="11.0"/>
        <u/>
      </rPr>
      <t>Mystic Quest (World) (Fr) (Collection of Mana).zip</t>
    </r>
  </si>
  <si>
    <r>
      <rPr>
        <rFont val="&quot;Helvetica Neue&quot;, Helvetica, Arial, sans-serif"/>
        <color rgb="FF1155CC"/>
        <sz val="11.0"/>
        <u/>
      </rPr>
      <t>Mystical Ninja Starring Goemon (Europe) (SGB Enhanced).zip</t>
    </r>
  </si>
  <si>
    <r>
      <rPr>
        <rFont val="&quot;Helvetica Neue&quot;, Helvetica, Arial, sans-serif"/>
        <color rgb="FF1155CC"/>
        <sz val="11.0"/>
        <u/>
      </rPr>
      <t>Mystical Ninja Starring Goemon (USA) (SGB Enhanced).zip</t>
    </r>
  </si>
  <si>
    <r>
      <rPr>
        <rFont val="&quot;Helvetica Neue&quot;, Helvetica, Arial, sans-serif"/>
        <color rgb="FF1155CC"/>
        <sz val="11.0"/>
        <u/>
      </rPr>
      <t>NBA All-Star Challenge (USA, Europe).zip</t>
    </r>
  </si>
  <si>
    <r>
      <rPr>
        <rFont val="&quot;Helvetica Neue&quot;, Helvetica, Arial, sans-serif"/>
        <color rgb="FF1155CC"/>
        <sz val="11.0"/>
        <u/>
      </rPr>
      <t>NBA All-Star Challenge 2 (Japan).zip</t>
    </r>
  </si>
  <si>
    <r>
      <rPr>
        <rFont val="&quot;Helvetica Neue&quot;, Helvetica, Arial, sans-serif"/>
        <color rgb="FF1155CC"/>
        <sz val="11.0"/>
        <u/>
      </rPr>
      <t>NBA All-Star Challenge 2 (USA, Europe).zip</t>
    </r>
  </si>
  <si>
    <r>
      <rPr>
        <rFont val="&quot;Helvetica Neue&quot;, Helvetica, Arial, sans-serif"/>
        <color rgb="FF1155CC"/>
        <sz val="11.0"/>
        <u/>
      </rPr>
      <t>NBA Jam (USA, Europe).zip</t>
    </r>
  </si>
  <si>
    <r>
      <rPr>
        <rFont val="&quot;Helvetica Neue&quot;, Helvetica, Arial, sans-serif"/>
        <color rgb="FF1155CC"/>
        <sz val="11.0"/>
        <u/>
      </rPr>
      <t>NBA Jam - Tournament Edition (Japan).zip</t>
    </r>
  </si>
  <si>
    <r>
      <rPr>
        <rFont val="&quot;Helvetica Neue&quot;, Helvetica, Arial, sans-serif"/>
        <color rgb="FF1155CC"/>
        <sz val="11.0"/>
        <u/>
      </rPr>
      <t>NBA Jam - Tournament Edition (USA, Europe).zip</t>
    </r>
  </si>
  <si>
    <r>
      <rPr>
        <rFont val="&quot;Helvetica Neue&quot;, Helvetica, Arial, sans-serif"/>
        <color rgb="FF1155CC"/>
        <sz val="11.0"/>
        <u/>
      </rPr>
      <t>NBA Live 96 (USA, Europe) (SGB Enhanced).zip</t>
    </r>
  </si>
  <si>
    <r>
      <rPr>
        <rFont val="&quot;Helvetica Neue&quot;, Helvetica, Arial, sans-serif"/>
        <color rgb="FF1155CC"/>
        <sz val="11.0"/>
        <u/>
      </rPr>
      <t>NFL Football (USA).zip</t>
    </r>
  </si>
  <si>
    <r>
      <rPr>
        <rFont val="&quot;Helvetica Neue&quot;, Helvetica, Arial, sans-serif"/>
        <color rgb="FF1155CC"/>
        <sz val="11.0"/>
        <u/>
      </rPr>
      <t>NFL Quarterback Club '95 (Japan).zip</t>
    </r>
  </si>
  <si>
    <r>
      <rPr>
        <rFont val="&quot;Helvetica Neue&quot;, Helvetica, Arial, sans-serif"/>
        <color rgb="FF1155CC"/>
        <sz val="11.0"/>
        <u/>
      </rPr>
      <t>NFL Quarterback Club (USA, Europe).zip</t>
    </r>
  </si>
  <si>
    <r>
      <rPr>
        <rFont val="&quot;Helvetica Neue&quot;, Helvetica, Arial, sans-serif"/>
        <color rgb="FF1155CC"/>
        <sz val="11.0"/>
        <u/>
      </rPr>
      <t>NFL Quarterback Club 96 (Japan) (En) (Proto).zip</t>
    </r>
  </si>
  <si>
    <r>
      <rPr>
        <rFont val="&quot;Helvetica Neue&quot;, Helvetica, Arial, sans-serif"/>
        <color rgb="FF1155CC"/>
        <sz val="11.0"/>
        <u/>
      </rPr>
      <t>NFL Quarterback Club 96 (USA, Europe).zip</t>
    </r>
  </si>
  <si>
    <r>
      <rPr>
        <rFont val="&quot;Helvetica Neue&quot;, Helvetica, Arial, sans-serif"/>
        <color rgb="FF1155CC"/>
        <sz val="11.0"/>
        <u/>
      </rPr>
      <t>NFL Quarterback Club II (USA, Europe).zip</t>
    </r>
  </si>
  <si>
    <r>
      <rPr>
        <rFont val="&quot;Helvetica Neue&quot;, Helvetica, Arial, sans-serif"/>
        <color rgb="FF1155CC"/>
        <sz val="11.0"/>
        <u/>
      </rPr>
      <t>NHL 96 (USA, Europe) (SGB Enhanced).zip</t>
    </r>
  </si>
  <si>
    <r>
      <rPr>
        <rFont val="&quot;Helvetica Neue&quot;, Helvetica, Arial, sans-serif"/>
        <color rgb="FF1155CC"/>
        <sz val="11.0"/>
        <u/>
      </rPr>
      <t>NHL Hockey 95 (USA, Europe) (SGB Enhanced).zip</t>
    </r>
  </si>
  <si>
    <r>
      <rPr>
        <rFont val="&quot;Helvetica Neue&quot;, Helvetica, Arial, sans-serif"/>
        <color rgb="FF1155CC"/>
        <sz val="11.0"/>
        <u/>
      </rPr>
      <t>NIV Bible &amp; the 20 Lost Levels of Joshua (USA) (Unl).zip</t>
    </r>
  </si>
  <si>
    <r>
      <rPr>
        <rFont val="&quot;Helvetica Neue&quot;, Helvetica, Arial, sans-serif"/>
        <color rgb="FF1155CC"/>
        <sz val="11.0"/>
        <u/>
      </rPr>
      <t>Nada Asatarou &amp; Kojima Takeo no Jissen Mahjong Kyoushitsu (Japan) (SGB Enhanced).zip</t>
    </r>
  </si>
  <si>
    <r>
      <rPr>
        <rFont val="&quot;Helvetica Neue&quot;, Helvetica, Arial, sans-serif"/>
        <color rgb="FF1155CC"/>
        <sz val="11.0"/>
        <u/>
      </rPr>
      <t>Nada Asatarou no Powerful Mahjong - Tsugi no Itte 100 Dai (Japan).zip</t>
    </r>
  </si>
  <si>
    <r>
      <rPr>
        <rFont val="&quot;Helvetica Neue&quot;, Helvetica, Arial, sans-serif"/>
        <color rgb="FF1155CC"/>
        <sz val="11.0"/>
        <u/>
      </rPr>
      <t>Nail 'n Scale (USA, Europe).zip</t>
    </r>
  </si>
  <si>
    <r>
      <rPr>
        <rFont val="&quot;Helvetica Neue&quot;, Helvetica, Arial, sans-serif"/>
        <color rgb="FF1155CC"/>
        <sz val="11.0"/>
        <u/>
      </rPr>
      <t>Nakajima Satoru - F-1 Hero GB - World Championship '91 (Japan).zip</t>
    </r>
  </si>
  <si>
    <r>
      <rPr>
        <rFont val="&quot;Helvetica Neue&quot;, Helvetica, Arial, sans-serif"/>
        <color rgb="FF1155CC"/>
        <sz val="11.0"/>
        <u/>
      </rPr>
      <t>Nakajima Satoru Kanshuu - F-1 Hero GB '92 - The Graded Driver (Japan).zip</t>
    </r>
  </si>
  <si>
    <r>
      <rPr>
        <rFont val="&quot;Helvetica Neue&quot;, Helvetica, Arial, sans-serif"/>
        <color rgb="FF1155CC"/>
        <sz val="11.0"/>
        <u/>
      </rPr>
      <t>Namco Classic (Japan).zip</t>
    </r>
  </si>
  <si>
    <r>
      <rPr>
        <rFont val="&quot;Helvetica Neue&quot;, Helvetica, Arial, sans-serif"/>
        <color rgb="FF1155CC"/>
        <sz val="11.0"/>
        <u/>
      </rPr>
      <t>Namco Gallery Vol.1 (Japan) (SGB Enhanced).zip</t>
    </r>
  </si>
  <si>
    <r>
      <rPr>
        <rFont val="&quot;Helvetica Neue&quot;, Helvetica, Arial, sans-serif"/>
        <color rgb="FF1155CC"/>
        <sz val="11.0"/>
        <u/>
      </rPr>
      <t>Namco Gallery Vol.2 (Japan) (SGB Enhanced).zip</t>
    </r>
  </si>
  <si>
    <r>
      <rPr>
        <rFont val="&quot;Helvetica Neue&quot;, Helvetica, Arial, sans-serif"/>
        <color rgb="FF1155CC"/>
        <sz val="11.0"/>
        <u/>
      </rPr>
      <t>Namco Gallery Vol.3 (Japan) (SGB Enhanced).zip</t>
    </r>
  </si>
  <si>
    <r>
      <rPr>
        <rFont val="&quot;Helvetica Neue&quot;, Helvetica, Arial, sans-serif"/>
        <color rgb="FF1155CC"/>
        <sz val="11.0"/>
        <u/>
      </rPr>
      <t>Nangoku Shounen Papuwa-kun - Ganmadan no Yabou (Japan).zip</t>
    </r>
  </si>
  <si>
    <r>
      <rPr>
        <rFont val="&quot;Helvetica Neue&quot;, Helvetica, Arial, sans-serif"/>
        <color rgb="FF1155CC"/>
        <sz val="11.0"/>
        <u/>
      </rPr>
      <t>Nanonote (Japan) (Rev 1) (Beta).zip</t>
    </r>
  </si>
  <si>
    <r>
      <rPr>
        <rFont val="&quot;Helvetica Neue&quot;, Helvetica, Arial, sans-serif"/>
        <color rgb="FF1155CC"/>
        <sz val="11.0"/>
        <u/>
      </rPr>
      <t>Nanonote (Japan).zip</t>
    </r>
  </si>
  <si>
    <r>
      <rPr>
        <rFont val="&quot;Helvetica Neue&quot;, Helvetica, Arial, sans-serif"/>
        <color rgb="FF1155CC"/>
        <sz val="11.0"/>
        <u/>
      </rPr>
      <t>Navy SEALs (USA, Europe).zip</t>
    </r>
  </si>
  <si>
    <r>
      <rPr>
        <rFont val="&quot;Helvetica Neue&quot;, Helvetica, Arial, sans-serif"/>
        <color rgb="FF1155CC"/>
        <sz val="11.0"/>
        <u/>
      </rPr>
      <t>Navyblue 98 (Japan).zip</t>
    </r>
  </si>
  <si>
    <r>
      <rPr>
        <rFont val="&quot;Helvetica Neue&quot;, Helvetica, Arial, sans-serif"/>
        <color rgb="FF1155CC"/>
        <sz val="11.0"/>
        <u/>
      </rPr>
      <t>Nectaris GB (Japan) (SGB Enhanced).zip</t>
    </r>
  </si>
  <si>
    <r>
      <rPr>
        <rFont val="&quot;Helvetica Neue&quot;, Helvetica, Arial, sans-serif"/>
        <color rgb="FF1155CC"/>
        <sz val="11.0"/>
        <u/>
      </rPr>
      <t>Nekketsu! Beach Volley Da yo Kunio-kun (Japan) (SGB Enhanced).zip</t>
    </r>
  </si>
  <si>
    <r>
      <rPr>
        <rFont val="&quot;Helvetica Neue&quot;, Helvetica, Arial, sans-serif"/>
        <color rgb="FF1155CC"/>
        <sz val="11.0"/>
        <u/>
      </rPr>
      <t>Nekketsu Kouha Kunio-kun - Bangai Rantou Hen (Japan).zip</t>
    </r>
  </si>
  <si>
    <r>
      <rPr>
        <rFont val="&quot;Helvetica Neue&quot;, Helvetica, Arial, sans-serif"/>
        <color rgb="FF1155CC"/>
        <sz val="11.0"/>
        <u/>
      </rPr>
      <t>Nekketsu Koukou Dodgeball-bu - Kyouteki! Dodge Soldier no Maki (Japan).zip</t>
    </r>
  </si>
  <si>
    <r>
      <rPr>
        <rFont val="&quot;Helvetica Neue&quot;, Helvetica, Arial, sans-serif"/>
        <color rgb="FF1155CC"/>
        <sz val="11.0"/>
        <u/>
      </rPr>
      <t>Nekketsu Koukou Soccer-bu - World Cup Hen (Japan).zip</t>
    </r>
  </si>
  <si>
    <r>
      <rPr>
        <rFont val="&quot;Helvetica Neue&quot;, Helvetica, Arial, sans-serif"/>
        <color rgb="FF1155CC"/>
        <sz val="11.0"/>
        <u/>
      </rPr>
      <t>Neko Can Dream (World) (En) (Aftermarket) (Unl).zip</t>
    </r>
  </si>
  <si>
    <r>
      <rPr>
        <rFont val="&quot;Helvetica Neue&quot;, Helvetica, Arial, sans-serif"/>
        <color rgb="FF1155CC"/>
        <sz val="11.0"/>
        <u/>
      </rPr>
      <t>Neko Can Dream (World) (En) (Demo) (Aftermarket) (Unl).zip</t>
    </r>
  </si>
  <si>
    <r>
      <rPr>
        <rFont val="&quot;Helvetica Neue&quot;, Helvetica, Arial, sans-serif"/>
        <color rgb="FF1155CC"/>
        <sz val="11.0"/>
        <u/>
      </rPr>
      <t>Neko Can Dream (World) (Ja) (Demo) (Aftermarket) (Unl).zip</t>
    </r>
  </si>
  <si>
    <r>
      <rPr>
        <rFont val="&quot;Helvetica Neue&quot;, Helvetica, Arial, sans-serif"/>
        <color rgb="FF1155CC"/>
        <sz val="11.0"/>
        <u/>
      </rPr>
      <t>Nekojara Monogatari (Japan).zip</t>
    </r>
  </si>
  <si>
    <r>
      <rPr>
        <rFont val="&quot;Helvetica Neue&quot;, Helvetica, Arial, sans-serif"/>
        <color rgb="FF1155CC"/>
        <sz val="11.0"/>
        <u/>
      </rPr>
      <t>Nemesis (Europe).zip</t>
    </r>
  </si>
  <si>
    <r>
      <rPr>
        <rFont val="&quot;Helvetica Neue&quot;, Helvetica, Arial, sans-serif"/>
        <color rgb="FF1155CC"/>
        <sz val="11.0"/>
        <u/>
      </rPr>
      <t>Nemesis (Japan).zip</t>
    </r>
  </si>
  <si>
    <r>
      <rPr>
        <rFont val="&quot;Helvetica Neue&quot;, Helvetica, Arial, sans-serif"/>
        <color rgb="FF1155CC"/>
        <sz val="11.0"/>
        <u/>
      </rPr>
      <t>Nemesis (USA) (Rev 1) (Beta).zip</t>
    </r>
  </si>
  <si>
    <r>
      <rPr>
        <rFont val="&quot;Helvetica Neue&quot;, Helvetica, Arial, sans-serif"/>
        <color rgb="FF1155CC"/>
        <sz val="11.0"/>
        <u/>
      </rPr>
      <t>Nemesis (USA).zip</t>
    </r>
  </si>
  <si>
    <r>
      <rPr>
        <rFont val="&quot;Helvetica Neue&quot;, Helvetica, Arial, sans-serif"/>
        <color rgb="FF1155CC"/>
        <sz val="11.0"/>
        <u/>
      </rPr>
      <t>Nemesis II (Japan).zip</t>
    </r>
  </si>
  <si>
    <r>
      <rPr>
        <rFont val="&quot;Helvetica Neue&quot;, Helvetica, Arial, sans-serif"/>
        <color rgb="FF1155CC"/>
        <sz val="11.0"/>
        <u/>
      </rPr>
      <t>Nemesis II - The Return of the Hero (Europe).zip</t>
    </r>
  </si>
  <si>
    <r>
      <rPr>
        <rFont val="&quot;Helvetica Neue&quot;, Helvetica, Arial, sans-serif"/>
        <color rgb="FF1155CC"/>
        <sz val="11.0"/>
        <u/>
      </rPr>
      <t>Nettou Garou Densetsu 2 - Aratanaru Tatakai (Japan) (SGB Enhanced).zip</t>
    </r>
  </si>
  <si>
    <r>
      <rPr>
        <rFont val="&quot;Helvetica Neue&quot;, Helvetica, Arial, sans-serif"/>
        <color rgb="FF1155CC"/>
        <sz val="11.0"/>
        <u/>
      </rPr>
      <t>Nettou Real Bout Garou Densetsu Special (Japan) (SGB Enhanced).zip</t>
    </r>
  </si>
  <si>
    <r>
      <rPr>
        <rFont val="&quot;Helvetica Neue&quot;, Helvetica, Arial, sans-serif"/>
        <color rgb="FF1155CC"/>
        <sz val="11.0"/>
        <u/>
      </rPr>
      <t>Nettou Samurai Spirits (Japan) (Rev 1) (SGB Enhanced).zip</t>
    </r>
  </si>
  <si>
    <r>
      <rPr>
        <rFont val="&quot;Helvetica Neue&quot;, Helvetica, Arial, sans-serif"/>
        <color rgb="FF1155CC"/>
        <sz val="11.0"/>
        <u/>
      </rPr>
      <t>Nettou Samurai Spirits (Japan) (SGB Enhanced).zip</t>
    </r>
  </si>
  <si>
    <r>
      <rPr>
        <rFont val="&quot;Helvetica Neue&quot;, Helvetica, Arial, sans-serif"/>
        <color rgb="FF1155CC"/>
        <sz val="11.0"/>
        <u/>
      </rPr>
      <t>Nettou Samurai Spirits - Zankurou Musouken (Japan) (SGB Enhanced).zip</t>
    </r>
  </si>
  <si>
    <r>
      <rPr>
        <rFont val="&quot;Helvetica Neue&quot;, Helvetica, Arial, sans-serif"/>
        <color rgb="FF1155CC"/>
        <sz val="11.0"/>
        <u/>
      </rPr>
      <t>Nettou The King of Fighters '95 (Japan) (SGB Enhanced).zip</t>
    </r>
  </si>
  <si>
    <r>
      <rPr>
        <rFont val="&quot;Helvetica Neue&quot;, Helvetica, Arial, sans-serif"/>
        <color rgb="FF1155CC"/>
        <sz val="11.0"/>
        <u/>
      </rPr>
      <t>Nettou The King of Fighters '96 (Japan) (SGB Enhanced).zip</t>
    </r>
  </si>
  <si>
    <r>
      <rPr>
        <rFont val="&quot;Helvetica Neue&quot;, Helvetica, Arial, sans-serif"/>
        <color rgb="FF1155CC"/>
        <sz val="11.0"/>
        <u/>
      </rPr>
      <t>Nettou Toushinden (Japan) (Rev 1) (SGB Enhanced).zip</t>
    </r>
  </si>
  <si>
    <r>
      <rPr>
        <rFont val="&quot;Helvetica Neue&quot;, Helvetica, Arial, sans-serif"/>
        <color rgb="FF1155CC"/>
        <sz val="11.0"/>
        <u/>
      </rPr>
      <t>Nettou Toushinden (Japan) (SGB Enhanced).zip</t>
    </r>
  </si>
  <si>
    <r>
      <rPr>
        <rFont val="&quot;Helvetica Neue&quot;, Helvetica, Arial, sans-serif"/>
        <color rgb="FF1155CC"/>
        <sz val="11.0"/>
        <u/>
      </rPr>
      <t>Nettou World Heroes 2 Jet (Japan) (Rev 1) (SGB Enhanced).zip</t>
    </r>
  </si>
  <si>
    <r>
      <rPr>
        <rFont val="&quot;Helvetica Neue&quot;, Helvetica, Arial, sans-serif"/>
        <color rgb="FF1155CC"/>
        <sz val="11.0"/>
        <u/>
      </rPr>
      <t>Nettou World Heroes 2 Jet (Japan) (SGB Enhanced).zip</t>
    </r>
  </si>
  <si>
    <r>
      <rPr>
        <rFont val="&quot;Helvetica Neue&quot;, Helvetica, Arial, sans-serif"/>
        <color rgb="FF1155CC"/>
        <sz val="11.0"/>
        <u/>
      </rPr>
      <t>New Chessmaster, The (Japan) (En,Ja).zip</t>
    </r>
  </si>
  <si>
    <r>
      <rPr>
        <rFont val="&quot;Helvetica Neue&quot;, Helvetica, Arial, sans-serif"/>
        <color rgb="FF1155CC"/>
        <sz val="11.0"/>
        <u/>
      </rPr>
      <t>New Chessmaster, The (USA, Europe).zip</t>
    </r>
  </si>
  <si>
    <r>
      <rPr>
        <rFont val="&quot;Helvetica Neue&quot;, Helvetica, Arial, sans-serif"/>
        <color rgb="FF1155CC"/>
        <sz val="11.0"/>
        <u/>
      </rPr>
      <t>Nichibutsu Mahjong - Yoshimoto Gekijou (Japan).zip</t>
    </r>
  </si>
  <si>
    <r>
      <rPr>
        <rFont val="&quot;Helvetica Neue&quot;, Helvetica, Arial, sans-serif"/>
        <color rgb="FF1155CC"/>
        <sz val="11.0"/>
        <u/>
      </rPr>
      <t>Nick Faldo Championship Golf (USA) (Proto).zip</t>
    </r>
  </si>
  <si>
    <r>
      <rPr>
        <rFont val="&quot;Helvetica Neue&quot;, Helvetica, Arial, sans-serif"/>
        <color rgb="FF1155CC"/>
        <sz val="11.0"/>
        <u/>
      </rPr>
      <t>Nigel Mansell's World Championship (Europe).zip</t>
    </r>
  </si>
  <si>
    <r>
      <rPr>
        <rFont val="&quot;Helvetica Neue&quot;, Helvetica, Arial, sans-serif"/>
        <color rgb="FF1155CC"/>
        <sz val="11.0"/>
        <u/>
      </rPr>
      <t>Nigel Mansell's World Championship Racing (Europe).zip</t>
    </r>
  </si>
  <si>
    <r>
      <rPr>
        <rFont val="&quot;Helvetica Neue&quot;, Helvetica, Arial, sans-serif"/>
        <color rgb="FF1155CC"/>
        <sz val="11.0"/>
        <u/>
      </rPr>
      <t>Nigel Mansell's World Championship Racing (USA).zip</t>
    </r>
  </si>
  <si>
    <r>
      <rPr>
        <rFont val="&quot;Helvetica Neue&quot;, Helvetica, Arial, sans-serif"/>
        <color rgb="FF1155CC"/>
        <sz val="11.0"/>
        <u/>
      </rPr>
      <t>Nihon Daihyou Team - Eikou no Eleven (Japan) (SGB Enhanced).zip</t>
    </r>
  </si>
  <si>
    <r>
      <rPr>
        <rFont val="&quot;Helvetica Neue&quot;, Helvetica, Arial, sans-serif"/>
        <color rgb="FF1155CC"/>
        <sz val="11.0"/>
        <u/>
      </rPr>
      <t>Nihon Daihyou Team France de Ganbare! - J.League Supporter Soccer (Japan) (SGB Enhanced).zip</t>
    </r>
  </si>
  <si>
    <r>
      <rPr>
        <rFont val="&quot;Helvetica Neue&quot;, Helvetica, Arial, sans-serif"/>
        <color rgb="FF1155CC"/>
        <sz val="11.0"/>
        <u/>
      </rPr>
      <t>Nikkan Berutomo Club (Japan) (SGB Enhanced).zip</t>
    </r>
  </si>
  <si>
    <r>
      <rPr>
        <rFont val="&quot;Helvetica Neue&quot;, Helvetica, Arial, sans-serif"/>
        <color rgb="FF1155CC"/>
        <sz val="11.0"/>
        <u/>
      </rPr>
      <t>Ninja Boy (USA, Europe).zip</t>
    </r>
  </si>
  <si>
    <r>
      <rPr>
        <rFont val="&quot;Helvetica Neue&quot;, Helvetica, Arial, sans-serif"/>
        <color rgb="FF1155CC"/>
        <sz val="11.0"/>
        <u/>
      </rPr>
      <t>Ninja Boy 2 (USA, Europe).zip</t>
    </r>
  </si>
  <si>
    <r>
      <rPr>
        <rFont val="&quot;Helvetica Neue&quot;, Helvetica, Arial, sans-serif"/>
        <color rgb="FF1155CC"/>
        <sz val="11.0"/>
        <u/>
      </rPr>
      <t>Ninja Gaiden Shadow (USA).zip</t>
    </r>
  </si>
  <si>
    <r>
      <rPr>
        <rFont val="&quot;Helvetica Neue&quot;, Helvetica, Arial, sans-serif"/>
        <color rgb="FF1155CC"/>
        <sz val="11.0"/>
        <u/>
      </rPr>
      <t>Ninja Ryuuken Den - Matenrou Kessen (Japan).zip</t>
    </r>
  </si>
  <si>
    <r>
      <rPr>
        <rFont val="&quot;Helvetica Neue&quot;, Helvetica, Arial, sans-serif"/>
        <color rgb="FF1155CC"/>
        <sz val="11.0"/>
        <u/>
      </rPr>
      <t>Ninja Spirit (Europe) (Proto).zip</t>
    </r>
  </si>
  <si>
    <r>
      <rPr>
        <rFont val="&quot;Helvetica Neue&quot;, Helvetica, Arial, sans-serif"/>
        <color rgb="FF1155CC"/>
        <sz val="11.0"/>
        <u/>
      </rPr>
      <t>Ninja Spirit (USA) (Proto).zip</t>
    </r>
  </si>
  <si>
    <r>
      <rPr>
        <rFont val="&quot;Helvetica Neue&quot;, Helvetica, Arial, sans-serif"/>
        <color rgb="FF1155CC"/>
        <sz val="11.0"/>
        <u/>
      </rPr>
      <t>Ninja Taro (USA) (Beta 1).zip</t>
    </r>
  </si>
  <si>
    <r>
      <rPr>
        <rFont val="&quot;Helvetica Neue&quot;, Helvetica, Arial, sans-serif"/>
        <color rgb="FF1155CC"/>
        <sz val="11.0"/>
        <u/>
      </rPr>
      <t>Ninja Taro (USA) (Beta 2).zip</t>
    </r>
  </si>
  <si>
    <r>
      <rPr>
        <rFont val="&quot;Helvetica Neue&quot;, Helvetica, Arial, sans-serif"/>
        <color rgb="FF1155CC"/>
        <sz val="11.0"/>
        <u/>
      </rPr>
      <t>Ninja Taro (USA).zip</t>
    </r>
  </si>
  <si>
    <r>
      <rPr>
        <rFont val="&quot;Helvetica Neue&quot;, Helvetica, Arial, sans-serif"/>
        <color rgb="FF1155CC"/>
        <sz val="11.0"/>
        <u/>
      </rPr>
      <t>Ninku (Japan) (SGB Enhanced).zip</t>
    </r>
  </si>
  <si>
    <r>
      <rPr>
        <rFont val="&quot;Helvetica Neue&quot;, Helvetica, Arial, sans-serif"/>
        <color rgb="FF1155CC"/>
        <sz val="11.0"/>
        <u/>
      </rPr>
      <t>Ninku Dai-2-dan - Ninku Sensou Hen (Japan) (SGB Enhanced).zip</t>
    </r>
  </si>
  <si>
    <r>
      <rPr>
        <rFont val="&quot;Helvetica Neue&quot;, Helvetica, Arial, sans-serif"/>
        <color rgb="FF1155CC"/>
        <sz val="11.0"/>
        <u/>
      </rPr>
      <t>Nintama Rantarou GB (Japan) (SGB Enhanced).zip</t>
    </r>
  </si>
  <si>
    <r>
      <rPr>
        <rFont val="&quot;Helvetica Neue&quot;, Helvetica, Arial, sans-serif"/>
        <color rgb="FF1155CC"/>
        <sz val="11.0"/>
        <u/>
      </rPr>
      <t>Nintama Rantarou GB - Eawase Challenge Puzzle (Japan) (SGB Enhanced).zip</t>
    </r>
  </si>
  <si>
    <r>
      <rPr>
        <rFont val="&quot;Helvetica Neue&quot;, Helvetica, Arial, sans-serif"/>
        <color rgb="FF1155CC"/>
        <sz val="11.0"/>
        <u/>
      </rPr>
      <t>Nintendo World Cup (USA, Europe).zip</t>
    </r>
  </si>
  <si>
    <r>
      <rPr>
        <rFont val="&quot;Helvetica Neue&quot;, Helvetica, Arial, sans-serif"/>
        <color rgb="FF1155CC"/>
        <sz val="11.0"/>
        <u/>
      </rPr>
      <t>Nobunaga's Ambition (USA).zip</t>
    </r>
  </si>
  <si>
    <r>
      <rPr>
        <rFont val="&quot;Helvetica Neue&quot;, Helvetica, Arial, sans-serif"/>
        <color rgb="FF1155CC"/>
        <sz val="11.0"/>
        <u/>
      </rPr>
      <t>Nobunaga no Yabou - Game Boy Ban (Japan).zip</t>
    </r>
  </si>
  <si>
    <r>
      <rPr>
        <rFont val="&quot;Helvetica Neue&quot;, Helvetica, Arial, sans-serif"/>
        <color rgb="FF1155CC"/>
        <sz val="11.0"/>
        <u/>
      </rPr>
      <t>Nocptern (World) (v1.0) (Demo) (Aftermarket) (Unl).zip</t>
    </r>
  </si>
  <si>
    <r>
      <rPr>
        <rFont val="&quot;Helvetica Neue&quot;, Helvetica, Arial, sans-serif"/>
        <color rgb="FF1155CC"/>
        <sz val="11.0"/>
        <u/>
      </rPr>
      <t>Nontan to Issho - Kurukuru Puzzle (Japan).zip</t>
    </r>
  </si>
  <si>
    <r>
      <rPr>
        <rFont val="&quot;Helvetica Neue&quot;, Helvetica, Arial, sans-serif"/>
        <color rgb="FF1155CC"/>
        <sz val="11.0"/>
        <u/>
      </rPr>
      <t>Noobow (Japan).zip</t>
    </r>
  </si>
  <si>
    <r>
      <rPr>
        <rFont val="&quot;Helvetica Neue&quot;, Helvetica, Arial, sans-serif"/>
        <color rgb="FF1155CC"/>
        <sz val="11.0"/>
        <u/>
      </rPr>
      <t>Nyghtmare - Betrayed (World) (Alpha A) (Aftermarket) (Unl).zip</t>
    </r>
  </si>
  <si>
    <r>
      <rPr>
        <rFont val="&quot;Helvetica Neue&quot;, Helvetica, Arial, sans-serif"/>
        <color rgb="FF1155CC"/>
        <sz val="11.0"/>
        <u/>
      </rPr>
      <t>Nyghtmare - Betrayed (World) (v0.1.1) (Beta) (Aftermarket) (Unl).zip</t>
    </r>
  </si>
  <si>
    <r>
      <rPr>
        <rFont val="&quot;Helvetica Neue&quot;, Helvetica, Arial, sans-serif"/>
        <color rgb="FF1155CC"/>
        <sz val="11.0"/>
        <u/>
      </rPr>
      <t>Oblique Strategies (World) (Aftermarket) (Unl).zip</t>
    </r>
  </si>
  <si>
    <r>
      <rPr>
        <rFont val="&quot;Helvetica Neue&quot;, Helvetica, Arial, sans-serif"/>
        <color rgb="FF1155CC"/>
        <sz val="11.0"/>
        <u/>
      </rPr>
      <t>Oddworld Adventures (USA, Europe).zip</t>
    </r>
  </si>
  <si>
    <r>
      <rPr>
        <rFont val="&quot;Helvetica Neue&quot;, Helvetica, Arial, sans-serif"/>
        <color rgb="FF1155CC"/>
        <sz val="11.0"/>
        <u/>
      </rPr>
      <t>Oiopolis (World) (Ca) (Demo) (Aftermarket) (Unl).zip</t>
    </r>
  </si>
  <si>
    <r>
      <rPr>
        <rFont val="&quot;Helvetica Neue&quot;, Helvetica, Arial, sans-serif"/>
        <color rgb="FF1155CC"/>
        <sz val="11.0"/>
        <u/>
      </rPr>
      <t>Oiopolis (World) (En) (Demo) (Aftermarket) (Unl).zip</t>
    </r>
  </si>
  <si>
    <r>
      <rPr>
        <rFont val="&quot;Helvetica Neue&quot;, Helvetica, Arial, sans-serif"/>
        <color rgb="FF1155CC"/>
        <sz val="11.0"/>
        <u/>
      </rPr>
      <t>Oiopolis (World) (Es) (Demo) (Aftermarket) (Unl).zip</t>
    </r>
  </si>
  <si>
    <r>
      <rPr>
        <rFont val="&quot;Helvetica Neue&quot;, Helvetica, Arial, sans-serif"/>
        <color rgb="FF1155CC"/>
        <sz val="11.0"/>
        <u/>
      </rPr>
      <t>Oira Jajamaru! Sekai Daibouken (Japan).zip</t>
    </r>
  </si>
  <si>
    <r>
      <rPr>
        <rFont val="&quot;Helvetica Neue&quot;, Helvetica, Arial, sans-serif"/>
        <color rgb="FF1155CC"/>
        <sz val="11.0"/>
        <u/>
      </rPr>
      <t>Olympic Skier (World) (Aftermarket) (Unl).zip</t>
    </r>
  </si>
  <si>
    <r>
      <rPr>
        <rFont val="&quot;Helvetica Neue&quot;, Helvetica, Arial, sans-serif"/>
        <color rgb="FF1155CC"/>
        <sz val="11.0"/>
        <u/>
      </rPr>
      <t>Olympic Summer Games (USA, Europe) (SGB Enhanced).zip</t>
    </r>
  </si>
  <si>
    <r>
      <rPr>
        <rFont val="&quot;Helvetica Neue&quot;, Helvetica, Arial, sans-serif"/>
        <color rgb="FF1155CC"/>
        <sz val="11.0"/>
        <u/>
      </rPr>
      <t>Oni II - Oni Densetsu (Japan).zip</t>
    </r>
  </si>
  <si>
    <r>
      <rPr>
        <rFont val="&quot;Helvetica Neue&quot;, Helvetica, Arial, sans-serif"/>
        <color rgb="FF1155CC"/>
        <sz val="11.0"/>
        <u/>
      </rPr>
      <t>Oni III - Kuro no Hakaishin (Japan).zip</t>
    </r>
  </si>
  <si>
    <r>
      <rPr>
        <rFont val="&quot;Helvetica Neue&quot;, Helvetica, Arial, sans-serif"/>
        <color rgb="FF1155CC"/>
        <sz val="11.0"/>
        <u/>
      </rPr>
      <t>Oni IV - Kijin no Ketsuzoku (Japan) (Rev 1) (Beta).zip</t>
    </r>
  </si>
  <si>
    <r>
      <rPr>
        <rFont val="&quot;Helvetica Neue&quot;, Helvetica, Arial, sans-serif"/>
        <color rgb="FF1155CC"/>
        <sz val="11.0"/>
        <u/>
      </rPr>
      <t>Oni IV - Kijin no Ketsuzoku (Japan).zip</t>
    </r>
  </si>
  <si>
    <r>
      <rPr>
        <rFont val="&quot;Helvetica Neue&quot;, Helvetica, Arial, sans-serif"/>
        <color rgb="FF1155CC"/>
        <sz val="11.0"/>
        <u/>
      </rPr>
      <t>Oni V - Oni wo Tsugumono (Japan) (SGB Enhanced).zip</t>
    </r>
  </si>
  <si>
    <r>
      <rPr>
        <rFont val="&quot;Helvetica Neue&quot;, Helvetica, Arial, sans-serif"/>
        <color rgb="FF1155CC"/>
        <sz val="11.0"/>
        <u/>
      </rPr>
      <t>Onigashima Pachinkoten (Japan).zip</t>
    </r>
  </si>
  <si>
    <r>
      <rPr>
        <rFont val="&quot;Helvetica Neue&quot;, Helvetica, Arial, sans-serif"/>
        <color rgb="FF1155CC"/>
        <sz val="11.0"/>
        <u/>
      </rPr>
      <t>Operation C (USA).zip</t>
    </r>
  </si>
  <si>
    <r>
      <rPr>
        <rFont val="&quot;Helvetica Neue&quot;, Helvetica, Arial, sans-serif"/>
        <color rgb="FF1155CC"/>
        <sz val="11.0"/>
        <u/>
      </rPr>
      <t>Operation C (World) (Contra Anniversary Collection).zip</t>
    </r>
  </si>
  <si>
    <r>
      <rPr>
        <rFont val="&quot;Helvetica Neue&quot;, Helvetica, Arial, sans-serif"/>
        <color rgb="FF1155CC"/>
        <sz val="11.0"/>
        <u/>
      </rPr>
      <t>Opossum a la Mode (World) (Aftermarket) (Unl).zip</t>
    </r>
  </si>
  <si>
    <r>
      <rPr>
        <rFont val="&quot;Helvetica Neue&quot;, Helvetica, Arial, sans-serif"/>
        <color rgb="FF1155CC"/>
        <sz val="11.0"/>
        <u/>
      </rPr>
      <t>Osawagase! Penguin Boy (Japan).zip</t>
    </r>
  </si>
  <si>
    <r>
      <rPr>
        <rFont val="&quot;Helvetica Neue&quot;, Helvetica, Arial, sans-serif"/>
        <color rgb="FF1155CC"/>
        <sz val="11.0"/>
        <u/>
      </rPr>
      <t>Othello (Europe).zip</t>
    </r>
  </si>
  <si>
    <r>
      <rPr>
        <rFont val="&quot;Helvetica Neue&quot;, Helvetica, Arial, sans-serif"/>
        <color rgb="FF1155CC"/>
        <sz val="11.0"/>
        <u/>
      </rPr>
      <t>Othello (Japan).zip</t>
    </r>
  </si>
  <si>
    <r>
      <rPr>
        <rFont val="&quot;Helvetica Neue&quot;, Helvetica, Arial, sans-serif"/>
        <color rgb="FF1155CC"/>
        <sz val="11.0"/>
        <u/>
      </rPr>
      <t>Othello World (Japan) (SGB Enhanced).zip</t>
    </r>
  </si>
  <si>
    <r>
      <rPr>
        <rFont val="&quot;Helvetica Neue&quot;, Helvetica, Arial, sans-serif"/>
        <color rgb="FF1155CC"/>
        <sz val="11.0"/>
        <u/>
      </rPr>
      <t>Otogibanashi Taisen (Japan) (SGB Enhanced).zip</t>
    </r>
  </si>
  <si>
    <r>
      <rPr>
        <rFont val="&quot;Helvetica Neue&quot;, Helvetica, Arial, sans-serif"/>
        <color rgb="FF1155CC"/>
        <sz val="11.0"/>
        <u/>
      </rPr>
      <t>Otto's Ottifanten - Baby Bruno's Alptraum (Europe) (En,Fr,De,Es) (Beta).zip</t>
    </r>
  </si>
  <si>
    <r>
      <rPr>
        <rFont val="&quot;Helvetica Neue&quot;, Helvetica, Arial, sans-serif"/>
        <color rgb="FF1155CC"/>
        <sz val="11.0"/>
        <u/>
      </rPr>
      <t>Otto's Ottifanten - Baby Bruno's Alptraum (Europe) (En,Fr,De,Es).zip</t>
    </r>
  </si>
  <si>
    <r>
      <rPr>
        <rFont val="&quot;Helvetica Neue&quot;, Helvetica, Arial, sans-serif"/>
        <color rgb="FF1155CC"/>
        <sz val="11.0"/>
        <u/>
      </rPr>
      <t>Outburst (Japan) (Demo).zip</t>
    </r>
  </si>
  <si>
    <r>
      <rPr>
        <rFont val="&quot;Helvetica Neue&quot;, Helvetica, Arial, sans-serif"/>
        <color rgb="FF1155CC"/>
        <sz val="11.0"/>
        <u/>
      </rPr>
      <t>Outburst (Japan).zip</t>
    </r>
  </si>
  <si>
    <r>
      <rPr>
        <rFont val="&quot;Helvetica Neue&quot;, Helvetica, Arial, sans-serif"/>
        <color rgb="FF1155CC"/>
        <sz val="11.0"/>
        <u/>
      </rPr>
      <t>Out of Gas (USA) (Beta).zip</t>
    </r>
  </si>
  <si>
    <r>
      <rPr>
        <rFont val="&quot;Helvetica Neue&quot;, Helvetica, Arial, sans-serif"/>
        <color rgb="FF1155CC"/>
        <sz val="11.0"/>
        <u/>
      </rPr>
      <t>Out of Gas (USA).zip</t>
    </r>
  </si>
  <si>
    <r>
      <rPr>
        <rFont val="&quot;Helvetica Neue&quot;, Helvetica, Arial, sans-serif"/>
        <color rgb="FF1155CC"/>
        <sz val="11.0"/>
        <u/>
      </rPr>
      <t>Out on a Limb (World) (Aftermarket) (Unl).zip</t>
    </r>
  </si>
  <si>
    <r>
      <rPr>
        <rFont val="&quot;Helvetica Neue&quot;, Helvetica, Arial, sans-serif"/>
        <color rgb="FF1155CC"/>
        <sz val="11.0"/>
        <u/>
      </rPr>
      <t>Oyatsu Quiz Mogu Mogu Q (Japan) (SGB Enhanced).zip</t>
    </r>
  </si>
  <si>
    <r>
      <rPr>
        <rFont val="&quot;Helvetica Neue&quot;, Helvetica, Arial, sans-serif"/>
        <color rgb="FF1155CC"/>
        <sz val="11.0"/>
        <u/>
      </rPr>
      <t>P-Man GB (Japan).zip</t>
    </r>
  </si>
  <si>
    <r>
      <rPr>
        <rFont val="&quot;Helvetica Neue&quot;, Helvetica, Arial, sans-serif"/>
        <color rgb="FF1155CC"/>
        <sz val="11.0"/>
        <u/>
      </rPr>
      <t>PGA European Tour (USA, Europe) (SGB Enhanced).zip</t>
    </r>
  </si>
  <si>
    <r>
      <rPr>
        <rFont val="&quot;Helvetica Neue&quot;, Helvetica, Arial, sans-serif"/>
        <color rgb="FF1155CC"/>
        <sz val="11.0"/>
        <u/>
      </rPr>
      <t>PGA Tour 96 (USA, Europe) (SGB Enhanced).zip</t>
    </r>
  </si>
  <si>
    <r>
      <rPr>
        <rFont val="&quot;Helvetica Neue&quot;, Helvetica, Arial, sans-serif"/>
        <color rgb="FF1155CC"/>
        <sz val="11.0"/>
        <u/>
      </rPr>
      <t>Pac-Attack (USA) (SGB Enhanced).zip</t>
    </r>
  </si>
  <si>
    <r>
      <rPr>
        <rFont val="&quot;Helvetica Neue&quot;, Helvetica, Arial, sans-serif"/>
        <color rgb="FF1155CC"/>
        <sz val="11.0"/>
        <u/>
      </rPr>
      <t>Pac-In-Time (Europe) (Rev 1) (SGB Enhanced).zip</t>
    </r>
  </si>
  <si>
    <r>
      <rPr>
        <rFont val="&quot;Helvetica Neue&quot;, Helvetica, Arial, sans-serif"/>
        <color rgb="FF1155CC"/>
        <sz val="11.0"/>
        <u/>
      </rPr>
      <t>Pac-In-Time (Europe) (SGB Enhanced).zip</t>
    </r>
  </si>
  <si>
    <r>
      <rPr>
        <rFont val="&quot;Helvetica Neue&quot;, Helvetica, Arial, sans-serif"/>
        <color rgb="FF1155CC"/>
        <sz val="11.0"/>
        <u/>
      </rPr>
      <t>Pac-In-Time (Japan) (SGB Enhanced).zip</t>
    </r>
  </si>
  <si>
    <r>
      <rPr>
        <rFont val="&quot;Helvetica Neue&quot;, Helvetica, Arial, sans-serif"/>
        <color rgb="FF1155CC"/>
        <sz val="11.0"/>
        <u/>
      </rPr>
      <t>Pac-In-Time (USA) (SGB Enhanced).zip</t>
    </r>
  </si>
  <si>
    <r>
      <rPr>
        <rFont val="&quot;Helvetica Neue&quot;, Helvetica, Arial, sans-serif"/>
        <color rgb="FF1155CC"/>
        <sz val="11.0"/>
        <u/>
      </rPr>
      <t>Pac-Man (Europe).zip</t>
    </r>
  </si>
  <si>
    <r>
      <rPr>
        <rFont val="&quot;Helvetica Neue&quot;, Helvetica, Arial, sans-serif"/>
        <color rgb="FF1155CC"/>
        <sz val="11.0"/>
        <u/>
      </rPr>
      <t>Pac-Man (Japan).zip</t>
    </r>
  </si>
  <si>
    <r>
      <rPr>
        <rFont val="&quot;Helvetica Neue&quot;, Helvetica, Arial, sans-serif"/>
        <color rgb="FF1155CC"/>
        <sz val="11.0"/>
        <u/>
      </rPr>
      <t>Pac-Man (USA).zip</t>
    </r>
  </si>
  <si>
    <r>
      <rPr>
        <rFont val="&quot;Helvetica Neue&quot;, Helvetica, Arial, sans-serif"/>
        <color rgb="FF1155CC"/>
        <sz val="11.0"/>
        <u/>
      </rPr>
      <t>Pac-Panic (Europe) (SGB Enhanced).zip</t>
    </r>
  </si>
  <si>
    <r>
      <rPr>
        <rFont val="&quot;Helvetica Neue&quot;, Helvetica, Arial, sans-serif"/>
        <color rgb="FF1155CC"/>
        <sz val="11.0"/>
        <u/>
      </rPr>
      <t>Pac-Panic (Japan) (SGB Enhanced).zip</t>
    </r>
  </si>
  <si>
    <r>
      <rPr>
        <rFont val="&quot;Helvetica Neue&quot;, Helvetica, Arial, sans-serif"/>
        <color rgb="FF1155CC"/>
        <sz val="11.0"/>
        <u/>
      </rPr>
      <t>Pachi-Slot Hisshou Guide GB (Japan) (SGB Enhanced).zip</t>
    </r>
  </si>
  <si>
    <r>
      <rPr>
        <rFont val="&quot;Helvetica Neue&quot;, Helvetica, Arial, sans-serif"/>
        <color rgb="FF1155CC"/>
        <sz val="11.0"/>
        <u/>
      </rPr>
      <t>Pachi-Slot Kids (Japan).zip</t>
    </r>
  </si>
  <si>
    <r>
      <rPr>
        <rFont val="&quot;Helvetica Neue&quot;, Helvetica, Arial, sans-serif"/>
        <color rgb="FF1155CC"/>
        <sz val="11.0"/>
        <u/>
      </rPr>
      <t>Pachi-Slot Kids 2 (Japan).zip</t>
    </r>
  </si>
  <si>
    <r>
      <rPr>
        <rFont val="&quot;Helvetica Neue&quot;, Helvetica, Arial, sans-serif"/>
        <color rgb="FF1155CC"/>
        <sz val="11.0"/>
        <u/>
      </rPr>
      <t>Pachi-Slot Kids 3 (Japan).zip</t>
    </r>
  </si>
  <si>
    <r>
      <rPr>
        <rFont val="&quot;Helvetica Neue&quot;, Helvetica, Arial, sans-serif"/>
        <color rgb="FF1155CC"/>
        <sz val="11.0"/>
        <u/>
      </rPr>
      <t>Pachi-Slot World Cup '94 (Japan).zip</t>
    </r>
  </si>
  <si>
    <r>
      <rPr>
        <rFont val="&quot;Helvetica Neue&quot;, Helvetica, Arial, sans-serif"/>
        <color rgb="FF1155CC"/>
        <sz val="11.0"/>
        <u/>
      </rPr>
      <t>Pachinko CR Daiku no Gen-san GB (Japan) (SGB Enhanced).zip</t>
    </r>
  </si>
  <si>
    <r>
      <rPr>
        <rFont val="&quot;Helvetica Neue&quot;, Helvetica, Arial, sans-serif"/>
        <color rgb="FF1155CC"/>
        <sz val="11.0"/>
        <u/>
      </rPr>
      <t>Pachinko Data Card - Chou Ataru-kun (Japan) (SGB Enhanced).zip</t>
    </r>
  </si>
  <si>
    <r>
      <rPr>
        <rFont val="&quot;Helvetica Neue&quot;, Helvetica, Arial, sans-serif"/>
        <color rgb="FF1155CC"/>
        <sz val="11.0"/>
        <u/>
      </rPr>
      <t>Pachinko Kaguya Hime (Japan).zip</t>
    </r>
  </si>
  <si>
    <r>
      <rPr>
        <rFont val="&quot;Helvetica Neue&quot;, Helvetica, Arial, sans-serif"/>
        <color rgb="FF1155CC"/>
        <sz val="11.0"/>
        <u/>
      </rPr>
      <t>Pachinko Monogatari Gaiden (Japan) (SGB Enhanced).zip</t>
    </r>
  </si>
  <si>
    <r>
      <rPr>
        <rFont val="&quot;Helvetica Neue&quot;, Helvetica, Arial, sans-serif"/>
        <color rgb="FF1155CC"/>
        <sz val="11.0"/>
        <u/>
      </rPr>
      <t>Pachinko Saiyuuki (Japan).zip</t>
    </r>
  </si>
  <si>
    <r>
      <rPr>
        <rFont val="&quot;Helvetica Neue&quot;, Helvetica, Arial, sans-serif"/>
        <color rgb="FF1155CC"/>
        <sz val="11.0"/>
        <u/>
      </rPr>
      <t>Pachinko Time (Japan).zip</t>
    </r>
  </si>
  <si>
    <r>
      <rPr>
        <rFont val="&quot;Helvetica Neue&quot;, Helvetica, Arial, sans-serif"/>
        <color rgb="FF1155CC"/>
        <sz val="11.0"/>
        <u/>
      </rPr>
      <t>Pachio-kun (Japan).zip</t>
    </r>
  </si>
  <si>
    <r>
      <rPr>
        <rFont val="&quot;Helvetica Neue&quot;, Helvetica, Arial, sans-serif"/>
        <color rgb="FF1155CC"/>
        <sz val="11.0"/>
        <u/>
      </rPr>
      <t>Pachio-kun - Puzzle Castle (Japan).zip</t>
    </r>
  </si>
  <si>
    <r>
      <rPr>
        <rFont val="&quot;Helvetica Neue&quot;, Helvetica, Arial, sans-serif"/>
        <color rgb="FF1155CC"/>
        <sz val="11.0"/>
        <u/>
      </rPr>
      <t>Pachio-kun 2 (Japan).zip</t>
    </r>
  </si>
  <si>
    <r>
      <rPr>
        <rFont val="&quot;Helvetica Neue&quot;, Helvetica, Arial, sans-serif"/>
        <color rgb="FF1155CC"/>
        <sz val="11.0"/>
        <u/>
      </rPr>
      <t>Pachio-kun 3 (Japan).zip</t>
    </r>
  </si>
  <si>
    <r>
      <rPr>
        <rFont val="&quot;Helvetica Neue&quot;, Helvetica, Arial, sans-serif"/>
        <color rgb="FF1155CC"/>
        <sz val="11.0"/>
        <u/>
      </rPr>
      <t>Pachio-kun Game Gallery (Japan).zip</t>
    </r>
  </si>
  <si>
    <r>
      <rPr>
        <rFont val="&quot;Helvetica Neue&quot;, Helvetica, Arial, sans-serif"/>
        <color rgb="FF1155CC"/>
        <sz val="11.0"/>
        <u/>
      </rPr>
      <t>Pagemaster, The (Europe) (SGB Enhanced).zip</t>
    </r>
  </si>
  <si>
    <r>
      <rPr>
        <rFont val="&quot;Helvetica Neue&quot;, Helvetica, Arial, sans-serif"/>
        <color rgb="FF1155CC"/>
        <sz val="11.0"/>
        <u/>
      </rPr>
      <t>Pagemaster, The (USA) (SGB Enhanced).zip</t>
    </r>
  </si>
  <si>
    <r>
      <rPr>
        <rFont val="&quot;Helvetica Neue&quot;, Helvetica, Arial, sans-serif"/>
        <color rgb="FF1155CC"/>
        <sz val="11.0"/>
        <u/>
      </rPr>
      <t>Painter Momopie (Japan).zip</t>
    </r>
  </si>
  <si>
    <r>
      <rPr>
        <rFont val="&quot;Helvetica Neue&quot;, Helvetica, Arial, sans-serif"/>
        <color rgb="FF1155CC"/>
        <sz val="11.0"/>
        <u/>
      </rPr>
      <t>Palamedes (Europe).zip</t>
    </r>
  </si>
  <si>
    <r>
      <rPr>
        <rFont val="&quot;Helvetica Neue&quot;, Helvetica, Arial, sans-serif"/>
        <color rgb="FF1155CC"/>
        <sz val="11.0"/>
        <u/>
      </rPr>
      <t>Palamedes (Japan).zip</t>
    </r>
  </si>
  <si>
    <r>
      <rPr>
        <rFont val="&quot;Helvetica Neue&quot;, Helvetica, Arial, sans-serif"/>
        <color rgb="FF1155CC"/>
        <sz val="11.0"/>
        <u/>
      </rPr>
      <t>Palamedes (USA) (Proto).zip</t>
    </r>
  </si>
  <si>
    <r>
      <rPr>
        <rFont val="&quot;Helvetica Neue&quot;, Helvetica, Arial, sans-serif"/>
        <color rgb="FF1155CC"/>
        <sz val="11.0"/>
        <u/>
      </rPr>
      <t>Panel Action Bingo (USA).zip</t>
    </r>
  </si>
  <si>
    <r>
      <rPr>
        <rFont val="&quot;Helvetica Neue&quot;, Helvetica, Arial, sans-serif"/>
        <color rgb="FF1155CC"/>
        <sz val="11.0"/>
        <u/>
      </rPr>
      <t>Panel no Ninja Kesamaru (Japan).zip</t>
    </r>
  </si>
  <si>
    <r>
      <rPr>
        <rFont val="&quot;Helvetica Neue&quot;, Helvetica, Arial, sans-serif"/>
        <color rgb="FF1155CC"/>
        <sz val="11.0"/>
        <u/>
      </rPr>
      <t>Pang (Europe) (Beta).zip</t>
    </r>
  </si>
  <si>
    <r>
      <rPr>
        <rFont val="&quot;Helvetica Neue&quot;, Helvetica, Arial, sans-serif"/>
        <color rgb="FF1155CC"/>
        <sz val="11.0"/>
        <u/>
      </rPr>
      <t>Pang (Europe).zip</t>
    </r>
  </si>
  <si>
    <r>
      <rPr>
        <rFont val="&quot;Helvetica Neue&quot;, Helvetica, Arial, sans-serif"/>
        <color rgb="FF1155CC"/>
        <sz val="11.0"/>
        <u/>
      </rPr>
      <t>Panty Hunty (World) (v1.4) (Aftermarket) (Unl).zip</t>
    </r>
  </si>
  <si>
    <r>
      <rPr>
        <rFont val="&quot;Helvetica Neue&quot;, Helvetica, Arial, sans-serif"/>
        <color rgb="FF1155CC"/>
        <sz val="11.0"/>
        <u/>
      </rPr>
      <t>Paperboy (USA, Europe).zip</t>
    </r>
  </si>
  <si>
    <r>
      <rPr>
        <rFont val="&quot;Helvetica Neue&quot;, Helvetica, Arial, sans-serif"/>
        <color rgb="FF1155CC"/>
        <sz val="11.0"/>
        <u/>
      </rPr>
      <t>Paperboy 2 (USA, Europe).zip</t>
    </r>
  </si>
  <si>
    <r>
      <rPr>
        <rFont val="&quot;Helvetica Neue&quot;, Helvetica, Arial, sans-serif"/>
        <color rgb="FF1155CC"/>
        <sz val="11.0"/>
        <u/>
      </rPr>
      <t>Parasol Henbee (Japan).zip</t>
    </r>
  </si>
  <si>
    <r>
      <rPr>
        <rFont val="&quot;Helvetica Neue&quot;, Helvetica, Arial, sans-serif"/>
        <color rgb="FF1155CC"/>
        <sz val="11.0"/>
        <u/>
      </rPr>
      <t>Parasol Islands (World) (Aftermarket) (Unl).zip</t>
    </r>
  </si>
  <si>
    <r>
      <rPr>
        <rFont val="&quot;Helvetica Neue&quot;, Helvetica, Arial, sans-serif"/>
        <color rgb="FF1155CC"/>
        <sz val="11.0"/>
        <u/>
      </rPr>
      <t>Parasol Stars - Rainbow Islands II (Europe).zip</t>
    </r>
  </si>
  <si>
    <r>
      <rPr>
        <rFont val="&quot;Helvetica Neue&quot;, Helvetica, Arial, sans-serif"/>
        <color rgb="FF1155CC"/>
        <sz val="11.0"/>
        <u/>
      </rPr>
      <t>Parodius (Europe).zip</t>
    </r>
  </si>
  <si>
    <r>
      <rPr>
        <rFont val="&quot;Helvetica Neue&quot;, Helvetica, Arial, sans-serif"/>
        <color rgb="FF1155CC"/>
        <sz val="11.0"/>
        <u/>
      </rPr>
      <t>Parodius Da! (Japan).zip</t>
    </r>
  </si>
  <si>
    <r>
      <rPr>
        <rFont val="&quot;Helvetica Neue&quot;, Helvetica, Arial, sans-serif"/>
        <color rgb="FF1155CC"/>
        <sz val="11.0"/>
        <u/>
      </rPr>
      <t>Peetan (Japan).zip</t>
    </r>
  </si>
  <si>
    <r>
      <rPr>
        <rFont val="&quot;Helvetica Neue&quot;, Helvetica, Arial, sans-serif"/>
        <color rgb="FF1155CC"/>
        <sz val="11.0"/>
        <u/>
      </rPr>
      <t>Peke to Poko no Daruman Busters (Japan).zip</t>
    </r>
  </si>
  <si>
    <r>
      <rPr>
        <rFont val="&quot;Helvetica Neue&quot;, Helvetica, Arial, sans-serif"/>
        <color rgb="FF1155CC"/>
        <sz val="11.0"/>
        <u/>
      </rPr>
      <t>Penguin-kun Wars VS. (Japan).zip</t>
    </r>
  </si>
  <si>
    <r>
      <rPr>
        <rFont val="&quot;Helvetica Neue&quot;, Helvetica, Arial, sans-serif"/>
        <color rgb="FF1155CC"/>
        <sz val="11.0"/>
        <u/>
      </rPr>
      <t>Penguin Land (Japan).zip</t>
    </r>
  </si>
  <si>
    <r>
      <rPr>
        <rFont val="&quot;Helvetica Neue&quot;, Helvetica, Arial, sans-serif"/>
        <color rgb="FF1155CC"/>
        <sz val="11.0"/>
        <u/>
      </rPr>
      <t>Penguin Migrants (World) (v1.0) (Aftermarket) (Unl).zip</t>
    </r>
  </si>
  <si>
    <r>
      <rPr>
        <rFont val="&quot;Helvetica Neue&quot;, Helvetica, Arial, sans-serif"/>
        <color rgb="FF1155CC"/>
        <sz val="11.0"/>
        <u/>
      </rPr>
      <t>Penguin Migrants (World) (v1.1) (Aftermarket) (Unl).zip</t>
    </r>
  </si>
  <si>
    <r>
      <rPr>
        <rFont val="&quot;Helvetica Neue&quot;, Helvetica, Arial, sans-serif"/>
        <color rgb="FF1155CC"/>
        <sz val="11.0"/>
        <u/>
      </rPr>
      <t>Penguin Migrants (World) (v1.2) (Aftermarket) (Unl).zip</t>
    </r>
  </si>
  <si>
    <r>
      <rPr>
        <rFont val="&quot;Helvetica Neue&quot;, Helvetica, Arial, sans-serif"/>
        <color rgb="FF1155CC"/>
        <sz val="11.0"/>
        <u/>
      </rPr>
      <t>Penguin Wars (USA).zip</t>
    </r>
  </si>
  <si>
    <r>
      <rPr>
        <rFont val="&quot;Helvetica Neue&quot;, Helvetica, Arial, sans-serif"/>
        <color rgb="FF1155CC"/>
        <sz val="11.0"/>
        <u/>
      </rPr>
      <t>Penta Dragon (Japan).zip</t>
    </r>
  </si>
  <si>
    <r>
      <rPr>
        <rFont val="&quot;Helvetica Neue&quot;, Helvetica, Arial, sans-serif"/>
        <color rgb="FF1155CC"/>
        <sz val="11.0"/>
        <u/>
      </rPr>
      <t>Perfect Blend (World) (v0.9) (Aftermarket) (Unl).zip</t>
    </r>
  </si>
  <si>
    <r>
      <rPr>
        <rFont val="&quot;Helvetica Neue&quot;, Helvetica, Arial, sans-serif"/>
        <color rgb="FF1155CC"/>
        <sz val="11.0"/>
        <u/>
      </rPr>
      <t>Perfect Blend (World) (v0.9) (Bugfix) (Aftermarket) (Unl).zip</t>
    </r>
  </si>
  <si>
    <r>
      <rPr>
        <rFont val="&quot;Helvetica Neue&quot;, Helvetica, Arial, sans-serif"/>
        <color rgb="FF1155CC"/>
        <sz val="11.0"/>
        <u/>
      </rPr>
      <t>Phantasm (Japan).zip</t>
    </r>
  </si>
  <si>
    <r>
      <rPr>
        <rFont val="&quot;Helvetica Neue&quot;, Helvetica, Arial, sans-serif"/>
        <color rgb="FF1155CC"/>
        <sz val="11.0"/>
        <u/>
      </rPr>
      <t>Phantom Air Mission (Europe).zip</t>
    </r>
  </si>
  <si>
    <r>
      <rPr>
        <rFont val="&quot;Helvetica Neue&quot;, Helvetica, Arial, sans-serif"/>
        <color rgb="FF1155CC"/>
        <sz val="11.0"/>
        <u/>
      </rPr>
      <t>Philip &amp; Marlowe in Bloomland (USA) (Proto).zip</t>
    </r>
  </si>
  <si>
    <r>
      <rPr>
        <rFont val="&quot;Helvetica Neue&quot;, Helvetica, Arial, sans-serif"/>
        <color rgb="FF1155CC"/>
        <sz val="11.0"/>
        <u/>
      </rPr>
      <t>Phobos Dere .GB (World) (2022-03-06) (Demo) (Aftermarket) (Unl).zip</t>
    </r>
  </si>
  <si>
    <r>
      <rPr>
        <rFont val="&quot;Helvetica Neue&quot;, Helvetica, Arial, sans-serif"/>
        <color rgb="FF1155CC"/>
        <sz val="11.0"/>
        <u/>
      </rPr>
      <t>Phobos Dere .GB (World) (Aftermarket) (Unl).zip</t>
    </r>
  </si>
  <si>
    <r>
      <rPr>
        <rFont val="&quot;Helvetica Neue&quot;, Helvetica, Arial, sans-serif"/>
        <color rgb="FF1155CC"/>
        <sz val="11.0"/>
        <u/>
      </rPr>
      <t>Picross 2 (Japan) (SGB Enhanced).zip</t>
    </r>
  </si>
  <si>
    <r>
      <rPr>
        <rFont val="&quot;Helvetica Neue&quot;, Helvetica, Arial, sans-serif"/>
        <color rgb="FF1155CC"/>
        <sz val="11.0"/>
        <u/>
      </rPr>
      <t>Pierre le Chef is... Out to Lunch (Europe).zip</t>
    </r>
  </si>
  <si>
    <r>
      <rPr>
        <rFont val="&quot;Helvetica Neue&quot;, Helvetica, Arial, sans-serif"/>
        <color rgb="FF1155CC"/>
        <sz val="11.0"/>
        <u/>
      </rPr>
      <t>Pinball - 66hiki no Wani Daikoushin! (Japan).zip</t>
    </r>
  </si>
  <si>
    <r>
      <rPr>
        <rFont val="&quot;Helvetica Neue&quot;, Helvetica, Arial, sans-serif"/>
        <color rgb="FF1155CC"/>
        <sz val="11.0"/>
        <u/>
      </rPr>
      <t>Pinball - Revenge of the 'Gator (USA, Europe) (Beta).zip</t>
    </r>
  </si>
  <si>
    <r>
      <rPr>
        <rFont val="&quot;Helvetica Neue&quot;, Helvetica, Arial, sans-serif"/>
        <color rgb="FF1155CC"/>
        <sz val="11.0"/>
        <u/>
      </rPr>
      <t>Pinball - Revenge of the 'Gator (USA, Europe).zip</t>
    </r>
  </si>
  <si>
    <r>
      <rPr>
        <rFont val="&quot;Helvetica Neue&quot;, Helvetica, Arial, sans-serif"/>
        <color rgb="FF1155CC"/>
        <sz val="11.0"/>
        <u/>
      </rPr>
      <t>Pinball Deluxe (Europe).zip</t>
    </r>
  </si>
  <si>
    <r>
      <rPr>
        <rFont val="&quot;Helvetica Neue&quot;, Helvetica, Arial, sans-serif"/>
        <color rgb="FF1155CC"/>
        <sz val="11.0"/>
        <u/>
      </rPr>
      <t>Pinball Dreams (USA, Europe).zip</t>
    </r>
  </si>
  <si>
    <r>
      <rPr>
        <rFont val="&quot;Helvetica Neue&quot;, Helvetica, Arial, sans-serif"/>
        <color rgb="FF1155CC"/>
        <sz val="11.0"/>
        <u/>
      </rPr>
      <t>Pinball Fantasies (USA, Europe).zip</t>
    </r>
  </si>
  <si>
    <r>
      <rPr>
        <rFont val="&quot;Helvetica Neue&quot;, Helvetica, Arial, sans-serif"/>
        <color rgb="FF1155CC"/>
        <sz val="11.0"/>
        <u/>
      </rPr>
      <t>Pinball Mania (Europe).zip</t>
    </r>
  </si>
  <si>
    <r>
      <rPr>
        <rFont val="&quot;Helvetica Neue&quot;, Helvetica, Arial, sans-serif"/>
        <color rgb="FF1155CC"/>
        <sz val="11.0"/>
        <u/>
      </rPr>
      <t>Pineapple Kid (World) (Aftermarket) (Unl).zip</t>
    </r>
  </si>
  <si>
    <r>
      <rPr>
        <rFont val="&quot;Helvetica Neue&quot;, Helvetica, Arial, sans-serif"/>
        <color rgb="FF1155CC"/>
        <sz val="11.0"/>
        <u/>
      </rPr>
      <t>Pineapple Kid (World) (Demo) (Aftermarket) (Unl).zip</t>
    </r>
  </si>
  <si>
    <r>
      <rPr>
        <rFont val="&quot;Helvetica Neue&quot;, Helvetica, Arial, sans-serif"/>
        <color rgb="FF1155CC"/>
        <sz val="11.0"/>
        <u/>
      </rPr>
      <t>Pingu - Sekai de 1ban Genki na Penguin (Japan).zip</t>
    </r>
  </si>
  <si>
    <r>
      <rPr>
        <rFont val="&quot;Helvetica Neue&quot;, Helvetica, Arial, sans-serif"/>
        <color rgb="FF1155CC"/>
        <sz val="11.0"/>
        <u/>
      </rPr>
      <t>Pinocchio (Europe).zip</t>
    </r>
  </si>
  <si>
    <r>
      <rPr>
        <rFont val="&quot;Helvetica Neue&quot;, Helvetica, Arial, sans-serif"/>
        <color rgb="FF1155CC"/>
        <sz val="11.0"/>
        <u/>
      </rPr>
      <t>Pinocchio (USA).zip</t>
    </r>
  </si>
  <si>
    <r>
      <rPr>
        <rFont val="&quot;Helvetica Neue&quot;, Helvetica, Arial, sans-serif"/>
        <color rgb="FF1155CC"/>
        <sz val="11.0"/>
        <u/>
      </rPr>
      <t>Pipe Dream (Japan).zip</t>
    </r>
  </si>
  <si>
    <r>
      <rPr>
        <rFont val="&quot;Helvetica Neue&quot;, Helvetica, Arial, sans-serif"/>
        <color rgb="FF1155CC"/>
        <sz val="11.0"/>
        <u/>
      </rPr>
      <t>Pipe Dream (USA).zip</t>
    </r>
  </si>
  <si>
    <r>
      <rPr>
        <rFont val="&quot;Helvetica Neue&quot;, Helvetica, Arial, sans-serif"/>
        <color rgb="FF1155CC"/>
        <sz val="11.0"/>
        <u/>
      </rPr>
      <t>Pit-Fighter (USA, Europe).zip</t>
    </r>
  </si>
  <si>
    <r>
      <rPr>
        <rFont val="&quot;Helvetica Neue&quot;, Helvetica, Arial, sans-serif"/>
        <color rgb="FF1155CC"/>
        <sz val="11.0"/>
        <u/>
      </rPr>
      <t>Pitman (Japan).zip</t>
    </r>
  </si>
  <si>
    <r>
      <rPr>
        <rFont val="&quot;Helvetica Neue&quot;, Helvetica, Arial, sans-serif"/>
        <color rgb="FF1155CC"/>
        <sz val="11.0"/>
        <u/>
      </rPr>
      <t>Pixel Who - The Lost Legions (World) (Aftermarket) (Unl).zip</t>
    </r>
  </si>
  <si>
    <r>
      <rPr>
        <rFont val="&quot;Helvetica Neue&quot;, Helvetica, Arial, sans-serif"/>
        <color rgb="FF1155CC"/>
        <sz val="11.0"/>
        <u/>
      </rPr>
      <t>Plants Eat My Zombies (World) (v1.1) (Aftermarket) (Unl).zip</t>
    </r>
  </si>
  <si>
    <r>
      <rPr>
        <rFont val="&quot;Helvetica Neue&quot;, Helvetica, Arial, sans-serif"/>
        <color rgb="FF1155CC"/>
        <sz val="11.0"/>
        <u/>
      </rPr>
      <t>Play Action Football (USA).zip</t>
    </r>
  </si>
  <si>
    <r>
      <rPr>
        <rFont val="&quot;Helvetica Neue&quot;, Helvetica, Arial, sans-serif"/>
        <color rgb="FF1155CC"/>
        <sz val="11.0"/>
        <u/>
      </rPr>
      <t>Pluto's Corner (World) (Aftermarket) (Unl).zip</t>
    </r>
  </si>
  <si>
    <r>
      <rPr>
        <rFont val="&quot;Helvetica Neue&quot;, Helvetica, Arial, sans-serif"/>
        <color rgb="FF1155CC"/>
        <sz val="11.0"/>
        <u/>
      </rPr>
      <t>Pocahontas (USA, Europe) (SGB Enhanced).zip</t>
    </r>
  </si>
  <si>
    <r>
      <rPr>
        <rFont val="&quot;Helvetica Neue&quot;, Helvetica, Arial, sans-serif"/>
        <color rgb="FF1155CC"/>
        <sz val="11.0"/>
        <u/>
      </rPr>
      <t>Pocket Bass Fishing (Japan).zip</t>
    </r>
  </si>
  <si>
    <r>
      <rPr>
        <rFont val="&quot;Helvetica Neue&quot;, Helvetica, Arial, sans-serif"/>
        <color rgb="FF1155CC"/>
        <sz val="11.0"/>
        <u/>
      </rPr>
      <t>Pocket Battle (Japan).zip</t>
    </r>
  </si>
  <si>
    <r>
      <rPr>
        <rFont val="&quot;Helvetica Neue&quot;, Helvetica, Arial, sans-serif"/>
        <color rgb="FF1155CC"/>
        <sz val="11.0"/>
        <u/>
      </rPr>
      <t>Pocket Bomberman (Europe) (SGB Enhanced).zip</t>
    </r>
  </si>
  <si>
    <r>
      <rPr>
        <rFont val="&quot;Helvetica Neue&quot;, Helvetica, Arial, sans-serif"/>
        <color rgb="FF1155CC"/>
        <sz val="11.0"/>
        <u/>
      </rPr>
      <t>Pocket Bomberman (Japan) (SGB Enhanced).zip</t>
    </r>
  </si>
  <si>
    <r>
      <rPr>
        <rFont val="&quot;Helvetica Neue&quot;, Helvetica, Arial, sans-serif"/>
        <color rgb="FF1155CC"/>
        <sz val="11.0"/>
        <u/>
      </rPr>
      <t>Pocket Camera (Japan) (Rev 1) (SGB Enhanced).zip</t>
    </r>
  </si>
  <si>
    <r>
      <rPr>
        <rFont val="&quot;Helvetica Neue&quot;, Helvetica, Arial, sans-serif"/>
        <color rgb="FF1155CC"/>
        <sz val="11.0"/>
        <u/>
      </rPr>
      <t>Pocket Camera - Debug Game Tester - Second Impact (Japan) (Test Program) (v10.24) (SGB Enhanced).zip</t>
    </r>
  </si>
  <si>
    <r>
      <rPr>
        <rFont val="&quot;Helvetica Neue&quot;, Helvetica, Arial, sans-serif"/>
        <color rgb="FF1155CC"/>
        <sz val="11.0"/>
        <u/>
      </rPr>
      <t>Pocket Densha (Japan) (SGB Enhanced).zip</t>
    </r>
  </si>
  <si>
    <r>
      <rPr>
        <rFont val="&quot;Helvetica Neue&quot;, Helvetica, Arial, sans-serif"/>
        <color rgb="FF1155CC"/>
        <sz val="11.0"/>
        <u/>
      </rPr>
      <t>Pocket Family GB (Japan) (SGB Enhanced).zip</t>
    </r>
  </si>
  <si>
    <r>
      <rPr>
        <rFont val="&quot;Helvetica Neue&quot;, Helvetica, Arial, sans-serif"/>
        <color rgb="FF1155CC"/>
        <sz val="11.0"/>
        <u/>
      </rPr>
      <t>Pocket Golf (Japan).zip</t>
    </r>
  </si>
  <si>
    <r>
      <rPr>
        <rFont val="&quot;Helvetica Neue&quot;, Helvetica, Arial, sans-serif"/>
        <color rgb="FF1155CC"/>
        <sz val="11.0"/>
        <u/>
      </rPr>
      <t>Pocket Kanjirou (Japan) (SGB Enhanced).zip</t>
    </r>
  </si>
  <si>
    <r>
      <rPr>
        <rFont val="&quot;Helvetica Neue&quot;, Helvetica, Arial, sans-serif"/>
        <color rgb="FF1155CC"/>
        <sz val="11.0"/>
        <u/>
      </rPr>
      <t>Pocket Kyoro-chan (Japan) (SGB Enhanced).zip</t>
    </r>
  </si>
  <si>
    <r>
      <rPr>
        <rFont val="&quot;Helvetica Neue&quot;, Helvetica, Arial, sans-serif"/>
        <color rgb="FF1155CC"/>
        <sz val="11.0"/>
        <u/>
      </rPr>
      <t>Pocket Love (Japan) (SGB Enhanced).zip</t>
    </r>
  </si>
  <si>
    <r>
      <rPr>
        <rFont val="&quot;Helvetica Neue&quot;, Helvetica, Arial, sans-serif"/>
        <color rgb="FF1155CC"/>
        <sz val="11.0"/>
        <u/>
      </rPr>
      <t>Pocket Love 2 (Japan) (SGB Enhanced).zip</t>
    </r>
  </si>
  <si>
    <r>
      <rPr>
        <rFont val="&quot;Helvetica Neue&quot;, Helvetica, Arial, sans-serif"/>
        <color rgb="FF1155CC"/>
        <sz val="11.0"/>
        <u/>
      </rPr>
      <t>Pocket Mahjong (Japan).zip</t>
    </r>
  </si>
  <si>
    <r>
      <rPr>
        <rFont val="&quot;Helvetica Neue&quot;, Helvetica, Arial, sans-serif"/>
        <color rgb="FF1155CC"/>
        <sz val="11.0"/>
        <u/>
      </rPr>
      <t>Pocket Monsters - Aka (Japan) (Rev 1) (SGB Enhanced).zip</t>
    </r>
  </si>
  <si>
    <r>
      <rPr>
        <rFont val="&quot;Helvetica Neue&quot;, Helvetica, Arial, sans-serif"/>
        <color rgb="FF1155CC"/>
        <sz val="11.0"/>
        <u/>
      </rPr>
      <t>Pocket Monsters - Aka (Japan) (SGB Enhanced).zip</t>
    </r>
  </si>
  <si>
    <r>
      <rPr>
        <rFont val="&quot;Helvetica Neue&quot;, Helvetica, Arial, sans-serif"/>
        <color rgb="FF1155CC"/>
        <sz val="11.0"/>
        <u/>
      </rPr>
      <t>Pocket Monsters - Ao (Japan) (SGB Enhanced).zip</t>
    </r>
  </si>
  <si>
    <r>
      <rPr>
        <rFont val="&quot;Helvetica Neue&quot;, Helvetica, Arial, sans-serif"/>
        <color rgb="FF1155CC"/>
        <sz val="11.0"/>
        <u/>
      </rPr>
      <t>Pocket Monsters - Green Version - English Edition (Taiwan) (En) (Pirate).zip</t>
    </r>
  </si>
  <si>
    <r>
      <rPr>
        <rFont val="&quot;Helvetica Neue&quot;, Helvetica, Arial, sans-serif"/>
        <color rgb="FF1155CC"/>
        <sz val="11.0"/>
        <u/>
      </rPr>
      <t>Pocket Monsters - Midori (Japan) (Rev 1) (SGB Enhanced).zip</t>
    </r>
  </si>
  <si>
    <r>
      <rPr>
        <rFont val="&quot;Helvetica Neue&quot;, Helvetica, Arial, sans-serif"/>
        <color rgb="FF1155CC"/>
        <sz val="11.0"/>
        <u/>
      </rPr>
      <t>Pocket Monsters - Midori (Japan) (SGB Enhanced).zip</t>
    </r>
  </si>
  <si>
    <r>
      <rPr>
        <rFont val="&quot;Helvetica Neue&quot;, Helvetica, Arial, sans-serif"/>
        <color rgb="FF1155CC"/>
        <sz val="11.0"/>
        <u/>
      </rPr>
      <t>Pocket Monsters - Pikachu (Japan) (Rev 1) (SGB Enhanced).zip</t>
    </r>
  </si>
  <si>
    <r>
      <rPr>
        <rFont val="&quot;Helvetica Neue&quot;, Helvetica, Arial, sans-serif"/>
        <color rgb="FF1155CC"/>
        <sz val="11.0"/>
        <u/>
      </rPr>
      <t>Pocket Monsters - Pikachu (Japan) (Rev 2) (SGB Enhanced).zip</t>
    </r>
  </si>
  <si>
    <r>
      <rPr>
        <rFont val="&quot;Helvetica Neue&quot;, Helvetica, Arial, sans-serif"/>
        <color rgb="FF1155CC"/>
        <sz val="11.0"/>
        <u/>
      </rPr>
      <t>Pocket Monsters - Pikachu (Japan) (Rev 3) (SGB Enhanced).zip</t>
    </r>
  </si>
  <si>
    <r>
      <rPr>
        <rFont val="&quot;Helvetica Neue&quot;, Helvetica, Arial, sans-serif"/>
        <color rgb="FF1155CC"/>
        <sz val="11.0"/>
        <u/>
      </rPr>
      <t>Pocket Monsters - Pikachu (Japan) (SGB Enhanced).zip</t>
    </r>
  </si>
  <si>
    <r>
      <rPr>
        <rFont val="&quot;Helvetica Neue&quot;, Helvetica, Arial, sans-serif"/>
        <color rgb="FF1155CC"/>
        <sz val="11.0"/>
        <u/>
      </rPr>
      <t>Pocket Monsters Gin (Japan) (Demo) (Spaceworld 1997) (SGB Enhanced) (Debug).zip</t>
    </r>
  </si>
  <si>
    <r>
      <rPr>
        <rFont val="&quot;Helvetica Neue&quot;, Helvetica, Arial, sans-serif"/>
        <color rgb="FF1155CC"/>
        <sz val="11.0"/>
        <u/>
      </rPr>
      <t>Pocket Monsters Gin (Japan) (Demo) (Spaceworld 1997) (SGB Enhanced).zip</t>
    </r>
  </si>
  <si>
    <r>
      <rPr>
        <rFont val="&quot;Helvetica Neue&quot;, Helvetica, Arial, sans-serif"/>
        <color rgb="FF1155CC"/>
        <sz val="11.0"/>
        <u/>
      </rPr>
      <t>Pocket Monsters Kin (Japan) (Demo) (Spaceworld 1997) (SGB Enhanced) (Debug).zip</t>
    </r>
  </si>
  <si>
    <r>
      <rPr>
        <rFont val="&quot;Helvetica Neue&quot;, Helvetica, Arial, sans-serif"/>
        <color rgb="FF1155CC"/>
        <sz val="11.0"/>
        <u/>
      </rPr>
      <t>Pocket Monsters Kin (Japan) (Demo) (Spaceworld 1997) (SGB Enhanced).zip</t>
    </r>
  </si>
  <si>
    <r>
      <rPr>
        <rFont val="&quot;Helvetica Neue&quot;, Helvetica, Arial, sans-serif"/>
        <color rgb="FF1155CC"/>
        <sz val="11.0"/>
        <u/>
      </rPr>
      <t>Pocket Monsters Yellow (Hong Kong) (SGB Enhanced) (Pirate).zip</t>
    </r>
  </si>
  <si>
    <r>
      <rPr>
        <rFont val="&quot;Helvetica Neue&quot;, Helvetica, Arial, sans-serif"/>
        <color rgb="FF1155CC"/>
        <sz val="11.0"/>
        <u/>
      </rPr>
      <t>Pocket Puyo Puyo Tsuu (Japan) (Rev 1) (SGB Enhanced) (NP).zip</t>
    </r>
  </si>
  <si>
    <r>
      <rPr>
        <rFont val="&quot;Helvetica Neue&quot;, Helvetica, Arial, sans-serif"/>
        <color rgb="FF1155CC"/>
        <sz val="11.0"/>
        <u/>
      </rPr>
      <t>Pocket Puyo Puyo Tsuu (Japan) (SGB Enhanced).zip</t>
    </r>
  </si>
  <si>
    <r>
      <rPr>
        <rFont val="&quot;Helvetica Neue&quot;, Helvetica, Arial, sans-serif"/>
        <color rgb="FF1155CC"/>
        <sz val="11.0"/>
        <u/>
      </rPr>
      <t>Pocket Shougi (Japan) (SGB Enhanced).zip</t>
    </r>
  </si>
  <si>
    <r>
      <rPr>
        <rFont val="&quot;Helvetica Neue&quot;, Helvetica, Arial, sans-serif"/>
        <color rgb="FF1155CC"/>
        <sz val="11.0"/>
        <u/>
      </rPr>
      <t>Pocket Sonar (Japan).zip</t>
    </r>
  </si>
  <si>
    <r>
      <rPr>
        <rFont val="&quot;Helvetica Neue&quot;, Helvetica, Arial, sans-serif"/>
        <color rgb="FF1155CC"/>
        <sz val="11.0"/>
        <u/>
      </rPr>
      <t>Pocket Stadium (Japan).zip</t>
    </r>
  </si>
  <si>
    <r>
      <rPr>
        <rFont val="&quot;Helvetica Neue&quot;, Helvetica, Arial, sans-serif"/>
        <color rgb="FF1155CC"/>
        <sz val="11.0"/>
        <u/>
      </rPr>
      <t>Pogo Pete (World) (Aftermarket) (Unl).zip</t>
    </r>
  </si>
  <si>
    <r>
      <rPr>
        <rFont val="&quot;Helvetica Neue&quot;, Helvetica, Arial, sans-serif"/>
        <color rgb="FF1155CC"/>
        <sz val="11.0"/>
        <u/>
      </rPr>
      <t>Pokemon - Blaue Edition (Germany) (SGB Enhanced).zip</t>
    </r>
  </si>
  <si>
    <r>
      <rPr>
        <rFont val="&quot;Helvetica Neue&quot;, Helvetica, Arial, sans-serif"/>
        <color rgb="FF1155CC"/>
        <sz val="11.0"/>
        <u/>
      </rPr>
      <t>Pokemon - Blue Version (Hong Kong) (SGB Enhanced) (Pirate).zip</t>
    </r>
  </si>
  <si>
    <r>
      <rPr>
        <rFont val="&quot;Helvetica Neue&quot;, Helvetica, Arial, sans-serif"/>
        <color rgb="FF1155CC"/>
        <sz val="11.0"/>
        <u/>
      </rPr>
      <t>Pokemon - Blue Version (USA, Europe) (SGB Enhanced).zip</t>
    </r>
  </si>
  <si>
    <r>
      <rPr>
        <rFont val="&quot;Helvetica Neue&quot;, Helvetica, Arial, sans-serif"/>
        <color rgb="FF1155CC"/>
        <sz val="11.0"/>
        <u/>
      </rPr>
      <t>Pokemon - Edicion Amarilla - Edicion Especial Pikachu (Spain) (CGB+SGB Enhanced).zip</t>
    </r>
  </si>
  <si>
    <r>
      <rPr>
        <rFont val="&quot;Helvetica Neue&quot;, Helvetica, Arial, sans-serif"/>
        <color rgb="FF1155CC"/>
        <sz val="11.0"/>
        <u/>
      </rPr>
      <t>Pokemon - Edicion Azul (Spain) (SGB Enhanced).zip</t>
    </r>
  </si>
  <si>
    <r>
      <rPr>
        <rFont val="&quot;Helvetica Neue&quot;, Helvetica, Arial, sans-serif"/>
        <color rgb="FF1155CC"/>
        <sz val="11.0"/>
        <u/>
      </rPr>
      <t>Pokemon - Edicion Roja (Spain) (SGB Enhanced).zip</t>
    </r>
  </si>
  <si>
    <r>
      <rPr>
        <rFont val="&quot;Helvetica Neue&quot;, Helvetica, Arial, sans-serif"/>
        <color rgb="FF1155CC"/>
        <sz val="11.0"/>
        <u/>
      </rPr>
      <t>Pokemon - Gelbe Edition - Special Pikachu Edition (Germany) (CGB+SGB Enhanced).zip</t>
    </r>
  </si>
  <si>
    <r>
      <rPr>
        <rFont val="&quot;Helvetica Neue&quot;, Helvetica, Arial, sans-serif"/>
        <color rgb="FF1155CC"/>
        <sz val="11.0"/>
        <u/>
      </rPr>
      <t>Pokemon - Red Version (Hong Kong) (SGB Enhanced) (Pirate).zip</t>
    </r>
  </si>
  <si>
    <r>
      <rPr>
        <rFont val="&quot;Helvetica Neue&quot;, Helvetica, Arial, sans-serif"/>
        <color rgb="FF1155CC"/>
        <sz val="11.0"/>
        <u/>
      </rPr>
      <t>Pokemon - Red Version (USA, Europe) (SGB Enhanced).zip</t>
    </r>
  </si>
  <si>
    <r>
      <rPr>
        <rFont val="&quot;Helvetica Neue&quot;, Helvetica, Arial, sans-serif"/>
        <color rgb="FF1155CC"/>
        <sz val="11.0"/>
        <u/>
      </rPr>
      <t>Pokemon - Rote Edition (Germany) (SGB Enhanced).zip</t>
    </r>
  </si>
  <si>
    <r>
      <rPr>
        <rFont val="&quot;Helvetica Neue&quot;, Helvetica, Arial, sans-serif"/>
        <color rgb="FF1155CC"/>
        <sz val="11.0"/>
        <u/>
      </rPr>
      <t>Pokemon - Version Bleue (France) (SGB Enhanced).zip</t>
    </r>
  </si>
  <si>
    <r>
      <rPr>
        <rFont val="&quot;Helvetica Neue&quot;, Helvetica, Arial, sans-serif"/>
        <color rgb="FF1155CC"/>
        <sz val="11.0"/>
        <u/>
      </rPr>
      <t>Pokemon - Version Jaune - Edition Speciale Pikachu (France) (CGB+SGB Enhanced).zip</t>
    </r>
  </si>
  <si>
    <r>
      <rPr>
        <rFont val="&quot;Helvetica Neue&quot;, Helvetica, Arial, sans-serif"/>
        <color rgb="FF1155CC"/>
        <sz val="11.0"/>
        <u/>
      </rPr>
      <t>Pokemon - Version Rouge (France) (SGB Enhanced).zip</t>
    </r>
  </si>
  <si>
    <r>
      <rPr>
        <rFont val="&quot;Helvetica Neue&quot;, Helvetica, Arial, sans-serif"/>
        <color rgb="FF1155CC"/>
        <sz val="11.0"/>
        <u/>
      </rPr>
      <t>Pokemon - Versione Blu (Italy) (SGB Enhanced).zip</t>
    </r>
  </si>
  <si>
    <r>
      <rPr>
        <rFont val="&quot;Helvetica Neue&quot;, Helvetica, Arial, sans-serif"/>
        <color rgb="FF1155CC"/>
        <sz val="11.0"/>
        <u/>
      </rPr>
      <t>Pokemon - Versione Gialla - Speciale Edizione Pikachu (Italy) (CGB+SGB Enhanced).zip</t>
    </r>
  </si>
  <si>
    <r>
      <rPr>
        <rFont val="&quot;Helvetica Neue&quot;, Helvetica, Arial, sans-serif"/>
        <color rgb="FF1155CC"/>
        <sz val="11.0"/>
        <u/>
      </rPr>
      <t>Pokemon - Versione Rossa (Italy) (SGB Enhanced).zip</t>
    </r>
  </si>
  <si>
    <r>
      <rPr>
        <rFont val="&quot;Helvetica Neue&quot;, Helvetica, Arial, sans-serif"/>
        <color rgb="FF1155CC"/>
        <sz val="11.0"/>
        <u/>
      </rPr>
      <t>Pokemon - Yellow Version - Special Pikachu Edition (USA, Europe) (1999-02-03) (Beta) (CGB+SGB Enhanced) (Alt).zip</t>
    </r>
  </si>
  <si>
    <r>
      <rPr>
        <rFont val="&quot;Helvetica Neue&quot;, Helvetica, Arial, sans-serif"/>
        <color rgb="FF1155CC"/>
        <sz val="11.0"/>
        <u/>
      </rPr>
      <t>Pokemon - Yellow Version - Special Pikachu Edition (USA, Europe) (1999-02-03) (Beta) (CGB+SGB Enhanced).zip</t>
    </r>
  </si>
  <si>
    <r>
      <rPr>
        <rFont val="&quot;Helvetica Neue&quot;, Helvetica, Arial, sans-serif"/>
        <color rgb="FF1155CC"/>
        <sz val="11.0"/>
        <u/>
      </rPr>
      <t>Pokemon - Yellow Version - Special Pikachu Edition (USA, Europe) (1999-02-10) (Beta) (CGB+SGB Enhanced).zip</t>
    </r>
  </si>
  <si>
    <r>
      <rPr>
        <rFont val="&quot;Helvetica Neue&quot;, Helvetica, Arial, sans-serif"/>
        <color rgb="FF1155CC"/>
        <sz val="11.0"/>
        <u/>
      </rPr>
      <t>Pokemon - Yellow Version - Special Pikachu Edition (USA, Europe) (1999-02-15) (Beta) (CGB+SGB Enhanced).zip</t>
    </r>
  </si>
  <si>
    <r>
      <rPr>
        <rFont val="&quot;Helvetica Neue&quot;, Helvetica, Arial, sans-serif"/>
        <color rgb="FF1155CC"/>
        <sz val="11.0"/>
        <u/>
      </rPr>
      <t>Pokemon - Yellow Version - Special Pikachu Edition (USA, Europe) (1999-02-16) (Beta) (CGB+SGB Enhanced).zip</t>
    </r>
  </si>
  <si>
    <r>
      <rPr>
        <rFont val="&quot;Helvetica Neue&quot;, Helvetica, Arial, sans-serif"/>
        <color rgb="FF1155CC"/>
        <sz val="11.0"/>
        <u/>
      </rPr>
      <t>Pokemon - Yellow Version - Special Pikachu Edition (USA, Europe) (1999-02-17) (Beta) (CGB+SGB Enhanced).zip</t>
    </r>
  </si>
  <si>
    <r>
      <rPr>
        <rFont val="&quot;Helvetica Neue&quot;, Helvetica, Arial, sans-serif"/>
        <color rgb="FF1155CC"/>
        <sz val="11.0"/>
        <u/>
      </rPr>
      <t>Pokemon - Yellow Version - Special Pikachu Edition (USA, Europe) (1999-02-18) (Beta) (CGB+SGB Enhanced).zip</t>
    </r>
  </si>
  <si>
    <r>
      <rPr>
        <rFont val="&quot;Helvetica Neue&quot;, Helvetica, Arial, sans-serif"/>
        <color rgb="FF1155CC"/>
        <sz val="11.0"/>
        <u/>
      </rPr>
      <t>Pokemon - Yellow Version - Special Pikachu Edition (USA, Europe) (1999-02-22) (Beta) (CGB+SGB Enhanced) (Alt).zip</t>
    </r>
  </si>
  <si>
    <r>
      <rPr>
        <rFont val="&quot;Helvetica Neue&quot;, Helvetica, Arial, sans-serif"/>
        <color rgb="FF1155CC"/>
        <sz val="11.0"/>
        <u/>
      </rPr>
      <t>Pokemon - Yellow Version - Special Pikachu Edition (USA, Europe) (1999-02-22) (Beta) (CGB+SGB Enhanced).zip</t>
    </r>
  </si>
  <si>
    <r>
      <rPr>
        <rFont val="&quot;Helvetica Neue&quot;, Helvetica, Arial, sans-serif"/>
        <color rgb="FF1155CC"/>
        <sz val="11.0"/>
        <u/>
      </rPr>
      <t>Pokemon - Yellow Version - Special Pikachu Edition (USA, Europe) (CGB+SGB Enhanced).zip</t>
    </r>
  </si>
  <si>
    <r>
      <rPr>
        <rFont val="&quot;Helvetica Neue&quot;, Helvetica, Arial, sans-serif"/>
        <color rgb="FF1155CC"/>
        <sz val="11.0"/>
        <u/>
      </rPr>
      <t>Pokonyan! - Yume no Daibouken (Japan) (SGB Enhanced).zip</t>
    </r>
  </si>
  <si>
    <r>
      <rPr>
        <rFont val="&quot;Helvetica Neue&quot;, Helvetica, Arial, sans-serif"/>
        <color rgb="FF1155CC"/>
        <sz val="11.0"/>
        <u/>
      </rPr>
      <t>Ponta to Hinako no Chindouchuu - Yuujou Hen (Japan).zip</t>
    </r>
  </si>
  <si>
    <r>
      <rPr>
        <rFont val="&quot;Helvetica Neue&quot;, Helvetica, Arial, sans-serif"/>
        <color rgb="FF1155CC"/>
        <sz val="11.0"/>
        <u/>
      </rPr>
      <t>Pop'n TwinBee (Europe).zip</t>
    </r>
  </si>
  <si>
    <r>
      <rPr>
        <rFont val="&quot;Helvetica Neue&quot;, Helvetica, Arial, sans-serif"/>
        <color rgb="FF1155CC"/>
        <sz val="11.0"/>
        <u/>
      </rPr>
      <t>Pop Up (Europe).zip</t>
    </r>
  </si>
  <si>
    <r>
      <rPr>
        <rFont val="&quot;Helvetica Neue&quot;, Helvetica, Arial, sans-serif"/>
        <color rgb="FF1155CC"/>
        <sz val="11.0"/>
        <u/>
      </rPr>
      <t>Popcorn Caravan (World) (Demo) (Aftermarket) (Unl).zip</t>
    </r>
  </si>
  <si>
    <r>
      <rPr>
        <rFont val="&quot;Helvetica Neue&quot;, Helvetica, Arial, sans-serif"/>
        <color rgb="FF1155CC"/>
        <sz val="11.0"/>
        <u/>
      </rPr>
      <t>Popeye (Japan).zip</t>
    </r>
  </si>
  <si>
    <r>
      <rPr>
        <rFont val="&quot;Helvetica Neue&quot;, Helvetica, Arial, sans-serif"/>
        <color rgb="FF1155CC"/>
        <sz val="11.0"/>
        <u/>
      </rPr>
      <t>Popeye (USA) (Proto).zip</t>
    </r>
  </si>
  <si>
    <r>
      <rPr>
        <rFont val="&quot;Helvetica Neue&quot;, Helvetica, Arial, sans-serif"/>
        <color rgb="FF1155CC"/>
        <sz val="11.0"/>
        <u/>
      </rPr>
      <t>Popeye 2 (Europe).zip</t>
    </r>
  </si>
  <si>
    <r>
      <rPr>
        <rFont val="&quot;Helvetica Neue&quot;, Helvetica, Arial, sans-serif"/>
        <color rgb="FF1155CC"/>
        <sz val="11.0"/>
        <u/>
      </rPr>
      <t>Popeye 2 (Japan) (Rev 1).zip</t>
    </r>
  </si>
  <si>
    <r>
      <rPr>
        <rFont val="&quot;Helvetica Neue&quot;, Helvetica, Arial, sans-serif"/>
        <color rgb="FF1155CC"/>
        <sz val="11.0"/>
        <u/>
      </rPr>
      <t>Popeye 2 (Japan).zip</t>
    </r>
  </si>
  <si>
    <r>
      <rPr>
        <rFont val="&quot;Helvetica Neue&quot;, Helvetica, Arial, sans-serif"/>
        <color rgb="FF1155CC"/>
        <sz val="11.0"/>
        <u/>
      </rPr>
      <t>Popeye 2 (USA).zip</t>
    </r>
  </si>
  <si>
    <r>
      <rPr>
        <rFont val="&quot;Helvetica Neue&quot;, Helvetica, Arial, sans-serif"/>
        <color rgb="FF1155CC"/>
        <sz val="11.0"/>
        <u/>
      </rPr>
      <t>Populous (Europe) (Sample).zip</t>
    </r>
  </si>
  <si>
    <r>
      <rPr>
        <rFont val="&quot;Helvetica Neue&quot;, Helvetica, Arial, sans-serif"/>
        <color rgb="FF1155CC"/>
        <sz val="11.0"/>
        <u/>
      </rPr>
      <t>Populous (Europe).zip</t>
    </r>
  </si>
  <si>
    <r>
      <rPr>
        <rFont val="&quot;Helvetica Neue&quot;, Helvetica, Arial, sans-serif"/>
        <color rgb="FF1155CC"/>
        <sz val="11.0"/>
        <u/>
      </rPr>
      <t>Populous Gaiden (Japan).zip</t>
    </r>
  </si>
  <si>
    <r>
      <rPr>
        <rFont val="&quot;Helvetica Neue&quot;, Helvetica, Arial, sans-serif"/>
        <color rgb="FF1155CC"/>
        <sz val="11.0"/>
        <u/>
      </rPr>
      <t>Porklike (World) (v1.0.3) (Aftermarket) (Unl).zip</t>
    </r>
  </si>
  <si>
    <r>
      <rPr>
        <rFont val="&quot;Helvetica Neue&quot;, Helvetica, Arial, sans-serif"/>
        <color rgb="FF1155CC"/>
        <sz val="11.0"/>
        <u/>
      </rPr>
      <t>Porklike (World) (v1.0.9) (SGB Enhanced) (Aftermarket) (Unl).zip</t>
    </r>
  </si>
  <si>
    <r>
      <rPr>
        <rFont val="&quot;Helvetica Neue&quot;, Helvetica, Arial, sans-serif"/>
        <color rgb="FF1155CC"/>
        <sz val="11.0"/>
        <u/>
      </rPr>
      <t>Porklike (World) (v1.05) (SGB Enhanced) (Aftermarket) (Unl).zip</t>
    </r>
  </si>
  <si>
    <r>
      <rPr>
        <rFont val="&quot;Helvetica Neue&quot;, Helvetica, Arial, sans-serif"/>
        <color rgb="FF1155CC"/>
        <sz val="11.0"/>
        <u/>
      </rPr>
      <t>Power Mission (Japan) (Rev 1).zip</t>
    </r>
  </si>
  <si>
    <r>
      <rPr>
        <rFont val="&quot;Helvetica Neue&quot;, Helvetica, Arial, sans-serif"/>
        <color rgb="FF1155CC"/>
        <sz val="11.0"/>
        <u/>
      </rPr>
      <t>Power Mission (Japan).zip</t>
    </r>
  </si>
  <si>
    <r>
      <rPr>
        <rFont val="&quot;Helvetica Neue&quot;, Helvetica, Arial, sans-serif"/>
        <color rgb="FF1155CC"/>
        <sz val="11.0"/>
        <u/>
      </rPr>
      <t>Power Mission (USA).zip</t>
    </r>
  </si>
  <si>
    <r>
      <rPr>
        <rFont val="&quot;Helvetica Neue&quot;, Helvetica, Arial, sans-serif"/>
        <color rgb="FF1155CC"/>
        <sz val="11.0"/>
        <u/>
      </rPr>
      <t>Power Paws (Europe) (Proto 1).zip</t>
    </r>
  </si>
  <si>
    <r>
      <rPr>
        <rFont val="&quot;Helvetica Neue&quot;, Helvetica, Arial, sans-serif"/>
        <color rgb="FF1155CC"/>
        <sz val="11.0"/>
        <u/>
      </rPr>
      <t>Power Paws (Europe) (Proto 2).zip</t>
    </r>
  </si>
  <si>
    <r>
      <rPr>
        <rFont val="&quot;Helvetica Neue&quot;, Helvetica, Arial, sans-serif"/>
        <color rgb="FF1155CC"/>
        <sz val="11.0"/>
        <u/>
      </rPr>
      <t>Power Pro GB (Japan) (Rev 1) (SGB Enhanced).zip</t>
    </r>
  </si>
  <si>
    <r>
      <rPr>
        <rFont val="&quot;Helvetica Neue&quot;, Helvetica, Arial, sans-serif"/>
        <color rgb="FF1155CC"/>
        <sz val="11.0"/>
        <u/>
      </rPr>
      <t>Power Pro GB (Japan) (SGB Enhanced).zip</t>
    </r>
  </si>
  <si>
    <r>
      <rPr>
        <rFont val="&quot;Helvetica Neue&quot;, Helvetica, Arial, sans-serif"/>
        <color rgb="FF1155CC"/>
        <sz val="11.0"/>
        <u/>
      </rPr>
      <t>Power Racer (Europe).zip</t>
    </r>
  </si>
  <si>
    <r>
      <rPr>
        <rFont val="&quot;Helvetica Neue&quot;, Helvetica, Arial, sans-serif"/>
        <color rgb="FF1155CC"/>
        <sz val="11.0"/>
        <u/>
      </rPr>
      <t>Power Racer (USA).zip</t>
    </r>
  </si>
  <si>
    <r>
      <rPr>
        <rFont val="&quot;Helvetica Neue&quot;, Helvetica, Arial, sans-serif"/>
        <color rgb="FF1155CC"/>
        <sz val="11.0"/>
        <u/>
      </rPr>
      <t>Prehistorik Man (USA, Europe).zip</t>
    </r>
  </si>
  <si>
    <r>
      <rPr>
        <rFont val="&quot;Helvetica Neue&quot;, Helvetica, Arial, sans-serif"/>
        <color rgb="FF1155CC"/>
        <sz val="11.0"/>
        <u/>
      </rPr>
      <t>Pri Pri - Primitive Princess! (Japan).zip</t>
    </r>
  </si>
  <si>
    <r>
      <rPr>
        <rFont val="&quot;Helvetica Neue&quot;, Helvetica, Arial, sans-serif"/>
        <color rgb="FF1155CC"/>
        <sz val="11.0"/>
        <u/>
      </rPr>
      <t>Primal Rage (USA, Europe) (Beta).zip</t>
    </r>
  </si>
  <si>
    <r>
      <rPr>
        <rFont val="&quot;Helvetica Neue&quot;, Helvetica, Arial, sans-serif"/>
        <color rgb="FF1155CC"/>
        <sz val="11.0"/>
        <u/>
      </rPr>
      <t>Primal Rage (USA, Europe).zip</t>
    </r>
  </si>
  <si>
    <r>
      <rPr>
        <rFont val="&quot;Helvetica Neue&quot;, Helvetica, Arial, sans-serif"/>
        <color rgb="FF1155CC"/>
        <sz val="11.0"/>
        <u/>
      </rPr>
      <t>Prince YehRude (Taiwan) (Unl).zip</t>
    </r>
  </si>
  <si>
    <r>
      <rPr>
        <rFont val="&quot;Helvetica Neue&quot;, Helvetica, Arial, sans-serif"/>
        <color rgb="FF1155CC"/>
        <sz val="11.0"/>
        <u/>
      </rPr>
      <t>Prince of Persia (Europe) (En,Fr,De,Es,It) (Beta).zip</t>
    </r>
  </si>
  <si>
    <r>
      <rPr>
        <rFont val="&quot;Helvetica Neue&quot;, Helvetica, Arial, sans-serif"/>
        <color rgb="FF1155CC"/>
        <sz val="11.0"/>
        <u/>
      </rPr>
      <t>Prince of Persia (Europe) (En,Fr,De,Es,It).zip</t>
    </r>
  </si>
  <si>
    <r>
      <rPr>
        <rFont val="&quot;Helvetica Neue&quot;, Helvetica, Arial, sans-serif"/>
        <color rgb="FF1155CC"/>
        <sz val="11.0"/>
        <u/>
      </rPr>
      <t>Prince of Persia (Japan).zip</t>
    </r>
  </si>
  <si>
    <r>
      <rPr>
        <rFont val="&quot;Helvetica Neue&quot;, Helvetica, Arial, sans-serif"/>
        <color rgb="FF1155CC"/>
        <sz val="11.0"/>
        <u/>
      </rPr>
      <t>Prince of Persia (USA) (Beta).zip</t>
    </r>
  </si>
  <si>
    <r>
      <rPr>
        <rFont val="&quot;Helvetica Neue&quot;, Helvetica, Arial, sans-serif"/>
        <color rgb="FF1155CC"/>
        <sz val="11.0"/>
        <u/>
      </rPr>
      <t>Prince of Persia (USA).zip</t>
    </r>
  </si>
  <si>
    <r>
      <rPr>
        <rFont val="&quot;Helvetica Neue&quot;, Helvetica, Arial, sans-serif"/>
        <color rgb="FF1155CC"/>
        <sz val="11.0"/>
        <u/>
      </rPr>
      <t>Pro Action Replay (Europe) (Unl).zip</t>
    </r>
  </si>
  <si>
    <r>
      <rPr>
        <rFont val="&quot;Helvetica Neue&quot;, Helvetica, Arial, sans-serif"/>
        <color rgb="FF1155CC"/>
        <sz val="11.0"/>
        <u/>
      </rPr>
      <t>Pro Mahjong Kiwame GB (Japan) (SGB Enhanced).zip</t>
    </r>
  </si>
  <si>
    <r>
      <rPr>
        <rFont val="&quot;Helvetica Neue&quot;, Helvetica, Arial, sans-serif"/>
        <color rgb="FF1155CC"/>
        <sz val="11.0"/>
        <u/>
      </rPr>
      <t>Pro Soccer (Japan).zip</t>
    </r>
  </si>
  <si>
    <r>
      <rPr>
        <rFont val="&quot;Helvetica Neue&quot;, Helvetica, Arial, sans-serif"/>
        <color rgb="FF1155CC"/>
        <sz val="11.0"/>
        <u/>
      </rPr>
      <t>Pro Wrestling (Japan).zip</t>
    </r>
  </si>
  <si>
    <r>
      <rPr>
        <rFont val="&quot;Helvetica Neue&quot;, Helvetica, Arial, sans-serif"/>
        <color rgb="FF1155CC"/>
        <sz val="11.0"/>
        <u/>
      </rPr>
      <t>Probotector (Europe).zip</t>
    </r>
  </si>
  <si>
    <r>
      <rPr>
        <rFont val="&quot;Helvetica Neue&quot;, Helvetica, Arial, sans-serif"/>
        <color rgb="FF1155CC"/>
        <sz val="11.0"/>
        <u/>
      </rPr>
      <t>Probotector (World) (Contra Anniversary Collection).zip</t>
    </r>
  </si>
  <si>
    <r>
      <rPr>
        <rFont val="&quot;Helvetica Neue&quot;, Helvetica, Arial, sans-serif"/>
        <color rgb="FF1155CC"/>
        <sz val="11.0"/>
        <u/>
      </rPr>
      <t>Probotector 2 (Europe) (Beta) (SGB Enhanced).zip</t>
    </r>
  </si>
  <si>
    <r>
      <rPr>
        <rFont val="&quot;Helvetica Neue&quot;, Helvetica, Arial, sans-serif"/>
        <color rgb="FF1155CC"/>
        <sz val="11.0"/>
        <u/>
      </rPr>
      <t>Probotector 2 (Europe) (SGB Enhanced).zip</t>
    </r>
  </si>
  <si>
    <r>
      <rPr>
        <rFont val="&quot;Helvetica Neue&quot;, Helvetica, Arial, sans-serif"/>
        <color rgb="FF1155CC"/>
        <sz val="11.0"/>
        <u/>
      </rPr>
      <t>Prophecy - The Viking Child (Europe) (En,Fr,De,Es,It).zip</t>
    </r>
  </si>
  <si>
    <r>
      <rPr>
        <rFont val="&quot;Helvetica Neue&quot;, Helvetica, Arial, sans-serif"/>
        <color rgb="FF1155CC"/>
        <sz val="11.0"/>
        <u/>
      </rPr>
      <t>Prophecy - The Viking Child (USA).zip</t>
    </r>
  </si>
  <si>
    <r>
      <rPr>
        <rFont val="&quot;Helvetica Neue&quot;, Helvetica, Arial, sans-serif"/>
        <color rgb="FF1155CC"/>
        <sz val="11.0"/>
        <u/>
      </rPr>
      <t>Pull of the Void (World) (Aftermarket) (Unl).zip</t>
    </r>
  </si>
  <si>
    <r>
      <rPr>
        <rFont val="&quot;Helvetica Neue&quot;, Helvetica, Arial, sans-serif"/>
        <color rgb="FF1155CC"/>
        <sz val="11.0"/>
        <u/>
      </rPr>
      <t>Punisher, The - The Ultimate Payback (USA).zip</t>
    </r>
  </si>
  <si>
    <r>
      <rPr>
        <rFont val="&quot;Helvetica Neue&quot;, Helvetica, Arial, sans-serif"/>
        <color rgb="FF1155CC"/>
        <sz val="11.0"/>
        <u/>
      </rPr>
      <t>Purikura Pocket - Fukanzen Joshikousei Manual (Japan) (Rev 1) (NP).zip</t>
    </r>
  </si>
  <si>
    <r>
      <rPr>
        <rFont val="&quot;Helvetica Neue&quot;, Helvetica, Arial, sans-serif"/>
        <color rgb="FF1155CC"/>
        <sz val="11.0"/>
        <u/>
      </rPr>
      <t>Purikura Pocket - Fukanzen Joshikousei Manual (Japan) (SGB Enhanced).zip</t>
    </r>
  </si>
  <si>
    <r>
      <rPr>
        <rFont val="&quot;Helvetica Neue&quot;, Helvetica, Arial, sans-serif"/>
        <color rgb="FF1155CC"/>
        <sz val="11.0"/>
        <u/>
      </rPr>
      <t>Purikura Pocket 2 - Kareshi Kaizou Daisakusen (Japan) (SGB Enhanced).zip</t>
    </r>
  </si>
  <si>
    <r>
      <rPr>
        <rFont val="&quot;Helvetica Neue&quot;, Helvetica, Arial, sans-serif"/>
        <color rgb="FF1155CC"/>
        <sz val="11.0"/>
        <u/>
      </rPr>
      <t>Purikura Pocket 3 - Talent Debut Daisakusen (Japan) (Rev 1) (SGB Enhanced) (NP).zip</t>
    </r>
  </si>
  <si>
    <r>
      <rPr>
        <rFont val="&quot;Helvetica Neue&quot;, Helvetica, Arial, sans-serif"/>
        <color rgb="FF1155CC"/>
        <sz val="11.0"/>
        <u/>
      </rPr>
      <t>Purikura Pocket 3 - Talent Debut Daisakusen (Japan) (SGB Enhanced).zip</t>
    </r>
  </si>
  <si>
    <r>
      <rPr>
        <rFont val="&quot;Helvetica Neue&quot;, Helvetica, Arial, sans-serif"/>
        <color rgb="FF1155CC"/>
        <sz val="11.0"/>
        <u/>
      </rPr>
      <t>Purple Turtles (World) (Aftermarket) (Unl).zip</t>
    </r>
  </si>
  <si>
    <r>
      <rPr>
        <rFont val="&quot;Helvetica Neue&quot;, Helvetica, Arial, sans-serif"/>
        <color rgb="FF1155CC"/>
        <sz val="11.0"/>
        <u/>
      </rPr>
      <t>Pushingo (World) (Aftermarket) (Unl).zip</t>
    </r>
  </si>
  <si>
    <r>
      <rPr>
        <rFont val="&quot;Helvetica Neue&quot;, Helvetica, Arial, sans-serif"/>
        <color rgb="FF1155CC"/>
        <sz val="11.0"/>
        <u/>
      </rPr>
      <t>Puyo Puyo (Japan) (Rev 1) (SGB Enhanced).zip</t>
    </r>
  </si>
  <si>
    <r>
      <rPr>
        <rFont val="&quot;Helvetica Neue&quot;, Helvetica, Arial, sans-serif"/>
        <color rgb="FF1155CC"/>
        <sz val="11.0"/>
        <u/>
      </rPr>
      <t>Puyo Puyo (Japan) (SGB Enhanced).zip</t>
    </r>
  </si>
  <si>
    <r>
      <rPr>
        <rFont val="&quot;Helvetica Neue&quot;, Helvetica, Arial, sans-serif"/>
        <color rgb="FF1155CC"/>
        <sz val="11.0"/>
        <u/>
      </rPr>
      <t>Puzzle Bobble GB (Japan).zip</t>
    </r>
  </si>
  <si>
    <r>
      <rPr>
        <rFont val="&quot;Helvetica Neue&quot;, Helvetica, Arial, sans-serif"/>
        <color rgb="FF1155CC"/>
        <sz val="11.0"/>
        <u/>
      </rPr>
      <t>Puzzle Boy (Japan).zip</t>
    </r>
  </si>
  <si>
    <r>
      <rPr>
        <rFont val="&quot;Helvetica Neue&quot;, Helvetica, Arial, sans-serif"/>
        <color rgb="FF1155CC"/>
        <sz val="11.0"/>
        <u/>
      </rPr>
      <t>Puzzle Boy II (Japan).zip</t>
    </r>
  </si>
  <si>
    <r>
      <rPr>
        <rFont val="&quot;Helvetica Neue&quot;, Helvetica, Arial, sans-serif"/>
        <color rgb="FF1155CC"/>
        <sz val="11.0"/>
        <u/>
      </rPr>
      <t>Puzzle Nintama Rantarou GB (Japan) (SGB Enhanced).zip</t>
    </r>
  </si>
  <si>
    <r>
      <rPr>
        <rFont val="&quot;Helvetica Neue&quot;, Helvetica, Arial, sans-serif"/>
        <color rgb="FF1155CC"/>
        <sz val="11.0"/>
        <u/>
      </rPr>
      <t>Puzznic (Japan).zip</t>
    </r>
  </si>
  <si>
    <r>
      <rPr>
        <rFont val="&quot;Helvetica Neue&quot;, Helvetica, Arial, sans-serif"/>
        <color rgb="FF1155CC"/>
        <sz val="11.0"/>
        <u/>
      </rPr>
      <t>Puzznic (USA) (Proto).zip</t>
    </r>
  </si>
  <si>
    <r>
      <rPr>
        <rFont val="&quot;Helvetica Neue&quot;, Helvetica, Arial, sans-serif"/>
        <color rgb="FF1155CC"/>
        <sz val="11.0"/>
        <u/>
      </rPr>
      <t>Pyramids of Ra (USA).zip</t>
    </r>
  </si>
  <si>
    <r>
      <rPr>
        <rFont val="&quot;Helvetica Neue&quot;, Helvetica, Arial, sans-serif"/>
        <color rgb="FF1155CC"/>
        <sz val="11.0"/>
        <u/>
      </rPr>
      <t>Pyro la Chronoflamme (World) (Fr) (Proto) (Aftermarket) (Unl).zip</t>
    </r>
  </si>
  <si>
    <r>
      <rPr>
        <rFont val="&quot;Helvetica Neue&quot;, Helvetica, Arial, sans-serif"/>
        <color rgb="FF1155CC"/>
        <sz val="11.0"/>
        <u/>
      </rPr>
      <t>Q-bert for Game Boy (Japan).zip</t>
    </r>
  </si>
  <si>
    <r>
      <rPr>
        <rFont val="&quot;Helvetica Neue&quot;, Helvetica, Arial, sans-serif"/>
        <color rgb="FF1155CC"/>
        <sz val="11.0"/>
        <u/>
      </rPr>
      <t>Q-bert for Game Boy (USA, Europe).zip</t>
    </r>
  </si>
  <si>
    <r>
      <rPr>
        <rFont val="&quot;Helvetica Neue&quot;, Helvetica, Arial, sans-serif"/>
        <color rgb="FF1155CC"/>
        <sz val="11.0"/>
        <u/>
      </rPr>
      <t>Q Billion (Japan).zip</t>
    </r>
  </si>
  <si>
    <r>
      <rPr>
        <rFont val="&quot;Helvetica Neue&quot;, Helvetica, Arial, sans-serif"/>
        <color rgb="FF1155CC"/>
        <sz val="11.0"/>
        <u/>
      </rPr>
      <t>Q Billion (USA).zip</t>
    </r>
  </si>
  <si>
    <r>
      <rPr>
        <rFont val="&quot;Helvetica Neue&quot;, Helvetica, Arial, sans-serif"/>
        <color rgb="FF1155CC"/>
        <sz val="11.0"/>
        <u/>
      </rPr>
      <t>QIX (World).zip</t>
    </r>
  </si>
  <si>
    <r>
      <rPr>
        <rFont val="&quot;Helvetica Neue&quot;, Helvetica, Arial, sans-serif"/>
        <color rgb="FF1155CC"/>
        <sz val="11.0"/>
        <u/>
      </rPr>
      <t>Quarth (Japan).zip</t>
    </r>
  </si>
  <si>
    <r>
      <rPr>
        <rFont val="&quot;Helvetica Neue&quot;, Helvetica, Arial, sans-serif"/>
        <color rgb="FF1155CC"/>
        <sz val="11.0"/>
        <u/>
      </rPr>
      <t>Quarth (USA, Europe).zip</t>
    </r>
  </si>
  <si>
    <r>
      <rPr>
        <rFont val="&quot;Helvetica Neue&quot;, Helvetica, Arial, sans-serif"/>
        <color rgb="FF1155CC"/>
        <sz val="11.0"/>
        <u/>
      </rPr>
      <t>Quick Draw (World) (Aftermarket) (Unl).zip</t>
    </r>
  </si>
  <si>
    <r>
      <rPr>
        <rFont val="&quot;Helvetica Neue&quot;, Helvetica, Arial, sans-serif"/>
        <color rgb="FF1155CC"/>
        <sz val="11.0"/>
        <u/>
      </rPr>
      <t>Quiz Nihon Mukashibanashi - Athena no Hatena (Japan).zip</t>
    </r>
  </si>
  <si>
    <r>
      <rPr>
        <rFont val="&quot;Helvetica Neue&quot;, Helvetica, Arial, sans-serif"/>
        <color rgb="FF1155CC"/>
        <sz val="11.0"/>
        <u/>
      </rPr>
      <t>Quiz Sekai wa Show by Shoubai!! (Japan).zip</t>
    </r>
  </si>
  <si>
    <r>
      <rPr>
        <rFont val="&quot;Helvetica Neue&quot;, Helvetica, Arial, sans-serif"/>
        <color rgb="FF1155CC"/>
        <sz val="11.0"/>
        <u/>
      </rPr>
      <t>R-Type (Japan).zip</t>
    </r>
  </si>
  <si>
    <r>
      <rPr>
        <rFont val="&quot;Helvetica Neue&quot;, Helvetica, Arial, sans-serif"/>
        <color rgb="FF1155CC"/>
        <sz val="11.0"/>
        <u/>
      </rPr>
      <t>R-Type (USA, Europe).zip</t>
    </r>
  </si>
  <si>
    <r>
      <rPr>
        <rFont val="&quot;Helvetica Neue&quot;, Helvetica, Arial, sans-serif"/>
        <color rgb="FF1155CC"/>
        <sz val="11.0"/>
        <u/>
      </rPr>
      <t>R-Type II (Europe) (Beta).zip</t>
    </r>
  </si>
  <si>
    <r>
      <rPr>
        <rFont val="&quot;Helvetica Neue&quot;, Helvetica, Arial, sans-serif"/>
        <color rgb="FF1155CC"/>
        <sz val="11.0"/>
        <u/>
      </rPr>
      <t>R-Type II (Europe).zip</t>
    </r>
  </si>
  <si>
    <r>
      <rPr>
        <rFont val="&quot;Helvetica Neue&quot;, Helvetica, Arial, sans-serif"/>
        <color rgb="FF1155CC"/>
        <sz val="11.0"/>
        <u/>
      </rPr>
      <t>R-Type II (Japan).zip</t>
    </r>
  </si>
  <si>
    <r>
      <rPr>
        <rFont val="&quot;Helvetica Neue&quot;, Helvetica, Arial, sans-serif"/>
        <color rgb="FF1155CC"/>
        <sz val="11.0"/>
        <u/>
      </rPr>
      <t>R-Type II (USA) (Proto).zip</t>
    </r>
  </si>
  <si>
    <r>
      <rPr>
        <rFont val="&quot;Helvetica Neue&quot;, Helvetica, Arial, sans-serif"/>
        <color rgb="FF1155CC"/>
        <sz val="11.0"/>
        <u/>
      </rPr>
      <t>Race Days (Europe).zip</t>
    </r>
  </si>
  <si>
    <r>
      <rPr>
        <rFont val="&quot;Helvetica Neue&quot;, Helvetica, Arial, sans-serif"/>
        <color rgb="FF1155CC"/>
        <sz val="11.0"/>
        <u/>
      </rPr>
      <t>Race Days (USA).zip</t>
    </r>
  </si>
  <si>
    <r>
      <rPr>
        <rFont val="&quot;Helvetica Neue&quot;, Helvetica, Arial, sans-serif"/>
        <color rgb="FF1155CC"/>
        <sz val="11.0"/>
        <u/>
      </rPr>
      <t>Race Drivin' (USA, Europe) (Beta).zip</t>
    </r>
  </si>
  <si>
    <r>
      <rPr>
        <rFont val="&quot;Helvetica Neue&quot;, Helvetica, Arial, sans-serif"/>
        <color rgb="FF1155CC"/>
        <sz val="11.0"/>
        <u/>
      </rPr>
      <t>Race Drivin' (USA, Europe).zip</t>
    </r>
  </si>
  <si>
    <r>
      <rPr>
        <rFont val="&quot;Helvetica Neue&quot;, Helvetica, Arial, sans-serif"/>
        <color rgb="FF1155CC"/>
        <sz val="11.0"/>
        <u/>
      </rPr>
      <t>Racing Damashii (Japan).zip</t>
    </r>
  </si>
  <si>
    <r>
      <rPr>
        <rFont val="&quot;Helvetica Neue&quot;, Helvetica, Arial, sans-serif"/>
        <color rgb="FF1155CC"/>
        <sz val="11.0"/>
        <u/>
      </rPr>
      <t>Radar Mission (USA, Europe).zip</t>
    </r>
  </si>
  <si>
    <r>
      <rPr>
        <rFont val="&quot;Helvetica Neue&quot;, Helvetica, Arial, sans-serif"/>
        <color rgb="FF1155CC"/>
        <sz val="11.0"/>
        <u/>
      </rPr>
      <t>Raffles (World) (Aftermarket) (Unl).zip</t>
    </r>
  </si>
  <si>
    <r>
      <rPr>
        <rFont val="&quot;Helvetica Neue&quot;, Helvetica, Arial, sans-serif"/>
        <color rgb="FF1155CC"/>
        <sz val="11.0"/>
        <u/>
      </rPr>
      <t>Raging Fighter (USA, Europe).zip</t>
    </r>
  </si>
  <si>
    <r>
      <rPr>
        <rFont val="&quot;Helvetica Neue&quot;, Helvetica, Arial, sans-serif"/>
        <color rgb="FF1155CC"/>
        <sz val="11.0"/>
        <u/>
      </rPr>
      <t>Rampart (Japan).zip</t>
    </r>
  </si>
  <si>
    <r>
      <rPr>
        <rFont val="&quot;Helvetica Neue&quot;, Helvetica, Arial, sans-serif"/>
        <color rgb="FF1155CC"/>
        <sz val="11.0"/>
        <u/>
      </rPr>
      <t>Rampart (USA, Europe).zip</t>
    </r>
  </si>
  <si>
    <r>
      <rPr>
        <rFont val="&quot;Helvetica Neue&quot;, Helvetica, Arial, sans-serif"/>
        <color rgb="FF1155CC"/>
        <sz val="11.0"/>
        <u/>
      </rPr>
      <t>Ranma 1-2 (Japan).zip</t>
    </r>
  </si>
  <si>
    <r>
      <rPr>
        <rFont val="&quot;Helvetica Neue&quot;, Helvetica, Arial, sans-serif"/>
        <color rgb="FF1155CC"/>
        <sz val="11.0"/>
        <u/>
      </rPr>
      <t>Ranma 1-2 - Kakugeki Mondou!! (Japan).zip</t>
    </r>
  </si>
  <si>
    <r>
      <rPr>
        <rFont val="&quot;Helvetica Neue&quot;, Helvetica, Arial, sans-serif"/>
        <color rgb="FF1155CC"/>
        <sz val="11.0"/>
        <u/>
      </rPr>
      <t>Ranma 1-2 - Netsuretsu Kakutou Hen (Japan).zip</t>
    </r>
  </si>
  <si>
    <r>
      <rPr>
        <rFont val="&quot;Helvetica Neue&quot;, Helvetica, Arial, sans-serif"/>
        <color rgb="FF1155CC"/>
        <sz val="11.0"/>
        <u/>
      </rPr>
      <t>Rap Quest (USA) (Proto).zip</t>
    </r>
  </si>
  <si>
    <r>
      <rPr>
        <rFont val="&quot;Helvetica Neue&quot;, Helvetica, Arial, sans-serif"/>
        <color rgb="FF1155CC"/>
        <sz val="11.0"/>
        <u/>
      </rPr>
      <t>Ray-Thunder (Japan).zip</t>
    </r>
  </si>
  <si>
    <r>
      <rPr>
        <rFont val="&quot;Helvetica Neue&quot;, Helvetica, Arial, sans-serif"/>
        <color rgb="FF1155CC"/>
        <sz val="11.0"/>
        <u/>
      </rPr>
      <t>Real Ghostbusters, The (USA).zip</t>
    </r>
  </si>
  <si>
    <r>
      <rPr>
        <rFont val="&quot;Helvetica Neue&quot;, Helvetica, Arial, sans-serif"/>
        <color rgb="FF1155CC"/>
        <sz val="11.0"/>
        <u/>
      </rPr>
      <t>Red Arremer - Makaimura Gaiden (Japan).zip</t>
    </r>
  </si>
  <si>
    <r>
      <rPr>
        <rFont val="&quot;Helvetica Neue&quot;, Helvetica, Arial, sans-serif"/>
        <color rgb="FF1155CC"/>
        <sz val="11.0"/>
        <u/>
      </rPr>
      <t>Red October o Oe! (Japan).zip</t>
    </r>
  </si>
  <si>
    <r>
      <rPr>
        <rFont val="&quot;Helvetica Neue&quot;, Helvetica, Arial, sans-serif"/>
        <color rgb="FF1155CC"/>
        <sz val="11.0"/>
        <u/>
      </rPr>
      <t>Remute - Living Electronics (World) (Album) (Aftermarket) (Unl).zip</t>
    </r>
  </si>
  <si>
    <r>
      <rPr>
        <rFont val="&quot;Helvetica Neue&quot;, Helvetica, Arial, sans-serif"/>
        <color rgb="FF1155CC"/>
        <sz val="11.0"/>
        <u/>
      </rPr>
      <t>Ren &amp; Stimpy Show, The - Space Cadet Adventures (USA).zip</t>
    </r>
  </si>
  <si>
    <r>
      <rPr>
        <rFont val="&quot;Helvetica Neue&quot;, Helvetica, Arial, sans-serif"/>
        <color rgb="FF1155CC"/>
        <sz val="11.0"/>
        <u/>
      </rPr>
      <t>Ren &amp; Stimpy Show, The - Veediots! (USA, Europe).zip</t>
    </r>
  </si>
  <si>
    <r>
      <rPr>
        <rFont val="&quot;Helvetica Neue&quot;, Helvetica, Arial, sans-serif"/>
        <color rgb="FF1155CC"/>
        <sz val="11.0"/>
        <u/>
      </rPr>
      <t>Renju Club - Gomoku Narabe (Japan) (SGB Enhanced).zip</t>
    </r>
  </si>
  <si>
    <r>
      <rPr>
        <rFont val="&quot;Helvetica Neue&quot;, Helvetica, Arial, sans-serif"/>
        <color rgb="FF1155CC"/>
        <sz val="11.0"/>
        <u/>
      </rPr>
      <t>Rentaiou (Japan).zip</t>
    </r>
  </si>
  <si>
    <r>
      <rPr>
        <rFont val="&quot;Helvetica Neue&quot;, Helvetica, Arial, sans-serif"/>
        <color rgb="FF1155CC"/>
        <sz val="11.0"/>
        <u/>
      </rPr>
      <t>Reservoir Rat (Europe) (En,Fr,De,Es,It).zip</t>
    </r>
  </si>
  <si>
    <r>
      <rPr>
        <rFont val="&quot;Helvetica Neue&quot;, Helvetica, Arial, sans-serif"/>
        <color rgb="FF1155CC"/>
        <sz val="11.0"/>
        <u/>
      </rPr>
      <t>Retroid (World) (Aftermarket) (Unl).zip</t>
    </r>
  </si>
  <si>
    <r>
      <rPr>
        <rFont val="&quot;Helvetica Neue&quot;, Helvetica, Arial, sans-serif"/>
        <color rgb="FF1155CC"/>
        <sz val="11.0"/>
        <u/>
      </rPr>
      <t>Rewind Time (World) (Aftermarket) (Unl).zip</t>
    </r>
  </si>
  <si>
    <r>
      <rPr>
        <rFont val="&quot;Helvetica Neue&quot;, Helvetica, Arial, sans-serif"/>
        <color rgb="FF1155CC"/>
        <sz val="11.0"/>
        <u/>
      </rPr>
      <t>Rhythm Land (World) (Aftermarket) (Unl).zip</t>
    </r>
  </si>
  <si>
    <r>
      <rPr>
        <rFont val="&quot;Helvetica Neue&quot;, Helvetica, Arial, sans-serif"/>
        <color rgb="FF1155CC"/>
        <sz val="11.0"/>
        <u/>
      </rPr>
      <t>Rhythm Land (World) (v1.0.1) (Aftermarket) (Unl).zip</t>
    </r>
  </si>
  <si>
    <r>
      <rPr>
        <rFont val="&quot;Helvetica Neue&quot;, Helvetica, Arial, sans-serif"/>
        <color rgb="FF1155CC"/>
        <sz val="11.0"/>
        <u/>
      </rPr>
      <t>Riddick Bowe Boxing (Europe).zip</t>
    </r>
  </si>
  <si>
    <r>
      <rPr>
        <rFont val="&quot;Helvetica Neue&quot;, Helvetica, Arial, sans-serif"/>
        <color rgb="FF1155CC"/>
        <sz val="11.0"/>
        <u/>
      </rPr>
      <t>Riddick Bowe Boxing (USA) (Beta).zip</t>
    </r>
  </si>
  <si>
    <r>
      <rPr>
        <rFont val="&quot;Helvetica Neue&quot;, Helvetica, Arial, sans-serif"/>
        <color rgb="FF1155CC"/>
        <sz val="11.0"/>
        <u/>
      </rPr>
      <t>Riddick Bowe Boxing (USA).zip</t>
    </r>
  </si>
  <si>
    <r>
      <rPr>
        <rFont val="&quot;Helvetica Neue&quot;, Helvetica, Arial, sans-serif"/>
        <color rgb="FF1155CC"/>
        <sz val="11.0"/>
        <u/>
      </rPr>
      <t>Rig Attack (World) (Aftermarket) (Unl).zip</t>
    </r>
  </si>
  <si>
    <r>
      <rPr>
        <rFont val="&quot;Helvetica Neue&quot;, Helvetica, Arial, sans-serif"/>
        <color rgb="FF1155CC"/>
        <sz val="11.0"/>
        <u/>
      </rPr>
      <t>Ring Rage (Japan).zip</t>
    </r>
  </si>
  <si>
    <r>
      <rPr>
        <rFont val="&quot;Helvetica Neue&quot;, Helvetica, Arial, sans-serif"/>
        <color rgb="FF1155CC"/>
        <sz val="11.0"/>
        <u/>
      </rPr>
      <t>Ring Rage (USA).zip</t>
    </r>
  </si>
  <si>
    <r>
      <rPr>
        <rFont val="&quot;Helvetica Neue&quot;, Helvetica, Arial, sans-serif"/>
        <color rgb="FF1155CC"/>
        <sz val="11.0"/>
        <u/>
      </rPr>
      <t>Road Rash (USA, Europe) (Beta).zip</t>
    </r>
  </si>
  <si>
    <r>
      <rPr>
        <rFont val="&quot;Helvetica Neue&quot;, Helvetica, Arial, sans-serif"/>
        <color rgb="FF1155CC"/>
        <sz val="11.0"/>
        <u/>
      </rPr>
      <t>Road Rash (USA, Europe).zip</t>
    </r>
  </si>
  <si>
    <r>
      <rPr>
        <rFont val="&quot;Helvetica Neue&quot;, Helvetica, Arial, sans-serif"/>
        <color rgb="FF1155CC"/>
        <sz val="11.0"/>
        <u/>
      </rPr>
      <t>Roadster (Japan).zip</t>
    </r>
  </si>
  <si>
    <r>
      <rPr>
        <rFont val="&quot;Helvetica Neue&quot;, Helvetica, Arial, sans-serif"/>
        <color rgb="FF1155CC"/>
        <sz val="11.0"/>
        <u/>
      </rPr>
      <t>Robby's Day Out (World) (Aftermarket) (Unl).zip</t>
    </r>
  </si>
  <si>
    <r>
      <rPr>
        <rFont val="&quot;Helvetica Neue&quot;, Helvetica, Arial, sans-serif"/>
        <color rgb="FF1155CC"/>
        <sz val="11.0"/>
        <u/>
      </rPr>
      <t>Robin Hood - Prince of Thieves (Europe).zip</t>
    </r>
  </si>
  <si>
    <r>
      <rPr>
        <rFont val="&quot;Helvetica Neue&quot;, Helvetica, Arial, sans-serif"/>
        <color rgb="FF1155CC"/>
        <sz val="11.0"/>
        <u/>
      </rPr>
      <t>Robin Hood - Prince of Thieves (France).zip</t>
    </r>
  </si>
  <si>
    <r>
      <rPr>
        <rFont val="&quot;Helvetica Neue&quot;, Helvetica, Arial, sans-serif"/>
        <color rgb="FF1155CC"/>
        <sz val="11.0"/>
        <u/>
      </rPr>
      <t>Robin Hood - Prince of Thieves (Germany).zip</t>
    </r>
  </si>
  <si>
    <r>
      <rPr>
        <rFont val="&quot;Helvetica Neue&quot;, Helvetica, Arial, sans-serif"/>
        <color rgb="FF1155CC"/>
        <sz val="11.0"/>
        <u/>
      </rPr>
      <t>Robin Hood - Prince of Thieves (Spain).zip</t>
    </r>
  </si>
  <si>
    <r>
      <rPr>
        <rFont val="&quot;Helvetica Neue&quot;, Helvetica, Arial, sans-serif"/>
        <color rgb="FF1155CC"/>
        <sz val="11.0"/>
        <u/>
      </rPr>
      <t>Robin Hood - Prince of Thieves (USA).zip</t>
    </r>
  </si>
  <si>
    <r>
      <rPr>
        <rFont val="&quot;Helvetica Neue&quot;, Helvetica, Arial, sans-serif"/>
        <color rgb="FF1155CC"/>
        <sz val="11.0"/>
        <u/>
      </rPr>
      <t>RoboCop (Japan).zip</t>
    </r>
  </si>
  <si>
    <r>
      <rPr>
        <rFont val="&quot;Helvetica Neue&quot;, Helvetica, Arial, sans-serif"/>
        <color rgb="FF1155CC"/>
        <sz val="11.0"/>
        <u/>
      </rPr>
      <t>RoboCop (USA).zip</t>
    </r>
  </si>
  <si>
    <r>
      <rPr>
        <rFont val="&quot;Helvetica Neue&quot;, Helvetica, Arial, sans-serif"/>
        <color rgb="FF1155CC"/>
        <sz val="11.0"/>
        <u/>
      </rPr>
      <t>RoboCop (USA, Europe) (Rev 1).zip</t>
    </r>
  </si>
  <si>
    <r>
      <rPr>
        <rFont val="&quot;Helvetica Neue&quot;, Helvetica, Arial, sans-serif"/>
        <color rgb="FF1155CC"/>
        <sz val="11.0"/>
        <u/>
      </rPr>
      <t>RoboCop 2 (Japan).zip</t>
    </r>
  </si>
  <si>
    <r>
      <rPr>
        <rFont val="&quot;Helvetica Neue&quot;, Helvetica, Arial, sans-serif"/>
        <color rgb="FF1155CC"/>
        <sz val="11.0"/>
        <u/>
      </rPr>
      <t>RoboCop 2 (USA, Europe).zip</t>
    </r>
  </si>
  <si>
    <r>
      <rPr>
        <rFont val="&quot;Helvetica Neue&quot;, Helvetica, Arial, sans-serif"/>
        <color rgb="FF1155CC"/>
        <sz val="11.0"/>
        <u/>
      </rPr>
      <t>RoboCop versus The Terminator (Europe).zip</t>
    </r>
  </si>
  <si>
    <r>
      <rPr>
        <rFont val="&quot;Helvetica Neue&quot;, Helvetica, Arial, sans-serif"/>
        <color rgb="FF1155CC"/>
        <sz val="11.0"/>
        <u/>
      </rPr>
      <t>RoboCop versus The Terminator (USA).zip</t>
    </r>
  </si>
  <si>
    <r>
      <rPr>
        <rFont val="&quot;Helvetica Neue&quot;, Helvetica, Arial, sans-serif"/>
        <color rgb="FF1155CC"/>
        <sz val="11.0"/>
        <u/>
      </rPr>
      <t>Robot Ponkots - Sun Version - Comic Bom Bom Special Version (Japan) (SGB Enhanced).zip</t>
    </r>
  </si>
  <si>
    <r>
      <rPr>
        <rFont val="&quot;Helvetica Neue&quot;, Helvetica, Arial, sans-serif"/>
        <color rgb="FF1155CC"/>
        <sz val="11.0"/>
        <u/>
      </rPr>
      <t>Rock'n! Monster!! (Japan) (SGB Enhanced).zip</t>
    </r>
  </si>
  <si>
    <r>
      <rPr>
        <rFont val="&quot;Helvetica Neue&quot;, Helvetica, Arial, sans-serif"/>
        <color rgb="FF1155CC"/>
        <sz val="11.0"/>
        <u/>
      </rPr>
      <t>Rockman 8 (Taiwan) (Unl).zip</t>
    </r>
  </si>
  <si>
    <r>
      <rPr>
        <rFont val="&quot;Helvetica Neue&quot;, Helvetica, Arial, sans-serif"/>
        <color rgb="FF1155CC"/>
        <sz val="11.0"/>
        <u/>
      </rPr>
      <t>Rockman World (Japan) (En) (Beta).zip</t>
    </r>
  </si>
  <si>
    <r>
      <rPr>
        <rFont val="&quot;Helvetica Neue&quot;, Helvetica, Arial, sans-serif"/>
        <color rgb="FF1155CC"/>
        <sz val="11.0"/>
        <u/>
      </rPr>
      <t>Rockman World (Japan).zip</t>
    </r>
  </si>
  <si>
    <r>
      <rPr>
        <rFont val="&quot;Helvetica Neue&quot;, Helvetica, Arial, sans-serif"/>
        <color rgb="FF1155CC"/>
        <sz val="11.0"/>
        <u/>
      </rPr>
      <t>Rockman World 2 (Japan).zip</t>
    </r>
  </si>
  <si>
    <r>
      <rPr>
        <rFont val="&quot;Helvetica Neue&quot;, Helvetica, Arial, sans-serif"/>
        <color rgb="FF1155CC"/>
        <sz val="11.0"/>
        <u/>
      </rPr>
      <t>Rockman World 3 (Japan).zip</t>
    </r>
  </si>
  <si>
    <r>
      <rPr>
        <rFont val="&quot;Helvetica Neue&quot;, Helvetica, Arial, sans-serif"/>
        <color rgb="FF1155CC"/>
        <sz val="11.0"/>
        <u/>
      </rPr>
      <t>Rockman World 4 (Japan).zip</t>
    </r>
  </si>
  <si>
    <r>
      <rPr>
        <rFont val="&quot;Helvetica Neue&quot;, Helvetica, Arial, sans-serif"/>
        <color rgb="FF1155CC"/>
        <sz val="11.0"/>
        <u/>
      </rPr>
      <t>Rockman World 5 (Japan) (SGB Enhanced).zip</t>
    </r>
  </si>
  <si>
    <r>
      <rPr>
        <rFont val="&quot;Helvetica Neue&quot;, Helvetica, Arial, sans-serif"/>
        <color rgb="FF1155CC"/>
        <sz val="11.0"/>
        <u/>
      </rPr>
      <t>Rodland (Europe).zip</t>
    </r>
  </si>
  <si>
    <r>
      <rPr>
        <rFont val="&quot;Helvetica Neue&quot;, Helvetica, Arial, sans-serif"/>
        <color rgb="FF1155CC"/>
        <sz val="11.0"/>
        <u/>
      </rPr>
      <t>Roger Clemens' MVP Baseball (USA) (Rev 1).zip</t>
    </r>
  </si>
  <si>
    <r>
      <rPr>
        <rFont val="&quot;Helvetica Neue&quot;, Helvetica, Arial, sans-serif"/>
        <color rgb="FF1155CC"/>
        <sz val="11.0"/>
        <u/>
      </rPr>
      <t>Roger Clemens' MVP Baseball (USA).zip</t>
    </r>
  </si>
  <si>
    <r>
      <rPr>
        <rFont val="&quot;Helvetica Neue&quot;, Helvetica, Arial, sans-serif"/>
        <color rgb="FF1155CC"/>
        <sz val="11.0"/>
        <u/>
      </rPr>
      <t>Rolan's Curse (USA).zip</t>
    </r>
  </si>
  <si>
    <r>
      <rPr>
        <rFont val="&quot;Helvetica Neue&quot;, Helvetica, Arial, sans-serif"/>
        <color rgb="FF1155CC"/>
        <sz val="11.0"/>
        <u/>
      </rPr>
      <t>Rolan's Curse II (USA).zip</t>
    </r>
  </si>
  <si>
    <r>
      <rPr>
        <rFont val="&quot;Helvetica Neue&quot;, Helvetica, Arial, sans-serif"/>
        <color rgb="FF1155CC"/>
        <sz val="11.0"/>
        <u/>
      </rPr>
      <t>Roommate Simulator (World) (Aftermarket) (Unl).zip</t>
    </r>
  </si>
  <si>
    <r>
      <rPr>
        <rFont val="&quot;Helvetica Neue&quot;, Helvetica, Arial, sans-serif"/>
        <color rgb="FF1155CC"/>
        <sz val="11.0"/>
        <u/>
      </rPr>
      <t>Rosa Cupiditatis (World) (2023-05-17) (Demo) (Aftermarket) (Unl).zip</t>
    </r>
  </si>
  <si>
    <r>
      <rPr>
        <rFont val="&quot;Helvetica Neue&quot;, Helvetica, Arial, sans-serif"/>
        <color rgb="FF1155CC"/>
        <sz val="11.0"/>
        <u/>
      </rPr>
      <t>Rubble Saver (Japan).zip</t>
    </r>
  </si>
  <si>
    <r>
      <rPr>
        <rFont val="&quot;Helvetica Neue&quot;, Helvetica, Arial, sans-serif"/>
        <color rgb="FF1155CC"/>
        <sz val="11.0"/>
        <u/>
      </rPr>
      <t>Rubble Saver II (Japan).zip</t>
    </r>
  </si>
  <si>
    <r>
      <rPr>
        <rFont val="&quot;Helvetica Neue&quot;, Helvetica, Arial, sans-serif"/>
        <color rgb="FF1155CC"/>
        <sz val="11.0"/>
        <u/>
      </rPr>
      <t>Rugrats Movie, The (USA) (SGB Enhanced).zip</t>
    </r>
  </si>
  <si>
    <r>
      <rPr>
        <rFont val="&quot;Helvetica Neue&quot;, Helvetica, Arial, sans-serif"/>
        <color rgb="FF1155CC"/>
        <sz val="11.0"/>
        <u/>
      </rPr>
      <t>SD Gundam - SD Sengokuden - Kunitori Monogatari (Japan).zip</t>
    </r>
  </si>
  <si>
    <r>
      <rPr>
        <rFont val="&quot;Helvetica Neue&quot;, Helvetica, Arial, sans-serif"/>
        <color rgb="FF1155CC"/>
        <sz val="11.0"/>
        <u/>
      </rPr>
      <t>SD Gundam Gaiden - Lacroan' Heroes (Japan).zip</t>
    </r>
  </si>
  <si>
    <r>
      <rPr>
        <rFont val="&quot;Helvetica Neue&quot;, Helvetica, Arial, sans-serif"/>
        <color rgb="FF1155CC"/>
        <sz val="11.0"/>
        <u/>
      </rPr>
      <t>SD Hiryuu no Ken Gaiden (Japan) (SGB Enhanced).zip</t>
    </r>
  </si>
  <si>
    <r>
      <rPr>
        <rFont val="&quot;Helvetica Neue&quot;, Helvetica, Arial, sans-serif"/>
        <color rgb="FF1155CC"/>
        <sz val="11.0"/>
        <u/>
      </rPr>
      <t>SD Hiryuu no Ken Gaiden 2 (Japan) (SGB Enhanced).zip</t>
    </r>
  </si>
  <si>
    <r>
      <rPr>
        <rFont val="&quot;Helvetica Neue&quot;, Helvetica, Arial, sans-serif"/>
        <color rgb="FF1155CC"/>
        <sz val="11.0"/>
        <u/>
      </rPr>
      <t>SD Lupin Sansei - Kinko Yaburi Daisakusen (Japan).zip</t>
    </r>
  </si>
  <si>
    <r>
      <rPr>
        <rFont val="&quot;Helvetica Neue&quot;, Helvetica, Arial, sans-serif"/>
        <color rgb="FF1155CC"/>
        <sz val="11.0"/>
        <u/>
      </rPr>
      <t>SD Sengokuden 2 - Tenka Touitsu Hen (Japan).zip</t>
    </r>
  </si>
  <si>
    <r>
      <rPr>
        <rFont val="&quot;Helvetica Neue&quot;, Helvetica, Arial, sans-serif"/>
        <color rgb="FF1155CC"/>
        <sz val="11.0"/>
        <u/>
      </rPr>
      <t>SD Sengokuden 3 - Chijou Saikyou Hen (Japan).zip</t>
    </r>
  </si>
  <si>
    <r>
      <rPr>
        <rFont val="&quot;Helvetica Neue&quot;, Helvetica, Arial, sans-serif"/>
        <color rgb="FF1155CC"/>
        <sz val="11.0"/>
        <u/>
      </rPr>
      <t>Sa-Ga 2 - Hihou Densetsu (Japan) (Rev 1).zip</t>
    </r>
  </si>
  <si>
    <r>
      <rPr>
        <rFont val="&quot;Helvetica Neue&quot;, Helvetica, Arial, sans-serif"/>
        <color rgb="FF1155CC"/>
        <sz val="11.0"/>
        <u/>
      </rPr>
      <t>Sa-Ga 2 - Hihou Densetsu (Japan).zip</t>
    </r>
  </si>
  <si>
    <r>
      <rPr>
        <rFont val="&quot;Helvetica Neue&quot;, Helvetica, Arial, sans-serif"/>
        <color rgb="FF1155CC"/>
        <sz val="11.0"/>
        <u/>
      </rPr>
      <t>Sa-Ga 2 - Hihou Densetsu (World) (Ja) (Rev 1) (Collection of SaGa).zip</t>
    </r>
  </si>
  <si>
    <r>
      <rPr>
        <rFont val="&quot;Helvetica Neue&quot;, Helvetica, Arial, sans-serif"/>
        <color rgb="FF1155CC"/>
        <sz val="11.0"/>
        <u/>
      </rPr>
      <t>Sa-Ga 3 - Jikuu no Hasha (Japan).zip</t>
    </r>
  </si>
  <si>
    <r>
      <rPr>
        <rFont val="&quot;Helvetica Neue&quot;, Helvetica, Arial, sans-serif"/>
        <color rgb="FF1155CC"/>
        <sz val="11.0"/>
        <u/>
      </rPr>
      <t>Sa-Ga 3 - Jikuu no Hasha (World) (Ja) (Collection of SaGa).zip</t>
    </r>
  </si>
  <si>
    <r>
      <rPr>
        <rFont val="&quot;Helvetica Neue&quot;, Helvetica, Arial, sans-serif"/>
        <color rgb="FF1155CC"/>
        <sz val="11.0"/>
        <u/>
      </rPr>
      <t>Sacred Meat (World) (v1.1) (Aftermarket) (Unl).zip</t>
    </r>
  </si>
  <si>
    <r>
      <rPr>
        <rFont val="&quot;Helvetica Neue&quot;, Helvetica, Arial, sans-serif"/>
        <color rgb="FF1155CC"/>
        <sz val="11.0"/>
        <u/>
      </rPr>
      <t>Sacred Meat (World) (v1.3) (Aftermarket) (Unl).zip</t>
    </r>
  </si>
  <si>
    <r>
      <rPr>
        <rFont val="&quot;Helvetica Neue&quot;, Helvetica, Arial, sans-serif"/>
        <color rgb="FF1155CC"/>
        <sz val="11.0"/>
        <u/>
      </rPr>
      <t>Safe File (World) (SGB Enhanced) (Aftermarket) (Unl).zip</t>
    </r>
  </si>
  <si>
    <r>
      <rPr>
        <rFont val="&quot;Helvetica Neue&quot;, Helvetica, Arial, sans-serif"/>
        <color rgb="FF1155CC"/>
        <sz val="11.0"/>
        <u/>
      </rPr>
      <t>Sagaia (Japan).zip</t>
    </r>
  </si>
  <si>
    <r>
      <rPr>
        <rFont val="&quot;Helvetica Neue&quot;, Helvetica, Arial, sans-serif"/>
        <color rgb="FF1155CC"/>
        <sz val="11.0"/>
        <u/>
      </rPr>
      <t>Saigo no Nindou (Japan).zip</t>
    </r>
  </si>
  <si>
    <r>
      <rPr>
        <rFont val="&quot;Helvetica Neue&quot;, Helvetica, Arial, sans-serif"/>
        <color rgb="FF1155CC"/>
        <sz val="11.0"/>
        <u/>
      </rPr>
      <t>Saint Paradise - Saikyou no Senshi-tachi (Japan).zip</t>
    </r>
  </si>
  <si>
    <r>
      <rPr>
        <rFont val="&quot;Helvetica Neue&quot;, Helvetica, Arial, sans-serif"/>
        <color rgb="FF1155CC"/>
        <sz val="11.0"/>
        <u/>
      </rPr>
      <t>Sakigake!! Otoko Juku - Meioutou Kessen (Japan).zip</t>
    </r>
  </si>
  <si>
    <r>
      <rPr>
        <rFont val="&quot;Helvetica Neue&quot;, Helvetica, Arial, sans-serif"/>
        <color rgb="FF1155CC"/>
        <sz val="11.0"/>
        <u/>
      </rPr>
      <t>Sam Mallard - The Case of the Missing Swan (World) (SGB Enhanced) (Aftermarket) (Unl).zip</t>
    </r>
  </si>
  <si>
    <r>
      <rPr>
        <rFont val="&quot;Helvetica Neue&quot;, Helvetica, Arial, sans-serif"/>
        <color rgb="FF1155CC"/>
        <sz val="11.0"/>
        <u/>
      </rPr>
      <t>Same Game (Japan) (SGB Enhanced).zip</t>
    </r>
  </si>
  <si>
    <r>
      <rPr>
        <rFont val="&quot;Helvetica Neue&quot;, Helvetica, Arial, sans-serif"/>
        <color rgb="FF1155CC"/>
        <sz val="11.0"/>
        <u/>
      </rPr>
      <t>Samurai Shodown (USA, Europe) (Beta) (SGB Enhanced).zip</t>
    </r>
  </si>
  <si>
    <r>
      <rPr>
        <rFont val="&quot;Helvetica Neue&quot;, Helvetica, Arial, sans-serif"/>
        <color rgb="FF1155CC"/>
        <sz val="11.0"/>
        <u/>
      </rPr>
      <t>Samurai Shodown (USA, Europe) (SGB Enhanced).zip</t>
    </r>
  </si>
  <si>
    <r>
      <rPr>
        <rFont val="&quot;Helvetica Neue&quot;, Helvetica, Arial, sans-serif"/>
        <color rgb="FF1155CC"/>
        <sz val="11.0"/>
        <u/>
      </rPr>
      <t>Sangokushi - Game Boy Ban (Japan).zip</t>
    </r>
  </si>
  <si>
    <r>
      <rPr>
        <rFont val="&quot;Helvetica Neue&quot;, Helvetica, Arial, sans-serif"/>
        <color rgb="FF1155CC"/>
        <sz val="11.0"/>
        <u/>
      </rPr>
      <t>Sanrio Carnival (Japan).zip</t>
    </r>
  </si>
  <si>
    <r>
      <rPr>
        <rFont val="&quot;Helvetica Neue&quot;, Helvetica, Arial, sans-serif"/>
        <color rgb="FF1155CC"/>
        <sz val="11.0"/>
        <u/>
      </rPr>
      <t>Sanrio Carnival 2 (Japan).zip</t>
    </r>
  </si>
  <si>
    <r>
      <rPr>
        <rFont val="&quot;Helvetica Neue&quot;, Helvetica, Arial, sans-serif"/>
        <color rgb="FF1155CC"/>
        <sz val="11.0"/>
        <u/>
      </rPr>
      <t>Sanrio Uranai Party (Japan) (Rev 1).zip</t>
    </r>
  </si>
  <si>
    <r>
      <rPr>
        <rFont val="&quot;Helvetica Neue&quot;, Helvetica, Arial, sans-serif"/>
        <color rgb="FF1155CC"/>
        <sz val="11.0"/>
        <u/>
      </rPr>
      <t>Sanrio Uranai Party (Japan).zip</t>
    </r>
  </si>
  <si>
    <r>
      <rPr>
        <rFont val="&quot;Helvetica Neue&quot;, Helvetica, Arial, sans-serif"/>
        <color rgb="FF1155CC"/>
        <sz val="11.0"/>
        <u/>
      </rPr>
      <t>Sarakon (Europe) (Proto).zip</t>
    </r>
  </si>
  <si>
    <r>
      <rPr>
        <rFont val="&quot;Helvetica Neue&quot;, Helvetica, Arial, sans-serif"/>
        <color rgb="FF1155CC"/>
        <sz val="11.0"/>
        <u/>
      </rPr>
      <t>Schiffe Versenken (Germany) (En,Fr,De,Es).zip</t>
    </r>
  </si>
  <si>
    <r>
      <rPr>
        <rFont val="&quot;Helvetica Neue&quot;, Helvetica, Arial, sans-serif"/>
        <color rgb="FF1155CC"/>
        <sz val="11.0"/>
        <u/>
      </rPr>
      <t>Scotland Yard (Japan).zip</t>
    </r>
  </si>
  <si>
    <r>
      <rPr>
        <rFont val="&quot;Helvetica Neue&quot;, Helvetica, Arial, sans-serif"/>
        <color rgb="FF1155CC"/>
        <sz val="11.0"/>
        <u/>
      </rPr>
      <t>Sea Battle (Europe) (En,Fr,De,Es).zip</t>
    </r>
  </si>
  <si>
    <r>
      <rPr>
        <rFont val="&quot;Helvetica Neue&quot;, Helvetica, Arial, sans-serif"/>
        <color rgb="FF1155CC"/>
        <sz val="11.0"/>
        <u/>
      </rPr>
      <t>Seaside Volley (Japan).zip</t>
    </r>
  </si>
  <si>
    <r>
      <rPr>
        <rFont val="&quot;Helvetica Neue&quot;, Helvetica, Arial, sans-serif"/>
        <color rgb="FF1155CC"/>
        <sz val="11.0"/>
        <u/>
      </rPr>
      <t>Seiken Densetsu - Final Fantasy Gaiden (Japan) (Seiken Densetsu Collection).zip</t>
    </r>
  </si>
  <si>
    <r>
      <rPr>
        <rFont val="&quot;Helvetica Neue&quot;, Helvetica, Arial, sans-serif"/>
        <color rgb="FF1155CC"/>
        <sz val="11.0"/>
        <u/>
      </rPr>
      <t>Seiken Densetsu - Final Fantasy Gaiden (Japan).zip</t>
    </r>
  </si>
  <si>
    <r>
      <rPr>
        <rFont val="&quot;Helvetica Neue&quot;, Helvetica, Arial, sans-serif"/>
        <color rgb="FF1155CC"/>
        <sz val="11.0"/>
        <u/>
      </rPr>
      <t>Selection - Erabareshi Mono (Japan).zip</t>
    </r>
  </si>
  <si>
    <r>
      <rPr>
        <rFont val="&quot;Helvetica Neue&quot;, Helvetica, Arial, sans-serif"/>
        <color rgb="FF1155CC"/>
        <sz val="11.0"/>
        <u/>
      </rPr>
      <t>Selection I &amp; II - Erabareshi Mono &amp; Ankoku no Fuuin (Japan) (SGB Enhanced).zip</t>
    </r>
  </si>
  <si>
    <r>
      <rPr>
        <rFont val="&quot;Helvetica Neue&quot;, Helvetica, Arial, sans-serif"/>
        <color rgb="FF1155CC"/>
        <sz val="11.0"/>
        <u/>
      </rPr>
      <t>Selection II - Ankoku no Fuuin (Japan).zip</t>
    </r>
  </si>
  <si>
    <r>
      <rPr>
        <rFont val="&quot;Helvetica Neue&quot;, Helvetica, Arial, sans-serif"/>
        <color rgb="FF1155CC"/>
        <sz val="11.0"/>
        <u/>
      </rPr>
      <t>Sengoku Ninja-kun (Japan).zip</t>
    </r>
  </si>
  <si>
    <r>
      <rPr>
        <rFont val="&quot;Helvetica Neue&quot;, Helvetica, Arial, sans-serif"/>
        <color rgb="FF1155CC"/>
        <sz val="11.0"/>
        <u/>
      </rPr>
      <t>Sensible Soccer - European Champions (Europe).zip</t>
    </r>
  </si>
  <si>
    <r>
      <rPr>
        <rFont val="&quot;Helvetica Neue&quot;, Helvetica, Arial, sans-serif"/>
        <color rgb="FF1155CC"/>
        <sz val="11.0"/>
        <u/>
      </rPr>
      <t>Serpent (USA).zip</t>
    </r>
  </si>
  <si>
    <r>
      <rPr>
        <rFont val="&quot;Helvetica Neue&quot;, Helvetica, Arial, sans-serif"/>
        <color rgb="FF1155CC"/>
        <sz val="11.0"/>
        <u/>
      </rPr>
      <t>Severen (World) (Demo) (Aftermarket) (Unl).zip</t>
    </r>
  </si>
  <si>
    <r>
      <rPr>
        <rFont val="&quot;Helvetica Neue&quot;, Helvetica, Arial, sans-serif"/>
        <color rgb="FF1155CC"/>
        <sz val="11.0"/>
        <u/>
      </rPr>
      <t>Shadow Warriors (Europe).zip</t>
    </r>
  </si>
  <si>
    <r>
      <rPr>
        <rFont val="&quot;Helvetica Neue&quot;, Helvetica, Arial, sans-serif"/>
        <color rgb="FF1155CC"/>
        <sz val="11.0"/>
        <u/>
      </rPr>
      <t>Shanghai (Japan) (Activision).zip</t>
    </r>
  </si>
  <si>
    <r>
      <rPr>
        <rFont val="&quot;Helvetica Neue&quot;, Helvetica, Arial, sans-serif"/>
        <color rgb="FF1155CC"/>
        <sz val="11.0"/>
        <u/>
      </rPr>
      <t>Shanghai (Japan) (HAL Laboratory).zip</t>
    </r>
  </si>
  <si>
    <r>
      <rPr>
        <rFont val="&quot;Helvetica Neue&quot;, Helvetica, Arial, sans-serif"/>
        <color rgb="FF1155CC"/>
        <sz val="11.0"/>
        <u/>
      </rPr>
      <t>Shanghai (USA).zip</t>
    </r>
  </si>
  <si>
    <r>
      <rPr>
        <rFont val="&quot;Helvetica Neue&quot;, Helvetica, Arial, sans-serif"/>
        <color rgb="FF1155CC"/>
        <sz val="11.0"/>
        <u/>
      </rPr>
      <t>Shanghai Pocket (Japan) (SGB Enhanced).zip</t>
    </r>
  </si>
  <si>
    <r>
      <rPr>
        <rFont val="&quot;Helvetica Neue&quot;, Helvetica, Arial, sans-serif"/>
        <color rgb="FF1155CC"/>
        <sz val="11.0"/>
        <u/>
      </rPr>
      <t>Shapeshifter, The (World) (Aftermarket) (Unl).zip</t>
    </r>
  </si>
  <si>
    <r>
      <rPr>
        <rFont val="&quot;Helvetica Neue&quot;, Helvetica, Arial, sans-serif"/>
        <color rgb="FF1155CC"/>
        <sz val="11.0"/>
        <u/>
      </rPr>
      <t>Shaq Fu (USA) (SGB Enhanced).zip</t>
    </r>
  </si>
  <si>
    <r>
      <rPr>
        <rFont val="&quot;Helvetica Neue&quot;, Helvetica, Arial, sans-serif"/>
        <color rgb="FF1155CC"/>
        <sz val="11.0"/>
        <u/>
      </rPr>
      <t>Shark Attack (World) (Aftermarket) (Unl).zip</t>
    </r>
  </si>
  <si>
    <r>
      <rPr>
        <rFont val="&quot;Helvetica Neue&quot;, Helvetica, Arial, sans-serif"/>
        <color rgb="FF1155CC"/>
        <sz val="11.0"/>
        <u/>
      </rPr>
      <t>Sheep It Up (World) (Digital) (Aftermarket) (Unl).zip</t>
    </r>
  </si>
  <si>
    <r>
      <rPr>
        <rFont val="&quot;Helvetica Neue&quot;, Helvetica, Arial, sans-serif"/>
        <color rgb="FF1155CC"/>
        <sz val="11.0"/>
        <u/>
      </rPr>
      <t>Shikinjou (Japan).zip</t>
    </r>
  </si>
  <si>
    <r>
      <rPr>
        <rFont val="&quot;Helvetica Neue&quot;, Helvetica, Arial, sans-serif"/>
        <color rgb="FF1155CC"/>
        <sz val="11.0"/>
        <u/>
      </rPr>
      <t>Shin Keiba Kizoku Pocket Jockey (Japan) (SGB Enhanced).zip</t>
    </r>
  </si>
  <si>
    <r>
      <rPr>
        <rFont val="&quot;Helvetica Neue&quot;, Helvetica, Arial, sans-serif"/>
        <color rgb="FF1155CC"/>
        <sz val="11.0"/>
        <u/>
      </rPr>
      <t>Shin Nihon Pro Wrestling - Toukon Sanjuushi (Japan) (Sample).zip</t>
    </r>
  </si>
  <si>
    <r>
      <rPr>
        <rFont val="&quot;Helvetica Neue&quot;, Helvetica, Arial, sans-serif"/>
        <color rgb="FF1155CC"/>
        <sz val="11.0"/>
        <u/>
      </rPr>
      <t>Shin Nihon Pro Wrestling - Toukon Sanjuushi (Japan).zip</t>
    </r>
  </si>
  <si>
    <r>
      <rPr>
        <rFont val="&quot;Helvetica Neue&quot;, Helvetica, Arial, sans-serif"/>
        <color rgb="FF1155CC"/>
        <sz val="11.0"/>
        <u/>
      </rPr>
      <t>Shin SD Gundam Gaiden - Knight Gundam Monogatari (Japan) (SGB Enhanced).zip</t>
    </r>
  </si>
  <si>
    <r>
      <rPr>
        <rFont val="&quot;Helvetica Neue&quot;, Helvetica, Arial, sans-serif"/>
        <color rgb="FF1155CC"/>
        <sz val="11.0"/>
        <u/>
      </rPr>
      <t>Shinri Game, The (Japan).zip</t>
    </r>
  </si>
  <si>
    <r>
      <rPr>
        <rFont val="&quot;Helvetica Neue&quot;, Helvetica, Arial, sans-serif"/>
        <color rgb="FF1155CC"/>
        <sz val="11.0"/>
        <u/>
      </rPr>
      <t>Shinri Game 2, The - Oosaka Hen (Japan).zip</t>
    </r>
  </si>
  <si>
    <r>
      <rPr>
        <rFont val="&quot;Helvetica Neue&quot;, Helvetica, Arial, sans-serif"/>
        <color rgb="FF1155CC"/>
        <sz val="11.0"/>
        <u/>
      </rPr>
      <t>Shinseiki GPX - Cyber Formula (Japan).zip</t>
    </r>
  </si>
  <si>
    <r>
      <rPr>
        <rFont val="&quot;Helvetica Neue&quot;, Helvetica, Arial, sans-serif"/>
        <color rgb="FF1155CC"/>
        <sz val="11.0"/>
        <u/>
      </rPr>
      <t>Shippo de Bun (Japan).zip</t>
    </r>
  </si>
  <si>
    <r>
      <rPr>
        <rFont val="&quot;Helvetica Neue&quot;, Helvetica, Arial, sans-serif"/>
        <color rgb="FF1155CC"/>
        <sz val="11.0"/>
        <u/>
      </rPr>
      <t>Shippuu! Iron Leaguer (Japan).zip</t>
    </r>
  </si>
  <si>
    <r>
      <rPr>
        <rFont val="&quot;Helvetica Neue&quot;, Helvetica, Arial, sans-serif"/>
        <color rgb="FF1155CC"/>
        <sz val="11.0"/>
        <u/>
      </rPr>
      <t>Shisenshou - Match-Mania (Japan).zip</t>
    </r>
  </si>
  <si>
    <r>
      <rPr>
        <rFont val="&quot;Helvetica Neue&quot;, Helvetica, Arial, sans-serif"/>
        <color rgb="FF1155CC"/>
        <sz val="11.0"/>
        <u/>
      </rPr>
      <t>Shock Lobster (World) (Aftermarket) (Unl).zip</t>
    </r>
  </si>
  <si>
    <r>
      <rPr>
        <rFont val="&quot;Helvetica Neue&quot;, Helvetica, Arial, sans-serif"/>
        <color rgb="FF1155CC"/>
        <sz val="11.0"/>
        <u/>
      </rPr>
      <t>Shock Lobster (World) (v1.3) (Aftermarket) (Unl).zip</t>
    </r>
  </si>
  <si>
    <r>
      <rPr>
        <rFont val="&quot;Helvetica Neue&quot;, Helvetica, Arial, sans-serif"/>
        <color rgb="FF1155CC"/>
        <sz val="11.0"/>
        <u/>
      </rPr>
      <t>Shootris (World) (Aftermarket) (Unl).zip</t>
    </r>
  </si>
  <si>
    <r>
      <rPr>
        <rFont val="&quot;Helvetica Neue&quot;, Helvetica, Arial, sans-serif"/>
        <color rgb="FF1155CC"/>
        <sz val="11.0"/>
        <u/>
      </rPr>
      <t>Shougi (Japan).zip</t>
    </r>
  </si>
  <si>
    <r>
      <rPr>
        <rFont val="&quot;Helvetica Neue&quot;, Helvetica, Arial, sans-serif"/>
        <color rgb="FF1155CC"/>
        <sz val="11.0"/>
        <u/>
      </rPr>
      <t>Shougi Saikyou (Japan) (Rev 1) (SGB Enhanced).zip</t>
    </r>
  </si>
  <si>
    <r>
      <rPr>
        <rFont val="&quot;Helvetica Neue&quot;, Helvetica, Arial, sans-serif"/>
        <color rgb="FF1155CC"/>
        <sz val="11.0"/>
        <u/>
      </rPr>
      <t>Shougi Saikyou (Japan) (SGB Enhanced).zip</t>
    </r>
  </si>
  <si>
    <r>
      <rPr>
        <rFont val="&quot;Helvetica Neue&quot;, Helvetica, Arial, sans-serif"/>
        <color rgb="FF1155CC"/>
        <sz val="11.0"/>
        <u/>
      </rPr>
      <t>Shounen Ashibe - Yuuenchi Panic (Japan).zip</t>
    </r>
  </si>
  <si>
    <r>
      <rPr>
        <rFont val="&quot;Helvetica Neue&quot;, Helvetica, Arial, sans-serif"/>
        <color rgb="FF1155CC"/>
        <sz val="11.0"/>
        <u/>
      </rPr>
      <t>Shuyaku Sentai Irem Fighter (Japan).zip</t>
    </r>
  </si>
  <si>
    <r>
      <rPr>
        <rFont val="&quot;Helvetica Neue&quot;, Helvetica, Arial, sans-serif"/>
        <color rgb="FF1155CC"/>
        <sz val="11.0"/>
        <u/>
      </rPr>
      <t>Side Pocket (World).zip</t>
    </r>
  </si>
  <si>
    <r>
      <rPr>
        <rFont val="&quot;Helvetica Neue&quot;, Helvetica, Arial, sans-serif"/>
        <color rgb="FF1155CC"/>
        <sz val="11.0"/>
        <u/>
      </rPr>
      <t>Simpsons, The - Bart &amp; the Beanstalk (USA, Europe).zip</t>
    </r>
  </si>
  <si>
    <r>
      <rPr>
        <rFont val="&quot;Helvetica Neue&quot;, Helvetica, Arial, sans-serif"/>
        <color rgb="FF1155CC"/>
        <sz val="11.0"/>
        <u/>
      </rPr>
      <t>Simpsons, The - Bart no Jack to Mame no Ki (Japan).zip</t>
    </r>
  </si>
  <si>
    <r>
      <rPr>
        <rFont val="&quot;Helvetica Neue&quot;, Helvetica, Arial, sans-serif"/>
        <color rgb="FF1155CC"/>
        <sz val="11.0"/>
        <u/>
      </rPr>
      <t>Simpsons, The - Bart vs. the Juggernauts (USA, Europe).zip</t>
    </r>
  </si>
  <si>
    <r>
      <rPr>
        <rFont val="&quot;Helvetica Neue&quot;, Helvetica, Arial, sans-serif"/>
        <color rgb="FF1155CC"/>
        <sz val="11.0"/>
        <u/>
      </rPr>
      <t>Simpsons, The - Itchy &amp; Scratchy - Miniature Golf Madness (USA, Europe) (Beta).zip</t>
    </r>
  </si>
  <si>
    <r>
      <rPr>
        <rFont val="&quot;Helvetica Neue&quot;, Helvetica, Arial, sans-serif"/>
        <color rgb="FF1155CC"/>
        <sz val="11.0"/>
        <u/>
      </rPr>
      <t>Simpsons, The - Itchy &amp; Scratchy - Miniature Golf Madness (USA, Europe).zip</t>
    </r>
  </si>
  <si>
    <r>
      <rPr>
        <rFont val="&quot;Helvetica Neue&quot;, Helvetica, Arial, sans-serif"/>
        <color rgb="FF1155CC"/>
        <sz val="11.0"/>
        <u/>
      </rPr>
      <t>Skate or Die - Bad 'N Rad (Europe).zip</t>
    </r>
  </si>
  <si>
    <r>
      <rPr>
        <rFont val="&quot;Helvetica Neue&quot;, Helvetica, Arial, sans-serif"/>
        <color rgb="FF1155CC"/>
        <sz val="11.0"/>
        <u/>
      </rPr>
      <t>Skate or Die - Bad 'N Rad (USA).zip</t>
    </r>
  </si>
  <si>
    <r>
      <rPr>
        <rFont val="&quot;Helvetica Neue&quot;, Helvetica, Arial, sans-serif"/>
        <color rgb="FF1155CC"/>
        <sz val="11.0"/>
        <u/>
      </rPr>
      <t>Skate or Die - Tour de Thrash (USA).zip</t>
    </r>
  </si>
  <si>
    <r>
      <rPr>
        <rFont val="&quot;Helvetica Neue&quot;, Helvetica, Arial, sans-serif"/>
        <color rgb="FF1155CC"/>
        <sz val="11.0"/>
        <u/>
      </rPr>
      <t>Sloth Story (World) (Aftermarket) (Unl).zip</t>
    </r>
  </si>
  <si>
    <r>
      <rPr>
        <rFont val="&quot;Helvetica Neue&quot;, Helvetica, Arial, sans-serif"/>
        <color rgb="FF1155CC"/>
        <sz val="11.0"/>
        <u/>
      </rPr>
      <t>Slurpee Cycle (World) (Aftermarket) (Unl).zip</t>
    </r>
  </si>
  <si>
    <r>
      <rPr>
        <rFont val="&quot;Helvetica Neue&quot;, Helvetica, Arial, sans-serif"/>
        <color rgb="FF1155CC"/>
        <sz val="11.0"/>
        <u/>
      </rPr>
      <t>Small Soldiers (USA, Europe) (SGB Enhanced).zip</t>
    </r>
  </si>
  <si>
    <r>
      <rPr>
        <rFont val="&quot;Helvetica Neue&quot;, Helvetica, Arial, sans-serif"/>
        <color rgb="FF1155CC"/>
        <sz val="11.0"/>
        <u/>
      </rPr>
      <t>SmartCom (Europe) (Unl).zip</t>
    </r>
  </si>
  <si>
    <r>
      <rPr>
        <rFont val="&quot;Helvetica Neue&quot;, Helvetica, Arial, sans-serif"/>
        <color rgb="FF1155CC"/>
        <sz val="11.0"/>
        <u/>
      </rPr>
      <t>Smickeonn - The Game (World) (Aftermarket) (Unl).zip</t>
    </r>
  </si>
  <si>
    <r>
      <rPr>
        <rFont val="&quot;Helvetica Neue&quot;, Helvetica, Arial, sans-serif"/>
        <color rgb="FF1155CC"/>
        <sz val="11.0"/>
        <u/>
      </rPr>
      <t>Smickeonn 2 - The Game (World) (Aftermarket) (Unl).zip</t>
    </r>
  </si>
  <si>
    <r>
      <rPr>
        <rFont val="&quot;Helvetica Neue&quot;, Helvetica, Arial, sans-serif"/>
        <color rgb="FF1155CC"/>
        <sz val="11.0"/>
        <u/>
      </rPr>
      <t>Smurfs, The (Europe) (En,Fr,De,Es).zip</t>
    </r>
  </si>
  <si>
    <r>
      <rPr>
        <rFont val="&quot;Helvetica Neue&quot;, Helvetica, Arial, sans-serif"/>
        <color rgb="FF1155CC"/>
        <sz val="11.0"/>
        <u/>
      </rPr>
      <t>Smurfs, The (USA, Europe) (En,Fr,De) (Rev 1) (SGB Enhanced).zip</t>
    </r>
  </si>
  <si>
    <r>
      <rPr>
        <rFont val="&quot;Helvetica Neue&quot;, Helvetica, Arial, sans-serif"/>
        <color rgb="FF1155CC"/>
        <sz val="11.0"/>
        <u/>
      </rPr>
      <t>Smurfs Nightmare, The (Europe) (En,Fr,De,Es).zip</t>
    </r>
  </si>
  <si>
    <r>
      <rPr>
        <rFont val="&quot;Helvetica Neue&quot;, Helvetica, Arial, sans-serif"/>
        <color rgb="FF1155CC"/>
        <sz val="11.0"/>
        <u/>
      </rPr>
      <t>Smurfs Travel the World, The (Europe) (En,Fr,De,Es).zip</t>
    </r>
  </si>
  <si>
    <r>
      <rPr>
        <rFont val="&quot;Helvetica Neue&quot;, Helvetica, Arial, sans-serif"/>
        <color rgb="FF1155CC"/>
        <sz val="11.0"/>
        <u/>
      </rPr>
      <t>Snail, The (World) (v1.3) (Aftermarket) (Unl).zip</t>
    </r>
  </si>
  <si>
    <r>
      <rPr>
        <rFont val="&quot;Helvetica Neue&quot;, Helvetica, Arial, sans-serif"/>
        <color rgb="FF1155CC"/>
        <sz val="11.0"/>
        <u/>
      </rPr>
      <t>Snakebird (World) (Aftermarket) (Unl).zip</t>
    </r>
  </si>
  <si>
    <r>
      <rPr>
        <rFont val="&quot;Helvetica Neue&quot;, Helvetica, Arial, sans-serif"/>
        <color rgb="FF1155CC"/>
        <sz val="11.0"/>
        <u/>
      </rPr>
      <t>Snaky Pocket (World) (Aftermarket) (Unl).zip</t>
    </r>
  </si>
  <si>
    <r>
      <rPr>
        <rFont val="&quot;Helvetica Neue&quot;, Helvetica, Arial, sans-serif"/>
        <color rgb="FF1155CC"/>
        <sz val="11.0"/>
        <u/>
      </rPr>
      <t>Sneaky Snakes (USA, Europe).zip</t>
    </r>
  </si>
  <si>
    <r>
      <rPr>
        <rFont val="&quot;Helvetica Neue&quot;, Helvetica, Arial, sans-serif"/>
        <color rgb="FF1155CC"/>
        <sz val="11.0"/>
        <u/>
      </rPr>
      <t>Snoopy's Magic Show (USA, Europe).zip</t>
    </r>
  </si>
  <si>
    <r>
      <rPr>
        <rFont val="&quot;Helvetica Neue&quot;, Helvetica, Arial, sans-serif"/>
        <color rgb="FF1155CC"/>
        <sz val="11.0"/>
        <u/>
      </rPr>
      <t>Snoopy - Magic Show (Japan).zip</t>
    </r>
  </si>
  <si>
    <r>
      <rPr>
        <rFont val="&quot;Helvetica Neue&quot;, Helvetica, Arial, sans-serif"/>
        <color rgb="FF1155CC"/>
        <sz val="11.0"/>
        <u/>
      </rPr>
      <t>Snoopy no Hajimete no Otsukai (Japan) (SGB Enhanced).zip</t>
    </r>
  </si>
  <si>
    <r>
      <rPr>
        <rFont val="&quot;Helvetica Neue&quot;, Helvetica, Arial, sans-serif"/>
        <color rgb="FF1155CC"/>
        <sz val="11.0"/>
        <u/>
      </rPr>
      <t>Snow Bros. Jr. (Japan).zip</t>
    </r>
  </si>
  <si>
    <r>
      <rPr>
        <rFont val="&quot;Helvetica Neue&quot;, Helvetica, Arial, sans-serif"/>
        <color rgb="FF1155CC"/>
        <sz val="11.0"/>
        <u/>
      </rPr>
      <t>Snow Brothers (Europe).zip</t>
    </r>
  </si>
  <si>
    <r>
      <rPr>
        <rFont val="&quot;Helvetica Neue&quot;, Helvetica, Arial, sans-serif"/>
        <color rgb="FF1155CC"/>
        <sz val="11.0"/>
        <u/>
      </rPr>
      <t>Snow Brothers (USA).zip</t>
    </r>
  </si>
  <si>
    <r>
      <rPr>
        <rFont val="&quot;Helvetica Neue&quot;, Helvetica, Arial, sans-serif"/>
        <color rgb="FF1155CC"/>
        <sz val="11.0"/>
        <u/>
      </rPr>
      <t>Soccer (Europe, Australia) (En,Fr,De) (SGB Enhanced).zip</t>
    </r>
  </si>
  <si>
    <r>
      <rPr>
        <rFont val="&quot;Helvetica Neue&quot;, Helvetica, Arial, sans-serif"/>
        <color rgb="FF1155CC"/>
        <sz val="11.0"/>
        <u/>
      </rPr>
      <t>Soccer (Japan).zip</t>
    </r>
  </si>
  <si>
    <r>
      <rPr>
        <rFont val="&quot;Helvetica Neue&quot;, Helvetica, Arial, sans-serif"/>
        <color rgb="FF1155CC"/>
        <sz val="11.0"/>
        <u/>
      </rPr>
      <t>Soccer Boy (Japan) (En) (Beta).zip</t>
    </r>
  </si>
  <si>
    <r>
      <rPr>
        <rFont val="&quot;Helvetica Neue&quot;, Helvetica, Arial, sans-serif"/>
        <color rgb="FF1155CC"/>
        <sz val="11.0"/>
        <u/>
      </rPr>
      <t>Soccer Boy (Japan) (En).zip</t>
    </r>
  </si>
  <si>
    <r>
      <rPr>
        <rFont val="&quot;Helvetica Neue&quot;, Helvetica, Arial, sans-serif"/>
        <color rgb="FF1155CC"/>
        <sz val="11.0"/>
        <u/>
      </rPr>
      <t>Soccer Mania (USA).zip</t>
    </r>
  </si>
  <si>
    <r>
      <rPr>
        <rFont val="&quot;Helvetica Neue&quot;, Helvetica, Arial, sans-serif"/>
        <color rgb="FF1155CC"/>
        <sz val="11.0"/>
        <u/>
      </rPr>
      <t>SolarStriker (World).zip</t>
    </r>
  </si>
  <si>
    <r>
      <rPr>
        <rFont val="&quot;Helvetica Neue&quot;, Helvetica, Arial, sans-serif"/>
        <color rgb="FF1155CC"/>
        <sz val="11.0"/>
        <u/>
      </rPr>
      <t>Soldam (Japan).zip</t>
    </r>
  </si>
  <si>
    <r>
      <rPr>
        <rFont val="&quot;Helvetica Neue&quot;, Helvetica, Arial, sans-serif"/>
        <color rgb="FF1155CC"/>
        <sz val="11.0"/>
        <u/>
      </rPr>
      <t>Solitaire (Japan).zip</t>
    </r>
  </si>
  <si>
    <r>
      <rPr>
        <rFont val="&quot;Helvetica Neue&quot;, Helvetica, Arial, sans-serif"/>
        <color rgb="FF1155CC"/>
        <sz val="11.0"/>
        <u/>
      </rPr>
      <t>Solitaire FunPak (USA, Europe).zip</t>
    </r>
  </si>
  <si>
    <r>
      <rPr>
        <rFont val="&quot;Helvetica Neue&quot;, Helvetica, Arial, sans-serif"/>
        <color rgb="FF1155CC"/>
        <sz val="11.0"/>
        <u/>
      </rPr>
      <t>Solomon's Club (Europe).zip</t>
    </r>
  </si>
  <si>
    <r>
      <rPr>
        <rFont val="&quot;Helvetica Neue&quot;, Helvetica, Arial, sans-serif"/>
        <color rgb="FF1155CC"/>
        <sz val="11.0"/>
        <u/>
      </rPr>
      <t>Solomon's Club (Japan).zip</t>
    </r>
  </si>
  <si>
    <r>
      <rPr>
        <rFont val="&quot;Helvetica Neue&quot;, Helvetica, Arial, sans-serif"/>
        <color rgb="FF1155CC"/>
        <sz val="11.0"/>
        <u/>
      </rPr>
      <t>Solomon's Club (USA).zip</t>
    </r>
  </si>
  <si>
    <r>
      <rPr>
        <rFont val="&quot;Helvetica Neue&quot;, Helvetica, Arial, sans-serif"/>
        <color rgb="FF1155CC"/>
        <sz val="11.0"/>
        <u/>
      </rPr>
      <t>Song of Morus - Gala of Battle (World) (En,Ja) (Aftermarket) (Unl).zip</t>
    </r>
  </si>
  <si>
    <r>
      <rPr>
        <rFont val="&quot;Helvetica Neue&quot;, Helvetica, Arial, sans-serif"/>
        <color rgb="FF1155CC"/>
        <sz val="11.0"/>
        <u/>
      </rPr>
      <t>Song of Morus - Ghostly Night (World) (2023-05-20) (Aftermarket) (Unl).zip</t>
    </r>
  </si>
  <si>
    <r>
      <rPr>
        <rFont val="&quot;Helvetica Neue&quot;, Helvetica, Arial, sans-serif"/>
        <color rgb="FF1155CC"/>
        <sz val="11.0"/>
        <u/>
      </rPr>
      <t>Song of Morus - Ghostly Night (World) (2023-06-08) (Aftermarket) (Unl).zip</t>
    </r>
  </si>
  <si>
    <r>
      <rPr>
        <rFont val="&quot;Helvetica Neue&quot;, Helvetica, Arial, sans-serif"/>
        <color rgb="FF1155CC"/>
        <sz val="11.0"/>
        <u/>
      </rPr>
      <t>Sonic 6 (USA) (Pirate).zip</t>
    </r>
  </si>
  <si>
    <r>
      <rPr>
        <rFont val="&quot;Helvetica Neue&quot;, Helvetica, Arial, sans-serif"/>
        <color rgb="FF1155CC"/>
        <sz val="11.0"/>
        <u/>
      </rPr>
      <t>Soreyuke!! Kid (Japan).zip</t>
    </r>
  </si>
  <si>
    <r>
      <rPr>
        <rFont val="&quot;Helvetica Neue&quot;, Helvetica, Arial, sans-serif"/>
        <color rgb="FF1155CC"/>
        <sz val="11.0"/>
        <u/>
      </rPr>
      <t>Soreyuke! Speedy Gonzales (Japan).zip</t>
    </r>
  </si>
  <si>
    <r>
      <rPr>
        <rFont val="&quot;Helvetica Neue&quot;, Helvetica, Arial, sans-serif"/>
        <color rgb="FF1155CC"/>
        <sz val="11.0"/>
        <u/>
      </rPr>
      <t>Soukoban (Japan).zip</t>
    </r>
  </si>
  <si>
    <r>
      <rPr>
        <rFont val="&quot;Helvetica Neue&quot;, Helvetica, Arial, sans-serif"/>
        <color rgb="FF1155CC"/>
        <sz val="11.0"/>
        <u/>
      </rPr>
      <t>Soukoban 2 (Japan).zip</t>
    </r>
  </si>
  <si>
    <r>
      <rPr>
        <rFont val="&quot;Helvetica Neue&quot;, Helvetica, Arial, sans-serif"/>
        <color rgb="FF1155CC"/>
        <sz val="11.0"/>
        <u/>
      </rPr>
      <t>Space Date (Europe) (Proto).zip</t>
    </r>
  </si>
  <si>
    <r>
      <rPr>
        <rFont val="&quot;Helvetica Neue&quot;, Helvetica, Arial, sans-serif"/>
        <color rgb="FF1155CC"/>
        <sz val="11.0"/>
        <u/>
      </rPr>
      <t>Space Invaders (Europe) (Beta) (SGB Enhanced).zip</t>
    </r>
  </si>
  <si>
    <r>
      <rPr>
        <rFont val="&quot;Helvetica Neue&quot;, Helvetica, Arial, sans-serif"/>
        <color rgb="FF1155CC"/>
        <sz val="11.0"/>
        <u/>
      </rPr>
      <t>Space Invaders (Europe) (SGB Enhanced).zip</t>
    </r>
  </si>
  <si>
    <r>
      <rPr>
        <rFont val="&quot;Helvetica Neue&quot;, Helvetica, Arial, sans-serif"/>
        <color rgb="FF1155CC"/>
        <sz val="11.0"/>
        <u/>
      </rPr>
      <t>Space Invaders (Japan).zip</t>
    </r>
  </si>
  <si>
    <r>
      <rPr>
        <rFont val="&quot;Helvetica Neue&quot;, Helvetica, Arial, sans-serif"/>
        <color rgb="FF1155CC"/>
        <sz val="11.0"/>
        <u/>
      </rPr>
      <t>Space Invaders (USA) (SGB Enhanced).zip</t>
    </r>
  </si>
  <si>
    <r>
      <rPr>
        <rFont val="&quot;Helvetica Neue&quot;, Helvetica, Arial, sans-serif"/>
        <color rgb="FF1155CC"/>
        <sz val="11.0"/>
        <u/>
      </rPr>
      <t>Space Trouble (World) (Proto) (Aftermarket) (Unl).zip</t>
    </r>
  </si>
  <si>
    <r>
      <rPr>
        <rFont val="&quot;Helvetica Neue&quot;, Helvetica, Arial, sans-serif"/>
        <color rgb="FF1155CC"/>
        <sz val="11.0"/>
        <u/>
      </rPr>
      <t>Spanky's Quest (Europe).zip</t>
    </r>
  </si>
  <si>
    <r>
      <rPr>
        <rFont val="&quot;Helvetica Neue&quot;, Helvetica, Arial, sans-serif"/>
        <color rgb="FF1155CC"/>
        <sz val="11.0"/>
        <u/>
      </rPr>
      <t>Spanky's Quest (USA).zip</t>
    </r>
  </si>
  <si>
    <r>
      <rPr>
        <rFont val="&quot;Helvetica Neue&quot;, Helvetica, Arial, sans-serif"/>
        <color rgb="FF1155CC"/>
        <sz val="11.0"/>
        <u/>
      </rPr>
      <t>Spartan X (Japan).zip</t>
    </r>
  </si>
  <si>
    <r>
      <rPr>
        <rFont val="&quot;Helvetica Neue&quot;, Helvetica, Arial, sans-serif"/>
        <color rgb="FF1155CC"/>
        <sz val="11.0"/>
        <u/>
      </rPr>
      <t>Speedball 2 - Brutal Deluxe (Japan) (En) (Possible Proto).zip</t>
    </r>
  </si>
  <si>
    <r>
      <rPr>
        <rFont val="&quot;Helvetica Neue&quot;, Helvetica, Arial, sans-serif"/>
        <color rgb="FF1155CC"/>
        <sz val="11.0"/>
        <u/>
      </rPr>
      <t>Speedball 2 - Brutal Deluxe (USA, Europe).zip</t>
    </r>
  </si>
  <si>
    <r>
      <rPr>
        <rFont val="&quot;Helvetica Neue&quot;, Helvetica, Arial, sans-serif"/>
        <color rgb="FF1155CC"/>
        <sz val="11.0"/>
        <u/>
      </rPr>
      <t>Speedy Gonzales (USA, Europe).zip</t>
    </r>
  </si>
  <si>
    <r>
      <rPr>
        <rFont val="&quot;Helvetica Neue&quot;, Helvetica, Arial, sans-serif"/>
        <color rgb="FF1155CC"/>
        <sz val="11.0"/>
        <u/>
      </rPr>
      <t>Spider-Man - X-Men - Arcade's Revenge (USA, Europe).zip</t>
    </r>
  </si>
  <si>
    <r>
      <rPr>
        <rFont val="&quot;Helvetica Neue&quot;, Helvetica, Arial, sans-serif"/>
        <color rgb="FF1155CC"/>
        <sz val="11.0"/>
        <u/>
      </rPr>
      <t>Spider-Man 2 (USA, Europe).zip</t>
    </r>
  </si>
  <si>
    <r>
      <rPr>
        <rFont val="&quot;Helvetica Neue&quot;, Helvetica, Arial, sans-serif"/>
        <color rgb="FF1155CC"/>
        <sz val="11.0"/>
        <u/>
      </rPr>
      <t>Spider-Man 3 - Invasion of the Spider-Slayers (USA, Europe) (Beta 1).zip</t>
    </r>
  </si>
  <si>
    <r>
      <rPr>
        <rFont val="&quot;Helvetica Neue&quot;, Helvetica, Arial, sans-serif"/>
        <color rgb="FF1155CC"/>
        <sz val="11.0"/>
        <u/>
      </rPr>
      <t>Spider-Man 3 - Invasion of the Spider-Slayers (USA, Europe) (Beta 2) (1993-04-11).zip</t>
    </r>
  </si>
  <si>
    <r>
      <rPr>
        <rFont val="&quot;Helvetica Neue&quot;, Helvetica, Arial, sans-serif"/>
        <color rgb="FF1155CC"/>
        <sz val="11.0"/>
        <u/>
      </rPr>
      <t>Spider-Man 3 - Invasion of the Spider-Slayers (USA, Europe).zip</t>
    </r>
  </si>
  <si>
    <r>
      <rPr>
        <rFont val="&quot;Helvetica Neue&quot;, Helvetica, Arial, sans-serif"/>
        <color rgb="FF1155CC"/>
        <sz val="11.0"/>
        <u/>
      </rPr>
      <t>Spiky Harold (World) (Aftermarket) (Unl).zip</t>
    </r>
  </si>
  <si>
    <r>
      <rPr>
        <rFont val="&quot;Helvetica Neue&quot;, Helvetica, Arial, sans-serif"/>
        <color rgb="FF1155CC"/>
        <sz val="11.0"/>
        <u/>
      </rPr>
      <t>Spirit of F-1, The (Europe).zip</t>
    </r>
  </si>
  <si>
    <r>
      <rPr>
        <rFont val="&quot;Helvetica Neue&quot;, Helvetica, Arial, sans-serif"/>
        <color rgb="FF1155CC"/>
        <sz val="11.0"/>
        <u/>
      </rPr>
      <t>Spiritual Warfare (USA) (Unl).zip</t>
    </r>
  </si>
  <si>
    <r>
      <rPr>
        <rFont val="&quot;Helvetica Neue&quot;, Helvetica, Arial, sans-serif"/>
        <color rgb="FF1155CC"/>
        <sz val="11.0"/>
        <u/>
      </rPr>
      <t>Spirou (Europe) (En,Fr,De,Es) (Beta) (SGB Enhanced).zip</t>
    </r>
  </si>
  <si>
    <r>
      <rPr>
        <rFont val="&quot;Helvetica Neue&quot;, Helvetica, Arial, sans-serif"/>
        <color rgb="FF1155CC"/>
        <sz val="11.0"/>
        <u/>
      </rPr>
      <t>Spirou (Europe) (En,Fr,De,Es) (SGB Enhanced).zip</t>
    </r>
  </si>
  <si>
    <r>
      <rPr>
        <rFont val="&quot;Helvetica Neue&quot;, Helvetica, Arial, sans-serif"/>
        <color rgb="FF1155CC"/>
        <sz val="11.0"/>
        <u/>
      </rPr>
      <t>Splitz (Europe) (Beta).zip</t>
    </r>
  </si>
  <si>
    <r>
      <rPr>
        <rFont val="&quot;Helvetica Neue&quot;, Helvetica, Arial, sans-serif"/>
        <color rgb="FF1155CC"/>
        <sz val="11.0"/>
        <u/>
      </rPr>
      <t>Splitz (Europe).zip</t>
    </r>
  </si>
  <si>
    <r>
      <rPr>
        <rFont val="&quot;Helvetica Neue&quot;, Helvetica, Arial, sans-serif"/>
        <color rgb="FF1155CC"/>
        <sz val="11.0"/>
        <u/>
      </rPr>
      <t>Splitz - Nigaoe 15 Game (Japan).zip</t>
    </r>
  </si>
  <si>
    <r>
      <rPr>
        <rFont val="&quot;Helvetica Neue&quot;, Helvetica, Arial, sans-serif"/>
        <color rgb="FF1155CC"/>
        <sz val="11.0"/>
        <u/>
      </rPr>
      <t>Sports Collection (Japan).zip</t>
    </r>
  </si>
  <si>
    <r>
      <rPr>
        <rFont val="&quot;Helvetica Neue&quot;, Helvetica, Arial, sans-serif"/>
        <color rgb="FF1155CC"/>
        <sz val="11.0"/>
        <u/>
      </rPr>
      <t>Sports Illustrated - Championship Football &amp; Baseball (USA).zip</t>
    </r>
  </si>
  <si>
    <r>
      <rPr>
        <rFont val="&quot;Helvetica Neue&quot;, Helvetica, Arial, sans-serif"/>
        <color rgb="FF1155CC"/>
        <sz val="11.0"/>
        <u/>
      </rPr>
      <t>Sports Illustrated - Golf Classic (USA) (SGB Enhanced).zip</t>
    </r>
  </si>
  <si>
    <r>
      <rPr>
        <rFont val="&quot;Helvetica Neue&quot;, Helvetica, Arial, sans-serif"/>
        <color rgb="FF1155CC"/>
        <sz val="11.0"/>
        <u/>
      </rPr>
      <t>Sports Illustrated for Kids - The Ultimate Triple Dare! (USA).zip</t>
    </r>
  </si>
  <si>
    <r>
      <rPr>
        <rFont val="&quot;Helvetica Neue&quot;, Helvetica, Arial, sans-serif"/>
        <color rgb="FF1155CC"/>
        <sz val="11.0"/>
        <u/>
      </rPr>
      <t>Spot (Japan).zip</t>
    </r>
  </si>
  <si>
    <r>
      <rPr>
        <rFont val="&quot;Helvetica Neue&quot;, Helvetica, Arial, sans-serif"/>
        <color rgb="FF1155CC"/>
        <sz val="11.0"/>
        <u/>
      </rPr>
      <t>Spot - Cool Adventure (Japan).zip</t>
    </r>
  </si>
  <si>
    <r>
      <rPr>
        <rFont val="&quot;Helvetica Neue&quot;, Helvetica, Arial, sans-serif"/>
        <color rgb="FF1155CC"/>
        <sz val="11.0"/>
        <u/>
      </rPr>
      <t>Spot - The Cool Adventure (USA).zip</t>
    </r>
  </si>
  <si>
    <r>
      <rPr>
        <rFont val="&quot;Helvetica Neue&quot;, Helvetica, Arial, sans-serif"/>
        <color rgb="FF1155CC"/>
        <sz val="11.0"/>
        <u/>
      </rPr>
      <t>Spot - The Video Game (Europe).zip</t>
    </r>
  </si>
  <si>
    <r>
      <rPr>
        <rFont val="&quot;Helvetica Neue&quot;, Helvetica, Arial, sans-serif"/>
        <color rgb="FF1155CC"/>
        <sz val="11.0"/>
        <u/>
      </rPr>
      <t>Spot - The Video Game (USA).zip</t>
    </r>
  </si>
  <si>
    <r>
      <rPr>
        <rFont val="&quot;Helvetica Neue&quot;, Helvetica, Arial, sans-serif"/>
        <color rgb="FF1155CC"/>
        <sz val="11.0"/>
        <u/>
      </rPr>
      <t>Spud's Adventure (USA).zip</t>
    </r>
  </si>
  <si>
    <r>
      <rPr>
        <rFont val="&quot;Helvetica Neue&quot;, Helvetica, Arial, sans-serif"/>
        <color rgb="FF1155CC"/>
        <sz val="11.0"/>
        <u/>
      </rPr>
      <t>Spy vs Spy - Operation Boobytrap (Europe).zip</t>
    </r>
  </si>
  <si>
    <r>
      <rPr>
        <rFont val="&quot;Helvetica Neue&quot;, Helvetica, Arial, sans-serif"/>
        <color rgb="FF1155CC"/>
        <sz val="11.0"/>
        <u/>
      </rPr>
      <t>Spy vs Spy - Operation Boobytrap (USA).zip</t>
    </r>
  </si>
  <si>
    <r>
      <rPr>
        <rFont val="&quot;Helvetica Neue&quot;, Helvetica, Arial, sans-serif"/>
        <color rgb="FF1155CC"/>
        <sz val="11.0"/>
        <u/>
      </rPr>
      <t>Square Deal - The Game of Two-Dimensional Poker (USA).zip</t>
    </r>
  </si>
  <si>
    <r>
      <rPr>
        <rFont val="&quot;Helvetica Neue&quot;, Helvetica, Arial, sans-serif"/>
        <color rgb="FF1155CC"/>
        <sz val="11.0"/>
        <u/>
      </rPr>
      <t>Star Catcher (World) (Aftermarket) (Unl).zip</t>
    </r>
  </si>
  <si>
    <r>
      <rPr>
        <rFont val="&quot;Helvetica Neue&quot;, Helvetica, Arial, sans-serif"/>
        <color rgb="FF1155CC"/>
        <sz val="11.0"/>
        <u/>
      </rPr>
      <t>StarHawk (Europe).zip</t>
    </r>
  </si>
  <si>
    <r>
      <rPr>
        <rFont val="&quot;Helvetica Neue&quot;, Helvetica, Arial, sans-serif"/>
        <color rgb="FF1155CC"/>
        <sz val="11.0"/>
        <u/>
      </rPr>
      <t>Star Sweep (Japan) (SGB Enhanced).zip</t>
    </r>
  </si>
  <si>
    <r>
      <rPr>
        <rFont val="&quot;Helvetica Neue&quot;, Helvetica, Arial, sans-serif"/>
        <color rgb="FF1155CC"/>
        <sz val="11.0"/>
        <u/>
      </rPr>
      <t>Star Trek - 25th Anniversary (USA, Europe).zip</t>
    </r>
  </si>
  <si>
    <r>
      <rPr>
        <rFont val="&quot;Helvetica Neue&quot;, Helvetica, Arial, sans-serif"/>
        <color rgb="FF1155CC"/>
        <sz val="11.0"/>
        <u/>
      </rPr>
      <t>Star Trek - The Next Generation (Germany).zip</t>
    </r>
  </si>
  <si>
    <r>
      <rPr>
        <rFont val="&quot;Helvetica Neue&quot;, Helvetica, Arial, sans-serif"/>
        <color rgb="FF1155CC"/>
        <sz val="11.0"/>
        <u/>
      </rPr>
      <t>Star Trek - The Next Generation (Spain).zip</t>
    </r>
  </si>
  <si>
    <r>
      <rPr>
        <rFont val="&quot;Helvetica Neue&quot;, Helvetica, Arial, sans-serif"/>
        <color rgb="FF1155CC"/>
        <sz val="11.0"/>
        <u/>
      </rPr>
      <t>Star Trek - The Next Generation (USA, Europe) (Beta).zip</t>
    </r>
  </si>
  <si>
    <r>
      <rPr>
        <rFont val="&quot;Helvetica Neue&quot;, Helvetica, Arial, sans-serif"/>
        <color rgb="FF1155CC"/>
        <sz val="11.0"/>
        <u/>
      </rPr>
      <t>Star Trek - The Next Generation (USA, Europe).zip</t>
    </r>
  </si>
  <si>
    <r>
      <rPr>
        <rFont val="&quot;Helvetica Neue&quot;, Helvetica, Arial, sans-serif"/>
        <color rgb="FF1155CC"/>
        <sz val="11.0"/>
        <u/>
      </rPr>
      <t>Star Trek Generations - Beyond the Nexus (Europe) (SGB Enhanced).zip</t>
    </r>
  </si>
  <si>
    <r>
      <rPr>
        <rFont val="&quot;Helvetica Neue&quot;, Helvetica, Arial, sans-serif"/>
        <color rgb="FF1155CC"/>
        <sz val="11.0"/>
        <u/>
      </rPr>
      <t>Star Trek Generations - Beyond the Nexus (USA) (SGB Enhanced).zip</t>
    </r>
  </si>
  <si>
    <r>
      <rPr>
        <rFont val="&quot;Helvetica Neue&quot;, Helvetica, Arial, sans-serif"/>
        <color rgb="FF1155CC"/>
        <sz val="11.0"/>
        <u/>
      </rPr>
      <t>Star Wars (Europe).zip</t>
    </r>
  </si>
  <si>
    <r>
      <rPr>
        <rFont val="&quot;Helvetica Neue&quot;, Helvetica, Arial, sans-serif"/>
        <color rgb="FF1155CC"/>
        <sz val="11.0"/>
        <u/>
      </rPr>
      <t>Star Wars (USA).zip</t>
    </r>
  </si>
  <si>
    <r>
      <rPr>
        <rFont val="&quot;Helvetica Neue&quot;, Helvetica, Arial, sans-serif"/>
        <color rgb="FF1155CC"/>
        <sz val="11.0"/>
        <u/>
      </rPr>
      <t>Star Wars (USA, Europe) (Rev 1).zip</t>
    </r>
  </si>
  <si>
    <r>
      <rPr>
        <rFont val="&quot;Helvetica Neue&quot;, Helvetica, Arial, sans-serif"/>
        <color rgb="FF1155CC"/>
        <sz val="11.0"/>
        <u/>
      </rPr>
      <t>Star Wars - The Empire Strikes Back (USA).zip</t>
    </r>
  </si>
  <si>
    <r>
      <rPr>
        <rFont val="&quot;Helvetica Neue&quot;, Helvetica, Arial, sans-serif"/>
        <color rgb="FF1155CC"/>
        <sz val="11.0"/>
        <u/>
      </rPr>
      <t>Star Wars - The Empire Strikes Back (USA, Europe).zip</t>
    </r>
  </si>
  <si>
    <r>
      <rPr>
        <rFont val="&quot;Helvetica Neue&quot;, Helvetica, Arial, sans-serif"/>
        <color rgb="FF1155CC"/>
        <sz val="11.0"/>
        <u/>
      </rPr>
      <t>Stardiver (World) (Aftermarket) (Unl).zip</t>
    </r>
  </si>
  <si>
    <r>
      <rPr>
        <rFont val="&quot;Helvetica Neue&quot;, Helvetica, Arial, sans-serif"/>
        <color rgb="FF1155CC"/>
        <sz val="11.0"/>
        <u/>
      </rPr>
      <t>Stargate (Japan) (En) (Possible Proto).zip</t>
    </r>
  </si>
  <si>
    <r>
      <rPr>
        <rFont val="&quot;Helvetica Neue&quot;, Helvetica, Arial, sans-serif"/>
        <color rgb="FF1155CC"/>
        <sz val="11.0"/>
        <u/>
      </rPr>
      <t>Stargate (USA, Europe).zip</t>
    </r>
  </si>
  <si>
    <r>
      <rPr>
        <rFont val="&quot;Helvetica Neue&quot;, Helvetica, Arial, sans-serif"/>
        <color rgb="FF1155CC"/>
        <sz val="11.0"/>
        <u/>
      </rPr>
      <t>Stick Man Guy (World) (Aftermarket) (Unl).zip</t>
    </r>
  </si>
  <si>
    <r>
      <rPr>
        <rFont val="&quot;Helvetica Neue&quot;, Helvetica, Arial, sans-serif"/>
        <color rgb="FF1155CC"/>
        <sz val="11.0"/>
        <u/>
      </rPr>
      <t>Stop That Roach! (USA).zip</t>
    </r>
  </si>
  <si>
    <r>
      <rPr>
        <rFont val="&quot;Helvetica Neue&quot;, Helvetica, Arial, sans-serif"/>
        <color rgb="FF1155CC"/>
        <sz val="11.0"/>
        <u/>
      </rPr>
      <t>Street Fighter II (Japan) (SGB Enhanced).zip</t>
    </r>
  </si>
  <si>
    <r>
      <rPr>
        <rFont val="&quot;Helvetica Neue&quot;, Helvetica, Arial, sans-serif"/>
        <color rgb="FF1155CC"/>
        <sz val="11.0"/>
        <u/>
      </rPr>
      <t>Street Fighter II (USA, Europe) (Rev 1) (SGB Enhanced).zip</t>
    </r>
  </si>
  <si>
    <r>
      <rPr>
        <rFont val="&quot;Helvetica Neue&quot;, Helvetica, Arial, sans-serif"/>
        <color rgb="FF1155CC"/>
        <sz val="11.0"/>
        <u/>
      </rPr>
      <t>Street Fighter II (USA, Europe) (SGB Enhanced).zip</t>
    </r>
  </si>
  <si>
    <r>
      <rPr>
        <rFont val="&quot;Helvetica Neue&quot;, Helvetica, Arial, sans-serif"/>
        <color rgb="FF1155CC"/>
        <sz val="11.0"/>
        <u/>
      </rPr>
      <t>Street Racer (Japan).zip</t>
    </r>
  </si>
  <si>
    <r>
      <rPr>
        <rFont val="&quot;Helvetica Neue&quot;, Helvetica, Arial, sans-serif"/>
        <color rgb="FF1155CC"/>
        <sz val="11.0"/>
        <u/>
      </rPr>
      <t>Street Racer (USA, Europe).zip</t>
    </r>
  </si>
  <si>
    <r>
      <rPr>
        <rFont val="&quot;Helvetica Neue&quot;, Helvetica, Arial, sans-serif"/>
        <color rgb="FF1155CC"/>
        <sz val="11.0"/>
        <u/>
      </rPr>
      <t>Sumo Fighter (USA).zip</t>
    </r>
  </si>
  <si>
    <r>
      <rPr>
        <rFont val="&quot;Helvetica Neue&quot;, Helvetica, Arial, sans-serif"/>
        <color rgb="FF1155CC"/>
        <sz val="11.0"/>
        <u/>
      </rPr>
      <t>Sumou Fighter - Toukaidou Basho (Japan).zip</t>
    </r>
  </si>
  <si>
    <r>
      <rPr>
        <rFont val="&quot;Helvetica Neue&quot;, Helvetica, Arial, sans-serif"/>
        <color rgb="FF1155CC"/>
        <sz val="11.0"/>
        <u/>
      </rPr>
      <t>Sunsoft Grand Prix (Europe).zip</t>
    </r>
  </si>
  <si>
    <r>
      <rPr>
        <rFont val="&quot;Helvetica Neue&quot;, Helvetica, Arial, sans-serif"/>
        <color rgb="FF1155CC"/>
        <sz val="11.0"/>
        <u/>
      </rPr>
      <t>Super 69 in 1 (Europe) (Unl).zip</t>
    </r>
  </si>
  <si>
    <r>
      <rPr>
        <rFont val="&quot;Helvetica Neue&quot;, Helvetica, Arial, sans-serif"/>
        <color rgb="FF1155CC"/>
        <sz val="11.0"/>
        <u/>
      </rPr>
      <t>Super Ayanami Discovery SlideShow (Japan) (Unl).zip</t>
    </r>
  </si>
  <si>
    <r>
      <rPr>
        <rFont val="&quot;Helvetica Neue&quot;, Helvetica, Arial, sans-serif"/>
        <color rgb="FF1155CC"/>
        <sz val="11.0"/>
        <u/>
      </rPr>
      <t>Super Ayanami Discovery SlideShow (Japan) (v1.1) (Unl).zip</t>
    </r>
  </si>
  <si>
    <r>
      <rPr>
        <rFont val="&quot;Helvetica Neue&quot;, Helvetica, Arial, sans-serif"/>
        <color rgb="FF1155CC"/>
        <sz val="11.0"/>
        <u/>
      </rPr>
      <t>Super B-Daman - Fighting Phoenix (Japan) (SGB Enhanced).zip</t>
    </r>
  </si>
  <si>
    <r>
      <rPr>
        <rFont val="&quot;Helvetica Neue&quot;, Helvetica, Arial, sans-serif"/>
        <color rgb="FF1155CC"/>
        <sz val="11.0"/>
        <u/>
      </rPr>
      <t>Super Battletank (Europe).zip</t>
    </r>
  </si>
  <si>
    <r>
      <rPr>
        <rFont val="&quot;Helvetica Neue&quot;, Helvetica, Arial, sans-serif"/>
        <color rgb="FF1155CC"/>
        <sz val="11.0"/>
        <u/>
      </rPr>
      <t>Super Battletank (USA).zip</t>
    </r>
  </si>
  <si>
    <r>
      <rPr>
        <rFont val="&quot;Helvetica Neue&quot;, Helvetica, Arial, sans-serif"/>
        <color rgb="FF1155CC"/>
        <sz val="11.0"/>
        <u/>
      </rPr>
      <t>Super Bikkuriman - Densetsu no Sekiban (Japan).zip</t>
    </r>
  </si>
  <si>
    <r>
      <rPr>
        <rFont val="&quot;Helvetica Neue&quot;, Helvetica, Arial, sans-serif"/>
        <color rgb="FF1155CC"/>
        <sz val="11.0"/>
        <u/>
      </rPr>
      <t>Super Black Bass (USA).zip</t>
    </r>
  </si>
  <si>
    <r>
      <rPr>
        <rFont val="&quot;Helvetica Neue&quot;, Helvetica, Arial, sans-serif"/>
        <color rgb="FF1155CC"/>
        <sz val="11.0"/>
        <u/>
      </rPr>
      <t>Super Black Bass Pocket (Japan) (SGB Enhanced).zip</t>
    </r>
  </si>
  <si>
    <r>
      <rPr>
        <rFont val="&quot;Helvetica Neue&quot;, Helvetica, Arial, sans-serif"/>
        <color rgb="FF1155CC"/>
        <sz val="11.0"/>
        <u/>
      </rPr>
      <t>Super Black Bass Pocket 2 (Japan) (SGB Enhanced).zip</t>
    </r>
  </si>
  <si>
    <r>
      <rPr>
        <rFont val="&quot;Helvetica Neue&quot;, Helvetica, Arial, sans-serif"/>
        <color rgb="FF1155CC"/>
        <sz val="11.0"/>
        <u/>
      </rPr>
      <t>Super Bombliss (Japan) (SGB Enhanced).zip</t>
    </r>
  </si>
  <si>
    <r>
      <rPr>
        <rFont val="&quot;Helvetica Neue&quot;, Helvetica, Arial, sans-serif"/>
        <color rgb="FF1155CC"/>
        <sz val="11.0"/>
        <u/>
      </rPr>
      <t>Super Breakout (USA).zip</t>
    </r>
  </si>
  <si>
    <r>
      <rPr>
        <rFont val="&quot;Helvetica Neue&quot;, Helvetica, Arial, sans-serif"/>
        <color rgb="FF1155CC"/>
        <sz val="11.0"/>
        <u/>
      </rPr>
      <t>Super Chase H.Q. (USA, Europe).zip</t>
    </r>
  </si>
  <si>
    <r>
      <rPr>
        <rFont val="&quot;Helvetica Neue&quot;, Helvetica, Arial, sans-serif"/>
        <color rgb="FF1155CC"/>
        <sz val="11.0"/>
        <u/>
      </rPr>
      <t>Super Chinese Fighter GB (Japan) (SGB Enhanced).zip</t>
    </r>
  </si>
  <si>
    <r>
      <rPr>
        <rFont val="&quot;Helvetica Neue&quot;, Helvetica, Arial, sans-serif"/>
        <color rgb="FF1155CC"/>
        <sz val="11.0"/>
        <u/>
      </rPr>
      <t>Super Chinese Land (Japan).zip</t>
    </r>
  </si>
  <si>
    <r>
      <rPr>
        <rFont val="&quot;Helvetica Neue&quot;, Helvetica, Arial, sans-serif"/>
        <color rgb="FF1155CC"/>
        <sz val="11.0"/>
        <u/>
      </rPr>
      <t>Super Chinese Land 1-2-3' (Japan) (SGB Enhanced).zip</t>
    </r>
  </si>
  <si>
    <r>
      <rPr>
        <rFont val="&quot;Helvetica Neue&quot;, Helvetica, Arial, sans-serif"/>
        <color rgb="FF1155CC"/>
        <sz val="11.0"/>
        <u/>
      </rPr>
      <t>Super Chinese Land 2 (Japan).zip</t>
    </r>
  </si>
  <si>
    <r>
      <rPr>
        <rFont val="&quot;Helvetica Neue&quot;, Helvetica, Arial, sans-serif"/>
        <color rgb="FF1155CC"/>
        <sz val="11.0"/>
        <u/>
      </rPr>
      <t>Super Chinese Land 3 (Japan) (SGB Enhanced).zip</t>
    </r>
  </si>
  <si>
    <r>
      <rPr>
        <rFont val="&quot;Helvetica Neue&quot;, Helvetica, Arial, sans-serif"/>
        <color rgb="FF1155CC"/>
        <sz val="11.0"/>
        <u/>
      </rPr>
      <t>Super Connard (World) (Fr) (Aftermarket) (Unl).zip</t>
    </r>
  </si>
  <si>
    <r>
      <rPr>
        <rFont val="&quot;Helvetica Neue&quot;, Helvetica, Arial, sans-serif"/>
        <color rgb="FF1155CC"/>
        <sz val="11.0"/>
        <u/>
      </rPr>
      <t>Super Connard (World) (Fr) (Digital) (Aftermarket) (Unl).zip</t>
    </r>
  </si>
  <si>
    <r>
      <rPr>
        <rFont val="&quot;Helvetica Neue&quot;, Helvetica, Arial, sans-serif"/>
        <color rgb="FF1155CC"/>
        <sz val="11.0"/>
        <u/>
      </rPr>
      <t>Super Covid Go Get Biscuits Adventure (World) (Aftermarket) (Unl).zip</t>
    </r>
  </si>
  <si>
    <r>
      <rPr>
        <rFont val="&quot;Helvetica Neue&quot;, Helvetica, Arial, sans-serif"/>
        <color rgb="FF1155CC"/>
        <sz val="11.0"/>
        <u/>
      </rPr>
      <t>Super Donkey Kong 3 (Taiwan) (Unl).zip</t>
    </r>
  </si>
  <si>
    <r>
      <rPr>
        <rFont val="&quot;Helvetica Neue&quot;, Helvetica, Arial, sans-serif"/>
        <color rgb="FF1155CC"/>
        <sz val="11.0"/>
        <u/>
      </rPr>
      <t>Super Donkey Kong GB (Japan) (SGB Enhanced).zip</t>
    </r>
  </si>
  <si>
    <r>
      <rPr>
        <rFont val="&quot;Helvetica Neue&quot;, Helvetica, Arial, sans-serif"/>
        <color rgb="FF1155CC"/>
        <sz val="11.0"/>
        <u/>
      </rPr>
      <t>Super Hard Bouncer (World) (v1.0) (Aftermarket) (Unl).zip</t>
    </r>
  </si>
  <si>
    <r>
      <rPr>
        <rFont val="&quot;Helvetica Neue&quot;, Helvetica, Arial, sans-serif"/>
        <color rgb="FF1155CC"/>
        <sz val="11.0"/>
        <u/>
      </rPr>
      <t>Super Hard Bouncer (World) (v1.1) (Aftermarket) (Unl).zip</t>
    </r>
  </si>
  <si>
    <r>
      <rPr>
        <rFont val="&quot;Helvetica Neue&quot;, Helvetica, Arial, sans-serif"/>
        <color rgb="FF1155CC"/>
        <sz val="11.0"/>
        <u/>
      </rPr>
      <t>Super Hunchback (Europe).zip</t>
    </r>
  </si>
  <si>
    <r>
      <rPr>
        <rFont val="&quot;Helvetica Neue&quot;, Helvetica, Arial, sans-serif"/>
        <color rgb="FF1155CC"/>
        <sz val="11.0"/>
        <u/>
      </rPr>
      <t>Super Hunchback (Japan).zip</t>
    </r>
  </si>
  <si>
    <r>
      <rPr>
        <rFont val="&quot;Helvetica Neue&quot;, Helvetica, Arial, sans-serif"/>
        <color rgb="FF1155CC"/>
        <sz val="11.0"/>
        <u/>
      </rPr>
      <t>Super Hunchback (USA).zip</t>
    </r>
  </si>
  <si>
    <r>
      <rPr>
        <rFont val="&quot;Helvetica Neue&quot;, Helvetica, Arial, sans-serif"/>
        <color rgb="FF1155CC"/>
        <sz val="11.0"/>
        <u/>
      </rPr>
      <t>Super James Pond (Europe).zip</t>
    </r>
  </si>
  <si>
    <r>
      <rPr>
        <rFont val="&quot;Helvetica Neue&quot;, Helvetica, Arial, sans-serif"/>
        <color rgb="FF1155CC"/>
        <sz val="11.0"/>
        <u/>
      </rPr>
      <t>Super James Pond (USA) (Proto).zip</t>
    </r>
  </si>
  <si>
    <r>
      <rPr>
        <rFont val="&quot;Helvetica Neue&quot;, Helvetica, Arial, sans-serif"/>
        <color rgb="FF1155CC"/>
        <sz val="11.0"/>
        <u/>
      </rPr>
      <t>Super Kick Off (Europe) (En,Fr,De,It,Nl).zip</t>
    </r>
  </si>
  <si>
    <r>
      <rPr>
        <rFont val="&quot;Helvetica Neue&quot;, Helvetica, Arial, sans-serif"/>
        <color rgb="FF1155CC"/>
        <sz val="11.0"/>
        <u/>
      </rPr>
      <t>Super Mario 4 (Unknown) (Ja) (Pirate).zip</t>
    </r>
  </si>
  <si>
    <r>
      <rPr>
        <rFont val="&quot;Helvetica Neue&quot;, Helvetica, Arial, sans-serif"/>
        <color rgb="FF1155CC"/>
        <sz val="11.0"/>
        <u/>
      </rPr>
      <t>Super Mario Land (World) (Rev 1).zip</t>
    </r>
  </si>
  <si>
    <r>
      <rPr>
        <rFont val="&quot;Helvetica Neue&quot;, Helvetica, Arial, sans-serif"/>
        <color rgb="FF1155CC"/>
        <sz val="11.0"/>
        <u/>
      </rPr>
      <t>Super Mario Land (World).zip</t>
    </r>
  </si>
  <si>
    <r>
      <rPr>
        <rFont val="&quot;Helvetica Neue&quot;, Helvetica, Arial, sans-serif"/>
        <color rgb="FF1155CC"/>
        <sz val="11.0"/>
        <u/>
      </rPr>
      <t>Super Mario Land 2 - 6 Golden Coins (USA, Europe) (Rev 1).zip</t>
    </r>
  </si>
  <si>
    <r>
      <rPr>
        <rFont val="&quot;Helvetica Neue&quot;, Helvetica, Arial, sans-serif"/>
        <color rgb="FF1155CC"/>
        <sz val="11.0"/>
        <u/>
      </rPr>
      <t>Super Mario Land 2 - 6 Golden Coins (USA, Europe) (Rev 2).zip</t>
    </r>
  </si>
  <si>
    <r>
      <rPr>
        <rFont val="&quot;Helvetica Neue&quot;, Helvetica, Arial, sans-serif"/>
        <color rgb="FF1155CC"/>
        <sz val="11.0"/>
        <u/>
      </rPr>
      <t>Super Mario Land 2 - 6 Golden Coins (USA, Europe).zip</t>
    </r>
  </si>
  <si>
    <r>
      <rPr>
        <rFont val="&quot;Helvetica Neue&quot;, Helvetica, Arial, sans-serif"/>
        <color rgb="FF1155CC"/>
        <sz val="11.0"/>
        <u/>
      </rPr>
      <t>Super Mario Land 2 - 6-tsu no Kinka (Japan) (Rev 1).zip</t>
    </r>
  </si>
  <si>
    <r>
      <rPr>
        <rFont val="&quot;Helvetica Neue&quot;, Helvetica, Arial, sans-serif"/>
        <color rgb="FF1155CC"/>
        <sz val="11.0"/>
        <u/>
      </rPr>
      <t>Super Mario Land 2 - 6-tsu no Kinka (Japan) (Rev 2).zip</t>
    </r>
  </si>
  <si>
    <r>
      <rPr>
        <rFont val="&quot;Helvetica Neue&quot;, Helvetica, Arial, sans-serif"/>
        <color rgb="FF1155CC"/>
        <sz val="11.0"/>
        <u/>
      </rPr>
      <t>Super Mario Land 2 - 6-tsu no Kinka (Japan).zip</t>
    </r>
  </si>
  <si>
    <r>
      <rPr>
        <rFont val="&quot;Helvetica Neue&quot;, Helvetica, Arial, sans-serif"/>
        <color rgb="FF1155CC"/>
        <sz val="11.0"/>
        <u/>
      </rPr>
      <t>Super Mario Land 4 (Unknown) (Ja) (Pirate).zip</t>
    </r>
  </si>
  <si>
    <r>
      <rPr>
        <rFont val="&quot;Helvetica Neue&quot;, Helvetica, Arial, sans-serif"/>
        <color rgb="FF1155CC"/>
        <sz val="11.0"/>
        <u/>
      </rPr>
      <t>Super Mario World 7 (Taiwan) (Unl).zip</t>
    </r>
  </si>
  <si>
    <r>
      <rPr>
        <rFont val="&quot;Helvetica Neue&quot;, Helvetica, Arial, sans-serif"/>
        <color rgb="FF1155CC"/>
        <sz val="11.0"/>
        <u/>
      </rPr>
      <t>Super Momotarou Dentetsu (Japan).zip</t>
    </r>
  </si>
  <si>
    <r>
      <rPr>
        <rFont val="&quot;Helvetica Neue&quot;, Helvetica, Arial, sans-serif"/>
        <color rgb="FF1155CC"/>
        <sz val="11.0"/>
        <u/>
      </rPr>
      <t>Super Momotarou Dentetsu II (Japan).zip</t>
    </r>
  </si>
  <si>
    <r>
      <rPr>
        <rFont val="&quot;Helvetica Neue&quot;, Helvetica, Arial, sans-serif"/>
        <color rgb="FF1155CC"/>
        <sz val="11.0"/>
        <u/>
      </rPr>
      <t>Super Off Road (USA, Europe) (Beta).zip</t>
    </r>
  </si>
  <si>
    <r>
      <rPr>
        <rFont val="&quot;Helvetica Neue&quot;, Helvetica, Arial, sans-serif"/>
        <color rgb="FF1155CC"/>
        <sz val="11.0"/>
        <u/>
      </rPr>
      <t>Super Off Road (USA, Europe).zip</t>
    </r>
  </si>
  <si>
    <r>
      <rPr>
        <rFont val="&quot;Helvetica Neue&quot;, Helvetica, Arial, sans-serif"/>
        <color rgb="FF1155CC"/>
        <sz val="11.0"/>
        <u/>
      </rPr>
      <t>Super Pachinko Taisen (Japan) (SGB Enhanced).zip</t>
    </r>
  </si>
  <si>
    <r>
      <rPr>
        <rFont val="&quot;Helvetica Neue&quot;, Helvetica, Arial, sans-serif"/>
        <color rgb="FF1155CC"/>
        <sz val="11.0"/>
        <u/>
      </rPr>
      <t>Super R.C. Pro-Am (USA, Europe).zip</t>
    </r>
  </si>
  <si>
    <r>
      <rPr>
        <rFont val="&quot;Helvetica Neue&quot;, Helvetica, Arial, sans-serif"/>
        <color rgb="FF1155CC"/>
        <sz val="11.0"/>
        <u/>
      </rPr>
      <t>Super Robot Taisen (Japan).zip</t>
    </r>
  </si>
  <si>
    <r>
      <rPr>
        <rFont val="&quot;Helvetica Neue&quot;, Helvetica, Arial, sans-serif"/>
        <color rgb="FF1155CC"/>
        <sz val="11.0"/>
        <u/>
      </rPr>
      <t>Super Scrabble (USA).zip</t>
    </r>
  </si>
  <si>
    <r>
      <rPr>
        <rFont val="&quot;Helvetica Neue&quot;, Helvetica, Arial, sans-serif"/>
        <color rgb="FF1155CC"/>
        <sz val="11.0"/>
        <u/>
      </rPr>
      <t>Super Snakey (Japan) (SGB Enhanced).zip</t>
    </r>
  </si>
  <si>
    <r>
      <rPr>
        <rFont val="&quot;Helvetica Neue&quot;, Helvetica, Arial, sans-serif"/>
        <color rgb="FF1155CC"/>
        <sz val="11.0"/>
        <u/>
      </rPr>
      <t>Super Star Wars - Return of the Jedi (USA, Europe) (SGB Enhanced).zip</t>
    </r>
  </si>
  <si>
    <r>
      <rPr>
        <rFont val="&quot;Helvetica Neue&quot;, Helvetica, Arial, sans-serif"/>
        <color rgb="FF1155CC"/>
        <sz val="11.0"/>
        <u/>
      </rPr>
      <t>Super Street Basketball (Japan).zip</t>
    </r>
  </si>
  <si>
    <r>
      <rPr>
        <rFont val="&quot;Helvetica Neue&quot;, Helvetica, Arial, sans-serif"/>
        <color rgb="FF1155CC"/>
        <sz val="11.0"/>
        <u/>
      </rPr>
      <t>Super Street Basketball 2 (Japan) (SGB Enhanced).zip</t>
    </r>
  </si>
  <si>
    <r>
      <rPr>
        <rFont val="&quot;Helvetica Neue&quot;, Helvetica, Arial, sans-serif"/>
        <color rgb="FF1155CC"/>
        <sz val="11.0"/>
        <u/>
      </rPr>
      <t>Superman (USA, Europe) (SGB Enhanced).zip</t>
    </r>
  </si>
  <si>
    <r>
      <rPr>
        <rFont val="&quot;Helvetica Neue&quot;, Helvetica, Arial, sans-serif"/>
        <color rgb="FF1155CC"/>
        <sz val="11.0"/>
        <u/>
      </rPr>
      <t>Sushi Gun (World) (Aftermarket) (Unl).zip</t>
    </r>
  </si>
  <si>
    <r>
      <rPr>
        <rFont val="&quot;Helvetica Neue&quot;, Helvetica, Arial, sans-serif"/>
        <color rgb="FF1155CC"/>
        <sz val="11.0"/>
        <u/>
      </rPr>
      <t>Sutte Hakkun (Japan) (Proto) (SGB Enhanced).zip</t>
    </r>
  </si>
  <si>
    <r>
      <rPr>
        <rFont val="&quot;Helvetica Neue&quot;, Helvetica, Arial, sans-serif"/>
        <color rgb="FF1155CC"/>
        <sz val="11.0"/>
        <u/>
      </rPr>
      <t>Suzuki Aguri no F-1 Super Driving (Japan) (Beta).zip</t>
    </r>
  </si>
  <si>
    <r>
      <rPr>
        <rFont val="&quot;Helvetica Neue&quot;, Helvetica, Arial, sans-serif"/>
        <color rgb="FF1155CC"/>
        <sz val="11.0"/>
        <u/>
      </rPr>
      <t>Suzuki Aguri no F-1 Super Driving (Japan).zip</t>
    </r>
  </si>
  <si>
    <r>
      <rPr>
        <rFont val="&quot;Helvetica Neue&quot;, Helvetica, Arial, sans-serif"/>
        <color rgb="FF1155CC"/>
        <sz val="11.0"/>
        <u/>
      </rPr>
      <t>Swamp Thing (USA, Europe).zip</t>
    </r>
  </si>
  <si>
    <r>
      <rPr>
        <rFont val="&quot;Helvetica Neue&quot;, Helvetica, Arial, sans-serif"/>
        <color rgb="FF1155CC"/>
        <sz val="11.0"/>
        <u/>
      </rPr>
      <t>Swaplatformer (World) (Aftermarket) (Unl).zip</t>
    </r>
  </si>
  <si>
    <r>
      <rPr>
        <rFont val="&quot;Helvetica Neue&quot;, Helvetica, Arial, sans-serif"/>
        <color rgb="FF1155CC"/>
        <sz val="11.0"/>
        <u/>
      </rPr>
      <t>Sword of Hope, The (Europe) (Proto).zip</t>
    </r>
  </si>
  <si>
    <r>
      <rPr>
        <rFont val="&quot;Helvetica Neue&quot;, Helvetica, Arial, sans-serif"/>
        <color rgb="FF1155CC"/>
        <sz val="11.0"/>
        <u/>
      </rPr>
      <t>Sword of Hope, The (Germany).zip</t>
    </r>
  </si>
  <si>
    <r>
      <rPr>
        <rFont val="&quot;Helvetica Neue&quot;, Helvetica, Arial, sans-serif"/>
        <color rgb="FF1155CC"/>
        <sz val="11.0"/>
        <u/>
      </rPr>
      <t>Sword of Hope, The (Spain).zip</t>
    </r>
  </si>
  <si>
    <r>
      <rPr>
        <rFont val="&quot;Helvetica Neue&quot;, Helvetica, Arial, sans-serif"/>
        <color rgb="FF1155CC"/>
        <sz val="11.0"/>
        <u/>
      </rPr>
      <t>Sword of Hope, The (Sweden).zip</t>
    </r>
  </si>
  <si>
    <r>
      <rPr>
        <rFont val="&quot;Helvetica Neue&quot;, Helvetica, Arial, sans-serif"/>
        <color rgb="FF1155CC"/>
        <sz val="11.0"/>
        <u/>
      </rPr>
      <t>Sword of Hope, The (USA).zip</t>
    </r>
  </si>
  <si>
    <r>
      <rPr>
        <rFont val="&quot;Helvetica Neue&quot;, Helvetica, Arial, sans-serif"/>
        <color rgb="FF1155CC"/>
        <sz val="11.0"/>
        <u/>
      </rPr>
      <t>Sword of Hope II, The (USA).zip</t>
    </r>
  </si>
  <si>
    <r>
      <rPr>
        <rFont val="&quot;Helvetica Neue&quot;, Helvetica, Arial, sans-serif"/>
        <color rgb="FF1155CC"/>
        <sz val="11.0"/>
        <u/>
      </rPr>
      <t>T2 - The Arcade Game (Japan).zip</t>
    </r>
  </si>
  <si>
    <r>
      <rPr>
        <rFont val="&quot;Helvetica Neue&quot;, Helvetica, Arial, sans-serif"/>
        <color rgb="FF1155CC"/>
        <sz val="11.0"/>
        <u/>
      </rPr>
      <t>T2 - The Arcade Game (USA, Europe).zip</t>
    </r>
  </si>
  <si>
    <r>
      <rPr>
        <rFont val="&quot;Helvetica Neue&quot;, Helvetica, Arial, sans-serif"/>
        <color rgb="FF1155CC"/>
        <sz val="11.0"/>
        <u/>
      </rPr>
      <t>TV Champion (Japan) (SGB Enhanced).zip</t>
    </r>
  </si>
  <si>
    <r>
      <rPr>
        <rFont val="&quot;Helvetica Neue&quot;, Helvetica, Arial, sans-serif"/>
        <color rgb="FF1155CC"/>
        <sz val="11.0"/>
        <u/>
      </rPr>
      <t>Taikyoku Renju (Japan) (En,Ja).zip</t>
    </r>
  </si>
  <si>
    <r>
      <rPr>
        <rFont val="&quot;Helvetica Neue&quot;, Helvetica, Arial, sans-serif"/>
        <color rgb="FF1155CC"/>
        <sz val="11.0"/>
        <u/>
      </rPr>
      <t>Tail 'Gator (USA, Europe).zip</t>
    </r>
  </si>
  <si>
    <r>
      <rPr>
        <rFont val="&quot;Helvetica Neue&quot;, Helvetica, Arial, sans-serif"/>
        <color rgb="FF1155CC"/>
        <sz val="11.0"/>
        <u/>
      </rPr>
      <t>Tail 'Gator (World) (Limited Run Games).zip</t>
    </r>
  </si>
  <si>
    <r>
      <rPr>
        <rFont val="&quot;Helvetica Neue&quot;, Helvetica, Arial, sans-serif"/>
        <color rgb="FF1155CC"/>
        <sz val="11.0"/>
        <u/>
      </rPr>
      <t>Taito Chase H.Q. (Japan).zip</t>
    </r>
  </si>
  <si>
    <r>
      <rPr>
        <rFont val="&quot;Helvetica Neue&quot;, Helvetica, Arial, sans-serif"/>
        <color rgb="FF1155CC"/>
        <sz val="11.0"/>
        <u/>
      </rPr>
      <t>Taito Variety Pack (Japan).zip</t>
    </r>
  </si>
  <si>
    <r>
      <rPr>
        <rFont val="&quot;Helvetica Neue&quot;, Helvetica, Arial, sans-serif"/>
        <color rgb="FF1155CC"/>
        <sz val="11.0"/>
        <u/>
      </rPr>
      <t>Taiyou no Tenshi Marlowe - Ohanabatake wa Dai-panic (Japan).zip</t>
    </r>
  </si>
  <si>
    <r>
      <rPr>
        <rFont val="&quot;Helvetica Neue&quot;, Helvetica, Arial, sans-serif"/>
        <color rgb="FF1155CC"/>
        <sz val="11.0"/>
        <u/>
      </rPr>
      <t>Taiyou no Yuusha - Fighbird GB (Japan).zip</t>
    </r>
  </si>
  <si>
    <r>
      <rPr>
        <rFont val="&quot;Helvetica Neue&quot;, Helvetica, Arial, sans-serif"/>
        <color rgb="FF1155CC"/>
        <sz val="11.0"/>
        <u/>
      </rPr>
      <t>Takahashi Meijin no Bouken-jima II (Japan).zip</t>
    </r>
  </si>
  <si>
    <r>
      <rPr>
        <rFont val="&quot;Helvetica Neue&quot;, Helvetica, Arial, sans-serif"/>
        <color rgb="FF1155CC"/>
        <sz val="11.0"/>
        <u/>
      </rPr>
      <t>Takahashi Meijin no Bouken-jima III (Japan).zip</t>
    </r>
  </si>
  <si>
    <r>
      <rPr>
        <rFont val="&quot;Helvetica Neue&quot;, Helvetica, Arial, sans-serif"/>
        <color rgb="FF1155CC"/>
        <sz val="11.0"/>
        <u/>
      </rPr>
      <t>Take It Racing 2 (World) (Demo) (Aftermarket) (Unl).zip</t>
    </r>
  </si>
  <si>
    <r>
      <rPr>
        <rFont val="&quot;Helvetica Neue&quot;, Helvetica, Arial, sans-serif"/>
        <color rgb="FF1155CC"/>
        <sz val="11.0"/>
        <u/>
      </rPr>
      <t>Takeda Nobuhiro no Ace Striker (Japan).zip</t>
    </r>
  </si>
  <si>
    <r>
      <rPr>
        <rFont val="&quot;Helvetica Neue&quot;, Helvetica, Arial, sans-serif"/>
        <color rgb="FF1155CC"/>
        <sz val="11.0"/>
        <u/>
      </rPr>
      <t>TaleSpin (Europe).zip</t>
    </r>
  </si>
  <si>
    <r>
      <rPr>
        <rFont val="&quot;Helvetica Neue&quot;, Helvetica, Arial, sans-serif"/>
        <color rgb="FF1155CC"/>
        <sz val="11.0"/>
        <u/>
      </rPr>
      <t>TaleSpin (Spain) (Proto).zip</t>
    </r>
  </si>
  <si>
    <r>
      <rPr>
        <rFont val="&quot;Helvetica Neue&quot;, Helvetica, Arial, sans-serif"/>
        <color rgb="FF1155CC"/>
        <sz val="11.0"/>
        <u/>
      </rPr>
      <t>TaleSpin (USA).zip</t>
    </r>
  </si>
  <si>
    <r>
      <rPr>
        <rFont val="&quot;Helvetica Neue&quot;, Helvetica, Arial, sans-serif"/>
        <color rgb="FF1155CC"/>
        <sz val="11.0"/>
        <u/>
      </rPr>
      <t>Tamagotchi (France) (SGB Enhanced).zip</t>
    </r>
  </si>
  <si>
    <r>
      <rPr>
        <rFont val="&quot;Helvetica Neue&quot;, Helvetica, Arial, sans-serif"/>
        <color rgb="FF1155CC"/>
        <sz val="11.0"/>
        <u/>
      </rPr>
      <t>Tamagotchi (USA, Europe) (SGB Enhanced).zip</t>
    </r>
  </si>
  <si>
    <r>
      <rPr>
        <rFont val="&quot;Helvetica Neue&quot;, Helvetica, Arial, sans-serif"/>
        <color rgb="FF1155CC"/>
        <sz val="11.0"/>
        <u/>
      </rPr>
      <t>Tarzan - Lord of the Jungle (USA, Europe).zip</t>
    </r>
  </si>
  <si>
    <r>
      <rPr>
        <rFont val="&quot;Helvetica Neue&quot;, Helvetica, Arial, sans-serif"/>
        <color rgb="FF1155CC"/>
        <sz val="11.0"/>
        <u/>
      </rPr>
      <t>Tasmania Monogatari (Japan).zip</t>
    </r>
  </si>
  <si>
    <r>
      <rPr>
        <rFont val="&quot;Helvetica Neue&quot;, Helvetica, Arial, sans-serif"/>
        <color rgb="FF1155CC"/>
        <sz val="11.0"/>
        <u/>
      </rPr>
      <t>Tasmania Story (USA).zip</t>
    </r>
  </si>
  <si>
    <r>
      <rPr>
        <rFont val="&quot;Helvetica Neue&quot;, Helvetica, Arial, sans-serif"/>
        <color rgb="FF1155CC"/>
        <sz val="11.0"/>
        <u/>
      </rPr>
      <t>Taz-Mania (Europe) (Beta).zip</t>
    </r>
  </si>
  <si>
    <r>
      <rPr>
        <rFont val="&quot;Helvetica Neue&quot;, Helvetica, Arial, sans-serif"/>
        <color rgb="FF1155CC"/>
        <sz val="11.0"/>
        <u/>
      </rPr>
      <t>Taz-Mania (Europe).zip</t>
    </r>
  </si>
  <si>
    <r>
      <rPr>
        <rFont val="&quot;Helvetica Neue&quot;, Helvetica, Arial, sans-serif"/>
        <color rgb="FF1155CC"/>
        <sz val="11.0"/>
        <u/>
      </rPr>
      <t>Taz-Mania 2 (USA).zip</t>
    </r>
  </si>
  <si>
    <r>
      <rPr>
        <rFont val="&quot;Helvetica Neue&quot;, Helvetica, Arial, sans-serif"/>
        <color rgb="FF1155CC"/>
        <sz val="11.0"/>
        <u/>
      </rPr>
      <t>Tech and Blood (World) (Aftermarket) (Unl).zip</t>
    </r>
  </si>
  <si>
    <r>
      <rPr>
        <rFont val="&quot;Helvetica Neue&quot;, Helvetica, Arial, sans-serif"/>
        <color rgb="FF1155CC"/>
        <sz val="11.0"/>
        <u/>
      </rPr>
      <t>Tecmo Bowl (USA).zip</t>
    </r>
  </si>
  <si>
    <r>
      <rPr>
        <rFont val="&quot;Helvetica Neue&quot;, Helvetica, Arial, sans-serif"/>
        <color rgb="FF1155CC"/>
        <sz val="11.0"/>
        <u/>
      </rPr>
      <t>Tecmo Bowl GB (Japan).zip</t>
    </r>
  </si>
  <si>
    <r>
      <rPr>
        <rFont val="&quot;Helvetica Neue&quot;, Helvetica, Arial, sans-serif"/>
        <color rgb="FF1155CC"/>
        <sz val="11.0"/>
        <u/>
      </rPr>
      <t>Teenage Mutant Hero Turtles - Fall of the Foot Clan (Europe).zip</t>
    </r>
  </si>
  <si>
    <r>
      <rPr>
        <rFont val="&quot;Helvetica Neue&quot;, Helvetica, Arial, sans-serif"/>
        <color rgb="FF1155CC"/>
        <sz val="11.0"/>
        <u/>
      </rPr>
      <t>Teenage Mutant Hero Turtles II - Back from the Sewers (Europe).zip</t>
    </r>
  </si>
  <si>
    <r>
      <rPr>
        <rFont val="&quot;Helvetica Neue&quot;, Helvetica, Arial, sans-serif"/>
        <color rgb="FF1155CC"/>
        <sz val="11.0"/>
        <u/>
      </rPr>
      <t>Teenage Mutant Hero Turtles III - Radical Rescue (Europe) (Rev 1).zip</t>
    </r>
  </si>
  <si>
    <r>
      <rPr>
        <rFont val="&quot;Helvetica Neue&quot;, Helvetica, Arial, sans-serif"/>
        <color rgb="FF1155CC"/>
        <sz val="11.0"/>
        <u/>
      </rPr>
      <t>Teenage Mutant Hero Turtles III - Radical Rescue (Europe).zip</t>
    </r>
  </si>
  <si>
    <r>
      <rPr>
        <rFont val="&quot;Helvetica Neue&quot;, Helvetica, Arial, sans-serif"/>
        <color rgb="FF1155CC"/>
        <sz val="11.0"/>
        <u/>
      </rPr>
      <t>Teenage Mutant Ninja Turtles (Japan) (Cowabunga Collection, The).zip</t>
    </r>
  </si>
  <si>
    <r>
      <rPr>
        <rFont val="&quot;Helvetica Neue&quot;, Helvetica, Arial, sans-serif"/>
        <color rgb="FF1155CC"/>
        <sz val="11.0"/>
        <u/>
      </rPr>
      <t>Teenage Mutant Ninja Turtles (Japan).zip</t>
    </r>
  </si>
  <si>
    <r>
      <rPr>
        <rFont val="&quot;Helvetica Neue&quot;, Helvetica, Arial, sans-serif"/>
        <color rgb="FF1155CC"/>
        <sz val="11.0"/>
        <u/>
      </rPr>
      <t>Teenage Mutant Ninja Turtles - Fall of the Foot Clan (USA) (Cowabunga Collection, The).zip</t>
    </r>
  </si>
  <si>
    <r>
      <rPr>
        <rFont val="&quot;Helvetica Neue&quot;, Helvetica, Arial, sans-serif"/>
        <color rgb="FF1155CC"/>
        <sz val="11.0"/>
        <u/>
      </rPr>
      <t>Teenage Mutant Ninja Turtles - Fall of the Foot Clan (USA).zip</t>
    </r>
  </si>
  <si>
    <r>
      <rPr>
        <rFont val="&quot;Helvetica Neue&quot;, Helvetica, Arial, sans-serif"/>
        <color rgb="FF1155CC"/>
        <sz val="11.0"/>
        <u/>
      </rPr>
      <t>Teenage Mutant Ninja Turtles 2 (Japan) (Cowabunga Collection, The).zip</t>
    </r>
  </si>
  <si>
    <r>
      <rPr>
        <rFont val="&quot;Helvetica Neue&quot;, Helvetica, Arial, sans-serif"/>
        <color rgb="FF1155CC"/>
        <sz val="11.0"/>
        <u/>
      </rPr>
      <t>Teenage Mutant Ninja Turtles 2 (Japan) (En) (Beta) (1991-05-20).zip</t>
    </r>
  </si>
  <si>
    <r>
      <rPr>
        <rFont val="&quot;Helvetica Neue&quot;, Helvetica, Arial, sans-serif"/>
        <color rgb="FF1155CC"/>
        <sz val="11.0"/>
        <u/>
      </rPr>
      <t>Teenage Mutant Ninja Turtles 2 (Japan).zip</t>
    </r>
  </si>
  <si>
    <r>
      <rPr>
        <rFont val="&quot;Helvetica Neue&quot;, Helvetica, Arial, sans-serif"/>
        <color rgb="FF1155CC"/>
        <sz val="11.0"/>
        <u/>
      </rPr>
      <t>Teenage Mutant Ninja Turtles 3 - Turtles Kikiippatsu (Japan) (Cowabunga Collection, The).zip</t>
    </r>
  </si>
  <si>
    <r>
      <rPr>
        <rFont val="&quot;Helvetica Neue&quot;, Helvetica, Arial, sans-serif"/>
        <color rgb="FF1155CC"/>
        <sz val="11.0"/>
        <u/>
      </rPr>
      <t>Teenage Mutant Ninja Turtles 3 - Turtles Kikiippatsu (Japan).zip</t>
    </r>
  </si>
  <si>
    <r>
      <rPr>
        <rFont val="&quot;Helvetica Neue&quot;, Helvetica, Arial, sans-serif"/>
        <color rgb="FF1155CC"/>
        <sz val="11.0"/>
        <u/>
      </rPr>
      <t>Teenage Mutant Ninja Turtles II - Back from the Sewers (USA) (Beta).zip</t>
    </r>
  </si>
  <si>
    <r>
      <rPr>
        <rFont val="&quot;Helvetica Neue&quot;, Helvetica, Arial, sans-serif"/>
        <color rgb="FF1155CC"/>
        <sz val="11.0"/>
        <u/>
      </rPr>
      <t>Teenage Mutant Ninja Turtles II - Back from the Sewers (USA) (Cowabunga Collection, The).zip</t>
    </r>
  </si>
  <si>
    <r>
      <rPr>
        <rFont val="&quot;Helvetica Neue&quot;, Helvetica, Arial, sans-serif"/>
        <color rgb="FF1155CC"/>
        <sz val="11.0"/>
        <u/>
      </rPr>
      <t>Teenage Mutant Ninja Turtles II - Back from the Sewers (USA).zip</t>
    </r>
  </si>
  <si>
    <r>
      <rPr>
        <rFont val="&quot;Helvetica Neue&quot;, Helvetica, Arial, sans-serif"/>
        <color rgb="FF1155CC"/>
        <sz val="11.0"/>
        <u/>
      </rPr>
      <t>Teenage Mutant Ninja Turtles III - Radical Rescue (USA) (Cowabunga Collection, The).zip</t>
    </r>
  </si>
  <si>
    <r>
      <rPr>
        <rFont val="&quot;Helvetica Neue&quot;, Helvetica, Arial, sans-serif"/>
        <color rgb="FF1155CC"/>
        <sz val="11.0"/>
        <u/>
      </rPr>
      <t>Teenage Mutant Ninja Turtles III - Radical Rescue (USA) (Rev 1) (Beta).zip</t>
    </r>
  </si>
  <si>
    <r>
      <rPr>
        <rFont val="&quot;Helvetica Neue&quot;, Helvetica, Arial, sans-serif"/>
        <color rgb="FF1155CC"/>
        <sz val="11.0"/>
        <u/>
      </rPr>
      <t>Teenage Mutant Ninja Turtles III - Radical Rescue (USA).zip</t>
    </r>
  </si>
  <si>
    <r>
      <rPr>
        <rFont val="&quot;Helvetica Neue&quot;, Helvetica, Arial, sans-serif"/>
        <color rgb="FF1155CC"/>
        <sz val="11.0"/>
        <u/>
      </rPr>
      <t>Teke Teke! Asmik-kun World (Japan).zip</t>
    </r>
  </si>
  <si>
    <r>
      <rPr>
        <rFont val="&quot;Helvetica Neue&quot;, Helvetica, Arial, sans-serif"/>
        <color rgb="FF1155CC"/>
        <sz val="11.0"/>
        <u/>
      </rPr>
      <t>Tekichuu Rush (Japan).zip</t>
    </r>
  </si>
  <si>
    <r>
      <rPr>
        <rFont val="&quot;Helvetica Neue&quot;, Helvetica, Arial, sans-serif"/>
        <color rgb="FF1155CC"/>
        <sz val="11.0"/>
        <u/>
      </rPr>
      <t>Tekkyu Fight! - The Great Battle Gaiden (Japan).zip</t>
    </r>
  </si>
  <si>
    <r>
      <rPr>
        <rFont val="&quot;Helvetica Neue&quot;, Helvetica, Arial, sans-serif"/>
        <color rgb="FF1155CC"/>
        <sz val="11.0"/>
        <u/>
      </rPr>
      <t>Tenchi o Kurau (Japan).zip</t>
    </r>
  </si>
  <si>
    <r>
      <rPr>
        <rFont val="&quot;Helvetica Neue&quot;, Helvetica, Arial, sans-serif"/>
        <color rgb="FF1155CC"/>
        <sz val="11.0"/>
        <u/>
      </rPr>
      <t>Tenjin Kaisen (Japan).zip</t>
    </r>
  </si>
  <si>
    <r>
      <rPr>
        <rFont val="&quot;Helvetica Neue&quot;, Helvetica, Arial, sans-serif"/>
        <color rgb="FF1155CC"/>
        <sz val="11.0"/>
        <u/>
      </rPr>
      <t>Tennis (World).zip</t>
    </r>
  </si>
  <si>
    <r>
      <rPr>
        <rFont val="&quot;Helvetica Neue&quot;, Helvetica, Arial, sans-serif"/>
        <color rgb="FF1155CC"/>
        <sz val="11.0"/>
        <u/>
      </rPr>
      <t>Terminator 2 - Judgment Day (USA, Europe).zip</t>
    </r>
  </si>
  <si>
    <r>
      <rPr>
        <rFont val="&quot;Helvetica Neue&quot;, Helvetica, Arial, sans-serif"/>
        <color rgb="FF1155CC"/>
        <sz val="11.0"/>
        <u/>
      </rPr>
      <t>Tesserae (Europe) (En,Fr,De,Es,It).zip</t>
    </r>
  </si>
  <si>
    <r>
      <rPr>
        <rFont val="&quot;Helvetica Neue&quot;, Helvetica, Arial, sans-serif"/>
        <color rgb="FF1155CC"/>
        <sz val="11.0"/>
        <u/>
      </rPr>
      <t>Tesserae (USA) (Beta).zip</t>
    </r>
  </si>
  <si>
    <r>
      <rPr>
        <rFont val="&quot;Helvetica Neue&quot;, Helvetica, Arial, sans-serif"/>
        <color rgb="FF1155CC"/>
        <sz val="11.0"/>
        <u/>
      </rPr>
      <t>Tesserae (USA).zip</t>
    </r>
  </si>
  <si>
    <r>
      <rPr>
        <rFont val="&quot;Helvetica Neue&quot;, Helvetica, Arial, sans-serif"/>
        <color rgb="FF1155CC"/>
        <sz val="11.0"/>
        <u/>
      </rPr>
      <t>Tetris (Japan) (En).zip</t>
    </r>
  </si>
  <si>
    <r>
      <rPr>
        <rFont val="&quot;Helvetica Neue&quot;, Helvetica, Arial, sans-serif"/>
        <color rgb="FF1155CC"/>
        <sz val="11.0"/>
        <u/>
      </rPr>
      <t>Tetris (World) (Rev 1).zip</t>
    </r>
  </si>
  <si>
    <r>
      <rPr>
        <rFont val="&quot;Helvetica Neue&quot;, Helvetica, Arial, sans-serif"/>
        <color rgb="FF1155CC"/>
        <sz val="11.0"/>
        <u/>
      </rPr>
      <t>Tetris 2 (USA).zip</t>
    </r>
  </si>
  <si>
    <r>
      <rPr>
        <rFont val="&quot;Helvetica Neue&quot;, Helvetica, Arial, sans-serif"/>
        <color rgb="FF1155CC"/>
        <sz val="11.0"/>
        <u/>
      </rPr>
      <t>Tetris 2 (USA, Europe) (Rev 1) (SGB Enhanced).zip</t>
    </r>
  </si>
  <si>
    <r>
      <rPr>
        <rFont val="&quot;Helvetica Neue&quot;, Helvetica, Arial, sans-serif"/>
        <color rgb="FF1155CC"/>
        <sz val="11.0"/>
        <u/>
      </rPr>
      <t>Tetris 2 (USA, Europe) (SGB Enhanced).zip</t>
    </r>
  </si>
  <si>
    <r>
      <rPr>
        <rFont val="&quot;Helvetica Neue&quot;, Helvetica, Arial, sans-serif"/>
        <color rgb="FF1155CC"/>
        <sz val="11.0"/>
        <u/>
      </rPr>
      <t>Tetris Attack (USA, Europe) (Rev 1) (SGB Enhanced).zip</t>
    </r>
  </si>
  <si>
    <r>
      <rPr>
        <rFont val="&quot;Helvetica Neue&quot;, Helvetica, Arial, sans-serif"/>
        <color rgb="FF1155CC"/>
        <sz val="11.0"/>
        <u/>
      </rPr>
      <t>Tetris Attack (USA, Europe) (SGB Enhanced).zip</t>
    </r>
  </si>
  <si>
    <r>
      <rPr>
        <rFont val="&quot;Helvetica Neue&quot;, Helvetica, Arial, sans-serif"/>
        <color rgb="FF1155CC"/>
        <sz val="11.0"/>
        <u/>
      </rPr>
      <t>Tetris Blast (USA, Europe) (SGB Enhanced).zip</t>
    </r>
  </si>
  <si>
    <r>
      <rPr>
        <rFont val="&quot;Helvetica Neue&quot;, Helvetica, Arial, sans-serif"/>
        <color rgb="FF1155CC"/>
        <sz val="11.0"/>
        <u/>
      </rPr>
      <t>Tetris Flash (Japan) (SGB Enhanced).zip</t>
    </r>
  </si>
  <si>
    <r>
      <rPr>
        <rFont val="&quot;Helvetica Neue&quot;, Helvetica, Arial, sans-serif"/>
        <color rgb="FF1155CC"/>
        <sz val="11.0"/>
        <u/>
      </rPr>
      <t>Tetris Plus (Japan) (SGB Enhanced).zip</t>
    </r>
  </si>
  <si>
    <r>
      <rPr>
        <rFont val="&quot;Helvetica Neue&quot;, Helvetica, Arial, sans-serif"/>
        <color rgb="FF1155CC"/>
        <sz val="11.0"/>
        <u/>
      </rPr>
      <t>Tetris Plus (USA, Europe) (SGB Enhanced).zip</t>
    </r>
  </si>
  <si>
    <r>
      <rPr>
        <rFont val="&quot;Helvetica Neue&quot;, Helvetica, Arial, sans-serif"/>
        <color rgb="FF1155CC"/>
        <sz val="11.0"/>
        <u/>
      </rPr>
      <t>The Light, The Fire (World) (Aftermarket) (Unl).zip</t>
    </r>
  </si>
  <si>
    <r>
      <rPr>
        <rFont val="&quot;Helvetica Neue&quot;, Helvetica, Arial, sans-serif"/>
        <color rgb="FF1155CC"/>
        <sz val="11.0"/>
        <u/>
      </rPr>
      <t>There's Nothing to Do in This Town (World) (Aftermarket) (Unl).zip</t>
    </r>
  </si>
  <si>
    <r>
      <rPr>
        <rFont val="&quot;Helvetica Neue&quot;, Helvetica, Arial, sans-serif"/>
        <color rgb="FF1155CC"/>
        <sz val="11.0"/>
        <u/>
      </rPr>
      <t>Thin Ice Rescue, The (World) (Aftermarket) (Unl).zip</t>
    </r>
  </si>
  <si>
    <r>
      <rPr>
        <rFont val="&quot;Helvetica Neue&quot;, Helvetica, Arial, sans-serif"/>
        <color rgb="FF1155CC"/>
        <sz val="11.0"/>
        <u/>
      </rPr>
      <t>TimberMan (World) (Aftermarket) (Unl).zip</t>
    </r>
  </si>
  <si>
    <r>
      <rPr>
        <rFont val="&quot;Helvetica Neue&quot;, Helvetica, Arial, sans-serif"/>
        <color rgb="FF1155CC"/>
        <sz val="11.0"/>
        <u/>
      </rPr>
      <t>Tintin - Prisoners of the Sun (Europe) (En,Fr,De).zip</t>
    </r>
  </si>
  <si>
    <r>
      <rPr>
        <rFont val="&quot;Helvetica Neue&quot;, Helvetica, Arial, sans-serif"/>
        <color rgb="FF1155CC"/>
        <sz val="11.0"/>
        <u/>
      </rPr>
      <t>Tintin in Tibet (Europe) (En,Es,It,Sv) (Beta) (SGB Enhanced).zip</t>
    </r>
  </si>
  <si>
    <r>
      <rPr>
        <rFont val="&quot;Helvetica Neue&quot;, Helvetica, Arial, sans-serif"/>
        <color rgb="FF1155CC"/>
        <sz val="11.0"/>
        <u/>
      </rPr>
      <t>Tintin in Tibet (Europe) (En,Es,It,Sv) (SGB Enhanced).zip</t>
    </r>
  </si>
  <si>
    <r>
      <rPr>
        <rFont val="&quot;Helvetica Neue&quot;, Helvetica, Arial, sans-serif"/>
        <color rgb="FF1155CC"/>
        <sz val="11.0"/>
        <u/>
      </rPr>
      <t>Tintin in Tibet (Europe) (En,Fr,De,Nl) (SGB Enhanced).zip</t>
    </r>
  </si>
  <si>
    <r>
      <rPr>
        <rFont val="&quot;Helvetica Neue&quot;, Helvetica, Arial, sans-serif"/>
        <color rgb="FF1155CC"/>
        <sz val="11.0"/>
        <u/>
      </rPr>
      <t>Tiny Toon Adventures (Japan) (Beta) (1991-07-16).zip</t>
    </r>
  </si>
  <si>
    <r>
      <rPr>
        <rFont val="&quot;Helvetica Neue&quot;, Helvetica, Arial, sans-serif"/>
        <color rgb="FF1155CC"/>
        <sz val="11.0"/>
        <u/>
      </rPr>
      <t>Tiny Toon Adventures (Japan).zip</t>
    </r>
  </si>
  <si>
    <r>
      <rPr>
        <rFont val="&quot;Helvetica Neue&quot;, Helvetica, Arial, sans-serif"/>
        <color rgb="FF1155CC"/>
        <sz val="11.0"/>
        <u/>
      </rPr>
      <t>Tiny Toon Adventures - Babs' Big Break (USA, Europe) (Beta) (1991-09-06).zip</t>
    </r>
  </si>
  <si>
    <r>
      <rPr>
        <rFont val="&quot;Helvetica Neue&quot;, Helvetica, Arial, sans-serif"/>
        <color rgb="FF1155CC"/>
        <sz val="11.0"/>
        <u/>
      </rPr>
      <t>Tiny Toon Adventures - Babs' Big Break (USA, Europe).zip</t>
    </r>
  </si>
  <si>
    <r>
      <rPr>
        <rFont val="&quot;Helvetica Neue&quot;, Helvetica, Arial, sans-serif"/>
        <color rgb="FF1155CC"/>
        <sz val="11.0"/>
        <u/>
      </rPr>
      <t>Tiny Toon Adventures - Wacky Sports (Europe).zip</t>
    </r>
  </si>
  <si>
    <r>
      <rPr>
        <rFont val="&quot;Helvetica Neue&quot;, Helvetica, Arial, sans-serif"/>
        <color rgb="FF1155CC"/>
        <sz val="11.0"/>
        <u/>
      </rPr>
      <t>Tiny Toon Adventures - Wacky Sports (USA).zip</t>
    </r>
  </si>
  <si>
    <r>
      <rPr>
        <rFont val="&quot;Helvetica Neue&quot;, Helvetica, Arial, sans-serif"/>
        <color rgb="FF1155CC"/>
        <sz val="11.0"/>
        <u/>
      </rPr>
      <t>Tiny Toon Adventures 2 - Buster Bunny no Kattobi Daibouken (Japan).zip</t>
    </r>
  </si>
  <si>
    <r>
      <rPr>
        <rFont val="&quot;Helvetica Neue&quot;, Helvetica, Arial, sans-serif"/>
        <color rgb="FF1155CC"/>
        <sz val="11.0"/>
        <u/>
      </rPr>
      <t>Tiny Toon Adventures 2 - Montana's Movie Madness (USA, Europe).zip</t>
    </r>
  </si>
  <si>
    <r>
      <rPr>
        <rFont val="&quot;Helvetica Neue&quot;, Helvetica, Arial, sans-serif"/>
        <color rgb="FF1155CC"/>
        <sz val="11.0"/>
        <u/>
      </rPr>
      <t>Tiny Toon Adventures 3 - Dokidoki Sport Festival (Japan).zip</t>
    </r>
  </si>
  <si>
    <r>
      <rPr>
        <rFont val="&quot;Helvetica Neue&quot;, Helvetica, Arial, sans-serif"/>
        <color rgb="FF1155CC"/>
        <sz val="11.0"/>
        <u/>
      </rPr>
      <t>Tip Off (Europe).zip</t>
    </r>
  </si>
  <si>
    <r>
      <rPr>
        <rFont val="&quot;Helvetica Neue&quot;, Helvetica, Arial, sans-serif"/>
        <color rgb="FF1155CC"/>
        <sz val="11.0"/>
        <u/>
      </rPr>
      <t>Titus the Fox (USA, Europe).zip</t>
    </r>
  </si>
  <si>
    <r>
      <rPr>
        <rFont val="&quot;Helvetica Neue&quot;, Helvetica, Arial, sans-serif"/>
        <color rgb="FF1155CC"/>
        <sz val="11.0"/>
        <u/>
      </rPr>
      <t>Tobu Tobu Girl (World) (Aftermarket) (Unl).zip</t>
    </r>
  </si>
  <si>
    <r>
      <rPr>
        <rFont val="&quot;Helvetica Neue&quot;, Helvetica, Arial, sans-serif"/>
        <color rgb="FF1155CC"/>
        <sz val="11.0"/>
        <u/>
      </rPr>
      <t>Tokio Senki - Eiyuu Retsuden (Japan).zip</t>
    </r>
  </si>
  <si>
    <r>
      <rPr>
        <rFont val="&quot;Helvetica Neue&quot;, Helvetica, Arial, sans-serif"/>
        <color rgb="FF1155CC"/>
        <sz val="11.0"/>
        <u/>
      </rPr>
      <t>Tokoro's Mahjong Jr. (Japan) (SGB Enhanced).zip</t>
    </r>
  </si>
  <si>
    <r>
      <rPr>
        <rFont val="&quot;Helvetica Neue&quot;, Helvetica, Arial, sans-serif"/>
        <color rgb="FF1155CC"/>
        <sz val="11.0"/>
        <u/>
      </rPr>
      <t>Tokyo Disneyland - Fantasy Tour (Japan) (SGB Enhanced).zip</t>
    </r>
  </si>
  <si>
    <r>
      <rPr>
        <rFont val="&quot;Helvetica Neue&quot;, Helvetica, Arial, sans-serif"/>
        <color rgb="FF1155CC"/>
        <sz val="11.0"/>
        <u/>
      </rPr>
      <t>Tokyo Disneyland - Mickey no Cinderella-jou Mystery Tour (Japan) (SGB Enhanced).zip</t>
    </r>
  </si>
  <si>
    <r>
      <rPr>
        <rFont val="&quot;Helvetica Neue&quot;, Helvetica, Arial, sans-serif"/>
        <color rgb="FF1155CC"/>
        <sz val="11.0"/>
        <u/>
      </rPr>
      <t>Tom &amp; Jerry (USA, Europe).zip</t>
    </r>
  </si>
  <si>
    <r>
      <rPr>
        <rFont val="&quot;Helvetica Neue&quot;, Helvetica, Arial, sans-serif"/>
        <color rgb="FF1155CC"/>
        <sz val="11.0"/>
        <u/>
      </rPr>
      <t>Tom and Jerry - Frantic Antics! (USA, Europe) (Beta).zip</t>
    </r>
  </si>
  <si>
    <r>
      <rPr>
        <rFont val="&quot;Helvetica Neue&quot;, Helvetica, Arial, sans-serif"/>
        <color rgb="FF1155CC"/>
        <sz val="11.0"/>
        <u/>
      </rPr>
      <t>Tom and Jerry - Frantic Antics! (USA, Europe).zip</t>
    </r>
  </si>
  <si>
    <r>
      <rPr>
        <rFont val="&quot;Helvetica Neue&quot;, Helvetica, Arial, sans-serif"/>
        <color rgb="FF1155CC"/>
        <sz val="11.0"/>
        <u/>
      </rPr>
      <t>Tom to Jerry (Japan).zip</t>
    </r>
  </si>
  <si>
    <r>
      <rPr>
        <rFont val="&quot;Helvetica Neue&quot;, Helvetica, Arial, sans-serif"/>
        <color rgb="FF1155CC"/>
        <sz val="11.0"/>
        <u/>
      </rPr>
      <t>Tom to Jerry Part 2 (Japan).zip</t>
    </r>
  </si>
  <si>
    <r>
      <rPr>
        <rFont val="&quot;Helvetica Neue&quot;, Helvetica, Arial, sans-serif"/>
        <color rgb="FF1155CC"/>
        <sz val="11.0"/>
        <u/>
      </rPr>
      <t>Top Gun - Guts &amp; Glory (USA, Europe).zip</t>
    </r>
  </si>
  <si>
    <r>
      <rPr>
        <rFont val="&quot;Helvetica Neue&quot;, Helvetica, Arial, sans-serif"/>
        <color rgb="FF1155CC"/>
        <sz val="11.0"/>
        <u/>
      </rPr>
      <t>Top Rank Tennis (USA).zip</t>
    </r>
  </si>
  <si>
    <r>
      <rPr>
        <rFont val="&quot;Helvetica Neue&quot;, Helvetica, Arial, sans-serif"/>
        <color rgb="FF1155CC"/>
        <sz val="11.0"/>
        <u/>
      </rPr>
      <t>Top Ranking Tennis (Europe).zip</t>
    </r>
  </si>
  <si>
    <r>
      <rPr>
        <rFont val="&quot;Helvetica Neue&quot;, Helvetica, Arial, sans-serif"/>
        <color rgb="FF1155CC"/>
        <sz val="11.0"/>
        <u/>
      </rPr>
      <t>Torpedo Range (Japan).zip</t>
    </r>
  </si>
  <si>
    <r>
      <rPr>
        <rFont val="&quot;Helvetica Neue&quot;, Helvetica, Arial, sans-serif"/>
        <color rgb="FF1155CC"/>
        <sz val="11.0"/>
        <u/>
      </rPr>
      <t>Torpedo Range (USA).zip</t>
    </r>
  </si>
  <si>
    <r>
      <rPr>
        <rFont val="&quot;Helvetica Neue&quot;, Helvetica, Arial, sans-serif"/>
        <color rgb="FF1155CC"/>
        <sz val="11.0"/>
        <u/>
      </rPr>
      <t>Total Carnage (USA, Europe).zip</t>
    </r>
  </si>
  <si>
    <r>
      <rPr>
        <rFont val="&quot;Helvetica Neue&quot;, Helvetica, Arial, sans-serif"/>
        <color rgb="FF1155CC"/>
        <sz val="11.0"/>
        <u/>
      </rPr>
      <t>Totsugeki! Ponkotsu Tank (Japan).zip</t>
    </r>
  </si>
  <si>
    <r>
      <rPr>
        <rFont val="&quot;Helvetica Neue&quot;, Helvetica, Arial, sans-serif"/>
        <color rgb="FF1155CC"/>
        <sz val="11.0"/>
        <u/>
      </rPr>
      <t>Totsugeki Valations (Japan).zip</t>
    </r>
  </si>
  <si>
    <r>
      <rPr>
        <rFont val="&quot;Helvetica Neue&quot;, Helvetica, Arial, sans-serif"/>
        <color rgb="FF1155CC"/>
        <sz val="11.0"/>
        <u/>
      </rPr>
      <t>Tottemo! Lucky Man - Lucky Cookie Minna Daisuki!! (Japan) (SGB Enhanced).zip</t>
    </r>
  </si>
  <si>
    <r>
      <rPr>
        <rFont val="&quot;Helvetica Neue&quot;, Helvetica, Arial, sans-serif"/>
        <color rgb="FF1155CC"/>
        <sz val="11.0"/>
        <u/>
      </rPr>
      <t>Touch the Cat (World) (Aftermarket) (Unl).zip</t>
    </r>
  </si>
  <si>
    <r>
      <rPr>
        <rFont val="&quot;Helvetica Neue&quot;, Helvetica, Arial, sans-serif"/>
        <color rgb="FF1155CC"/>
        <sz val="11.0"/>
        <u/>
      </rPr>
      <t>Toxic Crusaders (USA).zip</t>
    </r>
  </si>
  <si>
    <r>
      <rPr>
        <rFont val="&quot;Helvetica Neue&quot;, Helvetica, Arial, sans-serif"/>
        <color rgb="FF1155CC"/>
        <sz val="11.0"/>
        <u/>
      </rPr>
      <t>Toy Story (Europe) (SGB Enhanced).zip</t>
    </r>
  </si>
  <si>
    <r>
      <rPr>
        <rFont val="&quot;Helvetica Neue&quot;, Helvetica, Arial, sans-serif"/>
        <color rgb="FF1155CC"/>
        <sz val="11.0"/>
        <u/>
      </rPr>
      <t>Toy Story (USA) (Rev 1) (SGB Enhanced).zip</t>
    </r>
  </si>
  <si>
    <r>
      <rPr>
        <rFont val="&quot;Helvetica Neue&quot;, Helvetica, Arial, sans-serif"/>
        <color rgb="FF1155CC"/>
        <sz val="11.0"/>
        <u/>
      </rPr>
      <t>Toy Story (USA) (SGB Enhanced).zip</t>
    </r>
  </si>
  <si>
    <r>
      <rPr>
        <rFont val="&quot;Helvetica Neue&quot;, Helvetica, Arial, sans-serif"/>
        <color rgb="FF1155CC"/>
        <sz val="11.0"/>
        <u/>
      </rPr>
      <t>Track &amp; Field (USA, Europe).zip</t>
    </r>
  </si>
  <si>
    <r>
      <rPr>
        <rFont val="&quot;Helvetica Neue&quot;, Helvetica, Arial, sans-serif"/>
        <color rgb="FF1155CC"/>
        <sz val="11.0"/>
        <u/>
      </rPr>
      <t>Track Meet (USA, Europe) (Beta).zip</t>
    </r>
  </si>
  <si>
    <r>
      <rPr>
        <rFont val="&quot;Helvetica Neue&quot;, Helvetica, Arial, sans-serif"/>
        <color rgb="FF1155CC"/>
        <sz val="11.0"/>
        <u/>
      </rPr>
      <t>Track Meet (USA, Europe).zip</t>
    </r>
  </si>
  <si>
    <r>
      <rPr>
        <rFont val="&quot;Helvetica Neue&quot;, Helvetica, Arial, sans-serif"/>
        <color rgb="FF1155CC"/>
        <sz val="11.0"/>
        <u/>
      </rPr>
      <t>Track Meet - Mezase! Barcelona (Japan).zip</t>
    </r>
  </si>
  <si>
    <r>
      <rPr>
        <rFont val="&quot;Helvetica Neue&quot;, Helvetica, Arial, sans-serif"/>
        <color rgb="FF1155CC"/>
        <sz val="11.0"/>
        <u/>
      </rPr>
      <t>Trappers Tengoku - Spy vs Spy (Japan).zip</t>
    </r>
  </si>
  <si>
    <r>
      <rPr>
        <rFont val="&quot;Helvetica Neue&quot;, Helvetica, Arial, sans-serif"/>
        <color rgb="FF1155CC"/>
        <sz val="11.0"/>
        <u/>
      </rPr>
      <t>Traumatarium (World) (Demo) (2021-12-09) (Aftermarket) (Unl).zip</t>
    </r>
  </si>
  <si>
    <r>
      <rPr>
        <rFont val="&quot;Helvetica Neue&quot;, Helvetica, Arial, sans-serif"/>
        <color rgb="FF1155CC"/>
        <sz val="11.0"/>
        <u/>
      </rPr>
      <t>Traumatarium (World) (Demo) (2022-03-13) (Aftermarket) (Unl).zip</t>
    </r>
  </si>
  <si>
    <r>
      <rPr>
        <rFont val="&quot;Helvetica Neue&quot;, Helvetica, Arial, sans-serif"/>
        <color rgb="FF1155CC"/>
        <sz val="11.0"/>
        <u/>
      </rPr>
      <t>Traumatarium (World) (Demo) (2022-06-18) (Aftermarket) (Unl).zip</t>
    </r>
  </si>
  <si>
    <r>
      <rPr>
        <rFont val="&quot;Helvetica Neue&quot;, Helvetica, Arial, sans-serif"/>
        <color rgb="FF1155CC"/>
        <sz val="11.0"/>
        <u/>
      </rPr>
      <t>Traumatarium - Penitent (World) (2024-01-12) (Proto) (Aftermarket) (Unl).zip</t>
    </r>
  </si>
  <si>
    <r>
      <rPr>
        <rFont val="&quot;Helvetica Neue&quot;, Helvetica, Arial, sans-serif"/>
        <color rgb="FF1155CC"/>
        <sz val="11.0"/>
        <u/>
      </rPr>
      <t>Traumatarium - Penitent (World) (Demo) (Aftermarket) (Unl).zip</t>
    </r>
  </si>
  <si>
    <r>
      <rPr>
        <rFont val="&quot;Helvetica Neue&quot;, Helvetica, Arial, sans-serif"/>
        <color rgb="FF1155CC"/>
        <sz val="11.0"/>
        <u/>
      </rPr>
      <t>Trax (USA, Europe).zip</t>
    </r>
  </si>
  <si>
    <r>
      <rPr>
        <rFont val="&quot;Helvetica Neue&quot;, Helvetica, Arial, sans-serif"/>
        <color rgb="FF1155CC"/>
        <sz val="11.0"/>
        <u/>
      </rPr>
      <t>Treasure Island (World) (Aftermarket) (Unl).zip</t>
    </r>
  </si>
  <si>
    <r>
      <rPr>
        <rFont val="&quot;Helvetica Neue&quot;, Helvetica, Arial, sans-serif"/>
        <color rgb="FF1155CC"/>
        <sz val="11.0"/>
        <u/>
      </rPr>
      <t>Trip World (Europe).zip</t>
    </r>
  </si>
  <si>
    <r>
      <rPr>
        <rFont val="&quot;Helvetica Neue&quot;, Helvetica, Arial, sans-serif"/>
        <color rgb="FF1155CC"/>
        <sz val="11.0"/>
        <u/>
      </rPr>
      <t>Trip World (Japan).zip</t>
    </r>
  </si>
  <si>
    <r>
      <rPr>
        <rFont val="&quot;Helvetica Neue&quot;, Helvetica, Arial, sans-serif"/>
        <color rgb="FF1155CC"/>
        <sz val="11.0"/>
        <u/>
      </rPr>
      <t>TripleA (USA) (Proto).zip</t>
    </r>
  </si>
  <si>
    <r>
      <rPr>
        <rFont val="&quot;Helvetica Neue&quot;, Helvetica, Arial, sans-serif"/>
        <color rgb="FF1155CC"/>
        <sz val="11.0"/>
        <u/>
      </rPr>
      <t>Triumph (USA) (Proto).zip</t>
    </r>
  </si>
  <si>
    <r>
      <rPr>
        <rFont val="&quot;Helvetica Neue&quot;, Helvetica, Arial, sans-serif"/>
        <color rgb="FF1155CC"/>
        <sz val="11.0"/>
        <u/>
      </rPr>
      <t>True Lies (USA, Europe).zip</t>
    </r>
  </si>
  <si>
    <r>
      <rPr>
        <rFont val="&quot;Helvetica Neue&quot;, Helvetica, Arial, sans-serif"/>
        <color rgb="FF1155CC"/>
        <sz val="11.0"/>
        <u/>
      </rPr>
      <t>Trump Boy (Japan).zip</t>
    </r>
  </si>
  <si>
    <r>
      <rPr>
        <rFont val="&quot;Helvetica Neue&quot;, Helvetica, Arial, sans-serif"/>
        <color rgb="FF1155CC"/>
        <sz val="11.0"/>
        <u/>
      </rPr>
      <t>Trump Boy II (Japan).zip</t>
    </r>
  </si>
  <si>
    <r>
      <rPr>
        <rFont val="&quot;Helvetica Neue&quot;, Helvetica, Arial, sans-serif"/>
        <color rgb="FF1155CC"/>
        <sz val="11.0"/>
        <u/>
      </rPr>
      <t>Trump Collection GB (Japan).zip</t>
    </r>
  </si>
  <si>
    <r>
      <rPr>
        <rFont val="&quot;Helvetica Neue&quot;, Helvetica, Arial, sans-serif"/>
        <color rgb="FF1155CC"/>
        <sz val="11.0"/>
        <u/>
      </rPr>
      <t>Tsumego Series 1 - Fujisawa Hideyuki Meiyo Kisei (Japan) (SGB Enhanced).zip</t>
    </r>
  </si>
  <si>
    <r>
      <rPr>
        <rFont val="&quot;Helvetica Neue&quot;, Helvetica, Arial, sans-serif"/>
        <color rgb="FF1155CC"/>
        <sz val="11.0"/>
        <u/>
      </rPr>
      <t>Tsumeshougi - Hyakuban Shoubu (Japan).zip</t>
    </r>
  </si>
  <si>
    <r>
      <rPr>
        <rFont val="&quot;Helvetica Neue&quot;, Helvetica, Arial, sans-serif"/>
        <color rgb="FF1155CC"/>
        <sz val="11.0"/>
        <u/>
      </rPr>
      <t>Tsumeshougi - Kanki Godan (Japan) (Beta) (SGB Enhanced).zip</t>
    </r>
  </si>
  <si>
    <r>
      <rPr>
        <rFont val="&quot;Helvetica Neue&quot;, Helvetica, Arial, sans-serif"/>
        <color rgb="FF1155CC"/>
        <sz val="11.0"/>
        <u/>
      </rPr>
      <t>Tsumeshougi - Kanki Godan (Japan) (SGB Enhanced).zip</t>
    </r>
  </si>
  <si>
    <r>
      <rPr>
        <rFont val="&quot;Helvetica Neue&quot;, Helvetica, Arial, sans-serif"/>
        <color rgb="FF1155CC"/>
        <sz val="11.0"/>
        <u/>
      </rPr>
      <t>Tsumeshougi - Mondai Teikyou Shougi Sekai (Japan).zip</t>
    </r>
  </si>
  <si>
    <r>
      <rPr>
        <rFont val="&quot;Helvetica Neue&quot;, Helvetica, Arial, sans-serif"/>
        <color rgb="FF1155CC"/>
        <sz val="11.0"/>
        <u/>
      </rPr>
      <t>Tsuri Sensei (Japan) (SGB Enhanced).zip</t>
    </r>
  </si>
  <si>
    <r>
      <rPr>
        <rFont val="&quot;Helvetica Neue&quot;, Helvetica, Arial, sans-serif"/>
        <color rgb="FF1155CC"/>
        <sz val="11.0"/>
        <u/>
      </rPr>
      <t>Tumble Pop (Japan).zip</t>
    </r>
  </si>
  <si>
    <r>
      <rPr>
        <rFont val="&quot;Helvetica Neue&quot;, Helvetica, Arial, sans-serif"/>
        <color rgb="FF1155CC"/>
        <sz val="11.0"/>
        <u/>
      </rPr>
      <t>Tumble Pop (USA, Europe).zip</t>
    </r>
  </si>
  <si>
    <r>
      <rPr>
        <rFont val="&quot;Helvetica Neue&quot;, Helvetica, Arial, sans-serif"/>
        <color rgb="FF1155CC"/>
        <sz val="11.0"/>
        <u/>
      </rPr>
      <t>Turn and Burn - The F-14 Dogfight Simulator (USA).zip</t>
    </r>
  </si>
  <si>
    <r>
      <rPr>
        <rFont val="&quot;Helvetica Neue&quot;, Helvetica, Arial, sans-serif"/>
        <color rgb="FF1155CC"/>
        <sz val="11.0"/>
        <u/>
      </rPr>
      <t>Turok - Battle of the Bionosaurs (Japan).zip</t>
    </r>
  </si>
  <si>
    <r>
      <rPr>
        <rFont val="&quot;Helvetica Neue&quot;, Helvetica, Arial, sans-serif"/>
        <color rgb="FF1155CC"/>
        <sz val="11.0"/>
        <u/>
      </rPr>
      <t>Turok - Battle of the Bionosaurs (USA, Europe) (En,Fr,De,Es).zip</t>
    </r>
  </si>
  <si>
    <r>
      <rPr>
        <rFont val="&quot;Helvetica Neue&quot;, Helvetica, Arial, sans-serif"/>
        <color rgb="FF1155CC"/>
        <sz val="11.0"/>
        <u/>
      </rPr>
      <t>Turrican (USA, Europe).zip</t>
    </r>
  </si>
  <si>
    <r>
      <rPr>
        <rFont val="&quot;Helvetica Neue&quot;, Helvetica, Arial, sans-serif"/>
        <color rgb="FF1155CC"/>
        <sz val="11.0"/>
        <u/>
      </rPr>
      <t>Twin (Japan).zip</t>
    </r>
  </si>
  <si>
    <r>
      <rPr>
        <rFont val="&quot;Helvetica Neue&quot;, Helvetica, Arial, sans-serif"/>
        <color rgb="FF1155CC"/>
        <sz val="11.0"/>
        <u/>
      </rPr>
      <t>TwinBee da!! (Japan) (Beta).zip</t>
    </r>
  </si>
  <si>
    <r>
      <rPr>
        <rFont val="&quot;Helvetica Neue&quot;, Helvetica, Arial, sans-serif"/>
        <color rgb="FF1155CC"/>
        <sz val="11.0"/>
        <u/>
      </rPr>
      <t>TwinBee da!! (Japan).zip</t>
    </r>
  </si>
  <si>
    <r>
      <rPr>
        <rFont val="&quot;Helvetica Neue&quot;, Helvetica, Arial, sans-serif"/>
        <color rgb="FF1155CC"/>
        <sz val="11.0"/>
        <u/>
      </rPr>
      <t>Two Hearts (Japan) (Demo) (Unl).zip</t>
    </r>
  </si>
  <si>
    <r>
      <rPr>
        <rFont val="&quot;Helvetica Neue&quot;, Helvetica, Arial, sans-serif"/>
        <color rgb="FF1155CC"/>
        <sz val="11.0"/>
        <u/>
      </rPr>
      <t>Uchiiwai - Kyoudaijingi no Puzzle Game (Japan).zip</t>
    </r>
  </si>
  <si>
    <r>
      <rPr>
        <rFont val="&quot;Helvetica Neue&quot;, Helvetica, Arial, sans-serif"/>
        <color rgb="FF1155CC"/>
        <sz val="11.0"/>
        <u/>
      </rPr>
      <t>Uchuu Senkan Yamato (Japan).zip</t>
    </r>
  </si>
  <si>
    <r>
      <rPr>
        <rFont val="&quot;Helvetica Neue&quot;, Helvetica, Arial, sans-serif"/>
        <color rgb="FF1155CC"/>
        <sz val="11.0"/>
        <u/>
      </rPr>
      <t>Uchuu no Kishi Tekkaman Blade (Japan).zip</t>
    </r>
  </si>
  <si>
    <r>
      <rPr>
        <rFont val="&quot;Helvetica Neue&quot;, Helvetica, Arial, sans-serif"/>
        <color rgb="FF1155CC"/>
        <sz val="11.0"/>
        <u/>
      </rPr>
      <t>Ultima - Runes of Virtue (USA).zip</t>
    </r>
  </si>
  <si>
    <r>
      <rPr>
        <rFont val="&quot;Helvetica Neue&quot;, Helvetica, Arial, sans-serif"/>
        <color rgb="FF1155CC"/>
        <sz val="11.0"/>
        <u/>
      </rPr>
      <t>Ultima - Runes of Virtue II (USA).zip</t>
    </r>
  </si>
  <si>
    <r>
      <rPr>
        <rFont val="&quot;Helvetica Neue&quot;, Helvetica, Arial, sans-serif"/>
        <color rgb="FF1155CC"/>
        <sz val="11.0"/>
        <u/>
      </rPr>
      <t>Ultima - Ushinawareta Runes (Japan).zip</t>
    </r>
  </si>
  <si>
    <r>
      <rPr>
        <rFont val="&quot;Helvetica Neue&quot;, Helvetica, Arial, sans-serif"/>
        <color rgb="FF1155CC"/>
        <sz val="11.0"/>
        <u/>
      </rPr>
      <t>Ultima - Ushinawareta Runes 2 (Japan).zip</t>
    </r>
  </si>
  <si>
    <r>
      <rPr>
        <rFont val="&quot;Helvetica Neue&quot;, Helvetica, Arial, sans-serif"/>
        <color rgb="FF1155CC"/>
        <sz val="11.0"/>
        <u/>
      </rPr>
      <t>Ultra Golf (USA) (Beta) (1991-11-20).zip</t>
    </r>
  </si>
  <si>
    <r>
      <rPr>
        <rFont val="&quot;Helvetica Neue&quot;, Helvetica, Arial, sans-serif"/>
        <color rgb="FF1155CC"/>
        <sz val="11.0"/>
        <u/>
      </rPr>
      <t>Ultra Golf (USA).zip</t>
    </r>
  </si>
  <si>
    <r>
      <rPr>
        <rFont val="&quot;Helvetica Neue&quot;, Helvetica, Arial, sans-serif"/>
        <color rgb="FF1155CC"/>
        <sz val="11.0"/>
        <u/>
      </rPr>
      <t>Ultraman (Japan).zip</t>
    </r>
  </si>
  <si>
    <r>
      <rPr>
        <rFont val="&quot;Helvetica Neue&quot;, Helvetica, Arial, sans-serif"/>
        <color rgb="FF1155CC"/>
        <sz val="11.0"/>
        <u/>
      </rPr>
      <t>Ultraman Ball (Japan) (SGB Enhanced).zip</t>
    </r>
  </si>
  <si>
    <r>
      <rPr>
        <rFont val="&quot;Helvetica Neue&quot;, Helvetica, Arial, sans-serif"/>
        <color rgb="FF1155CC"/>
        <sz val="11.0"/>
        <u/>
      </rPr>
      <t>Ultraman Chou Toushi Gekiden (Japan) (SGB Enhanced).zip</t>
    </r>
  </si>
  <si>
    <r>
      <rPr>
        <rFont val="&quot;Helvetica Neue&quot;, Helvetica, Arial, sans-serif"/>
        <color rgb="FF1155CC"/>
        <sz val="11.0"/>
        <u/>
      </rPr>
      <t>Ultraman Club - Tekikaijuu o Hakken seyo! (Japan).zip</t>
    </r>
  </si>
  <si>
    <r>
      <rPr>
        <rFont val="&quot;Helvetica Neue&quot;, Helvetica, Arial, sans-serif"/>
        <color rgb="FF1155CC"/>
        <sz val="11.0"/>
        <u/>
      </rPr>
      <t>Umi no Nushi Tsuri 2 (Japan) (SGB Enhanced).zip</t>
    </r>
  </si>
  <si>
    <r>
      <rPr>
        <rFont val="&quot;Helvetica Neue&quot;, Helvetica, Arial, sans-serif"/>
        <color rgb="FF1155CC"/>
        <sz val="11.0"/>
        <u/>
      </rPr>
      <t>Undercover Cops Gaiden - Hakaishin Garumaa (Japan).zip</t>
    </r>
  </si>
  <si>
    <r>
      <rPr>
        <rFont val="&quot;Helvetica Neue&quot;, Helvetica, Arial, sans-serif"/>
        <color rgb="FF1155CC"/>
        <sz val="11.0"/>
        <u/>
      </rPr>
      <t>Universal Soldier (USA, Europe).zip</t>
    </r>
  </si>
  <si>
    <r>
      <rPr>
        <rFont val="&quot;Helvetica Neue&quot;, Helvetica, Arial, sans-serif"/>
        <color rgb="FF1155CC"/>
        <sz val="11.0"/>
        <u/>
      </rPr>
      <t>Uno - Small World (Japan).zip</t>
    </r>
  </si>
  <si>
    <r>
      <rPr>
        <rFont val="&quot;Helvetica Neue&quot;, Helvetica, Arial, sans-serif"/>
        <color rgb="FF1155CC"/>
        <sz val="11.0"/>
        <u/>
      </rPr>
      <t>Uno 2 - Small World (Japan) (SGB Enhanced).zip</t>
    </r>
  </si>
  <si>
    <r>
      <rPr>
        <rFont val="&quot;Helvetica Neue&quot;, Helvetica, Arial, sans-serif"/>
        <color rgb="FF1155CC"/>
        <sz val="11.0"/>
        <u/>
      </rPr>
      <t>Uoozu (Japan).zip</t>
    </r>
  </si>
  <si>
    <r>
      <rPr>
        <rFont val="&quot;Helvetica Neue&quot;, Helvetica, Arial, sans-serif"/>
        <color rgb="FF1155CC"/>
        <sz val="11.0"/>
        <u/>
      </rPr>
      <t>Urban Strike (USA, Europe) (SGB Enhanced).zip</t>
    </r>
  </si>
  <si>
    <r>
      <rPr>
        <rFont val="&quot;Helvetica Neue&quot;, Helvetica, Arial, sans-serif"/>
        <color rgb="FF1155CC"/>
        <sz val="11.0"/>
        <u/>
      </rPr>
      <t>Urusei Yatsura - Miss Tomobiki o Sagase! (Japan).zip</t>
    </r>
  </si>
  <si>
    <r>
      <rPr>
        <rFont val="&quot;Helvetica Neue&quot;, Helvetica, Arial, sans-serif"/>
        <color rgb="FF1155CC"/>
        <sz val="11.0"/>
        <u/>
      </rPr>
      <t>V-Rally - Championship Edition (Europe) (En,Fr,De).zip</t>
    </r>
  </si>
  <si>
    <r>
      <rPr>
        <rFont val="&quot;Helvetica Neue&quot;, Helvetica, Arial, sans-serif"/>
        <color rgb="FF1155CC"/>
        <sz val="11.0"/>
        <u/>
      </rPr>
      <t>VS Battler (Japan).zip</t>
    </r>
  </si>
  <si>
    <r>
      <rPr>
        <rFont val="&quot;Helvetica Neue&quot;, Helvetica, Arial, sans-serif"/>
        <color rgb="FF1155CC"/>
        <sz val="11.0"/>
        <u/>
      </rPr>
      <t>Vampire Night Shift (World) (Aftermarket) (Unl).zip</t>
    </r>
  </si>
  <si>
    <r>
      <rPr>
        <rFont val="&quot;Helvetica Neue&quot;, Helvetica, Arial, sans-serif"/>
        <color rgb="FF1155CC"/>
        <sz val="11.0"/>
        <u/>
      </rPr>
      <t>Vattle Giuce (Japan).zip</t>
    </r>
  </si>
  <si>
    <r>
      <rPr>
        <rFont val="&quot;Helvetica Neue&quot;, Helvetica, Arial, sans-serif"/>
        <color rgb="FF1155CC"/>
        <sz val="11.0"/>
        <u/>
      </rPr>
      <t>Vegas Stakes (USA, Europe) (SGB Enhanced).zip</t>
    </r>
  </si>
  <si>
    <r>
      <rPr>
        <rFont val="&quot;Helvetica Neue&quot;, Helvetica, Arial, sans-serif"/>
        <color rgb="FF1155CC"/>
        <sz val="11.0"/>
        <u/>
      </rPr>
      <t>Velious - Roland no Majuu (Japan).zip</t>
    </r>
  </si>
  <si>
    <r>
      <rPr>
        <rFont val="&quot;Helvetica Neue&quot;, Helvetica, Arial, sans-serif"/>
        <color rgb="FF1155CC"/>
        <sz val="11.0"/>
        <u/>
      </rPr>
      <t>Velious II - Fukushuu no Jashin (Japan).zip</t>
    </r>
  </si>
  <si>
    <r>
      <rPr>
        <rFont val="&quot;Helvetica Neue&quot;, Helvetica, Arial, sans-serif"/>
        <color rgb="FF1155CC"/>
        <sz val="11.0"/>
        <u/>
      </rPr>
      <t>Versus Hero - Kakutou Ou e no Michi (Japan).zip</t>
    </r>
  </si>
  <si>
    <r>
      <rPr>
        <rFont val="&quot;Helvetica Neue&quot;, Helvetica, Arial, sans-serif"/>
        <color rgb="FF1155CC"/>
        <sz val="11.0"/>
        <u/>
      </rPr>
      <t>Virtual Wars (Japan).zip</t>
    </r>
  </si>
  <si>
    <r>
      <rPr>
        <rFont val="&quot;Helvetica Neue&quot;, Helvetica, Arial, sans-serif"/>
        <color rgb="FF1155CC"/>
        <sz val="11.0"/>
        <u/>
      </rPr>
      <t>Vitamina Oukoku Monogatari (Japan).zip</t>
    </r>
  </si>
  <si>
    <r>
      <rPr>
        <rFont val="&quot;Helvetica Neue&quot;, Helvetica, Arial, sans-serif"/>
        <color rgb="FF1155CC"/>
        <sz val="11.0"/>
        <u/>
      </rPr>
      <t>Volley Fire (Japan).zip</t>
    </r>
  </si>
  <si>
    <r>
      <rPr>
        <rFont val="&quot;Helvetica Neue&quot;, Helvetica, Arial, sans-serif"/>
        <color rgb="FF1155CC"/>
        <sz val="11.0"/>
        <u/>
      </rPr>
      <t>WCW - The Main Event (USA, Europe).zip</t>
    </r>
  </si>
  <si>
    <r>
      <rPr>
        <rFont val="&quot;Helvetica Neue&quot;, Helvetica, Arial, sans-serif"/>
        <color rgb="FF1155CC"/>
        <sz val="11.0"/>
        <u/>
      </rPr>
      <t>WWF King of the Ring (Japan).zip</t>
    </r>
  </si>
  <si>
    <r>
      <rPr>
        <rFont val="&quot;Helvetica Neue&quot;, Helvetica, Arial, sans-serif"/>
        <color rgb="FF1155CC"/>
        <sz val="11.0"/>
        <u/>
      </rPr>
      <t>WWF King of the Ring (USA, Europe).zip</t>
    </r>
  </si>
  <si>
    <r>
      <rPr>
        <rFont val="&quot;Helvetica Neue&quot;, Helvetica, Arial, sans-serif"/>
        <color rgb="FF1155CC"/>
        <sz val="11.0"/>
        <u/>
      </rPr>
      <t>WWF Raw (USA, Europe).zip</t>
    </r>
  </si>
  <si>
    <r>
      <rPr>
        <rFont val="&quot;Helvetica Neue&quot;, Helvetica, Arial, sans-serif"/>
        <color rgb="FF1155CC"/>
        <sz val="11.0"/>
        <u/>
      </rPr>
      <t>WWF Superstars (Japan).zip</t>
    </r>
  </si>
  <si>
    <r>
      <rPr>
        <rFont val="&quot;Helvetica Neue&quot;, Helvetica, Arial, sans-serif"/>
        <color rgb="FF1155CC"/>
        <sz val="11.0"/>
        <u/>
      </rPr>
      <t>WWF Superstars (USA, Europe).zip</t>
    </r>
  </si>
  <si>
    <r>
      <rPr>
        <rFont val="&quot;Helvetica Neue&quot;, Helvetica, Arial, sans-serif"/>
        <color rgb="FF1155CC"/>
        <sz val="11.0"/>
        <u/>
      </rPr>
      <t>WWF Superstars 2 (Japan).zip</t>
    </r>
  </si>
  <si>
    <r>
      <rPr>
        <rFont val="&quot;Helvetica Neue&quot;, Helvetica, Arial, sans-serif"/>
        <color rgb="FF1155CC"/>
        <sz val="11.0"/>
        <u/>
      </rPr>
      <t>WWF Superstars 2 (USA, Europe).zip</t>
    </r>
  </si>
  <si>
    <r>
      <rPr>
        <rFont val="&quot;Helvetica Neue&quot;, Helvetica, Arial, sans-serif"/>
        <color rgb="FF1155CC"/>
        <sz val="11.0"/>
        <u/>
      </rPr>
      <t>WWF War Zone (USA, Europe).zip</t>
    </r>
  </si>
  <si>
    <r>
      <rPr>
        <rFont val="&quot;Helvetica Neue&quot;, Helvetica, Arial, sans-serif"/>
        <color rgb="FF1155CC"/>
        <sz val="11.0"/>
        <u/>
      </rPr>
      <t>Waifu Clicker (World) (Aftermarket) (Unl).zip</t>
    </r>
  </si>
  <si>
    <r>
      <rPr>
        <rFont val="&quot;Helvetica Neue&quot;, Helvetica, Arial, sans-serif"/>
        <color rgb="FF1155CC"/>
        <sz val="11.0"/>
        <u/>
      </rPr>
      <t>Wario Blast Featuring Bomberman! (USA, Europe) (SGB Enhanced).zip</t>
    </r>
  </si>
  <si>
    <r>
      <rPr>
        <rFont val="&quot;Helvetica Neue&quot;, Helvetica, Arial, sans-serif"/>
        <color rgb="FF1155CC"/>
        <sz val="11.0"/>
        <u/>
      </rPr>
      <t>Wario Land - Super Mario Land 3 (World).zip</t>
    </r>
  </si>
  <si>
    <r>
      <rPr>
        <rFont val="&quot;Helvetica Neue&quot;, Helvetica, Arial, sans-serif"/>
        <color rgb="FF1155CC"/>
        <sz val="11.0"/>
        <u/>
      </rPr>
      <t>Wario Land II (USA, Europe) (SGB Enhanced).zip</t>
    </r>
  </si>
  <si>
    <r>
      <rPr>
        <rFont val="&quot;Helvetica Neue&quot;, Helvetica, Arial, sans-serif"/>
        <color rgb="FF1155CC"/>
        <sz val="11.0"/>
        <u/>
      </rPr>
      <t>Waterworld (Europe).zip</t>
    </r>
  </si>
  <si>
    <r>
      <rPr>
        <rFont val="&quot;Helvetica Neue&quot;, Helvetica, Arial, sans-serif"/>
        <color rgb="FF1155CC"/>
        <sz val="11.0"/>
        <u/>
      </rPr>
      <t>Wave Race (USA, Europe).zip</t>
    </r>
  </si>
  <si>
    <r>
      <rPr>
        <rFont val="&quot;Helvetica Neue&quot;, Helvetica, Arial, sans-serif"/>
        <color rgb="FF1155CC"/>
        <sz val="11.0"/>
        <u/>
      </rPr>
      <t>Wayne's World (USA).zip</t>
    </r>
  </si>
  <si>
    <r>
      <rPr>
        <rFont val="&quot;Helvetica Neue&quot;, Helvetica, Arial, sans-serif"/>
        <color rgb="FF1155CC"/>
        <sz val="11.0"/>
        <u/>
      </rPr>
      <t>We're Back! - A Dinosaur's Story (USA, Europe).zip</t>
    </r>
  </si>
  <si>
    <r>
      <rPr>
        <rFont val="&quot;Helvetica Neue&quot;, Helvetica, Arial, sans-serif"/>
        <color rgb="FF1155CC"/>
        <sz val="11.0"/>
        <u/>
      </rPr>
      <t>Wedding Peach - Jamapii Panic (Japan) (SGB Enhanced).zip</t>
    </r>
  </si>
  <si>
    <r>
      <rPr>
        <rFont val="&quot;Helvetica Neue&quot;, Helvetica, Arial, sans-serif"/>
        <color rgb="FF1155CC"/>
        <sz val="11.0"/>
        <u/>
      </rPr>
      <t>Welcome Nakayoshi Park (Japan).zip</t>
    </r>
  </si>
  <si>
    <r>
      <rPr>
        <rFont val="&quot;Helvetica Neue&quot;, Helvetica, Arial, sans-serif"/>
        <color rgb="FF1155CC"/>
        <sz val="11.0"/>
        <u/>
      </rPr>
      <t>What Friends Are For (World) (Aftermarket) (Unl).zip</t>
    </r>
  </si>
  <si>
    <r>
      <rPr>
        <rFont val="&quot;Helvetica Neue&quot;, Helvetica, Arial, sans-serif"/>
        <color rgb="FF1155CC"/>
        <sz val="11.0"/>
        <u/>
      </rPr>
      <t>Wheel of Fortune (USA).zip</t>
    </r>
  </si>
  <si>
    <r>
      <rPr>
        <rFont val="&quot;Helvetica Neue&quot;, Helvetica, Arial, sans-serif"/>
        <color rgb="FF1155CC"/>
        <sz val="11.0"/>
        <u/>
      </rPr>
      <t>Who Framed Roger Rabbit (Europe).zip</t>
    </r>
  </si>
  <si>
    <r>
      <rPr>
        <rFont val="&quot;Helvetica Neue&quot;, Helvetica, Arial, sans-serif"/>
        <color rgb="FF1155CC"/>
        <sz val="11.0"/>
        <u/>
      </rPr>
      <t>Who Framed Roger Rabbit (Spain).zip</t>
    </r>
  </si>
  <si>
    <r>
      <rPr>
        <rFont val="&quot;Helvetica Neue&quot;, Helvetica, Arial, sans-serif"/>
        <color rgb="FF1155CC"/>
        <sz val="11.0"/>
        <u/>
      </rPr>
      <t>Who Framed Roger Rabbit (USA).zip</t>
    </r>
  </si>
  <si>
    <r>
      <rPr>
        <rFont val="&quot;Helvetica Neue&quot;, Helvetica, Arial, sans-serif"/>
        <color rgb="FF1155CC"/>
        <sz val="11.0"/>
        <u/>
      </rPr>
      <t>Wild Snake (USA) (SGB Enhanced).zip</t>
    </r>
  </si>
  <si>
    <r>
      <rPr>
        <rFont val="&quot;Helvetica Neue&quot;, Helvetica, Arial, sans-serif"/>
        <color rgb="FF1155CC"/>
        <sz val="11.0"/>
        <u/>
      </rPr>
      <t>Wily &amp; Right no Rockboard - That's Paradise (Japan) (Proto).zip</t>
    </r>
  </si>
  <si>
    <r>
      <rPr>
        <rFont val="&quot;Helvetica Neue&quot;, Helvetica, Arial, sans-serif"/>
        <color rgb="FF1155CC"/>
        <sz val="11.0"/>
        <u/>
      </rPr>
      <t>Windows93 Adventure (World) (Aftermarket) (Unl).zip</t>
    </r>
  </si>
  <si>
    <r>
      <rPr>
        <rFont val="&quot;Helvetica Neue&quot;, Helvetica, Arial, sans-serif"/>
        <color rgb="FF1155CC"/>
        <sz val="11.0"/>
        <u/>
      </rPr>
      <t>Winner's Horse (Japan).zip</t>
    </r>
  </si>
  <si>
    <r>
      <rPr>
        <rFont val="&quot;Helvetica Neue&quot;, Helvetica, Arial, sans-serif"/>
        <color rgb="FF1155CC"/>
        <sz val="11.0"/>
        <u/>
      </rPr>
      <t>Winter Gold (Europe).zip</t>
    </r>
  </si>
  <si>
    <r>
      <rPr>
        <rFont val="&quot;Helvetica Neue&quot;, Helvetica, Arial, sans-serif"/>
        <color rgb="FF1155CC"/>
        <sz val="11.0"/>
        <u/>
      </rPr>
      <t>Winter Olympic Games (USA) (Rev 1) (Beta).zip</t>
    </r>
  </si>
  <si>
    <r>
      <rPr>
        <rFont val="&quot;Helvetica Neue&quot;, Helvetica, Arial, sans-serif"/>
        <color rgb="FF1155CC"/>
        <sz val="11.0"/>
        <u/>
      </rPr>
      <t>Winter Olympic Games (USA).zip</t>
    </r>
  </si>
  <si>
    <r>
      <rPr>
        <rFont val="&quot;Helvetica Neue&quot;, Helvetica, Arial, sans-serif"/>
        <color rgb="FF1155CC"/>
        <sz val="11.0"/>
        <u/>
      </rPr>
      <t>Witchscape (World) (Proto) (Aftermarket) (Unl).zip</t>
    </r>
  </si>
  <si>
    <r>
      <rPr>
        <rFont val="&quot;Helvetica Neue&quot;, Helvetica, Arial, sans-serif"/>
        <color rgb="FF1155CC"/>
        <sz val="11.0"/>
        <u/>
      </rPr>
      <t>Wizard of Wor (World) (Aftermarket) (Unl).zip</t>
    </r>
  </si>
  <si>
    <r>
      <rPr>
        <rFont val="&quot;Helvetica Neue&quot;, Helvetica, Arial, sans-serif"/>
        <color rgb="FF1155CC"/>
        <sz val="11.0"/>
        <u/>
      </rPr>
      <t>Wizardry Gaiden I - Joou no Junan (Japan).zip</t>
    </r>
  </si>
  <si>
    <r>
      <rPr>
        <rFont val="&quot;Helvetica Neue&quot;, Helvetica, Arial, sans-serif"/>
        <color rgb="FF1155CC"/>
        <sz val="11.0"/>
        <u/>
      </rPr>
      <t>Wizardry Gaiden II - Kodai Koutei no Noroi (Japan).zip</t>
    </r>
  </si>
  <si>
    <r>
      <rPr>
        <rFont val="&quot;Helvetica Neue&quot;, Helvetica, Arial, sans-serif"/>
        <color rgb="FF1155CC"/>
        <sz val="11.0"/>
        <u/>
      </rPr>
      <t>Wizardry Gaiden III - Yami no Seiten (Japan).zip</t>
    </r>
  </si>
  <si>
    <r>
      <rPr>
        <rFont val="&quot;Helvetica Neue&quot;, Helvetica, Arial, sans-serif"/>
        <color rgb="FF1155CC"/>
        <sz val="11.0"/>
        <u/>
      </rPr>
      <t>Wizards &amp; Warriors X - The Fortress of Fear (USA, Europe).zip</t>
    </r>
  </si>
  <si>
    <r>
      <rPr>
        <rFont val="&quot;Helvetica Neue&quot;, Helvetica, Arial, sans-serif"/>
        <color rgb="FF1155CC"/>
        <sz val="11.0"/>
        <u/>
      </rPr>
      <t>Woolball's Backyard (World) (Aftermarket) (Unl).zip</t>
    </r>
  </si>
  <si>
    <r>
      <rPr>
        <rFont val="&quot;Helvetica Neue&quot;, Helvetica, Arial, sans-serif"/>
        <color rgb="FF1155CC"/>
        <sz val="11.0"/>
        <u/>
      </rPr>
      <t>WordZap (USA) (Beta).zip</t>
    </r>
  </si>
  <si>
    <r>
      <rPr>
        <rFont val="&quot;Helvetica Neue&quot;, Helvetica, Arial, sans-serif"/>
        <color rgb="FF1155CC"/>
        <sz val="11.0"/>
        <u/>
      </rPr>
      <t>WordZap (USA).zip</t>
    </r>
  </si>
  <si>
    <r>
      <rPr>
        <rFont val="&quot;Helvetica Neue&quot;, Helvetica, Arial, sans-serif"/>
        <color rgb="FF1155CC"/>
        <sz val="11.0"/>
        <u/>
      </rPr>
      <t>Wordtris (Europe) (Proto).zip</t>
    </r>
  </si>
  <si>
    <r>
      <rPr>
        <rFont val="&quot;Helvetica Neue&quot;, Helvetica, Arial, sans-serif"/>
        <color rgb="FF1155CC"/>
        <sz val="11.0"/>
        <u/>
      </rPr>
      <t>Wordtris (France) (Fr) (Proto).zip</t>
    </r>
  </si>
  <si>
    <r>
      <rPr>
        <rFont val="&quot;Helvetica Neue&quot;, Helvetica, Arial, sans-serif"/>
        <color rgb="FF1155CC"/>
        <sz val="11.0"/>
        <u/>
      </rPr>
      <t>Wordtris (Germany) (De) (Proto).zip</t>
    </r>
  </si>
  <si>
    <r>
      <rPr>
        <rFont val="&quot;Helvetica Neue&quot;, Helvetica, Arial, sans-serif"/>
        <color rgb="FF1155CC"/>
        <sz val="11.0"/>
        <u/>
      </rPr>
      <t>Wordtris (USA) (Beta).zip</t>
    </r>
  </si>
  <si>
    <r>
      <rPr>
        <rFont val="&quot;Helvetica Neue&quot;, Helvetica, Arial, sans-serif"/>
        <color rgb="FF1155CC"/>
        <sz val="11.0"/>
        <u/>
      </rPr>
      <t>Wordtris (USA).zip</t>
    </r>
  </si>
  <si>
    <r>
      <rPr>
        <rFont val="&quot;Helvetica Neue&quot;, Helvetica, Arial, sans-serif"/>
        <color rgb="FF1155CC"/>
        <sz val="11.0"/>
        <u/>
      </rPr>
      <t>WorkBoy (USA) (Proto).zip</t>
    </r>
  </si>
  <si>
    <r>
      <rPr>
        <rFont val="&quot;Helvetica Neue&quot;, Helvetica, Arial, sans-serif"/>
        <color rgb="FF1155CC"/>
        <sz val="11.0"/>
        <u/>
      </rPr>
      <t>World Beach Volley - 1991 GB Cup (Japan).zip</t>
    </r>
  </si>
  <si>
    <r>
      <rPr>
        <rFont val="&quot;Helvetica Neue&quot;, Helvetica, Arial, sans-serif"/>
        <color rgb="FF1155CC"/>
        <sz val="11.0"/>
        <u/>
      </rPr>
      <t>World Beach Volley - 1992 GB Cup (Europe) (Beta).zip</t>
    </r>
  </si>
  <si>
    <r>
      <rPr>
        <rFont val="&quot;Helvetica Neue&quot;, Helvetica, Arial, sans-serif"/>
        <color rgb="FF1155CC"/>
        <sz val="11.0"/>
        <u/>
      </rPr>
      <t>World Beach Volley - 1992 GB Cup (Europe).zip</t>
    </r>
  </si>
  <si>
    <r>
      <rPr>
        <rFont val="&quot;Helvetica Neue&quot;, Helvetica, Arial, sans-serif"/>
        <color rgb="FF1155CC"/>
        <sz val="11.0"/>
        <u/>
      </rPr>
      <t>World Bowling (Japan).zip</t>
    </r>
  </si>
  <si>
    <r>
      <rPr>
        <rFont val="&quot;Helvetica Neue&quot;, Helvetica, Arial, sans-serif"/>
        <color rgb="FF1155CC"/>
        <sz val="11.0"/>
        <u/>
      </rPr>
      <t>World Bowling (USA).zip</t>
    </r>
  </si>
  <si>
    <r>
      <rPr>
        <rFont val="&quot;Helvetica Neue&quot;, Helvetica, Arial, sans-serif"/>
        <color rgb="FF1155CC"/>
        <sz val="11.0"/>
        <u/>
      </rPr>
      <t>World Circuit Series (USA).zip</t>
    </r>
  </si>
  <si>
    <r>
      <rPr>
        <rFont val="&quot;Helvetica Neue&quot;, Helvetica, Arial, sans-serif"/>
        <color rgb="FF1155CC"/>
        <sz val="11.0"/>
        <u/>
      </rPr>
      <t>World Cup 98 (USA, Europe) (SGB Enhanced).zip</t>
    </r>
  </si>
  <si>
    <r>
      <rPr>
        <rFont val="&quot;Helvetica Neue&quot;, Helvetica, Arial, sans-serif"/>
        <color rgb="FF1155CC"/>
        <sz val="11.0"/>
        <u/>
      </rPr>
      <t>World Cup Striker (Europe) (En,Fr,De) (Possible Proto).zip</t>
    </r>
  </si>
  <si>
    <r>
      <rPr>
        <rFont val="&quot;Helvetica Neue&quot;, Helvetica, Arial, sans-serif"/>
        <color rgb="FF1155CC"/>
        <sz val="11.0"/>
        <u/>
      </rPr>
      <t>World Cup Striker (Japan).zip</t>
    </r>
  </si>
  <si>
    <r>
      <rPr>
        <rFont val="&quot;Helvetica Neue&quot;, Helvetica, Arial, sans-serif"/>
        <color rgb="FF1155CC"/>
        <sz val="11.0"/>
        <u/>
      </rPr>
      <t>World Cup USA 94 (Europe) (En,Fr,De,Es,It,Nl,Pt,Sv).zip</t>
    </r>
  </si>
  <si>
    <r>
      <rPr>
        <rFont val="&quot;Helvetica Neue&quot;, Helvetica, Arial, sans-serif"/>
        <color rgb="FF1155CC"/>
        <sz val="11.0"/>
        <u/>
      </rPr>
      <t>World Cup USA 94 (Japan) (En,Fr,De,Es,It,Nl,Pt,Sv).zip</t>
    </r>
  </si>
  <si>
    <r>
      <rPr>
        <rFont val="&quot;Helvetica Neue&quot;, Helvetica, Arial, sans-serif"/>
        <color rgb="FF1155CC"/>
        <sz val="11.0"/>
        <u/>
      </rPr>
      <t>World Heroes 2 Jet (USA, Europe) (SGB Enhanced).zip</t>
    </r>
  </si>
  <si>
    <r>
      <rPr>
        <rFont val="&quot;Helvetica Neue&quot;, Helvetica, Arial, sans-serif"/>
        <color rgb="FF1155CC"/>
        <sz val="11.0"/>
        <u/>
      </rPr>
      <t>World Ice Hockey (Japan).zip</t>
    </r>
  </si>
  <si>
    <r>
      <rPr>
        <rFont val="&quot;Helvetica Neue&quot;, Helvetica, Arial, sans-serif"/>
        <color rgb="FF1155CC"/>
        <sz val="11.0"/>
        <u/>
      </rPr>
      <t>World Ice Hockey (USA) (Proto).zip</t>
    </r>
  </si>
  <si>
    <r>
      <rPr>
        <rFont val="&quot;Helvetica Neue&quot;, Helvetica, Arial, sans-serif"/>
        <color rgb="FF1155CC"/>
        <sz val="11.0"/>
        <u/>
      </rPr>
      <t>World Soccer GB (Japan) (SGB Enhanced).zip</t>
    </r>
  </si>
  <si>
    <r>
      <rPr>
        <rFont val="&quot;Helvetica Neue&quot;, Helvetica, Arial, sans-serif"/>
        <color rgb="FF1155CC"/>
        <sz val="11.0"/>
        <u/>
      </rPr>
      <t>Worms (Europe).zip</t>
    </r>
  </si>
  <si>
    <r>
      <rPr>
        <rFont val="&quot;Helvetica Neue&quot;, Helvetica, Arial, sans-serif"/>
        <color rgb="FF1155CC"/>
        <sz val="11.0"/>
        <u/>
      </rPr>
      <t>X (Japan).zip</t>
    </r>
  </si>
  <si>
    <r>
      <rPr>
        <rFont val="&quot;Helvetica Neue&quot;, Helvetica, Arial, sans-serif"/>
        <color rgb="FF1155CC"/>
        <sz val="11.0"/>
        <u/>
      </rPr>
      <t>Xenon 2 (USA, Europe).zip</t>
    </r>
  </si>
  <si>
    <r>
      <rPr>
        <rFont val="&quot;Helvetica Neue&quot;, Helvetica, Arial, sans-serif"/>
        <color rgb="FF1155CC"/>
        <sz val="11.0"/>
        <u/>
      </rPr>
      <t>Xenon 2 - Megablast (Japan).zip</t>
    </r>
  </si>
  <si>
    <r>
      <rPr>
        <rFont val="&quot;Helvetica Neue&quot;, Helvetica, Arial, sans-serif"/>
        <color rgb="FF1155CC"/>
        <sz val="11.0"/>
        <u/>
      </rPr>
      <t>Xin Nushen Zhuansheng Waizhuan - Zuihou de Shengjing (Taiwan) (Pirate).zip</t>
    </r>
  </si>
  <si>
    <r>
      <rPr>
        <rFont val="&quot;Helvetica Neue&quot;, Helvetica, Arial, sans-serif"/>
        <color rgb="FF1155CC"/>
        <sz val="11.0"/>
        <u/>
      </rPr>
      <t>Xin Shuma Baobei Huang (China) (Pirate).zip</t>
    </r>
  </si>
  <si>
    <r>
      <rPr>
        <rFont val="&quot;Helvetica Neue&quot;, Helvetica, Arial, sans-serif"/>
        <color rgb="FF1155CC"/>
        <sz val="11.0"/>
        <u/>
      </rPr>
      <t>Yakuman (Japan) (Rev 1).zip</t>
    </r>
  </si>
  <si>
    <r>
      <rPr>
        <rFont val="&quot;Helvetica Neue&quot;, Helvetica, Arial, sans-serif"/>
        <color rgb="FF1155CC"/>
        <sz val="11.0"/>
        <u/>
      </rPr>
      <t>Yakuman (Japan).zip</t>
    </r>
  </si>
  <si>
    <r>
      <rPr>
        <rFont val="&quot;Helvetica Neue&quot;, Helvetica, Arial, sans-serif"/>
        <color rgb="FF1155CC"/>
        <sz val="11.0"/>
        <u/>
      </rPr>
      <t>Yannick Noah Tennis (France) (En).zip</t>
    </r>
  </si>
  <si>
    <r>
      <rPr>
        <rFont val="&quot;Helvetica Neue&quot;, Helvetica, Arial, sans-serif"/>
        <color rgb="FF1155CC"/>
        <sz val="11.0"/>
        <u/>
      </rPr>
      <t>Year After, The (World) (En) (Proto) (Aftermarket) (Unl).zip</t>
    </r>
  </si>
  <si>
    <r>
      <rPr>
        <rFont val="&quot;Helvetica Neue&quot;, Helvetica, Arial, sans-serif"/>
        <color rgb="FF1155CC"/>
        <sz val="11.0"/>
        <u/>
      </rPr>
      <t>Year After, The (World) (Fr) (Proto) (Aftermarket) (Unl).zip</t>
    </r>
  </si>
  <si>
    <r>
      <rPr>
        <rFont val="&quot;Helvetica Neue&quot;, Helvetica, Arial, sans-serif"/>
        <color rgb="FF1155CC"/>
        <sz val="11.0"/>
        <u/>
      </rPr>
      <t>Yelu Wangzi (Prince Yeh Rude) (Taiwan) (En) (Unl).zip</t>
    </r>
  </si>
  <si>
    <r>
      <rPr>
        <rFont val="&quot;Helvetica Neue&quot;, Helvetica, Arial, sans-serif"/>
        <color rgb="FF1155CC"/>
        <sz val="11.0"/>
        <u/>
      </rPr>
      <t>Yogi Bear's Gold Rush (Europe).zip</t>
    </r>
  </si>
  <si>
    <r>
      <rPr>
        <rFont val="&quot;Helvetica Neue&quot;, Helvetica, Arial, sans-serif"/>
        <color rgb="FF1155CC"/>
        <sz val="11.0"/>
        <u/>
      </rPr>
      <t>Yogi Bear's Gold Rush (USA).zip</t>
    </r>
  </si>
  <si>
    <r>
      <rPr>
        <rFont val="&quot;Helvetica Neue&quot;, Helvetica, Arial, sans-serif"/>
        <color rgb="FF1155CC"/>
        <sz val="11.0"/>
        <u/>
      </rPr>
      <t>Yomihon Yumegoyomi - Tenjin Kaisen 2 (Japan).zip</t>
    </r>
  </si>
  <si>
    <r>
      <rPr>
        <rFont val="&quot;Helvetica Neue&quot;, Helvetica, Arial, sans-serif"/>
        <color rgb="FF1155CC"/>
        <sz val="11.0"/>
        <u/>
      </rPr>
      <t>Yoshi's Cookie (USA, Europe).zip</t>
    </r>
  </si>
  <si>
    <r>
      <rPr>
        <rFont val="&quot;Helvetica Neue&quot;, Helvetica, Arial, sans-serif"/>
        <color rgb="FF1155CC"/>
        <sz val="11.0"/>
        <u/>
      </rPr>
      <t>Yoshi (USA).zip</t>
    </r>
  </si>
  <si>
    <r>
      <rPr>
        <rFont val="&quot;Helvetica Neue&quot;, Helvetica, Arial, sans-serif"/>
        <color rgb="FF1155CC"/>
        <sz val="11.0"/>
        <u/>
      </rPr>
      <t>Yoshi no Cookie (Japan).zip</t>
    </r>
  </si>
  <si>
    <r>
      <rPr>
        <rFont val="&quot;Helvetica Neue&quot;, Helvetica, Arial, sans-serif"/>
        <color rgb="FF1155CC"/>
        <sz val="11.0"/>
        <u/>
      </rPr>
      <t>Yoshi no Panepon (Japan) (SGB Enhanced).zip</t>
    </r>
  </si>
  <si>
    <r>
      <rPr>
        <rFont val="&quot;Helvetica Neue&quot;, Helvetica, Arial, sans-serif"/>
        <color rgb="FF1155CC"/>
        <sz val="11.0"/>
        <u/>
      </rPr>
      <t>Yoshi no Tamago (Japan).zip</t>
    </r>
  </si>
  <si>
    <r>
      <rPr>
        <rFont val="&quot;Helvetica Neue&quot;, Helvetica, Arial, sans-serif"/>
        <color rgb="FF1155CC"/>
        <sz val="11.0"/>
        <u/>
      </rPr>
      <t>Yousei Monogatari - Rod Land (Japan).zip</t>
    </r>
  </si>
  <si>
    <r>
      <rPr>
        <rFont val="&quot;Helvetica Neue&quot;, Helvetica, Arial, sans-serif"/>
        <color rgb="FF1155CC"/>
        <sz val="11.0"/>
        <u/>
      </rPr>
      <t>Yu-Gi-Oh! Duel Monsters (Japan) (SGB Enhanced).zip</t>
    </r>
  </si>
  <si>
    <r>
      <rPr>
        <rFont val="&quot;Helvetica Neue&quot;, Helvetica, Arial, sans-serif"/>
        <color rgb="FF1155CC"/>
        <sz val="11.0"/>
        <u/>
      </rPr>
      <t>Yu Yu Hakusho (Japan).zip</t>
    </r>
  </si>
  <si>
    <r>
      <rPr>
        <rFont val="&quot;Helvetica Neue&quot;, Helvetica, Arial, sans-serif"/>
        <color rgb="FF1155CC"/>
        <sz val="11.0"/>
        <u/>
      </rPr>
      <t>Yu Yu Hakusho Dai-2-dan - Ankoku Bujutsukai Hen (Japan).zip</t>
    </r>
  </si>
  <si>
    <r>
      <rPr>
        <rFont val="&quot;Helvetica Neue&quot;, Helvetica, Arial, sans-serif"/>
        <color rgb="FF1155CC"/>
        <sz val="11.0"/>
        <u/>
      </rPr>
      <t>Yu Yu Hakusho Dai-3-dan - Makai no Tobira Hen (Japan).zip</t>
    </r>
  </si>
  <si>
    <r>
      <rPr>
        <rFont val="&quot;Helvetica Neue&quot;, Helvetica, Arial, sans-serif"/>
        <color rgb="FF1155CC"/>
        <sz val="11.0"/>
        <u/>
      </rPr>
      <t>Yu Yu Hakusho Dai-4-dan - Makai Touitsu Hen (Japan) (SGB Enhanced).zip</t>
    </r>
  </si>
  <si>
    <r>
      <rPr>
        <rFont val="&quot;Helvetica Neue&quot;, Helvetica, Arial, sans-serif"/>
        <color rgb="FF1155CC"/>
        <sz val="11.0"/>
        <u/>
      </rPr>
      <t>Yuuto Ichika Makes Friends (World) (En,Ja) (Aftermarket) (Unl).zip</t>
    </r>
  </si>
  <si>
    <r>
      <rPr>
        <rFont val="&quot;Helvetica Neue&quot;, Helvetica, Arial, sans-serif"/>
        <color rgb="FF1155CC"/>
        <sz val="11.0"/>
        <u/>
      </rPr>
      <t>Yvonne Goes to Carbonic (World) (v4.2) (Aftermarket) (Unl).zip</t>
    </r>
  </si>
  <si>
    <r>
      <rPr>
        <rFont val="&quot;Helvetica Neue&quot;, Helvetica, Arial, sans-serif"/>
        <color rgb="FF1155CC"/>
        <sz val="11.0"/>
        <u/>
      </rPr>
      <t>ZAS (Europe) (Proto).zip</t>
    </r>
  </si>
  <si>
    <r>
      <rPr>
        <rFont val="&quot;Helvetica Neue&quot;, Helvetica, Arial, sans-serif"/>
        <color rgb="FF1155CC"/>
        <sz val="11.0"/>
        <u/>
      </rPr>
      <t>Zagan Warrior (World) (Aftermarket) (Unl).zip</t>
    </r>
  </si>
  <si>
    <r>
      <rPr>
        <rFont val="&quot;Helvetica Neue&quot;, Helvetica, Arial, sans-serif"/>
        <color rgb="FF1155CC"/>
        <sz val="11.0"/>
        <u/>
      </rPr>
      <t>Zelda's Adventure (World) (v1.3.0) (Aftermarket) (Unl).zip</t>
    </r>
  </si>
  <si>
    <r>
      <rPr>
        <rFont val="&quot;Helvetica Neue&quot;, Helvetica, Arial, sans-serif"/>
        <color rgb="FF1155CC"/>
        <sz val="11.0"/>
        <u/>
      </rPr>
      <t>Zelda - Majora's Mask (World) (v1.1) (Demo) (Aftermarket) (Unl).zip</t>
    </r>
  </si>
  <si>
    <r>
      <rPr>
        <rFont val="&quot;Helvetica Neue&quot;, Helvetica, Arial, sans-serif"/>
        <color rgb="FF1155CC"/>
        <sz val="11.0"/>
        <u/>
      </rPr>
      <t>Zelda no Densetsu - Yume o Miru Shima (Japan) (Rev 1) (Demo) (Special Version).zip</t>
    </r>
  </si>
  <si>
    <r>
      <rPr>
        <rFont val="&quot;Helvetica Neue&quot;, Helvetica, Arial, sans-serif"/>
        <color rgb="FF1155CC"/>
        <sz val="11.0"/>
        <u/>
      </rPr>
      <t>Zelda no Densetsu - Yume o Miru Shima (Japan) (Rev 1).zip</t>
    </r>
  </si>
  <si>
    <r>
      <rPr>
        <rFont val="&quot;Helvetica Neue&quot;, Helvetica, Arial, sans-serif"/>
        <color rgb="FF1155CC"/>
        <sz val="11.0"/>
        <u/>
      </rPr>
      <t>Zelda no Densetsu - Yume o Miru Shima (Japan).zip</t>
    </r>
  </si>
  <si>
    <r>
      <rPr>
        <rFont val="&quot;Helvetica Neue&quot;, Helvetica, Arial, sans-serif"/>
        <color rgb="FF1155CC"/>
        <sz val="11.0"/>
        <u/>
      </rPr>
      <t>Zen - Intergalactic Ninja (Europe).zip</t>
    </r>
  </si>
  <si>
    <r>
      <rPr>
        <rFont val="&quot;Helvetica Neue&quot;, Helvetica, Arial, sans-serif"/>
        <color rgb="FF1155CC"/>
        <sz val="11.0"/>
        <u/>
      </rPr>
      <t>Zen - Intergalactic Ninja (USA).zip</t>
    </r>
  </si>
  <si>
    <r>
      <rPr>
        <rFont val="&quot;Helvetica Neue&quot;, Helvetica, Arial, sans-serif"/>
        <color rgb="FF1155CC"/>
        <sz val="11.0"/>
        <u/>
      </rPr>
      <t>Zen-Nihon Pro Wrestling Jet (Japan) (SGB Enhanced).zip</t>
    </r>
  </si>
  <si>
    <r>
      <rPr>
        <rFont val="&quot;Helvetica Neue&quot;, Helvetica, Arial, sans-serif"/>
        <color rgb="FF1155CC"/>
        <sz val="11.0"/>
        <u/>
      </rPr>
      <t>Zerd no Densetsu (Japan).zip</t>
    </r>
  </si>
  <si>
    <r>
      <rPr>
        <rFont val="&quot;Helvetica Neue&quot;, Helvetica, Arial, sans-serif"/>
        <color rgb="FF1155CC"/>
        <sz val="11.0"/>
        <u/>
      </rPr>
      <t>Zerd no Densetsu 2 - Xerd!! Gishin no Ryouiki (Japan).zip</t>
    </r>
  </si>
  <si>
    <r>
      <rPr>
        <rFont val="&quot;Helvetica Neue&quot;, Helvetica, Arial, sans-serif"/>
        <color rgb="FF1155CC"/>
        <sz val="11.0"/>
        <u/>
      </rPr>
      <t>Zettai Muteki Raijin-Oh (Japan).zip</t>
    </r>
  </si>
  <si>
    <r>
      <rPr>
        <rFont val="&quot;Helvetica Neue&quot;, Helvetica, Arial, sans-serif"/>
        <color rgb="FF1155CC"/>
        <sz val="11.0"/>
        <u/>
      </rPr>
      <t>Zoids Densetsu (Japan).zip</t>
    </r>
  </si>
  <si>
    <r>
      <rPr>
        <rFont val="&quot;Helvetica Neue&quot;, Helvetica, Arial, sans-serif"/>
        <color rgb="FF1155CC"/>
        <sz val="11.0"/>
        <u/>
      </rPr>
      <t>Zool (Japan) (Proto).zip</t>
    </r>
  </si>
  <si>
    <r>
      <rPr>
        <rFont val="&quot;Helvetica Neue&quot;, Helvetica, Arial, sans-serif"/>
        <color rgb="FF1155CC"/>
        <sz val="11.0"/>
        <u/>
      </rPr>
      <t>Zool - Ninja of the 'Nth' Dimension (Europe).zip</t>
    </r>
  </si>
  <si>
    <r>
      <rPr>
        <rFont val="&quot;Helvetica Neue&quot;, Helvetica, Arial, sans-serif"/>
        <color rgb="FF1155CC"/>
        <sz val="11.0"/>
        <u/>
      </rPr>
      <t>Zool - Ninja of the 'Nth' Dimension (USA).zip</t>
    </r>
  </si>
  <si>
    <r>
      <rPr>
        <rFont val="&quot;Helvetica Neue&quot;, Helvetica, Arial, sans-serif"/>
        <color rgb="FF1155CC"/>
        <sz val="11.0"/>
        <u/>
      </rPr>
      <t>Zoop (Japan) (En).zip</t>
    </r>
  </si>
  <si>
    <r>
      <rPr>
        <rFont val="&quot;Helvetica Neue&quot;, Helvetica, Arial, sans-serif"/>
        <color rgb="FF1155CC"/>
        <sz val="11.0"/>
        <u/>
      </rPr>
      <t>Zoop (USA, Europe) (Beta).zip</t>
    </r>
  </si>
  <si>
    <r>
      <rPr>
        <rFont val="&quot;Helvetica Neue&quot;, Helvetica, Arial, sans-serif"/>
        <color rgb="FF1155CC"/>
        <sz val="11.0"/>
        <u/>
      </rPr>
      <t>Zoop (USA, Europe).zip</t>
    </r>
  </si>
  <si>
    <r>
      <rPr>
        <rFont val="&quot;Helvetica Neue&quot;, Helvetica, Arial, sans-serif"/>
        <color rgb="FF1155CC"/>
        <sz val="11.0"/>
        <u/>
      </rPr>
      <t>Zuigao Jimi (Top Secret) (Taiwan) (Multicart Rip) (Unl).zip</t>
    </r>
  </si>
  <si>
    <r>
      <rPr>
        <rFont val="&quot;Helvetica Neue&quot;, Helvetica, Arial, sans-serif"/>
        <color rgb="FF1155CC"/>
        <sz val="11.0"/>
        <u/>
      </rPr>
      <t>Zuigao Jimi (Top Secret) (Taiwan) (Unl).zip</t>
    </r>
  </si>
  <si>
    <r>
      <rPr>
        <rFont val="&quot;Helvetica Neue&quot;, Helvetica, Arial, sans-serif"/>
        <color rgb="FF1155CC"/>
        <sz val="11.0"/>
        <u/>
      </rPr>
      <t>[BIOS] Maxstation Boot ROM (China) (En) (Unl).zip</t>
    </r>
  </si>
  <si>
    <r>
      <rPr>
        <rFont val="&quot;Helvetica Neue&quot;, Helvetica, Arial, sans-serif"/>
        <color rgb="FF1155CC"/>
        <sz val="11.0"/>
        <u/>
      </rPr>
      <t>[BIOS] Nintendo Game Boy Boot ROM (Japan) (En).zip</t>
    </r>
  </si>
  <si>
    <r>
      <rPr>
        <rFont val="&quot;Helvetica Neue&quot;, Helvetica, Arial, sans-serif"/>
        <color rgb="FF1155CC"/>
        <sz val="11.0"/>
        <u/>
      </rPr>
      <t>[BIOS] Nintendo Game Boy Boot ROM (World) (Rev 1).zip</t>
    </r>
  </si>
  <si>
    <r>
      <rPr>
        <rFont val="&quot;Helvetica Neue&quot;, Helvetica, Arial, sans-serif"/>
        <color rgb="FF1155CC"/>
        <sz val="11.0"/>
        <u/>
      </rPr>
      <t>[BIOS] Nintendo Game Boy Pocket Boot ROM (World).zip</t>
    </r>
  </si>
  <si>
    <r>
      <rPr>
        <rFont val="&quot;Helvetica Neue&quot;, Helvetica, Arial, sans-serif"/>
        <color rgb="FF1155CC"/>
        <sz val="11.0"/>
        <u/>
      </rPr>
      <t>ever - Lucid Space Program (World) (Aftermarket) (Unl).zip</t>
    </r>
  </si>
  <si>
    <r>
      <rPr>
        <rFont val="&quot;Helvetica Neue&quot;, Helvetica, Arial, sans-serif"/>
        <color rgb="FF1155CC"/>
        <sz val="11.0"/>
        <u/>
      </rPr>
      <t>radioRealm (World) (Ja) (Aftermarket) (Unl).zip</t>
    </r>
  </si>
  <si>
    <r>
      <rPr>
        <rFont val="&quot;Helvetica Neue&quot;, Helvetica, Arial, sans-serif"/>
        <color rgb="FF1155CC"/>
        <sz val="11.0"/>
        <u/>
      </rPr>
      <t>seaQuest DSV (USA, Europe) (Beta).zip</t>
    </r>
  </si>
  <si>
    <r>
      <rPr>
        <rFont val="&quot;Helvetica Neue&quot;, Helvetica, Arial, sans-serif"/>
        <color rgb="FF1155CC"/>
        <sz val="11.0"/>
        <u/>
      </rPr>
      <t>seaQuest DSV (USA, Europe) (SGB Enhanced).zip</t>
    </r>
  </si>
  <si>
    <r>
      <rPr>
        <rFont val="&quot;Helvetica Neue&quot;, Helvetica, Arial, sans-serif"/>
        <color rgb="FF1155CC"/>
        <sz val="11.0"/>
        <u/>
      </rPr>
      <t>2 Disney Games - Disney Sports - Football + Disney Sports - Skateboarding (Europe) (En,Fr,De,Es,It).zip</t>
    </r>
  </si>
  <si>
    <r>
      <rPr>
        <rFont val="&quot;Helvetica Neue&quot;, Helvetica, Arial, sans-serif"/>
        <color rgb="FF1155CC"/>
        <sz val="11.0"/>
        <u/>
      </rPr>
      <t>2 Disney Games - Lilo &amp; Stitch 2 + Peter Pan - Return to Neverland (Europe) (En,Fr,De,Es+En,Fr,De,Es,It,Nl).zip</t>
    </r>
  </si>
  <si>
    <r>
      <rPr>
        <rFont val="&quot;Helvetica Neue&quot;, Helvetica, Arial, sans-serif"/>
        <color rgb="FF1155CC"/>
        <sz val="11.0"/>
        <u/>
      </rPr>
      <t>2 Game Pack! - Hot Wheels - Stunt Track Challenge + Hot Wheels - World Race (USA, Europe).zip</t>
    </r>
  </si>
  <si>
    <r>
      <rPr>
        <rFont val="&quot;Helvetica Neue&quot;, Helvetica, Arial, sans-serif"/>
        <color rgb="FF1155CC"/>
        <sz val="11.0"/>
        <u/>
      </rPr>
      <t>2 Game Pack! - Matchbox Missions - Emergency Response &amp; Air, Land and Sea Rescue (Europe) (En,Fr,De,Es,It).zip</t>
    </r>
  </si>
  <si>
    <r>
      <rPr>
        <rFont val="&quot;Helvetica Neue&quot;, Helvetica, Arial, sans-serif"/>
        <color rgb="FF1155CC"/>
        <sz val="11.0"/>
        <u/>
      </rPr>
      <t>2 Game Pack! - Matchbox Missions - Emergency Response + Air, Land and Sea Rescue (USA).zip</t>
    </r>
  </si>
  <si>
    <r>
      <rPr>
        <rFont val="&quot;Helvetica Neue&quot;, Helvetica, Arial, sans-serif"/>
        <color rgb="FF1155CC"/>
        <sz val="11.0"/>
        <u/>
      </rPr>
      <t>2 Game Pack! - Uno &amp; Skip-Bo (Europe) (En,Fr,De,Es,It).zip</t>
    </r>
  </si>
  <si>
    <r>
      <rPr>
        <rFont val="&quot;Helvetica Neue&quot;, Helvetica, Arial, sans-serif"/>
        <color rgb="FF1155CC"/>
        <sz val="11.0"/>
        <u/>
      </rPr>
      <t>2 Game Pack! - Uno + Skip-Bo (USA).zip</t>
    </r>
  </si>
  <si>
    <r>
      <rPr>
        <rFont val="&quot;Helvetica Neue&quot;, Helvetica, Arial, sans-serif"/>
        <color rgb="FF1155CC"/>
        <sz val="11.0"/>
        <u/>
      </rPr>
      <t>2 Games in 1 - Alla Ricerca di Nemo + Gli Incredibili - Una 'Normale' Famiglia di Supereroi (Italy) (Es,It+It).zip</t>
    </r>
  </si>
  <si>
    <r>
      <rPr>
        <rFont val="&quot;Helvetica Neue&quot;, Helvetica, Arial, sans-serif"/>
        <color rgb="FF1155CC"/>
        <sz val="11.0"/>
        <u/>
      </rPr>
      <t>2 Games in 1 - Bionicle + Knights' Kingdom (Europe) (En,Fr,De,Da+En,De).zip</t>
    </r>
  </si>
  <si>
    <r>
      <rPr>
        <rFont val="&quot;Helvetica Neue&quot;, Helvetica, Arial, sans-serif"/>
        <color rgb="FF1155CC"/>
        <sz val="11.0"/>
        <u/>
      </rPr>
      <t>2 Games in 1 - Brother Bear + The Lion King (Europe) (En,Fr,De,Es,It,Nl,Sv,Da).zip</t>
    </r>
  </si>
  <si>
    <r>
      <rPr>
        <rFont val="&quot;Helvetica Neue&quot;, Helvetica, Arial, sans-serif"/>
        <color rgb="FF1155CC"/>
        <sz val="11.0"/>
        <u/>
      </rPr>
      <t>2 Games in 1 - Buscando a Nemo + Los Increibles (Spain) (Es,It+Es).zip</t>
    </r>
  </si>
  <si>
    <r>
      <rPr>
        <rFont val="&quot;Helvetica Neue&quot;, Helvetica, Arial, sans-serif"/>
        <color rgb="FF1155CC"/>
        <sz val="11.0"/>
        <u/>
      </rPr>
      <t>2 Games in 1 - Cartoon Network Block Party + Cartoon Network Speedway (USA).zip</t>
    </r>
  </si>
  <si>
    <r>
      <rPr>
        <rFont val="&quot;Helvetica Neue&quot;, Helvetica, Arial, sans-serif"/>
        <color rgb="FF1155CC"/>
        <sz val="11.0"/>
        <u/>
      </rPr>
      <t>2 Games in 1 - Columns Crown + ChuChu Rocket! (Europe) (En+En,Ja,Fr,De,Es).zip</t>
    </r>
  </si>
  <si>
    <r>
      <rPr>
        <rFont val="&quot;Helvetica Neue&quot;, Helvetica, Arial, sans-serif"/>
        <color rgb="FF1155CC"/>
        <sz val="11.0"/>
        <u/>
      </rPr>
      <t>2 Games in 1 - Die Monster AG + Findet Nemo (Germany).zip</t>
    </r>
  </si>
  <si>
    <r>
      <rPr>
        <rFont val="&quot;Helvetica Neue&quot;, Helvetica, Arial, sans-serif"/>
        <color rgb="FF1155CC"/>
        <sz val="11.0"/>
        <u/>
      </rPr>
      <t>2 Games in 1 - Disney Princesas + El Rey Leon (Spain) (Es+En,Fr,De,Es,It,Nl,Sv,Da).zip</t>
    </r>
  </si>
  <si>
    <r>
      <rPr>
        <rFont val="&quot;Helvetica Neue&quot;, Helvetica, Arial, sans-serif"/>
        <color rgb="FF1155CC"/>
        <sz val="11.0"/>
        <u/>
      </rPr>
      <t>2 Games in 1 - Disney Princesas + Hermano Oso (Spain) (Es+En,Fr,De,Es,It,Nl,Sv,Da).zip</t>
    </r>
  </si>
  <si>
    <r>
      <rPr>
        <rFont val="&quot;Helvetica Neue&quot;, Helvetica, Arial, sans-serif"/>
        <color rgb="FF1155CC"/>
        <sz val="11.0"/>
        <u/>
      </rPr>
      <t>2 Games in 1 - Disney Princesas + Lizzie McGuire (Spain).zip</t>
    </r>
  </si>
  <si>
    <r>
      <rPr>
        <rFont val="&quot;Helvetica Neue&quot;, Helvetica, Arial, sans-serif"/>
        <color rgb="FF1155CC"/>
        <sz val="11.0"/>
        <u/>
      </rPr>
      <t>2 Games in 1 - Disney Princess + Brother Bear (Europe) (En+En,Fr,De,Es,It,Nl,Sv,Da).zip</t>
    </r>
  </si>
  <si>
    <r>
      <rPr>
        <rFont val="&quot;Helvetica Neue&quot;, Helvetica, Arial, sans-serif"/>
        <color rgb="FF1155CC"/>
        <sz val="11.0"/>
        <u/>
      </rPr>
      <t>2 Games in 1 - Disney Princess + Lizzie McGuire (Europe).zip</t>
    </r>
  </si>
  <si>
    <r>
      <rPr>
        <rFont val="&quot;Helvetica Neue&quot;, Helvetica, Arial, sans-serif"/>
        <color rgb="FF1155CC"/>
        <sz val="11.0"/>
        <u/>
      </rPr>
      <t>2 Games in 1 - Disney Princesse + Frere des Ours (France) (Fr+En,Fr,De,Es,It,Nl,Sv,Da).zip</t>
    </r>
  </si>
  <si>
    <r>
      <rPr>
        <rFont val="&quot;Helvetica Neue&quot;, Helvetica, Arial, sans-serif"/>
        <color rgb="FF1155CC"/>
        <sz val="11.0"/>
        <u/>
      </rPr>
      <t>2 Games in 1 - Disney Princesse + Le Roi Lion (France) (Fr+En,Fr,De,Es,It,Nl,Sv,Da).zip</t>
    </r>
  </si>
  <si>
    <r>
      <rPr>
        <rFont val="&quot;Helvetica Neue&quot;, Helvetica, Arial, sans-serif"/>
        <color rgb="FF1155CC"/>
        <sz val="11.0"/>
        <u/>
      </rPr>
      <t>2 Games in 1 - Disney Principesse + Il Re Leone (Italy) (It+En,Fr,De,Es,It,Nl,Sv,Da).zip</t>
    </r>
  </si>
  <si>
    <r>
      <rPr>
        <rFont val="&quot;Helvetica Neue&quot;, Helvetica, Arial, sans-serif"/>
        <color rgb="FF1155CC"/>
        <sz val="11.0"/>
        <u/>
      </rPr>
      <t>2 Games in 1 - Disney Principesse + Koda, Fratello Orso (Italy) (It+En,Fr,De,Es,It,Nl,Sv,Da).zip</t>
    </r>
  </si>
  <si>
    <r>
      <rPr>
        <rFont val="&quot;Helvetica Neue&quot;, Helvetica, Arial, sans-serif"/>
        <color rgb="FF1155CC"/>
        <sz val="11.0"/>
        <u/>
      </rPr>
      <t>2 Games in 1 - Disneys Prinzessinnen + Baerenbrueder (Germany) (De+En,Fr,De,Es,It,Nl,Sv,Da).zip</t>
    </r>
  </si>
  <si>
    <r>
      <rPr>
        <rFont val="&quot;Helvetica Neue&quot;, Helvetica, Arial, sans-serif"/>
        <color rgb="FF1155CC"/>
        <sz val="11.0"/>
        <u/>
      </rPr>
      <t>2 Games in 1 - Disneys Prinzessinnen + Der Koenig der Loewen (Germany) (De+En,Fr,De,Es,It,Nl,Sv,Da).zip</t>
    </r>
  </si>
  <si>
    <r>
      <rPr>
        <rFont val="&quot;Helvetica Neue&quot;, Helvetica, Arial, sans-serif"/>
        <color rgb="FF1155CC"/>
        <sz val="11.0"/>
        <u/>
      </rPr>
      <t>2 Games in 1 - Dr. Mario + Puzzle League (Europe) (En,Fr,De,Es,It).zip</t>
    </r>
  </si>
  <si>
    <r>
      <rPr>
        <rFont val="&quot;Helvetica Neue&quot;, Helvetica, Arial, sans-serif"/>
        <color rgb="FF1155CC"/>
        <sz val="11.0"/>
        <u/>
      </rPr>
      <t>2 Games in 1 - Dragon Ball Z - The Legacy of Goku I &amp; II (USA).zip</t>
    </r>
  </si>
  <si>
    <r>
      <rPr>
        <rFont val="&quot;Helvetica Neue&quot;, Helvetica, Arial, sans-serif"/>
        <color rgb="FF1155CC"/>
        <sz val="11.0"/>
        <u/>
      </rPr>
      <t>2 Games in 1 - Findet Nemo + Die Unglaublichen (Germany).zip</t>
    </r>
  </si>
  <si>
    <r>
      <rPr>
        <rFont val="&quot;Helvetica Neue&quot;, Helvetica, Arial, sans-serif"/>
        <color rgb="FF1155CC"/>
        <sz val="11.0"/>
        <u/>
      </rPr>
      <t>2 Games in 1 - Findet Nemo + Findet Nemo - Das Abenteuer Geht Weiter (Germany) (De+Fr,De,Nl).zip</t>
    </r>
  </si>
  <si>
    <r>
      <rPr>
        <rFont val="&quot;Helvetica Neue&quot;, Helvetica, Arial, sans-serif"/>
        <color rgb="FF1155CC"/>
        <sz val="11.0"/>
        <u/>
      </rPr>
      <t>2 Games in 1 - Finding Nemo + Finding Nemo - The Continuing Adventures (Europe) (En+En,Es,It,Sv,Da).zip</t>
    </r>
  </si>
  <si>
    <r>
      <rPr>
        <rFont val="&quot;Helvetica Neue&quot;, Helvetica, Arial, sans-serif"/>
        <color rgb="FF1155CC"/>
        <sz val="11.0"/>
        <u/>
      </rPr>
      <t>2 Games in 1 - Finding Nemo + Finding Nemo - The Continuing Adventures (Europe) (Es,It+En,Es,It,Sv,Da).zip</t>
    </r>
  </si>
  <si>
    <r>
      <rPr>
        <rFont val="&quot;Helvetica Neue&quot;, Helvetica, Arial, sans-serif"/>
        <color rgb="FF1155CC"/>
        <sz val="11.0"/>
        <u/>
      </rPr>
      <t>2 Games in 1 - Finding Nemo + Finding Nemo - The Continuing Adventures (Europe) (Fr,Nl+Fr,De,Nl).zip</t>
    </r>
  </si>
  <si>
    <r>
      <rPr>
        <rFont val="&quot;Helvetica Neue&quot;, Helvetica, Arial, sans-serif"/>
        <color rgb="FF1155CC"/>
        <sz val="11.0"/>
        <u/>
      </rPr>
      <t>2 Games in 1 - Finding Nemo + The Incredibles (Europe) (Fr,Nl).zip</t>
    </r>
  </si>
  <si>
    <r>
      <rPr>
        <rFont val="&quot;Helvetica Neue&quot;, Helvetica, Arial, sans-serif"/>
        <color rgb="FF1155CC"/>
        <sz val="11.0"/>
        <u/>
      </rPr>
      <t>2 Games in 1 - Finding Nemo + The Incredibles (Europe).zip</t>
    </r>
  </si>
  <si>
    <r>
      <rPr>
        <rFont val="&quot;Helvetica Neue&quot;, Helvetica, Arial, sans-serif"/>
        <color rgb="FF1155CC"/>
        <sz val="11.0"/>
        <u/>
      </rPr>
      <t>2 Games in 1 - Finding Nemo - The Continuing Adventures + The Incredibles (USA).zip</t>
    </r>
  </si>
  <si>
    <r>
      <rPr>
        <rFont val="&quot;Helvetica Neue&quot;, Helvetica, Arial, sans-serif"/>
        <color rgb="FF1155CC"/>
        <sz val="11.0"/>
        <u/>
      </rPr>
      <t>2 Games in 1 - Golden Nugget Casino + Texas Hold 'em Poker (USA).zip</t>
    </r>
  </si>
  <si>
    <r>
      <rPr>
        <rFont val="&quot;Helvetica Neue&quot;, Helvetica, Arial, sans-serif"/>
        <color rgb="FF1155CC"/>
        <sz val="11.0"/>
        <u/>
      </rPr>
      <t>2 Games in 1 - Hot Wheels - Velocity X + Hot Wheels - World Race (Europe).zip</t>
    </r>
  </si>
  <si>
    <r>
      <rPr>
        <rFont val="&quot;Helvetica Neue&quot;, Helvetica, Arial, sans-serif"/>
        <color rgb="FF1155CC"/>
        <sz val="11.0"/>
        <u/>
      </rPr>
      <t>2 Games in 1 - Hot Wheels - Velocity X + Hot Wheels - World Race (USA).zip</t>
    </r>
  </si>
  <si>
    <r>
      <rPr>
        <rFont val="&quot;Helvetica Neue&quot;, Helvetica, Arial, sans-serif"/>
        <color rgb="FF1155CC"/>
        <sz val="11.0"/>
        <u/>
      </rPr>
      <t>2 Games in 1 - Les Razmoket Rencontrent les Delajungle + SpongeBob SquarePants - SuperSponge (France) (Fr+En).zip</t>
    </r>
  </si>
  <si>
    <r>
      <rPr>
        <rFont val="&quot;Helvetica Neue&quot;, Helvetica, Arial, sans-serif"/>
        <color rgb="FF1155CC"/>
        <sz val="11.0"/>
        <u/>
      </rPr>
      <t>2 Games in 1 - Monsters &amp; Co. + Alla Ricerca di Nemo (Italy) (En,Fr,It+Es,It).zip</t>
    </r>
  </si>
  <si>
    <r>
      <rPr>
        <rFont val="&quot;Helvetica Neue&quot;, Helvetica, Arial, sans-serif"/>
        <color rgb="FF1155CC"/>
        <sz val="11.0"/>
        <u/>
      </rPr>
      <t>2 Games in 1 - Monsters, Inc. + Finding Nemo (Europe).zip</t>
    </r>
  </si>
  <si>
    <r>
      <rPr>
        <rFont val="&quot;Helvetica Neue&quot;, Helvetica, Arial, sans-serif"/>
        <color rgb="FF1155CC"/>
        <sz val="11.0"/>
        <u/>
      </rPr>
      <t>2 Games in 1 - Monsters, Inc. + Finding Nemo (USA).zip</t>
    </r>
  </si>
  <si>
    <r>
      <rPr>
        <rFont val="&quot;Helvetica Neue&quot;, Helvetica, Arial, sans-serif"/>
        <color rgb="FF1155CC"/>
        <sz val="11.0"/>
        <u/>
      </rPr>
      <t>2 Games in 1 - Monsters en Co. + Finding Nemo (Netherlands) (En,Es,Nl+Fr,Nl).zip</t>
    </r>
  </si>
  <si>
    <r>
      <rPr>
        <rFont val="&quot;Helvetica Neue&quot;, Helvetica, Arial, sans-serif"/>
        <color rgb="FF1155CC"/>
        <sz val="11.0"/>
        <u/>
      </rPr>
      <t>2 Games in 1 - Monstres &amp; Cie + Le Monde de Nemo (France) (En,Fr,It+Fr,Nl).zip</t>
    </r>
  </si>
  <si>
    <r>
      <rPr>
        <rFont val="&quot;Helvetica Neue&quot;, Helvetica, Arial, sans-serif"/>
        <color rgb="FF1155CC"/>
        <sz val="11.0"/>
        <u/>
      </rPr>
      <t>2 Games in 1 - Monstruos, S.A. + Buscando a Nemo (Spain) (En,Es,Nl+Es,It).zip</t>
    </r>
  </si>
  <si>
    <r>
      <rPr>
        <rFont val="&quot;Helvetica Neue&quot;, Helvetica, Arial, sans-serif"/>
        <color rgb="FF1155CC"/>
        <sz val="11.0"/>
        <u/>
      </rPr>
      <t>2 Games in 1 - Moto GP + GT Advance 3 - Pro Concept Racing (Europe) (En,Fr,De,Es,It+En).zip</t>
    </r>
  </si>
  <si>
    <r>
      <rPr>
        <rFont val="&quot;Helvetica Neue&quot;, Helvetica, Arial, sans-serif"/>
        <color rgb="FF1155CC"/>
        <sz val="11.0"/>
        <u/>
      </rPr>
      <t>2 Games in 1 - Power Rangers - Ninja Storm + Power Rangers - La Force du Temps (France) (En,Fr,De+Fr).zip</t>
    </r>
  </si>
  <si>
    <r>
      <rPr>
        <rFont val="&quot;Helvetica Neue&quot;, Helvetica, Arial, sans-serif"/>
        <color rgb="FF1155CC"/>
        <sz val="11.0"/>
        <u/>
      </rPr>
      <t>2 Games in 1 - Power Rangers - Ninja Storm + Power Rangers - Time Force (Europe) (En,Fr,De+En).zip</t>
    </r>
  </si>
  <si>
    <r>
      <rPr>
        <rFont val="&quot;Helvetica Neue&quot;, Helvetica, Arial, sans-serif"/>
        <color rgb="FF1155CC"/>
        <sz val="11.0"/>
        <u/>
      </rPr>
      <t>2 Games in 1 - Power Rangers - Ninja Storm + Power Rangers - Time Force (Germany) (En,Fr,De+De).zip</t>
    </r>
  </si>
  <si>
    <r>
      <rPr>
        <rFont val="&quot;Helvetica Neue&quot;, Helvetica, Arial, sans-serif"/>
        <color rgb="FF1155CC"/>
        <sz val="11.0"/>
        <u/>
      </rPr>
      <t>2 Games in 1 - Power Rangers - Ninja Storm + Power Rangers - Time Force (USA) (En,Fr,De+En).zip</t>
    </r>
  </si>
  <si>
    <r>
      <rPr>
        <rFont val="&quot;Helvetica Neue&quot;, Helvetica, Arial, sans-serif"/>
        <color rgb="FF1155CC"/>
        <sz val="11.0"/>
        <u/>
      </rPr>
      <t>2 Games in 1 - Quad Desert Fury + Monster Trucks (USA).zip</t>
    </r>
  </si>
  <si>
    <r>
      <rPr>
        <rFont val="&quot;Helvetica Neue&quot;, Helvetica, Arial, sans-serif"/>
        <color rgb="FF1155CC"/>
        <sz val="11.0"/>
        <u/>
      </rPr>
      <t>2 Games in 1 - Rugrats - Go Wild + SpongeBob SquarePants - SuperSponge (Europe).zip</t>
    </r>
  </si>
  <si>
    <r>
      <rPr>
        <rFont val="&quot;Helvetica Neue&quot;, Helvetica, Arial, sans-serif"/>
        <color rgb="FF1155CC"/>
        <sz val="11.0"/>
        <u/>
      </rPr>
      <t>2 Games in 1 - Scooby-Doo! - Mystery Mayhem + Scooby-Doo and the Cyber Chase (Europe) (En,Fr,De+En).zip</t>
    </r>
  </si>
  <si>
    <r>
      <rPr>
        <rFont val="&quot;Helvetica Neue&quot;, Helvetica, Arial, sans-serif"/>
        <color rgb="FF1155CC"/>
        <sz val="11.0"/>
        <u/>
      </rPr>
      <t>2 Games in 1 - Scooby-Doo! - Mystery Mayhem + Scooby-Doo and the Cyber Chase (USA) (En,Fr,De+En).zip</t>
    </r>
  </si>
  <si>
    <r>
      <rPr>
        <rFont val="&quot;Helvetica Neue&quot;, Helvetica, Arial, sans-serif"/>
        <color rgb="FF1155CC"/>
        <sz val="11.0"/>
        <u/>
      </rPr>
      <t>2 Games in 1 - Scooby-Doo + Scooby-Doo 2 - Desatado (Spain) (Es+En,Fr,De,Es,It).zip</t>
    </r>
  </si>
  <si>
    <r>
      <rPr>
        <rFont val="&quot;Helvetica Neue&quot;, Helvetica, Arial, sans-serif"/>
        <color rgb="FF1155CC"/>
        <sz val="11.0"/>
        <u/>
      </rPr>
      <t>2 Games in 1 - Scooby-Doo + Scooby-Doo 2 - Les Monstres Se Dechainent (France) (Fr+En,Fr,De,Es,It).zip</t>
    </r>
  </si>
  <si>
    <r>
      <rPr>
        <rFont val="&quot;Helvetica Neue&quot;, Helvetica, Arial, sans-serif"/>
        <color rgb="FF1155CC"/>
        <sz val="11.0"/>
        <u/>
      </rPr>
      <t>2 Games in 1 - Scooby-Doo + Scooby-Doo 2 - Monsters Unleashed (Europe).zip</t>
    </r>
  </si>
  <si>
    <r>
      <rPr>
        <rFont val="&quot;Helvetica Neue&quot;, Helvetica, Arial, sans-serif"/>
        <color rgb="FF1155CC"/>
        <sz val="11.0"/>
        <u/>
      </rPr>
      <t>2 Games in 1 - Scooby-Doo + Scooby-Doo 2 - Monsters Unleashed (USA).zip</t>
    </r>
  </si>
  <si>
    <r>
      <rPr>
        <rFont val="&quot;Helvetica Neue&quot;, Helvetica, Arial, sans-serif"/>
        <color rgb="FF1155CC"/>
        <sz val="11.0"/>
        <u/>
      </rPr>
      <t>2 Games in 1 - Sonic Advance + ChuChu Rocket! (Europe) (En,Ja,Fr,De,Es).zip</t>
    </r>
  </si>
  <si>
    <r>
      <rPr>
        <rFont val="&quot;Helvetica Neue&quot;, Helvetica, Arial, sans-serif"/>
        <color rgb="FF1155CC"/>
        <sz val="11.0"/>
        <u/>
      </rPr>
      <t>2 Games in 1 - Sonic Advance + Sonic Battle (Europe) (En,Ja,Fr,De,Es+En,Ja,Fr,De,Es,It).zip</t>
    </r>
  </si>
  <si>
    <r>
      <rPr>
        <rFont val="&quot;Helvetica Neue&quot;, Helvetica, Arial, sans-serif"/>
        <color rgb="FF1155CC"/>
        <sz val="11.0"/>
        <u/>
      </rPr>
      <t>2 Games in 1 - Sonic Advance + Sonic Pinball Party (Europe) (En,Ja,Fr,De,Es+En,Ja,Fr,De,Es,It).zip</t>
    </r>
  </si>
  <si>
    <r>
      <rPr>
        <rFont val="&quot;Helvetica Neue&quot;, Helvetica, Arial, sans-serif"/>
        <color rgb="FF1155CC"/>
        <sz val="11.0"/>
        <u/>
      </rPr>
      <t>2 Games in 1 - Sonic Battle + ChuChu Rocket! (Europe) (En,Ja,Fr,De,Es,It+En,Ja,Fr,De,Es).zip</t>
    </r>
  </si>
  <si>
    <r>
      <rPr>
        <rFont val="&quot;Helvetica Neue&quot;, Helvetica, Arial, sans-serif"/>
        <color rgb="FF1155CC"/>
        <sz val="11.0"/>
        <u/>
      </rPr>
      <t>2 Games in 1 - Sonic Battle + Sonic Pinball Party (Europe) (En,Ja,Fr,De,Es,It).zip</t>
    </r>
  </si>
  <si>
    <r>
      <rPr>
        <rFont val="&quot;Helvetica Neue&quot;, Helvetica, Arial, sans-serif"/>
        <color rgb="FF1155CC"/>
        <sz val="11.0"/>
        <u/>
      </rPr>
      <t>2 Games in 1 - Sonic Pinball Party + Columns Crown (Europe) (En,Ja,Fr,De,Es,It+En).zip</t>
    </r>
  </si>
  <si>
    <r>
      <rPr>
        <rFont val="&quot;Helvetica Neue&quot;, Helvetica, Arial, sans-serif"/>
        <color rgb="FF1155CC"/>
        <sz val="11.0"/>
        <u/>
      </rPr>
      <t>2 Games in 1 - SpongeBob SquarePants - Battle for Bikini Bottom + Jimmy Neutron Boy Genius (Europe) (En,Fr,De+En,Fr,De,Es).zip</t>
    </r>
  </si>
  <si>
    <r>
      <rPr>
        <rFont val="&quot;Helvetica Neue&quot;, Helvetica, Arial, sans-serif"/>
        <color rgb="FF1155CC"/>
        <sz val="11.0"/>
        <u/>
      </rPr>
      <t>2 Games in 1 - SpongeBob SquarePants - Battle for Bikini Bottom + Nicktoons - Freeze Frame Frenzy (USA).zip</t>
    </r>
  </si>
  <si>
    <r>
      <rPr>
        <rFont val="&quot;Helvetica Neue&quot;, Helvetica, Arial, sans-serif"/>
        <color rgb="FF1155CC"/>
        <sz val="11.0"/>
        <u/>
      </rPr>
      <t>2 Games in 1 - SpongeBob SquarePants - Battle for Bikini Bottom + The Fairly OddParents! - Breakin' da Rules (USA).zip</t>
    </r>
  </si>
  <si>
    <r>
      <rPr>
        <rFont val="&quot;Helvetica Neue&quot;, Helvetica, Arial, sans-serif"/>
        <color rgb="FF1155CC"/>
        <sz val="11.0"/>
        <u/>
      </rPr>
      <t>2 Games in 1 - SpongeBob SquarePants - Revenge of the Flying Dutchman + SpongeBob SquarePants - SuperSponge (Europe).zip</t>
    </r>
  </si>
  <si>
    <r>
      <rPr>
        <rFont val="&quot;Helvetica Neue&quot;, Helvetica, Arial, sans-serif"/>
        <color rgb="FF1155CC"/>
        <sz val="11.0"/>
        <u/>
      </rPr>
      <t>2 Games in 1 - SpongeBob SquarePants - Revenge of the Flying Dutchman + SpongeBob SquarePants - SuperSponge (USA).zip</t>
    </r>
  </si>
  <si>
    <r>
      <rPr>
        <rFont val="&quot;Helvetica Neue&quot;, Helvetica, Arial, sans-serif"/>
        <color rgb="FF1155CC"/>
        <sz val="11.0"/>
        <u/>
      </rPr>
      <t>2 Games in 1 - SpongeBob SquarePants - SuperSponge + SpongeBob SquarePants - Battle for Bikini Bottom (Europe) (En+En,Fr,De).zip</t>
    </r>
  </si>
  <si>
    <r>
      <rPr>
        <rFont val="&quot;Helvetica Neue&quot;, Helvetica, Arial, sans-serif"/>
        <color rgb="FF1155CC"/>
        <sz val="11.0"/>
        <u/>
      </rPr>
      <t>2 Games in 1 - SpongeBob SquarePants - SuperSponge + SpongeBob SquarePants - Battle for Bikini Bottom (Europe).zip</t>
    </r>
  </si>
  <si>
    <r>
      <rPr>
        <rFont val="&quot;Helvetica Neue&quot;, Helvetica, Arial, sans-serif"/>
        <color rgb="FF1155CC"/>
        <sz val="11.0"/>
        <u/>
      </rPr>
      <t>2 Games in 1 - The Lion King + Disney Princess (Europe) (En,Fr,De,Es,It,Nl,Sv,Da+En).zip</t>
    </r>
  </si>
  <si>
    <r>
      <rPr>
        <rFont val="&quot;Helvetica Neue&quot;, Helvetica, Arial, sans-serif"/>
        <color rgb="FF1155CC"/>
        <sz val="11.0"/>
        <u/>
      </rPr>
      <t>2 Games in 1 - The SpongeBob SquarePants Movie + SpongeBob SquarePants and Friends in Freeze Frame Frenzy (Europe) (En,Fr,De,Es,It,Nl+En,Fr,De,Es,Nl).zip</t>
    </r>
  </si>
  <si>
    <r>
      <rPr>
        <rFont val="&quot;Helvetica Neue&quot;, Helvetica, Arial, sans-serif"/>
        <color rgb="FF1155CC"/>
        <sz val="11.0"/>
        <u/>
      </rPr>
      <t>2 Games in 1! - Dragon Ball Z - Buu's Fury + Dragon Ball GT - Transformation (USA).zip</t>
    </r>
  </si>
  <si>
    <r>
      <rPr>
        <rFont val="&quot;Helvetica Neue&quot;, Helvetica, Arial, sans-serif"/>
        <color rgb="FF1155CC"/>
        <sz val="11.0"/>
        <u/>
      </rPr>
      <t>2 Games in One! - Dr. Mario + Puzzle League (USA).zip</t>
    </r>
  </si>
  <si>
    <r>
      <rPr>
        <rFont val="&quot;Helvetica Neue&quot;, Helvetica, Arial, sans-serif"/>
        <color rgb="FF1155CC"/>
        <sz val="11.0"/>
        <u/>
      </rPr>
      <t>2 Games in One! - Gauntlet + Rampart (Europe) (En,Fr,De,Es,It).zip</t>
    </r>
  </si>
  <si>
    <r>
      <rPr>
        <rFont val="&quot;Helvetica Neue&quot;, Helvetica, Arial, sans-serif"/>
        <color rgb="FF1155CC"/>
        <sz val="11.0"/>
        <u/>
      </rPr>
      <t>2 Games in One! - Gauntlet + Rampart (USA).zip</t>
    </r>
  </si>
  <si>
    <r>
      <rPr>
        <rFont val="&quot;Helvetica Neue&quot;, Helvetica, Arial, sans-serif"/>
        <color rgb="FF1155CC"/>
        <sz val="11.0"/>
        <u/>
      </rPr>
      <t>2 Games in One! - Marble Madness + Klax (Europe) (En,Fr,De,Es,It).zip</t>
    </r>
  </si>
  <si>
    <r>
      <rPr>
        <rFont val="&quot;Helvetica Neue&quot;, Helvetica, Arial, sans-serif"/>
        <color rgb="FF1155CC"/>
        <sz val="11.0"/>
        <u/>
      </rPr>
      <t>2 Games in One! - Marble Madness + Klax (USA).zip</t>
    </r>
  </si>
  <si>
    <r>
      <rPr>
        <rFont val="&quot;Helvetica Neue&quot;, Helvetica, Arial, sans-serif"/>
        <color rgb="FF1155CC"/>
        <sz val="11.0"/>
        <u/>
      </rPr>
      <t>2 Games in One! - Paperboy + Rampage (Europe) (En,Fr,De,Es,It).zip</t>
    </r>
  </si>
  <si>
    <r>
      <rPr>
        <rFont val="&quot;Helvetica Neue&quot;, Helvetica, Arial, sans-serif"/>
        <color rgb="FF1155CC"/>
        <sz val="11.0"/>
        <u/>
      </rPr>
      <t>2 Games in One! - Paperboy + Rampage (USA).zip</t>
    </r>
  </si>
  <si>
    <r>
      <rPr>
        <rFont val="&quot;Helvetica Neue&quot;, Helvetica, Arial, sans-serif"/>
        <color rgb="FF1155CC"/>
        <sz val="11.0"/>
        <u/>
      </rPr>
      <t>2 Games in One! - Spy Hunter + Super Sprint (Europe) (En,Fr,De,Es,It).zip</t>
    </r>
  </si>
  <si>
    <r>
      <rPr>
        <rFont val="&quot;Helvetica Neue&quot;, Helvetica, Arial, sans-serif"/>
        <color rgb="FF1155CC"/>
        <sz val="11.0"/>
        <u/>
      </rPr>
      <t>2 Games in One! - Spy Hunter + Super Sprint (USA).zip</t>
    </r>
  </si>
  <si>
    <r>
      <rPr>
        <rFont val="&quot;Helvetica Neue&quot;, Helvetica, Arial, sans-serif"/>
        <color rgb="FF1155CC"/>
        <sz val="11.0"/>
        <u/>
      </rPr>
      <t>2 Great Games! - Pac-Man World + Ms. Pac-Man - Maze Madness (USA).zip</t>
    </r>
  </si>
  <si>
    <r>
      <rPr>
        <rFont val="&quot;Helvetica Neue&quot;, Helvetica, Arial, sans-serif"/>
        <color rgb="FF1155CC"/>
        <sz val="11.0"/>
        <u/>
      </rPr>
      <t>2 Jeux en 1 - Titeuf - Ze Gag Machine + Titeuf - Mega Compet (France).zip</t>
    </r>
  </si>
  <si>
    <r>
      <rPr>
        <rFont val="&quot;Helvetica Neue&quot;, Helvetica, Arial, sans-serif"/>
        <color rgb="FF1155CC"/>
        <sz val="11.0"/>
        <u/>
      </rPr>
      <t>2 in 1 - Asterix &amp; Obelix - Bash Them All! + Asterix &amp; Obelix XXL (Europe) (En,Fr,De,Es,It,Nl).zip</t>
    </r>
  </si>
  <si>
    <r>
      <rPr>
        <rFont val="&quot;Helvetica Neue&quot;, Helvetica, Arial, sans-serif"/>
        <color rgb="FF1155CC"/>
        <sz val="11.0"/>
        <u/>
      </rPr>
      <t>2 in 1 - V-Rally 3 + Stuntman (Europe) (En,Fr,De,Es,It).zip</t>
    </r>
  </si>
  <si>
    <r>
      <rPr>
        <rFont val="&quot;Helvetica Neue&quot;, Helvetica, Arial, sans-serif"/>
        <color rgb="FF1155CC"/>
        <sz val="11.0"/>
        <u/>
      </rPr>
      <t>2 in 1 Game Pack - Shrek 2 &amp; Shark Tale (Europe) (En,Fr,De,Es,It,Sv+En,Fr,De,Es,It).zip</t>
    </r>
  </si>
  <si>
    <r>
      <rPr>
        <rFont val="&quot;Helvetica Neue&quot;, Helvetica, Arial, sans-serif"/>
        <color rgb="FF1155CC"/>
        <sz val="11.0"/>
        <u/>
      </rPr>
      <t>2 in 1 Game Pack - Shrek 2 + Shark Tale (USA).zip</t>
    </r>
  </si>
  <si>
    <r>
      <rPr>
        <rFont val="&quot;Helvetica Neue&quot;, Helvetica, Arial, sans-serif"/>
        <color rgb="FF1155CC"/>
        <sz val="11.0"/>
        <u/>
      </rPr>
      <t>2 in 1 Game Pack - Spider-Man &amp; Spider-Man 2 (Europe) (En,Fr,De+En,Fr,De,Es,It).zip</t>
    </r>
  </si>
  <si>
    <r>
      <rPr>
        <rFont val="&quot;Helvetica Neue&quot;, Helvetica, Arial, sans-serif"/>
        <color rgb="FF1155CC"/>
        <sz val="11.0"/>
        <u/>
      </rPr>
      <t>2 in 1 Game Pack - Spider-Man + Spider-Man 2 (USA) (En,Fr,De+En,Fr,De,Es).zip</t>
    </r>
  </si>
  <si>
    <r>
      <rPr>
        <rFont val="&quot;Helvetica Neue&quot;, Helvetica, Arial, sans-serif"/>
        <color rgb="FF1155CC"/>
        <sz val="11.0"/>
        <u/>
      </rPr>
      <t>2 in 1 Game Pack - Spider-Man - Mysterio's Menace + X2 - Wolverine's Revenge (USA, Europe).zip</t>
    </r>
  </si>
  <si>
    <r>
      <rPr>
        <rFont val="&quot;Helvetica Neue&quot;, Helvetica, Arial, sans-serif"/>
        <color rgb="FF1155CC"/>
        <sz val="11.0"/>
        <u/>
      </rPr>
      <t>2 in 1 Game Pack - Tony Hawk's Underground + Kelly Slater's Pro Surfer (USA, Europe).zip</t>
    </r>
  </si>
  <si>
    <r>
      <rPr>
        <rFont val="&quot;Helvetica Neue&quot;, Helvetica, Arial, sans-serif"/>
        <color rgb="FF1155CC"/>
        <sz val="11.0"/>
        <u/>
      </rPr>
      <t>2-in-1 - Smickeonn the Game + Smickeonn the Game Deluxe (World) (Demo) (Aftermarket) (Unl).zip</t>
    </r>
  </si>
  <si>
    <r>
      <rPr>
        <rFont val="&quot;Helvetica Neue&quot;, Helvetica, Arial, sans-serif"/>
        <color rgb="FF1155CC"/>
        <sz val="11.0"/>
        <u/>
      </rPr>
      <t>2-in-1 Fun Pack - Shrek 2 + Madagascar (Europe).zip</t>
    </r>
  </si>
  <si>
    <r>
      <rPr>
        <rFont val="&quot;Helvetica Neue&quot;, Helvetica, Arial, sans-serif"/>
        <color rgb="FF1155CC"/>
        <sz val="11.0"/>
        <u/>
      </rPr>
      <t>2-in-1 Fun Pack - Shrek 2 + Madagascar (USA).zip</t>
    </r>
  </si>
  <si>
    <r>
      <rPr>
        <rFont val="&quot;Helvetica Neue&quot;, Helvetica, Arial, sans-serif"/>
        <color rgb="FF1155CC"/>
        <sz val="11.0"/>
        <u/>
      </rPr>
      <t>2-in-1 Fun Pack - Shrek 2 + Madagascar - Operation Penguin (Europe).zip</t>
    </r>
  </si>
  <si>
    <r>
      <rPr>
        <rFont val="&quot;Helvetica Neue&quot;, Helvetica, Arial, sans-serif"/>
        <color rgb="FF1155CC"/>
        <sz val="11.0"/>
        <u/>
      </rPr>
      <t>2-in-1 Fun Pack - Shrek 2 + Madagascar - Operation Penguin (USA).zip</t>
    </r>
  </si>
  <si>
    <r>
      <rPr>
        <rFont val="&quot;Helvetica Neue&quot;, Helvetica, Arial, sans-serif"/>
        <color rgb="FF1155CC"/>
        <sz val="11.0"/>
        <u/>
      </rPr>
      <t>2K Sports - Major League Baseball 2K7 (USA) (Beta).zip</t>
    </r>
  </si>
  <si>
    <r>
      <rPr>
        <rFont val="&quot;Helvetica Neue&quot;, Helvetica, Arial, sans-serif"/>
        <color rgb="FF1155CC"/>
        <sz val="11.0"/>
        <u/>
      </rPr>
      <t>2K Sports - Major League Baseball 2K7 (USA).zip</t>
    </r>
  </si>
  <si>
    <r>
      <rPr>
        <rFont val="&quot;Helvetica Neue&quot;, Helvetica, Arial, sans-serif"/>
        <color rgb="FF1155CC"/>
        <sz val="11.0"/>
        <u/>
      </rPr>
      <t>3 Game Pack! - Candy Land + Chutes and Ladders + Original Memory Game (USA).zip</t>
    </r>
  </si>
  <si>
    <r>
      <rPr>
        <rFont val="&quot;Helvetica Neue&quot;, Helvetica, Arial, sans-serif"/>
        <color rgb="FF1155CC"/>
        <sz val="11.0"/>
        <u/>
      </rPr>
      <t>3 Game Pack! - Ker Plunk! + Toss Across + Tip It (USA).zip</t>
    </r>
  </si>
  <si>
    <r>
      <rPr>
        <rFont val="&quot;Helvetica Neue&quot;, Helvetica, Arial, sans-serif"/>
        <color rgb="FF1155CC"/>
        <sz val="11.0"/>
        <u/>
      </rPr>
      <t>3 Game Pack! - Mouse Trap + Simon + Operation (USA).zip</t>
    </r>
  </si>
  <si>
    <r>
      <rPr>
        <rFont val="&quot;Helvetica Neue&quot;, Helvetica, Arial, sans-serif"/>
        <color rgb="FF1155CC"/>
        <sz val="11.0"/>
        <u/>
      </rPr>
      <t>3 Game Pack! - The Game of Life + Payday + Yahtzee (USA).zip</t>
    </r>
  </si>
  <si>
    <r>
      <rPr>
        <rFont val="&quot;Helvetica Neue&quot;, Helvetica, Arial, sans-serif"/>
        <color rgb="FF1155CC"/>
        <sz val="11.0"/>
        <u/>
      </rPr>
      <t>3 Games in 1 - Rugrats - I Gotta Go Party + SpongeBob SquarePants - SuperSponge + Tak and the Power of Juju (Europe) (En+En+En,Fr,De).zip</t>
    </r>
  </si>
  <si>
    <r>
      <rPr>
        <rFont val="&quot;Helvetica Neue&quot;, Helvetica, Arial, sans-serif"/>
        <color rgb="FF1155CC"/>
        <sz val="11.0"/>
        <u/>
      </rPr>
      <t>3 Games in One! - Breakout + Centipede + Warlords (Europe) (En,Fr,De,Es,It).zip</t>
    </r>
  </si>
  <si>
    <r>
      <rPr>
        <rFont val="&quot;Helvetica Neue&quot;, Helvetica, Arial, sans-serif"/>
        <color rgb="FF1155CC"/>
        <sz val="11.0"/>
        <u/>
      </rPr>
      <t>3 Games in One! - Breakout + Centipede + Warlords (USA).zip</t>
    </r>
  </si>
  <si>
    <r>
      <rPr>
        <rFont val="&quot;Helvetica Neue&quot;, Helvetica, Arial, sans-serif"/>
        <color rgb="FF1155CC"/>
        <sz val="11.0"/>
        <u/>
      </rPr>
      <t>3 Games in One! - Super Breakout + Millipede + Lunar Lander (Europe) (En,Fr,De,Es,It).zip</t>
    </r>
  </si>
  <si>
    <r>
      <rPr>
        <rFont val="&quot;Helvetica Neue&quot;, Helvetica, Arial, sans-serif"/>
        <color rgb="FF1155CC"/>
        <sz val="11.0"/>
        <u/>
      </rPr>
      <t>3 Games in One! - Super Breakout + Millipede + Lunar Lander (USA).zip</t>
    </r>
  </si>
  <si>
    <r>
      <rPr>
        <rFont val="&quot;Helvetica Neue&quot;, Helvetica, Arial, sans-serif"/>
        <color rgb="FF1155CC"/>
        <sz val="11.0"/>
        <u/>
      </rPr>
      <t>3 Games in One! - Yars' Revenge + Asteroids + Pong (Europe) (En,Fr,De,Es,It).zip</t>
    </r>
  </si>
  <si>
    <r>
      <rPr>
        <rFont val="&quot;Helvetica Neue&quot;, Helvetica, Arial, sans-serif"/>
        <color rgb="FF1155CC"/>
        <sz val="11.0"/>
        <u/>
      </rPr>
      <t>3 Games in One! - Yars' Revenge + Asteroids + Pong (USA).zip</t>
    </r>
  </si>
  <si>
    <r>
      <rPr>
        <rFont val="&quot;Helvetica Neue&quot;, Helvetica, Arial, sans-serif"/>
        <color rgb="FF1155CC"/>
        <sz val="11.0"/>
        <u/>
      </rPr>
      <t>3 Games in One - Darts + Roll-a-Ball + Shuffle Bowl (Europe).zip</t>
    </r>
  </si>
  <si>
    <r>
      <rPr>
        <rFont val="&quot;Helvetica Neue&quot;, Helvetica, Arial, sans-serif"/>
        <color rgb="FF1155CC"/>
        <sz val="11.0"/>
        <u/>
      </rPr>
      <t>3 Games in One - Darts + Roll-a-Ball + Shuffle Bowl (USA).zip</t>
    </r>
  </si>
  <si>
    <r>
      <rPr>
        <rFont val="&quot;Helvetica Neue&quot;, Helvetica, Arial, sans-serif"/>
        <color rgb="FF1155CC"/>
        <sz val="11.0"/>
        <u/>
      </rPr>
      <t>4 Games on One Game Pak (Nickelodeon Movies) (USA).zip</t>
    </r>
  </si>
  <si>
    <r>
      <rPr>
        <rFont val="&quot;Helvetica Neue&quot;, Helvetica, Arial, sans-serif"/>
        <color rgb="FF1155CC"/>
        <sz val="11.0"/>
        <u/>
      </rPr>
      <t>4 Games on One Game Pak (Nicktoons) (USA).zip</t>
    </r>
  </si>
  <si>
    <r>
      <rPr>
        <rFont val="&quot;Helvetica Neue&quot;, Helvetica, Arial, sans-serif"/>
        <color rgb="FF1155CC"/>
        <sz val="11.0"/>
        <u/>
      </rPr>
      <t>4 Games on One Game Pak (Racing) (USA) (En,Fr,De,Es,It).zip</t>
    </r>
  </si>
  <si>
    <r>
      <rPr>
        <rFont val="&quot;Helvetica Neue&quot;, Helvetica, Arial, sans-serif"/>
        <color rgb="FF1155CC"/>
        <sz val="11.0"/>
        <u/>
      </rPr>
      <t>4x4 Off-Roaders (Europe) (Proto).zip</t>
    </r>
  </si>
  <si>
    <r>
      <rPr>
        <rFont val="&quot;Helvetica Neue&quot;, Helvetica, Arial, sans-serif"/>
        <color rgb="FF1155CC"/>
        <sz val="11.0"/>
        <u/>
      </rPr>
      <t>007 - Everything or Nothing (Japan).zip</t>
    </r>
  </si>
  <si>
    <r>
      <rPr>
        <rFont val="&quot;Helvetica Neue&quot;, Helvetica, Arial, sans-serif"/>
        <color rgb="FF1155CC"/>
        <sz val="11.0"/>
        <u/>
      </rPr>
      <t>007 - Everything or Nothing (USA, Europe) (En,Fr,De).zip</t>
    </r>
  </si>
  <si>
    <r>
      <rPr>
        <rFont val="&quot;Helvetica Neue&quot;, Helvetica, Arial, sans-serif"/>
        <color rgb="FF1155CC"/>
        <sz val="11.0"/>
        <u/>
      </rPr>
      <t>007 - NightFire (USA, Europe) (En,Fr,De).zip</t>
    </r>
  </si>
  <si>
    <r>
      <rPr>
        <rFont val="&quot;Helvetica Neue&quot;, Helvetica, Arial, sans-serif"/>
        <color rgb="FF1155CC"/>
        <sz val="11.0"/>
        <u/>
      </rPr>
      <t>2004Mbit Competition (World) (Unl).zip</t>
    </r>
  </si>
  <si>
    <r>
      <rPr>
        <rFont val="&quot;Helvetica Neue&quot;, Helvetica, Arial, sans-serif"/>
        <color rgb="FF1155CC"/>
        <sz val="11.0"/>
        <u/>
      </rPr>
      <t>2006 FIFA World Cup - Germany 2006 (USA, Europe) (En,Fr,De,Es,It).zip</t>
    </r>
  </si>
  <si>
    <r>
      <rPr>
        <rFont val="&quot;Helvetica Neue&quot;, Helvetica, Arial, sans-serif"/>
        <color rgb="FF1155CC"/>
        <sz val="11.0"/>
        <u/>
      </rPr>
      <t>2048 Pool (World) (Aftermarket) (Unl).zip</t>
    </r>
  </si>
  <si>
    <r>
      <rPr>
        <rFont val="&quot;Helvetica Neue&quot;, Helvetica, Arial, sans-serif"/>
        <color rgb="FF1155CC"/>
        <sz val="11.0"/>
        <u/>
      </rPr>
      <t>AGB-Parallel Interface Cartridge (Japan) (En) (Program).zip</t>
    </r>
  </si>
  <si>
    <r>
      <rPr>
        <rFont val="&quot;Helvetica Neue&quot;, Helvetica, Arial, sans-serif"/>
        <color rgb="FF1155CC"/>
        <sz val="11.0"/>
        <u/>
      </rPr>
      <t>AGB Aging Cartridge (World) (v1.0) (Test Program).zip</t>
    </r>
  </si>
  <si>
    <r>
      <rPr>
        <rFont val="&quot;Helvetica Neue&quot;, Helvetica, Arial, sans-serif"/>
        <color rgb="FF1155CC"/>
        <sz val="11.0"/>
        <u/>
      </rPr>
      <t>AGS Aging Cartridge (World) (Rev 1) (v7.0) (Test Program).zip</t>
    </r>
  </si>
  <si>
    <r>
      <rPr>
        <rFont val="&quot;Helvetica Neue&quot;, Helvetica, Arial, sans-serif"/>
        <color rgb="FF1155CC"/>
        <sz val="11.0"/>
        <u/>
      </rPr>
      <t>AGS Aging Cartridge (World) (Rev 3) (v9.0) (Test Program).zip</t>
    </r>
  </si>
  <si>
    <r>
      <rPr>
        <rFont val="&quot;Helvetica Neue&quot;, Helvetica, Arial, sans-serif"/>
        <color rgb="FF1155CC"/>
        <sz val="11.0"/>
        <u/>
      </rPr>
      <t>AGS Aging Cartridge (World) (v7.1) (Test Program).zip</t>
    </r>
  </si>
  <si>
    <r>
      <rPr>
        <rFont val="&quot;Helvetica Neue&quot;, Helvetica, Arial, sans-serif"/>
        <color rgb="FF1155CC"/>
        <sz val="11.0"/>
        <u/>
      </rPr>
      <t>AGS Aging Cartridge (World) (v10.0) (Test Program).zip</t>
    </r>
  </si>
  <si>
    <r>
      <rPr>
        <rFont val="&quot;Helvetica Neue&quot;, Helvetica, Arial, sans-serif"/>
        <color rgb="FF1155CC"/>
        <sz val="11.0"/>
        <u/>
      </rPr>
      <t>ATV - Quad Power Racing (Europe) (En,Fr,De,Es,It) (Rev 1).zip</t>
    </r>
  </si>
  <si>
    <r>
      <rPr>
        <rFont val="&quot;Helvetica Neue&quot;, Helvetica, Arial, sans-serif"/>
        <color rgb="FF1155CC"/>
        <sz val="11.0"/>
        <u/>
      </rPr>
      <t>ATV - Quad Power Racing (USA, Europe).zip</t>
    </r>
  </si>
  <si>
    <r>
      <rPr>
        <rFont val="&quot;Helvetica Neue&quot;, Helvetica, Arial, sans-serif"/>
        <color rgb="FF1155CC"/>
        <sz val="11.0"/>
        <u/>
      </rPr>
      <t>ATV - Thunder Ridge Riders (Europe) (En,Fr,De,Es,It).zip</t>
    </r>
  </si>
  <si>
    <r>
      <rPr>
        <rFont val="&quot;Helvetica Neue&quot;, Helvetica, Arial, sans-serif"/>
        <color rgb="FF1155CC"/>
        <sz val="11.0"/>
        <u/>
      </rPr>
      <t>ATV - Thunder Ridge Riders (USA).zip</t>
    </r>
  </si>
  <si>
    <r>
      <rPr>
        <rFont val="&quot;Helvetica Neue&quot;, Helvetica, Arial, sans-serif"/>
        <color rgb="FF1155CC"/>
        <sz val="11.0"/>
        <u/>
      </rPr>
      <t>Ab durch die Hecke (Germany).zip</t>
    </r>
  </si>
  <si>
    <r>
      <rPr>
        <rFont val="&quot;Helvetica Neue&quot;, Helvetica, Arial, sans-serif"/>
        <color rgb="FF1155CC"/>
        <sz val="11.0"/>
        <u/>
      </rPr>
      <t>Ace Combat Advance (Europe) (En,Fr,De,Es,It) (Beta).zip</t>
    </r>
  </si>
  <si>
    <r>
      <rPr>
        <rFont val="&quot;Helvetica Neue&quot;, Helvetica, Arial, sans-serif"/>
        <color rgb="FF1155CC"/>
        <sz val="11.0"/>
        <u/>
      </rPr>
      <t>Ace Combat Advance (USA, Europe).zip</t>
    </r>
  </si>
  <si>
    <r>
      <rPr>
        <rFont val="&quot;Helvetica Neue&quot;, Helvetica, Arial, sans-serif"/>
        <color rgb="FF1155CC"/>
        <sz val="11.0"/>
        <u/>
      </rPr>
      <t>Ace Lightning (Europe).zip</t>
    </r>
  </si>
  <si>
    <r>
      <rPr>
        <rFont val="&quot;Helvetica Neue&quot;, Helvetica, Arial, sans-serif"/>
        <color rgb="FF1155CC"/>
        <sz val="11.0"/>
        <u/>
      </rPr>
      <t>Acrobat Kid (Japan).zip</t>
    </r>
  </si>
  <si>
    <r>
      <rPr>
        <rFont val="&quot;Helvetica Neue&quot;, Helvetica, Arial, sans-serif"/>
        <color rgb="FF1155CC"/>
        <sz val="11.0"/>
        <u/>
      </rPr>
      <t>Action Man - Robot Atak (Europe) (En,Fr,De,Es,It).zip</t>
    </r>
  </si>
  <si>
    <r>
      <rPr>
        <rFont val="&quot;Helvetica Neue&quot;, Helvetica, Arial, sans-serif"/>
        <color rgb="FF1155CC"/>
        <sz val="11.0"/>
        <u/>
      </rPr>
      <t>Action Replay (Europe) (En,Fr,De,It) (v3.3) (Unl).zip</t>
    </r>
  </si>
  <si>
    <r>
      <rPr>
        <rFont val="&quot;Helvetica Neue&quot;, Helvetica, Arial, sans-serif"/>
        <color rgb="FF1155CC"/>
        <sz val="11.0"/>
        <u/>
      </rPr>
      <t>Action Replay GBX (Europe) (En,Fr,De,It) (Unl) (Alt).zip</t>
    </r>
  </si>
  <si>
    <r>
      <rPr>
        <rFont val="&quot;Helvetica Neue&quot;, Helvetica, Arial, sans-serif"/>
        <color rgb="FF1155CC"/>
        <sz val="11.0"/>
        <u/>
      </rPr>
      <t>Action Replay GBX (Europe) (En,Fr,De,It) (Unl).zip</t>
    </r>
  </si>
  <si>
    <r>
      <rPr>
        <rFont val="&quot;Helvetica Neue&quot;, Helvetica, Arial, sans-serif"/>
        <color rgb="FF1155CC"/>
        <sz val="11.0"/>
        <u/>
      </rPr>
      <t>Action Replay GBX (Europe) (En,Fr,De,It) (v3.1) (Unl).zip</t>
    </r>
  </si>
  <si>
    <r>
      <rPr>
        <rFont val="&quot;Helvetica Neue&quot;, Helvetica, Arial, sans-serif"/>
        <color rgb="FF1155CC"/>
        <sz val="11.0"/>
        <u/>
      </rPr>
      <t>Action Replay GBX (Europe) (Unl).zip</t>
    </r>
  </si>
  <si>
    <r>
      <rPr>
        <rFont val="&quot;Helvetica Neue&quot;, Helvetica, Arial, sans-serif"/>
        <color rgb="FF1155CC"/>
        <sz val="11.0"/>
        <u/>
      </rPr>
      <t>Action Replay GBX (France) (Unl).zip</t>
    </r>
  </si>
  <si>
    <r>
      <rPr>
        <rFont val="&quot;Helvetica Neue&quot;, Helvetica, Arial, sans-serif"/>
        <color rgb="FF1155CC"/>
        <sz val="11.0"/>
        <u/>
      </rPr>
      <t>Action Replay GBX (Germany) (Unl).zip</t>
    </r>
  </si>
  <si>
    <r>
      <rPr>
        <rFont val="&quot;Helvetica Neue&quot;, Helvetica, Arial, sans-serif"/>
        <color rgb="FF1155CC"/>
        <sz val="11.0"/>
        <u/>
      </rPr>
      <t>Action Replay GBX (Italy) (Unl).zip</t>
    </r>
  </si>
  <si>
    <r>
      <rPr>
        <rFont val="&quot;Helvetica Neue&quot;, Helvetica, Arial, sans-serif"/>
        <color rgb="FF1155CC"/>
        <sz val="11.0"/>
        <u/>
      </rPr>
      <t>Action Replay MAX (Europe) (Unl).zip</t>
    </r>
  </si>
  <si>
    <r>
      <rPr>
        <rFont val="&quot;Helvetica Neue&quot;, Helvetica, Arial, sans-serif"/>
        <color rgb="FF1155CC"/>
        <sz val="11.0"/>
        <u/>
      </rPr>
      <t>Activision Anthology (USA).zip</t>
    </r>
  </si>
  <si>
    <r>
      <rPr>
        <rFont val="&quot;Helvetica Neue&quot;, Helvetica, Arial, sans-serif"/>
        <color rgb="FF1155CC"/>
        <sz val="11.0"/>
        <u/>
      </rPr>
      <t>Advance GT2 (Japan) (En).zip</t>
    </r>
  </si>
  <si>
    <r>
      <rPr>
        <rFont val="&quot;Helvetica Neue&quot;, Helvetica, Arial, sans-serif"/>
        <color rgb="FF1155CC"/>
        <sz val="11.0"/>
        <u/>
      </rPr>
      <t>Advance GTA (Japan) (En) (Rev 1).zip</t>
    </r>
  </si>
  <si>
    <r>
      <rPr>
        <rFont val="&quot;Helvetica Neue&quot;, Helvetica, Arial, sans-serif"/>
        <color rgb="FF1155CC"/>
        <sz val="11.0"/>
        <u/>
      </rPr>
      <t>Advance GTA (Japan) (En).zip</t>
    </r>
  </si>
  <si>
    <r>
      <rPr>
        <rFont val="&quot;Helvetica Neue&quot;, Helvetica, Arial, sans-serif"/>
        <color rgb="FF1155CC"/>
        <sz val="11.0"/>
        <u/>
      </rPr>
      <t>Advance Guardian Heroes (Europe) (En,Fr).zip</t>
    </r>
  </si>
  <si>
    <r>
      <rPr>
        <rFont val="&quot;Helvetica Neue&quot;, Helvetica, Arial, sans-serif"/>
        <color rgb="FF1155CC"/>
        <sz val="11.0"/>
        <u/>
      </rPr>
      <t>Advance Guardian Heroes (Japan).zip</t>
    </r>
  </si>
  <si>
    <r>
      <rPr>
        <rFont val="&quot;Helvetica Neue&quot;, Helvetica, Arial, sans-serif"/>
        <color rgb="FF1155CC"/>
        <sz val="11.0"/>
        <u/>
      </rPr>
      <t>Advance Guardian Heroes (USA).zip</t>
    </r>
  </si>
  <si>
    <r>
      <rPr>
        <rFont val="&quot;Helvetica Neue&quot;, Helvetica, Arial, sans-serif"/>
        <color rgb="FF1155CC"/>
        <sz val="11.0"/>
        <u/>
      </rPr>
      <t>Advance Rally (Japan) (En).zip</t>
    </r>
  </si>
  <si>
    <r>
      <rPr>
        <rFont val="&quot;Helvetica Neue&quot;, Helvetica, Arial, sans-serif"/>
        <color rgb="FF1155CC"/>
        <sz val="11.0"/>
        <u/>
      </rPr>
      <t>Advance Wars (Europe) (En,Fr,De,Es) (Virtual Console).zip</t>
    </r>
  </si>
  <si>
    <r>
      <rPr>
        <rFont val="&quot;Helvetica Neue&quot;, Helvetica, Arial, sans-serif"/>
        <color rgb="FF1155CC"/>
        <sz val="11.0"/>
        <u/>
      </rPr>
      <t>Advance Wars (Europe) (En,Fr,De,Es).zip</t>
    </r>
  </si>
  <si>
    <r>
      <rPr>
        <rFont val="&quot;Helvetica Neue&quot;, Helvetica, Arial, sans-serif"/>
        <color rgb="FF1155CC"/>
        <sz val="11.0"/>
        <u/>
      </rPr>
      <t>Advance Wars (USA) (Rev 1).zip</t>
    </r>
  </si>
  <si>
    <r>
      <rPr>
        <rFont val="&quot;Helvetica Neue&quot;, Helvetica, Arial, sans-serif"/>
        <color rgb="FF1155CC"/>
        <sz val="11.0"/>
        <u/>
      </rPr>
      <t>Advance Wars (USA) (Virtual Console).zip</t>
    </r>
  </si>
  <si>
    <r>
      <rPr>
        <rFont val="&quot;Helvetica Neue&quot;, Helvetica, Arial, sans-serif"/>
        <color rgb="FF1155CC"/>
        <sz val="11.0"/>
        <u/>
      </rPr>
      <t>Advance Wars (USA).zip</t>
    </r>
  </si>
  <si>
    <r>
      <rPr>
        <rFont val="&quot;Helvetica Neue&quot;, Helvetica, Arial, sans-serif"/>
        <color rgb="FF1155CC"/>
        <sz val="11.0"/>
        <u/>
      </rPr>
      <t>Advance Wars 2 - Black Hole Rising (Europe) (En,Fr,De,Es,It) (Virtual Console).zip</t>
    </r>
  </si>
  <si>
    <r>
      <rPr>
        <rFont val="&quot;Helvetica Neue&quot;, Helvetica, Arial, sans-serif"/>
        <color rgb="FF1155CC"/>
        <sz val="11.0"/>
        <u/>
      </rPr>
      <t>Advance Wars 2 - Black Hole Rising (Europe) (En,Fr,De,Es,It).zip</t>
    </r>
  </si>
  <si>
    <r>
      <rPr>
        <rFont val="&quot;Helvetica Neue&quot;, Helvetica, Arial, sans-serif"/>
        <color rgb="FF1155CC"/>
        <sz val="11.0"/>
        <u/>
      </rPr>
      <t>Advance Wars 2 - Black Hole Rising (USA) (Virtual Console).zip</t>
    </r>
  </si>
  <si>
    <r>
      <rPr>
        <rFont val="&quot;Helvetica Neue&quot;, Helvetica, Arial, sans-serif"/>
        <color rgb="FF1155CC"/>
        <sz val="11.0"/>
        <u/>
      </rPr>
      <t>Advance Wars 2 - Black Hole Rising (USA).zip</t>
    </r>
  </si>
  <si>
    <r>
      <rPr>
        <rFont val="&quot;Helvetica Neue&quot;, Helvetica, Arial, sans-serif"/>
        <color rgb="FF1155CC"/>
        <sz val="11.0"/>
        <u/>
      </rPr>
      <t>Advanced Ghost Wranglin' (World) (Demo) (Aftermarket) (Unl).zip</t>
    </r>
  </si>
  <si>
    <r>
      <rPr>
        <rFont val="&quot;Helvetica Neue&quot;, Helvetica, Arial, sans-serif"/>
        <color rgb="FF1155CC"/>
        <sz val="11.0"/>
        <u/>
      </rPr>
      <t>Advanced Music Player (Europe) (Unl) [b].zip</t>
    </r>
  </si>
  <si>
    <r>
      <rPr>
        <rFont val="&quot;Helvetica Neue&quot;, Helvetica, Arial, sans-serif"/>
        <color rgb="FF1155CC"/>
        <sz val="11.0"/>
        <u/>
      </rPr>
      <t>Advanced Music Player (USA) (Unl) [b].zip</t>
    </r>
  </si>
  <si>
    <r>
      <rPr>
        <rFont val="&quot;Helvetica Neue&quot;, Helvetica, Arial, sans-serif"/>
        <color rgb="FF1155CC"/>
        <sz val="11.0"/>
        <u/>
      </rPr>
      <t>Adventure of Tokyo Disney Sea (Japan).zip</t>
    </r>
  </si>
  <si>
    <r>
      <rPr>
        <rFont val="&quot;Helvetica Neue&quot;, Helvetica, Arial, sans-serif"/>
        <color rgb="FF1155CC"/>
        <sz val="11.0"/>
        <u/>
      </rPr>
      <t>Adventures of Jimmy Neutron Boy Genius, The - Attack of the Twonkies (USA, Europe).zip</t>
    </r>
  </si>
  <si>
    <r>
      <rPr>
        <rFont val="&quot;Helvetica Neue&quot;, Helvetica, Arial, sans-serif"/>
        <color rgb="FF1155CC"/>
        <sz val="11.0"/>
        <u/>
      </rPr>
      <t>Adventures of Jimmy Neutron Boy Genius, The - Jet Fusion (USA, Europe).zip</t>
    </r>
  </si>
  <si>
    <r>
      <rPr>
        <rFont val="&quot;Helvetica Neue&quot;, Helvetica, Arial, sans-serif"/>
        <color rgb="FF1155CC"/>
        <sz val="11.0"/>
        <u/>
      </rPr>
      <t>Adventures of Jimmy Neutron Boy Genius vs. Jimmy Negatron, The (Germany).zip</t>
    </r>
  </si>
  <si>
    <r>
      <rPr>
        <rFont val="&quot;Helvetica Neue&quot;, Helvetica, Arial, sans-serif"/>
        <color rgb="FF1155CC"/>
        <sz val="11.0"/>
        <u/>
      </rPr>
      <t>Adventures of Jimmy Neutron Boy Genius vs. Jimmy Negatron, The (USA, Europe).zip</t>
    </r>
  </si>
  <si>
    <r>
      <rPr>
        <rFont val="&quot;Helvetica Neue&quot;, Helvetica, Arial, sans-serif"/>
        <color rgb="FF1155CC"/>
        <sz val="11.0"/>
        <u/>
      </rPr>
      <t>Adventures of Mr. Bean (Europe) (Demo).zip</t>
    </r>
  </si>
  <si>
    <r>
      <rPr>
        <rFont val="&quot;Helvetica Neue&quot;, Helvetica, Arial, sans-serif"/>
        <color rgb="FF1155CC"/>
        <sz val="11.0"/>
        <u/>
      </rPr>
      <t>Aero the Acro-Bat (Europe).zip</t>
    </r>
  </si>
  <si>
    <r>
      <rPr>
        <rFont val="&quot;Helvetica Neue&quot;, Helvetica, Arial, sans-serif"/>
        <color rgb="FF1155CC"/>
        <sz val="11.0"/>
        <u/>
      </rPr>
      <t>Aero the Acro-Bat (USA) (Beta 1).zip</t>
    </r>
  </si>
  <si>
    <r>
      <rPr>
        <rFont val="&quot;Helvetica Neue&quot;, Helvetica, Arial, sans-serif"/>
        <color rgb="FF1155CC"/>
        <sz val="11.0"/>
        <u/>
      </rPr>
      <t>Aero the Acro-Bat (USA).zip</t>
    </r>
  </si>
  <si>
    <r>
      <rPr>
        <rFont val="&quot;Helvetica Neue&quot;, Helvetica, Arial, sans-serif"/>
        <color rgb="FF1155CC"/>
        <sz val="11.0"/>
        <u/>
      </rPr>
      <t>Aero the Acro-Bat - Rascal Rival Revenge (USA) (Beta 2) (2002-03-27).zip</t>
    </r>
  </si>
  <si>
    <r>
      <rPr>
        <rFont val="&quot;Helvetica Neue&quot;, Helvetica, Arial, sans-serif"/>
        <color rgb="FF1155CC"/>
        <sz val="11.0"/>
        <u/>
      </rPr>
      <t>Agassi Tennis Generation (Europe) (En,Fr,De,Es,It).zip</t>
    </r>
  </si>
  <si>
    <r>
      <rPr>
        <rFont val="&quot;Helvetica Neue&quot;, Helvetica, Arial, sans-serif"/>
        <color rgb="FF1155CC"/>
        <sz val="11.0"/>
        <u/>
      </rPr>
      <t>Agassi Tennis Generation (USA).zip</t>
    </r>
  </si>
  <si>
    <r>
      <rPr>
        <rFont val="&quot;Helvetica Neue&quot;, Helvetica, Arial, sans-serif"/>
        <color rgb="FF1155CC"/>
        <sz val="11.0"/>
        <u/>
      </rPr>
      <t>Agent Hugo - Roborumble (Europe) (En,Fr,De,Es,It,Nl,Pt,Sv,No,Da,Fi).zip</t>
    </r>
  </si>
  <si>
    <r>
      <rPr>
        <rFont val="&quot;Helvetica Neue&quot;, Helvetica, Arial, sans-serif"/>
        <color rgb="FF1155CC"/>
        <sz val="11.0"/>
        <u/>
      </rPr>
      <t>Aggressive Inline (Europe) (En,Fr,De).zip</t>
    </r>
  </si>
  <si>
    <r>
      <rPr>
        <rFont val="&quot;Helvetica Neue&quot;, Helvetica, Arial, sans-serif"/>
        <color rgb="FF1155CC"/>
        <sz val="11.0"/>
        <u/>
      </rPr>
      <t>Aggressive Inline (USA).zip</t>
    </r>
  </si>
  <si>
    <r>
      <rPr>
        <rFont val="&quot;Helvetica Neue&quot;, Helvetica, Arial, sans-serif"/>
        <color rgb="FF1155CC"/>
        <sz val="11.0"/>
        <u/>
      </rPr>
      <t>Agoria - Ode to Fate (World) (Unl).zip</t>
    </r>
  </si>
  <si>
    <r>
      <rPr>
        <rFont val="&quot;Helvetica Neue&quot;, Helvetica, Arial, sans-serif"/>
        <color rgb="FF1155CC"/>
        <sz val="11.0"/>
        <u/>
      </rPr>
      <t>Aigle de Guerre, L' (France).zip</t>
    </r>
  </si>
  <si>
    <r>
      <rPr>
        <rFont val="&quot;Helvetica Neue&quot;, Helvetica, Arial, sans-serif"/>
        <color rgb="FF1155CC"/>
        <sz val="11.0"/>
        <u/>
      </rPr>
      <t>AirForce Delta II (Japan) (En,Ja,Fr,De).zip</t>
    </r>
  </si>
  <si>
    <r>
      <rPr>
        <rFont val="&quot;Helvetica Neue&quot;, Helvetica, Arial, sans-serif"/>
        <color rgb="FF1155CC"/>
        <sz val="11.0"/>
        <u/>
      </rPr>
      <t>AirForce Delta Storm (USA) (En,Ja,Fr,De).zip</t>
    </r>
  </si>
  <si>
    <r>
      <rPr>
        <rFont val="&quot;Helvetica Neue&quot;, Helvetica, Arial, sans-serif"/>
        <color rgb="FF1155CC"/>
        <sz val="11.0"/>
        <u/>
      </rPr>
      <t>Airball (World) (v1.3) (Unl).zip</t>
    </r>
  </si>
  <si>
    <r>
      <rPr>
        <rFont val="&quot;Helvetica Neue&quot;, Helvetica, Arial, sans-serif"/>
        <color rgb="FF1155CC"/>
        <sz val="11.0"/>
        <u/>
      </rPr>
      <t>Aka-chan Doubutsuen (Japan) (Rev 1).zip</t>
    </r>
  </si>
  <si>
    <r>
      <rPr>
        <rFont val="&quot;Helvetica Neue&quot;, Helvetica, Arial, sans-serif"/>
        <color rgb="FF1155CC"/>
        <sz val="11.0"/>
        <u/>
      </rPr>
      <t>Aka-chan Doubutsuen (Japan).zip</t>
    </r>
  </si>
  <si>
    <r>
      <rPr>
        <rFont val="&quot;Helvetica Neue&quot;, Helvetica, Arial, sans-serif"/>
        <color rgb="FF1155CC"/>
        <sz val="11.0"/>
        <u/>
      </rPr>
      <t>Akumajou Dracula - Circle of the Moon (China) (Unl).zip</t>
    </r>
  </si>
  <si>
    <r>
      <rPr>
        <rFont val="&quot;Helvetica Neue&quot;, Helvetica, Arial, sans-serif"/>
        <color rgb="FF1155CC"/>
        <sz val="11.0"/>
        <u/>
      </rPr>
      <t>Akumajou Dracula - Circle of the Moon (Japan) (Castlevania Advance Collection).zip</t>
    </r>
  </si>
  <si>
    <r>
      <rPr>
        <rFont val="&quot;Helvetica Neue&quot;, Helvetica, Arial, sans-serif"/>
        <color rgb="FF1155CC"/>
        <sz val="11.0"/>
        <u/>
      </rPr>
      <t>Akumajou Dracula - Circle of the Moon (Japan) (Virtual Console).zip</t>
    </r>
  </si>
  <si>
    <r>
      <rPr>
        <rFont val="&quot;Helvetica Neue&quot;, Helvetica, Arial, sans-serif"/>
        <color rgb="FF1155CC"/>
        <sz val="11.0"/>
        <u/>
      </rPr>
      <t>Akumajou Dracula - Circle of the Moon (Japan).zip</t>
    </r>
  </si>
  <si>
    <r>
      <rPr>
        <rFont val="&quot;Helvetica Neue&quot;, Helvetica, Arial, sans-serif"/>
        <color rgb="FF1155CC"/>
        <sz val="11.0"/>
        <u/>
      </rPr>
      <t>Aladdin (Europe) (En,Fr,De,Es).zip</t>
    </r>
  </si>
  <si>
    <r>
      <rPr>
        <rFont val="&quot;Helvetica Neue&quot;, Helvetica, Arial, sans-serif"/>
        <color rgb="FF1155CC"/>
        <sz val="11.0"/>
        <u/>
      </rPr>
      <t>Aladdin (Japan).zip</t>
    </r>
  </si>
  <si>
    <r>
      <rPr>
        <rFont val="&quot;Helvetica Neue&quot;, Helvetica, Arial, sans-serif"/>
        <color rgb="FF1155CC"/>
        <sz val="11.0"/>
        <u/>
      </rPr>
      <t>Aladdin (USA) (En,Fr,De,Es).zip</t>
    </r>
  </si>
  <si>
    <r>
      <rPr>
        <rFont val="&quot;Helvetica Neue&quot;, Helvetica, Arial, sans-serif"/>
        <color rgb="FF1155CC"/>
        <sz val="11.0"/>
        <u/>
      </rPr>
      <t>Aleck Bordon Adventure - Tower &amp; Shaft Advance (Japan).zip</t>
    </r>
  </si>
  <si>
    <r>
      <rPr>
        <rFont val="&quot;Helvetica Neue&quot;, Helvetica, Arial, sans-serif"/>
        <color rgb="FF1155CC"/>
        <sz val="11.0"/>
        <u/>
      </rPr>
      <t>Alex Rider - Stormbreaker (Europe) (En,Fr,De,Es).zip</t>
    </r>
  </si>
  <si>
    <r>
      <rPr>
        <rFont val="&quot;Helvetica Neue&quot;, Helvetica, Arial, sans-serif"/>
        <color rgb="FF1155CC"/>
        <sz val="11.0"/>
        <u/>
      </rPr>
      <t>Alex Rider - Stormbreaker (USA).zip</t>
    </r>
  </si>
  <si>
    <r>
      <rPr>
        <rFont val="&quot;Helvetica Neue&quot;, Helvetica, Arial, sans-serif"/>
        <color rgb="FF1155CC"/>
        <sz val="11.0"/>
        <u/>
      </rPr>
      <t>Alien Hominid (Europe) (En,Fr,De,Es,It).zip</t>
    </r>
  </si>
  <si>
    <r>
      <rPr>
        <rFont val="&quot;Helvetica Neue&quot;, Helvetica, Arial, sans-serif"/>
        <color rgb="FF1155CC"/>
        <sz val="11.0"/>
        <u/>
      </rPr>
      <t>Alienators - Evolution Continues (USA, Europe).zip</t>
    </r>
  </si>
  <si>
    <r>
      <rPr>
        <rFont val="&quot;Helvetica Neue&quot;, Helvetica, Arial, sans-serif"/>
        <color rgb="FF1155CC"/>
        <sz val="11.0"/>
        <u/>
      </rPr>
      <t>All-Star Baseball 2003 (USA).zip</t>
    </r>
  </si>
  <si>
    <r>
      <rPr>
        <rFont val="&quot;Helvetica Neue&quot;, Helvetica, Arial, sans-serif"/>
        <color rgb="FF1155CC"/>
        <sz val="11.0"/>
        <u/>
      </rPr>
      <t>All-Star Baseball 2004 (USA) (Beta 1).zip</t>
    </r>
  </si>
  <si>
    <r>
      <rPr>
        <rFont val="&quot;Helvetica Neue&quot;, Helvetica, Arial, sans-serif"/>
        <color rgb="FF1155CC"/>
        <sz val="11.0"/>
        <u/>
      </rPr>
      <t>All-Star Baseball 2004 (USA) (Beta 2).zip</t>
    </r>
  </si>
  <si>
    <r>
      <rPr>
        <rFont val="&quot;Helvetica Neue&quot;, Helvetica, Arial, sans-serif"/>
        <color rgb="FF1155CC"/>
        <sz val="11.0"/>
        <u/>
      </rPr>
      <t>All-Star Baseball 2004 Featuring Derek Jeter (USA).zip</t>
    </r>
  </si>
  <si>
    <r>
      <rPr>
        <rFont val="&quot;Helvetica Neue&quot;, Helvetica, Arial, sans-serif"/>
        <color rgb="FF1155CC"/>
        <sz val="11.0"/>
        <u/>
      </rPr>
      <t>All Grown Up! - Express Yourself (USA, Europe).zip</t>
    </r>
  </si>
  <si>
    <r>
      <rPr>
        <rFont val="&quot;Helvetica Neue&quot;, Helvetica, Arial, sans-serif"/>
        <color rgb="FF1155CC"/>
        <sz val="11.0"/>
        <u/>
      </rPr>
      <t>Altered Beast - Guardian of the Realms (Europe) (En,Fr,De,Es,It).zip</t>
    </r>
  </si>
  <si>
    <r>
      <rPr>
        <rFont val="&quot;Helvetica Neue&quot;, Helvetica, Arial, sans-serif"/>
        <color rgb="FF1155CC"/>
        <sz val="11.0"/>
        <u/>
      </rPr>
      <t>Altered Beast - Guardian of the Realms (USA).zip</t>
    </r>
  </si>
  <si>
    <r>
      <rPr>
        <rFont val="&quot;Helvetica Neue&quot;, Helvetica, Arial, sans-serif"/>
        <color rgb="FF1155CC"/>
        <sz val="11.0"/>
        <u/>
      </rPr>
      <t>Amazing Virtual Sea-Monkeys, The (USA).zip</t>
    </r>
  </si>
  <si>
    <r>
      <rPr>
        <rFont val="&quot;Helvetica Neue&quot;, Helvetica, Arial, sans-serif"/>
        <color rgb="FF1155CC"/>
        <sz val="11.0"/>
        <u/>
      </rPr>
      <t>American Bass Challenge (USA).zip</t>
    </r>
  </si>
  <si>
    <r>
      <rPr>
        <rFont val="&quot;Helvetica Neue&quot;, Helvetica, Arial, sans-serif"/>
        <color rgb="FF1155CC"/>
        <sz val="11.0"/>
        <u/>
      </rPr>
      <t>American Dragon - Jake Long - Rise of the Huntsclan (USA, Europe) (En,Fr,De,Es,It).zip</t>
    </r>
  </si>
  <si>
    <r>
      <rPr>
        <rFont val="&quot;Helvetica Neue&quot;, Helvetica, Arial, sans-serif"/>
        <color rgb="FF1155CC"/>
        <sz val="11.0"/>
        <u/>
      </rPr>
      <t>American Idol (USA).zip</t>
    </r>
  </si>
  <si>
    <r>
      <rPr>
        <rFont val="&quot;Helvetica Neue&quot;, Helvetica, Arial, sans-serif"/>
        <color rgb="FF1155CC"/>
        <sz val="11.0"/>
        <u/>
      </rPr>
      <t>American Tail, An - Fievel's Gold Rush (Europe) (En,Fr,De,Es,It).zip</t>
    </r>
  </si>
  <si>
    <r>
      <rPr>
        <rFont val="&quot;Helvetica Neue&quot;, Helvetica, Arial, sans-serif"/>
        <color rgb="FF1155CC"/>
        <sz val="11.0"/>
        <u/>
      </rPr>
      <t>American Tail, An - Fievel's Gold Rush (USA) (En,Es).zip</t>
    </r>
  </si>
  <si>
    <r>
      <rPr>
        <rFont val="&quot;Helvetica Neue&quot;, Helvetica, Arial, sans-serif"/>
        <color rgb="FF1155CC"/>
        <sz val="11.0"/>
        <u/>
      </rPr>
      <t>Angel Collection - Mezase! Gakuen no Fashion Leader (Japan).zip</t>
    </r>
  </si>
  <si>
    <r>
      <rPr>
        <rFont val="&quot;Helvetica Neue&quot;, Helvetica, Arial, sans-serif"/>
        <color rgb="FF1155CC"/>
        <sz val="11.0"/>
        <u/>
      </rPr>
      <t>Angel Collection 2 - Pichimo ni Narou (Japan).zip</t>
    </r>
  </si>
  <si>
    <r>
      <rPr>
        <rFont val="&quot;Helvetica Neue&quot;, Helvetica, Arial, sans-serif"/>
        <color rgb="FF1155CC"/>
        <sz val="11.0"/>
        <u/>
      </rPr>
      <t>Angelique (Japan).zip</t>
    </r>
  </si>
  <si>
    <r>
      <rPr>
        <rFont val="&quot;Helvetica Neue&quot;, Helvetica, Arial, sans-serif"/>
        <color rgb="FF1155CC"/>
        <sz val="11.0"/>
        <u/>
      </rPr>
      <t>Anguna - Warriors of Virtue (World) (2021-02-28) (Patreon) (Aftermarket) (Unl).zip</t>
    </r>
  </si>
  <si>
    <r>
      <rPr>
        <rFont val="&quot;Helvetica Neue&quot;, Helvetica, Arial, sans-serif"/>
        <color rgb="FF1155CC"/>
        <sz val="11.0"/>
        <u/>
      </rPr>
      <t>Anguna - Warriors of Virtue (World) (Demo) (Aftermarket) (Unl).zip</t>
    </r>
  </si>
  <si>
    <r>
      <rPr>
        <rFont val="&quot;Helvetica Neue&quot;, Helvetica, Arial, sans-serif"/>
        <color rgb="FF1155CC"/>
        <sz val="11.0"/>
        <u/>
      </rPr>
      <t>Anguna - Warriors of Virtue (World) (Evercade) (Aftermarket) (Unl).zip</t>
    </r>
  </si>
  <si>
    <r>
      <rPr>
        <rFont val="&quot;Helvetica Neue&quot;, Helvetica, Arial, sans-serif"/>
        <color rgb="FF1155CC"/>
        <sz val="11.0"/>
        <u/>
      </rPr>
      <t>Anguna - Warriors of Virtue (World) (Retro-Bit Generations) (Aftermarket) (Unl).zip</t>
    </r>
  </si>
  <si>
    <r>
      <rPr>
        <rFont val="&quot;Helvetica Neue&quot;, Helvetica, Arial, sans-serif"/>
        <color rgb="FF1155CC"/>
        <sz val="11.0"/>
        <u/>
      </rPr>
      <t>Anguna - Warriors of Virtue (World) (v0.91) (Aftermarket) (Unl).zip</t>
    </r>
  </si>
  <si>
    <r>
      <rPr>
        <rFont val="&quot;Helvetica Neue&quot;, Helvetica, Arial, sans-serif"/>
        <color rgb="FF1155CC"/>
        <sz val="11.0"/>
        <u/>
      </rPr>
      <t>Anguna - Warriors of Virtue (World) (v0.92) (Aftermarket) (Unl).zip</t>
    </r>
  </si>
  <si>
    <r>
      <rPr>
        <rFont val="&quot;Helvetica Neue&quot;, Helvetica, Arial, sans-serif"/>
        <color rgb="FF1155CC"/>
        <sz val="11.0"/>
        <u/>
      </rPr>
      <t>Anguna - Warriors of Virtue (World) (v0.93) (Aftermarket) (Unl) (Alt).zip</t>
    </r>
  </si>
  <si>
    <r>
      <rPr>
        <rFont val="&quot;Helvetica Neue&quot;, Helvetica, Arial, sans-serif"/>
        <color rgb="FF1155CC"/>
        <sz val="11.0"/>
        <u/>
      </rPr>
      <t>Anguna - Warriors of Virtue (World) (v0.93) (Aftermarket) (Unl).zip</t>
    </r>
  </si>
  <si>
    <r>
      <rPr>
        <rFont val="&quot;Helvetica Neue&quot;, Helvetica, Arial, sans-serif"/>
        <color rgb="FF1155CC"/>
        <sz val="11.0"/>
        <u/>
      </rPr>
      <t>Anguna - Warriors of Virtue (World) (v0.94) (Aftermarket) (Unl).zip</t>
    </r>
  </si>
  <si>
    <r>
      <rPr>
        <rFont val="&quot;Helvetica Neue&quot;, Helvetica, Arial, sans-serif"/>
        <color rgb="FF1155CC"/>
        <sz val="11.0"/>
        <u/>
      </rPr>
      <t>Anguna - Warriors of Virtue (World) (v0.95) (Aftermarket) (Unl).zip</t>
    </r>
  </si>
  <si>
    <r>
      <rPr>
        <rFont val="&quot;Helvetica Neue&quot;, Helvetica, Arial, sans-serif"/>
        <color rgb="FF1155CC"/>
        <sz val="11.0"/>
        <u/>
      </rPr>
      <t>Anguna - Warriors of Virtue (World) (v0.95) (Itch.io) (Aftermarket) (Unl).zip</t>
    </r>
  </si>
  <si>
    <r>
      <rPr>
        <rFont val="&quot;Helvetica Neue&quot;, Helvetica, Arial, sans-serif"/>
        <color rgb="FF1155CC"/>
        <sz val="11.0"/>
        <u/>
      </rPr>
      <t>Anguna - Warriors of Virtue (World) (v2.0) (Demo) (Aftermarket) (Unl).zip</t>
    </r>
  </si>
  <si>
    <r>
      <rPr>
        <rFont val="&quot;Helvetica Neue&quot;, Helvetica, Arial, sans-serif"/>
        <color rgb="FF1155CC"/>
        <sz val="11.0"/>
        <u/>
      </rPr>
      <t>Animal Mania - Dokidoki Aishou Check (Japan).zip</t>
    </r>
  </si>
  <si>
    <r>
      <rPr>
        <rFont val="&quot;Helvetica Neue&quot;, Helvetica, Arial, sans-serif"/>
        <color rgb="FF1155CC"/>
        <sz val="11.0"/>
        <u/>
      </rPr>
      <t>Animal Snap - Rescue Them 2 by 2 (Europe).zip</t>
    </r>
  </si>
  <si>
    <r>
      <rPr>
        <rFont val="&quot;Helvetica Neue&quot;, Helvetica, Arial, sans-serif"/>
        <color rgb="FF1155CC"/>
        <sz val="11.0"/>
        <u/>
      </rPr>
      <t>Animal Snap - Rescue Them 2 by 2 (USA).zip</t>
    </r>
  </si>
  <si>
    <r>
      <rPr>
        <rFont val="&quot;Helvetica Neue&quot;, Helvetica, Arial, sans-serif"/>
        <color rgb="FF1155CC"/>
        <sz val="11.0"/>
        <u/>
      </rPr>
      <t>Animal Yokochou - Doki Doki Kyuushutsu Daisakusen! no Maki (Japan).zip</t>
    </r>
  </si>
  <si>
    <r>
      <rPr>
        <rFont val="&quot;Helvetica Neue&quot;, Helvetica, Arial, sans-serif"/>
        <color rgb="FF1155CC"/>
        <sz val="11.0"/>
        <u/>
      </rPr>
      <t>Animal Yokochou - Doki Doki Shinkyuu Shiken! no Maki (Japan).zip</t>
    </r>
  </si>
  <si>
    <r>
      <rPr>
        <rFont val="&quot;Helvetica Neue&quot;, Helvetica, Arial, sans-serif"/>
        <color rgb="FF1155CC"/>
        <sz val="11.0"/>
        <u/>
      </rPr>
      <t>Animaniacs - Lights, Camera, Action! (Europe) (En,Fr,De,Es,It).zip</t>
    </r>
  </si>
  <si>
    <r>
      <rPr>
        <rFont val="&quot;Helvetica Neue&quot;, Helvetica, Arial, sans-serif"/>
        <color rgb="FF1155CC"/>
        <sz val="11.0"/>
        <u/>
      </rPr>
      <t>Another World (World) (En,Fr) (v2.1) (Unl).zip</t>
    </r>
  </si>
  <si>
    <r>
      <rPr>
        <rFont val="&quot;Helvetica Neue&quot;, Helvetica, Arial, sans-serif"/>
        <color rgb="FF1155CC"/>
        <sz val="11.0"/>
        <u/>
      </rPr>
      <t>Another World (World) (Fr) (v1.2) (Unl).zip</t>
    </r>
  </si>
  <si>
    <r>
      <rPr>
        <rFont val="&quot;Helvetica Neue&quot;, Helvetica, Arial, sans-serif"/>
        <color rgb="FF1155CC"/>
        <sz val="11.0"/>
        <u/>
      </rPr>
      <t>Ant Bully, The (Europe) (En,Fr,De,Es,It).zip</t>
    </r>
  </si>
  <si>
    <r>
      <rPr>
        <rFont val="&quot;Helvetica Neue&quot;, Helvetica, Arial, sans-serif"/>
        <color rgb="FF1155CC"/>
        <sz val="11.0"/>
        <u/>
      </rPr>
      <t>Ant Bully, The (USA) (En,Fr).zip</t>
    </r>
  </si>
  <si>
    <r>
      <rPr>
        <rFont val="&quot;Helvetica Neue&quot;, Helvetica, Arial, sans-serif"/>
        <color rgb="FF1155CC"/>
        <sz val="11.0"/>
        <u/>
      </rPr>
      <t>Antz - Extreme Racing (Europe) (En,Fr,De,Es,It,Nl).zip</t>
    </r>
  </si>
  <si>
    <r>
      <rPr>
        <rFont val="&quot;Helvetica Neue&quot;, Helvetica, Arial, sans-serif"/>
        <color rgb="FF1155CC"/>
        <sz val="11.0"/>
        <u/>
      </rPr>
      <t>Antz - Extreme Racing (USA).zip</t>
    </r>
  </si>
  <si>
    <r>
      <rPr>
        <rFont val="&quot;Helvetica Neue&quot;, Helvetica, Arial, sans-serif"/>
        <color rgb="FF1155CC"/>
        <sz val="11.0"/>
        <u/>
      </rPr>
      <t>Ao-Zora to Nakama-tachi - Yume no Bouken (Japan).zip</t>
    </r>
  </si>
  <si>
    <r>
      <rPr>
        <rFont val="&quot;Helvetica Neue&quot;, Helvetica, Arial, sans-serif"/>
        <color rgb="FF1155CC"/>
        <sz val="11.0"/>
        <u/>
      </rPr>
      <t>Apotris (World) (v3.4.5) (Aftermarket) (Unl).zip</t>
    </r>
  </si>
  <si>
    <r>
      <rPr>
        <rFont val="&quot;Helvetica Neue&quot;, Helvetica, Arial, sans-serif"/>
        <color rgb="FF1155CC"/>
        <sz val="11.0"/>
        <u/>
      </rPr>
      <t>Archer Maclean's 3D Pool (USA).zip</t>
    </r>
  </si>
  <si>
    <r>
      <rPr>
        <rFont val="&quot;Helvetica Neue&quot;, Helvetica, Arial, sans-serif"/>
        <color rgb="FF1155CC"/>
        <sz val="11.0"/>
        <u/>
      </rPr>
      <t>Arctic Tale (USA).zip</t>
    </r>
  </si>
  <si>
    <r>
      <rPr>
        <rFont val="&quot;Helvetica Neue&quot;, Helvetica, Arial, sans-serif"/>
        <color rgb="FF1155CC"/>
        <sz val="11.0"/>
        <u/>
      </rPr>
      <t>Armadillo Run (World) (Demo) (Aftermarket) (Unl).zip</t>
    </r>
  </si>
  <si>
    <r>
      <rPr>
        <rFont val="&quot;Helvetica Neue&quot;, Helvetica, Arial, sans-serif"/>
        <color rgb="FF1155CC"/>
        <sz val="11.0"/>
        <u/>
      </rPr>
      <t>Army Men - Operation Green (USA) (En,Fr,De,Es,It).zip</t>
    </r>
  </si>
  <si>
    <r>
      <rPr>
        <rFont val="&quot;Helvetica Neue&quot;, Helvetica, Arial, sans-serif"/>
        <color rgb="FF1155CC"/>
        <sz val="11.0"/>
        <u/>
      </rPr>
      <t>Army Men - Turf Wars (USA).zip</t>
    </r>
  </si>
  <si>
    <r>
      <rPr>
        <rFont val="&quot;Helvetica Neue&quot;, Helvetica, Arial, sans-serif"/>
        <color rgb="FF1155CC"/>
        <sz val="11.0"/>
        <u/>
      </rPr>
      <t>Army Men Advance (USA, Europe) (En,Fr,De,Es,It).zip</t>
    </r>
  </si>
  <si>
    <r>
      <rPr>
        <rFont val="&quot;Helvetica Neue&quot;, Helvetica, Arial, sans-serif"/>
        <color rgb="FF1155CC"/>
        <sz val="11.0"/>
        <u/>
      </rPr>
      <t>Around the World in 80 Days (Europe) (En,Fr,De,Es,It,Nl).zip</t>
    </r>
  </si>
  <si>
    <r>
      <rPr>
        <rFont val="&quot;Helvetica Neue&quot;, Helvetica, Arial, sans-serif"/>
        <color rgb="FF1155CC"/>
        <sz val="11.0"/>
        <u/>
      </rPr>
      <t>Around the World in 80 Days (USA).zip</t>
    </r>
  </si>
  <si>
    <r>
      <rPr>
        <rFont val="&quot;Helvetica Neue&quot;, Helvetica, Arial, sans-serif"/>
        <color rgb="FF1155CC"/>
        <sz val="11.0"/>
        <u/>
      </rPr>
      <t>Arthur and the Invisibles (USA) (En,Fr,Es).zip</t>
    </r>
  </si>
  <si>
    <r>
      <rPr>
        <rFont val="&quot;Helvetica Neue&quot;, Helvetica, Arial, sans-serif"/>
        <color rgb="FF1155CC"/>
        <sz val="11.0"/>
        <u/>
      </rPr>
      <t>Arthur and the Minimoys (Europe) (En,Fr,De,Es,It,Nl).zip</t>
    </r>
  </si>
  <si>
    <r>
      <rPr>
        <rFont val="&quot;Helvetica Neue&quot;, Helvetica, Arial, sans-serif"/>
        <color rgb="FF1155CC"/>
        <sz val="11.0"/>
        <u/>
      </rPr>
      <t>Ashita no Joe - Makka ni Moeagare! (Japan).zip</t>
    </r>
  </si>
  <si>
    <r>
      <rPr>
        <rFont val="&quot;Helvetica Neue&quot;, Helvetica, Arial, sans-serif"/>
        <color rgb="FF1155CC"/>
        <sz val="11.0"/>
        <u/>
      </rPr>
      <t>Asterix &amp; Obelix - Bash Them All! (Europe) (En,Fr,De,Es,It,Nl).zip</t>
    </r>
  </si>
  <si>
    <r>
      <rPr>
        <rFont val="&quot;Helvetica Neue&quot;, Helvetica, Arial, sans-serif"/>
        <color rgb="FF1155CC"/>
        <sz val="11.0"/>
        <u/>
      </rPr>
      <t>Asterix &amp; Obelix XXL (Europe) (En,Fr,De,Es,It,Nl) (Beta 2).zip</t>
    </r>
  </si>
  <si>
    <r>
      <rPr>
        <rFont val="&quot;Helvetica Neue&quot;, Helvetica, Arial, sans-serif"/>
        <color rgb="FF1155CC"/>
        <sz val="11.0"/>
        <u/>
      </rPr>
      <t>Asterix &amp; Obelix XXL (Europe) (En,Fr,De,Es,It,Nl).zip</t>
    </r>
  </si>
  <si>
    <r>
      <rPr>
        <rFont val="&quot;Helvetica Neue&quot;, Helvetica, Arial, sans-serif"/>
        <color rgb="FF1155CC"/>
        <sz val="11.0"/>
        <u/>
      </rPr>
      <t>Asterix &amp; Obelix XXL (Europe) (Fr) (Beta 1).zip</t>
    </r>
  </si>
  <si>
    <r>
      <rPr>
        <rFont val="&quot;Helvetica Neue&quot;, Helvetica, Arial, sans-serif"/>
        <color rgb="FF1155CC"/>
        <sz val="11.0"/>
        <u/>
      </rPr>
      <t>Astro Boy - Omega Factor (Europe) (En,Ja,Fr,De,Es,It).zip</t>
    </r>
  </si>
  <si>
    <r>
      <rPr>
        <rFont val="&quot;Helvetica Neue&quot;, Helvetica, Arial, sans-serif"/>
        <color rgb="FF1155CC"/>
        <sz val="11.0"/>
        <u/>
      </rPr>
      <t>Astro Boy - Omega Factor (USA) (En,Ja,Fr,De,Es,It).zip</t>
    </r>
  </si>
  <si>
    <r>
      <rPr>
        <rFont val="&quot;Helvetica Neue&quot;, Helvetica, Arial, sans-serif"/>
        <color rgb="FF1155CC"/>
        <sz val="11.0"/>
        <u/>
      </rPr>
      <t>Astro Boy - Tetsuwan Atom - Atom Heart no Himitsu (Japan).zip</t>
    </r>
  </si>
  <si>
    <r>
      <rPr>
        <rFont val="&quot;Helvetica Neue&quot;, Helvetica, Arial, sans-serif"/>
        <color rgb="FF1155CC"/>
        <sz val="11.0"/>
        <u/>
      </rPr>
      <t>Atari Anniversary Advance (Europe).zip</t>
    </r>
  </si>
  <si>
    <r>
      <rPr>
        <rFont val="&quot;Helvetica Neue&quot;, Helvetica, Arial, sans-serif"/>
        <color rgb="FF1155CC"/>
        <sz val="11.0"/>
        <u/>
      </rPr>
      <t>Atari Anniversary Advance (USA).zip</t>
    </r>
  </si>
  <si>
    <r>
      <rPr>
        <rFont val="&quot;Helvetica Neue&quot;, Helvetica, Arial, sans-serif"/>
        <color rgb="FF1155CC"/>
        <sz val="11.0"/>
        <u/>
      </rPr>
      <t>Atlantis - The Lost Empire (Europe) (En,Fr,De,Es,It,Nl).zip</t>
    </r>
  </si>
  <si>
    <r>
      <rPr>
        <rFont val="&quot;Helvetica Neue&quot;, Helvetica, Arial, sans-serif"/>
        <color rgb="FF1155CC"/>
        <sz val="11.0"/>
        <u/>
      </rPr>
      <t>Atlantis - The Lost Empire (USA, Europe).zip</t>
    </r>
  </si>
  <si>
    <r>
      <rPr>
        <rFont val="&quot;Helvetica Neue&quot;, Helvetica, Arial, sans-serif"/>
        <color rgb="FF1155CC"/>
        <sz val="11.0"/>
        <u/>
      </rPr>
      <t>Atomic Betty (USA, Europe) (Beta).zip</t>
    </r>
  </si>
  <si>
    <r>
      <rPr>
        <rFont val="&quot;Helvetica Neue&quot;, Helvetica, Arial, sans-serif"/>
        <color rgb="FF1155CC"/>
        <sz val="11.0"/>
        <u/>
      </rPr>
      <t>Atomic Betty (USA, Europe).zip</t>
    </r>
  </si>
  <si>
    <r>
      <rPr>
        <rFont val="&quot;Helvetica Neue&quot;, Helvetica, Arial, sans-serif"/>
        <color rgb="FF1155CC"/>
        <sz val="11.0"/>
        <u/>
      </rPr>
      <t>Atomix (World) (Unl).zip</t>
    </r>
  </si>
  <si>
    <r>
      <rPr>
        <rFont val="&quot;Helvetica Neue&quot;, Helvetica, Arial, sans-serif"/>
        <color rgb="FF1155CC"/>
        <sz val="11.0"/>
        <u/>
      </rPr>
      <t>Attack on Voxelburg (World) (Demo) (GBA Jam 2022) (Aftermarket) (Unl).zip</t>
    </r>
  </si>
  <si>
    <r>
      <rPr>
        <rFont val="&quot;Helvetica Neue&quot;, Helvetica, Arial, sans-serif"/>
        <color rgb="FF1155CC"/>
        <sz val="11.0"/>
        <u/>
      </rPr>
      <t>Avatar - The Last Airbender (USA).zip</t>
    </r>
  </si>
  <si>
    <r>
      <rPr>
        <rFont val="&quot;Helvetica Neue&quot;, Helvetica, Arial, sans-serif"/>
        <color rgb="FF1155CC"/>
        <sz val="11.0"/>
        <u/>
      </rPr>
      <t>Avatar - The Last Airbender - The Burning Earth (USA).zip</t>
    </r>
  </si>
  <si>
    <r>
      <rPr>
        <rFont val="&quot;Helvetica Neue&quot;, Helvetica, Arial, sans-serif"/>
        <color rgb="FF1155CC"/>
        <sz val="11.0"/>
        <u/>
      </rPr>
      <t>Avatar - The Legend of Aang (Europe) (En,Fr,De,Nl).zip</t>
    </r>
  </si>
  <si>
    <r>
      <rPr>
        <rFont val="&quot;Helvetica Neue&quot;, Helvetica, Arial, sans-serif"/>
        <color rgb="FF1155CC"/>
        <sz val="11.0"/>
        <u/>
      </rPr>
      <t>Avatar - The Legend of Aang - The Burning Earth (Europe) (En,De).zip</t>
    </r>
  </si>
  <si>
    <r>
      <rPr>
        <rFont val="&quot;Helvetica Neue&quot;, Helvetica, Arial, sans-serif"/>
        <color rgb="FF1155CC"/>
        <sz val="11.0"/>
        <u/>
      </rPr>
      <t>Aventures de Jackie Chan, Les - La Legende de la Main Noire (France).zip</t>
    </r>
  </si>
  <si>
    <r>
      <rPr>
        <rFont val="&quot;Helvetica Neue&quot;, Helvetica, Arial, sans-serif"/>
        <color rgb="FF1155CC"/>
        <sz val="11.0"/>
        <u/>
      </rPr>
      <t>Azumanga Daiou Advance (Japan).zip</t>
    </r>
  </si>
  <si>
    <r>
      <rPr>
        <rFont val="&quot;Helvetica Neue&quot;, Helvetica, Arial, sans-serif"/>
        <color rgb="FF1155CC"/>
        <sz val="11.0"/>
        <u/>
      </rPr>
      <t>B-Densetsu! Battle B-Daman - Fire Spirits! (Japan).zip</t>
    </r>
  </si>
  <si>
    <r>
      <rPr>
        <rFont val="&quot;Helvetica Neue&quot;, Helvetica, Arial, sans-serif"/>
        <color rgb="FF1155CC"/>
        <sz val="11.0"/>
        <u/>
      </rPr>
      <t>B-Densetsu! Battle B-Daman - Moero! B-Damashii!! (Japan).zip</t>
    </r>
  </si>
  <si>
    <r>
      <rPr>
        <rFont val="&quot;Helvetica Neue&quot;, Helvetica, Arial, sans-serif"/>
        <color rgb="FF1155CC"/>
        <sz val="11.0"/>
        <u/>
      </rPr>
      <t>BB Ball (Japan).zip</t>
    </r>
  </si>
  <si>
    <r>
      <rPr>
        <rFont val="&quot;Helvetica Neue&quot;, Helvetica, Arial, sans-serif"/>
        <color rgb="FF1155CC"/>
        <sz val="11.0"/>
        <u/>
      </rPr>
      <t>BMX Trick Racer (USA).zip</t>
    </r>
  </si>
  <si>
    <r>
      <rPr>
        <rFont val="&quot;Helvetica Neue&quot;, Helvetica, Arial, sans-serif"/>
        <color rgb="FF1155CC"/>
        <sz val="11.0"/>
        <u/>
      </rPr>
      <t>Babar to the Rescue (Europe) (En,Fr,De,Da).zip</t>
    </r>
  </si>
  <si>
    <r>
      <rPr>
        <rFont val="&quot;Helvetica Neue&quot;, Helvetica, Arial, sans-serif"/>
        <color rgb="FF1155CC"/>
        <sz val="11.0"/>
        <u/>
      </rPr>
      <t>Babar to the Rescue (USA) (En,Fr,Es).zip</t>
    </r>
  </si>
  <si>
    <r>
      <rPr>
        <rFont val="&quot;Helvetica Neue&quot;, Helvetica, Arial, sans-serif"/>
        <color rgb="FF1155CC"/>
        <sz val="11.0"/>
        <u/>
      </rPr>
      <t>Back Track (USA, Europe).zip</t>
    </r>
  </si>
  <si>
    <r>
      <rPr>
        <rFont val="&quot;Helvetica Neue&quot;, Helvetica, Arial, sans-serif"/>
        <color rgb="FF1155CC"/>
        <sz val="11.0"/>
        <u/>
      </rPr>
      <t>Back to Stone (Europe) (En,Fr).zip</t>
    </r>
  </si>
  <si>
    <r>
      <rPr>
        <rFont val="&quot;Helvetica Neue&quot;, Helvetica, Arial, sans-serif"/>
        <color rgb="FF1155CC"/>
        <sz val="11.0"/>
        <u/>
      </rPr>
      <t>Back to Stone (Europe) (En,Fr,De) (Beta).zip</t>
    </r>
  </si>
  <si>
    <r>
      <rPr>
        <rFont val="&quot;Helvetica Neue&quot;, Helvetica, Arial, sans-serif"/>
        <color rgb="FF1155CC"/>
        <sz val="11.0"/>
        <u/>
      </rPr>
      <t>Back to Stone (USA) (En,Fr).zip</t>
    </r>
  </si>
  <si>
    <r>
      <rPr>
        <rFont val="&quot;Helvetica Neue&quot;, Helvetica, Arial, sans-serif"/>
        <color rgb="FF1155CC"/>
        <sz val="11.0"/>
        <u/>
      </rPr>
      <t>Backup LIB Sample (Unknown) (v1.04) (Program).zip</t>
    </r>
  </si>
  <si>
    <r>
      <rPr>
        <rFont val="&quot;Helvetica Neue&quot;, Helvetica, Arial, sans-serif"/>
        <color rgb="FF1155CC"/>
        <sz val="11.0"/>
        <u/>
      </rPr>
      <t>Backup Mem. Quick-Copy (Unknown) (v1.04) (Program).zip</t>
    </r>
  </si>
  <si>
    <r>
      <rPr>
        <rFont val="&quot;Helvetica Neue&quot;, Helvetica, Arial, sans-serif"/>
        <color rgb="FF1155CC"/>
        <sz val="11.0"/>
        <u/>
      </rPr>
      <t>Backyard Baseball (USA).zip</t>
    </r>
  </si>
  <si>
    <r>
      <rPr>
        <rFont val="&quot;Helvetica Neue&quot;, Helvetica, Arial, sans-serif"/>
        <color rgb="FF1155CC"/>
        <sz val="11.0"/>
        <u/>
      </rPr>
      <t>Backyard Baseball 2006 (USA).zip</t>
    </r>
  </si>
  <si>
    <r>
      <rPr>
        <rFont val="&quot;Helvetica Neue&quot;, Helvetica, Arial, sans-serif"/>
        <color rgb="FF1155CC"/>
        <sz val="11.0"/>
        <u/>
      </rPr>
      <t>Backyard Basketball (USA).zip</t>
    </r>
  </si>
  <si>
    <r>
      <rPr>
        <rFont val="&quot;Helvetica Neue&quot;, Helvetica, Arial, sans-serif"/>
        <color rgb="FF1155CC"/>
        <sz val="11.0"/>
        <u/>
      </rPr>
      <t>Backyard Football (USA).zip</t>
    </r>
  </si>
  <si>
    <r>
      <rPr>
        <rFont val="&quot;Helvetica Neue&quot;, Helvetica, Arial, sans-serif"/>
        <color rgb="FF1155CC"/>
        <sz val="11.0"/>
        <u/>
      </rPr>
      <t>Backyard Football 2006 (USA).zip</t>
    </r>
  </si>
  <si>
    <r>
      <rPr>
        <rFont val="&quot;Helvetica Neue&quot;, Helvetica, Arial, sans-serif"/>
        <color rgb="FF1155CC"/>
        <sz val="11.0"/>
        <u/>
      </rPr>
      <t>Backyard Hockey (USA).zip</t>
    </r>
  </si>
  <si>
    <r>
      <rPr>
        <rFont val="&quot;Helvetica Neue&quot;, Helvetica, Arial, sans-serif"/>
        <color rgb="FF1155CC"/>
        <sz val="11.0"/>
        <u/>
      </rPr>
      <t>Backyard Skateboarding (USA).zip</t>
    </r>
  </si>
  <si>
    <r>
      <rPr>
        <rFont val="&quot;Helvetica Neue&quot;, Helvetica, Arial, sans-serif"/>
        <color rgb="FF1155CC"/>
        <sz val="11.0"/>
        <u/>
      </rPr>
      <t>Backyard Sports - Baseball 2007 (USA).zip</t>
    </r>
  </si>
  <si>
    <r>
      <rPr>
        <rFont val="&quot;Helvetica Neue&quot;, Helvetica, Arial, sans-serif"/>
        <color rgb="FF1155CC"/>
        <sz val="11.0"/>
        <u/>
      </rPr>
      <t>Backyard Sports - Basketball 2007 (USA).zip</t>
    </r>
  </si>
  <si>
    <r>
      <rPr>
        <rFont val="&quot;Helvetica Neue&quot;, Helvetica, Arial, sans-serif"/>
        <color rgb="FF1155CC"/>
        <sz val="11.0"/>
        <u/>
      </rPr>
      <t>Backyard Sports - Football 2007 (USA).zip</t>
    </r>
  </si>
  <si>
    <r>
      <rPr>
        <rFont val="&quot;Helvetica Neue&quot;, Helvetica, Arial, sans-serif"/>
        <color rgb="FF1155CC"/>
        <sz val="11.0"/>
        <u/>
      </rPr>
      <t>Bakunetsu Dodge Ball Fighters (Japan).zip</t>
    </r>
  </si>
  <si>
    <r>
      <rPr>
        <rFont val="&quot;Helvetica Neue&quot;, Helvetica, Arial, sans-serif"/>
        <color rgb="FF1155CC"/>
        <sz val="11.0"/>
        <u/>
      </rPr>
      <t>Bakuten Shoot Beyblade - Gekitou! Saikyou Blader (Japan).zip</t>
    </r>
  </si>
  <si>
    <r>
      <rPr>
        <rFont val="&quot;Helvetica Neue&quot;, Helvetica, Arial, sans-serif"/>
        <color rgb="FF1155CC"/>
        <sz val="11.0"/>
        <u/>
      </rPr>
      <t>Bakuten Shoot Beyblade 2002 - Gekisen! Team Battle!! Kouryuu no Shou - Daichi Hen (Japan).zip</t>
    </r>
  </si>
  <si>
    <r>
      <rPr>
        <rFont val="&quot;Helvetica Neue&quot;, Helvetica, Arial, sans-serif"/>
        <color rgb="FF1155CC"/>
        <sz val="11.0"/>
        <u/>
      </rPr>
      <t>Bakuten Shoot Beyblade 2002 - Gekisen! Team Battle!! Seiryuu no Shou - Takao Hen (Japan).zip</t>
    </r>
  </si>
  <si>
    <r>
      <rPr>
        <rFont val="&quot;Helvetica Neue&quot;, Helvetica, Arial, sans-serif"/>
        <color rgb="FF1155CC"/>
        <sz val="11.0"/>
        <u/>
      </rPr>
      <t>Bakuten Shoot Beyblade 2002 - Ikuze! Bakutou! Chou Jiryoku Battle!! (Japan).zip</t>
    </r>
  </si>
  <si>
    <r>
      <rPr>
        <rFont val="&quot;Helvetica Neue&quot;, Helvetica, Arial, sans-serif"/>
        <color rgb="FF1155CC"/>
        <sz val="11.0"/>
        <u/>
      </rPr>
      <t>Baldur's Gate - Dark Alliance (Europe) (En,Fr,De,Es,It).zip</t>
    </r>
  </si>
  <si>
    <r>
      <rPr>
        <rFont val="&quot;Helvetica Neue&quot;, Helvetica, Arial, sans-serif"/>
        <color rgb="FF1155CC"/>
        <sz val="11.0"/>
        <u/>
      </rPr>
      <t>Baldur's Gate - Dark Alliance (USA).zip</t>
    </r>
  </si>
  <si>
    <r>
      <rPr>
        <rFont val="&quot;Helvetica Neue&quot;, Helvetica, Arial, sans-serif"/>
        <color rgb="FF1155CC"/>
        <sz val="11.0"/>
        <u/>
      </rPr>
      <t>Ballistic - Ecks vs. Sever (USA).zip</t>
    </r>
  </si>
  <si>
    <r>
      <rPr>
        <rFont val="&quot;Helvetica Neue&quot;, Helvetica, Arial, sans-serif"/>
        <color rgb="FF1155CC"/>
        <sz val="11.0"/>
        <u/>
      </rPr>
      <t>Banjo-Kazooie - Grunty's Revenge (Europe) (Beta 1).zip</t>
    </r>
  </si>
  <si>
    <r>
      <rPr>
        <rFont val="&quot;Helvetica Neue&quot;, Helvetica, Arial, sans-serif"/>
        <color rgb="FF1155CC"/>
        <sz val="11.0"/>
        <u/>
      </rPr>
      <t>Banjo-Kazooie - Grunty's Revenge (Europe) (Beta 2).zip</t>
    </r>
  </si>
  <si>
    <r>
      <rPr>
        <rFont val="&quot;Helvetica Neue&quot;, Helvetica, Arial, sans-serif"/>
        <color rgb="FF1155CC"/>
        <sz val="11.0"/>
        <u/>
      </rPr>
      <t>Banjo-Kazooie - Grunty's Revenge (Europe) (En,Fr,De).zip</t>
    </r>
  </si>
  <si>
    <r>
      <rPr>
        <rFont val="&quot;Helvetica Neue&quot;, Helvetica, Arial, sans-serif"/>
        <color rgb="FF1155CC"/>
        <sz val="11.0"/>
        <u/>
      </rPr>
      <t>Banjo-Kazooie - Grunty's Revenge (USA, Europe).zip</t>
    </r>
  </si>
  <si>
    <r>
      <rPr>
        <rFont val="&quot;Helvetica Neue&quot;, Helvetica, Arial, sans-serif"/>
        <color rgb="FF1155CC"/>
        <sz val="11.0"/>
        <u/>
      </rPr>
      <t>Banjo-Kazooie - La Vendetta di Grunty (Italy).zip</t>
    </r>
  </si>
  <si>
    <r>
      <rPr>
        <rFont val="&quot;Helvetica Neue&quot;, Helvetica, Arial, sans-serif"/>
        <color rgb="FF1155CC"/>
        <sz val="11.0"/>
        <u/>
      </rPr>
      <t>Banjo-Kazooie - La Venganza de Grunty (Spain).zip</t>
    </r>
  </si>
  <si>
    <r>
      <rPr>
        <rFont val="&quot;Helvetica Neue&quot;, Helvetica, Arial, sans-serif"/>
        <color rgb="FF1155CC"/>
        <sz val="11.0"/>
        <u/>
      </rPr>
      <t>Banjo-Pilot (Europe) (Beta 1).zip</t>
    </r>
  </si>
  <si>
    <r>
      <rPr>
        <rFont val="&quot;Helvetica Neue&quot;, Helvetica, Arial, sans-serif"/>
        <color rgb="FF1155CC"/>
        <sz val="11.0"/>
        <u/>
      </rPr>
      <t>Banjo-Pilot (Europe) (En,Fr,De,Es,It) (Beta 2) (2004-09-29).zip</t>
    </r>
  </si>
  <si>
    <r>
      <rPr>
        <rFont val="&quot;Helvetica Neue&quot;, Helvetica, Arial, sans-serif"/>
        <color rgb="FF1155CC"/>
        <sz val="11.0"/>
        <u/>
      </rPr>
      <t>Banjo-Pilot (Europe) (En,Fr,De,Es,It).zip</t>
    </r>
  </si>
  <si>
    <r>
      <rPr>
        <rFont val="&quot;Helvetica Neue&quot;, Helvetica, Arial, sans-serif"/>
        <color rgb="FF1155CC"/>
        <sz val="11.0"/>
        <u/>
      </rPr>
      <t>Banjo-Pilot (USA).zip</t>
    </r>
  </si>
  <si>
    <r>
      <rPr>
        <rFont val="&quot;Helvetica Neue&quot;, Helvetica, Arial, sans-serif"/>
        <color rgb="FF1155CC"/>
        <sz val="11.0"/>
        <u/>
      </rPr>
      <t>Barbie - The Princess and the Pauper (Europe) (En,Fr,De,Es,It,Nl).zip</t>
    </r>
  </si>
  <si>
    <r>
      <rPr>
        <rFont val="&quot;Helvetica Neue&quot;, Helvetica, Arial, sans-serif"/>
        <color rgb="FF1155CC"/>
        <sz val="11.0"/>
        <u/>
      </rPr>
      <t>Barbie - The Princess and the Pauper (USA).zip</t>
    </r>
  </si>
  <si>
    <r>
      <rPr>
        <rFont val="&quot;Helvetica Neue&quot;, Helvetica, Arial, sans-serif"/>
        <color rgb="FF1155CC"/>
        <sz val="11.0"/>
        <u/>
      </rPr>
      <t>Barbie Diaries, The - High School Mystery (Europe).zip</t>
    </r>
  </si>
  <si>
    <r>
      <rPr>
        <rFont val="&quot;Helvetica Neue&quot;, Helvetica, Arial, sans-serif"/>
        <color rgb="FF1155CC"/>
        <sz val="11.0"/>
        <u/>
      </rPr>
      <t>Barbie Diaries, The - High School Mystery (USA).zip</t>
    </r>
  </si>
  <si>
    <r>
      <rPr>
        <rFont val="&quot;Helvetica Neue&quot;, Helvetica, Arial, sans-serif"/>
        <color rgb="FF1155CC"/>
        <sz val="11.0"/>
        <u/>
      </rPr>
      <t>Barbie Horse Adventures (Europe) (En,Fr,De,Es,It,Nl).zip</t>
    </r>
  </si>
  <si>
    <r>
      <rPr>
        <rFont val="&quot;Helvetica Neue&quot;, Helvetica, Arial, sans-serif"/>
        <color rgb="FF1155CC"/>
        <sz val="11.0"/>
        <u/>
      </rPr>
      <t>Barbie Horse Adventures - Blue Ribbon Race (USA).zip</t>
    </r>
  </si>
  <si>
    <r>
      <rPr>
        <rFont val="&quot;Helvetica Neue&quot;, Helvetica, Arial, sans-serif"/>
        <color rgb="FF1155CC"/>
        <sz val="11.0"/>
        <u/>
      </rPr>
      <t>Barbie Software - Groovy Games (Europe) (En,Fr,De,Es,It).zip</t>
    </r>
  </si>
  <si>
    <r>
      <rPr>
        <rFont val="&quot;Helvetica Neue&quot;, Helvetica, Arial, sans-serif"/>
        <color rgb="FF1155CC"/>
        <sz val="11.0"/>
        <u/>
      </rPr>
      <t>Barbie Software - Groovy Games (USA).zip</t>
    </r>
  </si>
  <si>
    <r>
      <rPr>
        <rFont val="&quot;Helvetica Neue&quot;, Helvetica, Arial, sans-serif"/>
        <color rgb="FF1155CC"/>
        <sz val="11.0"/>
        <u/>
      </rPr>
      <t>Barbie Superpack - Secret Agent + Groovy Games (Europe) (En,Fr,De,Es,It).zip</t>
    </r>
  </si>
  <si>
    <r>
      <rPr>
        <rFont val="&quot;Helvetica Neue&quot;, Helvetica, Arial, sans-serif"/>
        <color rgb="FF1155CC"/>
        <sz val="11.0"/>
        <u/>
      </rPr>
      <t>Barbie Superpack - Secret Agent + Groovy Games (USA).zip</t>
    </r>
  </si>
  <si>
    <r>
      <rPr>
        <rFont val="&quot;Helvetica Neue&quot;, Helvetica, Arial, sans-serif"/>
        <color rgb="FF1155CC"/>
        <sz val="11.0"/>
        <u/>
      </rPr>
      <t>Barbie and the Magic of Pegasus (Europe) (En,Fr,De,Es,It,Nl).zip</t>
    </r>
  </si>
  <si>
    <r>
      <rPr>
        <rFont val="&quot;Helvetica Neue&quot;, Helvetica, Arial, sans-serif"/>
        <color rgb="FF1155CC"/>
        <sz val="11.0"/>
        <u/>
      </rPr>
      <t>Barbie and the Magic of Pegasus (USA) (Beta) (2005-01-21).zip</t>
    </r>
  </si>
  <si>
    <r>
      <rPr>
        <rFont val="&quot;Helvetica Neue&quot;, Helvetica, Arial, sans-serif"/>
        <color rgb="FF1155CC"/>
        <sz val="11.0"/>
        <u/>
      </rPr>
      <t>Barbie and the Magic of Pegasus (USA) (Beta) (2005-02-18).zip</t>
    </r>
  </si>
  <si>
    <r>
      <rPr>
        <rFont val="&quot;Helvetica Neue&quot;, Helvetica, Arial, sans-serif"/>
        <color rgb="FF1155CC"/>
        <sz val="11.0"/>
        <u/>
      </rPr>
      <t>Barbie and the Magic of Pegasus (USA) (Beta) (2005-03-18).zip</t>
    </r>
  </si>
  <si>
    <r>
      <rPr>
        <rFont val="&quot;Helvetica Neue&quot;, Helvetica, Arial, sans-serif"/>
        <color rgb="FF1155CC"/>
        <sz val="11.0"/>
        <u/>
      </rPr>
      <t>Barbie and the Magic of Pegasus (USA) (Beta) (2005-04-15).zip</t>
    </r>
  </si>
  <si>
    <r>
      <rPr>
        <rFont val="&quot;Helvetica Neue&quot;, Helvetica, Arial, sans-serif"/>
        <color rgb="FF1155CC"/>
        <sz val="11.0"/>
        <u/>
      </rPr>
      <t>Barbie and the Magic of Pegasus (USA).zip</t>
    </r>
  </si>
  <si>
    <r>
      <rPr>
        <rFont val="&quot;Helvetica Neue&quot;, Helvetica, Arial, sans-serif"/>
        <color rgb="FF1155CC"/>
        <sz val="11.0"/>
        <u/>
      </rPr>
      <t>Barbie as The Island Princess (USA).zip</t>
    </r>
  </si>
  <si>
    <r>
      <rPr>
        <rFont val="&quot;Helvetica Neue&quot;, Helvetica, Arial, sans-serif"/>
        <color rgb="FF1155CC"/>
        <sz val="11.0"/>
        <u/>
      </rPr>
      <t>Barbie in the 12 Dancing Princesses (Europe) (En,Fr,De,Es,It).zip</t>
    </r>
  </si>
  <si>
    <r>
      <rPr>
        <rFont val="&quot;Helvetica Neue&quot;, Helvetica, Arial, sans-serif"/>
        <color rgb="FF1155CC"/>
        <sz val="11.0"/>
        <u/>
      </rPr>
      <t>Barbie in the 12 Dancing Princesses (USA).zip</t>
    </r>
  </si>
  <si>
    <r>
      <rPr>
        <rFont val="&quot;Helvetica Neue&quot;, Helvetica, Arial, sans-serif"/>
        <color rgb="FF1155CC"/>
        <sz val="11.0"/>
        <u/>
      </rPr>
      <t>Barnyard (Europe) (En,Fr,De,Es,It,Nl).zip</t>
    </r>
  </si>
  <si>
    <r>
      <rPr>
        <rFont val="&quot;Helvetica Neue&quot;, Helvetica, Arial, sans-serif"/>
        <color rgb="FF1155CC"/>
        <sz val="11.0"/>
        <u/>
      </rPr>
      <t>Barnyard (USA).zip</t>
    </r>
  </si>
  <si>
    <r>
      <rPr>
        <rFont val="&quot;Helvetica Neue&quot;, Helvetica, Arial, sans-serif"/>
        <color rgb="FF1155CC"/>
        <sz val="11.0"/>
        <u/>
      </rPr>
      <t>Baseball Advance (USA).zip</t>
    </r>
  </si>
  <si>
    <r>
      <rPr>
        <rFont val="&quot;Helvetica Neue&quot;, Helvetica, Arial, sans-serif"/>
        <color rgb="FF1155CC"/>
        <sz val="11.0"/>
        <u/>
      </rPr>
      <t>Bass Tsuri Shiyouze! - Tournament wa Senryaku da! (Japan).zip</t>
    </r>
  </si>
  <si>
    <r>
      <rPr>
        <rFont val="&quot;Helvetica Neue&quot;, Helvetica, Arial, sans-serif"/>
        <color rgb="FF1155CC"/>
        <sz val="11.0"/>
        <u/>
      </rPr>
      <t>Batman - Rise of Sin Tzu (USA) (En,Fr,Es).zip</t>
    </r>
  </si>
  <si>
    <r>
      <rPr>
        <rFont val="&quot;Helvetica Neue&quot;, Helvetica, Arial, sans-serif"/>
        <color rgb="FF1155CC"/>
        <sz val="11.0"/>
        <u/>
      </rPr>
      <t>Batman - Vengeance (Europe) (En,Fr,De,Es,It,Nl).zip</t>
    </r>
  </si>
  <si>
    <r>
      <rPr>
        <rFont val="&quot;Helvetica Neue&quot;, Helvetica, Arial, sans-serif"/>
        <color rgb="FF1155CC"/>
        <sz val="11.0"/>
        <u/>
      </rPr>
      <t>Batman - Vengeance (USA) (En,Fr,Es).zip</t>
    </r>
  </si>
  <si>
    <r>
      <rPr>
        <rFont val="&quot;Helvetica Neue&quot;, Helvetica, Arial, sans-serif"/>
        <color rgb="FF1155CC"/>
        <sz val="11.0"/>
        <u/>
      </rPr>
      <t>Batman Begins (USA, Europe) (En,Fr,De,Es,It,Nl).zip</t>
    </r>
  </si>
  <si>
    <r>
      <rPr>
        <rFont val="&quot;Helvetica Neue&quot;, Helvetica, Arial, sans-serif"/>
        <color rgb="FF1155CC"/>
        <sz val="11.0"/>
        <u/>
      </rPr>
      <t>Battery Chad - Shock the World (World) (Demo) (Aftermarket) (Unl).zip</t>
    </r>
  </si>
  <si>
    <r>
      <rPr>
        <rFont val="&quot;Helvetica Neue&quot;, Helvetica, Arial, sans-serif"/>
        <color rgb="FF1155CC"/>
        <sz val="11.0"/>
        <u/>
      </rPr>
      <t>Battle B-Daman (USA).zip</t>
    </r>
  </si>
  <si>
    <r>
      <rPr>
        <rFont val="&quot;Helvetica Neue&quot;, Helvetica, Arial, sans-serif"/>
        <color rgb="FF1155CC"/>
        <sz val="11.0"/>
        <u/>
      </rPr>
      <t>Battle B-Daman - Fire Spirits! (USA).zip</t>
    </r>
  </si>
  <si>
    <r>
      <rPr>
        <rFont val="&quot;Helvetica Neue&quot;, Helvetica, Arial, sans-serif"/>
        <color rgb="FF1155CC"/>
        <sz val="11.0"/>
        <u/>
      </rPr>
      <t>BattleBots - Beyond the BattleBox (Europe) (En,Fr,De).zip</t>
    </r>
  </si>
  <si>
    <r>
      <rPr>
        <rFont val="&quot;Helvetica Neue&quot;, Helvetica, Arial, sans-serif"/>
        <color rgb="FF1155CC"/>
        <sz val="11.0"/>
        <u/>
      </rPr>
      <t>BattleBots - Beyond the BattleBox (USA).zip</t>
    </r>
  </si>
  <si>
    <r>
      <rPr>
        <rFont val="&quot;Helvetica Neue&quot;, Helvetica, Arial, sans-serif"/>
        <color rgb="FF1155CC"/>
        <sz val="11.0"/>
        <u/>
      </rPr>
      <t>BattleBots - Design &amp; Destroy (USA).zip</t>
    </r>
  </si>
  <si>
    <r>
      <rPr>
        <rFont val="&quot;Helvetica Neue&quot;, Helvetica, Arial, sans-serif"/>
        <color rgb="FF1155CC"/>
        <sz val="11.0"/>
        <u/>
      </rPr>
      <t>Battle Network - Rockman EXE (Japan) (Virtual Console).zip</t>
    </r>
  </si>
  <si>
    <r>
      <rPr>
        <rFont val="&quot;Helvetica Neue&quot;, Helvetica, Arial, sans-serif"/>
        <color rgb="FF1155CC"/>
        <sz val="11.0"/>
        <u/>
      </rPr>
      <t>Battle Network - Rockman EXE (Japan).zip</t>
    </r>
  </si>
  <si>
    <r>
      <rPr>
        <rFont val="&quot;Helvetica Neue&quot;, Helvetica, Arial, sans-serif"/>
        <color rgb="FF1155CC"/>
        <sz val="11.0"/>
        <u/>
      </rPr>
      <t>Battle Network - Rockman EXE 2 (Japan) (Rev 1) (Virtual Console).zip</t>
    </r>
  </si>
  <si>
    <r>
      <rPr>
        <rFont val="&quot;Helvetica Neue&quot;, Helvetica, Arial, sans-serif"/>
        <color rgb="FF1155CC"/>
        <sz val="11.0"/>
        <u/>
      </rPr>
      <t>Battle Network - Rockman EXE 2 (Japan) (Rev 1).zip</t>
    </r>
  </si>
  <si>
    <r>
      <rPr>
        <rFont val="&quot;Helvetica Neue&quot;, Helvetica, Arial, sans-serif"/>
        <color rgb="FF1155CC"/>
        <sz val="11.0"/>
        <u/>
      </rPr>
      <t>Battle Network - Rockman EXE 2 (Japan).zip</t>
    </r>
  </si>
  <si>
    <r>
      <rPr>
        <rFont val="&quot;Helvetica Neue&quot;, Helvetica, Arial, sans-serif"/>
        <color rgb="FF1155CC"/>
        <sz val="11.0"/>
        <u/>
      </rPr>
      <t>Battle Network - Rockman EXE 2 (World) (Ja) (Mega Man Battle Network Legacy Collection).zip</t>
    </r>
  </si>
  <si>
    <r>
      <rPr>
        <rFont val="&quot;Helvetica Neue&quot;, Helvetica, Arial, sans-serif"/>
        <color rgb="FF1155CC"/>
        <sz val="11.0"/>
        <u/>
      </rPr>
      <t>Battle Network - Rockman EXE 3 (Japan) (Rev 1) (Virtual Console).zip</t>
    </r>
  </si>
  <si>
    <r>
      <rPr>
        <rFont val="&quot;Helvetica Neue&quot;, Helvetica, Arial, sans-serif"/>
        <color rgb="FF1155CC"/>
        <sz val="11.0"/>
        <u/>
      </rPr>
      <t>Battle Network - Rockman EXE 3 (Japan) (Rev 1).zip</t>
    </r>
  </si>
  <si>
    <r>
      <rPr>
        <rFont val="&quot;Helvetica Neue&quot;, Helvetica, Arial, sans-serif"/>
        <color rgb="FF1155CC"/>
        <sz val="11.0"/>
        <u/>
      </rPr>
      <t>Battle Network - Rockman EXE 3 (Japan).zip</t>
    </r>
  </si>
  <si>
    <r>
      <rPr>
        <rFont val="&quot;Helvetica Neue&quot;, Helvetica, Arial, sans-serif"/>
        <color rgb="FF1155CC"/>
        <sz val="11.0"/>
        <u/>
      </rPr>
      <t>Battle Network - Rockman EXE 3 - Black (Japan) (Promo).zip</t>
    </r>
  </si>
  <si>
    <r>
      <rPr>
        <rFont val="&quot;Helvetica Neue&quot;, Helvetica, Arial, sans-serif"/>
        <color rgb="FF1155CC"/>
        <sz val="11.0"/>
        <u/>
      </rPr>
      <t>Battle Network - Rockman EXE 3 - Black (Japan) (Rev 1) (Virtual Console).zip</t>
    </r>
  </si>
  <si>
    <r>
      <rPr>
        <rFont val="&quot;Helvetica Neue&quot;, Helvetica, Arial, sans-serif"/>
        <color rgb="FF1155CC"/>
        <sz val="11.0"/>
        <u/>
      </rPr>
      <t>Battle Network - Rockman EXE 3 - Black (Japan) (Rev 1).zip</t>
    </r>
  </si>
  <si>
    <r>
      <rPr>
        <rFont val="&quot;Helvetica Neue&quot;, Helvetica, Arial, sans-serif"/>
        <color rgb="FF1155CC"/>
        <sz val="11.0"/>
        <u/>
      </rPr>
      <t>Battle Picross (World) (Unl).zip</t>
    </r>
  </si>
  <si>
    <r>
      <rPr>
        <rFont val="&quot;Helvetica Neue&quot;, Helvetica, Arial, sans-serif"/>
        <color rgb="FF1155CC"/>
        <sz val="11.0"/>
        <u/>
      </rPr>
      <t>Battle X Battle - Kyodai Gyo Densetsu (Japan).zip</t>
    </r>
  </si>
  <si>
    <r>
      <rPr>
        <rFont val="&quot;Helvetica Neue&quot;, Helvetica, Arial, sans-serif"/>
        <color rgb="FF1155CC"/>
        <sz val="11.0"/>
        <u/>
      </rPr>
      <t>Battletoads (USA) (Proto).zip</t>
    </r>
  </si>
  <si>
    <r>
      <rPr>
        <rFont val="&quot;Helvetica Neue&quot;, Helvetica, Arial, sans-serif"/>
        <color rgb="FF1155CC"/>
        <sz val="11.0"/>
        <u/>
      </rPr>
      <t>Beast Shooter - Mezase Beast King! (Japan).zip</t>
    </r>
  </si>
  <si>
    <r>
      <rPr>
        <rFont val="&quot;Helvetica Neue&quot;, Helvetica, Arial, sans-serif"/>
        <color rgb="FF1155CC"/>
        <sz val="11.0"/>
        <u/>
      </rPr>
      <t>Bee Game, The (USA).zip</t>
    </r>
  </si>
  <si>
    <r>
      <rPr>
        <rFont val="&quot;Helvetica Neue&quot;, Helvetica, Arial, sans-serif"/>
        <color rgb="FF1155CC"/>
        <sz val="11.0"/>
        <u/>
      </rPr>
      <t>Bengt Swinger of Longarm (World) (Unl).zip</t>
    </r>
  </si>
  <si>
    <r>
      <rPr>
        <rFont val="&quot;Helvetica Neue&quot;, Helvetica, Arial, sans-serif"/>
        <color rgb="FF1155CC"/>
        <sz val="11.0"/>
        <u/>
      </rPr>
      <t>Berenstain Bears and the Spooky Old Tree, The (USA).zip</t>
    </r>
  </si>
  <si>
    <r>
      <rPr>
        <rFont val="&quot;Helvetica Neue&quot;, Helvetica, Arial, sans-serif"/>
        <color rgb="FF1155CC"/>
        <sz val="11.0"/>
        <u/>
      </rPr>
      <t>Best Friends - Hunde &amp; Katzen (Germany) (En,De).zip</t>
    </r>
  </si>
  <si>
    <r>
      <rPr>
        <rFont val="&quot;Helvetica Neue&quot;, Helvetica, Arial, sans-serif"/>
        <color rgb="FF1155CC"/>
        <sz val="11.0"/>
        <u/>
      </rPr>
      <t>Best Play Pro Yakyuu (Japan).zip</t>
    </r>
  </si>
  <si>
    <r>
      <rPr>
        <rFont val="&quot;Helvetica Neue&quot;, Helvetica, Arial, sans-serif"/>
        <color rgb="FF1155CC"/>
        <sz val="11.0"/>
        <u/>
      </rPr>
      <t>Beyblade G-Revolution (Europe) (En,De,Es,It).zip</t>
    </r>
  </si>
  <si>
    <r>
      <rPr>
        <rFont val="&quot;Helvetica Neue&quot;, Helvetica, Arial, sans-serif"/>
        <color rgb="FF1155CC"/>
        <sz val="11.0"/>
        <u/>
      </rPr>
      <t>Beyblade G-Revolution (USA).zip</t>
    </r>
  </si>
  <si>
    <r>
      <rPr>
        <rFont val="&quot;Helvetica Neue&quot;, Helvetica, Arial, sans-serif"/>
        <color rgb="FF1155CC"/>
        <sz val="11.0"/>
        <u/>
      </rPr>
      <t>Beyblade V-Force - Ultimate Blader Jam (Europe) (En,Fr,De,Es,It) (Beta).zip</t>
    </r>
  </si>
  <si>
    <r>
      <rPr>
        <rFont val="&quot;Helvetica Neue&quot;, Helvetica, Arial, sans-serif"/>
        <color rgb="FF1155CC"/>
        <sz val="11.0"/>
        <u/>
      </rPr>
      <t>Beyblade V-Force - Ultimate Blader Jam (Europe) (En,Fr,De,Es,It).zip</t>
    </r>
  </si>
  <si>
    <r>
      <rPr>
        <rFont val="&quot;Helvetica Neue&quot;, Helvetica, Arial, sans-serif"/>
        <color rgb="FF1155CC"/>
        <sz val="11.0"/>
        <u/>
      </rPr>
      <t>Beyblade V-Force - Ultimate Blader Jam (USA).zip</t>
    </r>
  </si>
  <si>
    <r>
      <rPr>
        <rFont val="&quot;Helvetica Neue&quot;, Helvetica, Arial, sans-serif"/>
        <color rgb="FF1155CC"/>
        <sz val="11.0"/>
        <u/>
      </rPr>
      <t>Bibi Blocksberg - Der Magische Hexenkreis (Germany).zip</t>
    </r>
  </si>
  <si>
    <r>
      <rPr>
        <rFont val="&quot;Helvetica Neue&quot;, Helvetica, Arial, sans-serif"/>
        <color rgb="FF1155CC"/>
        <sz val="11.0"/>
        <u/>
      </rPr>
      <t>Bibi und Tina - Ferien auf dem Martinshof (Germany) (Rev 1).zip</t>
    </r>
  </si>
  <si>
    <r>
      <rPr>
        <rFont val="&quot;Helvetica Neue&quot;, Helvetica, Arial, sans-serif"/>
        <color rgb="FF1155CC"/>
        <sz val="11.0"/>
        <u/>
      </rPr>
      <t>Bibi und Tina - Ferien auf dem Martinshof (Germany).zip</t>
    </r>
  </si>
  <si>
    <r>
      <rPr>
        <rFont val="&quot;Helvetica Neue&quot;, Helvetica, Arial, sans-serif"/>
        <color rgb="FF1155CC"/>
        <sz val="11.0"/>
        <u/>
      </rPr>
      <t>Bible Game, The (USA).zip</t>
    </r>
  </si>
  <si>
    <r>
      <rPr>
        <rFont val="&quot;Helvetica Neue&quot;, Helvetica, Arial, sans-serif"/>
        <color rgb="FF1155CC"/>
        <sz val="11.0"/>
        <u/>
      </rPr>
      <t>Biene Maja, Die - Klatschmohnwiese in Gefahr (Germany).zip</t>
    </r>
  </si>
  <si>
    <r>
      <rPr>
        <rFont val="&quot;Helvetica Neue&quot;, Helvetica, Arial, sans-serif"/>
        <color rgb="FF1155CC"/>
        <sz val="11.0"/>
        <u/>
      </rPr>
      <t>Big Mutha Truckers (Europe) (En,Fr,De,Es,It).zip</t>
    </r>
  </si>
  <si>
    <r>
      <rPr>
        <rFont val="&quot;Helvetica Neue&quot;, Helvetica, Arial, sans-serif"/>
        <color rgb="FF1155CC"/>
        <sz val="11.0"/>
        <u/>
      </rPr>
      <t>Big Mutha Truckers (USA).zip</t>
    </r>
  </si>
  <si>
    <r>
      <rPr>
        <rFont val="&quot;Helvetica Neue&quot;, Helvetica, Arial, sans-serif"/>
        <color rgb="FF1155CC"/>
        <sz val="11.0"/>
        <u/>
      </rPr>
      <t>Bionicle (Europe) (En,Fr,De,Da).zip</t>
    </r>
  </si>
  <si>
    <r>
      <rPr>
        <rFont val="&quot;Helvetica Neue&quot;, Helvetica, Arial, sans-serif"/>
        <color rgb="FF1155CC"/>
        <sz val="11.0"/>
        <u/>
      </rPr>
      <t>Bionicle (USA).zip</t>
    </r>
  </si>
  <si>
    <r>
      <rPr>
        <rFont val="&quot;Helvetica Neue&quot;, Helvetica, Arial, sans-serif"/>
        <color rgb="FF1155CC"/>
        <sz val="11.0"/>
        <u/>
      </rPr>
      <t>Bionicle - Matoran Adventures (USA, Europe) (En,Fr,De,Es,It,Nl,Sv,Da).zip</t>
    </r>
  </si>
  <si>
    <r>
      <rPr>
        <rFont val="&quot;Helvetica Neue&quot;, Helvetica, Arial, sans-serif"/>
        <color rgb="FF1155CC"/>
        <sz val="11.0"/>
        <u/>
      </rPr>
      <t>Bionicle - Maze of Shadows (Europe) (En,De) (Rev 1).zip</t>
    </r>
  </si>
  <si>
    <r>
      <rPr>
        <rFont val="&quot;Helvetica Neue&quot;, Helvetica, Arial, sans-serif"/>
        <color rgb="FF1155CC"/>
        <sz val="11.0"/>
        <u/>
      </rPr>
      <t>Bionicle - Maze of Shadows (Europe) (En,De).zip</t>
    </r>
  </si>
  <si>
    <r>
      <rPr>
        <rFont val="&quot;Helvetica Neue&quot;, Helvetica, Arial, sans-serif"/>
        <color rgb="FF1155CC"/>
        <sz val="11.0"/>
        <u/>
      </rPr>
      <t>Bionicle - Maze of Shadows (USA).zip</t>
    </r>
  </si>
  <si>
    <r>
      <rPr>
        <rFont val="&quot;Helvetica Neue&quot;, Helvetica, Arial, sans-serif"/>
        <color rgb="FF1155CC"/>
        <sz val="11.0"/>
        <u/>
      </rPr>
      <t>Bionicle Heroes (Europe) (En,Fr,De,Es,It,Da).zip</t>
    </r>
  </si>
  <si>
    <r>
      <rPr>
        <rFont val="&quot;Helvetica Neue&quot;, Helvetica, Arial, sans-serif"/>
        <color rgb="FF1155CC"/>
        <sz val="11.0"/>
        <u/>
      </rPr>
      <t>Bionicle Heroes (USA) (En,Fr,De,Es,It,Da).zip</t>
    </r>
  </si>
  <si>
    <r>
      <rPr>
        <rFont val="&quot;Helvetica Neue&quot;, Helvetica, Arial, sans-serif"/>
        <color rgb="FF1155CC"/>
        <sz val="11.0"/>
        <u/>
      </rPr>
      <t>Black Belt Challenge (Europe).zip</t>
    </r>
  </si>
  <si>
    <r>
      <rPr>
        <rFont val="&quot;Helvetica Neue&quot;, Helvetica, Arial, sans-serif"/>
        <color rgb="FF1155CC"/>
        <sz val="11.0"/>
        <u/>
      </rPr>
      <t>Black Black - Bura Bura (Japan).zip</t>
    </r>
  </si>
  <si>
    <r>
      <rPr>
        <rFont val="&quot;Helvetica Neue&quot;, Helvetica, Arial, sans-serif"/>
        <color rgb="FF1155CC"/>
        <sz val="11.0"/>
        <u/>
      </rPr>
      <t>Black Matrix Zero (Japan).zip</t>
    </r>
  </si>
  <si>
    <r>
      <rPr>
        <rFont val="&quot;Helvetica Neue&quot;, Helvetica, Arial, sans-serif"/>
        <color rgb="FF1155CC"/>
        <sz val="11.0"/>
        <u/>
      </rPr>
      <t>Black Sigil - Blade of the Exiled (USA) (Proto) (2007-02-10).zip</t>
    </r>
  </si>
  <si>
    <r>
      <rPr>
        <rFont val="&quot;Helvetica Neue&quot;, Helvetica, Arial, sans-serif"/>
        <color rgb="FF1155CC"/>
        <sz val="11.0"/>
        <u/>
      </rPr>
      <t>Blackthorne (Europe).zip</t>
    </r>
  </si>
  <si>
    <r>
      <rPr>
        <rFont val="&quot;Helvetica Neue&quot;, Helvetica, Arial, sans-serif"/>
        <color rgb="FF1155CC"/>
        <sz val="11.0"/>
        <u/>
      </rPr>
      <t>Blackthorne (USA).zip</t>
    </r>
  </si>
  <si>
    <r>
      <rPr>
        <rFont val="&quot;Helvetica Neue&quot;, Helvetica, Arial, sans-serif"/>
        <color rgb="FF1155CC"/>
        <sz val="11.0"/>
        <u/>
      </rPr>
      <t>Blades of Thunder (USA).zip</t>
    </r>
  </si>
  <si>
    <r>
      <rPr>
        <rFont val="&quot;Helvetica Neue&quot;, Helvetica, Arial, sans-serif"/>
        <color rgb="FF1155CC"/>
        <sz val="11.0"/>
        <u/>
      </rPr>
      <t>Bleach Advance - Kurenai ni Somaru Soul Society (Japan).zip</t>
    </r>
  </si>
  <si>
    <r>
      <rPr>
        <rFont val="&quot;Helvetica Neue&quot;, Helvetica, Arial, sans-serif"/>
        <color rgb="FF1155CC"/>
        <sz val="11.0"/>
        <u/>
      </rPr>
      <t>Blender Bros. (USA).zip</t>
    </r>
  </si>
  <si>
    <r>
      <rPr>
        <rFont val="&quot;Helvetica Neue&quot;, Helvetica, Arial, sans-serif"/>
        <color rgb="FF1155CC"/>
        <sz val="11.0"/>
        <u/>
      </rPr>
      <t>Blender Bros. (World) (Aftermarket) (Unl).zip</t>
    </r>
  </si>
  <si>
    <r>
      <rPr>
        <rFont val="&quot;Helvetica Neue&quot;, Helvetica, Arial, sans-serif"/>
        <color rgb="FF1155CC"/>
        <sz val="11.0"/>
        <u/>
      </rPr>
      <t>Blind Jump (World) (En,Ja,Fr,It,Ru) (v2021.11.20.0) (Proto) (Aftermarket) (Unl).zip</t>
    </r>
  </si>
  <si>
    <r>
      <rPr>
        <rFont val="&quot;Helvetica Neue&quot;, Helvetica, Arial, sans-serif"/>
        <color rgb="FF1155CC"/>
        <sz val="11.0"/>
        <u/>
      </rPr>
      <t>Blood Drive (World) (GBA Jam Week) (Aftermarket) (Unl).zip</t>
    </r>
  </si>
  <si>
    <r>
      <rPr>
        <rFont val="&quot;Helvetica Neue&quot;, Helvetica, Arial, sans-serif"/>
        <color rgb="FF1155CC"/>
        <sz val="11.0"/>
        <u/>
      </rPr>
      <t>Blue Angelo - Angels from the Shrine (Europe) (Proto 1).zip</t>
    </r>
  </si>
  <si>
    <r>
      <rPr>
        <rFont val="&quot;Helvetica Neue&quot;, Helvetica, Arial, sans-serif"/>
        <color rgb="FF1155CC"/>
        <sz val="11.0"/>
        <u/>
      </rPr>
      <t>Blue Angelo - Angels from the Shrine (Europe) (Proto 2).zip</t>
    </r>
  </si>
  <si>
    <r>
      <rPr>
        <rFont val="&quot;Helvetica Neue&quot;, Helvetica, Arial, sans-serif"/>
        <color rgb="FF1155CC"/>
        <sz val="11.0"/>
        <u/>
      </rPr>
      <t>Board Game Classics (USA).zip</t>
    </r>
  </si>
  <si>
    <r>
      <rPr>
        <rFont val="&quot;Helvetica Neue&quot;, Helvetica, Arial, sans-serif"/>
        <color rgb="FF1155CC"/>
        <sz val="11.0"/>
        <u/>
      </rPr>
      <t>Board Game Classics - Backgammon &amp; Chess &amp; Draughts (Europe) (En,Fr,De,Es,It).zip</t>
    </r>
  </si>
  <si>
    <r>
      <rPr>
        <rFont val="&quot;Helvetica Neue&quot;, Helvetica, Arial, sans-serif"/>
        <color rgb="FF1155CC"/>
        <sz val="11.0"/>
        <u/>
      </rPr>
      <t>Boboboubo Boubobo - 9 Kyoku Senshi Gag Yuugou (Japan).zip</t>
    </r>
  </si>
  <si>
    <r>
      <rPr>
        <rFont val="&quot;Helvetica Neue&quot;, Helvetica, Arial, sans-serif"/>
        <color rgb="FF1155CC"/>
        <sz val="11.0"/>
        <u/>
      </rPr>
      <t>Boboboubo Boubobo - Bakutou Hajike Taisen (Japan).zip</t>
    </r>
  </si>
  <si>
    <r>
      <rPr>
        <rFont val="&quot;Helvetica Neue&quot;, Helvetica, Arial, sans-serif"/>
        <color rgb="FF1155CC"/>
        <sz val="11.0"/>
        <u/>
      </rPr>
      <t>Boboboubo Boubobo - Maji de!! Shinken Battle (Japan).zip</t>
    </r>
  </si>
  <si>
    <r>
      <rPr>
        <rFont val="&quot;Helvetica Neue&quot;, Helvetica, Arial, sans-serif"/>
        <color rgb="FF1155CC"/>
        <sz val="11.0"/>
        <u/>
      </rPr>
      <t>Boboboubo Boubobo - Ougi 87.5 Bakuretsu Hanage Shinken (Japan).zip</t>
    </r>
  </si>
  <si>
    <r>
      <rPr>
        <rFont val="&quot;Helvetica Neue&quot;, Helvetica, Arial, sans-serif"/>
        <color rgb="FF1155CC"/>
        <sz val="11.0"/>
        <u/>
      </rPr>
      <t>Boktai - The Sun Is in Your Hand (Europe) (En,Fr,De,Es,It).zip</t>
    </r>
  </si>
  <si>
    <r>
      <rPr>
        <rFont val="&quot;Helvetica Neue&quot;, Helvetica, Arial, sans-serif"/>
        <color rgb="FF1155CC"/>
        <sz val="11.0"/>
        <u/>
      </rPr>
      <t>Boktai - The Sun Is in Your Hand (USA) (Sample).zip</t>
    </r>
  </si>
  <si>
    <r>
      <rPr>
        <rFont val="&quot;Helvetica Neue&quot;, Helvetica, Arial, sans-serif"/>
        <color rgb="FF1155CC"/>
        <sz val="11.0"/>
        <u/>
      </rPr>
      <t>Boktai - The Sun Is in Your Hand (USA).zip</t>
    </r>
  </si>
  <si>
    <r>
      <rPr>
        <rFont val="&quot;Helvetica Neue&quot;, Helvetica, Arial, sans-serif"/>
        <color rgb="FF1155CC"/>
        <sz val="11.0"/>
        <u/>
      </rPr>
      <t>Boktai 2 - Solar Boy Django (Europe) (En,Fr,De,Es,It).zip</t>
    </r>
  </si>
  <si>
    <r>
      <rPr>
        <rFont val="&quot;Helvetica Neue&quot;, Helvetica, Arial, sans-serif"/>
        <color rgb="FF1155CC"/>
        <sz val="11.0"/>
        <u/>
      </rPr>
      <t>Boktai 2 - Solar Boy Django (USA).zip</t>
    </r>
  </si>
  <si>
    <r>
      <rPr>
        <rFont val="&quot;Helvetica Neue&quot;, Helvetica, Arial, sans-serif"/>
        <color rgb="FF1155CC"/>
        <sz val="11.0"/>
        <u/>
      </rPr>
      <t>Bokujou Monogatari - Mineral Town no Nakama-tachi (Japan).zip</t>
    </r>
  </si>
  <si>
    <r>
      <rPr>
        <rFont val="&quot;Helvetica Neue&quot;, Helvetica, Arial, sans-serif"/>
        <color rgb="FF1155CC"/>
        <sz val="11.0"/>
        <u/>
      </rPr>
      <t>Bokujou Monogatari - Mineral Town no Nakama-tachi for Girl (Japan).zip</t>
    </r>
  </si>
  <si>
    <r>
      <rPr>
        <rFont val="&quot;Helvetica Neue&quot;, Helvetica, Arial, sans-serif"/>
        <color rgb="FF1155CC"/>
        <sz val="11.0"/>
        <u/>
      </rPr>
      <t>Bokura no Taiyou - Taiyou Action RPG (Japan).zip</t>
    </r>
  </si>
  <si>
    <r>
      <rPr>
        <rFont val="&quot;Helvetica Neue&quot;, Helvetica, Arial, sans-serif"/>
        <color rgb="FF1155CC"/>
        <sz val="11.0"/>
        <u/>
      </rPr>
      <t>Boku wa Koukuu Kanseikan (Japan) (Rev 1).zip</t>
    </r>
  </si>
  <si>
    <r>
      <rPr>
        <rFont val="&quot;Helvetica Neue&quot;, Helvetica, Arial, sans-serif"/>
        <color rgb="FF1155CC"/>
        <sz val="11.0"/>
        <u/>
      </rPr>
      <t>Bomberman Jetters - Densetsu no Bomberman (Japan).zip</t>
    </r>
  </si>
  <si>
    <r>
      <rPr>
        <rFont val="&quot;Helvetica Neue&quot;, Helvetica, Arial, sans-serif"/>
        <color rgb="FF1155CC"/>
        <sz val="11.0"/>
        <u/>
      </rPr>
      <t>Bomberman Jetters - Game Collection (Japan).zip</t>
    </r>
  </si>
  <si>
    <r>
      <rPr>
        <rFont val="&quot;Helvetica Neue&quot;, Helvetica, Arial, sans-serif"/>
        <color rgb="FF1155CC"/>
        <sz val="11.0"/>
        <u/>
      </rPr>
      <t>Bomberman Max 2 - Blue Advance (Europe) (En,Fr,De).zip</t>
    </r>
  </si>
  <si>
    <r>
      <rPr>
        <rFont val="&quot;Helvetica Neue&quot;, Helvetica, Arial, sans-serif"/>
        <color rgb="FF1155CC"/>
        <sz val="11.0"/>
        <u/>
      </rPr>
      <t>Bomberman Max 2 - Blue Advance (USA).zip</t>
    </r>
  </si>
  <si>
    <r>
      <rPr>
        <rFont val="&quot;Helvetica Neue&quot;, Helvetica, Arial, sans-serif"/>
        <color rgb="FF1155CC"/>
        <sz val="11.0"/>
        <u/>
      </rPr>
      <t>Bomberman Max 2 - Bomberman Version (Japan).zip</t>
    </r>
  </si>
  <si>
    <r>
      <rPr>
        <rFont val="&quot;Helvetica Neue&quot;, Helvetica, Arial, sans-serif"/>
        <color rgb="FF1155CC"/>
        <sz val="11.0"/>
        <u/>
      </rPr>
      <t>Bomberman Max 2 - Max Version (Japan).zip</t>
    </r>
  </si>
  <si>
    <r>
      <rPr>
        <rFont val="&quot;Helvetica Neue&quot;, Helvetica, Arial, sans-serif"/>
        <color rgb="FF1155CC"/>
        <sz val="11.0"/>
        <u/>
      </rPr>
      <t>Bomberman Max 2 - Red Advance (Europe) (En,Fr,De).zip</t>
    </r>
  </si>
  <si>
    <r>
      <rPr>
        <rFont val="&quot;Helvetica Neue&quot;, Helvetica, Arial, sans-serif"/>
        <color rgb="FF1155CC"/>
        <sz val="11.0"/>
        <u/>
      </rPr>
      <t>Bomberman Max 2 - Red Advance (USA).zip</t>
    </r>
  </si>
  <si>
    <r>
      <rPr>
        <rFont val="&quot;Helvetica Neue&quot;, Helvetica, Arial, sans-serif"/>
        <color rgb="FF1155CC"/>
        <sz val="11.0"/>
        <u/>
      </rPr>
      <t>Bomberman Story (Japan).zip</t>
    </r>
  </si>
  <si>
    <r>
      <rPr>
        <rFont val="&quot;Helvetica Neue&quot;, Helvetica, Arial, sans-serif"/>
        <color rgb="FF1155CC"/>
        <sz val="11.0"/>
        <u/>
      </rPr>
      <t>Bomberman Tournament (USA, Europe).zip</t>
    </r>
  </si>
  <si>
    <r>
      <rPr>
        <rFont val="&quot;Helvetica Neue&quot;, Helvetica, Arial, sans-serif"/>
        <color rgb="FF1155CC"/>
        <sz val="11.0"/>
        <u/>
      </rPr>
      <t>Bookworm (USA).zip</t>
    </r>
  </si>
  <si>
    <r>
      <rPr>
        <rFont val="&quot;Helvetica Neue&quot;, Helvetica, Arial, sans-serif"/>
        <color rgb="FF1155CC"/>
        <sz val="11.0"/>
        <u/>
      </rPr>
      <t>Bouken-ou Beet - Busters Road (Japan).zip</t>
    </r>
  </si>
  <si>
    <r>
      <rPr>
        <rFont val="&quot;Helvetica Neue&quot;, Helvetica, Arial, sans-serif"/>
        <color rgb="FF1155CC"/>
        <sz val="11.0"/>
        <u/>
      </rPr>
      <t>Bouken Yuuki Pluster World - Densetsu no Plust Gate (Japan).zip</t>
    </r>
  </si>
  <si>
    <r>
      <rPr>
        <rFont val="&quot;Helvetica Neue&quot;, Helvetica, Arial, sans-serif"/>
        <color rgb="FF1155CC"/>
        <sz val="11.0"/>
        <u/>
      </rPr>
      <t>Bouken Yuuki Pluster World - Densetsu no Plust Gate EX (Japan).zip</t>
    </r>
  </si>
  <si>
    <r>
      <rPr>
        <rFont val="&quot;Helvetica Neue&quot;, Helvetica, Arial, sans-serif"/>
        <color rgb="FF1155CC"/>
        <sz val="11.0"/>
        <u/>
      </rPr>
      <t>Bouken Yuuki Pluster World - Pluston GP (Japan).zip</t>
    </r>
  </si>
  <si>
    <r>
      <rPr>
        <rFont val="&quot;Helvetica Neue&quot;, Helvetica, Arial, sans-serif"/>
        <color rgb="FF1155CC"/>
        <sz val="11.0"/>
        <u/>
      </rPr>
      <t>Boukyaku no Senritsu (Japan).zip</t>
    </r>
  </si>
  <si>
    <r>
      <rPr>
        <rFont val="&quot;Helvetica Neue&quot;, Helvetica, Arial, sans-serif"/>
        <color rgb="FF1155CC"/>
        <sz val="11.0"/>
        <u/>
      </rPr>
      <t>Boulder Dash EX (Europe) (En,Fr,De).zip</t>
    </r>
  </si>
  <si>
    <r>
      <rPr>
        <rFont val="&quot;Helvetica Neue&quot;, Helvetica, Arial, sans-serif"/>
        <color rgb="FF1155CC"/>
        <sz val="11.0"/>
        <u/>
      </rPr>
      <t>Boulder Dash EX (Japan).zip</t>
    </r>
  </si>
  <si>
    <r>
      <rPr>
        <rFont val="&quot;Helvetica Neue&quot;, Helvetica, Arial, sans-serif"/>
        <color rgb="FF1155CC"/>
        <sz val="11.0"/>
        <u/>
      </rPr>
      <t>Boulder Dash EX (USA).zip</t>
    </r>
  </si>
  <si>
    <r>
      <rPr>
        <rFont val="&quot;Helvetica Neue&quot;, Helvetica, Arial, sans-serif"/>
        <color rgb="FF1155CC"/>
        <sz val="11.0"/>
        <u/>
      </rPr>
      <t>Bounty Hunter X (World) (Unl).zip</t>
    </r>
  </si>
  <si>
    <r>
      <rPr>
        <rFont val="&quot;Helvetica Neue&quot;, Helvetica, Arial, sans-serif"/>
        <color rgb="FF1155CC"/>
        <sz val="11.0"/>
        <u/>
      </rPr>
      <t>Boxing Fever (USA, Europe).zip</t>
    </r>
  </si>
  <si>
    <r>
      <rPr>
        <rFont val="&quot;Helvetica Neue&quot;, Helvetica, Arial, sans-serif"/>
        <color rgb="FF1155CC"/>
        <sz val="11.0"/>
        <u/>
      </rPr>
      <t>Bratz (Europe) (En,Fr,De,Es,It).zip</t>
    </r>
  </si>
  <si>
    <r>
      <rPr>
        <rFont val="&quot;Helvetica Neue&quot;, Helvetica, Arial, sans-serif"/>
        <color rgb="FF1155CC"/>
        <sz val="11.0"/>
        <u/>
      </rPr>
      <t>Bratz (USA) (En,Fr,Es).zip</t>
    </r>
  </si>
  <si>
    <r>
      <rPr>
        <rFont val="&quot;Helvetica Neue&quot;, Helvetica, Arial, sans-serif"/>
        <color rgb="FF1155CC"/>
        <sz val="11.0"/>
        <u/>
      </rPr>
      <t>Bratz - Babyz (Europe) (En,Es,It).zip</t>
    </r>
  </si>
  <si>
    <r>
      <rPr>
        <rFont val="&quot;Helvetica Neue&quot;, Helvetica, Arial, sans-serif"/>
        <color rgb="FF1155CC"/>
        <sz val="11.0"/>
        <u/>
      </rPr>
      <t>Bratz - Babyz (USA).zip</t>
    </r>
  </si>
  <si>
    <r>
      <rPr>
        <rFont val="&quot;Helvetica Neue&quot;, Helvetica, Arial, sans-serif"/>
        <color rgb="FF1155CC"/>
        <sz val="11.0"/>
        <u/>
      </rPr>
      <t>Bratz - Forever Diamondz (Europe) (En,Fr,Es,It).zip</t>
    </r>
  </si>
  <si>
    <r>
      <rPr>
        <rFont val="&quot;Helvetica Neue&quot;, Helvetica, Arial, sans-serif"/>
        <color rgb="FF1155CC"/>
        <sz val="11.0"/>
        <u/>
      </rPr>
      <t>Bratz - Forever Diamondz (Germany).zip</t>
    </r>
  </si>
  <si>
    <r>
      <rPr>
        <rFont val="&quot;Helvetica Neue&quot;, Helvetica, Arial, sans-serif"/>
        <color rgb="FF1155CC"/>
        <sz val="11.0"/>
        <u/>
      </rPr>
      <t>Bratz - Forever Diamondz (USA).zip</t>
    </r>
  </si>
  <si>
    <r>
      <rPr>
        <rFont val="&quot;Helvetica Neue&quot;, Helvetica, Arial, sans-serif"/>
        <color rgb="FF1155CC"/>
        <sz val="11.0"/>
        <u/>
      </rPr>
      <t>Bratz - Rock Angelz (France).zip</t>
    </r>
  </si>
  <si>
    <r>
      <rPr>
        <rFont val="&quot;Helvetica Neue&quot;, Helvetica, Arial, sans-serif"/>
        <color rgb="FF1155CC"/>
        <sz val="11.0"/>
        <u/>
      </rPr>
      <t>Bratz - Rock Angelz (Germany).zip</t>
    </r>
  </si>
  <si>
    <r>
      <rPr>
        <rFont val="&quot;Helvetica Neue&quot;, Helvetica, Arial, sans-serif"/>
        <color rgb="FF1155CC"/>
        <sz val="11.0"/>
        <u/>
      </rPr>
      <t>Bratz - Rock Angelz (Spain).zip</t>
    </r>
  </si>
  <si>
    <r>
      <rPr>
        <rFont val="&quot;Helvetica Neue&quot;, Helvetica, Arial, sans-serif"/>
        <color rgb="FF1155CC"/>
        <sz val="11.0"/>
        <u/>
      </rPr>
      <t>Bratz - Rock Angelz (USA, Europe).zip</t>
    </r>
  </si>
  <si>
    <r>
      <rPr>
        <rFont val="&quot;Helvetica Neue&quot;, Helvetica, Arial, sans-serif"/>
        <color rgb="FF1155CC"/>
        <sz val="11.0"/>
        <u/>
      </rPr>
      <t>Bratz - The Movie (Europe) (Es,It).zip</t>
    </r>
  </si>
  <si>
    <r>
      <rPr>
        <rFont val="&quot;Helvetica Neue&quot;, Helvetica, Arial, sans-serif"/>
        <color rgb="FF1155CC"/>
        <sz val="11.0"/>
        <u/>
      </rPr>
      <t>Bratz - The Movie (Europe).zip</t>
    </r>
  </si>
  <si>
    <r>
      <rPr>
        <rFont val="&quot;Helvetica Neue&quot;, Helvetica, Arial, sans-serif"/>
        <color rgb="FF1155CC"/>
        <sz val="11.0"/>
        <u/>
      </rPr>
      <t>Bratz - The Movie (Germany).zip</t>
    </r>
  </si>
  <si>
    <r>
      <rPr>
        <rFont val="&quot;Helvetica Neue&quot;, Helvetica, Arial, sans-serif"/>
        <color rgb="FF1155CC"/>
        <sz val="11.0"/>
        <u/>
      </rPr>
      <t>Bratz - The Movie (USA).zip</t>
    </r>
  </si>
  <si>
    <r>
      <rPr>
        <rFont val="&quot;Helvetica Neue&quot;, Helvetica, Arial, sans-serif"/>
        <color rgb="FF1155CC"/>
        <sz val="11.0"/>
        <u/>
      </rPr>
      <t>Breath of Fire (Europe) (En,Fr,De).zip</t>
    </r>
  </si>
  <si>
    <r>
      <rPr>
        <rFont val="&quot;Helvetica Neue&quot;, Helvetica, Arial, sans-serif"/>
        <color rgb="FF1155CC"/>
        <sz val="11.0"/>
        <u/>
      </rPr>
      <t>Breath of Fire (Europe).zip</t>
    </r>
  </si>
  <si>
    <r>
      <rPr>
        <rFont val="&quot;Helvetica Neue&quot;, Helvetica, Arial, sans-serif"/>
        <color rgb="FF1155CC"/>
        <sz val="11.0"/>
        <u/>
      </rPr>
      <t>Breath of Fire (USA).zip</t>
    </r>
  </si>
  <si>
    <r>
      <rPr>
        <rFont val="&quot;Helvetica Neue&quot;, Helvetica, Arial, sans-serif"/>
        <color rgb="FF1155CC"/>
        <sz val="11.0"/>
        <u/>
      </rPr>
      <t>Breath of Fire - Ryuu no Senshi (Japan).zip</t>
    </r>
  </si>
  <si>
    <r>
      <rPr>
        <rFont val="&quot;Helvetica Neue&quot;, Helvetica, Arial, sans-serif"/>
        <color rgb="FF1155CC"/>
        <sz val="11.0"/>
        <u/>
      </rPr>
      <t>Breath of Fire II (Europe).zip</t>
    </r>
  </si>
  <si>
    <r>
      <rPr>
        <rFont val="&quot;Helvetica Neue&quot;, Helvetica, Arial, sans-serif"/>
        <color rgb="FF1155CC"/>
        <sz val="11.0"/>
        <u/>
      </rPr>
      <t>Breath of Fire II (USA).zip</t>
    </r>
  </si>
  <si>
    <r>
      <rPr>
        <rFont val="&quot;Helvetica Neue&quot;, Helvetica, Arial, sans-serif"/>
        <color rgb="FF1155CC"/>
        <sz val="11.0"/>
        <u/>
      </rPr>
      <t>Breath of Fire II - Shimei no Ko (Japan).zip</t>
    </r>
  </si>
  <si>
    <r>
      <rPr>
        <rFont val="&quot;Helvetica Neue&quot;, Helvetica, Arial, sans-serif"/>
        <color rgb="FF1155CC"/>
        <sz val="11.0"/>
        <u/>
      </rPr>
      <t>Britney's Dance Beat (Europe) (En,De).zip</t>
    </r>
  </si>
  <si>
    <r>
      <rPr>
        <rFont val="&quot;Helvetica Neue&quot;, Helvetica, Arial, sans-serif"/>
        <color rgb="FF1155CC"/>
        <sz val="11.0"/>
        <u/>
      </rPr>
      <t>Britney's Dance Beat (Europe) (En,Fr).zip</t>
    </r>
  </si>
  <si>
    <r>
      <rPr>
        <rFont val="&quot;Helvetica Neue&quot;, Helvetica, Arial, sans-serif"/>
        <color rgb="FF1155CC"/>
        <sz val="11.0"/>
        <u/>
      </rPr>
      <t>Britney's Dance Beat (Europe).zip</t>
    </r>
  </si>
  <si>
    <r>
      <rPr>
        <rFont val="&quot;Helvetica Neue&quot;, Helvetica, Arial, sans-serif"/>
        <color rgb="FF1155CC"/>
        <sz val="11.0"/>
        <u/>
      </rPr>
      <t>Britney's Dance Beat (USA).zip</t>
    </r>
  </si>
  <si>
    <r>
      <rPr>
        <rFont val="&quot;Helvetica Neue&quot;, Helvetica, Arial, sans-serif"/>
        <color rgb="FF1155CC"/>
        <sz val="11.0"/>
        <u/>
      </rPr>
      <t>Broken Circle (Europe) (En,It) (Proto).zip</t>
    </r>
  </si>
  <si>
    <r>
      <rPr>
        <rFont val="&quot;Helvetica Neue&quot;, Helvetica, Arial, sans-serif"/>
        <color rgb="FF1155CC"/>
        <sz val="11.0"/>
        <u/>
      </rPr>
      <t>Broken Circle (World) (En,It) (Aftermarket) (Unl).zip</t>
    </r>
  </si>
  <si>
    <r>
      <rPr>
        <rFont val="&quot;Helvetica Neue&quot;, Helvetica, Arial, sans-serif"/>
        <color rgb="FF1155CC"/>
        <sz val="11.0"/>
        <u/>
      </rPr>
      <t>Broken Sword - The Shadow of the Templars (Europe) (En,Fr,De,Es,It).zip</t>
    </r>
  </si>
  <si>
    <r>
      <rPr>
        <rFont val="&quot;Helvetica Neue&quot;, Helvetica, Arial, sans-serif"/>
        <color rgb="FF1155CC"/>
        <sz val="11.0"/>
        <u/>
      </rPr>
      <t>Broken Sword - The Shadow of the Templars (USA) (En,Fr,De,Es,It).zip</t>
    </r>
  </si>
  <si>
    <r>
      <rPr>
        <rFont val="&quot;Helvetica Neue&quot;, Helvetica, Arial, sans-serif"/>
        <color rgb="FF1155CC"/>
        <sz val="11.0"/>
        <u/>
      </rPr>
      <t>Brother Bear (Europe) (Fr,De,Es,It,Nl,Sv,Da).zip</t>
    </r>
  </si>
  <si>
    <r>
      <rPr>
        <rFont val="&quot;Helvetica Neue&quot;, Helvetica, Arial, sans-serif"/>
        <color rgb="FF1155CC"/>
        <sz val="11.0"/>
        <u/>
      </rPr>
      <t>Brother Bear (Europe).zip</t>
    </r>
  </si>
  <si>
    <r>
      <rPr>
        <rFont val="&quot;Helvetica Neue&quot;, Helvetica, Arial, sans-serif"/>
        <color rgb="FF1155CC"/>
        <sz val="11.0"/>
        <u/>
      </rPr>
      <t>Brother Bear (USA).zip</t>
    </r>
  </si>
  <si>
    <r>
      <rPr>
        <rFont val="&quot;Helvetica Neue&quot;, Helvetica, Arial, sans-serif"/>
        <color rgb="FF1155CC"/>
        <sz val="11.0"/>
        <u/>
      </rPr>
      <t>Bruce Lee - Return of the Legend (Europe) (En,Fr,De,Es,It).zip</t>
    </r>
  </si>
  <si>
    <r>
      <rPr>
        <rFont val="&quot;Helvetica Neue&quot;, Helvetica, Arial, sans-serif"/>
        <color rgb="FF1155CC"/>
        <sz val="11.0"/>
        <u/>
      </rPr>
      <t>Bruce Lee - Return of the Legend (USA).zip</t>
    </r>
  </si>
  <si>
    <r>
      <rPr>
        <rFont val="&quot;Helvetica Neue&quot;, Helvetica, Arial, sans-serif"/>
        <color rgb="FF1155CC"/>
        <sz val="11.0"/>
        <u/>
      </rPr>
      <t>Brush Rush (World) (Proto) (GBA WinterJam 2023) (Aftermarket) (Unl).zip</t>
    </r>
  </si>
  <si>
    <r>
      <rPr>
        <rFont val="&quot;Helvetica Neue&quot;, Helvetica, Arial, sans-serif"/>
        <color rgb="FF1155CC"/>
        <sz val="11.0"/>
        <u/>
      </rPr>
      <t>Bubble Bobble - Old &amp; New (Europe) (En,Fr,De,Es,It).zip</t>
    </r>
  </si>
  <si>
    <r>
      <rPr>
        <rFont val="&quot;Helvetica Neue&quot;, Helvetica, Arial, sans-serif"/>
        <color rgb="FF1155CC"/>
        <sz val="11.0"/>
        <u/>
      </rPr>
      <t>Bubble Bobble - Old &amp; New (Japan).zip</t>
    </r>
  </si>
  <si>
    <r>
      <rPr>
        <rFont val="&quot;Helvetica Neue&quot;, Helvetica, Arial, sans-serif"/>
        <color rgb="FF1155CC"/>
        <sz val="11.0"/>
        <u/>
      </rPr>
      <t>Bubble Bobble - Old &amp; New (USA).zip</t>
    </r>
  </si>
  <si>
    <r>
      <rPr>
        <rFont val="&quot;Helvetica Neue&quot;, Helvetica, Arial, sans-serif"/>
        <color rgb="FF1155CC"/>
        <sz val="11.0"/>
        <u/>
      </rPr>
      <t>Buffy - Im Bann der Daemonen - Koenig Darkhuls Zorn (Germany).zip</t>
    </r>
  </si>
  <si>
    <r>
      <rPr>
        <rFont val="&quot;Helvetica Neue&quot;, Helvetica, Arial, sans-serif"/>
        <color rgb="FF1155CC"/>
        <sz val="11.0"/>
        <u/>
      </rPr>
      <t>Buffy contre les Vampires - La Colere de Darkhul (France).zip</t>
    </r>
  </si>
  <si>
    <r>
      <rPr>
        <rFont val="&quot;Helvetica Neue&quot;, Helvetica, Arial, sans-serif"/>
        <color rgb="FF1155CC"/>
        <sz val="11.0"/>
        <u/>
      </rPr>
      <t>Buffy the Vampire Slayer - Wrath of the Darkhul King (USA, Europe).zip</t>
    </r>
  </si>
  <si>
    <r>
      <rPr>
        <rFont val="&quot;Helvetica Neue&quot;, Helvetica, Arial, sans-serif"/>
        <color rgb="FF1155CC"/>
        <sz val="11.0"/>
        <u/>
      </rPr>
      <t>Bura Bura Donkey (Japan).zip</t>
    </r>
  </si>
  <si>
    <r>
      <rPr>
        <rFont val="&quot;Helvetica Neue&quot;, Helvetica, Arial, sans-serif"/>
        <color rgb="FF1155CC"/>
        <sz val="11.0"/>
        <u/>
      </rPr>
      <t>Butano Fighter (World) (Aftermarket) (Unl).zip</t>
    </r>
  </si>
  <si>
    <r>
      <rPr>
        <rFont val="&quot;Helvetica Neue&quot;, Helvetica, Arial, sans-serif"/>
        <color rgb="FF1155CC"/>
        <sz val="11.0"/>
        <u/>
      </rPr>
      <t>Butt-Ugly Martians - B.K.M. Battles (Europe) (En,Fr,De,Es,It).zip</t>
    </r>
  </si>
  <si>
    <r>
      <rPr>
        <rFont val="&quot;Helvetica Neue&quot;, Helvetica, Arial, sans-serif"/>
        <color rgb="FF1155CC"/>
        <sz val="11.0"/>
        <u/>
      </rPr>
      <t>Butt-Ugly Martians - B.K.M. Battles (USA).zip</t>
    </r>
  </si>
  <si>
    <r>
      <rPr>
        <rFont val="&quot;Helvetica Neue&quot;, Helvetica, Arial, sans-serif"/>
        <color rgb="FF1155CC"/>
        <sz val="11.0"/>
        <u/>
      </rPr>
      <t>CCCP (World) (Aftermarket) (Unl).zip</t>
    </r>
  </si>
  <si>
    <r>
      <rPr>
        <rFont val="&quot;Helvetica Neue&quot;, Helvetica, Arial, sans-serif"/>
        <color rgb="FF1155CC"/>
        <sz val="11.0"/>
        <u/>
      </rPr>
      <t>CIMA - The Enemy (USA).zip</t>
    </r>
  </si>
  <si>
    <r>
      <rPr>
        <rFont val="&quot;Helvetica Neue&quot;, Helvetica, Arial, sans-serif"/>
        <color rgb="FF1155CC"/>
        <sz val="11.0"/>
        <u/>
      </rPr>
      <t>CT Special Forces (Europe) (En,Fr,De,Es,It,Nl) (Beta).zip</t>
    </r>
  </si>
  <si>
    <r>
      <rPr>
        <rFont val="&quot;Helvetica Neue&quot;, Helvetica, Arial, sans-serif"/>
        <color rgb="FF1155CC"/>
        <sz val="11.0"/>
        <u/>
      </rPr>
      <t>CT Special Forces (Europe) (En,Fr,De,Es,It,Nl).zip</t>
    </r>
  </si>
  <si>
    <r>
      <rPr>
        <rFont val="&quot;Helvetica Neue&quot;, Helvetica, Arial, sans-serif"/>
        <color rgb="FF1155CC"/>
        <sz val="11.0"/>
        <u/>
      </rPr>
      <t>CT Special Forces (USA) (En,Fr,De,Es,It,Nl).zip</t>
    </r>
  </si>
  <si>
    <r>
      <rPr>
        <rFont val="&quot;Helvetica Neue&quot;, Helvetica, Arial, sans-serif"/>
        <color rgb="FF1155CC"/>
        <sz val="11.0"/>
        <u/>
      </rPr>
      <t>CT Special Forces - Back to Hell (Europe) (En,Fr,De,Es,It,Nl).zip</t>
    </r>
  </si>
  <si>
    <r>
      <rPr>
        <rFont val="&quot;Helvetica Neue&quot;, Helvetica, Arial, sans-serif"/>
        <color rgb="FF1155CC"/>
        <sz val="11.0"/>
        <u/>
      </rPr>
      <t>CT Special Forces 2 - Back in the Trenches (USA) (En,Fr,De,Es,It,Nl).zip</t>
    </r>
  </si>
  <si>
    <r>
      <rPr>
        <rFont val="&quot;Helvetica Neue&quot;, Helvetica, Arial, sans-serif"/>
        <color rgb="FF1155CC"/>
        <sz val="11.0"/>
        <u/>
      </rPr>
      <t>CT Special Forces 3 - Bioterror (Europe) (En,Fr,De,Es,It,Nl).zip</t>
    </r>
  </si>
  <si>
    <r>
      <rPr>
        <rFont val="&quot;Helvetica Neue&quot;, Helvetica, Arial, sans-serif"/>
        <color rgb="FF1155CC"/>
        <sz val="11.0"/>
        <u/>
      </rPr>
      <t>Cabbage Patch Kids - The Patch Puppy Rescue (Europe).zip</t>
    </r>
  </si>
  <si>
    <r>
      <rPr>
        <rFont val="&quot;Helvetica Neue&quot;, Helvetica, Arial, sans-serif"/>
        <color rgb="FF1155CC"/>
        <sz val="11.0"/>
        <u/>
      </rPr>
      <t>Cabbage Patch Kids - The Patch Puppy Rescue (USA).zip</t>
    </r>
  </si>
  <si>
    <r>
      <rPr>
        <rFont val="&quot;Helvetica Neue&quot;, Helvetica, Arial, sans-serif"/>
        <color rgb="FF1155CC"/>
        <sz val="11.0"/>
        <u/>
      </rPr>
      <t>Cabela's Big Game Hunter (USA).zip</t>
    </r>
  </si>
  <si>
    <r>
      <rPr>
        <rFont val="&quot;Helvetica Neue&quot;, Helvetica, Arial, sans-serif"/>
        <color rgb="FF1155CC"/>
        <sz val="11.0"/>
        <u/>
      </rPr>
      <t>Cabela's Big Game Hunter - 2005 Adventures (USA, Europe).zip</t>
    </r>
  </si>
  <si>
    <r>
      <rPr>
        <rFont val="&quot;Helvetica Neue&quot;, Helvetica, Arial, sans-serif"/>
        <color rgb="FF1155CC"/>
        <sz val="11.0"/>
        <u/>
      </rPr>
      <t>Caesars Palace Advance - Millennium Gold Edition (USA, Europe) (Beta).zip</t>
    </r>
  </si>
  <si>
    <r>
      <rPr>
        <rFont val="&quot;Helvetica Neue&quot;, Helvetica, Arial, sans-serif"/>
        <color rgb="FF1155CC"/>
        <sz val="11.0"/>
        <u/>
      </rPr>
      <t>Caesars Palace Advance - Millennium Gold Edition (USA, Europe).zip</t>
    </r>
  </si>
  <si>
    <r>
      <rPr>
        <rFont val="&quot;Helvetica Neue&quot;, Helvetica, Arial, sans-serif"/>
        <color rgb="FF1155CC"/>
        <sz val="11.0"/>
        <u/>
      </rPr>
      <t>Calciobit (Japan).zip</t>
    </r>
  </si>
  <si>
    <r>
      <rPr>
        <rFont val="&quot;Helvetica Neue&quot;, Helvetica, Arial, sans-serif"/>
        <color rgb="FF1155CC"/>
        <sz val="11.0"/>
        <u/>
      </rPr>
      <t>Camp Lazlo - Leaky Lake Games (Europe).zip</t>
    </r>
  </si>
  <si>
    <r>
      <rPr>
        <rFont val="&quot;Helvetica Neue&quot;, Helvetica, Arial, sans-serif"/>
        <color rgb="FF1155CC"/>
        <sz val="11.0"/>
        <u/>
      </rPr>
      <t>Camp Lazlo - Leaky Lake Games (USA).zip</t>
    </r>
  </si>
  <si>
    <r>
      <rPr>
        <rFont val="&quot;Helvetica Neue&quot;, Helvetica, Arial, sans-serif"/>
        <color rgb="FF1155CC"/>
        <sz val="11.0"/>
        <u/>
      </rPr>
      <t>Capcom Classics Mini Mix (USA).zip</t>
    </r>
  </si>
  <si>
    <r>
      <rPr>
        <rFont val="&quot;Helvetica Neue&quot;, Helvetica, Arial, sans-serif"/>
        <color rgb="FF1155CC"/>
        <sz val="11.0"/>
        <u/>
      </rPr>
      <t>Captain Tsubasa - Eikou no Kiseki (Japan).zip</t>
    </r>
  </si>
  <si>
    <r>
      <rPr>
        <rFont val="&quot;Helvetica Neue&quot;, Helvetica, Arial, sans-serif"/>
        <color rgb="FF1155CC"/>
        <sz val="11.0"/>
        <u/>
      </rPr>
      <t>Car Battler Joe (USA).zip</t>
    </r>
  </si>
  <si>
    <r>
      <rPr>
        <rFont val="&quot;Helvetica Neue&quot;, Helvetica, Arial, sans-serif"/>
        <color rgb="FF1155CC"/>
        <sz val="11.0"/>
        <u/>
      </rPr>
      <t>Card Party (Japan).zip</t>
    </r>
  </si>
  <si>
    <r>
      <rPr>
        <rFont val="&quot;Helvetica Neue&quot;, Helvetica, Arial, sans-serif"/>
        <color rgb="FF1155CC"/>
        <sz val="11.0"/>
        <u/>
      </rPr>
      <t>Cardcaptor Sakura - Sakura Card Hen - Sakura to Card to Otomodachi (Japan) (Rev 1).zip</t>
    </r>
  </si>
  <si>
    <r>
      <rPr>
        <rFont val="&quot;Helvetica Neue&quot;, Helvetica, Arial, sans-serif"/>
        <color rgb="FF1155CC"/>
        <sz val="11.0"/>
        <u/>
      </rPr>
      <t>Cardcaptor Sakura - Sakura Card Hen - Sakura to Card to Otomodachi (Japan).zip</t>
    </r>
  </si>
  <si>
    <r>
      <rPr>
        <rFont val="&quot;Helvetica Neue&quot;, Helvetica, Arial, sans-serif"/>
        <color rgb="FF1155CC"/>
        <sz val="11.0"/>
        <u/>
      </rPr>
      <t>Cardcaptor Sakura - Sakura Card de Mini Game (Japan).zip</t>
    </r>
  </si>
  <si>
    <r>
      <rPr>
        <rFont val="&quot;Helvetica Neue&quot;, Helvetica, Arial, sans-serif"/>
        <color rgb="FF1155CC"/>
        <sz val="11.0"/>
        <u/>
      </rPr>
      <t>Card e-Reader (Japan).zip</t>
    </r>
  </si>
  <si>
    <r>
      <rPr>
        <rFont val="&quot;Helvetica Neue&quot;, Helvetica, Arial, sans-serif"/>
        <color rgb="FF1155CC"/>
        <sz val="11.0"/>
        <u/>
      </rPr>
      <t>Card e-Reader+ (Japan).zip</t>
    </r>
  </si>
  <si>
    <r>
      <rPr>
        <rFont val="&quot;Helvetica Neue&quot;, Helvetica, Arial, sans-serif"/>
        <color rgb="FF1155CC"/>
        <sz val="11.0"/>
        <u/>
      </rPr>
      <t>Care Bears - The Care Quest (Europe) (En,Fr,De,Es,It,Nl,Pt,Da).zip</t>
    </r>
  </si>
  <si>
    <r>
      <rPr>
        <rFont val="&quot;Helvetica Neue&quot;, Helvetica, Arial, sans-serif"/>
        <color rgb="FF1155CC"/>
        <sz val="11.0"/>
        <u/>
      </rPr>
      <t>Care Bears - The Care Quest (USA) (En,Fr,Es).zip</t>
    </r>
  </si>
  <si>
    <r>
      <rPr>
        <rFont val="&quot;Helvetica Neue&quot;, Helvetica, Arial, sans-serif"/>
        <color rgb="FF1155CC"/>
        <sz val="11.0"/>
        <u/>
      </rPr>
      <t>Carrera Power Slide (Europe) (En,Fr,De,Es,It,Nl).zip</t>
    </r>
  </si>
  <si>
    <r>
      <rPr>
        <rFont val="&quot;Helvetica Neue&quot;, Helvetica, Arial, sans-serif"/>
        <color rgb="FF1155CC"/>
        <sz val="11.0"/>
        <u/>
      </rPr>
      <t>Cars (Europe) (Es,Pt).zip</t>
    </r>
  </si>
  <si>
    <r>
      <rPr>
        <rFont val="&quot;Helvetica Neue&quot;, Helvetica, Arial, sans-serif"/>
        <color rgb="FF1155CC"/>
        <sz val="11.0"/>
        <u/>
      </rPr>
      <t>Cars (Europe) (Fr,Nl).zip</t>
    </r>
  </si>
  <si>
    <r>
      <rPr>
        <rFont val="&quot;Helvetica Neue&quot;, Helvetica, Arial, sans-serif"/>
        <color rgb="FF1155CC"/>
        <sz val="11.0"/>
        <u/>
      </rPr>
      <t>Cars (Europe) (Sv,No,Da,Fi).zip</t>
    </r>
  </si>
  <si>
    <r>
      <rPr>
        <rFont val="&quot;Helvetica Neue&quot;, Helvetica, Arial, sans-serif"/>
        <color rgb="FF1155CC"/>
        <sz val="11.0"/>
        <u/>
      </rPr>
      <t>Cars (Germany).zip</t>
    </r>
  </si>
  <si>
    <r>
      <rPr>
        <rFont val="&quot;Helvetica Neue&quot;, Helvetica, Arial, sans-serif"/>
        <color rgb="FF1155CC"/>
        <sz val="11.0"/>
        <u/>
      </rPr>
      <t>Cars (Japan).zip</t>
    </r>
  </si>
  <si>
    <r>
      <rPr>
        <rFont val="&quot;Helvetica Neue&quot;, Helvetica, Arial, sans-serif"/>
        <color rgb="FF1155CC"/>
        <sz val="11.0"/>
        <u/>
      </rPr>
      <t>Cars (USA, Europe).zip</t>
    </r>
  </si>
  <si>
    <r>
      <rPr>
        <rFont val="&quot;Helvetica Neue&quot;, Helvetica, Arial, sans-serif"/>
        <color rgb="FF1155CC"/>
        <sz val="11.0"/>
        <u/>
      </rPr>
      <t>Cars - Mater-National Championship (Europe) (En,Fr,De,Es,It,Nl).zip</t>
    </r>
  </si>
  <si>
    <r>
      <rPr>
        <rFont val="&quot;Helvetica Neue&quot;, Helvetica, Arial, sans-serif"/>
        <color rgb="FF1155CC"/>
        <sz val="11.0"/>
        <u/>
      </rPr>
      <t>Cars - Mater-National Championship (USA) (En,Fr).zip</t>
    </r>
  </si>
  <si>
    <r>
      <rPr>
        <rFont val="&quot;Helvetica Neue&quot;, Helvetica, Arial, sans-serif"/>
        <color rgb="FF1155CC"/>
        <sz val="11.0"/>
        <u/>
      </rPr>
      <t>Cars - Motori Ruggenti (Italy).zip</t>
    </r>
  </si>
  <si>
    <r>
      <rPr>
        <rFont val="&quot;Helvetica Neue&quot;, Helvetica, Arial, sans-serif"/>
        <color rgb="FF1155CC"/>
        <sz val="11.0"/>
        <u/>
      </rPr>
      <t>Cartoon Network Block Party (USA).zip</t>
    </r>
  </si>
  <si>
    <r>
      <rPr>
        <rFont val="&quot;Helvetica Neue&quot;, Helvetica, Arial, sans-serif"/>
        <color rgb="FF1155CC"/>
        <sz val="11.0"/>
        <u/>
      </rPr>
      <t>Cartoon Network Speedway (USA).zip</t>
    </r>
  </si>
  <si>
    <r>
      <rPr>
        <rFont val="&quot;Helvetica Neue&quot;, Helvetica, Arial, sans-serif"/>
        <color rgb="FF1155CC"/>
        <sz val="11.0"/>
        <u/>
      </rPr>
      <t>Casper (Europe) (En,Fr,De,Es,It,Nl,Pt).zip</t>
    </r>
  </si>
  <si>
    <r>
      <rPr>
        <rFont val="&quot;Helvetica Neue&quot;, Helvetica, Arial, sans-serif"/>
        <color rgb="FF1155CC"/>
        <sz val="11.0"/>
        <u/>
      </rPr>
      <t>Casper (USA) (En,Fr,Es).zip</t>
    </r>
  </si>
  <si>
    <r>
      <rPr>
        <rFont val="&quot;Helvetica Neue&quot;, Helvetica, Arial, sans-serif"/>
        <color rgb="FF1155CC"/>
        <sz val="11.0"/>
        <u/>
      </rPr>
      <t>Castle Master (World) (Unl).zip</t>
    </r>
  </si>
  <si>
    <r>
      <rPr>
        <rFont val="&quot;Helvetica Neue&quot;, Helvetica, Arial, sans-serif"/>
        <color rgb="FF1155CC"/>
        <sz val="11.0"/>
        <u/>
      </rPr>
      <t>Castlevania (Europe) (Castlevania Advance Collection).zip</t>
    </r>
  </si>
  <si>
    <r>
      <rPr>
        <rFont val="&quot;Helvetica Neue&quot;, Helvetica, Arial, sans-serif"/>
        <color rgb="FF1155CC"/>
        <sz val="11.0"/>
        <u/>
      </rPr>
      <t>Castlevania (Europe) (Virtual Console).zip</t>
    </r>
  </si>
  <si>
    <r>
      <rPr>
        <rFont val="&quot;Helvetica Neue&quot;, Helvetica, Arial, sans-serif"/>
        <color rgb="FF1155CC"/>
        <sz val="11.0"/>
        <u/>
      </rPr>
      <t>Castlevania (Europe).zip</t>
    </r>
  </si>
  <si>
    <r>
      <rPr>
        <rFont val="&quot;Helvetica Neue&quot;, Helvetica, Arial, sans-serif"/>
        <color rgb="FF1155CC"/>
        <sz val="11.0"/>
        <u/>
      </rPr>
      <t>Castlevania - Akatsuki no Minuet (Japan) (Castlevania Advance Collection).zip</t>
    </r>
  </si>
  <si>
    <r>
      <rPr>
        <rFont val="&quot;Helvetica Neue&quot;, Helvetica, Arial, sans-serif"/>
        <color rgb="FF1155CC"/>
        <sz val="11.0"/>
        <u/>
      </rPr>
      <t>Castlevania - Akatsuki no Minuet (Japan) (Virtual Console).zip</t>
    </r>
  </si>
  <si>
    <r>
      <rPr>
        <rFont val="&quot;Helvetica Neue&quot;, Helvetica, Arial, sans-serif"/>
        <color rgb="FF1155CC"/>
        <sz val="11.0"/>
        <u/>
      </rPr>
      <t>Castlevania - Akatsuki no Minuet (Japan).zip</t>
    </r>
  </si>
  <si>
    <r>
      <rPr>
        <rFont val="&quot;Helvetica Neue&quot;, Helvetica, Arial, sans-serif"/>
        <color rgb="FF1155CC"/>
        <sz val="11.0"/>
        <u/>
      </rPr>
      <t>Castlevania - Aria of Sorrow (Europe) (En,Fr,De) (Castlevania Advance Collection).zip</t>
    </r>
  </si>
  <si>
    <r>
      <rPr>
        <rFont val="&quot;Helvetica Neue&quot;, Helvetica, Arial, sans-serif"/>
        <color rgb="FF1155CC"/>
        <sz val="11.0"/>
        <u/>
      </rPr>
      <t>Castlevania - Aria of Sorrow (Europe) (En,Fr,De) (Virtual Console).zip</t>
    </r>
  </si>
  <si>
    <r>
      <rPr>
        <rFont val="&quot;Helvetica Neue&quot;, Helvetica, Arial, sans-serif"/>
        <color rgb="FF1155CC"/>
        <sz val="11.0"/>
        <u/>
      </rPr>
      <t>Castlevania - Aria of Sorrow (Europe) (En,Fr,De).zip</t>
    </r>
  </si>
  <si>
    <r>
      <rPr>
        <rFont val="&quot;Helvetica Neue&quot;, Helvetica, Arial, sans-serif"/>
        <color rgb="FF1155CC"/>
        <sz val="11.0"/>
        <u/>
      </rPr>
      <t>Castlevania - Aria of Sorrow (USA) (Castlevania Advance Collection).zip</t>
    </r>
  </si>
  <si>
    <r>
      <rPr>
        <rFont val="&quot;Helvetica Neue&quot;, Helvetica, Arial, sans-serif"/>
        <color rgb="FF1155CC"/>
        <sz val="11.0"/>
        <u/>
      </rPr>
      <t>Castlevania - Aria of Sorrow (USA) (Virtual Console).zip</t>
    </r>
  </si>
  <si>
    <r>
      <rPr>
        <rFont val="&quot;Helvetica Neue&quot;, Helvetica, Arial, sans-serif"/>
        <color rgb="FF1155CC"/>
        <sz val="11.0"/>
        <u/>
      </rPr>
      <t>Castlevania - Aria of Sorrow (USA).zip</t>
    </r>
  </si>
  <si>
    <r>
      <rPr>
        <rFont val="&quot;Helvetica Neue&quot;, Helvetica, Arial, sans-serif"/>
        <color rgb="FF1155CC"/>
        <sz val="11.0"/>
        <u/>
      </rPr>
      <t>Castlevania - Byakuya no Concerto (Japan) (Castlevania Advance Collection).zip</t>
    </r>
  </si>
  <si>
    <r>
      <rPr>
        <rFont val="&quot;Helvetica Neue&quot;, Helvetica, Arial, sans-serif"/>
        <color rgb="FF1155CC"/>
        <sz val="11.0"/>
        <u/>
      </rPr>
      <t>Castlevania - Byakuya no Concerto (Japan).zip</t>
    </r>
  </si>
  <si>
    <r>
      <rPr>
        <rFont val="&quot;Helvetica Neue&quot;, Helvetica, Arial, sans-serif"/>
        <color rgb="FF1155CC"/>
        <sz val="11.0"/>
        <u/>
      </rPr>
      <t>Castlevania - Circle of the Moon (USA) (Castlevania Advance Collection).zip</t>
    </r>
  </si>
  <si>
    <r>
      <rPr>
        <rFont val="&quot;Helvetica Neue&quot;, Helvetica, Arial, sans-serif"/>
        <color rgb="FF1155CC"/>
        <sz val="11.0"/>
        <u/>
      </rPr>
      <t>Castlevania - Circle of the Moon (USA) (Virtual Console).zip</t>
    </r>
  </si>
  <si>
    <r>
      <rPr>
        <rFont val="&quot;Helvetica Neue&quot;, Helvetica, Arial, sans-serif"/>
        <color rgb="FF1155CC"/>
        <sz val="11.0"/>
        <u/>
      </rPr>
      <t>Castlevania - Circle of the Moon (USA).zip</t>
    </r>
  </si>
  <si>
    <r>
      <rPr>
        <rFont val="&quot;Helvetica Neue&quot;, Helvetica, Arial, sans-serif"/>
        <color rgb="FF1155CC"/>
        <sz val="11.0"/>
        <u/>
      </rPr>
      <t>Castlevania - Harmony of Dissonance (Europe) (Castlevania Advance Collection).zip</t>
    </r>
  </si>
  <si>
    <r>
      <rPr>
        <rFont val="&quot;Helvetica Neue&quot;, Helvetica, Arial, sans-serif"/>
        <color rgb="FF1155CC"/>
        <sz val="11.0"/>
        <u/>
      </rPr>
      <t>Castlevania - Harmony of Dissonance (Europe).zip</t>
    </r>
  </si>
  <si>
    <r>
      <rPr>
        <rFont val="&quot;Helvetica Neue&quot;, Helvetica, Arial, sans-serif"/>
        <color rgb="FF1155CC"/>
        <sz val="11.0"/>
        <u/>
      </rPr>
      <t>Castlevania - Harmony of Dissonance (USA) (Castlevania Advance Collection).zip</t>
    </r>
  </si>
  <si>
    <r>
      <rPr>
        <rFont val="&quot;Helvetica Neue&quot;, Helvetica, Arial, sans-serif"/>
        <color rgb="FF1155CC"/>
        <sz val="11.0"/>
        <u/>
      </rPr>
      <t>Castlevania - Harmony of Dissonance (USA).zip</t>
    </r>
  </si>
  <si>
    <r>
      <rPr>
        <rFont val="&quot;Helvetica Neue&quot;, Helvetica, Arial, sans-serif"/>
        <color rgb="FF1155CC"/>
        <sz val="11.0"/>
        <u/>
      </rPr>
      <t>Castlevania Double Pack (Europe) (En,Fr,De).zip</t>
    </r>
  </si>
  <si>
    <r>
      <rPr>
        <rFont val="&quot;Helvetica Neue&quot;, Helvetica, Arial, sans-serif"/>
        <color rgb="FF1155CC"/>
        <sz val="11.0"/>
        <u/>
      </rPr>
      <t>Castlevania Double Pack (USA).zip</t>
    </r>
  </si>
  <si>
    <r>
      <rPr>
        <rFont val="&quot;Helvetica Neue&quot;, Helvetica, Arial, sans-serif"/>
        <color rgb="FF1155CC"/>
        <sz val="11.0"/>
        <u/>
      </rPr>
      <t>Castleween (Europe) (En,Fr,De,Es,It).zip</t>
    </r>
  </si>
  <si>
    <r>
      <rPr>
        <rFont val="&quot;Helvetica Neue&quot;, Helvetica, Arial, sans-serif"/>
        <color rgb="FF1155CC"/>
        <sz val="11.0"/>
        <u/>
      </rPr>
      <t>Cat's Curse (World) (Aftermarket) (Unl).zip</t>
    </r>
  </si>
  <si>
    <r>
      <rPr>
        <rFont val="&quot;Helvetica Neue&quot;, Helvetica, Arial, sans-serif"/>
        <color rgb="FF1155CC"/>
        <sz val="11.0"/>
        <u/>
      </rPr>
      <t>Cat in the Hat, The (Europe) (En,Fr,De,Es,It).zip</t>
    </r>
  </si>
  <si>
    <r>
      <rPr>
        <rFont val="&quot;Helvetica Neue&quot;, Helvetica, Arial, sans-serif"/>
        <color rgb="FF1155CC"/>
        <sz val="11.0"/>
        <u/>
      </rPr>
      <t>Cat in the Hat, The (USA).zip</t>
    </r>
  </si>
  <si>
    <r>
      <rPr>
        <rFont val="&quot;Helvetica Neue&quot;, Helvetica, Arial, sans-serif"/>
        <color rgb="FF1155CC"/>
        <sz val="11.0"/>
        <u/>
      </rPr>
      <t>Catwoman (USA, Europe) (En,Fr,De,Es,It,Nl).zip</t>
    </r>
  </si>
  <si>
    <r>
      <rPr>
        <rFont val="&quot;Helvetica Neue&quot;, Helvetica, Arial, sans-serif"/>
        <color rgb="FF1155CC"/>
        <sz val="11.0"/>
        <u/>
      </rPr>
      <t>Catz (Europe) (En,Fr,De,It).zip</t>
    </r>
  </si>
  <si>
    <r>
      <rPr>
        <rFont val="&quot;Helvetica Neue&quot;, Helvetica, Arial, sans-serif"/>
        <color rgb="FF1155CC"/>
        <sz val="11.0"/>
        <u/>
      </rPr>
      <t>Catz (USA, Europe).zip</t>
    </r>
  </si>
  <si>
    <r>
      <rPr>
        <rFont val="&quot;Helvetica Neue&quot;, Helvetica, Arial, sans-serif"/>
        <color rgb="FF1155CC"/>
        <sz val="11.0"/>
        <u/>
      </rPr>
      <t>Celeste Classic (World) (v1.0) (Aftermarket) (Unl).zip</t>
    </r>
  </si>
  <si>
    <r>
      <rPr>
        <rFont val="&quot;Helvetica Neue&quot;, Helvetica, Arial, sans-serif"/>
        <color rgb="FF1155CC"/>
        <sz val="11.0"/>
        <u/>
      </rPr>
      <t>Celeste Classic (World) (v1.1) (Aftermarket) (Unl).zip</t>
    </r>
  </si>
  <si>
    <r>
      <rPr>
        <rFont val="&quot;Helvetica Neue&quot;, Helvetica, Arial, sans-serif"/>
        <color rgb="FF1155CC"/>
        <sz val="11.0"/>
        <u/>
      </rPr>
      <t>Celeste Classic (World) (v1.2) (Aftermarket) (Unl).zip</t>
    </r>
  </si>
  <si>
    <r>
      <rPr>
        <rFont val="&quot;Helvetica Neue&quot;, Helvetica, Arial, sans-serif"/>
        <color rgb="FF1155CC"/>
        <sz val="11.0"/>
        <u/>
      </rPr>
      <t>Chaoji Maliou 2 (China).zip</t>
    </r>
  </si>
  <si>
    <r>
      <rPr>
        <rFont val="&quot;Helvetica Neue&quot;, Helvetica, Arial, sans-serif"/>
        <color rgb="FF1155CC"/>
        <sz val="11.0"/>
        <u/>
      </rPr>
      <t>Chaoji Maliou DX (Taiwan) (Unl).zip</t>
    </r>
  </si>
  <si>
    <r>
      <rPr>
        <rFont val="&quot;Helvetica Neue&quot;, Helvetica, Arial, sans-serif"/>
        <color rgb="FF1155CC"/>
        <sz val="11.0"/>
        <u/>
      </rPr>
      <t>Chaoji Maliou Shijie (China).zip</t>
    </r>
  </si>
  <si>
    <r>
      <rPr>
        <rFont val="&quot;Helvetica Neue&quot;, Helvetica, Arial, sans-serif"/>
        <color rgb="FF1155CC"/>
        <sz val="11.0"/>
        <u/>
      </rPr>
      <t>Charlie and the Chocolate Factory (Europe) (En,Fr,Es,Nl).zip</t>
    </r>
  </si>
  <si>
    <r>
      <rPr>
        <rFont val="&quot;Helvetica Neue&quot;, Helvetica, Arial, sans-serif"/>
        <color rgb="FF1155CC"/>
        <sz val="11.0"/>
        <u/>
      </rPr>
      <t>Charlie and the Chocolate Factory (USA) (En,Fr,Es,Nl).zip</t>
    </r>
  </si>
  <si>
    <r>
      <rPr>
        <rFont val="&quot;Helvetica Neue&quot;, Helvetica, Arial, sans-serif"/>
        <color rgb="FF1155CC"/>
        <sz val="11.0"/>
        <u/>
      </rPr>
      <t>Charlotte's Web (Europe) (En,Fr,De,Es,It).zip</t>
    </r>
  </si>
  <si>
    <r>
      <rPr>
        <rFont val="&quot;Helvetica Neue&quot;, Helvetica, Arial, sans-serif"/>
        <color rgb="FF1155CC"/>
        <sz val="11.0"/>
        <u/>
      </rPr>
      <t>Charlotte's Web (USA) (En,Fr,De,Es,It).zip</t>
    </r>
  </si>
  <si>
    <r>
      <rPr>
        <rFont val="&quot;Helvetica Neue&quot;, Helvetica, Arial, sans-serif"/>
        <color rgb="FF1155CC"/>
        <sz val="11.0"/>
        <u/>
      </rPr>
      <t>Cheetah Girls, The (USA).zip</t>
    </r>
  </si>
  <si>
    <r>
      <rPr>
        <rFont val="&quot;Helvetica Neue&quot;, Helvetica, Arial, sans-serif"/>
        <color rgb="FF1155CC"/>
        <sz val="11.0"/>
        <u/>
      </rPr>
      <t>Chessmaster (Europe).zip</t>
    </r>
  </si>
  <si>
    <r>
      <rPr>
        <rFont val="&quot;Helvetica Neue&quot;, Helvetica, Arial, sans-serif"/>
        <color rgb="FF1155CC"/>
        <sz val="11.0"/>
        <u/>
      </rPr>
      <t>Chessmaster (France).zip</t>
    </r>
  </si>
  <si>
    <r>
      <rPr>
        <rFont val="&quot;Helvetica Neue&quot;, Helvetica, Arial, sans-serif"/>
        <color rgb="FF1155CC"/>
        <sz val="11.0"/>
        <u/>
      </rPr>
      <t>Chessmaster (Germany).zip</t>
    </r>
  </si>
  <si>
    <r>
      <rPr>
        <rFont val="&quot;Helvetica Neue&quot;, Helvetica, Arial, sans-serif"/>
        <color rgb="FF1155CC"/>
        <sz val="11.0"/>
        <u/>
      </rPr>
      <t>Chessmaster (USA).zip</t>
    </r>
  </si>
  <si>
    <r>
      <rPr>
        <rFont val="&quot;Helvetica Neue&quot;, Helvetica, Arial, sans-serif"/>
        <color rgb="FF1155CC"/>
        <sz val="11.0"/>
        <u/>
      </rPr>
      <t>Chi Vuol Essere Milionario (Italy).zip</t>
    </r>
  </si>
  <si>
    <r>
      <rPr>
        <rFont val="&quot;Helvetica Neue&quot;, Helvetica, Arial, sans-serif"/>
        <color rgb="FF1155CC"/>
        <sz val="11.0"/>
        <u/>
      </rPr>
      <t>Chicken Little (Japan).zip</t>
    </r>
  </si>
  <si>
    <r>
      <rPr>
        <rFont val="&quot;Helvetica Neue&quot;, Helvetica, Arial, sans-serif"/>
        <color rgb="FF1155CC"/>
        <sz val="11.0"/>
        <u/>
      </rPr>
      <t>Chicken Little (USA, Europe) (En,Fr,De,Es,It,Nl).zip</t>
    </r>
  </si>
  <si>
    <r>
      <rPr>
        <rFont val="&quot;Helvetica Neue&quot;, Helvetica, Arial, sans-serif"/>
        <color rgb="FF1155CC"/>
        <sz val="11.0"/>
        <u/>
      </rPr>
      <t>Chicken Shoot (Europe) (En,Fr,De,Es,It).zip</t>
    </r>
  </si>
  <si>
    <r>
      <rPr>
        <rFont val="&quot;Helvetica Neue&quot;, Helvetica, Arial, sans-serif"/>
        <color rgb="FF1155CC"/>
        <sz val="11.0"/>
        <u/>
      </rPr>
      <t>Chicken Shoot (USA).zip</t>
    </r>
  </si>
  <si>
    <r>
      <rPr>
        <rFont val="&quot;Helvetica Neue&quot;, Helvetica, Arial, sans-serif"/>
        <color rgb="FF1155CC"/>
        <sz val="11.0"/>
        <u/>
      </rPr>
      <t>Chicken Shoot 2 (Europe) (En,Fr,De,Es,It).zip</t>
    </r>
  </si>
  <si>
    <r>
      <rPr>
        <rFont val="&quot;Helvetica Neue&quot;, Helvetica, Arial, sans-serif"/>
        <color rgb="FF1155CC"/>
        <sz val="11.0"/>
        <u/>
      </rPr>
      <t>Chicken Shoot 2 (USA).zip</t>
    </r>
  </si>
  <si>
    <r>
      <rPr>
        <rFont val="&quot;Helvetica Neue&quot;, Helvetica, Arial, sans-serif"/>
        <color rgb="FF1155CC"/>
        <sz val="11.0"/>
        <u/>
      </rPr>
      <t>Chinmoku no Iseki - Estpolis Gaiden (Japan) (Virtual Console).zip</t>
    </r>
  </si>
  <si>
    <r>
      <rPr>
        <rFont val="&quot;Helvetica Neue&quot;, Helvetica, Arial, sans-serif"/>
        <color rgb="FF1155CC"/>
        <sz val="11.0"/>
        <u/>
      </rPr>
      <t>Chinmoku no Iseki - Estpolis Gaiden (Japan).zip</t>
    </r>
  </si>
  <si>
    <r>
      <rPr>
        <rFont val="&quot;Helvetica Neue&quot;, Helvetica, Arial, sans-serif"/>
        <color rgb="FF1155CC"/>
        <sz val="11.0"/>
        <u/>
      </rPr>
      <t>Chip Advance (World) (En,Fr) (v2.1) (Unl).zip</t>
    </r>
  </si>
  <si>
    <r>
      <rPr>
        <rFont val="&quot;Helvetica Neue&quot;, Helvetica, Arial, sans-serif"/>
        <color rgb="FF1155CC"/>
        <sz val="11.0"/>
        <u/>
      </rPr>
      <t>Chobits for Game Boy Advance - Atashi Dake no Hito (Japan).zip</t>
    </r>
  </si>
  <si>
    <r>
      <rPr>
        <rFont val="&quot;Helvetica Neue&quot;, Helvetica, Arial, sans-serif"/>
        <color rgb="FF1155CC"/>
        <sz val="11.0"/>
        <u/>
      </rPr>
      <t>Chocobo Land - A Game of Dice (Japan).zip</t>
    </r>
  </si>
  <si>
    <r>
      <rPr>
        <rFont val="&quot;Helvetica Neue&quot;, Helvetica, Arial, sans-serif"/>
        <color rgb="FF1155CC"/>
        <sz val="11.0"/>
        <u/>
      </rPr>
      <t>Chopper 2 - The Return (World) (Unl).zip</t>
    </r>
  </si>
  <si>
    <r>
      <rPr>
        <rFont val="&quot;Helvetica Neue&quot;, Helvetica, Arial, sans-serif"/>
        <color rgb="FF1155CC"/>
        <sz val="11.0"/>
        <u/>
      </rPr>
      <t>Choro Q Advance (Japan) (Rev 1).zip</t>
    </r>
  </si>
  <si>
    <r>
      <rPr>
        <rFont val="&quot;Helvetica Neue&quot;, Helvetica, Arial, sans-serif"/>
        <color rgb="FF1155CC"/>
        <sz val="11.0"/>
        <u/>
      </rPr>
      <t>Choro Q Advance (Japan).zip</t>
    </r>
  </si>
  <si>
    <r>
      <rPr>
        <rFont val="&quot;Helvetica Neue&quot;, Helvetica, Arial, sans-serif"/>
        <color rgb="FF1155CC"/>
        <sz val="11.0"/>
        <u/>
      </rPr>
      <t>Choro Q Advance 2 (Japan).zip</t>
    </r>
  </si>
  <si>
    <r>
      <rPr>
        <rFont val="&quot;Helvetica Neue&quot;, Helvetica, Arial, sans-serif"/>
        <color rgb="FF1155CC"/>
        <sz val="11.0"/>
        <u/>
      </rPr>
      <t>Chou Makaimura R (Japan) (Virtual Console).zip</t>
    </r>
  </si>
  <si>
    <r>
      <rPr>
        <rFont val="&quot;Helvetica Neue&quot;, Helvetica, Arial, sans-serif"/>
        <color rgb="FF1155CC"/>
        <sz val="11.0"/>
        <u/>
      </rPr>
      <t>Chou Makaimura R (Japan).zip</t>
    </r>
  </si>
  <si>
    <r>
      <rPr>
        <rFont val="&quot;Helvetica Neue&quot;, Helvetica, Arial, sans-serif"/>
        <color rgb="FF1155CC"/>
        <sz val="11.0"/>
        <u/>
      </rPr>
      <t>Chronicles of Narnia, The - The Lion, the Witch and the Wardrobe (USA, Europe) (En,Fr,De,Es,It,Nl,Sv,Da).zip</t>
    </r>
  </si>
  <si>
    <r>
      <rPr>
        <rFont val="&quot;Helvetica Neue&quot;, Helvetica, Arial, sans-serif"/>
        <color rgb="FF1155CC"/>
        <sz val="11.0"/>
        <u/>
      </rPr>
      <t>ChuChu Rocket! (Europe) (En,Ja,Fr,De,Es).zip</t>
    </r>
  </si>
  <si>
    <r>
      <rPr>
        <rFont val="&quot;Helvetica Neue&quot;, Helvetica, Arial, sans-serif"/>
        <color rgb="FF1155CC"/>
        <sz val="11.0"/>
        <u/>
      </rPr>
      <t>ChuChu Rocket! (Japan) (En,Ja,Fr,De,Es) (Virtual Console).zip</t>
    </r>
  </si>
  <si>
    <r>
      <rPr>
        <rFont val="&quot;Helvetica Neue&quot;, Helvetica, Arial, sans-serif"/>
        <color rgb="FF1155CC"/>
        <sz val="11.0"/>
        <u/>
      </rPr>
      <t>ChuChu Rocket! (Japan) (En,Ja,Fr,De,Es).zip</t>
    </r>
  </si>
  <si>
    <r>
      <rPr>
        <rFont val="&quot;Helvetica Neue&quot;, Helvetica, Arial, sans-serif"/>
        <color rgb="FF1155CC"/>
        <sz val="11.0"/>
        <u/>
      </rPr>
      <t>ChuChu Rocket! (USA) (En,Ja,Fr,De,Es).zip</t>
    </r>
  </si>
  <si>
    <r>
      <rPr>
        <rFont val="&quot;Helvetica Neue&quot;, Helvetica, Arial, sans-serif"/>
        <color rgb="FF1155CC"/>
        <sz val="11.0"/>
        <u/>
      </rPr>
      <t>Cinderella - Magical Dreams (Europe) (En,Fr,De,Es,It).zip</t>
    </r>
  </si>
  <si>
    <r>
      <rPr>
        <rFont val="&quot;Helvetica Neue&quot;, Helvetica, Arial, sans-serif"/>
        <color rgb="FF1155CC"/>
        <sz val="11.0"/>
        <u/>
      </rPr>
      <t>Cinderella - Magical Dreams (USA) (En,Fr,De,Es,It).zip</t>
    </r>
  </si>
  <si>
    <r>
      <rPr>
        <rFont val="&quot;Helvetica Neue&quot;, Helvetica, Arial, sans-serif"/>
        <color rgb="FF1155CC"/>
        <sz val="11.0"/>
        <u/>
      </rPr>
      <t>Cinnamon Game Series 2 - Yume no Daibouken (Japan).zip</t>
    </r>
  </si>
  <si>
    <r>
      <rPr>
        <rFont val="&quot;Helvetica Neue&quot;, Helvetica, Arial, sans-serif"/>
        <color rgb="FF1155CC"/>
        <sz val="11.0"/>
        <u/>
      </rPr>
      <t>Cinnamon Game Series 3 - Fuwafuwa Daisakusen (Japan).zip</t>
    </r>
  </si>
  <si>
    <r>
      <rPr>
        <rFont val="&quot;Helvetica Neue&quot;, Helvetica, Arial, sans-serif"/>
        <color rgb="FF1155CC"/>
        <sz val="11.0"/>
        <u/>
      </rPr>
      <t>Cinnamoroll - Koko ni Iru yo (Japan).zip</t>
    </r>
  </si>
  <si>
    <r>
      <rPr>
        <rFont val="&quot;Helvetica Neue&quot;, Helvetica, Arial, sans-serif"/>
        <color rgb="FF1155CC"/>
        <sz val="11.0"/>
        <u/>
      </rPr>
      <t>City Connection (World) (Fr) (v1.7) (Unl).zip</t>
    </r>
  </si>
  <si>
    <r>
      <rPr>
        <rFont val="&quot;Helvetica Neue&quot;, Helvetica, Arial, sans-serif"/>
        <color rgb="FF1155CC"/>
        <sz val="11.0"/>
        <u/>
      </rPr>
      <t>Classic NES Series - Bomberman (USA, Europe).zip</t>
    </r>
  </si>
  <si>
    <r>
      <rPr>
        <rFont val="&quot;Helvetica Neue&quot;, Helvetica, Arial, sans-serif"/>
        <color rgb="FF1155CC"/>
        <sz val="11.0"/>
        <u/>
      </rPr>
      <t>Classic NES Series - Castlevania (USA).zip</t>
    </r>
  </si>
  <si>
    <r>
      <rPr>
        <rFont val="&quot;Helvetica Neue&quot;, Helvetica, Arial, sans-serif"/>
        <color rgb="FF1155CC"/>
        <sz val="11.0"/>
        <u/>
      </rPr>
      <t>Classic NES Series - Donkey Kong (USA, Europe).zip</t>
    </r>
  </si>
  <si>
    <r>
      <rPr>
        <rFont val="&quot;Helvetica Neue&quot;, Helvetica, Arial, sans-serif"/>
        <color rgb="FF1155CC"/>
        <sz val="11.0"/>
        <u/>
      </rPr>
      <t>Classic NES Series - Dr. Mario (USA, Europe).zip</t>
    </r>
  </si>
  <si>
    <r>
      <rPr>
        <rFont val="&quot;Helvetica Neue&quot;, Helvetica, Arial, sans-serif"/>
        <color rgb="FF1155CC"/>
        <sz val="11.0"/>
        <u/>
      </rPr>
      <t>Classic NES Series - Excitebike (USA, Europe).zip</t>
    </r>
  </si>
  <si>
    <r>
      <rPr>
        <rFont val="&quot;Helvetica Neue&quot;, Helvetica, Arial, sans-serif"/>
        <color rgb="FF1155CC"/>
        <sz val="11.0"/>
        <u/>
      </rPr>
      <t>Classic NES Series - Ice Climber (USA, Europe).zip</t>
    </r>
  </si>
  <si>
    <r>
      <rPr>
        <rFont val="&quot;Helvetica Neue&quot;, Helvetica, Arial, sans-serif"/>
        <color rgb="FF1155CC"/>
        <sz val="11.0"/>
        <u/>
      </rPr>
      <t>Classic NES Series - Metroid (USA, Europe).zip</t>
    </r>
  </si>
  <si>
    <r>
      <rPr>
        <rFont val="&quot;Helvetica Neue&quot;, Helvetica, Arial, sans-serif"/>
        <color rgb="FF1155CC"/>
        <sz val="11.0"/>
        <u/>
      </rPr>
      <t>Classic NES Series - Pac-Man (USA, Europe).zip</t>
    </r>
  </si>
  <si>
    <r>
      <rPr>
        <rFont val="&quot;Helvetica Neue&quot;, Helvetica, Arial, sans-serif"/>
        <color rgb="FF1155CC"/>
        <sz val="11.0"/>
        <u/>
      </rPr>
      <t>Classic NES Series - Super Mario Bros. (USA, Europe).zip</t>
    </r>
  </si>
  <si>
    <r>
      <rPr>
        <rFont val="&quot;Helvetica Neue&quot;, Helvetica, Arial, sans-serif"/>
        <color rgb="FF1155CC"/>
        <sz val="11.0"/>
        <u/>
      </rPr>
      <t>Classic NES Series - The Legend of Zelda (USA, Europe).zip</t>
    </r>
  </si>
  <si>
    <r>
      <rPr>
        <rFont val="&quot;Helvetica Neue&quot;, Helvetica, Arial, sans-serif"/>
        <color rgb="FF1155CC"/>
        <sz val="11.0"/>
        <u/>
      </rPr>
      <t>Classic NES Series - Xevious (USA, Europe).zip</t>
    </r>
  </si>
  <si>
    <r>
      <rPr>
        <rFont val="&quot;Helvetica Neue&quot;, Helvetica, Arial, sans-serif"/>
        <color rgb="FF1155CC"/>
        <sz val="11.0"/>
        <u/>
      </rPr>
      <t>Classic NES Series - Zelda II - The Adventure of Link (USA, Europe).zip</t>
    </r>
  </si>
  <si>
    <r>
      <rPr>
        <rFont val="&quot;Helvetica Neue&quot;, Helvetica, Arial, sans-serif"/>
        <color rgb="FF1155CC"/>
        <sz val="11.0"/>
        <u/>
      </rPr>
      <t>Cocoto - Kart Racer (Europe) (En,Fr,De,Es,It).zip</t>
    </r>
  </si>
  <si>
    <r>
      <rPr>
        <rFont val="&quot;Helvetica Neue&quot;, Helvetica, Arial, sans-serif"/>
        <color rgb="FF1155CC"/>
        <sz val="11.0"/>
        <u/>
      </rPr>
      <t>Cocoto - Platform Jumper (Europe) (En,Fr,De,Es,It).zip</t>
    </r>
  </si>
  <si>
    <r>
      <rPr>
        <rFont val="&quot;Helvetica Neue&quot;, Helvetica, Arial, sans-serif"/>
        <color rgb="FF1155CC"/>
        <sz val="11.0"/>
        <u/>
      </rPr>
      <t>CodeBreaker (USA) (Unl).zip</t>
    </r>
  </si>
  <si>
    <r>
      <rPr>
        <rFont val="&quot;Helvetica Neue&quot;, Helvetica, Arial, sans-serif"/>
        <color rgb="FF1155CC"/>
        <sz val="11.0"/>
        <u/>
      </rPr>
      <t>Codename - Kids Next Door - Operation S.O.D.A. (USA).zip</t>
    </r>
  </si>
  <si>
    <r>
      <rPr>
        <rFont val="&quot;Helvetica Neue&quot;, Helvetica, Arial, sans-serif"/>
        <color rgb="FF1155CC"/>
        <sz val="11.0"/>
        <u/>
      </rPr>
      <t>Codename Hacker (World) (En,Fr) (Aftermarket) (Unl).zip</t>
    </r>
  </si>
  <si>
    <r>
      <rPr>
        <rFont val="&quot;Helvetica Neue&quot;, Helvetica, Arial, sans-serif"/>
        <color rgb="FF1155CC"/>
        <sz val="11.0"/>
        <u/>
      </rPr>
      <t>Coin Adventure (World) (Unl).zip</t>
    </r>
  </si>
  <si>
    <r>
      <rPr>
        <rFont val="&quot;Helvetica Neue&quot;, Helvetica, Arial, sans-serif"/>
        <color rgb="FF1155CC"/>
        <sz val="11.0"/>
        <u/>
      </rPr>
      <t>Colin McRae Rally 2.0 (Europe) (En,Fr,De).zip</t>
    </r>
  </si>
  <si>
    <r>
      <rPr>
        <rFont val="&quot;Helvetica Neue&quot;, Helvetica, Arial, sans-serif"/>
        <color rgb="FF1155CC"/>
        <sz val="11.0"/>
        <u/>
      </rPr>
      <t>Colin McRae Rally 2.0 (USA) (En,Fr,De).zip</t>
    </r>
  </si>
  <si>
    <r>
      <rPr>
        <rFont val="&quot;Helvetica Neue&quot;, Helvetica, Arial, sans-serif"/>
        <color rgb="FF1155CC"/>
        <sz val="11.0"/>
        <u/>
      </rPr>
      <t>Collie Defense (World) (Demo) (Aftermarket) (Unl).zip</t>
    </r>
  </si>
  <si>
    <r>
      <rPr>
        <rFont val="&quot;Helvetica Neue&quot;, Helvetica, Arial, sans-serif"/>
        <color rgb="FF1155CC"/>
        <sz val="11.0"/>
        <u/>
      </rPr>
      <t>Columns Crown (Europe).zip</t>
    </r>
  </si>
  <si>
    <r>
      <rPr>
        <rFont val="&quot;Helvetica Neue&quot;, Helvetica, Arial, sans-serif"/>
        <color rgb="FF1155CC"/>
        <sz val="11.0"/>
        <u/>
      </rPr>
      <t>Columns Crown (Japan).zip</t>
    </r>
  </si>
  <si>
    <r>
      <rPr>
        <rFont val="&quot;Helvetica Neue&quot;, Helvetica, Arial, sans-serif"/>
        <color rgb="FF1155CC"/>
        <sz val="11.0"/>
        <u/>
      </rPr>
      <t>Columns Crown (USA).zip</t>
    </r>
  </si>
  <si>
    <r>
      <rPr>
        <rFont val="&quot;Helvetica Neue&quot;, Helvetica, Arial, sans-serif"/>
        <color rgb="FF1155CC"/>
        <sz val="11.0"/>
        <u/>
      </rPr>
      <t>Combat Choro Q - Advance Daisakusen (Japan).zip</t>
    </r>
  </si>
  <si>
    <r>
      <rPr>
        <rFont val="&quot;Helvetica Neue&quot;, Helvetica, Arial, sans-serif"/>
        <color rgb="FF1155CC"/>
        <sz val="11.0"/>
        <u/>
      </rPr>
      <t>Combo Pack - Sonic Advance + Sonic Pinball Party (USA) (En,Ja,Fr,De,Es+En,Ja,Fr,De,Es,It).zip</t>
    </r>
  </si>
  <si>
    <r>
      <rPr>
        <rFont val="&quot;Helvetica Neue&quot;, Helvetica, Arial, sans-serif"/>
        <color rgb="FF1155CC"/>
        <sz val="11.0"/>
        <u/>
      </rPr>
      <t>Comix Zone (Europe) (En,Fr,De,Es,It).zip</t>
    </r>
  </si>
  <si>
    <r>
      <rPr>
        <rFont val="&quot;Helvetica Neue&quot;, Helvetica, Arial, sans-serif"/>
        <color rgb="FF1155CC"/>
        <sz val="11.0"/>
        <u/>
      </rPr>
      <t>Commandos 2 (Japan) (Proto) (2002-11-28).zip</t>
    </r>
  </si>
  <si>
    <r>
      <rPr>
        <rFont val="&quot;Helvetica Neue&quot;, Helvetica, Arial, sans-serif"/>
        <color rgb="FF1155CC"/>
        <sz val="11.0"/>
        <u/>
      </rPr>
      <t>Contra Advance (USA) (Beta).zip</t>
    </r>
  </si>
  <si>
    <r>
      <rPr>
        <rFont val="&quot;Helvetica Neue&quot;, Helvetica, Arial, sans-serif"/>
        <color rgb="FF1155CC"/>
        <sz val="11.0"/>
        <u/>
      </rPr>
      <t>Contra Advance - The Alien Wars EX (Europe) (Virtual Console).zip</t>
    </r>
  </si>
  <si>
    <r>
      <rPr>
        <rFont val="&quot;Helvetica Neue&quot;, Helvetica, Arial, sans-serif"/>
        <color rgb="FF1155CC"/>
        <sz val="11.0"/>
        <u/>
      </rPr>
      <t>Contra Advance - The Alien Wars EX (Europe).zip</t>
    </r>
  </si>
  <si>
    <r>
      <rPr>
        <rFont val="&quot;Helvetica Neue&quot;, Helvetica, Arial, sans-serif"/>
        <color rgb="FF1155CC"/>
        <sz val="11.0"/>
        <u/>
      </rPr>
      <t>Contra Advance - The Alien Wars EX (USA) (Virtual Console).zip</t>
    </r>
  </si>
  <si>
    <r>
      <rPr>
        <rFont val="&quot;Helvetica Neue&quot;, Helvetica, Arial, sans-serif"/>
        <color rgb="FF1155CC"/>
        <sz val="11.0"/>
        <u/>
      </rPr>
      <t>Contra Advance - The Alien Wars EX (USA).zip</t>
    </r>
  </si>
  <si>
    <r>
      <rPr>
        <rFont val="&quot;Helvetica Neue&quot;, Helvetica, Arial, sans-serif"/>
        <color rgb="FF1155CC"/>
        <sz val="11.0"/>
        <u/>
      </rPr>
      <t>Contra Hard Spirits (Japan) (En) (Virtual Console).zip</t>
    </r>
  </si>
  <si>
    <r>
      <rPr>
        <rFont val="&quot;Helvetica Neue&quot;, Helvetica, Arial, sans-serif"/>
        <color rgb="FF1155CC"/>
        <sz val="11.0"/>
        <u/>
      </rPr>
      <t>Contra Hard Spirits (Japan) (En).zip</t>
    </r>
  </si>
  <si>
    <r>
      <rPr>
        <rFont val="&quot;Helvetica Neue&quot;, Helvetica, Arial, sans-serif"/>
        <color rgb="FF1155CC"/>
        <sz val="11.0"/>
        <u/>
      </rPr>
      <t>Corvette (USA) (En,Fr,De,Es,It).zip</t>
    </r>
  </si>
  <si>
    <r>
      <rPr>
        <rFont val="&quot;Helvetica Neue&quot;, Helvetica, Arial, sans-serif"/>
        <color rgb="FF1155CC"/>
        <sz val="11.0"/>
        <u/>
      </rPr>
      <t>Cosmo &amp; Wanda - Wenn Elfen Helfen! - Das Schattenduell (Germany).zip</t>
    </r>
  </si>
  <si>
    <r>
      <rPr>
        <rFont val="&quot;Helvetica Neue&quot;, Helvetica, Arial, sans-serif"/>
        <color rgb="FF1155CC"/>
        <sz val="11.0"/>
        <u/>
      </rPr>
      <t>Crash &amp; Spyro Super Pack Volume 1 (Europe) (En,Fr,De,Es,It,Nl).zip</t>
    </r>
  </si>
  <si>
    <r>
      <rPr>
        <rFont val="&quot;Helvetica Neue&quot;, Helvetica, Arial, sans-serif"/>
        <color rgb="FF1155CC"/>
        <sz val="11.0"/>
        <u/>
      </rPr>
      <t>Crash &amp; Spyro Super Pack Volume 2 (Europe) (En,Fr,De,Es,It,Nl).zip</t>
    </r>
  </si>
  <si>
    <r>
      <rPr>
        <rFont val="&quot;Helvetica Neue&quot;, Helvetica, Arial, sans-serif"/>
        <color rgb="FF1155CC"/>
        <sz val="11.0"/>
        <u/>
      </rPr>
      <t>Crash &amp; Spyro Super Pack Volume 3 (Europe) (En,Fr,De,Es,It).zip</t>
    </r>
  </si>
  <si>
    <r>
      <rPr>
        <rFont val="&quot;Helvetica Neue&quot;, Helvetica, Arial, sans-serif"/>
        <color rgb="FF1155CC"/>
        <sz val="11.0"/>
        <u/>
      </rPr>
      <t>Crash &amp; Spyro Superpack - Spyro - Season of Ice + Crash Bandicoot - The Huge Adventure (USA).zip</t>
    </r>
  </si>
  <si>
    <r>
      <rPr>
        <rFont val="&quot;Helvetica Neue&quot;, Helvetica, Arial, sans-serif"/>
        <color rgb="FF1155CC"/>
        <sz val="11.0"/>
        <u/>
      </rPr>
      <t>Crash &amp; Spyro Superpack - Spyro Orange - The Cortex Conspiracy + Crash Bandicoot Purple - Ripto's Rampage (USA).zip</t>
    </r>
  </si>
  <si>
    <r>
      <rPr>
        <rFont val="&quot;Helvetica Neue&quot;, Helvetica, Arial, sans-serif"/>
        <color rgb="FF1155CC"/>
        <sz val="11.0"/>
        <u/>
      </rPr>
      <t>Crash Advance IV (USA) (Unl).zip</t>
    </r>
  </si>
  <si>
    <r>
      <rPr>
        <rFont val="&quot;Helvetica Neue&quot;, Helvetica, Arial, sans-serif"/>
        <color rgb="FF1155CC"/>
        <sz val="11.0"/>
        <u/>
      </rPr>
      <t>Crash Bandicoot - The Huge Adventure (USA).zip</t>
    </r>
  </si>
  <si>
    <r>
      <rPr>
        <rFont val="&quot;Helvetica Neue&quot;, Helvetica, Arial, sans-serif"/>
        <color rgb="FF1155CC"/>
        <sz val="11.0"/>
        <u/>
      </rPr>
      <t>Crash Bandicoot 2 - N-Tranced (Europe) (En,Fr,De,Es,It,Nl).zip</t>
    </r>
  </si>
  <si>
    <r>
      <rPr>
        <rFont val="&quot;Helvetica Neue&quot;, Helvetica, Arial, sans-serif"/>
        <color rgb="FF1155CC"/>
        <sz val="11.0"/>
        <u/>
      </rPr>
      <t>Crash Bandicoot 2 - N-Tranced (USA).zip</t>
    </r>
  </si>
  <si>
    <r>
      <rPr>
        <rFont val="&quot;Helvetica Neue&quot;, Helvetica, Arial, sans-serif"/>
        <color rgb="FF1155CC"/>
        <sz val="11.0"/>
        <u/>
      </rPr>
      <t>Crash Bandicoot Advance (Japan).zip</t>
    </r>
  </si>
  <si>
    <r>
      <rPr>
        <rFont val="&quot;Helvetica Neue&quot;, Helvetica, Arial, sans-serif"/>
        <color rgb="FF1155CC"/>
        <sz val="11.0"/>
        <u/>
      </rPr>
      <t>Crash Bandicoot Advance - Wakuwaku Tomodachi Daisakusen! (Japan).zip</t>
    </r>
  </si>
  <si>
    <r>
      <rPr>
        <rFont val="&quot;Helvetica Neue&quot;, Helvetica, Arial, sans-serif"/>
        <color rgb="FF1155CC"/>
        <sz val="11.0"/>
        <u/>
      </rPr>
      <t>Crash Bandicoot Advance 2 - Guruguru Saimin Dai-panic! (Japan).zip</t>
    </r>
  </si>
  <si>
    <r>
      <rPr>
        <rFont val="&quot;Helvetica Neue&quot;, Helvetica, Arial, sans-serif"/>
        <color rgb="FF1155CC"/>
        <sz val="11.0"/>
        <u/>
      </rPr>
      <t>Crash Bandicoot Bakusou! Nitro Cart (Japan).zip</t>
    </r>
  </si>
  <si>
    <r>
      <rPr>
        <rFont val="&quot;Helvetica Neue&quot;, Helvetica, Arial, sans-serif"/>
        <color rgb="FF1155CC"/>
        <sz val="11.0"/>
        <u/>
      </rPr>
      <t>Crash Bandicoot Fusion (Europe) (En,Fr,De,Es,It).zip</t>
    </r>
  </si>
  <si>
    <r>
      <rPr>
        <rFont val="&quot;Helvetica Neue&quot;, Helvetica, Arial, sans-serif"/>
        <color rgb="FF1155CC"/>
        <sz val="11.0"/>
        <u/>
      </rPr>
      <t>Crash Bandicoot Purple - Ripto's Rampage (USA) (Rev 1).zip</t>
    </r>
  </si>
  <si>
    <r>
      <rPr>
        <rFont val="&quot;Helvetica Neue&quot;, Helvetica, Arial, sans-serif"/>
        <color rgb="FF1155CC"/>
        <sz val="11.0"/>
        <u/>
      </rPr>
      <t>Crash Bandicoot Purple - Ripto's Rampage (USA).zip</t>
    </r>
  </si>
  <si>
    <r>
      <rPr>
        <rFont val="&quot;Helvetica Neue&quot;, Helvetica, Arial, sans-serif"/>
        <color rgb="FF1155CC"/>
        <sz val="11.0"/>
        <u/>
      </rPr>
      <t>Crash Bandicoot XS (Europe) (En,Fr,De,Es,It,Nl).zip</t>
    </r>
  </si>
  <si>
    <r>
      <rPr>
        <rFont val="&quot;Helvetica Neue&quot;, Helvetica, Arial, sans-serif"/>
        <color rgb="FF1155CC"/>
        <sz val="11.0"/>
        <u/>
      </rPr>
      <t>Crash Nitro Kart (Europe) (En,Fr,De,Es,It,Nl).zip</t>
    </r>
  </si>
  <si>
    <r>
      <rPr>
        <rFont val="&quot;Helvetica Neue&quot;, Helvetica, Arial, sans-serif"/>
        <color rgb="FF1155CC"/>
        <sz val="11.0"/>
        <u/>
      </rPr>
      <t>Crash Nitro Kart (USA).zip</t>
    </r>
  </si>
  <si>
    <r>
      <rPr>
        <rFont val="&quot;Helvetica Neue&quot;, Helvetica, Arial, sans-serif"/>
        <color rgb="FF1155CC"/>
        <sz val="11.0"/>
        <u/>
      </rPr>
      <t>Crash Superpack - Crash Bandicoot 2 - N-Tranced + Crash Nitro Kart (USA).zip</t>
    </r>
  </si>
  <si>
    <r>
      <rPr>
        <rFont val="&quot;Helvetica Neue&quot;, Helvetica, Arial, sans-serif"/>
        <color rgb="FF1155CC"/>
        <sz val="11.0"/>
        <u/>
      </rPr>
      <t>Crash of the Titans (Europe) (En,Fr,De,Es,It,Nl).zip</t>
    </r>
  </si>
  <si>
    <r>
      <rPr>
        <rFont val="&quot;Helvetica Neue&quot;, Helvetica, Arial, sans-serif"/>
        <color rgb="FF1155CC"/>
        <sz val="11.0"/>
        <u/>
      </rPr>
      <t>Crash of the Titans (USA) (En,Fr).zip</t>
    </r>
  </si>
  <si>
    <r>
      <rPr>
        <rFont val="&quot;Helvetica Neue&quot;, Helvetica, Arial, sans-serif"/>
        <color rgb="FF1155CC"/>
        <sz val="11.0"/>
        <u/>
      </rPr>
      <t>Crayon Shin-chan - Arashi o Yobu Cinemaland no Daibouken! (Japan).zip</t>
    </r>
  </si>
  <si>
    <r>
      <rPr>
        <rFont val="&quot;Helvetica Neue&quot;, Helvetica, Arial, sans-serif"/>
        <color rgb="FF1155CC"/>
        <sz val="11.0"/>
        <u/>
      </rPr>
      <t>Crayon Shin-chan - Densetsu o Yobu Omake no Miyako Shockgaan! (Japan).zip</t>
    </r>
  </si>
  <si>
    <r>
      <rPr>
        <rFont val="&quot;Helvetica Neue&quot;, Helvetica, Arial, sans-serif"/>
        <color rgb="FF1155CC"/>
        <sz val="11.0"/>
        <u/>
      </rPr>
      <t>Crazy Chase (Europe) (En,Fr,De) (Beta).zip</t>
    </r>
  </si>
  <si>
    <r>
      <rPr>
        <rFont val="&quot;Helvetica Neue&quot;, Helvetica, Arial, sans-serif"/>
        <color rgb="FF1155CC"/>
        <sz val="11.0"/>
        <u/>
      </rPr>
      <t>Crazy Chase (Europe) (En,Fr,De).zip</t>
    </r>
  </si>
  <si>
    <r>
      <rPr>
        <rFont val="&quot;Helvetica Neue&quot;, Helvetica, Arial, sans-serif"/>
        <color rgb="FF1155CC"/>
        <sz val="11.0"/>
        <u/>
      </rPr>
      <t>Crazy Chase (USA) (Beta).zip</t>
    </r>
  </si>
  <si>
    <r>
      <rPr>
        <rFont val="&quot;Helvetica Neue&quot;, Helvetica, Arial, sans-serif"/>
        <color rgb="FF1155CC"/>
        <sz val="11.0"/>
        <u/>
      </rPr>
      <t>Crazy Chase (USA).zip</t>
    </r>
  </si>
  <si>
    <r>
      <rPr>
        <rFont val="&quot;Helvetica Neue&quot;, Helvetica, Arial, sans-serif"/>
        <color rgb="FF1155CC"/>
        <sz val="11.0"/>
        <u/>
      </rPr>
      <t>Crazy Frog Racer (Europe) (En,Fr,De,Nl).zip</t>
    </r>
  </si>
  <si>
    <r>
      <rPr>
        <rFont val="&quot;Helvetica Neue&quot;, Helvetica, Arial, sans-serif"/>
        <color rgb="FF1155CC"/>
        <sz val="11.0"/>
        <u/>
      </rPr>
      <t>Crazy Taxi - Catch a Ride (Europe) (En,Fr,De,Es) (Beta).zip</t>
    </r>
  </si>
  <si>
    <r>
      <rPr>
        <rFont val="&quot;Helvetica Neue&quot;, Helvetica, Arial, sans-serif"/>
        <color rgb="FF1155CC"/>
        <sz val="11.0"/>
        <u/>
      </rPr>
      <t>Crazy Taxi - Catch a Ride (Europe) (En,Fr,De,Es,It).zip</t>
    </r>
  </si>
  <si>
    <r>
      <rPr>
        <rFont val="&quot;Helvetica Neue&quot;, Helvetica, Arial, sans-serif"/>
        <color rgb="FF1155CC"/>
        <sz val="11.0"/>
        <u/>
      </rPr>
      <t>Crazy Taxi - Catch a Ride (USA).zip</t>
    </r>
  </si>
  <si>
    <r>
      <rPr>
        <rFont val="&quot;Helvetica Neue&quot;, Helvetica, Arial, sans-serif"/>
        <color rgb="FF1155CC"/>
        <sz val="11.0"/>
        <u/>
      </rPr>
      <t>Creatures (Europe) (En,Es,It).zip</t>
    </r>
  </si>
  <si>
    <r>
      <rPr>
        <rFont val="&quot;Helvetica Neue&quot;, Helvetica, Arial, sans-serif"/>
        <color rgb="FF1155CC"/>
        <sz val="11.0"/>
        <u/>
      </rPr>
      <t>Creatures (Europe) (En,Fr,De).zip</t>
    </r>
  </si>
  <si>
    <r>
      <rPr>
        <rFont val="&quot;Helvetica Neue&quot;, Helvetica, Arial, sans-serif"/>
        <color rgb="FF1155CC"/>
        <sz val="11.0"/>
        <u/>
      </rPr>
      <t>Croket! - Yume no Banker Survival! (Japan).zip</t>
    </r>
  </si>
  <si>
    <r>
      <rPr>
        <rFont val="&quot;Helvetica Neue&quot;, Helvetica, Arial, sans-serif"/>
        <color rgb="FF1155CC"/>
        <sz val="11.0"/>
        <u/>
      </rPr>
      <t>Croket! 2 - Yami no Bank to Banqueen (Japan).zip</t>
    </r>
  </si>
  <si>
    <r>
      <rPr>
        <rFont val="&quot;Helvetica Neue&quot;, Helvetica, Arial, sans-serif"/>
        <color rgb="FF1155CC"/>
        <sz val="11.0"/>
        <u/>
      </rPr>
      <t>Croket! 3 - Granu Oukoku no Nazo (Japan).zip</t>
    </r>
  </si>
  <si>
    <r>
      <rPr>
        <rFont val="&quot;Helvetica Neue&quot;, Helvetica, Arial, sans-serif"/>
        <color rgb="FF1155CC"/>
        <sz val="11.0"/>
        <u/>
      </rPr>
      <t>Croket! 4 - Bank no Mori no Mamorigami (Japan).zip</t>
    </r>
  </si>
  <si>
    <r>
      <rPr>
        <rFont val="&quot;Helvetica Neue&quot;, Helvetica, Arial, sans-serif"/>
        <color rgb="FF1155CC"/>
        <sz val="11.0"/>
        <u/>
      </rPr>
      <t>Croket! Great - Toki no Boukensha (Japan).zip</t>
    </r>
  </si>
  <si>
    <r>
      <rPr>
        <rFont val="&quot;Helvetica Neue&quot;, Helvetica, Arial, sans-serif"/>
        <color rgb="FF1155CC"/>
        <sz val="11.0"/>
        <u/>
      </rPr>
      <t>Cross Town Heroes (Europe).zip</t>
    </r>
  </si>
  <si>
    <r>
      <rPr>
        <rFont val="&quot;Helvetica Neue&quot;, Helvetica, Arial, sans-serif"/>
        <color rgb="FF1155CC"/>
        <sz val="11.0"/>
        <u/>
      </rPr>
      <t>Cross Town Heroes (USA).zip</t>
    </r>
  </si>
  <si>
    <r>
      <rPr>
        <rFont val="&quot;Helvetica Neue&quot;, Helvetica, Arial, sans-serif"/>
        <color rgb="FF1155CC"/>
        <sz val="11.0"/>
        <u/>
      </rPr>
      <t>Crouching Tiger, Hidden Dragon (Europe) (En,Fr,De,Es,It).zip</t>
    </r>
  </si>
  <si>
    <r>
      <rPr>
        <rFont val="&quot;Helvetica Neue&quot;, Helvetica, Arial, sans-serif"/>
        <color rgb="FF1155CC"/>
        <sz val="11.0"/>
        <u/>
      </rPr>
      <t>Crouching Tiger, Hidden Dragon (USA) (Beta 1).zip</t>
    </r>
  </si>
  <si>
    <r>
      <rPr>
        <rFont val="&quot;Helvetica Neue&quot;, Helvetica, Arial, sans-serif"/>
        <color rgb="FF1155CC"/>
        <sz val="11.0"/>
        <u/>
      </rPr>
      <t>Crouching Tiger, Hidden Dragon (USA) (Beta 2).zip</t>
    </r>
  </si>
  <si>
    <r>
      <rPr>
        <rFont val="&quot;Helvetica Neue&quot;, Helvetica, Arial, sans-serif"/>
        <color rgb="FF1155CC"/>
        <sz val="11.0"/>
        <u/>
      </rPr>
      <t>Crouching Tiger, Hidden Dragon (USA) (En,Fr,Es).zip</t>
    </r>
  </si>
  <si>
    <r>
      <rPr>
        <rFont val="&quot;Helvetica Neue&quot;, Helvetica, Arial, sans-serif"/>
        <color rgb="FF1155CC"/>
        <sz val="11.0"/>
        <u/>
      </rPr>
      <t>Cruis'n Velocity (USA, Europe) (Beta).zip</t>
    </r>
  </si>
  <si>
    <r>
      <rPr>
        <rFont val="&quot;Helvetica Neue&quot;, Helvetica, Arial, sans-serif"/>
        <color rgb="FF1155CC"/>
        <sz val="11.0"/>
        <u/>
      </rPr>
      <t>Cruis'n Velocity (USA, Europe).zip</t>
    </r>
  </si>
  <si>
    <r>
      <rPr>
        <rFont val="&quot;Helvetica Neue&quot;, Helvetica, Arial, sans-serif"/>
        <color rgb="FF1155CC"/>
        <sz val="11.0"/>
        <u/>
      </rPr>
      <t>Crushed Baseball (USA).zip</t>
    </r>
  </si>
  <si>
    <r>
      <rPr>
        <rFont val="&quot;Helvetica Neue&quot;, Helvetica, Arial, sans-serif"/>
        <color rgb="FF1155CC"/>
        <sz val="11.0"/>
        <u/>
      </rPr>
      <t>Cubix - Robots for Everyone - Clash 'N Bash (USA).zip</t>
    </r>
  </si>
  <si>
    <r>
      <rPr>
        <rFont val="&quot;Helvetica Neue&quot;, Helvetica, Arial, sans-serif"/>
        <color rgb="FF1155CC"/>
        <sz val="11.0"/>
        <u/>
      </rPr>
      <t>Curious George (Europe) (En,Fr,De,Es,It,Sv,Da).zip</t>
    </r>
  </si>
  <si>
    <r>
      <rPr>
        <rFont val="&quot;Helvetica Neue&quot;, Helvetica, Arial, sans-serif"/>
        <color rgb="FF1155CC"/>
        <sz val="11.0"/>
        <u/>
      </rPr>
      <t>Curious George (USA).zip</t>
    </r>
  </si>
  <si>
    <r>
      <rPr>
        <rFont val="&quot;Helvetica Neue&quot;, Helvetica, Arial, sans-serif"/>
        <color rgb="FF1155CC"/>
        <sz val="11.0"/>
        <u/>
      </rPr>
      <t>Custom Robo GX (Japan).zip</t>
    </r>
  </si>
  <si>
    <r>
      <rPr>
        <rFont val="&quot;Helvetica Neue&quot;, Helvetica, Arial, sans-serif"/>
        <color rgb="FF1155CC"/>
        <sz val="11.0"/>
        <u/>
      </rPr>
      <t>Cyberdrive Zoids - Kijuu no Senshi Hyuu (Japan).zip</t>
    </r>
  </si>
  <si>
    <r>
      <rPr>
        <rFont val="&quot;Helvetica Neue&quot;, Helvetica, Arial, sans-serif"/>
        <color rgb="FF1155CC"/>
        <sz val="11.0"/>
        <u/>
      </rPr>
      <t>DCPR (World) (Demo) (Aftermarket) (Unl).zip</t>
    </r>
  </si>
  <si>
    <r>
      <rPr>
        <rFont val="&quot;Helvetica Neue&quot;, Helvetica, Arial, sans-serif"/>
        <color rgb="FF1155CC"/>
        <sz val="11.0"/>
        <u/>
      </rPr>
      <t>DK - King of Swing (Europe) (En,Fr,De,Es,It).zip</t>
    </r>
  </si>
  <si>
    <r>
      <rPr>
        <rFont val="&quot;Helvetica Neue&quot;, Helvetica, Arial, sans-serif"/>
        <color rgb="FF1155CC"/>
        <sz val="11.0"/>
        <u/>
      </rPr>
      <t>DK - King of Swing (USA) (Demo) (Kiosk).zip</t>
    </r>
  </si>
  <si>
    <r>
      <rPr>
        <rFont val="&quot;Helvetica Neue&quot;, Helvetica, Arial, sans-serif"/>
        <color rgb="FF1155CC"/>
        <sz val="11.0"/>
        <u/>
      </rPr>
      <t>DK - King of Swing (USA).zip</t>
    </r>
  </si>
  <si>
    <r>
      <rPr>
        <rFont val="&quot;Helvetica Neue&quot;, Helvetica, Arial, sans-serif"/>
        <color rgb="FF1155CC"/>
        <sz val="11.0"/>
        <u/>
      </rPr>
      <t>Dai-mahjong. (Japan).zip</t>
    </r>
  </si>
  <si>
    <r>
      <rPr>
        <rFont val="&quot;Helvetica Neue&quot;, Helvetica, Arial, sans-serif"/>
        <color rgb="FF1155CC"/>
        <sz val="11.0"/>
        <u/>
      </rPr>
      <t>Daigassou! Band-Brothers - Request Selection (Japan) (DS Expansion Cartridge).zip</t>
    </r>
  </si>
  <si>
    <r>
      <rPr>
        <rFont val="&quot;Helvetica Neue&quot;, Helvetica, Arial, sans-serif"/>
        <color rgb="FF1155CC"/>
        <sz val="11.0"/>
        <u/>
      </rPr>
      <t>Daisenryaku for Game Boy Advance (Japan).zip</t>
    </r>
  </si>
  <si>
    <r>
      <rPr>
        <rFont val="&quot;Helvetica Neue&quot;, Helvetica, Arial, sans-serif"/>
        <color rgb="FF1155CC"/>
        <sz val="11.0"/>
        <u/>
      </rPr>
      <t>Daisuki Teddy (Japan).zip</t>
    </r>
  </si>
  <si>
    <r>
      <rPr>
        <rFont val="&quot;Helvetica Neue&quot;, Helvetica, Arial, sans-serif"/>
        <color rgb="FF1155CC"/>
        <sz val="11.0"/>
        <u/>
      </rPr>
      <t>Dan Doh!! Tobase Shouri no Smile Shot (Japan).zip</t>
    </r>
  </si>
  <si>
    <r>
      <rPr>
        <rFont val="&quot;Helvetica Neue&quot;, Helvetica, Arial, sans-serif"/>
        <color rgb="FF1155CC"/>
        <sz val="11.0"/>
        <u/>
      </rPr>
      <t>Dan Doh!! Xi (Japan).zip</t>
    </r>
  </si>
  <si>
    <r>
      <rPr>
        <rFont val="&quot;Helvetica Neue&quot;, Helvetica, Arial, sans-serif"/>
        <color rgb="FF1155CC"/>
        <sz val="11.0"/>
        <u/>
      </rPr>
      <t>Dancing Sword - Senkou (Japan).zip</t>
    </r>
  </si>
  <si>
    <r>
      <rPr>
        <rFont val="&quot;Helvetica Neue&quot;, Helvetica, Arial, sans-serif"/>
        <color rgb="FF1155CC"/>
        <sz val="11.0"/>
        <u/>
      </rPr>
      <t>Danny Phantom - Dschungelstadt (Germany).zip</t>
    </r>
  </si>
  <si>
    <r>
      <rPr>
        <rFont val="&quot;Helvetica Neue&quot;, Helvetica, Arial, sans-serif"/>
        <color rgb="FF1155CC"/>
        <sz val="11.0"/>
        <u/>
      </rPr>
      <t>Danny Phantom - The Ultimate Enemy (Europe) (En,De,Es).zip</t>
    </r>
  </si>
  <si>
    <r>
      <rPr>
        <rFont val="&quot;Helvetica Neue&quot;, Helvetica, Arial, sans-serif"/>
        <color rgb="FF1155CC"/>
        <sz val="11.0"/>
        <u/>
      </rPr>
      <t>Danny Phantom - The Ultimate Enemy (Europe) (En,Fr,Nl).zip</t>
    </r>
  </si>
  <si>
    <r>
      <rPr>
        <rFont val="&quot;Helvetica Neue&quot;, Helvetica, Arial, sans-serif"/>
        <color rgb="FF1155CC"/>
        <sz val="11.0"/>
        <u/>
      </rPr>
      <t>Danny Phantom - The Ultimate Enemy (USA).zip</t>
    </r>
  </si>
  <si>
    <r>
      <rPr>
        <rFont val="&quot;Helvetica Neue&quot;, Helvetica, Arial, sans-serif"/>
        <color rgb="FF1155CC"/>
        <sz val="11.0"/>
        <u/>
      </rPr>
      <t>Danny Phantom - Urban Jungle (USA).zip</t>
    </r>
  </si>
  <si>
    <r>
      <rPr>
        <rFont val="&quot;Helvetica Neue&quot;, Helvetica, Arial, sans-serif"/>
        <color rgb="FF1155CC"/>
        <sz val="11.0"/>
        <u/>
      </rPr>
      <t>Daredevil (Europe) (En,Fr,Es,It).zip</t>
    </r>
  </si>
  <si>
    <r>
      <rPr>
        <rFont val="&quot;Helvetica Neue&quot;, Helvetica, Arial, sans-serif"/>
        <color rgb="FF1155CC"/>
        <sz val="11.0"/>
        <u/>
      </rPr>
      <t>Daredevil (Germany).zip</t>
    </r>
  </si>
  <si>
    <r>
      <rPr>
        <rFont val="&quot;Helvetica Neue&quot;, Helvetica, Arial, sans-serif"/>
        <color rgb="FF1155CC"/>
        <sz val="11.0"/>
        <u/>
      </rPr>
      <t>Daredevil (USA, Europe).zip</t>
    </r>
  </si>
  <si>
    <r>
      <rPr>
        <rFont val="&quot;Helvetica Neue&quot;, Helvetica, Arial, sans-serif"/>
        <color rgb="FF1155CC"/>
        <sz val="11.0"/>
        <u/>
      </rPr>
      <t>Darius R (Japan) (En).zip</t>
    </r>
  </si>
  <si>
    <r>
      <rPr>
        <rFont val="&quot;Helvetica Neue&quot;, Helvetica, Arial, sans-serif"/>
        <color rgb="FF1155CC"/>
        <sz val="11.0"/>
        <u/>
      </rPr>
      <t>Dark Arena (USA, Europe).zip</t>
    </r>
  </si>
  <si>
    <r>
      <rPr>
        <rFont val="&quot;Helvetica Neue&quot;, Helvetica, Arial, sans-serif"/>
        <color rgb="FF1155CC"/>
        <sz val="11.0"/>
        <u/>
      </rPr>
      <t>Dark Empire (Japan) (Proto).zip</t>
    </r>
  </si>
  <si>
    <r>
      <rPr>
        <rFont val="&quot;Helvetica Neue&quot;, Helvetica, Arial, sans-serif"/>
        <color rgb="FF1155CC"/>
        <sz val="11.0"/>
        <u/>
      </rPr>
      <t>Dave Mirra Freestyle BMX 2 (Europe) (En,Fr,De,Es,It) (Rev 1).zip</t>
    </r>
  </si>
  <si>
    <r>
      <rPr>
        <rFont val="&quot;Helvetica Neue&quot;, Helvetica, Arial, sans-serif"/>
        <color rgb="FF1155CC"/>
        <sz val="11.0"/>
        <u/>
      </rPr>
      <t>Dave Mirra Freestyle BMX 2 (Europe) (En,Fr,De,Es,It).zip</t>
    </r>
  </si>
  <si>
    <r>
      <rPr>
        <rFont val="&quot;Helvetica Neue&quot;, Helvetica, Arial, sans-serif"/>
        <color rgb="FF1155CC"/>
        <sz val="11.0"/>
        <u/>
      </rPr>
      <t>Dave Mirra Freestyle BMX 2 (USA).zip</t>
    </r>
  </si>
  <si>
    <r>
      <rPr>
        <rFont val="&quot;Helvetica Neue&quot;, Helvetica, Arial, sans-serif"/>
        <color rgb="FF1155CC"/>
        <sz val="11.0"/>
        <u/>
      </rPr>
      <t>Dave Mirra Freestyle BMX 3 (USA, Europe).zip</t>
    </r>
  </si>
  <si>
    <r>
      <rPr>
        <rFont val="&quot;Helvetica Neue&quot;, Helvetica, Arial, sans-serif"/>
        <color rgb="FF1155CC"/>
        <sz val="11.0"/>
        <u/>
      </rPr>
      <t>David Beckham Soccer (Europe) (En,Fr,De,Es,It).zip</t>
    </r>
  </si>
  <si>
    <r>
      <rPr>
        <rFont val="&quot;Helvetica Neue&quot;, Helvetica, Arial, sans-serif"/>
        <color rgb="FF1155CC"/>
        <sz val="11.0"/>
        <u/>
      </rPr>
      <t>David Beckham Soccer (USA) (En,Es).zip</t>
    </r>
  </si>
  <si>
    <r>
      <rPr>
        <rFont val="&quot;Helvetica Neue&quot;, Helvetica, Arial, sans-serif"/>
        <color rgb="FF1155CC"/>
        <sz val="11.0"/>
        <u/>
      </rPr>
      <t>Davis Cup (Europe) (En,Fr,De,Es,It).zip</t>
    </r>
  </si>
  <si>
    <r>
      <rPr>
        <rFont val="&quot;Helvetica Neue&quot;, Helvetica, Arial, sans-serif"/>
        <color rgb="FF1155CC"/>
        <sz val="11.0"/>
        <u/>
      </rPr>
      <t>Davis Cup (USA) (En,Fr,De,Es,It).zip</t>
    </r>
  </si>
  <si>
    <r>
      <rPr>
        <rFont val="&quot;Helvetica Neue&quot;, Helvetica, Arial, sans-serif"/>
        <color rgb="FF1155CC"/>
        <sz val="11.0"/>
        <u/>
      </rPr>
      <t>Deadly Skies (Europe) (En,Ja,Fr,De).zip</t>
    </r>
  </si>
  <si>
    <r>
      <rPr>
        <rFont val="&quot;Helvetica Neue&quot;, Helvetica, Arial, sans-serif"/>
        <color rgb="FF1155CC"/>
        <sz val="11.0"/>
        <u/>
      </rPr>
      <t>Dead to Rights (Europe) (En,Fr,De,Es,It).zip</t>
    </r>
  </si>
  <si>
    <r>
      <rPr>
        <rFont val="&quot;Helvetica Neue&quot;, Helvetica, Arial, sans-serif"/>
        <color rgb="FF1155CC"/>
        <sz val="11.0"/>
        <u/>
      </rPr>
      <t>Dead to Rights (USA).zip</t>
    </r>
  </si>
  <si>
    <r>
      <rPr>
        <rFont val="&quot;Helvetica Neue&quot;, Helvetica, Arial, sans-serif"/>
        <color rgb="FF1155CC"/>
        <sz val="11.0"/>
        <u/>
      </rPr>
      <t>Deal or No Deal (USA).zip</t>
    </r>
  </si>
  <si>
    <r>
      <rPr>
        <rFont val="&quot;Helvetica Neue&quot;, Helvetica, Arial, sans-serif"/>
        <color rgb="FF1155CC"/>
        <sz val="11.0"/>
        <u/>
      </rPr>
      <t>Decoder Cart (Japan) (En) (Pirate).zip</t>
    </r>
  </si>
  <si>
    <r>
      <rPr>
        <rFont val="&quot;Helvetica Neue&quot;, Helvetica, Arial, sans-serif"/>
        <color rgb="FF1155CC"/>
        <sz val="11.0"/>
        <u/>
      </rPr>
      <t>Defender (USA).zip</t>
    </r>
  </si>
  <si>
    <r>
      <rPr>
        <rFont val="&quot;Helvetica Neue&quot;, Helvetica, Arial, sans-serif"/>
        <color rgb="FF1155CC"/>
        <sz val="11.0"/>
        <u/>
      </rPr>
      <t>Defender - For All Mankind (Europe) (En,Fr,De,Es,It).zip</t>
    </r>
  </si>
  <si>
    <r>
      <rPr>
        <rFont val="&quot;Helvetica Neue&quot;, Helvetica, Arial, sans-serif"/>
        <color rgb="FF1155CC"/>
        <sz val="11.0"/>
        <u/>
      </rPr>
      <t>Defender of the Crown (Europe).zip</t>
    </r>
  </si>
  <si>
    <r>
      <rPr>
        <rFont val="&quot;Helvetica Neue&quot;, Helvetica, Arial, sans-serif"/>
        <color rgb="FF1155CC"/>
        <sz val="11.0"/>
        <u/>
      </rPr>
      <t>Defender of the Crown (USA).zip</t>
    </r>
  </si>
  <si>
    <r>
      <rPr>
        <rFont val="&quot;Helvetica Neue&quot;, Helvetica, Arial, sans-serif"/>
        <color rgb="FF1155CC"/>
        <sz val="11.0"/>
        <u/>
      </rPr>
      <t>Deflektor (World) (v1.1) (Unl).zip</t>
    </r>
  </si>
  <si>
    <r>
      <rPr>
        <rFont val="&quot;Helvetica Neue&quot;, Helvetica, Arial, sans-serif"/>
        <color rgb="FF1155CC"/>
        <sz val="11.0"/>
        <u/>
      </rPr>
      <t>DemiKids - Dark Version (USA).zip</t>
    </r>
  </si>
  <si>
    <r>
      <rPr>
        <rFont val="&quot;Helvetica Neue&quot;, Helvetica, Arial, sans-serif"/>
        <color rgb="FF1155CC"/>
        <sz val="11.0"/>
        <u/>
      </rPr>
      <t>DemiKids - Light Version (USA).zip</t>
    </r>
  </si>
  <si>
    <r>
      <rPr>
        <rFont val="&quot;Helvetica Neue&quot;, Helvetica, Arial, sans-serif"/>
        <color rgb="FF1155CC"/>
        <sz val="11.0"/>
        <u/>
      </rPr>
      <t>Demon Driver - Time to Burn Rubber! (Europe).zip</t>
    </r>
  </si>
  <si>
    <r>
      <rPr>
        <rFont val="&quot;Helvetica Neue&quot;, Helvetica, Arial, sans-serif"/>
        <color rgb="FF1155CC"/>
        <sz val="11.0"/>
        <u/>
      </rPr>
      <t>Demon Driver - Time to Burn Rubber! (USA).zip</t>
    </r>
  </si>
  <si>
    <r>
      <rPr>
        <rFont val="&quot;Helvetica Neue&quot;, Helvetica, Arial, sans-serif"/>
        <color rgb="FF1155CC"/>
        <sz val="11.0"/>
        <u/>
      </rPr>
      <t>Denki Blocks! (Europe) (En,Fr,De,Es,It).zip</t>
    </r>
  </si>
  <si>
    <r>
      <rPr>
        <rFont val="&quot;Helvetica Neue&quot;, Helvetica, Arial, sans-serif"/>
        <color rgb="FF1155CC"/>
        <sz val="11.0"/>
        <u/>
      </rPr>
      <t>Denki Blocks! (Japan).zip</t>
    </r>
  </si>
  <si>
    <r>
      <rPr>
        <rFont val="&quot;Helvetica Neue&quot;, Helvetica, Arial, sans-serif"/>
        <color rgb="FF1155CC"/>
        <sz val="11.0"/>
        <u/>
      </rPr>
      <t>Denki Blocks! (USA) (En,Es).zip</t>
    </r>
  </si>
  <si>
    <r>
      <rPr>
        <rFont val="&quot;Helvetica Neue&quot;, Helvetica, Arial, sans-serif"/>
        <color rgb="FF1155CC"/>
        <sz val="11.0"/>
        <u/>
      </rPr>
      <t>Densetsu no Starfy (Japan).zip</t>
    </r>
  </si>
  <si>
    <r>
      <rPr>
        <rFont val="&quot;Helvetica Neue&quot;, Helvetica, Arial, sans-serif"/>
        <color rgb="FF1155CC"/>
        <sz val="11.0"/>
        <u/>
      </rPr>
      <t>Densetsu no Starfy 2 (Japan) (Virtual Console).zip</t>
    </r>
  </si>
  <si>
    <r>
      <rPr>
        <rFont val="&quot;Helvetica Neue&quot;, Helvetica, Arial, sans-serif"/>
        <color rgb="FF1155CC"/>
        <sz val="11.0"/>
        <u/>
      </rPr>
      <t>Densetsu no Starfy 2 (Japan).zip</t>
    </r>
  </si>
  <si>
    <r>
      <rPr>
        <rFont val="&quot;Helvetica Neue&quot;, Helvetica, Arial, sans-serif"/>
        <color rgb="FF1155CC"/>
        <sz val="11.0"/>
        <u/>
      </rPr>
      <t>Densetsu no Starfy 3 (Japan) (Rev 1) (Virtual Console).zip</t>
    </r>
  </si>
  <si>
    <r>
      <rPr>
        <rFont val="&quot;Helvetica Neue&quot;, Helvetica, Arial, sans-serif"/>
        <color rgb="FF1155CC"/>
        <sz val="11.0"/>
        <u/>
      </rPr>
      <t>Densetsu no Starfy 3 (Japan) (Rev 1).zip</t>
    </r>
  </si>
  <si>
    <r>
      <rPr>
        <rFont val="&quot;Helvetica Neue&quot;, Helvetica, Arial, sans-serif"/>
        <color rgb="FF1155CC"/>
        <sz val="11.0"/>
        <u/>
      </rPr>
      <t>Densetsu no Starfy 3 (Japan).zip</t>
    </r>
  </si>
  <si>
    <r>
      <rPr>
        <rFont val="&quot;Helvetica Neue&quot;, Helvetica, Arial, sans-serif"/>
        <color rgb="FF1155CC"/>
        <sz val="11.0"/>
        <u/>
      </rPr>
      <t>Derby Stallion Advance (Japan).zip</t>
    </r>
  </si>
  <si>
    <r>
      <rPr>
        <rFont val="&quot;Helvetica Neue&quot;, Helvetica, Arial, sans-serif"/>
        <color rgb="FF1155CC"/>
        <sz val="11.0"/>
        <u/>
      </rPr>
      <t>Desert Strike Advance (USA).zip</t>
    </r>
  </si>
  <si>
    <r>
      <rPr>
        <rFont val="&quot;Helvetica Neue&quot;, Helvetica, Arial, sans-serif"/>
        <color rgb="FF1155CC"/>
        <sz val="11.0"/>
        <u/>
      </rPr>
      <t>Deutschland Sucht den Superstar (Germany).zip</t>
    </r>
  </si>
  <si>
    <r>
      <rPr>
        <rFont val="&quot;Helvetica Neue&quot;, Helvetica, Arial, sans-serif"/>
        <color rgb="FF1155CC"/>
        <sz val="11.0"/>
        <u/>
      </rPr>
      <t>Dexter's Laboratory - Chess Challenge (Europe) (En,Fr,De,Es).zip</t>
    </r>
  </si>
  <si>
    <r>
      <rPr>
        <rFont val="&quot;Helvetica Neue&quot;, Helvetica, Arial, sans-serif"/>
        <color rgb="FF1155CC"/>
        <sz val="11.0"/>
        <u/>
      </rPr>
      <t>Dexter's Laboratory - Chess Challenge (USA).zip</t>
    </r>
  </si>
  <si>
    <r>
      <rPr>
        <rFont val="&quot;Helvetica Neue&quot;, Helvetica, Arial, sans-serif"/>
        <color rgb="FF1155CC"/>
        <sz val="11.0"/>
        <u/>
      </rPr>
      <t>Dexter's Laboratory - Deesaster Strikes! (Europe) (En,Fr,De,Es,It).zip</t>
    </r>
  </si>
  <si>
    <r>
      <rPr>
        <rFont val="&quot;Helvetica Neue&quot;, Helvetica, Arial, sans-serif"/>
        <color rgb="FF1155CC"/>
        <sz val="11.0"/>
        <u/>
      </rPr>
      <t>Dexter's Laboratory - Deesaster Strikes! (USA) (En,Fr,De,Es,It) (Rev 1).zip</t>
    </r>
  </si>
  <si>
    <r>
      <rPr>
        <rFont val="&quot;Helvetica Neue&quot;, Helvetica, Arial, sans-serif"/>
        <color rgb="FF1155CC"/>
        <sz val="11.0"/>
        <u/>
      </rPr>
      <t>Dexter's Laboratory - Deesaster Strikes! (USA) (En,Fr,De,Es,It).zip</t>
    </r>
  </si>
  <si>
    <r>
      <rPr>
        <rFont val="&quot;Helvetica Neue&quot;, Helvetica, Arial, sans-serif"/>
        <color rgb="FF1155CC"/>
        <sz val="11.0"/>
        <u/>
      </rPr>
      <t>Di Gi Charat - DigiCommunication (Japan).zip</t>
    </r>
  </si>
  <si>
    <r>
      <rPr>
        <rFont val="&quot;Helvetica Neue&quot;, Helvetica, Arial, sans-serif"/>
        <color rgb="FF1155CC"/>
        <sz val="11.0"/>
        <u/>
      </rPr>
      <t>Diadroids World - Evil Teikoku no Yabou (Japan).zip</t>
    </r>
  </si>
  <si>
    <r>
      <rPr>
        <rFont val="&quot;Helvetica Neue&quot;, Helvetica, Arial, sans-serif"/>
        <color rgb="FF1155CC"/>
        <sz val="11.0"/>
        <u/>
      </rPr>
      <t>Diddy Kong Pilot (Unknown) (Proto) (2001).zip</t>
    </r>
  </si>
  <si>
    <r>
      <rPr>
        <rFont val="&quot;Helvetica Neue&quot;, Helvetica, Arial, sans-serif"/>
        <color rgb="FF1155CC"/>
        <sz val="11.0"/>
        <u/>
      </rPr>
      <t>Diddy Kong Pilot (Unknown) (Proto) (2003).zip</t>
    </r>
  </si>
  <si>
    <r>
      <rPr>
        <rFont val="&quot;Helvetica Neue&quot;, Helvetica, Arial, sans-serif"/>
        <color rgb="FF1155CC"/>
        <sz val="11.0"/>
        <u/>
      </rPr>
      <t>DigiCommunication Nyo - Datou! Black Gemagema Dan (Japan).zip</t>
    </r>
  </si>
  <si>
    <r>
      <rPr>
        <rFont val="&quot;Helvetica Neue&quot;, Helvetica, Arial, sans-serif"/>
        <color rgb="FF1155CC"/>
        <sz val="11.0"/>
        <u/>
      </rPr>
      <t>Digimon - Battle Spirit (Europe) (En,Fr,De,Es,It) (Beta).zip</t>
    </r>
  </si>
  <si>
    <r>
      <rPr>
        <rFont val="&quot;Helvetica Neue&quot;, Helvetica, Arial, sans-serif"/>
        <color rgb="FF1155CC"/>
        <sz val="11.0"/>
        <u/>
      </rPr>
      <t>Digimon - Battle Spirit (Europe) (En,Fr,De,Es,It).zip</t>
    </r>
  </si>
  <si>
    <r>
      <rPr>
        <rFont val="&quot;Helvetica Neue&quot;, Helvetica, Arial, sans-serif"/>
        <color rgb="FF1155CC"/>
        <sz val="11.0"/>
        <u/>
      </rPr>
      <t>Digimon - Battle Spirit (USA).zip</t>
    </r>
  </si>
  <si>
    <r>
      <rPr>
        <rFont val="&quot;Helvetica Neue&quot;, Helvetica, Arial, sans-serif"/>
        <color rgb="FF1155CC"/>
        <sz val="11.0"/>
        <u/>
      </rPr>
      <t>Digimon - Battle Spirit 2 (Europe) (En,Fr,De,Es,It).zip</t>
    </r>
  </si>
  <si>
    <r>
      <rPr>
        <rFont val="&quot;Helvetica Neue&quot;, Helvetica, Arial, sans-serif"/>
        <color rgb="FF1155CC"/>
        <sz val="11.0"/>
        <u/>
      </rPr>
      <t>Digimon - Battle Spirit 2 (USA) (En,Fr,De,Es,It).zip</t>
    </r>
  </si>
  <si>
    <r>
      <rPr>
        <rFont val="&quot;Helvetica Neue&quot;, Helvetica, Arial, sans-serif"/>
        <color rgb="FF1155CC"/>
        <sz val="11.0"/>
        <u/>
      </rPr>
      <t>Digimon - Ruby and Sapphire (USA) (Unl).zip</t>
    </r>
  </si>
  <si>
    <r>
      <rPr>
        <rFont val="&quot;Helvetica Neue&quot;, Helvetica, Arial, sans-serif"/>
        <color rgb="FF1155CC"/>
        <sz val="11.0"/>
        <u/>
      </rPr>
      <t>Digimon Racing (Europe) (En,Fr,De,Es,It).zip</t>
    </r>
  </si>
  <si>
    <r>
      <rPr>
        <rFont val="&quot;Helvetica Neue&quot;, Helvetica, Arial, sans-serif"/>
        <color rgb="FF1155CC"/>
        <sz val="11.0"/>
        <u/>
      </rPr>
      <t>Digimon Racing (Japan).zip</t>
    </r>
  </si>
  <si>
    <r>
      <rPr>
        <rFont val="&quot;Helvetica Neue&quot;, Helvetica, Arial, sans-serif"/>
        <color rgb="FF1155CC"/>
        <sz val="11.0"/>
        <u/>
      </rPr>
      <t>Digimon Racing (USA) (En,Fr,De,Es,It).zip</t>
    </r>
  </si>
  <si>
    <r>
      <rPr>
        <rFont val="&quot;Helvetica Neue&quot;, Helvetica, Arial, sans-serif"/>
        <color rgb="FF1155CC"/>
        <sz val="11.0"/>
        <u/>
      </rPr>
      <t>Digimon Rury (USA) (Unl).zip</t>
    </r>
  </si>
  <si>
    <r>
      <rPr>
        <rFont val="&quot;Helvetica Neue&quot;, Helvetica, Arial, sans-serif"/>
        <color rgb="FF1155CC"/>
        <sz val="11.0"/>
        <u/>
      </rPr>
      <t>Digimon Sapphire (USA) (Unl).zip</t>
    </r>
  </si>
  <si>
    <r>
      <rPr>
        <rFont val="&quot;Helvetica Neue&quot;, Helvetica, Arial, sans-serif"/>
        <color rgb="FF1155CC"/>
        <sz val="11.0"/>
        <u/>
      </rPr>
      <t>Dinotopia - The Timestone Pirates (USA, Europe) (En,Fr,De,Es,It,Nl).zip</t>
    </r>
  </si>
  <si>
    <r>
      <rPr>
        <rFont val="&quot;Helvetica Neue&quot;, Helvetica, Arial, sans-serif"/>
        <color rgb="FF1155CC"/>
        <sz val="11.0"/>
        <u/>
      </rPr>
      <t>Disney's Game + TV Episode - Lizzie McGuire 2 - Lizzie Diaries (USA) (En,Fr).zip</t>
    </r>
  </si>
  <si>
    <r>
      <rPr>
        <rFont val="&quot;Helvetica Neue&quot;, Helvetica, Arial, sans-serif"/>
        <color rgb="FF1155CC"/>
        <sz val="11.0"/>
        <u/>
      </rPr>
      <t>Disney's Party (USA, Europe) (En,Fr,De,Es,It).zip</t>
    </r>
  </si>
  <si>
    <r>
      <rPr>
        <rFont val="&quot;Helvetica Neue&quot;, Helvetica, Arial, sans-serif"/>
        <color rgb="FF1155CC"/>
        <sz val="11.0"/>
        <u/>
      </rPr>
      <t>Disney Cart (USA) (Unl) [b].zip</t>
    </r>
  </si>
  <si>
    <r>
      <rPr>
        <rFont val="&quot;Helvetica Neue&quot;, Helvetica, Arial, sans-serif"/>
        <color rgb="FF1155CC"/>
        <sz val="11.0"/>
        <u/>
      </rPr>
      <t>Disney Princesas (Spain).zip</t>
    </r>
  </si>
  <si>
    <r>
      <rPr>
        <rFont val="&quot;Helvetica Neue&quot;, Helvetica, Arial, sans-serif"/>
        <color rgb="FF1155CC"/>
        <sz val="11.0"/>
        <u/>
      </rPr>
      <t>Disney Princess (USA, Europe).zip</t>
    </r>
  </si>
  <si>
    <r>
      <rPr>
        <rFont val="&quot;Helvetica Neue&quot;, Helvetica, Arial, sans-serif"/>
        <color rgb="FF1155CC"/>
        <sz val="11.0"/>
        <u/>
      </rPr>
      <t>Disney Princess - Royal Adventure (Europe) (En,Fr,De).zip</t>
    </r>
  </si>
  <si>
    <r>
      <rPr>
        <rFont val="&quot;Helvetica Neue&quot;, Helvetica, Arial, sans-serif"/>
        <color rgb="FF1155CC"/>
        <sz val="11.0"/>
        <u/>
      </rPr>
      <t>Disney Princess - Royal Adventure (USA).zip</t>
    </r>
  </si>
  <si>
    <r>
      <rPr>
        <rFont val="&quot;Helvetica Neue&quot;, Helvetica, Arial, sans-serif"/>
        <color rgb="FF1155CC"/>
        <sz val="11.0"/>
        <u/>
      </rPr>
      <t>Disney Princesse (France).zip</t>
    </r>
  </si>
  <si>
    <r>
      <rPr>
        <rFont val="&quot;Helvetica Neue&quot;, Helvetica, Arial, sans-serif"/>
        <color rgb="FF1155CC"/>
        <sz val="11.0"/>
        <u/>
      </rPr>
      <t>Disney Principesse (Italy).zip</t>
    </r>
  </si>
  <si>
    <r>
      <rPr>
        <rFont val="&quot;Helvetica Neue&quot;, Helvetica, Arial, sans-serif"/>
        <color rgb="FF1155CC"/>
        <sz val="11.0"/>
        <u/>
      </rPr>
      <t>Disney Sports - American Football (Japan).zip</t>
    </r>
  </si>
  <si>
    <r>
      <rPr>
        <rFont val="&quot;Helvetica Neue&quot;, Helvetica, Arial, sans-serif"/>
        <color rgb="FF1155CC"/>
        <sz val="11.0"/>
        <u/>
      </rPr>
      <t>Disney Sports - Basketball (Europe) (En,Fr,De,Es,It).zip</t>
    </r>
  </si>
  <si>
    <r>
      <rPr>
        <rFont val="&quot;Helvetica Neue&quot;, Helvetica, Arial, sans-serif"/>
        <color rgb="FF1155CC"/>
        <sz val="11.0"/>
        <u/>
      </rPr>
      <t>Disney Sports - Basketball (Japan).zip</t>
    </r>
  </si>
  <si>
    <r>
      <rPr>
        <rFont val="&quot;Helvetica Neue&quot;, Helvetica, Arial, sans-serif"/>
        <color rgb="FF1155CC"/>
        <sz val="11.0"/>
        <u/>
      </rPr>
      <t>Disney Sports - Basketball (USA).zip</t>
    </r>
  </si>
  <si>
    <r>
      <rPr>
        <rFont val="&quot;Helvetica Neue&quot;, Helvetica, Arial, sans-serif"/>
        <color rgb="FF1155CC"/>
        <sz val="11.0"/>
        <u/>
      </rPr>
      <t>Disney Sports - Football (Soccer) (Europe) (En,Fr,De,Es,It).zip</t>
    </r>
  </si>
  <si>
    <r>
      <rPr>
        <rFont val="&quot;Helvetica Neue&quot;, Helvetica, Arial, sans-serif"/>
        <color rgb="FF1155CC"/>
        <sz val="11.0"/>
        <u/>
      </rPr>
      <t>Disney Sports - Football (USA).zip</t>
    </r>
  </si>
  <si>
    <r>
      <rPr>
        <rFont val="&quot;Helvetica Neue&quot;, Helvetica, Arial, sans-serif"/>
        <color rgb="FF1155CC"/>
        <sz val="11.0"/>
        <u/>
      </rPr>
      <t>Disney Sports - Motocross (Europe) (En,Fr,De,Es,It).zip</t>
    </r>
  </si>
  <si>
    <r>
      <rPr>
        <rFont val="&quot;Helvetica Neue&quot;, Helvetica, Arial, sans-serif"/>
        <color rgb="FF1155CC"/>
        <sz val="11.0"/>
        <u/>
      </rPr>
      <t>Disney Sports - Motocross (Japan).zip</t>
    </r>
  </si>
  <si>
    <r>
      <rPr>
        <rFont val="&quot;Helvetica Neue&quot;, Helvetica, Arial, sans-serif"/>
        <color rgb="FF1155CC"/>
        <sz val="11.0"/>
        <u/>
      </rPr>
      <t>Disney Sports - Motocross (USA).zip</t>
    </r>
  </si>
  <si>
    <r>
      <rPr>
        <rFont val="&quot;Helvetica Neue&quot;, Helvetica, Arial, sans-serif"/>
        <color rgb="FF1155CC"/>
        <sz val="11.0"/>
        <u/>
      </rPr>
      <t>Disney Sports - Skateboarding (Europe) (En,Fr,De,Es,It).zip</t>
    </r>
  </si>
  <si>
    <r>
      <rPr>
        <rFont val="&quot;Helvetica Neue&quot;, Helvetica, Arial, sans-serif"/>
        <color rgb="FF1155CC"/>
        <sz val="11.0"/>
        <u/>
      </rPr>
      <t>Disney Sports - Skateboarding (Japan).zip</t>
    </r>
  </si>
  <si>
    <r>
      <rPr>
        <rFont val="&quot;Helvetica Neue&quot;, Helvetica, Arial, sans-serif"/>
        <color rgb="FF1155CC"/>
        <sz val="11.0"/>
        <u/>
      </rPr>
      <t>Disney Sports - Skateboarding (USA).zip</t>
    </r>
  </si>
  <si>
    <r>
      <rPr>
        <rFont val="&quot;Helvetica Neue&quot;, Helvetica, Arial, sans-serif"/>
        <color rgb="FF1155CC"/>
        <sz val="11.0"/>
        <u/>
      </rPr>
      <t>Disney Sports - Snowboarding (Europe) (En,Fr,De,Es,It).zip</t>
    </r>
  </si>
  <si>
    <r>
      <rPr>
        <rFont val="&quot;Helvetica Neue&quot;, Helvetica, Arial, sans-serif"/>
        <color rgb="FF1155CC"/>
        <sz val="11.0"/>
        <u/>
      </rPr>
      <t>Disney Sports - Snowboarding (Japan).zip</t>
    </r>
  </si>
  <si>
    <r>
      <rPr>
        <rFont val="&quot;Helvetica Neue&quot;, Helvetica, Arial, sans-serif"/>
        <color rgb="FF1155CC"/>
        <sz val="11.0"/>
        <u/>
      </rPr>
      <t>Disney Sports - Snowboarding (USA).zip</t>
    </r>
  </si>
  <si>
    <r>
      <rPr>
        <rFont val="&quot;Helvetica Neue&quot;, Helvetica, Arial, sans-serif"/>
        <color rgb="FF1155CC"/>
        <sz val="11.0"/>
        <u/>
      </rPr>
      <t>Disney Sports - Soccer (Japan).zip</t>
    </r>
  </si>
  <si>
    <r>
      <rPr>
        <rFont val="&quot;Helvetica Neue&quot;, Helvetica, Arial, sans-serif"/>
        <color rgb="FF1155CC"/>
        <sz val="11.0"/>
        <u/>
      </rPr>
      <t>Disney Sports - Soccer (USA).zip</t>
    </r>
  </si>
  <si>
    <r>
      <rPr>
        <rFont val="&quot;Helvetica Neue&quot;, Helvetica, Arial, sans-serif"/>
        <color rgb="FF1155CC"/>
        <sz val="11.0"/>
        <u/>
      </rPr>
      <t>Disneys Prinzessinnen (Germany).zip</t>
    </r>
  </si>
  <si>
    <r>
      <rPr>
        <rFont val="&quot;Helvetica Neue&quot;, Helvetica, Arial, sans-serif"/>
        <color rgb="FF1155CC"/>
        <sz val="11.0"/>
        <u/>
      </rPr>
      <t>Dog Trainer (Europe) (DS Cheat Cartridge) (Unl).zip</t>
    </r>
  </si>
  <si>
    <r>
      <rPr>
        <rFont val="&quot;Helvetica Neue&quot;, Helvetica, Arial, sans-serif"/>
        <color rgb="FF1155CC"/>
        <sz val="11.0"/>
        <u/>
      </rPr>
      <t>Dog Trainer 2 (Europe) (DS Cheat Cartridge) (Unl).zip</t>
    </r>
  </si>
  <si>
    <r>
      <rPr>
        <rFont val="&quot;Helvetica Neue&quot;, Helvetica, Arial, sans-serif"/>
        <color rgb="FF1155CC"/>
        <sz val="11.0"/>
        <u/>
      </rPr>
      <t>Dogz (Europe) (En,Fr,De,It).zip</t>
    </r>
  </si>
  <si>
    <r>
      <rPr>
        <rFont val="&quot;Helvetica Neue&quot;, Helvetica, Arial, sans-serif"/>
        <color rgb="FF1155CC"/>
        <sz val="11.0"/>
        <u/>
      </rPr>
      <t>Dogz (Europe).zip</t>
    </r>
  </si>
  <si>
    <r>
      <rPr>
        <rFont val="&quot;Helvetica Neue&quot;, Helvetica, Arial, sans-serif"/>
        <color rgb="FF1155CC"/>
        <sz val="11.0"/>
        <u/>
      </rPr>
      <t>Dogz (France).zip</t>
    </r>
  </si>
  <si>
    <r>
      <rPr>
        <rFont val="&quot;Helvetica Neue&quot;, Helvetica, Arial, sans-serif"/>
        <color rgb="FF1155CC"/>
        <sz val="11.0"/>
        <u/>
      </rPr>
      <t>Dogz (USA).zip</t>
    </r>
  </si>
  <si>
    <r>
      <rPr>
        <rFont val="&quot;Helvetica Neue&quot;, Helvetica, Arial, sans-serif"/>
        <color rgb="FF1155CC"/>
        <sz val="11.0"/>
        <u/>
      </rPr>
      <t>Dogz - Fashion (Europe).zip</t>
    </r>
  </si>
  <si>
    <r>
      <rPr>
        <rFont val="&quot;Helvetica Neue&quot;, Helvetica, Arial, sans-serif"/>
        <color rgb="FF1155CC"/>
        <sz val="11.0"/>
        <u/>
      </rPr>
      <t>Dogz - Fashion (USA).zip</t>
    </r>
  </si>
  <si>
    <r>
      <rPr>
        <rFont val="&quot;Helvetica Neue&quot;, Helvetica, Arial, sans-serif"/>
        <color rgb="FF1155CC"/>
        <sz val="11.0"/>
        <u/>
      </rPr>
      <t>Dogz 2 (Europe) (En,Fr,De,It).zip</t>
    </r>
  </si>
  <si>
    <r>
      <rPr>
        <rFont val="&quot;Helvetica Neue&quot;, Helvetica, Arial, sans-serif"/>
        <color rgb="FF1155CC"/>
        <sz val="11.0"/>
        <u/>
      </rPr>
      <t>Dogz 2 (Europe).zip</t>
    </r>
  </si>
  <si>
    <r>
      <rPr>
        <rFont val="&quot;Helvetica Neue&quot;, Helvetica, Arial, sans-serif"/>
        <color rgb="FF1155CC"/>
        <sz val="11.0"/>
        <u/>
      </rPr>
      <t>Dogz 2 (USA) (Rev 1).zip</t>
    </r>
  </si>
  <si>
    <r>
      <rPr>
        <rFont val="&quot;Helvetica Neue&quot;, Helvetica, Arial, sans-serif"/>
        <color rgb="FF1155CC"/>
        <sz val="11.0"/>
        <u/>
      </rPr>
      <t>Dogz 2 (USA).zip</t>
    </r>
  </si>
  <si>
    <r>
      <rPr>
        <rFont val="&quot;Helvetica Neue&quot;, Helvetica, Arial, sans-serif"/>
        <color rgb="FF1155CC"/>
        <sz val="11.0"/>
        <u/>
      </rPr>
      <t>Dokapon - Monster Hunter! (Europe) (En,Fr,De).zip</t>
    </r>
  </si>
  <si>
    <r>
      <rPr>
        <rFont val="&quot;Helvetica Neue&quot;, Helvetica, Arial, sans-serif"/>
        <color rgb="FF1155CC"/>
        <sz val="11.0"/>
        <u/>
      </rPr>
      <t>Dokapon - Monster Hunter (USA).zip</t>
    </r>
  </si>
  <si>
    <r>
      <rPr>
        <rFont val="&quot;Helvetica Neue&quot;, Helvetica, Arial, sans-serif"/>
        <color rgb="FF1155CC"/>
        <sz val="11.0"/>
        <u/>
      </rPr>
      <t>Dokapon Q - Monster Hunter! (Japan).zip</t>
    </r>
  </si>
  <si>
    <r>
      <rPr>
        <rFont val="&quot;Helvetica Neue&quot;, Helvetica, Arial, sans-serif"/>
        <color rgb="FF1155CC"/>
        <sz val="11.0"/>
        <u/>
      </rPr>
      <t>Dokidoki Cooking Series 1 - Komugi-chan no Happy Cake (Japan).zip</t>
    </r>
  </si>
  <si>
    <r>
      <rPr>
        <rFont val="&quot;Helvetica Neue&quot;, Helvetica, Arial, sans-serif"/>
        <color rgb="FF1155CC"/>
        <sz val="11.0"/>
        <u/>
      </rPr>
      <t>Dokidoki Cooking Series 2 - Gourmet Kitchen - Suteki na Obentou (Japan).zip</t>
    </r>
  </si>
  <si>
    <r>
      <rPr>
        <rFont val="&quot;Helvetica Neue&quot;, Helvetica, Arial, sans-serif"/>
        <color rgb="FF1155CC"/>
        <sz val="11.0"/>
        <u/>
      </rPr>
      <t>Dokodemo Taikyoku - Yakuman Advance (Japan) (Rev 1).zip</t>
    </r>
  </si>
  <si>
    <r>
      <rPr>
        <rFont val="&quot;Helvetica Neue&quot;, Helvetica, Arial, sans-serif"/>
        <color rgb="FF1155CC"/>
        <sz val="11.0"/>
        <u/>
      </rPr>
      <t>Dokodemo Taikyoku - Yakuman Advance (Japan).zip</t>
    </r>
  </si>
  <si>
    <r>
      <rPr>
        <rFont val="&quot;Helvetica Neue&quot;, Helvetica, Arial, sans-serif"/>
        <color rgb="FF1155CC"/>
        <sz val="11.0"/>
        <u/>
      </rPr>
      <t>Domo-kun no Fushigi Television (Japan).zip</t>
    </r>
  </si>
  <si>
    <r>
      <rPr>
        <rFont val="&quot;Helvetica Neue&quot;, Helvetica, Arial, sans-serif"/>
        <color rgb="FF1155CC"/>
        <sz val="11.0"/>
        <u/>
      </rPr>
      <t>Don-chan Puzzle - Hanabi de Doon! Advance (Japan).zip</t>
    </r>
  </si>
  <si>
    <r>
      <rPr>
        <rFont val="&quot;Helvetica Neue&quot;, Helvetica, Arial, sans-serif"/>
        <color rgb="FF1155CC"/>
        <sz val="11.0"/>
        <u/>
      </rPr>
      <t>Donald Duck Advance (Europe) (En,Fr,De,Es,It).zip</t>
    </r>
  </si>
  <si>
    <r>
      <rPr>
        <rFont val="&quot;Helvetica Neue&quot;, Helvetica, Arial, sans-serif"/>
        <color rgb="FF1155CC"/>
        <sz val="11.0"/>
        <u/>
      </rPr>
      <t>Donald Duck Advance (Japan).zip</t>
    </r>
  </si>
  <si>
    <r>
      <rPr>
        <rFont val="&quot;Helvetica Neue&quot;, Helvetica, Arial, sans-serif"/>
        <color rgb="FF1155CC"/>
        <sz val="11.0"/>
        <u/>
      </rPr>
      <t>Donald Duck Advance (USA).zip</t>
    </r>
  </si>
  <si>
    <r>
      <rPr>
        <rFont val="&quot;Helvetica Neue&quot;, Helvetica, Arial, sans-serif"/>
        <color rgb="FF1155CC"/>
        <sz val="11.0"/>
        <u/>
      </rPr>
      <t>Donkey Kong 2 (USA) (Unl).zip</t>
    </r>
  </si>
  <si>
    <r>
      <rPr>
        <rFont val="&quot;Helvetica Neue&quot;, Helvetica, Arial, sans-serif"/>
        <color rgb="FF1155CC"/>
        <sz val="11.0"/>
        <u/>
      </rPr>
      <t>Donkey Kong Country (Europe) (En,Fr,De,Es,It).zip</t>
    </r>
  </si>
  <si>
    <r>
      <rPr>
        <rFont val="&quot;Helvetica Neue&quot;, Helvetica, Arial, sans-serif"/>
        <color rgb="FF1155CC"/>
        <sz val="11.0"/>
        <u/>
      </rPr>
      <t>Donkey Kong Country (USA).zip</t>
    </r>
  </si>
  <si>
    <r>
      <rPr>
        <rFont val="&quot;Helvetica Neue&quot;, Helvetica, Arial, sans-serif"/>
        <color rgb="FF1155CC"/>
        <sz val="11.0"/>
        <u/>
      </rPr>
      <t>Donkey Kong Country 2 (Europe) (En,Fr,De,Es,It).zip</t>
    </r>
  </si>
  <si>
    <r>
      <rPr>
        <rFont val="&quot;Helvetica Neue&quot;, Helvetica, Arial, sans-serif"/>
        <color rgb="FF1155CC"/>
        <sz val="11.0"/>
        <u/>
      </rPr>
      <t>Donkey Kong Country 2 (USA).zip</t>
    </r>
  </si>
  <si>
    <r>
      <rPr>
        <rFont val="&quot;Helvetica Neue&quot;, Helvetica, Arial, sans-serif"/>
        <color rgb="FF1155CC"/>
        <sz val="11.0"/>
        <u/>
      </rPr>
      <t>Donkey Kong Country 3 (Europe) (En,Fr,De,Es,It).zip</t>
    </r>
  </si>
  <si>
    <r>
      <rPr>
        <rFont val="&quot;Helvetica Neue&quot;, Helvetica, Arial, sans-serif"/>
        <color rgb="FF1155CC"/>
        <sz val="11.0"/>
        <u/>
      </rPr>
      <t>Donkey Kong Country 3 (USA) (Beta) (2005-05-06).zip</t>
    </r>
  </si>
  <si>
    <r>
      <rPr>
        <rFont val="&quot;Helvetica Neue&quot;, Helvetica, Arial, sans-serif"/>
        <color rgb="FF1155CC"/>
        <sz val="11.0"/>
        <u/>
      </rPr>
      <t>Donkey Kong Country 3 (USA).zip</t>
    </r>
  </si>
  <si>
    <r>
      <rPr>
        <rFont val="&quot;Helvetica Neue&quot;, Helvetica, Arial, sans-serif"/>
        <color rgb="FF1155CC"/>
        <sz val="11.0"/>
        <u/>
      </rPr>
      <t>Donsol (World) (Aftermarket) (Unl).zip</t>
    </r>
  </si>
  <si>
    <r>
      <rPr>
        <rFont val="&quot;Helvetica Neue&quot;, Helvetica, Arial, sans-serif"/>
        <color rgb="FF1155CC"/>
        <sz val="11.0"/>
        <u/>
      </rPr>
      <t>Doom (USA, Europe).zip</t>
    </r>
  </si>
  <si>
    <r>
      <rPr>
        <rFont val="&quot;Helvetica Neue&quot;, Helvetica, Arial, sans-serif"/>
        <color rgb="FF1155CC"/>
        <sz val="11.0"/>
        <u/>
      </rPr>
      <t>Doom II (Europe).zip</t>
    </r>
  </si>
  <si>
    <r>
      <rPr>
        <rFont val="&quot;Helvetica Neue&quot;, Helvetica, Arial, sans-serif"/>
        <color rgb="FF1155CC"/>
        <sz val="11.0"/>
        <u/>
      </rPr>
      <t>Doom II (USA).zip</t>
    </r>
  </si>
  <si>
    <r>
      <rPr>
        <rFont val="&quot;Helvetica Neue&quot;, Helvetica, Arial, sans-serif"/>
        <color rgb="FF1155CC"/>
        <sz val="11.0"/>
        <u/>
      </rPr>
      <t>Doraemon - Dokodemo Walker (Japan).zip</t>
    </r>
  </si>
  <si>
    <r>
      <rPr>
        <rFont val="&quot;Helvetica Neue&quot;, Helvetica, Arial, sans-serif"/>
        <color rgb="FF1155CC"/>
        <sz val="11.0"/>
        <u/>
      </rPr>
      <t>Doraemon - Midori no Wakusei Dokidoki Daikyuushutsu! (Japan).zip</t>
    </r>
  </si>
  <si>
    <r>
      <rPr>
        <rFont val="&quot;Helvetica Neue&quot;, Helvetica, Arial, sans-serif"/>
        <color rgb="FF1155CC"/>
        <sz val="11.0"/>
        <u/>
      </rPr>
      <t>Dora the Explorer - Dora's World Adventure! (USA).zip</t>
    </r>
  </si>
  <si>
    <r>
      <rPr>
        <rFont val="&quot;Helvetica Neue&quot;, Helvetica, Arial, sans-serif"/>
        <color rgb="FF1155CC"/>
        <sz val="11.0"/>
        <u/>
      </rPr>
      <t>Dora the Explorer - Super Spies (USA).zip</t>
    </r>
  </si>
  <si>
    <r>
      <rPr>
        <rFont val="&quot;Helvetica Neue&quot;, Helvetica, Arial, sans-serif"/>
        <color rgb="FF1155CC"/>
        <sz val="11.0"/>
        <u/>
      </rPr>
      <t>Dora the Explorer - Super Star Adventures! (Europe) (En,Fr,Nl).zip</t>
    </r>
  </si>
  <si>
    <r>
      <rPr>
        <rFont val="&quot;Helvetica Neue&quot;, Helvetica, Arial, sans-serif"/>
        <color rgb="FF1155CC"/>
        <sz val="11.0"/>
        <u/>
      </rPr>
      <t>Dora the Explorer - Super Star Adventures! (USA).zip</t>
    </r>
  </si>
  <si>
    <r>
      <rPr>
        <rFont val="&quot;Helvetica Neue&quot;, Helvetica, Arial, sans-serif"/>
        <color rgb="FF1155CC"/>
        <sz val="11.0"/>
        <u/>
      </rPr>
      <t>Dora the Explorer - The Search for the Pirate Pig's Treasure (USA).zip</t>
    </r>
  </si>
  <si>
    <r>
      <rPr>
        <rFont val="&quot;Helvetica Neue&quot;, Helvetica, Arial, sans-serif"/>
        <color rgb="FF1155CC"/>
        <sz val="11.0"/>
        <u/>
      </rPr>
      <t>Dora the Explorer Double Pack (USA).zip</t>
    </r>
  </si>
  <si>
    <r>
      <rPr>
        <rFont val="&quot;Helvetica Neue&quot;, Helvetica, Arial, sans-serif"/>
        <color rgb="FF1155CC"/>
        <sz val="11.0"/>
        <u/>
      </rPr>
      <t>Double Dragon Advance (Japan).zip</t>
    </r>
  </si>
  <si>
    <r>
      <rPr>
        <rFont val="&quot;Helvetica Neue&quot;, Helvetica, Arial, sans-serif"/>
        <color rgb="FF1155CC"/>
        <sz val="11.0"/>
        <u/>
      </rPr>
      <t>Double Dragon Advance (USA).zip</t>
    </r>
  </si>
  <si>
    <r>
      <rPr>
        <rFont val="&quot;Helvetica Neue&quot;, Helvetica, Arial, sans-serif"/>
        <color rgb="FF1155CC"/>
        <sz val="11.0"/>
        <u/>
      </rPr>
      <t>Double Game! - Cartoon Network Block Party &amp; Cartoon Network Speedway (Europe).zip</t>
    </r>
  </si>
  <si>
    <r>
      <rPr>
        <rFont val="&quot;Helvetica Neue&quot;, Helvetica, Arial, sans-serif"/>
        <color rgb="FF1155CC"/>
        <sz val="11.0"/>
        <u/>
      </rPr>
      <t>Double Game! - Golden Nugget Casino &amp; Texas Hold 'em Poker (Europe).zip</t>
    </r>
  </si>
  <si>
    <r>
      <rPr>
        <rFont val="&quot;Helvetica Neue&quot;, Helvetica, Arial, sans-serif"/>
        <color rgb="FF1155CC"/>
        <sz val="11.0"/>
        <u/>
      </rPr>
      <t>Double Game! - Quad Desert Fury &amp; Monster Trucks (Europe).zip</t>
    </r>
  </si>
  <si>
    <r>
      <rPr>
        <rFont val="&quot;Helvetica Neue&quot;, Helvetica, Arial, sans-serif"/>
        <color rgb="FF1155CC"/>
        <sz val="11.0"/>
        <u/>
      </rPr>
      <t>Double Pack - Sonic Advance &amp; ChuChu Rocket! (Japan) (En,Ja,Fr,De,Es).zip</t>
    </r>
  </si>
  <si>
    <r>
      <rPr>
        <rFont val="&quot;Helvetica Neue&quot;, Helvetica, Arial, sans-serif"/>
        <color rgb="FF1155CC"/>
        <sz val="11.0"/>
        <u/>
      </rPr>
      <t>Double Pack - Sonic Battle &amp; Sonic Advance (Japan) (En,Ja,Fr,De,Es+En,Ja).zip</t>
    </r>
  </si>
  <si>
    <r>
      <rPr>
        <rFont val="&quot;Helvetica Neue&quot;, Helvetica, Arial, sans-serif"/>
        <color rgb="FF1155CC"/>
        <sz val="11.0"/>
        <u/>
      </rPr>
      <t>Double Pack - Sonic Pinball Party &amp; Sonic Battle (Japan) (En,Ja+En,Ja,Fr,De,Es,It).zip</t>
    </r>
  </si>
  <si>
    <r>
      <rPr>
        <rFont val="&quot;Helvetica Neue&quot;, Helvetica, Arial, sans-serif"/>
        <color rgb="FF1155CC"/>
        <sz val="11.0"/>
        <u/>
      </rPr>
      <t>Doubutsu-jima no Chobigurumi (Japan) (Rev 1).zip</t>
    </r>
  </si>
  <si>
    <r>
      <rPr>
        <rFont val="&quot;Helvetica Neue&quot;, Helvetica, Arial, sans-serif"/>
        <color rgb="FF1155CC"/>
        <sz val="11.0"/>
        <u/>
      </rPr>
      <t>Doubutsu-jima no Chobigurumi (Japan).zip</t>
    </r>
  </si>
  <si>
    <r>
      <rPr>
        <rFont val="&quot;Helvetica Neue&quot;, Helvetica, Arial, sans-serif"/>
        <color rgb="FF1155CC"/>
        <sz val="11.0"/>
        <u/>
      </rPr>
      <t>Doubutsu-jima no Chobigurumi 2 - Tama-chan Monogatari (Japan).zip</t>
    </r>
  </si>
  <si>
    <r>
      <rPr>
        <rFont val="&quot;Helvetica Neue&quot;, Helvetica, Arial, sans-serif"/>
        <color rgb="FF1155CC"/>
        <sz val="11.0"/>
        <u/>
      </rPr>
      <t>Downforce (Europe) (En,Fr,De,Es,It).zip</t>
    </r>
  </si>
  <si>
    <r>
      <rPr>
        <rFont val="&quot;Helvetica Neue&quot;, Helvetica, Arial, sans-serif"/>
        <color rgb="FF1155CC"/>
        <sz val="11.0"/>
        <u/>
      </rPr>
      <t>Downtown - Nekketsu Monogatari EX (Japan).zip</t>
    </r>
  </si>
  <si>
    <r>
      <rPr>
        <rFont val="&quot;Helvetica Neue&quot;, Helvetica, Arial, sans-serif"/>
        <color rgb="FF1155CC"/>
        <sz val="11.0"/>
        <u/>
      </rPr>
      <t>Dr. Mario &amp; Panel de Pon (Japan).zip</t>
    </r>
  </si>
  <si>
    <r>
      <rPr>
        <rFont val="&quot;Helvetica Neue&quot;, Helvetica, Arial, sans-serif"/>
        <color rgb="FF1155CC"/>
        <sz val="11.0"/>
        <u/>
      </rPr>
      <t>Dr. Muto (Europe) (En,Fr,De,Es,It).zip</t>
    </r>
  </si>
  <si>
    <r>
      <rPr>
        <rFont val="&quot;Helvetica Neue&quot;, Helvetica, Arial, sans-serif"/>
        <color rgb="FF1155CC"/>
        <sz val="11.0"/>
        <u/>
      </rPr>
      <t>Dr. Seuss' The Cat in the Hat (USA).zip</t>
    </r>
  </si>
  <si>
    <r>
      <rPr>
        <rFont val="&quot;Helvetica Neue&quot;, Helvetica, Arial, sans-serif"/>
        <color rgb="FF1155CC"/>
        <sz val="11.0"/>
        <u/>
      </rPr>
      <t>Dr. Sudoku (Europe).zip</t>
    </r>
  </si>
  <si>
    <r>
      <rPr>
        <rFont val="&quot;Helvetica Neue&quot;, Helvetica, Arial, sans-serif"/>
        <color rgb="FF1155CC"/>
        <sz val="11.0"/>
        <u/>
      </rPr>
      <t>Dr. Sudoku (USA).zip</t>
    </r>
  </si>
  <si>
    <r>
      <rPr>
        <rFont val="&quot;Helvetica Neue&quot;, Helvetica, Arial, sans-serif"/>
        <color rgb="FF1155CC"/>
        <sz val="11.0"/>
        <u/>
      </rPr>
      <t>Dragon's Rock (Europe) (En,Fr,De,Es,It).zip</t>
    </r>
  </si>
  <si>
    <r>
      <rPr>
        <rFont val="&quot;Helvetica Neue&quot;, Helvetica, Arial, sans-serif"/>
        <color rgb="FF1155CC"/>
        <sz val="11.0"/>
        <u/>
      </rPr>
      <t>Dragon Ball - Advance Adventure (Japan).zip</t>
    </r>
  </si>
  <si>
    <r>
      <rPr>
        <rFont val="&quot;Helvetica Neue&quot;, Helvetica, Arial, sans-serif"/>
        <color rgb="FF1155CC"/>
        <sz val="11.0"/>
        <u/>
      </rPr>
      <t>Dragon Ball - Advance Adventure (Korea).zip</t>
    </r>
  </si>
  <si>
    <r>
      <rPr>
        <rFont val="&quot;Helvetica Neue&quot;, Helvetica, Arial, sans-serif"/>
        <color rgb="FF1155CC"/>
        <sz val="11.0"/>
        <u/>
      </rPr>
      <t>Dragon Ball - Advanced Adventure (Europe) (En,Fr,De,Es,It) (Beta) (2005-02-25).zip</t>
    </r>
  </si>
  <si>
    <r>
      <rPr>
        <rFont val="&quot;Helvetica Neue&quot;, Helvetica, Arial, sans-serif"/>
        <color rgb="FF1155CC"/>
        <sz val="11.0"/>
        <u/>
      </rPr>
      <t>Dragon Ball - Advanced Adventure (Europe) (En,Fr,De,Es,It).zip</t>
    </r>
  </si>
  <si>
    <r>
      <rPr>
        <rFont val="&quot;Helvetica Neue&quot;, Helvetica, Arial, sans-serif"/>
        <color rgb="FF1155CC"/>
        <sz val="11.0"/>
        <u/>
      </rPr>
      <t>Dragon Ball - Advanced Adventure (USA).zip</t>
    </r>
  </si>
  <si>
    <r>
      <rPr>
        <rFont val="&quot;Helvetica Neue&quot;, Helvetica, Arial, sans-serif"/>
        <color rgb="FF1155CC"/>
        <sz val="11.0"/>
        <u/>
      </rPr>
      <t>Dragon Ball GT - Transformation (USA) (Beta) (2005-04-27).zip</t>
    </r>
  </si>
  <si>
    <r>
      <rPr>
        <rFont val="&quot;Helvetica Neue&quot;, Helvetica, Arial, sans-serif"/>
        <color rgb="FF1155CC"/>
        <sz val="11.0"/>
        <u/>
      </rPr>
      <t>Dragon Ball GT - Transformation (USA).zip</t>
    </r>
  </si>
  <si>
    <r>
      <rPr>
        <rFont val="&quot;Helvetica Neue&quot;, Helvetica, Arial, sans-serif"/>
        <color rgb="FF1155CC"/>
        <sz val="11.0"/>
        <u/>
      </rPr>
      <t>Dragon Ball Z - Bukuu Tougeki (Japan).zip</t>
    </r>
  </si>
  <si>
    <r>
      <rPr>
        <rFont val="&quot;Helvetica Neue&quot;, Helvetica, Arial, sans-serif"/>
        <color rgb="FF1155CC"/>
        <sz val="11.0"/>
        <u/>
      </rPr>
      <t>Dragon Ball Z - Buu's Fury (USA).zip</t>
    </r>
  </si>
  <si>
    <r>
      <rPr>
        <rFont val="&quot;Helvetica Neue&quot;, Helvetica, Arial, sans-serif"/>
        <color rgb="FF1155CC"/>
        <sz val="11.0"/>
        <u/>
      </rPr>
      <t>Dragon Ball Z - Collectible Card Game (USA).zip</t>
    </r>
  </si>
  <si>
    <r>
      <rPr>
        <rFont val="&quot;Helvetica Neue&quot;, Helvetica, Arial, sans-serif"/>
        <color rgb="FF1155CC"/>
        <sz val="11.0"/>
        <u/>
      </rPr>
      <t>Dragon Ball Z - Moogongtoogeuk (Korea).zip</t>
    </r>
  </si>
  <si>
    <r>
      <rPr>
        <rFont val="&quot;Helvetica Neue&quot;, Helvetica, Arial, sans-serif"/>
        <color rgb="FF1155CC"/>
        <sz val="11.0"/>
        <u/>
      </rPr>
      <t>Dragon Ball Z - Supersonic Warriors (Europe) (En,Fr,De,Es,It) (Beta 1).zip</t>
    </r>
  </si>
  <si>
    <r>
      <rPr>
        <rFont val="&quot;Helvetica Neue&quot;, Helvetica, Arial, sans-serif"/>
        <color rgb="FF1155CC"/>
        <sz val="11.0"/>
        <u/>
      </rPr>
      <t>Dragon Ball Z - Supersonic Warriors (Europe) (En,Fr,De,Es,It) (Beta 2).zip</t>
    </r>
  </si>
  <si>
    <r>
      <rPr>
        <rFont val="&quot;Helvetica Neue&quot;, Helvetica, Arial, sans-serif"/>
        <color rgb="FF1155CC"/>
        <sz val="11.0"/>
        <u/>
      </rPr>
      <t>Dragon Ball Z - Supersonic Warriors (Europe) (En,Fr,De,Es,It).zip</t>
    </r>
  </si>
  <si>
    <r>
      <rPr>
        <rFont val="&quot;Helvetica Neue&quot;, Helvetica, Arial, sans-serif"/>
        <color rgb="FF1155CC"/>
        <sz val="11.0"/>
        <u/>
      </rPr>
      <t>Dragon Ball Z - Supersonic Warriors (USA).zip</t>
    </r>
  </si>
  <si>
    <r>
      <rPr>
        <rFont val="&quot;Helvetica Neue&quot;, Helvetica, Arial, sans-serif"/>
        <color rgb="FF1155CC"/>
        <sz val="11.0"/>
        <u/>
      </rPr>
      <t>Dragon Ball Z - Taiketsu (Europe) (En,Fr,De,Es,It).zip</t>
    </r>
  </si>
  <si>
    <r>
      <rPr>
        <rFont val="&quot;Helvetica Neue&quot;, Helvetica, Arial, sans-serif"/>
        <color rgb="FF1155CC"/>
        <sz val="11.0"/>
        <u/>
      </rPr>
      <t>Dragon Ball Z - Taiketsu (USA) (Beta).zip</t>
    </r>
  </si>
  <si>
    <r>
      <rPr>
        <rFont val="&quot;Helvetica Neue&quot;, Helvetica, Arial, sans-serif"/>
        <color rgb="FF1155CC"/>
        <sz val="11.0"/>
        <u/>
      </rPr>
      <t>Dragon Ball Z - Taiketsu (USA).zip</t>
    </r>
  </si>
  <si>
    <r>
      <rPr>
        <rFont val="&quot;Helvetica Neue&quot;, Helvetica, Arial, sans-serif"/>
        <color rgb="FF1155CC"/>
        <sz val="11.0"/>
        <u/>
      </rPr>
      <t>Dragon Ball Z - The Legacy of Goku (Europe) (En,Fr,De,Es,It).zip</t>
    </r>
  </si>
  <si>
    <r>
      <rPr>
        <rFont val="&quot;Helvetica Neue&quot;, Helvetica, Arial, sans-serif"/>
        <color rgb="FF1155CC"/>
        <sz val="11.0"/>
        <u/>
      </rPr>
      <t>Dragon Ball Z - The Legacy of Goku (USA).zip</t>
    </r>
  </si>
  <si>
    <r>
      <rPr>
        <rFont val="&quot;Helvetica Neue&quot;, Helvetica, Arial, sans-serif"/>
        <color rgb="FF1155CC"/>
        <sz val="11.0"/>
        <u/>
      </rPr>
      <t>Dragon Ball Z - The Legacy of Goku II (Europe) (En,Fr,De,Es,It).zip</t>
    </r>
  </si>
  <si>
    <r>
      <rPr>
        <rFont val="&quot;Helvetica Neue&quot;, Helvetica, Arial, sans-serif"/>
        <color rgb="FF1155CC"/>
        <sz val="11.0"/>
        <u/>
      </rPr>
      <t>Dragon Ball Z - The Legacy of Goku II (USA) (Beta) (2003-01-23).zip</t>
    </r>
  </si>
  <si>
    <r>
      <rPr>
        <rFont val="&quot;Helvetica Neue&quot;, Helvetica, Arial, sans-serif"/>
        <color rgb="FF1155CC"/>
        <sz val="11.0"/>
        <u/>
      </rPr>
      <t>Dragon Ball Z - The Legacy of Goku II (USA) (Beta) (2003-01-31).zip</t>
    </r>
  </si>
  <si>
    <r>
      <rPr>
        <rFont val="&quot;Helvetica Neue&quot;, Helvetica, Arial, sans-serif"/>
        <color rgb="FF1155CC"/>
        <sz val="11.0"/>
        <u/>
      </rPr>
      <t>Dragon Ball Z - The Legacy of Goku II (USA).zip</t>
    </r>
  </si>
  <si>
    <r>
      <rPr>
        <rFont val="&quot;Helvetica Neue&quot;, Helvetica, Arial, sans-serif"/>
        <color rgb="FF1155CC"/>
        <sz val="11.0"/>
        <u/>
      </rPr>
      <t>Dragon Ball Z - The Legacy of Goku II International (Japan).zip</t>
    </r>
  </si>
  <si>
    <r>
      <rPr>
        <rFont val="&quot;Helvetica Neue&quot;, Helvetica, Arial, sans-serif"/>
        <color rgb="FF1155CC"/>
        <sz val="11.0"/>
        <u/>
      </rPr>
      <t>Dragon Drive - World D Break (Japan).zip</t>
    </r>
  </si>
  <si>
    <r>
      <rPr>
        <rFont val="&quot;Helvetica Neue&quot;, Helvetica, Arial, sans-serif"/>
        <color rgb="FF1155CC"/>
        <sz val="11.0"/>
        <u/>
      </rPr>
      <t>Dragon Quest Characters - Torneko no Daibouken 2 Advance - Fushigi no Dungeon (Japan).zip</t>
    </r>
  </si>
  <si>
    <r>
      <rPr>
        <rFont val="&quot;Helvetica Neue&quot;, Helvetica, Arial, sans-serif"/>
        <color rgb="FF1155CC"/>
        <sz val="11.0"/>
        <u/>
      </rPr>
      <t>Dragon Quest Characters - Torneko no Daibouken 3 Advance - Fushigi no Dungeon (Japan).zip</t>
    </r>
  </si>
  <si>
    <r>
      <rPr>
        <rFont val="&quot;Helvetica Neue&quot;, Helvetica, Arial, sans-serif"/>
        <color rgb="FF1155CC"/>
        <sz val="11.0"/>
        <u/>
      </rPr>
      <t>Dragon Quest Monsters - Caravan Heart (Japan).zip</t>
    </r>
  </si>
  <si>
    <r>
      <rPr>
        <rFont val="&quot;Helvetica Neue&quot;, Helvetica, Arial, sans-serif"/>
        <color rgb="FF1155CC"/>
        <sz val="11.0"/>
        <u/>
      </rPr>
      <t>Dragon Tales - Dragon Adventures (USA).zip</t>
    </r>
  </si>
  <si>
    <r>
      <rPr>
        <rFont val="&quot;Helvetica Neue&quot;, Helvetica, Arial, sans-serif"/>
        <color rgb="FF1155CC"/>
        <sz val="11.0"/>
        <u/>
      </rPr>
      <t>Drake &amp; Josh (USA) (En,Fr).zip</t>
    </r>
  </si>
  <si>
    <r>
      <rPr>
        <rFont val="&quot;Helvetica Neue&quot;, Helvetica, Arial, sans-serif"/>
        <color rgb="FF1155CC"/>
        <sz val="11.0"/>
        <u/>
      </rPr>
      <t>Drawing a Leviathan (World) (Aftermarket) (Unl).zip</t>
    </r>
  </si>
  <si>
    <r>
      <rPr>
        <rFont val="&quot;Helvetica Neue&quot;, Helvetica, Arial, sans-serif"/>
        <color rgb="FF1155CC"/>
        <sz val="11.0"/>
        <u/>
      </rPr>
      <t>Drill Dozer (Europe) (En,Fr,De,Es,It) (Virtual Console).zip</t>
    </r>
  </si>
  <si>
    <r>
      <rPr>
        <rFont val="&quot;Helvetica Neue&quot;, Helvetica, Arial, sans-serif"/>
        <color rgb="FF1155CC"/>
        <sz val="11.0"/>
        <u/>
      </rPr>
      <t>Drill Dozer (USA).zip</t>
    </r>
  </si>
  <si>
    <r>
      <rPr>
        <rFont val="&quot;Helvetica Neue&quot;, Helvetica, Arial, sans-serif"/>
        <color rgb="FF1155CC"/>
        <sz val="11.0"/>
        <u/>
      </rPr>
      <t>Driv3r (Europe) (Beta 1) [b].zip</t>
    </r>
  </si>
  <si>
    <r>
      <rPr>
        <rFont val="&quot;Helvetica Neue&quot;, Helvetica, Arial, sans-serif"/>
        <color rgb="FF1155CC"/>
        <sz val="11.0"/>
        <u/>
      </rPr>
      <t>Driv3r (Europe) (Beta 3).zip</t>
    </r>
  </si>
  <si>
    <r>
      <rPr>
        <rFont val="&quot;Helvetica Neue&quot;, Helvetica, Arial, sans-serif"/>
        <color rgb="FF1155CC"/>
        <sz val="11.0"/>
        <u/>
      </rPr>
      <t>Driv3r (Europe) (En,Fr,De,Es,It).zip</t>
    </r>
  </si>
  <si>
    <r>
      <rPr>
        <rFont val="&quot;Helvetica Neue&quot;, Helvetica, Arial, sans-serif"/>
        <color rgb="FF1155CC"/>
        <sz val="11.0"/>
        <u/>
      </rPr>
      <t>Driv3r (Europe) (Es) (Beta 2).zip</t>
    </r>
  </si>
  <si>
    <r>
      <rPr>
        <rFont val="&quot;Helvetica Neue&quot;, Helvetica, Arial, sans-serif"/>
        <color rgb="FF1155CC"/>
        <sz val="11.0"/>
        <u/>
      </rPr>
      <t>Driv3r (USA).zip</t>
    </r>
  </si>
  <si>
    <r>
      <rPr>
        <rFont val="&quot;Helvetica Neue&quot;, Helvetica, Arial, sans-serif"/>
        <color rgb="FF1155CC"/>
        <sz val="11.0"/>
        <u/>
      </rPr>
      <t>Driven (Europe) (En,Fr,De,Es,It).zip</t>
    </r>
  </si>
  <si>
    <r>
      <rPr>
        <rFont val="&quot;Helvetica Neue&quot;, Helvetica, Arial, sans-serif"/>
        <color rgb="FF1155CC"/>
        <sz val="11.0"/>
        <u/>
      </rPr>
      <t>Driven (USA) (En,Fr,De,Es,It).zip</t>
    </r>
  </si>
  <si>
    <r>
      <rPr>
        <rFont val="&quot;Helvetica Neue&quot;, Helvetica, Arial, sans-serif"/>
        <color rgb="FF1155CC"/>
        <sz val="11.0"/>
        <u/>
      </rPr>
      <t>Driver 2 Advance (Europe) (En,Fr,De,Es,It) (Beta) (2002-06-06).zip</t>
    </r>
  </si>
  <si>
    <r>
      <rPr>
        <rFont val="&quot;Helvetica Neue&quot;, Helvetica, Arial, sans-serif"/>
        <color rgb="FF1155CC"/>
        <sz val="11.0"/>
        <u/>
      </rPr>
      <t>Driver 2 Advance (Europe) (En,Fr,De,Es,It) (Beta).zip</t>
    </r>
  </si>
  <si>
    <r>
      <rPr>
        <rFont val="&quot;Helvetica Neue&quot;, Helvetica, Arial, sans-serif"/>
        <color rgb="FF1155CC"/>
        <sz val="11.0"/>
        <u/>
      </rPr>
      <t>Driver 2 Advance (Europe) (En,Fr,De,Es,It).zip</t>
    </r>
  </si>
  <si>
    <r>
      <rPr>
        <rFont val="&quot;Helvetica Neue&quot;, Helvetica, Arial, sans-serif"/>
        <color rgb="FF1155CC"/>
        <sz val="11.0"/>
        <u/>
      </rPr>
      <t>Driver 2 Advance (USA).zip</t>
    </r>
  </si>
  <si>
    <r>
      <rPr>
        <rFont val="&quot;Helvetica Neue&quot;, Helvetica, Arial, sans-serif"/>
        <color rgb="FF1155CC"/>
        <sz val="11.0"/>
        <u/>
      </rPr>
      <t>Drome Racers (Europe) (En,Fr,De,Da).zip</t>
    </r>
  </si>
  <si>
    <r>
      <rPr>
        <rFont val="&quot;Helvetica Neue&quot;, Helvetica, Arial, sans-serif"/>
        <color rgb="FF1155CC"/>
        <sz val="11.0"/>
        <u/>
      </rPr>
      <t>Drome Racers (USA).zip</t>
    </r>
  </si>
  <si>
    <r>
      <rPr>
        <rFont val="&quot;Helvetica Neue&quot;, Helvetica, Arial, sans-serif"/>
        <color rgb="FF1155CC"/>
        <sz val="11.0"/>
        <u/>
      </rPr>
      <t>Droopy's Tennis Open (Europe) (En,Fr,De,Es,It,Nl) (Beta).zip</t>
    </r>
  </si>
  <si>
    <r>
      <rPr>
        <rFont val="&quot;Helvetica Neue&quot;, Helvetica, Arial, sans-serif"/>
        <color rgb="FF1155CC"/>
        <sz val="11.0"/>
        <u/>
      </rPr>
      <t>Droopy's Tennis Open (Europe) (En,Fr,De,Es,It,Nl).zip</t>
    </r>
  </si>
  <si>
    <r>
      <rPr>
        <rFont val="&quot;Helvetica Neue&quot;, Helvetica, Arial, sans-serif"/>
        <color rgb="FF1155CC"/>
        <sz val="11.0"/>
        <u/>
      </rPr>
      <t>Dual Blades (Japan).zip</t>
    </r>
  </si>
  <si>
    <r>
      <rPr>
        <rFont val="&quot;Helvetica Neue&quot;, Helvetica, Arial, sans-serif"/>
        <color rgb="FF1155CC"/>
        <sz val="11.0"/>
        <u/>
      </rPr>
      <t>Dual Blades (USA).zip</t>
    </r>
  </si>
  <si>
    <r>
      <rPr>
        <rFont val="&quot;Helvetica Neue&quot;, Helvetica, Arial, sans-serif"/>
        <color rgb="FF1155CC"/>
        <sz val="11.0"/>
        <u/>
      </rPr>
      <t>Duel Masters (Japan).zip</t>
    </r>
  </si>
  <si>
    <r>
      <rPr>
        <rFont val="&quot;Helvetica Neue&quot;, Helvetica, Arial, sans-serif"/>
        <color rgb="FF1155CC"/>
        <sz val="11.0"/>
        <u/>
      </rPr>
      <t>Duel Masters - Kaijudo Showdown (Europe) (En,Fr,De,Es,It) (Beta).zip</t>
    </r>
  </si>
  <si>
    <r>
      <rPr>
        <rFont val="&quot;Helvetica Neue&quot;, Helvetica, Arial, sans-serif"/>
        <color rgb="FF1155CC"/>
        <sz val="11.0"/>
        <u/>
      </rPr>
      <t>Duel Masters - Kaijudo Showdown (Europe) (En,Fr,De,Es,It).zip</t>
    </r>
  </si>
  <si>
    <r>
      <rPr>
        <rFont val="&quot;Helvetica Neue&quot;, Helvetica, Arial, sans-serif"/>
        <color rgb="FF1155CC"/>
        <sz val="11.0"/>
        <u/>
      </rPr>
      <t>Duel Masters - Kaijudo Showdown (USA).zip</t>
    </r>
  </si>
  <si>
    <r>
      <rPr>
        <rFont val="&quot;Helvetica Neue&quot;, Helvetica, Arial, sans-serif"/>
        <color rgb="FF1155CC"/>
        <sz val="11.0"/>
        <u/>
      </rPr>
      <t>Duel Masters - Sempai Legends (Europe) (En,Fr,De,Es,It) (Beta).zip</t>
    </r>
  </si>
  <si>
    <r>
      <rPr>
        <rFont val="&quot;Helvetica Neue&quot;, Helvetica, Arial, sans-serif"/>
        <color rgb="FF1155CC"/>
        <sz val="11.0"/>
        <u/>
      </rPr>
      <t>Duel Masters - Sempai Legends (Europe) (En,Fr,De,Es,It).zip</t>
    </r>
  </si>
  <si>
    <r>
      <rPr>
        <rFont val="&quot;Helvetica Neue&quot;, Helvetica, Arial, sans-serif"/>
        <color rgb="FF1155CC"/>
        <sz val="11.0"/>
        <u/>
      </rPr>
      <t>Duel Masters - Sempai Legends (USA).zip</t>
    </r>
  </si>
  <si>
    <r>
      <rPr>
        <rFont val="&quot;Helvetica Neue&quot;, Helvetica, Arial, sans-serif"/>
        <color rgb="FF1155CC"/>
        <sz val="11.0"/>
        <u/>
      </rPr>
      <t>Duel Masters - Shadow of the Code (Europe) (En,Fr,De,Es,It).zip</t>
    </r>
  </si>
  <si>
    <r>
      <rPr>
        <rFont val="&quot;Helvetica Neue&quot;, Helvetica, Arial, sans-serif"/>
        <color rgb="FF1155CC"/>
        <sz val="11.0"/>
        <u/>
      </rPr>
      <t>Duel Masters - Shadow of the Code (USA).zip</t>
    </r>
  </si>
  <si>
    <r>
      <rPr>
        <rFont val="&quot;Helvetica Neue&quot;, Helvetica, Arial, sans-serif"/>
        <color rgb="FF1155CC"/>
        <sz val="11.0"/>
        <u/>
      </rPr>
      <t>Duel Masters 2 - Invincible Advance (Japan).zip</t>
    </r>
  </si>
  <si>
    <r>
      <rPr>
        <rFont val="&quot;Helvetica Neue&quot;, Helvetica, Arial, sans-serif"/>
        <color rgb="FF1155CC"/>
        <sz val="11.0"/>
        <u/>
      </rPr>
      <t>Duel Masters 2 - Kirifuda Shoubu Ver. (Japan).zip</t>
    </r>
  </si>
  <si>
    <r>
      <rPr>
        <rFont val="&quot;Helvetica Neue&quot;, Helvetica, Arial, sans-serif"/>
        <color rgb="FF1155CC"/>
        <sz val="11.0"/>
        <u/>
      </rPr>
      <t>Duel Masters 3 (Japan) (Rev 1).zip</t>
    </r>
  </si>
  <si>
    <r>
      <rPr>
        <rFont val="&quot;Helvetica Neue&quot;, Helvetica, Arial, sans-serif"/>
        <color rgb="FF1155CC"/>
        <sz val="11.0"/>
        <u/>
      </rPr>
      <t>Duel Masters 3 (Japan).zip</t>
    </r>
  </si>
  <si>
    <r>
      <rPr>
        <rFont val="&quot;Helvetica Neue&quot;, Helvetica, Arial, sans-serif"/>
        <color rgb="FF1155CC"/>
        <sz val="11.0"/>
        <u/>
      </rPr>
      <t>Duke Nukem Advance (Europe) (En,Fr,De,It).zip</t>
    </r>
  </si>
  <si>
    <r>
      <rPr>
        <rFont val="&quot;Helvetica Neue&quot;, Helvetica, Arial, sans-serif"/>
        <color rgb="FF1155CC"/>
        <sz val="11.0"/>
        <u/>
      </rPr>
      <t>Duke Nukem Advance (USA).zip</t>
    </r>
  </si>
  <si>
    <r>
      <rPr>
        <rFont val="&quot;Helvetica Neue&quot;, Helvetica, Arial, sans-serif"/>
        <color rgb="FF1155CC"/>
        <sz val="11.0"/>
        <u/>
      </rPr>
      <t>Duke Nukem Advance (World) (En,Fr,De,It) (Evercade) (Unl).zip</t>
    </r>
  </si>
  <si>
    <r>
      <rPr>
        <rFont val="&quot;Helvetica Neue&quot;, Helvetica, Arial, sans-serif"/>
        <color rgb="FF1155CC"/>
        <sz val="11.0"/>
        <u/>
      </rPr>
      <t>Dungeons &amp; Dragons - Eye of the Beholder (Europe) (En,Fr,De,Es,It) (Beta).zip</t>
    </r>
  </si>
  <si>
    <r>
      <rPr>
        <rFont val="&quot;Helvetica Neue&quot;, Helvetica, Arial, sans-serif"/>
        <color rgb="FF1155CC"/>
        <sz val="11.0"/>
        <u/>
      </rPr>
      <t>Dungeons &amp; Dragons - Eye of the Beholder (Europe) (En,Fr,De,Es,It).zip</t>
    </r>
  </si>
  <si>
    <r>
      <rPr>
        <rFont val="&quot;Helvetica Neue&quot;, Helvetica, Arial, sans-serif"/>
        <color rgb="FF1155CC"/>
        <sz val="11.0"/>
        <u/>
      </rPr>
      <t>Dungeons &amp; Dragons - Eye of the Beholder (USA).zip</t>
    </r>
  </si>
  <si>
    <r>
      <rPr>
        <rFont val="&quot;Helvetica Neue&quot;, Helvetica, Arial, sans-serif"/>
        <color rgb="FF1155CC"/>
        <sz val="11.0"/>
        <u/>
      </rPr>
      <t>Dynasty Warriors Advance (Europe) (En,Fr,De,Es,It).zip</t>
    </r>
  </si>
  <si>
    <r>
      <rPr>
        <rFont val="&quot;Helvetica Neue&quot;, Helvetica, Arial, sans-serif"/>
        <color rgb="FF1155CC"/>
        <sz val="11.0"/>
        <u/>
      </rPr>
      <t>Dynasty Warriors Advance (USA).zip</t>
    </r>
  </si>
  <si>
    <r>
      <rPr>
        <rFont val="&quot;Helvetica Neue&quot;, Helvetica, Arial, sans-serif"/>
        <color rgb="FF1155CC"/>
        <sz val="11.0"/>
        <u/>
      </rPr>
      <t>E.T. - The Extra-Terrestrial (Europe) (En,Fr,De,Es,It,Nl).zip</t>
    </r>
  </si>
  <si>
    <r>
      <rPr>
        <rFont val="&quot;Helvetica Neue&quot;, Helvetica, Arial, sans-serif"/>
        <color rgb="FF1155CC"/>
        <sz val="11.0"/>
        <u/>
      </rPr>
      <t>E.T. - The Extra-Terrestrial (USA).zip</t>
    </r>
  </si>
  <si>
    <r>
      <rPr>
        <rFont val="&quot;Helvetica Neue&quot;, Helvetica, Arial, sans-serif"/>
        <color rgb="FF1155CC"/>
        <sz val="11.0"/>
        <u/>
      </rPr>
      <t>ESPN Final Round Golf (Europe).zip</t>
    </r>
  </si>
  <si>
    <r>
      <rPr>
        <rFont val="&quot;Helvetica Neue&quot;, Helvetica, Arial, sans-serif"/>
        <color rgb="FF1155CC"/>
        <sz val="11.0"/>
        <u/>
      </rPr>
      <t>ESPN Final Round Golf 2002 (USA).zip</t>
    </r>
  </si>
  <si>
    <r>
      <rPr>
        <rFont val="&quot;Helvetica Neue&quot;, Helvetica, Arial, sans-serif"/>
        <color rgb="FF1155CC"/>
        <sz val="11.0"/>
        <u/>
      </rPr>
      <t>ESPN Great Outdoor Games - Bass 2002 (USA).zip</t>
    </r>
  </si>
  <si>
    <r>
      <rPr>
        <rFont val="&quot;Helvetica Neue&quot;, Helvetica, Arial, sans-serif"/>
        <color rgb="FF1155CC"/>
        <sz val="11.0"/>
        <u/>
      </rPr>
      <t>ESPN Great Outdoor Games - Bass Tournament (Europe).zip</t>
    </r>
  </si>
  <si>
    <r>
      <rPr>
        <rFont val="&quot;Helvetica Neue&quot;, Helvetica, Arial, sans-serif"/>
        <color rgb="FF1155CC"/>
        <sz val="11.0"/>
        <u/>
      </rPr>
      <t>ESPN International Winter Sports (Europe).zip</t>
    </r>
  </si>
  <si>
    <r>
      <rPr>
        <rFont val="&quot;Helvetica Neue&quot;, Helvetica, Arial, sans-serif"/>
        <color rgb="FF1155CC"/>
        <sz val="11.0"/>
        <u/>
      </rPr>
      <t>ESPN International Winter Sports 2002 (USA).zip</t>
    </r>
  </si>
  <si>
    <r>
      <rPr>
        <rFont val="&quot;Helvetica Neue&quot;, Helvetica, Arial, sans-serif"/>
        <color rgb="FF1155CC"/>
        <sz val="11.0"/>
        <u/>
      </rPr>
      <t>ESPN Winter X-Games Snowboarding 2 (Europe).zip</t>
    </r>
  </si>
  <si>
    <r>
      <rPr>
        <rFont val="&quot;Helvetica Neue&quot;, Helvetica, Arial, sans-serif"/>
        <color rgb="FF1155CC"/>
        <sz val="11.0"/>
        <u/>
      </rPr>
      <t>ESPN Winter X-Games Snowboarding 2002 (Japan) (En).zip</t>
    </r>
  </si>
  <si>
    <r>
      <rPr>
        <rFont val="&quot;Helvetica Neue&quot;, Helvetica, Arial, sans-serif"/>
        <color rgb="FF1155CC"/>
        <sz val="11.0"/>
        <u/>
      </rPr>
      <t>ESPN Winter X-Games Snowboarding 2002 (USA).zip</t>
    </r>
  </si>
  <si>
    <r>
      <rPr>
        <rFont val="&quot;Helvetica Neue&quot;, Helvetica, Arial, sans-serif"/>
        <color rgb="FF1155CC"/>
        <sz val="11.0"/>
        <u/>
      </rPr>
      <t>ESPN X-Games Skateboarding (Europe) (En,Fr,De,Es,It).zip</t>
    </r>
  </si>
  <si>
    <r>
      <rPr>
        <rFont val="&quot;Helvetica Neue&quot;, Helvetica, Arial, sans-serif"/>
        <color rgb="FF1155CC"/>
        <sz val="11.0"/>
        <u/>
      </rPr>
      <t>ESPN X-Games Skateboarding (Japan) (En).zip</t>
    </r>
  </si>
  <si>
    <r>
      <rPr>
        <rFont val="&quot;Helvetica Neue&quot;, Helvetica, Arial, sans-serif"/>
        <color rgb="FF1155CC"/>
        <sz val="11.0"/>
        <u/>
      </rPr>
      <t>ESPN X-Games Skateboarding (USA).zip</t>
    </r>
  </si>
  <si>
    <r>
      <rPr>
        <rFont val="&quot;Helvetica Neue&quot;, Helvetica, Arial, sans-serif"/>
        <color rgb="FF1155CC"/>
        <sz val="11.0"/>
        <u/>
      </rPr>
      <t>EX Monopoly (Japan) (Rev 1).zip</t>
    </r>
  </si>
  <si>
    <r>
      <rPr>
        <rFont val="&quot;Helvetica Neue&quot;, Helvetica, Arial, sans-serif"/>
        <color rgb="FF1155CC"/>
        <sz val="11.0"/>
        <u/>
      </rPr>
      <t>EX Monopoly (Japan).zip</t>
    </r>
  </si>
  <si>
    <r>
      <rPr>
        <rFont val="&quot;Helvetica Neue&quot;, Helvetica, Arial, sans-serif"/>
        <color rgb="FF1155CC"/>
        <sz val="11.0"/>
        <u/>
      </rPr>
      <t>EZ-Talk - Shokyuu Hen 1 (Japan).zip</t>
    </r>
  </si>
  <si>
    <r>
      <rPr>
        <rFont val="&quot;Helvetica Neue&quot;, Helvetica, Arial, sans-serif"/>
        <color rgb="FF1155CC"/>
        <sz val="11.0"/>
        <u/>
      </rPr>
      <t>EZ-Talk - Shokyuu Hen 2 (Japan).zip</t>
    </r>
  </si>
  <si>
    <r>
      <rPr>
        <rFont val="&quot;Helvetica Neue&quot;, Helvetica, Arial, sans-serif"/>
        <color rgb="FF1155CC"/>
        <sz val="11.0"/>
        <u/>
      </rPr>
      <t>EZ-Talk - Shokyuu Hen 3 (Japan).zip</t>
    </r>
  </si>
  <si>
    <r>
      <rPr>
        <rFont val="&quot;Helvetica Neue&quot;, Helvetica, Arial, sans-serif"/>
        <color rgb="FF1155CC"/>
        <sz val="11.0"/>
        <u/>
      </rPr>
      <t>EZ-Talk - Shokyuu Hen 4 (Japan).zip</t>
    </r>
  </si>
  <si>
    <r>
      <rPr>
        <rFont val="&quot;Helvetica Neue&quot;, Helvetica, Arial, sans-serif"/>
        <color rgb="FF1155CC"/>
        <sz val="11.0"/>
        <u/>
      </rPr>
      <t>EZ-Talk - Shokyuu Hen 5 (Japan).zip</t>
    </r>
  </si>
  <si>
    <r>
      <rPr>
        <rFont val="&quot;Helvetica Neue&quot;, Helvetica, Arial, sans-serif"/>
        <color rgb="FF1155CC"/>
        <sz val="11.0"/>
        <u/>
      </rPr>
      <t>EZ-Talk - Shokyuu Hen 6 (Japan).zip</t>
    </r>
  </si>
  <si>
    <r>
      <rPr>
        <rFont val="&quot;Helvetica Neue&quot;, Helvetica, Arial, sans-serif"/>
        <color rgb="FF1155CC"/>
        <sz val="11.0"/>
        <u/>
      </rPr>
      <t>Earthworm Jim (USA, Europe).zip</t>
    </r>
  </si>
  <si>
    <r>
      <rPr>
        <rFont val="&quot;Helvetica Neue&quot;, Helvetica, Arial, sans-serif"/>
        <color rgb="FF1155CC"/>
        <sz val="11.0"/>
        <u/>
      </rPr>
      <t>Earthworm Jim 2 (Europe) (En,Fr,De,Es,It).zip</t>
    </r>
  </si>
  <si>
    <r>
      <rPr>
        <rFont val="&quot;Helvetica Neue&quot;, Helvetica, Arial, sans-serif"/>
        <color rgb="FF1155CC"/>
        <sz val="11.0"/>
        <u/>
      </rPr>
      <t>Earthworm Jim 2 (USA).zip</t>
    </r>
  </si>
  <si>
    <r>
      <rPr>
        <rFont val="&quot;Helvetica Neue&quot;, Helvetica, Arial, sans-serif"/>
        <color rgb="FF1155CC"/>
        <sz val="11.0"/>
        <u/>
      </rPr>
      <t>Ecks V Sever (Europe) (En,Fr,De,Es,It).zip</t>
    </r>
  </si>
  <si>
    <r>
      <rPr>
        <rFont val="&quot;Helvetica Neue&quot;, Helvetica, Arial, sans-serif"/>
        <color rgb="FF1155CC"/>
        <sz val="11.0"/>
        <u/>
      </rPr>
      <t>Ecks vs. Sever II - Ballistic (Europe) (En,Fr,De,Es,It).zip</t>
    </r>
  </si>
  <si>
    <r>
      <rPr>
        <rFont val="&quot;Helvetica Neue&quot;, Helvetica, Arial, sans-serif"/>
        <color rgb="FF1155CC"/>
        <sz val="11.0"/>
        <u/>
      </rPr>
      <t>Ecks vs Sever (USA) (En,Fr,De,Es,It).zip</t>
    </r>
  </si>
  <si>
    <r>
      <rPr>
        <rFont val="&quot;Helvetica Neue&quot;, Helvetica, Arial, sans-serif"/>
        <color rgb="FF1155CC"/>
        <sz val="11.0"/>
        <u/>
      </rPr>
      <t>Ed, Edd n Eddy - Jawbreakers! (Europe) (En,Fr,De,Es,It).zip</t>
    </r>
  </si>
  <si>
    <r>
      <rPr>
        <rFont val="&quot;Helvetica Neue&quot;, Helvetica, Arial, sans-serif"/>
        <color rgb="FF1155CC"/>
        <sz val="11.0"/>
        <u/>
      </rPr>
      <t>Ed, Edd n Eddy - Jawbreakers! (USA) (Rev 1).zip</t>
    </r>
  </si>
  <si>
    <r>
      <rPr>
        <rFont val="&quot;Helvetica Neue&quot;, Helvetica, Arial, sans-serif"/>
        <color rgb="FF1155CC"/>
        <sz val="11.0"/>
        <u/>
      </rPr>
      <t>Ed, Edd n Eddy - Jawbreakers! (USA).zip</t>
    </r>
  </si>
  <si>
    <r>
      <rPr>
        <rFont val="&quot;Helvetica Neue&quot;, Helvetica, Arial, sans-serif"/>
        <color rgb="FF1155CC"/>
        <sz val="11.0"/>
        <u/>
      </rPr>
      <t>Ed, Edd n Eddy - The Mis-Edventures (Europe) (En,Fr).zip</t>
    </r>
  </si>
  <si>
    <r>
      <rPr>
        <rFont val="&quot;Helvetica Neue&quot;, Helvetica, Arial, sans-serif"/>
        <color rgb="FF1155CC"/>
        <sz val="11.0"/>
        <u/>
      </rPr>
      <t>Ed, Edd n Eddy - The Mis-Edventures (USA) (En,Fr).zip</t>
    </r>
  </si>
  <si>
    <r>
      <rPr>
        <rFont val="&quot;Helvetica Neue&quot;, Helvetica, Arial, sans-serif"/>
        <color rgb="FF1155CC"/>
        <sz val="11.0"/>
        <u/>
      </rPr>
      <t>Egg Mania (USA) (En,Fr,Es).zip</t>
    </r>
  </si>
  <si>
    <r>
      <rPr>
        <rFont val="&quot;Helvetica Neue&quot;, Helvetica, Arial, sans-serif"/>
        <color rgb="FF1155CC"/>
        <sz val="11.0"/>
        <u/>
      </rPr>
      <t>Egg Mania - Tsukande! Mawashite! Dossun Puzzle!! (Japan).zip</t>
    </r>
  </si>
  <si>
    <r>
      <rPr>
        <rFont val="&quot;Helvetica Neue&quot;, Helvetica, Arial, sans-serif"/>
        <color rgb="FF1155CC"/>
        <sz val="11.0"/>
        <u/>
      </rPr>
      <t>Eggo Mania (Europe) (En,Fr,De,Es,It,Nl) (Beta).zip</t>
    </r>
  </si>
  <si>
    <r>
      <rPr>
        <rFont val="&quot;Helvetica Neue&quot;, Helvetica, Arial, sans-serif"/>
        <color rgb="FF1155CC"/>
        <sz val="11.0"/>
        <u/>
      </rPr>
      <t>Eggo Mania (Europe) (En,Fr,De,Es,It,Nl).zip</t>
    </r>
  </si>
  <si>
    <r>
      <rPr>
        <rFont val="&quot;Helvetica Neue&quot;, Helvetica, Arial, sans-serif"/>
        <color rgb="FF1155CC"/>
        <sz val="11.0"/>
        <u/>
      </rPr>
      <t>Elements of Darkness (World) (Demo) (Unl).zip</t>
    </r>
  </si>
  <si>
    <r>
      <rPr>
        <rFont val="&quot;Helvetica Neue&quot;, Helvetica, Arial, sans-serif"/>
        <color rgb="FF1155CC"/>
        <sz val="11.0"/>
        <u/>
      </rPr>
      <t>Elemix! (Japan).zip</t>
    </r>
  </si>
  <si>
    <r>
      <rPr>
        <rFont val="&quot;Helvetica Neue&quot;, Helvetica, Arial, sans-serif"/>
        <color rgb="FF1155CC"/>
        <sz val="11.0"/>
        <u/>
      </rPr>
      <t>Elevator Action - Old &amp; New (Japan).zip</t>
    </r>
  </si>
  <si>
    <r>
      <rPr>
        <rFont val="&quot;Helvetica Neue&quot;, Helvetica, Arial, sans-serif"/>
        <color rgb="FF1155CC"/>
        <sz val="11.0"/>
        <u/>
      </rPr>
      <t>Elf - The Movie (Europe) (En,Fr,De,Es,It).zip</t>
    </r>
  </si>
  <si>
    <r>
      <rPr>
        <rFont val="&quot;Helvetica Neue&quot;, Helvetica, Arial, sans-serif"/>
        <color rgb="FF1155CC"/>
        <sz val="11.0"/>
        <u/>
      </rPr>
      <t>Elf - The Movie (USA) (En,Fr,De,Es,It).zip</t>
    </r>
  </si>
  <si>
    <r>
      <rPr>
        <rFont val="&quot;Helvetica Neue&quot;, Helvetica, Arial, sans-serif"/>
        <color rgb="FF1155CC"/>
        <sz val="11.0"/>
        <u/>
      </rPr>
      <t>Elf Bowling 1 &amp; 2 (USA).zip</t>
    </r>
  </si>
  <si>
    <r>
      <rPr>
        <rFont val="&quot;Helvetica Neue&quot;, Helvetica, Arial, sans-serif"/>
        <color rgb="FF1155CC"/>
        <sz val="11.0"/>
        <u/>
      </rPr>
      <t>Eliminator GBA (World) (v0.91) (Proto) (Aftermarket) (Unl).zip</t>
    </r>
  </si>
  <si>
    <r>
      <rPr>
        <rFont val="&quot;Helvetica Neue&quot;, Helvetica, Arial, sans-serif"/>
        <color rgb="FF1155CC"/>
        <sz val="11.0"/>
        <u/>
      </rPr>
      <t>Elite - The New Kind (World) (v1.7.1) (Unl).zip</t>
    </r>
  </si>
  <si>
    <r>
      <rPr>
        <rFont val="&quot;Helvetica Neue&quot;, Helvetica, Arial, sans-serif"/>
        <color rgb="FF1155CC"/>
        <sz val="11.0"/>
        <u/>
      </rPr>
      <t>Elite AGB (World) (v0.5.2) (Beta) (Aftermarket) (Unl).zip</t>
    </r>
  </si>
  <si>
    <r>
      <rPr>
        <rFont val="&quot;Helvetica Neue&quot;, Helvetica, Arial, sans-serif"/>
        <color rgb="FF1155CC"/>
        <sz val="11.0"/>
        <u/>
      </rPr>
      <t>Elite AGB (World) (v1.4.1) (Aftermarket) (Unl).zip</t>
    </r>
  </si>
  <si>
    <r>
      <rPr>
        <rFont val="&quot;Helvetica Neue&quot;, Helvetica, Arial, sans-serif"/>
        <color rgb="FF1155CC"/>
        <sz val="11.0"/>
        <u/>
      </rPr>
      <t>Enchanted - Once Upon Andalasia (USA) (En,Fr).zip</t>
    </r>
  </si>
  <si>
    <r>
      <rPr>
        <rFont val="&quot;Helvetica Neue&quot;, Helvetica, Arial, sans-serif"/>
        <color rgb="FF1155CC"/>
        <sz val="11.0"/>
        <u/>
      </rPr>
      <t>Eragon (Europe) (En,Fr,De,Es,It).zip</t>
    </r>
  </si>
  <si>
    <r>
      <rPr>
        <rFont val="&quot;Helvetica Neue&quot;, Helvetica, Arial, sans-serif"/>
        <color rgb="FF1155CC"/>
        <sz val="11.0"/>
        <u/>
      </rPr>
      <t>Eragon (USA).zip</t>
    </r>
  </si>
  <si>
    <r>
      <rPr>
        <rFont val="&quot;Helvetica Neue&quot;, Helvetica, Arial, sans-serif"/>
        <color rgb="FF1155CC"/>
        <sz val="11.0"/>
        <u/>
      </rPr>
      <t>Erementar Gerad - Tozasareshi Uta (Japan).zip</t>
    </r>
  </si>
  <si>
    <r>
      <rPr>
        <rFont val="&quot;Helvetica Neue&quot;, Helvetica, Arial, sans-serif"/>
        <color rgb="FF1155CC"/>
        <sz val="11.0"/>
        <u/>
      </rPr>
      <t>Essence of War, The - Glory Days (Europe) (En,Fr,De,Es,It).zip</t>
    </r>
  </si>
  <si>
    <r>
      <rPr>
        <rFont val="&quot;Helvetica Neue&quot;, Helvetica, Arial, sans-serif"/>
        <color rgb="FF1155CC"/>
        <sz val="11.0"/>
        <u/>
      </rPr>
      <t>European Super League (Europe) (En,Fr,De,Es,It).zip</t>
    </r>
  </si>
  <si>
    <r>
      <rPr>
        <rFont val="&quot;Helvetica Neue&quot;, Helvetica, Arial, sans-serif"/>
        <color rgb="FF1155CC"/>
        <sz val="11.0"/>
        <u/>
      </rPr>
      <t>Exciting Bass (Japan).zip</t>
    </r>
  </si>
  <si>
    <r>
      <rPr>
        <rFont val="&quot;Helvetica Neue&quot;, Helvetica, Arial, sans-serif"/>
        <color rgb="FF1155CC"/>
        <sz val="11.0"/>
        <u/>
      </rPr>
      <t>Expedition der Stachelbeeren - Zoff im Zoo (Germany).zip</t>
    </r>
  </si>
  <si>
    <r>
      <rPr>
        <rFont val="&quot;Helvetica Neue&quot;, Helvetica, Arial, sans-serif"/>
        <color rgb="FF1155CC"/>
        <sz val="11.0"/>
        <u/>
      </rPr>
      <t>Extreme Ghostbusters - Code Ecto-1 (Europe) (En,Fr,De,Es,It,Pt).zip</t>
    </r>
  </si>
  <si>
    <r>
      <rPr>
        <rFont val="&quot;Helvetica Neue&quot;, Helvetica, Arial, sans-serif"/>
        <color rgb="FF1155CC"/>
        <sz val="11.0"/>
        <u/>
      </rPr>
      <t>Extreme Ghostbusters - Code Ecto-1 (USA).zip</t>
    </r>
  </si>
  <si>
    <r>
      <rPr>
        <rFont val="&quot;Helvetica Neue&quot;, Helvetica, Arial, sans-serif"/>
        <color rgb="FF1155CC"/>
        <sz val="11.0"/>
        <u/>
      </rPr>
      <t>Extreme Skate Adventure (Europe) (Fr,De).zip</t>
    </r>
  </si>
  <si>
    <r>
      <rPr>
        <rFont val="&quot;Helvetica Neue&quot;, Helvetica, Arial, sans-serif"/>
        <color rgb="FF1155CC"/>
        <sz val="11.0"/>
        <u/>
      </rPr>
      <t>Extreme Skate Adventure (USA) (Rev 1).zip</t>
    </r>
  </si>
  <si>
    <r>
      <rPr>
        <rFont val="&quot;Helvetica Neue&quot;, Helvetica, Arial, sans-serif"/>
        <color rgb="FF1155CC"/>
        <sz val="11.0"/>
        <u/>
      </rPr>
      <t>Extreme Skate Adventure (USA, Europe).zip</t>
    </r>
  </si>
  <si>
    <r>
      <rPr>
        <rFont val="&quot;Helvetica Neue&quot;, Helvetica, Arial, sans-serif"/>
        <color rgb="FF1155CC"/>
        <sz val="11.0"/>
        <u/>
      </rPr>
      <t>Eyeshield 21 - DevilBats DevilDays (Japan).zip</t>
    </r>
  </si>
  <si>
    <r>
      <rPr>
        <rFont val="&quot;Helvetica Neue&quot;, Helvetica, Arial, sans-serif"/>
        <color rgb="FF1155CC"/>
        <sz val="11.0"/>
        <u/>
      </rPr>
      <t>F-14 Tomcat (USA, Europe).zip</t>
    </r>
  </si>
  <si>
    <r>
      <rPr>
        <rFont val="&quot;Helvetica Neue&quot;, Helvetica, Arial, sans-serif"/>
        <color rgb="FF1155CC"/>
        <sz val="11.0"/>
        <u/>
      </rPr>
      <t>F-Zero - Climax (Japan) (Virtual Console).zip</t>
    </r>
  </si>
  <si>
    <r>
      <rPr>
        <rFont val="&quot;Helvetica Neue&quot;, Helvetica, Arial, sans-serif"/>
        <color rgb="FF1155CC"/>
        <sz val="11.0"/>
        <u/>
      </rPr>
      <t>F-Zero - Climax (Japan).zip</t>
    </r>
  </si>
  <si>
    <r>
      <rPr>
        <rFont val="&quot;Helvetica Neue&quot;, Helvetica, Arial, sans-serif"/>
        <color rgb="FF1155CC"/>
        <sz val="11.0"/>
        <u/>
      </rPr>
      <t>F-Zero - Falcon Densetsu (Japan) (Virtual Console).zip</t>
    </r>
  </si>
  <si>
    <r>
      <rPr>
        <rFont val="&quot;Helvetica Neue&quot;, Helvetica, Arial, sans-serif"/>
        <color rgb="FF1155CC"/>
        <sz val="11.0"/>
        <u/>
      </rPr>
      <t>F-Zero - Falcon Densetsu (Japan).zip</t>
    </r>
  </si>
  <si>
    <r>
      <rPr>
        <rFont val="&quot;Helvetica Neue&quot;, Helvetica, Arial, sans-serif"/>
        <color rgb="FF1155CC"/>
        <sz val="11.0"/>
        <u/>
      </rPr>
      <t>F-Zero - GP Legend (Europe) (En,Fr,De,Es,It) (Virtual Console).zip</t>
    </r>
  </si>
  <si>
    <r>
      <rPr>
        <rFont val="&quot;Helvetica Neue&quot;, Helvetica, Arial, sans-serif"/>
        <color rgb="FF1155CC"/>
        <sz val="11.0"/>
        <u/>
      </rPr>
      <t>F-Zero - GP Legend (Europe) (En,Fr,De,Es,It).zip</t>
    </r>
  </si>
  <si>
    <r>
      <rPr>
        <rFont val="&quot;Helvetica Neue&quot;, Helvetica, Arial, sans-serif"/>
        <color rgb="FF1155CC"/>
        <sz val="11.0"/>
        <u/>
      </rPr>
      <t>F-Zero - GP Legend (USA) (Virtual Console).zip</t>
    </r>
  </si>
  <si>
    <r>
      <rPr>
        <rFont val="&quot;Helvetica Neue&quot;, Helvetica, Arial, sans-serif"/>
        <color rgb="FF1155CC"/>
        <sz val="11.0"/>
        <u/>
      </rPr>
      <t>F-Zero - GP Legend (USA).zip</t>
    </r>
  </si>
  <si>
    <r>
      <rPr>
        <rFont val="&quot;Helvetica Neue&quot;, Helvetica, Arial, sans-serif"/>
        <color rgb="FF1155CC"/>
        <sz val="11.0"/>
        <u/>
      </rPr>
      <t>F-Zero - GP Legend (Unknown) (Proto) (2005-08-09) (Netcard).zip</t>
    </r>
  </si>
  <si>
    <r>
      <rPr>
        <rFont val="&quot;Helvetica Neue&quot;, Helvetica, Arial, sans-serif"/>
        <color rgb="FF1155CC"/>
        <sz val="11.0"/>
        <u/>
      </rPr>
      <t>F-Zero - GP Legend (Unknown) (Proto) (2005-08-11) (Netcard).zip</t>
    </r>
  </si>
  <si>
    <r>
      <rPr>
        <rFont val="&quot;Helvetica Neue&quot;, Helvetica, Arial, sans-serif"/>
        <color rgb="FF1155CC"/>
        <sz val="11.0"/>
        <u/>
      </rPr>
      <t>F-Zero - GP Legend (Unknown) (Proto) (2005-08-15) (Netcard).zip</t>
    </r>
  </si>
  <si>
    <r>
      <rPr>
        <rFont val="&quot;Helvetica Neue&quot;, Helvetica, Arial, sans-serif"/>
        <color rgb="FF1155CC"/>
        <sz val="11.0"/>
        <u/>
      </rPr>
      <t>F-Zero - GP Legend (Unknown) (Proto) (2005-08-16) (Netcard).zip</t>
    </r>
  </si>
  <si>
    <r>
      <rPr>
        <rFont val="&quot;Helvetica Neue&quot;, Helvetica, Arial, sans-serif"/>
        <color rgb="FF1155CC"/>
        <sz val="11.0"/>
        <u/>
      </rPr>
      <t>F-Zero - GP Legend (Unknown) (Proto) (2005-08-17) (Netcard).zip</t>
    </r>
  </si>
  <si>
    <r>
      <rPr>
        <rFont val="&quot;Helvetica Neue&quot;, Helvetica, Arial, sans-serif"/>
        <color rgb="FF1155CC"/>
        <sz val="11.0"/>
        <u/>
      </rPr>
      <t>F-Zero - GP Legend (Unknown) (Proto) (2005-08-18 02.40.54) (Netcard).zip</t>
    </r>
  </si>
  <si>
    <r>
      <rPr>
        <rFont val="&quot;Helvetica Neue&quot;, Helvetica, Arial, sans-serif"/>
        <color rgb="FF1155CC"/>
        <sz val="11.0"/>
        <u/>
      </rPr>
      <t>F-Zero - GP Legend (Unknown) (Proto) (2005-08-18 23.00.14) (Netcard).zip</t>
    </r>
  </si>
  <si>
    <r>
      <rPr>
        <rFont val="&quot;Helvetica Neue&quot;, Helvetica, Arial, sans-serif"/>
        <color rgb="FF1155CC"/>
        <sz val="11.0"/>
        <u/>
      </rPr>
      <t>F-Zero - GP Legend (Unknown) (Proto) (2005-08-23) (Netcard).zip</t>
    </r>
  </si>
  <si>
    <r>
      <rPr>
        <rFont val="&quot;Helvetica Neue&quot;, Helvetica, Arial, sans-serif"/>
        <color rgb="FF1155CC"/>
        <sz val="11.0"/>
        <u/>
      </rPr>
      <t>F-Zero - GP Legend (Unknown) (Proto) (2005-08-24) (Netcard).zip</t>
    </r>
  </si>
  <si>
    <r>
      <rPr>
        <rFont val="&quot;Helvetica Neue&quot;, Helvetica, Arial, sans-serif"/>
        <color rgb="FF1155CC"/>
        <sz val="11.0"/>
        <u/>
      </rPr>
      <t>F-Zero - GP Legend (Unknown) (Proto) (2005-08-26) (Netcard).zip</t>
    </r>
  </si>
  <si>
    <r>
      <rPr>
        <rFont val="&quot;Helvetica Neue&quot;, Helvetica, Arial, sans-serif"/>
        <color rgb="FF1155CC"/>
        <sz val="11.0"/>
        <u/>
      </rPr>
      <t>F-Zero - GP Legend (Unknown) (Proto) (2005-08-29) (Netcard).zip</t>
    </r>
  </si>
  <si>
    <r>
      <rPr>
        <rFont val="&quot;Helvetica Neue&quot;, Helvetica, Arial, sans-serif"/>
        <color rgb="FF1155CC"/>
        <sz val="11.0"/>
        <u/>
      </rPr>
      <t>F-Zero - GP Legend (Unknown) (Proto) (2005-09-02 00.17.57) (Netcard).zip</t>
    </r>
  </si>
  <si>
    <r>
      <rPr>
        <rFont val="&quot;Helvetica Neue&quot;, Helvetica, Arial, sans-serif"/>
        <color rgb="FF1155CC"/>
        <sz val="11.0"/>
        <u/>
      </rPr>
      <t>F-Zero - GP Legend (Unknown) (Proto) (2005-09-02 01.21.24) (Netcard).zip</t>
    </r>
  </si>
  <si>
    <r>
      <rPr>
        <rFont val="&quot;Helvetica Neue&quot;, Helvetica, Arial, sans-serif"/>
        <color rgb="FF1155CC"/>
        <sz val="11.0"/>
        <u/>
      </rPr>
      <t>F-Zero - Maximum Velocity (USA, Europe) (Virtual Console).zip</t>
    </r>
  </si>
  <si>
    <r>
      <rPr>
        <rFont val="&quot;Helvetica Neue&quot;, Helvetica, Arial, sans-serif"/>
        <color rgb="FF1155CC"/>
        <sz val="11.0"/>
        <u/>
      </rPr>
      <t>F-Zero - Maximum Velocity (USA, Europe).zip</t>
    </r>
  </si>
  <si>
    <r>
      <rPr>
        <rFont val="&quot;Helvetica Neue&quot;, Helvetica, Arial, sans-serif"/>
        <color rgb="FF1155CC"/>
        <sz val="11.0"/>
        <u/>
      </rPr>
      <t>F-Zero for Game Boy Advance (Japan) (Virtual Console).zip</t>
    </r>
  </si>
  <si>
    <r>
      <rPr>
        <rFont val="&quot;Helvetica Neue&quot;, Helvetica, Arial, sans-serif"/>
        <color rgb="FF1155CC"/>
        <sz val="11.0"/>
        <u/>
      </rPr>
      <t>F-Zero for Game Boy Advance (Japan).zip</t>
    </r>
  </si>
  <si>
    <r>
      <rPr>
        <rFont val="&quot;Helvetica Neue&quot;, Helvetica, Arial, sans-serif"/>
        <color rgb="FF1155CC"/>
        <sz val="11.0"/>
        <u/>
      </rPr>
      <t>F1 2002 (Europe) (En,Fr,De,Es,It).zip</t>
    </r>
  </si>
  <si>
    <r>
      <rPr>
        <rFont val="&quot;Helvetica Neue&quot;, Helvetica, Arial, sans-serif"/>
        <color rgb="FF1155CC"/>
        <sz val="11.0"/>
        <u/>
      </rPr>
      <t>F1 2002 (USA, Europe).zip</t>
    </r>
  </si>
  <si>
    <r>
      <rPr>
        <rFont val="&quot;Helvetica Neue&quot;, Helvetica, Arial, sans-serif"/>
        <color rgb="FF1155CC"/>
        <sz val="11.0"/>
        <u/>
      </rPr>
      <t>F24 Stealth Fighter (USA).zip</t>
    </r>
  </si>
  <si>
    <r>
      <rPr>
        <rFont val="&quot;Helvetica Neue&quot;, Helvetica, Arial, sans-serif"/>
        <color rgb="FF1155CC"/>
        <sz val="11.0"/>
        <u/>
      </rPr>
      <t>FIFA Soccer 06 (USA, Europe) (En,Fr,De,Es,It,Nl).zip</t>
    </r>
  </si>
  <si>
    <r>
      <rPr>
        <rFont val="&quot;Helvetica Neue&quot;, Helvetica, Arial, sans-serif"/>
        <color rgb="FF1155CC"/>
        <sz val="11.0"/>
        <u/>
      </rPr>
      <t>FIFA Soccer 07 (USA, Europe) (En,Fr,De,Es).zip</t>
    </r>
  </si>
  <si>
    <r>
      <rPr>
        <rFont val="&quot;Helvetica Neue&quot;, Helvetica, Arial, sans-serif"/>
        <color rgb="FF1155CC"/>
        <sz val="11.0"/>
        <u/>
      </rPr>
      <t>FIFA Soccer 2003 (USA, Europe) (En,Fr,De,Es,It).zip</t>
    </r>
  </si>
  <si>
    <r>
      <rPr>
        <rFont val="&quot;Helvetica Neue&quot;, Helvetica, Arial, sans-serif"/>
        <color rgb="FF1155CC"/>
        <sz val="11.0"/>
        <u/>
      </rPr>
      <t>FIFA Soccer 2004 (USA, Europe) (En,Fr,De,Es,It).zip</t>
    </r>
  </si>
  <si>
    <r>
      <rPr>
        <rFont val="&quot;Helvetica Neue&quot;, Helvetica, Arial, sans-serif"/>
        <color rgb="FF1155CC"/>
        <sz val="11.0"/>
        <u/>
      </rPr>
      <t>FIFA Soccer 2005 (USA, Europe) (En,Fr,De,Es,It,Nl).zip</t>
    </r>
  </si>
  <si>
    <r>
      <rPr>
        <rFont val="&quot;Helvetica Neue&quot;, Helvetica, Arial, sans-serif"/>
        <color rgb="FF1155CC"/>
        <sz val="11.0"/>
        <u/>
      </rPr>
      <t>FILA Decathlon (Europe) (Beta).zip</t>
    </r>
  </si>
  <si>
    <r>
      <rPr>
        <rFont val="&quot;Helvetica Neue&quot;, Helvetica, Arial, sans-serif"/>
        <color rgb="FF1155CC"/>
        <sz val="11.0"/>
        <u/>
      </rPr>
      <t>FILA Decathlon (Europe) (En,Fr,De,Es,It,Sv).zip</t>
    </r>
  </si>
  <si>
    <r>
      <rPr>
        <rFont val="&quot;Helvetica Neue&quot;, Helvetica, Arial, sans-serif"/>
        <color rgb="FF1155CC"/>
        <sz val="11.0"/>
        <u/>
      </rPr>
      <t>Fairly OddParents!, The - Breakin' da Rules (USA).zip</t>
    </r>
  </si>
  <si>
    <r>
      <rPr>
        <rFont val="&quot;Helvetica Neue&quot;, Helvetica, Arial, sans-serif"/>
        <color rgb="FF1155CC"/>
        <sz val="11.0"/>
        <u/>
      </rPr>
      <t>Fairly OddParents!, The - Clash with the Anti-World (Europe) (En,De,Es,Nl).zip</t>
    </r>
  </si>
  <si>
    <r>
      <rPr>
        <rFont val="&quot;Helvetica Neue&quot;, Helvetica, Arial, sans-serif"/>
        <color rgb="FF1155CC"/>
        <sz val="11.0"/>
        <u/>
      </rPr>
      <t>Fairly OddParents!, The - Clash with the Anti-World (USA).zip</t>
    </r>
  </si>
  <si>
    <r>
      <rPr>
        <rFont val="&quot;Helvetica Neue&quot;, Helvetica, Arial, sans-serif"/>
        <color rgb="FF1155CC"/>
        <sz val="11.0"/>
        <u/>
      </rPr>
      <t>Fairly OddParents!, The - Enter the Cleft (USA).zip</t>
    </r>
  </si>
  <si>
    <r>
      <rPr>
        <rFont val="&quot;Helvetica Neue&quot;, Helvetica, Arial, sans-serif"/>
        <color rgb="FF1155CC"/>
        <sz val="11.0"/>
        <u/>
      </rPr>
      <t>Fairly OddParents!, The - Shadow Showdown (Europe).zip</t>
    </r>
  </si>
  <si>
    <r>
      <rPr>
        <rFont val="&quot;Helvetica Neue&quot;, Helvetica, Arial, sans-serif"/>
        <color rgb="FF1155CC"/>
        <sz val="11.0"/>
        <u/>
      </rPr>
      <t>Fairly OddParents!, The - Shadow Showdown (USA).zip</t>
    </r>
  </si>
  <si>
    <r>
      <rPr>
        <rFont val="&quot;Helvetica Neue&quot;, Helvetica, Arial, sans-serif"/>
        <color rgb="FF1155CC"/>
        <sz val="11.0"/>
        <u/>
      </rPr>
      <t>Famicom Mini - Dai-2-ji Super Robot Taisen (Japan) (Promo).zip</t>
    </r>
  </si>
  <si>
    <r>
      <rPr>
        <rFont val="&quot;Helvetica Neue&quot;, Helvetica, Arial, sans-serif"/>
        <color rgb="FF1155CC"/>
        <sz val="11.0"/>
        <u/>
      </rPr>
      <t>Famicom Mini - Kidou Senshi Z Gundam - Hot Scramble (Japan) (Promo).zip</t>
    </r>
  </si>
  <si>
    <r>
      <rPr>
        <rFont val="&quot;Helvetica Neue&quot;, Helvetica, Arial, sans-serif"/>
        <color rgb="FF1155CC"/>
        <sz val="11.0"/>
        <u/>
      </rPr>
      <t>Famicom Mini 01 - Super Mario Bros. (Japan) (En) (Rev 1).zip</t>
    </r>
  </si>
  <si>
    <r>
      <rPr>
        <rFont val="&quot;Helvetica Neue&quot;, Helvetica, Arial, sans-serif"/>
        <color rgb="FF1155CC"/>
        <sz val="11.0"/>
        <u/>
      </rPr>
      <t>Famicom Mini 02 - Donkey Kong (Japan) (En).zip</t>
    </r>
  </si>
  <si>
    <r>
      <rPr>
        <rFont val="&quot;Helvetica Neue&quot;, Helvetica, Arial, sans-serif"/>
        <color rgb="FF1155CC"/>
        <sz val="11.0"/>
        <u/>
      </rPr>
      <t>Famicom Mini 03 - Ice Climber (Japan) (En).zip</t>
    </r>
  </si>
  <si>
    <r>
      <rPr>
        <rFont val="&quot;Helvetica Neue&quot;, Helvetica, Arial, sans-serif"/>
        <color rgb="FF1155CC"/>
        <sz val="11.0"/>
        <u/>
      </rPr>
      <t>Famicom Mini 04 - Excitebike (Japan) (En).zip</t>
    </r>
  </si>
  <si>
    <r>
      <rPr>
        <rFont val="&quot;Helvetica Neue&quot;, Helvetica, Arial, sans-serif"/>
        <color rgb="FF1155CC"/>
        <sz val="11.0"/>
        <u/>
      </rPr>
      <t>Famicom Mini 05 - Zelda no Densetsu 1 - The Hyrule Fantasy (Japan).zip</t>
    </r>
  </si>
  <si>
    <r>
      <rPr>
        <rFont val="&quot;Helvetica Neue&quot;, Helvetica, Arial, sans-serif"/>
        <color rgb="FF1155CC"/>
        <sz val="11.0"/>
        <u/>
      </rPr>
      <t>Famicom Mini 06 - Pac-Man (Japan) (En).zip</t>
    </r>
  </si>
  <si>
    <r>
      <rPr>
        <rFont val="&quot;Helvetica Neue&quot;, Helvetica, Arial, sans-serif"/>
        <color rgb="FF1155CC"/>
        <sz val="11.0"/>
        <u/>
      </rPr>
      <t>Famicom Mini 07 - Xevious (Japan) (En).zip</t>
    </r>
  </si>
  <si>
    <r>
      <rPr>
        <rFont val="&quot;Helvetica Neue&quot;, Helvetica, Arial, sans-serif"/>
        <color rgb="FF1155CC"/>
        <sz val="11.0"/>
        <u/>
      </rPr>
      <t>Famicom Mini 08 - Mappy (Japan) (En).zip</t>
    </r>
  </si>
  <si>
    <r>
      <rPr>
        <rFont val="&quot;Helvetica Neue&quot;, Helvetica, Arial, sans-serif"/>
        <color rgb="FF1155CC"/>
        <sz val="11.0"/>
        <u/>
      </rPr>
      <t>Famicom Mini 09 - Bomberman (Japan) (En).zip</t>
    </r>
  </si>
  <si>
    <r>
      <rPr>
        <rFont val="&quot;Helvetica Neue&quot;, Helvetica, Arial, sans-serif"/>
        <color rgb="FF1155CC"/>
        <sz val="11.0"/>
        <u/>
      </rPr>
      <t>Famicom Mini 10 - Star Soldier (Japan) (En).zip</t>
    </r>
  </si>
  <si>
    <r>
      <rPr>
        <rFont val="&quot;Helvetica Neue&quot;, Helvetica, Arial, sans-serif"/>
        <color rgb="FF1155CC"/>
        <sz val="11.0"/>
        <u/>
      </rPr>
      <t>Famicom Mini 11 - Mario Bros. (Japan).zip</t>
    </r>
  </si>
  <si>
    <r>
      <rPr>
        <rFont val="&quot;Helvetica Neue&quot;, Helvetica, Arial, sans-serif"/>
        <color rgb="FF1155CC"/>
        <sz val="11.0"/>
        <u/>
      </rPr>
      <t>Famicom Mini 12 - Clu Clu Land (Japan).zip</t>
    </r>
  </si>
  <si>
    <r>
      <rPr>
        <rFont val="&quot;Helvetica Neue&quot;, Helvetica, Arial, sans-serif"/>
        <color rgb="FF1155CC"/>
        <sz val="11.0"/>
        <u/>
      </rPr>
      <t>Famicom Mini 13 - Balloon Fight (Japan).zip</t>
    </r>
  </si>
  <si>
    <r>
      <rPr>
        <rFont val="&quot;Helvetica Neue&quot;, Helvetica, Arial, sans-serif"/>
        <color rgb="FF1155CC"/>
        <sz val="11.0"/>
        <u/>
      </rPr>
      <t>Famicom Mini 14 - Wrecking Crew (Japan).zip</t>
    </r>
  </si>
  <si>
    <r>
      <rPr>
        <rFont val="&quot;Helvetica Neue&quot;, Helvetica, Arial, sans-serif"/>
        <color rgb="FF1155CC"/>
        <sz val="11.0"/>
        <u/>
      </rPr>
      <t>Famicom Mini 15 - Dr. Mario (Japan).zip</t>
    </r>
  </si>
  <si>
    <r>
      <rPr>
        <rFont val="&quot;Helvetica Neue&quot;, Helvetica, Arial, sans-serif"/>
        <color rgb="FF1155CC"/>
        <sz val="11.0"/>
        <u/>
      </rPr>
      <t>Famicom Mini 16 - Dig Dug (Japan).zip</t>
    </r>
  </si>
  <si>
    <r>
      <rPr>
        <rFont val="&quot;Helvetica Neue&quot;, Helvetica, Arial, sans-serif"/>
        <color rgb="FF1155CC"/>
        <sz val="11.0"/>
        <u/>
      </rPr>
      <t>Famicom Mini 17 - Takahashi Meijin no Bouken-jima (Japan).zip</t>
    </r>
  </si>
  <si>
    <r>
      <rPr>
        <rFont val="&quot;Helvetica Neue&quot;, Helvetica, Arial, sans-serif"/>
        <color rgb="FF1155CC"/>
        <sz val="11.0"/>
        <u/>
      </rPr>
      <t>Famicom Mini 18 - Makaimura (Japan).zip</t>
    </r>
  </si>
  <si>
    <r>
      <rPr>
        <rFont val="&quot;Helvetica Neue&quot;, Helvetica, Arial, sans-serif"/>
        <color rgb="FF1155CC"/>
        <sz val="11.0"/>
        <u/>
      </rPr>
      <t>Famicom Mini 19 - Twin Bee (Japan).zip</t>
    </r>
  </si>
  <si>
    <r>
      <rPr>
        <rFont val="&quot;Helvetica Neue&quot;, Helvetica, Arial, sans-serif"/>
        <color rgb="FF1155CC"/>
        <sz val="11.0"/>
        <u/>
      </rPr>
      <t>Famicom Mini 20 - Ganbare Goemon! - Karakuri Douchuu (Japan).zip</t>
    </r>
  </si>
  <si>
    <r>
      <rPr>
        <rFont val="&quot;Helvetica Neue&quot;, Helvetica, Arial, sans-serif"/>
        <color rgb="FF1155CC"/>
        <sz val="11.0"/>
        <u/>
      </rPr>
      <t>Famicom Mini 21 - Super Mario Bros. 2 (Japan).zip</t>
    </r>
  </si>
  <si>
    <r>
      <rPr>
        <rFont val="&quot;Helvetica Neue&quot;, Helvetica, Arial, sans-serif"/>
        <color rgb="FF1155CC"/>
        <sz val="11.0"/>
        <u/>
      </rPr>
      <t>Famicom Mini 22 - Nazo no Murasame Jou (Japan).zip</t>
    </r>
  </si>
  <si>
    <r>
      <rPr>
        <rFont val="&quot;Helvetica Neue&quot;, Helvetica, Arial, sans-serif"/>
        <color rgb="FF1155CC"/>
        <sz val="11.0"/>
        <u/>
      </rPr>
      <t>Famicom Mini 23 - Metroid (Japan).zip</t>
    </r>
  </si>
  <si>
    <r>
      <rPr>
        <rFont val="&quot;Helvetica Neue&quot;, Helvetica, Arial, sans-serif"/>
        <color rgb="FF1155CC"/>
        <sz val="11.0"/>
        <u/>
      </rPr>
      <t>Famicom Mini 24 - Hikari Shinwa - Palthena no Kagami (Japan).zip</t>
    </r>
  </si>
  <si>
    <r>
      <rPr>
        <rFont val="&quot;Helvetica Neue&quot;, Helvetica, Arial, sans-serif"/>
        <color rgb="FF1155CC"/>
        <sz val="11.0"/>
        <u/>
      </rPr>
      <t>Famicom Mini 25 - The Legend of Zelda 2 - Link no Bouken (Japan).zip</t>
    </r>
  </si>
  <si>
    <r>
      <rPr>
        <rFont val="&quot;Helvetica Neue&quot;, Helvetica, Arial, sans-serif"/>
        <color rgb="FF1155CC"/>
        <sz val="11.0"/>
        <u/>
      </rPr>
      <t>Famicom Mini 26 - Famicom Mukashibanashi - Shin Onigashima - Zen, Kouhen (Japan).zip</t>
    </r>
  </si>
  <si>
    <r>
      <rPr>
        <rFont val="&quot;Helvetica Neue&quot;, Helvetica, Arial, sans-serif"/>
        <color rgb="FF1155CC"/>
        <sz val="11.0"/>
        <u/>
      </rPr>
      <t>Famicom Mini 27 - Famicom Tantei Club - Kieta Koukeisha - Zen, Kouhen (Japan).zip</t>
    </r>
  </si>
  <si>
    <r>
      <rPr>
        <rFont val="&quot;Helvetica Neue&quot;, Helvetica, Arial, sans-serif"/>
        <color rgb="FF1155CC"/>
        <sz val="11.0"/>
        <u/>
      </rPr>
      <t>Famicom Mini 28 - Famicom Tantei Club Part II - Ushiro ni Tatsu Shoujo - Zen, Kouhen (Japan).zip</t>
    </r>
  </si>
  <si>
    <r>
      <rPr>
        <rFont val="&quot;Helvetica Neue&quot;, Helvetica, Arial, sans-serif"/>
        <color rgb="FF1155CC"/>
        <sz val="11.0"/>
        <u/>
      </rPr>
      <t>Famicom Mini 29 - Akumajou Dracula (Japan).zip</t>
    </r>
  </si>
  <si>
    <r>
      <rPr>
        <rFont val="&quot;Helvetica Neue&quot;, Helvetica, Arial, sans-serif"/>
        <color rgb="FF1155CC"/>
        <sz val="11.0"/>
        <u/>
      </rPr>
      <t>Famicom Mini 30 - SD Gundam World - Gachapon Senshi Scramble Wars (Japan).zip</t>
    </r>
  </si>
  <si>
    <r>
      <rPr>
        <rFont val="&quot;Helvetica Neue&quot;, Helvetica, Arial, sans-serif"/>
        <color rgb="FF1155CC"/>
        <sz val="11.0"/>
        <u/>
      </rPr>
      <t>Famicom Mini Collection (China) (En) (Proto).zip</t>
    </r>
  </si>
  <si>
    <r>
      <rPr>
        <rFont val="&quot;Helvetica Neue&quot;, Helvetica, Arial, sans-serif"/>
        <color rgb="FF1155CC"/>
        <sz val="11.0"/>
        <u/>
      </rPr>
      <t>Famille Delajungle, La - A la Poursuite de Darwin (France).zip</t>
    </r>
  </si>
  <si>
    <r>
      <rPr>
        <rFont val="&quot;Helvetica Neue&quot;, Helvetica, Arial, sans-serif"/>
        <color rgb="FF1155CC"/>
        <sz val="11.0"/>
        <u/>
      </rPr>
      <t>Famille Delajungle, La - Le Film (France).zip</t>
    </r>
  </si>
  <si>
    <r>
      <rPr>
        <rFont val="&quot;Helvetica Neue&quot;, Helvetica, Arial, sans-serif"/>
        <color rgb="FF1155CC"/>
        <sz val="11.0"/>
        <u/>
      </rPr>
      <t>Family Feud (USA).zip</t>
    </r>
  </si>
  <si>
    <r>
      <rPr>
        <rFont val="&quot;Helvetica Neue&quot;, Helvetica, Arial, sans-serif"/>
        <color rgb="FF1155CC"/>
        <sz val="11.0"/>
        <u/>
      </rPr>
      <t>Family Tennis Advance (Japan).zip</t>
    </r>
  </si>
  <si>
    <r>
      <rPr>
        <rFont val="&quot;Helvetica Neue&quot;, Helvetica, Arial, sans-serif"/>
        <color rgb="FF1155CC"/>
        <sz val="11.0"/>
        <u/>
      </rPr>
      <t>Famista Advance (Japan).zip</t>
    </r>
  </si>
  <si>
    <r>
      <rPr>
        <rFont val="&quot;Helvetica Neue&quot;, Helvetica, Arial, sans-serif"/>
        <color rgb="FF1155CC"/>
        <sz val="11.0"/>
        <u/>
      </rPr>
      <t>Fancy Pocket (Japan).zip</t>
    </r>
  </si>
  <si>
    <r>
      <rPr>
        <rFont val="&quot;Helvetica Neue&quot;, Helvetica, Arial, sans-serif"/>
        <color rgb="FF1155CC"/>
        <sz val="11.0"/>
        <u/>
      </rPr>
      <t>Fanqiejiang Wangguo Da Maoxian (China) (Proto).zip</t>
    </r>
  </si>
  <si>
    <r>
      <rPr>
        <rFont val="&quot;Helvetica Neue&quot;, Helvetica, Arial, sans-serif"/>
        <color rgb="FF1155CC"/>
        <sz val="11.0"/>
        <u/>
      </rPr>
      <t>Fantastic 4 (Europe) (Fr,De,Es,Nl).zip</t>
    </r>
  </si>
  <si>
    <r>
      <rPr>
        <rFont val="&quot;Helvetica Neue&quot;, Helvetica, Arial, sans-serif"/>
        <color rgb="FF1155CC"/>
        <sz val="11.0"/>
        <u/>
      </rPr>
      <t>Fantastic 4 (Europe).zip</t>
    </r>
  </si>
  <si>
    <r>
      <rPr>
        <rFont val="&quot;Helvetica Neue&quot;, Helvetica, Arial, sans-serif"/>
        <color rgb="FF1155CC"/>
        <sz val="11.0"/>
        <u/>
      </rPr>
      <t>Fantastic 4 (USA).zip</t>
    </r>
  </si>
  <si>
    <r>
      <rPr>
        <rFont val="&quot;Helvetica Neue&quot;, Helvetica, Arial, sans-serif"/>
        <color rgb="FF1155CC"/>
        <sz val="11.0"/>
        <u/>
      </rPr>
      <t>Fantastic 4 - Flame On (Europe) (En,Fr,Es,It).zip</t>
    </r>
  </si>
  <si>
    <r>
      <rPr>
        <rFont val="&quot;Helvetica Neue&quot;, Helvetica, Arial, sans-serif"/>
        <color rgb="FF1155CC"/>
        <sz val="11.0"/>
        <u/>
      </rPr>
      <t>Fantastic 4 - Flame On (USA).zip</t>
    </r>
  </si>
  <si>
    <r>
      <rPr>
        <rFont val="&quot;Helvetica Neue&quot;, Helvetica, Arial, sans-serif"/>
        <color rgb="FF1155CC"/>
        <sz val="11.0"/>
        <u/>
      </rPr>
      <t>Fantastic Children (Japan).zip</t>
    </r>
  </si>
  <si>
    <r>
      <rPr>
        <rFont val="&quot;Helvetica Neue&quot;, Helvetica, Arial, sans-serif"/>
        <color rgb="FF1155CC"/>
        <sz val="11.0"/>
        <u/>
      </rPr>
      <t>Fantastic Maerchen - Cake-ya-san Monogatari + Doubutsu Chara Navi Uranai - Kosei Shinri Gaku (Japan).zip</t>
    </r>
  </si>
  <si>
    <r>
      <rPr>
        <rFont val="&quot;Helvetica Neue&quot;, Helvetica, Arial, sans-serif"/>
        <color rgb="FF1155CC"/>
        <sz val="11.0"/>
        <u/>
      </rPr>
      <t>Fantastici 4, I (Italy).zip</t>
    </r>
  </si>
  <si>
    <r>
      <rPr>
        <rFont val="&quot;Helvetica Neue&quot;, Helvetica, Arial, sans-serif"/>
        <color rgb="FF1155CC"/>
        <sz val="11.0"/>
        <u/>
      </rPr>
      <t>Farbe (Germany) (En) (Proto) (Test Program).zip</t>
    </r>
  </si>
  <si>
    <r>
      <rPr>
        <rFont val="&quot;Helvetica Neue&quot;, Helvetica, Arial, sans-serif"/>
        <color rgb="FF1155CC"/>
        <sz val="11.0"/>
        <u/>
      </rPr>
      <t>Fear Factor - Unleashed (USA).zip</t>
    </r>
  </si>
  <si>
    <r>
      <rPr>
        <rFont val="&quot;Helvetica Neue&quot;, Helvetica, Arial, sans-serif"/>
        <color rgb="FF1155CC"/>
        <sz val="11.0"/>
        <u/>
      </rPr>
      <t>Feline (World) (GBA Jam 2021) (Aftermarket) (Unl).zip</t>
    </r>
  </si>
  <si>
    <r>
      <rPr>
        <rFont val="&quot;Helvetica Neue&quot;, Helvetica, Arial, sans-serif"/>
        <color rgb="FF1155CC"/>
        <sz val="11.0"/>
        <u/>
      </rPr>
      <t>Field of Nine - Digital Edition 2001 (Japan).zip</t>
    </r>
  </si>
  <si>
    <r>
      <rPr>
        <rFont val="&quot;Helvetica Neue&quot;, Helvetica, Arial, sans-serif"/>
        <color rgb="FF1155CC"/>
        <sz val="11.0"/>
        <u/>
      </rPr>
      <t>FightBox (Europe).zip</t>
    </r>
  </si>
  <si>
    <r>
      <rPr>
        <rFont val="&quot;Helvetica Neue&quot;, Helvetica, Arial, sans-serif"/>
        <color rgb="FF1155CC"/>
        <sz val="11.0"/>
        <u/>
      </rPr>
      <t>Final Fantasy I &amp; II - Dawn of Souls (Europe) (En,Fr,De,Es,It).zip</t>
    </r>
  </si>
  <si>
    <r>
      <rPr>
        <rFont val="&quot;Helvetica Neue&quot;, Helvetica, Arial, sans-serif"/>
        <color rgb="FF1155CC"/>
        <sz val="11.0"/>
        <u/>
      </rPr>
      <t>Final Fantasy I &amp; II - Dawn of Souls (USA).zip</t>
    </r>
  </si>
  <si>
    <r>
      <rPr>
        <rFont val="&quot;Helvetica Neue&quot;, Helvetica, Arial, sans-serif"/>
        <color rgb="FF1155CC"/>
        <sz val="11.0"/>
        <u/>
      </rPr>
      <t>Final Fantasy I, II Advance (Japan) (Rev 1) (Virtual Console).zip</t>
    </r>
  </si>
  <si>
    <r>
      <rPr>
        <rFont val="&quot;Helvetica Neue&quot;, Helvetica, Arial, sans-serif"/>
        <color rgb="FF1155CC"/>
        <sz val="11.0"/>
        <u/>
      </rPr>
      <t>Final Fantasy I, II Advance (Japan) (Rev 1).zip</t>
    </r>
  </si>
  <si>
    <r>
      <rPr>
        <rFont val="&quot;Helvetica Neue&quot;, Helvetica, Arial, sans-serif"/>
        <color rgb="FF1155CC"/>
        <sz val="11.0"/>
        <u/>
      </rPr>
      <t>Final Fantasy IV Advance (Europe) (En,Fr,De,Es,It).zip</t>
    </r>
  </si>
  <si>
    <r>
      <rPr>
        <rFont val="&quot;Helvetica Neue&quot;, Helvetica, Arial, sans-serif"/>
        <color rgb="FF1155CC"/>
        <sz val="11.0"/>
        <u/>
      </rPr>
      <t>Final Fantasy IV Advance (Japan) (Rev 1) (Virtual Console).zip</t>
    </r>
  </si>
  <si>
    <r>
      <rPr>
        <rFont val="&quot;Helvetica Neue&quot;, Helvetica, Arial, sans-serif"/>
        <color rgb="FF1155CC"/>
        <sz val="11.0"/>
        <u/>
      </rPr>
      <t>Final Fantasy IV Advance (Japan) (Rev 1).zip</t>
    </r>
  </si>
  <si>
    <r>
      <rPr>
        <rFont val="&quot;Helvetica Neue&quot;, Helvetica, Arial, sans-serif"/>
        <color rgb="FF1155CC"/>
        <sz val="11.0"/>
        <u/>
      </rPr>
      <t>Final Fantasy IV Advance (Japan).zip</t>
    </r>
  </si>
  <si>
    <r>
      <rPr>
        <rFont val="&quot;Helvetica Neue&quot;, Helvetica, Arial, sans-serif"/>
        <color rgb="FF1155CC"/>
        <sz val="11.0"/>
        <u/>
      </rPr>
      <t>Final Fantasy IV Advance (USA).zip</t>
    </r>
  </si>
  <si>
    <r>
      <rPr>
        <rFont val="&quot;Helvetica Neue&quot;, Helvetica, Arial, sans-serif"/>
        <color rgb="FF1155CC"/>
        <sz val="11.0"/>
        <u/>
      </rPr>
      <t>Final Fantasy Tactics Advance (Europe) (En,Fr,De,Es,It) (Virtual Console).zip</t>
    </r>
  </si>
  <si>
    <r>
      <rPr>
        <rFont val="&quot;Helvetica Neue&quot;, Helvetica, Arial, sans-serif"/>
        <color rgb="FF1155CC"/>
        <sz val="11.0"/>
        <u/>
      </rPr>
      <t>Final Fantasy Tactics Advance (Europe) (En,Fr,De,Es,It).zip</t>
    </r>
  </si>
  <si>
    <r>
      <rPr>
        <rFont val="&quot;Helvetica Neue&quot;, Helvetica, Arial, sans-serif"/>
        <color rgb="FF1155CC"/>
        <sz val="11.0"/>
        <u/>
      </rPr>
      <t>Final Fantasy Tactics Advance (Japan) (Virtual Console).zip</t>
    </r>
  </si>
  <si>
    <r>
      <rPr>
        <rFont val="&quot;Helvetica Neue&quot;, Helvetica, Arial, sans-serif"/>
        <color rgb="FF1155CC"/>
        <sz val="11.0"/>
        <u/>
      </rPr>
      <t>Final Fantasy Tactics Advance (Japan).zip</t>
    </r>
  </si>
  <si>
    <r>
      <rPr>
        <rFont val="&quot;Helvetica Neue&quot;, Helvetica, Arial, sans-serif"/>
        <color rgb="FF1155CC"/>
        <sz val="11.0"/>
        <u/>
      </rPr>
      <t>Final Fantasy Tactics Advance (USA) (Virtual Console).zip</t>
    </r>
  </si>
  <si>
    <r>
      <rPr>
        <rFont val="&quot;Helvetica Neue&quot;, Helvetica, Arial, sans-serif"/>
        <color rgb="FF1155CC"/>
        <sz val="11.0"/>
        <u/>
      </rPr>
      <t>Final Fantasy Tactics Advance (USA).zip</t>
    </r>
  </si>
  <si>
    <r>
      <rPr>
        <rFont val="&quot;Helvetica Neue&quot;, Helvetica, Arial, sans-serif"/>
        <color rgb="FF1155CC"/>
        <sz val="11.0"/>
        <u/>
      </rPr>
      <t>Final Fantasy V Advance (Europe) (En,Fr,De,Es,It).zip</t>
    </r>
  </si>
  <si>
    <r>
      <rPr>
        <rFont val="&quot;Helvetica Neue&quot;, Helvetica, Arial, sans-serif"/>
        <color rgb="FF1155CC"/>
        <sz val="11.0"/>
        <u/>
      </rPr>
      <t>Final Fantasy V Advance (Japan) (Virtual Console).zip</t>
    </r>
  </si>
  <si>
    <r>
      <rPr>
        <rFont val="&quot;Helvetica Neue&quot;, Helvetica, Arial, sans-serif"/>
        <color rgb="FF1155CC"/>
        <sz val="11.0"/>
        <u/>
      </rPr>
      <t>Final Fantasy V Advance (Japan).zip</t>
    </r>
  </si>
  <si>
    <r>
      <rPr>
        <rFont val="&quot;Helvetica Neue&quot;, Helvetica, Arial, sans-serif"/>
        <color rgb="FF1155CC"/>
        <sz val="11.0"/>
        <u/>
      </rPr>
      <t>Final Fantasy V Advance (USA).zip</t>
    </r>
  </si>
  <si>
    <r>
      <rPr>
        <rFont val="&quot;Helvetica Neue&quot;, Helvetica, Arial, sans-serif"/>
        <color rgb="FF1155CC"/>
        <sz val="11.0"/>
        <u/>
      </rPr>
      <t>Final Fantasy VI Advance (Europe) (En,Fr,De,Es,It).zip</t>
    </r>
  </si>
  <si>
    <r>
      <rPr>
        <rFont val="&quot;Helvetica Neue&quot;, Helvetica, Arial, sans-serif"/>
        <color rgb="FF1155CC"/>
        <sz val="11.0"/>
        <u/>
      </rPr>
      <t>Final Fantasy VI Advance (Japan) (Virtual Console).zip</t>
    </r>
  </si>
  <si>
    <r>
      <rPr>
        <rFont val="&quot;Helvetica Neue&quot;, Helvetica, Arial, sans-serif"/>
        <color rgb="FF1155CC"/>
        <sz val="11.0"/>
        <u/>
      </rPr>
      <t>Final Fantasy VI Advance (Japan).zip</t>
    </r>
  </si>
  <si>
    <r>
      <rPr>
        <rFont val="&quot;Helvetica Neue&quot;, Helvetica, Arial, sans-serif"/>
        <color rgb="FF1155CC"/>
        <sz val="11.0"/>
        <u/>
      </rPr>
      <t>Final Fantasy VI Advance (USA).zip</t>
    </r>
  </si>
  <si>
    <r>
      <rPr>
        <rFont val="&quot;Helvetica Neue&quot;, Helvetica, Arial, sans-serif"/>
        <color rgb="FF1155CC"/>
        <sz val="11.0"/>
        <u/>
      </rPr>
      <t>Final Fight One (Europe) (Virtual Console).zip</t>
    </r>
  </si>
  <si>
    <r>
      <rPr>
        <rFont val="&quot;Helvetica Neue&quot;, Helvetica, Arial, sans-serif"/>
        <color rgb="FF1155CC"/>
        <sz val="11.0"/>
        <u/>
      </rPr>
      <t>Final Fight One (Europe).zip</t>
    </r>
  </si>
  <si>
    <r>
      <rPr>
        <rFont val="&quot;Helvetica Neue&quot;, Helvetica, Arial, sans-serif"/>
        <color rgb="FF1155CC"/>
        <sz val="11.0"/>
        <u/>
      </rPr>
      <t>Final Fight One (Japan) (Virtual Console).zip</t>
    </r>
  </si>
  <si>
    <r>
      <rPr>
        <rFont val="&quot;Helvetica Neue&quot;, Helvetica, Arial, sans-serif"/>
        <color rgb="FF1155CC"/>
        <sz val="11.0"/>
        <u/>
      </rPr>
      <t>Final Fight One (Japan).zip</t>
    </r>
  </si>
  <si>
    <r>
      <rPr>
        <rFont val="&quot;Helvetica Neue&quot;, Helvetica, Arial, sans-serif"/>
        <color rgb="FF1155CC"/>
        <sz val="11.0"/>
        <u/>
      </rPr>
      <t>Final Fight One (USA) (Virtual Console).zip</t>
    </r>
  </si>
  <si>
    <r>
      <rPr>
        <rFont val="&quot;Helvetica Neue&quot;, Helvetica, Arial, sans-serif"/>
        <color rgb="FF1155CC"/>
        <sz val="11.0"/>
        <u/>
      </rPr>
      <t>Final Fight One (USA).zip</t>
    </r>
  </si>
  <si>
    <r>
      <rPr>
        <rFont val="&quot;Helvetica Neue&quot;, Helvetica, Arial, sans-serif"/>
        <color rgb="FF1155CC"/>
        <sz val="11.0"/>
        <u/>
      </rPr>
      <t>Final Fire Pro Wrestling - Yume no Dantai Unei! (Japan) (Rev 1).zip</t>
    </r>
  </si>
  <si>
    <r>
      <rPr>
        <rFont val="&quot;Helvetica Neue&quot;, Helvetica, Arial, sans-serif"/>
        <color rgb="FF1155CC"/>
        <sz val="11.0"/>
        <u/>
      </rPr>
      <t>Final Fire Pro Wrestling - Yume no Dantai Unei! (Japan).zip</t>
    </r>
  </si>
  <si>
    <r>
      <rPr>
        <rFont val="&quot;Helvetica Neue&quot;, Helvetica, Arial, sans-serif"/>
        <color rgb="FF1155CC"/>
        <sz val="11.0"/>
        <u/>
      </rPr>
      <t>Findet Nemo (Germany) (Beta).zip</t>
    </r>
  </si>
  <si>
    <r>
      <rPr>
        <rFont val="&quot;Helvetica Neue&quot;, Helvetica, Arial, sans-serif"/>
        <color rgb="FF1155CC"/>
        <sz val="11.0"/>
        <u/>
      </rPr>
      <t>Findet Nemo (Germany).zip</t>
    </r>
  </si>
  <si>
    <r>
      <rPr>
        <rFont val="&quot;Helvetica Neue&quot;, Helvetica, Arial, sans-serif"/>
        <color rgb="FF1155CC"/>
        <sz val="11.0"/>
        <u/>
      </rPr>
      <t>Finding Nemo (Europe) (Es,It).zip</t>
    </r>
  </si>
  <si>
    <r>
      <rPr>
        <rFont val="&quot;Helvetica Neue&quot;, Helvetica, Arial, sans-serif"/>
        <color rgb="FF1155CC"/>
        <sz val="11.0"/>
        <u/>
      </rPr>
      <t>Finding Nemo (Europe) (Fr,Nl).zip</t>
    </r>
  </si>
  <si>
    <r>
      <rPr>
        <rFont val="&quot;Helvetica Neue&quot;, Helvetica, Arial, sans-serif"/>
        <color rgb="FF1155CC"/>
        <sz val="11.0"/>
        <u/>
      </rPr>
      <t>Finding Nemo (Japan).zip</t>
    </r>
  </si>
  <si>
    <r>
      <rPr>
        <rFont val="&quot;Helvetica Neue&quot;, Helvetica, Arial, sans-serif"/>
        <color rgb="FF1155CC"/>
        <sz val="11.0"/>
        <u/>
      </rPr>
      <t>Finding Nemo (USA, Europe).zip</t>
    </r>
  </si>
  <si>
    <r>
      <rPr>
        <rFont val="&quot;Helvetica Neue&quot;, Helvetica, Arial, sans-serif"/>
        <color rgb="FF1155CC"/>
        <sz val="11.0"/>
        <u/>
      </rPr>
      <t>Finding Nemo - Aratanaru Bouken (Japan).zip</t>
    </r>
  </si>
  <si>
    <r>
      <rPr>
        <rFont val="&quot;Helvetica Neue&quot;, Helvetica, Arial, sans-serif"/>
        <color rgb="FF1155CC"/>
        <sz val="11.0"/>
        <u/>
      </rPr>
      <t>Finding Nemo - The Continuing Adventures (Europe) (En,Es,It,Sv,Da).zip</t>
    </r>
  </si>
  <si>
    <r>
      <rPr>
        <rFont val="&quot;Helvetica Neue&quot;, Helvetica, Arial, sans-serif"/>
        <color rgb="FF1155CC"/>
        <sz val="11.0"/>
        <u/>
      </rPr>
      <t>Finding Nemo - The Continuing Adventures (Europe) (Fr,De,Nl).zip</t>
    </r>
  </si>
  <si>
    <r>
      <rPr>
        <rFont val="&quot;Helvetica Neue&quot;, Helvetica, Arial, sans-serif"/>
        <color rgb="FF1155CC"/>
        <sz val="11.0"/>
        <u/>
      </rPr>
      <t>Finding Nemo - The Continuing Adventures (USA, Europe).zip</t>
    </r>
  </si>
  <si>
    <r>
      <rPr>
        <rFont val="&quot;Helvetica Neue&quot;, Helvetica, Arial, sans-serif"/>
        <color rgb="FF1155CC"/>
        <sz val="11.0"/>
        <u/>
      </rPr>
      <t>Fire Eaters - Zero Bandits (Europe) (Demo).zip</t>
    </r>
  </si>
  <si>
    <r>
      <rPr>
        <rFont val="&quot;Helvetica Neue&quot;, Helvetica, Arial, sans-serif"/>
        <color rgb="FF1155CC"/>
        <sz val="11.0"/>
        <u/>
      </rPr>
      <t>Fire Emblem (Europe) (En,Es,It) (Virtual Console).zip</t>
    </r>
  </si>
  <si>
    <r>
      <rPr>
        <rFont val="&quot;Helvetica Neue&quot;, Helvetica, Arial, sans-serif"/>
        <color rgb="FF1155CC"/>
        <sz val="11.0"/>
        <u/>
      </rPr>
      <t>Fire Emblem (Europe) (En,Es,It).zip</t>
    </r>
  </si>
  <si>
    <r>
      <rPr>
        <rFont val="&quot;Helvetica Neue&quot;, Helvetica, Arial, sans-serif"/>
        <color rgb="FF1155CC"/>
        <sz val="11.0"/>
        <u/>
      </rPr>
      <t>Fire Emblem (Europe) (En,Fr,De) (Virtual Console).zip</t>
    </r>
  </si>
  <si>
    <r>
      <rPr>
        <rFont val="&quot;Helvetica Neue&quot;, Helvetica, Arial, sans-serif"/>
        <color rgb="FF1155CC"/>
        <sz val="11.0"/>
        <u/>
      </rPr>
      <t>Fire Emblem (Europe) (En,Fr,De).zip</t>
    </r>
  </si>
  <si>
    <r>
      <rPr>
        <rFont val="&quot;Helvetica Neue&quot;, Helvetica, Arial, sans-serif"/>
        <color rgb="FF1155CC"/>
        <sz val="11.0"/>
        <u/>
      </rPr>
      <t>Fire Emblem (USA) (Virtual Console).zip</t>
    </r>
  </si>
  <si>
    <r>
      <rPr>
        <rFont val="&quot;Helvetica Neue&quot;, Helvetica, Arial, sans-serif"/>
        <color rgb="FF1155CC"/>
        <sz val="11.0"/>
        <u/>
      </rPr>
      <t>Fire Emblem (USA, Australia).zip</t>
    </r>
  </si>
  <si>
    <r>
      <rPr>
        <rFont val="&quot;Helvetica Neue&quot;, Helvetica, Arial, sans-serif"/>
        <color rgb="FF1155CC"/>
        <sz val="11.0"/>
        <u/>
      </rPr>
      <t>Fire Emblem - Fuuin no Tsurugi (Japan) (Virtual Console).zip</t>
    </r>
  </si>
  <si>
    <r>
      <rPr>
        <rFont val="&quot;Helvetica Neue&quot;, Helvetica, Arial, sans-serif"/>
        <color rgb="FF1155CC"/>
        <sz val="11.0"/>
        <u/>
      </rPr>
      <t>Fire Emblem - Fuuin no Tsurugi (Japan).zip</t>
    </r>
  </si>
  <si>
    <r>
      <rPr>
        <rFont val="&quot;Helvetica Neue&quot;, Helvetica, Arial, sans-serif"/>
        <color rgb="FF1155CC"/>
        <sz val="11.0"/>
        <u/>
      </rPr>
      <t>Fire Emblem - Rekka no Ken (Japan) (Beta) (2003-02-06).zip</t>
    </r>
  </si>
  <si>
    <r>
      <rPr>
        <rFont val="&quot;Helvetica Neue&quot;, Helvetica, Arial, sans-serif"/>
        <color rgb="FF1155CC"/>
        <sz val="11.0"/>
        <u/>
      </rPr>
      <t>Fire Emblem - Rekka no Ken (Japan) (Beta) (2003-02-19).zip</t>
    </r>
  </si>
  <si>
    <r>
      <rPr>
        <rFont val="&quot;Helvetica Neue&quot;, Helvetica, Arial, sans-serif"/>
        <color rgb="FF1155CC"/>
        <sz val="11.0"/>
        <u/>
      </rPr>
      <t>Fire Emblem - Rekka no Ken (Japan) (Virtual Console).zip</t>
    </r>
  </si>
  <si>
    <r>
      <rPr>
        <rFont val="&quot;Helvetica Neue&quot;, Helvetica, Arial, sans-serif"/>
        <color rgb="FF1155CC"/>
        <sz val="11.0"/>
        <u/>
      </rPr>
      <t>Fire Emblem - Rekka no Ken (Japan).zip</t>
    </r>
  </si>
  <si>
    <r>
      <rPr>
        <rFont val="&quot;Helvetica Neue&quot;, Helvetica, Arial, sans-serif"/>
        <color rgb="FF1155CC"/>
        <sz val="11.0"/>
        <u/>
      </rPr>
      <t>Fire Emblem - Seima no Kouseki (Japan) (Beta).zip</t>
    </r>
  </si>
  <si>
    <r>
      <rPr>
        <rFont val="&quot;Helvetica Neue&quot;, Helvetica, Arial, sans-serif"/>
        <color rgb="FF1155CC"/>
        <sz val="11.0"/>
        <u/>
      </rPr>
      <t>Fire Emblem - Seima no Kouseki (Japan) (Virtual Console).zip</t>
    </r>
  </si>
  <si>
    <r>
      <rPr>
        <rFont val="&quot;Helvetica Neue&quot;, Helvetica, Arial, sans-serif"/>
        <color rgb="FF1155CC"/>
        <sz val="11.0"/>
        <u/>
      </rPr>
      <t>Fire Emblem - Seima no Kouseki (Japan).zip</t>
    </r>
  </si>
  <si>
    <r>
      <rPr>
        <rFont val="&quot;Helvetica Neue&quot;, Helvetica, Arial, sans-serif"/>
        <color rgb="FF1155CC"/>
        <sz val="11.0"/>
        <u/>
      </rPr>
      <t>Fire Emblem - The Sacred Stones (Europe) (En,Fr,De,Es,It) (Virtual Console).zip</t>
    </r>
  </si>
  <si>
    <r>
      <rPr>
        <rFont val="&quot;Helvetica Neue&quot;, Helvetica, Arial, sans-serif"/>
        <color rgb="FF1155CC"/>
        <sz val="11.0"/>
        <u/>
      </rPr>
      <t>Fire Emblem - The Sacred Stones (Europe) (En,Fr,De,Es,It).zip</t>
    </r>
  </si>
  <si>
    <r>
      <rPr>
        <rFont val="&quot;Helvetica Neue&quot;, Helvetica, Arial, sans-serif"/>
        <color rgb="FF1155CC"/>
        <sz val="11.0"/>
        <u/>
      </rPr>
      <t>Fire Emblem - The Sacred Stones (USA) (Virtual Console).zip</t>
    </r>
  </si>
  <si>
    <r>
      <rPr>
        <rFont val="&quot;Helvetica Neue&quot;, Helvetica, Arial, sans-serif"/>
        <color rgb="FF1155CC"/>
        <sz val="11.0"/>
        <u/>
      </rPr>
      <t>Fire Emblem - The Sacred Stones (USA, Australia).zip</t>
    </r>
  </si>
  <si>
    <r>
      <rPr>
        <rFont val="&quot;Helvetica Neue&quot;, Helvetica, Arial, sans-serif"/>
        <color rgb="FF1155CC"/>
        <sz val="11.0"/>
        <u/>
      </rPr>
      <t>Fire Pro Wrestling (USA, Europe).zip</t>
    </r>
  </si>
  <si>
    <r>
      <rPr>
        <rFont val="&quot;Helvetica Neue&quot;, Helvetica, Arial, sans-serif"/>
        <color rgb="FF1155CC"/>
        <sz val="11.0"/>
        <u/>
      </rPr>
      <t>Fire Pro Wrestling 2 (USA).zip</t>
    </r>
  </si>
  <si>
    <r>
      <rPr>
        <rFont val="&quot;Helvetica Neue&quot;, Helvetica, Arial, sans-serif"/>
        <color rgb="FF1155CC"/>
        <sz val="11.0"/>
        <u/>
      </rPr>
      <t>Fire Pro Wrestling A (Japan).zip</t>
    </r>
  </si>
  <si>
    <r>
      <rPr>
        <rFont val="&quot;Helvetica Neue&quot;, Helvetica, Arial, sans-serif"/>
        <color rgb="FF1155CC"/>
        <sz val="11.0"/>
        <u/>
      </rPr>
      <t>Flappy Bird (World) (Aftermarket) (Unl).zip</t>
    </r>
  </si>
  <si>
    <r>
      <rPr>
        <rFont val="&quot;Helvetica Neue&quot;, Helvetica, Arial, sans-serif"/>
        <color rgb="FF1155CC"/>
        <sz val="11.0"/>
        <u/>
      </rPr>
      <t>Flashback Legends (France) (Proto).zip</t>
    </r>
  </si>
  <si>
    <r>
      <rPr>
        <rFont val="&quot;Helvetica Neue&quot;, Helvetica, Arial, sans-serif"/>
        <color rgb="FF1155CC"/>
        <sz val="11.0"/>
        <u/>
      </rPr>
      <t>Flintstones, The - Big Trouble in Bedrock (Europe) (En,Fr,De,Es,It).zip</t>
    </r>
  </si>
  <si>
    <r>
      <rPr>
        <rFont val="&quot;Helvetica Neue&quot;, Helvetica, Arial, sans-serif"/>
        <color rgb="FF1155CC"/>
        <sz val="11.0"/>
        <u/>
      </rPr>
      <t>Flintstones, The - Big Trouble in Bedrock (USA).zip</t>
    </r>
  </si>
  <si>
    <r>
      <rPr>
        <rFont val="&quot;Helvetica Neue&quot;, Helvetica, Arial, sans-serif"/>
        <color rgb="FF1155CC"/>
        <sz val="11.0"/>
        <u/>
      </rPr>
      <t>Flood (World) (v0.9) (Proto) (Unl).zip</t>
    </r>
  </si>
  <si>
    <r>
      <rPr>
        <rFont val="&quot;Helvetica Neue&quot;, Helvetica, Arial, sans-serif"/>
        <color rgb="FF1155CC"/>
        <sz val="11.0"/>
        <u/>
      </rPr>
      <t>Flushed Away (Europe) (En,Fr,De,Es,It).zip</t>
    </r>
  </si>
  <si>
    <r>
      <rPr>
        <rFont val="&quot;Helvetica Neue&quot;, Helvetica, Arial, sans-serif"/>
        <color rgb="FF1155CC"/>
        <sz val="11.0"/>
        <u/>
      </rPr>
      <t>Flushed Away (USA).zip</t>
    </r>
  </si>
  <si>
    <r>
      <rPr>
        <rFont val="&quot;Helvetica Neue&quot;, Helvetica, Arial, sans-serif"/>
        <color rgb="FF1155CC"/>
        <sz val="11.0"/>
        <u/>
      </rPr>
      <t>Ford Racing 3 (Europe) (En,Fr,De,Es,It).zip</t>
    </r>
  </si>
  <si>
    <r>
      <rPr>
        <rFont val="&quot;Helvetica Neue&quot;, Helvetica, Arial, sans-serif"/>
        <color rgb="FF1155CC"/>
        <sz val="11.0"/>
        <u/>
      </rPr>
      <t>Ford Racing 3 (USA).zip</t>
    </r>
  </si>
  <si>
    <r>
      <rPr>
        <rFont val="&quot;Helvetica Neue&quot;, Helvetica, Arial, sans-serif"/>
        <color rgb="FF1155CC"/>
        <sz val="11.0"/>
        <u/>
      </rPr>
      <t>Formation Soccer 2002 (Japan).zip</t>
    </r>
  </si>
  <si>
    <r>
      <rPr>
        <rFont val="&quot;Helvetica Neue&quot;, Helvetica, Arial, sans-serif"/>
        <color rgb="FF1155CC"/>
        <sz val="11.0"/>
        <u/>
      </rPr>
      <t>Fortress (USA, Europe).zip</t>
    </r>
  </si>
  <si>
    <r>
      <rPr>
        <rFont val="&quot;Helvetica Neue&quot;, Helvetica, Arial, sans-serif"/>
        <color rgb="FF1155CC"/>
        <sz val="11.0"/>
        <u/>
      </rPr>
      <t>Foster's Home for Imaginary Friends (Europe).zip</t>
    </r>
  </si>
  <si>
    <r>
      <rPr>
        <rFont val="&quot;Helvetica Neue&quot;, Helvetica, Arial, sans-serif"/>
        <color rgb="FF1155CC"/>
        <sz val="11.0"/>
        <u/>
      </rPr>
      <t>Foster's Home for Imaginary Friends (USA).zip</t>
    </r>
  </si>
  <si>
    <r>
      <rPr>
        <rFont val="&quot;Helvetica Neue&quot;, Helvetica, Arial, sans-serif"/>
        <color rgb="FF1155CC"/>
        <sz val="11.0"/>
        <u/>
      </rPr>
      <t>Frank Herbert's Dune - Ornithopter Assault (Europe) (En,Fr,De,Es,It) (Proto).zip</t>
    </r>
  </si>
  <si>
    <r>
      <rPr>
        <rFont val="&quot;Helvetica Neue&quot;, Helvetica, Arial, sans-serif"/>
        <color rgb="FF1155CC"/>
        <sz val="11.0"/>
        <u/>
      </rPr>
      <t>Franklin's Great Adventures (Europe) (En,Fr,De,Es,It,Nl,Pt,Da).zip</t>
    </r>
  </si>
  <si>
    <r>
      <rPr>
        <rFont val="&quot;Helvetica Neue&quot;, Helvetica, Arial, sans-serif"/>
        <color rgb="FF1155CC"/>
        <sz val="11.0"/>
        <u/>
      </rPr>
      <t>Franklin's Great Adventures (USA) (En,Fr,Es).zip</t>
    </r>
  </si>
  <si>
    <r>
      <rPr>
        <rFont val="&quot;Helvetica Neue&quot;, Helvetica, Arial, sans-serif"/>
        <color rgb="FF1155CC"/>
        <sz val="11.0"/>
        <u/>
      </rPr>
      <t>Franklin the Turtle (Europe) (En,Fr,De,Es,It,Sv,No,Da,Fi) (Rev 2).zip</t>
    </r>
  </si>
  <si>
    <r>
      <rPr>
        <rFont val="&quot;Helvetica Neue&quot;, Helvetica, Arial, sans-serif"/>
        <color rgb="FF1155CC"/>
        <sz val="11.0"/>
        <u/>
      </rPr>
      <t>Franklin the Turtle (Europe) (En,Fr,De,It,Sv,No,Da,Fi) (Rev 1).zip</t>
    </r>
  </si>
  <si>
    <r>
      <rPr>
        <rFont val="&quot;Helvetica Neue&quot;, Helvetica, Arial, sans-serif"/>
        <color rgb="FF1155CC"/>
        <sz val="11.0"/>
        <u/>
      </rPr>
      <t>Franklin the Turtle (Europe) (En,Fr,De,It,Sv,No,Da,Fi).zip</t>
    </r>
  </si>
  <si>
    <r>
      <rPr>
        <rFont val="&quot;Helvetica Neue&quot;, Helvetica, Arial, sans-serif"/>
        <color rgb="FF1155CC"/>
        <sz val="11.0"/>
        <u/>
      </rPr>
      <t>Franklin the Turtle (USA) (En,Fr,De,Es,It,Sv,No,Da,Fi).zip</t>
    </r>
  </si>
  <si>
    <r>
      <rPr>
        <rFont val="&quot;Helvetica Neue&quot;, Helvetica, Arial, sans-serif"/>
        <color rgb="FF1155CC"/>
        <sz val="11.0"/>
        <u/>
      </rPr>
      <t>Freekstyle (Europe) (En,Fr,De,Es,It).zip</t>
    </r>
  </si>
  <si>
    <r>
      <rPr>
        <rFont val="&quot;Helvetica Neue&quot;, Helvetica, Arial, sans-serif"/>
        <color rgb="FF1155CC"/>
        <sz val="11.0"/>
        <u/>
      </rPr>
      <t>Freekstyle (USA).zip</t>
    </r>
  </si>
  <si>
    <r>
      <rPr>
        <rFont val="&quot;Helvetica Neue&quot;, Helvetica, Arial, sans-serif"/>
        <color rgb="FF1155CC"/>
        <sz val="11.0"/>
        <u/>
      </rPr>
      <t>Freestyle Scooter (Europe).zip</t>
    </r>
  </si>
  <si>
    <r>
      <rPr>
        <rFont val="&quot;Helvetica Neue&quot;, Helvetica, Arial, sans-serif"/>
        <color rgb="FF1155CC"/>
        <sz val="11.0"/>
        <u/>
      </rPr>
      <t>Frogger's Adventures - Temple of the Frog (Europe) (En,Fr,De,Es,It).zip</t>
    </r>
  </si>
  <si>
    <r>
      <rPr>
        <rFont val="&quot;Helvetica Neue&quot;, Helvetica, Arial, sans-serif"/>
        <color rgb="FF1155CC"/>
        <sz val="11.0"/>
        <u/>
      </rPr>
      <t>Frogger's Adventures - Temple of the Frog (USA) (En,Fr,De,Es,It).zip</t>
    </r>
  </si>
  <si>
    <r>
      <rPr>
        <rFont val="&quot;Helvetica Neue&quot;, Helvetica, Arial, sans-serif"/>
        <color rgb="FF1155CC"/>
        <sz val="11.0"/>
        <u/>
      </rPr>
      <t>Frogger's Adventures 2 - The Lost Wand (Europe) (En,Fr,De,Es,It).zip</t>
    </r>
  </si>
  <si>
    <r>
      <rPr>
        <rFont val="&quot;Helvetica Neue&quot;, Helvetica, Arial, sans-serif"/>
        <color rgb="FF1155CC"/>
        <sz val="11.0"/>
        <u/>
      </rPr>
      <t>Frogger's Adventures 2 - The Lost Wand (USA) (En,Es).zip</t>
    </r>
  </si>
  <si>
    <r>
      <rPr>
        <rFont val="&quot;Helvetica Neue&quot;, Helvetica, Arial, sans-serif"/>
        <color rgb="FF1155CC"/>
        <sz val="11.0"/>
        <u/>
      </rPr>
      <t>Frogger's Journey - The Forgotten Relic (USA).zip</t>
    </r>
  </si>
  <si>
    <r>
      <rPr>
        <rFont val="&quot;Helvetica Neue&quot;, Helvetica, Arial, sans-serif"/>
        <color rgb="FF1155CC"/>
        <sz val="11.0"/>
        <u/>
      </rPr>
      <t>Frogger - Kodaibunmei no Nazo (Japan).zip</t>
    </r>
  </si>
  <si>
    <r>
      <rPr>
        <rFont val="&quot;Helvetica Neue&quot;, Helvetica, Arial, sans-serif"/>
        <color rgb="FF1155CC"/>
        <sz val="11.0"/>
        <u/>
      </rPr>
      <t>Frogger - Mahou no Kuni no Daibouken (Japan).zip</t>
    </r>
  </si>
  <si>
    <r>
      <rPr>
        <rFont val="&quot;Helvetica Neue&quot;, Helvetica, Arial, sans-serif"/>
        <color rgb="FF1155CC"/>
        <sz val="11.0"/>
        <u/>
      </rPr>
      <t>Frogger Advance - The Great Quest (Europe) (En,Fr,De,Es,It).zip</t>
    </r>
  </si>
  <si>
    <r>
      <rPr>
        <rFont val="&quot;Helvetica Neue&quot;, Helvetica, Arial, sans-serif"/>
        <color rgb="FF1155CC"/>
        <sz val="11.0"/>
        <u/>
      </rPr>
      <t>Frogger Advance - The Great Quest (USA).zip</t>
    </r>
  </si>
  <si>
    <r>
      <rPr>
        <rFont val="&quot;Helvetica Neue&quot;, Helvetica, Arial, sans-serif"/>
        <color rgb="FF1155CC"/>
        <sz val="11.0"/>
        <u/>
      </rPr>
      <t>From TV Animation One Piece - Mezase! King of Berry (Japan) (Beta).zip</t>
    </r>
  </si>
  <si>
    <r>
      <rPr>
        <rFont val="&quot;Helvetica Neue&quot;, Helvetica, Arial, sans-serif"/>
        <color rgb="FF1155CC"/>
        <sz val="11.0"/>
        <u/>
      </rPr>
      <t>From TV Animation One Piece - Mezase! King of Berry (Japan).zip</t>
    </r>
  </si>
  <si>
    <r>
      <rPr>
        <rFont val="&quot;Helvetica Neue&quot;, Helvetica, Arial, sans-serif"/>
        <color rgb="FF1155CC"/>
        <sz val="11.0"/>
        <u/>
      </rPr>
      <t>From TV Animation One Piece - Nanatsu-jima no Daihihou (Japan).zip</t>
    </r>
  </si>
  <si>
    <r>
      <rPr>
        <rFont val="&quot;Helvetica Neue&quot;, Helvetica, Arial, sans-serif"/>
        <color rgb="FF1155CC"/>
        <sz val="11.0"/>
        <u/>
      </rPr>
      <t>Frontier Stories (Japan).zip</t>
    </r>
  </si>
  <si>
    <r>
      <rPr>
        <rFont val="&quot;Helvetica Neue&quot;, Helvetica, Arial, sans-serif"/>
        <color rgb="FF1155CC"/>
        <sz val="11.0"/>
        <u/>
      </rPr>
      <t>Fruits Mura no Doubutsu-tachi (Japan) (Rev 1).zip</t>
    </r>
  </si>
  <si>
    <r>
      <rPr>
        <rFont val="&quot;Helvetica Neue&quot;, Helvetica, Arial, sans-serif"/>
        <color rgb="FF1155CC"/>
        <sz val="11.0"/>
        <u/>
      </rPr>
      <t>Fruits Mura no Doubutsu-tachi (Japan) (Rev 2).zip</t>
    </r>
  </si>
  <si>
    <r>
      <rPr>
        <rFont val="&quot;Helvetica Neue&quot;, Helvetica, Arial, sans-serif"/>
        <color rgb="FF1155CC"/>
        <sz val="11.0"/>
        <u/>
      </rPr>
      <t>Fruits Mura no Doubutsu-tachi (Japan).zip</t>
    </r>
  </si>
  <si>
    <r>
      <rPr>
        <rFont val="&quot;Helvetica Neue&quot;, Helvetica, Arial, sans-serif"/>
        <color rgb="FF1155CC"/>
        <sz val="11.0"/>
        <u/>
      </rPr>
      <t>Fushigi no Kuni no Alice (Japan).zip</t>
    </r>
  </si>
  <si>
    <r>
      <rPr>
        <rFont val="&quot;Helvetica Neue&quot;, Helvetica, Arial, sans-serif"/>
        <color rgb="FF1155CC"/>
        <sz val="11.0"/>
        <u/>
      </rPr>
      <t>Fushigi no Kuni no Angelique (Japan).zip</t>
    </r>
  </si>
  <si>
    <r>
      <rPr>
        <rFont val="&quot;Helvetica Neue&quot;, Helvetica, Arial, sans-serif"/>
        <color rgb="FF1155CC"/>
        <sz val="11.0"/>
        <u/>
      </rPr>
      <t>Futari wa Pretty Cure - Arienaai! Yume no Sono wa Daimeikyuu (Japan).zip</t>
    </r>
  </si>
  <si>
    <r>
      <rPr>
        <rFont val="&quot;Helvetica Neue&quot;, Helvetica, Arial, sans-serif"/>
        <color rgb="FF1155CC"/>
        <sz val="11.0"/>
        <u/>
      </rPr>
      <t>Futari wa Pretty Cure Max Heart - Maji Maji! Fight de IN Janai (Japan).zip</t>
    </r>
  </si>
  <si>
    <r>
      <rPr>
        <rFont val="&quot;Helvetica Neue&quot;, Helvetica, Arial, sans-serif"/>
        <color rgb="FF1155CC"/>
        <sz val="11.0"/>
        <u/>
      </rPr>
      <t>Fuzz &amp; Rocket (USA) (Proto) (2005-01-18).zip</t>
    </r>
  </si>
  <si>
    <r>
      <rPr>
        <rFont val="&quot;Helvetica Neue&quot;, Helvetica, Arial, sans-serif"/>
        <color rgb="FF1155CC"/>
        <sz val="11.0"/>
        <u/>
      </rPr>
      <t>GB-A TV Tuner PAL (China) (v1.3) (Unl).zip</t>
    </r>
  </si>
  <si>
    <r>
      <rPr>
        <rFont val="&quot;Helvetica Neue&quot;, Helvetica, Arial, sans-serif"/>
        <color rgb="FF1155CC"/>
        <sz val="11.0"/>
        <u/>
      </rPr>
      <t>GB-A TV Tuner PAL (China) (v2.0) (Unl).zip</t>
    </r>
  </si>
  <si>
    <r>
      <rPr>
        <rFont val="&quot;Helvetica Neue&quot;, Helvetica, Arial, sans-serif"/>
        <color rgb="FF1155CC"/>
        <sz val="11.0"/>
        <u/>
      </rPr>
      <t>GBA AV Adapter (China) (Unl).zip</t>
    </r>
  </si>
  <si>
    <r>
      <rPr>
        <rFont val="&quot;Helvetica Neue&quot;, Helvetica, Arial, sans-serif"/>
        <color rgb="FF1155CC"/>
        <sz val="11.0"/>
        <u/>
      </rPr>
      <t>GBA Jukebox (USA).zip</t>
    </r>
  </si>
  <si>
    <r>
      <rPr>
        <rFont val="&quot;Helvetica Neue&quot;, Helvetica, Arial, sans-serif"/>
        <color rgb="FF1155CC"/>
        <sz val="11.0"/>
        <u/>
      </rPr>
      <t>GBA Movie Player - 2nd Version (World) (Unl) [b].zip</t>
    </r>
  </si>
  <si>
    <r>
      <rPr>
        <rFont val="&quot;Helvetica Neue&quot;, Helvetica, Arial, sans-serif"/>
        <color rgb="FF1155CC"/>
        <sz val="11.0"/>
        <u/>
      </rPr>
      <t>GBA Movie Player - 2nd Version (World) (V2.00) (Unl).zip</t>
    </r>
  </si>
  <si>
    <r>
      <rPr>
        <rFont val="&quot;Helvetica Neue&quot;, Helvetica, Arial, sans-serif"/>
        <color rgb="FF1155CC"/>
        <sz val="11.0"/>
        <u/>
      </rPr>
      <t>GBA Personal Organizer (USA) (Unl).zip</t>
    </r>
  </si>
  <si>
    <r>
      <rPr>
        <rFont val="&quot;Helvetica Neue&quot;, Helvetica, Arial, sans-serif"/>
        <color rgb="FF1155CC"/>
        <sz val="11.0"/>
        <u/>
      </rPr>
      <t>GBA Tactics (World) (Proto) (NEO Coding Compo 2006) (Aftermarket) (Unl).zip</t>
    </r>
  </si>
  <si>
    <r>
      <rPr>
        <rFont val="&quot;Helvetica Neue&quot;, Helvetica, Arial, sans-serif"/>
        <color rgb="FF1155CC"/>
        <sz val="11.0"/>
        <u/>
      </rPr>
      <t>GP-1 Racing (USA) (Proto).zip</t>
    </r>
  </si>
  <si>
    <r>
      <rPr>
        <rFont val="&quot;Helvetica Neue&quot;, Helvetica, Arial, sans-serif"/>
        <color rgb="FF1155CC"/>
        <sz val="11.0"/>
        <u/>
      </rPr>
      <t>GT Advance - Championship Racing (USA, Europe).zip</t>
    </r>
  </si>
  <si>
    <r>
      <rPr>
        <rFont val="&quot;Helvetica Neue&quot;, Helvetica, Arial, sans-serif"/>
        <color rgb="FF1155CC"/>
        <sz val="11.0"/>
        <u/>
      </rPr>
      <t>GT Advance 2 - Rally Racing (Europe).zip</t>
    </r>
  </si>
  <si>
    <r>
      <rPr>
        <rFont val="&quot;Helvetica Neue&quot;, Helvetica, Arial, sans-serif"/>
        <color rgb="FF1155CC"/>
        <sz val="11.0"/>
        <u/>
      </rPr>
      <t>GT Advance 2 - Rally Racing (USA).zip</t>
    </r>
  </si>
  <si>
    <r>
      <rPr>
        <rFont val="&quot;Helvetica Neue&quot;, Helvetica, Arial, sans-serif"/>
        <color rgb="FF1155CC"/>
        <sz val="11.0"/>
        <u/>
      </rPr>
      <t>GT Advance 3 - Pro Concept Racing (Europe).zip</t>
    </r>
  </si>
  <si>
    <r>
      <rPr>
        <rFont val="&quot;Helvetica Neue&quot;, Helvetica, Arial, sans-serif"/>
        <color rgb="FF1155CC"/>
        <sz val="11.0"/>
        <u/>
      </rPr>
      <t>GT Advance 3 - Pro Concept Racing (USA).zip</t>
    </r>
  </si>
  <si>
    <r>
      <rPr>
        <rFont val="&quot;Helvetica Neue&quot;, Helvetica, Arial, sans-serif"/>
        <color rgb="FF1155CC"/>
        <sz val="11.0"/>
        <u/>
      </rPr>
      <t>GT Championship (Europe).zip</t>
    </r>
  </si>
  <si>
    <r>
      <rPr>
        <rFont val="&quot;Helvetica Neue&quot;, Helvetica, Arial, sans-serif"/>
        <color rgb="FF1155CC"/>
        <sz val="11.0"/>
        <u/>
      </rPr>
      <t>GT Racers (Europe) (Beta) (2005-07-13).zip</t>
    </r>
  </si>
  <si>
    <r>
      <rPr>
        <rFont val="&quot;Helvetica Neue&quot;, Helvetica, Arial, sans-serif"/>
        <color rgb="FF1155CC"/>
        <sz val="11.0"/>
        <u/>
      </rPr>
      <t>GT Racers (Europe) (Beta) (2005-10-14).zip</t>
    </r>
  </si>
  <si>
    <r>
      <rPr>
        <rFont val="&quot;Helvetica Neue&quot;, Helvetica, Arial, sans-serif"/>
        <color rgb="FF1155CC"/>
        <sz val="11.0"/>
        <u/>
      </rPr>
      <t>GT Racers (Europe) (En,Fr,De,Es,It).zip</t>
    </r>
  </si>
  <si>
    <r>
      <rPr>
        <rFont val="&quot;Helvetica Neue&quot;, Helvetica, Arial, sans-serif"/>
        <color rgb="FF1155CC"/>
        <sz val="11.0"/>
        <u/>
      </rPr>
      <t>Gachasute! Dino Device - Blue (Japan).zip</t>
    </r>
  </si>
  <si>
    <r>
      <rPr>
        <rFont val="&quot;Helvetica Neue&quot;, Helvetica, Arial, sans-serif"/>
        <color rgb="FF1155CC"/>
        <sz val="11.0"/>
        <u/>
      </rPr>
      <t>Gachasute! Dino Device - Red (Japan).zip</t>
    </r>
  </si>
  <si>
    <r>
      <rPr>
        <rFont val="&quot;Helvetica Neue&quot;, Helvetica, Arial, sans-serif"/>
        <color rgb="FF1155CC"/>
        <sz val="11.0"/>
        <u/>
      </rPr>
      <t>Gachasute! Dino Device 2 - Dragon (Japan).zip</t>
    </r>
  </si>
  <si>
    <r>
      <rPr>
        <rFont val="&quot;Helvetica Neue&quot;, Helvetica, Arial, sans-serif"/>
        <color rgb="FF1155CC"/>
        <sz val="11.0"/>
        <u/>
      </rPr>
      <t>Gachasute! Dino Device 2 - Phoenix (Japan).zip</t>
    </r>
  </si>
  <si>
    <r>
      <rPr>
        <rFont val="&quot;Helvetica Neue&quot;, Helvetica, Arial, sans-serif"/>
        <color rgb="FF1155CC"/>
        <sz val="11.0"/>
        <u/>
      </rPr>
      <t>Gachinko Pro Yakyuu (Japan).zip</t>
    </r>
  </si>
  <si>
    <r>
      <rPr>
        <rFont val="&quot;Helvetica Neue&quot;, Helvetica, Arial, sans-serif"/>
        <color rgb="FF1155CC"/>
        <sz val="11.0"/>
        <u/>
      </rPr>
      <t>Gadget Racers (Europe) (En,Fr,De).zip</t>
    </r>
  </si>
  <si>
    <r>
      <rPr>
        <rFont val="&quot;Helvetica Neue&quot;, Helvetica, Arial, sans-serif"/>
        <color rgb="FF1155CC"/>
        <sz val="11.0"/>
        <u/>
      </rPr>
      <t>Gadget Racers (USA).zip</t>
    </r>
  </si>
  <si>
    <r>
      <rPr>
        <rFont val="&quot;Helvetica Neue&quot;, Helvetica, Arial, sans-serif"/>
        <color rgb="FF1155CC"/>
        <sz val="11.0"/>
        <u/>
      </rPr>
      <t>Gakkou no Kaidan - Hyakuyoubako no Fuuin (Japan).zip</t>
    </r>
  </si>
  <si>
    <r>
      <rPr>
        <rFont val="&quot;Helvetica Neue&quot;, Helvetica, Arial, sans-serif"/>
        <color rgb="FF1155CC"/>
        <sz val="11.0"/>
        <u/>
      </rPr>
      <t>Gakkou o Tsukurou!! Advance (Japan).zip</t>
    </r>
  </si>
  <si>
    <r>
      <rPr>
        <rFont val="&quot;Helvetica Neue&quot;, Helvetica, Arial, sans-serif"/>
        <color rgb="FF1155CC"/>
        <sz val="11.0"/>
        <u/>
      </rPr>
      <t>Gakuen Alice - Dokidoki Fushigi Taiken (Japan) (Rev 1).zip</t>
    </r>
  </si>
  <si>
    <r>
      <rPr>
        <rFont val="&quot;Helvetica Neue&quot;, Helvetica, Arial, sans-serif"/>
        <color rgb="FF1155CC"/>
        <sz val="11.0"/>
        <u/>
      </rPr>
      <t>Gakuen Alice - Dokidoki Fushigi Taiken (Japan).zip</t>
    </r>
  </si>
  <si>
    <r>
      <rPr>
        <rFont val="&quot;Helvetica Neue&quot;, Helvetica, Arial, sans-serif"/>
        <color rgb="FF1155CC"/>
        <sz val="11.0"/>
        <u/>
      </rPr>
      <t>Gakuen Senki Muryou (Japan).zip</t>
    </r>
  </si>
  <si>
    <r>
      <rPr>
        <rFont val="&quot;Helvetica Neue&quot;, Helvetica, Arial, sans-serif"/>
        <color rgb="FF1155CC"/>
        <sz val="11.0"/>
        <u/>
      </rPr>
      <t>Galaxy Angel Game Boy Advance - Moridakusan Tenshi no Full-Course - Okawari Jiyuu (Japan).zip</t>
    </r>
  </si>
  <si>
    <r>
      <rPr>
        <rFont val="&quot;Helvetica Neue&quot;, Helvetica, Arial, sans-serif"/>
        <color rgb="FF1155CC"/>
        <sz val="11.0"/>
        <u/>
      </rPr>
      <t>Galidor - Defenders of the Outer Dimension (USA) (En,Fr,De,Es,It,Nl,Sv,Da).zip</t>
    </r>
  </si>
  <si>
    <r>
      <rPr>
        <rFont val="&quot;Helvetica Neue&quot;, Helvetica, Arial, sans-serif"/>
        <color rgb="FF1155CC"/>
        <sz val="11.0"/>
        <u/>
      </rPr>
      <t>Gambler Densetsu Tetsuya - Yomigaeru Densetsu (Japan).zip</t>
    </r>
  </si>
  <si>
    <r>
      <rPr>
        <rFont val="&quot;Helvetica Neue&quot;, Helvetica, Arial, sans-serif"/>
        <color rgb="FF1155CC"/>
        <sz val="11.0"/>
        <u/>
      </rPr>
      <t>Game &amp; Watch Gallery 4 (USA) (Virtual Console).zip</t>
    </r>
  </si>
  <si>
    <r>
      <rPr>
        <rFont val="&quot;Helvetica Neue&quot;, Helvetica, Arial, sans-serif"/>
        <color rgb="FF1155CC"/>
        <sz val="11.0"/>
        <u/>
      </rPr>
      <t>Game &amp; Watch Gallery 4 (USA).zip</t>
    </r>
  </si>
  <si>
    <r>
      <rPr>
        <rFont val="&quot;Helvetica Neue&quot;, Helvetica, Arial, sans-serif"/>
        <color rgb="FF1155CC"/>
        <sz val="11.0"/>
        <u/>
      </rPr>
      <t>Game &amp; Watch Gallery Advance (Europe) (Virtual Console).zip</t>
    </r>
  </si>
  <si>
    <r>
      <rPr>
        <rFont val="&quot;Helvetica Neue&quot;, Helvetica, Arial, sans-serif"/>
        <color rgb="FF1155CC"/>
        <sz val="11.0"/>
        <u/>
      </rPr>
      <t>Game &amp; Watch Gallery Advance (Europe).zip</t>
    </r>
  </si>
  <si>
    <r>
      <rPr>
        <rFont val="&quot;Helvetica Neue&quot;, Helvetica, Arial, sans-serif"/>
        <color rgb="FF1155CC"/>
        <sz val="11.0"/>
        <u/>
      </rPr>
      <t>Game Boy Gallery 4 (Japan) (Virtual Console).zip</t>
    </r>
  </si>
  <si>
    <r>
      <rPr>
        <rFont val="&quot;Helvetica Neue&quot;, Helvetica, Arial, sans-serif"/>
        <color rgb="FF1155CC"/>
        <sz val="11.0"/>
        <u/>
      </rPr>
      <t>Game Boy Wars Advance 1+2 (Japan) (Virtual Console).zip</t>
    </r>
  </si>
  <si>
    <r>
      <rPr>
        <rFont val="&quot;Helvetica Neue&quot;, Helvetica, Arial, sans-serif"/>
        <color rgb="FF1155CC"/>
        <sz val="11.0"/>
        <u/>
      </rPr>
      <t>Game Boy Wars Advance 1+2 (Japan).zip</t>
    </r>
  </si>
  <si>
    <r>
      <rPr>
        <rFont val="&quot;Helvetica Neue&quot;, Helvetica, Arial, sans-serif"/>
        <color rgb="FF1155CC"/>
        <sz val="11.0"/>
        <u/>
      </rPr>
      <t>GameShark GBA (USA) (Unl) (Alt).zip</t>
    </r>
  </si>
  <si>
    <r>
      <rPr>
        <rFont val="&quot;Helvetica Neue&quot;, Helvetica, Arial, sans-serif"/>
        <color rgb="FF1155CC"/>
        <sz val="11.0"/>
        <u/>
      </rPr>
      <t>GameShark GBA (USA) (Unl).zip</t>
    </r>
  </si>
  <si>
    <r>
      <rPr>
        <rFont val="&quot;Helvetica Neue&quot;, Helvetica, Arial, sans-serif"/>
        <color rgb="FF1155CC"/>
        <sz val="11.0"/>
        <u/>
      </rPr>
      <t>Games Explosion! (USA).zip</t>
    </r>
  </si>
  <si>
    <r>
      <rPr>
        <rFont val="&quot;Helvetica Neue&quot;, Helvetica, Arial, sans-serif"/>
        <color rgb="FF1155CC"/>
        <sz val="11.0"/>
        <u/>
      </rPr>
      <t>Ganbare! Dodge Fighters (Japan).zip</t>
    </r>
  </si>
  <si>
    <r>
      <rPr>
        <rFont val="&quot;Helvetica Neue&quot;, Helvetica, Arial, sans-serif"/>
        <color rgb="FF1155CC"/>
        <sz val="11.0"/>
        <u/>
      </rPr>
      <t>Gang del Bosco, La (Italy).zip</t>
    </r>
  </si>
  <si>
    <r>
      <rPr>
        <rFont val="&quot;Helvetica Neue&quot;, Helvetica, Arial, sans-serif"/>
        <color rgb="FF1155CC"/>
        <sz val="11.0"/>
        <u/>
      </rPr>
      <t>Gap-Man (World) (Unl).zip</t>
    </r>
  </si>
  <si>
    <r>
      <rPr>
        <rFont val="&quot;Helvetica Neue&quot;, Helvetica, Arial, sans-serif"/>
        <color rgb="FF1155CC"/>
        <sz val="11.0"/>
        <u/>
      </rPr>
      <t>Garfield - The Search for Pooky (Europe) (En,Fr,De,Es,It) (Rev 2).zip</t>
    </r>
  </si>
  <si>
    <r>
      <rPr>
        <rFont val="&quot;Helvetica Neue&quot;, Helvetica, Arial, sans-serif"/>
        <color rgb="FF1155CC"/>
        <sz val="11.0"/>
        <u/>
      </rPr>
      <t>Garfield - The Search for Pooky (Europe) (En,Fr,De,It) (Rev 1).zip</t>
    </r>
  </si>
  <si>
    <r>
      <rPr>
        <rFont val="&quot;Helvetica Neue&quot;, Helvetica, Arial, sans-serif"/>
        <color rgb="FF1155CC"/>
        <sz val="11.0"/>
        <u/>
      </rPr>
      <t>Garfield - The Search for Pooky (Europe) (En,Fr,De,It).zip</t>
    </r>
  </si>
  <si>
    <r>
      <rPr>
        <rFont val="&quot;Helvetica Neue&quot;, Helvetica, Arial, sans-serif"/>
        <color rgb="FF1155CC"/>
        <sz val="11.0"/>
        <u/>
      </rPr>
      <t>Garfield - The Search for Pooky (USA) (En,Fr,De,Es,It).zip</t>
    </r>
  </si>
  <si>
    <r>
      <rPr>
        <rFont val="&quot;Helvetica Neue&quot;, Helvetica, Arial, sans-serif"/>
        <color rgb="FF1155CC"/>
        <sz val="11.0"/>
        <u/>
      </rPr>
      <t>Garfield and His Nine Lives (Europe) (En,Fr,De,Es,It,Nl).zip</t>
    </r>
  </si>
  <si>
    <r>
      <rPr>
        <rFont val="&quot;Helvetica Neue&quot;, Helvetica, Arial, sans-serif"/>
        <color rgb="FF1155CC"/>
        <sz val="11.0"/>
        <u/>
      </rPr>
      <t>Garfield and His Nine Lives (USA) (En,Fr,Es).zip</t>
    </r>
  </si>
  <si>
    <r>
      <rPr>
        <rFont val="&quot;Helvetica Neue&quot;, Helvetica, Arial, sans-serif"/>
        <color rgb="FF1155CC"/>
        <sz val="11.0"/>
        <u/>
      </rPr>
      <t>Gauntlet - Dark Legacy (USA).zip</t>
    </r>
  </si>
  <si>
    <r>
      <rPr>
        <rFont val="&quot;Helvetica Neue&quot;, Helvetica, Arial, sans-serif"/>
        <color rgb="FF1155CC"/>
        <sz val="11.0"/>
        <u/>
      </rPr>
      <t>Gegege no Kitarou - Kikiippatsu! Youkai Rettou (Japan).zip</t>
    </r>
  </si>
  <si>
    <r>
      <rPr>
        <rFont val="&quot;Helvetica Neue&quot;, Helvetica, Arial, sans-serif"/>
        <color rgb="FF1155CC"/>
        <sz val="11.0"/>
        <u/>
      </rPr>
      <t>Gekido Advance - Kintaro's Revenge (Europe) (En,Fr,De,Es,It).zip</t>
    </r>
  </si>
  <si>
    <r>
      <rPr>
        <rFont val="&quot;Helvetica Neue&quot;, Helvetica, Arial, sans-serif"/>
        <color rgb="FF1155CC"/>
        <sz val="11.0"/>
        <u/>
      </rPr>
      <t>Gekido Advance - Kintaro's Revenge (USA).zip</t>
    </r>
  </si>
  <si>
    <r>
      <rPr>
        <rFont val="&quot;Helvetica Neue&quot;, Helvetica, Arial, sans-serif"/>
        <color rgb="FF1155CC"/>
        <sz val="11.0"/>
        <u/>
      </rPr>
      <t>Gekitou! Car Battler Go!! (Japan).zip</t>
    </r>
  </si>
  <si>
    <r>
      <rPr>
        <rFont val="&quot;Helvetica Neue&quot;, Helvetica, Arial, sans-serif"/>
        <color rgb="FF1155CC"/>
        <sz val="11.0"/>
        <u/>
      </rPr>
      <t>Gekitou Densetsu Noah - Dream Management (Japan).zip</t>
    </r>
  </si>
  <si>
    <r>
      <rPr>
        <rFont val="&quot;Helvetica Neue&quot;, Helvetica, Arial, sans-serif"/>
        <color rgb="FF1155CC"/>
        <sz val="11.0"/>
        <u/>
      </rPr>
      <t>Gem Smashers (USA).zip</t>
    </r>
  </si>
  <si>
    <r>
      <rPr>
        <rFont val="&quot;Helvetica Neue&quot;, Helvetica, Arial, sans-serif"/>
        <color rgb="FF1155CC"/>
        <sz val="11.0"/>
        <u/>
      </rPr>
      <t>Genseishin Justirisers - Souchaku! Hoshi no Senshi-tachi (Japan).zip</t>
    </r>
  </si>
  <si>
    <r>
      <rPr>
        <rFont val="&quot;Helvetica Neue&quot;, Helvetica, Arial, sans-serif"/>
        <color rgb="FF1155CC"/>
        <sz val="11.0"/>
        <u/>
      </rPr>
      <t>Gensou Maden Saiyuuki - Hangyaku no Toushin-taishi (Japan).zip</t>
    </r>
  </si>
  <si>
    <r>
      <rPr>
        <rFont val="&quot;Helvetica Neue&quot;, Helvetica, Arial, sans-serif"/>
        <color rgb="FF1155CC"/>
        <sz val="11.0"/>
        <u/>
      </rPr>
      <t>Gensou Suikoden - Card Stories (Japan).zip</t>
    </r>
  </si>
  <si>
    <r>
      <rPr>
        <rFont val="&quot;Helvetica Neue&quot;, Helvetica, Arial, sans-serif"/>
        <color rgb="FF1155CC"/>
        <sz val="11.0"/>
        <u/>
      </rPr>
      <t>Get! - Boku no Mushi Tsukamaete (Japan).zip</t>
    </r>
  </si>
  <si>
    <r>
      <rPr>
        <rFont val="&quot;Helvetica Neue&quot;, Helvetica, Arial, sans-serif"/>
        <color rgb="FF1155CC"/>
        <sz val="11.0"/>
        <u/>
      </rPr>
      <t>GetBackers Dakkanya - Jagan Fuuin! (Japan).zip</t>
    </r>
  </si>
  <si>
    <r>
      <rPr>
        <rFont val="&quot;Helvetica Neue&quot;, Helvetica, Arial, sans-serif"/>
        <color rgb="FF1155CC"/>
        <sz val="11.0"/>
        <u/>
      </rPr>
      <t>GetBackers Dakkanya - Jigoku no Scaramouche (Japan).zip</t>
    </r>
  </si>
  <si>
    <r>
      <rPr>
        <rFont val="&quot;Helvetica Neue&quot;, Helvetica, Arial, sans-serif"/>
        <color rgb="FF1155CC"/>
        <sz val="11.0"/>
        <u/>
      </rPr>
      <t>GetBackers Dakkanya - Metropolis Dakkan Sakusen! (Japan).zip</t>
    </r>
  </si>
  <si>
    <r>
      <rPr>
        <rFont val="&quot;Helvetica Neue&quot;, Helvetica, Arial, sans-serif"/>
        <color rgb="FF1155CC"/>
        <sz val="11.0"/>
        <u/>
      </rPr>
      <t>Get Ride! Amdriver - Senkou no Hero Tanjou! (Japan).zip</t>
    </r>
  </si>
  <si>
    <r>
      <rPr>
        <rFont val="&quot;Helvetica Neue&quot;, Helvetica, Arial, sans-serif"/>
        <color rgb="FF1155CC"/>
        <sz val="11.0"/>
        <u/>
      </rPr>
      <t>Get Ride! Amdriver - Shutsugeki! Battle Party (Japan).zip</t>
    </r>
  </si>
  <si>
    <r>
      <rPr>
        <rFont val="&quot;Helvetica Neue&quot;, Helvetica, Arial, sans-serif"/>
        <color rgb="FF1155CC"/>
        <sz val="11.0"/>
        <u/>
      </rPr>
      <t>Ghost Rider (USA, Europe) (En,Fr,De,Es,It,Nl).zip</t>
    </r>
  </si>
  <si>
    <r>
      <rPr>
        <rFont val="&quot;Helvetica Neue&quot;, Helvetica, Arial, sans-serif"/>
        <color rgb="FF1155CC"/>
        <sz val="11.0"/>
        <u/>
      </rPr>
      <t>Ghost Trap (Japan).zip</t>
    </r>
  </si>
  <si>
    <r>
      <rPr>
        <rFont val="&quot;Helvetica Neue&quot;, Helvetica, Arial, sans-serif"/>
        <color rgb="FF1155CC"/>
        <sz val="11.0"/>
        <u/>
      </rPr>
      <t>Glacia Dungeon (World) (En,Es,Ru,Ro) (v1.5.2) (Aftermarket) (Unl).zip</t>
    </r>
  </si>
  <si>
    <r>
      <rPr>
        <rFont val="&quot;Helvetica Neue&quot;, Helvetica, Arial, sans-serif"/>
        <color rgb="FF1155CC"/>
        <sz val="11.0"/>
        <u/>
      </rPr>
      <t>Global Star - Sudoku Fever (Europe) (En,Fr,De,Es,It).zip</t>
    </r>
  </si>
  <si>
    <r>
      <rPr>
        <rFont val="&quot;Helvetica Neue&quot;, Helvetica, Arial, sans-serif"/>
        <color rgb="FF1155CC"/>
        <sz val="11.0"/>
        <u/>
      </rPr>
      <t>Global Star - Sudoku Fever (USA).zip</t>
    </r>
  </si>
  <si>
    <r>
      <rPr>
        <rFont val="&quot;Helvetica Neue&quot;, Helvetica, Arial, sans-serif"/>
        <color rgb="FF1155CC"/>
        <sz val="11.0"/>
        <u/>
      </rPr>
      <t>Glucoboy (Australia).zip</t>
    </r>
  </si>
  <si>
    <r>
      <rPr>
        <rFont val="&quot;Helvetica Neue&quot;, Helvetica, Arial, sans-serif"/>
        <color rgb="FF1155CC"/>
        <sz val="11.0"/>
        <u/>
      </rPr>
      <t>Go! Go! Beckham! - Adventure on Soccer Island (Europe) (En,Fr,De,Es,It).zip</t>
    </r>
  </si>
  <si>
    <r>
      <rPr>
        <rFont val="&quot;Helvetica Neue&quot;, Helvetica, Arial, sans-serif"/>
        <color rgb="FF1155CC"/>
        <sz val="11.0"/>
        <u/>
      </rPr>
      <t>Godzilla - Domination! (Europe) (En,Fr,De,Es,It).zip</t>
    </r>
  </si>
  <si>
    <r>
      <rPr>
        <rFont val="&quot;Helvetica Neue&quot;, Helvetica, Arial, sans-serif"/>
        <color rgb="FF1155CC"/>
        <sz val="11.0"/>
        <u/>
      </rPr>
      <t>Godzilla - Domination! (USA).zip</t>
    </r>
  </si>
  <si>
    <r>
      <rPr>
        <rFont val="&quot;Helvetica Neue&quot;, Helvetica, Arial, sans-serif"/>
        <color rgb="FF1155CC"/>
        <sz val="11.0"/>
        <u/>
      </rPr>
      <t>Goemon - New Age Shutsudou! (Japan).zip</t>
    </r>
  </si>
  <si>
    <r>
      <rPr>
        <rFont val="&quot;Helvetica Neue&quot;, Helvetica, Arial, sans-serif"/>
        <color rgb="FF1155CC"/>
        <sz val="11.0"/>
        <u/>
      </rPr>
      <t>Gojira - Kaijuu Dairantou Advance (Japan).zip</t>
    </r>
  </si>
  <si>
    <r>
      <rPr>
        <rFont val="&quot;Helvetica Neue&quot;, Helvetica, Arial, sans-serif"/>
        <color rgb="FF1155CC"/>
        <sz val="11.0"/>
        <u/>
      </rPr>
      <t>Golden Nugget Casino (USA, Europe).zip</t>
    </r>
  </si>
  <si>
    <r>
      <rPr>
        <rFont val="&quot;Helvetica Neue&quot;, Helvetica, Arial, sans-serif"/>
        <color rgb="FF1155CC"/>
        <sz val="11.0"/>
        <u/>
      </rPr>
      <t>Golden Sun (France).zip</t>
    </r>
  </si>
  <si>
    <r>
      <rPr>
        <rFont val="&quot;Helvetica Neue&quot;, Helvetica, Arial, sans-serif"/>
        <color rgb="FF1155CC"/>
        <sz val="11.0"/>
        <u/>
      </rPr>
      <t>Golden Sun (Germany).zip</t>
    </r>
  </si>
  <si>
    <r>
      <rPr>
        <rFont val="&quot;Helvetica Neue&quot;, Helvetica, Arial, sans-serif"/>
        <color rgb="FF1155CC"/>
        <sz val="11.0"/>
        <u/>
      </rPr>
      <t>Golden Sun (Italy).zip</t>
    </r>
  </si>
  <si>
    <r>
      <rPr>
        <rFont val="&quot;Helvetica Neue&quot;, Helvetica, Arial, sans-serif"/>
        <color rgb="FF1155CC"/>
        <sz val="11.0"/>
        <u/>
      </rPr>
      <t>Golden Sun (Spain).zip</t>
    </r>
  </si>
  <si>
    <r>
      <rPr>
        <rFont val="&quot;Helvetica Neue&quot;, Helvetica, Arial, sans-serif"/>
        <color rgb="FF1155CC"/>
        <sz val="11.0"/>
        <u/>
      </rPr>
      <t>Golden Sun (USA, Europe).zip</t>
    </r>
  </si>
  <si>
    <r>
      <rPr>
        <rFont val="&quot;Helvetica Neue&quot;, Helvetica, Arial, sans-serif"/>
        <color rgb="FF1155CC"/>
        <sz val="11.0"/>
        <u/>
      </rPr>
      <t>Golden Sun - Die Vergessene Epoche (Germany).zip</t>
    </r>
  </si>
  <si>
    <r>
      <rPr>
        <rFont val="&quot;Helvetica Neue&quot;, Helvetica, Arial, sans-serif"/>
        <color rgb="FF1155CC"/>
        <sz val="11.0"/>
        <u/>
      </rPr>
      <t>Golden Sun - L'Age Perdu (France).zip</t>
    </r>
  </si>
  <si>
    <r>
      <rPr>
        <rFont val="&quot;Helvetica Neue&quot;, Helvetica, Arial, sans-serif"/>
        <color rgb="FF1155CC"/>
        <sz val="11.0"/>
        <u/>
      </rPr>
      <t>Golden Sun - L'Era Perduta (Italy).zip</t>
    </r>
  </si>
  <si>
    <r>
      <rPr>
        <rFont val="&quot;Helvetica Neue&quot;, Helvetica, Arial, sans-serif"/>
        <color rgb="FF1155CC"/>
        <sz val="11.0"/>
        <u/>
      </rPr>
      <t>Golden Sun - La Edad Perdida (Spain).zip</t>
    </r>
  </si>
  <si>
    <r>
      <rPr>
        <rFont val="&quot;Helvetica Neue&quot;, Helvetica, Arial, sans-serif"/>
        <color rgb="FF1155CC"/>
        <sz val="11.0"/>
        <u/>
      </rPr>
      <t>Golden Sun - The Lost Age (USA, Europe) (Virtual Console).zip</t>
    </r>
  </si>
  <si>
    <r>
      <rPr>
        <rFont val="&quot;Helvetica Neue&quot;, Helvetica, Arial, sans-serif"/>
        <color rgb="FF1155CC"/>
        <sz val="11.0"/>
        <u/>
      </rPr>
      <t>Golden Sun - The Lost Age (USA, Europe).zip</t>
    </r>
  </si>
  <si>
    <r>
      <rPr>
        <rFont val="&quot;Helvetica Neue&quot;, Helvetica, Arial, sans-serif"/>
        <color rgb="FF1155CC"/>
        <sz val="11.0"/>
        <u/>
      </rPr>
      <t>Goldrunner (World) (Aftermarket) (Unl).zip</t>
    </r>
  </si>
  <si>
    <r>
      <rPr>
        <rFont val="&quot;Helvetica Neue&quot;, Helvetica, Arial, sans-serif"/>
        <color rgb="FF1155CC"/>
        <sz val="11.0"/>
        <u/>
      </rPr>
      <t>Goodboy Galaxy (World) (En,Ja,Fr,De,Es,Pt-BR,Zh,Ar) (Evercade)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</si>
  <si>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(Ar) (v1.0.6)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</si>
  <si>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(Ar) (v1.0.7)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</si>
  <si>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(De) (v1.0.7)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</si>
  <si>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(En) (v1.0.6)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</si>
  <si>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(En) (v1.0.7)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</si>
  <si>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(Es) (v1.0.6)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</si>
  <si>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(Es) (v1.0.7)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</si>
  <si>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(Fr) (v1.0.6)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</si>
  <si>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(Fr) (v1.0.7)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</si>
  <si>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(Ja) (v1.0.6)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</si>
  <si>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(Ja) (v1.0.7)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</si>
  <si>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(Pt) (v1.0.6)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</si>
  <si>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(Pt) (v1.0.7)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</si>
  <si>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(Zh) (v1.0.6) (Demo) (Aftermarket) (Unl).zip</t>
    </r>
  </si>
  <si>
    <r>
      <rPr>
        <rFont val="&quot;Helvetica Neue&quot;, Helvetica, Arial, sans-serif"/>
        <color rgb="FF1155CC"/>
        <sz val="11.0"/>
        <u/>
      </rPr>
      <t>Goodboy Galaxy - Chapter Zero (World) (Zh) (v1.0.7) (Demo) (Aftermarket) (Unl).zip</t>
    </r>
  </si>
  <si>
    <r>
      <rPr>
        <rFont val="&quot;Helvetica Neue&quot;, Helvetica, Arial, sans-serif"/>
        <color rgb="FF1155CC"/>
        <sz val="11.0"/>
        <u/>
      </rPr>
      <t>Google Dino Advance (World) (v1.0.1) (Aftermarket) (Unl).zip</t>
    </r>
  </si>
  <si>
    <r>
      <rPr>
        <rFont val="&quot;Helvetica Neue&quot;, Helvetica, Arial, sans-serif"/>
        <color rgb="FF1155CC"/>
        <sz val="11.0"/>
        <u/>
      </rPr>
      <t>Gradius Advance (Europe).zip</t>
    </r>
  </si>
  <si>
    <r>
      <rPr>
        <rFont val="&quot;Helvetica Neue&quot;, Helvetica, Arial, sans-serif"/>
        <color rgb="FF1155CC"/>
        <sz val="11.0"/>
        <u/>
      </rPr>
      <t>Gradius Galaxies (USA).zip</t>
    </r>
  </si>
  <si>
    <r>
      <rPr>
        <rFont val="&quot;Helvetica Neue&quot;, Helvetica, Arial, sans-serif"/>
        <color rgb="FF1155CC"/>
        <sz val="11.0"/>
        <u/>
      </rPr>
      <t>Gradius Generation (Japan).zip</t>
    </r>
  </si>
  <si>
    <r>
      <rPr>
        <rFont val="&quot;Helvetica Neue&quot;, Helvetica, Arial, sans-serif"/>
        <color rgb="FF1155CC"/>
        <sz val="11.0"/>
        <u/>
      </rPr>
      <t>Grand Theft Auto (Europe) (En,Fr,De,Es,It).zip</t>
    </r>
  </si>
  <si>
    <r>
      <rPr>
        <rFont val="&quot;Helvetica Neue&quot;, Helvetica, Arial, sans-serif"/>
        <color rgb="FF1155CC"/>
        <sz val="11.0"/>
        <u/>
      </rPr>
      <t>Grand Theft Auto (USA).zip</t>
    </r>
  </si>
  <si>
    <r>
      <rPr>
        <rFont val="&quot;Helvetica Neue&quot;, Helvetica, Arial, sans-serif"/>
        <color rgb="FF1155CC"/>
        <sz val="11.0"/>
        <u/>
      </rPr>
      <t>Greatest Nine (Japan).zip</t>
    </r>
  </si>
  <si>
    <r>
      <rPr>
        <rFont val="&quot;Helvetica Neue&quot;, Helvetica, Arial, sans-serif"/>
        <color rgb="FF1155CC"/>
        <sz val="11.0"/>
        <u/>
      </rPr>
      <t>Green Eggs and Ham by Dr. Seuss (USA).zip</t>
    </r>
  </si>
  <si>
    <r>
      <rPr>
        <rFont val="&quot;Helvetica Neue&quot;, Helvetica, Arial, sans-serif"/>
        <color rgb="FF1155CC"/>
        <sz val="11.0"/>
        <u/>
      </rPr>
      <t>Green Memories (World) (v1.2.0) (Aftermarket) (Unl).zip</t>
    </r>
  </si>
  <si>
    <r>
      <rPr>
        <rFont val="&quot;Helvetica Neue&quot;, Helvetica, Arial, sans-serif"/>
        <color rgb="FF1155CC"/>
        <sz val="11.0"/>
        <u/>
      </rPr>
      <t>Green Memories (World) (v1.4.2) (Aftermarket) (Unl).zip</t>
    </r>
  </si>
  <si>
    <r>
      <rPr>
        <rFont val="&quot;Helvetica Neue&quot;, Helvetica, Arial, sans-serif"/>
        <color rgb="FF1155CC"/>
        <sz val="11.0"/>
        <u/>
      </rPr>
      <t>Green Memories (World) (v1.4.4) (Aftermarket) (Unl).zip</t>
    </r>
  </si>
  <si>
    <r>
      <rPr>
        <rFont val="&quot;Helvetica Neue&quot;, Helvetica, Arial, sans-serif"/>
        <color rgb="FF1155CC"/>
        <sz val="11.0"/>
        <u/>
      </rPr>
      <t>Greg Hastings' Tournament Paintball Max'd (USA).zip</t>
    </r>
  </si>
  <si>
    <r>
      <rPr>
        <rFont val="&quot;Helvetica Neue&quot;, Helvetica, Arial, sans-serif"/>
        <color rgb="FF1155CC"/>
        <sz val="11.0"/>
        <u/>
      </rPr>
      <t>Gremlins - Stripe vs Gizmo (Europe) (En,Fr,De,Es,It,Pt) (Beta).zip</t>
    </r>
  </si>
  <si>
    <r>
      <rPr>
        <rFont val="&quot;Helvetica Neue&quot;, Helvetica, Arial, sans-serif"/>
        <color rgb="FF1155CC"/>
        <sz val="11.0"/>
        <u/>
      </rPr>
      <t>Gremlins - Stripe vs Gizmo (Europe) (En,Fr,De,Es,It,Pt).zip</t>
    </r>
  </si>
  <si>
    <r>
      <rPr>
        <rFont val="&quot;Helvetica Neue&quot;, Helvetica, Arial, sans-serif"/>
        <color rgb="FF1155CC"/>
        <sz val="11.0"/>
        <u/>
      </rPr>
      <t>Gremlins - Stripe vs Gizmo (USA).zip</t>
    </r>
  </si>
  <si>
    <r>
      <rPr>
        <rFont val="&quot;Helvetica Neue&quot;, Helvetica, Arial, sans-serif"/>
        <color rgb="FF1155CC"/>
        <sz val="11.0"/>
        <u/>
      </rPr>
      <t>Grim Adventures of Billy &amp; Mandy, The (USA).zip</t>
    </r>
  </si>
  <si>
    <r>
      <rPr>
        <rFont val="&quot;Helvetica Neue&quot;, Helvetica, Arial, sans-serif"/>
        <color rgb="FF1155CC"/>
        <sz val="11.0"/>
        <u/>
      </rPr>
      <t>Groove Adventure Rave - Hikari to Yami no Daikessen (Japan).zip</t>
    </r>
  </si>
  <si>
    <r>
      <rPr>
        <rFont val="&quot;Helvetica Neue&quot;, Helvetica, Arial, sans-serif"/>
        <color rgb="FF1155CC"/>
        <sz val="11.0"/>
        <u/>
      </rPr>
      <t>Groove Adventure Rave - Hikari to Yami no Daikessen 2 (Japan).zip</t>
    </r>
  </si>
  <si>
    <r>
      <rPr>
        <rFont val="&quot;Helvetica Neue&quot;, Helvetica, Arial, sans-serif"/>
        <color rgb="FF1155CC"/>
        <sz val="11.0"/>
        <u/>
      </rPr>
      <t>Gu Huo Lang 4 (Taiwan) (Unl).zip</t>
    </r>
  </si>
  <si>
    <r>
      <rPr>
        <rFont val="&quot;Helvetica Neue&quot;, Helvetica, Arial, sans-serif"/>
        <color rgb="FF1155CC"/>
        <sz val="11.0"/>
        <u/>
      </rPr>
      <t>Guilty Gear X - Advance Edition (Europe).zip</t>
    </r>
  </si>
  <si>
    <r>
      <rPr>
        <rFont val="&quot;Helvetica Neue&quot;, Helvetica, Arial, sans-serif"/>
        <color rgb="FF1155CC"/>
        <sz val="11.0"/>
        <u/>
      </rPr>
      <t>Guilty Gear X - Advance Edition (Japan) (Beta).zip</t>
    </r>
  </si>
  <si>
    <r>
      <rPr>
        <rFont val="&quot;Helvetica Neue&quot;, Helvetica, Arial, sans-serif"/>
        <color rgb="FF1155CC"/>
        <sz val="11.0"/>
        <u/>
      </rPr>
      <t>Guilty Gear X - Advance Edition (Japan).zip</t>
    </r>
  </si>
  <si>
    <r>
      <rPr>
        <rFont val="&quot;Helvetica Neue&quot;, Helvetica, Arial, sans-serif"/>
        <color rgb="FF1155CC"/>
        <sz val="11.0"/>
        <u/>
      </rPr>
      <t>Guilty Gear X - Advance Edition (USA).zip</t>
    </r>
  </si>
  <si>
    <r>
      <rPr>
        <rFont val="&quot;Helvetica Neue&quot;, Helvetica, Arial, sans-serif"/>
        <color rgb="FF1155CC"/>
        <sz val="11.0"/>
        <u/>
      </rPr>
      <t>Gumby vs. the Astrobots (USA).zip</t>
    </r>
  </si>
  <si>
    <r>
      <rPr>
        <rFont val="&quot;Helvetica Neue&quot;, Helvetica, Arial, sans-serif"/>
        <color rgb="FF1155CC"/>
        <sz val="11.0"/>
        <u/>
      </rPr>
      <t>Gunstar Future Heroes (Europe) (En,Ja,Fr,De,Es,It).zip</t>
    </r>
  </si>
  <si>
    <r>
      <rPr>
        <rFont val="&quot;Helvetica Neue&quot;, Helvetica, Arial, sans-serif"/>
        <color rgb="FF1155CC"/>
        <sz val="11.0"/>
        <u/>
      </rPr>
      <t>Gunstar Super Heroes (Japan).zip</t>
    </r>
  </si>
  <si>
    <r>
      <rPr>
        <rFont val="&quot;Helvetica Neue&quot;, Helvetica, Arial, sans-serif"/>
        <color rgb="FF1155CC"/>
        <sz val="11.0"/>
        <u/>
      </rPr>
      <t>Gunstar Super Heroes (USA).zip</t>
    </r>
  </si>
  <si>
    <r>
      <rPr>
        <rFont val="&quot;Helvetica Neue&quot;, Helvetica, Arial, sans-serif"/>
        <color rgb="FF1155CC"/>
        <sz val="11.0"/>
        <u/>
      </rPr>
      <t>Guranbo (Japan) (Virtual Console).zip</t>
    </r>
  </si>
  <si>
    <r>
      <rPr>
        <rFont val="&quot;Helvetica Neue&quot;, Helvetica, Arial, sans-serif"/>
        <color rgb="FF1155CC"/>
        <sz val="11.0"/>
        <u/>
      </rPr>
      <t>Guranbo (Japan).zip</t>
    </r>
  </si>
  <si>
    <r>
      <rPr>
        <rFont val="&quot;Helvetica Neue&quot;, Helvetica, Arial, sans-serif"/>
        <color rgb="FF1155CC"/>
        <sz val="11.0"/>
        <u/>
      </rPr>
      <t>Guru Logic Champ (Japan).zip</t>
    </r>
  </si>
  <si>
    <r>
      <rPr>
        <rFont val="&quot;Helvetica Neue&quot;, Helvetica, Arial, sans-serif"/>
        <color rgb="FF1155CC"/>
        <sz val="11.0"/>
        <u/>
      </rPr>
      <t>Gyakuten Saiban (Japan) (Rev 1) (Virtual Console).zip</t>
    </r>
  </si>
  <si>
    <r>
      <rPr>
        <rFont val="&quot;Helvetica Neue&quot;, Helvetica, Arial, sans-serif"/>
        <color rgb="FF1155CC"/>
        <sz val="11.0"/>
        <u/>
      </rPr>
      <t>Gyakuten Saiban (Japan) (Rev 1).zip</t>
    </r>
  </si>
  <si>
    <r>
      <rPr>
        <rFont val="&quot;Helvetica Neue&quot;, Helvetica, Arial, sans-serif"/>
        <color rgb="FF1155CC"/>
        <sz val="11.0"/>
        <u/>
      </rPr>
      <t>Gyakuten Saiban (Japan).zip</t>
    </r>
  </si>
  <si>
    <r>
      <rPr>
        <rFont val="&quot;Helvetica Neue&quot;, Helvetica, Arial, sans-serif"/>
        <color rgb="FF1155CC"/>
        <sz val="11.0"/>
        <u/>
      </rPr>
      <t>Gyakuten Saiban 2 (Japan) (Virtual Console).zip</t>
    </r>
  </si>
  <si>
    <r>
      <rPr>
        <rFont val="&quot;Helvetica Neue&quot;, Helvetica, Arial, sans-serif"/>
        <color rgb="FF1155CC"/>
        <sz val="11.0"/>
        <u/>
      </rPr>
      <t>Gyakuten Saiban 2 (Japan).zip</t>
    </r>
  </si>
  <si>
    <r>
      <rPr>
        <rFont val="&quot;Helvetica Neue&quot;, Helvetica, Arial, sans-serif"/>
        <color rgb="FF1155CC"/>
        <sz val="11.0"/>
        <u/>
      </rPr>
      <t>Gyakuten Saiban 3 (Japan) (Demo) (Kiosk, GameCube).zip</t>
    </r>
  </si>
  <si>
    <r>
      <rPr>
        <rFont val="&quot;Helvetica Neue&quot;, Helvetica, Arial, sans-serif"/>
        <color rgb="FF1155CC"/>
        <sz val="11.0"/>
        <u/>
      </rPr>
      <t>Gyakuten Saiban 3 (Japan) (Virtual Console).zip</t>
    </r>
  </si>
  <si>
    <r>
      <rPr>
        <rFont val="&quot;Helvetica Neue&quot;, Helvetica, Arial, sans-serif"/>
        <color rgb="FF1155CC"/>
        <sz val="11.0"/>
        <u/>
      </rPr>
      <t>Gyakuten Saiban 3 (Japan).zip</t>
    </r>
  </si>
  <si>
    <r>
      <rPr>
        <rFont val="&quot;Helvetica Neue&quot;, Helvetica, Arial, sans-serif"/>
        <color rgb="FF1155CC"/>
        <sz val="11.0"/>
        <u/>
      </rPr>
      <t>Hachiemon (Japan).zip</t>
    </r>
  </si>
  <si>
    <r>
      <rPr>
        <rFont val="&quot;Helvetica Neue&quot;, Helvetica, Arial, sans-serif"/>
        <color rgb="FF1155CC"/>
        <sz val="11.0"/>
        <u/>
      </rPr>
      <t>Hagane no Renkinjutsushi - Meisou no Rondo (Japan).zip</t>
    </r>
  </si>
  <si>
    <r>
      <rPr>
        <rFont val="&quot;Helvetica Neue&quot;, Helvetica, Arial, sans-serif"/>
        <color rgb="FF1155CC"/>
        <sz val="11.0"/>
        <u/>
      </rPr>
      <t>Hagane no Renkinjutsushi - Omoide no Sonata (Japan).zip</t>
    </r>
  </si>
  <si>
    <r>
      <rPr>
        <rFont val="&quot;Helvetica Neue&quot;, Helvetica, Arial, sans-serif"/>
        <color rgb="FF1155CC"/>
        <sz val="11.0"/>
        <u/>
      </rPr>
      <t>Hajime no Ippo - The Fighting! (Japan).zip</t>
    </r>
  </si>
  <si>
    <r>
      <rPr>
        <rFont val="&quot;Helvetica Neue&quot;, Helvetica, Arial, sans-serif"/>
        <color rgb="FF1155CC"/>
        <sz val="11.0"/>
        <u/>
      </rPr>
      <t>Hali Bote IV (Taiwan) (Unl).zip</t>
    </r>
  </si>
  <si>
    <r>
      <rPr>
        <rFont val="&quot;Helvetica Neue&quot;, Helvetica, Arial, sans-serif"/>
        <color rgb="FF1155CC"/>
        <sz val="11.0"/>
        <u/>
      </rPr>
      <t>Hamepane - Tokyo Mew Mew (Japan).zip</t>
    </r>
  </si>
  <si>
    <r>
      <rPr>
        <rFont val="&quot;Helvetica Neue&quot;, Helvetica, Arial, sans-serif"/>
        <color rgb="FF1155CC"/>
        <sz val="11.0"/>
        <u/>
      </rPr>
      <t>Hamster Club 3 (Japan).zip</t>
    </r>
  </si>
  <si>
    <r>
      <rPr>
        <rFont val="&quot;Helvetica Neue&quot;, Helvetica, Arial, sans-serif"/>
        <color rgb="FF1155CC"/>
        <sz val="11.0"/>
        <u/>
      </rPr>
      <t>Hamster Club 4 - Shigetchi Daidassou (Japan).zip</t>
    </r>
  </si>
  <si>
    <r>
      <rPr>
        <rFont val="&quot;Helvetica Neue&quot;, Helvetica, Arial, sans-serif"/>
        <color rgb="FF1155CC"/>
        <sz val="11.0"/>
        <u/>
      </rPr>
      <t>Hamster Monogatari 2 GBA (Japan).zip</t>
    </r>
  </si>
  <si>
    <r>
      <rPr>
        <rFont val="&quot;Helvetica Neue&quot;, Helvetica, Arial, sans-serif"/>
        <color rgb="FF1155CC"/>
        <sz val="11.0"/>
        <u/>
      </rPr>
      <t>Hamster Monogatari 3 GBA (Japan).zip</t>
    </r>
  </si>
  <si>
    <r>
      <rPr>
        <rFont val="&quot;Helvetica Neue&quot;, Helvetica, Arial, sans-serif"/>
        <color rgb="FF1155CC"/>
        <sz val="11.0"/>
        <u/>
      </rPr>
      <t>Hamster Monogatari 3EX 4 Special (Japan).zip</t>
    </r>
  </si>
  <si>
    <r>
      <rPr>
        <rFont val="&quot;Helvetica Neue&quot;, Helvetica, Arial, sans-serif"/>
        <color rgb="FF1155CC"/>
        <sz val="11.0"/>
        <u/>
      </rPr>
      <t>Hamster Monogatari Collection (Japan).zip</t>
    </r>
  </si>
  <si>
    <r>
      <rPr>
        <rFont val="&quot;Helvetica Neue&quot;, Helvetica, Arial, sans-serif"/>
        <color rgb="FF1155CC"/>
        <sz val="11.0"/>
        <u/>
      </rPr>
      <t>Hamster Paradise - Pure Heart (Japan).zip</t>
    </r>
  </si>
  <si>
    <r>
      <rPr>
        <rFont val="&quot;Helvetica Neue&quot;, Helvetica, Arial, sans-serif"/>
        <color rgb="FF1155CC"/>
        <sz val="11.0"/>
        <u/>
      </rPr>
      <t>Hamster Paradise Advanchu (Japan).zip</t>
    </r>
  </si>
  <si>
    <r>
      <rPr>
        <rFont val="&quot;Helvetica Neue&quot;, Helvetica, Arial, sans-serif"/>
        <color rgb="FF1155CC"/>
        <sz val="11.0"/>
        <u/>
      </rPr>
      <t>Hamtaro - Ham-Ham Games (Europe) (En,Fr,De,Es,It).zip</t>
    </r>
  </si>
  <si>
    <r>
      <rPr>
        <rFont val="&quot;Helvetica Neue&quot;, Helvetica, Arial, sans-serif"/>
        <color rgb="FF1155CC"/>
        <sz val="11.0"/>
        <u/>
      </rPr>
      <t>Hamtaro - Ham-Ham Games (Japan, USA) (En,Ja).zip</t>
    </r>
  </si>
  <si>
    <r>
      <rPr>
        <rFont val="&quot;Helvetica Neue&quot;, Helvetica, Arial, sans-serif"/>
        <color rgb="FF1155CC"/>
        <sz val="11.0"/>
        <u/>
      </rPr>
      <t>Hamtaro - Ham-Ham Heartbreak (Europe) (En,Fr,De,Es,It).zip</t>
    </r>
  </si>
  <si>
    <r>
      <rPr>
        <rFont val="&quot;Helvetica Neue&quot;, Helvetica, Arial, sans-serif"/>
        <color rgb="FF1155CC"/>
        <sz val="11.0"/>
        <u/>
      </rPr>
      <t>Hamtaro - Ham-Ham Heartbreak (USA).zip</t>
    </r>
  </si>
  <si>
    <r>
      <rPr>
        <rFont val="&quot;Helvetica Neue&quot;, Helvetica, Arial, sans-serif"/>
        <color rgb="FF1155CC"/>
        <sz val="11.0"/>
        <u/>
      </rPr>
      <t>Hamtaro - Rainbow Rescue (Europe) (En,Fr,De,Es,It).zip</t>
    </r>
  </si>
  <si>
    <r>
      <rPr>
        <rFont val="&quot;Helvetica Neue&quot;, Helvetica, Arial, sans-serif"/>
        <color rgb="FF1155CC"/>
        <sz val="11.0"/>
        <u/>
      </rPr>
      <t>Hamtaro - Rainbow Rescue (USA) (Proto) (2003-07-29).zip</t>
    </r>
  </si>
  <si>
    <r>
      <rPr>
        <rFont val="&quot;Helvetica Neue&quot;, Helvetica, Arial, sans-serif"/>
        <color rgb="FF1155CC"/>
        <sz val="11.0"/>
        <u/>
      </rPr>
      <t>Hanabi Hyakkei Advance (Japan).zip</t>
    </r>
  </si>
  <si>
    <r>
      <rPr>
        <rFont val="&quot;Helvetica Neue&quot;, Helvetica, Arial, sans-serif"/>
        <color rgb="FF1155CC"/>
        <sz val="11.0"/>
        <u/>
      </rPr>
      <t>Hanafuda Trump Mahjong - Depachika Wayouchuu (Japan).zip</t>
    </r>
  </si>
  <si>
    <r>
      <rPr>
        <rFont val="&quot;Helvetica Neue&quot;, Helvetica, Arial, sans-serif"/>
        <color rgb="FF1155CC"/>
        <sz val="11.0"/>
        <u/>
      </rPr>
      <t>Happy Feet (Europe) (En,Fr,De,Es,It).zip</t>
    </r>
  </si>
  <si>
    <r>
      <rPr>
        <rFont val="&quot;Helvetica Neue&quot;, Helvetica, Arial, sans-serif"/>
        <color rgb="FF1155CC"/>
        <sz val="11.0"/>
        <u/>
      </rPr>
      <t>Happy Feet (USA) (En,Fr).zip</t>
    </r>
  </si>
  <si>
    <r>
      <rPr>
        <rFont val="&quot;Helvetica Neue&quot;, Helvetica, Arial, sans-serif"/>
        <color rgb="FF1155CC"/>
        <sz val="11.0"/>
        <u/>
      </rPr>
      <t>Hardcore Pinball (USA, Europe).zip</t>
    </r>
  </si>
  <si>
    <r>
      <rPr>
        <rFont val="&quot;Helvetica Neue&quot;, Helvetica, Arial, sans-serif"/>
        <color rgb="FF1155CC"/>
        <sz val="11.0"/>
        <u/>
      </rPr>
      <t>Hardcore Pool (Europe) (En,De,Es,It).zip</t>
    </r>
  </si>
  <si>
    <r>
      <rPr>
        <rFont val="&quot;Helvetica Neue&quot;, Helvetica, Arial, sans-serif"/>
        <color rgb="FF1155CC"/>
        <sz val="11.0"/>
        <u/>
      </rPr>
      <t>Hardcore Pool (France).zip</t>
    </r>
  </si>
  <si>
    <r>
      <rPr>
        <rFont val="&quot;Helvetica Neue&quot;, Helvetica, Arial, sans-serif"/>
        <color rgb="FF1155CC"/>
        <sz val="11.0"/>
        <u/>
      </rPr>
      <t>Harlem Globetrotters - World Tour (Europe) (En,Fr,De,Es,It).zip</t>
    </r>
  </si>
  <si>
    <r>
      <rPr>
        <rFont val="&quot;Helvetica Neue&quot;, Helvetica, Arial, sans-serif"/>
        <color rgb="FF1155CC"/>
        <sz val="11.0"/>
        <u/>
      </rPr>
      <t>Harlem Globetrotters - World Tour (USA).zip</t>
    </r>
  </si>
  <si>
    <r>
      <rPr>
        <rFont val="&quot;Helvetica Neue&quot;, Helvetica, Arial, sans-serif"/>
        <color rgb="FF1155CC"/>
        <sz val="11.0"/>
        <u/>
      </rPr>
      <t>Harobots - Robo Hero Battling!! (Japan).zip</t>
    </r>
  </si>
  <si>
    <r>
      <rPr>
        <rFont val="&quot;Helvetica Neue&quot;, Helvetica, Arial, sans-serif"/>
        <color rgb="FF1155CC"/>
        <sz val="11.0"/>
        <u/>
      </rPr>
      <t>Harry Potter - Quidditch World Cup (Japan).zip</t>
    </r>
  </si>
  <si>
    <r>
      <rPr>
        <rFont val="&quot;Helvetica Neue&quot;, Helvetica, Arial, sans-serif"/>
        <color rgb="FF1155CC"/>
        <sz val="11.0"/>
        <u/>
      </rPr>
      <t>Harry Potter - Quidditch World Cup (USA, Europe) (En,Fr,De,Es,It,Nl,Da).zip</t>
    </r>
  </si>
  <si>
    <r>
      <rPr>
        <rFont val="&quot;Helvetica Neue&quot;, Helvetica, Arial, sans-serif"/>
        <color rgb="FF1155CC"/>
        <sz val="11.0"/>
        <u/>
      </rPr>
      <t>Harry Potter Collection (Europe) (En,Fr,De,Es,It,Nl,Pt,Sv,No,Da).zip</t>
    </r>
  </si>
  <si>
    <r>
      <rPr>
        <rFont val="&quot;Helvetica Neue&quot;, Helvetica, Arial, sans-serif"/>
        <color rgb="FF1155CC"/>
        <sz val="11.0"/>
        <u/>
      </rPr>
      <t>Harry Potter IV (USA) (Unl).zip</t>
    </r>
  </si>
  <si>
    <r>
      <rPr>
        <rFont val="&quot;Helvetica Neue&quot;, Helvetica, Arial, sans-serif"/>
        <color rgb="FF1155CC"/>
        <sz val="11.0"/>
        <u/>
      </rPr>
      <t>Harry Potter and the Chamber of Secrets (USA, Europe) (En,Fr,De,Es,It,Nl,Pt,Sv,No,Da).zip</t>
    </r>
  </si>
  <si>
    <r>
      <rPr>
        <rFont val="&quot;Helvetica Neue&quot;, Helvetica, Arial, sans-serif"/>
        <color rgb="FF1155CC"/>
        <sz val="11.0"/>
        <u/>
      </rPr>
      <t>Harry Potter and the Goblet of Fire (USA, Europe) (En,Fr,De,Es,It,Nl,Da).zip</t>
    </r>
  </si>
  <si>
    <r>
      <rPr>
        <rFont val="&quot;Helvetica Neue&quot;, Helvetica, Arial, sans-serif"/>
        <color rgb="FF1155CC"/>
        <sz val="11.0"/>
        <u/>
      </rPr>
      <t>Harry Potter and the Order of the Phoenix (USA, Europe) (En,Fr,De,Es,It,Nl,Da).zip</t>
    </r>
  </si>
  <si>
    <r>
      <rPr>
        <rFont val="&quot;Helvetica Neue&quot;, Helvetica, Arial, sans-serif"/>
        <color rgb="FF1155CC"/>
        <sz val="11.0"/>
        <u/>
      </rPr>
      <t>Harry Potter and the Prisoner of Azkaban (USA, Europe) (En,Fr,De,Es,It,Nl,Da).zip</t>
    </r>
  </si>
  <si>
    <r>
      <rPr>
        <rFont val="&quot;Helvetica Neue&quot;, Helvetica, Arial, sans-serif"/>
        <color rgb="FF1155CC"/>
        <sz val="11.0"/>
        <u/>
      </rPr>
      <t>Harry Potter and the Sorcerer's Stone (USA, Europe) (En,Fr,De,Es,It,Nl,Pt,Sv,No,Da).zip</t>
    </r>
  </si>
  <si>
    <r>
      <rPr>
        <rFont val="&quot;Helvetica Neue&quot;, Helvetica, Arial, sans-serif"/>
        <color rgb="FF1155CC"/>
        <sz val="11.0"/>
        <u/>
      </rPr>
      <t>Harry Potter to Azkaban no Shuujin (Japan).zip</t>
    </r>
  </si>
  <si>
    <r>
      <rPr>
        <rFont val="&quot;Helvetica Neue&quot;, Helvetica, Arial, sans-serif"/>
        <color rgb="FF1155CC"/>
        <sz val="11.0"/>
        <u/>
      </rPr>
      <t>Harry Potter to Himitsu no Heya (Japan).zip</t>
    </r>
  </si>
  <si>
    <r>
      <rPr>
        <rFont val="&quot;Helvetica Neue&quot;, Helvetica, Arial, sans-serif"/>
        <color rgb="FF1155CC"/>
        <sz val="11.0"/>
        <u/>
      </rPr>
      <t>Harry Potter to Kenja no Ishi (Japan).zip</t>
    </r>
  </si>
  <si>
    <r>
      <rPr>
        <rFont val="&quot;Helvetica Neue&quot;, Helvetica, Arial, sans-serif"/>
        <color rgb="FF1155CC"/>
        <sz val="11.0"/>
        <u/>
      </rPr>
      <t>Harvest Moon - Friends of Mineral Town (Europe).zip</t>
    </r>
  </si>
  <si>
    <r>
      <rPr>
        <rFont val="&quot;Helvetica Neue&quot;, Helvetica, Arial, sans-serif"/>
        <color rgb="FF1155CC"/>
        <sz val="11.0"/>
        <u/>
      </rPr>
      <t>Harvest Moon - Friends of Mineral Town (Germany).zip</t>
    </r>
  </si>
  <si>
    <r>
      <rPr>
        <rFont val="&quot;Helvetica Neue&quot;, Helvetica, Arial, sans-serif"/>
        <color rgb="FF1155CC"/>
        <sz val="11.0"/>
        <u/>
      </rPr>
      <t>Harvest Moon - Friends of Mineral Town (USA).zip</t>
    </r>
  </si>
  <si>
    <r>
      <rPr>
        <rFont val="&quot;Helvetica Neue&quot;, Helvetica, Arial, sans-serif"/>
        <color rgb="FF1155CC"/>
        <sz val="11.0"/>
        <u/>
      </rPr>
      <t>Harvest Moon - More Friends of Mineral Town (USA).zip</t>
    </r>
  </si>
  <si>
    <r>
      <rPr>
        <rFont val="&quot;Helvetica Neue&quot;, Helvetica, Arial, sans-serif"/>
        <color rgb="FF1155CC"/>
        <sz val="11.0"/>
        <u/>
      </rPr>
      <t>Hatena Satena (Japan).zip</t>
    </r>
  </si>
  <si>
    <r>
      <rPr>
        <rFont val="&quot;Helvetica Neue&quot;, Helvetica, Arial, sans-serif"/>
        <color rgb="FF1155CC"/>
        <sz val="11.0"/>
        <u/>
      </rPr>
      <t>Haunted Mansion, The (USA) (Proto).zip</t>
    </r>
  </si>
  <si>
    <r>
      <rPr>
        <rFont val="&quot;Helvetica Neue&quot;, Helvetica, Arial, sans-serif"/>
        <color rgb="FF1155CC"/>
        <sz val="11.0"/>
        <u/>
      </rPr>
      <t>Heidi - The Game (Europe) (En,Fr,De,Es,It).zip</t>
    </r>
  </si>
  <si>
    <r>
      <rPr>
        <rFont val="&quot;Helvetica Neue&quot;, Helvetica, Arial, sans-serif"/>
        <color rgb="FF1155CC"/>
        <sz val="11.0"/>
        <u/>
      </rPr>
      <t>Hello! Idol Debut - Kids Idol Ikusei Game (Japan) (Rev 1).zip</t>
    </r>
  </si>
  <si>
    <r>
      <rPr>
        <rFont val="&quot;Helvetica Neue&quot;, Helvetica, Arial, sans-serif"/>
        <color rgb="FF1155CC"/>
        <sz val="11.0"/>
        <u/>
      </rPr>
      <t>Hello! Idol Debut - Kids Idol Ikusei Game (Japan).zip</t>
    </r>
  </si>
  <si>
    <r>
      <rPr>
        <rFont val="&quot;Helvetica Neue&quot;, Helvetica, Arial, sans-serif"/>
        <color rgb="FF1155CC"/>
        <sz val="11.0"/>
        <u/>
      </rPr>
      <t>Hello Kitty - Happy Party Pals (Europe) (En,Fr,De,Es).zip</t>
    </r>
  </si>
  <si>
    <r>
      <rPr>
        <rFont val="&quot;Helvetica Neue&quot;, Helvetica, Arial, sans-serif"/>
        <color rgb="FF1155CC"/>
        <sz val="11.0"/>
        <u/>
      </rPr>
      <t>Hello Kitty - Happy Party Pals (Europe).zip</t>
    </r>
  </si>
  <si>
    <r>
      <rPr>
        <rFont val="&quot;Helvetica Neue&quot;, Helvetica, Arial, sans-serif"/>
        <color rgb="FF1155CC"/>
        <sz val="11.0"/>
        <u/>
      </rPr>
      <t>Hello Kitty - Happy Party Pals (USA).zip</t>
    </r>
  </si>
  <si>
    <r>
      <rPr>
        <rFont val="&quot;Helvetica Neue&quot;, Helvetica, Arial, sans-serif"/>
        <color rgb="FF1155CC"/>
        <sz val="11.0"/>
        <u/>
      </rPr>
      <t>Hello Kitty Collection - Miracle Fashion Maker (Japan).zip</t>
    </r>
  </si>
  <si>
    <r>
      <rPr>
        <rFont val="&quot;Helvetica Neue&quot;, Helvetica, Arial, sans-serif"/>
        <color rgb="FF1155CC"/>
        <sz val="11.0"/>
        <u/>
      </rPr>
      <t>Herbie - Fully Loaded (Europe) (En,Fr,De).zip</t>
    </r>
  </si>
  <si>
    <r>
      <rPr>
        <rFont val="&quot;Helvetica Neue&quot;, Helvetica, Arial, sans-serif"/>
        <color rgb="FF1155CC"/>
        <sz val="11.0"/>
        <u/>
      </rPr>
      <t>Herbie - Fully Loaded (USA).zip</t>
    </r>
  </si>
  <si>
    <r>
      <rPr>
        <rFont val="&quot;Helvetica Neue&quot;, Helvetica, Arial, sans-serif"/>
        <color rgb="FF1155CC"/>
        <sz val="11.0"/>
        <u/>
      </rPr>
      <t>Hero Core (World) (Aftermarket) (Unl).zip</t>
    </r>
  </si>
  <si>
    <r>
      <rPr>
        <rFont val="&quot;Helvetica Neue&quot;, Helvetica, Arial, sans-serif"/>
        <color rgb="FF1155CC"/>
        <sz val="11.0"/>
        <u/>
      </rPr>
      <t>Hero Core (World) (v0.1.2) (Beta) (GBA Jam 2022) (Aftermarket) (Unl).zip</t>
    </r>
  </si>
  <si>
    <r>
      <rPr>
        <rFont val="&quot;Helvetica Neue&quot;, Helvetica, Arial, sans-serif"/>
        <color rgb="FF1155CC"/>
        <sz val="11.0"/>
        <u/>
      </rPr>
      <t>Hexa Virus (World) (Aftermarket) (Unl).zip</t>
    </r>
  </si>
  <si>
    <r>
      <rPr>
        <rFont val="&quot;Helvetica Neue&quot;, Helvetica, Arial, sans-serif"/>
        <color rgb="FF1155CC"/>
        <sz val="11.0"/>
        <u/>
      </rPr>
      <t>Hexes (World) (Aftermarket) (Unl).zip</t>
    </r>
  </si>
  <si>
    <r>
      <rPr>
        <rFont val="&quot;Helvetica Neue&quot;, Helvetica, Arial, sans-serif"/>
        <color rgb="FF1155CC"/>
        <sz val="11.0"/>
        <u/>
      </rPr>
      <t>Hey Arnold! - The Movie (Europe) (En,Fr,De) (Beta).zip</t>
    </r>
  </si>
  <si>
    <r>
      <rPr>
        <rFont val="&quot;Helvetica Neue&quot;, Helvetica, Arial, sans-serif"/>
        <color rgb="FF1155CC"/>
        <sz val="11.0"/>
        <u/>
      </rPr>
      <t>Hey Arnold! - The Movie (Europe) (En,Fr,De).zip</t>
    </r>
  </si>
  <si>
    <r>
      <rPr>
        <rFont val="&quot;Helvetica Neue&quot;, Helvetica, Arial, sans-serif"/>
        <color rgb="FF1155CC"/>
        <sz val="11.0"/>
        <u/>
      </rPr>
      <t>Hey Arnold! - The Movie (USA).zip</t>
    </r>
  </si>
  <si>
    <r>
      <rPr>
        <rFont val="&quot;Helvetica Neue&quot;, Helvetica, Arial, sans-serif"/>
        <color rgb="FF1155CC"/>
        <sz val="11.0"/>
        <u/>
      </rPr>
      <t>Hi Hi Puffy AmiYumi (Japan).zip</t>
    </r>
  </si>
  <si>
    <r>
      <rPr>
        <rFont val="&quot;Helvetica Neue&quot;, Helvetica, Arial, sans-serif"/>
        <color rgb="FF1155CC"/>
        <sz val="11.0"/>
        <u/>
      </rPr>
      <t>Hi Hi Puffy AmiYumi - Kaznapped! (Europe) (En,De).zip</t>
    </r>
  </si>
  <si>
    <r>
      <rPr>
        <rFont val="&quot;Helvetica Neue&quot;, Helvetica, Arial, sans-serif"/>
        <color rgb="FF1155CC"/>
        <sz val="11.0"/>
        <u/>
      </rPr>
      <t>Hi Hi Puffy AmiYumi - Kaznapped! (USA).zip</t>
    </r>
  </si>
  <si>
    <r>
      <rPr>
        <rFont val="&quot;Helvetica Neue&quot;, Helvetica, Arial, sans-serif"/>
        <color rgb="FF1155CC"/>
        <sz val="11.0"/>
        <u/>
      </rPr>
      <t>Hi Hi Puffy AmiYumi - Puffy Ami Yumi and the Manga Madman! (USA) (Proto).zip</t>
    </r>
  </si>
  <si>
    <r>
      <rPr>
        <rFont val="&quot;Helvetica Neue&quot;, Helvetica, Arial, sans-serif"/>
        <color rgb="FF1155CC"/>
        <sz val="11.0"/>
        <u/>
      </rPr>
      <t>Higanbana (Japan) (Rev 1).zip</t>
    </r>
  </si>
  <si>
    <r>
      <rPr>
        <rFont val="&quot;Helvetica Neue&quot;, Helvetica, Arial, sans-serif"/>
        <color rgb="FF1155CC"/>
        <sz val="11.0"/>
        <u/>
      </rPr>
      <t>High Heat Major League Baseball 2002 (USA, Europe).zip</t>
    </r>
  </si>
  <si>
    <r>
      <rPr>
        <rFont val="&quot;Helvetica Neue&quot;, Helvetica, Arial, sans-serif"/>
        <color rgb="FF1155CC"/>
        <sz val="11.0"/>
        <u/>
      </rPr>
      <t>High Heat Major League Baseball 2003 (Japan) (En).zip</t>
    </r>
  </si>
  <si>
    <r>
      <rPr>
        <rFont val="&quot;Helvetica Neue&quot;, Helvetica, Arial, sans-serif"/>
        <color rgb="FF1155CC"/>
        <sz val="11.0"/>
        <u/>
      </rPr>
      <t>High Heat Major League Baseball 2003 (USA).zip</t>
    </r>
  </si>
  <si>
    <r>
      <rPr>
        <rFont val="&quot;Helvetica Neue&quot;, Helvetica, Arial, sans-serif"/>
        <color rgb="FF1155CC"/>
        <sz val="11.0"/>
        <u/>
      </rPr>
      <t>High School Musical - Livin' the Dream (USA) (Beta).zip</t>
    </r>
  </si>
  <si>
    <r>
      <rPr>
        <rFont val="&quot;Helvetica Neue&quot;, Helvetica, Arial, sans-serif"/>
        <color rgb="FF1155CC"/>
        <sz val="11.0"/>
        <u/>
      </rPr>
      <t>High School Musical - Livin' the Dream (USA).zip</t>
    </r>
  </si>
  <si>
    <r>
      <rPr>
        <rFont val="&quot;Helvetica Neue&quot;, Helvetica, Arial, sans-serif"/>
        <color rgb="FF1155CC"/>
        <sz val="11.0"/>
        <u/>
      </rPr>
      <t>Hikaru no Go (Japan) (Rev 1).zip</t>
    </r>
  </si>
  <si>
    <r>
      <rPr>
        <rFont val="&quot;Helvetica Neue&quot;, Helvetica, Arial, sans-serif"/>
        <color rgb="FF1155CC"/>
        <sz val="11.0"/>
        <u/>
      </rPr>
      <t>Hikaru no Go (Japan).zip</t>
    </r>
  </si>
  <si>
    <r>
      <rPr>
        <rFont val="&quot;Helvetica Neue&quot;, Helvetica, Arial, sans-serif"/>
        <color rgb="FF1155CC"/>
        <sz val="11.0"/>
        <u/>
      </rPr>
      <t>Hikaru no Go - Taikenban (Japan) (Demo).zip</t>
    </r>
  </si>
  <si>
    <r>
      <rPr>
        <rFont val="&quot;Helvetica Neue&quot;, Helvetica, Arial, sans-serif"/>
        <color rgb="FF1155CC"/>
        <sz val="11.0"/>
        <u/>
      </rPr>
      <t>Hikaru no Go 2 (Japan).zip</t>
    </r>
  </si>
  <si>
    <r>
      <rPr>
        <rFont val="&quot;Helvetica Neue&quot;, Helvetica, Arial, sans-serif"/>
        <color rgb="FF1155CC"/>
        <sz val="11.0"/>
        <u/>
      </rPr>
      <t>Hikaru no Go 3 - Senyou Joy Carry Cartridge (Japan) (Rewritable Cartridge).zip</t>
    </r>
  </si>
  <si>
    <r>
      <rPr>
        <rFont val="&quot;Helvetica Neue&quot;, Helvetica, Arial, sans-serif"/>
        <color rgb="FF1155CC"/>
        <sz val="11.0"/>
        <u/>
      </rPr>
      <t>Himawari Doubutsu Byouin - Pet no Oishasan Ikusei Game (Japan) (Rev 1).zip</t>
    </r>
  </si>
  <si>
    <r>
      <rPr>
        <rFont val="&quot;Helvetica Neue&quot;, Helvetica, Arial, sans-serif"/>
        <color rgb="FF1155CC"/>
        <sz val="11.0"/>
        <u/>
      </rPr>
      <t>Himawari Doubutsu Byouin - Pet no Oishasan Ikusei Game (Japan).zip</t>
    </r>
  </si>
  <si>
    <r>
      <rPr>
        <rFont val="&quot;Helvetica Neue&quot;, Helvetica, Arial, sans-serif"/>
        <color rgb="FF1155CC"/>
        <sz val="11.0"/>
        <u/>
      </rPr>
      <t>Hime Kishi Monogatari - Princess Blue (Japan).zip</t>
    </r>
  </si>
  <si>
    <r>
      <rPr>
        <rFont val="&quot;Helvetica Neue&quot;, Helvetica, Arial, sans-serif"/>
        <color rgb="FF1155CC"/>
        <sz val="11.0"/>
        <u/>
      </rPr>
      <t>Hitsuji no Kimochi. (Japan).zip</t>
    </r>
  </si>
  <si>
    <r>
      <rPr>
        <rFont val="&quot;Helvetica Neue&quot;, Helvetica, Arial, sans-serif"/>
        <color rgb="FF1155CC"/>
        <sz val="11.0"/>
        <u/>
      </rPr>
      <t>Hobbit, The - The Prelude to the Lord of the Rings (Europe) (En,Fr,De,Es,It).zip</t>
    </r>
  </si>
  <si>
    <r>
      <rPr>
        <rFont val="&quot;Helvetica Neue&quot;, Helvetica, Arial, sans-serif"/>
        <color rgb="FF1155CC"/>
        <sz val="11.0"/>
        <u/>
      </rPr>
      <t>Hobbit, The - The Prelude to the Lord of the Rings (USA).zip</t>
    </r>
  </si>
  <si>
    <r>
      <rPr>
        <rFont val="&quot;Helvetica Neue&quot;, Helvetica, Arial, sans-serif"/>
        <color rgb="FF1155CC"/>
        <sz val="11.0"/>
        <u/>
      </rPr>
      <t>Hobbit no Bouken - Lord of the Rings - Hajimari no Monogatari (Japan).zip</t>
    </r>
  </si>
  <si>
    <r>
      <rPr>
        <rFont val="&quot;Helvetica Neue&quot;, Helvetica, Arial, sans-serif"/>
        <color rgb="FF1155CC"/>
        <sz val="11.0"/>
        <u/>
      </rPr>
      <t>Holy Bible, The - World English Bible (USA) (Proto).zip</t>
    </r>
  </si>
  <si>
    <r>
      <rPr>
        <rFont val="&quot;Helvetica Neue&quot;, Helvetica, Arial, sans-serif"/>
        <color rgb="FF1155CC"/>
        <sz val="11.0"/>
        <u/>
      </rPr>
      <t>Holy Hell (World) (Proto) (NEO Coding Compo 2012).zip</t>
    </r>
  </si>
  <si>
    <r>
      <rPr>
        <rFont val="&quot;Helvetica Neue&quot;, Helvetica, Arial, sans-serif"/>
        <color rgb="FF1155CC"/>
        <sz val="11.0"/>
        <u/>
      </rPr>
      <t>Home on the Range (Europe) (En,Fr,De,Es).zip</t>
    </r>
  </si>
  <si>
    <r>
      <rPr>
        <rFont val="&quot;Helvetica Neue&quot;, Helvetica, Arial, sans-serif"/>
        <color rgb="FF1155CC"/>
        <sz val="11.0"/>
        <u/>
      </rPr>
      <t>Home on the Range (USA) (En,Fr).zip</t>
    </r>
  </si>
  <si>
    <r>
      <rPr>
        <rFont val="&quot;Helvetica Neue&quot;, Helvetica, Arial, sans-serif"/>
        <color rgb="FF1155CC"/>
        <sz val="11.0"/>
        <u/>
      </rPr>
      <t>Horsez (USA).zip</t>
    </r>
  </si>
  <si>
    <r>
      <rPr>
        <rFont val="&quot;Helvetica Neue&quot;, Helvetica, Arial, sans-serif"/>
        <color rgb="FF1155CC"/>
        <sz val="11.0"/>
        <u/>
      </rPr>
      <t>Hoshi no Kirby - Kagami no Daimeikyuu (Japan) (Demo) (Kiosk, GameCube).zip</t>
    </r>
  </si>
  <si>
    <r>
      <rPr>
        <rFont val="&quot;Helvetica Neue&quot;, Helvetica, Arial, sans-serif"/>
        <color rgb="FF1155CC"/>
        <sz val="11.0"/>
        <u/>
      </rPr>
      <t>Hoshi no Kirby - Kagami no Daimeikyuu (Japan) (Rev 1) (Virtual Console).zip</t>
    </r>
  </si>
  <si>
    <r>
      <rPr>
        <rFont val="&quot;Helvetica Neue&quot;, Helvetica, Arial, sans-serif"/>
        <color rgb="FF1155CC"/>
        <sz val="11.0"/>
        <u/>
      </rPr>
      <t>Hoshi no Kirby - Kagami no Daimeikyuu (Japan) (Rev 1).zip</t>
    </r>
  </si>
  <si>
    <r>
      <rPr>
        <rFont val="&quot;Helvetica Neue&quot;, Helvetica, Arial, sans-serif"/>
        <color rgb="FF1155CC"/>
        <sz val="11.0"/>
        <u/>
      </rPr>
      <t>Hoshi no Kirby - Yume no Izumi Deluxe (Japan) (Virtual Console).zip</t>
    </r>
  </si>
  <si>
    <r>
      <rPr>
        <rFont val="&quot;Helvetica Neue&quot;, Helvetica, Arial, sans-serif"/>
        <color rgb="FF1155CC"/>
        <sz val="11.0"/>
        <u/>
      </rPr>
      <t>Hoshi no Kirby - Yume no Izumi Deluxe (Japan).zip</t>
    </r>
  </si>
  <si>
    <r>
      <rPr>
        <rFont val="&quot;Helvetica Neue&quot;, Helvetica, Arial, sans-serif"/>
        <color rgb="FF1155CC"/>
        <sz val="11.0"/>
        <u/>
      </rPr>
      <t>Hot Potato! (Europe) (En,Fr,De).zip</t>
    </r>
  </si>
  <si>
    <r>
      <rPr>
        <rFont val="&quot;Helvetica Neue&quot;, Helvetica, Arial, sans-serif"/>
        <color rgb="FF1155CC"/>
        <sz val="11.0"/>
        <u/>
      </rPr>
      <t>Hot Potato! (Europe).zip</t>
    </r>
  </si>
  <si>
    <r>
      <rPr>
        <rFont val="&quot;Helvetica Neue&quot;, Helvetica, Arial, sans-serif"/>
        <color rgb="FF1155CC"/>
        <sz val="11.0"/>
        <u/>
      </rPr>
      <t>Hot Potato! (USA).zip</t>
    </r>
  </si>
  <si>
    <r>
      <rPr>
        <rFont val="&quot;Helvetica Neue&quot;, Helvetica, Arial, sans-serif"/>
        <color rgb="FF1155CC"/>
        <sz val="11.0"/>
        <u/>
      </rPr>
      <t>Hot Wheels - All Out (Europe) (En,Fr,De,Es,It).zip</t>
    </r>
  </si>
  <si>
    <r>
      <rPr>
        <rFont val="&quot;Helvetica Neue&quot;, Helvetica, Arial, sans-serif"/>
        <color rgb="FF1155CC"/>
        <sz val="11.0"/>
        <u/>
      </rPr>
      <t>Hot Wheels - All Out (USA).zip</t>
    </r>
  </si>
  <si>
    <r>
      <rPr>
        <rFont val="&quot;Helvetica Neue&quot;, Helvetica, Arial, sans-serif"/>
        <color rgb="FF1155CC"/>
        <sz val="11.0"/>
        <u/>
      </rPr>
      <t>Hot Wheels - Burnin' Rubber (Europe) (En,Fr).zip</t>
    </r>
  </si>
  <si>
    <r>
      <rPr>
        <rFont val="&quot;Helvetica Neue&quot;, Helvetica, Arial, sans-serif"/>
        <color rgb="FF1155CC"/>
        <sz val="11.0"/>
        <u/>
      </rPr>
      <t>Hot Wheels - Burnin' Rubber (USA).zip</t>
    </r>
  </si>
  <si>
    <r>
      <rPr>
        <rFont val="&quot;Helvetica Neue&quot;, Helvetica, Arial, sans-serif"/>
        <color rgb="FF1155CC"/>
        <sz val="11.0"/>
        <u/>
      </rPr>
      <t>Hot Wheels - Stunt Track Challenge (USA, Europe).zip</t>
    </r>
  </si>
  <si>
    <r>
      <rPr>
        <rFont val="&quot;Helvetica Neue&quot;, Helvetica, Arial, sans-serif"/>
        <color rgb="FF1155CC"/>
        <sz val="11.0"/>
        <u/>
      </rPr>
      <t>Hot Wheels - Velocity X (Europe).zip</t>
    </r>
  </si>
  <si>
    <r>
      <rPr>
        <rFont val="&quot;Helvetica Neue&quot;, Helvetica, Arial, sans-serif"/>
        <color rgb="FF1155CC"/>
        <sz val="11.0"/>
        <u/>
      </rPr>
      <t>Hot Wheels - Velocity X (USA).zip</t>
    </r>
  </si>
  <si>
    <r>
      <rPr>
        <rFont val="&quot;Helvetica Neue&quot;, Helvetica, Arial, sans-serif"/>
        <color rgb="FF1155CC"/>
        <sz val="11.0"/>
        <u/>
      </rPr>
      <t>Hot Wheels - World Race (Europe).zip</t>
    </r>
  </si>
  <si>
    <r>
      <rPr>
        <rFont val="&quot;Helvetica Neue&quot;, Helvetica, Arial, sans-serif"/>
        <color rgb="FF1155CC"/>
        <sz val="11.0"/>
        <u/>
      </rPr>
      <t>Hot Wheels - World Race (USA).zip</t>
    </r>
  </si>
  <si>
    <r>
      <rPr>
        <rFont val="&quot;Helvetica Neue&quot;, Helvetica, Arial, sans-serif"/>
        <color rgb="FF1155CC"/>
        <sz val="11.0"/>
        <u/>
      </rPr>
      <t>Hot Wheels Advance (Japan) (En).zip</t>
    </r>
  </si>
  <si>
    <r>
      <rPr>
        <rFont val="&quot;Helvetica Neue&quot;, Helvetica, Arial, sans-serif"/>
        <color rgb="FF1155CC"/>
        <sz val="11.0"/>
        <u/>
      </rPr>
      <t>Hudson Best Collection Vol. 1 - Bomberman Collection (Japan).zip</t>
    </r>
  </si>
  <si>
    <r>
      <rPr>
        <rFont val="&quot;Helvetica Neue&quot;, Helvetica, Arial, sans-serif"/>
        <color rgb="FF1155CC"/>
        <sz val="11.0"/>
        <u/>
      </rPr>
      <t>Hudson Best Collection Vol. 2 - Lode Runner Collection (Japan).zip</t>
    </r>
  </si>
  <si>
    <r>
      <rPr>
        <rFont val="&quot;Helvetica Neue&quot;, Helvetica, Arial, sans-serif"/>
        <color rgb="FF1155CC"/>
        <sz val="11.0"/>
        <u/>
      </rPr>
      <t>Hudson Best Collection Vol. 3 - Action Collection (Japan).zip</t>
    </r>
  </si>
  <si>
    <r>
      <rPr>
        <rFont val="&quot;Helvetica Neue&quot;, Helvetica, Arial, sans-serif"/>
        <color rgb="FF1155CC"/>
        <sz val="11.0"/>
        <u/>
      </rPr>
      <t>Hudson Best Collection Vol. 4 - Nazotoki Collection (Japan).zip</t>
    </r>
  </si>
  <si>
    <r>
      <rPr>
        <rFont val="&quot;Helvetica Neue&quot;, Helvetica, Arial, sans-serif"/>
        <color rgb="FF1155CC"/>
        <sz val="11.0"/>
        <u/>
      </rPr>
      <t>Hudson Best Collection Vol. 5 - Shooting Collection (Japan).zip</t>
    </r>
  </si>
  <si>
    <r>
      <rPr>
        <rFont val="&quot;Helvetica Neue&quot;, Helvetica, Arial, sans-serif"/>
        <color rgb="FF1155CC"/>
        <sz val="11.0"/>
        <u/>
      </rPr>
      <t>Hudson Best Collection Vol. 6 - Bouken-jima Collection (Japan).zip</t>
    </r>
  </si>
  <si>
    <r>
      <rPr>
        <rFont val="&quot;Helvetica Neue&quot;, Helvetica, Arial, sans-serif"/>
        <color rgb="FF1155CC"/>
        <sz val="11.0"/>
        <u/>
      </rPr>
      <t>Hugo - Bukkazoom! (Europe) (En,Fr,De,Es,It,Nl,Pt,Sv,No,Da,Fi,Pl).zip</t>
    </r>
  </si>
  <si>
    <r>
      <rPr>
        <rFont val="&quot;Helvetica Neue&quot;, Helvetica, Arial, sans-serif"/>
        <color rgb="FF1155CC"/>
        <sz val="11.0"/>
        <u/>
      </rPr>
      <t>Hugo - The Evil Mirror (Europe) (En,Fr,De,Es,It,Nl,Pt,Sv,No,Da,Fi,Pl).zip</t>
    </r>
  </si>
  <si>
    <r>
      <rPr>
        <rFont val="&quot;Helvetica Neue&quot;, Helvetica, Arial, sans-serif"/>
        <color rgb="FF1155CC"/>
        <sz val="11.0"/>
        <u/>
      </rPr>
      <t>Hugo - The Evil Mirror (USA) (En,Fr,Es).zip</t>
    </r>
  </si>
  <si>
    <r>
      <rPr>
        <rFont val="&quot;Helvetica Neue&quot;, Helvetica, Arial, sans-serif"/>
        <color rgb="FF1155CC"/>
        <sz val="11.0"/>
        <u/>
      </rPr>
      <t>Hugo 2 in 1 (Europe) (En,Fr,De,Es,It,Nl,Pt,Sv,No,Da,Fi,Pl).zip</t>
    </r>
  </si>
  <si>
    <r>
      <rPr>
        <rFont val="&quot;Helvetica Neue&quot;, Helvetica, Arial, sans-serif"/>
        <color rgb="FF1155CC"/>
        <sz val="11.0"/>
        <u/>
      </rPr>
      <t>Hunter X Hunter - Minna Tomodachi Daisakusen!! (Japan) (Rev 1).zip</t>
    </r>
  </si>
  <si>
    <r>
      <rPr>
        <rFont val="&quot;Helvetica Neue&quot;, Helvetica, Arial, sans-serif"/>
        <color rgb="FF1155CC"/>
        <sz val="11.0"/>
        <u/>
      </rPr>
      <t>Hunter X Hunter - Minna Tomodachi Daisakusen!! (Japan).zip</t>
    </r>
  </si>
  <si>
    <r>
      <rPr>
        <rFont val="&quot;Helvetica Neue&quot;, Helvetica, Arial, sans-serif"/>
        <color rgb="FF1155CC"/>
        <sz val="11.0"/>
        <u/>
      </rPr>
      <t>Huo-Wen Zhanji - Fengyin Zhi Jian (China) (Proto).zip</t>
    </r>
  </si>
  <si>
    <r>
      <rPr>
        <rFont val="&quot;Helvetica Neue&quot;, Helvetica, Arial, sans-serif"/>
        <color rgb="FF1155CC"/>
        <sz val="11.0"/>
        <u/>
      </rPr>
      <t>Hyper Sports 2002 Winter (Japan).zip</t>
    </r>
  </si>
  <si>
    <r>
      <rPr>
        <rFont val="&quot;Helvetica Neue&quot;, Helvetica, Arial, sans-serif"/>
        <color rgb="FF1155CC"/>
        <sz val="11.0"/>
        <u/>
      </rPr>
      <t>I-Ninja (USA) (Proto).zip</t>
    </r>
  </si>
  <si>
    <r>
      <rPr>
        <rFont val="&quot;Helvetica Neue&quot;, Helvetica, Arial, sans-serif"/>
        <color rgb="FF1155CC"/>
        <sz val="11.0"/>
        <u/>
      </rPr>
      <t>IK+ (Europe).zip</t>
    </r>
  </si>
  <si>
    <r>
      <rPr>
        <rFont val="&quot;Helvetica Neue&quot;, Helvetica, Arial, sans-serif"/>
        <color rgb="FF1155CC"/>
        <sz val="11.0"/>
        <u/>
      </rPr>
      <t>IK+ (USA).zip</t>
    </r>
  </si>
  <si>
    <r>
      <rPr>
        <rFont val="&quot;Helvetica Neue&quot;, Helvetica, Arial, sans-serif"/>
        <color rgb="FF1155CC"/>
        <sz val="11.0"/>
        <u/>
      </rPr>
      <t>I Spy Challenger! (USA).zip</t>
    </r>
  </si>
  <si>
    <r>
      <rPr>
        <rFont val="&quot;Helvetica Neue&quot;, Helvetica, Arial, sans-serif"/>
        <color rgb="FF1155CC"/>
        <sz val="11.0"/>
        <u/>
      </rPr>
      <t>Ice Age (Europe) (En,Fr,De,Es,It).zip</t>
    </r>
  </si>
  <si>
    <r>
      <rPr>
        <rFont val="&quot;Helvetica Neue&quot;, Helvetica, Arial, sans-serif"/>
        <color rgb="FF1155CC"/>
        <sz val="11.0"/>
        <u/>
      </rPr>
      <t>Ice Age (Japan).zip</t>
    </r>
  </si>
  <si>
    <r>
      <rPr>
        <rFont val="&quot;Helvetica Neue&quot;, Helvetica, Arial, sans-serif"/>
        <color rgb="FF1155CC"/>
        <sz val="11.0"/>
        <u/>
      </rPr>
      <t>Ice Age (USA) (En,Fr,Es).zip</t>
    </r>
  </si>
  <si>
    <r>
      <rPr>
        <rFont val="&quot;Helvetica Neue&quot;, Helvetica, Arial, sans-serif"/>
        <color rgb="FF1155CC"/>
        <sz val="11.0"/>
        <u/>
      </rPr>
      <t>Ice Age 2 - The Meltdown (Europe) (En,Fr,De,Es,It,Nl).zip</t>
    </r>
  </si>
  <si>
    <r>
      <rPr>
        <rFont val="&quot;Helvetica Neue&quot;, Helvetica, Arial, sans-serif"/>
        <color rgb="FF1155CC"/>
        <sz val="11.0"/>
        <u/>
      </rPr>
      <t>Ice Age 2 - The Meltdown (USA).zip</t>
    </r>
  </si>
  <si>
    <r>
      <rPr>
        <rFont val="&quot;Helvetica Neue&quot;, Helvetica, Arial, sans-serif"/>
        <color rgb="FF1155CC"/>
        <sz val="11.0"/>
        <u/>
      </rPr>
      <t>Ice Nine (USA, Europe) (En,Fr,De,Es,It).zip</t>
    </r>
  </si>
  <si>
    <r>
      <rPr>
        <rFont val="&quot;Helvetica Neue&quot;, Helvetica, Arial, sans-serif"/>
        <color rgb="FF1155CC"/>
        <sz val="11.0"/>
        <u/>
      </rPr>
      <t>Ignition Collection - Volume 1 (Europe).zip</t>
    </r>
  </si>
  <si>
    <r>
      <rPr>
        <rFont val="&quot;Helvetica Neue&quot;, Helvetica, Arial, sans-serif"/>
        <color rgb="FF1155CC"/>
        <sz val="11.0"/>
        <u/>
      </rPr>
      <t>Incredibili, Gli - Una 'Normale' Famiglia di Supereroi (Italy).zip</t>
    </r>
  </si>
  <si>
    <r>
      <rPr>
        <rFont val="&quot;Helvetica Neue&quot;, Helvetica, Arial, sans-serif"/>
        <color rgb="FF1155CC"/>
        <sz val="11.0"/>
        <u/>
      </rPr>
      <t>Incredible Hulk, The (Europe) (En,Fr,De,Es,It).zip</t>
    </r>
  </si>
  <si>
    <r>
      <rPr>
        <rFont val="&quot;Helvetica Neue&quot;, Helvetica, Arial, sans-serif"/>
        <color rgb="FF1155CC"/>
        <sz val="11.0"/>
        <u/>
      </rPr>
      <t>Incredible Hulk, The (USA).zip</t>
    </r>
  </si>
  <si>
    <r>
      <rPr>
        <rFont val="&quot;Helvetica Neue&quot;, Helvetica, Arial, sans-serif"/>
        <color rgb="FF1155CC"/>
        <sz val="11.0"/>
        <u/>
      </rPr>
      <t>Incredibles, The (Europe) (Fr,Nl).zip</t>
    </r>
  </si>
  <si>
    <r>
      <rPr>
        <rFont val="&quot;Helvetica Neue&quot;, Helvetica, Arial, sans-serif"/>
        <color rgb="FF1155CC"/>
        <sz val="11.0"/>
        <u/>
      </rPr>
      <t>Incredibles, The (USA, Europe).zip</t>
    </r>
  </si>
  <si>
    <r>
      <rPr>
        <rFont val="&quot;Helvetica Neue&quot;, Helvetica, Arial, sans-serif"/>
        <color rgb="FF1155CC"/>
        <sz val="11.0"/>
        <u/>
      </rPr>
      <t>Incredibles, The - Rise of the Underminer (Europe) (En,Fr,De,Es,It,Nl,Pt).zip</t>
    </r>
  </si>
  <si>
    <r>
      <rPr>
        <rFont val="&quot;Helvetica Neue&quot;, Helvetica, Arial, sans-serif"/>
        <color rgb="FF1155CC"/>
        <sz val="11.0"/>
        <u/>
      </rPr>
      <t>Incredibles, The - Rise of the Underminer (USA, Europe).zip</t>
    </r>
  </si>
  <si>
    <r>
      <rPr>
        <rFont val="&quot;Helvetica Neue&quot;, Helvetica, Arial, sans-serif"/>
        <color rgb="FF1155CC"/>
        <sz val="11.0"/>
        <u/>
      </rPr>
      <t>Increibles, Los (Spain).zip</t>
    </r>
  </si>
  <si>
    <r>
      <rPr>
        <rFont val="&quot;Helvetica Neue&quot;, Helvetica, Arial, sans-serif"/>
        <color rgb="FF1155CC"/>
        <sz val="11.0"/>
        <u/>
      </rPr>
      <t>Inheritors of the Oubliette (World) (GBA Jam 2021) (Aftermarket) (Unl).zip</t>
    </r>
  </si>
  <si>
    <r>
      <rPr>
        <rFont val="&quot;Helvetica Neue&quot;, Helvetica, Arial, sans-serif"/>
        <color rgb="FF1155CC"/>
        <sz val="11.0"/>
        <u/>
      </rPr>
      <t>Inheritors of the Oubliette (World) (v1.2) (Aftermarket) (Unl).zip</t>
    </r>
  </si>
  <si>
    <r>
      <rPr>
        <rFont val="&quot;Helvetica Neue&quot;, Helvetica, Arial, sans-serif"/>
        <color rgb="FF1155CC"/>
        <sz val="11.0"/>
        <u/>
      </rPr>
      <t>Initial D - Another Stage (Japan).zip</t>
    </r>
  </si>
  <si>
    <r>
      <rPr>
        <rFont val="&quot;Helvetica Neue&quot;, Helvetica, Arial, sans-serif"/>
        <color rgb="FF1155CC"/>
        <sz val="11.0"/>
        <u/>
      </rPr>
      <t>Inky and the Alien Aquarium (World) (Demo 1) (Aftermarket) (Unl).zip</t>
    </r>
  </si>
  <si>
    <r>
      <rPr>
        <rFont val="&quot;Helvetica Neue&quot;, Helvetica, Arial, sans-serif"/>
        <color rgb="FF1155CC"/>
        <sz val="11.0"/>
        <u/>
      </rPr>
      <t>Inky and the Alien Aquarium (World) (Demo 2) (Aftermarket) (Unl).zip</t>
    </r>
  </si>
  <si>
    <r>
      <rPr>
        <rFont val="&quot;Helvetica Neue&quot;, Helvetica, Arial, sans-serif"/>
        <color rgb="FF1155CC"/>
        <sz val="11.0"/>
        <u/>
      </rPr>
      <t>Inspector Gadget - Advance Mission (Europe) (En,Fr,De,Es,It,Nl).zip</t>
    </r>
  </si>
  <si>
    <r>
      <rPr>
        <rFont val="&quot;Helvetica Neue&quot;, Helvetica, Arial, sans-serif"/>
        <color rgb="FF1155CC"/>
        <sz val="11.0"/>
        <u/>
      </rPr>
      <t>Inspector Gadget - Advance Mission (USA).zip</t>
    </r>
  </si>
  <si>
    <r>
      <rPr>
        <rFont val="&quot;Helvetica Neue&quot;, Helvetica, Arial, sans-serif"/>
        <color rgb="FF1155CC"/>
        <sz val="11.0"/>
        <u/>
      </rPr>
      <t>Inspector Gadget Racing (Europe) (En,Fr,De,Es,It,Nl).zip</t>
    </r>
  </si>
  <si>
    <r>
      <rPr>
        <rFont val="&quot;Helvetica Neue&quot;, Helvetica, Arial, sans-serif"/>
        <color rgb="FF1155CC"/>
        <sz val="11.0"/>
        <u/>
      </rPr>
      <t>International Karate Advanced (Europe).zip</t>
    </r>
  </si>
  <si>
    <r>
      <rPr>
        <rFont val="&quot;Helvetica Neue&quot;, Helvetica, Arial, sans-serif"/>
        <color rgb="FF1155CC"/>
        <sz val="11.0"/>
        <u/>
      </rPr>
      <t>International Superstar Soccer (Europe).zip</t>
    </r>
  </si>
  <si>
    <r>
      <rPr>
        <rFont val="&quot;Helvetica Neue&quot;, Helvetica, Arial, sans-serif"/>
        <color rgb="FF1155CC"/>
        <sz val="11.0"/>
        <u/>
      </rPr>
      <t>International Superstar Soccer Advance (Europe).zip</t>
    </r>
  </si>
  <si>
    <r>
      <rPr>
        <rFont val="&quot;Helvetica Neue&quot;, Helvetica, Arial, sans-serif"/>
        <color rgb="FF1155CC"/>
        <sz val="11.0"/>
        <u/>
      </rPr>
      <t>Inukko Club (Japan).zip</t>
    </r>
  </si>
  <si>
    <r>
      <rPr>
        <rFont val="&quot;Helvetica Neue&quot;, Helvetica, Arial, sans-serif"/>
        <color rgb="FF1155CC"/>
        <sz val="11.0"/>
        <u/>
      </rPr>
      <t>Inuyasha - Naraku no Wana! Mayoi no Mori no Shoutaijou (Japan).zip</t>
    </r>
  </si>
  <si>
    <r>
      <rPr>
        <rFont val="&quot;Helvetica Neue&quot;, Helvetica, Arial, sans-serif"/>
        <color rgb="FF1155CC"/>
        <sz val="11.0"/>
        <u/>
      </rPr>
      <t>Invader (Europe).zip</t>
    </r>
  </si>
  <si>
    <r>
      <rPr>
        <rFont val="&quot;Helvetica Neue&quot;, Helvetica, Arial, sans-serif"/>
        <color rgb="FF1155CC"/>
        <sz val="11.0"/>
        <u/>
      </rPr>
      <t>Invincible Iron Man, The (USA, Europe).zip</t>
    </r>
  </si>
  <si>
    <r>
      <rPr>
        <rFont val="&quot;Helvetica Neue&quot;, Helvetica, Arial, sans-serif"/>
        <color rgb="FF1155CC"/>
        <sz val="11.0"/>
        <u/>
      </rPr>
      <t>Iridion 3D (USA) (Aftermarket) (Unl).zip</t>
    </r>
  </si>
  <si>
    <r>
      <rPr>
        <rFont val="&quot;Helvetica Neue&quot;, Helvetica, Arial, sans-serif"/>
        <color rgb="FF1155CC"/>
        <sz val="11.0"/>
        <u/>
      </rPr>
      <t>Iridion 3D (USA, Europe).zip</t>
    </r>
  </si>
  <si>
    <r>
      <rPr>
        <rFont val="&quot;Helvetica Neue&quot;, Helvetica, Arial, sans-serif"/>
        <color rgb="FF1155CC"/>
        <sz val="11.0"/>
        <u/>
      </rPr>
      <t>Iridion II (Europe) (En,Fr,De).zip</t>
    </r>
  </si>
  <si>
    <r>
      <rPr>
        <rFont val="&quot;Helvetica Neue&quot;, Helvetica, Arial, sans-serif"/>
        <color rgb="FF1155CC"/>
        <sz val="11.0"/>
        <u/>
      </rPr>
      <t>Iridion II (USA) (Aftermarket) (Unl).zip</t>
    </r>
  </si>
  <si>
    <r>
      <rPr>
        <rFont val="&quot;Helvetica Neue&quot;, Helvetica, Arial, sans-serif"/>
        <color rgb="FF1155CC"/>
        <sz val="11.0"/>
        <u/>
      </rPr>
      <t>Iridion II (USA) (Beta).zip</t>
    </r>
  </si>
  <si>
    <r>
      <rPr>
        <rFont val="&quot;Helvetica Neue&quot;, Helvetica, Arial, sans-serif"/>
        <color rgb="FF1155CC"/>
        <sz val="11.0"/>
        <u/>
      </rPr>
      <t>Iridion II (USA).zip</t>
    </r>
  </si>
  <si>
    <r>
      <rPr>
        <rFont val="&quot;Helvetica Neue&quot;, Helvetica, Arial, sans-serif"/>
        <color rgb="FF1155CC"/>
        <sz val="11.0"/>
        <u/>
      </rPr>
      <t>Iron Kid (Korea).zip</t>
    </r>
  </si>
  <si>
    <r>
      <rPr>
        <rFont val="&quot;Helvetica Neue&quot;, Helvetica, Arial, sans-serif"/>
        <color rgb="FF1155CC"/>
        <sz val="11.0"/>
        <u/>
      </rPr>
      <t>Island Xtreme Stunts (USA, Europe) (En,Fr,De,Es,It,Nl,Sv,Da).zip</t>
    </r>
  </si>
  <si>
    <r>
      <rPr>
        <rFont val="&quot;Helvetica Neue&quot;, Helvetica, Arial, sans-serif"/>
        <color rgb="FF1155CC"/>
        <sz val="11.0"/>
        <u/>
      </rPr>
      <t>Isseki Hatchou - Kore 1ppon de 8shurui! (Japan).zip</t>
    </r>
  </si>
  <si>
    <r>
      <rPr>
        <rFont val="&quot;Helvetica Neue&quot;, Helvetica, Arial, sans-serif"/>
        <color rgb="FF1155CC"/>
        <sz val="11.0"/>
        <u/>
      </rPr>
      <t>It's Mr. Pants (USA, Europe).zip</t>
    </r>
  </si>
  <si>
    <r>
      <rPr>
        <rFont val="&quot;Helvetica Neue&quot;, Helvetica, Arial, sans-serif"/>
        <color rgb="FF1155CC"/>
        <sz val="11.0"/>
        <u/>
      </rPr>
      <t>J.League Pocket (Japan) (Rev 1).zip</t>
    </r>
  </si>
  <si>
    <r>
      <rPr>
        <rFont val="&quot;Helvetica Neue&quot;, Helvetica, Arial, sans-serif"/>
        <color rgb="FF1155CC"/>
        <sz val="11.0"/>
        <u/>
      </rPr>
      <t>J.League Pocket (Japan).zip</t>
    </r>
  </si>
  <si>
    <r>
      <rPr>
        <rFont val="&quot;Helvetica Neue&quot;, Helvetica, Arial, sans-serif"/>
        <color rgb="FF1155CC"/>
        <sz val="11.0"/>
        <u/>
      </rPr>
      <t>J.League Pocket 2 (Japan).zip</t>
    </r>
  </si>
  <si>
    <r>
      <rPr>
        <rFont val="&quot;Helvetica Neue&quot;, Helvetica, Arial, sans-serif"/>
        <color rgb="FF1155CC"/>
        <sz val="11.0"/>
        <u/>
      </rPr>
      <t>J.League Pro Soccer Club o Tsukurou! Advance (Japan).zip</t>
    </r>
  </si>
  <si>
    <r>
      <rPr>
        <rFont val="&quot;Helvetica Neue&quot;, Helvetica, Arial, sans-serif"/>
        <color rgb="FF1155CC"/>
        <sz val="11.0"/>
        <u/>
      </rPr>
      <t>J.League Winning Eleven Advance 2002 (Japan).zip</t>
    </r>
  </si>
  <si>
    <r>
      <rPr>
        <rFont val="&quot;Helvetica Neue&quot;, Helvetica, Arial, sans-serif"/>
        <color rgb="FF1155CC"/>
        <sz val="11.0"/>
        <u/>
      </rPr>
      <t>JGTO Kounin Golf Master - Japan Golf Tour Game (Japan).zip</t>
    </r>
  </si>
  <si>
    <r>
      <rPr>
        <rFont val="&quot;Helvetica Neue&quot;, Helvetica, Arial, sans-serif"/>
        <color rgb="FF1155CC"/>
        <sz val="11.0"/>
        <u/>
      </rPr>
      <t>JGTO Kounin Golf Master Mobile - Japan Golf Tour Game (Japan).zip</t>
    </r>
  </si>
  <si>
    <r>
      <rPr>
        <rFont val="&quot;Helvetica Neue&quot;, Helvetica, Arial, sans-serif"/>
        <color rgb="FF1155CC"/>
        <sz val="11.0"/>
        <u/>
      </rPr>
      <t>Jackie Chan Adventures - Legend of the Dark Hand (USA, Europe).zip</t>
    </r>
  </si>
  <si>
    <r>
      <rPr>
        <rFont val="&quot;Helvetica Neue&quot;, Helvetica, Arial, sans-serif"/>
        <color rgb="FF1155CC"/>
        <sz val="11.0"/>
        <u/>
      </rPr>
      <t>Jajamaru Jr. Denshouki - Jalecolle mo Arisourou (Japan).zip</t>
    </r>
  </si>
  <si>
    <r>
      <rPr>
        <rFont val="&quot;Helvetica Neue&quot;, Helvetica, Arial, sans-serif"/>
        <color rgb="FF1155CC"/>
        <sz val="11.0"/>
        <u/>
      </rPr>
      <t>James Pond - Codename Robocod (Europe) (En,Fr,De,Es,It,Nl,Pt).zip</t>
    </r>
  </si>
  <si>
    <r>
      <rPr>
        <rFont val="&quot;Helvetica Neue&quot;, Helvetica, Arial, sans-serif"/>
        <color rgb="FF1155CC"/>
        <sz val="11.0"/>
        <u/>
      </rPr>
      <t>James Pond - Codename Robocod (USA) (En,Fr,Es,Pt).zip</t>
    </r>
  </si>
  <si>
    <r>
      <rPr>
        <rFont val="&quot;Helvetica Neue&quot;, Helvetica, Arial, sans-serif"/>
        <color rgb="FF1155CC"/>
        <sz val="11.0"/>
        <u/>
      </rPr>
      <t>Jazz Jackrabbit (USA, Europe).zip</t>
    </r>
  </si>
  <si>
    <r>
      <rPr>
        <rFont val="&quot;Helvetica Neue&quot;, Helvetica, Arial, sans-serif"/>
        <color rgb="FF1155CC"/>
        <sz val="11.0"/>
        <u/>
      </rPr>
      <t>Jet Grind Radio (USA).zip</t>
    </r>
  </si>
  <si>
    <r>
      <rPr>
        <rFont val="&quot;Helvetica Neue&quot;, Helvetica, Arial, sans-serif"/>
        <color rgb="FF1155CC"/>
        <sz val="11.0"/>
        <u/>
      </rPr>
      <t>Jet Set Radio (Europe).zip</t>
    </r>
  </si>
  <si>
    <r>
      <rPr>
        <rFont val="&quot;Helvetica Neue&quot;, Helvetica, Arial, sans-serif"/>
        <color rgb="FF1155CC"/>
        <sz val="11.0"/>
        <u/>
      </rPr>
      <t>Jikkyou World Soccer Pocket (Japan).zip</t>
    </r>
  </si>
  <si>
    <r>
      <rPr>
        <rFont val="&quot;Helvetica Neue&quot;, Helvetica, Arial, sans-serif"/>
        <color rgb="FF1155CC"/>
        <sz val="11.0"/>
        <u/>
      </rPr>
      <t>Jikkyou World Soccer Pocket 2 (Japan).zip</t>
    </r>
  </si>
  <si>
    <r>
      <rPr>
        <rFont val="&quot;Helvetica Neue&quot;, Helvetica, Arial, sans-serif"/>
        <color rgb="FF1155CC"/>
        <sz val="11.0"/>
        <u/>
      </rPr>
      <t>Jimmy Neutron - Boy Genius (Europe) (En,Fr,De,Es).zip</t>
    </r>
  </si>
  <si>
    <r>
      <rPr>
        <rFont val="&quot;Helvetica Neue&quot;, Helvetica, Arial, sans-serif"/>
        <color rgb="FF1155CC"/>
        <sz val="11.0"/>
        <u/>
      </rPr>
      <t>Jimmy Neutron - Boy Genius (USA).zip</t>
    </r>
  </si>
  <si>
    <r>
      <rPr>
        <rFont val="&quot;Helvetica Neue&quot;, Helvetica, Arial, sans-serif"/>
        <color rgb="FF1155CC"/>
        <sz val="11.0"/>
        <u/>
      </rPr>
      <t>Jimmy Neutron un Garcon Genial - L'Attaque des Twonkies (France).zip</t>
    </r>
  </si>
  <si>
    <r>
      <rPr>
        <rFont val="&quot;Helvetica Neue&quot;, Helvetica, Arial, sans-serif"/>
        <color rgb="FF1155CC"/>
        <sz val="11.0"/>
        <u/>
      </rPr>
      <t>Jimmy Neutron vs. Jimmy Negatron (Germany) (Beta).zip</t>
    </r>
  </si>
  <si>
    <r>
      <rPr>
        <rFont val="&quot;Helvetica Neue&quot;, Helvetica, Arial, sans-serif"/>
        <color rgb="FF1155CC"/>
        <sz val="11.0"/>
        <u/>
      </rPr>
      <t>Jinsei Game Advance (Japan).zip</t>
    </r>
  </si>
  <si>
    <r>
      <rPr>
        <rFont val="&quot;Helvetica Neue&quot;, Helvetica, Arial, sans-serif"/>
        <color rgb="FF1155CC"/>
        <sz val="11.0"/>
        <u/>
      </rPr>
      <t>Jissen Pachi-Slot Hisshouhou! - Juuou Advance (Japan).zip</t>
    </r>
  </si>
  <si>
    <r>
      <rPr>
        <rFont val="&quot;Helvetica Neue&quot;, Helvetica, Arial, sans-serif"/>
        <color rgb="FF1155CC"/>
        <sz val="11.0"/>
        <u/>
      </rPr>
      <t>Jisu F-Zero Weilai Saiche (China).zip</t>
    </r>
  </si>
  <si>
    <r>
      <rPr>
        <rFont val="&quot;Helvetica Neue&quot;, Helvetica, Arial, sans-serif"/>
        <color rgb="FF1155CC"/>
        <sz val="11.0"/>
        <u/>
      </rPr>
      <t>Jixie Ren Dazhan - Zhongjie Ban (Taiwan) (Unl).zip</t>
    </r>
  </si>
  <si>
    <r>
      <rPr>
        <rFont val="&quot;Helvetica Neue&quot;, Helvetica, Arial, sans-serif"/>
        <color rgb="FF1155CC"/>
        <sz val="11.0"/>
        <u/>
      </rPr>
      <t>Join 4 Together (World) (Proto) (Aftermarket) (Unl).zip</t>
    </r>
  </si>
  <si>
    <r>
      <rPr>
        <rFont val="&quot;Helvetica Neue&quot;, Helvetica, Arial, sans-serif"/>
        <color rgb="FF1155CC"/>
        <sz val="11.0"/>
        <u/>
      </rPr>
      <t>Jonny Moseley Mad Trix (USA, Europe) (En,Fr,De,Es,It).zip</t>
    </r>
  </si>
  <si>
    <r>
      <rPr>
        <rFont val="&quot;Helvetica Neue&quot;, Helvetica, Arial, sans-serif"/>
        <color rgb="FF1155CC"/>
        <sz val="11.0"/>
        <u/>
      </rPr>
      <t>Juezhan Sanguo (Taiwan) (Unl).zip</t>
    </r>
  </si>
  <si>
    <r>
      <rPr>
        <rFont val="&quot;Helvetica Neue&quot;, Helvetica, Arial, sans-serif"/>
        <color rgb="FF1155CC"/>
        <sz val="11.0"/>
        <u/>
      </rPr>
      <t>Juka and the Monophonic Menace (Europe) (En,Fr,De,Es,It).zip</t>
    </r>
  </si>
  <si>
    <r>
      <rPr>
        <rFont val="&quot;Helvetica Neue&quot;, Helvetica, Arial, sans-serif"/>
        <color rgb="FF1155CC"/>
        <sz val="11.0"/>
        <u/>
      </rPr>
      <t>Juka and the Monophonic Menace (USA) (En,Fr,Es).zip</t>
    </r>
  </si>
  <si>
    <r>
      <rPr>
        <rFont val="&quot;Helvetica Neue&quot;, Helvetica, Arial, sans-serif"/>
        <color rgb="FF1155CC"/>
        <sz val="11.0"/>
        <u/>
      </rPr>
      <t>Jungle Book, The (USA) (En,Fr,De,Es,It,Nl).zip</t>
    </r>
  </si>
  <si>
    <r>
      <rPr>
        <rFont val="&quot;Helvetica Neue&quot;, Helvetica, Arial, sans-serif"/>
        <color rgb="FF1155CC"/>
        <sz val="11.0"/>
        <u/>
      </rPr>
      <t>Jungle Book 2, The (Europe) (En,Fr,De,Es,It,Nl).zip</t>
    </r>
  </si>
  <si>
    <r>
      <rPr>
        <rFont val="&quot;Helvetica Neue&quot;, Helvetica, Arial, sans-serif"/>
        <color rgb="FF1155CC"/>
        <sz val="11.0"/>
        <u/>
      </rPr>
      <t>Jurassic Park III - Advanced Action (Japan).zip</t>
    </r>
  </si>
  <si>
    <r>
      <rPr>
        <rFont val="&quot;Helvetica Neue&quot;, Helvetica, Arial, sans-serif"/>
        <color rgb="FF1155CC"/>
        <sz val="11.0"/>
        <u/>
      </rPr>
      <t>Jurassic Park III - Dino Attack (Europe) (En,Fr,De,Es,It).zip</t>
    </r>
  </si>
  <si>
    <r>
      <rPr>
        <rFont val="&quot;Helvetica Neue&quot;, Helvetica, Arial, sans-serif"/>
        <color rgb="FF1155CC"/>
        <sz val="11.0"/>
        <u/>
      </rPr>
      <t>Jurassic Park III - Island Attack (USA).zip</t>
    </r>
  </si>
  <si>
    <r>
      <rPr>
        <rFont val="&quot;Helvetica Neue&quot;, Helvetica, Arial, sans-serif"/>
        <color rgb="FF1155CC"/>
        <sz val="11.0"/>
        <u/>
      </rPr>
      <t>Jurassic Park III - Kyouryuu ni Ainiikou! (Japan).zip</t>
    </r>
  </si>
  <si>
    <r>
      <rPr>
        <rFont val="&quot;Helvetica Neue&quot;, Helvetica, Arial, sans-serif"/>
        <color rgb="FF1155CC"/>
        <sz val="11.0"/>
        <u/>
      </rPr>
      <t>Jurassic Park III - Park Builder (Europe) (En,Fr,De,Es,It).zip</t>
    </r>
  </si>
  <si>
    <r>
      <rPr>
        <rFont val="&quot;Helvetica Neue&quot;, Helvetica, Arial, sans-serif"/>
        <color rgb="FF1155CC"/>
        <sz val="11.0"/>
        <u/>
      </rPr>
      <t>Jurassic Park III - Park Builder (USA).zip</t>
    </r>
  </si>
  <si>
    <r>
      <rPr>
        <rFont val="&quot;Helvetica Neue&quot;, Helvetica, Arial, sans-serif"/>
        <color rgb="FF1155CC"/>
        <sz val="11.0"/>
        <u/>
      </rPr>
      <t>Jurassic Park III - The DNA Factor (Europe) (En,Fr,De,Es,It).zip</t>
    </r>
  </si>
  <si>
    <r>
      <rPr>
        <rFont val="&quot;Helvetica Neue&quot;, Helvetica, Arial, sans-serif"/>
        <color rgb="FF1155CC"/>
        <sz val="11.0"/>
        <u/>
      </rPr>
      <t>Jurassic Park III - The DNA Factor (USA).zip</t>
    </r>
  </si>
  <si>
    <r>
      <rPr>
        <rFont val="&quot;Helvetica Neue&quot;, Helvetica, Arial, sans-serif"/>
        <color rgb="FF1155CC"/>
        <sz val="11.0"/>
        <u/>
      </rPr>
      <t>Jurassic Park III - Ushinawareta Idenshi (Japan).zip</t>
    </r>
  </si>
  <si>
    <r>
      <rPr>
        <rFont val="&quot;Helvetica Neue&quot;, Helvetica, Arial, sans-serif"/>
        <color rgb="FF1155CC"/>
        <sz val="11.0"/>
        <u/>
      </rPr>
      <t>Jurassic Park Institute Tour - Dinosaur Rescue (Japan).zip</t>
    </r>
  </si>
  <si>
    <r>
      <rPr>
        <rFont val="&quot;Helvetica Neue&quot;, Helvetica, Arial, sans-serif"/>
        <color rgb="FF1155CC"/>
        <sz val="11.0"/>
        <u/>
      </rPr>
      <t>Justice League - Chronicles (USA).zip</t>
    </r>
  </si>
  <si>
    <r>
      <rPr>
        <rFont val="&quot;Helvetica Neue&quot;, Helvetica, Arial, sans-serif"/>
        <color rgb="FF1155CC"/>
        <sz val="11.0"/>
        <u/>
      </rPr>
      <t>Justice League - Injustice for All (Europe) (En,Fr,De,Es,It).zip</t>
    </r>
  </si>
  <si>
    <r>
      <rPr>
        <rFont val="&quot;Helvetica Neue&quot;, Helvetica, Arial, sans-serif"/>
        <color rgb="FF1155CC"/>
        <sz val="11.0"/>
        <u/>
      </rPr>
      <t>Justice League - Injustice for All (USA) (Beta).zip</t>
    </r>
  </si>
  <si>
    <r>
      <rPr>
        <rFont val="&quot;Helvetica Neue&quot;, Helvetica, Arial, sans-serif"/>
        <color rgb="FF1155CC"/>
        <sz val="11.0"/>
        <u/>
      </rPr>
      <t>Justice League - Injustice for All (USA).zip</t>
    </r>
  </si>
  <si>
    <r>
      <rPr>
        <rFont val="&quot;Helvetica Neue&quot;, Helvetica, Arial, sans-serif"/>
        <color rgb="FF1155CC"/>
        <sz val="11.0"/>
        <u/>
      </rPr>
      <t>Justice League Heroes - The Flash (Europe) (En,Fr,De,Es,It).zip</t>
    </r>
  </si>
  <si>
    <r>
      <rPr>
        <rFont val="&quot;Helvetica Neue&quot;, Helvetica, Arial, sans-serif"/>
        <color rgb="FF1155CC"/>
        <sz val="11.0"/>
        <u/>
      </rPr>
      <t>Justice League Heroes - The Flash (USA).zip</t>
    </r>
  </si>
  <si>
    <r>
      <rPr>
        <rFont val="&quot;Helvetica Neue&quot;, Helvetica, Arial, sans-serif"/>
        <color rgb="FF1155CC"/>
        <sz val="11.0"/>
        <u/>
      </rPr>
      <t>K-1 Pocket Grand Prix (Japan).zip</t>
    </r>
  </si>
  <si>
    <r>
      <rPr>
        <rFont val="&quot;Helvetica Neue&quot;, Helvetica, Arial, sans-serif"/>
        <color rgb="FF1155CC"/>
        <sz val="11.0"/>
        <u/>
      </rPr>
      <t>K-1 Pocket Grand Prix 2 (Japan).zip</t>
    </r>
  </si>
  <si>
    <r>
      <rPr>
        <rFont val="&quot;Helvetica Neue&quot;, Helvetica, Arial, sans-serif"/>
        <color rgb="FF1155CC"/>
        <sz val="11.0"/>
        <u/>
      </rPr>
      <t>KAO the Kangaroo (Europe) (En,Fr,De,Es,It,Nl).zip</t>
    </r>
  </si>
  <si>
    <r>
      <rPr>
        <rFont val="&quot;Helvetica Neue&quot;, Helvetica, Arial, sans-serif"/>
        <color rgb="FF1155CC"/>
        <sz val="11.0"/>
        <u/>
      </rPr>
      <t>KAO the Kangaroo (USA) (En,Fr,De,Es,It,Nl).zip</t>
    </r>
  </si>
  <si>
    <r>
      <rPr>
        <rFont val="&quot;Helvetica Neue&quot;, Helvetica, Arial, sans-serif"/>
        <color rgb="FF1155CC"/>
        <sz val="11.0"/>
        <u/>
      </rPr>
      <t>Kaeru B Back (Japan).zip</t>
    </r>
  </si>
  <si>
    <r>
      <rPr>
        <rFont val="&quot;Helvetica Neue&quot;, Helvetica, Arial, sans-serif"/>
        <color rgb="FF1155CC"/>
        <sz val="11.0"/>
        <u/>
      </rPr>
      <t>Kaiketsu Zorori to Mahou no Yuuenchi - Ohimesama o Sukue! (Japan).zip</t>
    </r>
  </si>
  <si>
    <r>
      <rPr>
        <rFont val="&quot;Helvetica Neue&quot;, Helvetica, Arial, sans-serif"/>
        <color rgb="FF1155CC"/>
        <sz val="11.0"/>
        <u/>
      </rPr>
      <t>Kaisertal - Fight the Necronis War (Europe) (Demo).zip</t>
    </r>
  </si>
  <si>
    <r>
      <rPr>
        <rFont val="&quot;Helvetica Neue&quot;, Helvetica, Arial, sans-serif"/>
        <color rgb="FF1155CC"/>
        <sz val="11.0"/>
        <u/>
      </rPr>
      <t>Kamaitachi no Yoru Advance (Japan).zip</t>
    </r>
  </si>
  <si>
    <r>
      <rPr>
        <rFont val="&quot;Helvetica Neue&quot;, Helvetica, Arial, sans-serif"/>
        <color rgb="FF1155CC"/>
        <sz val="11.0"/>
        <u/>
      </rPr>
      <t>Kami no Kijutsu - Illusion of the Evil Eyes (Japan).zip</t>
    </r>
  </si>
  <si>
    <r>
      <rPr>
        <rFont val="&quot;Helvetica Neue&quot;, Helvetica, Arial, sans-serif"/>
        <color rgb="FF1155CC"/>
        <sz val="11.0"/>
        <u/>
      </rPr>
      <t>Kappa no Kai-kata - Kaatan Daibouken! (Japan).zip</t>
    </r>
  </si>
  <si>
    <r>
      <rPr>
        <rFont val="&quot;Helvetica Neue&quot;, Helvetica, Arial, sans-serif"/>
        <color rgb="FF1155CC"/>
        <sz val="11.0"/>
        <u/>
      </rPr>
      <t>Karnaaj Rally (USA, Europe).zip</t>
    </r>
  </si>
  <si>
    <r>
      <rPr>
        <rFont val="&quot;Helvetica Neue&quot;, Helvetica, Arial, sans-serif"/>
        <color rgb="FF1155CC"/>
        <sz val="11.0"/>
        <u/>
      </rPr>
      <t>Kawaii Koinu Wonderful (Japan).zip</t>
    </r>
  </si>
  <si>
    <r>
      <rPr>
        <rFont val="&quot;Helvetica Neue&quot;, Helvetica, Arial, sans-serif"/>
        <color rgb="FF1155CC"/>
        <sz val="11.0"/>
        <u/>
      </rPr>
      <t>Kawaii Pet Game Gallery (Japan).zip</t>
    </r>
  </si>
  <si>
    <r>
      <rPr>
        <rFont val="&quot;Helvetica Neue&quot;, Helvetica, Arial, sans-serif"/>
        <color rgb="FF1155CC"/>
        <sz val="11.0"/>
        <u/>
      </rPr>
      <t>Kawaii Pet Game Gallery 2 (Japan).zip</t>
    </r>
  </si>
  <si>
    <r>
      <rPr>
        <rFont val="&quot;Helvetica Neue&quot;, Helvetica, Arial, sans-serif"/>
        <color rgb="FF1155CC"/>
        <sz val="11.0"/>
        <u/>
      </rPr>
      <t>Kawaii Pet Shop Monogatari 3 (Japan).zip</t>
    </r>
  </si>
  <si>
    <r>
      <rPr>
        <rFont val="&quot;Helvetica Neue&quot;, Helvetica, Arial, sans-serif"/>
        <color rgb="FF1155CC"/>
        <sz val="11.0"/>
        <u/>
      </rPr>
      <t>Kawa no Nushi Tsuri 3 &amp; 4 (Japan) (Virtual Console).zip</t>
    </r>
  </si>
  <si>
    <r>
      <rPr>
        <rFont val="&quot;Helvetica Neue&quot;, Helvetica, Arial, sans-serif"/>
        <color rgb="FF1155CC"/>
        <sz val="11.0"/>
        <u/>
      </rPr>
      <t>Kawa no Nushi Tsuri 3 &amp; 4 (Japan).zip</t>
    </r>
  </si>
  <si>
    <r>
      <rPr>
        <rFont val="&quot;Helvetica Neue&quot;, Helvetica, Arial, sans-serif"/>
        <color rgb="FF1155CC"/>
        <sz val="11.0"/>
        <u/>
      </rPr>
      <t>Kawa no Nushi Tsuri 5 - Fushigi no Mori kara (Japan).zip</t>
    </r>
  </si>
  <si>
    <r>
      <rPr>
        <rFont val="&quot;Helvetica Neue&quot;, Helvetica, Arial, sans-serif"/>
        <color rgb="FF1155CC"/>
        <sz val="11.0"/>
        <u/>
      </rPr>
      <t>Kaze no Klonoa - Yumemiru Teikoku (Japan).zip</t>
    </r>
  </si>
  <si>
    <r>
      <rPr>
        <rFont val="&quot;Helvetica Neue&quot;, Helvetica, Arial, sans-serif"/>
        <color rgb="FF1155CC"/>
        <sz val="11.0"/>
        <u/>
      </rPr>
      <t>Kaze no Klonoa G2 - Dream Champ Tournament (Japan) (Virtual Console).zip</t>
    </r>
  </si>
  <si>
    <r>
      <rPr>
        <rFont val="&quot;Helvetica Neue&quot;, Helvetica, Arial, sans-serif"/>
        <color rgb="FF1155CC"/>
        <sz val="11.0"/>
        <u/>
      </rPr>
      <t>Kaze no Klonoa G2 - Dream Champ Tournament (Japan).zip</t>
    </r>
  </si>
  <si>
    <r>
      <rPr>
        <rFont val="&quot;Helvetica Neue&quot;, Helvetica, Arial, sans-serif"/>
        <color rgb="FF1155CC"/>
        <sz val="11.0"/>
        <u/>
      </rPr>
      <t>Keitai Denjuu Telefang 2 - Power (Japan).zip</t>
    </r>
  </si>
  <si>
    <r>
      <rPr>
        <rFont val="&quot;Helvetica Neue&quot;, Helvetica, Arial, sans-serif"/>
        <color rgb="FF1155CC"/>
        <sz val="11.0"/>
        <u/>
      </rPr>
      <t>Keitai Denjuu Telefang 2 - Speed (Japan).zip</t>
    </r>
  </si>
  <si>
    <r>
      <rPr>
        <rFont val="&quot;Helvetica Neue&quot;, Helvetica, Arial, sans-serif"/>
        <color rgb="FF1155CC"/>
        <sz val="11.0"/>
        <u/>
      </rPr>
      <t>Kelly Slater's Pro Surfer (USA, Europe).zip</t>
    </r>
  </si>
  <si>
    <r>
      <rPr>
        <rFont val="&quot;Helvetica Neue&quot;, Helvetica, Arial, sans-serif"/>
        <color rgb="FF1155CC"/>
        <sz val="11.0"/>
        <u/>
      </rPr>
      <t>Keroro Gunsou - Taiketsu! Gekisou Keronprix Daisakusen de Arimasu!! (Japan).zip</t>
    </r>
  </si>
  <si>
    <r>
      <rPr>
        <rFont val="&quot;Helvetica Neue&quot;, Helvetica, Arial, sans-serif"/>
        <color rgb="FF1155CC"/>
        <sz val="11.0"/>
        <u/>
      </rPr>
      <t>Kessaku Sen! - Ganbare Goemon 1, 2 - Yuki Hime to Magginesu (Japan).zip</t>
    </r>
  </si>
  <si>
    <r>
      <rPr>
        <rFont val="&quot;Helvetica Neue&quot;, Helvetica, Arial, sans-serif"/>
        <color rgb="FF1155CC"/>
        <sz val="11.0"/>
        <u/>
      </rPr>
      <t>Kid's Cards (USA).zip</t>
    </r>
  </si>
  <si>
    <r>
      <rPr>
        <rFont val="&quot;Helvetica Neue&quot;, Helvetica, Arial, sans-serif"/>
        <color rgb="FF1155CC"/>
        <sz val="11.0"/>
        <u/>
      </rPr>
      <t>Kid Paddle (Europe) (Fr,Nl) (Beta 1) (2005-06-28).zip</t>
    </r>
  </si>
  <si>
    <r>
      <rPr>
        <rFont val="&quot;Helvetica Neue&quot;, Helvetica, Arial, sans-serif"/>
        <color rgb="FF1155CC"/>
        <sz val="11.0"/>
        <u/>
      </rPr>
      <t>Kid Paddle (Europe) (Fr,Nl) (Beta 2) (2005-07-08).zip</t>
    </r>
  </si>
  <si>
    <r>
      <rPr>
        <rFont val="&quot;Helvetica Neue&quot;, Helvetica, Arial, sans-serif"/>
        <color rgb="FF1155CC"/>
        <sz val="11.0"/>
        <u/>
      </rPr>
      <t>Kid Paddle (Europe) (Fr,Nl) (Beta 3).zip</t>
    </r>
  </si>
  <si>
    <r>
      <rPr>
        <rFont val="&quot;Helvetica Neue&quot;, Helvetica, Arial, sans-serif"/>
        <color rgb="FF1155CC"/>
        <sz val="11.0"/>
        <u/>
      </rPr>
      <t>Kid Paddle (Europe) (Fr,Nl).zip</t>
    </r>
  </si>
  <si>
    <r>
      <rPr>
        <rFont val="&quot;Helvetica Neue&quot;, Helvetica, Arial, sans-serif"/>
        <color rgb="FF1155CC"/>
        <sz val="11.0"/>
        <u/>
      </rPr>
      <t>Kidou Gekidan Haro Ichiza - Haro no Puyo Puyo (Japan).zip</t>
    </r>
  </si>
  <si>
    <r>
      <rPr>
        <rFont val="&quot;Helvetica Neue&quot;, Helvetica, Arial, sans-serif"/>
        <color rgb="FF1155CC"/>
        <sz val="11.0"/>
        <u/>
      </rPr>
      <t>Kidou Senshi Gundam - Seed Destiny (Japan).zip</t>
    </r>
  </si>
  <si>
    <r>
      <rPr>
        <rFont val="&quot;Helvetica Neue&quot;, Helvetica, Arial, sans-serif"/>
        <color rgb="FF1155CC"/>
        <sz val="11.0"/>
        <u/>
      </rPr>
      <t>Kidou Senshi Gundam Seed - Tomo to Kimi to Koko de. (Japan).zip</t>
    </r>
  </si>
  <si>
    <r>
      <rPr>
        <rFont val="&quot;Helvetica Neue&quot;, Helvetica, Arial, sans-serif"/>
        <color rgb="FF1155CC"/>
        <sz val="11.0"/>
        <u/>
      </rPr>
      <t>Kidou Tenshi Angelic Layer - Misaki to Yume no Tenshi-tachi (Japan).zip</t>
    </r>
  </si>
  <si>
    <r>
      <rPr>
        <rFont val="&quot;Helvetica Neue&quot;, Helvetica, Arial, sans-serif"/>
        <color rgb="FF1155CC"/>
        <sz val="11.0"/>
        <u/>
      </rPr>
      <t>Kien (USA) (Proto).zip</t>
    </r>
  </si>
  <si>
    <r>
      <rPr>
        <rFont val="&quot;Helvetica Neue&quot;, Helvetica, Arial, sans-serif"/>
        <color rgb="FF1155CC"/>
        <sz val="11.0"/>
        <u/>
      </rPr>
      <t>Kien (World) (Proto) (Incub8 Games).zip</t>
    </r>
  </si>
  <si>
    <r>
      <rPr>
        <rFont val="&quot;Helvetica Neue&quot;, Helvetica, Arial, sans-serif"/>
        <color rgb="FF1155CC"/>
        <sz val="11.0"/>
        <u/>
      </rPr>
      <t>Kikaika Guntai - Mech Platoon (Japan).zip</t>
    </r>
  </si>
  <si>
    <r>
      <rPr>
        <rFont val="&quot;Helvetica Neue&quot;, Helvetica, Arial, sans-serif"/>
        <color rgb="FF1155CC"/>
        <sz val="11.0"/>
        <u/>
      </rPr>
      <t>Kiki Kaikai Advance (Japan).zip</t>
    </r>
  </si>
  <si>
    <r>
      <rPr>
        <rFont val="&quot;Helvetica Neue&quot;, Helvetica, Arial, sans-serif"/>
        <color rgb="FF1155CC"/>
        <sz val="11.0"/>
        <u/>
      </rPr>
      <t>Kill Switch (Europe) (En,Fr,De,Es,It).zip</t>
    </r>
  </si>
  <si>
    <r>
      <rPr>
        <rFont val="&quot;Helvetica Neue&quot;, Helvetica, Arial, sans-serif"/>
        <color rgb="FF1155CC"/>
        <sz val="11.0"/>
        <u/>
      </rPr>
      <t>Kill Switch (USA).zip</t>
    </r>
  </si>
  <si>
    <r>
      <rPr>
        <rFont val="&quot;Helvetica Neue&quot;, Helvetica, Arial, sans-serif"/>
        <color rgb="FF1155CC"/>
        <sz val="11.0"/>
        <u/>
      </rPr>
      <t>Killer 3D Pool (Europe) (En,Fr,De,Es,It).zip</t>
    </r>
  </si>
  <si>
    <r>
      <rPr>
        <rFont val="&quot;Helvetica Neue&quot;, Helvetica, Arial, sans-serif"/>
        <color rgb="FF1155CC"/>
        <sz val="11.0"/>
        <u/>
      </rPr>
      <t>Killer 3D Pool (USA).zip</t>
    </r>
  </si>
  <si>
    <r>
      <rPr>
        <rFont val="&quot;Helvetica Neue&quot;, Helvetica, Arial, sans-serif"/>
        <color rgb="FF1155CC"/>
        <sz val="11.0"/>
        <u/>
      </rPr>
      <t>Kim Possible (Europe) (En,Fr,De,Es) (Rev 1).zip</t>
    </r>
  </si>
  <si>
    <r>
      <rPr>
        <rFont val="&quot;Helvetica Neue&quot;, Helvetica, Arial, sans-serif"/>
        <color rgb="FF1155CC"/>
        <sz val="11.0"/>
        <u/>
      </rPr>
      <t>Kim Possible (Europe) (En,Fr,De,Es).zip</t>
    </r>
  </si>
  <si>
    <r>
      <rPr>
        <rFont val="&quot;Helvetica Neue&quot;, Helvetica, Arial, sans-serif"/>
        <color rgb="FF1155CC"/>
        <sz val="11.0"/>
        <u/>
      </rPr>
      <t>Kim Possible (Japan).zip</t>
    </r>
  </si>
  <si>
    <r>
      <rPr>
        <rFont val="&quot;Helvetica Neue&quot;, Helvetica, Arial, sans-serif"/>
        <color rgb="FF1155CC"/>
        <sz val="11.0"/>
        <u/>
      </rPr>
      <t>Kim Possible - Revenge of Monkey Fist (USA).zip</t>
    </r>
  </si>
  <si>
    <r>
      <rPr>
        <rFont val="&quot;Helvetica Neue&quot;, Helvetica, Arial, sans-serif"/>
        <color rgb="FF1155CC"/>
        <sz val="11.0"/>
        <u/>
      </rPr>
      <t>Kim Possible 2 - Drakken's Demise (Europe) (En,Fr,De,Es).zip</t>
    </r>
  </si>
  <si>
    <r>
      <rPr>
        <rFont val="&quot;Helvetica Neue&quot;, Helvetica, Arial, sans-serif"/>
        <color rgb="FF1155CC"/>
        <sz val="11.0"/>
        <u/>
      </rPr>
      <t>Kim Possible 2 - Drakken's Demise (USA) (En,Fr).zip</t>
    </r>
  </si>
  <si>
    <r>
      <rPr>
        <rFont val="&quot;Helvetica Neue&quot;, Helvetica, Arial, sans-serif"/>
        <color rgb="FF1155CC"/>
        <sz val="11.0"/>
        <u/>
      </rPr>
      <t>Kim Possible 3 - Team Possible (USA) (En,Fr).zip</t>
    </r>
  </si>
  <si>
    <r>
      <rPr>
        <rFont val="&quot;Helvetica Neue&quot;, Helvetica, Arial, sans-serif"/>
        <color rgb="FF1155CC"/>
        <sz val="11.0"/>
        <u/>
      </rPr>
      <t>King Kong - The Official Game of the Movie (Europe) (En,Fr,De,Es,It,Nl).zip</t>
    </r>
  </si>
  <si>
    <r>
      <rPr>
        <rFont val="&quot;Helvetica Neue&quot;, Helvetica, Arial, sans-serif"/>
        <color rgb="FF1155CC"/>
        <sz val="11.0"/>
        <u/>
      </rPr>
      <t>King Kong - The Official Game of the Movie (Europe) (En,Sv,No,Da,Fi).zip</t>
    </r>
  </si>
  <si>
    <r>
      <rPr>
        <rFont val="&quot;Helvetica Neue&quot;, Helvetica, Arial, sans-serif"/>
        <color rgb="FF1155CC"/>
        <sz val="11.0"/>
        <u/>
      </rPr>
      <t>Kingdom Hearts - Chain of Memories (Europe) (En,Fr,De,Es,It).zip</t>
    </r>
  </si>
  <si>
    <r>
      <rPr>
        <rFont val="&quot;Helvetica Neue&quot;, Helvetica, Arial, sans-serif"/>
        <color rgb="FF1155CC"/>
        <sz val="11.0"/>
        <u/>
      </rPr>
      <t>Kingdom Hearts - Chain of Memories (Japan).zip</t>
    </r>
  </si>
  <si>
    <r>
      <rPr>
        <rFont val="&quot;Helvetica Neue&quot;, Helvetica, Arial, sans-serif"/>
        <color rgb="FF1155CC"/>
        <sz val="11.0"/>
        <u/>
      </rPr>
      <t>Kingdom Hearts - Chain of Memories (USA).zip</t>
    </r>
  </si>
  <si>
    <r>
      <rPr>
        <rFont val="&quot;Helvetica Neue&quot;, Helvetica, Arial, sans-serif"/>
        <color rgb="FF1155CC"/>
        <sz val="11.0"/>
        <u/>
      </rPr>
      <t>King of Fighters EX, The - NeoBlood (Europe).zip</t>
    </r>
  </si>
  <si>
    <r>
      <rPr>
        <rFont val="&quot;Helvetica Neue&quot;, Helvetica, Arial, sans-serif"/>
        <color rgb="FF1155CC"/>
        <sz val="11.0"/>
        <u/>
      </rPr>
      <t>King of Fighters EX, The - NeoBlood (Japan) (Beta).zip</t>
    </r>
  </si>
  <si>
    <r>
      <rPr>
        <rFont val="&quot;Helvetica Neue&quot;, Helvetica, Arial, sans-serif"/>
        <color rgb="FF1155CC"/>
        <sz val="11.0"/>
        <u/>
      </rPr>
      <t>King of Fighters EX, The - NeoBlood (Japan).zip</t>
    </r>
  </si>
  <si>
    <r>
      <rPr>
        <rFont val="&quot;Helvetica Neue&quot;, Helvetica, Arial, sans-serif"/>
        <color rgb="FF1155CC"/>
        <sz val="11.0"/>
        <u/>
      </rPr>
      <t>King of Fighters EX, The - NeoBlood (USA) (Rev 1).zip</t>
    </r>
  </si>
  <si>
    <r>
      <rPr>
        <rFont val="&quot;Helvetica Neue&quot;, Helvetica, Arial, sans-serif"/>
        <color rgb="FF1155CC"/>
        <sz val="11.0"/>
        <u/>
      </rPr>
      <t>King of Fighters EX, The - NeoBlood (USA).zip</t>
    </r>
  </si>
  <si>
    <r>
      <rPr>
        <rFont val="&quot;Helvetica Neue&quot;, Helvetica, Arial, sans-serif"/>
        <color rgb="FF1155CC"/>
        <sz val="11.0"/>
        <u/>
      </rPr>
      <t>King of Fighters EX 2, The - Howling Blood (Europe).zip</t>
    </r>
  </si>
  <si>
    <r>
      <rPr>
        <rFont val="&quot;Helvetica Neue&quot;, Helvetica, Arial, sans-serif"/>
        <color rgb="FF1155CC"/>
        <sz val="11.0"/>
        <u/>
      </rPr>
      <t>King of Fighters EX 2, The - Howling Blood (Japan) (Rev 1).zip</t>
    </r>
  </si>
  <si>
    <r>
      <rPr>
        <rFont val="&quot;Helvetica Neue&quot;, Helvetica, Arial, sans-serif"/>
        <color rgb="FF1155CC"/>
        <sz val="11.0"/>
        <u/>
      </rPr>
      <t>King of Fighters EX 2, The - Howling Blood (USA) (Beta) (2003-04-03).zip</t>
    </r>
  </si>
  <si>
    <r>
      <rPr>
        <rFont val="&quot;Helvetica Neue&quot;, Helvetica, Arial, sans-serif"/>
        <color rgb="FF1155CC"/>
        <sz val="11.0"/>
        <u/>
      </rPr>
      <t>King of Fighters EX 2, The - Howling Blood (USA).zip</t>
    </r>
  </si>
  <si>
    <r>
      <rPr>
        <rFont val="&quot;Helvetica Neue&quot;, Helvetica, Arial, sans-serif"/>
        <color rgb="FF1155CC"/>
        <sz val="11.0"/>
        <u/>
      </rPr>
      <t>Kinniku Banzuke - Kimero! Kiseki no Kanzen Seiha (Japan).zip</t>
    </r>
  </si>
  <si>
    <r>
      <rPr>
        <rFont val="&quot;Helvetica Neue&quot;, Helvetica, Arial, sans-serif"/>
        <color rgb="FF1155CC"/>
        <sz val="11.0"/>
        <u/>
      </rPr>
      <t>Kinniku Banzuke - Kongou-kun no Daibouken! (Japan).zip</t>
    </r>
  </si>
  <si>
    <r>
      <rPr>
        <rFont val="&quot;Helvetica Neue&quot;, Helvetica, Arial, sans-serif"/>
        <color rgb="FF1155CC"/>
        <sz val="11.0"/>
        <u/>
      </rPr>
      <t>Kinnikuman II-Sei - Seigi Choujin e no Michi (Japan).zip</t>
    </r>
  </si>
  <si>
    <r>
      <rPr>
        <rFont val="&quot;Helvetica Neue&quot;, Helvetica, Arial, sans-serif"/>
        <color rgb="FF1155CC"/>
        <sz val="11.0"/>
        <u/>
      </rPr>
      <t>Kirby &amp; The Amazing Mirror (Europe) (En,Fr,De,Es,It) (Virtual Console).zip</t>
    </r>
  </si>
  <si>
    <r>
      <rPr>
        <rFont val="&quot;Helvetica Neue&quot;, Helvetica, Arial, sans-serif"/>
        <color rgb="FF1155CC"/>
        <sz val="11.0"/>
        <u/>
      </rPr>
      <t>Kirby &amp; The Amazing Mirror (Europe) (En,Fr,De,Es,It).zip</t>
    </r>
  </si>
  <si>
    <r>
      <rPr>
        <rFont val="&quot;Helvetica Neue&quot;, Helvetica, Arial, sans-serif"/>
        <color rgb="FF1155CC"/>
        <sz val="11.0"/>
        <u/>
      </rPr>
      <t>Kirby &amp; The Amazing Mirror (USA) (Virtual Console).zip</t>
    </r>
  </si>
  <si>
    <r>
      <rPr>
        <rFont val="&quot;Helvetica Neue&quot;, Helvetica, Arial, sans-serif"/>
        <color rgb="FF1155CC"/>
        <sz val="11.0"/>
        <u/>
      </rPr>
      <t>Kirby &amp; The Amazing Mirror (USA).zip</t>
    </r>
  </si>
  <si>
    <r>
      <rPr>
        <rFont val="&quot;Helvetica Neue&quot;, Helvetica, Arial, sans-serif"/>
        <color rgb="FF1155CC"/>
        <sz val="11.0"/>
        <u/>
      </rPr>
      <t>Kirby - Nightmare in Dream Land (Europe) (En,Fr,De,Es,It) (Virtual Console).zip</t>
    </r>
  </si>
  <si>
    <r>
      <rPr>
        <rFont val="&quot;Helvetica Neue&quot;, Helvetica, Arial, sans-serif"/>
        <color rgb="FF1155CC"/>
        <sz val="11.0"/>
        <u/>
      </rPr>
      <t>Kirby - Nightmare in Dream Land (Europe) (En,Fr,De,Es,It).zip</t>
    </r>
  </si>
  <si>
    <r>
      <rPr>
        <rFont val="&quot;Helvetica Neue&quot;, Helvetica, Arial, sans-serif"/>
        <color rgb="FF1155CC"/>
        <sz val="11.0"/>
        <u/>
      </rPr>
      <t>Kirby - Nightmare in Dream Land (USA) (Virtual Console).zip</t>
    </r>
  </si>
  <si>
    <r>
      <rPr>
        <rFont val="&quot;Helvetica Neue&quot;, Helvetica, Arial, sans-serif"/>
        <color rgb="FF1155CC"/>
        <sz val="11.0"/>
        <u/>
      </rPr>
      <t>Kirby - Nightmare in Dream Land (USA).zip</t>
    </r>
  </si>
  <si>
    <r>
      <rPr>
        <rFont val="&quot;Helvetica Neue&quot;, Helvetica, Arial, sans-serif"/>
        <color rgb="FF1155CC"/>
        <sz val="11.0"/>
        <u/>
      </rPr>
      <t>Kisekko Gurumii - Chesty to Nuigurumi-tachi no Mahou no Bouken (Japan).zip</t>
    </r>
  </si>
  <si>
    <r>
      <rPr>
        <rFont val="&quot;Helvetica Neue&quot;, Helvetica, Arial, sans-serif"/>
        <color rgb="FF1155CC"/>
        <sz val="11.0"/>
        <u/>
      </rPr>
      <t>Kiss x Kiss - Seirei Gakuen (Japan).zip</t>
    </r>
  </si>
  <si>
    <r>
      <rPr>
        <rFont val="&quot;Helvetica Neue&quot;, Helvetica, Arial, sans-serif"/>
        <color rgb="FF1155CC"/>
        <sz val="11.0"/>
        <u/>
      </rPr>
      <t>Kiwame Mahjong Deluxe - Mirai Senshi 21 (Japan).zip</t>
    </r>
  </si>
  <si>
    <r>
      <rPr>
        <rFont val="&quot;Helvetica Neue&quot;, Helvetica, Arial, sans-serif"/>
        <color rgb="FF1155CC"/>
        <sz val="11.0"/>
        <u/>
      </rPr>
      <t>Klonoa - Empire of Dreams (Europe).zip</t>
    </r>
  </si>
  <si>
    <r>
      <rPr>
        <rFont val="&quot;Helvetica Neue&quot;, Helvetica, Arial, sans-serif"/>
        <color rgb="FF1155CC"/>
        <sz val="11.0"/>
        <u/>
      </rPr>
      <t>Klonoa - Empire of Dreams (USA).zip</t>
    </r>
  </si>
  <si>
    <r>
      <rPr>
        <rFont val="&quot;Helvetica Neue&quot;, Helvetica, Arial, sans-serif"/>
        <color rgb="FF1155CC"/>
        <sz val="11.0"/>
        <u/>
      </rPr>
      <t>Klonoa 2 - Dream Champ Tournament (USA) (Virtual Console).zip</t>
    </r>
  </si>
  <si>
    <r>
      <rPr>
        <rFont val="&quot;Helvetica Neue&quot;, Helvetica, Arial, sans-serif"/>
        <color rgb="FF1155CC"/>
        <sz val="11.0"/>
        <u/>
      </rPr>
      <t>Klonoa 2 - Dream Champ Tournament (USA).zip</t>
    </r>
  </si>
  <si>
    <r>
      <rPr>
        <rFont val="&quot;Helvetica Neue&quot;, Helvetica, Arial, sans-serif"/>
        <color rgb="FF1155CC"/>
        <sz val="11.0"/>
        <u/>
      </rPr>
      <t>Klonoa Heroes - Densetsu no Star Medal (Japan).zip</t>
    </r>
  </si>
  <si>
    <r>
      <rPr>
        <rFont val="&quot;Helvetica Neue&quot;, Helvetica, Arial, sans-serif"/>
        <color rgb="FF1155CC"/>
        <sz val="11.0"/>
        <u/>
      </rPr>
      <t>Knights' Kingdom (Europe) (En,De).zip</t>
    </r>
  </si>
  <si>
    <r>
      <rPr>
        <rFont val="&quot;Helvetica Neue&quot;, Helvetica, Arial, sans-serif"/>
        <color rgb="FF1155CC"/>
        <sz val="11.0"/>
        <u/>
      </rPr>
      <t>Knights' Kingdom (USA).zip</t>
    </r>
  </si>
  <si>
    <r>
      <rPr>
        <rFont val="&quot;Helvetica Neue&quot;, Helvetica, Arial, sans-serif"/>
        <color rgb="FF1155CC"/>
        <sz val="11.0"/>
        <u/>
      </rPr>
      <t>Koala Brothers - Outback Adventures (Europe) (En,Fr,De,Es,It,Nl,Pt,Da).zip</t>
    </r>
  </si>
  <si>
    <r>
      <rPr>
        <rFont val="&quot;Helvetica Neue&quot;, Helvetica, Arial, sans-serif"/>
        <color rgb="FF1155CC"/>
        <sz val="11.0"/>
        <u/>
      </rPr>
      <t>Koala Brothers - Outback Adventures (USA) (En,Fr,De,Es,It,Nl,Pt,Da).zip</t>
    </r>
  </si>
  <si>
    <r>
      <rPr>
        <rFont val="&quot;Helvetica Neue&quot;, Helvetica, Arial, sans-serif"/>
        <color rgb="FF1155CC"/>
        <sz val="11.0"/>
        <u/>
      </rPr>
      <t>Koinu-chan no Hajimete no Osanpo - Koinu no Kokoro Ikusei Game (Japan).zip</t>
    </r>
  </si>
  <si>
    <r>
      <rPr>
        <rFont val="&quot;Helvetica Neue&quot;, Helvetica, Arial, sans-serif"/>
        <color rgb="FF1155CC"/>
        <sz val="11.0"/>
        <u/>
      </rPr>
      <t>Koinu to Issho - Aijou Monogatari (Japan).zip</t>
    </r>
  </si>
  <si>
    <r>
      <rPr>
        <rFont val="&quot;Helvetica Neue&quot;, Helvetica, Arial, sans-serif"/>
        <color rgb="FF1155CC"/>
        <sz val="11.0"/>
        <u/>
      </rPr>
      <t>Koinu to Issho 2 (Japan).zip</t>
    </r>
  </si>
  <si>
    <r>
      <rPr>
        <rFont val="&quot;Helvetica Neue&quot;, Helvetica, Arial, sans-serif"/>
        <color rgb="FF1155CC"/>
        <sz val="11.0"/>
        <u/>
      </rPr>
      <t>Konami Arcade Game Collection (Japan).zip</t>
    </r>
  </si>
  <si>
    <r>
      <rPr>
        <rFont val="&quot;Helvetica Neue&quot;, Helvetica, Arial, sans-serif"/>
        <color rgb="FF1155CC"/>
        <sz val="11.0"/>
        <u/>
      </rPr>
      <t>Konami Collector's Series - Arcade Advanced (USA).zip</t>
    </r>
  </si>
  <si>
    <r>
      <rPr>
        <rFont val="&quot;Helvetica Neue&quot;, Helvetica, Arial, sans-serif"/>
        <color rgb="FF1155CC"/>
        <sz val="11.0"/>
        <u/>
      </rPr>
      <t>Konami Collector's Series - Arcade Classics (Europe) (En,Fr,De,Es,It).zip</t>
    </r>
  </si>
  <si>
    <r>
      <rPr>
        <rFont val="&quot;Helvetica Neue&quot;, Helvetica, Arial, sans-serif"/>
        <color rgb="FF1155CC"/>
        <sz val="11.0"/>
        <u/>
      </rPr>
      <t>Konami Krazy Racers (Europe) (Virtual Console).zip</t>
    </r>
  </si>
  <si>
    <r>
      <rPr>
        <rFont val="&quot;Helvetica Neue&quot;, Helvetica, Arial, sans-serif"/>
        <color rgb="FF1155CC"/>
        <sz val="11.0"/>
        <u/>
      </rPr>
      <t>Konami Krazy Racers (Europe).zip</t>
    </r>
  </si>
  <si>
    <r>
      <rPr>
        <rFont val="&quot;Helvetica Neue&quot;, Helvetica, Arial, sans-serif"/>
        <color rgb="FF1155CC"/>
        <sz val="11.0"/>
        <u/>
      </rPr>
      <t>Konami Krazy Racers (USA) (Beta).zip</t>
    </r>
  </si>
  <si>
    <r>
      <rPr>
        <rFont val="&quot;Helvetica Neue&quot;, Helvetica, Arial, sans-serif"/>
        <color rgb="FF1155CC"/>
        <sz val="11.0"/>
        <u/>
      </rPr>
      <t>Konami Krazy Racers (USA) (Virtual Console).zip</t>
    </r>
  </si>
  <si>
    <r>
      <rPr>
        <rFont val="&quot;Helvetica Neue&quot;, Helvetica, Arial, sans-serif"/>
        <color rgb="FF1155CC"/>
        <sz val="11.0"/>
        <u/>
      </rPr>
      <t>Konami Krazy Racers (USA).zip</t>
    </r>
  </si>
  <si>
    <r>
      <rPr>
        <rFont val="&quot;Helvetica Neue&quot;, Helvetica, Arial, sans-serif"/>
        <color rgb="FF1155CC"/>
        <sz val="11.0"/>
        <u/>
      </rPr>
      <t>Konami Wai Wai Racing Advance (Japan) (Virtual Console).zip</t>
    </r>
  </si>
  <si>
    <r>
      <rPr>
        <rFont val="&quot;Helvetica Neue&quot;, Helvetica, Arial, sans-serif"/>
        <color rgb="FF1155CC"/>
        <sz val="11.0"/>
        <u/>
      </rPr>
      <t>Konami Wai Wai Racing Advance (Japan).zip</t>
    </r>
  </si>
  <si>
    <r>
      <rPr>
        <rFont val="&quot;Helvetica Neue&quot;, Helvetica, Arial, sans-serif"/>
        <color rgb="FF1155CC"/>
        <sz val="11.0"/>
        <u/>
      </rPr>
      <t>Konchuu Monster - Battle Master (Japan).zip</t>
    </r>
  </si>
  <si>
    <r>
      <rPr>
        <rFont val="&quot;Helvetica Neue&quot;, Helvetica, Arial, sans-serif"/>
        <color rgb="FF1155CC"/>
        <sz val="11.0"/>
        <u/>
      </rPr>
      <t>Konchuu Monster - Battle Stadium (Japan).zip</t>
    </r>
  </si>
  <si>
    <r>
      <rPr>
        <rFont val="&quot;Helvetica Neue&quot;, Helvetica, Arial, sans-serif"/>
        <color rgb="FF1155CC"/>
        <sz val="11.0"/>
        <u/>
      </rPr>
      <t>Konchuu no Mori no Daibouken - Fushigi na Sekai no Juunin-tachi (Japan).zip</t>
    </r>
  </si>
  <si>
    <r>
      <rPr>
        <rFont val="&quot;Helvetica Neue&quot;, Helvetica, Arial, sans-serif"/>
        <color rgb="FF1155CC"/>
        <sz val="11.0"/>
        <u/>
      </rPr>
      <t>Kong - King of Atlantis (Europe).zip</t>
    </r>
  </si>
  <si>
    <r>
      <rPr>
        <rFont val="&quot;Helvetica Neue&quot;, Helvetica, Arial, sans-serif"/>
        <color rgb="FF1155CC"/>
        <sz val="11.0"/>
        <u/>
      </rPr>
      <t>Kong - King of Atlantis (USA).zip</t>
    </r>
  </si>
  <si>
    <r>
      <rPr>
        <rFont val="&quot;Helvetica Neue&quot;, Helvetica, Arial, sans-serif"/>
        <color rgb="FF1155CC"/>
        <sz val="11.0"/>
        <u/>
      </rPr>
      <t>Kong - The 8th Wonder of the World (USA) (En,Fr,Es).zip</t>
    </r>
  </si>
  <si>
    <r>
      <rPr>
        <rFont val="&quot;Helvetica Neue&quot;, Helvetica, Arial, sans-serif"/>
        <color rgb="FF1155CC"/>
        <sz val="11.0"/>
        <u/>
      </rPr>
      <t>Kong - The Animated Series (Europe) (En,Fr,De,Es,It,Nl).zip</t>
    </r>
  </si>
  <si>
    <r>
      <rPr>
        <rFont val="&quot;Helvetica Neue&quot;, Helvetica, Arial, sans-serif"/>
        <color rgb="FF1155CC"/>
        <sz val="11.0"/>
        <u/>
      </rPr>
      <t>Kong - The Animated Series (USA) (En,Fr,De,Es,It,Nl).zip</t>
    </r>
  </si>
  <si>
    <r>
      <rPr>
        <rFont val="&quot;Helvetica Neue&quot;, Helvetica, Arial, sans-serif"/>
        <color rgb="FF1155CC"/>
        <sz val="11.0"/>
        <u/>
      </rPr>
      <t>Konjiki no Gashbell!! - Makai no Bookmark (Japan).zip</t>
    </r>
  </si>
  <si>
    <r>
      <rPr>
        <rFont val="&quot;Helvetica Neue&quot;, Helvetica, Arial, sans-serif"/>
        <color rgb="FF1155CC"/>
        <sz val="11.0"/>
        <u/>
      </rPr>
      <t>Konjiki no Gashbell!! - Unare! Yuujou no Zakeru (Japan).zip</t>
    </r>
  </si>
  <si>
    <r>
      <rPr>
        <rFont val="&quot;Helvetica Neue&quot;, Helvetica, Arial, sans-serif"/>
        <color rgb="FF1155CC"/>
        <sz val="11.0"/>
        <u/>
      </rPr>
      <t>Konjiki no Gashbell!! - Unare! Yuujou no Zakeru 2 (Japan) (Rev 1).zip</t>
    </r>
  </si>
  <si>
    <r>
      <rPr>
        <rFont val="&quot;Helvetica Neue&quot;, Helvetica, Arial, sans-serif"/>
        <color rgb="FF1155CC"/>
        <sz val="11.0"/>
        <u/>
      </rPr>
      <t>Konjiki no Gashbell!! - Unare! Yuujou no Zakeru 2 (Japan).zip</t>
    </r>
  </si>
  <si>
    <r>
      <rPr>
        <rFont val="&quot;Helvetica Neue&quot;, Helvetica, Arial, sans-serif"/>
        <color rgb="FF1155CC"/>
        <sz val="11.0"/>
        <u/>
      </rPr>
      <t>Konjiki no Gashbell!! The Card Battle for GBA (Japan).zip</t>
    </r>
  </si>
  <si>
    <r>
      <rPr>
        <rFont val="&quot;Helvetica Neue&quot;, Helvetica, Arial, sans-serif"/>
        <color rgb="FF1155CC"/>
        <sz val="11.0"/>
        <u/>
      </rPr>
      <t>Konjiki no Gashbell!! Yuujou no Zakeru - Dream Tag Tournament (Japan).zip</t>
    </r>
  </si>
  <si>
    <r>
      <rPr>
        <rFont val="&quot;Helvetica Neue&quot;, Helvetica, Arial, sans-serif"/>
        <color rgb="FF1155CC"/>
        <sz val="11.0"/>
        <u/>
      </rPr>
      <t>Korokoro Puzzle - Happy Panecchu! (Japan).zip</t>
    </r>
  </si>
  <si>
    <r>
      <rPr>
        <rFont val="&quot;Helvetica Neue&quot;, Helvetica, Arial, sans-serif"/>
        <color rgb="FF1155CC"/>
        <sz val="11.0"/>
        <u/>
      </rPr>
      <t>Kotoba no Puzzle - Mojipittan Advance (Japan) (Virtual Console).zip</t>
    </r>
  </si>
  <si>
    <r>
      <rPr>
        <rFont val="&quot;Helvetica Neue&quot;, Helvetica, Arial, sans-serif"/>
        <color rgb="FF1155CC"/>
        <sz val="11.0"/>
        <u/>
      </rPr>
      <t>Kotoba no Puzzle - Mojipittan Advance (Japan).zip</t>
    </r>
  </si>
  <si>
    <r>
      <rPr>
        <rFont val="&quot;Helvetica Neue&quot;, Helvetica, Arial, sans-serif"/>
        <color rgb="FF1155CC"/>
        <sz val="11.0"/>
        <u/>
      </rPr>
      <t>Kouchuu Ouja Mushiking - Greatest Champion e no Michi (Japan).zip</t>
    </r>
  </si>
  <si>
    <r>
      <rPr>
        <rFont val="&quot;Helvetica Neue&quot;, Helvetica, Arial, sans-serif"/>
        <color rgb="FF1155CC"/>
        <sz val="11.0"/>
        <u/>
      </rPr>
      <t>Koukou Juken Advance Series Eigo Koubun Hen - 26 Units Shuuroku (Japan).zip</t>
    </r>
  </si>
  <si>
    <r>
      <rPr>
        <rFont val="&quot;Helvetica Neue&quot;, Helvetica, Arial, sans-serif"/>
        <color rgb="FF1155CC"/>
        <sz val="11.0"/>
        <u/>
      </rPr>
      <t>Koukou Juken Advance Series Eijukugo Hen - 650 Phrases Shuuroku (Japan).zip</t>
    </r>
  </si>
  <si>
    <r>
      <rPr>
        <rFont val="&quot;Helvetica Neue&quot;, Helvetica, Arial, sans-serif"/>
        <color rgb="FF1155CC"/>
        <sz val="11.0"/>
        <u/>
      </rPr>
      <t>Koukou Juken Advance Series Eitango Hen - 2000 Words Shuuroku (Japan).zip</t>
    </r>
  </si>
  <si>
    <r>
      <rPr>
        <rFont val="&quot;Helvetica Neue&quot;, Helvetica, Arial, sans-serif"/>
        <color rgb="FF1155CC"/>
        <sz val="11.0"/>
        <u/>
      </rPr>
      <t>Koutetsu Teikoku (Japan).zip</t>
    </r>
  </si>
  <si>
    <r>
      <rPr>
        <rFont val="&quot;Helvetica Neue&quot;, Helvetica, Arial, sans-serif"/>
        <color rgb="FF1155CC"/>
        <sz val="11.0"/>
        <u/>
      </rPr>
      <t>Kunio-kun Nekketsu Collection 1 (Japan).zip</t>
    </r>
  </si>
  <si>
    <r>
      <rPr>
        <rFont val="&quot;Helvetica Neue&quot;, Helvetica, Arial, sans-serif"/>
        <color rgb="FF1155CC"/>
        <sz val="11.0"/>
        <u/>
      </rPr>
      <t>Kunio-kun Nekketsu Collection 2 (Japan).zip</t>
    </r>
  </si>
  <si>
    <r>
      <rPr>
        <rFont val="&quot;Helvetica Neue&quot;, Helvetica, Arial, sans-serif"/>
        <color rgb="FF1155CC"/>
        <sz val="11.0"/>
        <u/>
      </rPr>
      <t>Kunio-kun Nekketsu Collection 3 (Japan).zip</t>
    </r>
  </si>
  <si>
    <r>
      <rPr>
        <rFont val="&quot;Helvetica Neue&quot;, Helvetica, Arial, sans-serif"/>
        <color rgb="FF1155CC"/>
        <sz val="11.0"/>
        <u/>
      </rPr>
      <t>Kurohige no Golf Shiyouyo (Japan).zip</t>
    </r>
  </si>
  <si>
    <r>
      <rPr>
        <rFont val="&quot;Helvetica Neue&quot;, Helvetica, Arial, sans-serif"/>
        <color rgb="FF1155CC"/>
        <sz val="11.0"/>
        <u/>
      </rPr>
      <t>Kurohige no Kurutto Jintori (Japan).zip</t>
    </r>
  </si>
  <si>
    <r>
      <rPr>
        <rFont val="&quot;Helvetica Neue&quot;, Helvetica, Arial, sans-serif"/>
        <color rgb="FF1155CC"/>
        <sz val="11.0"/>
        <u/>
      </rPr>
      <t>Kurukuru Kururin (Europe).zip</t>
    </r>
  </si>
  <si>
    <r>
      <rPr>
        <rFont val="&quot;Helvetica Neue&quot;, Helvetica, Arial, sans-serif"/>
        <color rgb="FF1155CC"/>
        <sz val="11.0"/>
        <u/>
      </rPr>
      <t>Kurukuru Kururin (Japan).zip</t>
    </r>
  </si>
  <si>
    <r>
      <rPr>
        <rFont val="&quot;Helvetica Neue&quot;, Helvetica, Arial, sans-serif"/>
        <color rgb="FF1155CC"/>
        <sz val="11.0"/>
        <u/>
      </rPr>
      <t>Kururin Paradise (Japan).zip</t>
    </r>
  </si>
  <si>
    <r>
      <rPr>
        <rFont val="&quot;Helvetica Neue&quot;, Helvetica, Arial, sans-serif"/>
        <color rgb="FF1155CC"/>
        <sz val="11.0"/>
        <u/>
      </rPr>
      <t>LEGO Bionicle (Europe) (En,Fr,De,Es,It,Nl,Sv,Da).zip</t>
    </r>
  </si>
  <si>
    <r>
      <rPr>
        <rFont val="&quot;Helvetica Neue&quot;, Helvetica, Arial, sans-serif"/>
        <color rgb="FF1155CC"/>
        <sz val="11.0"/>
        <u/>
      </rPr>
      <t>LEGO Bionicle (USA) (En,Fr).zip</t>
    </r>
  </si>
  <si>
    <r>
      <rPr>
        <rFont val="&quot;Helvetica Neue&quot;, Helvetica, Arial, sans-serif"/>
        <color rgb="FF1155CC"/>
        <sz val="11.0"/>
        <u/>
      </rPr>
      <t>LEGO Island 2 - The Brickster's Revenge (Europe) (En,Fr,De,Es,It,Nl,Sv,Da).zip</t>
    </r>
  </si>
  <si>
    <r>
      <rPr>
        <rFont val="&quot;Helvetica Neue&quot;, Helvetica, Arial, sans-serif"/>
        <color rgb="FF1155CC"/>
        <sz val="11.0"/>
        <u/>
      </rPr>
      <t>LEGO Island 2 - The Brickster's Revenge (USA) (En,Fr).zip</t>
    </r>
  </si>
  <si>
    <r>
      <rPr>
        <rFont val="&quot;Helvetica Neue&quot;, Helvetica, Arial, sans-serif"/>
        <color rgb="FF1155CC"/>
        <sz val="11.0"/>
        <u/>
      </rPr>
      <t>LEGO Racers 2 (Europe) (Beta).zip</t>
    </r>
  </si>
  <si>
    <r>
      <rPr>
        <rFont val="&quot;Helvetica Neue&quot;, Helvetica, Arial, sans-serif"/>
        <color rgb="FF1155CC"/>
        <sz val="11.0"/>
        <u/>
      </rPr>
      <t>LEGO Racers 2 (Europe) (En,Fr,De,Es,It,Nl,Sv,Da).zip</t>
    </r>
  </si>
  <si>
    <r>
      <rPr>
        <rFont val="&quot;Helvetica Neue&quot;, Helvetica, Arial, sans-serif"/>
        <color rgb="FF1155CC"/>
        <sz val="11.0"/>
        <u/>
      </rPr>
      <t>LEGO Racers 2 (USA) (En,Fr).zip</t>
    </r>
  </si>
  <si>
    <r>
      <rPr>
        <rFont val="&quot;Helvetica Neue&quot;, Helvetica, Arial, sans-serif"/>
        <color rgb="FF1155CC"/>
        <sz val="11.0"/>
        <u/>
      </rPr>
      <t>LEGO Star Wars - The Video Game (Japan).zip</t>
    </r>
  </si>
  <si>
    <r>
      <rPr>
        <rFont val="&quot;Helvetica Neue&quot;, Helvetica, Arial, sans-serif"/>
        <color rgb="FF1155CC"/>
        <sz val="11.0"/>
        <u/>
      </rPr>
      <t>LEGO Star Wars - The Video Game (USA, Europe) (En,Fr,De,Es,It,Nl,Da).zip</t>
    </r>
  </si>
  <si>
    <r>
      <rPr>
        <rFont val="&quot;Helvetica Neue&quot;, Helvetica, Arial, sans-serif"/>
        <color rgb="FF1155CC"/>
        <sz val="11.0"/>
        <u/>
      </rPr>
      <t>LEGO Star Wars II - The Original Trilogy (Europe) (En,Fr,De,Es,It,Da).zip</t>
    </r>
  </si>
  <si>
    <r>
      <rPr>
        <rFont val="&quot;Helvetica Neue&quot;, Helvetica, Arial, sans-serif"/>
        <color rgb="FF1155CC"/>
        <sz val="11.0"/>
        <u/>
      </rPr>
      <t>LEGO Star Wars II - The Original Trilogy (USA).zip</t>
    </r>
  </si>
  <si>
    <r>
      <rPr>
        <rFont val="&quot;Helvetica Neue&quot;, Helvetica, Arial, sans-serif"/>
        <color rgb="FF1155CC"/>
        <sz val="11.0"/>
        <u/>
      </rPr>
      <t>Lady Sia (Europe) (En,Fr,De,Es,It,Nl).zip</t>
    </r>
  </si>
  <si>
    <r>
      <rPr>
        <rFont val="&quot;Helvetica Neue&quot;, Helvetica, Arial, sans-serif"/>
        <color rgb="FF1155CC"/>
        <sz val="11.0"/>
        <u/>
      </rPr>
      <t>Lady Sia (USA) (En,Fr,De,Es,It,Nl).zip</t>
    </r>
  </si>
  <si>
    <r>
      <rPr>
        <rFont val="&quot;Helvetica Neue&quot;, Helvetica, Arial, sans-serif"/>
        <color rgb="FF1155CC"/>
        <sz val="11.0"/>
        <u/>
      </rPr>
      <t>Land Before Time, The (Europe) (En,Fr,De,Es,It).zip</t>
    </r>
  </si>
  <si>
    <r>
      <rPr>
        <rFont val="&quot;Helvetica Neue&quot;, Helvetica, Arial, sans-serif"/>
        <color rgb="FF1155CC"/>
        <sz val="11.0"/>
        <u/>
      </rPr>
      <t>Land Before Time, The (USA) (En,Es).zip</t>
    </r>
  </si>
  <si>
    <r>
      <rPr>
        <rFont val="&quot;Helvetica Neue&quot;, Helvetica, Arial, sans-serif"/>
        <color rgb="FF1155CC"/>
        <sz val="11.0"/>
        <u/>
      </rPr>
      <t>Land Before Time, The - Into the Mysterious Beyond (Europe) (En,Fr,De,Es,It,Nl,Pt,Da).zip</t>
    </r>
  </si>
  <si>
    <r>
      <rPr>
        <rFont val="&quot;Helvetica Neue&quot;, Helvetica, Arial, sans-serif"/>
        <color rgb="FF1155CC"/>
        <sz val="11.0"/>
        <u/>
      </rPr>
      <t>Land Before Time, The - Into the Mysterious Beyond (USA) (En,Fr,Es).zip</t>
    </r>
  </si>
  <si>
    <r>
      <rPr>
        <rFont val="&quot;Helvetica Neue&quot;, Helvetica, Arial, sans-serif"/>
        <color rgb="FF1155CC"/>
        <sz val="11.0"/>
        <u/>
      </rPr>
      <t>Lara Croft Tomb Raider - Legend (Europe) (En,Fr,De,Es,It).zip</t>
    </r>
  </si>
  <si>
    <r>
      <rPr>
        <rFont val="&quot;Helvetica Neue&quot;, Helvetica, Arial, sans-serif"/>
        <color rgb="FF1155CC"/>
        <sz val="11.0"/>
        <u/>
      </rPr>
      <t>Lara Croft Tomb Raider - Legend (USA) (En,Fr,De,Es,It).zip</t>
    </r>
  </si>
  <si>
    <r>
      <rPr>
        <rFont val="&quot;Helvetica Neue&quot;, Helvetica, Arial, sans-serif"/>
        <color rgb="FF1155CC"/>
        <sz val="11.0"/>
        <u/>
      </rPr>
      <t>Lara Croft Tomb Raider - The Prophecy (Europe) (En,Fr,De,Es,It).zip</t>
    </r>
  </si>
  <si>
    <r>
      <rPr>
        <rFont val="&quot;Helvetica Neue&quot;, Helvetica, Arial, sans-serif"/>
        <color rgb="FF1155CC"/>
        <sz val="11.0"/>
        <u/>
      </rPr>
      <t>Lara Croft Tomb Raider - The Prophecy (Japan).zip</t>
    </r>
  </si>
  <si>
    <r>
      <rPr>
        <rFont val="&quot;Helvetica Neue&quot;, Helvetica, Arial, sans-serif"/>
        <color rgb="FF1155CC"/>
        <sz val="11.0"/>
        <u/>
      </rPr>
      <t>Lara Croft Tomb Raider - The Prophecy (USA) (En,Fr,De,Es,It).zip</t>
    </r>
  </si>
  <si>
    <r>
      <rPr>
        <rFont val="&quot;Helvetica Neue&quot;, Helvetica, Arial, sans-serif"/>
        <color rgb="FF1155CC"/>
        <sz val="11.0"/>
        <u/>
      </rPr>
      <t>Lea - Passion Veterinaire (France) (En,Fr).zip</t>
    </r>
  </si>
  <si>
    <r>
      <rPr>
        <rFont val="&quot;Helvetica Neue&quot;, Helvetica, Arial, sans-serif"/>
        <color rgb="FF1155CC"/>
        <sz val="11.0"/>
        <u/>
      </rPr>
      <t>Legend of Dynamic - Goushouden - Houkai no Rondo (Japan).zip</t>
    </r>
  </si>
  <si>
    <r>
      <rPr>
        <rFont val="&quot;Helvetica Neue&quot;, Helvetica, Arial, sans-serif"/>
        <color rgb="FF1155CC"/>
        <sz val="11.0"/>
        <u/>
      </rPr>
      <t>Legend of Spyro, The - A New Beginning (Europe) (En,Fr,De,Es,It,Nl).zip</t>
    </r>
  </si>
  <si>
    <r>
      <rPr>
        <rFont val="&quot;Helvetica Neue&quot;, Helvetica, Arial, sans-serif"/>
        <color rgb="FF1155CC"/>
        <sz val="11.0"/>
        <u/>
      </rPr>
      <t>Legend of Spyro, The - A New Beginning (USA).zip</t>
    </r>
  </si>
  <si>
    <r>
      <rPr>
        <rFont val="&quot;Helvetica Neue&quot;, Helvetica, Arial, sans-serif"/>
        <color rgb="FF1155CC"/>
        <sz val="11.0"/>
        <u/>
      </rPr>
      <t>Legend of Spyro, The - The Eternal Night (Europe) (En,Fr,De,Es,It,Nl).zip</t>
    </r>
  </si>
  <si>
    <r>
      <rPr>
        <rFont val="&quot;Helvetica Neue&quot;, Helvetica, Arial, sans-serif"/>
        <color rgb="FF1155CC"/>
        <sz val="11.0"/>
        <u/>
      </rPr>
      <t>Legend of Spyro, The - The Eternal Night (USA) (En,Fr).zip</t>
    </r>
  </si>
  <si>
    <r>
      <rPr>
        <rFont val="&quot;Helvetica Neue&quot;, Helvetica, Arial, sans-serif"/>
        <color rgb="FF1155CC"/>
        <sz val="11.0"/>
        <u/>
      </rPr>
      <t>Legend of Zelda, The - A Link to the Past &amp; Four Swords (Europe) (En,Fr,De,Es,It).zip</t>
    </r>
  </si>
  <si>
    <r>
      <rPr>
        <rFont val="&quot;Helvetica Neue&quot;, Helvetica, Arial, sans-serif"/>
        <color rgb="FF1155CC"/>
        <sz val="11.0"/>
        <u/>
      </rPr>
      <t>Legend of Zelda, The - A Link to the Past &amp; Four Swords (USA).zip</t>
    </r>
  </si>
  <si>
    <r>
      <rPr>
        <rFont val="&quot;Helvetica Neue&quot;, Helvetica, Arial, sans-serif"/>
        <color rgb="FF1155CC"/>
        <sz val="11.0"/>
        <u/>
      </rPr>
      <t>Legend of Zelda, The - The Minish Cap (Europe) (En,Fr,De,Es,It).zip</t>
    </r>
  </si>
  <si>
    <r>
      <rPr>
        <rFont val="&quot;Helvetica Neue&quot;, Helvetica, Arial, sans-serif"/>
        <color rgb="FF1155CC"/>
        <sz val="11.0"/>
        <u/>
      </rPr>
      <t>Legend of Zelda, The - The Minish Cap (USA) (Demo) (Kiosk).zip</t>
    </r>
  </si>
  <si>
    <r>
      <rPr>
        <rFont val="&quot;Helvetica Neue&quot;, Helvetica, Arial, sans-serif"/>
        <color rgb="FF1155CC"/>
        <sz val="11.0"/>
        <u/>
      </rPr>
      <t>Legend of Zelda, The - The Minish Cap (USA).zip</t>
    </r>
  </si>
  <si>
    <r>
      <rPr>
        <rFont val="&quot;Helvetica Neue&quot;, Helvetica, Arial, sans-serif"/>
        <color rgb="FF1155CC"/>
        <sz val="11.0"/>
        <u/>
      </rPr>
      <t>Legends of Wrestling II (USA, Europe).zip</t>
    </r>
  </si>
  <si>
    <r>
      <rPr>
        <rFont val="&quot;Helvetica Neue&quot;, Helvetica, Arial, sans-serif"/>
        <color rgb="FF1155CC"/>
        <sz val="11.0"/>
        <u/>
      </rPr>
      <t>Legendz - Buhwarhaneun Siryeonyi Seom (Korea).zip</t>
    </r>
  </si>
  <si>
    <r>
      <rPr>
        <rFont val="&quot;Helvetica Neue&quot;, Helvetica, Arial, sans-serif"/>
        <color rgb="FF1155CC"/>
        <sz val="11.0"/>
        <u/>
      </rPr>
      <t>Legendz - Sign of Nekuromu (Japan).zip</t>
    </r>
  </si>
  <si>
    <r>
      <rPr>
        <rFont val="&quot;Helvetica Neue&quot;, Helvetica, Arial, sans-serif"/>
        <color rgb="FF1155CC"/>
        <sz val="11.0"/>
        <u/>
      </rPr>
      <t>Legendz - Yomigaeru Shiren no Shima (Japan).zip</t>
    </r>
  </si>
  <si>
    <r>
      <rPr>
        <rFont val="&quot;Helvetica Neue&quot;, Helvetica, Arial, sans-serif"/>
        <color rgb="FF1155CC"/>
        <sz val="11.0"/>
        <u/>
      </rPr>
      <t>Leiman IV - Guangming Zhi Lv (Taiwan) (Unl).zip</t>
    </r>
  </si>
  <si>
    <r>
      <rPr>
        <rFont val="&quot;Helvetica Neue&quot;, Helvetica, Arial, sans-serif"/>
        <color rgb="FF1155CC"/>
        <sz val="11.0"/>
        <u/>
      </rPr>
      <t>Lemony Snicket's A Series of Unfortunate Events (Europe) (Fr,Es).zip</t>
    </r>
  </si>
  <si>
    <r>
      <rPr>
        <rFont val="&quot;Helvetica Neue&quot;, Helvetica, Arial, sans-serif"/>
        <color rgb="FF1155CC"/>
        <sz val="11.0"/>
        <u/>
      </rPr>
      <t>Lemony Snicket's A Series of Unfortunate Events (USA, Europe).zip</t>
    </r>
  </si>
  <si>
    <r>
      <rPr>
        <rFont val="&quot;Helvetica Neue&quot;, Helvetica, Arial, sans-serif"/>
        <color rgb="FF1155CC"/>
        <sz val="11.0"/>
        <u/>
      </rPr>
      <t>Lemony Snicket - Raetselhafte Ereignisse (Germany).zip</t>
    </r>
  </si>
  <si>
    <r>
      <rPr>
        <rFont val="&quot;Helvetica Neue&quot;, Helvetica, Arial, sans-serif"/>
        <color rgb="FF1155CC"/>
        <sz val="11.0"/>
        <u/>
      </rPr>
      <t>Lemony Snicket - Una Serie di Sfortunati Eventi (Italy).zip</t>
    </r>
  </si>
  <si>
    <r>
      <rPr>
        <rFont val="&quot;Helvetica Neue&quot;, Helvetica, Arial, sans-serif"/>
        <color rgb="FF1155CC"/>
        <sz val="11.0"/>
        <u/>
      </rPr>
      <t>Let's Ride! - Dreamer (USA).zip</t>
    </r>
  </si>
  <si>
    <r>
      <rPr>
        <rFont val="&quot;Helvetica Neue&quot;, Helvetica, Arial, sans-serif"/>
        <color rgb="FF1155CC"/>
        <sz val="11.0"/>
        <u/>
      </rPr>
      <t>Let's Ride! - Friends Forever (USA).zip</t>
    </r>
  </si>
  <si>
    <r>
      <rPr>
        <rFont val="&quot;Helvetica Neue&quot;, Helvetica, Arial, sans-serif"/>
        <color rgb="FF1155CC"/>
        <sz val="11.0"/>
        <u/>
      </rPr>
      <t>Let's Ride! - Sunshine Stables (USA).zip</t>
    </r>
  </si>
  <si>
    <r>
      <rPr>
        <rFont val="&quot;Helvetica Neue&quot;, Helvetica, Arial, sans-serif"/>
        <color rgb="FF1155CC"/>
        <sz val="11.0"/>
        <u/>
      </rPr>
      <t>Licca-chan no Oshare Nikki (Japan).zip</t>
    </r>
  </si>
  <si>
    <r>
      <rPr>
        <rFont val="&quot;Helvetica Neue&quot;, Helvetica, Arial, sans-serif"/>
        <color rgb="FF1155CC"/>
        <sz val="11.0"/>
        <u/>
      </rPr>
      <t>Lilliput Oukoku - Lillimoni to Issho Puni! (Japan).zip</t>
    </r>
  </si>
  <si>
    <r>
      <rPr>
        <rFont val="&quot;Helvetica Neue&quot;, Helvetica, Arial, sans-serif"/>
        <color rgb="FF1155CC"/>
        <sz val="11.0"/>
        <u/>
      </rPr>
      <t>Lilo &amp; Stitch (Europe) (En,Fr,De,Es,It,Nl) (Rev 1).zip</t>
    </r>
  </si>
  <si>
    <r>
      <rPr>
        <rFont val="&quot;Helvetica Neue&quot;, Helvetica, Arial, sans-serif"/>
        <color rgb="FF1155CC"/>
        <sz val="11.0"/>
        <u/>
      </rPr>
      <t>Lilo &amp; Stitch (Europe) (En,Fr,De,Es,It,Nl).zip</t>
    </r>
  </si>
  <si>
    <r>
      <rPr>
        <rFont val="&quot;Helvetica Neue&quot;, Helvetica, Arial, sans-serif"/>
        <color rgb="FF1155CC"/>
        <sz val="11.0"/>
        <u/>
      </rPr>
      <t>Lilo &amp; Stitch (Japan).zip</t>
    </r>
  </si>
  <si>
    <r>
      <rPr>
        <rFont val="&quot;Helvetica Neue&quot;, Helvetica, Arial, sans-serif"/>
        <color rgb="FF1155CC"/>
        <sz val="11.0"/>
        <u/>
      </rPr>
      <t>Lilo &amp; Stitch (USA).zip</t>
    </r>
  </si>
  <si>
    <r>
      <rPr>
        <rFont val="&quot;Helvetica Neue&quot;, Helvetica, Arial, sans-serif"/>
        <color rgb="FF1155CC"/>
        <sz val="11.0"/>
        <u/>
      </rPr>
      <t>Lilo &amp; Stitch 2 (Europe) (En,Fr,De,Es).zip</t>
    </r>
  </si>
  <si>
    <r>
      <rPr>
        <rFont val="&quot;Helvetica Neue&quot;, Helvetica, Arial, sans-serif"/>
        <color rgb="FF1155CC"/>
        <sz val="11.0"/>
        <u/>
      </rPr>
      <t>Lilo &amp; Stitch 2 - Haemsterviel Havoc (USA).zip</t>
    </r>
  </si>
  <si>
    <r>
      <rPr>
        <rFont val="&quot;Helvetica Neue&quot;, Helvetica, Arial, sans-serif"/>
        <color rgb="FF1155CC"/>
        <sz val="11.0"/>
        <u/>
      </rPr>
      <t>Lindsi Luna Blast (World) (v1.01) (Unl).zip</t>
    </r>
  </si>
  <si>
    <r>
      <rPr>
        <rFont val="&quot;Helvetica Neue&quot;, Helvetica, Arial, sans-serif"/>
        <color rgb="FF1155CC"/>
        <sz val="11.0"/>
        <u/>
      </rPr>
      <t>Lion King, The (Europe) (En,Fr,De,Es,It,Nl,Sv,Da).zip</t>
    </r>
  </si>
  <si>
    <r>
      <rPr>
        <rFont val="&quot;Helvetica Neue&quot;, Helvetica, Arial, sans-serif"/>
        <color rgb="FF1155CC"/>
        <sz val="11.0"/>
        <u/>
      </rPr>
      <t>Lion King 1 1-2, The (USA).zip</t>
    </r>
  </si>
  <si>
    <r>
      <rPr>
        <rFont val="&quot;Helvetica Neue&quot;, Helvetica, Arial, sans-serif"/>
        <color rgb="FF1155CC"/>
        <sz val="11.0"/>
        <u/>
      </rPr>
      <t>Little Buster Q (Japan).zip</t>
    </r>
  </si>
  <si>
    <r>
      <rPr>
        <rFont val="&quot;Helvetica Neue&quot;, Helvetica, Arial, sans-serif"/>
        <color rgb="FF1155CC"/>
        <sz val="11.0"/>
        <u/>
      </rPr>
      <t>Little Einsteins (USA).zip</t>
    </r>
  </si>
  <si>
    <r>
      <rPr>
        <rFont val="&quot;Helvetica Neue&quot;, Helvetica, Arial, sans-serif"/>
        <color rgb="FF1155CC"/>
        <sz val="11.0"/>
        <u/>
      </rPr>
      <t>Little League Baseball 2002 (USA) (En,Es).zip</t>
    </r>
  </si>
  <si>
    <r>
      <rPr>
        <rFont val="&quot;Helvetica Neue&quot;, Helvetica, Arial, sans-serif"/>
        <color rgb="FF1155CC"/>
        <sz val="11.0"/>
        <u/>
      </rPr>
      <t>Little Mermaid, The - Magic in Two Kingdoms (USA, Europe) (En,Fr,De,Es,It).zip</t>
    </r>
  </si>
  <si>
    <r>
      <rPr>
        <rFont val="&quot;Helvetica Neue&quot;, Helvetica, Arial, sans-serif"/>
        <color rgb="FF1155CC"/>
        <sz val="11.0"/>
        <u/>
      </rPr>
      <t>Little Patissier - Cake no Oshiro (Japan).zip</t>
    </r>
  </si>
  <si>
    <r>
      <rPr>
        <rFont val="&quot;Helvetica Neue&quot;, Helvetica, Arial, sans-serif"/>
        <color rgb="FF1155CC"/>
        <sz val="11.0"/>
        <u/>
      </rPr>
      <t>Lizzie McGuire (Europe) (En,Fr,De,Es).zip</t>
    </r>
  </si>
  <si>
    <r>
      <rPr>
        <rFont val="&quot;Helvetica Neue&quot;, Helvetica, Arial, sans-serif"/>
        <color rgb="FF1155CC"/>
        <sz val="11.0"/>
        <u/>
      </rPr>
      <t>Lizzie McGuire - On the Go! (USA).zip</t>
    </r>
  </si>
  <si>
    <r>
      <rPr>
        <rFont val="&quot;Helvetica Neue&quot;, Helvetica, Arial, sans-serif"/>
        <color rgb="FF1155CC"/>
        <sz val="11.0"/>
        <u/>
      </rPr>
      <t>Lizzie McGuire 2 - Lizzie Diaries (USA) (En,Fr).zip</t>
    </r>
  </si>
  <si>
    <r>
      <rPr>
        <rFont val="&quot;Helvetica Neue&quot;, Helvetica, Arial, sans-serif"/>
        <color rgb="FF1155CC"/>
        <sz val="11.0"/>
        <u/>
      </rPr>
      <t>Lizzie McGuire 3 - Homecoming Havoc (USA).zip</t>
    </r>
  </si>
  <si>
    <r>
      <rPr>
        <rFont val="&quot;Helvetica Neue&quot;, Helvetica, Arial, sans-serif"/>
        <color rgb="FF1155CC"/>
        <sz val="11.0"/>
        <u/>
      </rPr>
      <t>Lode Runner (Japan).zip</t>
    </r>
  </si>
  <si>
    <r>
      <rPr>
        <rFont val="&quot;Helvetica Neue&quot;, Helvetica, Arial, sans-serif"/>
        <color rgb="FF1155CC"/>
        <sz val="11.0"/>
        <u/>
      </rPr>
      <t>Looney Tunes - Back in Action (USA, Europe) (En,Fr,De,Es,It).zip</t>
    </r>
  </si>
  <si>
    <r>
      <rPr>
        <rFont val="&quot;Helvetica Neue&quot;, Helvetica, Arial, sans-serif"/>
        <color rgb="FF1155CC"/>
        <sz val="11.0"/>
        <u/>
      </rPr>
      <t>Looney Tunes Double Pack (Europe).zip</t>
    </r>
  </si>
  <si>
    <r>
      <rPr>
        <rFont val="&quot;Helvetica Neue&quot;, Helvetica, Arial, sans-serif"/>
        <color rgb="FF1155CC"/>
        <sz val="11.0"/>
        <u/>
      </rPr>
      <t>Looney Tunes Double Pack (USA).zip</t>
    </r>
  </si>
  <si>
    <r>
      <rPr>
        <rFont val="&quot;Helvetica Neue&quot;, Helvetica, Arial, sans-serif"/>
        <color rgb="FF1155CC"/>
        <sz val="11.0"/>
        <u/>
      </rPr>
      <t>Lord of the Rings, The - Futatsu no Tou (Japan).zip</t>
    </r>
  </si>
  <si>
    <r>
      <rPr>
        <rFont val="&quot;Helvetica Neue&quot;, Helvetica, Arial, sans-serif"/>
        <color rgb="FF1155CC"/>
        <sz val="11.0"/>
        <u/>
      </rPr>
      <t>Lord of the Rings, The - Nakatsukuni Daisanki (Japan).zip</t>
    </r>
  </si>
  <si>
    <r>
      <rPr>
        <rFont val="&quot;Helvetica Neue&quot;, Helvetica, Arial, sans-serif"/>
        <color rgb="FF1155CC"/>
        <sz val="11.0"/>
        <u/>
      </rPr>
      <t>Lord of the Rings, The - Ou no Kikan (Japan).zip</t>
    </r>
  </si>
  <si>
    <r>
      <rPr>
        <rFont val="&quot;Helvetica Neue&quot;, Helvetica, Arial, sans-serif"/>
        <color rgb="FF1155CC"/>
        <sz val="11.0"/>
        <u/>
      </rPr>
      <t>Lord of the Rings, The - The Fellowship of the Ring (Europe) (En,Fr,De,Es,It).zip</t>
    </r>
  </si>
  <si>
    <r>
      <rPr>
        <rFont val="&quot;Helvetica Neue&quot;, Helvetica, Arial, sans-serif"/>
        <color rgb="FF1155CC"/>
        <sz val="11.0"/>
        <u/>
      </rPr>
      <t>Lord of the Rings, The - The Fellowship of the Ring (USA) (Rev 1).zip</t>
    </r>
  </si>
  <si>
    <r>
      <rPr>
        <rFont val="&quot;Helvetica Neue&quot;, Helvetica, Arial, sans-serif"/>
        <color rgb="FF1155CC"/>
        <sz val="11.0"/>
        <u/>
      </rPr>
      <t>Lord of the Rings, The - The Fellowship of the Ring (USA).zip</t>
    </r>
  </si>
  <si>
    <r>
      <rPr>
        <rFont val="&quot;Helvetica Neue&quot;, Helvetica, Arial, sans-serif"/>
        <color rgb="FF1155CC"/>
        <sz val="11.0"/>
        <u/>
      </rPr>
      <t>Lord of the Rings, The - The Return of the King (USA) (Unl).zip</t>
    </r>
  </si>
  <si>
    <r>
      <rPr>
        <rFont val="&quot;Helvetica Neue&quot;, Helvetica, Arial, sans-serif"/>
        <color rgb="FF1155CC"/>
        <sz val="11.0"/>
        <u/>
      </rPr>
      <t>Lord of the Rings, The - The Return of the King (USA, Europe) (En,Fr,De,Es,It).zip</t>
    </r>
  </si>
  <si>
    <r>
      <rPr>
        <rFont val="&quot;Helvetica Neue&quot;, Helvetica, Arial, sans-serif"/>
        <color rgb="FF1155CC"/>
        <sz val="11.0"/>
        <u/>
      </rPr>
      <t>Lord of the Rings, The - The Third Age (USA, Europe) (En,Fr,De,Es,It).zip</t>
    </r>
  </si>
  <si>
    <r>
      <rPr>
        <rFont val="&quot;Helvetica Neue&quot;, Helvetica, Arial, sans-serif"/>
        <color rgb="FF1155CC"/>
        <sz val="11.0"/>
        <u/>
      </rPr>
      <t>Lord of the Rings, The - The Two Towers (USA, Europe) (En,Fr,De,Es,It,Nl).zip</t>
    </r>
  </si>
  <si>
    <r>
      <rPr>
        <rFont val="&quot;Helvetica Neue&quot;, Helvetica, Arial, sans-serif"/>
        <color rgb="FF1155CC"/>
        <sz val="11.0"/>
        <u/>
      </rPr>
      <t>Lord of the Rings IV, The - The Fellowship of the Ring (USA) (Unl).zip</t>
    </r>
  </si>
  <si>
    <r>
      <rPr>
        <rFont val="&quot;Helvetica Neue&quot;, Helvetica, Arial, sans-serif"/>
        <color rgb="FF1155CC"/>
        <sz val="11.0"/>
        <u/>
      </rPr>
      <t>Lost Vikings, The (Europe) (En,Fr,De,Es).zip</t>
    </r>
  </si>
  <si>
    <r>
      <rPr>
        <rFont val="&quot;Helvetica Neue&quot;, Helvetica, Arial, sans-serif"/>
        <color rgb="FF1155CC"/>
        <sz val="11.0"/>
        <u/>
      </rPr>
      <t>Lost Vikings, The (USA).zip</t>
    </r>
  </si>
  <si>
    <r>
      <rPr>
        <rFont val="&quot;Helvetica Neue&quot;, Helvetica, Arial, sans-serif"/>
        <color rgb="FF1155CC"/>
        <sz val="11.0"/>
        <u/>
      </rPr>
      <t>Love Hina Advance - Shukufuku no Kane wa Naru Kana (Japan).zip</t>
    </r>
  </si>
  <si>
    <r>
      <rPr>
        <rFont val="&quot;Helvetica Neue&quot;, Helvetica, Arial, sans-serif"/>
        <color rgb="FF1155CC"/>
        <sz val="11.0"/>
        <u/>
      </rPr>
      <t>Lu-Hai-Kong Dazhan (China) (Proto).zip</t>
    </r>
  </si>
  <si>
    <r>
      <rPr>
        <rFont val="&quot;Helvetica Neue&quot;, Helvetica, Arial, sans-serif"/>
        <color rgb="FF1155CC"/>
        <sz val="11.0"/>
        <u/>
      </rPr>
      <t>Lucky Luke - Wanted! (Europe) (En,Fr,De,Es,It,Nl).zip</t>
    </r>
  </si>
  <si>
    <r>
      <rPr>
        <rFont val="&quot;Helvetica Neue&quot;, Helvetica, Arial, sans-serif"/>
        <color rgb="FF1155CC"/>
        <sz val="11.0"/>
        <u/>
      </rPr>
      <t>Lufia - The Ruins of Lore (USA).zip</t>
    </r>
  </si>
  <si>
    <r>
      <rPr>
        <rFont val="&quot;Helvetica Neue&quot;, Helvetica, Arial, sans-serif"/>
        <color rgb="FF1155CC"/>
        <sz val="11.0"/>
        <u/>
      </rPr>
      <t>Luggage Retrieval Officer (World) (Aftermarket) (Unl).zip</t>
    </r>
  </si>
  <si>
    <r>
      <rPr>
        <rFont val="&quot;Helvetica Neue&quot;, Helvetica, Arial, sans-serif"/>
        <color rgb="FF1155CC"/>
        <sz val="11.0"/>
        <u/>
      </rPr>
      <t>Lunar Legend (Japan).zip</t>
    </r>
  </si>
  <si>
    <r>
      <rPr>
        <rFont val="&quot;Helvetica Neue&quot;, Helvetica, Arial, sans-serif"/>
        <color rgb="FF1155CC"/>
        <sz val="11.0"/>
        <u/>
      </rPr>
      <t>Lunar Legend (USA).zip</t>
    </r>
  </si>
  <si>
    <r>
      <rPr>
        <rFont val="&quot;Helvetica Neue&quot;, Helvetica, Arial, sans-serif"/>
        <color rgb="FF1155CC"/>
        <sz val="11.0"/>
        <u/>
      </rPr>
      <t>M&amp;M's - Blast! (USA).zip</t>
    </r>
  </si>
  <si>
    <r>
      <rPr>
        <rFont val="&quot;Helvetica Neue&quot;, Helvetica, Arial, sans-serif"/>
        <color rgb="FF1155CC"/>
        <sz val="11.0"/>
        <u/>
      </rPr>
      <t>M&amp;M's - Break' Em (USA) (Rev 1).zip</t>
    </r>
  </si>
  <si>
    <r>
      <rPr>
        <rFont val="&quot;Helvetica Neue&quot;, Helvetica, Arial, sans-serif"/>
        <color rgb="FF1155CC"/>
        <sz val="11.0"/>
        <u/>
      </rPr>
      <t>MAER Heaven - Knockin' on Heaven's Door (Japan).zip</t>
    </r>
  </si>
  <si>
    <r>
      <rPr>
        <rFont val="&quot;Helvetica Neue&quot;, Helvetica, Arial, sans-serif"/>
        <color rgb="FF1155CC"/>
        <sz val="11.0"/>
        <u/>
      </rPr>
      <t>MLB SlugFest 2004 (USA).zip</t>
    </r>
  </si>
  <si>
    <r>
      <rPr>
        <rFont val="&quot;Helvetica Neue&quot;, Helvetica, Arial, sans-serif"/>
        <color rgb="FF1155CC"/>
        <sz val="11.0"/>
        <u/>
      </rPr>
      <t>MX 2002 Featuring Ricky Carmichael (USA, Europe).zip</t>
    </r>
  </si>
  <si>
    <r>
      <rPr>
        <rFont val="&quot;Helvetica Neue&quot;, Helvetica, Arial, sans-serif"/>
        <color rgb="FF1155CC"/>
        <sz val="11.0"/>
        <u/>
      </rPr>
      <t>Madagascar (Europe) (Fr,De,Pt).zip</t>
    </r>
  </si>
  <si>
    <r>
      <rPr>
        <rFont val="&quot;Helvetica Neue&quot;, Helvetica, Arial, sans-serif"/>
        <color rgb="FF1155CC"/>
        <sz val="11.0"/>
        <u/>
      </rPr>
      <t>Madagascar (Europe).zip</t>
    </r>
  </si>
  <si>
    <r>
      <rPr>
        <rFont val="&quot;Helvetica Neue&quot;, Helvetica, Arial, sans-serif"/>
        <color rgb="FF1155CC"/>
        <sz val="11.0"/>
        <u/>
      </rPr>
      <t>Madagascar (Italy).zip</t>
    </r>
  </si>
  <si>
    <r>
      <rPr>
        <rFont val="&quot;Helvetica Neue&quot;, Helvetica, Arial, sans-serif"/>
        <color rgb="FF1155CC"/>
        <sz val="11.0"/>
        <u/>
      </rPr>
      <t>Madagascar (Japan).zip</t>
    </r>
  </si>
  <si>
    <r>
      <rPr>
        <rFont val="&quot;Helvetica Neue&quot;, Helvetica, Arial, sans-serif"/>
        <color rgb="FF1155CC"/>
        <sz val="11.0"/>
        <u/>
      </rPr>
      <t>Madagascar (Netherlands).zip</t>
    </r>
  </si>
  <si>
    <r>
      <rPr>
        <rFont val="&quot;Helvetica Neue&quot;, Helvetica, Arial, sans-serif"/>
        <color rgb="FF1155CC"/>
        <sz val="11.0"/>
        <u/>
      </rPr>
      <t>Madagascar (Spain).zip</t>
    </r>
  </si>
  <si>
    <r>
      <rPr>
        <rFont val="&quot;Helvetica Neue&quot;, Helvetica, Arial, sans-serif"/>
        <color rgb="FF1155CC"/>
        <sz val="11.0"/>
        <u/>
      </rPr>
      <t>Madagascar (USA).zip</t>
    </r>
  </si>
  <si>
    <r>
      <rPr>
        <rFont val="&quot;Helvetica Neue&quot;, Helvetica, Arial, sans-serif"/>
        <color rgb="FF1155CC"/>
        <sz val="11.0"/>
        <u/>
      </rPr>
      <t>Madagascar - Operacion Pinguino (Spain).zip</t>
    </r>
  </si>
  <si>
    <r>
      <rPr>
        <rFont val="&quot;Helvetica Neue&quot;, Helvetica, Arial, sans-serif"/>
        <color rgb="FF1155CC"/>
        <sz val="11.0"/>
        <u/>
      </rPr>
      <t>Madagascar - Operation Penguin (Europe) (Fr,De).zip</t>
    </r>
  </si>
  <si>
    <r>
      <rPr>
        <rFont val="&quot;Helvetica Neue&quot;, Helvetica, Arial, sans-serif"/>
        <color rgb="FF1155CC"/>
        <sz val="11.0"/>
        <u/>
      </rPr>
      <t>Madagascar - Operation Penguin (Europe) (It,Nl).zip</t>
    </r>
  </si>
  <si>
    <r>
      <rPr>
        <rFont val="&quot;Helvetica Neue&quot;, Helvetica, Arial, sans-serif"/>
        <color rgb="FF1155CC"/>
        <sz val="11.0"/>
        <u/>
      </rPr>
      <t>Madagascar - Operation Penguin (Europe).zip</t>
    </r>
  </si>
  <si>
    <r>
      <rPr>
        <rFont val="&quot;Helvetica Neue&quot;, Helvetica, Arial, sans-serif"/>
        <color rgb="FF1155CC"/>
        <sz val="11.0"/>
        <u/>
      </rPr>
      <t>Madagascar - Operation Penguin (USA).zip</t>
    </r>
  </si>
  <si>
    <r>
      <rPr>
        <rFont val="&quot;Helvetica Neue&quot;, Helvetica, Arial, sans-serif"/>
        <color rgb="FF1155CC"/>
        <sz val="11.0"/>
        <u/>
      </rPr>
      <t>Madden NFL 06 (USA).zip</t>
    </r>
  </si>
  <si>
    <r>
      <rPr>
        <rFont val="&quot;Helvetica Neue&quot;, Helvetica, Arial, sans-serif"/>
        <color rgb="FF1155CC"/>
        <sz val="11.0"/>
        <u/>
      </rPr>
      <t>Madden NFL 07 (USA).zip</t>
    </r>
  </si>
  <si>
    <r>
      <rPr>
        <rFont val="&quot;Helvetica Neue&quot;, Helvetica, Arial, sans-serif"/>
        <color rgb="FF1155CC"/>
        <sz val="11.0"/>
        <u/>
      </rPr>
      <t>Madden NFL 2002 (USA).zip</t>
    </r>
  </si>
  <si>
    <r>
      <rPr>
        <rFont val="&quot;Helvetica Neue&quot;, Helvetica, Arial, sans-serif"/>
        <color rgb="FF1155CC"/>
        <sz val="11.0"/>
        <u/>
      </rPr>
      <t>Madden NFL 2003 (USA).zip</t>
    </r>
  </si>
  <si>
    <r>
      <rPr>
        <rFont val="&quot;Helvetica Neue&quot;, Helvetica, Arial, sans-serif"/>
        <color rgb="FF1155CC"/>
        <sz val="11.0"/>
        <u/>
      </rPr>
      <t>Madden NFL 2004 (USA).zip</t>
    </r>
  </si>
  <si>
    <r>
      <rPr>
        <rFont val="&quot;Helvetica Neue&quot;, Helvetica, Arial, sans-serif"/>
        <color rgb="FF1155CC"/>
        <sz val="11.0"/>
        <u/>
      </rPr>
      <t>Madden NFL 2005 (USA).zip</t>
    </r>
  </si>
  <si>
    <r>
      <rPr>
        <rFont val="&quot;Helvetica Neue&quot;, Helvetica, Arial, sans-serif"/>
        <color rgb="FF1155CC"/>
        <sz val="11.0"/>
        <u/>
      </rPr>
      <t>Made in Wario (Japan) (Demo) (Kiosk, GameCube).zip</t>
    </r>
  </si>
  <si>
    <r>
      <rPr>
        <rFont val="&quot;Helvetica Neue&quot;, Helvetica, Arial, sans-serif"/>
        <color rgb="FF1155CC"/>
        <sz val="11.0"/>
        <u/>
      </rPr>
      <t>Made in Wario (Japan) (Virtual Console).zip</t>
    </r>
  </si>
  <si>
    <r>
      <rPr>
        <rFont val="&quot;Helvetica Neue&quot;, Helvetica, Arial, sans-serif"/>
        <color rgb="FF1155CC"/>
        <sz val="11.0"/>
        <u/>
      </rPr>
      <t>Made in Wario (Japan).zip</t>
    </r>
  </si>
  <si>
    <r>
      <rPr>
        <rFont val="&quot;Helvetica Neue&quot;, Helvetica, Arial, sans-serif"/>
        <color rgb="FF1155CC"/>
        <sz val="11.0"/>
        <u/>
      </rPr>
      <t>Magi Nation (Japan).zip</t>
    </r>
  </si>
  <si>
    <r>
      <rPr>
        <rFont val="&quot;Helvetica Neue&quot;, Helvetica, Arial, sans-serif"/>
        <color rgb="FF1155CC"/>
        <sz val="11.0"/>
        <u/>
      </rPr>
      <t>Magic &amp; Legend - Time Knights (World) (Beta) (Aftermarket) (Unl).zip</t>
    </r>
  </si>
  <si>
    <r>
      <rPr>
        <rFont val="&quot;Helvetica Neue&quot;, Helvetica, Arial, sans-serif"/>
        <color rgb="FF1155CC"/>
        <sz val="11.0"/>
        <u/>
      </rPr>
      <t>Magical Houshin (Japan).zip</t>
    </r>
  </si>
  <si>
    <r>
      <rPr>
        <rFont val="&quot;Helvetica Neue&quot;, Helvetica, Arial, sans-serif"/>
        <color rgb="FF1155CC"/>
        <sz val="11.0"/>
        <u/>
      </rPr>
      <t>Magical Quest 2 Starring Mickey &amp; Minnie (Europe) (En,Fr,De).zip</t>
    </r>
  </si>
  <si>
    <r>
      <rPr>
        <rFont val="&quot;Helvetica Neue&quot;, Helvetica, Arial, sans-serif"/>
        <color rgb="FF1155CC"/>
        <sz val="11.0"/>
        <u/>
      </rPr>
      <t>Magical Quest 2 Starring Mickey &amp; Minnie (USA) (En,Fr,De).zip</t>
    </r>
  </si>
  <si>
    <r>
      <rPr>
        <rFont val="&quot;Helvetica Neue&quot;, Helvetica, Arial, sans-serif"/>
        <color rgb="FF1155CC"/>
        <sz val="11.0"/>
        <u/>
      </rPr>
      <t>Magical Quest 3 Starring Mickey &amp; Donald (Europe) (En,Fr,De).zip</t>
    </r>
  </si>
  <si>
    <r>
      <rPr>
        <rFont val="&quot;Helvetica Neue&quot;, Helvetica, Arial, sans-serif"/>
        <color rgb="FF1155CC"/>
        <sz val="11.0"/>
        <u/>
      </rPr>
      <t>Magical Quest 3 Starring Mickey &amp; Donald (USA) (En,Fr,De).zip</t>
    </r>
  </si>
  <si>
    <r>
      <rPr>
        <rFont val="&quot;Helvetica Neue&quot;, Helvetica, Arial, sans-serif"/>
        <color rgb="FF1155CC"/>
        <sz val="11.0"/>
        <u/>
      </rPr>
      <t>Magical Quest Starring Mickey &amp; Minnie (Europe) (En,Fr,De,Es,It).zip</t>
    </r>
  </si>
  <si>
    <r>
      <rPr>
        <rFont val="&quot;Helvetica Neue&quot;, Helvetica, Arial, sans-serif"/>
        <color rgb="FF1155CC"/>
        <sz val="11.0"/>
        <u/>
      </rPr>
      <t>Magical Quest Starring Mickey &amp; Minnie (USA).zip</t>
    </r>
  </si>
  <si>
    <r>
      <rPr>
        <rFont val="&quot;Helvetica Neue&quot;, Helvetica, Arial, sans-serif"/>
        <color rgb="FF1155CC"/>
        <sz val="11.0"/>
        <u/>
      </rPr>
      <t>Magical Vacation (Japan) (Virtual Console).zip</t>
    </r>
  </si>
  <si>
    <r>
      <rPr>
        <rFont val="&quot;Helvetica Neue&quot;, Helvetica, Arial, sans-serif"/>
        <color rgb="FF1155CC"/>
        <sz val="11.0"/>
        <u/>
      </rPr>
      <t>Magical Vacation (Japan).zip</t>
    </r>
  </si>
  <si>
    <r>
      <rPr>
        <rFont val="&quot;Helvetica Neue&quot;, Helvetica, Arial, sans-serif"/>
        <color rgb="FF1155CC"/>
        <sz val="11.0"/>
        <u/>
      </rPr>
      <t>Mahjong Keiji (Japan).zip</t>
    </r>
  </si>
  <si>
    <r>
      <rPr>
        <rFont val="&quot;Helvetica Neue&quot;, Helvetica, Arial, sans-serif"/>
        <color rgb="FF1155CC"/>
        <sz val="11.0"/>
        <u/>
      </rPr>
      <t>Mahou Sensei Negima! - Private Lesson - Damedesuu Toshokan-jima (Japan).zip</t>
    </r>
  </si>
  <si>
    <r>
      <rPr>
        <rFont val="&quot;Helvetica Neue&quot;, Helvetica, Arial, sans-serif"/>
        <color rgb="FF1155CC"/>
        <sz val="11.0"/>
        <u/>
      </rPr>
      <t>Mahou Sensei Negima! - Private Lesson 2 - Ojamashimasuu Parasite de Chuu (Japan).zip</t>
    </r>
  </si>
  <si>
    <r>
      <rPr>
        <rFont val="&quot;Helvetica Neue&quot;, Helvetica, Arial, sans-serif"/>
        <color rgb="FF1155CC"/>
        <sz val="11.0"/>
        <u/>
      </rPr>
      <t>Mahou no Pumpkin - Ann to Greg no Daibouken (Japan).zip</t>
    </r>
  </si>
  <si>
    <r>
      <rPr>
        <rFont val="&quot;Helvetica Neue&quot;, Helvetica, Arial, sans-serif"/>
        <color rgb="FF1155CC"/>
        <sz val="11.0"/>
        <u/>
      </rPr>
      <t>Mail de Cute (Japan).zip</t>
    </r>
  </si>
  <si>
    <r>
      <rPr>
        <rFont val="&quot;Helvetica Neue&quot;, Helvetica, Arial, sans-serif"/>
        <color rgb="FF1155CC"/>
        <sz val="11.0"/>
        <u/>
      </rPr>
      <t>Majesco's Sports Pack (Europe).zip</t>
    </r>
  </si>
  <si>
    <r>
      <rPr>
        <rFont val="&quot;Helvetica Neue&quot;, Helvetica, Arial, sans-serif"/>
        <color rgb="FF1155CC"/>
        <sz val="11.0"/>
        <u/>
      </rPr>
      <t>Majesco's Sports Pack (USA).zip</t>
    </r>
  </si>
  <si>
    <r>
      <rPr>
        <rFont val="&quot;Helvetica Neue&quot;, Helvetica, Arial, sans-serif"/>
        <color rgb="FF1155CC"/>
        <sz val="11.0"/>
        <u/>
      </rPr>
      <t>Majokko Cream-chan no Gokko Series 1 - Wannyan Idol Gakuen (Japan).zip</t>
    </r>
  </si>
  <si>
    <r>
      <rPr>
        <rFont val="&quot;Helvetica Neue&quot;, Helvetica, Arial, sans-serif"/>
        <color rgb="FF1155CC"/>
        <sz val="11.0"/>
        <u/>
      </rPr>
      <t>Majokko Cream-chan no Gokko Series 2 - Kisekae Angel (Japan).zip</t>
    </r>
  </si>
  <si>
    <r>
      <rPr>
        <rFont val="&quot;Helvetica Neue&quot;, Helvetica, Arial, sans-serif"/>
        <color rgb="FF1155CC"/>
        <sz val="11.0"/>
        <u/>
      </rPr>
      <t>Maliou Kadingche - Chaoji Saidao (China) (Proto).zip</t>
    </r>
  </si>
  <si>
    <r>
      <rPr>
        <rFont val="&quot;Helvetica Neue&quot;, Helvetica, Arial, sans-serif"/>
        <color rgb="FF1155CC"/>
        <sz val="11.0"/>
        <u/>
      </rPr>
      <t>Maliou Yu Luyiji RPG (China) (Proto).zip</t>
    </r>
  </si>
  <si>
    <r>
      <rPr>
        <rFont val="&quot;Helvetica Neue&quot;, Helvetica, Arial, sans-serif"/>
        <color rgb="FF1155CC"/>
        <sz val="11.0"/>
        <u/>
      </rPr>
      <t>Mandarin 2, The - Limoncello's Revenge (World) (Aftermarket) (Unl).zip</t>
    </r>
  </si>
  <si>
    <r>
      <rPr>
        <rFont val="&quot;Helvetica Neue&quot;, Helvetica, Arial, sans-serif"/>
        <color rgb="FF1155CC"/>
        <sz val="11.0"/>
        <u/>
      </rPr>
      <t>Mandrake the Magician (Italy) (Proto).zip</t>
    </r>
  </si>
  <si>
    <r>
      <rPr>
        <rFont val="&quot;Helvetica Neue&quot;, Helvetica, Arial, sans-serif"/>
        <color rgb="FF1155CC"/>
        <sz val="11.0"/>
        <u/>
      </rPr>
      <t>Manga-ka Debut Monogatari - Akogare! Manga Ka Ikusei Game! (Japan) (Rev 1).zip</t>
    </r>
  </si>
  <si>
    <r>
      <rPr>
        <rFont val="&quot;Helvetica Neue&quot;, Helvetica, Arial, sans-serif"/>
        <color rgb="FF1155CC"/>
        <sz val="11.0"/>
        <u/>
      </rPr>
      <t>Manga-ka Debut Monogatari - Akogare! Manga Ka Ikusei Game! (Japan).zip</t>
    </r>
  </si>
  <si>
    <r>
      <rPr>
        <rFont val="&quot;Helvetica Neue&quot;, Helvetica, Arial, sans-serif"/>
        <color rgb="FF1155CC"/>
        <sz val="11.0"/>
        <u/>
      </rPr>
      <t>Maniac Racers Advance (Europe) (En,Fr,De,Es,It).zip</t>
    </r>
  </si>
  <si>
    <r>
      <rPr>
        <rFont val="&quot;Helvetica Neue&quot;, Helvetica, Arial, sans-serif"/>
        <color rgb="FF1155CC"/>
        <sz val="11.0"/>
        <u/>
      </rPr>
      <t>Manic Miner (Europe) (Beta).zip</t>
    </r>
  </si>
  <si>
    <r>
      <rPr>
        <rFont val="&quot;Helvetica Neue&quot;, Helvetica, Arial, sans-serif"/>
        <color rgb="FF1155CC"/>
        <sz val="11.0"/>
        <u/>
      </rPr>
      <t>Manic Miner (Europe) (En,Fr,De,Es,It).zip</t>
    </r>
  </si>
  <si>
    <r>
      <rPr>
        <rFont val="&quot;Helvetica Neue&quot;, Helvetica, Arial, sans-serif"/>
        <color rgb="FF1155CC"/>
        <sz val="11.0"/>
        <u/>
      </rPr>
      <t>March of the Penguins (Europe) (En,Fr,De,Es,It).zip</t>
    </r>
  </si>
  <si>
    <r>
      <rPr>
        <rFont val="&quot;Helvetica Neue&quot;, Helvetica, Arial, sans-serif"/>
        <color rgb="FF1155CC"/>
        <sz val="11.0"/>
        <u/>
      </rPr>
      <t>March of the Penguins (USA).zip</t>
    </r>
  </si>
  <si>
    <r>
      <rPr>
        <rFont val="&quot;Helvetica Neue&quot;, Helvetica, Arial, sans-serif"/>
        <color rgb="FF1155CC"/>
        <sz val="11.0"/>
        <u/>
      </rPr>
      <t>Marie, Elie &amp; Anis no Atelier - Soyokaze kara no Dengon (Japan).zip</t>
    </r>
  </si>
  <si>
    <r>
      <rPr>
        <rFont val="&quot;Helvetica Neue&quot;, Helvetica, Arial, sans-serif"/>
        <color rgb="FF1155CC"/>
        <sz val="11.0"/>
        <u/>
      </rPr>
      <t>Mario &amp; Luigi (USA) (Demo) (Kiosk, E3 2003).zip</t>
    </r>
  </si>
  <si>
    <r>
      <rPr>
        <rFont val="&quot;Helvetica Neue&quot;, Helvetica, Arial, sans-serif"/>
        <color rgb="FF1155CC"/>
        <sz val="11.0"/>
        <u/>
      </rPr>
      <t>Mario &amp; Luigi - Superstar Saga (Europe) (En,Fr,De,Es,It) (Virtual Console).zip</t>
    </r>
  </si>
  <si>
    <r>
      <rPr>
        <rFont val="&quot;Helvetica Neue&quot;, Helvetica, Arial, sans-serif"/>
        <color rgb="FF1155CC"/>
        <sz val="11.0"/>
        <u/>
      </rPr>
      <t>Mario &amp; Luigi - Superstar Saga (Europe) (En,Fr,De,Es,It).zip</t>
    </r>
  </si>
  <si>
    <r>
      <rPr>
        <rFont val="&quot;Helvetica Neue&quot;, Helvetica, Arial, sans-serif"/>
        <color rgb="FF1155CC"/>
        <sz val="11.0"/>
        <u/>
      </rPr>
      <t>Mario &amp; Luigi - Superstar Saga (USA) (Demo) (Kiosk).zip</t>
    </r>
  </si>
  <si>
    <r>
      <rPr>
        <rFont val="&quot;Helvetica Neue&quot;, Helvetica, Arial, sans-serif"/>
        <color rgb="FF1155CC"/>
        <sz val="11.0"/>
        <u/>
      </rPr>
      <t>Mario &amp; Luigi - Superstar Saga (USA) (Virtual Console).zip</t>
    </r>
  </si>
  <si>
    <r>
      <rPr>
        <rFont val="&quot;Helvetica Neue&quot;, Helvetica, Arial, sans-serif"/>
        <color rgb="FF1155CC"/>
        <sz val="11.0"/>
        <u/>
      </rPr>
      <t>Mario &amp; Luigi - Superstar Saga (USA).zip</t>
    </r>
  </si>
  <si>
    <r>
      <rPr>
        <rFont val="&quot;Helvetica Neue&quot;, Helvetica, Arial, sans-serif"/>
        <color rgb="FF1155CC"/>
        <sz val="11.0"/>
        <u/>
      </rPr>
      <t>Mario &amp; Luigi RPG (Japan) (Virtual Console).zip</t>
    </r>
  </si>
  <si>
    <r>
      <rPr>
        <rFont val="&quot;Helvetica Neue&quot;, Helvetica, Arial, sans-serif"/>
        <color rgb="FF1155CC"/>
        <sz val="11.0"/>
        <u/>
      </rPr>
      <t>Mario &amp; Luigi RPG (Japan).zip</t>
    </r>
  </si>
  <si>
    <r>
      <rPr>
        <rFont val="&quot;Helvetica Neue&quot;, Helvetica, Arial, sans-serif"/>
        <color rgb="FF1155CC"/>
        <sz val="11.0"/>
        <u/>
      </rPr>
      <t>Mario DX (USA) (Unl).zip</t>
    </r>
  </si>
  <si>
    <r>
      <rPr>
        <rFont val="&quot;Helvetica Neue&quot;, Helvetica, Arial, sans-serif"/>
        <color rgb="FF1155CC"/>
        <sz val="11.0"/>
        <u/>
      </rPr>
      <t>Mario Golf - Advance Tour (Australia).zip</t>
    </r>
  </si>
  <si>
    <r>
      <rPr>
        <rFont val="&quot;Helvetica Neue&quot;, Helvetica, Arial, sans-serif"/>
        <color rgb="FF1155CC"/>
        <sz val="11.0"/>
        <u/>
      </rPr>
      <t>Mario Golf - Advance Tour (Europe) (Virtual Console).zip</t>
    </r>
  </si>
  <si>
    <r>
      <rPr>
        <rFont val="&quot;Helvetica Neue&quot;, Helvetica, Arial, sans-serif"/>
        <color rgb="FF1155CC"/>
        <sz val="11.0"/>
        <u/>
      </rPr>
      <t>Mario Golf - Advance Tour (Europe).zip</t>
    </r>
  </si>
  <si>
    <r>
      <rPr>
        <rFont val="&quot;Helvetica Neue&quot;, Helvetica, Arial, sans-serif"/>
        <color rgb="FF1155CC"/>
        <sz val="11.0"/>
        <u/>
      </rPr>
      <t>Mario Golf - Advance Tour (France).zip</t>
    </r>
  </si>
  <si>
    <r>
      <rPr>
        <rFont val="&quot;Helvetica Neue&quot;, Helvetica, Arial, sans-serif"/>
        <color rgb="FF1155CC"/>
        <sz val="11.0"/>
        <u/>
      </rPr>
      <t>Mario Golf - Advance Tour (Germany).zip</t>
    </r>
  </si>
  <si>
    <r>
      <rPr>
        <rFont val="&quot;Helvetica Neue&quot;, Helvetica, Arial, sans-serif"/>
        <color rgb="FF1155CC"/>
        <sz val="11.0"/>
        <u/>
      </rPr>
      <t>Mario Golf - Advance Tour (Italy).zip</t>
    </r>
  </si>
  <si>
    <r>
      <rPr>
        <rFont val="&quot;Helvetica Neue&quot;, Helvetica, Arial, sans-serif"/>
        <color rgb="FF1155CC"/>
        <sz val="11.0"/>
        <u/>
      </rPr>
      <t>Mario Golf - Advance Tour (Spain).zip</t>
    </r>
  </si>
  <si>
    <r>
      <rPr>
        <rFont val="&quot;Helvetica Neue&quot;, Helvetica, Arial, sans-serif"/>
        <color rgb="FF1155CC"/>
        <sz val="11.0"/>
        <u/>
      </rPr>
      <t>Mario Golf - Advance Tour (USA) (Virtual Console).zip</t>
    </r>
  </si>
  <si>
    <r>
      <rPr>
        <rFont val="&quot;Helvetica Neue&quot;, Helvetica, Arial, sans-serif"/>
        <color rgb="FF1155CC"/>
        <sz val="11.0"/>
        <u/>
      </rPr>
      <t>Mario Golf - Advance Tour (USA).zip</t>
    </r>
  </si>
  <si>
    <r>
      <rPr>
        <rFont val="&quot;Helvetica Neue&quot;, Helvetica, Arial, sans-serif"/>
        <color rgb="FF1155CC"/>
        <sz val="11.0"/>
        <u/>
      </rPr>
      <t>Mario Golf - GBA Tour (Japan) (Virtual Console).zip</t>
    </r>
  </si>
  <si>
    <r>
      <rPr>
        <rFont val="&quot;Helvetica Neue&quot;, Helvetica, Arial, sans-serif"/>
        <color rgb="FF1155CC"/>
        <sz val="11.0"/>
        <u/>
      </rPr>
      <t>Mario Golf - GBA Tour (Japan).zip</t>
    </r>
  </si>
  <si>
    <r>
      <rPr>
        <rFont val="&quot;Helvetica Neue&quot;, Helvetica, Arial, sans-serif"/>
        <color rgb="FF1155CC"/>
        <sz val="11.0"/>
        <u/>
      </rPr>
      <t>Mario Kart - Super Circuit (Europe) (Virtual Console).zip</t>
    </r>
  </si>
  <si>
    <r>
      <rPr>
        <rFont val="&quot;Helvetica Neue&quot;, Helvetica, Arial, sans-serif"/>
        <color rgb="FF1155CC"/>
        <sz val="11.0"/>
        <u/>
      </rPr>
      <t>Mario Kart - Super Circuit (Europe).zip</t>
    </r>
  </si>
  <si>
    <r>
      <rPr>
        <rFont val="&quot;Helvetica Neue&quot;, Helvetica, Arial, sans-serif"/>
        <color rgb="FF1155CC"/>
        <sz val="11.0"/>
        <u/>
      </rPr>
      <t>Mario Kart - Super Circuit (USA) (Virtual Console).zip</t>
    </r>
  </si>
  <si>
    <r>
      <rPr>
        <rFont val="&quot;Helvetica Neue&quot;, Helvetica, Arial, sans-serif"/>
        <color rgb="FF1155CC"/>
        <sz val="11.0"/>
        <u/>
      </rPr>
      <t>Mario Kart - Super Circuit (USA).zip</t>
    </r>
  </si>
  <si>
    <r>
      <rPr>
        <rFont val="&quot;Helvetica Neue&quot;, Helvetica, Arial, sans-serif"/>
        <color rgb="FF1155CC"/>
        <sz val="11.0"/>
        <u/>
      </rPr>
      <t>Mario Kart Advance (Japan) (3DS Virtual Console).zip</t>
    </r>
  </si>
  <si>
    <r>
      <rPr>
        <rFont val="&quot;Helvetica Neue&quot;, Helvetica, Arial, sans-serif"/>
        <color rgb="FF1155CC"/>
        <sz val="11.0"/>
        <u/>
      </rPr>
      <t>Mario Kart Advance (Japan) (Virtual Console).zip</t>
    </r>
  </si>
  <si>
    <r>
      <rPr>
        <rFont val="&quot;Helvetica Neue&quot;, Helvetica, Arial, sans-serif"/>
        <color rgb="FF1155CC"/>
        <sz val="11.0"/>
        <u/>
      </rPr>
      <t>Mario Kart Advance (Japan).zip</t>
    </r>
  </si>
  <si>
    <r>
      <rPr>
        <rFont val="&quot;Helvetica Neue&quot;, Helvetica, Arial, sans-serif"/>
        <color rgb="FF1155CC"/>
        <sz val="11.0"/>
        <u/>
      </rPr>
      <t>Mario Kart XXL (Europe) (Demo).zip</t>
    </r>
  </si>
  <si>
    <r>
      <rPr>
        <rFont val="&quot;Helvetica Neue&quot;, Helvetica, Arial, sans-serif"/>
        <color rgb="FF1155CC"/>
        <sz val="11.0"/>
        <u/>
      </rPr>
      <t>Mario Party Advance (Europe) (En,Fr,De,Es,It) (Virtual Console).zip</t>
    </r>
  </si>
  <si>
    <r>
      <rPr>
        <rFont val="&quot;Helvetica Neue&quot;, Helvetica, Arial, sans-serif"/>
        <color rgb="FF1155CC"/>
        <sz val="11.0"/>
        <u/>
      </rPr>
      <t>Mario Party Advance (Europe) (En,Fr,De,Es,It).zip</t>
    </r>
  </si>
  <si>
    <r>
      <rPr>
        <rFont val="&quot;Helvetica Neue&quot;, Helvetica, Arial, sans-serif"/>
        <color rgb="FF1155CC"/>
        <sz val="11.0"/>
        <u/>
      </rPr>
      <t>Mario Party Advance (Japan) (Virtual Console).zip</t>
    </r>
  </si>
  <si>
    <r>
      <rPr>
        <rFont val="&quot;Helvetica Neue&quot;, Helvetica, Arial, sans-serif"/>
        <color rgb="FF1155CC"/>
        <sz val="11.0"/>
        <u/>
      </rPr>
      <t>Mario Party Advance (Japan).zip</t>
    </r>
  </si>
  <si>
    <r>
      <rPr>
        <rFont val="&quot;Helvetica Neue&quot;, Helvetica, Arial, sans-serif"/>
        <color rgb="FF1155CC"/>
        <sz val="11.0"/>
        <u/>
      </rPr>
      <t>Mario Party Advance (USA) (Virtual Console).zip</t>
    </r>
  </si>
  <si>
    <r>
      <rPr>
        <rFont val="&quot;Helvetica Neue&quot;, Helvetica, Arial, sans-serif"/>
        <color rgb="FF1155CC"/>
        <sz val="11.0"/>
        <u/>
      </rPr>
      <t>Mario Party Advance (USA).zip</t>
    </r>
  </si>
  <si>
    <r>
      <rPr>
        <rFont val="&quot;Helvetica Neue&quot;, Helvetica, Arial, sans-serif"/>
        <color rgb="FF1155CC"/>
        <sz val="11.0"/>
        <u/>
      </rPr>
      <t>Mario Pinball Land (USA) (Kiosk, GameCube).zip</t>
    </r>
  </si>
  <si>
    <r>
      <rPr>
        <rFont val="&quot;Helvetica Neue&quot;, Helvetica, Arial, sans-serif"/>
        <color rgb="FF1155CC"/>
        <sz val="11.0"/>
        <u/>
      </rPr>
      <t>Mario Pinball Land (USA) (Virtual Console).zip</t>
    </r>
  </si>
  <si>
    <r>
      <rPr>
        <rFont val="&quot;Helvetica Neue&quot;, Helvetica, Arial, sans-serif"/>
        <color rgb="FF1155CC"/>
        <sz val="11.0"/>
        <u/>
      </rPr>
      <t>Mario Pinball Land (USA, Australia).zip</t>
    </r>
  </si>
  <si>
    <r>
      <rPr>
        <rFont val="&quot;Helvetica Neue&quot;, Helvetica, Arial, sans-serif"/>
        <color rgb="FF1155CC"/>
        <sz val="11.0"/>
        <u/>
      </rPr>
      <t>Mario Power Tennis (Europe) (En,Fr,De,Es,It) (Virtual Console).zip</t>
    </r>
  </si>
  <si>
    <r>
      <rPr>
        <rFont val="&quot;Helvetica Neue&quot;, Helvetica, Arial, sans-serif"/>
        <color rgb="FF1155CC"/>
        <sz val="11.0"/>
        <u/>
      </rPr>
      <t>Mario Power Tennis (Europe) (En,Fr,De,Es,It).zip</t>
    </r>
  </si>
  <si>
    <r>
      <rPr>
        <rFont val="&quot;Helvetica Neue&quot;, Helvetica, Arial, sans-serif"/>
        <color rgb="FF1155CC"/>
        <sz val="11.0"/>
        <u/>
      </rPr>
      <t>Mario Tennis - Power Tour (USA) (En,Fr,De,Es,It) (Virtual Console).zip</t>
    </r>
  </si>
  <si>
    <r>
      <rPr>
        <rFont val="&quot;Helvetica Neue&quot;, Helvetica, Arial, sans-serif"/>
        <color rgb="FF1155CC"/>
        <sz val="11.0"/>
        <u/>
      </rPr>
      <t>Mario Tennis - Power Tour (USA, Australia) (En,Fr,De,Es,It).zip</t>
    </r>
  </si>
  <si>
    <r>
      <rPr>
        <rFont val="&quot;Helvetica Neue&quot;, Helvetica, Arial, sans-serif"/>
        <color rgb="FF1155CC"/>
        <sz val="11.0"/>
        <u/>
      </rPr>
      <t>Mario Tennis Advance (Japan) (Virtual Console).zip</t>
    </r>
  </si>
  <si>
    <r>
      <rPr>
        <rFont val="&quot;Helvetica Neue&quot;, Helvetica, Arial, sans-serif"/>
        <color rgb="FF1155CC"/>
        <sz val="11.0"/>
        <u/>
      </rPr>
      <t>Mario Tennis Advance (Japan).zip</t>
    </r>
  </si>
  <si>
    <r>
      <rPr>
        <rFont val="&quot;Helvetica Neue&quot;, Helvetica, Arial, sans-serif"/>
        <color rgb="FF1155CC"/>
        <sz val="11.0"/>
        <u/>
      </rPr>
      <t>Mario vs. Donkey Kong (Europe) (En,Fr,De,Es,It).zip</t>
    </r>
  </si>
  <si>
    <r>
      <rPr>
        <rFont val="&quot;Helvetica Neue&quot;, Helvetica, Arial, sans-serif"/>
        <color rgb="FF1155CC"/>
        <sz val="11.0"/>
        <u/>
      </rPr>
      <t>Mario vs. Donkey Kong (Japan) (Demo) (Kiosk, GameCube).zip</t>
    </r>
  </si>
  <si>
    <r>
      <rPr>
        <rFont val="&quot;Helvetica Neue&quot;, Helvetica, Arial, sans-serif"/>
        <color rgb="FF1155CC"/>
        <sz val="11.0"/>
        <u/>
      </rPr>
      <t>Mario vs. Donkey Kong (Japan).zip</t>
    </r>
  </si>
  <si>
    <r>
      <rPr>
        <rFont val="&quot;Helvetica Neue&quot;, Helvetica, Arial, sans-serif"/>
        <color rgb="FF1155CC"/>
        <sz val="11.0"/>
        <u/>
      </rPr>
      <t>Mario vs. Donkey Kong (USA) (Demo) (Kiosk, GameCube).zip</t>
    </r>
  </si>
  <si>
    <r>
      <rPr>
        <rFont val="&quot;Helvetica Neue&quot;, Helvetica, Arial, sans-serif"/>
        <color rgb="FF1155CC"/>
        <sz val="11.0"/>
        <u/>
      </rPr>
      <t>Mario vs. Donkey Kong (USA, Australia).zip</t>
    </r>
  </si>
  <si>
    <r>
      <rPr>
        <rFont val="&quot;Helvetica Neue&quot;, Helvetica, Arial, sans-serif"/>
        <color rgb="FF1155CC"/>
        <sz val="11.0"/>
        <u/>
      </rPr>
      <t>Marvel - Ultimate Alliance (Europe) (En,It).zip</t>
    </r>
  </si>
  <si>
    <r>
      <rPr>
        <rFont val="&quot;Helvetica Neue&quot;, Helvetica, Arial, sans-serif"/>
        <color rgb="FF1155CC"/>
        <sz val="11.0"/>
        <u/>
      </rPr>
      <t>Marvel - Ultimate Alliance (USA).zip</t>
    </r>
  </si>
  <si>
    <r>
      <rPr>
        <rFont val="&quot;Helvetica Neue&quot;, Helvetica, Arial, sans-serif"/>
        <color rgb="FF1155CC"/>
        <sz val="11.0"/>
        <u/>
      </rPr>
      <t>Mary-Kate and Ashley - Girls Night Out (USA, Europe).zip</t>
    </r>
  </si>
  <si>
    <r>
      <rPr>
        <rFont val="&quot;Helvetica Neue&quot;, Helvetica, Arial, sans-serif"/>
        <color rgb="FF1155CC"/>
        <sz val="11.0"/>
        <u/>
      </rPr>
      <t>Mary-Kate and Ashley - Sweet 16 - Licensed to Drive (USA, Europe).zip</t>
    </r>
  </si>
  <si>
    <r>
      <rPr>
        <rFont val="&quot;Helvetica Neue&quot;, Helvetica, Arial, sans-serif"/>
        <color rgb="FF1155CC"/>
        <sz val="11.0"/>
        <u/>
      </rPr>
      <t>Masters of the Universe - He-Man - Power of Grayskull (USA).zip</t>
    </r>
  </si>
  <si>
    <r>
      <rPr>
        <rFont val="&quot;Helvetica Neue&quot;, Helvetica, Arial, sans-serif"/>
        <color rgb="FF1155CC"/>
        <sz val="11.0"/>
        <u/>
      </rPr>
      <t>Mat Hoffman's Pro BMX (Europe) (Fr,De).zip</t>
    </r>
  </si>
  <si>
    <r>
      <rPr>
        <rFont val="&quot;Helvetica Neue&quot;, Helvetica, Arial, sans-serif"/>
        <color rgb="FF1155CC"/>
        <sz val="11.0"/>
        <u/>
      </rPr>
      <t>Mat Hoffman's Pro BMX (USA, Europe).zip</t>
    </r>
  </si>
  <si>
    <r>
      <rPr>
        <rFont val="&quot;Helvetica Neue&quot;, Helvetica, Arial, sans-serif"/>
        <color rgb="FF1155CC"/>
        <sz val="11.0"/>
        <u/>
      </rPr>
      <t>Mat Hoffman's Pro BMX 2 (USA, Europe).zip</t>
    </r>
  </si>
  <si>
    <r>
      <rPr>
        <rFont val="&quot;Helvetica Neue&quot;, Helvetica, Arial, sans-serif"/>
        <color rgb="FF1155CC"/>
        <sz val="11.0"/>
        <u/>
      </rPr>
      <t>Matantei Loki Ragnarok - Gensou no Labyrinth (Japan) (Rev 1).zip</t>
    </r>
  </si>
  <si>
    <r>
      <rPr>
        <rFont val="&quot;Helvetica Neue&quot;, Helvetica, Arial, sans-serif"/>
        <color rgb="FF1155CC"/>
        <sz val="11.0"/>
        <u/>
      </rPr>
      <t>Matantei Loki Ragnarok - Gensou no Labyrinth (Japan).zip</t>
    </r>
  </si>
  <si>
    <r>
      <rPr>
        <rFont val="&quot;Helvetica Neue&quot;, Helvetica, Arial, sans-serif"/>
        <color rgb="FF1155CC"/>
        <sz val="11.0"/>
        <u/>
      </rPr>
      <t>Math Patrol - The Kleptoid Threat (USA).zip</t>
    </r>
  </si>
  <si>
    <r>
      <rPr>
        <rFont val="&quot;Helvetica Neue&quot;, Helvetica, Arial, sans-serif"/>
        <color rgb="FF1155CC"/>
        <sz val="11.0"/>
        <u/>
      </rPr>
      <t>Mawaru - Made in Wario (Japan).zip</t>
    </r>
  </si>
  <si>
    <r>
      <rPr>
        <rFont val="&quot;Helvetica Neue&quot;, Helvetica, Arial, sans-serif"/>
        <color rgb="FF1155CC"/>
        <sz val="11.0"/>
        <u/>
      </rPr>
      <t>Max Payne (USA).zip</t>
    </r>
  </si>
  <si>
    <r>
      <rPr>
        <rFont val="&quot;Helvetica Neue&quot;, Helvetica, Arial, sans-serif"/>
        <color rgb="FF1155CC"/>
        <sz val="11.0"/>
        <u/>
      </rPr>
      <t>Max Payne Advance (Europe) (En,Fr,De).zip</t>
    </r>
  </si>
  <si>
    <r>
      <rPr>
        <rFont val="&quot;Helvetica Neue&quot;, Helvetica, Arial, sans-serif"/>
        <color rgb="FF1155CC"/>
        <sz val="11.0"/>
        <u/>
      </rPr>
      <t>Maya the Bee - Sweet Gold (Europe) (En,Fr,De,Es,It).zip</t>
    </r>
  </si>
  <si>
    <r>
      <rPr>
        <rFont val="&quot;Helvetica Neue&quot;, Helvetica, Arial, sans-serif"/>
        <color rgb="FF1155CC"/>
        <sz val="11.0"/>
        <u/>
      </rPr>
      <t>Maya the Bee - The Great Adventure (Europe) (En,Fr,De,Es,It).zip</t>
    </r>
  </si>
  <si>
    <r>
      <rPr>
        <rFont val="&quot;Helvetica Neue&quot;, Helvetica, Arial, sans-serif"/>
        <color rgb="FF1155CC"/>
        <sz val="11.0"/>
        <u/>
      </rPr>
      <t>Mazes of Fate (USA) (En,Fr,De,Es,It).zip</t>
    </r>
  </si>
  <si>
    <r>
      <rPr>
        <rFont val="&quot;Helvetica Neue&quot;, Helvetica, Arial, sans-serif"/>
        <color rgb="FF1155CC"/>
        <sz val="11.0"/>
        <u/>
      </rPr>
      <t>MazezaM (World) (v1.0) (NEO Coding Compo 2013) (Aftermarket) (Unl).zip</t>
    </r>
  </si>
  <si>
    <r>
      <rPr>
        <rFont val="&quot;Helvetica Neue&quot;, Helvetica, Arial, sans-serif"/>
        <color rgb="FF1155CC"/>
        <sz val="11.0"/>
        <u/>
      </rPr>
      <t>MazezaM (World) (v1.1) (NEO Coding Compo 2013) (Aftermarket) (Unl).zip</t>
    </r>
  </si>
  <si>
    <r>
      <rPr>
        <rFont val="&quot;Helvetica Neue&quot;, Helvetica, Arial, sans-serif"/>
        <color rgb="FF1155CC"/>
        <sz val="11.0"/>
        <u/>
      </rPr>
      <t>Mech Platoon (Europe) (En,Fr,De,Es,It).zip</t>
    </r>
  </si>
  <si>
    <r>
      <rPr>
        <rFont val="&quot;Helvetica Neue&quot;, Helvetica, Arial, sans-serif"/>
        <color rgb="FF1155CC"/>
        <sz val="11.0"/>
        <u/>
      </rPr>
      <t>Mech Platoon (USA).zip</t>
    </r>
  </si>
  <si>
    <r>
      <rPr>
        <rFont val="&quot;Helvetica Neue&quot;, Helvetica, Arial, sans-serif"/>
        <color rgb="FF1155CC"/>
        <sz val="11.0"/>
        <u/>
      </rPr>
      <t>Mechanic Mechanica (Japan) (Proto).zip</t>
    </r>
  </si>
  <si>
    <r>
      <rPr>
        <rFont val="&quot;Helvetica Neue&quot;, Helvetica, Arial, sans-serif"/>
        <color rgb="FF1155CC"/>
        <sz val="11.0"/>
        <u/>
      </rPr>
      <t>Medabots - Metabee (Europe) (Virtual Console).zip</t>
    </r>
  </si>
  <si>
    <r>
      <rPr>
        <rFont val="&quot;Helvetica Neue&quot;, Helvetica, Arial, sans-serif"/>
        <color rgb="FF1155CC"/>
        <sz val="11.0"/>
        <u/>
      </rPr>
      <t>Medabots - Metabee (Europe).zip</t>
    </r>
  </si>
  <si>
    <r>
      <rPr>
        <rFont val="&quot;Helvetica Neue&quot;, Helvetica, Arial, sans-serif"/>
        <color rgb="FF1155CC"/>
        <sz val="11.0"/>
        <u/>
      </rPr>
      <t>Medabots - Metabee (Spain).zip</t>
    </r>
  </si>
  <si>
    <r>
      <rPr>
        <rFont val="&quot;Helvetica Neue&quot;, Helvetica, Arial, sans-serif"/>
        <color rgb="FF1155CC"/>
        <sz val="11.0"/>
        <u/>
      </rPr>
      <t>Medabots - Metabee (USA) (Virtual Console).zip</t>
    </r>
  </si>
  <si>
    <r>
      <rPr>
        <rFont val="&quot;Helvetica Neue&quot;, Helvetica, Arial, sans-serif"/>
        <color rgb="FF1155CC"/>
        <sz val="11.0"/>
        <u/>
      </rPr>
      <t>Medabots - Metabee (USA).zip</t>
    </r>
  </si>
  <si>
    <r>
      <rPr>
        <rFont val="&quot;Helvetica Neue&quot;, Helvetica, Arial, sans-serif"/>
        <color rgb="FF1155CC"/>
        <sz val="11.0"/>
        <u/>
      </rPr>
      <t>Medabots - Rokusho (Europe) (Virtual Console).zip</t>
    </r>
  </si>
  <si>
    <r>
      <rPr>
        <rFont val="&quot;Helvetica Neue&quot;, Helvetica, Arial, sans-serif"/>
        <color rgb="FF1155CC"/>
        <sz val="11.0"/>
        <u/>
      </rPr>
      <t>Medabots - Rokusho (Europe).zip</t>
    </r>
  </si>
  <si>
    <r>
      <rPr>
        <rFont val="&quot;Helvetica Neue&quot;, Helvetica, Arial, sans-serif"/>
        <color rgb="FF1155CC"/>
        <sz val="11.0"/>
        <u/>
      </rPr>
      <t>Medabots - Rokusho (Spain).zip</t>
    </r>
  </si>
  <si>
    <r>
      <rPr>
        <rFont val="&quot;Helvetica Neue&quot;, Helvetica, Arial, sans-serif"/>
        <color rgb="FF1155CC"/>
        <sz val="11.0"/>
        <u/>
      </rPr>
      <t>Medabots - Rokusho (USA) (Virtual Console).zip</t>
    </r>
  </si>
  <si>
    <r>
      <rPr>
        <rFont val="&quot;Helvetica Neue&quot;, Helvetica, Arial, sans-serif"/>
        <color rgb="FF1155CC"/>
        <sz val="11.0"/>
        <u/>
      </rPr>
      <t>Medabots - Rokusho (USA).zip</t>
    </r>
  </si>
  <si>
    <r>
      <rPr>
        <rFont val="&quot;Helvetica Neue&quot;, Helvetica, Arial, sans-serif"/>
        <color rgb="FF1155CC"/>
        <sz val="11.0"/>
        <u/>
      </rPr>
      <t>Medabots AX - Metabee Ver. (Europe) (En,Fr,De,Es,It) (Virtual Console).zip</t>
    </r>
  </si>
  <si>
    <r>
      <rPr>
        <rFont val="&quot;Helvetica Neue&quot;, Helvetica, Arial, sans-serif"/>
        <color rgb="FF1155CC"/>
        <sz val="11.0"/>
        <u/>
      </rPr>
      <t>Medabots AX - Metabee Ver. (Europe) (En,Fr,De,Es,It).zip</t>
    </r>
  </si>
  <si>
    <r>
      <rPr>
        <rFont val="&quot;Helvetica Neue&quot;, Helvetica, Arial, sans-serif"/>
        <color rgb="FF1155CC"/>
        <sz val="11.0"/>
        <u/>
      </rPr>
      <t>Medabots AX - Metabee Ver. (USA) (Virtual Console).zip</t>
    </r>
  </si>
  <si>
    <r>
      <rPr>
        <rFont val="&quot;Helvetica Neue&quot;, Helvetica, Arial, sans-serif"/>
        <color rgb="FF1155CC"/>
        <sz val="11.0"/>
        <u/>
      </rPr>
      <t>Medabots AX - Metabee Ver. (USA).zip</t>
    </r>
  </si>
  <si>
    <r>
      <rPr>
        <rFont val="&quot;Helvetica Neue&quot;, Helvetica, Arial, sans-serif"/>
        <color rgb="FF1155CC"/>
        <sz val="11.0"/>
        <u/>
      </rPr>
      <t>Medabots AX - Rokusho Ver. (Europe) (En,Fr,De,Es,It) (Virtual Console).zip</t>
    </r>
  </si>
  <si>
    <r>
      <rPr>
        <rFont val="&quot;Helvetica Neue&quot;, Helvetica, Arial, sans-serif"/>
        <color rgb="FF1155CC"/>
        <sz val="11.0"/>
        <u/>
      </rPr>
      <t>Medabots AX - Rokusho Ver. (Europe) (En,Fr,De,Es,It).zip</t>
    </r>
  </si>
  <si>
    <r>
      <rPr>
        <rFont val="&quot;Helvetica Neue&quot;, Helvetica, Arial, sans-serif"/>
        <color rgb="FF1155CC"/>
        <sz val="11.0"/>
        <u/>
      </rPr>
      <t>Medabots AX - Rokusho Ver. (USA) (Virtual Console).zip</t>
    </r>
  </si>
  <si>
    <r>
      <rPr>
        <rFont val="&quot;Helvetica Neue&quot;, Helvetica, Arial, sans-serif"/>
        <color rgb="FF1155CC"/>
        <sz val="11.0"/>
        <u/>
      </rPr>
      <t>Medabots AX - Rokusho Ver. (USA).zip</t>
    </r>
  </si>
  <si>
    <r>
      <rPr>
        <rFont val="&quot;Helvetica Neue&quot;, Helvetica, Arial, sans-serif"/>
        <color rgb="FF1155CC"/>
        <sz val="11.0"/>
        <u/>
      </rPr>
      <t>Medal of Honor - Infiltrator (USA, Europe) (En,Fr,De).zip</t>
    </r>
  </si>
  <si>
    <r>
      <rPr>
        <rFont val="&quot;Helvetica Neue&quot;, Helvetica, Arial, sans-serif"/>
        <color rgb="FF1155CC"/>
        <sz val="11.0"/>
        <u/>
      </rPr>
      <t>Medal of Honor - Underground (Europe) (En,Fr,Es,It) (Ubi Soft).zip</t>
    </r>
  </si>
  <si>
    <r>
      <rPr>
        <rFont val="&quot;Helvetica Neue&quot;, Helvetica, Arial, sans-serif"/>
        <color rgb="FF1155CC"/>
        <sz val="11.0"/>
        <u/>
      </rPr>
      <t>Medal of Honor - Underground (Europe) (En,Fr,Es,It) (Zoo Digital).zip</t>
    </r>
  </si>
  <si>
    <r>
      <rPr>
        <rFont val="&quot;Helvetica Neue&quot;, Helvetica, Arial, sans-serif"/>
        <color rgb="FF1155CC"/>
        <sz val="11.0"/>
        <u/>
      </rPr>
      <t>Medal of Honor - Underground (USA).zip</t>
    </r>
  </si>
  <si>
    <r>
      <rPr>
        <rFont val="&quot;Helvetica Neue&quot;, Helvetica, Arial, sans-serif"/>
        <color rgb="FF1155CC"/>
        <sz val="11.0"/>
        <u/>
      </rPr>
      <t>Medal of Honor Advance (Japan).zip</t>
    </r>
  </si>
  <si>
    <r>
      <rPr>
        <rFont val="&quot;Helvetica Neue&quot;, Helvetica, Arial, sans-serif"/>
        <color rgb="FF1155CC"/>
        <sz val="11.0"/>
        <u/>
      </rPr>
      <t>Medarot G - Kabuto (Japan) (Virtual Console).zip</t>
    </r>
  </si>
  <si>
    <r>
      <rPr>
        <rFont val="&quot;Helvetica Neue&quot;, Helvetica, Arial, sans-serif"/>
        <color rgb="FF1155CC"/>
        <sz val="11.0"/>
        <u/>
      </rPr>
      <t>Medarot G - Kabuto (Japan).zip</t>
    </r>
  </si>
  <si>
    <r>
      <rPr>
        <rFont val="&quot;Helvetica Neue&quot;, Helvetica, Arial, sans-serif"/>
        <color rgb="FF1155CC"/>
        <sz val="11.0"/>
        <u/>
      </rPr>
      <t>Medarot G - Kuwagata (Japan) (Virtual Console).zip</t>
    </r>
  </si>
  <si>
    <r>
      <rPr>
        <rFont val="&quot;Helvetica Neue&quot;, Helvetica, Arial, sans-serif"/>
        <color rgb="FF1155CC"/>
        <sz val="11.0"/>
        <u/>
      </rPr>
      <t>Medarot G - Kuwagata (Japan).zip</t>
    </r>
  </si>
  <si>
    <r>
      <rPr>
        <rFont val="&quot;Helvetica Neue&quot;, Helvetica, Arial, sans-serif"/>
        <color rgb="FF1155CC"/>
        <sz val="11.0"/>
        <u/>
      </rPr>
      <t>Medarot Navi - Kabuto (Japan) (Virtual Console).zip</t>
    </r>
  </si>
  <si>
    <r>
      <rPr>
        <rFont val="&quot;Helvetica Neue&quot;, Helvetica, Arial, sans-serif"/>
        <color rgb="FF1155CC"/>
        <sz val="11.0"/>
        <u/>
      </rPr>
      <t>Medarot Navi - Kabuto (Japan).zip</t>
    </r>
  </si>
  <si>
    <r>
      <rPr>
        <rFont val="&quot;Helvetica Neue&quot;, Helvetica, Arial, sans-serif"/>
        <color rgb="FF1155CC"/>
        <sz val="11.0"/>
        <u/>
      </rPr>
      <t>Medarot Navi - Kuwagata (Japan) (Virtual Console).zip</t>
    </r>
  </si>
  <si>
    <r>
      <rPr>
        <rFont val="&quot;Helvetica Neue&quot;, Helvetica, Arial, sans-serif"/>
        <color rgb="FF1155CC"/>
        <sz val="11.0"/>
        <u/>
      </rPr>
      <t>Medarot Navi - Kuwagata (Japan).zip</t>
    </r>
  </si>
  <si>
    <r>
      <rPr>
        <rFont val="&quot;Helvetica Neue&quot;, Helvetica, Arial, sans-serif"/>
        <color rgb="FF1155CC"/>
        <sz val="11.0"/>
        <u/>
      </rPr>
      <t>Medarot Ni Core - Kabuto (Japan) (Rev 1) (Virtual Console).zip</t>
    </r>
  </si>
  <si>
    <r>
      <rPr>
        <rFont val="&quot;Helvetica Neue&quot;, Helvetica, Arial, sans-serif"/>
        <color rgb="FF1155CC"/>
        <sz val="11.0"/>
        <u/>
      </rPr>
      <t>Medarot Ni Core - Kabuto (Japan) (Rev 1).zip</t>
    </r>
  </si>
  <si>
    <r>
      <rPr>
        <rFont val="&quot;Helvetica Neue&quot;, Helvetica, Arial, sans-serif"/>
        <color rgb="FF1155CC"/>
        <sz val="11.0"/>
        <u/>
      </rPr>
      <t>Medarot Ni Core - Kabuto (Japan).zip</t>
    </r>
  </si>
  <si>
    <r>
      <rPr>
        <rFont val="&quot;Helvetica Neue&quot;, Helvetica, Arial, sans-serif"/>
        <color rgb="FF1155CC"/>
        <sz val="11.0"/>
        <u/>
      </rPr>
      <t>Medarot Ni Core - Kuwagata (Japan) (Virtual Console).zip</t>
    </r>
  </si>
  <si>
    <r>
      <rPr>
        <rFont val="&quot;Helvetica Neue&quot;, Helvetica, Arial, sans-serif"/>
        <color rgb="FF1155CC"/>
        <sz val="11.0"/>
        <u/>
      </rPr>
      <t>Medarot Ni Core - Kuwagata (Japan).zip</t>
    </r>
  </si>
  <si>
    <r>
      <rPr>
        <rFont val="&quot;Helvetica Neue&quot;, Helvetica, Arial, sans-serif"/>
        <color rgb="FF1155CC"/>
        <sz val="11.0"/>
        <u/>
      </rPr>
      <t>Meet the Robinsons (Europe) (En,Fr,De,Es,It,Nl).zip</t>
    </r>
  </si>
  <si>
    <r>
      <rPr>
        <rFont val="&quot;Helvetica Neue&quot;, Helvetica, Arial, sans-serif"/>
        <color rgb="FF1155CC"/>
        <sz val="11.0"/>
        <u/>
      </rPr>
      <t>Meet the Robinsons (USA).zip</t>
    </r>
  </si>
  <si>
    <r>
      <rPr>
        <rFont val="&quot;Helvetica Neue&quot;, Helvetica, Arial, sans-serif"/>
        <color rgb="FF1155CC"/>
        <sz val="11.0"/>
        <u/>
      </rPr>
      <t>Megaman &amp; Bass (Europe) (Virtual Console).zip</t>
    </r>
  </si>
  <si>
    <r>
      <rPr>
        <rFont val="&quot;Helvetica Neue&quot;, Helvetica, Arial, sans-serif"/>
        <color rgb="FF1155CC"/>
        <sz val="11.0"/>
        <u/>
      </rPr>
      <t>Megaman &amp; Bass (Europe).zip</t>
    </r>
  </si>
  <si>
    <r>
      <rPr>
        <rFont val="&quot;Helvetica Neue&quot;, Helvetica, Arial, sans-serif"/>
        <color rgb="FF1155CC"/>
        <sz val="11.0"/>
        <u/>
      </rPr>
      <t>Megaman &amp; Bass (USA) (Virtual Console).zip</t>
    </r>
  </si>
  <si>
    <r>
      <rPr>
        <rFont val="&quot;Helvetica Neue&quot;, Helvetica, Arial, sans-serif"/>
        <color rgb="FF1155CC"/>
        <sz val="11.0"/>
        <u/>
      </rPr>
      <t>Megaman &amp; Bass (USA).zip</t>
    </r>
  </si>
  <si>
    <r>
      <rPr>
        <rFont val="&quot;Helvetica Neue&quot;, Helvetica, Arial, sans-serif"/>
        <color rgb="FF1155CC"/>
        <sz val="11.0"/>
        <u/>
      </rPr>
      <t>Megaman - Battle Chip Challenge (Europe) (Virtual Console).zip</t>
    </r>
  </si>
  <si>
    <r>
      <rPr>
        <rFont val="&quot;Helvetica Neue&quot;, Helvetica, Arial, sans-serif"/>
        <color rgb="FF1155CC"/>
        <sz val="11.0"/>
        <u/>
      </rPr>
      <t>Megaman - Battle Chip Challenge (Europe).zip</t>
    </r>
  </si>
  <si>
    <r>
      <rPr>
        <rFont val="&quot;Helvetica Neue&quot;, Helvetica, Arial, sans-serif"/>
        <color rgb="FF1155CC"/>
        <sz val="11.0"/>
        <u/>
      </rPr>
      <t>Megaman - Battle Chip Challenge (USA) (Virtual Console).zip</t>
    </r>
  </si>
  <si>
    <r>
      <rPr>
        <rFont val="&quot;Helvetica Neue&quot;, Helvetica, Arial, sans-serif"/>
        <color rgb="FF1155CC"/>
        <sz val="11.0"/>
        <u/>
      </rPr>
      <t>Megaman - Battle Chip Challenge (USA).zip</t>
    </r>
  </si>
  <si>
    <r>
      <rPr>
        <rFont val="&quot;Helvetica Neue&quot;, Helvetica, Arial, sans-serif"/>
        <color rgb="FF1155CC"/>
        <sz val="11.0"/>
        <u/>
      </rPr>
      <t>Megaman - Battle Network (Europe) (Virtual Console).zip</t>
    </r>
  </si>
  <si>
    <r>
      <rPr>
        <rFont val="&quot;Helvetica Neue&quot;, Helvetica, Arial, sans-serif"/>
        <color rgb="FF1155CC"/>
        <sz val="11.0"/>
        <u/>
      </rPr>
      <t>Megaman - Battle Network (Europe).zip</t>
    </r>
  </si>
  <si>
    <r>
      <rPr>
        <rFont val="&quot;Helvetica Neue&quot;, Helvetica, Arial, sans-serif"/>
        <color rgb="FF1155CC"/>
        <sz val="11.0"/>
        <u/>
      </rPr>
      <t>Megaman - Battle Network (USA) (Virtual Console).zip</t>
    </r>
  </si>
  <si>
    <r>
      <rPr>
        <rFont val="&quot;Helvetica Neue&quot;, Helvetica, Arial, sans-serif"/>
        <color rgb="FF1155CC"/>
        <sz val="11.0"/>
        <u/>
      </rPr>
      <t>Megaman - Battle Network (USA).zip</t>
    </r>
  </si>
  <si>
    <r>
      <rPr>
        <rFont val="&quot;Helvetica Neue&quot;, Helvetica, Arial, sans-serif"/>
        <color rgb="FF1155CC"/>
        <sz val="11.0"/>
        <u/>
      </rPr>
      <t>Megaman - Battle Network 2 (Europe).zip</t>
    </r>
  </si>
  <si>
    <r>
      <rPr>
        <rFont val="&quot;Helvetica Neue&quot;, Helvetica, Arial, sans-serif"/>
        <color rgb="FF1155CC"/>
        <sz val="11.0"/>
        <u/>
      </rPr>
      <t>Megaman - Battle Network 2 (USA) (Debug Version).zip</t>
    </r>
  </si>
  <si>
    <r>
      <rPr>
        <rFont val="&quot;Helvetica Neue&quot;, Helvetica, Arial, sans-serif"/>
        <color rgb="FF1155CC"/>
        <sz val="11.0"/>
        <u/>
      </rPr>
      <t>Megaman - Battle Network 2 (USA).zip</t>
    </r>
  </si>
  <si>
    <r>
      <rPr>
        <rFont val="&quot;Helvetica Neue&quot;, Helvetica, Arial, sans-serif"/>
        <color rgb="FF1155CC"/>
        <sz val="11.0"/>
        <u/>
      </rPr>
      <t>Megaman - Battle Network 2 (USA, Europe) (Virtual Console).zip</t>
    </r>
  </si>
  <si>
    <r>
      <rPr>
        <rFont val="&quot;Helvetica Neue&quot;, Helvetica, Arial, sans-serif"/>
        <color rgb="FF1155CC"/>
        <sz val="11.0"/>
        <u/>
      </rPr>
      <t>Megaman - Battle Network 3 - Blue Version (Europe) (Virtual Console).zip</t>
    </r>
  </si>
  <si>
    <r>
      <rPr>
        <rFont val="&quot;Helvetica Neue&quot;, Helvetica, Arial, sans-serif"/>
        <color rgb="FF1155CC"/>
        <sz val="11.0"/>
        <u/>
      </rPr>
      <t>Megaman - Battle Network 3 - Blue Version (Europe).zip</t>
    </r>
  </si>
  <si>
    <r>
      <rPr>
        <rFont val="&quot;Helvetica Neue&quot;, Helvetica, Arial, sans-serif"/>
        <color rgb="FF1155CC"/>
        <sz val="11.0"/>
        <u/>
      </rPr>
      <t>Megaman - Battle Network 3 - Blue Version (USA) (Virtual Console).zip</t>
    </r>
  </si>
  <si>
    <r>
      <rPr>
        <rFont val="&quot;Helvetica Neue&quot;, Helvetica, Arial, sans-serif"/>
        <color rgb="FF1155CC"/>
        <sz val="11.0"/>
        <u/>
      </rPr>
      <t>Megaman - Battle Network 3 - Blue Version (USA).zip</t>
    </r>
  </si>
  <si>
    <r>
      <rPr>
        <rFont val="&quot;Helvetica Neue&quot;, Helvetica, Arial, sans-serif"/>
        <color rgb="FF1155CC"/>
        <sz val="11.0"/>
        <u/>
      </rPr>
      <t>Megaman - Battle Network 3 - White Version (Europe) (Virtual Console).zip</t>
    </r>
  </si>
  <si>
    <r>
      <rPr>
        <rFont val="&quot;Helvetica Neue&quot;, Helvetica, Arial, sans-serif"/>
        <color rgb="FF1155CC"/>
        <sz val="11.0"/>
        <u/>
      </rPr>
      <t>Megaman - Battle Network 3 - White Version (Europe).zip</t>
    </r>
  </si>
  <si>
    <r>
      <rPr>
        <rFont val="&quot;Helvetica Neue&quot;, Helvetica, Arial, sans-serif"/>
        <color rgb="FF1155CC"/>
        <sz val="11.0"/>
        <u/>
      </rPr>
      <t>Megaman - Battle Network 3 - White Version (USA) (Virtual Console).zip</t>
    </r>
  </si>
  <si>
    <r>
      <rPr>
        <rFont val="&quot;Helvetica Neue&quot;, Helvetica, Arial, sans-serif"/>
        <color rgb="FF1155CC"/>
        <sz val="11.0"/>
        <u/>
      </rPr>
      <t>Megaman - Battle Network 3 - White Version (USA).zip</t>
    </r>
  </si>
  <si>
    <r>
      <rPr>
        <rFont val="&quot;Helvetica Neue&quot;, Helvetica, Arial, sans-serif"/>
        <color rgb="FF1155CC"/>
        <sz val="11.0"/>
        <u/>
      </rPr>
      <t>Megaman - Battle Network 4 - Blue Moon (Europe) (Virtual Console).zip</t>
    </r>
  </si>
  <si>
    <r>
      <rPr>
        <rFont val="&quot;Helvetica Neue&quot;, Helvetica, Arial, sans-serif"/>
        <color rgb="FF1155CC"/>
        <sz val="11.0"/>
        <u/>
      </rPr>
      <t>Megaman - Battle Network 4 - Blue Moon (Europe).zip</t>
    </r>
  </si>
  <si>
    <r>
      <rPr>
        <rFont val="&quot;Helvetica Neue&quot;, Helvetica, Arial, sans-serif"/>
        <color rgb="FF1155CC"/>
        <sz val="11.0"/>
        <u/>
      </rPr>
      <t>Megaman - Battle Network 4 - Blue Moon (USA) (Virtual Console).zip</t>
    </r>
  </si>
  <si>
    <r>
      <rPr>
        <rFont val="&quot;Helvetica Neue&quot;, Helvetica, Arial, sans-serif"/>
        <color rgb="FF1155CC"/>
        <sz val="11.0"/>
        <u/>
      </rPr>
      <t>Megaman - Battle Network 4 - Blue Moon (USA).zip</t>
    </r>
  </si>
  <si>
    <r>
      <rPr>
        <rFont val="&quot;Helvetica Neue&quot;, Helvetica, Arial, sans-serif"/>
        <color rgb="FF1155CC"/>
        <sz val="11.0"/>
        <u/>
      </rPr>
      <t>Megaman - Battle Network 4 - Red Sun (Europe) (Virtual Console).zip</t>
    </r>
  </si>
  <si>
    <r>
      <rPr>
        <rFont val="&quot;Helvetica Neue&quot;, Helvetica, Arial, sans-serif"/>
        <color rgb="FF1155CC"/>
        <sz val="11.0"/>
        <u/>
      </rPr>
      <t>Megaman - Battle Network 4 - Red Sun (Europe).zip</t>
    </r>
  </si>
  <si>
    <r>
      <rPr>
        <rFont val="&quot;Helvetica Neue&quot;, Helvetica, Arial, sans-serif"/>
        <color rgb="FF1155CC"/>
        <sz val="11.0"/>
        <u/>
      </rPr>
      <t>Megaman - Battle Network 4 - Red Sun (USA) (Virtual Console).zip</t>
    </r>
  </si>
  <si>
    <r>
      <rPr>
        <rFont val="&quot;Helvetica Neue&quot;, Helvetica, Arial, sans-serif"/>
        <color rgb="FF1155CC"/>
        <sz val="11.0"/>
        <u/>
      </rPr>
      <t>Megaman - Battle Network 4 - Red Sun (USA).zip</t>
    </r>
  </si>
  <si>
    <r>
      <rPr>
        <rFont val="&quot;Helvetica Neue&quot;, Helvetica, Arial, sans-serif"/>
        <color rgb="FF1155CC"/>
        <sz val="11.0"/>
        <u/>
      </rPr>
      <t>Megaman - Battle Network 5 - Team Colonel (Europe) (Virtual Console).zip</t>
    </r>
  </si>
  <si>
    <r>
      <rPr>
        <rFont val="&quot;Helvetica Neue&quot;, Helvetica, Arial, sans-serif"/>
        <color rgb="FF1155CC"/>
        <sz val="11.0"/>
        <u/>
      </rPr>
      <t>Megaman - Battle Network 5 - Team Colonel (Europe).zip</t>
    </r>
  </si>
  <si>
    <r>
      <rPr>
        <rFont val="&quot;Helvetica Neue&quot;, Helvetica, Arial, sans-serif"/>
        <color rgb="FF1155CC"/>
        <sz val="11.0"/>
        <u/>
      </rPr>
      <t>Megaman - Battle Network 5 - Team Colonel (USA) (Virtual Console).zip</t>
    </r>
  </si>
  <si>
    <r>
      <rPr>
        <rFont val="&quot;Helvetica Neue&quot;, Helvetica, Arial, sans-serif"/>
        <color rgb="FF1155CC"/>
        <sz val="11.0"/>
        <u/>
      </rPr>
      <t>Megaman - Battle Network 5 - Team Colonel (USA).zip</t>
    </r>
  </si>
  <si>
    <r>
      <rPr>
        <rFont val="&quot;Helvetica Neue&quot;, Helvetica, Arial, sans-serif"/>
        <color rgb="FF1155CC"/>
        <sz val="11.0"/>
        <u/>
      </rPr>
      <t>Megaman - Battle Network 5 - Team Protoman (Europe) (Virtual Console).zip</t>
    </r>
  </si>
  <si>
    <r>
      <rPr>
        <rFont val="&quot;Helvetica Neue&quot;, Helvetica, Arial, sans-serif"/>
        <color rgb="FF1155CC"/>
        <sz val="11.0"/>
        <u/>
      </rPr>
      <t>Megaman - Battle Network 5 - Team Protoman (Europe).zip</t>
    </r>
  </si>
  <si>
    <r>
      <rPr>
        <rFont val="&quot;Helvetica Neue&quot;, Helvetica, Arial, sans-serif"/>
        <color rgb="FF1155CC"/>
        <sz val="11.0"/>
        <u/>
      </rPr>
      <t>Megaman - Battle Network 5 - Team Protoman (USA) (Virtual Console).zip</t>
    </r>
  </si>
  <si>
    <r>
      <rPr>
        <rFont val="&quot;Helvetica Neue&quot;, Helvetica, Arial, sans-serif"/>
        <color rgb="FF1155CC"/>
        <sz val="11.0"/>
        <u/>
      </rPr>
      <t>Megaman - Battle Network 5 - Team Protoman (USA).zip</t>
    </r>
  </si>
  <si>
    <r>
      <rPr>
        <rFont val="&quot;Helvetica Neue&quot;, Helvetica, Arial, sans-serif"/>
        <color rgb="FF1155CC"/>
        <sz val="11.0"/>
        <u/>
      </rPr>
      <t>Megaman - Battle Network 6 - Cybeast Falzar (Europe) (Virtual Console).zip</t>
    </r>
  </si>
  <si>
    <r>
      <rPr>
        <rFont val="&quot;Helvetica Neue&quot;, Helvetica, Arial, sans-serif"/>
        <color rgb="FF1155CC"/>
        <sz val="11.0"/>
        <u/>
      </rPr>
      <t>Megaman - Battle Network 6 - Cybeast Falzar (Europe).zip</t>
    </r>
  </si>
  <si>
    <r>
      <rPr>
        <rFont val="&quot;Helvetica Neue&quot;, Helvetica, Arial, sans-serif"/>
        <color rgb="FF1155CC"/>
        <sz val="11.0"/>
        <u/>
      </rPr>
      <t>Megaman - Battle Network 6 - Cybeast Falzar (USA) (Virtual Console).zip</t>
    </r>
  </si>
  <si>
    <r>
      <rPr>
        <rFont val="&quot;Helvetica Neue&quot;, Helvetica, Arial, sans-serif"/>
        <color rgb="FF1155CC"/>
        <sz val="11.0"/>
        <u/>
      </rPr>
      <t>Megaman - Battle Network 6 - Cybeast Falzar (USA).zip</t>
    </r>
  </si>
  <si>
    <r>
      <rPr>
        <rFont val="&quot;Helvetica Neue&quot;, Helvetica, Arial, sans-serif"/>
        <color rgb="FF1155CC"/>
        <sz val="11.0"/>
        <u/>
      </rPr>
      <t>Megaman - Battle Network 6 - Cybeast Gregar (Europe) (Virtual Console).zip</t>
    </r>
  </si>
  <si>
    <r>
      <rPr>
        <rFont val="&quot;Helvetica Neue&quot;, Helvetica, Arial, sans-serif"/>
        <color rgb="FF1155CC"/>
        <sz val="11.0"/>
        <u/>
      </rPr>
      <t>Megaman - Battle Network 6 - Cybeast Gregar (Europe).zip</t>
    </r>
  </si>
  <si>
    <r>
      <rPr>
        <rFont val="&quot;Helvetica Neue&quot;, Helvetica, Arial, sans-serif"/>
        <color rgb="FF1155CC"/>
        <sz val="11.0"/>
        <u/>
      </rPr>
      <t>Megaman - Battle Network 6 - Cybeast Gregar (USA) (Virtual Console).zip</t>
    </r>
  </si>
  <si>
    <r>
      <rPr>
        <rFont val="&quot;Helvetica Neue&quot;, Helvetica, Arial, sans-serif"/>
        <color rgb="FF1155CC"/>
        <sz val="11.0"/>
        <u/>
      </rPr>
      <t>Megaman - Battle Network 6 - Cybeast Gregar (USA).zip</t>
    </r>
  </si>
  <si>
    <r>
      <rPr>
        <rFont val="&quot;Helvetica Neue&quot;, Helvetica, Arial, sans-serif"/>
        <color rgb="FF1155CC"/>
        <sz val="11.0"/>
        <u/>
      </rPr>
      <t>Megaman Zero (USA) (Virtual Console).zip</t>
    </r>
  </si>
  <si>
    <r>
      <rPr>
        <rFont val="&quot;Helvetica Neue&quot;, Helvetica, Arial, sans-serif"/>
        <color rgb="FF1155CC"/>
        <sz val="11.0"/>
        <u/>
      </rPr>
      <t>Megaman Zero (USA, Europe).zip</t>
    </r>
  </si>
  <si>
    <r>
      <rPr>
        <rFont val="&quot;Helvetica Neue&quot;, Helvetica, Arial, sans-serif"/>
        <color rgb="FF1155CC"/>
        <sz val="11.0"/>
        <u/>
      </rPr>
      <t>Megaman Zero 2 (Europe) (Virtual Console).zip</t>
    </r>
  </si>
  <si>
    <r>
      <rPr>
        <rFont val="&quot;Helvetica Neue&quot;, Helvetica, Arial, sans-serif"/>
        <color rgb="FF1155CC"/>
        <sz val="11.0"/>
        <u/>
      </rPr>
      <t>Megaman Zero 2 (Europe).zip</t>
    </r>
  </si>
  <si>
    <r>
      <rPr>
        <rFont val="&quot;Helvetica Neue&quot;, Helvetica, Arial, sans-serif"/>
        <color rgb="FF1155CC"/>
        <sz val="11.0"/>
        <u/>
      </rPr>
      <t>Megaman Zero 2 (USA) (Virtual Console).zip</t>
    </r>
  </si>
  <si>
    <r>
      <rPr>
        <rFont val="&quot;Helvetica Neue&quot;, Helvetica, Arial, sans-serif"/>
        <color rgb="FF1155CC"/>
        <sz val="11.0"/>
        <u/>
      </rPr>
      <t>Megaman Zero 2 (USA).zip</t>
    </r>
  </si>
  <si>
    <r>
      <rPr>
        <rFont val="&quot;Helvetica Neue&quot;, Helvetica, Arial, sans-serif"/>
        <color rgb="FF1155CC"/>
        <sz val="11.0"/>
        <u/>
      </rPr>
      <t>Megaman Zero 3 (Europe) (Virtual Console).zip</t>
    </r>
  </si>
  <si>
    <r>
      <rPr>
        <rFont val="&quot;Helvetica Neue&quot;, Helvetica, Arial, sans-serif"/>
        <color rgb="FF1155CC"/>
        <sz val="11.0"/>
        <u/>
      </rPr>
      <t>Megaman Zero 3 (Europe).zip</t>
    </r>
  </si>
  <si>
    <r>
      <rPr>
        <rFont val="&quot;Helvetica Neue&quot;, Helvetica, Arial, sans-serif"/>
        <color rgb="FF1155CC"/>
        <sz val="11.0"/>
        <u/>
      </rPr>
      <t>Megaman Zero 3 (USA) (Virtual Console).zip</t>
    </r>
  </si>
  <si>
    <r>
      <rPr>
        <rFont val="&quot;Helvetica Neue&quot;, Helvetica, Arial, sans-serif"/>
        <color rgb="FF1155CC"/>
        <sz val="11.0"/>
        <u/>
      </rPr>
      <t>Megaman Zero 3 (USA).zip</t>
    </r>
  </si>
  <si>
    <r>
      <rPr>
        <rFont val="&quot;Helvetica Neue&quot;, Helvetica, Arial, sans-serif"/>
        <color rgb="FF1155CC"/>
        <sz val="11.0"/>
        <u/>
      </rPr>
      <t>Megaman Zero 4 (Europe) (Virtual Console).zip</t>
    </r>
  </si>
  <si>
    <r>
      <rPr>
        <rFont val="&quot;Helvetica Neue&quot;, Helvetica, Arial, sans-serif"/>
        <color rgb="FF1155CC"/>
        <sz val="11.0"/>
        <u/>
      </rPr>
      <t>Megaman Zero 4 (Europe).zip</t>
    </r>
  </si>
  <si>
    <r>
      <rPr>
        <rFont val="&quot;Helvetica Neue&quot;, Helvetica, Arial, sans-serif"/>
        <color rgb="FF1155CC"/>
        <sz val="11.0"/>
        <u/>
      </rPr>
      <t>Megaman Zero 4 (USA) (Virtual Console).zip</t>
    </r>
  </si>
  <si>
    <r>
      <rPr>
        <rFont val="&quot;Helvetica Neue&quot;, Helvetica, Arial, sans-serif"/>
        <color rgb="FF1155CC"/>
        <sz val="11.0"/>
        <u/>
      </rPr>
      <t>Megaman Zero 4 (USA).zip</t>
    </r>
  </si>
  <si>
    <r>
      <rPr>
        <rFont val="&quot;Helvetica Neue&quot;, Helvetica, Arial, sans-serif"/>
        <color rgb="FF1155CC"/>
        <sz val="11.0"/>
        <u/>
      </rPr>
      <t>Meine Tierarztpraxis (Germany) (En,De).zip</t>
    </r>
  </si>
  <si>
    <r>
      <rPr>
        <rFont val="&quot;Helvetica Neue&quot;, Helvetica, Arial, sans-serif"/>
        <color rgb="FF1155CC"/>
        <sz val="11.0"/>
        <u/>
      </rPr>
      <t>Meine Tierpension (Germany) (En,De).zip</t>
    </r>
  </si>
  <si>
    <r>
      <rPr>
        <rFont val="&quot;Helvetica Neue&quot;, Helvetica, Arial, sans-serif"/>
        <color rgb="FF1155CC"/>
        <sz val="11.0"/>
        <u/>
      </rPr>
      <t>Meitantei Conan - Akatsuki no Monument (Japan).zip</t>
    </r>
  </si>
  <si>
    <r>
      <rPr>
        <rFont val="&quot;Helvetica Neue&quot;, Helvetica, Arial, sans-serif"/>
        <color rgb="FF1155CC"/>
        <sz val="11.0"/>
        <u/>
      </rPr>
      <t>Meitantei Conan - Nerawareta Tantei (Japan).zip</t>
    </r>
  </si>
  <si>
    <r>
      <rPr>
        <rFont val="&quot;Helvetica Neue&quot;, Helvetica, Arial, sans-serif"/>
        <color rgb="FF1155CC"/>
        <sz val="11.0"/>
        <u/>
      </rPr>
      <t>Men in Black - The Series (Europe).zip</t>
    </r>
  </si>
  <si>
    <r>
      <rPr>
        <rFont val="&quot;Helvetica Neue&quot;, Helvetica, Arial, sans-serif"/>
        <color rgb="FF1155CC"/>
        <sz val="11.0"/>
        <u/>
      </rPr>
      <t>Men in Black - The Series (USA).zip</t>
    </r>
  </si>
  <si>
    <r>
      <rPr>
        <rFont val="&quot;Helvetica Neue&quot;, Helvetica, Arial, sans-serif"/>
        <color rgb="FF1155CC"/>
        <sz val="11.0"/>
        <u/>
      </rPr>
      <t>Mermaid Melody - Pichi Pichi Pitch (Japan).zip</t>
    </r>
  </si>
  <si>
    <r>
      <rPr>
        <rFont val="&quot;Helvetica Neue&quot;, Helvetica, Arial, sans-serif"/>
        <color rgb="FF1155CC"/>
        <sz val="11.0"/>
        <u/>
      </rPr>
      <t>Mermaid Melody - Pichi Pichi Pitch - Pichi Pichi Party (Japan).zip</t>
    </r>
  </si>
  <si>
    <r>
      <rPr>
        <rFont val="&quot;Helvetica Neue&quot;, Helvetica, Arial, sans-serif"/>
        <color rgb="FF1155CC"/>
        <sz val="11.0"/>
        <u/>
      </rPr>
      <t>Mermaid Melody - Pichi Pichi Pitch - Pichi Pichitto Live Start! (Japan).zip</t>
    </r>
  </si>
  <si>
    <r>
      <rPr>
        <rFont val="&quot;Helvetica Neue&quot;, Helvetica, Arial, sans-serif"/>
        <color rgb="FF1155CC"/>
        <sz val="11.0"/>
        <u/>
      </rPr>
      <t>Metal Gear Solid 2D - Sensible (World) (v0.31) (Demo) (Unl).zip</t>
    </r>
  </si>
  <si>
    <r>
      <rPr>
        <rFont val="&quot;Helvetica Neue&quot;, Helvetica, Arial, sans-serif"/>
        <color rgb="FF1155CC"/>
        <sz val="11.0"/>
        <u/>
      </rPr>
      <t>Metal Max 2 Kai (Japan) (Rev 1).zip</t>
    </r>
  </si>
  <si>
    <r>
      <rPr>
        <rFont val="&quot;Helvetica Neue&quot;, Helvetica, Arial, sans-serif"/>
        <color rgb="FF1155CC"/>
        <sz val="11.0"/>
        <u/>
      </rPr>
      <t>Metal Max 2 Kai (Japan).zip</t>
    </r>
  </si>
  <si>
    <r>
      <rPr>
        <rFont val="&quot;Helvetica Neue&quot;, Helvetica, Arial, sans-serif"/>
        <color rgb="FF1155CC"/>
        <sz val="11.0"/>
        <u/>
      </rPr>
      <t>Metal Slug - Super Vehicle-001 (Japan) (En) (Proto).zip</t>
    </r>
  </si>
  <si>
    <r>
      <rPr>
        <rFont val="&quot;Helvetica Neue&quot;, Helvetica, Arial, sans-serif"/>
        <color rgb="FF1155CC"/>
        <sz val="11.0"/>
        <u/>
      </rPr>
      <t>Metal Slug Advance (Europe).zip</t>
    </r>
  </si>
  <si>
    <r>
      <rPr>
        <rFont val="&quot;Helvetica Neue&quot;, Helvetica, Arial, sans-serif"/>
        <color rgb="FF1155CC"/>
        <sz val="11.0"/>
        <u/>
      </rPr>
      <t>Metal Slug Advance (Japan) (Beta).zip</t>
    </r>
  </si>
  <si>
    <r>
      <rPr>
        <rFont val="&quot;Helvetica Neue&quot;, Helvetica, Arial, sans-serif"/>
        <color rgb="FF1155CC"/>
        <sz val="11.0"/>
        <u/>
      </rPr>
      <t>Metal Slug Advance (Japan).zip</t>
    </r>
  </si>
  <si>
    <r>
      <rPr>
        <rFont val="&quot;Helvetica Neue&quot;, Helvetica, Arial, sans-serif"/>
        <color rgb="FF1155CC"/>
        <sz val="11.0"/>
        <u/>
      </rPr>
      <t>Metal Slug Advance (USA).zip</t>
    </r>
  </si>
  <si>
    <r>
      <rPr>
        <rFont val="&quot;Helvetica Neue&quot;, Helvetica, Arial, sans-serif"/>
        <color rgb="FF1155CC"/>
        <sz val="11.0"/>
        <u/>
      </rPr>
      <t>Metal Warrior 4 - Agents of Metal (World) (v1.1) (Aftermarket) (Unl).zip</t>
    </r>
  </si>
  <si>
    <r>
      <rPr>
        <rFont val="&quot;Helvetica Neue&quot;, Helvetica, Arial, sans-serif"/>
        <color rgb="FF1155CC"/>
        <sz val="11.0"/>
        <u/>
      </rPr>
      <t>Metal Warrior 4 - Agents of Metal (World) (v1.3) (Aftermarket) (Unl).zip</t>
    </r>
  </si>
  <si>
    <r>
      <rPr>
        <rFont val="&quot;Helvetica Neue&quot;, Helvetica, Arial, sans-serif"/>
        <color rgb="FF1155CC"/>
        <sz val="11.0"/>
        <u/>
      </rPr>
      <t>Metalgun Slinger (Japan).zip</t>
    </r>
  </si>
  <si>
    <r>
      <rPr>
        <rFont val="&quot;Helvetica Neue&quot;, Helvetica, Arial, sans-serif"/>
        <color rgb="FF1155CC"/>
        <sz val="11.0"/>
        <u/>
      </rPr>
      <t>Metroid - Zero Mission (Europe) (En,Fr,De,Es,It) (Beta).zip</t>
    </r>
  </si>
  <si>
    <r>
      <rPr>
        <rFont val="&quot;Helvetica Neue&quot;, Helvetica, Arial, sans-serif"/>
        <color rgb="FF1155CC"/>
        <sz val="11.0"/>
        <u/>
      </rPr>
      <t>Metroid - Zero Mission (Europe) (En,Fr,De,Es,It) (Virtual Console).zip</t>
    </r>
  </si>
  <si>
    <r>
      <rPr>
        <rFont val="&quot;Helvetica Neue&quot;, Helvetica, Arial, sans-serif"/>
        <color rgb="FF1155CC"/>
        <sz val="11.0"/>
        <u/>
      </rPr>
      <t>Metroid - Zero Mission (Europe) (En,Fr,De,Es,It).zip</t>
    </r>
  </si>
  <si>
    <r>
      <rPr>
        <rFont val="&quot;Helvetica Neue&quot;, Helvetica, Arial, sans-serif"/>
        <color rgb="FF1155CC"/>
        <sz val="11.0"/>
        <u/>
      </rPr>
      <t>Metroid - Zero Mission (Japan) (Virtual Console).zip</t>
    </r>
  </si>
  <si>
    <r>
      <rPr>
        <rFont val="&quot;Helvetica Neue&quot;, Helvetica, Arial, sans-serif"/>
        <color rgb="FF1155CC"/>
        <sz val="11.0"/>
        <u/>
      </rPr>
      <t>Metroid - Zero Mission (Japan).zip</t>
    </r>
  </si>
  <si>
    <r>
      <rPr>
        <rFont val="&quot;Helvetica Neue&quot;, Helvetica, Arial, sans-serif"/>
        <color rgb="FF1155CC"/>
        <sz val="11.0"/>
        <u/>
      </rPr>
      <t>Metroid - Zero Mission (USA) (Beta).zip</t>
    </r>
  </si>
  <si>
    <r>
      <rPr>
        <rFont val="&quot;Helvetica Neue&quot;, Helvetica, Arial, sans-serif"/>
        <color rgb="FF1155CC"/>
        <sz val="11.0"/>
        <u/>
      </rPr>
      <t>Metroid - Zero Mission (USA) (Virtual Console).zip</t>
    </r>
  </si>
  <si>
    <r>
      <rPr>
        <rFont val="&quot;Helvetica Neue&quot;, Helvetica, Arial, sans-serif"/>
        <color rgb="FF1155CC"/>
        <sz val="11.0"/>
        <u/>
      </rPr>
      <t>Metroid - Zero Mission (USA).zip</t>
    </r>
  </si>
  <si>
    <r>
      <rPr>
        <rFont val="&quot;Helvetica Neue&quot;, Helvetica, Arial, sans-serif"/>
        <color rgb="FF1155CC"/>
        <sz val="11.0"/>
        <u/>
      </rPr>
      <t>Metroid Fusion (Europe) (En,Fr,De,Es,It) (Beta) (2002-09-11).zip</t>
    </r>
  </si>
  <si>
    <r>
      <rPr>
        <rFont val="&quot;Helvetica Neue&quot;, Helvetica, Arial, sans-serif"/>
        <color rgb="FF1155CC"/>
        <sz val="11.0"/>
        <u/>
      </rPr>
      <t>Metroid Fusion (Europe) (En,Fr,De,Es,It) (Beta) (2002-09-16).zip</t>
    </r>
  </si>
  <si>
    <r>
      <rPr>
        <rFont val="&quot;Helvetica Neue&quot;, Helvetica, Arial, sans-serif"/>
        <color rgb="FF1155CC"/>
        <sz val="11.0"/>
        <u/>
      </rPr>
      <t>Metroid Fusion (Europe) (En,Fr,De,Es,It) (Virtual Console).zip</t>
    </r>
  </si>
  <si>
    <r>
      <rPr>
        <rFont val="&quot;Helvetica Neue&quot;, Helvetica, Arial, sans-serif"/>
        <color rgb="FF1155CC"/>
        <sz val="11.0"/>
        <u/>
      </rPr>
      <t>Metroid Fusion (Europe) (En,Fr,De,Es,It).zip</t>
    </r>
  </si>
  <si>
    <r>
      <rPr>
        <rFont val="&quot;Helvetica Neue&quot;, Helvetica, Arial, sans-serif"/>
        <color rgb="FF1155CC"/>
        <sz val="11.0"/>
        <u/>
      </rPr>
      <t>Metroid Fusion (Japan) (Virtual Console).zip</t>
    </r>
  </si>
  <si>
    <r>
      <rPr>
        <rFont val="&quot;Helvetica Neue&quot;, Helvetica, Arial, sans-serif"/>
        <color rgb="FF1155CC"/>
        <sz val="11.0"/>
        <u/>
      </rPr>
      <t>Metroid Fusion (Japan).zip</t>
    </r>
  </si>
  <si>
    <r>
      <rPr>
        <rFont val="&quot;Helvetica Neue&quot;, Helvetica, Arial, sans-serif"/>
        <color rgb="FF1155CC"/>
        <sz val="11.0"/>
        <u/>
      </rPr>
      <t>Metroid Fusion (USA) (Virtual Console).zip</t>
    </r>
  </si>
  <si>
    <r>
      <rPr>
        <rFont val="&quot;Helvetica Neue&quot;, Helvetica, Arial, sans-serif"/>
        <color rgb="FF1155CC"/>
        <sz val="11.0"/>
        <u/>
      </rPr>
      <t>Metroid Fusion (USA).zip</t>
    </r>
  </si>
  <si>
    <r>
      <rPr>
        <rFont val="&quot;Helvetica Neue&quot;, Helvetica, Arial, sans-serif"/>
        <color rgb="FF1155CC"/>
        <sz val="11.0"/>
        <u/>
      </rPr>
      <t>Mezase! Koushien (Japan).zip</t>
    </r>
  </si>
  <si>
    <r>
      <rPr>
        <rFont val="&quot;Helvetica Neue&quot;, Helvetica, Arial, sans-serif"/>
        <color rgb="FF1155CC"/>
        <sz val="11.0"/>
        <u/>
      </rPr>
      <t>Mickey no Pocket Resort (Japan).zip</t>
    </r>
  </si>
  <si>
    <r>
      <rPr>
        <rFont val="&quot;Helvetica Neue&quot;, Helvetica, Arial, sans-serif"/>
        <color rgb="FF1155CC"/>
        <sz val="11.0"/>
        <u/>
      </rPr>
      <t>Mickey to Donald no Magical Quest 3 (Japan).zip</t>
    </r>
  </si>
  <si>
    <r>
      <rPr>
        <rFont val="&quot;Helvetica Neue&quot;, Helvetica, Arial, sans-serif"/>
        <color rgb="FF1155CC"/>
        <sz val="11.0"/>
        <u/>
      </rPr>
      <t>Mickey to Minnie no Magical Quest (Japan).zip</t>
    </r>
  </si>
  <si>
    <r>
      <rPr>
        <rFont val="&quot;Helvetica Neue&quot;, Helvetica, Arial, sans-serif"/>
        <color rgb="FF1155CC"/>
        <sz val="11.0"/>
        <u/>
      </rPr>
      <t>Mickey to Minnie no Magical Quest 2 (Japan).zip</t>
    </r>
  </si>
  <si>
    <r>
      <rPr>
        <rFont val="&quot;Helvetica Neue&quot;, Helvetica, Arial, sans-serif"/>
        <color rgb="FF1155CC"/>
        <sz val="11.0"/>
        <u/>
      </rPr>
      <t>Micro Machines (Europe) (En,Fr,De,Es,It).zip</t>
    </r>
  </si>
  <si>
    <r>
      <rPr>
        <rFont val="&quot;Helvetica Neue&quot;, Helvetica, Arial, sans-serif"/>
        <color rgb="FF1155CC"/>
        <sz val="11.0"/>
        <u/>
      </rPr>
      <t>Midnight Club - Street Racing (Europe) (En,Fr,De,Es,It).zip</t>
    </r>
  </si>
  <si>
    <r>
      <rPr>
        <rFont val="&quot;Helvetica Neue&quot;, Helvetica, Arial, sans-serif"/>
        <color rgb="FF1155CC"/>
        <sz val="11.0"/>
        <u/>
      </rPr>
      <t>Midnight Club - Street Racing (USA).zip</t>
    </r>
  </si>
  <si>
    <r>
      <rPr>
        <rFont val="&quot;Helvetica Neue&quot;, Helvetica, Arial, sans-serif"/>
        <color rgb="FF1155CC"/>
        <sz val="11.0"/>
        <u/>
      </rPr>
      <t>Midway's Greatest Arcade Hits (USA, Europe).zip</t>
    </r>
  </si>
  <si>
    <r>
      <rPr>
        <rFont val="&quot;Helvetica Neue&quot;, Helvetica, Arial, sans-serif"/>
        <color rgb="FF1155CC"/>
        <sz val="11.0"/>
        <u/>
      </rPr>
      <t>Mighty Beanz - Pocket Puzzles (USA).zip</t>
    </r>
  </si>
  <si>
    <r>
      <rPr>
        <rFont val="&quot;Helvetica Neue&quot;, Helvetica, Arial, sans-serif"/>
        <color rgb="FF1155CC"/>
        <sz val="11.0"/>
        <u/>
      </rPr>
      <t>Mijn Dierenpension (Netherlands) (En,Nl).zip</t>
    </r>
  </si>
  <si>
    <r>
      <rPr>
        <rFont val="&quot;Helvetica Neue&quot;, Helvetica, Arial, sans-serif"/>
        <color rgb="FF1155CC"/>
        <sz val="11.0"/>
        <u/>
      </rPr>
      <t>Mijn Dierenpraktijk (Netherlands) (En,Nl).zip</t>
    </r>
  </si>
  <si>
    <r>
      <rPr>
        <rFont val="&quot;Helvetica Neue&quot;, Helvetica, Arial, sans-serif"/>
        <color rgb="FF1155CC"/>
        <sz val="11.0"/>
        <u/>
      </rPr>
      <t>Mike Tyson Boxing (Europe) (En,Fr,De,Es,It).zip</t>
    </r>
  </si>
  <si>
    <r>
      <rPr>
        <rFont val="&quot;Helvetica Neue&quot;, Helvetica, Arial, sans-serif"/>
        <color rgb="FF1155CC"/>
        <sz val="11.0"/>
        <u/>
      </rPr>
      <t>Mike Tyson Boxing (USA) (En,Fr,De,Es,It).zip</t>
    </r>
  </si>
  <si>
    <r>
      <rPr>
        <rFont val="&quot;Helvetica Neue&quot;, Helvetica, Arial, sans-serif"/>
        <color rgb="FF1155CC"/>
        <sz val="11.0"/>
        <u/>
      </rPr>
      <t>Minami no Umi no Odyssey (Japan).zip</t>
    </r>
  </si>
  <si>
    <r>
      <rPr>
        <rFont val="&quot;Helvetica Neue&quot;, Helvetica, Arial, sans-serif"/>
        <color rgb="FF1155CC"/>
        <sz val="11.0"/>
        <u/>
      </rPr>
      <t>Mini Moni. - Mika no Happy Morning Chatty (Japan).zip</t>
    </r>
  </si>
  <si>
    <r>
      <rPr>
        <rFont val="&quot;Helvetica Neue&quot;, Helvetica, Arial, sans-serif"/>
        <color rgb="FF1155CC"/>
        <sz val="11.0"/>
        <u/>
      </rPr>
      <t>Mini Moni. - Onegai Ohoshi-sama! (Japan).zip</t>
    </r>
  </si>
  <si>
    <r>
      <rPr>
        <rFont val="&quot;Helvetica Neue&quot;, Helvetica, Arial, sans-serif"/>
        <color rgb="FF1155CC"/>
        <sz val="11.0"/>
        <u/>
      </rPr>
      <t>Minicraft (World) (v1.0) (Aftermarket) (Unl).zip</t>
    </r>
  </si>
  <si>
    <r>
      <rPr>
        <rFont val="&quot;Helvetica Neue&quot;, Helvetica, Arial, sans-serif"/>
        <color rgb="FF1155CC"/>
        <sz val="11.0"/>
        <u/>
      </rPr>
      <t>Minicraft (World) (v1.1) (Aftermarket) (Unl).zip</t>
    </r>
  </si>
  <si>
    <r>
      <rPr>
        <rFont val="&quot;Helvetica Neue&quot;, Helvetica, Arial, sans-serif"/>
        <color rgb="FF1155CC"/>
        <sz val="11.0"/>
        <u/>
      </rPr>
      <t>Minicraft (World) (v1.2) (Aftermarket) (Unl).zip</t>
    </r>
  </si>
  <si>
    <r>
      <rPr>
        <rFont val="&quot;Helvetica Neue&quot;, Helvetica, Arial, sans-serif"/>
        <color rgb="FF1155CC"/>
        <sz val="11.0"/>
        <u/>
      </rPr>
      <t>Minicraft (World) (v1.3) (Aftermarket) (Unl).zip</t>
    </r>
  </si>
  <si>
    <r>
      <rPr>
        <rFont val="&quot;Helvetica Neue&quot;, Helvetica, Arial, sans-serif"/>
        <color rgb="FF1155CC"/>
        <sz val="11.0"/>
        <u/>
      </rPr>
      <t>Minna de Puyo Puyo (Japan) (En,Ja).zip</t>
    </r>
  </si>
  <si>
    <r>
      <rPr>
        <rFont val="&quot;Helvetica Neue&quot;, Helvetica, Arial, sans-serif"/>
        <color rgb="FF1155CC"/>
        <sz val="11.0"/>
        <u/>
      </rPr>
      <t>Minna no Ouji-sama (Japan).zip</t>
    </r>
  </si>
  <si>
    <r>
      <rPr>
        <rFont val="&quot;Helvetica Neue&quot;, Helvetica, Arial, sans-serif"/>
        <color rgb="FF1155CC"/>
        <sz val="11.0"/>
        <u/>
      </rPr>
      <t>Minna no Shiiku Series - Boku no Kabuto, Kuwagata (Japan).zip</t>
    </r>
  </si>
  <si>
    <r>
      <rPr>
        <rFont val="&quot;Helvetica Neue&quot;, Helvetica, Arial, sans-serif"/>
        <color rgb="FF1155CC"/>
        <sz val="11.0"/>
        <u/>
      </rPr>
      <t>Minna no Shiiku Series 1 - Boku no Kabutomushi (Japan).zip</t>
    </r>
  </si>
  <si>
    <r>
      <rPr>
        <rFont val="&quot;Helvetica Neue&quot;, Helvetica, Arial, sans-serif"/>
        <color rgb="FF1155CC"/>
        <sz val="11.0"/>
        <u/>
      </rPr>
      <t>Minna no Shiiku Series 2 - Boku no Kuwagata (Japan).zip</t>
    </r>
  </si>
  <si>
    <r>
      <rPr>
        <rFont val="&quot;Helvetica Neue&quot;, Helvetica, Arial, sans-serif"/>
        <color rgb="FF1155CC"/>
        <sz val="11.0"/>
        <u/>
      </rPr>
      <t>Minna no Soft Series - Happy Trump 20 (Japan).zip</t>
    </r>
  </si>
  <si>
    <r>
      <rPr>
        <rFont val="&quot;Helvetica Neue&quot;, Helvetica, Arial, sans-serif"/>
        <color rgb="FF1155CC"/>
        <sz val="11.0"/>
        <u/>
      </rPr>
      <t>Minna no Soft Series - Hyokkori Hyoutan-jima - Don Gabacho Daikatsuyaku no Maki (Japan).zip</t>
    </r>
  </si>
  <si>
    <r>
      <rPr>
        <rFont val="&quot;Helvetica Neue&quot;, Helvetica, Arial, sans-serif"/>
        <color rgb="FF1155CC"/>
        <sz val="11.0"/>
        <u/>
      </rPr>
      <t>Minna no Soft Series - Minna no Mahjong (Japan).zip</t>
    </r>
  </si>
  <si>
    <r>
      <rPr>
        <rFont val="&quot;Helvetica Neue&quot;, Helvetica, Arial, sans-serif"/>
        <color rgb="FF1155CC"/>
        <sz val="11.0"/>
        <u/>
      </rPr>
      <t>Minna no Soft Series - Minna no Shougi (Japan) (Rev 1).zip</t>
    </r>
  </si>
  <si>
    <r>
      <rPr>
        <rFont val="&quot;Helvetica Neue&quot;, Helvetica, Arial, sans-serif"/>
        <color rgb="FF1155CC"/>
        <sz val="11.0"/>
        <u/>
      </rPr>
      <t>Minna no Soft Series - Minna no Shougi (Japan).zip</t>
    </r>
  </si>
  <si>
    <r>
      <rPr>
        <rFont val="&quot;Helvetica Neue&quot;, Helvetica, Arial, sans-serif"/>
        <color rgb="FF1155CC"/>
        <sz val="11.0"/>
        <u/>
      </rPr>
      <t>Minna no Soft Series - Numpla Advance (Japan).zip</t>
    </r>
  </si>
  <si>
    <r>
      <rPr>
        <rFont val="&quot;Helvetica Neue&quot;, Helvetica, Arial, sans-serif"/>
        <color rgb="FF1155CC"/>
        <sz val="11.0"/>
        <u/>
      </rPr>
      <t>Minna no Soft Series - Shanghai (Japan) (Rev 1).zip</t>
    </r>
  </si>
  <si>
    <r>
      <rPr>
        <rFont val="&quot;Helvetica Neue&quot;, Helvetica, Arial, sans-serif"/>
        <color rgb="FF1155CC"/>
        <sz val="11.0"/>
        <u/>
      </rPr>
      <t>Minna no Soft Series - Shanghai (Japan).zip</t>
    </r>
  </si>
  <si>
    <r>
      <rPr>
        <rFont val="&quot;Helvetica Neue&quot;, Helvetica, Arial, sans-serif"/>
        <color rgb="FF1155CC"/>
        <sz val="11.0"/>
        <u/>
      </rPr>
      <t>Minna no Soft Series - Tetris Advance (Japan) (Rev 1).zip</t>
    </r>
  </si>
  <si>
    <r>
      <rPr>
        <rFont val="&quot;Helvetica Neue&quot;, Helvetica, Arial, sans-serif"/>
        <color rgb="FF1155CC"/>
        <sz val="11.0"/>
        <u/>
      </rPr>
      <t>Minna no Soft Series - Tetris Advance (Japan).zip</t>
    </r>
  </si>
  <si>
    <r>
      <rPr>
        <rFont val="&quot;Helvetica Neue&quot;, Helvetica, Arial, sans-serif"/>
        <color rgb="FF1155CC"/>
        <sz val="11.0"/>
        <u/>
      </rPr>
      <t>Minna no Soft Series - Zooo (Japan).zip</t>
    </r>
  </si>
  <si>
    <r>
      <rPr>
        <rFont val="&quot;Helvetica Neue&quot;, Helvetica, Arial, sans-serif"/>
        <color rgb="FF1155CC"/>
        <sz val="11.0"/>
        <u/>
      </rPr>
      <t>Minority Report - Everybody Runs (USA, Europe).zip</t>
    </r>
  </si>
  <si>
    <r>
      <rPr>
        <rFont val="&quot;Helvetica Neue&quot;, Helvetica, Arial, sans-serif"/>
        <color rgb="FF1155CC"/>
        <sz val="11.0"/>
        <u/>
      </rPr>
      <t>Mirakuru! Panzou - 7-tsu no Hoshi no Uchuu Kaizoku (Japan).zip</t>
    </r>
  </si>
  <si>
    <r>
      <rPr>
        <rFont val="&quot;Helvetica Neue&quot;, Helvetica, Arial, sans-serif"/>
        <color rgb="FF1155CC"/>
        <sz val="11.0"/>
        <u/>
      </rPr>
      <t>Misfortune Advance (World) (Aftermarket) (Unl).zip</t>
    </r>
  </si>
  <si>
    <r>
      <rPr>
        <rFont val="&quot;Helvetica Neue&quot;, Helvetica, Arial, sans-serif"/>
        <color rgb="FF1155CC"/>
        <sz val="11.0"/>
        <u/>
      </rPr>
      <t>Mission Impossible - Operation Surma (Europe) (En,Fr,De,Es,It).zip</t>
    </r>
  </si>
  <si>
    <r>
      <rPr>
        <rFont val="&quot;Helvetica Neue&quot;, Helvetica, Arial, sans-serif"/>
        <color rgb="FF1155CC"/>
        <sz val="11.0"/>
        <u/>
      </rPr>
      <t>Mission Impossible - Operation Surma (USA) (En,Fr,Es).zip</t>
    </r>
  </si>
  <si>
    <r>
      <rPr>
        <rFont val="&quot;Helvetica Neue&quot;, Helvetica, Arial, sans-serif"/>
        <color rgb="FF1155CC"/>
        <sz val="11.0"/>
        <u/>
      </rPr>
      <t>Miteluode - Lingdian Renwu (China).zip</t>
    </r>
  </si>
  <si>
    <r>
      <rPr>
        <rFont val="&quot;Helvetica Neue&quot;, Helvetica, Arial, sans-serif"/>
        <color rgb="FF1155CC"/>
        <sz val="11.0"/>
        <u/>
      </rPr>
      <t>Miteluode Ronghe (China).zip</t>
    </r>
  </si>
  <si>
    <r>
      <rPr>
        <rFont val="&quot;Helvetica Neue&quot;, Helvetica, Arial, sans-serif"/>
        <color rgb="FF1155CC"/>
        <sz val="11.0"/>
        <u/>
      </rPr>
      <t>Mobile Pro Yakyuu - Kantoku no Saihai (Japan).zip</t>
    </r>
  </si>
  <si>
    <r>
      <rPr>
        <rFont val="&quot;Helvetica Neue&quot;, Helvetica, Arial, sans-serif"/>
        <color rgb="FF1155CC"/>
        <sz val="11.0"/>
        <u/>
      </rPr>
      <t>Mobile Suit Gundam Seed - Battle Assault (USA).zip</t>
    </r>
  </si>
  <si>
    <r>
      <rPr>
        <rFont val="&quot;Helvetica Neue&quot;, Helvetica, Arial, sans-serif"/>
        <color rgb="FF1155CC"/>
        <sz val="11.0"/>
        <u/>
      </rPr>
      <t>Moero!! Jaleco Collection (Japan).zip</t>
    </r>
  </si>
  <si>
    <r>
      <rPr>
        <rFont val="&quot;Helvetica Neue&quot;, Helvetica, Arial, sans-serif"/>
        <color rgb="FF1155CC"/>
        <sz val="11.0"/>
        <u/>
      </rPr>
      <t>Mojie Qibing (Taiwan) (Unl).zip</t>
    </r>
  </si>
  <si>
    <r>
      <rPr>
        <rFont val="&quot;Helvetica Neue&quot;, Helvetica, Arial, sans-serif"/>
        <color rgb="FF1155CC"/>
        <sz val="11.0"/>
        <u/>
      </rPr>
      <t>Momotarou Dentetsu G - Gold Deck o Tsukure! (Japan).zip</t>
    </r>
  </si>
  <si>
    <r>
      <rPr>
        <rFont val="&quot;Helvetica Neue&quot;, Helvetica, Arial, sans-serif"/>
        <color rgb="FF1155CC"/>
        <sz val="11.0"/>
        <u/>
      </rPr>
      <t>Momotarou Matsuri (Japan) (Rev 1).zip</t>
    </r>
  </si>
  <si>
    <r>
      <rPr>
        <rFont val="&quot;Helvetica Neue&quot;, Helvetica, Arial, sans-serif"/>
        <color rgb="FF1155CC"/>
        <sz val="11.0"/>
        <u/>
      </rPr>
      <t>Monopoly (Europe) (En,Fr,De,Es).zip</t>
    </r>
  </si>
  <si>
    <r>
      <rPr>
        <rFont val="&quot;Helvetica Neue&quot;, Helvetica, Arial, sans-serif"/>
        <color rgb="FF1155CC"/>
        <sz val="11.0"/>
        <u/>
      </rPr>
      <t>Monopoly (USA).zip</t>
    </r>
  </si>
  <si>
    <r>
      <rPr>
        <rFont val="&quot;Helvetica Neue&quot;, Helvetica, Arial, sans-serif"/>
        <color rgb="FF1155CC"/>
        <sz val="11.0"/>
        <u/>
      </rPr>
      <t>Monster! Bass Fishing (Europe).zip</t>
    </r>
  </si>
  <si>
    <r>
      <rPr>
        <rFont val="&quot;Helvetica Neue&quot;, Helvetica, Arial, sans-serif"/>
        <color rgb="FF1155CC"/>
        <sz val="11.0"/>
        <u/>
      </rPr>
      <t>Monster! Bass Fishing (USA).zip</t>
    </r>
  </si>
  <si>
    <r>
      <rPr>
        <rFont val="&quot;Helvetica Neue&quot;, Helvetica, Arial, sans-serif"/>
        <color rgb="FF1155CC"/>
        <sz val="11.0"/>
        <u/>
      </rPr>
      <t>Monster AG, Die (Germany).zip</t>
    </r>
  </si>
  <si>
    <r>
      <rPr>
        <rFont val="&quot;Helvetica Neue&quot;, Helvetica, Arial, sans-serif"/>
        <color rgb="FF1155CC"/>
        <sz val="11.0"/>
        <u/>
      </rPr>
      <t>Monster Farm Advance (Japan).zip</t>
    </r>
  </si>
  <si>
    <r>
      <rPr>
        <rFont val="&quot;Helvetica Neue&quot;, Helvetica, Arial, sans-serif"/>
        <color rgb="FF1155CC"/>
        <sz val="11.0"/>
        <u/>
      </rPr>
      <t>Monster Farm Advance 2 (Japan).zip</t>
    </r>
  </si>
  <si>
    <r>
      <rPr>
        <rFont val="&quot;Helvetica Neue&quot;, Helvetica, Arial, sans-serif"/>
        <color rgb="FF1155CC"/>
        <sz val="11.0"/>
        <u/>
      </rPr>
      <t>Monster Force (Europe) (En,Fr,De,Es,It).zip</t>
    </r>
  </si>
  <si>
    <r>
      <rPr>
        <rFont val="&quot;Helvetica Neue&quot;, Helvetica, Arial, sans-serif"/>
        <color rgb="FF1155CC"/>
        <sz val="11.0"/>
        <u/>
      </rPr>
      <t>Monster Force (USA).zip</t>
    </r>
  </si>
  <si>
    <r>
      <rPr>
        <rFont val="&quot;Helvetica Neue&quot;, Helvetica, Arial, sans-serif"/>
        <color rgb="FF1155CC"/>
        <sz val="11.0"/>
        <u/>
      </rPr>
      <t>Monster Gate (Japan) (Rev 1).zip</t>
    </r>
  </si>
  <si>
    <r>
      <rPr>
        <rFont val="&quot;Helvetica Neue&quot;, Helvetica, Arial, sans-serif"/>
        <color rgb="FF1155CC"/>
        <sz val="11.0"/>
        <u/>
      </rPr>
      <t>Monster Gate (Japan).zip</t>
    </r>
  </si>
  <si>
    <r>
      <rPr>
        <rFont val="&quot;Helvetica Neue&quot;, Helvetica, Arial, sans-serif"/>
        <color rgb="FF1155CC"/>
        <sz val="11.0"/>
        <u/>
      </rPr>
      <t>Monster Gate - Ooinaru Dungeon - Fuuin no Orb (Japan).zip</t>
    </r>
  </si>
  <si>
    <r>
      <rPr>
        <rFont val="&quot;Helvetica Neue&quot;, Helvetica, Arial, sans-serif"/>
        <color rgb="FF1155CC"/>
        <sz val="11.0"/>
        <u/>
      </rPr>
      <t>Monster Guardians (Japan).zip</t>
    </r>
  </si>
  <si>
    <r>
      <rPr>
        <rFont val="&quot;Helvetica Neue&quot;, Helvetica, Arial, sans-serif"/>
        <color rgb="FF1155CC"/>
        <sz val="11.0"/>
        <u/>
      </rPr>
      <t>Monster House (Europe) (En,Fr,De,Es).zip</t>
    </r>
  </si>
  <si>
    <r>
      <rPr>
        <rFont val="&quot;Helvetica Neue&quot;, Helvetica, Arial, sans-serif"/>
        <color rgb="FF1155CC"/>
        <sz val="11.0"/>
        <u/>
      </rPr>
      <t>Monster House (Europe).zip</t>
    </r>
  </si>
  <si>
    <r>
      <rPr>
        <rFont val="&quot;Helvetica Neue&quot;, Helvetica, Arial, sans-serif"/>
        <color rgb="FF1155CC"/>
        <sz val="11.0"/>
        <u/>
      </rPr>
      <t>Monster House (USA) (En,Fr).zip</t>
    </r>
  </si>
  <si>
    <r>
      <rPr>
        <rFont val="&quot;Helvetica Neue&quot;, Helvetica, Arial, sans-serif"/>
        <color rgb="FF1155CC"/>
        <sz val="11.0"/>
        <u/>
      </rPr>
      <t>Monster Jam - Maximum Destruction (Europe).zip</t>
    </r>
  </si>
  <si>
    <r>
      <rPr>
        <rFont val="&quot;Helvetica Neue&quot;, Helvetica, Arial, sans-serif"/>
        <color rgb="FF1155CC"/>
        <sz val="11.0"/>
        <u/>
      </rPr>
      <t>Monster Jam - Maximum Destruction (USA).zip</t>
    </r>
  </si>
  <si>
    <r>
      <rPr>
        <rFont val="&quot;Helvetica Neue&quot;, Helvetica, Arial, sans-serif"/>
        <color rgb="FF1155CC"/>
        <sz val="11.0"/>
        <u/>
      </rPr>
      <t>Monster Maker 4 - Flash Card (Japan).zip</t>
    </r>
  </si>
  <si>
    <r>
      <rPr>
        <rFont val="&quot;Helvetica Neue&quot;, Helvetica, Arial, sans-serif"/>
        <color rgb="FF1155CC"/>
        <sz val="11.0"/>
        <u/>
      </rPr>
      <t>Monster Maker 4 - Killer Dice (Japan).zip</t>
    </r>
  </si>
  <si>
    <r>
      <rPr>
        <rFont val="&quot;Helvetica Neue&quot;, Helvetica, Arial, sans-serif"/>
        <color rgb="FF1155CC"/>
        <sz val="11.0"/>
        <u/>
      </rPr>
      <t>Monster Rancher Advance (USA).zip</t>
    </r>
  </si>
  <si>
    <r>
      <rPr>
        <rFont val="&quot;Helvetica Neue&quot;, Helvetica, Arial, sans-serif"/>
        <color rgb="FF1155CC"/>
        <sz val="11.0"/>
        <u/>
      </rPr>
      <t>Monster Rancher Advance 2 (USA).zip</t>
    </r>
  </si>
  <si>
    <r>
      <rPr>
        <rFont val="&quot;Helvetica Neue&quot;, Helvetica, Arial, sans-serif"/>
        <color rgb="FF1155CC"/>
        <sz val="11.0"/>
        <u/>
      </rPr>
      <t>Monster Summoner (Japan).zip</t>
    </r>
  </si>
  <si>
    <r>
      <rPr>
        <rFont val="&quot;Helvetica Neue&quot;, Helvetica, Arial, sans-serif"/>
        <color rgb="FF1155CC"/>
        <sz val="11.0"/>
        <u/>
      </rPr>
      <t>Monster Truck Madness (USA, Europe).zip</t>
    </r>
  </si>
  <si>
    <r>
      <rPr>
        <rFont val="&quot;Helvetica Neue&quot;, Helvetica, Arial, sans-serif"/>
        <color rgb="FF1155CC"/>
        <sz val="11.0"/>
        <u/>
      </rPr>
      <t>Monster Trucks (USA, Europe).zip</t>
    </r>
  </si>
  <si>
    <r>
      <rPr>
        <rFont val="&quot;Helvetica Neue&quot;, Helvetica, Arial, sans-serif"/>
        <color rgb="FF1155CC"/>
        <sz val="11.0"/>
        <u/>
      </rPr>
      <t>Monster Trucks Mayhem (Europe) (En,Fr,De,Es,It).zip</t>
    </r>
  </si>
  <si>
    <r>
      <rPr>
        <rFont val="&quot;Helvetica Neue&quot;, Helvetica, Arial, sans-serif"/>
        <color rgb="FF1155CC"/>
        <sz val="11.0"/>
        <u/>
      </rPr>
      <t>Monster Trucks Mayhem (USA).zip</t>
    </r>
  </si>
  <si>
    <r>
      <rPr>
        <rFont val="&quot;Helvetica Neue&quot;, Helvetica, Arial, sans-serif"/>
        <color rgb="FF1155CC"/>
        <sz val="11.0"/>
        <u/>
      </rPr>
      <t>Monsters, Inc. (Europe) (En,Es,Nl).zip</t>
    </r>
  </si>
  <si>
    <r>
      <rPr>
        <rFont val="&quot;Helvetica Neue&quot;, Helvetica, Arial, sans-serif"/>
        <color rgb="FF1155CC"/>
        <sz val="11.0"/>
        <u/>
      </rPr>
      <t>Monsters, Inc. (Europe) (En,Fr,It).zip</t>
    </r>
  </si>
  <si>
    <r>
      <rPr>
        <rFont val="&quot;Helvetica Neue&quot;, Helvetica, Arial, sans-serif"/>
        <color rgb="FF1155CC"/>
        <sz val="11.0"/>
        <u/>
      </rPr>
      <t>Monsters, Inc. (Japan).zip</t>
    </r>
  </si>
  <si>
    <r>
      <rPr>
        <rFont val="&quot;Helvetica Neue&quot;, Helvetica, Arial, sans-serif"/>
        <color rgb="FF1155CC"/>
        <sz val="11.0"/>
        <u/>
      </rPr>
      <t>Monsters, Inc. (USA, Europe).zip</t>
    </r>
  </si>
  <si>
    <r>
      <rPr>
        <rFont val="&quot;Helvetica Neue&quot;, Helvetica, Arial, sans-serif"/>
        <color rgb="FF1155CC"/>
        <sz val="11.0"/>
        <u/>
      </rPr>
      <t>Mooncat's Trio (World) (Aftermarket) (Unl).zip</t>
    </r>
  </si>
  <si>
    <r>
      <rPr>
        <rFont val="&quot;Helvetica Neue&quot;, Helvetica, Arial, sans-serif"/>
        <color rgb="FF1155CC"/>
        <sz val="11.0"/>
        <u/>
      </rPr>
      <t>Mooncat's Trio (World) (Beta) (Aftermarket) (Unl).zip</t>
    </r>
  </si>
  <si>
    <r>
      <rPr>
        <rFont val="&quot;Helvetica Neue&quot;, Helvetica, Arial, sans-serif"/>
        <color rgb="FF1155CC"/>
        <sz val="11.0"/>
        <u/>
      </rPr>
      <t>Moorhen 3 - The Chicken Chase! (Europe) (En,Fr,De,Es,It).zip</t>
    </r>
  </si>
  <si>
    <r>
      <rPr>
        <rFont val="&quot;Helvetica Neue&quot;, Helvetica, Arial, sans-serif"/>
        <color rgb="FF1155CC"/>
        <sz val="11.0"/>
        <u/>
      </rPr>
      <t>Moorhuhn Jagd (Europe) (Proto).zip</t>
    </r>
  </si>
  <si>
    <r>
      <rPr>
        <rFont val="&quot;Helvetica Neue&quot;, Helvetica, Arial, sans-serif"/>
        <color rgb="FF1155CC"/>
        <sz val="11.0"/>
        <u/>
      </rPr>
      <t>Morita Shougi Advance (Japan).zip</t>
    </r>
  </si>
  <si>
    <r>
      <rPr>
        <rFont val="&quot;Helvetica Neue&quot;, Helvetica, Arial, sans-serif"/>
        <color rgb="FF1155CC"/>
        <sz val="11.0"/>
        <u/>
      </rPr>
      <t>Morning Adventure, The (Spain) (Promo).zip</t>
    </r>
  </si>
  <si>
    <r>
      <rPr>
        <rFont val="&quot;Helvetica Neue&quot;, Helvetica, Arial, sans-serif"/>
        <color rgb="FF1155CC"/>
        <sz val="11.0"/>
        <u/>
      </rPr>
      <t>Mortal Kombat - Deadly Alliance (Europe) (En,Fr,De,Es,It).zip</t>
    </r>
  </si>
  <si>
    <r>
      <rPr>
        <rFont val="&quot;Helvetica Neue&quot;, Helvetica, Arial, sans-serif"/>
        <color rgb="FF1155CC"/>
        <sz val="11.0"/>
        <u/>
      </rPr>
      <t>Mortal Kombat - Deadly Alliance (USA) (En,Fr,De,Es,It).zip</t>
    </r>
  </si>
  <si>
    <r>
      <rPr>
        <rFont val="&quot;Helvetica Neue&quot;, Helvetica, Arial, sans-serif"/>
        <color rgb="FF1155CC"/>
        <sz val="11.0"/>
        <u/>
      </rPr>
      <t>Mortal Kombat - Tournament Edition (USA) (En,Fr,De,Es,It).zip</t>
    </r>
  </si>
  <si>
    <r>
      <rPr>
        <rFont val="&quot;Helvetica Neue&quot;, Helvetica, Arial, sans-serif"/>
        <color rgb="FF1155CC"/>
        <sz val="11.0"/>
        <u/>
      </rPr>
      <t>Mortal Kombat Advance (Europe).zip</t>
    </r>
  </si>
  <si>
    <r>
      <rPr>
        <rFont val="&quot;Helvetica Neue&quot;, Helvetica, Arial, sans-serif"/>
        <color rgb="FF1155CC"/>
        <sz val="11.0"/>
        <u/>
      </rPr>
      <t>Mortal Kombat Advance (USA).zip</t>
    </r>
  </si>
  <si>
    <r>
      <rPr>
        <rFont val="&quot;Helvetica Neue&quot;, Helvetica, Arial, sans-serif"/>
        <color rgb="FF1155CC"/>
        <sz val="11.0"/>
        <u/>
      </rPr>
      <t>Mother 1+2 (Japan).zip</t>
    </r>
  </si>
  <si>
    <r>
      <rPr>
        <rFont val="&quot;Helvetica Neue&quot;, Helvetica, Arial, sans-serif"/>
        <color rgb="FF1155CC"/>
        <sz val="11.0"/>
        <u/>
      </rPr>
      <t>Mother 3 (Japan) (Virtual Console).zip</t>
    </r>
  </si>
  <si>
    <r>
      <rPr>
        <rFont val="&quot;Helvetica Neue&quot;, Helvetica, Arial, sans-serif"/>
        <color rgb="FF1155CC"/>
        <sz val="11.0"/>
        <u/>
      </rPr>
      <t>Mother 3 (Japan).zip</t>
    </r>
  </si>
  <si>
    <r>
      <rPr>
        <rFont val="&quot;Helvetica Neue&quot;, Helvetica, Arial, sans-serif"/>
        <color rgb="FF1155CC"/>
        <sz val="11.0"/>
        <u/>
      </rPr>
      <t>MotoGP (Europe) (Beta).zip</t>
    </r>
  </si>
  <si>
    <r>
      <rPr>
        <rFont val="&quot;Helvetica Neue&quot;, Helvetica, Arial, sans-serif"/>
        <color rgb="FF1155CC"/>
        <sz val="11.0"/>
        <u/>
      </rPr>
      <t>MotoGP (Europe) (En,Fr,De,Es,It).zip</t>
    </r>
  </si>
  <si>
    <r>
      <rPr>
        <rFont val="&quot;Helvetica Neue&quot;, Helvetica, Arial, sans-serif"/>
        <color rgb="FF1155CC"/>
        <sz val="11.0"/>
        <u/>
      </rPr>
      <t>MotoGP (Japan) (En).zip</t>
    </r>
  </si>
  <si>
    <r>
      <rPr>
        <rFont val="&quot;Helvetica Neue&quot;, Helvetica, Arial, sans-serif"/>
        <color rgb="FF1155CC"/>
        <sz val="11.0"/>
        <u/>
      </rPr>
      <t>MotoGP (USA) (En,Fr,De,Es,It).zip</t>
    </r>
  </si>
  <si>
    <r>
      <rPr>
        <rFont val="&quot;Helvetica Neue&quot;, Helvetica, Arial, sans-serif"/>
        <color rgb="FF1155CC"/>
        <sz val="11.0"/>
        <u/>
      </rPr>
      <t>Moto Racer Advance (Europe) (En,Fr,De,Es,It).zip</t>
    </r>
  </si>
  <si>
    <r>
      <rPr>
        <rFont val="&quot;Helvetica Neue&quot;, Helvetica, Arial, sans-serif"/>
        <color rgb="FF1155CC"/>
        <sz val="11.0"/>
        <u/>
      </rPr>
      <t>Moto Racer Advance (USA) (En,Fr,De,Es,It).zip</t>
    </r>
  </si>
  <si>
    <r>
      <rPr>
        <rFont val="&quot;Helvetica Neue&quot;, Helvetica, Arial, sans-serif"/>
        <color rgb="FF1155CC"/>
        <sz val="11.0"/>
        <u/>
      </rPr>
      <t>Motocross Challenge (USA) (Proto).zip</t>
    </r>
  </si>
  <si>
    <r>
      <rPr>
        <rFont val="&quot;Helvetica Neue&quot;, Helvetica, Arial, sans-serif"/>
        <color rgb="FF1155CC"/>
        <sz val="11.0"/>
        <u/>
      </rPr>
      <t>Motocross Maniacs Advance (Japan).zip</t>
    </r>
  </si>
  <si>
    <r>
      <rPr>
        <rFont val="&quot;Helvetica Neue&quot;, Helvetica, Arial, sans-serif"/>
        <color rgb="FF1155CC"/>
        <sz val="11.0"/>
        <u/>
      </rPr>
      <t>Motocross Maniacs Advance (USA) (En,Es).zip</t>
    </r>
  </si>
  <si>
    <r>
      <rPr>
        <rFont val="&quot;Helvetica Neue&quot;, Helvetica, Arial, sans-serif"/>
        <color rgb="FF1155CC"/>
        <sz val="11.0"/>
        <u/>
      </rPr>
      <t>Mr. Driller 2 (Europe) (Virtual Console).zip</t>
    </r>
  </si>
  <si>
    <r>
      <rPr>
        <rFont val="&quot;Helvetica Neue&quot;, Helvetica, Arial, sans-serif"/>
        <color rgb="FF1155CC"/>
        <sz val="11.0"/>
        <u/>
      </rPr>
      <t>Mr. Driller 2 (Europe).zip</t>
    </r>
  </si>
  <si>
    <r>
      <rPr>
        <rFont val="&quot;Helvetica Neue&quot;, Helvetica, Arial, sans-serif"/>
        <color rgb="FF1155CC"/>
        <sz val="11.0"/>
        <u/>
      </rPr>
      <t>Mr. Driller 2 (Japan) (Virtual Console).zip</t>
    </r>
  </si>
  <si>
    <r>
      <rPr>
        <rFont val="&quot;Helvetica Neue&quot;, Helvetica, Arial, sans-serif"/>
        <color rgb="FF1155CC"/>
        <sz val="11.0"/>
        <u/>
      </rPr>
      <t>Mr. Driller 2 (Japan).zip</t>
    </r>
  </si>
  <si>
    <r>
      <rPr>
        <rFont val="&quot;Helvetica Neue&quot;, Helvetica, Arial, sans-serif"/>
        <color rgb="FF1155CC"/>
        <sz val="11.0"/>
        <u/>
      </rPr>
      <t>Mr. Driller 2 (USA) (Virtual Console).zip</t>
    </r>
  </si>
  <si>
    <r>
      <rPr>
        <rFont val="&quot;Helvetica Neue&quot;, Helvetica, Arial, sans-serif"/>
        <color rgb="FF1155CC"/>
        <sz val="11.0"/>
        <u/>
      </rPr>
      <t>Mr. Driller 2 (USA).zip</t>
    </r>
  </si>
  <si>
    <r>
      <rPr>
        <rFont val="&quot;Helvetica Neue&quot;, Helvetica, Arial, sans-serif"/>
        <color rgb="FF1155CC"/>
        <sz val="11.0"/>
        <u/>
      </rPr>
      <t>Mr. Driller A - Fushigi na Pacteria (Japan) (Virtual Console).zip</t>
    </r>
  </si>
  <si>
    <r>
      <rPr>
        <rFont val="&quot;Helvetica Neue&quot;, Helvetica, Arial, sans-serif"/>
        <color rgb="FF1155CC"/>
        <sz val="11.0"/>
        <u/>
      </rPr>
      <t>Mr. Driller A - Fushigi na Pacteria (Japan).zip</t>
    </r>
  </si>
  <si>
    <r>
      <rPr>
        <rFont val="&quot;Helvetica Neue&quot;, Helvetica, Arial, sans-serif"/>
        <color rgb="FF1155CC"/>
        <sz val="11.0"/>
        <u/>
      </rPr>
      <t>Mr. Incredible (Japan).zip</t>
    </r>
  </si>
  <si>
    <r>
      <rPr>
        <rFont val="&quot;Helvetica Neue&quot;, Helvetica, Arial, sans-serif"/>
        <color rgb="FF1155CC"/>
        <sz val="11.0"/>
        <u/>
      </rPr>
      <t>Mr. Incredible - Kyouteki Underminer Toujou (Japan).zip</t>
    </r>
  </si>
  <si>
    <r>
      <rPr>
        <rFont val="&quot;Helvetica Neue&quot;, Helvetica, Arial, sans-serif"/>
        <color rgb="FF1155CC"/>
        <sz val="11.0"/>
        <u/>
      </rPr>
      <t>Mr Nutz (Europe) (En,Fr,De,Es,It).zip</t>
    </r>
  </si>
  <si>
    <r>
      <rPr>
        <rFont val="&quot;Helvetica Neue&quot;, Helvetica, Arial, sans-serif"/>
        <color rgb="FF1155CC"/>
        <sz val="11.0"/>
        <u/>
      </rPr>
      <t>Ms. Pac-Man - Maze Madness (Europe) (En,Fr,De,Es,It).zip</t>
    </r>
  </si>
  <si>
    <r>
      <rPr>
        <rFont val="&quot;Helvetica Neue&quot;, Helvetica, Arial, sans-serif"/>
        <color rgb="FF1155CC"/>
        <sz val="11.0"/>
        <u/>
      </rPr>
      <t>Ms. Pac-Man - Maze Madness (USA).zip</t>
    </r>
  </si>
  <si>
    <r>
      <rPr>
        <rFont val="&quot;Helvetica Neue&quot;, Helvetica, Arial, sans-serif"/>
        <color rgb="FF1155CC"/>
        <sz val="11.0"/>
        <u/>
      </rPr>
      <t>Mucha Lucha! - Mascaritas of the Lost Code (USA) (En,Fr,Es).zip</t>
    </r>
  </si>
  <si>
    <r>
      <rPr>
        <rFont val="&quot;Helvetica Neue&quot;, Helvetica, Arial, sans-serif"/>
        <color rgb="FF1155CC"/>
        <sz val="11.0"/>
        <u/>
      </rPr>
      <t>Mugenborg (Japan).zip</t>
    </r>
  </si>
  <si>
    <r>
      <rPr>
        <rFont val="&quot;Helvetica Neue&quot;, Helvetica, Arial, sans-serif"/>
        <color rgb="FF1155CC"/>
        <sz val="11.0"/>
        <u/>
      </rPr>
      <t>Mummy, The (Europe) (En,Fr,De,Es,It).zip</t>
    </r>
  </si>
  <si>
    <r>
      <rPr>
        <rFont val="&quot;Helvetica Neue&quot;, Helvetica, Arial, sans-serif"/>
        <color rgb="FF1155CC"/>
        <sz val="11.0"/>
        <u/>
      </rPr>
      <t>Mummy, The (USA) (En,Fr,De,Es,It).zip</t>
    </r>
  </si>
  <si>
    <r>
      <rPr>
        <rFont val="&quot;Helvetica Neue&quot;, Helvetica, Arial, sans-serif"/>
        <color rgb="FF1155CC"/>
        <sz val="11.0"/>
        <u/>
      </rPr>
      <t>Muppet Pinball Mayhem (Europe).zip</t>
    </r>
  </si>
  <si>
    <r>
      <rPr>
        <rFont val="&quot;Helvetica Neue&quot;, Helvetica, Arial, sans-serif"/>
        <color rgb="FF1155CC"/>
        <sz val="11.0"/>
        <u/>
      </rPr>
      <t>Muppet Pinball Mayhem (USA).zip</t>
    </r>
  </si>
  <si>
    <r>
      <rPr>
        <rFont val="&quot;Helvetica Neue&quot;, Helvetica, Arial, sans-serif"/>
        <color rgb="FF1155CC"/>
        <sz val="11.0"/>
        <u/>
      </rPr>
      <t>Muppets, The - On with the Show! (USA, Europe) (En,Fr,De,Es,It,Nl).zip</t>
    </r>
  </si>
  <si>
    <r>
      <rPr>
        <rFont val="&quot;Helvetica Neue&quot;, Helvetica, Arial, sans-serif"/>
        <color rgb="FF1155CC"/>
        <sz val="11.0"/>
        <u/>
      </rPr>
      <t>Music Recorder MP3 (Japan).zip</t>
    </r>
  </si>
  <si>
    <r>
      <rPr>
        <rFont val="&quot;Helvetica Neue&quot;, Helvetica, Arial, sans-serif"/>
        <color rgb="FF1155CC"/>
        <sz val="11.0"/>
        <u/>
      </rPr>
      <t>Mutsu - Water Looper Mutsu (Japan).zip</t>
    </r>
  </si>
  <si>
    <r>
      <rPr>
        <rFont val="&quot;Helvetica Neue&quot;, Helvetica, Arial, sans-serif"/>
        <color rgb="FF1155CC"/>
        <sz val="11.0"/>
        <u/>
      </rPr>
      <t>My Animal Centre in Africa (Europe) (En,Fr,De,Es,It).zip</t>
    </r>
  </si>
  <si>
    <r>
      <rPr>
        <rFont val="&quot;Helvetica Neue&quot;, Helvetica, Arial, sans-serif"/>
        <color rgb="FF1155CC"/>
        <sz val="11.0"/>
        <u/>
      </rPr>
      <t>My Little Pony - Crystal Princess - The Runaway Rainbow (USA).zip</t>
    </r>
  </si>
  <si>
    <r>
      <rPr>
        <rFont val="&quot;Helvetica Neue&quot;, Helvetica, Arial, sans-serif"/>
        <color rgb="FF1155CC"/>
        <sz val="11.0"/>
        <u/>
      </rPr>
      <t>Mythri (USA) (Proto).zip</t>
    </r>
  </si>
  <si>
    <r>
      <rPr>
        <rFont val="&quot;Helvetica Neue&quot;, Helvetica, Arial, sans-serif"/>
        <color rgb="FF1155CC"/>
        <sz val="11.0"/>
        <u/>
      </rPr>
      <t>NASCAR Heat 2002 (USA).zip</t>
    </r>
  </si>
  <si>
    <r>
      <rPr>
        <rFont val="&quot;Helvetica Neue&quot;, Helvetica, Arial, sans-serif"/>
        <color rgb="FF1155CC"/>
        <sz val="11.0"/>
        <u/>
      </rPr>
      <t>NBA Jam 2002 (USA, Europe).zip</t>
    </r>
  </si>
  <si>
    <r>
      <rPr>
        <rFont val="&quot;Helvetica Neue&quot;, Helvetica, Arial, sans-serif"/>
        <color rgb="FF1155CC"/>
        <sz val="11.0"/>
        <u/>
      </rPr>
      <t>NES Classics - Castlevania (Europe).zip</t>
    </r>
  </si>
  <si>
    <r>
      <rPr>
        <rFont val="&quot;Helvetica Neue&quot;, Helvetica, Arial, sans-serif"/>
        <color rgb="FF1155CC"/>
        <sz val="11.0"/>
        <u/>
      </rPr>
      <t>NFL Blitz 2002 (USA).zip</t>
    </r>
  </si>
  <si>
    <r>
      <rPr>
        <rFont val="&quot;Helvetica Neue&quot;, Helvetica, Arial, sans-serif"/>
        <color rgb="FF1155CC"/>
        <sz val="11.0"/>
        <u/>
      </rPr>
      <t>NFL Blitz 2003 (USA).zip</t>
    </r>
  </si>
  <si>
    <r>
      <rPr>
        <rFont val="&quot;Helvetica Neue&quot;, Helvetica, Arial, sans-serif"/>
        <color rgb="FF1155CC"/>
        <sz val="11.0"/>
        <u/>
      </rPr>
      <t>NHL 2002 (USA).zip</t>
    </r>
  </si>
  <si>
    <r>
      <rPr>
        <rFont val="&quot;Helvetica Neue&quot;, Helvetica, Arial, sans-serif"/>
        <color rgb="FF1155CC"/>
        <sz val="11.0"/>
        <u/>
      </rPr>
      <t>NHL Hitz 2003 (USA).zip</t>
    </r>
  </si>
  <si>
    <r>
      <rPr>
        <rFont val="&quot;Helvetica Neue&quot;, Helvetica, Arial, sans-serif"/>
        <color rgb="FF1155CC"/>
        <sz val="11.0"/>
        <u/>
      </rPr>
      <t>Nakayoshi Mahjong - KabuReach (Japan).zip</t>
    </r>
  </si>
  <si>
    <r>
      <rPr>
        <rFont val="&quot;Helvetica Neue&quot;, Helvetica, Arial, sans-serif"/>
        <color rgb="FF1155CC"/>
        <sz val="11.0"/>
        <u/>
      </rPr>
      <t>Nakayoshi Pet Advance Series 1 - Kawaii Hamster (Japan).zip</t>
    </r>
  </si>
  <si>
    <r>
      <rPr>
        <rFont val="&quot;Helvetica Neue&quot;, Helvetica, Arial, sans-serif"/>
        <color rgb="FF1155CC"/>
        <sz val="11.0"/>
        <u/>
      </rPr>
      <t>Nakayoshi Pet Advance Series 2 - Kawaii Koinu (Japan).zip</t>
    </r>
  </si>
  <si>
    <r>
      <rPr>
        <rFont val="&quot;Helvetica Neue&quot;, Helvetica, Arial, sans-serif"/>
        <color rgb="FF1155CC"/>
        <sz val="11.0"/>
        <u/>
      </rPr>
      <t>Nakayoshi Pet Advance Series 3 - Kawaii Koneko (Japan) (Rev 1).zip</t>
    </r>
  </si>
  <si>
    <r>
      <rPr>
        <rFont val="&quot;Helvetica Neue&quot;, Helvetica, Arial, sans-serif"/>
        <color rgb="FF1155CC"/>
        <sz val="11.0"/>
        <u/>
      </rPr>
      <t>Nakayoshi Pet Advance Series 3 - Kawaii Koneko (Japan).zip</t>
    </r>
  </si>
  <si>
    <r>
      <rPr>
        <rFont val="&quot;Helvetica Neue&quot;, Helvetica, Arial, sans-serif"/>
        <color rgb="FF1155CC"/>
        <sz val="11.0"/>
        <u/>
      </rPr>
      <t>Nakayoshi Pet Advance Series 4 - Kawaii Koinu Mini - Wanko to Asobou!! Kogata-ken (Japan).zip</t>
    </r>
  </si>
  <si>
    <r>
      <rPr>
        <rFont val="&quot;Helvetica Neue&quot;, Helvetica, Arial, sans-serif"/>
        <color rgb="FF1155CC"/>
        <sz val="11.0"/>
        <u/>
      </rPr>
      <t>Nakayoshi Youchien - Sukoyaka Enji Ikusei Game (Japan) (Rev 1).zip</t>
    </r>
  </si>
  <si>
    <r>
      <rPr>
        <rFont val="&quot;Helvetica Neue&quot;, Helvetica, Arial, sans-serif"/>
        <color rgb="FF1155CC"/>
        <sz val="11.0"/>
        <u/>
      </rPr>
      <t>Nakayoshi Youchien - Sukoyaka Enji Ikusei Game (Japan).zip</t>
    </r>
  </si>
  <si>
    <r>
      <rPr>
        <rFont val="&quot;Helvetica Neue&quot;, Helvetica, Arial, sans-serif"/>
        <color rgb="FF1155CC"/>
        <sz val="11.0"/>
        <u/>
      </rPr>
      <t>Namco Museum (Europe).zip</t>
    </r>
  </si>
  <si>
    <r>
      <rPr>
        <rFont val="&quot;Helvetica Neue&quot;, Helvetica, Arial, sans-serif"/>
        <color rgb="FF1155CC"/>
        <sz val="11.0"/>
        <u/>
      </rPr>
      <t>Namco Museum (Japan) (En).zip</t>
    </r>
  </si>
  <si>
    <r>
      <rPr>
        <rFont val="&quot;Helvetica Neue&quot;, Helvetica, Arial, sans-serif"/>
        <color rgb="FF1155CC"/>
        <sz val="11.0"/>
        <u/>
      </rPr>
      <t>Namco Museum (USA).zip</t>
    </r>
  </si>
  <si>
    <r>
      <rPr>
        <rFont val="&quot;Helvetica Neue&quot;, Helvetica, Arial, sans-serif"/>
        <color rgb="FF1155CC"/>
        <sz val="11.0"/>
        <u/>
      </rPr>
      <t>Namco Museum - 50th Anniversary (Europe) (En,Fr,De,Es,It).zip</t>
    </r>
  </si>
  <si>
    <r>
      <rPr>
        <rFont val="&quot;Helvetica Neue&quot;, Helvetica, Arial, sans-serif"/>
        <color rgb="FF1155CC"/>
        <sz val="11.0"/>
        <u/>
      </rPr>
      <t>Namco Museum - 50th Anniversary (USA).zip</t>
    </r>
  </si>
  <si>
    <r>
      <rPr>
        <rFont val="&quot;Helvetica Neue&quot;, Helvetica, Arial, sans-serif"/>
        <color rgb="FF1155CC"/>
        <sz val="11.0"/>
        <u/>
      </rPr>
      <t>Nancy Drew - Message in a Haunted Mansion (USA).zip</t>
    </r>
  </si>
  <si>
    <r>
      <rPr>
        <rFont val="&quot;Helvetica Neue&quot;, Helvetica, Arial, sans-serif"/>
        <color rgb="FF1155CC"/>
        <sz val="11.0"/>
        <u/>
      </rPr>
      <t>Napoleon (Japan) (Virtual Console).zip</t>
    </r>
  </si>
  <si>
    <r>
      <rPr>
        <rFont val="&quot;Helvetica Neue&quot;, Helvetica, Arial, sans-serif"/>
        <color rgb="FF1155CC"/>
        <sz val="11.0"/>
        <u/>
      </rPr>
      <t>Napoleon (Japan).zip</t>
    </r>
  </si>
  <si>
    <r>
      <rPr>
        <rFont val="&quot;Helvetica Neue&quot;, Helvetica, Arial, sans-serif"/>
        <color rgb="FF1155CC"/>
        <sz val="11.0"/>
        <u/>
      </rPr>
      <t>Narikiri Jockey Game - Yuushun Rhapsody (Japan).zip</t>
    </r>
  </si>
  <si>
    <r>
      <rPr>
        <rFont val="&quot;Helvetica Neue&quot;, Helvetica, Arial, sans-serif"/>
        <color rgb="FF1155CC"/>
        <sz val="11.0"/>
        <u/>
      </rPr>
      <t>Naruto - Konoha Senki (Japan) (Rev 1).zip</t>
    </r>
  </si>
  <si>
    <r>
      <rPr>
        <rFont val="&quot;Helvetica Neue&quot;, Helvetica, Arial, sans-serif"/>
        <color rgb="FF1155CC"/>
        <sz val="11.0"/>
        <u/>
      </rPr>
      <t>Naruto - Konoha Senki (Japan).zip</t>
    </r>
  </si>
  <si>
    <r>
      <rPr>
        <rFont val="&quot;Helvetica Neue&quot;, Helvetica, Arial, sans-serif"/>
        <color rgb="FF1155CC"/>
        <sz val="11.0"/>
        <u/>
      </rPr>
      <t>Naruto - Ninja Council (USA).zip</t>
    </r>
  </si>
  <si>
    <r>
      <rPr>
        <rFont val="&quot;Helvetica Neue&quot;, Helvetica, Arial, sans-serif"/>
        <color rgb="FF1155CC"/>
        <sz val="11.0"/>
        <u/>
      </rPr>
      <t>Naruto - Ninja Council 2 (USA).zip</t>
    </r>
  </si>
  <si>
    <r>
      <rPr>
        <rFont val="&quot;Helvetica Neue&quot;, Helvetica, Arial, sans-serif"/>
        <color rgb="FF1155CC"/>
        <sz val="11.0"/>
        <u/>
      </rPr>
      <t>Naruto - Ninjutsu Zenkai! Saikyou Ninja Daikesshuu (Japan) (Rev 1).zip</t>
    </r>
  </si>
  <si>
    <r>
      <rPr>
        <rFont val="&quot;Helvetica Neue&quot;, Helvetica, Arial, sans-serif"/>
        <color rgb="FF1155CC"/>
        <sz val="11.0"/>
        <u/>
      </rPr>
      <t>Naruto - Ninjutsu Zenkai! Saikyou Ninja Daikesshuu (Japan).zip</t>
    </r>
  </si>
  <si>
    <r>
      <rPr>
        <rFont val="&quot;Helvetica Neue&quot;, Helvetica, Arial, sans-serif"/>
        <color rgb="FF1155CC"/>
        <sz val="11.0"/>
        <u/>
      </rPr>
      <t>Naruto - Saikyou Ninja Daikesshuu 2 (Japan) (Demo) (Kiosk, GameCube).zip</t>
    </r>
  </si>
  <si>
    <r>
      <rPr>
        <rFont val="&quot;Helvetica Neue&quot;, Helvetica, Arial, sans-serif"/>
        <color rgb="FF1155CC"/>
        <sz val="11.0"/>
        <u/>
      </rPr>
      <t>Naruto - Saikyou Ninja Daikesshuu 2 (Japan).zip</t>
    </r>
  </si>
  <si>
    <r>
      <rPr>
        <rFont val="&quot;Helvetica Neue&quot;, Helvetica, Arial, sans-serif"/>
        <color rgb="FF1155CC"/>
        <sz val="11.0"/>
        <u/>
      </rPr>
      <t>Naruto RPG - Uketsugareshi Hi no Ishi (Japan) (Demo) (Kiosk, GameCube).zip</t>
    </r>
  </si>
  <si>
    <r>
      <rPr>
        <rFont val="&quot;Helvetica Neue&quot;, Helvetica, Arial, sans-serif"/>
        <color rgb="FF1155CC"/>
        <sz val="11.0"/>
        <u/>
      </rPr>
      <t>Naruto RPG - Uketsugareshi Hi no Ishi (Japan) (Rev 1).zip</t>
    </r>
  </si>
  <si>
    <r>
      <rPr>
        <rFont val="&quot;Helvetica Neue&quot;, Helvetica, Arial, sans-serif"/>
        <color rgb="FF1155CC"/>
        <sz val="11.0"/>
        <u/>
      </rPr>
      <t>Naruto RPG - Uketsugareshi Hi no Ishi (Japan).zip</t>
    </r>
  </si>
  <si>
    <r>
      <rPr>
        <rFont val="&quot;Helvetica Neue&quot;, Helvetica, Arial, sans-serif"/>
        <color rgb="FF1155CC"/>
        <sz val="11.0"/>
        <u/>
      </rPr>
      <t>Natural 2 - Duo (Japan).zip</t>
    </r>
  </si>
  <si>
    <r>
      <rPr>
        <rFont val="&quot;Helvetica Neue&quot;, Helvetica, Arial, sans-serif"/>
        <color rgb="FF1155CC"/>
        <sz val="11.0"/>
        <u/>
      </rPr>
      <t>Nebulus (World) (GBAX 2004) (Unl).zip</t>
    </r>
  </si>
  <si>
    <r>
      <rPr>
        <rFont val="&quot;Helvetica Neue&quot;, Helvetica, Arial, sans-serif"/>
        <color rgb="FF1155CC"/>
        <sz val="11.0"/>
        <u/>
      </rPr>
      <t>Nebulus (World) (v1.2) (Unl).zip</t>
    </r>
  </si>
  <si>
    <r>
      <rPr>
        <rFont val="&quot;Helvetica Neue&quot;, Helvetica, Arial, sans-serif"/>
        <color rgb="FF1155CC"/>
        <sz val="11.0"/>
        <u/>
      </rPr>
      <t>Need for Speed - Carbon - Own the City (USA, Europe) (En,Fr,De,Es,It).zip</t>
    </r>
  </si>
  <si>
    <r>
      <rPr>
        <rFont val="&quot;Helvetica Neue&quot;, Helvetica, Arial, sans-serif"/>
        <color rgb="FF1155CC"/>
        <sz val="11.0"/>
        <u/>
      </rPr>
      <t>Need for Speed - Most Wanted (USA, Europe) (En,Fr,De,It).zip</t>
    </r>
  </si>
  <si>
    <r>
      <rPr>
        <rFont val="&quot;Helvetica Neue&quot;, Helvetica, Arial, sans-serif"/>
        <color rgb="FF1155CC"/>
        <sz val="11.0"/>
        <u/>
      </rPr>
      <t>Need for Speed - Porsche Unleashed (Europe) (En,Fr,De,Es,It).zip</t>
    </r>
  </si>
  <si>
    <r>
      <rPr>
        <rFont val="&quot;Helvetica Neue&quot;, Helvetica, Arial, sans-serif"/>
        <color rgb="FF1155CC"/>
        <sz val="11.0"/>
        <u/>
      </rPr>
      <t>Need for Speed - Porsche Unleashed (USA).zip</t>
    </r>
  </si>
  <si>
    <r>
      <rPr>
        <rFont val="&quot;Helvetica Neue&quot;, Helvetica, Arial, sans-serif"/>
        <color rgb="FF1155CC"/>
        <sz val="11.0"/>
        <u/>
      </rPr>
      <t>Need for Speed - Underground (USA, Europe) (En,Fr,De,It).zip</t>
    </r>
  </si>
  <si>
    <r>
      <rPr>
        <rFont val="&quot;Helvetica Neue&quot;, Helvetica, Arial, sans-serif"/>
        <color rgb="FF1155CC"/>
        <sz val="11.0"/>
        <u/>
      </rPr>
      <t>Need for Speed - Underground 2 (USA, Europe) (En,Fr,De,It).zip</t>
    </r>
  </si>
  <si>
    <r>
      <rPr>
        <rFont val="&quot;Helvetica Neue&quot;, Helvetica, Arial, sans-serif"/>
        <color rgb="FF1155CC"/>
        <sz val="11.0"/>
        <u/>
      </rPr>
      <t>Nekketsu Monogatari Advance (Japan) (Demo) (Aftermarket) (Unl).zip</t>
    </r>
  </si>
  <si>
    <r>
      <rPr>
        <rFont val="&quot;Helvetica Neue&quot;, Helvetica, Arial, sans-serif"/>
        <color rgb="FF1155CC"/>
        <sz val="11.0"/>
        <u/>
      </rPr>
      <t>Neoromance Game - Harukanaru Toki no Naka de (Japan) (Rev 1).zip</t>
    </r>
  </si>
  <si>
    <r>
      <rPr>
        <rFont val="&quot;Helvetica Neue&quot;, Helvetica, Arial, sans-serif"/>
        <color rgb="FF1155CC"/>
        <sz val="11.0"/>
        <u/>
      </rPr>
      <t>Neoromance Game - Harukanaru Toki no Naka de (Japan).zip</t>
    </r>
  </si>
  <si>
    <r>
      <rPr>
        <rFont val="&quot;Helvetica Neue&quot;, Helvetica, Arial, sans-serif"/>
        <color rgb="FF1155CC"/>
        <sz val="11.0"/>
        <u/>
      </rPr>
      <t>Next Generation Tennis (Europe) (En,Fr,De,Es,It,Pt).zip</t>
    </r>
  </si>
  <si>
    <r>
      <rPr>
        <rFont val="&quot;Helvetica Neue&quot;, Helvetica, Arial, sans-serif"/>
        <color rgb="FF1155CC"/>
        <sz val="11.0"/>
        <u/>
      </rPr>
      <t>Nicktoons - Attack of the Toybots (USA).zip</t>
    </r>
  </si>
  <si>
    <r>
      <rPr>
        <rFont val="&quot;Helvetica Neue&quot;, Helvetica, Arial, sans-serif"/>
        <color rgb="FF1155CC"/>
        <sz val="11.0"/>
        <u/>
      </rPr>
      <t>Nicktoons - Battle for Volcano Island (USA).zip</t>
    </r>
  </si>
  <si>
    <r>
      <rPr>
        <rFont val="&quot;Helvetica Neue&quot;, Helvetica, Arial, sans-serif"/>
        <color rgb="FF1155CC"/>
        <sz val="11.0"/>
        <u/>
      </rPr>
      <t>Nicktoons - Freeze Frame Frenzy (USA).zip</t>
    </r>
  </si>
  <si>
    <r>
      <rPr>
        <rFont val="&quot;Helvetica Neue&quot;, Helvetica, Arial, sans-serif"/>
        <color rgb="FF1155CC"/>
        <sz val="11.0"/>
        <u/>
      </rPr>
      <t>Nicktoons Racing (Europe) (En,Fr,De,Es,It).zip</t>
    </r>
  </si>
  <si>
    <r>
      <rPr>
        <rFont val="&quot;Helvetica Neue&quot;, Helvetica, Arial, sans-serif"/>
        <color rgb="FF1155CC"/>
        <sz val="11.0"/>
        <u/>
      </rPr>
      <t>Nicktoons Racing (USA) (Beta).zip</t>
    </r>
  </si>
  <si>
    <r>
      <rPr>
        <rFont val="&quot;Helvetica Neue&quot;, Helvetica, Arial, sans-serif"/>
        <color rgb="FF1155CC"/>
        <sz val="11.0"/>
        <u/>
      </rPr>
      <t>Nicktoons Racing (USA).zip</t>
    </r>
  </si>
  <si>
    <r>
      <rPr>
        <rFont val="&quot;Helvetica Neue&quot;, Helvetica, Arial, sans-serif"/>
        <color rgb="FF1155CC"/>
        <sz val="11.0"/>
        <u/>
      </rPr>
      <t>Nicktoons Unite! (USA).zip</t>
    </r>
  </si>
  <si>
    <r>
      <rPr>
        <rFont val="&quot;Helvetica Neue&quot;, Helvetica, Arial, sans-serif"/>
        <color rgb="FF1155CC"/>
        <sz val="11.0"/>
        <u/>
      </rPr>
      <t>Nihon Pro Mahjong Renmei Kounin - Tetsuman Advance - Menkyo Kaiden Series (Japan).zip</t>
    </r>
  </si>
  <si>
    <r>
      <rPr>
        <rFont val="&quot;Helvetica Neue&quot;, Helvetica, Arial, sans-serif"/>
        <color rgb="FF1155CC"/>
        <sz val="11.0"/>
        <u/>
      </rPr>
      <t>Ninja Cop (Europe).zip</t>
    </r>
  </si>
  <si>
    <r>
      <rPr>
        <rFont val="&quot;Helvetica Neue&quot;, Helvetica, Arial, sans-serif"/>
        <color rgb="FF1155CC"/>
        <sz val="11.0"/>
        <u/>
      </rPr>
      <t>Ninja Five-0 (USA).zip</t>
    </r>
  </si>
  <si>
    <r>
      <rPr>
        <rFont val="&quot;Helvetica Neue&quot;, Helvetica, Arial, sans-serif"/>
        <color rgb="FF1155CC"/>
        <sz val="11.0"/>
        <u/>
      </rPr>
      <t>Nintendo MP3 Player (Europe) (En,Fr,De,Es,It).zip</t>
    </r>
  </si>
  <si>
    <r>
      <rPr>
        <rFont val="&quot;Helvetica Neue&quot;, Helvetica, Arial, sans-serif"/>
        <color rgb="FF1155CC"/>
        <sz val="11.0"/>
        <u/>
      </rPr>
      <t>No No No Puzzle Chailien (Japan).zip</t>
    </r>
  </si>
  <si>
    <r>
      <rPr>
        <rFont val="&quot;Helvetica Neue&quot;, Helvetica, Arial, sans-serif"/>
        <color rgb="FF1155CC"/>
        <sz val="11.0"/>
        <u/>
      </rPr>
      <t>No Rules - Get Phat (USA, Europe) (En,Fr,De,Es,It,Nl).zip</t>
    </r>
  </si>
  <si>
    <r>
      <rPr>
        <rFont val="&quot;Helvetica Neue&quot;, Helvetica, Arial, sans-serif"/>
        <color rgb="FF1155CC"/>
        <sz val="11.0"/>
        <u/>
      </rPr>
      <t>Nobunaga Ibun (Japan).zip</t>
    </r>
  </si>
  <si>
    <r>
      <rPr>
        <rFont val="&quot;Helvetica Neue&quot;, Helvetica, Arial, sans-serif"/>
        <color rgb="FF1155CC"/>
        <sz val="11.0"/>
        <u/>
      </rPr>
      <t>Nobunaga no Yabou (Japan).zip</t>
    </r>
  </si>
  <si>
    <r>
      <rPr>
        <rFont val="&quot;Helvetica Neue&quot;, Helvetica, Arial, sans-serif"/>
        <color rgb="FF1155CC"/>
        <sz val="11.0"/>
        <u/>
      </rPr>
      <t>Noddy - A Day in Toyland (Europe) (En,Fr,Es,It,Nl,Pt,Da).zip</t>
    </r>
  </si>
  <si>
    <r>
      <rPr>
        <rFont val="&quot;Helvetica Neue&quot;, Helvetica, Arial, sans-serif"/>
        <color rgb="FF1155CC"/>
        <sz val="11.0"/>
        <u/>
      </rPr>
      <t>Noddy - A Day in Toyland (USA) (En,Fr,Es).zip</t>
    </r>
  </si>
  <si>
    <r>
      <rPr>
        <rFont val="&quot;Helvetica Neue&quot;, Helvetica, Arial, sans-serif"/>
        <color rgb="FF1155CC"/>
        <sz val="11.0"/>
        <u/>
      </rPr>
      <t>Nos Voisins, les Hommes (France).zip</t>
    </r>
  </si>
  <si>
    <r>
      <rPr>
        <rFont val="&quot;Helvetica Neue&quot;, Helvetica, Arial, sans-serif"/>
        <color rgb="FF1155CC"/>
        <sz val="11.0"/>
        <u/>
      </rPr>
      <t>Notebook Adventure (World) (v1.3) (Aftermarket) (Unl).zip</t>
    </r>
  </si>
  <si>
    <r>
      <rPr>
        <rFont val="&quot;Helvetica Neue&quot;, Helvetica, Arial, sans-serif"/>
        <color rgb="FF1155CC"/>
        <sz val="11.0"/>
        <u/>
      </rPr>
      <t>Nyan Nyan Nyanko no NyanCollection (Japan).zip</t>
    </r>
  </si>
  <si>
    <r>
      <rPr>
        <rFont val="&quot;Helvetica Neue&quot;, Helvetica, Arial, sans-serif"/>
        <color rgb="FF1155CC"/>
        <sz val="11.0"/>
        <u/>
      </rPr>
      <t>Ochaken Kururin - Honwaka Puzzle de Hotto Shiyo (Japan).zip</t>
    </r>
  </si>
  <si>
    <r>
      <rPr>
        <rFont val="&quot;Helvetica Neue&quot;, Helvetica, Arial, sans-serif"/>
        <color rgb="FF1155CC"/>
        <sz val="11.0"/>
        <u/>
      </rPr>
      <t>Ochaken no Bouken-jima - Honwaka Yume no Island (Japan).zip</t>
    </r>
  </si>
  <si>
    <r>
      <rPr>
        <rFont val="&quot;Helvetica Neue&quot;, Helvetica, Arial, sans-serif"/>
        <color rgb="FF1155CC"/>
        <sz val="11.0"/>
        <u/>
      </rPr>
      <t>Ochaken no Heya (Japan).zip</t>
    </r>
  </si>
  <si>
    <r>
      <rPr>
        <rFont val="&quot;Helvetica Neue&quot;, Helvetica, Arial, sans-serif"/>
        <color rgb="FF1155CC"/>
        <sz val="11.0"/>
        <u/>
      </rPr>
      <t>Ochaken no Yume Bouken (Japan).zip</t>
    </r>
  </si>
  <si>
    <r>
      <rPr>
        <rFont val="&quot;Helvetica Neue&quot;, Helvetica, Arial, sans-serif"/>
        <color rgb="FF1155CC"/>
        <sz val="11.0"/>
        <u/>
      </rPr>
      <t>Oddworld - Munch's Oddysee (Germany).zip</t>
    </r>
  </si>
  <si>
    <r>
      <rPr>
        <rFont val="&quot;Helvetica Neue&quot;, Helvetica, Arial, sans-serif"/>
        <color rgb="FF1155CC"/>
        <sz val="11.0"/>
        <u/>
      </rPr>
      <t>Oddworld - Munch's Oddysee (USA, Europe).zip</t>
    </r>
  </si>
  <si>
    <r>
      <rPr>
        <rFont val="&quot;Helvetica Neue&quot;, Helvetica, Arial, sans-serif"/>
        <color rgb="FF1155CC"/>
        <sz val="11.0"/>
        <u/>
      </rPr>
      <t>Ohanaya-san Monogatari GBA - Iyashikei Ohanaya-san Ikusei Game (Japan).zip</t>
    </r>
  </si>
  <si>
    <r>
      <rPr>
        <rFont val="&quot;Helvetica Neue&quot;, Helvetica, Arial, sans-serif"/>
        <color rgb="FF1155CC"/>
        <sz val="11.0"/>
        <u/>
      </rPr>
      <t>Ojarumaru - Gekkouchou Sanpo de Ojaru (Japan).zip</t>
    </r>
  </si>
  <si>
    <r>
      <rPr>
        <rFont val="&quot;Helvetica Neue&quot;, Helvetica, Arial, sans-serif"/>
        <color rgb="FF1155CC"/>
        <sz val="11.0"/>
        <u/>
      </rPr>
      <t>Okumanchouja Game - Nottori Daisakusen! (Japan).zip</t>
    </r>
  </si>
  <si>
    <r>
      <rPr>
        <rFont val="&quot;Helvetica Neue&quot;, Helvetica, Arial, sans-serif"/>
        <color rgb="FF1155CC"/>
        <sz val="11.0"/>
        <u/>
      </rPr>
      <t>One Piece (USA).zip</t>
    </r>
  </si>
  <si>
    <r>
      <rPr>
        <rFont val="&quot;Helvetica Neue&quot;, Helvetica, Arial, sans-serif"/>
        <color rgb="FF1155CC"/>
        <sz val="11.0"/>
        <u/>
      </rPr>
      <t>One Piece - Dragon Dream (Japan).zip</t>
    </r>
  </si>
  <si>
    <r>
      <rPr>
        <rFont val="&quot;Helvetica Neue&quot;, Helvetica, Arial, sans-serif"/>
        <color rgb="FF1155CC"/>
        <sz val="11.0"/>
        <u/>
      </rPr>
      <t>One Piece - Going Baseball - Haejeok Yaku (Korea).zip</t>
    </r>
  </si>
  <si>
    <r>
      <rPr>
        <rFont val="&quot;Helvetica Neue&quot;, Helvetica, Arial, sans-serif"/>
        <color rgb="FF1155CC"/>
        <sz val="11.0"/>
        <u/>
      </rPr>
      <t>One Piece - Going Baseball - Kaizoku Yakyuu (Japan).zip</t>
    </r>
  </si>
  <si>
    <r>
      <rPr>
        <rFont val="&quot;Helvetica Neue&quot;, Helvetica, Arial, sans-serif"/>
        <color rgb="FF1155CC"/>
        <sz val="11.0"/>
        <u/>
      </rPr>
      <t>One Piece - Ilgop Seomui Debomool (Korea).zip</t>
    </r>
  </si>
  <si>
    <r>
      <rPr>
        <rFont val="&quot;Helvetica Neue&quot;, Helvetica, Arial, sans-serif"/>
        <color rgb="FF1155CC"/>
        <sz val="11.0"/>
        <u/>
      </rPr>
      <t>Onimusha Tactics (Europe).zip</t>
    </r>
  </si>
  <si>
    <r>
      <rPr>
        <rFont val="&quot;Helvetica Neue&quot;, Helvetica, Arial, sans-serif"/>
        <color rgb="FF1155CC"/>
        <sz val="11.0"/>
        <u/>
      </rPr>
      <t>Onimusha Tactics (Japan).zip</t>
    </r>
  </si>
  <si>
    <r>
      <rPr>
        <rFont val="&quot;Helvetica Neue&quot;, Helvetica, Arial, sans-serif"/>
        <color rgb="FF1155CC"/>
        <sz val="11.0"/>
        <u/>
      </rPr>
      <t>Onimusha Tactics (USA).zip</t>
    </r>
  </si>
  <si>
    <r>
      <rPr>
        <rFont val="&quot;Helvetica Neue&quot;, Helvetica, Arial, sans-serif"/>
        <color rgb="FF1155CC"/>
        <sz val="11.0"/>
        <u/>
      </rPr>
      <t>Onmyou Taisenki - Zeroshiki (Japan).zip</t>
    </r>
  </si>
  <si>
    <r>
      <rPr>
        <rFont val="&quot;Helvetica Neue&quot;, Helvetica, Arial, sans-serif"/>
        <color rgb="FF1155CC"/>
        <sz val="11.0"/>
        <u/>
      </rPr>
      <t>Open Season (Europe) (En,Fr,De,Es,It,Sv,No,Da,Fi).zip</t>
    </r>
  </si>
  <si>
    <r>
      <rPr>
        <rFont val="&quot;Helvetica Neue&quot;, Helvetica, Arial, sans-serif"/>
        <color rgb="FF1155CC"/>
        <sz val="11.0"/>
        <u/>
      </rPr>
      <t>Open Season (Europe) (En,Fr,Es,Nl).zip</t>
    </r>
  </si>
  <si>
    <r>
      <rPr>
        <rFont val="&quot;Helvetica Neue&quot;, Helvetica, Arial, sans-serif"/>
        <color rgb="FF1155CC"/>
        <sz val="11.0"/>
        <u/>
      </rPr>
      <t>Open Season (USA) (En,Fr,Es).zip</t>
    </r>
  </si>
  <si>
    <r>
      <rPr>
        <rFont val="&quot;Helvetica Neue&quot;, Helvetica, Arial, sans-serif"/>
        <color rgb="FF1155CC"/>
        <sz val="11.0"/>
        <u/>
      </rPr>
      <t>Operation Armored Liberty (USA).zip</t>
    </r>
  </si>
  <si>
    <r>
      <rPr>
        <rFont val="&quot;Helvetica Neue&quot;, Helvetica, Arial, sans-serif"/>
        <color rgb="FF1155CC"/>
        <sz val="11.0"/>
        <u/>
      </rPr>
      <t>Oriental Blue - Ao no Tengai (Japan).zip</t>
    </r>
  </si>
  <si>
    <r>
      <rPr>
        <rFont val="&quot;Helvetica Neue&quot;, Helvetica, Arial, sans-serif"/>
        <color rgb="FF1155CC"/>
        <sz val="11.0"/>
        <u/>
      </rPr>
      <t>Oshaberi Inko Club (Japan) (Beta).zip</t>
    </r>
  </si>
  <si>
    <r>
      <rPr>
        <rFont val="&quot;Helvetica Neue&quot;, Helvetica, Arial, sans-serif"/>
        <color rgb="FF1155CC"/>
        <sz val="11.0"/>
        <u/>
      </rPr>
      <t>Oshaberi Inko Club (Japan).zip</t>
    </r>
  </si>
  <si>
    <r>
      <rPr>
        <rFont val="&quot;Helvetica Neue&quot;, Helvetica, Arial, sans-serif"/>
        <color rgb="FF1155CC"/>
        <sz val="11.0"/>
        <u/>
      </rPr>
      <t>Oshare Princess (Japan).zip</t>
    </r>
  </si>
  <si>
    <r>
      <rPr>
        <rFont val="&quot;Helvetica Neue&quot;, Helvetica, Arial, sans-serif"/>
        <color rgb="FF1155CC"/>
        <sz val="11.0"/>
        <u/>
      </rPr>
      <t>Oshare Princess 2 + Doubutsu Kyaranabi Uranai (Japan).zip</t>
    </r>
  </si>
  <si>
    <r>
      <rPr>
        <rFont val="&quot;Helvetica Neue&quot;, Helvetica, Arial, sans-serif"/>
        <color rgb="FF1155CC"/>
        <sz val="11.0"/>
        <u/>
      </rPr>
      <t>Oshare Princess 3 (Japan).zip</t>
    </r>
  </si>
  <si>
    <r>
      <rPr>
        <rFont val="&quot;Helvetica Neue&quot;, Helvetica, Arial, sans-serif"/>
        <color rgb="FF1155CC"/>
        <sz val="11.0"/>
        <u/>
      </rPr>
      <t>Oshare Princess 5 (Japan).zip</t>
    </r>
  </si>
  <si>
    <r>
      <rPr>
        <rFont val="&quot;Helvetica Neue&quot;, Helvetica, Arial, sans-serif"/>
        <color rgb="FF1155CC"/>
        <sz val="11.0"/>
        <u/>
      </rPr>
      <t>Oshare Wanko (Japan).zip</t>
    </r>
  </si>
  <si>
    <r>
      <rPr>
        <rFont val="&quot;Helvetica Neue&quot;, Helvetica, Arial, sans-serif"/>
        <color rgb="FF1155CC"/>
        <sz val="11.0"/>
        <u/>
      </rPr>
      <t>Ottifanten Pinball (Germany).zip</t>
    </r>
  </si>
  <si>
    <r>
      <rPr>
        <rFont val="&quot;Helvetica Neue&quot;, Helvetica, Arial, sans-serif"/>
        <color rgb="FF1155CC"/>
        <sz val="11.0"/>
        <u/>
      </rPr>
      <t>Ougon no Taiyou - Hirakareshi Fuuin (Japan).zip</t>
    </r>
  </si>
  <si>
    <r>
      <rPr>
        <rFont val="&quot;Helvetica Neue&quot;, Helvetica, Arial, sans-serif"/>
        <color rgb="FF1155CC"/>
        <sz val="11.0"/>
        <u/>
      </rPr>
      <t>Ougon no Taiyou - Ushinawareshi Toki (Japan) (Virtual Console).zip</t>
    </r>
  </si>
  <si>
    <r>
      <rPr>
        <rFont val="&quot;Helvetica Neue&quot;, Helvetica, Arial, sans-serif"/>
        <color rgb="FF1155CC"/>
        <sz val="11.0"/>
        <u/>
      </rPr>
      <t>Ougon no Taiyou - Ushinawareshi Toki (Japan).zip</t>
    </r>
  </si>
  <si>
    <r>
      <rPr>
        <rFont val="&quot;Helvetica Neue&quot;, Helvetica, Arial, sans-serif"/>
        <color rgb="FF1155CC"/>
        <sz val="11.0"/>
        <u/>
      </rPr>
      <t>Overstorm (Europe) (Proto).zip</t>
    </r>
  </si>
  <si>
    <r>
      <rPr>
        <rFont val="&quot;Helvetica Neue&quot;, Helvetica, Arial, sans-serif"/>
        <color rgb="FF1155CC"/>
        <sz val="11.0"/>
        <u/>
      </rPr>
      <t>Over the Hedge (Europe).zip</t>
    </r>
  </si>
  <si>
    <r>
      <rPr>
        <rFont val="&quot;Helvetica Neue&quot;, Helvetica, Arial, sans-serif"/>
        <color rgb="FF1155CC"/>
        <sz val="11.0"/>
        <u/>
      </rPr>
      <t>Over the Hedge (USA).zip</t>
    </r>
  </si>
  <si>
    <r>
      <rPr>
        <rFont val="&quot;Helvetica Neue&quot;, Helvetica, Arial, sans-serif"/>
        <color rgb="FF1155CC"/>
        <sz val="11.0"/>
        <u/>
      </rPr>
      <t>Over the Hedge - Beesten bij de Buren (Netherlands).zip</t>
    </r>
  </si>
  <si>
    <r>
      <rPr>
        <rFont val="&quot;Helvetica Neue&quot;, Helvetica, Arial, sans-serif"/>
        <color rgb="FF1155CC"/>
        <sz val="11.0"/>
        <u/>
      </rPr>
      <t>Over the Hedge - Hammy Goes Nuts! (Europe) (En,Fr,De,Es,It,Nl).zip</t>
    </r>
  </si>
  <si>
    <r>
      <rPr>
        <rFont val="&quot;Helvetica Neue&quot;, Helvetica, Arial, sans-serif"/>
        <color rgb="FF1155CC"/>
        <sz val="11.0"/>
        <u/>
      </rPr>
      <t>Over the Hedge - Hammy Goes Nuts! (USA).zip</t>
    </r>
  </si>
  <si>
    <r>
      <rPr>
        <rFont val="&quot;Helvetica Neue&quot;, Helvetica, Arial, sans-serif"/>
        <color rgb="FF1155CC"/>
        <sz val="11.0"/>
        <u/>
      </rPr>
      <t>Ozzy &amp; Drix (USA).zip</t>
    </r>
  </si>
  <si>
    <r>
      <rPr>
        <rFont val="&quot;Helvetica Neue&quot;, Helvetica, Arial, sans-serif"/>
        <color rgb="FF1155CC"/>
        <sz val="11.0"/>
        <u/>
      </rPr>
      <t>Paard &amp; Pony - Mijn Manege (Netherlands) (En,Nl).zip</t>
    </r>
  </si>
  <si>
    <r>
      <rPr>
        <rFont val="&quot;Helvetica Neue&quot;, Helvetica, Arial, sans-serif"/>
        <color rgb="FF1155CC"/>
        <sz val="11.0"/>
        <u/>
      </rPr>
      <t>Paard &amp; Pony - Paard in Galop (Netherlands) (En,Nl).zip</t>
    </r>
  </si>
  <si>
    <r>
      <rPr>
        <rFont val="&quot;Helvetica Neue&quot;, Helvetica, Arial, sans-serif"/>
        <color rgb="FF1155CC"/>
        <sz val="11.0"/>
        <u/>
      </rPr>
      <t>Pac-Man Collection (Europe) (Virtual Console).zip</t>
    </r>
  </si>
  <si>
    <r>
      <rPr>
        <rFont val="&quot;Helvetica Neue&quot;, Helvetica, Arial, sans-serif"/>
        <color rgb="FF1155CC"/>
        <sz val="11.0"/>
        <u/>
      </rPr>
      <t>Pac-Man Collection (Europe).zip</t>
    </r>
  </si>
  <si>
    <r>
      <rPr>
        <rFont val="&quot;Helvetica Neue&quot;, Helvetica, Arial, sans-serif"/>
        <color rgb="FF1155CC"/>
        <sz val="11.0"/>
        <u/>
      </rPr>
      <t>Pac-Man Collection (Japan) (En) (Virtual Console).zip</t>
    </r>
  </si>
  <si>
    <r>
      <rPr>
        <rFont val="&quot;Helvetica Neue&quot;, Helvetica, Arial, sans-serif"/>
        <color rgb="FF1155CC"/>
        <sz val="11.0"/>
        <u/>
      </rPr>
      <t>Pac-Man Collection (Japan) (En).zip</t>
    </r>
  </si>
  <si>
    <r>
      <rPr>
        <rFont val="&quot;Helvetica Neue&quot;, Helvetica, Arial, sans-serif"/>
        <color rgb="FF1155CC"/>
        <sz val="11.0"/>
        <u/>
      </rPr>
      <t>Pac-Man Collection (USA) (Virtual Console).zip</t>
    </r>
  </si>
  <si>
    <r>
      <rPr>
        <rFont val="&quot;Helvetica Neue&quot;, Helvetica, Arial, sans-serif"/>
        <color rgb="FF1155CC"/>
        <sz val="11.0"/>
        <u/>
      </rPr>
      <t>Pac-Man Collection (USA).zip</t>
    </r>
  </si>
  <si>
    <r>
      <rPr>
        <rFont val="&quot;Helvetica Neue&quot;, Helvetica, Arial, sans-serif"/>
        <color rgb="FF1155CC"/>
        <sz val="11.0"/>
        <u/>
      </rPr>
      <t>Pac-Man Pinball Advance (Europe) (En,Fr,De,Es,It).zip</t>
    </r>
  </si>
  <si>
    <r>
      <rPr>
        <rFont val="&quot;Helvetica Neue&quot;, Helvetica, Arial, sans-serif"/>
        <color rgb="FF1155CC"/>
        <sz val="11.0"/>
        <u/>
      </rPr>
      <t>Pac-Man Pinball Advance (USA).zip</t>
    </r>
  </si>
  <si>
    <r>
      <rPr>
        <rFont val="&quot;Helvetica Neue&quot;, Helvetica, Arial, sans-serif"/>
        <color rgb="FF1155CC"/>
        <sz val="11.0"/>
        <u/>
      </rPr>
      <t>Pac-Man World &amp; Ms. Pac-Man - Maze Madness (Europe) (En,Fr,De,Es,It).zip</t>
    </r>
  </si>
  <si>
    <r>
      <rPr>
        <rFont val="&quot;Helvetica Neue&quot;, Helvetica, Arial, sans-serif"/>
        <color rgb="FF1155CC"/>
        <sz val="11.0"/>
        <u/>
      </rPr>
      <t>Pac-Man World (Europe) (En,Fr,De,Es,It).zip</t>
    </r>
  </si>
  <si>
    <r>
      <rPr>
        <rFont val="&quot;Helvetica Neue&quot;, Helvetica, Arial, sans-serif"/>
        <color rgb="FF1155CC"/>
        <sz val="11.0"/>
        <u/>
      </rPr>
      <t>Pac-Man World (USA).zip</t>
    </r>
  </si>
  <si>
    <r>
      <rPr>
        <rFont val="&quot;Helvetica Neue&quot;, Helvetica, Arial, sans-serif"/>
        <color rgb="FF1155CC"/>
        <sz val="11.0"/>
        <u/>
      </rPr>
      <t>Pac-Man World 2 (Europe) (En,Fr,De,Es,It).zip</t>
    </r>
  </si>
  <si>
    <r>
      <rPr>
        <rFont val="&quot;Helvetica Neue&quot;, Helvetica, Arial, sans-serif"/>
        <color rgb="FF1155CC"/>
        <sz val="11.0"/>
        <u/>
      </rPr>
      <t>Pac-Man World 2 (USA) (Beta) (2005-04-15).zip</t>
    </r>
  </si>
  <si>
    <r>
      <rPr>
        <rFont val="&quot;Helvetica Neue&quot;, Helvetica, Arial, sans-serif"/>
        <color rgb="FF1155CC"/>
        <sz val="11.0"/>
        <u/>
      </rPr>
      <t>Pac-Man World 2 (USA).zip</t>
    </r>
  </si>
  <si>
    <r>
      <rPr>
        <rFont val="&quot;Helvetica Neue&quot;, Helvetica, Arial, sans-serif"/>
        <color rgb="FF1155CC"/>
        <sz val="11.0"/>
        <u/>
      </rPr>
      <t>Paws &amp; Claws - Best Friends - Dogs &amp; Cats (USA).zip</t>
    </r>
  </si>
  <si>
    <r>
      <rPr>
        <rFont val="&quot;Helvetica Neue&quot;, Helvetica, Arial, sans-serif"/>
        <color rgb="FF1155CC"/>
        <sz val="11.0"/>
        <u/>
      </rPr>
      <t>Paws &amp; Claws - Pet Resort (USA).zip</t>
    </r>
  </si>
  <si>
    <r>
      <rPr>
        <rFont val="&quot;Helvetica Neue&quot;, Helvetica, Arial, sans-serif"/>
        <color rgb="FF1155CC"/>
        <sz val="11.0"/>
        <u/>
      </rPr>
      <t>Paws &amp; Claws - Pet Vet (USA).zip</t>
    </r>
  </si>
  <si>
    <r>
      <rPr>
        <rFont val="&quot;Helvetica Neue&quot;, Helvetica, Arial, sans-serif"/>
        <color rgb="FF1155CC"/>
        <sz val="11.0"/>
        <u/>
      </rPr>
      <t>Payback (Europe) (En,Fr,De,Es,It).zip</t>
    </r>
  </si>
  <si>
    <r>
      <rPr>
        <rFont val="&quot;Helvetica Neue&quot;, Helvetica, Arial, sans-serif"/>
        <color rgb="FF1155CC"/>
        <sz val="11.0"/>
        <u/>
      </rPr>
      <t>Pazuninn - Umininn no Puzzle de Nimu (Japan).zip</t>
    </r>
  </si>
  <si>
    <r>
      <rPr>
        <rFont val="&quot;Helvetica Neue&quot;, Helvetica, Arial, sans-serif"/>
        <color rgb="FF1155CC"/>
        <sz val="11.0"/>
        <u/>
      </rPr>
      <t>Penny Racers (Europe).zip</t>
    </r>
  </si>
  <si>
    <r>
      <rPr>
        <rFont val="&quot;Helvetica Neue&quot;, Helvetica, Arial, sans-serif"/>
        <color rgb="FF1155CC"/>
        <sz val="11.0"/>
        <u/>
      </rPr>
      <t>Perplexus Diodomin (World) (Proto).zip</t>
    </r>
  </si>
  <si>
    <r>
      <rPr>
        <rFont val="&quot;Helvetica Neue&quot;, Helvetica, Arial, sans-serif"/>
        <color rgb="FF1155CC"/>
        <sz val="11.0"/>
        <u/>
      </rPr>
      <t>Peter Pan - Return to Neverland (Europe) (En,Fr,De,Es,It,Nl) (Rev 1).zip</t>
    </r>
  </si>
  <si>
    <r>
      <rPr>
        <rFont val="&quot;Helvetica Neue&quot;, Helvetica, Arial, sans-serif"/>
        <color rgb="FF1155CC"/>
        <sz val="11.0"/>
        <u/>
      </rPr>
      <t>Peter Pan - Return to Neverland (Europe) (En,Fr,De,Es,It,Nl).zip</t>
    </r>
  </si>
  <si>
    <r>
      <rPr>
        <rFont val="&quot;Helvetica Neue&quot;, Helvetica, Arial, sans-serif"/>
        <color rgb="FF1155CC"/>
        <sz val="11.0"/>
        <u/>
      </rPr>
      <t>Peter Pan - Return to Neverland (USA) (Rev 1).zip</t>
    </r>
  </si>
  <si>
    <r>
      <rPr>
        <rFont val="&quot;Helvetica Neue&quot;, Helvetica, Arial, sans-serif"/>
        <color rgb="FF1155CC"/>
        <sz val="11.0"/>
        <u/>
      </rPr>
      <t>Peter Pan - Return to Neverland (USA).zip</t>
    </r>
  </si>
  <si>
    <r>
      <rPr>
        <rFont val="&quot;Helvetica Neue&quot;, Helvetica, Arial, sans-serif"/>
        <color rgb="FF1155CC"/>
        <sz val="11.0"/>
        <u/>
      </rPr>
      <t>Peter Pan - The Motion Picture Event (Europe) (En,Fr,De,Es,It).zip</t>
    </r>
  </si>
  <si>
    <r>
      <rPr>
        <rFont val="&quot;Helvetica Neue&quot;, Helvetica, Arial, sans-serif"/>
        <color rgb="FF1155CC"/>
        <sz val="11.0"/>
        <u/>
      </rPr>
      <t>Peter Pan - The Motion Picture Event (USA).zip</t>
    </r>
  </si>
  <si>
    <r>
      <rPr>
        <rFont val="&quot;Helvetica Neue&quot;, Helvetica, Arial, sans-serif"/>
        <color rgb="FF1155CC"/>
        <sz val="11.0"/>
        <u/>
      </rPr>
      <t>Petz - Hamsterz Life 2 (USA).zip</t>
    </r>
  </si>
  <si>
    <r>
      <rPr>
        <rFont val="&quot;Helvetica Neue&quot;, Helvetica, Arial, sans-serif"/>
        <color rgb="FF1155CC"/>
        <sz val="11.0"/>
        <u/>
      </rPr>
      <t>Petz Vet (USA).zip</t>
    </r>
  </si>
  <si>
    <r>
      <rPr>
        <rFont val="&quot;Helvetica Neue&quot;, Helvetica, Arial, sans-serif"/>
        <color rgb="FF1155CC"/>
        <sz val="11.0"/>
        <u/>
      </rPr>
      <t>Pferd &amp; Pony - Best Friends - Mein Pferd (Germany) (En,De).zip</t>
    </r>
  </si>
  <si>
    <r>
      <rPr>
        <rFont val="&quot;Helvetica Neue&quot;, Helvetica, Arial, sans-serif"/>
        <color rgb="FF1155CC"/>
        <sz val="11.0"/>
        <u/>
      </rPr>
      <t>Pferd &amp; Pony - Lass Uns Reiten 2 (Germany) (En,De).zip</t>
    </r>
  </si>
  <si>
    <r>
      <rPr>
        <rFont val="&quot;Helvetica Neue&quot;, Helvetica, Arial, sans-serif"/>
        <color rgb="FF1155CC"/>
        <sz val="11.0"/>
        <u/>
      </rPr>
      <t>Pferd &amp; Pony - Mein Gestuet (Germany) (En,De).zip</t>
    </r>
  </si>
  <si>
    <r>
      <rPr>
        <rFont val="&quot;Helvetica Neue&quot;, Helvetica, Arial, sans-serif"/>
        <color rgb="FF1155CC"/>
        <sz val="11.0"/>
        <u/>
      </rPr>
      <t>Pferd &amp; Pony - Mein Pferdehof &amp; Pferd and Pony - Lass Uns Reiten 2 (Germany).zip</t>
    </r>
  </si>
  <si>
    <r>
      <rPr>
        <rFont val="&quot;Helvetica Neue&quot;, Helvetica, Arial, sans-serif"/>
        <color rgb="FF1155CC"/>
        <sz val="11.0"/>
        <u/>
      </rPr>
      <t>Pferd &amp; Pony - Mein Pferdehof (Germany) (En,De).zip</t>
    </r>
  </si>
  <si>
    <r>
      <rPr>
        <rFont val="&quot;Helvetica Neue&quot;, Helvetica, Arial, sans-serif"/>
        <color rgb="FF1155CC"/>
        <sz val="11.0"/>
        <u/>
      </rPr>
      <t>Phalanx (Europe) (En,Fr,De,Es,It,Nl).zip</t>
    </r>
  </si>
  <si>
    <r>
      <rPr>
        <rFont val="&quot;Helvetica Neue&quot;, Helvetica, Arial, sans-serif"/>
        <color rgb="FF1155CC"/>
        <sz val="11.0"/>
        <u/>
      </rPr>
      <t>Phalanx (Japan).zip</t>
    </r>
  </si>
  <si>
    <r>
      <rPr>
        <rFont val="&quot;Helvetica Neue&quot;, Helvetica, Arial, sans-serif"/>
        <color rgb="FF1155CC"/>
        <sz val="11.0"/>
        <u/>
      </rPr>
      <t>Phalanx (USA).zip</t>
    </r>
  </si>
  <si>
    <r>
      <rPr>
        <rFont val="&quot;Helvetica Neue&quot;, Helvetica, Arial, sans-serif"/>
        <color rgb="FF1155CC"/>
        <sz val="11.0"/>
        <u/>
      </rPr>
      <t>Phantasy Star Collection (Europe).zip</t>
    </r>
  </si>
  <si>
    <r>
      <rPr>
        <rFont val="&quot;Helvetica Neue&quot;, Helvetica, Arial, sans-serif"/>
        <color rgb="FF1155CC"/>
        <sz val="11.0"/>
        <u/>
      </rPr>
      <t>Phantasy Star Collection (USA).zip</t>
    </r>
  </si>
  <si>
    <r>
      <rPr>
        <rFont val="&quot;Helvetica Neue&quot;, Helvetica, Arial, sans-serif"/>
        <color rgb="FF1155CC"/>
        <sz val="11.0"/>
        <u/>
      </rPr>
      <t>Phantom, The (Italy) (Proto).zip</t>
    </r>
  </si>
  <si>
    <r>
      <rPr>
        <rFont val="&quot;Helvetica Neue&quot;, Helvetica, Arial, sans-serif"/>
        <color rgb="FF1155CC"/>
        <sz val="11.0"/>
        <u/>
      </rPr>
      <t>Phil of the Future (USA).zip</t>
    </r>
  </si>
  <si>
    <r>
      <rPr>
        <rFont val="&quot;Helvetica Neue&quot;, Helvetica, Arial, sans-serif"/>
        <color rgb="FF1155CC"/>
        <sz val="11.0"/>
        <u/>
      </rPr>
      <t>Pia Carrot e Youkoso!! 3.3 (Japan).zip</t>
    </r>
  </si>
  <si>
    <r>
      <rPr>
        <rFont val="&quot;Helvetica Neue&quot;, Helvetica, Arial, sans-serif"/>
        <color rgb="FF1155CC"/>
        <sz val="11.0"/>
        <u/>
      </rPr>
      <t>Piglet's Big Game (Europe) (En,Fr,De,Es,It,Nl).zip</t>
    </r>
  </si>
  <si>
    <r>
      <rPr>
        <rFont val="&quot;Helvetica Neue&quot;, Helvetica, Arial, sans-serif"/>
        <color rgb="FF1155CC"/>
        <sz val="11.0"/>
        <u/>
      </rPr>
      <t>Piglet's Big Game (USA).zip</t>
    </r>
  </si>
  <si>
    <r>
      <rPr>
        <rFont val="&quot;Helvetica Neue&quot;, Helvetica, Arial, sans-serif"/>
        <color rgb="FF1155CC"/>
        <sz val="11.0"/>
        <u/>
      </rPr>
      <t>Pikapika Nurse Monogatari - Nurse Ikusei Game (Japan).zip</t>
    </r>
  </si>
  <si>
    <r>
      <rPr>
        <rFont val="&quot;Helvetica Neue&quot;, Helvetica, Arial, sans-serif"/>
        <color rgb="FF1155CC"/>
        <sz val="11.0"/>
        <u/>
      </rPr>
      <t>Pinball Advance (Europe) (En,Fr,De,Es,It).zip</t>
    </r>
  </si>
  <si>
    <r>
      <rPr>
        <rFont val="&quot;Helvetica Neue&quot;, Helvetica, Arial, sans-serif"/>
        <color rgb="FF1155CC"/>
        <sz val="11.0"/>
        <u/>
      </rPr>
      <t>Pinball Challenge Deluxe (Europe).zip</t>
    </r>
  </si>
  <si>
    <r>
      <rPr>
        <rFont val="&quot;Helvetica Neue&quot;, Helvetica, Arial, sans-serif"/>
        <color rgb="FF1155CC"/>
        <sz val="11.0"/>
        <u/>
      </rPr>
      <t>Pinball Tycoon (Europe).zip</t>
    </r>
  </si>
  <si>
    <r>
      <rPr>
        <rFont val="&quot;Helvetica Neue&quot;, Helvetica, Arial, sans-serif"/>
        <color rgb="FF1155CC"/>
        <sz val="11.0"/>
        <u/>
      </rPr>
      <t>Pinball Tycoon (USA).zip</t>
    </r>
  </si>
  <si>
    <r>
      <rPr>
        <rFont val="&quot;Helvetica Neue&quot;, Helvetica, Arial, sans-serif"/>
        <color rgb="FF1155CC"/>
        <sz val="11.0"/>
        <u/>
      </rPr>
      <t>Pinball of the Dead, The (Europe) (En,Fr,De,Es,It).zip</t>
    </r>
  </si>
  <si>
    <r>
      <rPr>
        <rFont val="&quot;Helvetica Neue&quot;, Helvetica, Arial, sans-serif"/>
        <color rgb="FF1155CC"/>
        <sz val="11.0"/>
        <u/>
      </rPr>
      <t>Pinball of the Dead, The (Japan).zip</t>
    </r>
  </si>
  <si>
    <r>
      <rPr>
        <rFont val="&quot;Helvetica Neue&quot;, Helvetica, Arial, sans-serif"/>
        <color rgb="FF1155CC"/>
        <sz val="11.0"/>
        <u/>
      </rPr>
      <t>Pinball of the Dead, The (USA).zip</t>
    </r>
  </si>
  <si>
    <r>
      <rPr>
        <rFont val="&quot;Helvetica Neue&quot;, Helvetica, Arial, sans-serif"/>
        <color rgb="FF1155CC"/>
        <sz val="11.0"/>
        <u/>
      </rPr>
      <t>Ping-Pong Diplomacy Advance (World) (Aftermarket) (Unl).zip</t>
    </r>
  </si>
  <si>
    <r>
      <rPr>
        <rFont val="&quot;Helvetica Neue&quot;, Helvetica, Arial, sans-serif"/>
        <color rgb="FF1155CC"/>
        <sz val="11.0"/>
        <u/>
      </rPr>
      <t>Pink Panther - Pinkadelic Pursuit (Europe) (En,Fr,De,Es,It).zip</t>
    </r>
  </si>
  <si>
    <r>
      <rPr>
        <rFont val="&quot;Helvetica Neue&quot;, Helvetica, Arial, sans-serif"/>
        <color rgb="FF1155CC"/>
        <sz val="11.0"/>
        <u/>
      </rPr>
      <t>Pink Panther - Pinkadelic Pursuit (USA).zip</t>
    </r>
  </si>
  <si>
    <r>
      <rPr>
        <rFont val="&quot;Helvetica Neue&quot;, Helvetica, Arial, sans-serif"/>
        <color rgb="FF1155CC"/>
        <sz val="11.0"/>
        <u/>
      </rPr>
      <t>Pinky Monkey Town (Japan).zip</t>
    </r>
  </si>
  <si>
    <r>
      <rPr>
        <rFont val="&quot;Helvetica Neue&quot;, Helvetica, Arial, sans-serif"/>
        <color rgb="FF1155CC"/>
        <sz val="11.0"/>
        <u/>
      </rPr>
      <t>Pinky and the Brain - The Master Plan (Europe) (En,Fr,De,Es,It).zip</t>
    </r>
  </si>
  <si>
    <r>
      <rPr>
        <rFont val="&quot;Helvetica Neue&quot;, Helvetica, Arial, sans-serif"/>
        <color rgb="FF1155CC"/>
        <sz val="11.0"/>
        <u/>
      </rPr>
      <t>Pinobee &amp; Phoebee (Japan).zip</t>
    </r>
  </si>
  <si>
    <r>
      <rPr>
        <rFont val="&quot;Helvetica Neue&quot;, Helvetica, Arial, sans-serif"/>
        <color rgb="FF1155CC"/>
        <sz val="11.0"/>
        <u/>
      </rPr>
      <t>Pinobee - Wings of Adventure (USA, Europe).zip</t>
    </r>
  </si>
  <si>
    <r>
      <rPr>
        <rFont val="&quot;Helvetica Neue&quot;, Helvetica, Arial, sans-serif"/>
        <color rgb="FF1155CC"/>
        <sz val="11.0"/>
        <u/>
      </rPr>
      <t>Pinobee no Daibouken (Japan).zip</t>
    </r>
  </si>
  <si>
    <r>
      <rPr>
        <rFont val="&quot;Helvetica Neue&quot;, Helvetica, Arial, sans-serif"/>
        <color rgb="FF1155CC"/>
        <sz val="11.0"/>
        <u/>
      </rPr>
      <t>Pipe Spin (World) (GBA Jam 2021) (Aftermarket) (Unl).zip</t>
    </r>
  </si>
  <si>
    <r>
      <rPr>
        <rFont val="&quot;Helvetica Neue&quot;, Helvetica, Arial, sans-serif"/>
        <color rgb="FF1155CC"/>
        <sz val="11.0"/>
        <u/>
      </rPr>
      <t>Pippa Funnell - Stable Adventure (Europe) (En,Fr).zip</t>
    </r>
  </si>
  <si>
    <r>
      <rPr>
        <rFont val="&quot;Helvetica Neue&quot;, Helvetica, Arial, sans-serif"/>
        <color rgb="FF1155CC"/>
        <sz val="11.0"/>
        <u/>
      </rPr>
      <t>Pippa Funnell 2 (Europe) (En,Fr).zip</t>
    </r>
  </si>
  <si>
    <r>
      <rPr>
        <rFont val="&quot;Helvetica Neue&quot;, Helvetica, Arial, sans-serif"/>
        <color rgb="FF1155CC"/>
        <sz val="11.0"/>
        <u/>
      </rPr>
      <t>Pirates of the Caribbean - Dead Man's Chest (USA, Europe) (En,Fr,De,Es,It).zip</t>
    </r>
  </si>
  <si>
    <r>
      <rPr>
        <rFont val="&quot;Helvetica Neue&quot;, Helvetica, Arial, sans-serif"/>
        <color rgb="FF1155CC"/>
        <sz val="11.0"/>
        <u/>
      </rPr>
      <t>Pirates of the Caribbean - The Curse of the Black Pearl (Europe) (En,Fr,De,Es,It).zip</t>
    </r>
  </si>
  <si>
    <r>
      <rPr>
        <rFont val="&quot;Helvetica Neue&quot;, Helvetica, Arial, sans-serif"/>
        <color rgb="FF1155CC"/>
        <sz val="11.0"/>
        <u/>
      </rPr>
      <t>Pirates of the Caribbean - The Curse of the Black Pearl (USA) (En,Fr,De,Es,It).zip</t>
    </r>
  </si>
  <si>
    <r>
      <rPr>
        <rFont val="&quot;Helvetica Neue&quot;, Helvetica, Arial, sans-serif"/>
        <color rgb="FF1155CC"/>
        <sz val="11.0"/>
        <u/>
      </rPr>
      <t>Pitfall - L'Expedition Perdue (France).zip</t>
    </r>
  </si>
  <si>
    <r>
      <rPr>
        <rFont val="&quot;Helvetica Neue&quot;, Helvetica, Arial, sans-serif"/>
        <color rgb="FF1155CC"/>
        <sz val="11.0"/>
        <u/>
      </rPr>
      <t>Pitfall - The Lost Expedition (Europe).zip</t>
    </r>
  </si>
  <si>
    <r>
      <rPr>
        <rFont val="&quot;Helvetica Neue&quot;, Helvetica, Arial, sans-serif"/>
        <color rgb="FF1155CC"/>
        <sz val="11.0"/>
        <u/>
      </rPr>
      <t>Pitfall - The Lost Expedition (USA).zip</t>
    </r>
  </si>
  <si>
    <r>
      <rPr>
        <rFont val="&quot;Helvetica Neue&quot;, Helvetica, Arial, sans-serif"/>
        <color rgb="FF1155CC"/>
        <sz val="11.0"/>
        <u/>
      </rPr>
      <t>Pitfall - The Mayan Adventure (USA, Europe).zip</t>
    </r>
  </si>
  <si>
    <r>
      <rPr>
        <rFont val="&quot;Helvetica Neue&quot;, Helvetica, Arial, sans-serif"/>
        <color rgb="FF1155CC"/>
        <sz val="11.0"/>
        <u/>
      </rPr>
      <t>Pixeline i Pixieland (Denmark).zip</t>
    </r>
  </si>
  <si>
    <r>
      <rPr>
        <rFont val="&quot;Helvetica Neue&quot;, Helvetica, Arial, sans-serif"/>
        <color rgb="FF1155CC"/>
        <sz val="11.0"/>
        <u/>
      </rPr>
      <t>Planet Monsters (Europe) (En,Fr,De,Es,It,Nl).zip</t>
    </r>
  </si>
  <si>
    <r>
      <rPr>
        <rFont val="&quot;Helvetica Neue&quot;, Helvetica, Arial, sans-serif"/>
        <color rgb="FF1155CC"/>
        <sz val="11.0"/>
        <u/>
      </rPr>
      <t>Planet Monsters (USA) (En,Fr,De,Es,It,Nl).zip</t>
    </r>
  </si>
  <si>
    <r>
      <rPr>
        <rFont val="&quot;Helvetica Neue&quot;, Helvetica, Arial, sans-serif"/>
        <color rgb="FF1155CC"/>
        <sz val="11.0"/>
        <u/>
      </rPr>
      <t>Planet of the Apes (Europe) (En,Fr,De,Es,It,Nl).zip</t>
    </r>
  </si>
  <si>
    <r>
      <rPr>
        <rFont val="&quot;Helvetica Neue&quot;, Helvetica, Arial, sans-serif"/>
        <color rgb="FF1155CC"/>
        <sz val="11.0"/>
        <u/>
      </rPr>
      <t>Planet of the Apes (USA) (En,Fr,De,Es,It,Nl).zip</t>
    </r>
  </si>
  <si>
    <r>
      <rPr>
        <rFont val="&quot;Helvetica Neue&quot;, Helvetica, Arial, sans-serif"/>
        <color rgb="FF1155CC"/>
        <sz val="11.0"/>
        <u/>
      </rPr>
      <t>Play-Yan (Japan).zip</t>
    </r>
  </si>
  <si>
    <r>
      <rPr>
        <rFont val="&quot;Helvetica Neue&quot;, Helvetica, Arial, sans-serif"/>
        <color rgb="FF1155CC"/>
        <sz val="11.0"/>
        <u/>
      </rPr>
      <t>Play-Yan Micro (Japan).zip</t>
    </r>
  </si>
  <si>
    <r>
      <rPr>
        <rFont val="&quot;Helvetica Neue&quot;, Helvetica, Arial, sans-serif"/>
        <color rgb="FF1155CC"/>
        <sz val="11.0"/>
        <u/>
      </rPr>
      <t>Play Novel - Silent Hill (Japan).zip</t>
    </r>
  </si>
  <si>
    <r>
      <rPr>
        <rFont val="&quot;Helvetica Neue&quot;, Helvetica, Arial, sans-serif"/>
        <color rgb="FF1155CC"/>
        <sz val="11.0"/>
        <u/>
      </rPr>
      <t>Pocket Dogs (USA).zip</t>
    </r>
  </si>
  <si>
    <r>
      <rPr>
        <rFont val="&quot;Helvetica Neue&quot;, Helvetica, Arial, sans-serif"/>
        <color rgb="FF1155CC"/>
        <sz val="11.0"/>
        <u/>
      </rPr>
      <t>Pocket Meat (World) (Proto) (Aftermarket) (Unl).zip</t>
    </r>
  </si>
  <si>
    <r>
      <rPr>
        <rFont val="&quot;Helvetica Neue&quot;, Helvetica, Arial, sans-serif"/>
        <color rgb="FF1155CC"/>
        <sz val="11.0"/>
        <u/>
      </rPr>
      <t>Pocket Monsters - Emerald (Japan).zip</t>
    </r>
  </si>
  <si>
    <r>
      <rPr>
        <rFont val="&quot;Helvetica Neue&quot;, Helvetica, Arial, sans-serif"/>
        <color rgb="FF1155CC"/>
        <sz val="11.0"/>
        <u/>
      </rPr>
      <t>Pocket Monsters - FireRed (Japan) (Rev 1).zip</t>
    </r>
  </si>
  <si>
    <r>
      <rPr>
        <rFont val="&quot;Helvetica Neue&quot;, Helvetica, Arial, sans-serif"/>
        <color rgb="FF1155CC"/>
        <sz val="11.0"/>
        <u/>
      </rPr>
      <t>Pocket Monsters - FireRed (Japan).zip</t>
    </r>
  </si>
  <si>
    <r>
      <rPr>
        <rFont val="&quot;Helvetica Neue&quot;, Helvetica, Arial, sans-serif"/>
        <color rgb="FF1155CC"/>
        <sz val="11.0"/>
        <u/>
      </rPr>
      <t>Pocket Monsters - LeafGreen (Japan) (Rev 1).zip</t>
    </r>
  </si>
  <si>
    <r>
      <rPr>
        <rFont val="&quot;Helvetica Neue&quot;, Helvetica, Arial, sans-serif"/>
        <color rgb="FF1155CC"/>
        <sz val="11.0"/>
        <u/>
      </rPr>
      <t>Pocket Monsters - LeafGreen (Japan).zip</t>
    </r>
  </si>
  <si>
    <r>
      <rPr>
        <rFont val="&quot;Helvetica Neue&quot;, Helvetica, Arial, sans-serif"/>
        <color rgb="FF1155CC"/>
        <sz val="11.0"/>
        <u/>
      </rPr>
      <t>Pocket Monsters - Ruby (Japan) (Pokemon Box).zip</t>
    </r>
  </si>
  <si>
    <r>
      <rPr>
        <rFont val="&quot;Helvetica Neue&quot;, Helvetica, Arial, sans-serif"/>
        <color rgb="FF1155CC"/>
        <sz val="11.0"/>
        <u/>
      </rPr>
      <t>Pocket Monsters - Ruby (Japan) (Rev 1).zip</t>
    </r>
  </si>
  <si>
    <r>
      <rPr>
        <rFont val="&quot;Helvetica Neue&quot;, Helvetica, Arial, sans-serif"/>
        <color rgb="FF1155CC"/>
        <sz val="11.0"/>
        <u/>
      </rPr>
      <t>Pocket Monsters - Ruby (Japan).zip</t>
    </r>
  </si>
  <si>
    <r>
      <rPr>
        <rFont val="&quot;Helvetica Neue&quot;, Helvetica, Arial, sans-serif"/>
        <color rgb="FF1155CC"/>
        <sz val="11.0"/>
        <u/>
      </rPr>
      <t>Pocket Monsters - Sapphire (Japan) (Pokemon Box).zip</t>
    </r>
  </si>
  <si>
    <r>
      <rPr>
        <rFont val="&quot;Helvetica Neue&quot;, Helvetica, Arial, sans-serif"/>
        <color rgb="FF1155CC"/>
        <sz val="11.0"/>
        <u/>
      </rPr>
      <t>Pocket Monsters - Sapphire (Japan) (Rev 1).zip</t>
    </r>
  </si>
  <si>
    <r>
      <rPr>
        <rFont val="&quot;Helvetica Neue&quot;, Helvetica, Arial, sans-serif"/>
        <color rgb="FF1155CC"/>
        <sz val="11.0"/>
        <u/>
      </rPr>
      <t>Pocket Monsters - Sapphire (Japan).zip</t>
    </r>
  </si>
  <si>
    <r>
      <rPr>
        <rFont val="&quot;Helvetica Neue&quot;, Helvetica, Arial, sans-serif"/>
        <color rgb="FF1155CC"/>
        <sz val="11.0"/>
        <u/>
      </rPr>
      <t>Pocket Monsters Diamond - Pocket Monsters Pearl - Manaphy Present Campaign Senyou Cartridge (Japan) (En).zip</t>
    </r>
  </si>
  <si>
    <r>
      <rPr>
        <rFont val="&quot;Helvetica Neue&quot;, Helvetica, Arial, sans-serif"/>
        <color rgb="FF1155CC"/>
        <sz val="11.0"/>
        <u/>
      </rPr>
      <t>Pocket Monsters Diamond - Tomodachi to Issho ni! - Present Campaign Senyou Cartridge (Japan) [b].zip</t>
    </r>
  </si>
  <si>
    <r>
      <rPr>
        <rFont val="&quot;Helvetica Neue&quot;, Helvetica, Arial, sans-serif"/>
        <color rgb="FF1155CC"/>
        <sz val="11.0"/>
        <u/>
      </rPr>
      <t>Pocket Monsters Pearl - Tomodachi to Issho ni! - Present Campaign Senyou Cartridge (Japan) [b].zip</t>
    </r>
  </si>
  <si>
    <r>
      <rPr>
        <rFont val="&quot;Helvetica Neue&quot;, Helvetica, Arial, sans-serif"/>
        <color rgb="FF1155CC"/>
        <sz val="11.0"/>
        <u/>
      </rPr>
      <t>Pocket Music (Europe) (En,Fr,De,Es,It).zip</t>
    </r>
  </si>
  <si>
    <r>
      <rPr>
        <rFont val="&quot;Helvetica Neue&quot;, Helvetica, Arial, sans-serif"/>
        <color rgb="FF1155CC"/>
        <sz val="11.0"/>
        <u/>
      </rPr>
      <t>Pocket Professor - Kwik Notes - Volume One (USA).zip</t>
    </r>
  </si>
  <si>
    <r>
      <rPr>
        <rFont val="&quot;Helvetica Neue&quot;, Helvetica, Arial, sans-serif"/>
        <color rgb="FF1155CC"/>
        <sz val="11.0"/>
        <u/>
      </rPr>
      <t>Pocky &amp; Rocky with Becky (USA).zip</t>
    </r>
  </si>
  <si>
    <r>
      <rPr>
        <rFont val="&quot;Helvetica Neue&quot;, Helvetica, Arial, sans-serif"/>
        <color rgb="FF1155CC"/>
        <sz val="11.0"/>
        <u/>
      </rPr>
      <t>Poke Inu (Japan).zip</t>
    </r>
  </si>
  <si>
    <r>
      <rPr>
        <rFont val="&quot;Helvetica Neue&quot;, Helvetica, Arial, sans-serif"/>
        <color rgb="FF1155CC"/>
        <sz val="11.0"/>
        <u/>
      </rPr>
      <t>Pokemon - 10th Anniversary Distribution (Europe) (Kiosk).zip</t>
    </r>
  </si>
  <si>
    <r>
      <rPr>
        <rFont val="&quot;Helvetica Neue&quot;, Helvetica, Arial, sans-serif"/>
        <color rgb="FF1155CC"/>
        <sz val="11.0"/>
        <u/>
      </rPr>
      <t>Pokemon - 10th Anniversary Distribution (France) (Kiosk).zip</t>
    </r>
  </si>
  <si>
    <r>
      <rPr>
        <rFont val="&quot;Helvetica Neue&quot;, Helvetica, Arial, sans-serif"/>
        <color rgb="FF1155CC"/>
        <sz val="11.0"/>
        <u/>
      </rPr>
      <t>Pokemon - 10th Anniversary Distribution (Germany) (Kiosk).zip</t>
    </r>
  </si>
  <si>
    <r>
      <rPr>
        <rFont val="&quot;Helvetica Neue&quot;, Helvetica, Arial, sans-serif"/>
        <color rgb="FF1155CC"/>
        <sz val="11.0"/>
        <u/>
      </rPr>
      <t>Pokemon - 10th Anniversary Distribution (Italy) (Kiosk).zip</t>
    </r>
  </si>
  <si>
    <r>
      <rPr>
        <rFont val="&quot;Helvetica Neue&quot;, Helvetica, Arial, sans-serif"/>
        <color rgb="FF1155CC"/>
        <sz val="11.0"/>
        <u/>
      </rPr>
      <t>Pokemon - 10th Anniversary Distribution (Spain) (Kiosk).zip</t>
    </r>
  </si>
  <si>
    <r>
      <rPr>
        <rFont val="&quot;Helvetica Neue&quot;, Helvetica, Arial, sans-serif"/>
        <color rgb="FF1155CC"/>
        <sz val="11.0"/>
        <u/>
      </rPr>
      <t>Pokemon - Aura Mew Distribution (Europe) (Kiosk).zip</t>
    </r>
  </si>
  <si>
    <r>
      <rPr>
        <rFont val="&quot;Helvetica Neue&quot;, Helvetica, Arial, sans-serif"/>
        <color rgb="FF1155CC"/>
        <sz val="11.0"/>
        <u/>
      </rPr>
      <t>Pokemon - Aura Mew Distribution (France) (Kiosk).zip</t>
    </r>
  </si>
  <si>
    <r>
      <rPr>
        <rFont val="&quot;Helvetica Neue&quot;, Helvetica, Arial, sans-serif"/>
        <color rgb="FF1155CC"/>
        <sz val="11.0"/>
        <u/>
      </rPr>
      <t>Pokemon - Aura Mew Distribution (Germany) (Kiosk).zip</t>
    </r>
  </si>
  <si>
    <r>
      <rPr>
        <rFont val="&quot;Helvetica Neue&quot;, Helvetica, Arial, sans-serif"/>
        <color rgb="FF1155CC"/>
        <sz val="11.0"/>
        <u/>
      </rPr>
      <t>Pokemon - Aura Mew Distribution (Italy) (Kiosk).zip</t>
    </r>
  </si>
  <si>
    <r>
      <rPr>
        <rFont val="&quot;Helvetica Neue&quot;, Helvetica, Arial, sans-serif"/>
        <color rgb="FF1155CC"/>
        <sz val="11.0"/>
        <u/>
      </rPr>
      <t>Pokemon - Aura Mew Distribution (Spain) (Kiosk).zip</t>
    </r>
  </si>
  <si>
    <r>
      <rPr>
        <rFont val="&quot;Helvetica Neue&quot;, Helvetica, Arial, sans-serif"/>
        <color rgb="FF1155CC"/>
        <sz val="11.0"/>
        <u/>
      </rPr>
      <t>Pokemon - Aurora Ticket Distribution (USA) (Kiosk).zip</t>
    </r>
  </si>
  <si>
    <r>
      <rPr>
        <rFont val="&quot;Helvetica Neue&quot;, Helvetica, Arial, sans-serif"/>
        <color rgb="FF1155CC"/>
        <sz val="11.0"/>
        <u/>
      </rPr>
      <t>Pokemon - Blattgruene Edition (Germany).zip</t>
    </r>
  </si>
  <si>
    <r>
      <rPr>
        <rFont val="&quot;Helvetica Neue&quot;, Helvetica, Arial, sans-serif"/>
        <color rgb="FF1155CC"/>
        <sz val="11.0"/>
        <u/>
      </rPr>
      <t>Pokemon - Doel Deoxys Distribution (Netherlands) (En) (Kiosk).zip</t>
    </r>
  </si>
  <si>
    <r>
      <rPr>
        <rFont val="&quot;Helvetica Neue&quot;, Helvetica, Arial, sans-serif"/>
        <color rgb="FF1155CC"/>
        <sz val="11.0"/>
        <u/>
      </rPr>
      <t>Pokemon - Edicion Esmeralda (Spain).zip</t>
    </r>
  </si>
  <si>
    <r>
      <rPr>
        <rFont val="&quot;Helvetica Neue&quot;, Helvetica, Arial, sans-serif"/>
        <color rgb="FF1155CC"/>
        <sz val="11.0"/>
        <u/>
      </rPr>
      <t>Pokemon - Edicion Rojo Fuego (Spain).zip</t>
    </r>
  </si>
  <si>
    <r>
      <rPr>
        <rFont val="&quot;Helvetica Neue&quot;, Helvetica, Arial, sans-serif"/>
        <color rgb="FF1155CC"/>
        <sz val="11.0"/>
        <u/>
      </rPr>
      <t>Pokemon - Edicion Rubi (Spain) (Rev 1).zip</t>
    </r>
  </si>
  <si>
    <r>
      <rPr>
        <rFont val="&quot;Helvetica Neue&quot;, Helvetica, Arial, sans-serif"/>
        <color rgb="FF1155CC"/>
        <sz val="11.0"/>
        <u/>
      </rPr>
      <t>Pokemon - Edicion Rubi (Spain).zip</t>
    </r>
  </si>
  <si>
    <r>
      <rPr>
        <rFont val="&quot;Helvetica Neue&quot;, Helvetica, Arial, sans-serif"/>
        <color rgb="FF1155CC"/>
        <sz val="11.0"/>
        <u/>
      </rPr>
      <t>Pokemon - Edicion Verde Hoja (Spain).zip</t>
    </r>
  </si>
  <si>
    <r>
      <rPr>
        <rFont val="&quot;Helvetica Neue&quot;, Helvetica, Arial, sans-serif"/>
        <color rgb="FF1155CC"/>
        <sz val="11.0"/>
        <u/>
      </rPr>
      <t>Pokemon - Edicion Zafiro (Spain) (Rev 1).zip</t>
    </r>
  </si>
  <si>
    <r>
      <rPr>
        <rFont val="&quot;Helvetica Neue&quot;, Helvetica, Arial, sans-serif"/>
        <color rgb="FF1155CC"/>
        <sz val="11.0"/>
        <u/>
      </rPr>
      <t>Pokemon - Edicion Zafiro (Spain).zip</t>
    </r>
  </si>
  <si>
    <r>
      <rPr>
        <rFont val="&quot;Helvetica Neue&quot;, Helvetica, Arial, sans-serif"/>
        <color rgb="FF1155CC"/>
        <sz val="11.0"/>
        <u/>
      </rPr>
      <t>Pokemon - Emerald Version (USA, Europe).zip</t>
    </r>
  </si>
  <si>
    <r>
      <rPr>
        <rFont val="&quot;Helvetica Neue&quot;, Helvetica, Arial, sans-serif"/>
        <color rgb="FF1155CC"/>
        <sz val="11.0"/>
        <u/>
      </rPr>
      <t>Pokemon - Feuerrote Edition (Germany).zip</t>
    </r>
  </si>
  <si>
    <r>
      <rPr>
        <rFont val="&quot;Helvetica Neue&quot;, Helvetica, Arial, sans-serif"/>
        <color rgb="FF1155CC"/>
        <sz val="11.0"/>
        <u/>
      </rPr>
      <t>Pokemon - FireRed Version (USA, Europe) (Rev 1).zip</t>
    </r>
  </si>
  <si>
    <r>
      <rPr>
        <rFont val="&quot;Helvetica Neue&quot;, Helvetica, Arial, sans-serif"/>
        <color rgb="FF1155CC"/>
        <sz val="11.0"/>
        <u/>
      </rPr>
      <t>Pokemon - FireRed Version (USA, Europe).zip</t>
    </r>
  </si>
  <si>
    <r>
      <rPr>
        <rFont val="&quot;Helvetica Neue&quot;, Helvetica, Arial, sans-serif"/>
        <color rgb="FF1155CC"/>
        <sz val="11.0"/>
        <u/>
      </rPr>
      <t>Pokemon - Leaf Green (USA) (Pirate).zip</t>
    </r>
  </si>
  <si>
    <r>
      <rPr>
        <rFont val="&quot;Helvetica Neue&quot;, Helvetica, Arial, sans-serif"/>
        <color rgb="FF1155CC"/>
        <sz val="11.0"/>
        <u/>
      </rPr>
      <t>Pokemon - LeafGreen Version (USA, Europe) (Rev 1).zip</t>
    </r>
  </si>
  <si>
    <r>
      <rPr>
        <rFont val="&quot;Helvetica Neue&quot;, Helvetica, Arial, sans-serif"/>
        <color rgb="FF1155CC"/>
        <sz val="11.0"/>
        <u/>
      </rPr>
      <t>Pokemon - LeafGreen Version (USA, Europe).zip</t>
    </r>
  </si>
  <si>
    <r>
      <rPr>
        <rFont val="&quot;Helvetica Neue&quot;, Helvetica, Arial, sans-serif"/>
        <color rgb="FF1155CC"/>
        <sz val="11.0"/>
        <u/>
      </rPr>
      <t>Pokemon - Liechi Berry Glitch Fix &amp; Shiny Zigzagoon Distribution (Europe) (Kiosk).zip</t>
    </r>
  </si>
  <si>
    <r>
      <rPr>
        <rFont val="&quot;Helvetica Neue&quot;, Helvetica, Arial, sans-serif"/>
        <color rgb="FF1155CC"/>
        <sz val="11.0"/>
        <u/>
      </rPr>
      <t>Pokemon - Rubin-Edition (Germany) (Debug Version).zip</t>
    </r>
  </si>
  <si>
    <r>
      <rPr>
        <rFont val="&quot;Helvetica Neue&quot;, Helvetica, Arial, sans-serif"/>
        <color rgb="FF1155CC"/>
        <sz val="11.0"/>
        <u/>
      </rPr>
      <t>Pokemon - Rubin-Edition (Germany) (Rev 1).zip</t>
    </r>
  </si>
  <si>
    <r>
      <rPr>
        <rFont val="&quot;Helvetica Neue&quot;, Helvetica, Arial, sans-serif"/>
        <color rgb="FF1155CC"/>
        <sz val="11.0"/>
        <u/>
      </rPr>
      <t>Pokemon - Rubin-Edition (Germany).zip</t>
    </r>
  </si>
  <si>
    <r>
      <rPr>
        <rFont val="&quot;Helvetica Neue&quot;, Helvetica, Arial, sans-serif"/>
        <color rgb="FF1155CC"/>
        <sz val="11.0"/>
        <u/>
      </rPr>
      <t>Pokemon - Ruby Version (USA, Europe) (Rev 1).zip</t>
    </r>
  </si>
  <si>
    <r>
      <rPr>
        <rFont val="&quot;Helvetica Neue&quot;, Helvetica, Arial, sans-serif"/>
        <color rgb="FF1155CC"/>
        <sz val="11.0"/>
        <u/>
      </rPr>
      <t>Pokemon - Ruby Version (USA, Europe) (Rev 2).zip</t>
    </r>
  </si>
  <si>
    <r>
      <rPr>
        <rFont val="&quot;Helvetica Neue&quot;, Helvetica, Arial, sans-serif"/>
        <color rgb="FF1155CC"/>
        <sz val="11.0"/>
        <u/>
      </rPr>
      <t>Pokemon - Ruby Version (USA, Europe).zip</t>
    </r>
  </si>
  <si>
    <r>
      <rPr>
        <rFont val="&quot;Helvetica Neue&quot;, Helvetica, Arial, sans-serif"/>
        <color rgb="FF1155CC"/>
        <sz val="11.0"/>
        <u/>
      </rPr>
      <t>Pokemon - Saphir-Edition (Germany) (Rev 1).zip</t>
    </r>
  </si>
  <si>
    <r>
      <rPr>
        <rFont val="&quot;Helvetica Neue&quot;, Helvetica, Arial, sans-serif"/>
        <color rgb="FF1155CC"/>
        <sz val="11.0"/>
        <u/>
      </rPr>
      <t>Pokemon - Saphir-Edition (Germany).zip</t>
    </r>
  </si>
  <si>
    <r>
      <rPr>
        <rFont val="&quot;Helvetica Neue&quot;, Helvetica, Arial, sans-serif"/>
        <color rgb="FF1155CC"/>
        <sz val="11.0"/>
        <u/>
      </rPr>
      <t>Pokemon - Sapphire Version (USA, Europe) (Rev 1).zip</t>
    </r>
  </si>
  <si>
    <r>
      <rPr>
        <rFont val="&quot;Helvetica Neue&quot;, Helvetica, Arial, sans-serif"/>
        <color rgb="FF1155CC"/>
        <sz val="11.0"/>
        <u/>
      </rPr>
      <t>Pokemon - Sapphire Version (USA, Europe) (Rev 2).zip</t>
    </r>
  </si>
  <si>
    <r>
      <rPr>
        <rFont val="&quot;Helvetica Neue&quot;, Helvetica, Arial, sans-serif"/>
        <color rgb="FF1155CC"/>
        <sz val="11.0"/>
        <u/>
      </rPr>
      <t>Pokemon - Sapphire Version (USA, Europe).zip</t>
    </r>
  </si>
  <si>
    <r>
      <rPr>
        <rFont val="&quot;Helvetica Neue&quot;, Helvetica, Arial, sans-serif"/>
        <color rgb="FF1155CC"/>
        <sz val="11.0"/>
        <u/>
      </rPr>
      <t>Pokemon - Sapphire Version - Gotta Catch 'em All! (USA) (Unl).zip</t>
    </r>
  </si>
  <si>
    <r>
      <rPr>
        <rFont val="&quot;Helvetica Neue&quot;, Helvetica, Arial, sans-serif"/>
        <color rgb="FF1155CC"/>
        <sz val="11.0"/>
        <u/>
      </rPr>
      <t>Pokemon - Slot 2 Distribution (Japan) (Proto).zip</t>
    </r>
  </si>
  <si>
    <r>
      <rPr>
        <rFont val="&quot;Helvetica Neue&quot;, Helvetica, Arial, sans-serif"/>
        <color rgb="FF1155CC"/>
        <sz val="11.0"/>
        <u/>
      </rPr>
      <t>Pokemon - Smaragd-Edition (Germany).zip</t>
    </r>
  </si>
  <si>
    <r>
      <rPr>
        <rFont val="&quot;Helvetica Neue&quot;, Helvetica, Arial, sans-serif"/>
        <color rgb="FF1155CC"/>
        <sz val="11.0"/>
        <u/>
      </rPr>
      <t>Pokemon - Version Emeraude (France).zip</t>
    </r>
  </si>
  <si>
    <r>
      <rPr>
        <rFont val="&quot;Helvetica Neue&quot;, Helvetica, Arial, sans-serif"/>
        <color rgb="FF1155CC"/>
        <sz val="11.0"/>
        <u/>
      </rPr>
      <t>Pokemon - Version Rouge Feu (France).zip</t>
    </r>
  </si>
  <si>
    <r>
      <rPr>
        <rFont val="&quot;Helvetica Neue&quot;, Helvetica, Arial, sans-serif"/>
        <color rgb="FF1155CC"/>
        <sz val="11.0"/>
        <u/>
      </rPr>
      <t>Pokemon - Version Rubis (France) (Rev 1).zip</t>
    </r>
  </si>
  <si>
    <r>
      <rPr>
        <rFont val="&quot;Helvetica Neue&quot;, Helvetica, Arial, sans-serif"/>
        <color rgb="FF1155CC"/>
        <sz val="11.0"/>
        <u/>
      </rPr>
      <t>Pokemon - Version Rubis (France).zip</t>
    </r>
  </si>
  <si>
    <r>
      <rPr>
        <rFont val="&quot;Helvetica Neue&quot;, Helvetica, Arial, sans-serif"/>
        <color rgb="FF1155CC"/>
        <sz val="11.0"/>
        <u/>
      </rPr>
      <t>Pokemon - Version Saphir (France) (Rev 1).zip</t>
    </r>
  </si>
  <si>
    <r>
      <rPr>
        <rFont val="&quot;Helvetica Neue&quot;, Helvetica, Arial, sans-serif"/>
        <color rgb="FF1155CC"/>
        <sz val="11.0"/>
        <u/>
      </rPr>
      <t>Pokemon - Version Saphir (France).zip</t>
    </r>
  </si>
  <si>
    <r>
      <rPr>
        <rFont val="&quot;Helvetica Neue&quot;, Helvetica, Arial, sans-serif"/>
        <color rgb="FF1155CC"/>
        <sz val="11.0"/>
        <u/>
      </rPr>
      <t>Pokemon - Version Vert Feuille (France).zip</t>
    </r>
  </si>
  <si>
    <r>
      <rPr>
        <rFont val="&quot;Helvetica Neue&quot;, Helvetica, Arial, sans-serif"/>
        <color rgb="FF1155CC"/>
        <sz val="11.0"/>
        <u/>
      </rPr>
      <t>Pokemon - Versione Rosso Fuoco (Italy).zip</t>
    </r>
  </si>
  <si>
    <r>
      <rPr>
        <rFont val="&quot;Helvetica Neue&quot;, Helvetica, Arial, sans-serif"/>
        <color rgb="FF1155CC"/>
        <sz val="11.0"/>
        <u/>
      </rPr>
      <t>Pokemon - Versione Rubino (Italy) (Rev 1).zip</t>
    </r>
  </si>
  <si>
    <r>
      <rPr>
        <rFont val="&quot;Helvetica Neue&quot;, Helvetica, Arial, sans-serif"/>
        <color rgb="FF1155CC"/>
        <sz val="11.0"/>
        <u/>
      </rPr>
      <t>Pokemon - Versione Rubino (Italy).zip</t>
    </r>
  </si>
  <si>
    <r>
      <rPr>
        <rFont val="&quot;Helvetica Neue&quot;, Helvetica, Arial, sans-serif"/>
        <color rgb="FF1155CC"/>
        <sz val="11.0"/>
        <u/>
      </rPr>
      <t>Pokemon - Versione Smeraldo (Italy).zip</t>
    </r>
  </si>
  <si>
    <r>
      <rPr>
        <rFont val="&quot;Helvetica Neue&quot;, Helvetica, Arial, sans-serif"/>
        <color rgb="FF1155CC"/>
        <sz val="11.0"/>
        <u/>
      </rPr>
      <t>Pokemon - Versione Verde Foglia (Italy).zip</t>
    </r>
  </si>
  <si>
    <r>
      <rPr>
        <rFont val="&quot;Helvetica Neue&quot;, Helvetica, Arial, sans-serif"/>
        <color rgb="FF1155CC"/>
        <sz val="11.0"/>
        <u/>
      </rPr>
      <t>Pokemon - Versione Zaffiro (Italy) (Rev 1).zip</t>
    </r>
  </si>
  <si>
    <r>
      <rPr>
        <rFont val="&quot;Helvetica Neue&quot;, Helvetica, Arial, sans-serif"/>
        <color rgb="FF1155CC"/>
        <sz val="11.0"/>
        <u/>
      </rPr>
      <t>Pokemon - Versione Zaffiro (Italy).zip</t>
    </r>
  </si>
  <si>
    <r>
      <rPr>
        <rFont val="&quot;Helvetica Neue&quot;, Helvetica, Arial, sans-serif"/>
        <color rgb="FF1155CC"/>
        <sz val="11.0"/>
        <u/>
      </rPr>
      <t>Pokemon Fushigi no Dungeon - Aka no Kyuujotai (Japan).zip</t>
    </r>
  </si>
  <si>
    <r>
      <rPr>
        <rFont val="&quot;Helvetica Neue&quot;, Helvetica, Arial, sans-serif"/>
        <color rgb="FF1155CC"/>
        <sz val="11.0"/>
        <u/>
      </rPr>
      <t>Pokemon Mystery Dungeon - Red Rescue Team (Europe) (En,Fr,De,Es,It).zip</t>
    </r>
  </si>
  <si>
    <r>
      <rPr>
        <rFont val="&quot;Helvetica Neue&quot;, Helvetica, Arial, sans-serif"/>
        <color rgb="FF1155CC"/>
        <sz val="11.0"/>
        <u/>
      </rPr>
      <t>Pokemon Mystery Dungeon - Red Rescue Team (USA) (Demo) (Kiosk).zip</t>
    </r>
  </si>
  <si>
    <r>
      <rPr>
        <rFont val="&quot;Helvetica Neue&quot;, Helvetica, Arial, sans-serif"/>
        <color rgb="FF1155CC"/>
        <sz val="11.0"/>
        <u/>
      </rPr>
      <t>Pokemon Mystery Dungeon - Red Rescue Team (USA, Australia).zip</t>
    </r>
  </si>
  <si>
    <r>
      <rPr>
        <rFont val="&quot;Helvetica Neue&quot;, Helvetica, Arial, sans-serif"/>
        <color rgb="FF1155CC"/>
        <sz val="11.0"/>
        <u/>
      </rPr>
      <t>Pokemon Pinball - Ruby &amp; Sapphire (Europe) (En,Fr,De,Es,It).zip</t>
    </r>
  </si>
  <si>
    <r>
      <rPr>
        <rFont val="&quot;Helvetica Neue&quot;, Helvetica, Arial, sans-serif"/>
        <color rgb="FF1155CC"/>
        <sz val="11.0"/>
        <u/>
      </rPr>
      <t>Pokemon Pinball - Ruby &amp; Sapphire (Japan) (Rev 1).zip</t>
    </r>
  </si>
  <si>
    <r>
      <rPr>
        <rFont val="&quot;Helvetica Neue&quot;, Helvetica, Arial, sans-serif"/>
        <color rgb="FF1155CC"/>
        <sz val="11.0"/>
        <u/>
      </rPr>
      <t>Pokemon Pinball - Ruby &amp; Sapphire (Japan).zip</t>
    </r>
  </si>
  <si>
    <r>
      <rPr>
        <rFont val="&quot;Helvetica Neue&quot;, Helvetica, Arial, sans-serif"/>
        <color rgb="FF1155CC"/>
        <sz val="11.0"/>
        <u/>
      </rPr>
      <t>Pokemon Pinball - Ruby &amp; Sapphire (USA).zip</t>
    </r>
  </si>
  <si>
    <r>
      <rPr>
        <rFont val="&quot;Helvetica Neue&quot;, Helvetica, Arial, sans-serif"/>
        <color rgb="FF1155CC"/>
        <sz val="11.0"/>
        <u/>
      </rPr>
      <t>Polar Express, The (USA, Europe) (En,Fr,De,Es,It).zip</t>
    </r>
  </si>
  <si>
    <r>
      <rPr>
        <rFont val="&quot;Helvetica Neue&quot;, Helvetica, Arial, sans-serif"/>
        <color rgb="FF1155CC"/>
        <sz val="11.0"/>
        <u/>
      </rPr>
      <t>Polarium Advance (Europe) (En,Fr,De,Es,It) (Virtual Console).zip</t>
    </r>
  </si>
  <si>
    <r>
      <rPr>
        <rFont val="&quot;Helvetica Neue&quot;, Helvetica, Arial, sans-serif"/>
        <color rgb="FF1155CC"/>
        <sz val="11.0"/>
        <u/>
      </rPr>
      <t>Polarium Advance (Europe) (En,Fr,De,Es,It).zip</t>
    </r>
  </si>
  <si>
    <r>
      <rPr>
        <rFont val="&quot;Helvetica Neue&quot;, Helvetica, Arial, sans-serif"/>
        <color rgb="FF1155CC"/>
        <sz val="11.0"/>
        <u/>
      </rPr>
      <t>Polarium Advance (USA) (Virtual Console).zip</t>
    </r>
  </si>
  <si>
    <r>
      <rPr>
        <rFont val="&quot;Helvetica Neue&quot;, Helvetica, Arial, sans-serif"/>
        <color rgb="FF1155CC"/>
        <sz val="11.0"/>
        <u/>
      </rPr>
      <t>Polarium Advance (USA).zip</t>
    </r>
  </si>
  <si>
    <r>
      <rPr>
        <rFont val="&quot;Helvetica Neue&quot;, Helvetica, Arial, sans-serif"/>
        <color rgb="FF1155CC"/>
        <sz val="11.0"/>
        <u/>
      </rPr>
      <t>Polly Pocket! - Super Splash Island (Europe) (En,Fr,De,Es,It) (DSI).zip</t>
    </r>
  </si>
  <si>
    <r>
      <rPr>
        <rFont val="&quot;Helvetica Neue&quot;, Helvetica, Arial, sans-serif"/>
        <color rgb="FF1155CC"/>
        <sz val="11.0"/>
        <u/>
      </rPr>
      <t>Polly Pocket! - Super Splash Island (Europe) (En,Fr,De,Es,It) (Vivendi).zip</t>
    </r>
  </si>
  <si>
    <r>
      <rPr>
        <rFont val="&quot;Helvetica Neue&quot;, Helvetica, Arial, sans-serif"/>
        <color rgb="FF1155CC"/>
        <sz val="11.0"/>
        <u/>
      </rPr>
      <t>Polly Pocket! - Super Splash Island (USA) (DSI).zip</t>
    </r>
  </si>
  <si>
    <r>
      <rPr>
        <rFont val="&quot;Helvetica Neue&quot;, Helvetica, Arial, sans-serif"/>
        <color rgb="FF1155CC"/>
        <sz val="11.0"/>
        <u/>
      </rPr>
      <t>Polly Pocket! - Super Splash Island (USA) (Vivendi).zip</t>
    </r>
  </si>
  <si>
    <r>
      <rPr>
        <rFont val="&quot;Helvetica Neue&quot;, Helvetica, Arial, sans-serif"/>
        <color rgb="FF1155CC"/>
        <sz val="11.0"/>
        <u/>
      </rPr>
      <t>Pop Idol (Europe).zip</t>
    </r>
  </si>
  <si>
    <r>
      <rPr>
        <rFont val="&quot;Helvetica Neue&quot;, Helvetica, Arial, sans-serif"/>
        <color rgb="FF1155CC"/>
        <sz val="11.0"/>
        <u/>
      </rPr>
      <t>Popeye - Rush for Spinach (USA, Europe) (En,Fr,De,Es,It).zip</t>
    </r>
  </si>
  <si>
    <r>
      <rPr>
        <rFont val="&quot;Helvetica Neue&quot;, Helvetica, Arial, sans-serif"/>
        <color rgb="FF1155CC"/>
        <sz val="11.0"/>
        <u/>
      </rPr>
      <t>Postman Pat and the Greendale Rocket (Europe) (En,No,Da).zip</t>
    </r>
  </si>
  <si>
    <r>
      <rPr>
        <rFont val="&quot;Helvetica Neue&quot;, Helvetica, Arial, sans-serif"/>
        <color rgb="FF1155CC"/>
        <sz val="11.0"/>
        <u/>
      </rPr>
      <t>Powder (World) (v1.18) (Aftermarket) (Unl).zip</t>
    </r>
  </si>
  <si>
    <r>
      <rPr>
        <rFont val="&quot;Helvetica Neue&quot;, Helvetica, Arial, sans-serif"/>
        <color rgb="FF1155CC"/>
        <sz val="11.0"/>
        <u/>
      </rPr>
      <t>Power Poke Dash (Japan).zip</t>
    </r>
  </si>
  <si>
    <r>
      <rPr>
        <rFont val="&quot;Helvetica Neue&quot;, Helvetica, Arial, sans-serif"/>
        <color rgb="FF1155CC"/>
        <sz val="11.0"/>
        <u/>
      </rPr>
      <t>Power Pro Kun Pocket 1, 2 (Japan).zip</t>
    </r>
  </si>
  <si>
    <r>
      <rPr>
        <rFont val="&quot;Helvetica Neue&quot;, Helvetica, Arial, sans-serif"/>
        <color rgb="FF1155CC"/>
        <sz val="11.0"/>
        <u/>
      </rPr>
      <t>Power Pro Kun Pocket 3 (Japan) (Rev 1).zip</t>
    </r>
  </si>
  <si>
    <r>
      <rPr>
        <rFont val="&quot;Helvetica Neue&quot;, Helvetica, Arial, sans-serif"/>
        <color rgb="FF1155CC"/>
        <sz val="11.0"/>
        <u/>
      </rPr>
      <t>Power Pro Kun Pocket 3 (Japan).zip</t>
    </r>
  </si>
  <si>
    <r>
      <rPr>
        <rFont val="&quot;Helvetica Neue&quot;, Helvetica, Arial, sans-serif"/>
        <color rgb="FF1155CC"/>
        <sz val="11.0"/>
        <u/>
      </rPr>
      <t>Power Pro Kun Pocket 4 (Japan) (Rev 1).zip</t>
    </r>
  </si>
  <si>
    <r>
      <rPr>
        <rFont val="&quot;Helvetica Neue&quot;, Helvetica, Arial, sans-serif"/>
        <color rgb="FF1155CC"/>
        <sz val="11.0"/>
        <u/>
      </rPr>
      <t>Power Pro Kun Pocket 4 (Japan).zip</t>
    </r>
  </si>
  <si>
    <r>
      <rPr>
        <rFont val="&quot;Helvetica Neue&quot;, Helvetica, Arial, sans-serif"/>
        <color rgb="FF1155CC"/>
        <sz val="11.0"/>
        <u/>
      </rPr>
      <t>Power Pro Kun Pocket 5 (Japan) (Demo) (Kiosk).zip</t>
    </r>
  </si>
  <si>
    <r>
      <rPr>
        <rFont val="&quot;Helvetica Neue&quot;, Helvetica, Arial, sans-serif"/>
        <color rgb="FF1155CC"/>
        <sz val="11.0"/>
        <u/>
      </rPr>
      <t>Power Pro Kun Pocket 5 (Japan) (Rev 1).zip</t>
    </r>
  </si>
  <si>
    <r>
      <rPr>
        <rFont val="&quot;Helvetica Neue&quot;, Helvetica, Arial, sans-serif"/>
        <color rgb="FF1155CC"/>
        <sz val="11.0"/>
        <u/>
      </rPr>
      <t>Power Pro Kun Pocket 5 (Japan).zip</t>
    </r>
  </si>
  <si>
    <r>
      <rPr>
        <rFont val="&quot;Helvetica Neue&quot;, Helvetica, Arial, sans-serif"/>
        <color rgb="FF1155CC"/>
        <sz val="11.0"/>
        <u/>
      </rPr>
      <t>Power Pro Kun Pocket 6 (Japan).zip</t>
    </r>
  </si>
  <si>
    <r>
      <rPr>
        <rFont val="&quot;Helvetica Neue&quot;, Helvetica, Arial, sans-serif"/>
        <color rgb="FF1155CC"/>
        <sz val="11.0"/>
        <u/>
      </rPr>
      <t>Power Pro Kun Pocket 7 (Japan).zip</t>
    </r>
  </si>
  <si>
    <r>
      <rPr>
        <rFont val="&quot;Helvetica Neue&quot;, Helvetica, Arial, sans-serif"/>
        <color rgb="FF1155CC"/>
        <sz val="11.0"/>
        <u/>
      </rPr>
      <t>Power Rangers - Dino Thunder (Europe) (Fr,De).zip</t>
    </r>
  </si>
  <si>
    <r>
      <rPr>
        <rFont val="&quot;Helvetica Neue&quot;, Helvetica, Arial, sans-serif"/>
        <color rgb="FF1155CC"/>
        <sz val="11.0"/>
        <u/>
      </rPr>
      <t>Power Rangers - Dino Thunder (USA, Europe).zip</t>
    </r>
  </si>
  <si>
    <r>
      <rPr>
        <rFont val="&quot;Helvetica Neue&quot;, Helvetica, Arial, sans-serif"/>
        <color rgb="FF1155CC"/>
        <sz val="11.0"/>
        <u/>
      </rPr>
      <t>Power Rangers - La Force du Temps (France).zip</t>
    </r>
  </si>
  <si>
    <r>
      <rPr>
        <rFont val="&quot;Helvetica Neue&quot;, Helvetica, Arial, sans-serif"/>
        <color rgb="FF1155CC"/>
        <sz val="11.0"/>
        <u/>
      </rPr>
      <t>Power Rangers - Ninja Storm (Europe) (En,Fr,De).zip</t>
    </r>
  </si>
  <si>
    <r>
      <rPr>
        <rFont val="&quot;Helvetica Neue&quot;, Helvetica, Arial, sans-serif"/>
        <color rgb="FF1155CC"/>
        <sz val="11.0"/>
        <u/>
      </rPr>
      <t>Power Rangers - Ninja Storm (USA).zip</t>
    </r>
  </si>
  <si>
    <r>
      <rPr>
        <rFont val="&quot;Helvetica Neue&quot;, Helvetica, Arial, sans-serif"/>
        <color rgb="FF1155CC"/>
        <sz val="11.0"/>
        <u/>
      </rPr>
      <t>Power Rangers - Time Force (Germany).zip</t>
    </r>
  </si>
  <si>
    <r>
      <rPr>
        <rFont val="&quot;Helvetica Neue&quot;, Helvetica, Arial, sans-serif"/>
        <color rgb="FF1155CC"/>
        <sz val="11.0"/>
        <u/>
      </rPr>
      <t>Power Rangers - Time Force (USA, Europe).zip</t>
    </r>
  </si>
  <si>
    <r>
      <rPr>
        <rFont val="&quot;Helvetica Neue&quot;, Helvetica, Arial, sans-serif"/>
        <color rgb="FF1155CC"/>
        <sz val="11.0"/>
        <u/>
      </rPr>
      <t>Power Rangers - Wild Force (USA, Europe).zip</t>
    </r>
  </si>
  <si>
    <r>
      <rPr>
        <rFont val="&quot;Helvetica Neue&quot;, Helvetica, Arial, sans-serif"/>
        <color rgb="FF1155CC"/>
        <sz val="11.0"/>
        <u/>
      </rPr>
      <t>Power Rangers S.P.D. (Europe) (En,Es,It).zip</t>
    </r>
  </si>
  <si>
    <r>
      <rPr>
        <rFont val="&quot;Helvetica Neue&quot;, Helvetica, Arial, sans-serif"/>
        <color rgb="FF1155CC"/>
        <sz val="11.0"/>
        <u/>
      </rPr>
      <t>Power Rangers S.P.D. (Europe) (En,Fr,De).zip</t>
    </r>
  </si>
  <si>
    <r>
      <rPr>
        <rFont val="&quot;Helvetica Neue&quot;, Helvetica, Arial, sans-serif"/>
        <color rgb="FF1155CC"/>
        <sz val="11.0"/>
        <u/>
      </rPr>
      <t>Power Rangers S.P.D. (USA, Europe).zip</t>
    </r>
  </si>
  <si>
    <r>
      <rPr>
        <rFont val="&quot;Helvetica Neue&quot;, Helvetica, Arial, sans-serif"/>
        <color rgb="FF1155CC"/>
        <sz val="11.0"/>
        <u/>
      </rPr>
      <t>Powerpig (World) (NEO Coding Compo 2013) (Aftermarket) (Unl).zip</t>
    </r>
  </si>
  <si>
    <r>
      <rPr>
        <rFont val="&quot;Helvetica Neue&quot;, Helvetica, Arial, sans-serif"/>
        <color rgb="FF1155CC"/>
        <sz val="11.0"/>
        <u/>
      </rPr>
      <t>Powerpuff Girls, The - Him and Seek (Europe) (En,Fr,De,Es).zip</t>
    </r>
  </si>
  <si>
    <r>
      <rPr>
        <rFont val="&quot;Helvetica Neue&quot;, Helvetica, Arial, sans-serif"/>
        <color rgb="FF1155CC"/>
        <sz val="11.0"/>
        <u/>
      </rPr>
      <t>Powerpuff Girls, The - Him and Seek (USA).zip</t>
    </r>
  </si>
  <si>
    <r>
      <rPr>
        <rFont val="&quot;Helvetica Neue&quot;, Helvetica, Arial, sans-serif"/>
        <color rgb="FF1155CC"/>
        <sz val="11.0"/>
        <u/>
      </rPr>
      <t>Powerpuff Girls, The - Mojo Jojo A-Go-Go (Europe) (En,Fr,De,Es,It,Nl).zip</t>
    </r>
  </si>
  <si>
    <r>
      <rPr>
        <rFont val="&quot;Helvetica Neue&quot;, Helvetica, Arial, sans-serif"/>
        <color rgb="FF1155CC"/>
        <sz val="11.0"/>
        <u/>
      </rPr>
      <t>Powerpuff Girls, The - Mojo Jojo A-Go-Go (USA) (En,Fr,De,Es,It,Nl).zip</t>
    </r>
  </si>
  <si>
    <r>
      <rPr>
        <rFont val="&quot;Helvetica Neue&quot;, Helvetica, Arial, sans-serif"/>
        <color rgb="FF1155CC"/>
        <sz val="11.0"/>
        <u/>
      </rPr>
      <t>Prehistorik Man (USA, Europe) (En,Fr,De,Es,It,Nl) (Beta).zip</t>
    </r>
  </si>
  <si>
    <r>
      <rPr>
        <rFont val="&quot;Helvetica Neue&quot;, Helvetica, Arial, sans-serif"/>
        <color rgb="FF1155CC"/>
        <sz val="11.0"/>
        <u/>
      </rPr>
      <t>Prehistorik Man (USA, Europe) (En,Fr,De,Es,It,Nl).zip</t>
    </r>
  </si>
  <si>
    <r>
      <rPr>
        <rFont val="&quot;Helvetica Neue&quot;, Helvetica, Arial, sans-serif"/>
        <color rgb="FF1155CC"/>
        <sz val="11.0"/>
        <u/>
      </rPr>
      <t>Premier Action Soccer (Europe) (En,Fr,De,Es,It).zip</t>
    </r>
  </si>
  <si>
    <r>
      <rPr>
        <rFont val="&quot;Helvetica Neue&quot;, Helvetica, Arial, sans-serif"/>
        <color rgb="FF1155CC"/>
        <sz val="11.0"/>
        <u/>
      </rPr>
      <t>Premier Manager 2003-04 (Europe) (En,Fr,De,It) (Rev 1).zip</t>
    </r>
  </si>
  <si>
    <r>
      <rPr>
        <rFont val="&quot;Helvetica Neue&quot;, Helvetica, Arial, sans-serif"/>
        <color rgb="FF1155CC"/>
        <sz val="11.0"/>
        <u/>
      </rPr>
      <t>Premier Manager 2003-04 (Europe) (En,Fr,De,It).zip</t>
    </r>
  </si>
  <si>
    <r>
      <rPr>
        <rFont val="&quot;Helvetica Neue&quot;, Helvetica, Arial, sans-serif"/>
        <color rgb="FF1155CC"/>
        <sz val="11.0"/>
        <u/>
      </rPr>
      <t>Premier Manager 2004-2005 (Europe) (En,Fr,De,It).zip</t>
    </r>
  </si>
  <si>
    <r>
      <rPr>
        <rFont val="&quot;Helvetica Neue&quot;, Helvetica, Arial, sans-serif"/>
        <color rgb="FF1155CC"/>
        <sz val="11.0"/>
        <u/>
      </rPr>
      <t>Premier Manager 2005-2006 (Europe) (En,Fr,De,It).zip</t>
    </r>
  </si>
  <si>
    <r>
      <rPr>
        <rFont val="&quot;Helvetica Neue&quot;, Helvetica, Arial, sans-serif"/>
        <color rgb="FF1155CC"/>
        <sz val="11.0"/>
        <u/>
      </rPr>
      <t>Prince of Persia - The Sands of Time &amp; Lara Croft Tomb Raider - The Prophecy (Europe) (En,Fr,De,Es,It,Nl+En,Fr,De,Es,It).zip</t>
    </r>
  </si>
  <si>
    <r>
      <rPr>
        <rFont val="&quot;Helvetica Neue&quot;, Helvetica, Arial, sans-serif"/>
        <color rgb="FF1155CC"/>
        <sz val="11.0"/>
        <u/>
      </rPr>
      <t>Prince of Persia - The Sands of Time (Europe) (En,Fr,De,Es,It,Nl).zip</t>
    </r>
  </si>
  <si>
    <r>
      <rPr>
        <rFont val="&quot;Helvetica Neue&quot;, Helvetica, Arial, sans-serif"/>
        <color rgb="FF1155CC"/>
        <sz val="11.0"/>
        <u/>
      </rPr>
      <t>Prince of Persia - The Sands of Time (USA) (En,Fr,Es) (Rev 1).zip</t>
    </r>
  </si>
  <si>
    <r>
      <rPr>
        <rFont val="&quot;Helvetica Neue&quot;, Helvetica, Arial, sans-serif"/>
        <color rgb="FF1155CC"/>
        <sz val="11.0"/>
        <u/>
      </rPr>
      <t>Prince of Persia - The Sands of Time (USA) (En,Fr,Es).zip</t>
    </r>
  </si>
  <si>
    <r>
      <rPr>
        <rFont val="&quot;Helvetica Neue&quot;, Helvetica, Arial, sans-serif"/>
        <color rgb="FF1155CC"/>
        <sz val="11.0"/>
        <u/>
      </rPr>
      <t>Princess Natasha - Student, Secret Agent, Princess (Europe) (En,Fr,De,Es,It).zip</t>
    </r>
  </si>
  <si>
    <r>
      <rPr>
        <rFont val="&quot;Helvetica Neue&quot;, Helvetica, Arial, sans-serif"/>
        <color rgb="FF1155CC"/>
        <sz val="11.0"/>
        <u/>
      </rPr>
      <t>Princess Natasha - Student, Secret Agent, Princess (USA).zip</t>
    </r>
  </si>
  <si>
    <r>
      <rPr>
        <rFont val="&quot;Helvetica Neue&quot;, Helvetica, Arial, sans-serif"/>
        <color rgb="FF1155CC"/>
        <sz val="11.0"/>
        <u/>
      </rPr>
      <t>Pro Action Replay (Japan) (Unl).zip</t>
    </r>
  </si>
  <si>
    <r>
      <rPr>
        <rFont val="&quot;Helvetica Neue&quot;, Helvetica, Arial, sans-serif"/>
        <color rgb="FF1155CC"/>
        <sz val="11.0"/>
        <u/>
      </rPr>
      <t>Pro Beach Soccer (Europe) (En,Fr,De,Es,It,Pt).zip</t>
    </r>
  </si>
  <si>
    <r>
      <rPr>
        <rFont val="&quot;Helvetica Neue&quot;, Helvetica, Arial, sans-serif"/>
        <color rgb="FF1155CC"/>
        <sz val="11.0"/>
        <u/>
      </rPr>
      <t>Pro Mahjong Tsuwamono GBA (Japan).zip</t>
    </r>
  </si>
  <si>
    <r>
      <rPr>
        <rFont val="&quot;Helvetica Neue&quot;, Helvetica, Arial, sans-serif"/>
        <color rgb="FF1155CC"/>
        <sz val="11.0"/>
        <u/>
      </rPr>
      <t>Pro Tennis WTA Tour (Europe).zip</t>
    </r>
  </si>
  <si>
    <r>
      <rPr>
        <rFont val="&quot;Helvetica Neue&quot;, Helvetica, Arial, sans-serif"/>
        <color rgb="FF1155CC"/>
        <sz val="11.0"/>
        <u/>
      </rPr>
      <t>Pro Yakyuu Team o Tsukurou! Advance (Japan).zip</t>
    </r>
  </si>
  <si>
    <r>
      <rPr>
        <rFont val="&quot;Helvetica Neue&quot;, Helvetica, Arial, sans-serif"/>
        <color rgb="FF1155CC"/>
        <sz val="11.0"/>
        <u/>
      </rPr>
      <t>Proud Family, The (USA).zip</t>
    </r>
  </si>
  <si>
    <r>
      <rPr>
        <rFont val="&quot;Helvetica Neue&quot;, Helvetica, Arial, sans-serif"/>
        <color rgb="FF1155CC"/>
        <sz val="11.0"/>
        <u/>
      </rPr>
      <t>PukuPuku Tennen Kairanban (Japan).zip</t>
    </r>
  </si>
  <si>
    <r>
      <rPr>
        <rFont val="&quot;Helvetica Neue&quot;, Helvetica, Arial, sans-serif"/>
        <color rgb="FF1155CC"/>
        <sz val="11.0"/>
        <u/>
      </rPr>
      <t>PukuPuku Tennen Kairanban - Koi no Cupid Daisakusen (Japan).zip</t>
    </r>
  </si>
  <si>
    <r>
      <rPr>
        <rFont val="&quot;Helvetica Neue&quot;, Helvetica, Arial, sans-serif"/>
        <color rgb="FF1155CC"/>
        <sz val="11.0"/>
        <u/>
      </rPr>
      <t>PukuPuku Tennen Kairanban - Youkoso! Illusion Land he (Japan).zip</t>
    </r>
  </si>
  <si>
    <r>
      <rPr>
        <rFont val="&quot;Helvetica Neue&quot;, Helvetica, Arial, sans-serif"/>
        <color rgb="FF1155CC"/>
        <sz val="11.0"/>
        <u/>
      </rPr>
      <t>Punch King - Arcade Boxing (Europe) (En,Fr,Es).zip</t>
    </r>
  </si>
  <si>
    <r>
      <rPr>
        <rFont val="&quot;Helvetica Neue&quot;, Helvetica, Arial, sans-serif"/>
        <color rgb="FF1155CC"/>
        <sz val="11.0"/>
        <u/>
      </rPr>
      <t>Punch King - Arcade Boxing (USA).zip</t>
    </r>
  </si>
  <si>
    <r>
      <rPr>
        <rFont val="&quot;Helvetica Neue&quot;, Helvetica, Arial, sans-serif"/>
        <color rgb="FF1155CC"/>
        <sz val="11.0"/>
        <u/>
      </rPr>
      <t>Punch King - Arcade Boxing (World) (Evercade) (Unl).zip</t>
    </r>
  </si>
  <si>
    <r>
      <rPr>
        <rFont val="&quot;Helvetica Neue&quot;, Helvetica, Arial, sans-serif"/>
        <color rgb="FF1155CC"/>
        <sz val="11.0"/>
        <u/>
      </rPr>
      <t>Puppy Luv - Spa and Resort (USA).zip</t>
    </r>
  </si>
  <si>
    <r>
      <rPr>
        <rFont val="&quot;Helvetica Neue&quot;, Helvetica, Arial, sans-serif"/>
        <color rgb="FF1155CC"/>
        <sz val="11.0"/>
        <u/>
      </rPr>
      <t>Puyo Pop (Europe) (En,Ja).zip</t>
    </r>
  </si>
  <si>
    <r>
      <rPr>
        <rFont val="&quot;Helvetica Neue&quot;, Helvetica, Arial, sans-serif"/>
        <color rgb="FF1155CC"/>
        <sz val="11.0"/>
        <u/>
      </rPr>
      <t>Puyo Pop (USA) (En,Ja).zip</t>
    </r>
  </si>
  <si>
    <r>
      <rPr>
        <rFont val="&quot;Helvetica Neue&quot;, Helvetica, Arial, sans-serif"/>
        <color rgb="FF1155CC"/>
        <sz val="11.0"/>
        <u/>
      </rPr>
      <t>Puyo Pop Fever (Europe) (En,Fr,De,Es,It).zip</t>
    </r>
  </si>
  <si>
    <r>
      <rPr>
        <rFont val="&quot;Helvetica Neue&quot;, Helvetica, Arial, sans-serif"/>
        <color rgb="FF1155CC"/>
        <sz val="11.0"/>
        <u/>
      </rPr>
      <t>Puyo Puyo Fever (Japan) (En,Ja,Fr,De,Es,It).zip</t>
    </r>
  </si>
  <si>
    <r>
      <rPr>
        <rFont val="&quot;Helvetica Neue&quot;, Helvetica, Arial, sans-serif"/>
        <color rgb="FF1155CC"/>
        <sz val="11.0"/>
        <u/>
      </rPr>
      <t>Puzzle &amp; Tantei Collection (Japan).zip</t>
    </r>
  </si>
  <si>
    <r>
      <rPr>
        <rFont val="&quot;Helvetica Neue&quot;, Helvetica, Arial, sans-serif"/>
        <color rgb="FF1155CC"/>
        <sz val="11.0"/>
        <u/>
      </rPr>
      <t>Pyuu to Fuku! Jaguar - Byoo to Deru! Megane-kun (Japan).zip</t>
    </r>
  </si>
  <si>
    <r>
      <rPr>
        <rFont val="&quot;Helvetica Neue&quot;, Helvetica, Arial, sans-serif"/>
        <color rgb="FF1155CC"/>
        <sz val="11.0"/>
        <u/>
      </rPr>
      <t>Quad Desert Fury (USA, Europe).zip</t>
    </r>
  </si>
  <si>
    <r>
      <rPr>
        <rFont val="&quot;Helvetica Neue&quot;, Helvetica, Arial, sans-serif"/>
        <color rgb="FF1155CC"/>
        <sz val="11.0"/>
        <u/>
      </rPr>
      <t>Quake (USA) (Proto).zip</t>
    </r>
  </si>
  <si>
    <r>
      <rPr>
        <rFont val="&quot;Helvetica Neue&quot;, Helvetica, Arial, sans-serif"/>
        <color rgb="FF1155CC"/>
        <sz val="11.0"/>
        <u/>
      </rPr>
      <t>Qui Veut Gagner des Millions (France).zip</t>
    </r>
  </si>
  <si>
    <r>
      <rPr>
        <rFont val="&quot;Helvetica Neue&quot;, Helvetica, Arial, sans-serif"/>
        <color rgb="FF1155CC"/>
        <sz val="11.0"/>
        <u/>
      </rPr>
      <t>Quiere Ser Millonario (Spain).zip</t>
    </r>
  </si>
  <si>
    <r>
      <rPr>
        <rFont val="&quot;Helvetica Neue&quot;, Helvetica, Arial, sans-serif"/>
        <color rgb="FF1155CC"/>
        <sz val="11.0"/>
        <u/>
      </rPr>
      <t>Qwak (Europe) (Demo) (Unl).zip</t>
    </r>
  </si>
  <si>
    <r>
      <rPr>
        <rFont val="&quot;Helvetica Neue&quot;, Helvetica, Arial, sans-serif"/>
        <color rgb="FF1155CC"/>
        <sz val="11.0"/>
        <u/>
      </rPr>
      <t>Qwak (Europe) (En,Fr,De,Es,It) (Unl).zip</t>
    </r>
  </si>
  <si>
    <r>
      <rPr>
        <rFont val="&quot;Helvetica Neue&quot;, Helvetica, Arial, sans-serif"/>
        <color rgb="FF1155CC"/>
        <sz val="11.0"/>
        <u/>
      </rPr>
      <t>R-Type III - The Third Lightning (Europe) (En,Fr,De,Es,It).zip</t>
    </r>
  </si>
  <si>
    <r>
      <rPr>
        <rFont val="&quot;Helvetica Neue&quot;, Helvetica, Arial, sans-serif"/>
        <color rgb="FF1155CC"/>
        <sz val="11.0"/>
        <u/>
      </rPr>
      <t>R-Type III - The Third Lightning (USA).zip</t>
    </r>
  </si>
  <si>
    <r>
      <rPr>
        <rFont val="&quot;Helvetica Neue&quot;, Helvetica, Arial, sans-serif"/>
        <color rgb="FF1155CC"/>
        <sz val="11.0"/>
        <u/>
      </rPr>
      <t>R3D Demo (Europe) (Demo).zip</t>
    </r>
  </si>
  <si>
    <r>
      <rPr>
        <rFont val="&quot;Helvetica Neue&quot;, Helvetica, Arial, sans-serif"/>
        <color rgb="FF1155CC"/>
        <sz val="11.0"/>
        <u/>
      </rPr>
      <t>RPG Tsukuru Advance (Japan).zip</t>
    </r>
  </si>
  <si>
    <r>
      <rPr>
        <rFont val="&quot;Helvetica Neue&quot;, Helvetica, Arial, sans-serif"/>
        <color rgb="FF1155CC"/>
        <sz val="11.0"/>
        <u/>
      </rPr>
      <t>Racing Fever (Europe) (En,De,Es,It).zip</t>
    </r>
  </si>
  <si>
    <r>
      <rPr>
        <rFont val="&quot;Helvetica Neue&quot;, Helvetica, Arial, sans-serif"/>
        <color rgb="FF1155CC"/>
        <sz val="11.0"/>
        <u/>
      </rPr>
      <t>Racing Fever (France).zip</t>
    </r>
  </si>
  <si>
    <r>
      <rPr>
        <rFont val="&quot;Helvetica Neue&quot;, Helvetica, Arial, sans-serif"/>
        <color rgb="FF1155CC"/>
        <sz val="11.0"/>
        <u/>
      </rPr>
      <t>Racing Fever (World) (En,De,Es,It) (Evercade) (Unl).zip</t>
    </r>
  </si>
  <si>
    <r>
      <rPr>
        <rFont val="&quot;Helvetica Neue&quot;, Helvetica, Arial, sans-serif"/>
        <color rgb="FF1155CC"/>
        <sz val="11.0"/>
        <u/>
      </rPr>
      <t>Racing Gears Advance (Europe) (En,Fr,De,Es,It).zip</t>
    </r>
  </si>
  <si>
    <r>
      <rPr>
        <rFont val="&quot;Helvetica Neue&quot;, Helvetica, Arial, sans-serif"/>
        <color rgb="FF1155CC"/>
        <sz val="11.0"/>
        <u/>
      </rPr>
      <t>Racing Gears Advance (USA) (Beta).zip</t>
    </r>
  </si>
  <si>
    <r>
      <rPr>
        <rFont val="&quot;Helvetica Neue&quot;, Helvetica, Arial, sans-serif"/>
        <color rgb="FF1155CC"/>
        <sz val="11.0"/>
        <u/>
      </rPr>
      <t>Racing Gears Advance (USA).zip</t>
    </r>
  </si>
  <si>
    <r>
      <rPr>
        <rFont val="&quot;Helvetica Neue&quot;, Helvetica, Arial, sans-serif"/>
        <color rgb="FF1155CC"/>
        <sz val="11.0"/>
        <u/>
      </rPr>
      <t>Rampage - Puzzle Attack (USA, Europe).zip</t>
    </r>
  </si>
  <si>
    <r>
      <rPr>
        <rFont val="&quot;Helvetica Neue&quot;, Helvetica, Arial, sans-serif"/>
        <color rgb="FF1155CC"/>
        <sz val="11.0"/>
        <u/>
      </rPr>
      <t>Rapala Pro Fishing (USA, Europe).zip</t>
    </r>
  </si>
  <si>
    <r>
      <rPr>
        <rFont val="&quot;Helvetica Neue&quot;, Helvetica, Arial, sans-serif"/>
        <color rgb="FF1155CC"/>
        <sz val="11.0"/>
        <u/>
      </rPr>
      <t>Ratatouille (Australia, Greece) (En).zip</t>
    </r>
  </si>
  <si>
    <r>
      <rPr>
        <rFont val="&quot;Helvetica Neue&quot;, Helvetica, Arial, sans-serif"/>
        <color rgb="FF1155CC"/>
        <sz val="11.0"/>
        <u/>
      </rPr>
      <t>Ratatouille (Europe) (En,It,Sv,No,Da).zip</t>
    </r>
  </si>
  <si>
    <r>
      <rPr>
        <rFont val="&quot;Helvetica Neue&quot;, Helvetica, Arial, sans-serif"/>
        <color rgb="FF1155CC"/>
        <sz val="11.0"/>
        <u/>
      </rPr>
      <t>Ratatouille (Europe) (Es,Pt).zip</t>
    </r>
  </si>
  <si>
    <r>
      <rPr>
        <rFont val="&quot;Helvetica Neue&quot;, Helvetica, Arial, sans-serif"/>
        <color rgb="FF1155CC"/>
        <sz val="11.0"/>
        <u/>
      </rPr>
      <t>Ratatouille (Europe) (Fr,De,Nl).zip</t>
    </r>
  </si>
  <si>
    <r>
      <rPr>
        <rFont val="&quot;Helvetica Neue&quot;, Helvetica, Arial, sans-serif"/>
        <color rgb="FF1155CC"/>
        <sz val="11.0"/>
        <u/>
      </rPr>
      <t>Ratatouille (USA).zip</t>
    </r>
  </si>
  <si>
    <r>
      <rPr>
        <rFont val="&quot;Helvetica Neue&quot;, Helvetica, Arial, sans-serif"/>
        <color rgb="FF1155CC"/>
        <sz val="11.0"/>
        <u/>
      </rPr>
      <t>Rave Master - Special Attack Force! (USA).zip</t>
    </r>
  </si>
  <si>
    <r>
      <rPr>
        <rFont val="&quot;Helvetica Neue&quot;, Helvetica, Arial, sans-serif"/>
        <color rgb="FF1155CC"/>
        <sz val="11.0"/>
        <u/>
      </rPr>
      <t>Rayman - 10th Anniversary (Europe) (En,Fr,De,Es,It,Nl,Sv,No,Da,Fi).zip</t>
    </r>
  </si>
  <si>
    <r>
      <rPr>
        <rFont val="&quot;Helvetica Neue&quot;, Helvetica, Arial, sans-serif"/>
        <color rgb="FF1155CC"/>
        <sz val="11.0"/>
        <u/>
      </rPr>
      <t>Rayman - 10th Anniversary (USA) (En,Fr,De,Es,It).zip</t>
    </r>
  </si>
  <si>
    <r>
      <rPr>
        <rFont val="&quot;Helvetica Neue&quot;, Helvetica, Arial, sans-serif"/>
        <color rgb="FF1155CC"/>
        <sz val="11.0"/>
        <u/>
      </rPr>
      <t>Rayman - Hoodlum's Revenge (USA) (En,Fr,Es).zip</t>
    </r>
  </si>
  <si>
    <r>
      <rPr>
        <rFont val="&quot;Helvetica Neue&quot;, Helvetica, Arial, sans-serif"/>
        <color rgb="FF1155CC"/>
        <sz val="11.0"/>
        <u/>
      </rPr>
      <t>Rayman - Hoodlums' Revenge (Europe) (En,Fr,De,Es,It,Nl).zip</t>
    </r>
  </si>
  <si>
    <r>
      <rPr>
        <rFont val="&quot;Helvetica Neue&quot;, Helvetica, Arial, sans-serif"/>
        <color rgb="FF1155CC"/>
        <sz val="11.0"/>
        <u/>
      </rPr>
      <t>Rayman - Raving Rabbids (Europe) (En,Fr,De,Es,It,Nl).zip</t>
    </r>
  </si>
  <si>
    <r>
      <rPr>
        <rFont val="&quot;Helvetica Neue&quot;, Helvetica, Arial, sans-serif"/>
        <color rgb="FF1155CC"/>
        <sz val="11.0"/>
        <u/>
      </rPr>
      <t>Rayman - Raving Rabbids (USA) (En,Fr,Es).zip</t>
    </r>
  </si>
  <si>
    <r>
      <rPr>
        <rFont val="&quot;Helvetica Neue&quot;, Helvetica, Arial, sans-serif"/>
        <color rgb="FF1155CC"/>
        <sz val="11.0"/>
        <u/>
      </rPr>
      <t>Rayman 3 (Europe) (En,Fr,De,Es,It,Nl,Sv,No,Da,Fi) (Beta).zip</t>
    </r>
  </si>
  <si>
    <r>
      <rPr>
        <rFont val="&quot;Helvetica Neue&quot;, Helvetica, Arial, sans-serif"/>
        <color rgb="FF1155CC"/>
        <sz val="11.0"/>
        <u/>
      </rPr>
      <t>Rayman 3 (Europe) (En,Fr,De,Es,It,Nl,Sv,No,Da,Fi).zip</t>
    </r>
  </si>
  <si>
    <r>
      <rPr>
        <rFont val="&quot;Helvetica Neue&quot;, Helvetica, Arial, sans-serif"/>
        <color rgb="FF1155CC"/>
        <sz val="11.0"/>
        <u/>
      </rPr>
      <t>Rayman 3 (USA) (Beta).zip</t>
    </r>
  </si>
  <si>
    <r>
      <rPr>
        <rFont val="&quot;Helvetica Neue&quot;, Helvetica, Arial, sans-serif"/>
        <color rgb="FF1155CC"/>
        <sz val="11.0"/>
        <u/>
      </rPr>
      <t>Rayman 3 (USA) (En,Fr,Es).zip</t>
    </r>
  </si>
  <si>
    <r>
      <rPr>
        <rFont val="&quot;Helvetica Neue&quot;, Helvetica, Arial, sans-serif"/>
        <color rgb="FF1155CC"/>
        <sz val="11.0"/>
        <u/>
      </rPr>
      <t>Rayman Advance (Europe) (En,Fr,De,Es,It) (Beta).zip</t>
    </r>
  </si>
  <si>
    <r>
      <rPr>
        <rFont val="&quot;Helvetica Neue&quot;, Helvetica, Arial, sans-serif"/>
        <color rgb="FF1155CC"/>
        <sz val="11.0"/>
        <u/>
      </rPr>
      <t>Rayman Advance (Europe) (En,Fr,De,Es,It).zip</t>
    </r>
  </si>
  <si>
    <r>
      <rPr>
        <rFont val="&quot;Helvetica Neue&quot;, Helvetica, Arial, sans-serif"/>
        <color rgb="FF1155CC"/>
        <sz val="11.0"/>
        <u/>
      </rPr>
      <t>Rayman Advance (USA) (En,Fr,De,Es,It).zip</t>
    </r>
  </si>
  <si>
    <r>
      <rPr>
        <rFont val="&quot;Helvetica Neue&quot;, Helvetica, Arial, sans-serif"/>
        <color rgb="FF1155CC"/>
        <sz val="11.0"/>
        <u/>
      </rPr>
      <t>Rayman IV (Russia) (Unl).zip</t>
    </r>
  </si>
  <si>
    <r>
      <rPr>
        <rFont val="&quot;Helvetica Neue&quot;, Helvetica, Arial, sans-serif"/>
        <color rgb="FF1155CC"/>
        <sz val="11.0"/>
        <u/>
      </rPr>
      <t>Rayman IV (USA) (Unl).zip</t>
    </r>
  </si>
  <si>
    <r>
      <rPr>
        <rFont val="&quot;Helvetica Neue&quot;, Helvetica, Arial, sans-serif"/>
        <color rgb="FF1155CC"/>
        <sz val="11.0"/>
        <u/>
      </rPr>
      <t>Razbitume! - Restez Branches! (Europe) (En,Fr).zip</t>
    </r>
  </si>
  <si>
    <r>
      <rPr>
        <rFont val="&quot;Helvetica Neue&quot;, Helvetica, Arial, sans-serif"/>
        <color rgb="FF1155CC"/>
        <sz val="11.0"/>
        <u/>
      </rPr>
      <t>Razmoket, Les - A Moi la Fiesta (France).zip</t>
    </r>
  </si>
  <si>
    <r>
      <rPr>
        <rFont val="&quot;Helvetica Neue&quot;, Helvetica, Arial, sans-serif"/>
        <color rgb="FF1155CC"/>
        <sz val="11.0"/>
        <u/>
      </rPr>
      <t>Razmoket, Les - Voler N'Est Pas Jouer (France).zip</t>
    </r>
  </si>
  <si>
    <r>
      <rPr>
        <rFont val="&quot;Helvetica Neue&quot;, Helvetica, Arial, sans-serif"/>
        <color rgb="FF1155CC"/>
        <sz val="11.0"/>
        <u/>
      </rPr>
      <t>Razmoket Rencontrent les Delajungle, Les (France).zip</t>
    </r>
  </si>
  <si>
    <r>
      <rPr>
        <rFont val="&quot;Helvetica Neue&quot;, Helvetica, Arial, sans-serif"/>
        <color rgb="FF1155CC"/>
        <sz val="11.0"/>
        <u/>
      </rPr>
      <t>Razor Freestyle Scooter (USA).zip</t>
    </r>
  </si>
  <si>
    <r>
      <rPr>
        <rFont val="&quot;Helvetica Neue&quot;, Helvetica, Arial, sans-serif"/>
        <color rgb="FF1155CC"/>
        <sz val="11.0"/>
        <u/>
      </rPr>
      <t>Ready 2 Rumble Boxing - Round 2 (Europe) (En,Fr,De).zip</t>
    </r>
  </si>
  <si>
    <r>
      <rPr>
        <rFont val="&quot;Helvetica Neue&quot;, Helvetica, Arial, sans-serif"/>
        <color rgb="FF1155CC"/>
        <sz val="11.0"/>
        <u/>
      </rPr>
      <t>Ready 2 Rumble Boxing - Round 2 (USA).zip</t>
    </r>
  </si>
  <si>
    <r>
      <rPr>
        <rFont val="&quot;Helvetica Neue&quot;, Helvetica, Arial, sans-serif"/>
        <color rgb="FF1155CC"/>
        <sz val="11.0"/>
        <u/>
      </rPr>
      <t>Rebelstar - Tactical Command (Europe) (En,Fr,De,Es,It) (Beta).zip</t>
    </r>
  </si>
  <si>
    <r>
      <rPr>
        <rFont val="&quot;Helvetica Neue&quot;, Helvetica, Arial, sans-serif"/>
        <color rgb="FF1155CC"/>
        <sz val="11.0"/>
        <u/>
      </rPr>
      <t>Rebelstar - Tactical Command (Europe) (En,Fr,De,Es,It).zip</t>
    </r>
  </si>
  <si>
    <r>
      <rPr>
        <rFont val="&quot;Helvetica Neue&quot;, Helvetica, Arial, sans-serif"/>
        <color rgb="FF1155CC"/>
        <sz val="11.0"/>
        <u/>
      </rPr>
      <t>Rebelstar - Tactical Command (USA).zip</t>
    </r>
  </si>
  <si>
    <r>
      <rPr>
        <rFont val="&quot;Helvetica Neue&quot;, Helvetica, Arial, sans-serif"/>
        <color rgb="FF1155CC"/>
        <sz val="11.0"/>
        <u/>
      </rPr>
      <t>Recca no Honoo - The Game (Japan).zip</t>
    </r>
  </si>
  <si>
    <r>
      <rPr>
        <rFont val="&quot;Helvetica Neue&quot;, Helvetica, Arial, sans-serif"/>
        <color rgb="FF1155CC"/>
        <sz val="11.0"/>
        <u/>
      </rPr>
      <t>Reign of Fire (Europe) (En,Fr,De,Es,It).zip</t>
    </r>
  </si>
  <si>
    <r>
      <rPr>
        <rFont val="&quot;Helvetica Neue&quot;, Helvetica, Arial, sans-serif"/>
        <color rgb="FF1155CC"/>
        <sz val="11.0"/>
        <u/>
      </rPr>
      <t>Reign of Fire (USA) (En,Fr,De,Es,It).zip</t>
    </r>
  </si>
  <si>
    <r>
      <rPr>
        <rFont val="&quot;Helvetica Neue&quot;, Helvetica, Arial, sans-serif"/>
        <color rgb="FF1155CC"/>
        <sz val="11.0"/>
        <u/>
      </rPr>
      <t>Relaxuma na Mainichi (Japan).zip</t>
    </r>
  </si>
  <si>
    <r>
      <rPr>
        <rFont val="&quot;Helvetica Neue&quot;, Helvetica, Arial, sans-serif"/>
        <color rgb="FF1155CC"/>
        <sz val="11.0"/>
        <u/>
      </rPr>
      <t>Renzhe Shen Gui 2 (Taiwan) (Unl).zip</t>
    </r>
  </si>
  <si>
    <r>
      <rPr>
        <rFont val="&quot;Helvetica Neue&quot;, Helvetica, Arial, sans-serif"/>
        <color rgb="FF1155CC"/>
        <sz val="11.0"/>
        <u/>
      </rPr>
      <t>Rescue Heroes - Billy Blazes! (USA).zip</t>
    </r>
  </si>
  <si>
    <r>
      <rPr>
        <rFont val="&quot;Helvetica Neue&quot;, Helvetica, Arial, sans-serif"/>
        <color rgb="FF1155CC"/>
        <sz val="11.0"/>
        <u/>
      </rPr>
      <t>Resident Evil 2 (Unknown) (Proto).zip</t>
    </r>
  </si>
  <si>
    <r>
      <rPr>
        <rFont val="&quot;Helvetica Neue&quot;, Helvetica, Arial, sans-serif"/>
        <color rgb="FF1155CC"/>
        <sz val="11.0"/>
        <u/>
      </rPr>
      <t>Revenge of Shinobi, The (Europe) (En,Fr,De,Es,It) (Beta).zip</t>
    </r>
  </si>
  <si>
    <r>
      <rPr>
        <rFont val="&quot;Helvetica Neue&quot;, Helvetica, Arial, sans-serif"/>
        <color rgb="FF1155CC"/>
        <sz val="11.0"/>
        <u/>
      </rPr>
      <t>Revenge of Shinobi, The (Europe) (En,Fr,De,Es,It).zip</t>
    </r>
  </si>
  <si>
    <r>
      <rPr>
        <rFont val="&quot;Helvetica Neue&quot;, Helvetica, Arial, sans-serif"/>
        <color rgb="FF1155CC"/>
        <sz val="11.0"/>
        <u/>
      </rPr>
      <t>Revenge of Shinobi, The (USA).zip</t>
    </r>
  </si>
  <si>
    <r>
      <rPr>
        <rFont val="&quot;Helvetica Neue&quot;, Helvetica, Arial, sans-serif"/>
        <color rgb="FF1155CC"/>
        <sz val="11.0"/>
        <u/>
      </rPr>
      <t>Revenge of the Smurfs, The (Europe) (Beta) (2002-03-22).zip</t>
    </r>
  </si>
  <si>
    <r>
      <rPr>
        <rFont val="&quot;Helvetica Neue&quot;, Helvetica, Arial, sans-serif"/>
        <color rgb="FF1155CC"/>
        <sz val="11.0"/>
        <u/>
      </rPr>
      <t>Revenge of the Smurfs, The (Europe) (En,Fr,De,Es,It,Nl).zip</t>
    </r>
  </si>
  <si>
    <r>
      <rPr>
        <rFont val="&quot;Helvetica Neue&quot;, Helvetica, Arial, sans-serif"/>
        <color rgb="FF1155CC"/>
        <sz val="11.0"/>
        <u/>
      </rPr>
      <t>Rhythm Tengoku (Japan) (Demo) (Kiosk).zip</t>
    </r>
  </si>
  <si>
    <r>
      <rPr>
        <rFont val="&quot;Helvetica Neue&quot;, Helvetica, Arial, sans-serif"/>
        <color rgb="FF1155CC"/>
        <sz val="11.0"/>
        <u/>
      </rPr>
      <t>Rhythm Tengoku (Japan) (Rev 1).zip</t>
    </r>
  </si>
  <si>
    <r>
      <rPr>
        <rFont val="&quot;Helvetica Neue&quot;, Helvetica, Arial, sans-serif"/>
        <color rgb="FF1155CC"/>
        <sz val="11.0"/>
        <u/>
      </rPr>
      <t>Rhythm Tengoku (Japan).zip</t>
    </r>
  </si>
  <si>
    <r>
      <rPr>
        <rFont val="&quot;Helvetica Neue&quot;, Helvetica, Arial, sans-serif"/>
        <color rgb="FF1155CC"/>
        <sz val="11.0"/>
        <u/>
      </rPr>
      <t>Rick Dangerous (World) (Aftermarket) (Unl).zip</t>
    </r>
  </si>
  <si>
    <r>
      <rPr>
        <rFont val="&quot;Helvetica Neue&quot;, Helvetica, Arial, sans-serif"/>
        <color rgb="FF1155CC"/>
        <sz val="11.0"/>
        <u/>
      </rPr>
      <t>Rick Dangerous (World) (NEO Coding Compo 2013) (Aftermarket) (Unl).zip</t>
    </r>
  </si>
  <si>
    <r>
      <rPr>
        <rFont val="&quot;Helvetica Neue&quot;, Helvetica, Arial, sans-serif"/>
        <color rgb="FF1155CC"/>
        <sz val="11.0"/>
        <u/>
      </rPr>
      <t>Rick Dangerous 2 (World) (Aftermarket) (Unl).zip</t>
    </r>
  </si>
  <si>
    <r>
      <rPr>
        <rFont val="&quot;Helvetica Neue&quot;, Helvetica, Arial, sans-serif"/>
        <color rgb="FF1155CC"/>
        <sz val="11.0"/>
        <u/>
      </rPr>
      <t>Ripping Friends, The - The World's Most Manly Men! (USA, Europe).zip</t>
    </r>
  </si>
  <si>
    <r>
      <rPr>
        <rFont val="&quot;Helvetica Neue&quot;, Helvetica, Arial, sans-serif"/>
        <color rgb="FF1155CC"/>
        <sz val="11.0"/>
        <u/>
      </rPr>
      <t>River City Ransom EX (USA).zip</t>
    </r>
  </si>
  <si>
    <r>
      <rPr>
        <rFont val="&quot;Helvetica Neue&quot;, Helvetica, Arial, sans-serif"/>
        <color rgb="FF1155CC"/>
        <sz val="11.0"/>
        <u/>
      </rPr>
      <t>Riviera - The Promised Land (USA).zip</t>
    </r>
  </si>
  <si>
    <r>
      <rPr>
        <rFont val="&quot;Helvetica Neue&quot;, Helvetica, Arial, sans-serif"/>
        <color rgb="FF1155CC"/>
        <sz val="11.0"/>
        <u/>
      </rPr>
      <t>Riviera - Yakusoku no Chi Riviera (Japan) (Rev 1).zip</t>
    </r>
  </si>
  <si>
    <r>
      <rPr>
        <rFont val="&quot;Helvetica Neue&quot;, Helvetica, Arial, sans-serif"/>
        <color rgb="FF1155CC"/>
        <sz val="11.0"/>
        <u/>
      </rPr>
      <t>Riviera - Yakusoku no Chi Riviera (Japan).zip</t>
    </r>
  </si>
  <si>
    <r>
      <rPr>
        <rFont val="&quot;Helvetica Neue&quot;, Helvetica, Arial, sans-serif"/>
        <color rgb="FF1155CC"/>
        <sz val="11.0"/>
        <u/>
      </rPr>
      <t>Road Rash - Jailbreak (Europe) (En,Fr,De,Es,It).zip</t>
    </r>
  </si>
  <si>
    <r>
      <rPr>
        <rFont val="&quot;Helvetica Neue&quot;, Helvetica, Arial, sans-serif"/>
        <color rgb="FF1155CC"/>
        <sz val="11.0"/>
        <u/>
      </rPr>
      <t>Road Rash - Jailbreak (USA).zip</t>
    </r>
  </si>
  <si>
    <r>
      <rPr>
        <rFont val="&quot;Helvetica Neue&quot;, Helvetica, Arial, sans-serif"/>
        <color rgb="FF1155CC"/>
        <sz val="11.0"/>
        <u/>
      </rPr>
      <t>RoboCop (USA) (Proto).zip</t>
    </r>
  </si>
  <si>
    <r>
      <rPr>
        <rFont val="&quot;Helvetica Neue&quot;, Helvetica, Arial, sans-serif"/>
        <color rgb="FF1155CC"/>
        <sz val="11.0"/>
        <u/>
      </rPr>
      <t>Robopon 2 - Cross Version (USA).zip</t>
    </r>
  </si>
  <si>
    <r>
      <rPr>
        <rFont val="&quot;Helvetica Neue&quot;, Helvetica, Arial, sans-serif"/>
        <color rgb="FF1155CC"/>
        <sz val="11.0"/>
        <u/>
      </rPr>
      <t>Robopon 2 - Ring Version (USA).zip</t>
    </r>
  </si>
  <si>
    <r>
      <rPr>
        <rFont val="&quot;Helvetica Neue&quot;, Helvetica, Arial, sans-serif"/>
        <color rgb="FF1155CC"/>
        <sz val="11.0"/>
        <u/>
      </rPr>
      <t>Robot Poncots 2 - Cross Version (Japan).zip</t>
    </r>
  </si>
  <si>
    <r>
      <rPr>
        <rFont val="&quot;Helvetica Neue&quot;, Helvetica, Arial, sans-serif"/>
        <color rgb="FF1155CC"/>
        <sz val="11.0"/>
        <u/>
      </rPr>
      <t>Robot Poncots 2 - Ring Version (Japan).zip</t>
    </r>
  </si>
  <si>
    <r>
      <rPr>
        <rFont val="&quot;Helvetica Neue&quot;, Helvetica, Arial, sans-serif"/>
        <color rgb="FF1155CC"/>
        <sz val="11.0"/>
        <u/>
      </rPr>
      <t>Robot Wars - Advanced Destruction (Europe) (En,Fr,De,Es,It).zip</t>
    </r>
  </si>
  <si>
    <r>
      <rPr>
        <rFont val="&quot;Helvetica Neue&quot;, Helvetica, Arial, sans-serif"/>
        <color rgb="FF1155CC"/>
        <sz val="11.0"/>
        <u/>
      </rPr>
      <t>Robot Wars - Advanced Destruction (USA) (Beta) (2001-03-20).zip</t>
    </r>
  </si>
  <si>
    <r>
      <rPr>
        <rFont val="&quot;Helvetica Neue&quot;, Helvetica, Arial, sans-serif"/>
        <color rgb="FF1155CC"/>
        <sz val="11.0"/>
        <u/>
      </rPr>
      <t>Robot Wars - Advanced Destruction (USA).zip</t>
    </r>
  </si>
  <si>
    <r>
      <rPr>
        <rFont val="&quot;Helvetica Neue&quot;, Helvetica, Arial, sans-serif"/>
        <color rgb="FF1155CC"/>
        <sz val="11.0"/>
        <u/>
      </rPr>
      <t>Robot Wars - Extreme Destruction (Europe) (En,Fr,De,Es,It,Nl).zip</t>
    </r>
  </si>
  <si>
    <r>
      <rPr>
        <rFont val="&quot;Helvetica Neue&quot;, Helvetica, Arial, sans-serif"/>
        <color rgb="FF1155CC"/>
        <sz val="11.0"/>
        <u/>
      </rPr>
      <t>Robotech - The Macross Saga (USA, Europe) (En,Fr,De,Es,It,Nl).zip</t>
    </r>
  </si>
  <si>
    <r>
      <rPr>
        <rFont val="&quot;Helvetica Neue&quot;, Helvetica, Arial, sans-serif"/>
        <color rgb="FF1155CC"/>
        <sz val="11.0"/>
        <u/>
      </rPr>
      <t>Robots (Europe) (En,Fr,De,Es,It).zip</t>
    </r>
  </si>
  <si>
    <r>
      <rPr>
        <rFont val="&quot;Helvetica Neue&quot;, Helvetica, Arial, sans-serif"/>
        <color rgb="FF1155CC"/>
        <sz val="11.0"/>
        <u/>
      </rPr>
      <t>Robots (Japan).zip</t>
    </r>
  </si>
  <si>
    <r>
      <rPr>
        <rFont val="&quot;Helvetica Neue&quot;, Helvetica, Arial, sans-serif"/>
        <color rgb="FF1155CC"/>
        <sz val="11.0"/>
        <u/>
      </rPr>
      <t>Robots (USA).zip</t>
    </r>
  </si>
  <si>
    <r>
      <rPr>
        <rFont val="&quot;Helvetica Neue&quot;, Helvetica, Arial, sans-serif"/>
        <color rgb="FF1155CC"/>
        <sz val="11.0"/>
        <u/>
      </rPr>
      <t>Rock 'N Roll Racing (Europe).zip</t>
    </r>
  </si>
  <si>
    <r>
      <rPr>
        <rFont val="&quot;Helvetica Neue&quot;, Helvetica, Arial, sans-serif"/>
        <color rgb="FF1155CC"/>
        <sz val="11.0"/>
        <u/>
      </rPr>
      <t>Rock 'N Roll Racing (USA).zip</t>
    </r>
  </si>
  <si>
    <r>
      <rPr>
        <rFont val="&quot;Helvetica Neue&quot;, Helvetica, Arial, sans-serif"/>
        <color rgb="FF1155CC"/>
        <sz val="11.0"/>
        <u/>
      </rPr>
      <t>Rock'em Sock'em Robots (Europe) (En,Fr,De,Es,It).zip</t>
    </r>
  </si>
  <si>
    <r>
      <rPr>
        <rFont val="&quot;Helvetica Neue&quot;, Helvetica, Arial, sans-serif"/>
        <color rgb="FF1155CC"/>
        <sz val="11.0"/>
        <u/>
      </rPr>
      <t>Rock'em Sock'em Robots (USA).zip</t>
    </r>
  </si>
  <si>
    <r>
      <rPr>
        <rFont val="&quot;Helvetica Neue&quot;, Helvetica, Arial, sans-serif"/>
        <color rgb="FF1155CC"/>
        <sz val="11.0"/>
        <u/>
      </rPr>
      <t>Rocket Power - Beach Bandits (USA, Europe) (v0.14) (Beta).zip</t>
    </r>
  </si>
  <si>
    <r>
      <rPr>
        <rFont val="&quot;Helvetica Neue&quot;, Helvetica, Arial, sans-serif"/>
        <color rgb="FF1155CC"/>
        <sz val="11.0"/>
        <u/>
      </rPr>
      <t>Rocket Power - Beach Bandits (USA, Europe).zip</t>
    </r>
  </si>
  <si>
    <r>
      <rPr>
        <rFont val="&quot;Helvetica Neue&quot;, Helvetica, Arial, sans-serif"/>
        <color rgb="FF1155CC"/>
        <sz val="11.0"/>
        <u/>
      </rPr>
      <t>Rocket Power - Dream Scheme (USA, Europe).zip</t>
    </r>
  </si>
  <si>
    <r>
      <rPr>
        <rFont val="&quot;Helvetica Neue&quot;, Helvetica, Arial, sans-serif"/>
        <color rgb="FF1155CC"/>
        <sz val="11.0"/>
        <u/>
      </rPr>
      <t>Rocket Power - Le Cauchemar d'Otto (France).zip</t>
    </r>
  </si>
  <si>
    <r>
      <rPr>
        <rFont val="&quot;Helvetica Neue&quot;, Helvetica, Arial, sans-serif"/>
        <color rgb="FF1155CC"/>
        <sz val="11.0"/>
        <u/>
      </rPr>
      <t>Rocket Power - Zero Gravity Zone (USA).zip</t>
    </r>
  </si>
  <si>
    <r>
      <rPr>
        <rFont val="&quot;Helvetica Neue&quot;, Helvetica, Arial, sans-serif"/>
        <color rgb="FF1155CC"/>
        <sz val="11.0"/>
        <u/>
      </rPr>
      <t>Rockman &amp; Crystal (USA) (Unl).zip</t>
    </r>
  </si>
  <si>
    <r>
      <rPr>
        <rFont val="&quot;Helvetica Neue&quot;, Helvetica, Arial, sans-serif"/>
        <color rgb="FF1155CC"/>
        <sz val="11.0"/>
        <u/>
      </rPr>
      <t>Rockman &amp; Forte (Japan) (Virtual Console).zip</t>
    </r>
  </si>
  <si>
    <r>
      <rPr>
        <rFont val="&quot;Helvetica Neue&quot;, Helvetica, Arial, sans-serif"/>
        <color rgb="FF1155CC"/>
        <sz val="11.0"/>
        <u/>
      </rPr>
      <t>Rockman &amp; Forte (Japan).zip</t>
    </r>
  </si>
  <si>
    <r>
      <rPr>
        <rFont val="&quot;Helvetica Neue&quot;, Helvetica, Arial, sans-serif"/>
        <color rgb="FF1155CC"/>
        <sz val="11.0"/>
        <u/>
      </rPr>
      <t>Rockman EXE - Battle Chip GP (Japan) (Virtual Console).zip</t>
    </r>
  </si>
  <si>
    <r>
      <rPr>
        <rFont val="&quot;Helvetica Neue&quot;, Helvetica, Arial, sans-serif"/>
        <color rgb="FF1155CC"/>
        <sz val="11.0"/>
        <u/>
      </rPr>
      <t>Rockman EXE - Battle Chip GP (Japan).zip</t>
    </r>
  </si>
  <si>
    <r>
      <rPr>
        <rFont val="&quot;Helvetica Neue&quot;, Helvetica, Arial, sans-serif"/>
        <color rgb="FF1155CC"/>
        <sz val="11.0"/>
        <u/>
      </rPr>
      <t>Rockman EXE 4 - Tournament Blue Moon (Japan) (Rev 1) (Virtual Console).zip</t>
    </r>
  </si>
  <si>
    <r>
      <rPr>
        <rFont val="&quot;Helvetica Neue&quot;, Helvetica, Arial, sans-serif"/>
        <color rgb="FF1155CC"/>
        <sz val="11.0"/>
        <u/>
      </rPr>
      <t>Rockman EXE 4 - Tournament Blue Moon (Japan) (Rev 1).zip</t>
    </r>
  </si>
  <si>
    <r>
      <rPr>
        <rFont val="&quot;Helvetica Neue&quot;, Helvetica, Arial, sans-serif"/>
        <color rgb="FF1155CC"/>
        <sz val="11.0"/>
        <u/>
      </rPr>
      <t>Rockman EXE 4 - Tournament Blue Moon (Japan).zip</t>
    </r>
  </si>
  <si>
    <r>
      <rPr>
        <rFont val="&quot;Helvetica Neue&quot;, Helvetica, Arial, sans-serif"/>
        <color rgb="FF1155CC"/>
        <sz val="11.0"/>
        <u/>
      </rPr>
      <t>Rockman EXE 4 - Tournament Red Sun (Japan) (Rev 1) (Virtual Console).zip</t>
    </r>
  </si>
  <si>
    <r>
      <rPr>
        <rFont val="&quot;Helvetica Neue&quot;, Helvetica, Arial, sans-serif"/>
        <color rgb="FF1155CC"/>
        <sz val="11.0"/>
        <u/>
      </rPr>
      <t>Rockman EXE 4 - Tournament Red Sun (Japan) (Rev 1).zip</t>
    </r>
  </si>
  <si>
    <r>
      <rPr>
        <rFont val="&quot;Helvetica Neue&quot;, Helvetica, Arial, sans-serif"/>
        <color rgb="FF1155CC"/>
        <sz val="11.0"/>
        <u/>
      </rPr>
      <t>Rockman EXE 4 - Tournament Red Sun (Japan).zip</t>
    </r>
  </si>
  <si>
    <r>
      <rPr>
        <rFont val="&quot;Helvetica Neue&quot;, Helvetica, Arial, sans-serif"/>
        <color rgb="FF1155CC"/>
        <sz val="11.0"/>
        <u/>
      </rPr>
      <t>Rockman EXE 4.5 - Real Operation (Japan) (Virtual Console).zip</t>
    </r>
  </si>
  <si>
    <r>
      <rPr>
        <rFont val="&quot;Helvetica Neue&quot;, Helvetica, Arial, sans-serif"/>
        <color rgb="FF1155CC"/>
        <sz val="11.0"/>
        <u/>
      </rPr>
      <t>Rockman EXE 4.5 - Real Operation (Japan).zip</t>
    </r>
  </si>
  <si>
    <r>
      <rPr>
        <rFont val="&quot;Helvetica Neue&quot;, Helvetica, Arial, sans-serif"/>
        <color rgb="FF1155CC"/>
        <sz val="11.0"/>
        <u/>
      </rPr>
      <t>Rockman EXE 5 - Team of Blues (Japan) (Virtual Console).zip</t>
    </r>
  </si>
  <si>
    <r>
      <rPr>
        <rFont val="&quot;Helvetica Neue&quot;, Helvetica, Arial, sans-serif"/>
        <color rgb="FF1155CC"/>
        <sz val="11.0"/>
        <u/>
      </rPr>
      <t>Rockman EXE 5 - Team of Blues (Japan).zip</t>
    </r>
  </si>
  <si>
    <r>
      <rPr>
        <rFont val="&quot;Helvetica Neue&quot;, Helvetica, Arial, sans-serif"/>
        <color rgb="FF1155CC"/>
        <sz val="11.0"/>
        <u/>
      </rPr>
      <t>Rockman EXE 5 - Team of Colonel (Japan) (Virtual Console).zip</t>
    </r>
  </si>
  <si>
    <r>
      <rPr>
        <rFont val="&quot;Helvetica Neue&quot;, Helvetica, Arial, sans-serif"/>
        <color rgb="FF1155CC"/>
        <sz val="11.0"/>
        <u/>
      </rPr>
      <t>Rockman EXE 5 - Team of Colonel (Japan).zip</t>
    </r>
  </si>
  <si>
    <r>
      <rPr>
        <rFont val="&quot;Helvetica Neue&quot;, Helvetica, Arial, sans-serif"/>
        <color rgb="FF1155CC"/>
        <sz val="11.0"/>
        <u/>
      </rPr>
      <t>Rockman EXE 6 - Dennoujuu Falzar (Japan) (Virtual Console).zip</t>
    </r>
  </si>
  <si>
    <r>
      <rPr>
        <rFont val="&quot;Helvetica Neue&quot;, Helvetica, Arial, sans-serif"/>
        <color rgb="FF1155CC"/>
        <sz val="11.0"/>
        <u/>
      </rPr>
      <t>Rockman EXE 6 - Dennoujuu Falzar (Japan).zip</t>
    </r>
  </si>
  <si>
    <r>
      <rPr>
        <rFont val="&quot;Helvetica Neue&quot;, Helvetica, Arial, sans-serif"/>
        <color rgb="FF1155CC"/>
        <sz val="11.0"/>
        <u/>
      </rPr>
      <t>Rockman EXE 6 - Dennoujuu Gregar (Japan) (Virtual Console).zip</t>
    </r>
  </si>
  <si>
    <r>
      <rPr>
        <rFont val="&quot;Helvetica Neue&quot;, Helvetica, Arial, sans-serif"/>
        <color rgb="FF1155CC"/>
        <sz val="11.0"/>
        <u/>
      </rPr>
      <t>Rockman EXE 6 - Dennoujuu Gregar (Japan).zip</t>
    </r>
  </si>
  <si>
    <r>
      <rPr>
        <rFont val="&quot;Helvetica Neue&quot;, Helvetica, Arial, sans-serif"/>
        <color rgb="FF1155CC"/>
        <sz val="11.0"/>
        <u/>
      </rPr>
      <t>Rockman Zero (Japan) (Virtual Console).zip</t>
    </r>
  </si>
  <si>
    <r>
      <rPr>
        <rFont val="&quot;Helvetica Neue&quot;, Helvetica, Arial, sans-serif"/>
        <color rgb="FF1155CC"/>
        <sz val="11.0"/>
        <u/>
      </rPr>
      <t>Rockman Zero (Japan).zip</t>
    </r>
  </si>
  <si>
    <r>
      <rPr>
        <rFont val="&quot;Helvetica Neue&quot;, Helvetica, Arial, sans-serif"/>
        <color rgb="FF1155CC"/>
        <sz val="11.0"/>
        <u/>
      </rPr>
      <t>Rockman Zero 2 (Japan) (Virtual Console).zip</t>
    </r>
  </si>
  <si>
    <r>
      <rPr>
        <rFont val="&quot;Helvetica Neue&quot;, Helvetica, Arial, sans-serif"/>
        <color rgb="FF1155CC"/>
        <sz val="11.0"/>
        <u/>
      </rPr>
      <t>Rockman Zero 2 (Japan).zip</t>
    </r>
  </si>
  <si>
    <r>
      <rPr>
        <rFont val="&quot;Helvetica Neue&quot;, Helvetica, Arial, sans-serif"/>
        <color rgb="FF1155CC"/>
        <sz val="11.0"/>
        <u/>
      </rPr>
      <t>Rockman Zero 3 (Japan) (Virtual Console).zip</t>
    </r>
  </si>
  <si>
    <r>
      <rPr>
        <rFont val="&quot;Helvetica Neue&quot;, Helvetica, Arial, sans-serif"/>
        <color rgb="FF1155CC"/>
        <sz val="11.0"/>
        <u/>
      </rPr>
      <t>Rockman Zero 3 (Japan).zip</t>
    </r>
  </si>
  <si>
    <r>
      <rPr>
        <rFont val="&quot;Helvetica Neue&quot;, Helvetica, Arial, sans-serif"/>
        <color rgb="FF1155CC"/>
        <sz val="11.0"/>
        <u/>
      </rPr>
      <t>Rockman Zero 4 (Japan) (Virtual Console).zip</t>
    </r>
  </si>
  <si>
    <r>
      <rPr>
        <rFont val="&quot;Helvetica Neue&quot;, Helvetica, Arial, sans-serif"/>
        <color rgb="FF1155CC"/>
        <sz val="11.0"/>
        <u/>
      </rPr>
      <t>Rockman Zero 4 (Japan).zip</t>
    </r>
  </si>
  <si>
    <r>
      <rPr>
        <rFont val="&quot;Helvetica Neue&quot;, Helvetica, Arial, sans-serif"/>
        <color rgb="FF1155CC"/>
        <sz val="11.0"/>
        <u/>
      </rPr>
      <t>Rocky (Europe) (En,Fr,De,Es,It).zip</t>
    </r>
  </si>
  <si>
    <r>
      <rPr>
        <rFont val="&quot;Helvetica Neue&quot;, Helvetica, Arial, sans-serif"/>
        <color rgb="FF1155CC"/>
        <sz val="11.0"/>
        <u/>
      </rPr>
      <t>Rocky (USA) (En,Fr,De,Es,It).zip</t>
    </r>
  </si>
  <si>
    <r>
      <rPr>
        <rFont val="&quot;Helvetica Neue&quot;, Helvetica, Arial, sans-serif"/>
        <color rgb="FF1155CC"/>
        <sz val="11.0"/>
        <u/>
      </rPr>
      <t>Rugrats - Castle Capers (USA, Europe).zip</t>
    </r>
  </si>
  <si>
    <r>
      <rPr>
        <rFont val="&quot;Helvetica Neue&quot;, Helvetica, Arial, sans-serif"/>
        <color rgb="FF1155CC"/>
        <sz val="11.0"/>
        <u/>
      </rPr>
      <t>Rugrats - Go Wild (USA, Europe).zip</t>
    </r>
  </si>
  <si>
    <r>
      <rPr>
        <rFont val="&quot;Helvetica Neue&quot;, Helvetica, Arial, sans-serif"/>
        <color rgb="FF1155CC"/>
        <sz val="11.0"/>
        <u/>
      </rPr>
      <t>Rugrats - I Gotta Go Party (USA, Europe).zip</t>
    </r>
  </si>
  <si>
    <r>
      <rPr>
        <rFont val="&quot;Helvetica Neue&quot;, Helvetica, Arial, sans-serif"/>
        <color rgb="FF1155CC"/>
        <sz val="11.0"/>
        <u/>
      </rPr>
      <t>Rugrats - Travesuras en el Castillo (Spain).zip</t>
    </r>
  </si>
  <si>
    <r>
      <rPr>
        <rFont val="&quot;Helvetica Neue&quot;, Helvetica, Arial, sans-serif"/>
        <color rgb="FF1155CC"/>
        <sz val="11.0"/>
        <u/>
      </rPr>
      <t>Rushed Hack Job, A (World) (GBA Jam 2022) (Aftermarket) (Unl).zip</t>
    </r>
  </si>
  <si>
    <r>
      <rPr>
        <rFont val="&quot;Helvetica Neue&quot;, Helvetica, Arial, sans-serif"/>
        <color rgb="FF1155CC"/>
        <sz val="11.0"/>
        <u/>
      </rPr>
      <t>SD Gundam Force (Japan) (En).zip</t>
    </r>
  </si>
  <si>
    <r>
      <rPr>
        <rFont val="&quot;Helvetica Neue&quot;, Helvetica, Arial, sans-serif"/>
        <color rgb="FF1155CC"/>
        <sz val="11.0"/>
        <u/>
      </rPr>
      <t>SD Gundam Force (USA).zip</t>
    </r>
  </si>
  <si>
    <r>
      <rPr>
        <rFont val="&quot;Helvetica Neue&quot;, Helvetica, Arial, sans-serif"/>
        <color rgb="FF1155CC"/>
        <sz val="11.0"/>
        <u/>
      </rPr>
      <t>SD Gundam G Generation Advance (Japan).zip</t>
    </r>
  </si>
  <si>
    <r>
      <rPr>
        <rFont val="&quot;Helvetica Neue&quot;, Helvetica, Arial, sans-serif"/>
        <color rgb="FF1155CC"/>
        <sz val="11.0"/>
        <u/>
      </rPr>
      <t>SEGA Arcade Gallery (Europe) (En,Fr,De,Es,It).zip</t>
    </r>
  </si>
  <si>
    <r>
      <rPr>
        <rFont val="&quot;Helvetica Neue&quot;, Helvetica, Arial, sans-serif"/>
        <color rgb="FF1155CC"/>
        <sz val="11.0"/>
        <u/>
      </rPr>
      <t>SEGA Arcade Gallery (USA).zip</t>
    </r>
  </si>
  <si>
    <r>
      <rPr>
        <rFont val="&quot;Helvetica Neue&quot;, Helvetica, Arial, sans-serif"/>
        <color rgb="FF1155CC"/>
        <sz val="11.0"/>
        <u/>
      </rPr>
      <t>SEGA Rally Championship (Europe) (Beta).zip</t>
    </r>
  </si>
  <si>
    <r>
      <rPr>
        <rFont val="&quot;Helvetica Neue&quot;, Helvetica, Arial, sans-serif"/>
        <color rgb="FF1155CC"/>
        <sz val="11.0"/>
        <u/>
      </rPr>
      <t>SEGA Rally Championship (Europe).zip</t>
    </r>
  </si>
  <si>
    <r>
      <rPr>
        <rFont val="&quot;Helvetica Neue&quot;, Helvetica, Arial, sans-serif"/>
        <color rgb="FF1155CC"/>
        <sz val="11.0"/>
        <u/>
      </rPr>
      <t>SEGA Rally Championship (Japan) (En).zip</t>
    </r>
  </si>
  <si>
    <r>
      <rPr>
        <rFont val="&quot;Helvetica Neue&quot;, Helvetica, Arial, sans-serif"/>
        <color rgb="FF1155CC"/>
        <sz val="11.0"/>
        <u/>
      </rPr>
      <t>SEGA Rally Championship (USA).zip</t>
    </r>
  </si>
  <si>
    <r>
      <rPr>
        <rFont val="&quot;Helvetica Neue&quot;, Helvetica, Arial, sans-serif"/>
        <color rgb="FF1155CC"/>
        <sz val="11.0"/>
        <u/>
      </rPr>
      <t>SEGA Smash Pack (Europe).zip</t>
    </r>
  </si>
  <si>
    <r>
      <rPr>
        <rFont val="&quot;Helvetica Neue&quot;, Helvetica, Arial, sans-serif"/>
        <color rgb="FF1155CC"/>
        <sz val="11.0"/>
        <u/>
      </rPr>
      <t>SEGA Smash Pack (USA).zip</t>
    </r>
  </si>
  <si>
    <r>
      <rPr>
        <rFont val="&quot;Helvetica Neue&quot;, Helvetica, Arial, sans-serif"/>
        <color rgb="FF1155CC"/>
        <sz val="11.0"/>
        <u/>
      </rPr>
      <t>SK8 - Tony Hawk's Pro Skater 2 (Japan).zip</t>
    </r>
  </si>
  <si>
    <r>
      <rPr>
        <rFont val="&quot;Helvetica Neue&quot;, Helvetica, Arial, sans-serif"/>
        <color rgb="FF1155CC"/>
        <sz val="11.0"/>
        <u/>
      </rPr>
      <t>SN Systems (Europe) (Test Program) (Unl).zip</t>
    </r>
  </si>
  <si>
    <r>
      <rPr>
        <rFont val="&quot;Helvetica Neue&quot;, Helvetica, Arial, sans-serif"/>
        <color rgb="FF1155CC"/>
        <sz val="11.0"/>
        <u/>
      </rPr>
      <t>SSX 3 (USA, Europe).zip</t>
    </r>
  </si>
  <si>
    <r>
      <rPr>
        <rFont val="&quot;Helvetica Neue&quot;, Helvetica, Arial, sans-serif"/>
        <color rgb="FF1155CC"/>
        <sz val="11.0"/>
        <u/>
      </rPr>
      <t>SSX Tricky (USA, Europe) (En,Fr,De).zip</t>
    </r>
  </si>
  <si>
    <r>
      <rPr>
        <rFont val="&quot;Helvetica Neue&quot;, Helvetica, Arial, sans-serif"/>
        <color rgb="FF1155CC"/>
        <sz val="11.0"/>
        <u/>
      </rPr>
      <t>S World 3 (World) (Beta 1) (Unl).zip</t>
    </r>
  </si>
  <si>
    <r>
      <rPr>
        <rFont val="&quot;Helvetica Neue&quot;, Helvetica, Arial, sans-serif"/>
        <color rgb="FF1155CC"/>
        <sz val="11.0"/>
        <u/>
      </rPr>
      <t>S World 3 (World) (Beta 2) (Unl).zip</t>
    </r>
  </si>
  <si>
    <r>
      <rPr>
        <rFont val="&quot;Helvetica Neue&quot;, Helvetica, Arial, sans-serif"/>
        <color rgb="FF1155CC"/>
        <sz val="11.0"/>
        <u/>
      </rPr>
      <t>S World 3 (World) (Beta 3) (Unl).zip</t>
    </r>
  </si>
  <si>
    <r>
      <rPr>
        <rFont val="&quot;Helvetica Neue&quot;, Helvetica, Arial, sans-serif"/>
        <color rgb="FF1155CC"/>
        <sz val="11.0"/>
        <u/>
      </rPr>
      <t>S World 3 (World) (Beta 4) (Unl).zip</t>
    </r>
  </si>
  <si>
    <r>
      <rPr>
        <rFont val="&quot;Helvetica Neue&quot;, Helvetica, Arial, sans-serif"/>
        <color rgb="FF1155CC"/>
        <sz val="11.0"/>
        <u/>
      </rPr>
      <t>Sabre Wulf (Europe) (En,Fr,De).zip</t>
    </r>
  </si>
  <si>
    <r>
      <rPr>
        <rFont val="&quot;Helvetica Neue&quot;, Helvetica, Arial, sans-serif"/>
        <color rgb="FF1155CC"/>
        <sz val="11.0"/>
        <u/>
      </rPr>
      <t>Sabre Wulf (USA).zip</t>
    </r>
  </si>
  <si>
    <r>
      <rPr>
        <rFont val="&quot;Helvetica Neue&quot;, Helvetica, Arial, sans-serif"/>
        <color rgb="FF1155CC"/>
        <sz val="11.0"/>
        <u/>
      </rPr>
      <t>Sabrina the Teenage Witch - Potion Commotion (Europe) (En,Fr,De,Es,It,Nl).zip</t>
    </r>
  </si>
  <si>
    <r>
      <rPr>
        <rFont val="&quot;Helvetica Neue&quot;, Helvetica, Arial, sans-serif"/>
        <color rgb="FF1155CC"/>
        <sz val="11.0"/>
        <u/>
      </rPr>
      <t>Sabrina the Teenage Witch - Potion Commotion (USA) (En,Fr,Es).zip</t>
    </r>
  </si>
  <si>
    <r>
      <rPr>
        <rFont val="&quot;Helvetica Neue&quot;, Helvetica, Arial, sans-serif"/>
        <color rgb="FF1155CC"/>
        <sz val="11.0"/>
        <u/>
      </rPr>
      <t>Saibara Rieko no Dendou Mahjong (Japan).zip</t>
    </r>
  </si>
  <si>
    <r>
      <rPr>
        <rFont val="&quot;Helvetica Neue&quot;, Helvetica, Arial, sans-serif"/>
        <color rgb="FF1155CC"/>
        <sz val="11.0"/>
        <u/>
      </rPr>
      <t>Sakura Momoko no UkiUki Carnival (Japan).zip</t>
    </r>
  </si>
  <si>
    <r>
      <rPr>
        <rFont val="&quot;Helvetica Neue&quot;, Helvetica, Arial, sans-serif"/>
        <color rgb="FF1155CC"/>
        <sz val="11.0"/>
        <u/>
      </rPr>
      <t>Salt Lake 2002 (Europe) (En,Fr,De,Es,It,Nl).zip</t>
    </r>
  </si>
  <si>
    <r>
      <rPr>
        <rFont val="&quot;Helvetica Neue&quot;, Helvetica, Arial, sans-serif"/>
        <color rgb="FF1155CC"/>
        <sz val="11.0"/>
        <u/>
      </rPr>
      <t>Salt Lake 2002 (USA) (En,Fr,De,Es,It,Nl).zip</t>
    </r>
  </si>
  <si>
    <r>
      <rPr>
        <rFont val="&quot;Helvetica Neue&quot;, Helvetica, Arial, sans-serif"/>
        <color rgb="FF1155CC"/>
        <sz val="11.0"/>
        <u/>
      </rPr>
      <t>Samsara Naga 1x2 (Japan) (Rev 1).zip</t>
    </r>
  </si>
  <si>
    <r>
      <rPr>
        <rFont val="&quot;Helvetica Neue&quot;, Helvetica, Arial, sans-serif"/>
        <color rgb="FF1155CC"/>
        <sz val="11.0"/>
        <u/>
      </rPr>
      <t>Samsara Naga 1x2 (Japan) (Rev 2).zip</t>
    </r>
  </si>
  <si>
    <r>
      <rPr>
        <rFont val="&quot;Helvetica Neue&quot;, Helvetica, Arial, sans-serif"/>
        <color rgb="FF1155CC"/>
        <sz val="11.0"/>
        <u/>
      </rPr>
      <t>Samsara Naga 1x2 (Japan).zip</t>
    </r>
  </si>
  <si>
    <r>
      <rPr>
        <rFont val="&quot;Helvetica Neue&quot;, Helvetica, Arial, sans-serif"/>
        <color rgb="FF1155CC"/>
        <sz val="11.0"/>
        <u/>
      </rPr>
      <t>Samurai Deeper Kyo (Japan).zip</t>
    </r>
  </si>
  <si>
    <r>
      <rPr>
        <rFont val="&quot;Helvetica Neue&quot;, Helvetica, Arial, sans-serif"/>
        <color rgb="FF1155CC"/>
        <sz val="11.0"/>
        <u/>
      </rPr>
      <t>Samurai Deeper Kyo (USA).zip</t>
    </r>
  </si>
  <si>
    <r>
      <rPr>
        <rFont val="&quot;Helvetica Neue&quot;, Helvetica, Arial, sans-serif"/>
        <color rgb="FF1155CC"/>
        <sz val="11.0"/>
        <u/>
      </rPr>
      <t>Samurai Evolution - Oukoku Geist (Japan).zip</t>
    </r>
  </si>
  <si>
    <r>
      <rPr>
        <rFont val="&quot;Helvetica Neue&quot;, Helvetica, Arial, sans-serif"/>
        <color rgb="FF1155CC"/>
        <sz val="11.0"/>
        <u/>
      </rPr>
      <t>Samurai Jack - The Amulet of Time (USA, Europe).zip</t>
    </r>
  </si>
  <si>
    <r>
      <rPr>
        <rFont val="&quot;Helvetica Neue&quot;, Helvetica, Arial, sans-serif"/>
        <color rgb="FF1155CC"/>
        <sz val="11.0"/>
        <u/>
      </rPr>
      <t>Sangokushi (Japan).zip</t>
    </r>
  </si>
  <si>
    <r>
      <rPr>
        <rFont val="&quot;Helvetica Neue&quot;, Helvetica, Arial, sans-serif"/>
        <color rgb="FF1155CC"/>
        <sz val="11.0"/>
        <u/>
      </rPr>
      <t>Sangokushi - Eiketsuden (Japan).zip</t>
    </r>
  </si>
  <si>
    <r>
      <rPr>
        <rFont val="&quot;Helvetica Neue&quot;, Helvetica, Arial, sans-serif"/>
        <color rgb="FF1155CC"/>
        <sz val="11.0"/>
        <u/>
      </rPr>
      <t>Sangokushi - Koumeiden (Japan).zip</t>
    </r>
  </si>
  <si>
    <r>
      <rPr>
        <rFont val="&quot;Helvetica Neue&quot;, Helvetica, Arial, sans-serif"/>
        <color rgb="FF1155CC"/>
        <sz val="11.0"/>
        <u/>
      </rPr>
      <t>Sanrio Puroland - All Characters (Japan).zip</t>
    </r>
  </si>
  <si>
    <r>
      <rPr>
        <rFont val="&quot;Helvetica Neue&quot;, Helvetica, Arial, sans-serif"/>
        <color rgb="FF1155CC"/>
        <sz val="11.0"/>
        <u/>
      </rPr>
      <t>Santa Claus Jr. Advance (Europe) (Beta).zip</t>
    </r>
  </si>
  <si>
    <r>
      <rPr>
        <rFont val="&quot;Helvetica Neue&quot;, Helvetica, Arial, sans-serif"/>
        <color rgb="FF1155CC"/>
        <sz val="11.0"/>
        <u/>
      </rPr>
      <t>Santa Claus Jr. Advance (Europe).zip</t>
    </r>
  </si>
  <si>
    <r>
      <rPr>
        <rFont val="&quot;Helvetica Neue&quot;, Helvetica, Arial, sans-serif"/>
        <color rgb="FF1155CC"/>
        <sz val="11.0"/>
        <u/>
      </rPr>
      <t>Santa Claus Saves the Earth (Europe).zip</t>
    </r>
  </si>
  <si>
    <r>
      <rPr>
        <rFont val="&quot;Helvetica Neue&quot;, Helvetica, Arial, sans-serif"/>
        <color rgb="FF1155CC"/>
        <sz val="11.0"/>
        <u/>
      </rPr>
      <t>Santa Clause 3, The - The Escape Clause (USA).zip</t>
    </r>
  </si>
  <si>
    <r>
      <rPr>
        <rFont val="&quot;Helvetica Neue&quot;, Helvetica, Arial, sans-serif"/>
        <color rgb="FF1155CC"/>
        <sz val="11.0"/>
        <u/>
      </rPr>
      <t>Scan Hunter - Sennen Kaigyo o Oe! (Japan).zip</t>
    </r>
  </si>
  <si>
    <r>
      <rPr>
        <rFont val="&quot;Helvetica Neue&quot;, Helvetica, Arial, sans-serif"/>
        <color rgb="FF1155CC"/>
        <sz val="11.0"/>
        <u/>
      </rPr>
      <t>Scooby-Doo! - Mystery Mayhem (Europe) (En,Fr,De).zip</t>
    </r>
  </si>
  <si>
    <r>
      <rPr>
        <rFont val="&quot;Helvetica Neue&quot;, Helvetica, Arial, sans-serif"/>
        <color rgb="FF1155CC"/>
        <sz val="11.0"/>
        <u/>
      </rPr>
      <t>Scooby-Doo! - Mystery Mayhem (USA) (En,Fr).zip</t>
    </r>
  </si>
  <si>
    <r>
      <rPr>
        <rFont val="&quot;Helvetica Neue&quot;, Helvetica, Arial, sans-serif"/>
        <color rgb="FF1155CC"/>
        <sz val="11.0"/>
        <u/>
      </rPr>
      <t>Scooby-Doo! - Unmasked (Europe) (En,Fr).zip</t>
    </r>
  </si>
  <si>
    <r>
      <rPr>
        <rFont val="&quot;Helvetica Neue&quot;, Helvetica, Arial, sans-serif"/>
        <color rgb="FF1155CC"/>
        <sz val="11.0"/>
        <u/>
      </rPr>
      <t>Scooby-Doo! - Unmasked (Europe) (Es,It).zip</t>
    </r>
  </si>
  <si>
    <r>
      <rPr>
        <rFont val="&quot;Helvetica Neue&quot;, Helvetica, Arial, sans-serif"/>
        <color rgb="FF1155CC"/>
        <sz val="11.0"/>
        <u/>
      </rPr>
      <t>Scooby-Doo! - Unmasked (USA) (En,Fr).zip</t>
    </r>
  </si>
  <si>
    <r>
      <rPr>
        <rFont val="&quot;Helvetica Neue&quot;, Helvetica, Arial, sans-serif"/>
        <color rgb="FF1155CC"/>
        <sz val="11.0"/>
        <u/>
      </rPr>
      <t>Scooby-Doo (Europe).zip</t>
    </r>
  </si>
  <si>
    <r>
      <rPr>
        <rFont val="&quot;Helvetica Neue&quot;, Helvetica, Arial, sans-serif"/>
        <color rgb="FF1155CC"/>
        <sz val="11.0"/>
        <u/>
      </rPr>
      <t>Scooby-Doo (France).zip</t>
    </r>
  </si>
  <si>
    <r>
      <rPr>
        <rFont val="&quot;Helvetica Neue&quot;, Helvetica, Arial, sans-serif"/>
        <color rgb="FF1155CC"/>
        <sz val="11.0"/>
        <u/>
      </rPr>
      <t>Scooby-Doo (Germany).zip</t>
    </r>
  </si>
  <si>
    <r>
      <rPr>
        <rFont val="&quot;Helvetica Neue&quot;, Helvetica, Arial, sans-serif"/>
        <color rgb="FF1155CC"/>
        <sz val="11.0"/>
        <u/>
      </rPr>
      <t>Scooby-Doo (Spain).zip</t>
    </r>
  </si>
  <si>
    <r>
      <rPr>
        <rFont val="&quot;Helvetica Neue&quot;, Helvetica, Arial, sans-serif"/>
        <color rgb="FF1155CC"/>
        <sz val="11.0"/>
        <u/>
      </rPr>
      <t>Scooby-Doo (USA).zip</t>
    </r>
  </si>
  <si>
    <r>
      <rPr>
        <rFont val="&quot;Helvetica Neue&quot;, Helvetica, Arial, sans-serif"/>
        <color rgb="FF1155CC"/>
        <sz val="11.0"/>
        <u/>
      </rPr>
      <t>Scooby-Doo 2 - Monsters Unleashed (Europe) (En,Fr,De,Es,It).zip</t>
    </r>
  </si>
  <si>
    <r>
      <rPr>
        <rFont val="&quot;Helvetica Neue&quot;, Helvetica, Arial, sans-serif"/>
        <color rgb="FF1155CC"/>
        <sz val="11.0"/>
        <u/>
      </rPr>
      <t>Scooby-Doo 2 - Monsters Unleashed (USA, Europe).zip</t>
    </r>
  </si>
  <si>
    <r>
      <rPr>
        <rFont val="&quot;Helvetica Neue&quot;, Helvetica, Arial, sans-serif"/>
        <color rgb="FF1155CC"/>
        <sz val="11.0"/>
        <u/>
      </rPr>
      <t>Scooby-Doo and the Cyber Chase (Europe) (En,Fr,De).zip</t>
    </r>
  </si>
  <si>
    <r>
      <rPr>
        <rFont val="&quot;Helvetica Neue&quot;, Helvetica, Arial, sans-serif"/>
        <color rgb="FF1155CC"/>
        <sz val="11.0"/>
        <u/>
      </rPr>
      <t>Scooby-Doo and the Cyber Chase (USA, Europe).zip</t>
    </r>
  </si>
  <si>
    <r>
      <rPr>
        <rFont val="&quot;Helvetica Neue&quot;, Helvetica, Arial, sans-serif"/>
        <color rgb="FF1155CC"/>
        <sz val="11.0"/>
        <u/>
      </rPr>
      <t>Scorpion King, The - Sword of Osiris (Europe) (En,Fr,De,Es,It).zip</t>
    </r>
  </si>
  <si>
    <r>
      <rPr>
        <rFont val="&quot;Helvetica Neue&quot;, Helvetica, Arial, sans-serif"/>
        <color rgb="FF1155CC"/>
        <sz val="11.0"/>
        <u/>
      </rPr>
      <t>Scorpion King, The - Sword of Osiris (USA).zip</t>
    </r>
  </si>
  <si>
    <r>
      <rPr>
        <rFont val="&quot;Helvetica Neue&quot;, Helvetica, Arial, sans-serif"/>
        <color rgb="FF1155CC"/>
        <sz val="11.0"/>
        <u/>
      </rPr>
      <t>Scrabble (Europe) (En,Fr,De,Es).zip</t>
    </r>
  </si>
  <si>
    <r>
      <rPr>
        <rFont val="&quot;Helvetica Neue&quot;, Helvetica, Arial, sans-serif"/>
        <color rgb="FF1155CC"/>
        <sz val="11.0"/>
        <u/>
      </rPr>
      <t>Scrabble Blast! (USA).zip</t>
    </r>
  </si>
  <si>
    <r>
      <rPr>
        <rFont val="&quot;Helvetica Neue&quot;, Helvetica, Arial, sans-serif"/>
        <color rgb="FF1155CC"/>
        <sz val="11.0"/>
        <u/>
      </rPr>
      <t>Scrabble Scramble! (Europe) (En,Fr,De,Es,It,Nl).zip</t>
    </r>
  </si>
  <si>
    <r>
      <rPr>
        <rFont val="&quot;Helvetica Neue&quot;, Helvetica, Arial, sans-serif"/>
        <color rgb="FF1155CC"/>
        <sz val="11.0"/>
        <u/>
      </rPr>
      <t>Scrabble Scramble! (Europe).zip</t>
    </r>
  </si>
  <si>
    <r>
      <rPr>
        <rFont val="&quot;Helvetica Neue&quot;, Helvetica, Arial, sans-serif"/>
        <color rgb="FF1155CC"/>
        <sz val="11.0"/>
        <u/>
      </rPr>
      <t>Screw Breaker - Goushin DoriRureRo (Japan).zip</t>
    </r>
  </si>
  <si>
    <r>
      <rPr>
        <rFont val="&quot;Helvetica Neue&quot;, Helvetica, Arial, sans-serif"/>
        <color rgb="FF1155CC"/>
        <sz val="11.0"/>
        <u/>
      </rPr>
      <t>Scurge - Hive (Europe) (En,Fr,De,Es,It).zip</t>
    </r>
  </si>
  <si>
    <r>
      <rPr>
        <rFont val="&quot;Helvetica Neue&quot;, Helvetica, Arial, sans-serif"/>
        <color rgb="FF1155CC"/>
        <sz val="11.0"/>
        <u/>
      </rPr>
      <t>Scurge - Hive (USA) (En,Fr,Es).zip</t>
    </r>
  </si>
  <si>
    <r>
      <rPr>
        <rFont val="&quot;Helvetica Neue&quot;, Helvetica, Arial, sans-serif"/>
        <color rgb="FF1155CC"/>
        <sz val="11.0"/>
        <u/>
      </rPr>
      <t>Sea Trader - Rise of Taipan (USA).zip</t>
    </r>
  </si>
  <si>
    <r>
      <rPr>
        <rFont val="&quot;Helvetica Neue&quot;, Helvetica, Arial, sans-serif"/>
        <color rgb="FF1155CC"/>
        <sz val="11.0"/>
        <u/>
      </rPr>
      <t>Secret Agent Barbie - Royal Jewels Mission (Europe) (En,Fr,De,Es,It).zip</t>
    </r>
  </si>
  <si>
    <r>
      <rPr>
        <rFont val="&quot;Helvetica Neue&quot;, Helvetica, Arial, sans-serif"/>
        <color rgb="FF1155CC"/>
        <sz val="11.0"/>
        <u/>
      </rPr>
      <t>Secret Agent Barbie - Royal Jewels Mission (USA).zip</t>
    </r>
  </si>
  <si>
    <r>
      <rPr>
        <rFont val="&quot;Helvetica Neue&quot;, Helvetica, Arial, sans-serif"/>
        <color rgb="FF1155CC"/>
        <sz val="11.0"/>
        <u/>
      </rPr>
      <t>Sengoku Kakumei Gaiden (Japan).zip</t>
    </r>
  </si>
  <si>
    <r>
      <rPr>
        <rFont val="&quot;Helvetica Neue&quot;, Helvetica, Arial, sans-serif"/>
        <color rgb="FF1155CC"/>
        <sz val="11.0"/>
        <u/>
      </rPr>
      <t>Sennen Kazoku (Japan) (Rev 1) (Virtual Console).zip</t>
    </r>
  </si>
  <si>
    <r>
      <rPr>
        <rFont val="&quot;Helvetica Neue&quot;, Helvetica, Arial, sans-serif"/>
        <color rgb="FF1155CC"/>
        <sz val="11.0"/>
        <u/>
      </rPr>
      <t>Sennen Kazoku (Japan) (Rev 1).zip</t>
    </r>
  </si>
  <si>
    <r>
      <rPr>
        <rFont val="&quot;Helvetica Neue&quot;, Helvetica, Arial, sans-serif"/>
        <color rgb="FF1155CC"/>
        <sz val="11.0"/>
        <u/>
      </rPr>
      <t>Sennen Kazoku (Japan).zip</t>
    </r>
  </si>
  <si>
    <r>
      <rPr>
        <rFont val="&quot;Helvetica Neue&quot;, Helvetica, Arial, sans-serif"/>
        <color rgb="FF1155CC"/>
        <sz val="11.0"/>
        <u/>
      </rPr>
      <t>Sentouin Yamada Hajime (Japan).zip</t>
    </r>
  </si>
  <si>
    <r>
      <rPr>
        <rFont val="&quot;Helvetica Neue&quot;, Helvetica, Arial, sans-serif"/>
        <color rgb="FF1155CC"/>
        <sz val="11.0"/>
        <u/>
      </rPr>
      <t>Serious Sam Advance (Europe) (En,Fr,De).zip</t>
    </r>
  </si>
  <si>
    <r>
      <rPr>
        <rFont val="&quot;Helvetica Neue&quot;, Helvetica, Arial, sans-serif"/>
        <color rgb="FF1155CC"/>
        <sz val="11.0"/>
        <u/>
      </rPr>
      <t>Serious Sam Advance (USA) (En,Fr,De).zip</t>
    </r>
  </si>
  <si>
    <r>
      <rPr>
        <rFont val="&quot;Helvetica Neue&quot;, Helvetica, Arial, sans-serif"/>
        <color rgb="FF1155CC"/>
        <sz val="11.0"/>
        <u/>
      </rPr>
      <t>Shadow - A Parable (World) (Audio) (Aftermarket) (Unl).zip</t>
    </r>
  </si>
  <si>
    <r>
      <rPr>
        <rFont val="&quot;Helvetica Neue&quot;, Helvetica, Arial, sans-serif"/>
        <color rgb="FF1155CC"/>
        <sz val="11.0"/>
        <u/>
      </rPr>
      <t>Shaman King - Legacy of the Spirits - Soaring Hawk (USA).zip</t>
    </r>
  </si>
  <si>
    <r>
      <rPr>
        <rFont val="&quot;Helvetica Neue&quot;, Helvetica, Arial, sans-serif"/>
        <color rgb="FF1155CC"/>
        <sz val="11.0"/>
        <u/>
      </rPr>
      <t>Shaman King - Legacy of the Spirits - Sprinting Wolf (USA).zip</t>
    </r>
  </si>
  <si>
    <r>
      <rPr>
        <rFont val="&quot;Helvetica Neue&quot;, Helvetica, Arial, sans-serif"/>
        <color rgb="FF1155CC"/>
        <sz val="11.0"/>
        <u/>
      </rPr>
      <t>Shaman King - Master of Spirits (Europe) (En,Fr,De).zip</t>
    </r>
  </si>
  <si>
    <r>
      <rPr>
        <rFont val="&quot;Helvetica Neue&quot;, Helvetica, Arial, sans-serif"/>
        <color rgb="FF1155CC"/>
        <sz val="11.0"/>
        <u/>
      </rPr>
      <t>Shaman King - Master of Spirits (USA).zip</t>
    </r>
  </si>
  <si>
    <r>
      <rPr>
        <rFont val="&quot;Helvetica Neue&quot;, Helvetica, Arial, sans-serif"/>
        <color rgb="FF1155CC"/>
        <sz val="11.0"/>
        <u/>
      </rPr>
      <t>Shaman King - Master of Spirits 2 (Europe) (En,Fr,De).zip</t>
    </r>
  </si>
  <si>
    <r>
      <rPr>
        <rFont val="&quot;Helvetica Neue&quot;, Helvetica, Arial, sans-serif"/>
        <color rgb="FF1155CC"/>
        <sz val="11.0"/>
        <u/>
      </rPr>
      <t>Shaman King - Master of Spirits 2 (USA).zip</t>
    </r>
  </si>
  <si>
    <r>
      <rPr>
        <rFont val="&quot;Helvetica Neue&quot;, Helvetica, Arial, sans-serif"/>
        <color rgb="FF1155CC"/>
        <sz val="11.0"/>
        <u/>
      </rPr>
      <t>Shaman King Card Game - Chou Senjiryakketsu 2 (Japan).zip</t>
    </r>
  </si>
  <si>
    <r>
      <rPr>
        <rFont val="&quot;Helvetica Neue&quot;, Helvetica, Arial, sans-serif"/>
        <color rgb="FF1155CC"/>
        <sz val="11.0"/>
        <u/>
      </rPr>
      <t>Shaman King Card Game - Chou Senjiryakketsu 3 (Japan).zip</t>
    </r>
  </si>
  <si>
    <r>
      <rPr>
        <rFont val="&quot;Helvetica Neue&quot;, Helvetica, Arial, sans-serif"/>
        <color rgb="FF1155CC"/>
        <sz val="11.0"/>
        <u/>
      </rPr>
      <t>Shamu's Deep Sea Adventures (Europe).zip</t>
    </r>
  </si>
  <si>
    <r>
      <rPr>
        <rFont val="&quot;Helvetica Neue&quot;, Helvetica, Arial, sans-serif"/>
        <color rgb="FF1155CC"/>
        <sz val="11.0"/>
        <u/>
      </rPr>
      <t>Shamu's Deep Sea Adventures (USA).zip</t>
    </r>
  </si>
  <si>
    <r>
      <rPr>
        <rFont val="&quot;Helvetica Neue&quot;, Helvetica, Arial, sans-serif"/>
        <color rgb="FF1155CC"/>
        <sz val="11.0"/>
        <u/>
      </rPr>
      <t>Shanghai Advance (Japan).zip</t>
    </r>
  </si>
  <si>
    <r>
      <rPr>
        <rFont val="&quot;Helvetica Neue&quot;, Helvetica, Arial, sans-serif"/>
        <color rgb="FF1155CC"/>
        <sz val="11.0"/>
        <u/>
      </rPr>
      <t>Shark Tale (Europe) (Fr,De,Es).zip</t>
    </r>
  </si>
  <si>
    <r>
      <rPr>
        <rFont val="&quot;Helvetica Neue&quot;, Helvetica, Arial, sans-serif"/>
        <color rgb="FF1155CC"/>
        <sz val="11.0"/>
        <u/>
      </rPr>
      <t>Shark Tale (Italy).zip</t>
    </r>
  </si>
  <si>
    <r>
      <rPr>
        <rFont val="&quot;Helvetica Neue&quot;, Helvetica, Arial, sans-serif"/>
        <color rgb="FF1155CC"/>
        <sz val="11.0"/>
        <u/>
      </rPr>
      <t>Shark Tale (Japan).zip</t>
    </r>
  </si>
  <si>
    <r>
      <rPr>
        <rFont val="&quot;Helvetica Neue&quot;, Helvetica, Arial, sans-serif"/>
        <color rgb="FF1155CC"/>
        <sz val="11.0"/>
        <u/>
      </rPr>
      <t>Shark Tale (USA, Europe).zip</t>
    </r>
  </si>
  <si>
    <r>
      <rPr>
        <rFont val="&quot;Helvetica Neue&quot;, Helvetica, Arial, sans-serif"/>
        <color rgb="FF1155CC"/>
        <sz val="11.0"/>
        <u/>
      </rPr>
      <t>Shaun Palmer's Pro Snowboarder (Germany).zip</t>
    </r>
  </si>
  <si>
    <r>
      <rPr>
        <rFont val="&quot;Helvetica Neue&quot;, Helvetica, Arial, sans-serif"/>
        <color rgb="FF1155CC"/>
        <sz val="11.0"/>
        <u/>
      </rPr>
      <t>Shaun Palmer's Pro Snowboarder (USA, Europe).zip</t>
    </r>
  </si>
  <si>
    <r>
      <rPr>
        <rFont val="&quot;Helvetica Neue&quot;, Helvetica, Arial, sans-serif"/>
        <color rgb="FF1155CC"/>
        <sz val="11.0"/>
        <u/>
      </rPr>
      <t>Sheep (Europe) (En,Fr,De,Es,It).zip</t>
    </r>
  </si>
  <si>
    <r>
      <rPr>
        <rFont val="&quot;Helvetica Neue&quot;, Helvetica, Arial, sans-serif"/>
        <color rgb="FF1155CC"/>
        <sz val="11.0"/>
        <u/>
      </rPr>
      <t>Shifting Gears - Road Trip (USA).zip</t>
    </r>
  </si>
  <si>
    <r>
      <rPr>
        <rFont val="&quot;Helvetica Neue&quot;, Helvetica, Arial, sans-serif"/>
        <color rgb="FF1155CC"/>
        <sz val="11.0"/>
        <u/>
      </rPr>
      <t>Shikakui Atama o Maruku Suru. Advance - Kanji, Keisan (Japan).zip</t>
    </r>
  </si>
  <si>
    <r>
      <rPr>
        <rFont val="&quot;Helvetica Neue&quot;, Helvetica, Arial, sans-serif"/>
        <color rgb="FF1155CC"/>
        <sz val="11.0"/>
        <u/>
      </rPr>
      <t>Shikakui Atama o Maruku Suru. Advance - Kokugo, Sansuu, Shakai, Rika (Japan).zip</t>
    </r>
  </si>
  <si>
    <r>
      <rPr>
        <rFont val="&quot;Helvetica Neue&quot;, Helvetica, Arial, sans-serif"/>
        <color rgb="FF1155CC"/>
        <sz val="11.0"/>
        <u/>
      </rPr>
      <t>Shimura Ken no Baka Tonosama - Bakushou Tenka Touitsu Game (Japan) (Rev 1).zip</t>
    </r>
  </si>
  <si>
    <r>
      <rPr>
        <rFont val="&quot;Helvetica Neue&quot;, Helvetica, Arial, sans-serif"/>
        <color rgb="FF1155CC"/>
        <sz val="11.0"/>
        <u/>
      </rPr>
      <t>Shimura Ken no Baka Tonosama - Bakushou Tenka Touitsu Game (Japan).zip</t>
    </r>
  </si>
  <si>
    <r>
      <rPr>
        <rFont val="&quot;Helvetica Neue&quot;, Helvetica, Arial, sans-serif"/>
        <color rgb="FF1155CC"/>
        <sz val="11.0"/>
        <u/>
      </rPr>
      <t>Shin Bokura no Taiyou - Gyakushuu no Sabata (Japan).zip</t>
    </r>
  </si>
  <si>
    <r>
      <rPr>
        <rFont val="&quot;Helvetica Neue&quot;, Helvetica, Arial, sans-serif"/>
        <color rgb="FF1155CC"/>
        <sz val="11.0"/>
        <u/>
      </rPr>
      <t>Shin Kisekae Monogatari (Japan).zip</t>
    </r>
  </si>
  <si>
    <r>
      <rPr>
        <rFont val="&quot;Helvetica Neue&quot;, Helvetica, Arial, sans-serif"/>
        <color rgb="FF1155CC"/>
        <sz val="11.0"/>
        <u/>
      </rPr>
      <t>Shin Megami Tensei (Japan).zip</t>
    </r>
  </si>
  <si>
    <r>
      <rPr>
        <rFont val="&quot;Helvetica Neue&quot;, Helvetica, Arial, sans-serif"/>
        <color rgb="FF1155CC"/>
        <sz val="11.0"/>
        <u/>
      </rPr>
      <t>Shin Megami Tensei - Devil Children - Honoo no Sho (Japan).zip</t>
    </r>
  </si>
  <si>
    <r>
      <rPr>
        <rFont val="&quot;Helvetica Neue&quot;, Helvetica, Arial, sans-serif"/>
        <color rgb="FF1155CC"/>
        <sz val="11.0"/>
        <u/>
      </rPr>
      <t>Shin Megami Tensei - Devil Children - Koori no Sho (Japan).zip</t>
    </r>
  </si>
  <si>
    <r>
      <rPr>
        <rFont val="&quot;Helvetica Neue&quot;, Helvetica, Arial, sans-serif"/>
        <color rgb="FF1155CC"/>
        <sz val="11.0"/>
        <u/>
      </rPr>
      <t>Shin Megami Tensei - Devil Children - Messiah Riser (Japan).zip</t>
    </r>
  </si>
  <si>
    <r>
      <rPr>
        <rFont val="&quot;Helvetica Neue&quot;, Helvetica, Arial, sans-serif"/>
        <color rgb="FF1155CC"/>
        <sz val="11.0"/>
        <u/>
      </rPr>
      <t>Shin Megami Tensei - Devil Children - Puzzle de Call! (Japan).zip</t>
    </r>
  </si>
  <si>
    <r>
      <rPr>
        <rFont val="&quot;Helvetica Neue&quot;, Helvetica, Arial, sans-serif"/>
        <color rgb="FF1155CC"/>
        <sz val="11.0"/>
        <u/>
      </rPr>
      <t>Shin Megami Tensei Devil Children - Hikari no Sho (Japan).zip</t>
    </r>
  </si>
  <si>
    <r>
      <rPr>
        <rFont val="&quot;Helvetica Neue&quot;, Helvetica, Arial, sans-serif"/>
        <color rgb="FF1155CC"/>
        <sz val="11.0"/>
        <u/>
      </rPr>
      <t>Shin Megami Tensei Devil Children - Yami no Sho (Japan) (Beta).zip</t>
    </r>
  </si>
  <si>
    <r>
      <rPr>
        <rFont val="&quot;Helvetica Neue&quot;, Helvetica, Arial, sans-serif"/>
        <color rgb="FF1155CC"/>
        <sz val="11.0"/>
        <u/>
      </rPr>
      <t>Shin Megami Tensei Devil Children - Yami no Sho (Japan).zip</t>
    </r>
  </si>
  <si>
    <r>
      <rPr>
        <rFont val="&quot;Helvetica Neue&quot;, Helvetica, Arial, sans-serif"/>
        <color rgb="FF1155CC"/>
        <sz val="11.0"/>
        <u/>
      </rPr>
      <t>Shin Megami Tensei II (Japan).zip</t>
    </r>
  </si>
  <si>
    <r>
      <rPr>
        <rFont val="&quot;Helvetica Neue&quot;, Helvetica, Arial, sans-serif"/>
        <color rgb="FF1155CC"/>
        <sz val="11.0"/>
        <u/>
      </rPr>
      <t>Shin Nihon Pro Wrestling - Toukon Retsuden Advance (Japan).zip</t>
    </r>
  </si>
  <si>
    <r>
      <rPr>
        <rFont val="&quot;Helvetica Neue&quot;, Helvetica, Arial, sans-serif"/>
        <color rgb="FF1155CC"/>
        <sz val="11.0"/>
        <u/>
      </rPr>
      <t>Shin Sangoku Musou Advance (Japan) (Rev 1).zip</t>
    </r>
  </si>
  <si>
    <r>
      <rPr>
        <rFont val="&quot;Helvetica Neue&quot;, Helvetica, Arial, sans-serif"/>
        <color rgb="FF1155CC"/>
        <sz val="11.0"/>
        <u/>
      </rPr>
      <t>Shin Sangoku Musou Advance (Japan).zip</t>
    </r>
  </si>
  <si>
    <r>
      <rPr>
        <rFont val="&quot;Helvetica Neue&quot;, Helvetica, Arial, sans-serif"/>
        <color rgb="FF1155CC"/>
        <sz val="11.0"/>
        <u/>
      </rPr>
      <t>Shin chan - Aventuras en Cineland (Spain).zip</t>
    </r>
  </si>
  <si>
    <r>
      <rPr>
        <rFont val="&quot;Helvetica Neue&quot;, Helvetica, Arial, sans-serif"/>
        <color rgb="FF1155CC"/>
        <sz val="11.0"/>
        <u/>
      </rPr>
      <t>Shin chan contra los Munecos de Shock Gahn (Spain).zip</t>
    </r>
  </si>
  <si>
    <r>
      <rPr>
        <rFont val="&quot;Helvetica Neue&quot;, Helvetica, Arial, sans-serif"/>
        <color rgb="FF1155CC"/>
        <sz val="11.0"/>
        <u/>
      </rPr>
      <t>Shingata Medarot - Kabuto Version (Japan).zip</t>
    </r>
  </si>
  <si>
    <r>
      <rPr>
        <rFont val="&quot;Helvetica Neue&quot;, Helvetica, Arial, sans-serif"/>
        <color rgb="FF1155CC"/>
        <sz val="11.0"/>
        <u/>
      </rPr>
      <t>Shingata Medarot - Kuwagata Version (Japan).zip</t>
    </r>
  </si>
  <si>
    <r>
      <rPr>
        <rFont val="&quot;Helvetica Neue&quot;, Helvetica, Arial, sans-serif"/>
        <color rgb="FF1155CC"/>
        <sz val="11.0"/>
        <u/>
      </rPr>
      <t>Shining Force - Kuroki Ryuu no Fukkatsu (Japan) (Virtual Console).zip</t>
    </r>
  </si>
  <si>
    <r>
      <rPr>
        <rFont val="&quot;Helvetica Neue&quot;, Helvetica, Arial, sans-serif"/>
        <color rgb="FF1155CC"/>
        <sz val="11.0"/>
        <u/>
      </rPr>
      <t>Shining Force - Kuroki Ryuu no Fukkatsu (Japan).zip</t>
    </r>
  </si>
  <si>
    <r>
      <rPr>
        <rFont val="&quot;Helvetica Neue&quot;, Helvetica, Arial, sans-serif"/>
        <color rgb="FF1155CC"/>
        <sz val="11.0"/>
        <u/>
      </rPr>
      <t>Shining Force - Resurrection of the Dark Dragon (Europe) (En,Fr,De,Es,It).zip</t>
    </r>
  </si>
  <si>
    <r>
      <rPr>
        <rFont val="&quot;Helvetica Neue&quot;, Helvetica, Arial, sans-serif"/>
        <color rgb="FF1155CC"/>
        <sz val="11.0"/>
        <u/>
      </rPr>
      <t>Shining Force - Resurrection of the Dark Dragon (USA).zip</t>
    </r>
  </si>
  <si>
    <r>
      <rPr>
        <rFont val="&quot;Helvetica Neue&quot;, Helvetica, Arial, sans-serif"/>
        <color rgb="FF1155CC"/>
        <sz val="11.0"/>
        <u/>
      </rPr>
      <t>Shining Soul (Europe) (En,Fr,De,Es,It).zip</t>
    </r>
  </si>
  <si>
    <r>
      <rPr>
        <rFont val="&quot;Helvetica Neue&quot;, Helvetica, Arial, sans-serif"/>
        <color rgb="FF1155CC"/>
        <sz val="11.0"/>
        <u/>
      </rPr>
      <t>Shining Soul (Japan) (Virtual Console).zip</t>
    </r>
  </si>
  <si>
    <r>
      <rPr>
        <rFont val="&quot;Helvetica Neue&quot;, Helvetica, Arial, sans-serif"/>
        <color rgb="FF1155CC"/>
        <sz val="11.0"/>
        <u/>
      </rPr>
      <t>Shining Soul (Japan).zip</t>
    </r>
  </si>
  <si>
    <r>
      <rPr>
        <rFont val="&quot;Helvetica Neue&quot;, Helvetica, Arial, sans-serif"/>
        <color rgb="FF1155CC"/>
        <sz val="11.0"/>
        <u/>
      </rPr>
      <t>Shining Soul (USA).zip</t>
    </r>
  </si>
  <si>
    <r>
      <rPr>
        <rFont val="&quot;Helvetica Neue&quot;, Helvetica, Arial, sans-serif"/>
        <color rgb="FF1155CC"/>
        <sz val="11.0"/>
        <u/>
      </rPr>
      <t>Shining Soul II (Europe) (En,Fr,De,Es,It).zip</t>
    </r>
  </si>
  <si>
    <r>
      <rPr>
        <rFont val="&quot;Helvetica Neue&quot;, Helvetica, Arial, sans-serif"/>
        <color rgb="FF1155CC"/>
        <sz val="11.0"/>
        <u/>
      </rPr>
      <t>Shining Soul II (Japan) (Virtual Console).zip</t>
    </r>
  </si>
  <si>
    <r>
      <rPr>
        <rFont val="&quot;Helvetica Neue&quot;, Helvetica, Arial, sans-serif"/>
        <color rgb="FF1155CC"/>
        <sz val="11.0"/>
        <u/>
      </rPr>
      <t>Shining Soul II (Japan).zip</t>
    </r>
  </si>
  <si>
    <r>
      <rPr>
        <rFont val="&quot;Helvetica Neue&quot;, Helvetica, Arial, sans-serif"/>
        <color rgb="FF1155CC"/>
        <sz val="11.0"/>
        <u/>
      </rPr>
      <t>Shining Soul II (USA).zip</t>
    </r>
  </si>
  <si>
    <r>
      <rPr>
        <rFont val="&quot;Helvetica Neue&quot;, Helvetica, Arial, sans-serif"/>
        <color rgb="FF1155CC"/>
        <sz val="11.0"/>
        <u/>
      </rPr>
      <t>Shinyaku Seiken Densetsu (Japan).zip</t>
    </r>
  </si>
  <si>
    <r>
      <rPr>
        <rFont val="&quot;Helvetica Neue&quot;, Helvetica, Arial, sans-serif"/>
        <color rgb="FF1155CC"/>
        <sz val="11.0"/>
        <u/>
      </rPr>
      <t>Shiren Monsters - Netsal (Japan) (Demo) (Kiosk, GameCube).zip</t>
    </r>
  </si>
  <si>
    <r>
      <rPr>
        <rFont val="&quot;Helvetica Neue&quot;, Helvetica, Arial, sans-serif"/>
        <color rgb="FF1155CC"/>
        <sz val="11.0"/>
        <u/>
      </rPr>
      <t>Shiren Monsters - Netsal (Japan).zip</t>
    </r>
  </si>
  <si>
    <r>
      <rPr>
        <rFont val="&quot;Helvetica Neue&quot;, Helvetica, Arial, sans-serif"/>
        <color rgb="FF1155CC"/>
        <sz val="11.0"/>
        <u/>
      </rPr>
      <t>Shiruike II - Yu Meiren (Taiwan) (Unl).zip</t>
    </r>
  </si>
  <si>
    <r>
      <rPr>
        <rFont val="&quot;Helvetica Neue&quot;, Helvetica, Arial, sans-serif"/>
        <color rgb="FF1155CC"/>
        <sz val="11.0"/>
        <u/>
      </rPr>
      <t>Shoot for the Moon (World) (Aftermarket) (Unl).zip</t>
    </r>
  </si>
  <si>
    <r>
      <rPr>
        <rFont val="&quot;Helvetica Neue&quot;, Helvetica, Arial, sans-serif"/>
        <color rgb="FF1155CC"/>
        <sz val="11.0"/>
        <u/>
      </rPr>
      <t>Shrek - Hassle at the Castle (Europe) (En,Fr,De,Es,It,Nl).zip</t>
    </r>
  </si>
  <si>
    <r>
      <rPr>
        <rFont val="&quot;Helvetica Neue&quot;, Helvetica, Arial, sans-serif"/>
        <color rgb="FF1155CC"/>
        <sz val="11.0"/>
        <u/>
      </rPr>
      <t>Shrek - Hassle at the Castle (USA) (En,Fr,De,Es,It,Nl).zip</t>
    </r>
  </si>
  <si>
    <r>
      <rPr>
        <rFont val="&quot;Helvetica Neue&quot;, Helvetica, Arial, sans-serif"/>
        <color rgb="FF1155CC"/>
        <sz val="11.0"/>
        <u/>
      </rPr>
      <t>Shrek - Reekin' Havoc (Europe) (En,Fr,De,Es,It,Nl).zip</t>
    </r>
  </si>
  <si>
    <r>
      <rPr>
        <rFont val="&quot;Helvetica Neue&quot;, Helvetica, Arial, sans-serif"/>
        <color rgb="FF1155CC"/>
        <sz val="11.0"/>
        <u/>
      </rPr>
      <t>Shrek - Reekin' Havoc (USA) (En,Fr,De,Es,It,Nl).zip</t>
    </r>
  </si>
  <si>
    <r>
      <rPr>
        <rFont val="&quot;Helvetica Neue&quot;, Helvetica, Arial, sans-serif"/>
        <color rgb="FF1155CC"/>
        <sz val="11.0"/>
        <u/>
      </rPr>
      <t>Shrek - Smash n' Crash Racing (Europe) (En,Fr,De,Es,It).zip</t>
    </r>
  </si>
  <si>
    <r>
      <rPr>
        <rFont val="&quot;Helvetica Neue&quot;, Helvetica, Arial, sans-serif"/>
        <color rgb="FF1155CC"/>
        <sz val="11.0"/>
        <u/>
      </rPr>
      <t>Shrek - Smash n' Crash Racing (USA).zip</t>
    </r>
  </si>
  <si>
    <r>
      <rPr>
        <rFont val="&quot;Helvetica Neue&quot;, Helvetica, Arial, sans-serif"/>
        <color rgb="FF1155CC"/>
        <sz val="11.0"/>
        <u/>
      </rPr>
      <t>Shrek - Super Slam (Europe) (En,Fr,De,Es,It,Nl).zip</t>
    </r>
  </si>
  <si>
    <r>
      <rPr>
        <rFont val="&quot;Helvetica Neue&quot;, Helvetica, Arial, sans-serif"/>
        <color rgb="FF1155CC"/>
        <sz val="11.0"/>
        <u/>
      </rPr>
      <t>Shrek - Super Slam (USA).zip</t>
    </r>
  </si>
  <si>
    <r>
      <rPr>
        <rFont val="&quot;Helvetica Neue&quot;, Helvetica, Arial, sans-serif"/>
        <color rgb="FF1155CC"/>
        <sz val="11.0"/>
        <u/>
      </rPr>
      <t>Shrek - Swamp Kart Speedway (USA) (En,Fr,De,Es,It,Nl) (Rev 1).zip</t>
    </r>
  </si>
  <si>
    <r>
      <rPr>
        <rFont val="&quot;Helvetica Neue&quot;, Helvetica, Arial, sans-serif"/>
        <color rgb="FF1155CC"/>
        <sz val="11.0"/>
        <u/>
      </rPr>
      <t>Shrek - Swamp Kart Speedway (USA, Europe) (En,Fr,De,Es,It,Nl).zip</t>
    </r>
  </si>
  <si>
    <r>
      <rPr>
        <rFont val="&quot;Helvetica Neue&quot;, Helvetica, Arial, sans-serif"/>
        <color rgb="FF1155CC"/>
        <sz val="11.0"/>
        <u/>
      </rPr>
      <t>Shrek 2 (Europe) (Fr,De,Es,It,Sv).zip</t>
    </r>
  </si>
  <si>
    <r>
      <rPr>
        <rFont val="&quot;Helvetica Neue&quot;, Helvetica, Arial, sans-serif"/>
        <color rgb="FF1155CC"/>
        <sz val="11.0"/>
        <u/>
      </rPr>
      <t>Shrek 2 (USA, Europe).zip</t>
    </r>
  </si>
  <si>
    <r>
      <rPr>
        <rFont val="&quot;Helvetica Neue&quot;, Helvetica, Arial, sans-serif"/>
        <color rgb="FF1155CC"/>
        <sz val="11.0"/>
        <u/>
      </rPr>
      <t>Shrek 2 - Beg for Mercy (Europe) (Fr,De,Es,It).zip</t>
    </r>
  </si>
  <si>
    <r>
      <rPr>
        <rFont val="&quot;Helvetica Neue&quot;, Helvetica, Arial, sans-serif"/>
        <color rgb="FF1155CC"/>
        <sz val="11.0"/>
        <u/>
      </rPr>
      <t>Shrek 2 - Beg for Mercy (USA, Europe).zip</t>
    </r>
  </si>
  <si>
    <r>
      <rPr>
        <rFont val="&quot;Helvetica Neue&quot;, Helvetica, Arial, sans-serif"/>
        <color rgb="FF1155CC"/>
        <sz val="11.0"/>
        <u/>
      </rPr>
      <t>Shrek Prezessin (Russia) (Unl).zip</t>
    </r>
  </si>
  <si>
    <r>
      <rPr>
        <rFont val="&quot;Helvetica Neue&quot;, Helvetica, Arial, sans-serif"/>
        <color rgb="FF1155CC"/>
        <sz val="11.0"/>
        <u/>
      </rPr>
      <t>Shrek the Third (Europe) (En,Fr,De,Es,It,Nl).zip</t>
    </r>
  </si>
  <si>
    <r>
      <rPr>
        <rFont val="&quot;Helvetica Neue&quot;, Helvetica, Arial, sans-serif"/>
        <color rgb="FF1155CC"/>
        <sz val="11.0"/>
        <u/>
      </rPr>
      <t>Shrek the Third (USA).zip</t>
    </r>
  </si>
  <si>
    <r>
      <rPr>
        <rFont val="&quot;Helvetica Neue&quot;, Helvetica, Arial, sans-serif"/>
        <color rgb="FF1155CC"/>
        <sz val="11.0"/>
        <u/>
      </rPr>
      <t>Shuma Guaishou - Hongbaoshi Ban (Taiwan) (Unl).zip</t>
    </r>
  </si>
  <si>
    <r>
      <rPr>
        <rFont val="&quot;Helvetica Neue&quot;, Helvetica, Arial, sans-serif"/>
        <color rgb="FF1155CC"/>
        <sz val="11.0"/>
        <u/>
      </rPr>
      <t>Sigma Star Saga (USA, Europe).zip</t>
    </r>
  </si>
  <si>
    <r>
      <rPr>
        <rFont val="&quot;Helvetica Neue&quot;, Helvetica, Arial, sans-serif"/>
        <color rgb="FF1155CC"/>
        <sz val="11.0"/>
        <u/>
      </rPr>
      <t>Silent Scope (Europe) (En,Fr,De,Es,It).zip</t>
    </r>
  </si>
  <si>
    <r>
      <rPr>
        <rFont val="&quot;Helvetica Neue&quot;, Helvetica, Arial, sans-serif"/>
        <color rgb="FF1155CC"/>
        <sz val="11.0"/>
        <u/>
      </rPr>
      <t>Silent Scope (Japan).zip</t>
    </r>
  </si>
  <si>
    <r>
      <rPr>
        <rFont val="&quot;Helvetica Neue&quot;, Helvetica, Arial, sans-serif"/>
        <color rgb="FF1155CC"/>
        <sz val="11.0"/>
        <u/>
      </rPr>
      <t>Silent Scope (USA) (En,Fr,De,Es,It).zip</t>
    </r>
  </si>
  <si>
    <r>
      <rPr>
        <rFont val="&quot;Helvetica Neue&quot;, Helvetica, Arial, sans-serif"/>
        <color rgb="FF1155CC"/>
        <sz val="11.0"/>
        <u/>
      </rPr>
      <t>Silk to Cotton (Japan).zip</t>
    </r>
  </si>
  <si>
    <r>
      <rPr>
        <rFont val="&quot;Helvetica Neue&quot;, Helvetica, Arial, sans-serif"/>
        <color rgb="FF1155CC"/>
        <sz val="11.0"/>
        <u/>
      </rPr>
      <t>SimCity 2000 (Europe) (En,Fr,De,Es,It) (Rev 1).zip</t>
    </r>
  </si>
  <si>
    <r>
      <rPr>
        <rFont val="&quot;Helvetica Neue&quot;, Helvetica, Arial, sans-serif"/>
        <color rgb="FF1155CC"/>
        <sz val="11.0"/>
        <u/>
      </rPr>
      <t>SimCity 2000 (Europe) (En,Fr,De,Es,It).zip</t>
    </r>
  </si>
  <si>
    <r>
      <rPr>
        <rFont val="&quot;Helvetica Neue&quot;, Helvetica, Arial, sans-serif"/>
        <color rgb="FF1155CC"/>
        <sz val="11.0"/>
        <u/>
      </rPr>
      <t>SimCity 2000 (USA) (Rev 1).zip</t>
    </r>
  </si>
  <si>
    <r>
      <rPr>
        <rFont val="&quot;Helvetica Neue&quot;, Helvetica, Arial, sans-serif"/>
        <color rgb="FF1155CC"/>
        <sz val="11.0"/>
        <u/>
      </rPr>
      <t>SimCity 2000 (USA).zip</t>
    </r>
  </si>
  <si>
    <r>
      <rPr>
        <rFont val="&quot;Helvetica Neue&quot;, Helvetica, Arial, sans-serif"/>
        <color rgb="FF1155CC"/>
        <sz val="11.0"/>
        <u/>
      </rPr>
      <t>Simple 2960 Tomodachi Series Vol. 1 - The Table Game Collection - Mahjong, Shougi, Hanafuda, Reversi (Japan).zip</t>
    </r>
  </si>
  <si>
    <r>
      <rPr>
        <rFont val="&quot;Helvetica Neue&quot;, Helvetica, Arial, sans-serif"/>
        <color rgb="FF1155CC"/>
        <sz val="11.0"/>
        <u/>
      </rPr>
      <t>Simple 2960 Tomodachi Series Vol. 2 - The Block Kuzushi (Japan) (Rev 1).zip</t>
    </r>
  </si>
  <si>
    <r>
      <rPr>
        <rFont val="&quot;Helvetica Neue&quot;, Helvetica, Arial, sans-serif"/>
        <color rgb="FF1155CC"/>
        <sz val="11.0"/>
        <u/>
      </rPr>
      <t>Simple 2960 Tomodachi Series Vol. 2 - The Block Kuzushi (Japan).zip</t>
    </r>
  </si>
  <si>
    <r>
      <rPr>
        <rFont val="&quot;Helvetica Neue&quot;, Helvetica, Arial, sans-serif"/>
        <color rgb="FF1155CC"/>
        <sz val="11.0"/>
        <u/>
      </rPr>
      <t>Simple 2960 Tomodachi Series Vol. 3 - The Itsudemo Puzzle - Massugu Soroete Straws (Japan).zip</t>
    </r>
  </si>
  <si>
    <r>
      <rPr>
        <rFont val="&quot;Helvetica Neue&quot;, Helvetica, Arial, sans-serif"/>
        <color rgb="FF1155CC"/>
        <sz val="11.0"/>
        <u/>
      </rPr>
      <t>Simple 2960 Tomodachi Series Vol. 4 - The Trump - Minna de Asoberu 12 Shurui no Trump Game (Japan) (Rev 1).zip</t>
    </r>
  </si>
  <si>
    <r>
      <rPr>
        <rFont val="&quot;Helvetica Neue&quot;, Helvetica, Arial, sans-serif"/>
        <color rgb="FF1155CC"/>
        <sz val="11.0"/>
        <u/>
      </rPr>
      <t>Simple 2960 Tomodachi Series Vol. 4 - The Trump - Minna de Asoberu 12 Shurui no Trump Game (Japan).zip</t>
    </r>
  </si>
  <si>
    <r>
      <rPr>
        <rFont val="&quot;Helvetica Neue&quot;, Helvetica, Arial, sans-serif"/>
        <color rgb="FF1155CC"/>
        <sz val="11.0"/>
        <u/>
      </rPr>
      <t>Simpsons, The - Road Rage (Europe) (En,Fr,De,Es,It).zip</t>
    </r>
  </si>
  <si>
    <r>
      <rPr>
        <rFont val="&quot;Helvetica Neue&quot;, Helvetica, Arial, sans-serif"/>
        <color rgb="FF1155CC"/>
        <sz val="11.0"/>
        <u/>
      </rPr>
      <t>Simpsons, The - Road Rage (USA, Europe).zip</t>
    </r>
  </si>
  <si>
    <r>
      <rPr>
        <rFont val="&quot;Helvetica Neue&quot;, Helvetica, Arial, sans-serif"/>
        <color rgb="FF1155CC"/>
        <sz val="11.0"/>
        <u/>
      </rPr>
      <t>Sims, The (Japan).zip</t>
    </r>
  </si>
  <si>
    <r>
      <rPr>
        <rFont val="&quot;Helvetica Neue&quot;, Helvetica, Arial, sans-serif"/>
        <color rgb="FF1155CC"/>
        <sz val="11.0"/>
        <u/>
      </rPr>
      <t>Sims, The - Bustin' Out (USA) (En,Fr,De,Es,It,Nl) (Rev 1).zip</t>
    </r>
  </si>
  <si>
    <r>
      <rPr>
        <rFont val="&quot;Helvetica Neue&quot;, Helvetica, Arial, sans-serif"/>
        <color rgb="FF1155CC"/>
        <sz val="11.0"/>
        <u/>
      </rPr>
      <t>Sims, The - Bustin' Out (USA, Europe) (En,Fr,De,Es,It,Nl).zip</t>
    </r>
  </si>
  <si>
    <r>
      <rPr>
        <rFont val="&quot;Helvetica Neue&quot;, Helvetica, Arial, sans-serif"/>
        <color rgb="FF1155CC"/>
        <sz val="11.0"/>
        <u/>
      </rPr>
      <t>Sims 2, The (USA, Europe) (En,Fr,De,Es,It,Nl).zip</t>
    </r>
  </si>
  <si>
    <r>
      <rPr>
        <rFont val="&quot;Helvetica Neue&quot;, Helvetica, Arial, sans-serif"/>
        <color rgb="FF1155CC"/>
        <sz val="11.0"/>
        <u/>
      </rPr>
      <t>Sims 2, The - Pets (Europe) (En,Fr,De,Es,It,Nl).zip</t>
    </r>
  </si>
  <si>
    <r>
      <rPr>
        <rFont val="&quot;Helvetica Neue&quot;, Helvetica, Arial, sans-serif"/>
        <color rgb="FF1155CC"/>
        <sz val="11.0"/>
        <u/>
      </rPr>
      <t>Sims 2, The - Pets (USA, Europe).zip</t>
    </r>
  </si>
  <si>
    <r>
      <rPr>
        <rFont val="&quot;Helvetica Neue&quot;, Helvetica, Arial, sans-serif"/>
        <color rgb="FF1155CC"/>
        <sz val="11.0"/>
        <u/>
      </rPr>
      <t>Sips (World) (GBA WinterJam 2023) (Aftermarket) (Unl).zip</t>
    </r>
  </si>
  <si>
    <r>
      <rPr>
        <rFont val="&quot;Helvetica Neue&quot;, Helvetica, Arial, sans-serif"/>
        <color rgb="FF1155CC"/>
        <sz val="11.0"/>
        <u/>
      </rPr>
      <t>Sister Princess - RePure (Japan).zip</t>
    </r>
  </si>
  <si>
    <r>
      <rPr>
        <rFont val="&quot;Helvetica Neue&quot;, Helvetica, Arial, sans-serif"/>
        <color rgb="FF1155CC"/>
        <sz val="11.0"/>
        <u/>
      </rPr>
      <t>Sitafei De Chuanshuo (China) (Proto).zip</t>
    </r>
  </si>
  <si>
    <r>
      <rPr>
        <rFont val="&quot;Helvetica Neue&quot;, Helvetica, Arial, sans-serif"/>
        <color rgb="FF1155CC"/>
        <sz val="11.0"/>
        <u/>
      </rPr>
      <t>Sitafei De Chuanshuo 2 (China) (Proto).zip</t>
    </r>
  </si>
  <si>
    <r>
      <rPr>
        <rFont val="&quot;Helvetica Neue&quot;, Helvetica, Arial, sans-serif"/>
        <color rgb="FF1155CC"/>
        <sz val="11.0"/>
        <u/>
      </rPr>
      <t>Sitting Ducks (Europe) (En,Fr,De,Es,It,Nl).zip</t>
    </r>
  </si>
  <si>
    <r>
      <rPr>
        <rFont val="&quot;Helvetica Neue&quot;, Helvetica, Arial, sans-serif"/>
        <color rgb="FF1155CC"/>
        <sz val="11.0"/>
        <u/>
      </rPr>
      <t>Sitting Ducks (USA) (En,Fr,De,Es,It,Nl).zip</t>
    </r>
  </si>
  <si>
    <r>
      <rPr>
        <rFont val="&quot;Helvetica Neue&quot;, Helvetica, Arial, sans-serif"/>
        <color rgb="FF1155CC"/>
        <sz val="11.0"/>
        <u/>
      </rPr>
      <t>Sky Dancers - They Magically Fly! (Europe) (En,Fr,De,Es,It).zip</t>
    </r>
  </si>
  <si>
    <r>
      <rPr>
        <rFont val="&quot;Helvetica Neue&quot;, Helvetica, Arial, sans-serif"/>
        <color rgb="FF1155CC"/>
        <sz val="11.0"/>
        <u/>
      </rPr>
      <t>Sky Dancers - They Magically Fly! (USA).zip</t>
    </r>
  </si>
  <si>
    <r>
      <rPr>
        <rFont val="&quot;Helvetica Neue&quot;, Helvetica, Arial, sans-serif"/>
        <color rgb="FF1155CC"/>
        <sz val="11.0"/>
        <u/>
      </rPr>
      <t>Skyland (World) (v2023.5.5.0) (Proto) (Aftermarket) (Unl).zip</t>
    </r>
  </si>
  <si>
    <r>
      <rPr>
        <rFont val="&quot;Helvetica Neue&quot;, Helvetica, Arial, sans-serif"/>
        <color rgb="FF1155CC"/>
        <sz val="11.0"/>
        <u/>
      </rPr>
      <t>Skyland (World) (v2023.5.15.0) (Proto) (Aftermarket) (Unl).zip</t>
    </r>
  </si>
  <si>
    <r>
      <rPr>
        <rFont val="&quot;Helvetica Neue&quot;, Helvetica, Arial, sans-serif"/>
        <color rgb="FF1155CC"/>
        <sz val="11.0"/>
        <u/>
      </rPr>
      <t>Skyland (World) (v2023.5.26.0) (Proto) (Aftermarket) (Unl).zip</t>
    </r>
  </si>
  <si>
    <r>
      <rPr>
        <rFont val="&quot;Helvetica Neue&quot;, Helvetica, Arial, sans-serif"/>
        <color rgb="FF1155CC"/>
        <sz val="11.0"/>
        <u/>
      </rPr>
      <t>Skyland (World) (v2023.8.1.1) (Proto) (Aftermarket) (Unl).zip</t>
    </r>
  </si>
  <si>
    <r>
      <rPr>
        <rFont val="&quot;Helvetica Neue&quot;, Helvetica, Arial, sans-serif"/>
        <color rgb="FF1155CC"/>
        <sz val="11.0"/>
        <u/>
      </rPr>
      <t>Skyland (World) (v2024.5.24.0) (Proto) (Aftermarket) (Unl).zip</t>
    </r>
  </si>
  <si>
    <r>
      <rPr>
        <rFont val="&quot;Helvetica Neue&quot;, Helvetica, Arial, sans-serif"/>
        <color rgb="FF1155CC"/>
        <sz val="11.0"/>
        <u/>
      </rPr>
      <t>Slime Morimori Dragon Quest - Shougeki no Shippo Dan (Japan).zip</t>
    </r>
  </si>
  <si>
    <r>
      <rPr>
        <rFont val="&quot;Helvetica Neue&quot;, Helvetica, Arial, sans-serif"/>
        <color rgb="FF1155CC"/>
        <sz val="11.0"/>
        <u/>
      </rPr>
      <t>Slot! Pro 2 Advance - GoGo Juggler &amp; New Tairyou (Japan).zip</t>
    </r>
  </si>
  <si>
    <r>
      <rPr>
        <rFont val="&quot;Helvetica Neue&quot;, Helvetica, Arial, sans-serif"/>
        <color rgb="FF1155CC"/>
        <sz val="11.0"/>
        <u/>
      </rPr>
      <t>Slot! Pro Advance - Takarabune &amp; Ooedo Sakurafubuki 2 (Japan).zip</t>
    </r>
  </si>
  <si>
    <r>
      <rPr>
        <rFont val="&quot;Helvetica Neue&quot;, Helvetica, Arial, sans-serif"/>
        <color rgb="FF1155CC"/>
        <sz val="11.0"/>
        <u/>
      </rPr>
      <t>Smashing Drive (Europe) (En,Fr,De,Es,It).zip</t>
    </r>
  </si>
  <si>
    <r>
      <rPr>
        <rFont val="&quot;Helvetica Neue&quot;, Helvetica, Arial, sans-serif"/>
        <color rgb="FF1155CC"/>
        <sz val="11.0"/>
        <u/>
      </rPr>
      <t>Smashing Drive (USA).zip</t>
    </r>
  </si>
  <si>
    <r>
      <rPr>
        <rFont val="&quot;Helvetica Neue&quot;, Helvetica, Arial, sans-serif"/>
        <color rgb="FF1155CC"/>
        <sz val="11.0"/>
        <u/>
      </rPr>
      <t>Smuggler's Run (Europe) (En,Fr,De,Es,It).zip</t>
    </r>
  </si>
  <si>
    <r>
      <rPr>
        <rFont val="&quot;Helvetica Neue&quot;, Helvetica, Arial, sans-serif"/>
        <color rgb="FF1155CC"/>
        <sz val="11.0"/>
        <u/>
      </rPr>
      <t>Smuggler's Run (USA).zip</t>
    </r>
  </si>
  <si>
    <r>
      <rPr>
        <rFont val="&quot;Helvetica Neue&quot;, Helvetica, Arial, sans-serif"/>
        <color rgb="FF1155CC"/>
        <sz val="11.0"/>
        <u/>
      </rPr>
      <t>Snap Kid's (Japan).zip</t>
    </r>
  </si>
  <si>
    <r>
      <rPr>
        <rFont val="&quot;Helvetica Neue&quot;, Helvetica, Arial, sans-serif"/>
        <color rgb="FF1155CC"/>
        <sz val="11.0"/>
        <u/>
      </rPr>
      <t>Snood (Europe) (En,Fr,De,Es,It).zip</t>
    </r>
  </si>
  <si>
    <r>
      <rPr>
        <rFont val="&quot;Helvetica Neue&quot;, Helvetica, Arial, sans-serif"/>
        <color rgb="FF1155CC"/>
        <sz val="11.0"/>
        <u/>
      </rPr>
      <t>Snood (USA).zip</t>
    </r>
  </si>
  <si>
    <r>
      <rPr>
        <rFont val="&quot;Helvetica Neue&quot;, Helvetica, Arial, sans-serif"/>
        <color rgb="FF1155CC"/>
        <sz val="11.0"/>
        <u/>
      </rPr>
      <t>Snood 2 - On Vacation (Europe) (En,Fr,De,Es,It).zip</t>
    </r>
  </si>
  <si>
    <r>
      <rPr>
        <rFont val="&quot;Helvetica Neue&quot;, Helvetica, Arial, sans-serif"/>
        <color rgb="FF1155CC"/>
        <sz val="11.0"/>
        <u/>
      </rPr>
      <t>Snood 2 - On Vacation (USA).zip</t>
    </r>
  </si>
  <si>
    <r>
      <rPr>
        <rFont val="&quot;Helvetica Neue&quot;, Helvetica, Arial, sans-serif"/>
        <color rgb="FF1155CC"/>
        <sz val="11.0"/>
        <u/>
      </rPr>
      <t>Soccer Kid (USA, Europe).zip</t>
    </r>
  </si>
  <si>
    <r>
      <rPr>
        <rFont val="&quot;Helvetica Neue&quot;, Helvetica, Arial, sans-serif"/>
        <color rgb="FF1155CC"/>
        <sz val="11.0"/>
        <u/>
      </rPr>
      <t>Soccer Mania (USA, Europe) (En,Fr,De,Es,It,Nl,Sv,Da).zip</t>
    </r>
  </si>
  <si>
    <r>
      <rPr>
        <rFont val="&quot;Helvetica Neue&quot;, Helvetica, Arial, sans-serif"/>
        <color rgb="FF1155CC"/>
        <sz val="11.0"/>
        <u/>
      </rPr>
      <t>Sonic 3 - Fighter Sonic (USA) (Unl).zip</t>
    </r>
  </si>
  <si>
    <r>
      <rPr>
        <rFont val="&quot;Helvetica Neue&quot;, Helvetica, Arial, sans-serif"/>
        <color rgb="FF1155CC"/>
        <sz val="11.0"/>
        <u/>
      </rPr>
      <t>Sonic Advance (Europe) (En,Ja,Fr,De,Es).zip</t>
    </r>
  </si>
  <si>
    <r>
      <rPr>
        <rFont val="&quot;Helvetica Neue&quot;, Helvetica, Arial, sans-serif"/>
        <color rgb="FF1155CC"/>
        <sz val="11.0"/>
        <u/>
      </rPr>
      <t>Sonic Advance (Japan) (En,Ja) (Rev 1) (Virtual Console).zip</t>
    </r>
  </si>
  <si>
    <r>
      <rPr>
        <rFont val="&quot;Helvetica Neue&quot;, Helvetica, Arial, sans-serif"/>
        <color rgb="FF1155CC"/>
        <sz val="11.0"/>
        <u/>
      </rPr>
      <t>Sonic Advance (Japan) (En,Ja) (Rev 1).zip</t>
    </r>
  </si>
  <si>
    <r>
      <rPr>
        <rFont val="&quot;Helvetica Neue&quot;, Helvetica, Arial, sans-serif"/>
        <color rgb="FF1155CC"/>
        <sz val="11.0"/>
        <u/>
      </rPr>
      <t>Sonic Advance (Japan) (En,Ja).zip</t>
    </r>
  </si>
  <si>
    <r>
      <rPr>
        <rFont val="&quot;Helvetica Neue&quot;, Helvetica, Arial, sans-serif"/>
        <color rgb="FF1155CC"/>
        <sz val="11.0"/>
        <u/>
      </rPr>
      <t>Sonic Advance (USA) (En,Ja) (Beta) (2001-10-31).zip</t>
    </r>
  </si>
  <si>
    <r>
      <rPr>
        <rFont val="&quot;Helvetica Neue&quot;, Helvetica, Arial, sans-serif"/>
        <color rgb="FF1155CC"/>
        <sz val="11.0"/>
        <u/>
      </rPr>
      <t>Sonic Advance (USA) (En,Ja).zip</t>
    </r>
  </si>
  <si>
    <r>
      <rPr>
        <rFont val="&quot;Helvetica Neue&quot;, Helvetica, Arial, sans-serif"/>
        <color rgb="FF1155CC"/>
        <sz val="11.0"/>
        <u/>
      </rPr>
      <t>Sonic Advance 2 (Europe) (En,Ja,Fr,De,Es,It).zip</t>
    </r>
  </si>
  <si>
    <r>
      <rPr>
        <rFont val="&quot;Helvetica Neue&quot;, Helvetica, Arial, sans-serif"/>
        <color rgb="FF1155CC"/>
        <sz val="11.0"/>
        <u/>
      </rPr>
      <t>Sonic Advance 2 (Japan) (En,Ja,Fr,De,Es,It) (Virtual Console).zip</t>
    </r>
  </si>
  <si>
    <r>
      <rPr>
        <rFont val="&quot;Helvetica Neue&quot;, Helvetica, Arial, sans-serif"/>
        <color rgb="FF1155CC"/>
        <sz val="11.0"/>
        <u/>
      </rPr>
      <t>Sonic Advance 2 (Japan) (En,Ja,Fr,De,Es,It).zip</t>
    </r>
  </si>
  <si>
    <r>
      <rPr>
        <rFont val="&quot;Helvetica Neue&quot;, Helvetica, Arial, sans-serif"/>
        <color rgb="FF1155CC"/>
        <sz val="11.0"/>
        <u/>
      </rPr>
      <t>Sonic Advance 2 (USA) (Beta) (2002-10-25).zip</t>
    </r>
  </si>
  <si>
    <r>
      <rPr>
        <rFont val="&quot;Helvetica Neue&quot;, Helvetica, Arial, sans-serif"/>
        <color rgb="FF1155CC"/>
        <sz val="11.0"/>
        <u/>
      </rPr>
      <t>Sonic Advance 2 (USA) (En,Ja,Fr,De,Es,It).zip</t>
    </r>
  </si>
  <si>
    <r>
      <rPr>
        <rFont val="&quot;Helvetica Neue&quot;, Helvetica, Arial, sans-serif"/>
        <color rgb="FF1155CC"/>
        <sz val="11.0"/>
        <u/>
      </rPr>
      <t>Sonic Advance 3 (Europe) (En,Ja,Fr,De,Es,It) (Beta).zip</t>
    </r>
  </si>
  <si>
    <r>
      <rPr>
        <rFont val="&quot;Helvetica Neue&quot;, Helvetica, Arial, sans-serif"/>
        <color rgb="FF1155CC"/>
        <sz val="11.0"/>
        <u/>
      </rPr>
      <t>Sonic Advance 3 (Europe) (En,Ja,Fr,De,Es,It).zip</t>
    </r>
  </si>
  <si>
    <r>
      <rPr>
        <rFont val="&quot;Helvetica Neue&quot;, Helvetica, Arial, sans-serif"/>
        <color rgb="FF1155CC"/>
        <sz val="11.0"/>
        <u/>
      </rPr>
      <t>Sonic Advance 3 (Japan) (Demo) (Kiosk, GameCube).zip</t>
    </r>
  </si>
  <si>
    <r>
      <rPr>
        <rFont val="&quot;Helvetica Neue&quot;, Helvetica, Arial, sans-serif"/>
        <color rgb="FF1155CC"/>
        <sz val="11.0"/>
        <u/>
      </rPr>
      <t>Sonic Advance 3 (Japan) (En,Ja,Fr,De,Es,It) (Virtual Console).zip</t>
    </r>
  </si>
  <si>
    <r>
      <rPr>
        <rFont val="&quot;Helvetica Neue&quot;, Helvetica, Arial, sans-serif"/>
        <color rgb="FF1155CC"/>
        <sz val="11.0"/>
        <u/>
      </rPr>
      <t>Sonic Advance 3 (Japan) (En,Ja,Fr,De,Es,It).zip</t>
    </r>
  </si>
  <si>
    <r>
      <rPr>
        <rFont val="&quot;Helvetica Neue&quot;, Helvetica, Arial, sans-serif"/>
        <color rgb="FF1155CC"/>
        <sz val="11.0"/>
        <u/>
      </rPr>
      <t>Sonic Advance 3 (USA) (En,Ja,Fr,De,Es,It).zip</t>
    </r>
  </si>
  <si>
    <r>
      <rPr>
        <rFont val="&quot;Helvetica Neue&quot;, Helvetica, Arial, sans-serif"/>
        <color rgb="FF1155CC"/>
        <sz val="11.0"/>
        <u/>
      </rPr>
      <t>Sonic Battle (Europe) (En,Ja,Fr,De,Es,It).zip</t>
    </r>
  </si>
  <si>
    <r>
      <rPr>
        <rFont val="&quot;Helvetica Neue&quot;, Helvetica, Arial, sans-serif"/>
        <color rgb="FF1155CC"/>
        <sz val="11.0"/>
        <u/>
      </rPr>
      <t>Sonic Battle (Japan) (En,Ja).zip</t>
    </r>
  </si>
  <si>
    <r>
      <rPr>
        <rFont val="&quot;Helvetica Neue&quot;, Helvetica, Arial, sans-serif"/>
        <color rgb="FF1155CC"/>
        <sz val="11.0"/>
        <u/>
      </rPr>
      <t>Sonic Battle (USA) (En,Ja,Fr,De,Es,It).zip</t>
    </r>
  </si>
  <si>
    <r>
      <rPr>
        <rFont val="&quot;Helvetica Neue&quot;, Helvetica, Arial, sans-serif"/>
        <color rgb="FF1155CC"/>
        <sz val="11.0"/>
        <u/>
      </rPr>
      <t>Sonic Pinball Party (Europe) (En,Ja,Fr,De,Es,It).zip</t>
    </r>
  </si>
  <si>
    <r>
      <rPr>
        <rFont val="&quot;Helvetica Neue&quot;, Helvetica, Arial, sans-serif"/>
        <color rgb="FF1155CC"/>
        <sz val="11.0"/>
        <u/>
      </rPr>
      <t>Sonic Pinball Party (Japan) (En,Ja,Fr,De,Es,It).zip</t>
    </r>
  </si>
  <si>
    <r>
      <rPr>
        <rFont val="&quot;Helvetica Neue&quot;, Helvetica, Arial, sans-serif"/>
        <color rgb="FF1155CC"/>
        <sz val="11.0"/>
        <u/>
      </rPr>
      <t>Sonic Pinball Party (USA) (En,Ja,Fr,De,Es,It).zip</t>
    </r>
  </si>
  <si>
    <r>
      <rPr>
        <rFont val="&quot;Helvetica Neue&quot;, Helvetica, Arial, sans-serif"/>
        <color rgb="FF1155CC"/>
        <sz val="11.0"/>
        <u/>
      </rPr>
      <t>Sonic The Hedgehog - Genesis (USA).zip</t>
    </r>
  </si>
  <si>
    <r>
      <rPr>
        <rFont val="&quot;Helvetica Neue&quot;, Helvetica, Arial, sans-serif"/>
        <color rgb="FF1155CC"/>
        <sz val="11.0"/>
        <u/>
      </rPr>
      <t>Sound of Thunder, A (Europe) (En,Fr,De,Es,It).zip</t>
    </r>
  </si>
  <si>
    <r>
      <rPr>
        <rFont val="&quot;Helvetica Neue&quot;, Helvetica, Arial, sans-serif"/>
        <color rgb="FF1155CC"/>
        <sz val="11.0"/>
        <u/>
      </rPr>
      <t>Sound of Thunder, A (USA) (En,Fr,De,Es,It).zip</t>
    </r>
  </si>
  <si>
    <r>
      <rPr>
        <rFont val="&quot;Helvetica Neue&quot;, Helvetica, Arial, sans-serif"/>
        <color rgb="FF1155CC"/>
        <sz val="11.0"/>
        <u/>
      </rPr>
      <t>Space Channel 5 - Ulala's Cosmic Attack (Europe).zip</t>
    </r>
  </si>
  <si>
    <r>
      <rPr>
        <rFont val="&quot;Helvetica Neue&quot;, Helvetica, Arial, sans-serif"/>
        <color rgb="FF1155CC"/>
        <sz val="11.0"/>
        <u/>
      </rPr>
      <t>Space Channel 5 - Ulala's Cosmic Attack (USA).zip</t>
    </r>
  </si>
  <si>
    <r>
      <rPr>
        <rFont val="&quot;Helvetica Neue&quot;, Helvetica, Arial, sans-serif"/>
        <color rgb="FF1155CC"/>
        <sz val="11.0"/>
        <u/>
      </rPr>
      <t>Space Hexcite - Maetel Legend EX (Japan).zip</t>
    </r>
  </si>
  <si>
    <r>
      <rPr>
        <rFont val="&quot;Helvetica Neue&quot;, Helvetica, Arial, sans-serif"/>
        <color rgb="FF1155CC"/>
        <sz val="11.0"/>
        <u/>
      </rPr>
      <t>Space Invaders (France).zip</t>
    </r>
  </si>
  <si>
    <r>
      <rPr>
        <rFont val="&quot;Helvetica Neue&quot;, Helvetica, Arial, sans-serif"/>
        <color rgb="FF1155CC"/>
        <sz val="11.0"/>
        <u/>
      </rPr>
      <t>Space Invaders (USA, Europe).zip</t>
    </r>
  </si>
  <si>
    <r>
      <rPr>
        <rFont val="&quot;Helvetica Neue&quot;, Helvetica, Arial, sans-serif"/>
        <color rgb="FF1155CC"/>
        <sz val="11.0"/>
        <u/>
      </rPr>
      <t>Space Invaders EX (Japan) (En).zip</t>
    </r>
  </si>
  <si>
    <r>
      <rPr>
        <rFont val="&quot;Helvetica Neue&quot;, Helvetica, Arial, sans-serif"/>
        <color rgb="FF1155CC"/>
        <sz val="11.0"/>
        <u/>
      </rPr>
      <t>Space Twins (World) (Proto) (Unl).zip</t>
    </r>
  </si>
  <si>
    <r>
      <rPr>
        <rFont val="&quot;Helvetica Neue&quot;, Helvetica, Arial, sans-serif"/>
        <color rgb="FF1155CC"/>
        <sz val="11.0"/>
        <u/>
      </rPr>
      <t>Speedball 2 (Europe) (En,Fr,De,Es,It).zip</t>
    </r>
  </si>
  <si>
    <r>
      <rPr>
        <rFont val="&quot;Helvetica Neue&quot;, Helvetica, Arial, sans-serif"/>
        <color rgb="FF1155CC"/>
        <sz val="11.0"/>
        <u/>
      </rPr>
      <t>Spider-Man (France).zip</t>
    </r>
  </si>
  <si>
    <r>
      <rPr>
        <rFont val="&quot;Helvetica Neue&quot;, Helvetica, Arial, sans-serif"/>
        <color rgb="FF1155CC"/>
        <sz val="11.0"/>
        <u/>
      </rPr>
      <t>Spider-Man (Germany).zip</t>
    </r>
  </si>
  <si>
    <r>
      <rPr>
        <rFont val="&quot;Helvetica Neue&quot;, Helvetica, Arial, sans-serif"/>
        <color rgb="FF1155CC"/>
        <sz val="11.0"/>
        <u/>
      </rPr>
      <t>Spider-Man (USA, Europe).zip</t>
    </r>
  </si>
  <si>
    <r>
      <rPr>
        <rFont val="&quot;Helvetica Neue&quot;, Helvetica, Arial, sans-serif"/>
        <color rgb="FF1155CC"/>
        <sz val="11.0"/>
        <u/>
      </rPr>
      <t>Spider-Man - Battle for New York (Europe) (En,Fr,De,Es,It).zip</t>
    </r>
  </si>
  <si>
    <r>
      <rPr>
        <rFont val="&quot;Helvetica Neue&quot;, Helvetica, Arial, sans-serif"/>
        <color rgb="FF1155CC"/>
        <sz val="11.0"/>
        <u/>
      </rPr>
      <t>Spider-Man - Battle for New York (USA).zip</t>
    </r>
  </si>
  <si>
    <r>
      <rPr>
        <rFont val="&quot;Helvetica Neue&quot;, Helvetica, Arial, sans-serif"/>
        <color rgb="FF1155CC"/>
        <sz val="11.0"/>
        <u/>
      </rPr>
      <t>Spider-Man - Mysterio's Menace (USA, Europe).zip</t>
    </r>
  </si>
  <si>
    <r>
      <rPr>
        <rFont val="&quot;Helvetica Neue&quot;, Helvetica, Arial, sans-serif"/>
        <color rgb="FF1155CC"/>
        <sz val="11.0"/>
        <u/>
      </rPr>
      <t>Spider-Man - Mysterio no Kyoui (Japan).zip</t>
    </r>
  </si>
  <si>
    <r>
      <rPr>
        <rFont val="&quot;Helvetica Neue&quot;, Helvetica, Arial, sans-serif"/>
        <color rgb="FF1155CC"/>
        <sz val="11.0"/>
        <u/>
      </rPr>
      <t>Spider-Man 2 (Europe) (En,Fr,De,Es).zip</t>
    </r>
  </si>
  <si>
    <r>
      <rPr>
        <rFont val="&quot;Helvetica Neue&quot;, Helvetica, Arial, sans-serif"/>
        <color rgb="FF1155CC"/>
        <sz val="11.0"/>
        <u/>
      </rPr>
      <t>Spider-Man 2 (Italy).zip</t>
    </r>
  </si>
  <si>
    <r>
      <rPr>
        <rFont val="&quot;Helvetica Neue&quot;, Helvetica, Arial, sans-serif"/>
        <color rgb="FF1155CC"/>
        <sz val="11.0"/>
        <u/>
      </rPr>
      <t>Spider-Man 2 (USA, Europe).zip</t>
    </r>
  </si>
  <si>
    <r>
      <rPr>
        <rFont val="&quot;Helvetica Neue&quot;, Helvetica, Arial, sans-serif"/>
        <color rgb="FF1155CC"/>
        <sz val="11.0"/>
        <u/>
      </rPr>
      <t>Spider-Man 3 (Europe).zip</t>
    </r>
  </si>
  <si>
    <r>
      <rPr>
        <rFont val="&quot;Helvetica Neue&quot;, Helvetica, Arial, sans-serif"/>
        <color rgb="FF1155CC"/>
        <sz val="11.0"/>
        <u/>
      </rPr>
      <t>Spider-Man 3 (France).zip</t>
    </r>
  </si>
  <si>
    <r>
      <rPr>
        <rFont val="&quot;Helvetica Neue&quot;, Helvetica, Arial, sans-serif"/>
        <color rgb="FF1155CC"/>
        <sz val="11.0"/>
        <u/>
      </rPr>
      <t>Spider-Man 3 (Germany).zip</t>
    </r>
  </si>
  <si>
    <r>
      <rPr>
        <rFont val="&quot;Helvetica Neue&quot;, Helvetica, Arial, sans-serif"/>
        <color rgb="FF1155CC"/>
        <sz val="11.0"/>
        <u/>
      </rPr>
      <t>Spider-Man 3 (Italy).zip</t>
    </r>
  </si>
  <si>
    <r>
      <rPr>
        <rFont val="&quot;Helvetica Neue&quot;, Helvetica, Arial, sans-serif"/>
        <color rgb="FF1155CC"/>
        <sz val="11.0"/>
        <u/>
      </rPr>
      <t>Spider-Man 3 (Spain).zip</t>
    </r>
  </si>
  <si>
    <r>
      <rPr>
        <rFont val="&quot;Helvetica Neue&quot;, Helvetica, Arial, sans-serif"/>
        <color rgb="FF1155CC"/>
        <sz val="11.0"/>
        <u/>
      </rPr>
      <t>Spider-Man 3 (USA) (Unl).zip</t>
    </r>
  </si>
  <si>
    <r>
      <rPr>
        <rFont val="&quot;Helvetica Neue&quot;, Helvetica, Arial, sans-serif"/>
        <color rgb="FF1155CC"/>
        <sz val="11.0"/>
        <u/>
      </rPr>
      <t>Spider-Man 3 (USA).zip</t>
    </r>
  </si>
  <si>
    <r>
      <rPr>
        <rFont val="&quot;Helvetica Neue&quot;, Helvetica, Arial, sans-serif"/>
        <color rgb="FF1155CC"/>
        <sz val="11.0"/>
        <u/>
      </rPr>
      <t>Spirit - Der Wilde Mustang - Auf der Suche nach Homeland (Germany) (Beta).zip</t>
    </r>
  </si>
  <si>
    <r>
      <rPr>
        <rFont val="&quot;Helvetica Neue&quot;, Helvetica, Arial, sans-serif"/>
        <color rgb="FF1155CC"/>
        <sz val="11.0"/>
        <u/>
      </rPr>
      <t>Spirit - Der Wilde Mustang - Auf der Suche nach Homeland (Germany).zip</t>
    </r>
  </si>
  <si>
    <r>
      <rPr>
        <rFont val="&quot;Helvetica Neue&quot;, Helvetica, Arial, sans-serif"/>
        <color rgb="FF1155CC"/>
        <sz val="11.0"/>
        <u/>
      </rPr>
      <t>Spirit - L'Etalon des Plaines - A la Recherche de la Terre Natale (France).zip</t>
    </r>
  </si>
  <si>
    <r>
      <rPr>
        <rFont val="&quot;Helvetica Neue&quot;, Helvetica, Arial, sans-serif"/>
        <color rgb="FF1155CC"/>
        <sz val="11.0"/>
        <u/>
      </rPr>
      <t>Spirit - Stallion of the Cimarron - Search for Homeland (Europe).zip</t>
    </r>
  </si>
  <si>
    <r>
      <rPr>
        <rFont val="&quot;Helvetica Neue&quot;, Helvetica, Arial, sans-serif"/>
        <color rgb="FF1155CC"/>
        <sz val="11.0"/>
        <u/>
      </rPr>
      <t>Spirit - Stallion of the Cimarron - Search for Homeland (USA).zip</t>
    </r>
  </si>
  <si>
    <r>
      <rPr>
        <rFont val="&quot;Helvetica Neue&quot;, Helvetica, Arial, sans-serif"/>
        <color rgb="FF1155CC"/>
        <sz val="11.0"/>
        <u/>
      </rPr>
      <t>Spirits &amp; Spells (USA).zip</t>
    </r>
  </si>
  <si>
    <r>
      <rPr>
        <rFont val="&quot;Helvetica Neue&quot;, Helvetica, Arial, sans-serif"/>
        <color rgb="FF1155CC"/>
        <sz val="11.0"/>
        <u/>
      </rPr>
      <t>SpongeBob's Atlantis SquarePantis (USA).zip</t>
    </r>
  </si>
  <si>
    <r>
      <rPr>
        <rFont val="&quot;Helvetica Neue&quot;, Helvetica, Arial, sans-serif"/>
        <color rgb="FF1155CC"/>
        <sz val="11.0"/>
        <u/>
      </rPr>
      <t>SpongeBob SquarePants - Battle for Bikini Bottom (Europe) (En,Fr,De).zip</t>
    </r>
  </si>
  <si>
    <r>
      <rPr>
        <rFont val="&quot;Helvetica Neue&quot;, Helvetica, Arial, sans-serif"/>
        <color rgb="FF1155CC"/>
        <sz val="11.0"/>
        <u/>
      </rPr>
      <t>SpongeBob SquarePants - Battle for Bikini Bottom (USA).zip</t>
    </r>
  </si>
  <si>
    <r>
      <rPr>
        <rFont val="&quot;Helvetica Neue&quot;, Helvetica, Arial, sans-serif"/>
        <color rgb="FF1155CC"/>
        <sz val="11.0"/>
        <u/>
      </rPr>
      <t>SpongeBob SquarePants - Creature from the Krusty Krab (Europe) (En,Fr,De,Es,It,Nl,Sv,Da).zip</t>
    </r>
  </si>
  <si>
    <r>
      <rPr>
        <rFont val="&quot;Helvetica Neue&quot;, Helvetica, Arial, sans-serif"/>
        <color rgb="FF1155CC"/>
        <sz val="11.0"/>
        <u/>
      </rPr>
      <t>SpongeBob SquarePants - Creature from the Krusty Krab (USA).zip</t>
    </r>
  </si>
  <si>
    <r>
      <rPr>
        <rFont val="&quot;Helvetica Neue&quot;, Helvetica, Arial, sans-serif"/>
        <color rgb="FF1155CC"/>
        <sz val="11.0"/>
        <u/>
      </rPr>
      <t>SpongeBob SquarePants - Lights, Camera, Pants! (Europe) (En,Fr,De,Es,It,Nl,Sv).zip</t>
    </r>
  </si>
  <si>
    <r>
      <rPr>
        <rFont val="&quot;Helvetica Neue&quot;, Helvetica, Arial, sans-serif"/>
        <color rgb="FF1155CC"/>
        <sz val="11.0"/>
        <u/>
      </rPr>
      <t>SpongeBob SquarePants - Lights, Camera, Pants! (USA) (Beta) (2005-08-03).zip</t>
    </r>
  </si>
  <si>
    <r>
      <rPr>
        <rFont val="&quot;Helvetica Neue&quot;, Helvetica, Arial, sans-serif"/>
        <color rgb="FF1155CC"/>
        <sz val="11.0"/>
        <u/>
      </rPr>
      <t>SpongeBob SquarePants - Lights, Camera, Pants! (USA) (Beta) (2005-08-05).zip</t>
    </r>
  </si>
  <si>
    <r>
      <rPr>
        <rFont val="&quot;Helvetica Neue&quot;, Helvetica, Arial, sans-serif"/>
        <color rgb="FF1155CC"/>
        <sz val="11.0"/>
        <u/>
      </rPr>
      <t>SpongeBob SquarePants - Lights, Camera, Pants! (USA).zip</t>
    </r>
  </si>
  <si>
    <r>
      <rPr>
        <rFont val="&quot;Helvetica Neue&quot;, Helvetica, Arial, sans-serif"/>
        <color rgb="FF1155CC"/>
        <sz val="11.0"/>
        <u/>
      </rPr>
      <t>SpongeBob SquarePants - Revenge of the Flying Dutchman (USA) (Beta).zip</t>
    </r>
  </si>
  <si>
    <r>
      <rPr>
        <rFont val="&quot;Helvetica Neue&quot;, Helvetica, Arial, sans-serif"/>
        <color rgb="FF1155CC"/>
        <sz val="11.0"/>
        <u/>
      </rPr>
      <t>SpongeBob SquarePants - Revenge of the Flying Dutchman (USA, Europe).zip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</si>
  <si>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(2000-11-28).zip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</si>
  <si>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(2001-01-08T051624).zip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</si>
  <si>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(2001-01-08T074756).zip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</si>
  <si>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(2001-02-05).zip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</si>
  <si>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(2001-02-15).zip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</si>
  <si>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(2001-02-23).zip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</si>
  <si>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(2001-02-26).zip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</si>
  <si>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(2001-03-01).zip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</si>
  <si>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(2001-03-12).zip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</si>
  <si>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(2001-03-14).zip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</si>
  <si>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(2001-03-28).zip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</si>
  <si>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(2001-04-03).zip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</si>
  <si>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(2001-04-04).zip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</si>
  <si>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(2001-06-06T113400).zip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</si>
  <si>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(2001-06-06T113900).zip</t>
    </r>
  </si>
  <si>
    <r>
      <rPr>
        <rFont val="&quot;Helvetica Neue&quot;, Helvetica, Arial, sans-serif"/>
        <color rgb="FF1155CC"/>
        <sz val="11.0"/>
        <u/>
      </rPr>
      <t>SpongeBob SquarePants - SuperSponge (USA, Europe) (Beta) (2001-07-31).zip</t>
    </r>
  </si>
  <si>
    <r>
      <rPr>
        <rFont val="&quot;Helvetica Neue&quot;, Helvetica, Arial, sans-serif"/>
        <color rgb="FF1155CC"/>
        <sz val="11.0"/>
        <u/>
      </rPr>
      <t>SpongeBob SquarePants - SuperSponge (USA, Europe).zip</t>
    </r>
  </si>
  <si>
    <r>
      <rPr>
        <rFont val="&quot;Helvetica Neue&quot;, Helvetica, Arial, sans-serif"/>
        <color rgb="FF1155CC"/>
        <sz val="11.0"/>
        <u/>
      </rPr>
      <t>SpongeBob SquarePants Movie, The (Europe) (En,Fr,De,Es,It,Nl).zip</t>
    </r>
  </si>
  <si>
    <r>
      <rPr>
        <rFont val="&quot;Helvetica Neue&quot;, Helvetica, Arial, sans-serif"/>
        <color rgb="FF1155CC"/>
        <sz val="11.0"/>
        <u/>
      </rPr>
      <t>SpongeBob SquarePants Movie, The (USA) (Beta 1).zip</t>
    </r>
  </si>
  <si>
    <r>
      <rPr>
        <rFont val="&quot;Helvetica Neue&quot;, Helvetica, Arial, sans-serif"/>
        <color rgb="FF1155CC"/>
        <sz val="11.0"/>
        <u/>
      </rPr>
      <t>SpongeBob SquarePants Movie, The (USA) (Beta 2).zip</t>
    </r>
  </si>
  <si>
    <r>
      <rPr>
        <rFont val="&quot;Helvetica Neue&quot;, Helvetica, Arial, sans-serif"/>
        <color rgb="FF1155CC"/>
        <sz val="11.0"/>
        <u/>
      </rPr>
      <t>SpongeBob SquarePants Movie, The (USA).zip</t>
    </r>
  </si>
  <si>
    <r>
      <rPr>
        <rFont val="&quot;Helvetica Neue&quot;, Helvetica, Arial, sans-serif"/>
        <color rgb="FF1155CC"/>
        <sz val="11.0"/>
        <u/>
      </rPr>
      <t>SpongeBob SquarePants and Friends - Battle for Volcano Island (Europe) (En,Fr,De,Es,It,Nl).zip</t>
    </r>
  </si>
  <si>
    <r>
      <rPr>
        <rFont val="&quot;Helvetica Neue&quot;, Helvetica, Arial, sans-serif"/>
        <color rgb="FF1155CC"/>
        <sz val="11.0"/>
        <u/>
      </rPr>
      <t>SpongeBob SquarePants and Friends Unite! (Europe) (En,Fr,De,Es,It).zip</t>
    </r>
  </si>
  <si>
    <r>
      <rPr>
        <rFont val="&quot;Helvetica Neue&quot;, Helvetica, Arial, sans-serif"/>
        <color rgb="FF1155CC"/>
        <sz val="11.0"/>
        <u/>
      </rPr>
      <t>SpongeBob SquarePants and Friends in Freeze Frame Frenzy (Europe) (En,Fr,De,Es,Nl).zip</t>
    </r>
  </si>
  <si>
    <r>
      <rPr>
        <rFont val="&quot;Helvetica Neue&quot;, Helvetica, Arial, sans-serif"/>
        <color rgb="FF1155CC"/>
        <sz val="11.0"/>
        <u/>
      </rPr>
      <t>SpongeBob and Friends - Attack of the Toybots (Europe) (En,De).zip</t>
    </r>
  </si>
  <si>
    <r>
      <rPr>
        <rFont val="&quot;Helvetica Neue&quot;, Helvetica, Arial, sans-serif"/>
        <color rgb="FF1155CC"/>
        <sz val="11.0"/>
        <u/>
      </rPr>
      <t>Sports Illustrated for Kids - Baseball (USA).zip</t>
    </r>
  </si>
  <si>
    <r>
      <rPr>
        <rFont val="&quot;Helvetica Neue&quot;, Helvetica, Arial, sans-serif"/>
        <color rgb="FF1155CC"/>
        <sz val="11.0"/>
        <u/>
      </rPr>
      <t>Sports Illustrated for Kids - Football (USA).zip</t>
    </r>
  </si>
  <si>
    <r>
      <rPr>
        <rFont val="&quot;Helvetica Neue&quot;, Helvetica, Arial, sans-serif"/>
        <color rgb="FF1155CC"/>
        <sz val="11.0"/>
        <u/>
      </rPr>
      <t>Sportsmans Pack 2 in 1 - Cabela's Big Game Hunter + Rapala Pro Fishing (USA).zip</t>
    </r>
  </si>
  <si>
    <r>
      <rPr>
        <rFont val="&quot;Helvetica Neue&quot;, Helvetica, Arial, sans-serif"/>
        <color rgb="FF1155CC"/>
        <sz val="11.0"/>
        <u/>
      </rPr>
      <t>Spout GBA (World) (Aftermarket) (Unl).zip</t>
    </r>
  </si>
  <si>
    <r>
      <rPr>
        <rFont val="&quot;Helvetica Neue&quot;, Helvetica, Arial, sans-serif"/>
        <color rgb="FF1155CC"/>
        <sz val="11.0"/>
        <u/>
      </rPr>
      <t>Spy Hunter (Europe) (En,Ja,Fr,De,Es).zip</t>
    </r>
  </si>
  <si>
    <r>
      <rPr>
        <rFont val="&quot;Helvetica Neue&quot;, Helvetica, Arial, sans-serif"/>
        <color rgb="FF1155CC"/>
        <sz val="11.0"/>
        <u/>
      </rPr>
      <t>Spy Hunter (USA) (En,Ja,Fr,De,Es).zip</t>
    </r>
  </si>
  <si>
    <r>
      <rPr>
        <rFont val="&quot;Helvetica Neue&quot;, Helvetica, Arial, sans-serif"/>
        <color rgb="FF1155CC"/>
        <sz val="11.0"/>
        <u/>
      </rPr>
      <t>Spy Kids 3-D - Game Over (Europe).zip</t>
    </r>
  </si>
  <si>
    <r>
      <rPr>
        <rFont val="&quot;Helvetica Neue&quot;, Helvetica, Arial, sans-serif"/>
        <color rgb="FF1155CC"/>
        <sz val="11.0"/>
        <u/>
      </rPr>
      <t>Spy Kids 3-D - Game Over (USA).zip</t>
    </r>
  </si>
  <si>
    <r>
      <rPr>
        <rFont val="&quot;Helvetica Neue&quot;, Helvetica, Arial, sans-serif"/>
        <color rgb="FF1155CC"/>
        <sz val="11.0"/>
        <u/>
      </rPr>
      <t>Spy Kids Challenger (USA).zip</t>
    </r>
  </si>
  <si>
    <r>
      <rPr>
        <rFont val="&quot;Helvetica Neue&quot;, Helvetica, Arial, sans-serif"/>
        <color rgb="FF1155CC"/>
        <sz val="11.0"/>
        <u/>
      </rPr>
      <t>Spy Muppets - License to Croak (USA) (En,Fr,De,Es,It,Nl).zip</t>
    </r>
  </si>
  <si>
    <r>
      <rPr>
        <rFont val="&quot;Helvetica Neue&quot;, Helvetica, Arial, sans-serif"/>
        <color rgb="FF1155CC"/>
        <sz val="11.0"/>
        <u/>
      </rPr>
      <t>Spyro - Attack of the Rhynocs (USA).zip</t>
    </r>
  </si>
  <si>
    <r>
      <rPr>
        <rFont val="&quot;Helvetica Neue&quot;, Helvetica, Arial, sans-serif"/>
        <color rgb="FF1155CC"/>
        <sz val="11.0"/>
        <u/>
      </rPr>
      <t>Spyro - Season of Ice (Europe) (En,Fr,De,Es,It).zip</t>
    </r>
  </si>
  <si>
    <r>
      <rPr>
        <rFont val="&quot;Helvetica Neue&quot;, Helvetica, Arial, sans-serif"/>
        <color rgb="FF1155CC"/>
        <sz val="11.0"/>
        <u/>
      </rPr>
      <t>Spyro - Season of Ice (USA).zip</t>
    </r>
  </si>
  <si>
    <r>
      <rPr>
        <rFont val="&quot;Helvetica Neue&quot;, Helvetica, Arial, sans-serif"/>
        <color rgb="FF1155CC"/>
        <sz val="11.0"/>
        <u/>
      </rPr>
      <t>Spyro 2 - Season of Flame (Europe) (En,Fr,De,Es,It) (Beta).zip</t>
    </r>
  </si>
  <si>
    <r>
      <rPr>
        <rFont val="&quot;Helvetica Neue&quot;, Helvetica, Arial, sans-serif"/>
        <color rgb="FF1155CC"/>
        <sz val="11.0"/>
        <u/>
      </rPr>
      <t>Spyro 2 - Season of Flame (Europe) (En,Fr,De,Es,It).zip</t>
    </r>
  </si>
  <si>
    <r>
      <rPr>
        <rFont val="&quot;Helvetica Neue&quot;, Helvetica, Arial, sans-serif"/>
        <color rgb="FF1155CC"/>
        <sz val="11.0"/>
        <u/>
      </rPr>
      <t>Spyro 2 - Season of Flame (USA).zip</t>
    </r>
  </si>
  <si>
    <r>
      <rPr>
        <rFont val="&quot;Helvetica Neue&quot;, Helvetica, Arial, sans-serif"/>
        <color rgb="FF1155CC"/>
        <sz val="11.0"/>
        <u/>
      </rPr>
      <t>Spyro Advance (Japan).zip</t>
    </r>
  </si>
  <si>
    <r>
      <rPr>
        <rFont val="&quot;Helvetica Neue&quot;, Helvetica, Arial, sans-serif"/>
        <color rgb="FF1155CC"/>
        <sz val="11.0"/>
        <u/>
      </rPr>
      <t>Spyro Advance - Wakuwaku Tomodachi Daisakusen! (Japan).zip</t>
    </r>
  </si>
  <si>
    <r>
      <rPr>
        <rFont val="&quot;Helvetica Neue&quot;, Helvetica, Arial, sans-serif"/>
        <color rgb="FF1155CC"/>
        <sz val="11.0"/>
        <u/>
      </rPr>
      <t>Spyro Adventure (Europe) (En,Fr,De,Es,It,Nl).zip</t>
    </r>
  </si>
  <si>
    <r>
      <rPr>
        <rFont val="&quot;Helvetica Neue&quot;, Helvetica, Arial, sans-serif"/>
        <color rgb="FF1155CC"/>
        <sz val="11.0"/>
        <u/>
      </rPr>
      <t>Spyro Fusion (Europe) (En,Fr,De,Es,It).zip</t>
    </r>
  </si>
  <si>
    <r>
      <rPr>
        <rFont val="&quot;Helvetica Neue&quot;, Helvetica, Arial, sans-serif"/>
        <color rgb="FF1155CC"/>
        <sz val="11.0"/>
        <u/>
      </rPr>
      <t>Spyro Orange - The Cortex Conspiracy (USA) (Rev 1).zip</t>
    </r>
  </si>
  <si>
    <r>
      <rPr>
        <rFont val="&quot;Helvetica Neue&quot;, Helvetica, Arial, sans-serif"/>
        <color rgb="FF1155CC"/>
        <sz val="11.0"/>
        <u/>
      </rPr>
      <t>Spyro Orange - The Cortex Conspiracy (USA).zip</t>
    </r>
  </si>
  <si>
    <r>
      <rPr>
        <rFont val="&quot;Helvetica Neue&quot;, Helvetica, Arial, sans-serif"/>
        <color rgb="FF1155CC"/>
        <sz val="11.0"/>
        <u/>
      </rPr>
      <t>Spyro Superpack - Spyro - Season of Ice + Spyro 2 - Season of Flame (USA).zip</t>
    </r>
  </si>
  <si>
    <r>
      <rPr>
        <rFont val="&quot;Helvetica Neue&quot;, Helvetica, Arial, sans-serif"/>
        <color rgb="FF1155CC"/>
        <sz val="11.0"/>
        <u/>
      </rPr>
      <t>Stadium Games (Europe).zip</t>
    </r>
  </si>
  <si>
    <r>
      <rPr>
        <rFont val="&quot;Helvetica Neue&quot;, Helvetica, Arial, sans-serif"/>
        <color rgb="FF1155CC"/>
        <sz val="11.0"/>
        <u/>
      </rPr>
      <t>Stadium Games (USA).zip</t>
    </r>
  </si>
  <si>
    <r>
      <rPr>
        <rFont val="&quot;Helvetica Neue&quot;, Helvetica, Arial, sans-serif"/>
        <color rgb="FF1155CC"/>
        <sz val="11.0"/>
        <u/>
      </rPr>
      <t>Star Wars - Episode II - Attack of the Clones (Europe) (En,Fr,De,Es,It).zip</t>
    </r>
  </si>
  <si>
    <r>
      <rPr>
        <rFont val="&quot;Helvetica Neue&quot;, Helvetica, Arial, sans-serif"/>
        <color rgb="FF1155CC"/>
        <sz val="11.0"/>
        <u/>
      </rPr>
      <t>Star Wars - Episode II - Attack of the Clones (USA).zip</t>
    </r>
  </si>
  <si>
    <r>
      <rPr>
        <rFont val="&quot;Helvetica Neue&quot;, Helvetica, Arial, sans-serif"/>
        <color rgb="FF1155CC"/>
        <sz val="11.0"/>
        <u/>
      </rPr>
      <t>Star Wars - Episode III - Revenge of the Sith (Europe) (En,Fr,De,Es,It,Nl).zip</t>
    </r>
  </si>
  <si>
    <r>
      <rPr>
        <rFont val="&quot;Helvetica Neue&quot;, Helvetica, Arial, sans-serif"/>
        <color rgb="FF1155CC"/>
        <sz val="11.0"/>
        <u/>
      </rPr>
      <t>Star Wars - Episode III - Revenge of the Sith (USA) (En,Fr,Es).zip</t>
    </r>
  </si>
  <si>
    <r>
      <rPr>
        <rFont val="&quot;Helvetica Neue&quot;, Helvetica, Arial, sans-serif"/>
        <color rgb="FF1155CC"/>
        <sz val="11.0"/>
        <u/>
      </rPr>
      <t>Star Wars - Flight of the Falcon (Europe) (En,Fr,De).zip</t>
    </r>
  </si>
  <si>
    <r>
      <rPr>
        <rFont val="&quot;Helvetica Neue&quot;, Helvetica, Arial, sans-serif"/>
        <color rgb="FF1155CC"/>
        <sz val="11.0"/>
        <u/>
      </rPr>
      <t>Star Wars - Flight of the Falcon (USA).zip</t>
    </r>
  </si>
  <si>
    <r>
      <rPr>
        <rFont val="&quot;Helvetica Neue&quot;, Helvetica, Arial, sans-serif"/>
        <color rgb="FF1155CC"/>
        <sz val="11.0"/>
        <u/>
      </rPr>
      <t>Star Wars - Jedi Power Battles (Europe) (En,Fr,De,Es).zip</t>
    </r>
  </si>
  <si>
    <r>
      <rPr>
        <rFont val="&quot;Helvetica Neue&quot;, Helvetica, Arial, sans-serif"/>
        <color rgb="FF1155CC"/>
        <sz val="11.0"/>
        <u/>
      </rPr>
      <t>Star Wars - Jedi Power Battles (USA).zip</t>
    </r>
  </si>
  <si>
    <r>
      <rPr>
        <rFont val="&quot;Helvetica Neue&quot;, Helvetica, Arial, sans-serif"/>
        <color rgb="FF1155CC"/>
        <sz val="11.0"/>
        <u/>
      </rPr>
      <t>Star Wars - The New Droid Army (Europe) (En,Fr,De,Es).zip</t>
    </r>
  </si>
  <si>
    <r>
      <rPr>
        <rFont val="&quot;Helvetica Neue&quot;, Helvetica, Arial, sans-serif"/>
        <color rgb="FF1155CC"/>
        <sz val="11.0"/>
        <u/>
      </rPr>
      <t>Star Wars - The New Droid Army (USA).zip</t>
    </r>
  </si>
  <si>
    <r>
      <rPr>
        <rFont val="&quot;Helvetica Neue&quot;, Helvetica, Arial, sans-serif"/>
        <color rgb="FF1155CC"/>
        <sz val="11.0"/>
        <u/>
      </rPr>
      <t>Star Wars Trilogy - Apprentice of the Force (Europe) (En,Fr,De,Es,It,Nl).zip</t>
    </r>
  </si>
  <si>
    <r>
      <rPr>
        <rFont val="&quot;Helvetica Neue&quot;, Helvetica, Arial, sans-serif"/>
        <color rgb="FF1155CC"/>
        <sz val="11.0"/>
        <u/>
      </rPr>
      <t>Star Wars Trilogy - Apprentice of the Force (USA) (Beta).zip</t>
    </r>
  </si>
  <si>
    <r>
      <rPr>
        <rFont val="&quot;Helvetica Neue&quot;, Helvetica, Arial, sans-serif"/>
        <color rgb="FF1155CC"/>
        <sz val="11.0"/>
        <u/>
      </rPr>
      <t>Star Wars Trilogy - Apprentice of the Force (USA) (En,Fr,Es).zip</t>
    </r>
  </si>
  <si>
    <r>
      <rPr>
        <rFont val="&quot;Helvetica Neue&quot;, Helvetica, Arial, sans-serif"/>
        <color rgb="FF1155CC"/>
        <sz val="11.0"/>
        <u/>
      </rPr>
      <t>Star X (Europe) (En,Fr,De,Es,It,Nl).zip</t>
    </r>
  </si>
  <si>
    <r>
      <rPr>
        <rFont val="&quot;Helvetica Neue&quot;, Helvetica, Arial, sans-serif"/>
        <color rgb="FF1155CC"/>
        <sz val="11.0"/>
        <u/>
      </rPr>
      <t>Star X (USA) (En,Fr,De,Es,It,Nl).zip</t>
    </r>
  </si>
  <si>
    <r>
      <rPr>
        <rFont val="&quot;Helvetica Neue&quot;, Helvetica, Arial, sans-serif"/>
        <color rgb="FF1155CC"/>
        <sz val="11.0"/>
        <u/>
      </rPr>
      <t>Starsky &amp; Hutch (Europe) (En,Fr,De,Es,It).zip</t>
    </r>
  </si>
  <si>
    <r>
      <rPr>
        <rFont val="&quot;Helvetica Neue&quot;, Helvetica, Arial, sans-serif"/>
        <color rgb="FF1155CC"/>
        <sz val="11.0"/>
        <u/>
      </rPr>
      <t>Starsky &amp; Hutch (USA) (Beta) (2003-02-11).zip</t>
    </r>
  </si>
  <si>
    <r>
      <rPr>
        <rFont val="&quot;Helvetica Neue&quot;, Helvetica, Arial, sans-serif"/>
        <color rgb="FF1155CC"/>
        <sz val="11.0"/>
        <u/>
      </rPr>
      <t>Starsky &amp; Hutch (USA).zip</t>
    </r>
  </si>
  <si>
    <r>
      <rPr>
        <rFont val="&quot;Helvetica Neue&quot;, Helvetica, Arial, sans-serif"/>
        <color rgb="FF1155CC"/>
        <sz val="11.0"/>
        <u/>
      </rPr>
      <t>Steel Empire (Europe).zip</t>
    </r>
  </si>
  <si>
    <r>
      <rPr>
        <rFont val="&quot;Helvetica Neue&quot;, Helvetica, Arial, sans-serif"/>
        <color rgb="FF1155CC"/>
        <sz val="11.0"/>
        <u/>
      </rPr>
      <t>Strawberry Shortcake - Ice Cream Island - Riding Camp (Europe) (En,Fr,De,Es,It,Nl,Pt,Da) (Rev 1).zip</t>
    </r>
  </si>
  <si>
    <r>
      <rPr>
        <rFont val="&quot;Helvetica Neue&quot;, Helvetica, Arial, sans-serif"/>
        <color rgb="FF1155CC"/>
        <sz val="11.0"/>
        <u/>
      </rPr>
      <t>Strawberry Shortcake - Ice Cream Island - Riding Camp (Europe) (En,Fr,De,Es,It,Nl,Pt,Da).zip</t>
    </r>
  </si>
  <si>
    <r>
      <rPr>
        <rFont val="&quot;Helvetica Neue&quot;, Helvetica, Arial, sans-serif"/>
        <color rgb="FF1155CC"/>
        <sz val="11.0"/>
        <u/>
      </rPr>
      <t>Strawberry Shortcake - Summertime Adventure (USA).zip</t>
    </r>
  </si>
  <si>
    <r>
      <rPr>
        <rFont val="&quot;Helvetica Neue&quot;, Helvetica, Arial, sans-serif"/>
        <color rgb="FF1155CC"/>
        <sz val="11.0"/>
        <u/>
      </rPr>
      <t>Strawberry Shortcake - Summertime Adventure - Special Edition (USA).zip</t>
    </r>
  </si>
  <si>
    <r>
      <rPr>
        <rFont val="&quot;Helvetica Neue&quot;, Helvetica, Arial, sans-serif"/>
        <color rgb="FF1155CC"/>
        <sz val="11.0"/>
        <u/>
      </rPr>
      <t>Strawberry Shortcake - Sweet Dreams (USA).zip</t>
    </r>
  </si>
  <si>
    <r>
      <rPr>
        <rFont val="&quot;Helvetica Neue&quot;, Helvetica, Arial, sans-serif"/>
        <color rgb="FF1155CC"/>
        <sz val="11.0"/>
        <u/>
      </rPr>
      <t>Street Fighter Alpha 3 (Europe).zip</t>
    </r>
  </si>
  <si>
    <r>
      <rPr>
        <rFont val="&quot;Helvetica Neue&quot;, Helvetica, Arial, sans-serif"/>
        <color rgb="FF1155CC"/>
        <sz val="11.0"/>
        <u/>
      </rPr>
      <t>Street Fighter Alpha 3 (USA).zip</t>
    </r>
  </si>
  <si>
    <r>
      <rPr>
        <rFont val="&quot;Helvetica Neue&quot;, Helvetica, Arial, sans-serif"/>
        <color rgb="FF1155CC"/>
        <sz val="11.0"/>
        <u/>
      </rPr>
      <t>Street Fighter Zero 3 Upper (Japan).zip</t>
    </r>
  </si>
  <si>
    <r>
      <rPr>
        <rFont val="&quot;Helvetica Neue&quot;, Helvetica, Arial, sans-serif"/>
        <color rgb="FF1155CC"/>
        <sz val="11.0"/>
        <u/>
      </rPr>
      <t>Street Jam Basketball (USA, Europe).zip</t>
    </r>
  </si>
  <si>
    <r>
      <rPr>
        <rFont val="&quot;Helvetica Neue&quot;, Helvetica, Arial, sans-serif"/>
        <color rgb="FF1155CC"/>
        <sz val="11.0"/>
        <u/>
      </rPr>
      <t>Street Racing Syndicate (Europe) (En,Fr,De,Es,It).zip</t>
    </r>
  </si>
  <si>
    <r>
      <rPr>
        <rFont val="&quot;Helvetica Neue&quot;, Helvetica, Arial, sans-serif"/>
        <color rgb="FF1155CC"/>
        <sz val="11.0"/>
        <u/>
      </rPr>
      <t>Street Racing Syndicate (USA).zip</t>
    </r>
  </si>
  <si>
    <r>
      <rPr>
        <rFont val="&quot;Helvetica Neue&quot;, Helvetica, Arial, sans-serif"/>
        <color rgb="FF1155CC"/>
        <sz val="11.0"/>
        <u/>
      </rPr>
      <t>Strike Force Hydra (Europe).zip</t>
    </r>
  </si>
  <si>
    <r>
      <rPr>
        <rFont val="&quot;Helvetica Neue&quot;, Helvetica, Arial, sans-serif"/>
        <color rgb="FF1155CC"/>
        <sz val="11.0"/>
        <u/>
      </rPr>
      <t>Strike Force Hydra (USA).zip</t>
    </r>
  </si>
  <si>
    <r>
      <rPr>
        <rFont val="&quot;Helvetica Neue&quot;, Helvetica, Arial, sans-serif"/>
        <color rgb="FF1155CC"/>
        <sz val="11.0"/>
        <u/>
      </rPr>
      <t>Stuart Little 2 (Europe) (Rev 1).zip</t>
    </r>
  </si>
  <si>
    <r>
      <rPr>
        <rFont val="&quot;Helvetica Neue&quot;, Helvetica, Arial, sans-serif"/>
        <color rgb="FF1155CC"/>
        <sz val="11.0"/>
        <u/>
      </rPr>
      <t>Stuart Little 2 (France).zip</t>
    </r>
  </si>
  <si>
    <r>
      <rPr>
        <rFont val="&quot;Helvetica Neue&quot;, Helvetica, Arial, sans-serif"/>
        <color rgb="FF1155CC"/>
        <sz val="11.0"/>
        <u/>
      </rPr>
      <t>Stuart Little 2 (USA, Europe).zip</t>
    </r>
  </si>
  <si>
    <r>
      <rPr>
        <rFont val="&quot;Helvetica Neue&quot;, Helvetica, Arial, sans-serif"/>
        <color rgb="FF1155CC"/>
        <sz val="11.0"/>
        <u/>
      </rPr>
      <t>Stuntman (Europe) (En,Fr,De,Es,It).zip</t>
    </r>
  </si>
  <si>
    <r>
      <rPr>
        <rFont val="&quot;Helvetica Neue&quot;, Helvetica, Arial, sans-serif"/>
        <color rgb="FF1155CC"/>
        <sz val="11.0"/>
        <u/>
      </rPr>
      <t>Stuntman (USA) (En,Fr,Es).zip</t>
    </r>
  </si>
  <si>
    <r>
      <rPr>
        <rFont val="&quot;Helvetica Neue&quot;, Helvetica, Arial, sans-serif"/>
        <color rgb="FF1155CC"/>
        <sz val="11.0"/>
        <u/>
      </rPr>
      <t>Sugar Sugar Rune - Heart Ga Ippai! Moegi Gakuen (Japan).zip</t>
    </r>
  </si>
  <si>
    <r>
      <rPr>
        <rFont val="&quot;Helvetica Neue&quot;, Helvetica, Arial, sans-serif"/>
        <color rgb="FF1155CC"/>
        <sz val="11.0"/>
        <u/>
      </rPr>
      <t>Suite Life of Zack &amp; Cody, The - Tipton Caper (USA) (En,Fr).zip</t>
    </r>
  </si>
  <si>
    <r>
      <rPr>
        <rFont val="&quot;Helvetica Neue&quot;, Helvetica, Arial, sans-serif"/>
        <color rgb="FF1155CC"/>
        <sz val="11.0"/>
        <u/>
      </rPr>
      <t>Summon Night - Craft Sword Monogatari (Japan).zip</t>
    </r>
  </si>
  <si>
    <r>
      <rPr>
        <rFont val="&quot;Helvetica Neue&quot;, Helvetica, Arial, sans-serif"/>
        <color rgb="FF1155CC"/>
        <sz val="11.0"/>
        <u/>
      </rPr>
      <t>Summon Night - Craft Sword Monogatari - Hajimari no Ishi (Japan).zip</t>
    </r>
  </si>
  <si>
    <r>
      <rPr>
        <rFont val="&quot;Helvetica Neue&quot;, Helvetica, Arial, sans-serif"/>
        <color rgb="FF1155CC"/>
        <sz val="11.0"/>
        <u/>
      </rPr>
      <t>Summon Night - Craft Sword Monogatari 2 (Japan).zip</t>
    </r>
  </si>
  <si>
    <r>
      <rPr>
        <rFont val="&quot;Helvetica Neue&quot;, Helvetica, Arial, sans-serif"/>
        <color rgb="FF1155CC"/>
        <sz val="11.0"/>
        <u/>
      </rPr>
      <t>Summon Night - Swordcraft Story (USA).zip</t>
    </r>
  </si>
  <si>
    <r>
      <rPr>
        <rFont val="&quot;Helvetica Neue&quot;, Helvetica, Arial, sans-serif"/>
        <color rgb="FF1155CC"/>
        <sz val="11.0"/>
        <u/>
      </rPr>
      <t>Summon Night - Swordcraft Story 2 (USA).zip</t>
    </r>
  </si>
  <si>
    <r>
      <rPr>
        <rFont val="&quot;Helvetica Neue&quot;, Helvetica, Arial, sans-serif"/>
        <color rgb="FF1155CC"/>
        <sz val="11.0"/>
        <u/>
      </rPr>
      <t>Sum of All Fears, The (Europe) (En,Fr,De,Es,It).zip</t>
    </r>
  </si>
  <si>
    <r>
      <rPr>
        <rFont val="&quot;Helvetica Neue&quot;, Helvetica, Arial, sans-serif"/>
        <color rgb="FF1155CC"/>
        <sz val="11.0"/>
        <u/>
      </rPr>
      <t>Sum of All Fears, The (USA) (En,Fr,De,Es,It).zip</t>
    </r>
  </si>
  <si>
    <r>
      <rPr>
        <rFont val="&quot;Helvetica Neue&quot;, Helvetica, Arial, sans-serif"/>
        <color rgb="FF1155CC"/>
        <sz val="11.0"/>
        <u/>
      </rPr>
      <t>Super Army War (USA).zip</t>
    </r>
  </si>
  <si>
    <r>
      <rPr>
        <rFont val="&quot;Helvetica Neue&quot;, Helvetica, Arial, sans-serif"/>
        <color rgb="FF1155CC"/>
        <sz val="11.0"/>
        <u/>
      </rPr>
      <t>Super Black Bass Advance (Europe).zip</t>
    </r>
  </si>
  <si>
    <r>
      <rPr>
        <rFont val="&quot;Helvetica Neue&quot;, Helvetica, Arial, sans-serif"/>
        <color rgb="FF1155CC"/>
        <sz val="11.0"/>
        <u/>
      </rPr>
      <t>Super Black Bass Advance (Japan).zip</t>
    </r>
  </si>
  <si>
    <r>
      <rPr>
        <rFont val="&quot;Helvetica Neue&quot;, Helvetica, Arial, sans-serif"/>
        <color rgb="FF1155CC"/>
        <sz val="11.0"/>
        <u/>
      </rPr>
      <t>Super Bubble Pop (Europe) (En,Fr,De,Es,It,Nl,Pt,Sv).zip</t>
    </r>
  </si>
  <si>
    <r>
      <rPr>
        <rFont val="&quot;Helvetica Neue&quot;, Helvetica, Arial, sans-serif"/>
        <color rgb="FF1155CC"/>
        <sz val="11.0"/>
        <u/>
      </rPr>
      <t>Super Bubble Pop (USA).zip</t>
    </r>
  </si>
  <si>
    <r>
      <rPr>
        <rFont val="&quot;Helvetica Neue&quot;, Helvetica, Arial, sans-serif"/>
        <color rgb="FF1155CC"/>
        <sz val="11.0"/>
        <u/>
      </rPr>
      <t>Super Bubble Pop (World) (Evercade) (Unl).zip</t>
    </r>
  </si>
  <si>
    <r>
      <rPr>
        <rFont val="&quot;Helvetica Neue&quot;, Helvetica, Arial, sans-serif"/>
        <color rgb="FF1155CC"/>
        <sz val="11.0"/>
        <u/>
      </rPr>
      <t>Super Bust-A-Move (Europe) (En,Fr,De,Es,It).zip</t>
    </r>
  </si>
  <si>
    <r>
      <rPr>
        <rFont val="&quot;Helvetica Neue&quot;, Helvetica, Arial, sans-serif"/>
        <color rgb="FF1155CC"/>
        <sz val="11.0"/>
        <u/>
      </rPr>
      <t>Super Bust-A-Move (USA) (En,Fr,Es).zip</t>
    </r>
  </si>
  <si>
    <r>
      <rPr>
        <rFont val="&quot;Helvetica Neue&quot;, Helvetica, Arial, sans-serif"/>
        <color rgb="FF1155CC"/>
        <sz val="11.0"/>
        <u/>
      </rPr>
      <t>Super Chinese 1, 2 Advance (Japan).zip</t>
    </r>
  </si>
  <si>
    <r>
      <rPr>
        <rFont val="&quot;Helvetica Neue&quot;, Helvetica, Arial, sans-serif"/>
        <color rgb="FF1155CC"/>
        <sz val="11.0"/>
        <u/>
      </rPr>
      <t>Super Collapse! II (USA).zip</t>
    </r>
  </si>
  <si>
    <r>
      <rPr>
        <rFont val="&quot;Helvetica Neue&quot;, Helvetica, Arial, sans-serif"/>
        <color rgb="FF1155CC"/>
        <sz val="11.0"/>
        <u/>
      </rPr>
      <t>Super Dodge Ball Advance (Europe).zip</t>
    </r>
  </si>
  <si>
    <r>
      <rPr>
        <rFont val="&quot;Helvetica Neue&quot;, Helvetica, Arial, sans-serif"/>
        <color rgb="FF1155CC"/>
        <sz val="11.0"/>
        <u/>
      </rPr>
      <t>Super Dodge Ball Advance (USA) (Beta).zip</t>
    </r>
  </si>
  <si>
    <r>
      <rPr>
        <rFont val="&quot;Helvetica Neue&quot;, Helvetica, Arial, sans-serif"/>
        <color rgb="FF1155CC"/>
        <sz val="11.0"/>
        <u/>
      </rPr>
      <t>Super Dodge Ball Advance (USA) (Rev 1).zip</t>
    </r>
  </si>
  <si>
    <r>
      <rPr>
        <rFont val="&quot;Helvetica Neue&quot;, Helvetica, Arial, sans-serif"/>
        <color rgb="FF1155CC"/>
        <sz val="11.0"/>
        <u/>
      </rPr>
      <t>Super Dodge Ball Advance (USA).zip</t>
    </r>
  </si>
  <si>
    <r>
      <rPr>
        <rFont val="&quot;Helvetica Neue&quot;, Helvetica, Arial, sans-serif"/>
        <color rgb="FF1155CC"/>
        <sz val="11.0"/>
        <u/>
      </rPr>
      <t>Super Donkey Kong (Japan).zip</t>
    </r>
  </si>
  <si>
    <r>
      <rPr>
        <rFont val="&quot;Helvetica Neue&quot;, Helvetica, Arial, sans-serif"/>
        <color rgb="FF1155CC"/>
        <sz val="11.0"/>
        <u/>
      </rPr>
      <t>Super Donkey Kong 2 (Japan).zip</t>
    </r>
  </si>
  <si>
    <r>
      <rPr>
        <rFont val="&quot;Helvetica Neue&quot;, Helvetica, Arial, sans-serif"/>
        <color rgb="FF1155CC"/>
        <sz val="11.0"/>
        <u/>
      </rPr>
      <t>Super Donkey Kong 3 (Japan).zip</t>
    </r>
  </si>
  <si>
    <r>
      <rPr>
        <rFont val="&quot;Helvetica Neue&quot;, Helvetica, Arial, sans-serif"/>
        <color rgb="FF1155CC"/>
        <sz val="11.0"/>
        <u/>
      </rPr>
      <t>Super Dropzone - Intergalactic Rescue Mission (Europe).zip</t>
    </r>
  </si>
  <si>
    <r>
      <rPr>
        <rFont val="&quot;Helvetica Neue&quot;, Helvetica, Arial, sans-serif"/>
        <color rgb="FF1155CC"/>
        <sz val="11.0"/>
        <u/>
      </rPr>
      <t>Super Dropzone - Intergalactic Rescue Mission (USA).zip</t>
    </r>
  </si>
  <si>
    <r>
      <rPr>
        <rFont val="&quot;Helvetica Neue&quot;, Helvetica, Arial, sans-serif"/>
        <color rgb="FF1155CC"/>
        <sz val="11.0"/>
        <u/>
      </rPr>
      <t>Super Duper Sumos (USA).zip</t>
    </r>
  </si>
  <si>
    <r>
      <rPr>
        <rFont val="&quot;Helvetica Neue&quot;, Helvetica, Arial, sans-serif"/>
        <color rgb="FF1155CC"/>
        <sz val="11.0"/>
        <u/>
      </rPr>
      <t>Super Ghouls'n Ghosts (USA) (Virtual Console).zip</t>
    </r>
  </si>
  <si>
    <r>
      <rPr>
        <rFont val="&quot;Helvetica Neue&quot;, Helvetica, Arial, sans-serif"/>
        <color rgb="FF1155CC"/>
        <sz val="11.0"/>
        <u/>
      </rPr>
      <t>Super Ghouls'n Ghosts (USA, Europe).zip</t>
    </r>
  </si>
  <si>
    <r>
      <rPr>
        <rFont val="&quot;Helvetica Neue&quot;, Helvetica, Arial, sans-serif"/>
        <color rgb="FF1155CC"/>
        <sz val="11.0"/>
        <u/>
      </rPr>
      <t>Super Hornet FA 18F (USA, Europe).zip</t>
    </r>
  </si>
  <si>
    <r>
      <rPr>
        <rFont val="&quot;Helvetica Neue&quot;, Helvetica, Arial, sans-serif"/>
        <color rgb="FF1155CC"/>
        <sz val="11.0"/>
        <u/>
      </rPr>
      <t>Super Mario Advance (USA) (Demo) (Kiosk).zip</t>
    </r>
  </si>
  <si>
    <r>
      <rPr>
        <rFont val="&quot;Helvetica Neue&quot;, Helvetica, Arial, sans-serif"/>
        <color rgb="FF1155CC"/>
        <sz val="11.0"/>
        <u/>
      </rPr>
      <t>Super Mario Advance (USA, Europe) (Virtual Console).zip</t>
    </r>
  </si>
  <si>
    <r>
      <rPr>
        <rFont val="&quot;Helvetica Neue&quot;, Helvetica, Arial, sans-serif"/>
        <color rgb="FF1155CC"/>
        <sz val="11.0"/>
        <u/>
      </rPr>
      <t>Super Mario Advance (USA, Europe).zip</t>
    </r>
  </si>
  <si>
    <r>
      <rPr>
        <rFont val="&quot;Helvetica Neue&quot;, Helvetica, Arial, sans-serif"/>
        <color rgb="FF1155CC"/>
        <sz val="11.0"/>
        <u/>
      </rPr>
      <t>Super Mario Advance - Super Mario USA + Mario Brothers (Japan) (Virtual Console).zip</t>
    </r>
  </si>
  <si>
    <r>
      <rPr>
        <rFont val="&quot;Helvetica Neue&quot;, Helvetica, Arial, sans-serif"/>
        <color rgb="FF1155CC"/>
        <sz val="11.0"/>
        <u/>
      </rPr>
      <t>Super Mario Advance - Super Mario USA + Mario Brothers (Japan).zip</t>
    </r>
  </si>
  <si>
    <r>
      <rPr>
        <rFont val="&quot;Helvetica Neue&quot;, Helvetica, Arial, sans-serif"/>
        <color rgb="FF1155CC"/>
        <sz val="11.0"/>
        <u/>
      </rPr>
      <t>Super Mario Advance 2 - Super Mario World (Europe) (En,Fr,De,Es).zip</t>
    </r>
  </si>
  <si>
    <r>
      <rPr>
        <rFont val="&quot;Helvetica Neue&quot;, Helvetica, Arial, sans-serif"/>
        <color rgb="FF1155CC"/>
        <sz val="11.0"/>
        <u/>
      </rPr>
      <t>Super Mario Advance 2 - Super Mario World (USA, Australia).zip</t>
    </r>
  </si>
  <si>
    <r>
      <rPr>
        <rFont val="&quot;Helvetica Neue&quot;, Helvetica, Arial, sans-serif"/>
        <color rgb="FF1155CC"/>
        <sz val="11.0"/>
        <u/>
      </rPr>
      <t>Super Mario Advance 2 - Super Mario World + Mario Brothers (Japan).zip</t>
    </r>
  </si>
  <si>
    <r>
      <rPr>
        <rFont val="&quot;Helvetica Neue&quot;, Helvetica, Arial, sans-serif"/>
        <color rgb="FF1155CC"/>
        <sz val="11.0"/>
        <u/>
      </rPr>
      <t>Super Mario Advance 3 - Yoshi's Island (Europe) (En,Fr,De,Es,It) (Virtual Console).zip</t>
    </r>
  </si>
  <si>
    <r>
      <rPr>
        <rFont val="&quot;Helvetica Neue&quot;, Helvetica, Arial, sans-serif"/>
        <color rgb="FF1155CC"/>
        <sz val="11.0"/>
        <u/>
      </rPr>
      <t>Super Mario Advance 3 - Yoshi's Island (Europe) (En,Fr,De,Es,It).zip</t>
    </r>
  </si>
  <si>
    <r>
      <rPr>
        <rFont val="&quot;Helvetica Neue&quot;, Helvetica, Arial, sans-serif"/>
        <color rgb="FF1155CC"/>
        <sz val="11.0"/>
        <u/>
      </rPr>
      <t>Super Mario Advance 3 - Yoshi's Island (USA) (Virtual Console).zip</t>
    </r>
  </si>
  <si>
    <r>
      <rPr>
        <rFont val="&quot;Helvetica Neue&quot;, Helvetica, Arial, sans-serif"/>
        <color rgb="FF1155CC"/>
        <sz val="11.0"/>
        <u/>
      </rPr>
      <t>Super Mario Advance 3 - Yoshi's Island (USA).zip</t>
    </r>
  </si>
  <si>
    <r>
      <rPr>
        <rFont val="&quot;Helvetica Neue&quot;, Helvetica, Arial, sans-serif"/>
        <color rgb="FF1155CC"/>
        <sz val="11.0"/>
        <u/>
      </rPr>
      <t>Super Mario Advance 3 - Yoshi's Island + Mario Brothers (Japan) (Virtual Console).zip</t>
    </r>
  </si>
  <si>
    <r>
      <rPr>
        <rFont val="&quot;Helvetica Neue&quot;, Helvetica, Arial, sans-serif"/>
        <color rgb="FF1155CC"/>
        <sz val="11.0"/>
        <u/>
      </rPr>
      <t>Super Mario Advance 3 - Yoshi's Island + Mario Brothers (Japan).zip</t>
    </r>
  </si>
  <si>
    <r>
      <rPr>
        <rFont val="&quot;Helvetica Neue&quot;, Helvetica, Arial, sans-serif"/>
        <color rgb="FF1155CC"/>
        <sz val="11.0"/>
        <u/>
      </rPr>
      <t>Super Mario Advance 4 - Super Mario 3 + Mario Brothers (Japan) (Rev 1).zip</t>
    </r>
  </si>
  <si>
    <r>
      <rPr>
        <rFont val="&quot;Helvetica Neue&quot;, Helvetica, Arial, sans-serif"/>
        <color rgb="FF1155CC"/>
        <sz val="11.0"/>
        <u/>
      </rPr>
      <t>Super Mario Advance 4 - Super Mario 3 + Mario Brothers (Japan) (Rev 2) (Switch Online).zip</t>
    </r>
  </si>
  <si>
    <r>
      <rPr>
        <rFont val="&quot;Helvetica Neue&quot;, Helvetica, Arial, sans-serif"/>
        <color rgb="FF1155CC"/>
        <sz val="11.0"/>
        <u/>
      </rPr>
      <t>Super Mario Advance 4 - Super Mario 3 + Mario Brothers (Japan) (Rev 2) (Virtual Console).zip</t>
    </r>
  </si>
  <si>
    <r>
      <rPr>
        <rFont val="&quot;Helvetica Neue&quot;, Helvetica, Arial, sans-serif"/>
        <color rgb="FF1155CC"/>
        <sz val="11.0"/>
        <u/>
      </rPr>
      <t>Super Mario Advance 4 - Super Mario 3 + Mario Brothers (Japan) (Rev 2).zip</t>
    </r>
  </si>
  <si>
    <r>
      <rPr>
        <rFont val="&quot;Helvetica Neue&quot;, Helvetica, Arial, sans-serif"/>
        <color rgb="FF1155CC"/>
        <sz val="11.0"/>
        <u/>
      </rPr>
      <t>Super Mario Advance 4 - Super Mario 3 + Mario Brothers (Japan).zip</t>
    </r>
  </si>
  <si>
    <r>
      <rPr>
        <rFont val="&quot;Helvetica Neue&quot;, Helvetica, Arial, sans-serif"/>
        <color rgb="FF1155CC"/>
        <sz val="11.0"/>
        <u/>
      </rPr>
      <t>Super Mario Advance 4 - Super Mario Bros. 3 (Europe) (En,Fr,De,Es,It) (Rev 1) (Switch Online).zip</t>
    </r>
  </si>
  <si>
    <r>
      <rPr>
        <rFont val="&quot;Helvetica Neue&quot;, Helvetica, Arial, sans-serif"/>
        <color rgb="FF1155CC"/>
        <sz val="11.0"/>
        <u/>
      </rPr>
      <t>Super Mario Advance 4 - Super Mario Bros. 3 (Europe) (En,Fr,De,Es,It) (Rev 1) (Virtual Console).zip</t>
    </r>
  </si>
  <si>
    <r>
      <rPr>
        <rFont val="&quot;Helvetica Neue&quot;, Helvetica, Arial, sans-serif"/>
        <color rgb="FF1155CC"/>
        <sz val="11.0"/>
        <u/>
      </rPr>
      <t>Super Mario Advance 4 - Super Mario Bros. 3 (Europe) (En,Fr,De,Es,It) (Rev 1).zip</t>
    </r>
  </si>
  <si>
    <r>
      <rPr>
        <rFont val="&quot;Helvetica Neue&quot;, Helvetica, Arial, sans-serif"/>
        <color rgb="FF1155CC"/>
        <sz val="11.0"/>
        <u/>
      </rPr>
      <t>Super Mario Advance 4 - Super Mario Bros. 3 (Europe) (En,Fr,De,Es,It).zip</t>
    </r>
  </si>
  <si>
    <r>
      <rPr>
        <rFont val="&quot;Helvetica Neue&quot;, Helvetica, Arial, sans-serif"/>
        <color rgb="FF1155CC"/>
        <sz val="11.0"/>
        <u/>
      </rPr>
      <t>Super Mario Advance 4 - Super Mario Bros. 3 (USA) (Rev 1) (Switch Online).zip</t>
    </r>
  </si>
  <si>
    <r>
      <rPr>
        <rFont val="&quot;Helvetica Neue&quot;, Helvetica, Arial, sans-serif"/>
        <color rgb="FF1155CC"/>
        <sz val="11.0"/>
        <u/>
      </rPr>
      <t>Super Mario Advance 4 - Super Mario Bros. 3 (USA) (Rev 1) (Virtual Console).zip</t>
    </r>
  </si>
  <si>
    <r>
      <rPr>
        <rFont val="&quot;Helvetica Neue&quot;, Helvetica, Arial, sans-serif"/>
        <color rgb="FF1155CC"/>
        <sz val="11.0"/>
        <u/>
      </rPr>
      <t>Super Mario Advance 4 - Super Mario Bros. 3 (USA).zip</t>
    </r>
  </si>
  <si>
    <r>
      <rPr>
        <rFont val="&quot;Helvetica Neue&quot;, Helvetica, Arial, sans-serif"/>
        <color rgb="FF1155CC"/>
        <sz val="11.0"/>
        <u/>
      </rPr>
      <t>Super Mario Advance 4 - Super Mario Bros. 3 (USA, Australia) (Rev 1).zip</t>
    </r>
  </si>
  <si>
    <r>
      <rPr>
        <rFont val="&quot;Helvetica Neue&quot;, Helvetica, Arial, sans-serif"/>
        <color rgb="FF1155CC"/>
        <sz val="11.0"/>
        <u/>
      </rPr>
      <t>Super Mario Ball (Europe) (Virtual Console).zip</t>
    </r>
  </si>
  <si>
    <r>
      <rPr>
        <rFont val="&quot;Helvetica Neue&quot;, Helvetica, Arial, sans-serif"/>
        <color rgb="FF1155CC"/>
        <sz val="11.0"/>
        <u/>
      </rPr>
      <t>Super Mario Ball (Europe).zip</t>
    </r>
  </si>
  <si>
    <r>
      <rPr>
        <rFont val="&quot;Helvetica Neue&quot;, Helvetica, Arial, sans-serif"/>
        <color rgb="FF1155CC"/>
        <sz val="11.0"/>
        <u/>
      </rPr>
      <t>Super Mario Ball (Japan) (Demo) (Kiosk, GameCube).zip</t>
    </r>
  </si>
  <si>
    <r>
      <rPr>
        <rFont val="&quot;Helvetica Neue&quot;, Helvetica, Arial, sans-serif"/>
        <color rgb="FF1155CC"/>
        <sz val="11.0"/>
        <u/>
      </rPr>
      <t>Super Mario Ball (Japan) (Virtual Console).zip</t>
    </r>
  </si>
  <si>
    <r>
      <rPr>
        <rFont val="&quot;Helvetica Neue&quot;, Helvetica, Arial, sans-serif"/>
        <color rgb="FF1155CC"/>
        <sz val="11.0"/>
        <u/>
      </rPr>
      <t>Super Mario Ball (Japan).zip</t>
    </r>
  </si>
  <si>
    <r>
      <rPr>
        <rFont val="&quot;Helvetica Neue&quot;, Helvetica, Arial, sans-serif"/>
        <color rgb="FF1155CC"/>
        <sz val="11.0"/>
        <u/>
      </rPr>
      <t>Super Mario Bros. (Japan) (Hot Mario Campaign).zip</t>
    </r>
  </si>
  <si>
    <r>
      <rPr>
        <rFont val="&quot;Helvetica Neue&quot;, Helvetica, Arial, sans-serif"/>
        <color rgb="FF1155CC"/>
        <sz val="11.0"/>
        <u/>
      </rPr>
      <t>Super Monkey Ball Jr. (Europe) (En,Fr,De,Es,It).zip</t>
    </r>
  </si>
  <si>
    <r>
      <rPr>
        <rFont val="&quot;Helvetica Neue&quot;, Helvetica, Arial, sans-serif"/>
        <color rgb="FF1155CC"/>
        <sz val="11.0"/>
        <u/>
      </rPr>
      <t>Super Monkey Ball Jr. (USA) (Beta) (2002-08-06).zip</t>
    </r>
  </si>
  <si>
    <r>
      <rPr>
        <rFont val="&quot;Helvetica Neue&quot;, Helvetica, Arial, sans-serif"/>
        <color rgb="FF1155CC"/>
        <sz val="11.0"/>
        <u/>
      </rPr>
      <t>Super Monkey Ball Jr. (USA).zip</t>
    </r>
  </si>
  <si>
    <r>
      <rPr>
        <rFont val="&quot;Helvetica Neue&quot;, Helvetica, Arial, sans-serif"/>
        <color rgb="FF1155CC"/>
        <sz val="11.0"/>
        <u/>
      </rPr>
      <t>Super Panda (USA) (Unl).zip</t>
    </r>
  </si>
  <si>
    <r>
      <rPr>
        <rFont val="&quot;Helvetica Neue&quot;, Helvetica, Arial, sans-serif"/>
        <color rgb="FF1155CC"/>
        <sz val="11.0"/>
        <u/>
      </rPr>
      <t>Super Puzzle Bobble Advance (Japan) (En).zip</t>
    </r>
  </si>
  <si>
    <r>
      <rPr>
        <rFont val="&quot;Helvetica Neue&quot;, Helvetica, Arial, sans-serif"/>
        <color rgb="FF1155CC"/>
        <sz val="11.0"/>
        <u/>
      </rPr>
      <t>Super Puzzle Fighter II (Europe).zip</t>
    </r>
  </si>
  <si>
    <r>
      <rPr>
        <rFont val="&quot;Helvetica Neue&quot;, Helvetica, Arial, sans-serif"/>
        <color rgb="FF1155CC"/>
        <sz val="11.0"/>
        <u/>
      </rPr>
      <t>Super Puzzle Fighter II (USA) (Rev 1).zip</t>
    </r>
  </si>
  <si>
    <r>
      <rPr>
        <rFont val="&quot;Helvetica Neue&quot;, Helvetica, Arial, sans-serif"/>
        <color rgb="FF1155CC"/>
        <sz val="11.0"/>
        <u/>
      </rPr>
      <t>Super Puzzle Fighter II (USA).zip</t>
    </r>
  </si>
  <si>
    <r>
      <rPr>
        <rFont val="&quot;Helvetica Neue&quot;, Helvetica, Arial, sans-serif"/>
        <color rgb="FF1155CC"/>
        <sz val="11.0"/>
        <u/>
      </rPr>
      <t>Super Real Mahjong Dousoukai (Japan).zip</t>
    </r>
  </si>
  <si>
    <r>
      <rPr>
        <rFont val="&quot;Helvetica Neue&quot;, Helvetica, Arial, sans-serif"/>
        <color rgb="FF1155CC"/>
        <sz val="11.0"/>
        <u/>
      </rPr>
      <t>Super Robot Taisen - Original Generation (Europe).zip</t>
    </r>
  </si>
  <si>
    <r>
      <rPr>
        <rFont val="&quot;Helvetica Neue&quot;, Helvetica, Arial, sans-serif"/>
        <color rgb="FF1155CC"/>
        <sz val="11.0"/>
        <u/>
      </rPr>
      <t>Super Robot Taisen - Original Generation (Japan).zip</t>
    </r>
  </si>
  <si>
    <r>
      <rPr>
        <rFont val="&quot;Helvetica Neue&quot;, Helvetica, Arial, sans-serif"/>
        <color rgb="FF1155CC"/>
        <sz val="11.0"/>
        <u/>
      </rPr>
      <t>Super Robot Taisen - Original Generation (USA).zip</t>
    </r>
  </si>
  <si>
    <r>
      <rPr>
        <rFont val="&quot;Helvetica Neue&quot;, Helvetica, Arial, sans-serif"/>
        <color rgb="FF1155CC"/>
        <sz val="11.0"/>
        <u/>
      </rPr>
      <t>Super Robot Taisen - Original Generation 2 (Japan).zip</t>
    </r>
  </si>
  <si>
    <r>
      <rPr>
        <rFont val="&quot;Helvetica Neue&quot;, Helvetica, Arial, sans-serif"/>
        <color rgb="FF1155CC"/>
        <sz val="11.0"/>
        <u/>
      </rPr>
      <t>Super Robot Taisen - Original Generation 2 (USA).zip</t>
    </r>
  </si>
  <si>
    <r>
      <rPr>
        <rFont val="&quot;Helvetica Neue&quot;, Helvetica, Arial, sans-serif"/>
        <color rgb="FF1155CC"/>
        <sz val="11.0"/>
        <u/>
      </rPr>
      <t>Super Robot Taisen A (Japan).zip</t>
    </r>
  </si>
  <si>
    <r>
      <rPr>
        <rFont val="&quot;Helvetica Neue&quot;, Helvetica, Arial, sans-serif"/>
        <color rgb="FF1155CC"/>
        <sz val="11.0"/>
        <u/>
      </rPr>
      <t>Super Robot Taisen D (Japan).zip</t>
    </r>
  </si>
  <si>
    <r>
      <rPr>
        <rFont val="&quot;Helvetica Neue&quot;, Helvetica, Arial, sans-serif"/>
        <color rgb="FF1155CC"/>
        <sz val="11.0"/>
        <u/>
      </rPr>
      <t>Super Robot Taisen J (Japan).zip</t>
    </r>
  </si>
  <si>
    <r>
      <rPr>
        <rFont val="&quot;Helvetica Neue&quot;, Helvetica, Arial, sans-serif"/>
        <color rgb="FF1155CC"/>
        <sz val="11.0"/>
        <u/>
      </rPr>
      <t>Super Robot Taisen R (Japan).zip</t>
    </r>
  </si>
  <si>
    <r>
      <rPr>
        <rFont val="&quot;Helvetica Neue&quot;, Helvetica, Arial, sans-serif"/>
        <color rgb="FF1155CC"/>
        <sz val="11.0"/>
        <u/>
      </rPr>
      <t>Super Street Fighter II Turbo - Revival (Europe) (Rev 1) (Virtual Console).zip</t>
    </r>
  </si>
  <si>
    <r>
      <rPr>
        <rFont val="&quot;Helvetica Neue&quot;, Helvetica, Arial, sans-serif"/>
        <color rgb="FF1155CC"/>
        <sz val="11.0"/>
        <u/>
      </rPr>
      <t>Super Street Fighter II Turbo - Revival (Europe) (Rev 1).zip</t>
    </r>
  </si>
  <si>
    <r>
      <rPr>
        <rFont val="&quot;Helvetica Neue&quot;, Helvetica, Arial, sans-serif"/>
        <color rgb="FF1155CC"/>
        <sz val="11.0"/>
        <u/>
      </rPr>
      <t>Super Street Fighter II Turbo - Revival (Europe).zip</t>
    </r>
  </si>
  <si>
    <r>
      <rPr>
        <rFont val="&quot;Helvetica Neue&quot;, Helvetica, Arial, sans-serif"/>
        <color rgb="FF1155CC"/>
        <sz val="11.0"/>
        <u/>
      </rPr>
      <t>Super Street Fighter II Turbo - Revival (USA) (Virtual Console).zip</t>
    </r>
  </si>
  <si>
    <r>
      <rPr>
        <rFont val="&quot;Helvetica Neue&quot;, Helvetica, Arial, sans-serif"/>
        <color rgb="FF1155CC"/>
        <sz val="11.0"/>
        <u/>
      </rPr>
      <t>Super Street Fighter II Turbo - Revival (USA).zip</t>
    </r>
  </si>
  <si>
    <r>
      <rPr>
        <rFont val="&quot;Helvetica Neue&quot;, Helvetica, Arial, sans-serif"/>
        <color rgb="FF1155CC"/>
        <sz val="11.0"/>
        <u/>
      </rPr>
      <t>Super Street Fighter II X - Revival (Japan) (Virtual Console).zip</t>
    </r>
  </si>
  <si>
    <r>
      <rPr>
        <rFont val="&quot;Helvetica Neue&quot;, Helvetica, Arial, sans-serif"/>
        <color rgb="FF1155CC"/>
        <sz val="11.0"/>
        <u/>
      </rPr>
      <t>Super Street Fighter II X - Revival (Japan).zip</t>
    </r>
  </si>
  <si>
    <r>
      <rPr>
        <rFont val="&quot;Helvetica Neue&quot;, Helvetica, Arial, sans-serif"/>
        <color rgb="FF1155CC"/>
        <sz val="11.0"/>
        <u/>
      </rPr>
      <t>Superman - Countdown to Apokolips (Europe) (En,Fr,De,Es,It).zip</t>
    </r>
  </si>
  <si>
    <r>
      <rPr>
        <rFont val="&quot;Helvetica Neue&quot;, Helvetica, Arial, sans-serif"/>
        <color rgb="FF1155CC"/>
        <sz val="11.0"/>
        <u/>
      </rPr>
      <t>Superman - Countdown to Apokolips (USA).zip</t>
    </r>
  </si>
  <si>
    <r>
      <rPr>
        <rFont val="&quot;Helvetica Neue&quot;, Helvetica, Arial, sans-serif"/>
        <color rgb="FF1155CC"/>
        <sz val="11.0"/>
        <u/>
      </rPr>
      <t>Superman Returns - Fortress of Solitude (USA, Europe) (Beta).zip</t>
    </r>
  </si>
  <si>
    <r>
      <rPr>
        <rFont val="&quot;Helvetica Neue&quot;, Helvetica, Arial, sans-serif"/>
        <color rgb="FF1155CC"/>
        <sz val="11.0"/>
        <u/>
      </rPr>
      <t>Superman Returns - Fortress of Solitude (USA, Europe) (En,Fr,De,Es,It).zip</t>
    </r>
  </si>
  <si>
    <r>
      <rPr>
        <rFont val="&quot;Helvetica Neue&quot;, Helvetica, Arial, sans-serif"/>
        <color rgb="FF1155CC"/>
        <sz val="11.0"/>
        <u/>
      </rPr>
      <t>Surf's Up (Europe) (En,Fr,De,Es,It).zip</t>
    </r>
  </si>
  <si>
    <r>
      <rPr>
        <rFont val="&quot;Helvetica Neue&quot;, Helvetica, Arial, sans-serif"/>
        <color rgb="FF1155CC"/>
        <sz val="11.0"/>
        <u/>
      </rPr>
      <t>Surf's Up (Europe) (En,Fr,Es).zip</t>
    </r>
  </si>
  <si>
    <r>
      <rPr>
        <rFont val="&quot;Helvetica Neue&quot;, Helvetica, Arial, sans-serif"/>
        <color rgb="FF1155CC"/>
        <sz val="11.0"/>
        <u/>
      </rPr>
      <t>Surf's Up (USA) (En,Fr,Es).zip</t>
    </r>
  </si>
  <si>
    <r>
      <rPr>
        <rFont val="&quot;Helvetica Neue&quot;, Helvetica, Arial, sans-serif"/>
        <color rgb="FF1155CC"/>
        <sz val="11.0"/>
        <u/>
      </rPr>
      <t>Sushi the Cat (World) (Unl).zip</t>
    </r>
  </si>
  <si>
    <r>
      <rPr>
        <rFont val="&quot;Helvetica Neue&quot;, Helvetica, Arial, sans-serif"/>
        <color rgb="FF1155CC"/>
        <sz val="11.0"/>
        <u/>
      </rPr>
      <t>Sutakomi - Star Communicator (Japan).zip</t>
    </r>
  </si>
  <si>
    <r>
      <rPr>
        <rFont val="&quot;Helvetica Neue&quot;, Helvetica, Arial, sans-serif"/>
        <color rgb="FF1155CC"/>
        <sz val="11.0"/>
        <u/>
      </rPr>
      <t>Sweet Cookie Pie (Japan).zip</t>
    </r>
  </si>
  <si>
    <r>
      <rPr>
        <rFont val="&quot;Helvetica Neue&quot;, Helvetica, Arial, sans-serif"/>
        <color rgb="FF1155CC"/>
        <sz val="11.0"/>
        <u/>
      </rPr>
      <t>Sword of Mana (Europe) (Es,It).zip</t>
    </r>
  </si>
  <si>
    <r>
      <rPr>
        <rFont val="&quot;Helvetica Neue&quot;, Helvetica, Arial, sans-serif"/>
        <color rgb="FF1155CC"/>
        <sz val="11.0"/>
        <u/>
      </rPr>
      <t>Sword of Mana (Europe) (Fr,De).zip</t>
    </r>
  </si>
  <si>
    <r>
      <rPr>
        <rFont val="&quot;Helvetica Neue&quot;, Helvetica, Arial, sans-serif"/>
        <color rgb="FF1155CC"/>
        <sz val="11.0"/>
        <u/>
      </rPr>
      <t>Sword of Mana (Europe).zip</t>
    </r>
  </si>
  <si>
    <r>
      <rPr>
        <rFont val="&quot;Helvetica Neue&quot;, Helvetica, Arial, sans-serif"/>
        <color rgb="FF1155CC"/>
        <sz val="11.0"/>
        <u/>
      </rPr>
      <t>Sword of Mana (USA, Australia).zip</t>
    </r>
  </si>
  <si>
    <r>
      <rPr>
        <rFont val="&quot;Helvetica Neue&quot;, Helvetica, Arial, sans-serif"/>
        <color rgb="FF1155CC"/>
        <sz val="11.0"/>
        <u/>
      </rPr>
      <t>Sylvanian Families - Fashion Designer ni Naritai! - Kurumi-risu no Onnanoko (Japan).zip</t>
    </r>
  </si>
  <si>
    <r>
      <rPr>
        <rFont val="&quot;Helvetica Neue&quot;, Helvetica, Arial, sans-serif"/>
        <color rgb="FF1155CC"/>
        <sz val="11.0"/>
        <u/>
      </rPr>
      <t>Sylvanian Families - Yousei no Stick to Fushigi no Ki - Marron-inu no Onnanoko (Japan).zip</t>
    </r>
  </si>
  <si>
    <r>
      <rPr>
        <rFont val="&quot;Helvetica Neue&quot;, Helvetica, Arial, sans-serif"/>
        <color rgb="FF1155CC"/>
        <sz val="11.0"/>
        <u/>
      </rPr>
      <t>Sylvanian Families 4 - Meguru Kisetsu no Tapestry (Japan).zip</t>
    </r>
  </si>
  <si>
    <r>
      <rPr>
        <rFont val="&quot;Helvetica Neue&quot;, Helvetica, Arial, sans-serif"/>
        <color rgb="FF1155CC"/>
        <sz val="11.0"/>
        <u/>
      </rPr>
      <t>TG Rally (Europe).zip</t>
    </r>
  </si>
  <si>
    <r>
      <rPr>
        <rFont val="&quot;Helvetica Neue&quot;, Helvetica, Arial, sans-serif"/>
        <color rgb="FF1155CC"/>
        <sz val="11.0"/>
        <u/>
      </rPr>
      <t>TMNT (USA) (En,Fr,Es).zip</t>
    </r>
  </si>
  <si>
    <r>
      <rPr>
        <rFont val="&quot;Helvetica Neue&quot;, Helvetica, Arial, sans-serif"/>
        <color rgb="FF1155CC"/>
        <sz val="11.0"/>
        <u/>
      </rPr>
      <t>TMNT - Teenage Mutant Ninja Turtles (Europe) (En,Fr,De,Es,It).zip</t>
    </r>
  </si>
  <si>
    <r>
      <rPr>
        <rFont val="&quot;Helvetica Neue&quot;, Helvetica, Arial, sans-serif"/>
        <color rgb="FF1155CC"/>
        <sz val="11.0"/>
        <u/>
      </rPr>
      <t>TOCA World Touring Cars (Europe).zip</t>
    </r>
  </si>
  <si>
    <r>
      <rPr>
        <rFont val="&quot;Helvetica Neue&quot;, Helvetica, Arial, sans-serif"/>
        <color rgb="FF1155CC"/>
        <sz val="11.0"/>
        <u/>
      </rPr>
      <t>Tactics Ogre - The Knight of Lodis (USA).zip</t>
    </r>
  </si>
  <si>
    <r>
      <rPr>
        <rFont val="&quot;Helvetica Neue&quot;, Helvetica, Arial, sans-serif"/>
        <color rgb="FF1155CC"/>
        <sz val="11.0"/>
        <u/>
      </rPr>
      <t>Tactics Ogre Gaiden - The Knight of Lodis (Japan).zip</t>
    </r>
  </si>
  <si>
    <r>
      <rPr>
        <rFont val="&quot;Helvetica Neue&quot;, Helvetica, Arial, sans-serif"/>
        <color rgb="FF1155CC"/>
        <sz val="11.0"/>
        <u/>
      </rPr>
      <t>Taiketsu! Ultra Hero (Japan).zip</t>
    </r>
  </si>
  <si>
    <r>
      <rPr>
        <rFont val="&quot;Helvetica Neue&quot;, Helvetica, Arial, sans-serif"/>
        <color rgb="FF1155CC"/>
        <sz val="11.0"/>
        <u/>
      </rPr>
      <t>Tak - The Great Juju Challenge (Europe) (En,Fr,De,Nl).zip</t>
    </r>
  </si>
  <si>
    <r>
      <rPr>
        <rFont val="&quot;Helvetica Neue&quot;, Helvetica, Arial, sans-serif"/>
        <color rgb="FF1155CC"/>
        <sz val="11.0"/>
        <u/>
      </rPr>
      <t>Tak - The Great Juju Challenge (USA, Europe).zip</t>
    </r>
  </si>
  <si>
    <r>
      <rPr>
        <rFont val="&quot;Helvetica Neue&quot;, Helvetica, Arial, sans-serif"/>
        <color rgb="FF1155CC"/>
        <sz val="11.0"/>
        <u/>
      </rPr>
      <t>Tak 2 - The Staff of Dreams (Europe) (En,Fr,De,Es,It).zip</t>
    </r>
  </si>
  <si>
    <r>
      <rPr>
        <rFont val="&quot;Helvetica Neue&quot;, Helvetica, Arial, sans-serif"/>
        <color rgb="FF1155CC"/>
        <sz val="11.0"/>
        <u/>
      </rPr>
      <t>Tak 2 - The Staff of Dreams (USA).zip</t>
    </r>
  </si>
  <si>
    <r>
      <rPr>
        <rFont val="&quot;Helvetica Neue&quot;, Helvetica, Arial, sans-serif"/>
        <color rgb="FF1155CC"/>
        <sz val="11.0"/>
        <u/>
      </rPr>
      <t>Tak and the Power of Juju (Europe) (En,Fr,De).zip</t>
    </r>
  </si>
  <si>
    <r>
      <rPr>
        <rFont val="&quot;Helvetica Neue&quot;, Helvetica, Arial, sans-serif"/>
        <color rgb="FF1155CC"/>
        <sz val="11.0"/>
        <u/>
      </rPr>
      <t>Tak and the Power of Juju (Europe) (Es,It).zip</t>
    </r>
  </si>
  <si>
    <r>
      <rPr>
        <rFont val="&quot;Helvetica Neue&quot;, Helvetica, Arial, sans-serif"/>
        <color rgb="FF1155CC"/>
        <sz val="11.0"/>
        <u/>
      </rPr>
      <t>Tak and the Power of Juju (USA).zip</t>
    </r>
  </si>
  <si>
    <r>
      <rPr>
        <rFont val="&quot;Helvetica Neue&quot;, Helvetica, Arial, sans-serif"/>
        <color rgb="FF1155CC"/>
        <sz val="11.0"/>
        <u/>
      </rPr>
      <t>Tales of Phantasia (Europe) (En,Fr,De,Es,It).zip</t>
    </r>
  </si>
  <si>
    <r>
      <rPr>
        <rFont val="&quot;Helvetica Neue&quot;, Helvetica, Arial, sans-serif"/>
        <color rgb="FF1155CC"/>
        <sz val="11.0"/>
        <u/>
      </rPr>
      <t>Tales of Phantasia (Japan).zip</t>
    </r>
  </si>
  <si>
    <r>
      <rPr>
        <rFont val="&quot;Helvetica Neue&quot;, Helvetica, Arial, sans-serif"/>
        <color rgb="FF1155CC"/>
        <sz val="11.0"/>
        <u/>
      </rPr>
      <t>Tales of Phantasia (USA, Australia).zip</t>
    </r>
  </si>
  <si>
    <r>
      <rPr>
        <rFont val="&quot;Helvetica Neue&quot;, Helvetica, Arial, sans-serif"/>
        <color rgb="FF1155CC"/>
        <sz val="11.0"/>
        <u/>
      </rPr>
      <t>Tales of the World - Narikiri Dungeon 2 (Japan).zip</t>
    </r>
  </si>
  <si>
    <r>
      <rPr>
        <rFont val="&quot;Helvetica Neue&quot;, Helvetica, Arial, sans-serif"/>
        <color rgb="FF1155CC"/>
        <sz val="11.0"/>
        <u/>
      </rPr>
      <t>Tales of the World - Narikiri Dungeon 3 (Japan).zip</t>
    </r>
  </si>
  <si>
    <r>
      <rPr>
        <rFont val="&quot;Helvetica Neue&quot;, Helvetica, Arial, sans-serif"/>
        <color rgb="FF1155CC"/>
        <sz val="11.0"/>
        <u/>
      </rPr>
      <t>Tales of the World - Summoner's Lineage (Japan).zip</t>
    </r>
  </si>
  <si>
    <r>
      <rPr>
        <rFont val="&quot;Helvetica Neue&quot;, Helvetica, Arial, sans-serif"/>
        <color rgb="FF1155CC"/>
        <sz val="11.0"/>
        <u/>
      </rPr>
      <t>Tanbi Musou - Meine Liebe (Japan).zip</t>
    </r>
  </si>
  <si>
    <r>
      <rPr>
        <rFont val="&quot;Helvetica Neue&quot;, Helvetica, Arial, sans-serif"/>
        <color rgb="FF1155CC"/>
        <sz val="11.0"/>
        <u/>
      </rPr>
      <t>Tang Tang (Europe) (En,Fr,De,Es,It,Fi).zip</t>
    </r>
  </si>
  <si>
    <r>
      <rPr>
        <rFont val="&quot;Helvetica Neue&quot;, Helvetica, Arial, sans-serif"/>
        <color rgb="FF1155CC"/>
        <sz val="11.0"/>
        <u/>
      </rPr>
      <t>Tang Tang (USA).zip</t>
    </r>
  </si>
  <si>
    <r>
      <rPr>
        <rFont val="&quot;Helvetica Neue&quot;, Helvetica, Arial, sans-serif"/>
        <color rgb="FF1155CC"/>
        <sz val="11.0"/>
        <u/>
      </rPr>
      <t>Tantei Gakuen Q - Kyuukyoku Trick ni Idome! (Japan).zip</t>
    </r>
  </si>
  <si>
    <r>
      <rPr>
        <rFont val="&quot;Helvetica Neue&quot;, Helvetica, Arial, sans-serif"/>
        <color rgb="FF1155CC"/>
        <sz val="11.0"/>
        <u/>
      </rPr>
      <t>Tantei Gakuen Q - Meitantei wa Kimi da! (Japan).zip</t>
    </r>
  </si>
  <si>
    <r>
      <rPr>
        <rFont val="&quot;Helvetica Neue&quot;, Helvetica, Arial, sans-serif"/>
        <color rgb="FF1155CC"/>
        <sz val="11.0"/>
        <u/>
      </rPr>
      <t>Tantei Jinguuji Saburou - Shiroi Kage no Shoujo (Japan).zip</t>
    </r>
  </si>
  <si>
    <r>
      <rPr>
        <rFont val="&quot;Helvetica Neue&quot;, Helvetica, Arial, sans-serif"/>
        <color rgb="FF1155CC"/>
        <sz val="11.0"/>
        <u/>
      </rPr>
      <t>Tarzan - L'Appel de la Jungle (France).zip</t>
    </r>
  </si>
  <si>
    <r>
      <rPr>
        <rFont val="&quot;Helvetica Neue&quot;, Helvetica, Arial, sans-serif"/>
        <color rgb="FF1155CC"/>
        <sz val="11.0"/>
        <u/>
      </rPr>
      <t>Tarzan - Return to the Jungle (USA, Europe).zip</t>
    </r>
  </si>
  <si>
    <r>
      <rPr>
        <rFont val="&quot;Helvetica Neue&quot;, Helvetica, Arial, sans-serif"/>
        <color rgb="FF1155CC"/>
        <sz val="11.0"/>
        <u/>
      </rPr>
      <t>Tarzan - Rueckkehr in den Dschungel (Germany).zip</t>
    </r>
  </si>
  <si>
    <r>
      <rPr>
        <rFont val="&quot;Helvetica Neue&quot;, Helvetica, Arial, sans-serif"/>
        <color rgb="FF1155CC"/>
        <sz val="11.0"/>
        <u/>
      </rPr>
      <t>Taxi 3 (France).zip</t>
    </r>
  </si>
  <si>
    <r>
      <rPr>
        <rFont val="&quot;Helvetica Neue&quot;, Helvetica, Arial, sans-serif"/>
        <color rgb="FF1155CC"/>
        <sz val="11.0"/>
        <u/>
      </rPr>
      <t>Teen Titans (USA) (En,Fr).zip</t>
    </r>
  </si>
  <si>
    <r>
      <rPr>
        <rFont val="&quot;Helvetica Neue&quot;, Helvetica, Arial, sans-serif"/>
        <color rgb="FF1155CC"/>
        <sz val="11.0"/>
        <u/>
      </rPr>
      <t>Teen Titans 2 (USA) (En,Fr).zip</t>
    </r>
  </si>
  <si>
    <r>
      <rPr>
        <rFont val="&quot;Helvetica Neue&quot;, Helvetica, Arial, sans-serif"/>
        <color rgb="FF1155CC"/>
        <sz val="11.0"/>
        <u/>
      </rPr>
      <t>Teenage Mutant Ninja Turtles (Europe) (En,Fr,De,Es,It).zip</t>
    </r>
  </si>
  <si>
    <r>
      <rPr>
        <rFont val="&quot;Helvetica Neue&quot;, Helvetica, Arial, sans-serif"/>
        <color rgb="FF1155CC"/>
        <sz val="11.0"/>
        <u/>
      </rPr>
      <t>Teenage Mutant Ninja Turtles (USA).zip</t>
    </r>
  </si>
  <si>
    <r>
      <rPr>
        <rFont val="&quot;Helvetica Neue&quot;, Helvetica, Arial, sans-serif"/>
        <color rgb="FF1155CC"/>
        <sz val="11.0"/>
        <u/>
      </rPr>
      <t>Teenage Mutant Ninja Turtles 2 (USA) (Unl).zip</t>
    </r>
  </si>
  <si>
    <r>
      <rPr>
        <rFont val="&quot;Helvetica Neue&quot;, Helvetica, Arial, sans-serif"/>
        <color rgb="FF1155CC"/>
        <sz val="11.0"/>
        <u/>
      </rPr>
      <t>Teenage Mutant Ninja Turtles 2 - Battle Nexus (Europe) (En,Fr,De,Es,It).zip</t>
    </r>
  </si>
  <si>
    <r>
      <rPr>
        <rFont val="&quot;Helvetica Neue&quot;, Helvetica, Arial, sans-serif"/>
        <color rgb="FF1155CC"/>
        <sz val="11.0"/>
        <u/>
      </rPr>
      <t>Teenage Mutant Ninja Turtles 2 - Battle Nexus (USA).zip</t>
    </r>
  </si>
  <si>
    <r>
      <rPr>
        <rFont val="&quot;Helvetica Neue&quot;, Helvetica, Arial, sans-serif"/>
        <color rgb="FF1155CC"/>
        <sz val="11.0"/>
        <u/>
      </rPr>
      <t>Teenage Mutant Ninja Turtles Double Pack (Europe) (En,Fr,De,Es,It).zip</t>
    </r>
  </si>
  <si>
    <r>
      <rPr>
        <rFont val="&quot;Helvetica Neue&quot;, Helvetica, Arial, sans-serif"/>
        <color rgb="FF1155CC"/>
        <sz val="11.0"/>
        <u/>
      </rPr>
      <t>Teenage Mutant Ninja Turtles Double Pack (USA) (En,Fr,De,Es,It).zip</t>
    </r>
  </si>
  <si>
    <r>
      <rPr>
        <rFont val="&quot;Helvetica Neue&quot;, Helvetica, Arial, sans-serif"/>
        <color rgb="FF1155CC"/>
        <sz val="11.0"/>
        <u/>
      </rPr>
      <t>Tekken Advance (Europe).zip</t>
    </r>
  </si>
  <si>
    <r>
      <rPr>
        <rFont val="&quot;Helvetica Neue&quot;, Helvetica, Arial, sans-serif"/>
        <color rgb="FF1155CC"/>
        <sz val="11.0"/>
        <u/>
      </rPr>
      <t>Tekken Advance (Japan).zip</t>
    </r>
  </si>
  <si>
    <r>
      <rPr>
        <rFont val="&quot;Helvetica Neue&quot;, Helvetica, Arial, sans-serif"/>
        <color rgb="FF1155CC"/>
        <sz val="11.0"/>
        <u/>
      </rPr>
      <t>Tekken Advance (USA).zip</t>
    </r>
  </si>
  <si>
    <r>
      <rPr>
        <rFont val="&quot;Helvetica Neue&quot;, Helvetica, Arial, sans-serif"/>
        <color rgb="FF1155CC"/>
        <sz val="11.0"/>
        <u/>
      </rPr>
      <t>Ten Pin Alley 2 (USA).zip</t>
    </r>
  </si>
  <si>
    <r>
      <rPr>
        <rFont val="&quot;Helvetica Neue&quot;, Helvetica, Arial, sans-serif"/>
        <color rgb="FF1155CC"/>
        <sz val="11.0"/>
        <u/>
      </rPr>
      <t>Tennis Masters Series 2003 (Europe) (En,Fr,De,Es,It,Pt).zip</t>
    </r>
  </si>
  <si>
    <r>
      <rPr>
        <rFont val="&quot;Helvetica Neue&quot;, Helvetica, Arial, sans-serif"/>
        <color rgb="FF1155CC"/>
        <sz val="11.0"/>
        <u/>
      </rPr>
      <t>Tennis no Ouji-sama - Aim at the Victory! (Japan).zip</t>
    </r>
  </si>
  <si>
    <r>
      <rPr>
        <rFont val="&quot;Helvetica Neue&quot;, Helvetica, Arial, sans-serif"/>
        <color rgb="FF1155CC"/>
        <sz val="11.0"/>
        <u/>
      </rPr>
      <t>Tennis no Ouji-sama - Genius Boys Academy (Japan).zip</t>
    </r>
  </si>
  <si>
    <r>
      <rPr>
        <rFont val="&quot;Helvetica Neue&quot;, Helvetica, Arial, sans-serif"/>
        <color rgb="FF1155CC"/>
        <sz val="11.0"/>
        <u/>
      </rPr>
      <t>Tennis no Ouji-sama 2003 - Cool Blue (Japan).zip</t>
    </r>
  </si>
  <si>
    <r>
      <rPr>
        <rFont val="&quot;Helvetica Neue&quot;, Helvetica, Arial, sans-serif"/>
        <color rgb="FF1155CC"/>
        <sz val="11.0"/>
        <u/>
      </rPr>
      <t>Tennis no Ouji-sama 2003 - Passion Red (Japan).zip</t>
    </r>
  </si>
  <si>
    <r>
      <rPr>
        <rFont val="&quot;Helvetica Neue&quot;, Helvetica, Arial, sans-serif"/>
        <color rgb="FF1155CC"/>
        <sz val="11.0"/>
        <u/>
      </rPr>
      <t>Tennis no Ouji-sama 2004 - Glorious Gold (Japan).zip</t>
    </r>
  </si>
  <si>
    <r>
      <rPr>
        <rFont val="&quot;Helvetica Neue&quot;, Helvetica, Arial, sans-serif"/>
        <color rgb="FF1155CC"/>
        <sz val="11.0"/>
        <u/>
      </rPr>
      <t>Tennis no Ouji-sama 2004 - Stylish Silver (Japan).zip</t>
    </r>
  </si>
  <si>
    <r>
      <rPr>
        <rFont val="&quot;Helvetica Neue&quot;, Helvetica, Arial, sans-serif"/>
        <color rgb="FF1155CC"/>
        <sz val="11.0"/>
        <u/>
      </rPr>
      <t>Terminator 3 - Rise of the Machines (Europe) (En,Fr,De,Es,It).zip</t>
    </r>
  </si>
  <si>
    <r>
      <rPr>
        <rFont val="&quot;Helvetica Neue&quot;, Helvetica, Arial, sans-serif"/>
        <color rgb="FF1155CC"/>
        <sz val="11.0"/>
        <u/>
      </rPr>
      <t>Terminator 3 - Rise of the Machines (USA).zip</t>
    </r>
  </si>
  <si>
    <r>
      <rPr>
        <rFont val="&quot;Helvetica Neue&quot;, Helvetica, Arial, sans-serif"/>
        <color rgb="FF1155CC"/>
        <sz val="11.0"/>
        <u/>
      </rPr>
      <t>Tetris Worlds (Europe) (En,Es,It).zip</t>
    </r>
  </si>
  <si>
    <r>
      <rPr>
        <rFont val="&quot;Helvetica Neue&quot;, Helvetica, Arial, sans-serif"/>
        <color rgb="FF1155CC"/>
        <sz val="11.0"/>
        <u/>
      </rPr>
      <t>Tetris Worlds (Europe) (En,Fr,De,Nl).zip</t>
    </r>
  </si>
  <si>
    <r>
      <rPr>
        <rFont val="&quot;Helvetica Neue&quot;, Helvetica, Arial, sans-serif"/>
        <color rgb="FF1155CC"/>
        <sz val="11.0"/>
        <u/>
      </rPr>
      <t>Tetris Worlds (Japan) (Rev 1).zip</t>
    </r>
  </si>
  <si>
    <r>
      <rPr>
        <rFont val="&quot;Helvetica Neue&quot;, Helvetica, Arial, sans-serif"/>
        <color rgb="FF1155CC"/>
        <sz val="11.0"/>
        <u/>
      </rPr>
      <t>Tetris Worlds (Japan).zip</t>
    </r>
  </si>
  <si>
    <r>
      <rPr>
        <rFont val="&quot;Helvetica Neue&quot;, Helvetica, Arial, sans-serif"/>
        <color rgb="FF1155CC"/>
        <sz val="11.0"/>
        <u/>
      </rPr>
      <t>Tetris Worlds (USA).zip</t>
    </r>
  </si>
  <si>
    <r>
      <rPr>
        <rFont val="&quot;Helvetica Neue&quot;, Helvetica, Arial, sans-serif"/>
        <color rgb="FF1155CC"/>
        <sz val="11.0"/>
        <u/>
      </rPr>
      <t>Texas Hold 'em Poker (Europe) (Rev 1).zip</t>
    </r>
  </si>
  <si>
    <r>
      <rPr>
        <rFont val="&quot;Helvetica Neue&quot;, Helvetica, Arial, sans-serif"/>
        <color rgb="FF1155CC"/>
        <sz val="11.0"/>
        <u/>
      </rPr>
      <t>Texas Hold 'em Poker (USA).zip</t>
    </r>
  </si>
  <si>
    <r>
      <rPr>
        <rFont val="&quot;Helvetica Neue&quot;, Helvetica, Arial, sans-serif"/>
        <color rgb="FF1155CC"/>
        <sz val="11.0"/>
        <u/>
      </rPr>
      <t>That's So Raven (USA).zip</t>
    </r>
  </si>
  <si>
    <r>
      <rPr>
        <rFont val="&quot;Helvetica Neue&quot;, Helvetica, Arial, sans-serif"/>
        <color rgb="FF1155CC"/>
        <sz val="11.0"/>
        <u/>
      </rPr>
      <t>That's So Raven 2 - Supernatural Style (USA) (En,Fr).zip</t>
    </r>
  </si>
  <si>
    <r>
      <rPr>
        <rFont val="&quot;Helvetica Neue&quot;, Helvetica, Arial, sans-serif"/>
        <color rgb="FF1155CC"/>
        <sz val="11.0"/>
        <u/>
      </rPr>
      <t>Three-in-One Pack - Connect Four + Perfection + Trouble (USA).zip</t>
    </r>
  </si>
  <si>
    <r>
      <rPr>
        <rFont val="&quot;Helvetica Neue&quot;, Helvetica, Arial, sans-serif"/>
        <color rgb="FF1155CC"/>
        <sz val="11.0"/>
        <u/>
      </rPr>
      <t>Three-in-One Pack - Risk + Battleship + Clue (USA) (Rev 1).zip</t>
    </r>
  </si>
  <si>
    <r>
      <rPr>
        <rFont val="&quot;Helvetica Neue&quot;, Helvetica, Arial, sans-serif"/>
        <color rgb="FF1155CC"/>
        <sz val="11.0"/>
        <u/>
      </rPr>
      <t>Three-in-One Pack - Risk + Battleship + Clue (USA).zip</t>
    </r>
  </si>
  <si>
    <r>
      <rPr>
        <rFont val="&quot;Helvetica Neue&quot;, Helvetica, Arial, sans-serif"/>
        <color rgb="FF1155CC"/>
        <sz val="11.0"/>
        <u/>
      </rPr>
      <t>Three-in-One Pack - Sorry! + Aggravation + Scrabble Junior (USA).zip</t>
    </r>
  </si>
  <si>
    <r>
      <rPr>
        <rFont val="&quot;Helvetica Neue&quot;, Helvetica, Arial, sans-serif"/>
        <color rgb="FF1155CC"/>
        <sz val="11.0"/>
        <u/>
      </rPr>
      <t>Three Stooges, The (USA).zip</t>
    </r>
  </si>
  <si>
    <r>
      <rPr>
        <rFont val="&quot;Helvetica Neue&quot;, Helvetica, Arial, sans-serif"/>
        <color rgb="FF1155CC"/>
        <sz val="11.0"/>
        <u/>
      </rPr>
      <t>Thunder Alley (USA).zip</t>
    </r>
  </si>
  <si>
    <r>
      <rPr>
        <rFont val="&quot;Helvetica Neue&quot;, Helvetica, Arial, sans-serif"/>
        <color rgb="FF1155CC"/>
        <sz val="11.0"/>
        <u/>
      </rPr>
      <t>Thunderbirds (USA, Europe).zip</t>
    </r>
  </si>
  <si>
    <r>
      <rPr>
        <rFont val="&quot;Helvetica Neue&quot;, Helvetica, Arial, sans-serif"/>
        <color rgb="FF1155CC"/>
        <sz val="11.0"/>
        <u/>
      </rPr>
      <t>Thunderbirds - International Rescue (Europe).zip</t>
    </r>
  </si>
  <si>
    <r>
      <rPr>
        <rFont val="&quot;Helvetica Neue&quot;, Helvetica, Arial, sans-serif"/>
        <color rgb="FF1155CC"/>
        <sz val="11.0"/>
        <u/>
      </rPr>
      <t>Tiger Rescue (World) (Aftermarket) (Unl).zip</t>
    </r>
  </si>
  <si>
    <r>
      <rPr>
        <rFont val="&quot;Helvetica Neue&quot;, Helvetica, Arial, sans-serif"/>
        <color rgb="FF1155CC"/>
        <sz val="11.0"/>
        <u/>
      </rPr>
      <t>Tiger Woods PGA Tour 2004 (USA, Europe).zip</t>
    </r>
  </si>
  <si>
    <r>
      <rPr>
        <rFont val="&quot;Helvetica Neue&quot;, Helvetica, Arial, sans-serif"/>
        <color rgb="FF1155CC"/>
        <sz val="11.0"/>
        <u/>
      </rPr>
      <t>Tiger Woods PGA Tour Golf (Europe) (En,Fr,De,Es,It).zip</t>
    </r>
  </si>
  <si>
    <r>
      <rPr>
        <rFont val="&quot;Helvetica Neue&quot;, Helvetica, Arial, sans-serif"/>
        <color rgb="FF1155CC"/>
        <sz val="11.0"/>
        <u/>
      </rPr>
      <t>Tiger Woods PGA Tour Golf (USA, Europe).zip</t>
    </r>
  </si>
  <si>
    <r>
      <rPr>
        <rFont val="&quot;Helvetica Neue&quot;, Helvetica, Arial, sans-serif"/>
        <color rgb="FF1155CC"/>
        <sz val="11.0"/>
        <u/>
      </rPr>
      <t>Tim Burton's The Nightmare Before Christmas - The Pumpkin King (Japan).zip</t>
    </r>
  </si>
  <si>
    <r>
      <rPr>
        <rFont val="&quot;Helvetica Neue&quot;, Helvetica, Arial, sans-serif"/>
        <color rgb="FF1155CC"/>
        <sz val="11.0"/>
        <u/>
      </rPr>
      <t>Tim Burton's The Nightmare Before Christmas - The Pumpkin King (USA, Europe) (En,Fr,De,Es,It).zip</t>
    </r>
  </si>
  <si>
    <r>
      <rPr>
        <rFont val="&quot;Helvetica Neue&quot;, Helvetica, Arial, sans-serif"/>
        <color rgb="FF1155CC"/>
        <sz val="11.0"/>
        <u/>
      </rPr>
      <t>Tiny Toon Adventures - Buster's Bad Dream (Europe) (En,Fr,De,Es,It).zip</t>
    </r>
  </si>
  <si>
    <r>
      <rPr>
        <rFont val="&quot;Helvetica Neue&quot;, Helvetica, Arial, sans-serif"/>
        <color rgb="FF1155CC"/>
        <sz val="11.0"/>
        <u/>
      </rPr>
      <t>Tiny Toon Adventures - Scary Dreams (USA).zip</t>
    </r>
  </si>
  <si>
    <r>
      <rPr>
        <rFont val="&quot;Helvetica Neue&quot;, Helvetica, Arial, sans-serif"/>
        <color rgb="FF1155CC"/>
        <sz val="11.0"/>
        <u/>
      </rPr>
      <t>Tiny Toon Adventures - Wacky Stackers (Europe) (En,Fr,De,Es,It).zip</t>
    </r>
  </si>
  <si>
    <r>
      <rPr>
        <rFont val="&quot;Helvetica Neue&quot;, Helvetica, Arial, sans-serif"/>
        <color rgb="FF1155CC"/>
        <sz val="11.0"/>
        <u/>
      </rPr>
      <t>Tiny Toon Adventures - Wacky Stackers (USA).zip</t>
    </r>
  </si>
  <si>
    <r>
      <rPr>
        <rFont val="&quot;Helvetica Neue&quot;, Helvetica, Arial, sans-serif"/>
        <color rgb="FF1155CC"/>
        <sz val="11.0"/>
        <u/>
      </rPr>
      <t>Tir et But - Edition Champions du Monde (France).zip</t>
    </r>
  </si>
  <si>
    <r>
      <rPr>
        <rFont val="&quot;Helvetica Neue&quot;, Helvetica, Arial, sans-serif"/>
        <color rgb="FF1155CC"/>
        <sz val="11.0"/>
        <u/>
      </rPr>
      <t>Titeuf - Mega Compet (France) (Beta).zip</t>
    </r>
  </si>
  <si>
    <r>
      <rPr>
        <rFont val="&quot;Helvetica Neue&quot;, Helvetica, Arial, sans-serif"/>
        <color rgb="FF1155CC"/>
        <sz val="11.0"/>
        <u/>
      </rPr>
      <t>Titeuf - Mega Compet (France).zip</t>
    </r>
  </si>
  <si>
    <r>
      <rPr>
        <rFont val="&quot;Helvetica Neue&quot;, Helvetica, Arial, sans-serif"/>
        <color rgb="FF1155CC"/>
        <sz val="11.0"/>
        <u/>
      </rPr>
      <t>Titeuf - Ze Gag Machine (France).zip</t>
    </r>
  </si>
  <si>
    <r>
      <rPr>
        <rFont val="&quot;Helvetica Neue&quot;, Helvetica, Arial, sans-serif"/>
        <color rgb="FF1155CC"/>
        <sz val="11.0"/>
        <u/>
      </rPr>
      <t>Titi et les Bijoux Magiques (France).zip</t>
    </r>
  </si>
  <si>
    <r>
      <rPr>
        <rFont val="&quot;Helvetica Neue&quot;, Helvetica, Arial, sans-serif"/>
        <color rgb="FF1155CC"/>
        <sz val="11.0"/>
        <u/>
      </rPr>
      <t>Toadally Awesome (World) (GBA Jam 2021) (Aftermarket) (Unl).zip</t>
    </r>
  </si>
  <si>
    <r>
      <rPr>
        <rFont val="&quot;Helvetica Neue&quot;, Helvetica, Arial, sans-serif"/>
        <color rgb="FF1155CC"/>
        <sz val="11.0"/>
        <u/>
      </rPr>
      <t>Toadally Awesome (World) (GBA Jam 2021) (Unlocked) (Aftermarket) (Unl).zip</t>
    </r>
  </si>
  <si>
    <r>
      <rPr>
        <rFont val="&quot;Helvetica Neue&quot;, Helvetica, Arial, sans-serif"/>
        <color rgb="FF1155CC"/>
        <sz val="11.0"/>
        <u/>
      </rPr>
      <t>Tokimeki Yume Series 1 - Ohanaya-san ni Narou! (Japan).zip</t>
    </r>
  </si>
  <si>
    <r>
      <rPr>
        <rFont val="&quot;Helvetica Neue&quot;, Helvetica, Arial, sans-serif"/>
        <color rgb="FF1155CC"/>
        <sz val="11.0"/>
        <u/>
      </rPr>
      <t>Tokyo Majin Gakuen - Fuju Houroku (Japan).zip</t>
    </r>
  </si>
  <si>
    <r>
      <rPr>
        <rFont val="&quot;Helvetica Neue&quot;, Helvetica, Arial, sans-serif"/>
        <color rgb="FF1155CC"/>
        <sz val="11.0"/>
        <u/>
      </rPr>
      <t>Tokyo Xtreme Racer Advance (Europe) (En,Fr,De,Es,It).zip</t>
    </r>
  </si>
  <si>
    <r>
      <rPr>
        <rFont val="&quot;Helvetica Neue&quot;, Helvetica, Arial, sans-serif"/>
        <color rgb="FF1155CC"/>
        <sz val="11.0"/>
        <u/>
      </rPr>
      <t>Tokyo Xtreme Racer Advance (USA).zip</t>
    </r>
  </si>
  <si>
    <r>
      <rPr>
        <rFont val="&quot;Helvetica Neue&quot;, Helvetica, Arial, sans-serif"/>
        <color rgb="FF1155CC"/>
        <sz val="11.0"/>
        <u/>
      </rPr>
      <t>Tom Clancy's Rainbow Six - Rogue Spear (Europe) (En,Fr,De,Es,It).zip</t>
    </r>
  </si>
  <si>
    <r>
      <rPr>
        <rFont val="&quot;Helvetica Neue&quot;, Helvetica, Arial, sans-serif"/>
        <color rgb="FF1155CC"/>
        <sz val="11.0"/>
        <u/>
      </rPr>
      <t>Tom Clancy's Rainbow Six - Rogue Spear (USA) (En,Fr,De,Es,It).zip</t>
    </r>
  </si>
  <si>
    <r>
      <rPr>
        <rFont val="&quot;Helvetica Neue&quot;, Helvetica, Arial, sans-serif"/>
        <color rgb="FF1155CC"/>
        <sz val="11.0"/>
        <u/>
      </rPr>
      <t>Tom Clancy's Rainbow Six - Rogue Spear (USA, Europe) (En,Fr,De,Es,It) (Beta) (2001-10-25).zip</t>
    </r>
  </si>
  <si>
    <r>
      <rPr>
        <rFont val="&quot;Helvetica Neue&quot;, Helvetica, Arial, sans-serif"/>
        <color rgb="FF1155CC"/>
        <sz val="11.0"/>
        <u/>
      </rPr>
      <t>Tom Clancy's Splinter Cell (Europe) (En,Fr,De,Es,It,Nl) (Beta).zip</t>
    </r>
  </si>
  <si>
    <r>
      <rPr>
        <rFont val="&quot;Helvetica Neue&quot;, Helvetica, Arial, sans-serif"/>
        <color rgb="FF1155CC"/>
        <sz val="11.0"/>
        <u/>
      </rPr>
      <t>Tom Clancy's Splinter Cell (Europe) (En,Fr,De,Es,It,Nl).zip</t>
    </r>
  </si>
  <si>
    <r>
      <rPr>
        <rFont val="&quot;Helvetica Neue&quot;, Helvetica, Arial, sans-serif"/>
        <color rgb="FF1155CC"/>
        <sz val="11.0"/>
        <u/>
      </rPr>
      <t>Tom Clancy's Splinter Cell (USA) (En,Fr,Es).zip</t>
    </r>
  </si>
  <si>
    <r>
      <rPr>
        <rFont val="&quot;Helvetica Neue&quot;, Helvetica, Arial, sans-serif"/>
        <color rgb="FF1155CC"/>
        <sz val="11.0"/>
        <u/>
      </rPr>
      <t>Tom Clancy's Splinter Cell - Pandora Tomorrow (Europe) (En,Fr,De,Es,It,Nl).zip</t>
    </r>
  </si>
  <si>
    <r>
      <rPr>
        <rFont val="&quot;Helvetica Neue&quot;, Helvetica, Arial, sans-serif"/>
        <color rgb="FF1155CC"/>
        <sz val="11.0"/>
        <u/>
      </rPr>
      <t>Tom Clancy's Splinter Cell - Pandora Tomorrow (USA) (En,Fr,Es).zip</t>
    </r>
  </si>
  <si>
    <r>
      <rPr>
        <rFont val="&quot;Helvetica Neue&quot;, Helvetica, Arial, sans-serif"/>
        <color rgb="FF1155CC"/>
        <sz val="11.0"/>
        <u/>
      </rPr>
      <t>Tom and Jerry - The Magic Ring (Europe) (En,Fr,De,Es,It).zip</t>
    </r>
  </si>
  <si>
    <r>
      <rPr>
        <rFont val="&quot;Helvetica Neue&quot;, Helvetica, Arial, sans-serif"/>
        <color rgb="FF1155CC"/>
        <sz val="11.0"/>
        <u/>
      </rPr>
      <t>Tom and Jerry - The Magic Ring (USA) (En,Fr,De,Es,It).zip</t>
    </r>
  </si>
  <si>
    <r>
      <rPr>
        <rFont val="&quot;Helvetica Neue&quot;, Helvetica, Arial, sans-serif"/>
        <color rgb="FF1155CC"/>
        <sz val="11.0"/>
        <u/>
      </rPr>
      <t>Tom and Jerry Tales (Europe) (En,Fr,De,Es,It).zip</t>
    </r>
  </si>
  <si>
    <r>
      <rPr>
        <rFont val="&quot;Helvetica Neue&quot;, Helvetica, Arial, sans-serif"/>
        <color rgb="FF1155CC"/>
        <sz val="11.0"/>
        <u/>
      </rPr>
      <t>Tom and Jerry Tales (USA) (En,Fr,Es).zip</t>
    </r>
  </si>
  <si>
    <r>
      <rPr>
        <rFont val="&quot;Helvetica Neue&quot;, Helvetica, Arial, sans-serif"/>
        <color rgb="FF1155CC"/>
        <sz val="11.0"/>
        <u/>
      </rPr>
      <t>Tom and Jerry in Infurnal Escape (Europe) (En,Fr,De,Es,It).zip</t>
    </r>
  </si>
  <si>
    <r>
      <rPr>
        <rFont val="&quot;Helvetica Neue&quot;, Helvetica, Arial, sans-serif"/>
        <color rgb="FF1155CC"/>
        <sz val="11.0"/>
        <u/>
      </rPr>
      <t>Tom and Jerry in Infurnal Escape (USA).zip</t>
    </r>
  </si>
  <si>
    <r>
      <rPr>
        <rFont val="&quot;Helvetica Neue&quot;, Helvetica, Arial, sans-serif"/>
        <color rgb="FF1155CC"/>
        <sz val="11.0"/>
        <u/>
      </rPr>
      <t>Tomato Adventure (Japan) (Virtual Console).zip</t>
    </r>
  </si>
  <si>
    <r>
      <rPr>
        <rFont val="&quot;Helvetica Neue&quot;, Helvetica, Arial, sans-serif"/>
        <color rgb="FF1155CC"/>
        <sz val="11.0"/>
        <u/>
      </rPr>
      <t>Tomato Adventure (Japan).zip</t>
    </r>
  </si>
  <si>
    <r>
      <rPr>
        <rFont val="&quot;Helvetica Neue&quot;, Helvetica, Arial, sans-serif"/>
        <color rgb="FF1155CC"/>
        <sz val="11.0"/>
        <u/>
      </rPr>
      <t>Tongqin Yi Bi (China) (Proto).zip</t>
    </r>
  </si>
  <si>
    <r>
      <rPr>
        <rFont val="&quot;Helvetica Neue&quot;, Helvetica, Arial, sans-serif"/>
        <color rgb="FF1155CC"/>
        <sz val="11.0"/>
        <u/>
      </rPr>
      <t>Tonka - On the Job (USA).zip</t>
    </r>
  </si>
  <si>
    <r>
      <rPr>
        <rFont val="&quot;Helvetica Neue&quot;, Helvetica, Arial, sans-serif"/>
        <color rgb="FF1155CC"/>
        <sz val="11.0"/>
        <u/>
      </rPr>
      <t>Tony Hawk's American Sk8land (Europe) (Fr,De,Es,It).zip</t>
    </r>
  </si>
  <si>
    <r>
      <rPr>
        <rFont val="&quot;Helvetica Neue&quot;, Helvetica, Arial, sans-serif"/>
        <color rgb="FF1155CC"/>
        <sz val="11.0"/>
        <u/>
      </rPr>
      <t>Tony Hawk's American Sk8land (Europe).zip</t>
    </r>
  </si>
  <si>
    <r>
      <rPr>
        <rFont val="&quot;Helvetica Neue&quot;, Helvetica, Arial, sans-serif"/>
        <color rgb="FF1155CC"/>
        <sz val="11.0"/>
        <u/>
      </rPr>
      <t>Tony Hawk's American Sk8land (USA).zip</t>
    </r>
  </si>
  <si>
    <r>
      <rPr>
        <rFont val="&quot;Helvetica Neue&quot;, Helvetica, Arial, sans-serif"/>
        <color rgb="FF1155CC"/>
        <sz val="11.0"/>
        <u/>
      </rPr>
      <t>Tony Hawk's Downhill Jam (Europe) (En,Fr,De,Es,It).zip</t>
    </r>
  </si>
  <si>
    <r>
      <rPr>
        <rFont val="&quot;Helvetica Neue&quot;, Helvetica, Arial, sans-serif"/>
        <color rgb="FF1155CC"/>
        <sz val="11.0"/>
        <u/>
      </rPr>
      <t>Tony Hawk's Downhill Jam (USA).zip</t>
    </r>
  </si>
  <si>
    <r>
      <rPr>
        <rFont val="&quot;Helvetica Neue&quot;, Helvetica, Arial, sans-serif"/>
        <color rgb="FF1155CC"/>
        <sz val="11.0"/>
        <u/>
      </rPr>
      <t>Tony Hawk's Pro Skater 2 (France).zip</t>
    </r>
  </si>
  <si>
    <r>
      <rPr>
        <rFont val="&quot;Helvetica Neue&quot;, Helvetica, Arial, sans-serif"/>
        <color rgb="FF1155CC"/>
        <sz val="11.0"/>
        <u/>
      </rPr>
      <t>Tony Hawk's Pro Skater 2 (Germany).zip</t>
    </r>
  </si>
  <si>
    <r>
      <rPr>
        <rFont val="&quot;Helvetica Neue&quot;, Helvetica, Arial, sans-serif"/>
        <color rgb="FF1155CC"/>
        <sz val="11.0"/>
        <u/>
      </rPr>
      <t>Tony Hawk's Pro Skater 2 (USA, Europe).zip</t>
    </r>
  </si>
  <si>
    <r>
      <rPr>
        <rFont val="&quot;Helvetica Neue&quot;, Helvetica, Arial, sans-serif"/>
        <color rgb="FF1155CC"/>
        <sz val="11.0"/>
        <u/>
      </rPr>
      <t>Tony Hawk's Pro Skater 3 (France).zip</t>
    </r>
  </si>
  <si>
    <r>
      <rPr>
        <rFont val="&quot;Helvetica Neue&quot;, Helvetica, Arial, sans-serif"/>
        <color rgb="FF1155CC"/>
        <sz val="11.0"/>
        <u/>
      </rPr>
      <t>Tony Hawk's Pro Skater 3 (Germany).zip</t>
    </r>
  </si>
  <si>
    <r>
      <rPr>
        <rFont val="&quot;Helvetica Neue&quot;, Helvetica, Arial, sans-serif"/>
        <color rgb="FF1155CC"/>
        <sz val="11.0"/>
        <u/>
      </rPr>
      <t>Tony Hawk's Pro Skater 3 (USA, Europe).zip</t>
    </r>
  </si>
  <si>
    <r>
      <rPr>
        <rFont val="&quot;Helvetica Neue&quot;, Helvetica, Arial, sans-serif"/>
        <color rgb="FF1155CC"/>
        <sz val="11.0"/>
        <u/>
      </rPr>
      <t>Tony Hawk's Pro Skater 4 (USA, Europe).zip</t>
    </r>
  </si>
  <si>
    <r>
      <rPr>
        <rFont val="&quot;Helvetica Neue&quot;, Helvetica, Arial, sans-serif"/>
        <color rgb="FF1155CC"/>
        <sz val="11.0"/>
        <u/>
      </rPr>
      <t>Tony Hawk's Underground (USA, Europe).zip</t>
    </r>
  </si>
  <si>
    <r>
      <rPr>
        <rFont val="&quot;Helvetica Neue&quot;, Helvetica, Arial, sans-serif"/>
        <color rgb="FF1155CC"/>
        <sz val="11.0"/>
        <u/>
      </rPr>
      <t>Tony Hawk's Underground 2 (USA, Europe).zip</t>
    </r>
  </si>
  <si>
    <r>
      <rPr>
        <rFont val="&quot;Helvetica Neue&quot;, Helvetica, Arial, sans-serif"/>
        <color rgb="FF1155CC"/>
        <sz val="11.0"/>
        <u/>
      </rPr>
      <t>Tootuff - The Gag Machine (Europe) (En,Fr,De,Es,It) (Proto).zip</t>
    </r>
  </si>
  <si>
    <r>
      <rPr>
        <rFont val="&quot;Helvetica Neue&quot;, Helvetica, Arial, sans-serif"/>
        <color rgb="FF1155CC"/>
        <sz val="11.0"/>
        <u/>
      </rPr>
      <t>Top Gear GT Championship (Europe).zip</t>
    </r>
  </si>
  <si>
    <r>
      <rPr>
        <rFont val="&quot;Helvetica Neue&quot;, Helvetica, Arial, sans-serif"/>
        <color rgb="FF1155CC"/>
        <sz val="11.0"/>
        <u/>
      </rPr>
      <t>Top Gear GT Championship (USA).zip</t>
    </r>
  </si>
  <si>
    <r>
      <rPr>
        <rFont val="&quot;Helvetica Neue&quot;, Helvetica, Arial, sans-serif"/>
        <color rgb="FF1155CC"/>
        <sz val="11.0"/>
        <u/>
      </rPr>
      <t>Top Gear Rally (Europe) (En,Fr,De,Es,It).zip</t>
    </r>
  </si>
  <si>
    <r>
      <rPr>
        <rFont val="&quot;Helvetica Neue&quot;, Helvetica, Arial, sans-serif"/>
        <color rgb="FF1155CC"/>
        <sz val="11.0"/>
        <u/>
      </rPr>
      <t>Top Gear Rally (Japan).zip</t>
    </r>
  </si>
  <si>
    <r>
      <rPr>
        <rFont val="&quot;Helvetica Neue&quot;, Helvetica, Arial, sans-serif"/>
        <color rgb="FF1155CC"/>
        <sz val="11.0"/>
        <u/>
      </rPr>
      <t>Top Gear Rally (USA).zip</t>
    </r>
  </si>
  <si>
    <r>
      <rPr>
        <rFont val="&quot;Helvetica Neue&quot;, Helvetica, Arial, sans-serif"/>
        <color rgb="FF1155CC"/>
        <sz val="11.0"/>
        <u/>
      </rPr>
      <t>Top Gun - Combat Zones (USA) (En,Fr,De,Es,It).zip</t>
    </r>
  </si>
  <si>
    <r>
      <rPr>
        <rFont val="&quot;Helvetica Neue&quot;, Helvetica, Arial, sans-serif"/>
        <color rgb="FF1155CC"/>
        <sz val="11.0"/>
        <u/>
      </rPr>
      <t>Top Gun - Firestorm Advance (USA, Europe) (En,Fr,De,Es,It).zip</t>
    </r>
  </si>
  <si>
    <r>
      <rPr>
        <rFont val="&quot;Helvetica Neue&quot;, Helvetica, Arial, sans-serif"/>
        <color rgb="FF1155CC"/>
        <sz val="11.0"/>
        <u/>
      </rPr>
      <t>Top Spin 2 (Europe) (En,Fr,De,Es,It).zip</t>
    </r>
  </si>
  <si>
    <r>
      <rPr>
        <rFont val="&quot;Helvetica Neue&quot;, Helvetica, Arial, sans-serif"/>
        <color rgb="FF1155CC"/>
        <sz val="11.0"/>
        <u/>
      </rPr>
      <t>Top Spin 2 (USA) (En,Fr,De,Es,It).zip</t>
    </r>
  </si>
  <si>
    <r>
      <rPr>
        <rFont val="&quot;Helvetica Neue&quot;, Helvetica, Arial, sans-serif"/>
        <color rgb="FF1155CC"/>
        <sz val="11.0"/>
        <u/>
      </rPr>
      <t>Total Soccer 2002 (Europe) (En,Fr,De,Es,It,Nl).zip</t>
    </r>
  </si>
  <si>
    <r>
      <rPr>
        <rFont val="&quot;Helvetica Neue&quot;, Helvetica, Arial, sans-serif"/>
        <color rgb="FF1155CC"/>
        <sz val="11.0"/>
        <u/>
      </rPr>
      <t>Total Soccer Advance (Japan).zip</t>
    </r>
  </si>
  <si>
    <r>
      <rPr>
        <rFont val="&quot;Helvetica Neue&quot;, Helvetica, Arial, sans-serif"/>
        <color rgb="FF1155CC"/>
        <sz val="11.0"/>
        <u/>
      </rPr>
      <t>Total Soccer Manager (Europe) (En,Fr,De,Es,It,Nl).zip</t>
    </r>
  </si>
  <si>
    <r>
      <rPr>
        <rFont val="&quot;Helvetica Neue&quot;, Helvetica, Arial, sans-serif"/>
        <color rgb="FF1155CC"/>
        <sz val="11.0"/>
        <u/>
      </rPr>
      <t>Totally Spies! (Europe) (En,Fr,De,Es,It,Nl).zip</t>
    </r>
  </si>
  <si>
    <r>
      <rPr>
        <rFont val="&quot;Helvetica Neue&quot;, Helvetica, Arial, sans-serif"/>
        <color rgb="FF1155CC"/>
        <sz val="11.0"/>
        <u/>
      </rPr>
      <t>Totally Spies! (USA).zip</t>
    </r>
  </si>
  <si>
    <r>
      <rPr>
        <rFont val="&quot;Helvetica Neue&quot;, Helvetica, Arial, sans-serif"/>
        <color rgb="FF1155CC"/>
        <sz val="11.0"/>
        <u/>
      </rPr>
      <t>Totally Spies! 2 - Undercover (Europe) (En,Fr,De,Es,It,Nl) (Beta).zip</t>
    </r>
  </si>
  <si>
    <r>
      <rPr>
        <rFont val="&quot;Helvetica Neue&quot;, Helvetica, Arial, sans-serif"/>
        <color rgb="FF1155CC"/>
        <sz val="11.0"/>
        <u/>
      </rPr>
      <t>Totally Spies! 2 - Undercover (Europe) (En,Fr,De,Es,It,Nl).zip</t>
    </r>
  </si>
  <si>
    <r>
      <rPr>
        <rFont val="&quot;Helvetica Neue&quot;, Helvetica, Arial, sans-serif"/>
        <color rgb="FF1155CC"/>
        <sz val="11.0"/>
        <u/>
      </rPr>
      <t>Totally Spies! 2 - Undercover (USA) (En,Fr).zip</t>
    </r>
  </si>
  <si>
    <r>
      <rPr>
        <rFont val="&quot;Helvetica Neue&quot;, Helvetica, Arial, sans-serif"/>
        <color rgb="FF1155CC"/>
        <sz val="11.0"/>
        <u/>
      </rPr>
      <t>Tottoko Hamutarou - Hamu-Hamu Sports (Japan) (Demo) (Kiosk, GameCube).zip</t>
    </r>
  </si>
  <si>
    <r>
      <rPr>
        <rFont val="&quot;Helvetica Neue&quot;, Helvetica, Arial, sans-serif"/>
        <color rgb="FF1155CC"/>
        <sz val="11.0"/>
        <u/>
      </rPr>
      <t>Tottoko Hamutarou 3 - Love Love Daibouken Dechu (Japan) (Beta) (2002-05-29).zip</t>
    </r>
  </si>
  <si>
    <r>
      <rPr>
        <rFont val="&quot;Helvetica Neue&quot;, Helvetica, Arial, sans-serif"/>
        <color rgb="FF1155CC"/>
        <sz val="11.0"/>
        <u/>
      </rPr>
      <t>Tottoko Hamutarou 3 - Love Love Daibouken Dechu (Japan).zip</t>
    </r>
  </si>
  <si>
    <r>
      <rPr>
        <rFont val="&quot;Helvetica Neue&quot;, Helvetica, Arial, sans-serif"/>
        <color rgb="FF1155CC"/>
        <sz val="11.0"/>
        <u/>
      </rPr>
      <t>Tottoko Hamutarou 4 - Nijiiro Daikoushin Dechu (Japan).zip</t>
    </r>
  </si>
  <si>
    <r>
      <rPr>
        <rFont val="&quot;Helvetica Neue&quot;, Helvetica, Arial, sans-serif"/>
        <color rgb="FF1155CC"/>
        <sz val="11.0"/>
        <u/>
      </rPr>
      <t>Touhai Densetsu Akagi - Yami ni Mai Orita Tensai (Japan).zip</t>
    </r>
  </si>
  <si>
    <r>
      <rPr>
        <rFont val="&quot;Helvetica Neue&quot;, Helvetica, Arial, sans-serif"/>
        <color rgb="FF1155CC"/>
        <sz val="11.0"/>
        <u/>
      </rPr>
      <t>Toukon Heat (Japan).zip</t>
    </r>
  </si>
  <si>
    <r>
      <rPr>
        <rFont val="&quot;Helvetica Neue&quot;, Helvetica, Arial, sans-serif"/>
        <color rgb="FF1155CC"/>
        <sz val="11.0"/>
        <u/>
      </rPr>
      <t>Tower SP, The (Japan).zip</t>
    </r>
  </si>
  <si>
    <r>
      <rPr>
        <rFont val="&quot;Helvetica Neue&quot;, Helvetica, Arial, sans-serif"/>
        <color rgb="FF1155CC"/>
        <sz val="11.0"/>
        <u/>
      </rPr>
      <t>Tower SP, The (USA).zip</t>
    </r>
  </si>
  <si>
    <r>
      <rPr>
        <rFont val="&quot;Helvetica Neue&quot;, Helvetica, Arial, sans-serif"/>
        <color rgb="FF1155CC"/>
        <sz val="11.0"/>
        <u/>
      </rPr>
      <t>Toy Robo Force (Japan).zip</t>
    </r>
  </si>
  <si>
    <r>
      <rPr>
        <rFont val="&quot;Helvetica Neue&quot;, Helvetica, Arial, sans-serif"/>
        <color rgb="FF1155CC"/>
        <sz val="11.0"/>
        <u/>
      </rPr>
      <t>Travis Pastrana's Pro MotoX (USA) (Proto) (2002-12-12).zip</t>
    </r>
  </si>
  <si>
    <r>
      <rPr>
        <rFont val="&quot;Helvetica Neue&quot;, Helvetica, Arial, sans-serif"/>
        <color rgb="FF1155CC"/>
        <sz val="11.0"/>
        <u/>
      </rPr>
      <t>Treasure Planet (Europe) (En,Fr,De,Es,It,Nl) (Rev 1).zip</t>
    </r>
  </si>
  <si>
    <r>
      <rPr>
        <rFont val="&quot;Helvetica Neue&quot;, Helvetica, Arial, sans-serif"/>
        <color rgb="FF1155CC"/>
        <sz val="11.0"/>
        <u/>
      </rPr>
      <t>Treasure Planet (Europe) (En,Fr,De,Es,It,Nl).zip</t>
    </r>
  </si>
  <si>
    <r>
      <rPr>
        <rFont val="&quot;Helvetica Neue&quot;, Helvetica, Arial, sans-serif"/>
        <color rgb="FF1155CC"/>
        <sz val="11.0"/>
        <u/>
      </rPr>
      <t>Treasure Planet (USA).zip</t>
    </r>
  </si>
  <si>
    <r>
      <rPr>
        <rFont val="&quot;Helvetica Neue&quot;, Helvetica, Arial, sans-serif"/>
        <color rgb="FF1155CC"/>
        <sz val="11.0"/>
        <u/>
      </rPr>
      <t>Tremblay Island (World) (Aftermarket) (Unl).zip</t>
    </r>
  </si>
  <si>
    <r>
      <rPr>
        <rFont val="&quot;Helvetica Neue&quot;, Helvetica, Arial, sans-serif"/>
        <color rgb="FF1155CC"/>
        <sz val="11.0"/>
        <u/>
      </rPr>
      <t>Tremblay Island (World) (En) (v1.1) (Aftermarket) (Unl).zip</t>
    </r>
  </si>
  <si>
    <r>
      <rPr>
        <rFont val="&quot;Helvetica Neue&quot;, Helvetica, Arial, sans-serif"/>
        <color rgb="FF1155CC"/>
        <sz val="11.0"/>
        <u/>
      </rPr>
      <t>Tremblay Island (World) (En) (v1.1) (Kickstarter Edition) (Aftermarket) (Unl).zip</t>
    </r>
  </si>
  <si>
    <r>
      <rPr>
        <rFont val="&quot;Helvetica Neue&quot;, Helvetica, Arial, sans-serif"/>
        <color rgb="FF1155CC"/>
        <sz val="11.0"/>
        <u/>
      </rPr>
      <t>Tremblay Island (World) (En) (v1.1) (Solid State Version) (Aftermarket) (Unl).zip</t>
    </r>
  </si>
  <si>
    <r>
      <rPr>
        <rFont val="&quot;Helvetica Neue&quot;, Helvetica, Arial, sans-serif"/>
        <color rgb="FF1155CC"/>
        <sz val="11.0"/>
        <u/>
      </rPr>
      <t>Tremblay Island (World) (Fr) (v1.1) (Solid State Version) (Aftermarket) (Unl).zip</t>
    </r>
  </si>
  <si>
    <r>
      <rPr>
        <rFont val="&quot;Helvetica Neue&quot;, Helvetica, Arial, sans-serif"/>
        <color rgb="FF1155CC"/>
        <sz val="11.0"/>
        <u/>
      </rPr>
      <t>Trick Star (Europe) (En,Fr,De,Es,It).zip</t>
    </r>
  </si>
  <si>
    <r>
      <rPr>
        <rFont val="&quot;Helvetica Neue&quot;, Helvetica, Arial, sans-serif"/>
        <color rgb="FF1155CC"/>
        <sz val="11.0"/>
        <u/>
      </rPr>
      <t>Tringo (Europe) (En,Fr,De,Es,It).zip</t>
    </r>
  </si>
  <si>
    <r>
      <rPr>
        <rFont val="&quot;Helvetica Neue&quot;, Helvetica, Arial, sans-serif"/>
        <color rgb="FF1155CC"/>
        <sz val="11.0"/>
        <u/>
      </rPr>
      <t>Tringo (USA).zip</t>
    </r>
  </si>
  <si>
    <r>
      <rPr>
        <rFont val="&quot;Helvetica Neue&quot;, Helvetica, Arial, sans-serif"/>
        <color rgb="FF1155CC"/>
        <sz val="11.0"/>
        <u/>
      </rPr>
      <t>Tristam Island (World) (v9) (Digital) (Aftermarket) (Unl).zip</t>
    </r>
  </si>
  <si>
    <r>
      <rPr>
        <rFont val="&quot;Helvetica Neue&quot;, Helvetica, Arial, sans-serif"/>
        <color rgb="FF1155CC"/>
        <sz val="11.0"/>
        <u/>
      </rPr>
      <t>Trollz - Hair Affair! (Europe) (En,De,It).zip</t>
    </r>
  </si>
  <si>
    <r>
      <rPr>
        <rFont val="&quot;Helvetica Neue&quot;, Helvetica, Arial, sans-serif"/>
        <color rgb="FF1155CC"/>
        <sz val="11.0"/>
        <u/>
      </rPr>
      <t>Trollz - Hair Affair! (Europe) (En,Fr,Es).zip</t>
    </r>
  </si>
  <si>
    <r>
      <rPr>
        <rFont val="&quot;Helvetica Neue&quot;, Helvetica, Arial, sans-serif"/>
        <color rgb="FF1155CC"/>
        <sz val="11.0"/>
        <u/>
      </rPr>
      <t>Trollz - Hair Affair! (Europe).zip</t>
    </r>
  </si>
  <si>
    <r>
      <rPr>
        <rFont val="&quot;Helvetica Neue&quot;, Helvetica, Arial, sans-serif"/>
        <color rgb="FF1155CC"/>
        <sz val="11.0"/>
        <u/>
      </rPr>
      <t>Trollz - Hair Affair! (USA).zip</t>
    </r>
  </si>
  <si>
    <r>
      <rPr>
        <rFont val="&quot;Helvetica Neue&quot;, Helvetica, Arial, sans-serif"/>
        <color rgb="FF1155CC"/>
        <sz val="11.0"/>
        <u/>
      </rPr>
      <t>Tron 2.0 - Killer App (Europe).zip</t>
    </r>
  </si>
  <si>
    <r>
      <rPr>
        <rFont val="&quot;Helvetica Neue&quot;, Helvetica, Arial, sans-serif"/>
        <color rgb="FF1155CC"/>
        <sz val="11.0"/>
        <u/>
      </rPr>
      <t>Tron 2.0 - Killer App (USA).zip</t>
    </r>
  </si>
  <si>
    <r>
      <rPr>
        <rFont val="&quot;Helvetica Neue&quot;, Helvetica, Arial, sans-serif"/>
        <color rgb="FF1155CC"/>
        <sz val="11.0"/>
        <u/>
      </rPr>
      <t>Tsuukin Hitofude (Japan) (Beta).zip</t>
    </r>
  </si>
  <si>
    <r>
      <rPr>
        <rFont val="&quot;Helvetica Neue&quot;, Helvetica, Arial, sans-serif"/>
        <color rgb="FF1155CC"/>
        <sz val="11.0"/>
        <u/>
      </rPr>
      <t>Tsuukin Hitofude (Japan) (Virtual Console).zip</t>
    </r>
  </si>
  <si>
    <r>
      <rPr>
        <rFont val="&quot;Helvetica Neue&quot;, Helvetica, Arial, sans-serif"/>
        <color rgb="FF1155CC"/>
        <sz val="11.0"/>
        <u/>
      </rPr>
      <t>Tsuukin Hitofude (Japan).zip</t>
    </r>
  </si>
  <si>
    <r>
      <rPr>
        <rFont val="&quot;Helvetica Neue&quot;, Helvetica, Arial, sans-serif"/>
        <color rgb="FF1155CC"/>
        <sz val="11.0"/>
        <u/>
      </rPr>
      <t>Turbo Turtle Adventure (USA).zip</t>
    </r>
  </si>
  <si>
    <r>
      <rPr>
        <rFont val="&quot;Helvetica Neue&quot;, Helvetica, Arial, sans-serif"/>
        <color rgb="FF1155CC"/>
        <sz val="11.0"/>
        <u/>
      </rPr>
      <t>Turok - Evolution (Europe) (En,Fr,De,Es,It).zip</t>
    </r>
  </si>
  <si>
    <r>
      <rPr>
        <rFont val="&quot;Helvetica Neue&quot;, Helvetica, Arial, sans-serif"/>
        <color rgb="FF1155CC"/>
        <sz val="11.0"/>
        <u/>
      </rPr>
      <t>Turok - Evolution (USA).zip</t>
    </r>
  </si>
  <si>
    <r>
      <rPr>
        <rFont val="&quot;Helvetica Neue&quot;, Helvetica, Arial, sans-serif"/>
        <color rgb="FF1155CC"/>
        <sz val="11.0"/>
        <u/>
      </rPr>
      <t>Turok Advance (Unknown) (Proto) (Bright Version).zip</t>
    </r>
  </si>
  <si>
    <r>
      <rPr>
        <rFont val="&quot;Helvetica Neue&quot;, Helvetica, Arial, sans-serif"/>
        <color rgb="FF1155CC"/>
        <sz val="11.0"/>
        <u/>
      </rPr>
      <t>Turok Advance (Unknown) (Proto) (Dark Version).zip</t>
    </r>
  </si>
  <si>
    <r>
      <rPr>
        <rFont val="&quot;Helvetica Neue&quot;, Helvetica, Arial, sans-serif"/>
        <color rgb="FF1155CC"/>
        <sz val="11.0"/>
        <u/>
      </rPr>
      <t>Turok Advance (Unknown) (Proto) (Earlier).zip</t>
    </r>
  </si>
  <si>
    <r>
      <rPr>
        <rFont val="&quot;Helvetica Neue&quot;, Helvetica, Arial, sans-serif"/>
        <color rgb="FF1155CC"/>
        <sz val="11.0"/>
        <u/>
      </rPr>
      <t>Tweety and the Magic Gems (Europe).zip</t>
    </r>
  </si>
  <si>
    <r>
      <rPr>
        <rFont val="&quot;Helvetica Neue&quot;, Helvetica, Arial, sans-serif"/>
        <color rgb="FF1155CC"/>
        <sz val="11.0"/>
        <u/>
      </rPr>
      <t>Tweety and the Magic Gems (Germany).zip</t>
    </r>
  </si>
  <si>
    <r>
      <rPr>
        <rFont val="&quot;Helvetica Neue&quot;, Helvetica, Arial, sans-serif"/>
        <color rgb="FF1155CC"/>
        <sz val="11.0"/>
        <u/>
      </rPr>
      <t>Tweety and the Magic Gems (Netherlands).zip</t>
    </r>
  </si>
  <si>
    <r>
      <rPr>
        <rFont val="&quot;Helvetica Neue&quot;, Helvetica, Arial, sans-serif"/>
        <color rgb="FF1155CC"/>
        <sz val="11.0"/>
        <u/>
      </rPr>
      <t>Tweety and the Magic Gems (USA).zip</t>
    </r>
  </si>
  <si>
    <r>
      <rPr>
        <rFont val="&quot;Helvetica Neue&quot;, Helvetica, Arial, sans-serif"/>
        <color rgb="FF1155CC"/>
        <sz val="11.0"/>
        <u/>
      </rPr>
      <t>Tweety no Hearty Party (Japan).zip</t>
    </r>
  </si>
  <si>
    <r>
      <rPr>
        <rFont val="&quot;Helvetica Neue&quot;, Helvetica, Arial, sans-serif"/>
        <color rgb="FF1155CC"/>
        <sz val="11.0"/>
        <u/>
      </rPr>
      <t>Twin Series 1 - Mezase Debut! - Fashion Designer Monogatari + Kawaii Pet Game Gallery 2 (Japan).zip</t>
    </r>
  </si>
  <si>
    <r>
      <rPr>
        <rFont val="&quot;Helvetica Neue&quot;, Helvetica, Arial, sans-serif"/>
        <color rgb="FF1155CC"/>
        <sz val="11.0"/>
        <u/>
      </rPr>
      <t>Twin Series 2 - Oshare Princess 4 + Renai Uranai Daisakusen! + Renai Party Game - Sweet Heart (Japan).zip</t>
    </r>
  </si>
  <si>
    <r>
      <rPr>
        <rFont val="&quot;Helvetica Neue&quot;, Helvetica, Arial, sans-serif"/>
        <color rgb="FF1155CC"/>
        <sz val="11.0"/>
        <u/>
      </rPr>
      <t>Twin Series 3 - Konchuu Monster - Ouja Ketteisen + Super Chinese Labyrinth (Japan).zip</t>
    </r>
  </si>
  <si>
    <r>
      <rPr>
        <rFont val="&quot;Helvetica Neue&quot;, Helvetica, Arial, sans-serif"/>
        <color rgb="FF1155CC"/>
        <sz val="11.0"/>
        <u/>
      </rPr>
      <t>Twin Series 4 - Hamu Hamu Monster EX - Hamster Monogatari RPG + Fantasy Puzzle - Hamster Monogatari - Mahou no Meikyuu 1.2.3 (Japan).zip</t>
    </r>
  </si>
  <si>
    <r>
      <rPr>
        <rFont val="&quot;Helvetica Neue&quot;, Helvetica, Arial, sans-serif"/>
        <color rgb="FF1155CC"/>
        <sz val="11.0"/>
        <u/>
      </rPr>
      <t>Twin Series 5 - Mahou no Kuni no Cake-ya-san Monogatari + Wanwan Meitantei EX (Japan).zip</t>
    </r>
  </si>
  <si>
    <r>
      <rPr>
        <rFont val="&quot;Helvetica Neue&quot;, Helvetica, Arial, sans-serif"/>
        <color rgb="FF1155CC"/>
        <sz val="11.0"/>
        <u/>
      </rPr>
      <t>Twin Series 6 - Wannyan Idol Gakuen + Koinu to Issho Special (Japan).zip</t>
    </r>
  </si>
  <si>
    <r>
      <rPr>
        <rFont val="&quot;Helvetica Neue&quot;, Helvetica, Arial, sans-serif"/>
        <color rgb="FF1155CC"/>
        <sz val="11.0"/>
        <u/>
      </rPr>
      <t>Twin Series 7 - Twin Puzzle - Kisekae Wanko EX + Nyaa to Chuu no Rainbow Magic 2 (Japan).zip</t>
    </r>
  </si>
  <si>
    <r>
      <rPr>
        <rFont val="&quot;Helvetica Neue&quot;, Helvetica, Arial, sans-serif"/>
        <color rgb="FF1155CC"/>
        <sz val="11.0"/>
        <u/>
      </rPr>
      <t>Tyrian 2000 (USA) (Proto).zip</t>
    </r>
  </si>
  <si>
    <r>
      <rPr>
        <rFont val="&quot;Helvetica Neue&quot;, Helvetica, Arial, sans-serif"/>
        <color rgb="FF1155CC"/>
        <sz val="11.0"/>
        <u/>
      </rPr>
      <t>Ty the Tasmanian Tiger 2 - Bush Rescue (USA, Europe) (En,Fr,De).zip</t>
    </r>
  </si>
  <si>
    <r>
      <rPr>
        <rFont val="&quot;Helvetica Neue&quot;, Helvetica, Arial, sans-serif"/>
        <color rgb="FF1155CC"/>
        <sz val="11.0"/>
        <u/>
      </rPr>
      <t>Ty the Tasmanian Tiger 3 - Night of the Quinkan (USA).zip</t>
    </r>
  </si>
  <si>
    <r>
      <rPr>
        <rFont val="&quot;Helvetica Neue&quot;, Helvetica, Arial, sans-serif"/>
        <color rgb="FF1155CC"/>
        <sz val="11.0"/>
        <u/>
      </rPr>
      <t>Uchuu Daisakusen Choco Vader - Uchuu kara no Shinryakusha (Japan).zip</t>
    </r>
  </si>
  <si>
    <r>
      <rPr>
        <rFont val="&quot;Helvetica Neue&quot;, Helvetica, Arial, sans-serif"/>
        <color rgb="FF1155CC"/>
        <sz val="11.0"/>
        <u/>
      </rPr>
      <t>Uchuu no Stellvia (Japan).zip</t>
    </r>
  </si>
  <si>
    <r>
      <rPr>
        <rFont val="&quot;Helvetica Neue&quot;, Helvetica, Arial, sans-serif"/>
        <color rgb="FF1155CC"/>
        <sz val="11.0"/>
        <u/>
      </rPr>
      <t>Ueki no Housoku - Jingi Sakuretsu! Nouryokusha Battle (Japan).zip</t>
    </r>
  </si>
  <si>
    <r>
      <rPr>
        <rFont val="&quot;Helvetica Neue&quot;, Helvetica, Arial, sans-serif"/>
        <color rgb="FF1155CC"/>
        <sz val="11.0"/>
        <u/>
      </rPr>
      <t>Ui-Ire - World Soccer Winning Eleven (Japan).zip</t>
    </r>
  </si>
  <si>
    <r>
      <rPr>
        <rFont val="&quot;Helvetica Neue&quot;, Helvetica, Arial, sans-serif"/>
        <color rgb="FF1155CC"/>
        <sz val="11.0"/>
        <u/>
      </rPr>
      <t>Ultimate Arcade Games (USA).zip</t>
    </r>
  </si>
  <si>
    <r>
      <rPr>
        <rFont val="&quot;Helvetica Neue&quot;, Helvetica, Arial, sans-serif"/>
        <color rgb="FF1155CC"/>
        <sz val="11.0"/>
        <u/>
      </rPr>
      <t>Ultimate Beach Soccer (USA).zip</t>
    </r>
  </si>
  <si>
    <r>
      <rPr>
        <rFont val="&quot;Helvetica Neue&quot;, Helvetica, Arial, sans-serif"/>
        <color rgb="FF1155CC"/>
        <sz val="11.0"/>
        <u/>
      </rPr>
      <t>Ultimate Brain Games (USA, Europe).zip</t>
    </r>
  </si>
  <si>
    <r>
      <rPr>
        <rFont val="&quot;Helvetica Neue&quot;, Helvetica, Arial, sans-serif"/>
        <color rgb="FF1155CC"/>
        <sz val="11.0"/>
        <u/>
      </rPr>
      <t>Ultimate Card Games (USA) (Rev 1).zip</t>
    </r>
  </si>
  <si>
    <r>
      <rPr>
        <rFont val="&quot;Helvetica Neue&quot;, Helvetica, Arial, sans-serif"/>
        <color rgb="FF1155CC"/>
        <sz val="11.0"/>
        <u/>
      </rPr>
      <t>Ultimate Card Games (USA) (Rev 2).zip</t>
    </r>
  </si>
  <si>
    <r>
      <rPr>
        <rFont val="&quot;Helvetica Neue&quot;, Helvetica, Arial, sans-serif"/>
        <color rgb="FF1155CC"/>
        <sz val="11.0"/>
        <u/>
      </rPr>
      <t>Ultimate Card Games (USA, Europe).zip</t>
    </r>
  </si>
  <si>
    <r>
      <rPr>
        <rFont val="&quot;Helvetica Neue&quot;, Helvetica, Arial, sans-serif"/>
        <color rgb="FF1155CC"/>
        <sz val="11.0"/>
        <u/>
      </rPr>
      <t>Ultimate Muscle - The Kinnikuman Legacy - The Path of the Superhero (USA).zip</t>
    </r>
  </si>
  <si>
    <r>
      <rPr>
        <rFont val="&quot;Helvetica Neue&quot;, Helvetica, Arial, sans-serif"/>
        <color rgb="FF1155CC"/>
        <sz val="11.0"/>
        <u/>
      </rPr>
      <t>Ultimate Puzzle Games (USA).zip</t>
    </r>
  </si>
  <si>
    <r>
      <rPr>
        <rFont val="&quot;Helvetica Neue&quot;, Helvetica, Arial, sans-serif"/>
        <color rgb="FF1155CC"/>
        <sz val="11.0"/>
        <u/>
      </rPr>
      <t>Ultimate Spider-Man (Europe) (Fr,De,Es,It).zip</t>
    </r>
  </si>
  <si>
    <r>
      <rPr>
        <rFont val="&quot;Helvetica Neue&quot;, Helvetica, Arial, sans-serif"/>
        <color rgb="FF1155CC"/>
        <sz val="11.0"/>
        <u/>
      </rPr>
      <t>Ultimate Spider-Man (Europe).zip</t>
    </r>
  </si>
  <si>
    <r>
      <rPr>
        <rFont val="&quot;Helvetica Neue&quot;, Helvetica, Arial, sans-serif"/>
        <color rgb="FF1155CC"/>
        <sz val="11.0"/>
        <u/>
      </rPr>
      <t>Ultimate Spider-Man (USA).zip</t>
    </r>
  </si>
  <si>
    <r>
      <rPr>
        <rFont val="&quot;Helvetica Neue&quot;, Helvetica, Arial, sans-serif"/>
        <color rgb="FF1155CC"/>
        <sz val="11.0"/>
        <u/>
      </rPr>
      <t>Ultimate Winter Games (USA).zip</t>
    </r>
  </si>
  <si>
    <r>
      <rPr>
        <rFont val="&quot;Helvetica Neue&quot;, Helvetica, Arial, sans-serif"/>
        <color rgb="FF1155CC"/>
        <sz val="11.0"/>
        <u/>
      </rPr>
      <t>Ultra Keibitai - Monster Attack (Japan).zip</t>
    </r>
  </si>
  <si>
    <r>
      <rPr>
        <rFont val="&quot;Helvetica Neue&quot;, Helvetica, Arial, sans-serif"/>
        <color rgb="FF1155CC"/>
        <sz val="11.0"/>
        <u/>
      </rPr>
      <t>Ultraman - Confrontation Between Justice and Evil (Russia) (Unl).zip</t>
    </r>
  </si>
  <si>
    <r>
      <rPr>
        <rFont val="&quot;Helvetica Neue&quot;, Helvetica, Arial, sans-serif"/>
        <color rgb="FF1155CC"/>
        <sz val="11.0"/>
        <u/>
      </rPr>
      <t>Unfabulous (USA).zip</t>
    </r>
  </si>
  <si>
    <r>
      <rPr>
        <rFont val="&quot;Helvetica Neue&quot;, Helvetica, Arial, sans-serif"/>
        <color rgb="FF1155CC"/>
        <sz val="11.0"/>
        <u/>
      </rPr>
      <t>Unglaublichen, Die (Germany).zip</t>
    </r>
  </si>
  <si>
    <r>
      <rPr>
        <rFont val="&quot;Helvetica Neue&quot;, Helvetica, Arial, sans-serif"/>
        <color rgb="FF1155CC"/>
        <sz val="11.0"/>
        <u/>
      </rPr>
      <t>Uno - Free Fall (Europe) (En,Fr,De,Es,It).zip</t>
    </r>
  </si>
  <si>
    <r>
      <rPr>
        <rFont val="&quot;Helvetica Neue&quot;, Helvetica, Arial, sans-serif"/>
        <color rgb="FF1155CC"/>
        <sz val="11.0"/>
        <u/>
      </rPr>
      <t>Uno - Free Fall (USA).zip</t>
    </r>
  </si>
  <si>
    <r>
      <rPr>
        <rFont val="&quot;Helvetica Neue&quot;, Helvetica, Arial, sans-serif"/>
        <color rgb="FF1155CC"/>
        <sz val="11.0"/>
        <u/>
      </rPr>
      <t>Uno 52 (Europe) (En,Fr,De,Es,It).zip</t>
    </r>
  </si>
  <si>
    <r>
      <rPr>
        <rFont val="&quot;Helvetica Neue&quot;, Helvetica, Arial, sans-serif"/>
        <color rgb="FF1155CC"/>
        <sz val="11.0"/>
        <u/>
      </rPr>
      <t>Uno 52 (USA).zip</t>
    </r>
  </si>
  <si>
    <r>
      <rPr>
        <rFont val="&quot;Helvetica Neue&quot;, Helvetica, Arial, sans-serif"/>
        <color rgb="FF1155CC"/>
        <sz val="11.0"/>
        <u/>
      </rPr>
      <t>Uranus (World) (Unl).zip</t>
    </r>
  </si>
  <si>
    <r>
      <rPr>
        <rFont val="&quot;Helvetica Neue&quot;, Helvetica, Arial, sans-serif"/>
        <color rgb="FF1155CC"/>
        <sz val="11.0"/>
        <u/>
      </rPr>
      <t>Uranus 2 - Sun Tear (World) (En,Fr) (Unl).zip</t>
    </r>
  </si>
  <si>
    <r>
      <rPr>
        <rFont val="&quot;Helvetica Neue&quot;, Helvetica, Arial, sans-serif"/>
        <color rgb="FF1155CC"/>
        <sz val="11.0"/>
        <u/>
      </rPr>
      <t>Uranus Zero - Sun Tear (World) (En,Fr) (Unl).zip</t>
    </r>
  </si>
  <si>
    <r>
      <rPr>
        <rFont val="&quot;Helvetica Neue&quot;, Helvetica, Arial, sans-serif"/>
        <color rgb="FF1155CC"/>
        <sz val="11.0"/>
        <u/>
      </rPr>
      <t>Uranus Zero EV (World) (En,Fr) (Unl).zip</t>
    </r>
  </si>
  <si>
    <r>
      <rPr>
        <rFont val="&quot;Helvetica Neue&quot;, Helvetica, Arial, sans-serif"/>
        <color rgb="FF1155CC"/>
        <sz val="11.0"/>
        <u/>
      </rPr>
      <t>Uranus Zero EV (World) (En,Fr) (v1.1) (Unl).zip</t>
    </r>
  </si>
  <si>
    <r>
      <rPr>
        <rFont val="&quot;Helvetica Neue&quot;, Helvetica, Arial, sans-serif"/>
        <color rgb="FF1155CC"/>
        <sz val="11.0"/>
        <u/>
      </rPr>
      <t>Urban Yeti! (USA, Europe).zip</t>
    </r>
  </si>
  <si>
    <r>
      <rPr>
        <rFont val="&quot;Helvetica Neue&quot;, Helvetica, Arial, sans-serif"/>
        <color rgb="FF1155CC"/>
        <sz val="11.0"/>
        <u/>
      </rPr>
      <t>Urbz, The - Sims in the City (Japan).zip</t>
    </r>
  </si>
  <si>
    <r>
      <rPr>
        <rFont val="&quot;Helvetica Neue&quot;, Helvetica, Arial, sans-serif"/>
        <color rgb="FF1155CC"/>
        <sz val="11.0"/>
        <u/>
      </rPr>
      <t>Urbz, The - Sims in the City (USA, Europe) (En,Fr,De,Es,It,Nl).zip</t>
    </r>
  </si>
  <si>
    <r>
      <rPr>
        <rFont val="&quot;Helvetica Neue&quot;, Helvetica, Arial, sans-serif"/>
        <color rgb="FF1155CC"/>
        <sz val="11.0"/>
        <u/>
      </rPr>
      <t>V-Master Cross (Japan).zip</t>
    </r>
  </si>
  <si>
    <r>
      <rPr>
        <rFont val="&quot;Helvetica Neue&quot;, Helvetica, Arial, sans-serif"/>
        <color rgb="FF1155CC"/>
        <sz val="11.0"/>
        <u/>
      </rPr>
      <t>V-Rally 3 (Europe) (En,Fr,De,Es,It).zip</t>
    </r>
  </si>
  <si>
    <r>
      <rPr>
        <rFont val="&quot;Helvetica Neue&quot;, Helvetica, Arial, sans-serif"/>
        <color rgb="FF1155CC"/>
        <sz val="11.0"/>
        <u/>
      </rPr>
      <t>V-Rally 3 (Japan).zip</t>
    </r>
  </si>
  <si>
    <r>
      <rPr>
        <rFont val="&quot;Helvetica Neue&quot;, Helvetica, Arial, sans-serif"/>
        <color rgb="FF1155CC"/>
        <sz val="11.0"/>
        <u/>
      </rPr>
      <t>V-Rally 3 (USA) (En,Fr,Es).zip</t>
    </r>
  </si>
  <si>
    <r>
      <rPr>
        <rFont val="&quot;Helvetica Neue&quot;, Helvetica, Arial, sans-serif"/>
        <color rgb="FF1155CC"/>
        <sz val="11.0"/>
        <u/>
      </rPr>
      <t>V.I.P. (Europe) (En,Fr,De,Es,It,Nl).zip</t>
    </r>
  </si>
  <si>
    <r>
      <rPr>
        <rFont val="&quot;Helvetica Neue&quot;, Helvetica, Arial, sans-serif"/>
        <color rgb="FF1155CC"/>
        <sz val="11.0"/>
        <u/>
      </rPr>
      <t>Van Helsing (Europe) (En,Fr,De,Es,It).zip</t>
    </r>
  </si>
  <si>
    <r>
      <rPr>
        <rFont val="&quot;Helvetica Neue&quot;, Helvetica, Arial, sans-serif"/>
        <color rgb="FF1155CC"/>
        <sz val="11.0"/>
        <u/>
      </rPr>
      <t>Van Helsing (USA).zip</t>
    </r>
  </si>
  <si>
    <r>
      <rPr>
        <rFont val="&quot;Helvetica Neue&quot;, Helvetica, Arial, sans-serif"/>
        <color rgb="FF1155CC"/>
        <sz val="11.0"/>
        <u/>
      </rPr>
      <t>Varooom 3D (World) (GBA Jam 2021) (Aftermarket) (Unl).zip</t>
    </r>
  </si>
  <si>
    <r>
      <rPr>
        <rFont val="&quot;Helvetica Neue&quot;, Helvetica, Arial, sans-serif"/>
        <color rgb="FF1155CC"/>
        <sz val="11.0"/>
        <u/>
      </rPr>
      <t>Vattroller X (Japan).zip</t>
    </r>
  </si>
  <si>
    <r>
      <rPr>
        <rFont val="&quot;Helvetica Neue&quot;, Helvetica, Arial, sans-serif"/>
        <color rgb="FF1155CC"/>
        <sz val="11.0"/>
        <u/>
      </rPr>
      <t>Vattroller X - Taikenban (Japan) (Demo) (Kiosk, GameCube).zip</t>
    </r>
  </si>
  <si>
    <r>
      <rPr>
        <rFont val="&quot;Helvetica Neue&quot;, Helvetica, Arial, sans-serif"/>
        <color rgb="FF1155CC"/>
        <sz val="11.0"/>
        <u/>
      </rPr>
      <t>Vecinos Invasores (Spain).zip</t>
    </r>
  </si>
  <si>
    <r>
      <rPr>
        <rFont val="&quot;Helvetica Neue&quot;, Helvetica, Arial, sans-serif"/>
        <color rgb="FF1155CC"/>
        <sz val="11.0"/>
        <u/>
      </rPr>
      <t>VeggieTales - LarryBoy and the Bad Apple (USA).zip</t>
    </r>
  </si>
  <si>
    <r>
      <rPr>
        <rFont val="&quot;Helvetica Neue&quot;, Helvetica, Arial, sans-serif"/>
        <color rgb="FF1155CC"/>
        <sz val="11.0"/>
        <u/>
      </rPr>
      <t>Viewpoint (Europe) (Demo).zip</t>
    </r>
  </si>
  <si>
    <r>
      <rPr>
        <rFont val="&quot;Helvetica Neue&quot;, Helvetica, Arial, sans-serif"/>
        <color rgb="FF1155CC"/>
        <sz val="11.0"/>
        <u/>
      </rPr>
      <t>Virtua Tennis (Europe) (En,Fr,De,Es,It).zip</t>
    </r>
  </si>
  <si>
    <r>
      <rPr>
        <rFont val="&quot;Helvetica Neue&quot;, Helvetica, Arial, sans-serif"/>
        <color rgb="FF1155CC"/>
        <sz val="11.0"/>
        <u/>
      </rPr>
      <t>Virtua Tennis (USA).zip</t>
    </r>
  </si>
  <si>
    <r>
      <rPr>
        <rFont val="&quot;Helvetica Neue&quot;, Helvetica, Arial, sans-serif"/>
        <color rgb="FF1155CC"/>
        <sz val="11.0"/>
        <u/>
      </rPr>
      <t>Virtual Kasparov (Europe) (En,Fr,De,Es,It).zip</t>
    </r>
  </si>
  <si>
    <r>
      <rPr>
        <rFont val="&quot;Helvetica Neue&quot;, Helvetica, Arial, sans-serif"/>
        <color rgb="FF1155CC"/>
        <sz val="11.0"/>
        <u/>
      </rPr>
      <t>Virtual Kasparov (USA) (En,Fr,De,Es,It).zip</t>
    </r>
  </si>
  <si>
    <r>
      <rPr>
        <rFont val="&quot;Helvetica Neue&quot;, Helvetica, Arial, sans-serif"/>
        <color rgb="FF1155CC"/>
        <sz val="11.0"/>
        <u/>
      </rPr>
      <t>W.i.t.c.h. (Europe) (En,Fr,De,Es,It).zip</t>
    </r>
  </si>
  <si>
    <r>
      <rPr>
        <rFont val="&quot;Helvetica Neue&quot;, Helvetica, Arial, sans-serif"/>
        <color rgb="FF1155CC"/>
        <sz val="11.0"/>
        <u/>
      </rPr>
      <t>WTA Tour Tennis (USA).zip</t>
    </r>
  </si>
  <si>
    <r>
      <rPr>
        <rFont val="&quot;Helvetica Neue&quot;, Helvetica, Arial, sans-serif"/>
        <color rgb="FF1155CC"/>
        <sz val="11.0"/>
        <u/>
      </rPr>
      <t>WTA Tour Tennis Pocket (Japan).zip</t>
    </r>
  </si>
  <si>
    <r>
      <rPr>
        <rFont val="&quot;Helvetica Neue&quot;, Helvetica, Arial, sans-serif"/>
        <color rgb="FF1155CC"/>
        <sz val="11.0"/>
        <u/>
      </rPr>
      <t>WWE - Road to WrestleMania X8 (USA, Europe).zip</t>
    </r>
  </si>
  <si>
    <r>
      <rPr>
        <rFont val="&quot;Helvetica Neue&quot;, Helvetica, Arial, sans-serif"/>
        <color rgb="FF1155CC"/>
        <sz val="11.0"/>
        <u/>
      </rPr>
      <t>WWE - Survivor Series (USA, Europe).zip</t>
    </r>
  </si>
  <si>
    <r>
      <rPr>
        <rFont val="&quot;Helvetica Neue&quot;, Helvetica, Arial, sans-serif"/>
        <color rgb="FF1155CC"/>
        <sz val="11.0"/>
        <u/>
      </rPr>
      <t>WWF - Road to WrestleMania (USA, Europe) (Beta).zip</t>
    </r>
  </si>
  <si>
    <r>
      <rPr>
        <rFont val="&quot;Helvetica Neue&quot;, Helvetica, Arial, sans-serif"/>
        <color rgb="FF1155CC"/>
        <sz val="11.0"/>
        <u/>
      </rPr>
      <t>WWF - Road to WrestleMania (USA, Europe).zip</t>
    </r>
  </si>
  <si>
    <r>
      <rPr>
        <rFont val="&quot;Helvetica Neue&quot;, Helvetica, Arial, sans-serif"/>
        <color rgb="FF1155CC"/>
        <sz val="11.0"/>
        <u/>
      </rPr>
      <t>Wade Hixton's Counter Punch (USA, Europe).zip</t>
    </r>
  </si>
  <si>
    <r>
      <rPr>
        <rFont val="&quot;Helvetica Neue&quot;, Helvetica, Arial, sans-serif"/>
        <color rgb="FF1155CC"/>
        <sz val="11.0"/>
        <u/>
      </rPr>
      <t>Wagamama Fairy Mirumo de Pon! - 8 Nin no Toki no Yousei (Japan).zip</t>
    </r>
  </si>
  <si>
    <r>
      <rPr>
        <rFont val="&quot;Helvetica Neue&quot;, Helvetica, Arial, sans-serif"/>
        <color rgb="FF1155CC"/>
        <sz val="11.0"/>
        <u/>
      </rPr>
      <t>Wagamama Fairy Mirumo de Pon! - Dokidoki Memorial Panic (Japan).zip</t>
    </r>
  </si>
  <si>
    <r>
      <rPr>
        <rFont val="&quot;Helvetica Neue&quot;, Helvetica, Arial, sans-serif"/>
        <color rgb="FF1155CC"/>
        <sz val="11.0"/>
        <u/>
      </rPr>
      <t>Wagamama Fairy Mirumo de Pon! - Nazo no Kagi to Shinjitsu no Tobira (Japan).zip</t>
    </r>
  </si>
  <si>
    <r>
      <rPr>
        <rFont val="&quot;Helvetica Neue&quot;, Helvetica, Arial, sans-serif"/>
        <color rgb="FF1155CC"/>
        <sz val="11.0"/>
        <u/>
      </rPr>
      <t>Wagamama Fairy Mirumo de Pon! - Ougon Maracas no Densetsu (Japan).zip</t>
    </r>
  </si>
  <si>
    <r>
      <rPr>
        <rFont val="&quot;Helvetica Neue&quot;, Helvetica, Arial, sans-serif"/>
        <color rgb="FF1155CC"/>
        <sz val="11.0"/>
        <u/>
      </rPr>
      <t>Wagamama Fairy Mirumo de Pon! - Taisen Mahoudama (Japan).zip</t>
    </r>
  </si>
  <si>
    <r>
      <rPr>
        <rFont val="&quot;Helvetica Neue&quot;, Helvetica, Arial, sans-serif"/>
        <color rgb="FF1155CC"/>
        <sz val="11.0"/>
        <u/>
      </rPr>
      <t>Wagamama Fairy Mirumo de Pon! - Yume no Kakera (Japan).zip</t>
    </r>
  </si>
  <si>
    <r>
      <rPr>
        <rFont val="&quot;Helvetica Neue&quot;, Helvetica, Arial, sans-serif"/>
        <color rgb="FF1155CC"/>
        <sz val="11.0"/>
        <u/>
      </rPr>
      <t>Waimanu - Grinding Blocks Adventure (World) (NEO Coding Compo 2013) (Aftermarket) (Unl).zip</t>
    </r>
  </si>
  <si>
    <r>
      <rPr>
        <rFont val="&quot;Helvetica Neue&quot;, Helvetica, Arial, sans-serif"/>
        <color rgb="FF1155CC"/>
        <sz val="11.0"/>
        <u/>
      </rPr>
      <t>Wakeboarding Unleashed Featuring Shaun Murray (Europe).zip</t>
    </r>
  </si>
  <si>
    <r>
      <rPr>
        <rFont val="&quot;Helvetica Neue&quot;, Helvetica, Arial, sans-serif"/>
        <color rgb="FF1155CC"/>
        <sz val="11.0"/>
        <u/>
      </rPr>
      <t>Wakeboarding Unleashed Featuring Shaun Murray (USA).zip</t>
    </r>
  </si>
  <si>
    <r>
      <rPr>
        <rFont val="&quot;Helvetica Neue&quot;, Helvetica, Arial, sans-serif"/>
        <color rgb="FF1155CC"/>
        <sz val="11.0"/>
        <u/>
      </rPr>
      <t>Waliou Xunbao Ji (China).zip</t>
    </r>
  </si>
  <si>
    <r>
      <rPr>
        <rFont val="&quot;Helvetica Neue&quot;, Helvetica, Arial, sans-serif"/>
        <color rgb="FF1155CC"/>
        <sz val="11.0"/>
        <u/>
      </rPr>
      <t>Waliou Zhizao (China).zip</t>
    </r>
  </si>
  <si>
    <r>
      <rPr>
        <rFont val="&quot;Helvetica Neue&quot;, Helvetica, Arial, sans-serif"/>
        <color rgb="FF1155CC"/>
        <sz val="11.0"/>
        <u/>
      </rPr>
      <t>Wanko Mix Chiwanko World (Japan).zip</t>
    </r>
  </si>
  <si>
    <r>
      <rPr>
        <rFont val="&quot;Helvetica Neue&quot;, Helvetica, Arial, sans-serif"/>
        <color rgb="FF1155CC"/>
        <sz val="11.0"/>
        <u/>
      </rPr>
      <t>Wanko de Kururin! Wancle (Japan).zip</t>
    </r>
  </si>
  <si>
    <r>
      <rPr>
        <rFont val="&quot;Helvetica Neue&quot;, Helvetica, Arial, sans-serif"/>
        <color rgb="FF1155CC"/>
        <sz val="11.0"/>
        <u/>
      </rPr>
      <t>Wannyan Doubutsu Byouin - Doubutsu no Oishasan Ikusei Game (Japan) (Rev 1).zip</t>
    </r>
  </si>
  <si>
    <r>
      <rPr>
        <rFont val="&quot;Helvetica Neue&quot;, Helvetica, Arial, sans-serif"/>
        <color rgb="FF1155CC"/>
        <sz val="11.0"/>
        <u/>
      </rPr>
      <t>Wannyan Doubutsu Byouin - Doubutsu no Oishasan Ikusei Game (Japan).zip</t>
    </r>
  </si>
  <si>
    <r>
      <rPr>
        <rFont val="&quot;Helvetica Neue&quot;, Helvetica, Arial, sans-serif"/>
        <color rgb="FF1155CC"/>
        <sz val="11.0"/>
        <u/>
      </rPr>
      <t>Wanwan Meitantei (Japan).zip</t>
    </r>
  </si>
  <si>
    <r>
      <rPr>
        <rFont val="&quot;Helvetica Neue&quot;, Helvetica, Arial, sans-serif"/>
        <color rgb="FF1155CC"/>
        <sz val="11.0"/>
        <u/>
      </rPr>
      <t>Wario Land 4 (USA, Europe) (Virtual Console).zip</t>
    </r>
  </si>
  <si>
    <r>
      <rPr>
        <rFont val="&quot;Helvetica Neue&quot;, Helvetica, Arial, sans-serif"/>
        <color rgb="FF1155CC"/>
        <sz val="11.0"/>
        <u/>
      </rPr>
      <t>Wario Land 4 (USA, Europe).zip</t>
    </r>
  </si>
  <si>
    <r>
      <rPr>
        <rFont val="&quot;Helvetica Neue&quot;, Helvetica, Arial, sans-serif"/>
        <color rgb="FF1155CC"/>
        <sz val="11.0"/>
        <u/>
      </rPr>
      <t>Wario Land Advance - Youki no Otakara (Japan) (Virtual Console).zip</t>
    </r>
  </si>
  <si>
    <r>
      <rPr>
        <rFont val="&quot;Helvetica Neue&quot;, Helvetica, Arial, sans-serif"/>
        <color rgb="FF1155CC"/>
        <sz val="11.0"/>
        <u/>
      </rPr>
      <t>Wario Land Advance - Youki no Otakara (Japan).zip</t>
    </r>
  </si>
  <si>
    <r>
      <rPr>
        <rFont val="&quot;Helvetica Neue&quot;, Helvetica, Arial, sans-serif"/>
        <color rgb="FF1155CC"/>
        <sz val="11.0"/>
        <u/>
      </rPr>
      <t>WarioWare, Inc. - Mega Microgame$! (USA) (Beta).zip</t>
    </r>
  </si>
  <si>
    <r>
      <rPr>
        <rFont val="&quot;Helvetica Neue&quot;, Helvetica, Arial, sans-serif"/>
        <color rgb="FF1155CC"/>
        <sz val="11.0"/>
        <u/>
      </rPr>
      <t>WarioWare, Inc. - Mega Microgame$! (USA) (Virtual Console).zip</t>
    </r>
  </si>
  <si>
    <r>
      <rPr>
        <rFont val="&quot;Helvetica Neue&quot;, Helvetica, Arial, sans-serif"/>
        <color rgb="FF1155CC"/>
        <sz val="11.0"/>
        <u/>
      </rPr>
      <t>WarioWare, Inc. - Mega Microgame$! (USA).zip</t>
    </r>
  </si>
  <si>
    <r>
      <rPr>
        <rFont val="&quot;Helvetica Neue&quot;, Helvetica, Arial, sans-serif"/>
        <color rgb="FF1155CC"/>
        <sz val="11.0"/>
        <u/>
      </rPr>
      <t>WarioWare, Inc. - Minigame Mania (Europe) (En,Fr,De,Es,It) (Virtual Console).zip</t>
    </r>
  </si>
  <si>
    <r>
      <rPr>
        <rFont val="&quot;Helvetica Neue&quot;, Helvetica, Arial, sans-serif"/>
        <color rgb="FF1155CC"/>
        <sz val="11.0"/>
        <u/>
      </rPr>
      <t>WarioWare, Inc. - Minigame Mania (Europe) (En,Fr,De,Es,It).zip</t>
    </r>
  </si>
  <si>
    <r>
      <rPr>
        <rFont val="&quot;Helvetica Neue&quot;, Helvetica, Arial, sans-serif"/>
        <color rgb="FF1155CC"/>
        <sz val="11.0"/>
        <u/>
      </rPr>
      <t>WarioWare - Twisted! (USA, Australia).zip</t>
    </r>
  </si>
  <si>
    <r>
      <rPr>
        <rFont val="&quot;Helvetica Neue&quot;, Helvetica, Arial, sans-serif"/>
        <color rgb="FF1155CC"/>
        <sz val="11.0"/>
        <u/>
      </rPr>
      <t>Weekend Miljonairs (Netherlands).zip</t>
    </r>
  </si>
  <si>
    <r>
      <rPr>
        <rFont val="&quot;Helvetica Neue&quot;, Helvetica, Arial, sans-serif"/>
        <color rgb="FF1155CC"/>
        <sz val="11.0"/>
        <u/>
      </rPr>
      <t>Wer Wird Millionaer (Germany).zip</t>
    </r>
  </si>
  <si>
    <r>
      <rPr>
        <rFont val="&quot;Helvetica Neue&quot;, Helvetica, Arial, sans-serif"/>
        <color rgb="FF1155CC"/>
        <sz val="11.0"/>
        <u/>
      </rPr>
      <t>Werewolf Tale, A (World) (Proto) (NEO Coding Compo 2012) (Aftermarket) (Unl).zip</t>
    </r>
  </si>
  <si>
    <r>
      <rPr>
        <rFont val="&quot;Helvetica Neue&quot;, Helvetica, Arial, sans-serif"/>
        <color rgb="FF1155CC"/>
        <sz val="11.0"/>
        <u/>
      </rPr>
      <t>Whac-A-Mole (USA).zip</t>
    </r>
  </si>
  <si>
    <r>
      <rPr>
        <rFont val="&quot;Helvetica Neue&quot;, Helvetica, Arial, sans-serif"/>
        <color rgb="FF1155CC"/>
        <sz val="11.0"/>
        <u/>
      </rPr>
      <t>Whistle! - Dai-37-kai Tokyo-to Chuugakkou Sougou Taiiku Soccer Taikai (Japan).zip</t>
    </r>
  </si>
  <si>
    <r>
      <rPr>
        <rFont val="&quot;Helvetica Neue&quot;, Helvetica, Arial, sans-serif"/>
        <color rgb="FF1155CC"/>
        <sz val="11.0"/>
        <u/>
      </rPr>
      <t>Who Wants to Be a Millionaire (Australia).zip</t>
    </r>
  </si>
  <si>
    <r>
      <rPr>
        <rFont val="&quot;Helvetica Neue&quot;, Helvetica, Arial, sans-serif"/>
        <color rgb="FF1155CC"/>
        <sz val="11.0"/>
        <u/>
      </rPr>
      <t>Who Wants to Be a Millionaire (Europe).zip</t>
    </r>
  </si>
  <si>
    <r>
      <rPr>
        <rFont val="&quot;Helvetica Neue&quot;, Helvetica, Arial, sans-serif"/>
        <color rgb="FF1155CC"/>
        <sz val="11.0"/>
        <u/>
      </rPr>
      <t>Who Wants to Be a Millionaire - 2nd Edition (Europe).zip</t>
    </r>
  </si>
  <si>
    <r>
      <rPr>
        <rFont val="&quot;Helvetica Neue&quot;, Helvetica, Arial, sans-serif"/>
        <color rgb="FF1155CC"/>
        <sz val="11.0"/>
        <u/>
      </rPr>
      <t>Who Wants to Be a Millionaire Junior (Europe).zip</t>
    </r>
  </si>
  <si>
    <r>
      <rPr>
        <rFont val="&quot;Helvetica Neue&quot;, Helvetica, Arial, sans-serif"/>
        <color rgb="FF1155CC"/>
        <sz val="11.0"/>
        <u/>
      </rPr>
      <t>Wild, The (USA, Europe) (En,Fr,De,Es).zip</t>
    </r>
  </si>
  <si>
    <r>
      <rPr>
        <rFont val="&quot;Helvetica Neue&quot;, Helvetica, Arial, sans-serif"/>
        <color rgb="FF1155CC"/>
        <sz val="11.0"/>
        <u/>
      </rPr>
      <t>Wild Thornberrys, The - Chimp Chase (USA, Europe).zip</t>
    </r>
  </si>
  <si>
    <r>
      <rPr>
        <rFont val="&quot;Helvetica Neue&quot;, Helvetica, Arial, sans-serif"/>
        <color rgb="FF1155CC"/>
        <sz val="11.0"/>
        <u/>
      </rPr>
      <t>Wild Thornberrys Movie, The (USA, Europe) (Beta).zip</t>
    </r>
  </si>
  <si>
    <r>
      <rPr>
        <rFont val="&quot;Helvetica Neue&quot;, Helvetica, Arial, sans-serif"/>
        <color rgb="FF1155CC"/>
        <sz val="11.0"/>
        <u/>
      </rPr>
      <t>Wild Thornberrys Movie, The (USA, Europe).zip</t>
    </r>
  </si>
  <si>
    <r>
      <rPr>
        <rFont val="&quot;Helvetica Neue&quot;, Helvetica, Arial, sans-serif"/>
        <color rgb="FF1155CC"/>
        <sz val="11.0"/>
        <u/>
      </rPr>
      <t>Wilden Fussball-Kerle, Die - Entscheidung im Teufelstopf (Germany).zip</t>
    </r>
  </si>
  <si>
    <r>
      <rPr>
        <rFont val="&quot;Helvetica Neue&quot;, Helvetica, Arial, sans-serif"/>
        <color rgb="FF1155CC"/>
        <sz val="11.0"/>
        <u/>
      </rPr>
      <t>Wilden Fussball-Kerle, Die - Gefahr im Wilde Kerle Land (Germany).zip</t>
    </r>
  </si>
  <si>
    <r>
      <rPr>
        <rFont val="&quot;Helvetica Neue&quot;, Helvetica, Arial, sans-serif"/>
        <color rgb="FF1155CC"/>
        <sz val="11.0"/>
        <u/>
      </rPr>
      <t>WinX Club (Europe) (En,Fr,De,Es,It).zip</t>
    </r>
  </si>
  <si>
    <r>
      <rPr>
        <rFont val="&quot;Helvetica Neue&quot;, Helvetica, Arial, sans-serif"/>
        <color rgb="FF1155CC"/>
        <sz val="11.0"/>
        <u/>
      </rPr>
      <t>WinX Club (USA).zip</t>
    </r>
  </si>
  <si>
    <r>
      <rPr>
        <rFont val="&quot;Helvetica Neue&quot;, Helvetica, Arial, sans-serif"/>
        <color rgb="FF1155CC"/>
        <sz val="11.0"/>
        <u/>
      </rPr>
      <t>WinX Club - Quest for the Codex (Europe) (En,Fr,De,Es,It).zip</t>
    </r>
  </si>
  <si>
    <r>
      <rPr>
        <rFont val="&quot;Helvetica Neue&quot;, Helvetica, Arial, sans-serif"/>
        <color rgb="FF1155CC"/>
        <sz val="11.0"/>
        <u/>
      </rPr>
      <t>WinX Club - Quest for the Codex (USA).zip</t>
    </r>
  </si>
  <si>
    <r>
      <rPr>
        <rFont val="&quot;Helvetica Neue&quot;, Helvetica, Arial, sans-serif"/>
        <color rgb="FF1155CC"/>
        <sz val="11.0"/>
        <u/>
      </rPr>
      <t>Wing Commander - Prophecy (Europe) (En,Fr,De,Es,It).zip</t>
    </r>
  </si>
  <si>
    <r>
      <rPr>
        <rFont val="&quot;Helvetica Neue&quot;, Helvetica, Arial, sans-serif"/>
        <color rgb="FF1155CC"/>
        <sz val="11.0"/>
        <u/>
      </rPr>
      <t>Wing Commander - Prophecy (USA).zip</t>
    </r>
  </si>
  <si>
    <r>
      <rPr>
        <rFont val="&quot;Helvetica Neue&quot;, Helvetica, Arial, sans-serif"/>
        <color rgb="FF1155CC"/>
        <sz val="11.0"/>
        <u/>
      </rPr>
      <t>Wings (Europe).zip</t>
    </r>
  </si>
  <si>
    <r>
      <rPr>
        <rFont val="&quot;Helvetica Neue&quot;, Helvetica, Arial, sans-serif"/>
        <color rgb="FF1155CC"/>
        <sz val="11.0"/>
        <u/>
      </rPr>
      <t>Wings (USA).zip</t>
    </r>
  </si>
  <si>
    <r>
      <rPr>
        <rFont val="&quot;Helvetica Neue&quot;, Helvetica, Arial, sans-serif"/>
        <color rgb="FF1155CC"/>
        <sz val="11.0"/>
        <u/>
      </rPr>
      <t>Winnie the Pooh's Rumbly Tumbly Adventure &amp; Rayman 3 (Europe) (En,Fr,De,Es,It,Nl+En,Fr,De,Es,It,Nl,Sv,No,Da,Fi).zip</t>
    </r>
  </si>
  <si>
    <r>
      <rPr>
        <rFont val="&quot;Helvetica Neue&quot;, Helvetica, Arial, sans-serif"/>
        <color rgb="FF1155CC"/>
        <sz val="11.0"/>
        <u/>
      </rPr>
      <t>Winnie the Pooh's Rumbly Tumbly Adventure (Europe) (En,Fr,De,Es,It,Nl).zip</t>
    </r>
  </si>
  <si>
    <r>
      <rPr>
        <rFont val="&quot;Helvetica Neue&quot;, Helvetica, Arial, sans-serif"/>
        <color rgb="FF1155CC"/>
        <sz val="11.0"/>
        <u/>
      </rPr>
      <t>Winnie the Pooh's Rumbly Tumbly Adventure (USA) (En,Fr,Es).zip</t>
    </r>
  </si>
  <si>
    <r>
      <rPr>
        <rFont val="&quot;Helvetica Neue&quot;, Helvetica, Arial, sans-serif"/>
        <color rgb="FF1155CC"/>
        <sz val="11.0"/>
        <u/>
      </rPr>
      <t>Winning Post for Game Boy Advance (Japan) (Rev 1).zip</t>
    </r>
  </si>
  <si>
    <r>
      <rPr>
        <rFont val="&quot;Helvetica Neue&quot;, Helvetica, Arial, sans-serif"/>
        <color rgb="FF1155CC"/>
        <sz val="11.0"/>
        <u/>
      </rPr>
      <t>Winning Post for Game Boy Advance (Japan) (Rev 2).zip</t>
    </r>
  </si>
  <si>
    <r>
      <rPr>
        <rFont val="&quot;Helvetica Neue&quot;, Helvetica, Arial, sans-serif"/>
        <color rgb="FF1155CC"/>
        <sz val="11.0"/>
        <u/>
      </rPr>
      <t>Winning Post for Game Boy Advance (Japan).zip</t>
    </r>
  </si>
  <si>
    <r>
      <rPr>
        <rFont val="&quot;Helvetica Neue&quot;, Helvetica, Arial, sans-serif"/>
        <color rgb="FF1155CC"/>
        <sz val="11.0"/>
        <u/>
      </rPr>
      <t>Winter Sports (Europe) (En,Fr,De,Es,It).zip</t>
    </r>
  </si>
  <si>
    <r>
      <rPr>
        <rFont val="&quot;Helvetica Neue&quot;, Helvetica, Arial, sans-serif"/>
        <color rgb="FF1155CC"/>
        <sz val="11.0"/>
        <u/>
      </rPr>
      <t>With the Last Moonbeam (World) (v1.0.0) (Aftermarket) (Unl).zip</t>
    </r>
  </si>
  <si>
    <r>
      <rPr>
        <rFont val="&quot;Helvetica Neue&quot;, Helvetica, Arial, sans-serif"/>
        <color rgb="FF1155CC"/>
        <sz val="11.0"/>
        <u/>
      </rPr>
      <t>With the Last Moonbeam (World) (v1.0.1) (Aftermarket) (Unl).zip</t>
    </r>
  </si>
  <si>
    <r>
      <rPr>
        <rFont val="&quot;Helvetica Neue&quot;, Helvetica, Arial, sans-serif"/>
        <color rgb="FF1155CC"/>
        <sz val="11.0"/>
        <u/>
      </rPr>
      <t>Wizardry Summoner (Japan) (Rev 1).zip</t>
    </r>
  </si>
  <si>
    <r>
      <rPr>
        <rFont val="&quot;Helvetica Neue&quot;, Helvetica, Arial, sans-serif"/>
        <color rgb="FF1155CC"/>
        <sz val="11.0"/>
        <u/>
      </rPr>
      <t>Wizardry Summoner (Japan).zip</t>
    </r>
  </si>
  <si>
    <r>
      <rPr>
        <rFont val="&quot;Helvetica Neue&quot;, Helvetica, Arial, sans-serif"/>
        <color rgb="FF1155CC"/>
        <sz val="11.0"/>
        <u/>
      </rPr>
      <t>Wolfenstein 3D (USA, Europe).zip</t>
    </r>
  </si>
  <si>
    <r>
      <rPr>
        <rFont val="&quot;Helvetica Neue&quot;, Helvetica, Arial, sans-serif"/>
        <color rgb="FF1155CC"/>
        <sz val="11.0"/>
        <u/>
      </rPr>
      <t>Woody Woodpecker - Crazy Castle 5 (Japan).zip</t>
    </r>
  </si>
  <si>
    <r>
      <rPr>
        <rFont val="&quot;Helvetica Neue&quot;, Helvetica, Arial, sans-serif"/>
        <color rgb="FF1155CC"/>
        <sz val="11.0"/>
        <u/>
      </rPr>
      <t>Woody Woodpecker in Crazy Castle 5 (Europe) (En,Fr,De).zip</t>
    </r>
  </si>
  <si>
    <r>
      <rPr>
        <rFont val="&quot;Helvetica Neue&quot;, Helvetica, Arial, sans-serif"/>
        <color rgb="FF1155CC"/>
        <sz val="11.0"/>
        <u/>
      </rPr>
      <t>Woody Woodpecker in Crazy Castle 5 (USA).zip</t>
    </r>
  </si>
  <si>
    <r>
      <rPr>
        <rFont val="&quot;Helvetica Neue&quot;, Helvetica, Arial, sans-serif"/>
        <color rgb="FF1155CC"/>
        <sz val="11.0"/>
        <u/>
      </rPr>
      <t>Word Safari - The Friendship Totems (USA).zip</t>
    </r>
  </si>
  <si>
    <r>
      <rPr>
        <rFont val="&quot;Helvetica Neue&quot;, Helvetica, Arial, sans-serif"/>
        <color rgb="FF1155CC"/>
        <sz val="11.0"/>
        <u/>
      </rPr>
      <t>World Advance Soccer - Shouri e no Michi (Japan).zip</t>
    </r>
  </si>
  <si>
    <r>
      <rPr>
        <rFont val="&quot;Helvetica Neue&quot;, Helvetica, Arial, sans-serif"/>
        <color rgb="FF1155CC"/>
        <sz val="11.0"/>
        <u/>
      </rPr>
      <t>World Championship Poker (Europe) (En,Fr,De,Es,It).zip</t>
    </r>
  </si>
  <si>
    <r>
      <rPr>
        <rFont val="&quot;Helvetica Neue&quot;, Helvetica, Arial, sans-serif"/>
        <color rgb="FF1155CC"/>
        <sz val="11.0"/>
        <u/>
      </rPr>
      <t>World Championship Poker (USA).zip</t>
    </r>
  </si>
  <si>
    <r>
      <rPr>
        <rFont val="&quot;Helvetica Neue&quot;, Helvetica, Arial, sans-serif"/>
        <color rgb="FF1155CC"/>
        <sz val="11.0"/>
        <u/>
      </rPr>
      <t>World Poker Tour (Europe) (En,Fr,De).zip</t>
    </r>
  </si>
  <si>
    <r>
      <rPr>
        <rFont val="&quot;Helvetica Neue&quot;, Helvetica, Arial, sans-serif"/>
        <color rgb="FF1155CC"/>
        <sz val="11.0"/>
        <u/>
      </rPr>
      <t>World Poker Tour (USA).zip</t>
    </r>
  </si>
  <si>
    <r>
      <rPr>
        <rFont val="&quot;Helvetica Neue&quot;, Helvetica, Arial, sans-serif"/>
        <color rgb="FF1155CC"/>
        <sz val="11.0"/>
        <u/>
      </rPr>
      <t>World Reborn (USA) (Aftermarket) (Unl).zip</t>
    </r>
  </si>
  <si>
    <r>
      <rPr>
        <rFont val="&quot;Helvetica Neue&quot;, Helvetica, Arial, sans-serif"/>
        <color rgb="FF1155CC"/>
        <sz val="11.0"/>
        <u/>
      </rPr>
      <t>World Reborn (USA) (Proto).zip</t>
    </r>
  </si>
  <si>
    <r>
      <rPr>
        <rFont val="&quot;Helvetica Neue&quot;, Helvetica, Arial, sans-serif"/>
        <color rgb="FF1155CC"/>
        <sz val="11.0"/>
        <u/>
      </rPr>
      <t>World Tennis Stars (Europe).zip</t>
    </r>
  </si>
  <si>
    <r>
      <rPr>
        <rFont val="&quot;Helvetica Neue&quot;, Helvetica, Arial, sans-serif"/>
        <color rgb="FF1155CC"/>
        <sz val="11.0"/>
        <u/>
      </rPr>
      <t>World Tennis Stars (USA).zip</t>
    </r>
  </si>
  <si>
    <r>
      <rPr>
        <rFont val="&quot;Helvetica Neue&quot;, Helvetica, Arial, sans-serif"/>
        <color rgb="FF1155CC"/>
        <sz val="11.0"/>
        <u/>
      </rPr>
      <t>Worms - World Party (Europe) (En,Fr,De,Es,It).zip</t>
    </r>
  </si>
  <si>
    <r>
      <rPr>
        <rFont val="&quot;Helvetica Neue&quot;, Helvetica, Arial, sans-serif"/>
        <color rgb="FF1155CC"/>
        <sz val="11.0"/>
        <u/>
      </rPr>
      <t>Worms - World Party (USA) (En,Fr,De,Es,It).zip</t>
    </r>
  </si>
  <si>
    <r>
      <rPr>
        <rFont val="&quot;Helvetica Neue&quot;, Helvetica, Arial, sans-serif"/>
        <color rgb="FF1155CC"/>
        <sz val="11.0"/>
        <u/>
      </rPr>
      <t>Worms Blast (Europe) (En,Fr,De,Es,It).zip</t>
    </r>
  </si>
  <si>
    <r>
      <rPr>
        <rFont val="&quot;Helvetica Neue&quot;, Helvetica, Arial, sans-serif"/>
        <color rgb="FF1155CC"/>
        <sz val="11.0"/>
        <u/>
      </rPr>
      <t>Worms Blast (World) (En,Fr,De,Es,It) (Evercade) (Unl).zip</t>
    </r>
  </si>
  <si>
    <r>
      <rPr>
        <rFont val="&quot;Helvetica Neue&quot;, Helvetica, Arial, sans-serif"/>
        <color rgb="FF1155CC"/>
        <sz val="11.0"/>
        <u/>
      </rPr>
      <t>X-Bladez - Inline Skater (Europe).zip</t>
    </r>
  </si>
  <si>
    <r>
      <rPr>
        <rFont val="&quot;Helvetica Neue&quot;, Helvetica, Arial, sans-serif"/>
        <color rgb="FF1155CC"/>
        <sz val="11.0"/>
        <u/>
      </rPr>
      <t>X-Bladez - Inline Skater (USA).zip</t>
    </r>
  </si>
  <si>
    <r>
      <rPr>
        <rFont val="&quot;Helvetica Neue&quot;, Helvetica, Arial, sans-serif"/>
        <color rgb="FF1155CC"/>
        <sz val="11.0"/>
        <u/>
      </rPr>
      <t>X-Man - Armour of Might (Russia) (Unl).zip</t>
    </r>
  </si>
  <si>
    <r>
      <rPr>
        <rFont val="&quot;Helvetica Neue&quot;, Helvetica, Arial, sans-serif"/>
        <color rgb="FF1155CC"/>
        <sz val="11.0"/>
        <u/>
      </rPr>
      <t>X-Men - Reign of Apocalypse (USA, Europe).zip</t>
    </r>
  </si>
  <si>
    <r>
      <rPr>
        <rFont val="&quot;Helvetica Neue&quot;, Helvetica, Arial, sans-serif"/>
        <color rgb="FF1155CC"/>
        <sz val="11.0"/>
        <u/>
      </rPr>
      <t>X-Men - The Official Game (Europe) (En,Fr,Es,It).zip</t>
    </r>
  </si>
  <si>
    <r>
      <rPr>
        <rFont val="&quot;Helvetica Neue&quot;, Helvetica, Arial, sans-serif"/>
        <color rgb="FF1155CC"/>
        <sz val="11.0"/>
        <u/>
      </rPr>
      <t>X-Men - The Official Game (USA).zip</t>
    </r>
  </si>
  <si>
    <r>
      <rPr>
        <rFont val="&quot;Helvetica Neue&quot;, Helvetica, Arial, sans-serif"/>
        <color rgb="FF1155CC"/>
        <sz val="11.0"/>
        <u/>
      </rPr>
      <t>X-Men 2 - La Vengeance de Wolverine (France).zip</t>
    </r>
  </si>
  <si>
    <r>
      <rPr>
        <rFont val="&quot;Helvetica Neue&quot;, Helvetica, Arial, sans-serif"/>
        <color rgb="FF1155CC"/>
        <sz val="11.0"/>
        <u/>
      </rPr>
      <t>X-Terminator Advance (Japan) (Unl).zip</t>
    </r>
  </si>
  <si>
    <r>
      <rPr>
        <rFont val="&quot;Helvetica Neue&quot;, Helvetica, Arial, sans-serif"/>
        <color rgb="FF1155CC"/>
        <sz val="11.0"/>
        <u/>
      </rPr>
      <t>X2 - Wolverine's Revenge (USA, Europe).zip</t>
    </r>
  </si>
  <si>
    <r>
      <rPr>
        <rFont val="&quot;Helvetica Neue&quot;, Helvetica, Arial, sans-serif"/>
        <color rgb="FF1155CC"/>
        <sz val="11.0"/>
        <u/>
      </rPr>
      <t>XS Moto (USA).zip</t>
    </r>
  </si>
  <si>
    <r>
      <rPr>
        <rFont val="&quot;Helvetica Neue&quot;, Helvetica, Arial, sans-serif"/>
        <color rgb="FF1155CC"/>
        <sz val="11.0"/>
        <u/>
      </rPr>
      <t>X Zhan Jing (Taiwan) (Unl).zip</t>
    </r>
  </si>
  <si>
    <r>
      <rPr>
        <rFont val="&quot;Helvetica Neue&quot;, Helvetica, Arial, sans-serif"/>
        <color rgb="FF1155CC"/>
        <sz val="11.0"/>
        <u/>
      </rPr>
      <t>Xploder Advance (Europe) (Unl) (Alt).zip</t>
    </r>
  </si>
  <si>
    <r>
      <rPr>
        <rFont val="&quot;Helvetica Neue&quot;, Helvetica, Arial, sans-serif"/>
        <color rgb="FF1155CC"/>
        <sz val="11.0"/>
        <u/>
      </rPr>
      <t>Xploder Advance (Europe) (Unl).zip</t>
    </r>
  </si>
  <si>
    <r>
      <rPr>
        <rFont val="&quot;Helvetica Neue&quot;, Helvetica, Arial, sans-serif"/>
        <color rgb="FF1155CC"/>
        <sz val="11.0"/>
        <u/>
      </rPr>
      <t>Yaobai Senxigang (China) (Proto).zip</t>
    </r>
  </si>
  <si>
    <r>
      <rPr>
        <rFont val="&quot;Helvetica Neue&quot;, Helvetica, Arial, sans-serif"/>
        <color rgb="FF1155CC"/>
        <sz val="11.0"/>
        <u/>
      </rPr>
      <t>Yaoxi Dao (China).zip</t>
    </r>
  </si>
  <si>
    <r>
      <rPr>
        <rFont val="&quot;Helvetica Neue&quot;, Helvetica, Arial, sans-serif"/>
        <color rgb="FF1155CC"/>
        <sz val="11.0"/>
        <u/>
      </rPr>
      <t>Yggdra Union (Japan).zip</t>
    </r>
  </si>
  <si>
    <r>
      <rPr>
        <rFont val="&quot;Helvetica Neue&quot;, Helvetica, Arial, sans-serif"/>
        <color rgb="FF1155CC"/>
        <sz val="11.0"/>
        <u/>
      </rPr>
      <t>Yggdra Union - We'll Never Fight Alone (Europe).zip</t>
    </r>
  </si>
  <si>
    <r>
      <rPr>
        <rFont val="&quot;Helvetica Neue&quot;, Helvetica, Arial, sans-serif"/>
        <color rgb="FF1155CC"/>
        <sz val="11.0"/>
        <u/>
      </rPr>
      <t>Yggdra Union - We'll Never Fight Alone (USA).zip</t>
    </r>
  </si>
  <si>
    <r>
      <rPr>
        <rFont val="&quot;Helvetica Neue&quot;, Helvetica, Arial, sans-serif"/>
        <color rgb="FF1155CC"/>
        <sz val="11.0"/>
        <u/>
      </rPr>
      <t>Yoshi's Universal Gravitation (Europe) (En,Fr,De,Es,It).zip</t>
    </r>
  </si>
  <si>
    <r>
      <rPr>
        <rFont val="&quot;Helvetica Neue&quot;, Helvetica, Arial, sans-serif"/>
        <color rgb="FF1155CC"/>
        <sz val="11.0"/>
        <u/>
      </rPr>
      <t>Yoshi Sample (Japan) (En) (SDK 3.0) (Tech Demo).zip</t>
    </r>
  </si>
  <si>
    <r>
      <rPr>
        <rFont val="&quot;Helvetica Neue&quot;, Helvetica, Arial, sans-serif"/>
        <color rgb="FF1155CC"/>
        <sz val="11.0"/>
        <u/>
      </rPr>
      <t>Yoshi Sample (Japan) (En) (Tech Demo).zip</t>
    </r>
  </si>
  <si>
    <r>
      <rPr>
        <rFont val="&quot;Helvetica Neue&quot;, Helvetica, Arial, sans-serif"/>
        <color rgb="FF1155CC"/>
        <sz val="11.0"/>
        <u/>
      </rPr>
      <t>Yoshi Topsy-Turvy (USA).zip</t>
    </r>
  </si>
  <si>
    <r>
      <rPr>
        <rFont val="&quot;Helvetica Neue&quot;, Helvetica, Arial, sans-serif"/>
        <color rgb="FF1155CC"/>
        <sz val="11.0"/>
        <u/>
      </rPr>
      <t>Yoshi no Banyuuinryoku (Japan).zip</t>
    </r>
  </si>
  <si>
    <r>
      <rPr>
        <rFont val="&quot;Helvetica Neue&quot;, Helvetica, Arial, sans-serif"/>
        <color rgb="FF1155CC"/>
        <sz val="11.0"/>
        <u/>
      </rPr>
      <t>Youkaidou (Japan).zip</t>
    </r>
  </si>
  <si>
    <r>
      <rPr>
        <rFont val="&quot;Helvetica Neue&quot;, Helvetica, Arial, sans-serif"/>
        <color rgb="FF1155CC"/>
        <sz val="11.0"/>
        <u/>
      </rPr>
      <t>Yu-Gi-Oh! - 7 Trials to Glory - World Championship Tournament 2005 (USA) (En,Ja,Fr,De,Es,It).zip</t>
    </r>
  </si>
  <si>
    <r>
      <rPr>
        <rFont val="&quot;Helvetica Neue&quot;, Helvetica, Arial, sans-serif"/>
        <color rgb="FF1155CC"/>
        <sz val="11.0"/>
        <u/>
      </rPr>
      <t>Yu-Gi-Oh! - Day of the Duelist - World Championship Tournament 2005 (Europe) (En,Ja,Fr,De,Es,It).zip</t>
    </r>
  </si>
  <si>
    <r>
      <rPr>
        <rFont val="&quot;Helvetica Neue&quot;, Helvetica, Arial, sans-serif"/>
        <color rgb="FF1155CC"/>
        <sz val="11.0"/>
        <u/>
      </rPr>
      <t>Yu-Gi-Oh! - Destiny Board Traveler (Europe) (En,Fr,De,Es,It).zip</t>
    </r>
  </si>
  <si>
    <r>
      <rPr>
        <rFont val="&quot;Helvetica Neue&quot;, Helvetica, Arial, sans-serif"/>
        <color rgb="FF1155CC"/>
        <sz val="11.0"/>
        <u/>
      </rPr>
      <t>Yu-Gi-Oh! - Destiny Board Traveler (USA).zip</t>
    </r>
  </si>
  <si>
    <r>
      <rPr>
        <rFont val="&quot;Helvetica Neue&quot;, Helvetica, Arial, sans-serif"/>
        <color rgb="FF1155CC"/>
        <sz val="11.0"/>
        <u/>
      </rPr>
      <t>Yu-Gi-Oh! - Dungeon Dice Monsters (Europe) (En,Fr,De,Es,It).zip</t>
    </r>
  </si>
  <si>
    <r>
      <rPr>
        <rFont val="&quot;Helvetica Neue&quot;, Helvetica, Arial, sans-serif"/>
        <color rgb="FF1155CC"/>
        <sz val="11.0"/>
        <u/>
      </rPr>
      <t>Yu-Gi-Oh! - Dungeon Dice Monsters (Japan).zip</t>
    </r>
  </si>
  <si>
    <r>
      <rPr>
        <rFont val="&quot;Helvetica Neue&quot;, Helvetica, Arial, sans-serif"/>
        <color rgb="FF1155CC"/>
        <sz val="11.0"/>
        <u/>
      </rPr>
      <t>Yu-Gi-Oh! - Dungeon Dice Monsters (USA) (En,Es).zip</t>
    </r>
  </si>
  <si>
    <r>
      <rPr>
        <rFont val="&quot;Helvetica Neue&quot;, Helvetica, Arial, sans-serif"/>
        <color rgb="FF1155CC"/>
        <sz val="11.0"/>
        <u/>
      </rPr>
      <t>Yu-Gi-Oh! - Reshef of Destruction (Europe) (En,Fr,De,Es,It).zip</t>
    </r>
  </si>
  <si>
    <r>
      <rPr>
        <rFont val="&quot;Helvetica Neue&quot;, Helvetica, Arial, sans-serif"/>
        <color rgb="FF1155CC"/>
        <sz val="11.0"/>
        <u/>
      </rPr>
      <t>Yu-Gi-Oh! - Reshef of Destruction (USA).zip</t>
    </r>
  </si>
  <si>
    <r>
      <rPr>
        <rFont val="&quot;Helvetica Neue&quot;, Helvetica, Arial, sans-serif"/>
        <color rgb="FF1155CC"/>
        <sz val="11.0"/>
        <u/>
      </rPr>
      <t>Yu-Gi-Oh! - Sugoroku no Sugoroku (Japan).zip</t>
    </r>
  </si>
  <si>
    <r>
      <rPr>
        <rFont val="&quot;Helvetica Neue&quot;, Helvetica, Arial, sans-serif"/>
        <color rgb="FF1155CC"/>
        <sz val="11.0"/>
        <u/>
      </rPr>
      <t>Yu-Gi-Oh! - The Eternal Duelist Soul (USA).zip</t>
    </r>
  </si>
  <si>
    <r>
      <rPr>
        <rFont val="&quot;Helvetica Neue&quot;, Helvetica, Arial, sans-serif"/>
        <color rgb="FF1155CC"/>
        <sz val="11.0"/>
        <u/>
      </rPr>
      <t>Yu-Gi-Oh! - The Sacred Cards (Europe) (En,Fr,De,Es,It).zip</t>
    </r>
  </si>
  <si>
    <r>
      <rPr>
        <rFont val="&quot;Helvetica Neue&quot;, Helvetica, Arial, sans-serif"/>
        <color rgb="FF1155CC"/>
        <sz val="11.0"/>
        <u/>
      </rPr>
      <t>Yu-Gi-Oh! - The Sacred Cards (USA).zip</t>
    </r>
  </si>
  <si>
    <r>
      <rPr>
        <rFont val="&quot;Helvetica Neue&quot;, Helvetica, Arial, sans-serif"/>
        <color rgb="FF1155CC"/>
        <sz val="11.0"/>
        <u/>
      </rPr>
      <t>Yu-Gi-Oh! - Ultimate Masters - World Championship Tournament 2006 (USA) (En,Ja,Fr,De,Es,It).zip</t>
    </r>
  </si>
  <si>
    <r>
      <rPr>
        <rFont val="&quot;Helvetica Neue&quot;, Helvetica, Arial, sans-serif"/>
        <color rgb="FF1155CC"/>
        <sz val="11.0"/>
        <u/>
      </rPr>
      <t>Yu-Gi-Oh! - Ultimate Masters Edition - World Championship Tournament 2006 (Europe) (En,Ja,Fr,De,Es,It).zip</t>
    </r>
  </si>
  <si>
    <r>
      <rPr>
        <rFont val="&quot;Helvetica Neue&quot;, Helvetica, Arial, sans-serif"/>
        <color rgb="FF1155CC"/>
        <sz val="11.0"/>
        <u/>
      </rPr>
      <t>Yu-Gi-Oh! - World Championship Tournament 2004 (Europe) (En,Ja,Fr,De,Es,It).zip</t>
    </r>
  </si>
  <si>
    <r>
      <rPr>
        <rFont val="&quot;Helvetica Neue&quot;, Helvetica, Arial, sans-serif"/>
        <color rgb="FF1155CC"/>
        <sz val="11.0"/>
        <u/>
      </rPr>
      <t>Yu-Gi-Oh! - World Championship Tournament 2004 (USA) (En,Ja,Fr,De,Es,It).zip</t>
    </r>
  </si>
  <si>
    <r>
      <rPr>
        <rFont val="&quot;Helvetica Neue&quot;, Helvetica, Arial, sans-serif"/>
        <color rgb="FF1155CC"/>
        <sz val="11.0"/>
        <u/>
      </rPr>
      <t>Yu-Gi-Oh! - Worldwide Edition - Stairway to the Destined Duel (Europe) (En,Ja,Fr,De,Es,It).zip</t>
    </r>
  </si>
  <si>
    <r>
      <rPr>
        <rFont val="&quot;Helvetica Neue&quot;, Helvetica, Arial, sans-serif"/>
        <color rgb="FF1155CC"/>
        <sz val="11.0"/>
        <u/>
      </rPr>
      <t>Yu-Gi-Oh! - Worldwide Edition - Stairway to the Destined Duel (USA) (En,Ja,Fr,De,Es,It).zip</t>
    </r>
  </si>
  <si>
    <r>
      <rPr>
        <rFont val="&quot;Helvetica Neue&quot;, Helvetica, Arial, sans-serif"/>
        <color rgb="FF1155CC"/>
        <sz val="11.0"/>
        <u/>
      </rPr>
      <t>Yu-Gi-Oh! Double Pack (Europe) (En,Fr,De,Es,It).zip</t>
    </r>
  </si>
  <si>
    <r>
      <rPr>
        <rFont val="&quot;Helvetica Neue&quot;, Helvetica, Arial, sans-serif"/>
        <color rgb="FF1155CC"/>
        <sz val="11.0"/>
        <u/>
      </rPr>
      <t>Yu-Gi-Oh! Double Pack (USA).zip</t>
    </r>
  </si>
  <si>
    <r>
      <rPr>
        <rFont val="&quot;Helvetica Neue&quot;, Helvetica, Arial, sans-serif"/>
        <color rgb="FF1155CC"/>
        <sz val="11.0"/>
        <u/>
      </rPr>
      <t>Yu-Gi-Oh! Double Pack 2 (USA) (En,Fr,De,Es,It).zip</t>
    </r>
  </si>
  <si>
    <r>
      <rPr>
        <rFont val="&quot;Helvetica Neue&quot;, Helvetica, Arial, sans-serif"/>
        <color rgb="FF1155CC"/>
        <sz val="11.0"/>
        <u/>
      </rPr>
      <t>Yu-Gi-Oh! Duel Monsters 5 Expert 1 (Japan).zip</t>
    </r>
  </si>
  <si>
    <r>
      <rPr>
        <rFont val="&quot;Helvetica Neue&quot;, Helvetica, Arial, sans-serif"/>
        <color rgb="FF1155CC"/>
        <sz val="11.0"/>
        <u/>
      </rPr>
      <t>Yu-Gi-Oh! Duel Monsters 6 Expert 2 (Japan).zip</t>
    </r>
  </si>
  <si>
    <r>
      <rPr>
        <rFont val="&quot;Helvetica Neue&quot;, Helvetica, Arial, sans-serif"/>
        <color rgb="FF1155CC"/>
        <sz val="11.0"/>
        <u/>
      </rPr>
      <t>Yu-Gi-Oh! Duel Monsters 7 - Kettou Toshi Densetsu (Japan).zip</t>
    </r>
  </si>
  <si>
    <r>
      <rPr>
        <rFont val="&quot;Helvetica Neue&quot;, Helvetica, Arial, sans-serif"/>
        <color rgb="FF1155CC"/>
        <sz val="11.0"/>
        <u/>
      </rPr>
      <t>Yu-Gi-Oh! Duel Monsters 8 - Hametsu no Daijashin (Japan).zip</t>
    </r>
  </si>
  <si>
    <r>
      <rPr>
        <rFont val="&quot;Helvetica Neue&quot;, Helvetica, Arial, sans-serif"/>
        <color rgb="FF1155CC"/>
        <sz val="11.0"/>
        <u/>
      </rPr>
      <t>Yu-Gi-Oh! Duel Monsters Expert 3 (Japan) (En,Ja,Fr,De,Es,It).zip</t>
    </r>
  </si>
  <si>
    <r>
      <rPr>
        <rFont val="&quot;Helvetica Neue&quot;, Helvetica, Arial, sans-serif"/>
        <color rgb="FF1155CC"/>
        <sz val="11.0"/>
        <u/>
      </rPr>
      <t>Yu-Gi-Oh! Duel Monsters Expert 2006 (Japan) (En,Ja,Fr,De,Es,It).zip</t>
    </r>
  </si>
  <si>
    <r>
      <rPr>
        <rFont val="&quot;Helvetica Neue&quot;, Helvetica, Arial, sans-serif"/>
        <color rgb="FF1155CC"/>
        <sz val="11.0"/>
        <u/>
      </rPr>
      <t>Yu-Gi-Oh! Duel Monsters GX - Mezase Duel King! (Japan).zip</t>
    </r>
  </si>
  <si>
    <r>
      <rPr>
        <rFont val="&quot;Helvetica Neue&quot;, Helvetica, Arial, sans-serif"/>
        <color rgb="FF1155CC"/>
        <sz val="11.0"/>
        <u/>
      </rPr>
      <t>Yu-Gi-Oh! Duel Monsters International - Worldwide Edition (Japan) (En,Ja,Fr,De,Es,It) (Rev 1).zip</t>
    </r>
  </si>
  <si>
    <r>
      <rPr>
        <rFont val="&quot;Helvetica Neue&quot;, Helvetica, Arial, sans-serif"/>
        <color rgb="FF1155CC"/>
        <sz val="11.0"/>
        <u/>
      </rPr>
      <t>Yu-Gi-Oh! Duel Monsters International - Worldwide Edition (Japan) (En,Ja,Fr,De,Es,It).zip</t>
    </r>
  </si>
  <si>
    <r>
      <rPr>
        <rFont val="&quot;Helvetica Neue&quot;, Helvetica, Arial, sans-serif"/>
        <color rgb="FF1155CC"/>
        <sz val="11.0"/>
        <u/>
      </rPr>
      <t>Yu-Gi-Oh! Duel Monsters International 2 (Japan) (En,Ja).zip</t>
    </r>
  </si>
  <si>
    <r>
      <rPr>
        <rFont val="&quot;Helvetica Neue&quot;, Helvetica, Arial, sans-serif"/>
        <color rgb="FF1155CC"/>
        <sz val="11.0"/>
        <u/>
      </rPr>
      <t>Yu-Gi-Oh! GX - Duel Academy (Europe).zip</t>
    </r>
  </si>
  <si>
    <r>
      <rPr>
        <rFont val="&quot;Helvetica Neue&quot;, Helvetica, Arial, sans-serif"/>
        <color rgb="FF1155CC"/>
        <sz val="11.0"/>
        <u/>
      </rPr>
      <t>Yu-Gi-Oh! GX - Duel Academy (USA).zip</t>
    </r>
  </si>
  <si>
    <r>
      <rPr>
        <rFont val="&quot;Helvetica Neue&quot;, Helvetica, Arial, sans-serif"/>
        <color rgb="FF1155CC"/>
        <sz val="11.0"/>
        <u/>
      </rPr>
      <t>Yu Yu Hakusho - Ghostfiles - Spirit Detective (Europe) (En,Fr,De,Es,It).zip</t>
    </r>
  </si>
  <si>
    <r>
      <rPr>
        <rFont val="&quot;Helvetica Neue&quot;, Helvetica, Arial, sans-serif"/>
        <color rgb="FF1155CC"/>
        <sz val="11.0"/>
        <u/>
      </rPr>
      <t>Yu Yu Hakusho - Ghostfiles - Spirit Detective (USA) (Beta).zip</t>
    </r>
  </si>
  <si>
    <r>
      <rPr>
        <rFont val="&quot;Helvetica Neue&quot;, Helvetica, Arial, sans-serif"/>
        <color rgb="FF1155CC"/>
        <sz val="11.0"/>
        <u/>
      </rPr>
      <t>Yu Yu Hakusho - Ghostfiles - Spirit Detective (USA).zip</t>
    </r>
  </si>
  <si>
    <r>
      <rPr>
        <rFont val="&quot;Helvetica Neue&quot;, Helvetica, Arial, sans-serif"/>
        <color rgb="FF1155CC"/>
        <sz val="11.0"/>
        <u/>
      </rPr>
      <t>Yu Yu Hakusho - Ghostfiles - Tournament Tactics (USA, Europe).zip</t>
    </r>
  </si>
  <si>
    <r>
      <rPr>
        <rFont val="&quot;Helvetica Neue&quot;, Helvetica, Arial, sans-serif"/>
        <color rgb="FF1155CC"/>
        <sz val="11.0"/>
        <u/>
      </rPr>
      <t>Yumemi-chan no Naritai Series 3 - Watashi no Makesalon (Japan).zip</t>
    </r>
  </si>
  <si>
    <r>
      <rPr>
        <rFont val="&quot;Helvetica Neue&quot;, Helvetica, Arial, sans-serif"/>
        <color rgb="FF1155CC"/>
        <sz val="11.0"/>
        <u/>
      </rPr>
      <t>Yuujou no Victory Goal 4v4 Arashi - Get the Goal!! (Japan).zip</t>
    </r>
  </si>
  <si>
    <r>
      <rPr>
        <rFont val="&quot;Helvetica Neue&quot;, Helvetica, Arial, sans-serif"/>
        <color rgb="FF1155CC"/>
        <sz val="11.0"/>
        <u/>
      </rPr>
      <t>Yuureiyashiki no Nijuuyojikan (Japan).zip</t>
    </r>
  </si>
  <si>
    <r>
      <rPr>
        <rFont val="&quot;Helvetica Neue&quot;, Helvetica, Arial, sans-serif"/>
        <color rgb="FF1155CC"/>
        <sz val="11.0"/>
        <u/>
      </rPr>
      <t>Z.O.E. 2173 - Testament (Japan).zip</t>
    </r>
  </si>
  <si>
    <r>
      <rPr>
        <rFont val="&quot;Helvetica Neue&quot;, Helvetica, Arial, sans-serif"/>
        <color rgb="FF1155CC"/>
        <sz val="11.0"/>
        <u/>
      </rPr>
      <t>Zapper (Europe) (En,Fr,De,Es,It).zip</t>
    </r>
  </si>
  <si>
    <r>
      <rPr>
        <rFont val="&quot;Helvetica Neue&quot;, Helvetica, Arial, sans-serif"/>
        <color rgb="FF1155CC"/>
        <sz val="11.0"/>
        <u/>
      </rPr>
      <t>Zapper - One Wicked Cricket! (USA).zip</t>
    </r>
  </si>
  <si>
    <r>
      <rPr>
        <rFont val="&quot;Helvetica Neue&quot;, Helvetica, Arial, sans-serif"/>
        <color rgb="FF1155CC"/>
        <sz val="11.0"/>
        <u/>
      </rPr>
      <t>Zatchbell! - Electric Arena (USA).zip</t>
    </r>
  </si>
  <si>
    <r>
      <rPr>
        <rFont val="&quot;Helvetica Neue&quot;, Helvetica, Arial, sans-serif"/>
        <color rgb="FF1155CC"/>
        <sz val="11.0"/>
        <u/>
      </rPr>
      <t>Zelda no Densetsu - Fushigi no Boushi (Japan) (Demo) (Kiosk, GameCube).zip</t>
    </r>
  </si>
  <si>
    <r>
      <rPr>
        <rFont val="&quot;Helvetica Neue&quot;, Helvetica, Arial, sans-serif"/>
        <color rgb="FF1155CC"/>
        <sz val="11.0"/>
        <u/>
      </rPr>
      <t>Zelda no Densetsu - Fushigi no Boushi (Japan).zip</t>
    </r>
  </si>
  <si>
    <r>
      <rPr>
        <rFont val="&quot;Helvetica Neue&quot;, Helvetica, Arial, sans-serif"/>
        <color rgb="FF1155CC"/>
        <sz val="11.0"/>
        <u/>
      </rPr>
      <t>Zelda no Densetsu - Kamigami no Triforce &amp; 4tsu no Tsurugi (Japan).zip</t>
    </r>
  </si>
  <si>
    <r>
      <rPr>
        <rFont val="&quot;Helvetica Neue&quot;, Helvetica, Arial, sans-serif"/>
        <color rgb="FF1155CC"/>
        <sz val="11.0"/>
        <u/>
      </rPr>
      <t>Zen-Nihon GT Senshuken (Japan).zip</t>
    </r>
  </si>
  <si>
    <r>
      <rPr>
        <rFont val="&quot;Helvetica Neue&quot;, Helvetica, Arial, sans-serif"/>
        <color rgb="FF1155CC"/>
        <sz val="11.0"/>
        <u/>
      </rPr>
      <t>Zen-Nihon Shounen Soccer Taikai 2 - Mezase Nihon-ichi! (Japan).zip</t>
    </r>
  </si>
  <si>
    <r>
      <rPr>
        <rFont val="&quot;Helvetica Neue&quot;, Helvetica, Arial, sans-serif"/>
        <color rgb="FF1155CC"/>
        <sz val="11.0"/>
        <u/>
      </rPr>
      <t>Zero-Tours (Japan).zip</t>
    </r>
  </si>
  <si>
    <r>
      <rPr>
        <rFont val="&quot;Helvetica Neue&quot;, Helvetica, Arial, sans-serif"/>
        <color rgb="FF1155CC"/>
        <sz val="11.0"/>
        <u/>
      </rPr>
      <t>Zero One (Japan).zip</t>
    </r>
  </si>
  <si>
    <r>
      <rPr>
        <rFont val="&quot;Helvetica Neue&quot;, Helvetica, Arial, sans-serif"/>
        <color rgb="FF1155CC"/>
        <sz val="11.0"/>
        <u/>
      </rPr>
      <t>Zero One SP (Japan).zip</t>
    </r>
  </si>
  <si>
    <r>
      <rPr>
        <rFont val="&quot;Helvetica Neue&quot;, Helvetica, Arial, sans-serif"/>
        <color rgb="FF1155CC"/>
        <sz val="11.0"/>
        <u/>
      </rPr>
      <t>Zettaizetsumei Dangerous Jiisan - Naki no 1-kai - Zettaifukujuu Violence Kouchou - Wagahai ga 1-ban Erainjai!! (Japan).zip</t>
    </r>
  </si>
  <si>
    <r>
      <rPr>
        <rFont val="&quot;Helvetica Neue&quot;, Helvetica, Arial, sans-serif"/>
        <color rgb="FF1155CC"/>
        <sz val="11.0"/>
        <u/>
      </rPr>
      <t>Zettaizetsumei Dangerous Jiisan - Shijou Saikyou no Dogeza (Japan).zip</t>
    </r>
  </si>
  <si>
    <r>
      <rPr>
        <rFont val="&quot;Helvetica Neue&quot;, Helvetica, Arial, sans-serif"/>
        <color rgb="FF1155CC"/>
        <sz val="11.0"/>
        <u/>
      </rPr>
      <t>Zettaizetsumei Dangerous Jiisan 3 - Hateshinaki Mamonogatari (Japan).zip</t>
    </r>
  </si>
  <si>
    <r>
      <rPr>
        <rFont val="&quot;Helvetica Neue&quot;, Helvetica, Arial, sans-serif"/>
        <color rgb="FF1155CC"/>
        <sz val="11.0"/>
        <u/>
      </rPr>
      <t>Zettaizetsumei Dangerous Jiisan Tsuu - Ikari no Oshioki Blues (Japan).zip</t>
    </r>
  </si>
  <si>
    <r>
      <rPr>
        <rFont val="&quot;Helvetica Neue&quot;, Helvetica, Arial, sans-serif"/>
        <color rgb="FF1155CC"/>
        <sz val="11.0"/>
        <u/>
      </rPr>
      <t>Zhuanzhuanbang (China) (Proto).zip</t>
    </r>
  </si>
  <si>
    <r>
      <rPr>
        <rFont val="&quot;Helvetica Neue&quot;, Helvetica, Arial, sans-serif"/>
        <color rgb="FF1155CC"/>
        <sz val="11.0"/>
        <u/>
      </rPr>
      <t>Zhuanzhuanbang Tiantang (China) (Proto).zip</t>
    </r>
  </si>
  <si>
    <r>
      <rPr>
        <rFont val="&quot;Helvetica Neue&quot;, Helvetica, Arial, sans-serif"/>
        <color rgb="FF1155CC"/>
        <sz val="11.0"/>
        <u/>
      </rPr>
      <t>Zidane - Football Generation 2002 (Europe) (En,Fr,De,Es,It).zip</t>
    </r>
  </si>
  <si>
    <r>
      <rPr>
        <rFont val="&quot;Helvetica Neue&quot;, Helvetica, Arial, sans-serif"/>
        <color rgb="FF1155CC"/>
        <sz val="11.0"/>
        <u/>
      </rPr>
      <t>Zoey 101 (USA).zip</t>
    </r>
  </si>
  <si>
    <r>
      <rPr>
        <rFont val="&quot;Helvetica Neue&quot;, Helvetica, Arial, sans-serif"/>
        <color rgb="FF1155CC"/>
        <sz val="11.0"/>
        <u/>
      </rPr>
      <t>Zoids - Legacy (USA).zip</t>
    </r>
  </si>
  <si>
    <r>
      <rPr>
        <rFont val="&quot;Helvetica Neue&quot;, Helvetica, Arial, sans-serif"/>
        <color rgb="FF1155CC"/>
        <sz val="11.0"/>
        <u/>
      </rPr>
      <t>Zoids Saga (Japan) (Rev 1).zip</t>
    </r>
  </si>
  <si>
    <r>
      <rPr>
        <rFont val="&quot;Helvetica Neue&quot;, Helvetica, Arial, sans-serif"/>
        <color rgb="FF1155CC"/>
        <sz val="11.0"/>
        <u/>
      </rPr>
      <t>Zoids Saga (Japan).zip</t>
    </r>
  </si>
  <si>
    <r>
      <rPr>
        <rFont val="&quot;Helvetica Neue&quot;, Helvetica, Arial, sans-serif"/>
        <color rgb="FF1155CC"/>
        <sz val="11.0"/>
        <u/>
      </rPr>
      <t>Zoids Saga - Fuzors (Japan).zip</t>
    </r>
  </si>
  <si>
    <r>
      <rPr>
        <rFont val="&quot;Helvetica Neue&quot;, Helvetica, Arial, sans-serif"/>
        <color rgb="FF1155CC"/>
        <sz val="11.0"/>
        <u/>
      </rPr>
      <t>Zoids Saga II (Japan).zip</t>
    </r>
  </si>
  <si>
    <r>
      <rPr>
        <rFont val="&quot;Helvetica Neue&quot;, Helvetica, Arial, sans-serif"/>
        <color rgb="FF1155CC"/>
        <sz val="11.0"/>
        <u/>
      </rPr>
      <t>Zoku Bokura no Taiyou - Taiyou Shounen Django (Japan) (Rev 1).zip</t>
    </r>
  </si>
  <si>
    <r>
      <rPr>
        <rFont val="&quot;Helvetica Neue&quot;, Helvetica, Arial, sans-serif"/>
        <color rgb="FF1155CC"/>
        <sz val="11.0"/>
        <u/>
      </rPr>
      <t>Zoku Bokura no Taiyou - Taiyou Shounen Django (Japan).zip</t>
    </r>
  </si>
  <si>
    <r>
      <rPr>
        <rFont val="&quot;Helvetica Neue&quot;, Helvetica, Arial, sans-serif"/>
        <color rgb="FF1155CC"/>
        <sz val="11.0"/>
        <u/>
      </rPr>
      <t>Zone of the Enders - The Fist of Mars (Europe) (En,Fr,De).zip</t>
    </r>
  </si>
  <si>
    <r>
      <rPr>
        <rFont val="&quot;Helvetica Neue&quot;, Helvetica, Arial, sans-serif"/>
        <color rgb="FF1155CC"/>
        <sz val="11.0"/>
        <u/>
      </rPr>
      <t>Zone of the Enders - The Fist of Mars (USA).zip</t>
    </r>
  </si>
  <si>
    <r>
      <rPr>
        <rFont val="&quot;Helvetica Neue&quot;, Helvetica, Arial, sans-serif"/>
        <color rgb="FF1155CC"/>
        <sz val="11.0"/>
        <u/>
      </rPr>
      <t>ZooCube (Europe) (En,Fr,De,Es,It).zip</t>
    </r>
  </si>
  <si>
    <r>
      <rPr>
        <rFont val="&quot;Helvetica Neue&quot;, Helvetica, Arial, sans-serif"/>
        <color rgb="FF1155CC"/>
        <sz val="11.0"/>
        <u/>
      </rPr>
      <t>ZooCube (Japan).zip</t>
    </r>
  </si>
  <si>
    <r>
      <rPr>
        <rFont val="&quot;Helvetica Neue&quot;, Helvetica, Arial, sans-serif"/>
        <color rgb="FF1155CC"/>
        <sz val="11.0"/>
        <u/>
      </rPr>
      <t>ZooCube (USA).zip</t>
    </r>
  </si>
  <si>
    <r>
      <rPr>
        <rFont val="&quot;Helvetica Neue&quot;, Helvetica, Arial, sans-serif"/>
        <color rgb="FF1155CC"/>
        <sz val="11.0"/>
        <u/>
      </rPr>
      <t>Zook Man ZX4 (Taiwan) (Unl).zip</t>
    </r>
  </si>
  <si>
    <r>
      <rPr>
        <rFont val="&quot;Helvetica Neue&quot;, Helvetica, Arial, sans-serif"/>
        <color rgb="FF1155CC"/>
        <sz val="11.0"/>
        <u/>
      </rPr>
      <t>Zooo - Action Puzzle Game (Europe) (En,Fr,De,Es,It).zip</t>
    </r>
  </si>
  <si>
    <r>
      <rPr>
        <rFont val="&quot;Helvetica Neue&quot;, Helvetica, Arial, sans-serif"/>
        <color rgb="FF1155CC"/>
        <sz val="11.0"/>
        <u/>
      </rPr>
      <t>[BIOS] Game Boy Advance (GBC Mode) (World).zip</t>
    </r>
  </si>
  <si>
    <r>
      <rPr>
        <rFont val="&quot;Helvetica Neue&quot;, Helvetica, Arial, sans-serif"/>
        <color rgb="FF1155CC"/>
        <sz val="11.0"/>
        <u/>
      </rPr>
      <t>[BIOS] Game Boy Advance (World) (Beta).zip</t>
    </r>
  </si>
  <si>
    <r>
      <rPr>
        <rFont val="&quot;Helvetica Neue&quot;, Helvetica, Arial, sans-serif"/>
        <color rgb="FF1155CC"/>
        <sz val="11.0"/>
        <u/>
      </rPr>
      <t>[BIOS] Game Boy Advance (World) (GameCube).zip</t>
    </r>
  </si>
  <si>
    <r>
      <rPr>
        <rFont val="&quot;Helvetica Neue&quot;, Helvetica, Arial, sans-serif"/>
        <color rgb="FF1155CC"/>
        <sz val="11.0"/>
        <u/>
      </rPr>
      <t>[BIOS] Game Boy Advance (World).zip</t>
    </r>
  </si>
  <si>
    <r>
      <rPr>
        <rFont val="&quot;Helvetica Neue&quot;, Helvetica, Arial, sans-serif"/>
        <color rgb="FF1155CC"/>
        <sz val="11.0"/>
        <u/>
      </rPr>
      <t>bit Generations - Boundish (Japan) (En).zip</t>
    </r>
  </si>
  <si>
    <r>
      <rPr>
        <rFont val="&quot;Helvetica Neue&quot;, Helvetica, Arial, sans-serif"/>
        <color rgb="FF1155CC"/>
        <sz val="11.0"/>
        <u/>
      </rPr>
      <t>bit Generations - Coloris (Japan) (En).zip</t>
    </r>
  </si>
  <si>
    <r>
      <rPr>
        <rFont val="&quot;Helvetica Neue&quot;, Helvetica, Arial, sans-serif"/>
        <color rgb="FF1155CC"/>
        <sz val="11.0"/>
        <u/>
      </rPr>
      <t>bit Generations - Dialhex (Japan) (En).zip</t>
    </r>
  </si>
  <si>
    <r>
      <rPr>
        <rFont val="&quot;Helvetica Neue&quot;, Helvetica, Arial, sans-serif"/>
        <color rgb="FF1155CC"/>
        <sz val="11.0"/>
        <u/>
      </rPr>
      <t>bit Generations - Digidrive (Japan) (En).zip</t>
    </r>
  </si>
  <si>
    <r>
      <rPr>
        <rFont val="&quot;Helvetica Neue&quot;, Helvetica, Arial, sans-serif"/>
        <color rgb="FF1155CC"/>
        <sz val="11.0"/>
        <u/>
      </rPr>
      <t>bit Generations - Dotstream (Japan) (En).zip</t>
    </r>
  </si>
  <si>
    <r>
      <rPr>
        <rFont val="&quot;Helvetica Neue&quot;, Helvetica, Arial, sans-serif"/>
        <color rgb="FF1155CC"/>
        <sz val="11.0"/>
        <u/>
      </rPr>
      <t>bit Generations - Orbital (Japan) (En).zip</t>
    </r>
  </si>
  <si>
    <r>
      <rPr>
        <rFont val="&quot;Helvetica Neue&quot;, Helvetica, Arial, sans-serif"/>
        <color rgb="FF1155CC"/>
        <sz val="11.0"/>
        <u/>
      </rPr>
      <t>bit Generations - Soundvoyager (Japan) (En).zip</t>
    </r>
  </si>
  <si>
    <r>
      <rPr>
        <rFont val="&quot;Helvetica Neue&quot;, Helvetica, Arial, sans-serif"/>
        <color rgb="FF1155CC"/>
        <sz val="11.0"/>
        <u/>
      </rPr>
      <t>e-Reader (USA).zip</t>
    </r>
  </si>
  <si>
    <r>
      <rPr>
        <rFont val="&quot;Helvetica Neue&quot;, Helvetica, Arial, sans-serif"/>
        <color rgb="FF1155CC"/>
        <sz val="11.0"/>
        <u/>
      </rPr>
      <t>everGirl (USA).zip</t>
    </r>
  </si>
  <si>
    <r>
      <rPr>
        <rFont val="&quot;Helvetica Neue&quot;, Helvetica, Arial, sans-serif"/>
        <color rgb="FF1155CC"/>
        <sz val="11.0"/>
        <u/>
      </rPr>
      <t>iQue Reader (China).zip</t>
    </r>
  </si>
  <si>
    <r>
      <rPr>
        <rFont val="&quot;Helvetica Neue&quot;, Helvetica, Arial, sans-serif"/>
        <color rgb="FF1155CC"/>
        <sz val="11.0"/>
        <u/>
      </rPr>
      <t>iQue Video &amp; Audio (China).zip</t>
    </r>
  </si>
  <si>
    <r>
      <rPr>
        <rFont val="&quot;Helvetica Neue&quot;, Helvetica, Arial, sans-serif"/>
        <color rgb="FF1155CC"/>
        <sz val="11.0"/>
        <u/>
      </rPr>
      <t>notenogram (World) (GBA Jam 2022) (Aftermarket) (Unl).zip</t>
    </r>
  </si>
  <si>
    <r>
      <rPr>
        <rFont val="&quot;Helvetica Neue&quot;, Helvetica, Arial, sans-serif"/>
        <color rgb="FF1155CC"/>
        <sz val="11.0"/>
        <u/>
      </rPr>
      <t>notenogram (World) (v1.1) (Aftermarket) (Unl).zip</t>
    </r>
  </si>
  <si>
    <r>
      <rPr>
        <rFont val="&quot;Helvetica Neue&quot;, Helvetica, Arial, sans-serif"/>
        <color rgb="FF1155CC"/>
        <sz val="11.0"/>
        <u/>
      </rPr>
      <t>uCity Advance (World) (v1.0.1) (GBA Jam 2021) (Aftermarket) (Unl).zip</t>
    </r>
  </si>
  <si>
    <r>
      <rPr>
        <rFont val="&quot;Helvetica Neue&quot;, Helvetica, Arial, sans-serif"/>
        <color rgb="FF1155CC"/>
        <sz val="11.0"/>
        <u/>
      </rPr>
      <t>xXx (France).zip</t>
    </r>
  </si>
  <si>
    <r>
      <rPr>
        <rFont val="&quot;Helvetica Neue&quot;, Helvetica, Arial, sans-serif"/>
        <color rgb="FF1155CC"/>
        <sz val="11.0"/>
        <u/>
      </rPr>
      <t>xXx (USA, Europe).zip</t>
    </r>
  </si>
  <si>
    <r>
      <rPr>
        <rFont val="&quot;Helvetica Neue&quot;, Helvetica, Arial, sans-serif"/>
        <color rgb="FF1155CC"/>
        <sz val="11.0"/>
        <u/>
      </rPr>
      <t>xniq (World) (Proto) (GBA Jam 2021) (Aftermarket) (Unl).zip</t>
    </r>
  </si>
  <si>
    <r>
      <rPr>
        <rFont val="&quot;Helvetica Neue&quot;, Helvetica, Arial, sans-serif"/>
        <color rgb="FF1155CC"/>
        <sz val="11.0"/>
        <u/>
      </rPr>
      <t>3-D Ultra Pinball - Thrillride (USA) (Rumble Version).zip</t>
    </r>
  </si>
  <si>
    <r>
      <rPr>
        <rFont val="&quot;Helvetica Neue&quot;, Helvetica, Arial, sans-serif"/>
        <color rgb="FF1155CC"/>
        <sz val="11.0"/>
        <u/>
      </rPr>
      <t>3D Pocket Pool (Europe) (En,Fr,De,Es,It,Nl).zip</t>
    </r>
  </si>
  <si>
    <r>
      <rPr>
        <rFont val="&quot;Helvetica Neue&quot;, Helvetica, Arial, sans-serif"/>
        <color rgb="FF1155CC"/>
        <sz val="11.0"/>
        <u/>
      </rPr>
      <t>3D Pool Allstars (USA) (En,Fr,Es) (Proto).zip</t>
    </r>
  </si>
  <si>
    <r>
      <rPr>
        <rFont val="&quot;Helvetica Neue&quot;, Helvetica, Arial, sans-serif"/>
        <color rgb="FF1155CC"/>
        <sz val="11.0"/>
        <u/>
      </rPr>
      <t>3D Quasars (World) (Aftermarket) (Unl).zip</t>
    </r>
  </si>
  <si>
    <r>
      <rPr>
        <rFont val="&quot;Helvetica Neue&quot;, Helvetica, Arial, sans-serif"/>
        <color rgb="FF1155CC"/>
        <sz val="11.0"/>
        <u/>
      </rPr>
      <t>4 in 1 + 8 in 1 (World) (4B-001, 4B-009, 8B-001, Sachen) (Unl).zip</t>
    </r>
  </si>
  <si>
    <r>
      <rPr>
        <rFont val="&quot;Helvetica Neue&quot;, Helvetica, Arial, sans-serif"/>
        <color rgb="FF1155CC"/>
        <sz val="11.0"/>
        <u/>
      </rPr>
      <t>4 in 1 + 8 in 1 (World) (4B-002, 4B-004, 8B-002, Sachen) (Unl).zip</t>
    </r>
  </si>
  <si>
    <r>
      <rPr>
        <rFont val="&quot;Helvetica Neue&quot;, Helvetica, Arial, sans-serif"/>
        <color rgb="FF1155CC"/>
        <sz val="11.0"/>
        <u/>
      </rPr>
      <t>4 in 1 + 8 in 1 (World) (4B-005, 4B-006, 8B-003, Sachen) (Unl).zip</t>
    </r>
  </si>
  <si>
    <r>
      <rPr>
        <rFont val="&quot;Helvetica Neue&quot;, Helvetica, Arial, sans-serif"/>
        <color rgb="FF1155CC"/>
        <sz val="11.0"/>
        <u/>
      </rPr>
      <t>4 in 1 + 8 in 1 (World) (4B-007, 4B-008, 8B-004, Sachen) (Unl).zip</t>
    </r>
  </si>
  <si>
    <r>
      <rPr>
        <rFont val="&quot;Helvetica Neue&quot;, Helvetica, Arial, sans-serif"/>
        <color rgb="FF1155CC"/>
        <sz val="11.0"/>
        <u/>
      </rPr>
      <t>4x4 World Trophy (Europe) (En,Fr,De,Es,It) (GB Compatible).zip</t>
    </r>
  </si>
  <si>
    <r>
      <rPr>
        <rFont val="&quot;Helvetica Neue&quot;, Helvetica, Arial, sans-serif"/>
        <color rgb="FF1155CC"/>
        <sz val="11.0"/>
        <u/>
      </rPr>
      <t>5 Minutes until Goodbye (World) (GB Compatible) (Aftermarket) (Unl).zip</t>
    </r>
  </si>
  <si>
    <r>
      <rPr>
        <rFont val="&quot;Helvetica Neue&quot;, Helvetica, Arial, sans-serif"/>
        <color rgb="FF1155CC"/>
        <sz val="11.0"/>
        <u/>
      </rPr>
      <t>007 - The World Is Not Enough (USA, Europe).zip</t>
    </r>
  </si>
  <si>
    <r>
      <rPr>
        <rFont val="&quot;Helvetica Neue&quot;, Helvetica, Arial, sans-serif"/>
        <color rgb="FF1155CC"/>
        <sz val="11.0"/>
        <u/>
      </rPr>
      <t>10-Pin Bowling (Europe).zip</t>
    </r>
  </si>
  <si>
    <r>
      <rPr>
        <rFont val="&quot;Helvetica Neue&quot;, Helvetica, Arial, sans-serif"/>
        <color rgb="FF1155CC"/>
        <sz val="11.0"/>
        <u/>
      </rPr>
      <t>10-Pin Bowling (USA) (Rumble Version).zip</t>
    </r>
  </si>
  <si>
    <r>
      <rPr>
        <rFont val="&quot;Helvetica Neue&quot;, Helvetica, Arial, sans-serif"/>
        <color rgb="FF1155CC"/>
        <sz val="11.0"/>
        <u/>
      </rPr>
      <t>20 Second Platformer, A (World) (GB Compatible) (Aftermarket) (Unl).zip</t>
    </r>
  </si>
  <si>
    <r>
      <rPr>
        <rFont val="&quot;Helvetica Neue&quot;, Helvetica, Arial, sans-serif"/>
        <color rgb="FF1155CC"/>
        <sz val="11.0"/>
        <u/>
      </rPr>
      <t>20 Second Platformer, A (World) (v1.1) (GB Compatible) (Aftermarket) (Unl).zip</t>
    </r>
  </si>
  <si>
    <r>
      <rPr>
        <rFont val="&quot;Helvetica Neue&quot;, Helvetica, Arial, sans-serif"/>
        <color rgb="FF1155CC"/>
        <sz val="11.0"/>
        <u/>
      </rPr>
      <t>23 in 1 (Taiwan) (Unl).zip</t>
    </r>
  </si>
  <si>
    <r>
      <rPr>
        <rFont val="&quot;Helvetica Neue&quot;, Helvetica, Arial, sans-serif"/>
        <color rgb="FF1155CC"/>
        <sz val="11.0"/>
        <u/>
      </rPr>
      <t>31 in 1 (Taiwan) (31B-001, Sachen) (Unl).zip</t>
    </r>
  </si>
  <si>
    <r>
      <rPr>
        <rFont val="&quot;Helvetica Neue&quot;, Helvetica, Arial, sans-serif"/>
        <color rgb="FF1155CC"/>
        <sz val="11.0"/>
        <u/>
      </rPr>
      <t>31-in-1 Mighty Mix (Australia) (31B-001, Sachen) (Unl).zip</t>
    </r>
  </si>
  <si>
    <r>
      <rPr>
        <rFont val="&quot;Helvetica Neue&quot;, Helvetica, Arial, sans-serif"/>
        <color rgb="FF1155CC"/>
        <sz val="11.0"/>
        <u/>
      </rPr>
      <t>36 in 1 (Taiwan) (SL36-0032) (Unl).zip</t>
    </r>
  </si>
  <si>
    <r>
      <rPr>
        <rFont val="&quot;Helvetica Neue&quot;, Helvetica, Arial, sans-serif"/>
        <color rgb="FF1155CC"/>
        <sz val="11.0"/>
        <u/>
      </rPr>
      <t>60 Minutes til Rot (World) (v1.6b) (GB Compatible) (Aftermarket) (Unl).zip</t>
    </r>
  </si>
  <si>
    <r>
      <rPr>
        <rFont val="&quot;Helvetica Neue&quot;, Helvetica, Arial, sans-serif"/>
        <color rgb="FF1155CC"/>
        <sz val="11.0"/>
        <u/>
      </rPr>
      <t>102 Dalmatas - Cachorros Al Rescate (Spain).zip</t>
    </r>
  </si>
  <si>
    <r>
      <rPr>
        <rFont val="&quot;Helvetica Neue&quot;, Helvetica, Arial, sans-serif"/>
        <color rgb="FF1155CC"/>
        <sz val="11.0"/>
        <u/>
      </rPr>
      <t>102 Dalmatians - Puppies to the Rescue (USA, Europe).zip</t>
    </r>
  </si>
  <si>
    <r>
      <rPr>
        <rFont val="&quot;Helvetica Neue&quot;, Helvetica, Arial, sans-serif"/>
        <color rgb="FF1155CC"/>
        <sz val="11.0"/>
        <u/>
      </rPr>
      <t>102 Dalmatiens a la Rescousse, Les (France).zip</t>
    </r>
  </si>
  <si>
    <r>
      <rPr>
        <rFont val="&quot;Helvetica Neue&quot;, Helvetica, Arial, sans-serif"/>
        <color rgb="FF1155CC"/>
        <sz val="11.0"/>
        <u/>
      </rPr>
      <t>102 Dalmatiner (Germany).zip</t>
    </r>
  </si>
  <si>
    <r>
      <rPr>
        <rFont val="&quot;Helvetica Neue&quot;, Helvetica, Arial, sans-serif"/>
        <color rgb="FF1155CC"/>
        <sz val="11.0"/>
        <u/>
      </rPr>
      <t>720 Degrees (USA, Europe) (GB Compatible).zip</t>
    </r>
  </si>
  <si>
    <r>
      <rPr>
        <rFont val="&quot;Helvetica Neue&quot;, Helvetica, Arial, sans-serif"/>
        <color rgb="FF1155CC"/>
        <sz val="11.0"/>
        <u/>
      </rPr>
      <t>1942 (USA, Europe).zip</t>
    </r>
  </si>
  <si>
    <r>
      <rPr>
        <rFont val="&quot;Helvetica Neue&quot;, Helvetica, Arial, sans-serif"/>
        <color rgb="FF1155CC"/>
        <sz val="11.0"/>
        <u/>
      </rPr>
      <t>2001 Fatal Fury (Taiwan) (En) (Unl).zip</t>
    </r>
  </si>
  <si>
    <r>
      <rPr>
        <rFont val="&quot;Helvetica Neue&quot;, Helvetica, Arial, sans-serif"/>
        <color rgb="FF1155CC"/>
        <sz val="11.0"/>
        <u/>
      </rPr>
      <t>2002 Adventure Digimon 7 (Taiwan) (En) (Unl).zip</t>
    </r>
  </si>
  <si>
    <r>
      <rPr>
        <rFont val="&quot;Helvetica Neue&quot;, Helvetica, Arial, sans-serif"/>
        <color rgb="FF1155CC"/>
        <sz val="11.0"/>
        <u/>
      </rPr>
      <t>2002 Digimon Adventure 6 (Taiwan) (En) (Unl).zip</t>
    </r>
  </si>
  <si>
    <r>
      <rPr>
        <rFont val="&quot;Helvetica Neue&quot;, Helvetica, Arial, sans-serif"/>
        <color rgb="FF1155CC"/>
        <sz val="11.0"/>
        <u/>
      </rPr>
      <t>2003 Crash II Advance (USA) (Unl).zip</t>
    </r>
  </si>
  <si>
    <r>
      <rPr>
        <rFont val="&quot;Helvetica Neue&quot;, Helvetica, Arial, sans-serif"/>
        <color rgb="FF1155CC"/>
        <sz val="11.0"/>
        <u/>
      </rPr>
      <t>2003 Digimom Sapphii (Taiwan) (De) (Unl).zip</t>
    </r>
  </si>
  <si>
    <r>
      <rPr>
        <rFont val="&quot;Helvetica Neue&quot;, Helvetica, Arial, sans-serif"/>
        <color rgb="FF1155CC"/>
        <sz val="11.0"/>
        <u/>
      </rPr>
      <t>2003 Digimom Sapphii (Taiwan) (En) (Unl).zip</t>
    </r>
  </si>
  <si>
    <r>
      <rPr>
        <rFont val="&quot;Helvetica Neue&quot;, Helvetica, Arial, sans-serif"/>
        <color rgb="FF1155CC"/>
        <sz val="11.0"/>
        <u/>
      </rPr>
      <t>2003 Gu Huo Lang II (Taiwan) (Unl).zip</t>
    </r>
  </si>
  <si>
    <r>
      <rPr>
        <rFont val="&quot;Helvetica Neue&quot;, Helvetica, Arial, sans-serif"/>
        <color rgb="FF1155CC"/>
        <sz val="11.0"/>
        <u/>
      </rPr>
      <t>2003 Hali Bote 2 - Xiaoshi de Mishi (Taiwan) (Unl).zip</t>
    </r>
  </si>
  <si>
    <r>
      <rPr>
        <rFont val="&quot;Helvetica Neue&quot;, Helvetica, Arial, sans-serif"/>
        <color rgb="FF1155CC"/>
        <sz val="11.0"/>
        <u/>
      </rPr>
      <t>2003 Hali Xiaozi IV (Taiwan) (Unl).zip</t>
    </r>
  </si>
  <si>
    <r>
      <rPr>
        <rFont val="&quot;Helvetica Neue&quot;, Helvetica, Arial, sans-serif"/>
        <color rgb="FF1155CC"/>
        <sz val="11.0"/>
        <u/>
      </rPr>
      <t>2003 Harry Potter 3 (Taiwan) (Unl).zip</t>
    </r>
  </si>
  <si>
    <r>
      <rPr>
        <rFont val="&quot;Helvetica Neue&quot;, Helvetica, Arial, sans-serif"/>
        <color rgb="FF1155CC"/>
        <sz val="11.0"/>
        <u/>
      </rPr>
      <t>2003 King Lion Advance III (USA) (Unl).zip</t>
    </r>
  </si>
  <si>
    <r>
      <rPr>
        <rFont val="&quot;Helvetica Neue&quot;, Helvetica, Arial, sans-serif"/>
        <color rgb="FF1155CC"/>
        <sz val="11.0"/>
        <u/>
      </rPr>
      <t>2003 Koudai Guaishou - Lanbaoshi (Taiwan) (Unl).zip</t>
    </r>
  </si>
  <si>
    <r>
      <rPr>
        <rFont val="&quot;Helvetica Neue&quot;, Helvetica, Arial, sans-serif"/>
        <color rgb="FF1155CC"/>
        <sz val="11.0"/>
        <u/>
      </rPr>
      <t>2003 Pocket Monster - Carbuncle (USA) (Unl).zip</t>
    </r>
  </si>
  <si>
    <r>
      <rPr>
        <rFont val="&quot;Helvetica Neue&quot;, Helvetica, Arial, sans-serif"/>
        <color rgb="FF1155CC"/>
        <sz val="11.0"/>
        <u/>
      </rPr>
      <t>2003 Shuma Baolong - Gedou Ban (Taiwan) (Unl).zip</t>
    </r>
  </si>
  <si>
    <r>
      <rPr>
        <rFont val="&quot;Helvetica Neue&quot;, Helvetica, Arial, sans-serif"/>
        <color rgb="FF1155CC"/>
        <sz val="11.0"/>
        <u/>
      </rPr>
      <t>2123 (World) (Aftermarket) (Unl).zip</t>
    </r>
  </si>
  <si>
    <r>
      <rPr>
        <rFont val="&quot;Helvetica Neue&quot;, Helvetica, Arial, sans-serif"/>
        <color rgb="FF1155CC"/>
        <sz val="11.0"/>
        <u/>
      </rPr>
      <t>AF+ER (World) (GB Compatible) (Aftermarket) (Unl).zip</t>
    </r>
  </si>
  <si>
    <r>
      <rPr>
        <rFont val="&quot;Helvetica Neue&quot;, Helvetica, Arial, sans-serif"/>
        <color rgb="FF1155CC"/>
        <sz val="11.0"/>
        <u/>
      </rPr>
      <t>AMF Bowling (USA) (Proto).zip</t>
    </r>
  </si>
  <si>
    <r>
      <rPr>
        <rFont val="&quot;Helvetica Neue&quot;, Helvetica, Arial, sans-serif"/>
        <color rgb="FF1155CC"/>
        <sz val="11.0"/>
        <u/>
      </rPr>
      <t>ATV Racing &amp; Karate Joe (Europe) (Unl) (Alt).zip</t>
    </r>
  </si>
  <si>
    <r>
      <rPr>
        <rFont val="&quot;Helvetica Neue&quot;, Helvetica, Arial, sans-serif"/>
        <color rgb="FF1155CC"/>
        <sz val="11.0"/>
        <u/>
      </rPr>
      <t>ATV Racing &amp; Karate Joe (Europe) (Unl).zip</t>
    </r>
  </si>
  <si>
    <r>
      <rPr>
        <rFont val="&quot;Helvetica Neue&quot;, Helvetica, Arial, sans-serif"/>
        <color rgb="FF1155CC"/>
        <sz val="11.0"/>
        <u/>
      </rPr>
      <t>ATV Racing (Europe) (Unl).zip</t>
    </r>
  </si>
  <si>
    <r>
      <rPr>
        <rFont val="&quot;Helvetica Neue&quot;, Helvetica, Arial, sans-serif"/>
        <color rgb="FF1155CC"/>
        <sz val="11.0"/>
        <u/>
      </rPr>
      <t>Aardvark (World) (Aftermarket) (Unl).zip</t>
    </r>
  </si>
  <si>
    <r>
      <rPr>
        <rFont val="&quot;Helvetica Neue&quot;, Helvetica, Arial, sans-serif"/>
        <color rgb="FF1155CC"/>
        <sz val="11.0"/>
        <u/>
      </rPr>
      <t>Absolute X (Europe) (Proto).zip</t>
    </r>
  </si>
  <si>
    <r>
      <rPr>
        <rFont val="&quot;Helvetica Neue&quot;, Helvetica, Arial, sans-serif"/>
        <color rgb="FF1155CC"/>
        <sz val="11.0"/>
        <u/>
      </rPr>
      <t>Ack Ack Attack (World) (Aftermarket) (Unl).zip</t>
    </r>
  </si>
  <si>
    <r>
      <rPr>
        <rFont val="&quot;Helvetica Neue&quot;, Helvetica, Arial, sans-serif"/>
        <color rgb="FF1155CC"/>
        <sz val="11.0"/>
        <u/>
      </rPr>
      <t>Action Man - Search for Base X (USA, Europe).zip</t>
    </r>
  </si>
  <si>
    <r>
      <rPr>
        <rFont val="&quot;Helvetica Neue&quot;, Helvetica, Arial, sans-serif"/>
        <color rgb="FF1155CC"/>
        <sz val="11.0"/>
        <u/>
      </rPr>
      <t>Action Replay Online (Europe) (Unl).zip</t>
    </r>
  </si>
  <si>
    <r>
      <rPr>
        <rFont val="&quot;Helvetica Neue&quot;, Helvetica, Arial, sans-serif"/>
        <color rgb="FF1155CC"/>
        <sz val="11.0"/>
        <u/>
      </rPr>
      <t>Action Replay Xtreme - Special Edition for Pokemon Crystal (Europe) (Unl).zip</t>
    </r>
  </si>
  <si>
    <r>
      <rPr>
        <rFont val="&quot;Helvetica Neue&quot;, Helvetica, Arial, sans-serif"/>
        <color rgb="FF1155CC"/>
        <sz val="11.0"/>
        <u/>
      </rPr>
      <t>Adulting! Soundtrack (World) (GB Compatible) (Aftermarket) (Unl).zip</t>
    </r>
  </si>
  <si>
    <r>
      <rPr>
        <rFont val="&quot;Helvetica Neue&quot;, Helvetica, Arial, sans-serif"/>
        <color rgb="FF1155CC"/>
        <sz val="11.0"/>
        <u/>
      </rPr>
      <t>Adventure (World) (Aftermarket) (Unl).zip</t>
    </r>
  </si>
  <si>
    <r>
      <rPr>
        <rFont val="&quot;Helvetica Neue&quot;, Helvetica, Arial, sans-serif"/>
        <color rgb="FF1155CC"/>
        <sz val="11.0"/>
        <u/>
      </rPr>
      <t>Adventures in Carnal Hell, The (World) (En) (v1.02) (GB Compatible) (Aftermarket) (Unl).zip</t>
    </r>
  </si>
  <si>
    <r>
      <rPr>
        <rFont val="&quot;Helvetica Neue&quot;, Helvetica, Arial, sans-serif"/>
        <color rgb="FF1155CC"/>
        <sz val="11.0"/>
        <u/>
      </rPr>
      <t>Adventures in Carnal Hell, The (World) (Es) (v1.02) (GB Compatible) (Aftermarket) (Unl).zip</t>
    </r>
  </si>
  <si>
    <r>
      <rPr>
        <rFont val="&quot;Helvetica Neue&quot;, Helvetica, Arial, sans-serif"/>
        <color rgb="FF1155CC"/>
        <sz val="11.0"/>
        <u/>
      </rPr>
      <t>Adventures in Carnal Hell, The (World) (Ja) (v1.01) (GB Compatible) (Aftermarket) (Unl).zip</t>
    </r>
  </si>
  <si>
    <r>
      <rPr>
        <rFont val="&quot;Helvetica Neue&quot;, Helvetica, Arial, sans-serif"/>
        <color rgb="FF1155CC"/>
        <sz val="11.0"/>
        <u/>
      </rPr>
      <t>Adventures in Carnal Hell, The (World) (Ja) (v1.02) (GB Compatible) (Aftermarket) (Unl).zip</t>
    </r>
  </si>
  <si>
    <r>
      <rPr>
        <rFont val="&quot;Helvetica Neue&quot;, Helvetica, Arial, sans-serif"/>
        <color rgb="FF1155CC"/>
        <sz val="11.0"/>
        <u/>
      </rPr>
      <t>Adventures of the Smurfs, The (Europe) (En,Fr,De,Es,It,Nl).zip</t>
    </r>
  </si>
  <si>
    <r>
      <rPr>
        <rFont val="&quot;Helvetica Neue&quot;, Helvetica, Arial, sans-serif"/>
        <color rgb="FF1155CC"/>
        <sz val="11.0"/>
        <u/>
      </rPr>
      <t>Agency (World) (Aftermarket) (Unl).zip</t>
    </r>
  </si>
  <si>
    <r>
      <rPr>
        <rFont val="&quot;Helvetica Neue&quot;, Helvetica, Arial, sans-serif"/>
        <color rgb="FF1155CC"/>
        <sz val="11.0"/>
        <u/>
      </rPr>
      <t>Agent B (World) (Demo) (GB Compatible) (Aftermarket) (Unl).zip</t>
    </r>
  </si>
  <si>
    <r>
      <rPr>
        <rFont val="&quot;Helvetica Neue&quot;, Helvetica, Arial, sans-serif"/>
        <color rgb="FF1155CC"/>
        <sz val="11.0"/>
        <u/>
      </rPr>
      <t>Agent B (World) (GB Compatible) (Aftermarket) (Unl).zip</t>
    </r>
  </si>
  <si>
    <r>
      <rPr>
        <rFont val="&quot;Helvetica Neue&quot;, Helvetica, Arial, sans-serif"/>
        <color rgb="FF1155CC"/>
        <sz val="11.0"/>
        <u/>
      </rPr>
      <t>AirForce Delta (Japan).zip</t>
    </r>
  </si>
  <si>
    <r>
      <rPr>
        <rFont val="&quot;Helvetica Neue&quot;, Helvetica, Arial, sans-serif"/>
        <color rgb="FF1155CC"/>
        <sz val="11.0"/>
        <u/>
      </rPr>
      <t>AirForce Delta (USA).zip</t>
    </r>
  </si>
  <si>
    <r>
      <rPr>
        <rFont val="&quot;Helvetica Neue&quot;, Helvetica, Arial, sans-serif"/>
        <color rgb="FF1155CC"/>
        <sz val="11.0"/>
        <u/>
      </rPr>
      <t>Airwolf 16 (World) (Aftermarket) (Unl).zip</t>
    </r>
  </si>
  <si>
    <r>
      <rPr>
        <rFont val="&quot;Helvetica Neue&quot;, Helvetica, Arial, sans-serif"/>
        <color rgb="FF1155CC"/>
        <sz val="11.0"/>
        <u/>
      </rPr>
      <t>Aladdin (Europe) (En,Fr,De,Es,It,Nl).zip</t>
    </r>
  </si>
  <si>
    <r>
      <rPr>
        <rFont val="&quot;Helvetica Neue&quot;, Helvetica, Arial, sans-serif"/>
        <color rgb="FF1155CC"/>
        <sz val="11.0"/>
        <u/>
      </rPr>
      <t>Aladdin (USA).zip</t>
    </r>
  </si>
  <si>
    <r>
      <rPr>
        <rFont val="&quot;Helvetica Neue&quot;, Helvetica, Arial, sans-serif"/>
        <color rgb="FF1155CC"/>
        <sz val="11.0"/>
        <u/>
      </rPr>
      <t>Alfred's Adventure (Europe) (En,Fr,De,Es,It).zip</t>
    </r>
  </si>
  <si>
    <r>
      <rPr>
        <rFont val="&quot;Helvetica Neue&quot;, Helvetica, Arial, sans-serif"/>
        <color rgb="FF1155CC"/>
        <sz val="11.0"/>
        <u/>
      </rPr>
      <t>Alice in Wonderland (Europe) (En,Fr,De,Es).zip</t>
    </r>
  </si>
  <si>
    <r>
      <rPr>
        <rFont val="&quot;Helvetica Neue&quot;, Helvetica, Arial, sans-serif"/>
        <color rgb="FF1155CC"/>
        <sz val="11.0"/>
        <u/>
      </rPr>
      <t>Alice in Wonderland (USA, Australia).zip</t>
    </r>
  </si>
  <si>
    <r>
      <rPr>
        <rFont val="&quot;Helvetica Neue&quot;, Helvetica, Arial, sans-serif"/>
        <color rgb="FF1155CC"/>
        <sz val="11.0"/>
        <u/>
      </rPr>
      <t>Aliens - Thanatos Encounter (USA, Europe).zip</t>
    </r>
  </si>
  <si>
    <r>
      <rPr>
        <rFont val="&quot;Helvetica Neue&quot;, Helvetica, Arial, sans-serif"/>
        <color rgb="FF1155CC"/>
        <sz val="11.0"/>
        <u/>
      </rPr>
      <t>All-Star Baseball 2000 (USA, Europe).zip</t>
    </r>
  </si>
  <si>
    <r>
      <rPr>
        <rFont val="&quot;Helvetica Neue&quot;, Helvetica, Arial, sans-serif"/>
        <color rgb="FF1155CC"/>
        <sz val="11.0"/>
        <u/>
      </rPr>
      <t>All-Star Baseball 2001 (USA).zip</t>
    </r>
  </si>
  <si>
    <r>
      <rPr>
        <rFont val="&quot;Helvetica Neue&quot;, Helvetica, Arial, sans-serif"/>
        <color rgb="FF1155CC"/>
        <sz val="11.0"/>
        <u/>
      </rPr>
      <t>All Humans Must Die! (World) (GB Compatible) (Aftermarket) (Unl).zip</t>
    </r>
  </si>
  <si>
    <r>
      <rPr>
        <rFont val="&quot;Helvetica Neue&quot;, Helvetica, Arial, sans-serif"/>
        <color rgb="FF1155CC"/>
        <sz val="11.0"/>
        <u/>
      </rPr>
      <t>All Star Tennis '99 (USA) (Proto) (1999-09-13) (GB Compatible).zip</t>
    </r>
  </si>
  <si>
    <r>
      <rPr>
        <rFont val="&quot;Helvetica Neue&quot;, Helvetica, Arial, sans-serif"/>
        <color rgb="FF1155CC"/>
        <sz val="11.0"/>
        <u/>
      </rPr>
      <t>All Star Tennis 2000 (Europe) (AZTP) (GB Compatible).zip</t>
    </r>
  </si>
  <si>
    <r>
      <rPr>
        <rFont val="&quot;Helvetica Neue&quot;, Helvetica, Arial, sans-serif"/>
        <color rgb="FF1155CC"/>
        <sz val="11.0"/>
        <u/>
      </rPr>
      <t>All Star Tennis 2000 (Europe) (AZTX) (Proto) (GB Compatible).zip</t>
    </r>
  </si>
  <si>
    <r>
      <rPr>
        <rFont val="&quot;Helvetica Neue&quot;, Helvetica, Arial, sans-serif"/>
        <color rgb="FF1155CC"/>
        <sz val="11.0"/>
        <u/>
      </rPr>
      <t>All Star Tennis 2000 (USA) (Proto) (GB Compatible).zip</t>
    </r>
  </si>
  <si>
    <r>
      <rPr>
        <rFont val="&quot;Helvetica Neue&quot;, Helvetica, Arial, sans-serif"/>
        <color rgb="FF1155CC"/>
        <sz val="11.0"/>
        <u/>
      </rPr>
      <t>Alley Cat (World) (Aftermarket) (Unl).zip</t>
    </r>
  </si>
  <si>
    <r>
      <rPr>
        <rFont val="&quot;Helvetica Neue&quot;, Helvetica, Arial, sans-serif"/>
        <color rgb="FF1155CC"/>
        <sz val="11.0"/>
        <u/>
      </rPr>
      <t>Alone in the Dark - The New Nightmare (Europe) (En,Fr,De,Es,It,Nl) (Beta).zip</t>
    </r>
  </si>
  <si>
    <r>
      <rPr>
        <rFont val="&quot;Helvetica Neue&quot;, Helvetica, Arial, sans-serif"/>
        <color rgb="FF1155CC"/>
        <sz val="11.0"/>
        <u/>
      </rPr>
      <t>Alone in the Dark - The New Nightmare (Europe) (En,Fr,De,Es,It,Nl).zip</t>
    </r>
  </si>
  <si>
    <r>
      <rPr>
        <rFont val="&quot;Helvetica Neue&quot;, Helvetica, Arial, sans-serif"/>
        <color rgb="FF1155CC"/>
        <sz val="11.0"/>
        <u/>
      </rPr>
      <t>Alone in the Dark - The New Nightmare (USA) (Beta) (2001-02-21).zip</t>
    </r>
  </si>
  <si>
    <r>
      <rPr>
        <rFont val="&quot;Helvetica Neue&quot;, Helvetica, Arial, sans-serif"/>
        <color rgb="FF1155CC"/>
        <sz val="11.0"/>
        <u/>
      </rPr>
      <t>Alone in the Dark - The New Nightmare (USA) (En,Fr,Es).zip</t>
    </r>
  </si>
  <si>
    <r>
      <rPr>
        <rFont val="&quot;Helvetica Neue&quot;, Helvetica, Arial, sans-serif"/>
        <color rgb="FF1155CC"/>
        <sz val="11.0"/>
        <u/>
      </rPr>
      <t>Android Nim (World) (Aftermarket) (Unl).zip</t>
    </r>
  </si>
  <si>
    <r>
      <rPr>
        <rFont val="&quot;Helvetica Neue&quot;, Helvetica, Arial, sans-serif"/>
        <color rgb="FF1155CC"/>
        <sz val="11.0"/>
        <u/>
      </rPr>
      <t>Animal Breeder 3 (Japan) (SGB Enhanced) (GB Compatible).zip</t>
    </r>
  </si>
  <si>
    <r>
      <rPr>
        <rFont val="&quot;Helvetica Neue&quot;, Helvetica, Arial, sans-serif"/>
        <color rgb="FF1155CC"/>
        <sz val="11.0"/>
        <u/>
      </rPr>
      <t>Animal Breeder 4 (Japan).zip</t>
    </r>
  </si>
  <si>
    <r>
      <rPr>
        <rFont val="&quot;Helvetica Neue&quot;, Helvetica, Arial, sans-serif"/>
        <color rgb="FF1155CC"/>
        <sz val="11.0"/>
        <u/>
      </rPr>
      <t>Animastar GB (Japan).zip</t>
    </r>
  </si>
  <si>
    <r>
      <rPr>
        <rFont val="&quot;Helvetica Neue&quot;, Helvetica, Arial, sans-serif"/>
        <color rgb="FF1155CC"/>
        <sz val="11.0"/>
        <u/>
      </rPr>
      <t>Animorphs (Europe) (En,Fr,De,Es,It).zip</t>
    </r>
  </si>
  <si>
    <r>
      <rPr>
        <rFont val="&quot;Helvetica Neue&quot;, Helvetica, Arial, sans-serif"/>
        <color rgb="FF1155CC"/>
        <sz val="11.0"/>
        <u/>
      </rPr>
      <t>Animorphs (USA).zip</t>
    </r>
  </si>
  <si>
    <r>
      <rPr>
        <rFont val="&quot;Helvetica Neue&quot;, Helvetica, Arial, sans-serif"/>
        <color rgb="FF1155CC"/>
        <sz val="11.0"/>
        <u/>
      </rPr>
      <t>Another Adventure (World) (En,Es) (GB Compatible) (Aftermarket) (Unl).zip</t>
    </r>
  </si>
  <si>
    <r>
      <rPr>
        <rFont val="&quot;Helvetica Neue&quot;, Helvetica, Arial, sans-serif"/>
        <color rgb="FF1155CC"/>
        <sz val="11.0"/>
        <u/>
      </rPr>
      <t>Anpfiff - Der RTL Fussball-Manager (Germany).zip</t>
    </r>
  </si>
  <si>
    <r>
      <rPr>
        <rFont val="&quot;Helvetica Neue&quot;, Helvetica, Arial, sans-serif"/>
        <color rgb="FF1155CC"/>
        <sz val="11.0"/>
        <u/>
      </rPr>
      <t>Antz (Europe) (En,Fr,De,Es,It,Nl) (Beta) (GB Compatible).zip</t>
    </r>
  </si>
  <si>
    <r>
      <rPr>
        <rFont val="&quot;Helvetica Neue&quot;, Helvetica, Arial, sans-serif"/>
        <color rgb="FF1155CC"/>
        <sz val="11.0"/>
        <u/>
      </rPr>
      <t>Antz (Europe) (En,Fr,De,Es,It,Nl) (GB Compatible).zip</t>
    </r>
  </si>
  <si>
    <r>
      <rPr>
        <rFont val="&quot;Helvetica Neue&quot;, Helvetica, Arial, sans-serif"/>
        <color rgb="FF1155CC"/>
        <sz val="11.0"/>
        <u/>
      </rPr>
      <t>Antz (USA) (En,Fr,Es) (GB Compatible).zip</t>
    </r>
  </si>
  <si>
    <r>
      <rPr>
        <rFont val="&quot;Helvetica Neue&quot;, Helvetica, Arial, sans-serif"/>
        <color rgb="FF1155CC"/>
        <sz val="11.0"/>
        <u/>
      </rPr>
      <t>Antz Racing (Europe) (En,Fr,De,Es,It,Nl).zip</t>
    </r>
  </si>
  <si>
    <r>
      <rPr>
        <rFont val="&quot;Helvetica Neue&quot;, Helvetica, Arial, sans-serif"/>
        <color rgb="FF1155CC"/>
        <sz val="11.0"/>
        <u/>
      </rPr>
      <t>Antz Racing (USA) (En,Fr,De,Es,It,Nl).zip</t>
    </r>
  </si>
  <si>
    <r>
      <rPr>
        <rFont val="&quot;Helvetica Neue&quot;, Helvetica, Arial, sans-serif"/>
        <color rgb="FF1155CC"/>
        <sz val="11.0"/>
        <u/>
      </rPr>
      <t>Antz World Sportz (Europe) (En,Fr,De,Es,It,Nl).zip</t>
    </r>
  </si>
  <si>
    <r>
      <rPr>
        <rFont val="&quot;Helvetica Neue&quot;, Helvetica, Arial, sans-serif"/>
        <color rgb="FF1155CC"/>
        <sz val="11.0"/>
        <u/>
      </rPr>
      <t>Apollo Mission (World) (Aftermarket) (Unl).zip</t>
    </r>
  </si>
  <si>
    <r>
      <rPr>
        <rFont val="&quot;Helvetica Neue&quot;, Helvetica, Arial, sans-serif"/>
        <color rgb="FF1155CC"/>
        <sz val="11.0"/>
        <u/>
      </rPr>
      <t>Aqualife (Japan) (SGB Enhanced) (GB Compatible).zip</t>
    </r>
  </si>
  <si>
    <r>
      <rPr>
        <rFont val="&quot;Helvetica Neue&quot;, Helvetica, Arial, sans-serif"/>
        <color rgb="FF1155CC"/>
        <sz val="11.0"/>
        <u/>
      </rPr>
      <t>Arena 3000 (World) (Aftermarket) (Unl).zip</t>
    </r>
  </si>
  <si>
    <r>
      <rPr>
        <rFont val="&quot;Helvetica Neue&quot;, Helvetica, Arial, sans-serif"/>
        <color rgb="FF1155CC"/>
        <sz val="11.0"/>
        <u/>
      </rPr>
      <t>Arle no Bouken - Mahou no Jewel (Japan) (SGB Enhanced) (GB Compatible).zip</t>
    </r>
  </si>
  <si>
    <r>
      <rPr>
        <rFont val="&quot;Helvetica Neue&quot;, Helvetica, Arial, sans-serif"/>
        <color rgb="FF1155CC"/>
        <sz val="11.0"/>
        <u/>
      </rPr>
      <t>Armada - FX Racers (USA).zip</t>
    </r>
  </si>
  <si>
    <r>
      <rPr>
        <rFont val="&quot;Helvetica Neue&quot;, Helvetica, Arial, sans-serif"/>
        <color rgb="FF1155CC"/>
        <sz val="11.0"/>
        <u/>
      </rPr>
      <t>Armorines - Project S.W.A.R.M. (USA, Europe) (En,De).zip</t>
    </r>
  </si>
  <si>
    <r>
      <rPr>
        <rFont val="&quot;Helvetica Neue&quot;, Helvetica, Arial, sans-serif"/>
        <color rgb="FF1155CC"/>
        <sz val="11.0"/>
        <u/>
      </rPr>
      <t>Army Men (USA, Europe) (En,Fr,De).zip</t>
    </r>
  </si>
  <si>
    <r>
      <rPr>
        <rFont val="&quot;Helvetica Neue&quot;, Helvetica, Arial, sans-serif"/>
        <color rgb="FF1155CC"/>
        <sz val="11.0"/>
        <u/>
      </rPr>
      <t>Army Men - Air Combat (USA, Europe) (En,Fr,De).zip</t>
    </r>
  </si>
  <si>
    <r>
      <rPr>
        <rFont val="&quot;Helvetica Neue&quot;, Helvetica, Arial, sans-serif"/>
        <color rgb="FF1155CC"/>
        <sz val="11.0"/>
        <u/>
      </rPr>
      <t>Army Men - Sarge's Heroes 2 (USA, Europe) (En,Fr,De).zip</t>
    </r>
  </si>
  <si>
    <r>
      <rPr>
        <rFont val="&quot;Helvetica Neue&quot;, Helvetica, Arial, sans-serif"/>
        <color rgb="FF1155CC"/>
        <sz val="11.0"/>
        <u/>
      </rPr>
      <t>Army Men 2 (USA, Europe) (En,Fr,De).zip</t>
    </r>
  </si>
  <si>
    <r>
      <rPr>
        <rFont val="&quot;Helvetica Neue&quot;, Helvetica, Arial, sans-serif"/>
        <color rgb="FF1155CC"/>
        <sz val="11.0"/>
        <u/>
      </rPr>
      <t>Arthur's Absolutely Fun Day! (USA).zip</t>
    </r>
  </si>
  <si>
    <r>
      <rPr>
        <rFont val="&quot;Helvetica Neue&quot;, Helvetica, Arial, sans-serif"/>
        <color rgb="FF1155CC"/>
        <sz val="11.0"/>
        <u/>
      </rPr>
      <t>Asterix &amp; Obelix (Europe) (En,Fr,De,Es).zip</t>
    </r>
  </si>
  <si>
    <r>
      <rPr>
        <rFont val="&quot;Helvetica Neue&quot;, Helvetica, Arial, sans-serif"/>
        <color rgb="FF1155CC"/>
        <sz val="11.0"/>
        <u/>
      </rPr>
      <t>Asterix &amp; Obelix Contre Cesar (Europe) (En,Fr,De,Es,Nl) (GB Compatible).zip</t>
    </r>
  </si>
  <si>
    <r>
      <rPr>
        <rFont val="&quot;Helvetica Neue&quot;, Helvetica, Arial, sans-serif"/>
        <color rgb="FF1155CC"/>
        <sz val="11.0"/>
        <u/>
      </rPr>
      <t>Asterix - Sur la Trace D'Idefix (Europe) (En,Fr,De,Es,It,Nl).zip</t>
    </r>
  </si>
  <si>
    <r>
      <rPr>
        <rFont val="&quot;Helvetica Neue&quot;, Helvetica, Arial, sans-serif"/>
        <color rgb="FF1155CC"/>
        <sz val="11.0"/>
        <u/>
      </rPr>
      <t>Asteroids (USA, Europe) (GB Compatible).zip</t>
    </r>
  </si>
  <si>
    <r>
      <rPr>
        <rFont val="&quot;Helvetica Neue&quot;, Helvetica, Arial, sans-serif"/>
        <color rgb="FF1155CC"/>
        <sz val="11.0"/>
        <u/>
      </rPr>
      <t>Astral Possession (World) (GB Compatible) (Aftermarket) (Unl).zip</t>
    </r>
  </si>
  <si>
    <r>
      <rPr>
        <rFont val="&quot;Helvetica Neue&quot;, Helvetica, Arial, sans-serif"/>
        <color rgb="FF1155CC"/>
        <sz val="11.0"/>
        <u/>
      </rPr>
      <t>Astro-Jump - The Sequel (World) (GB Compatible) (Aftermarket) (Unl).zip</t>
    </r>
  </si>
  <si>
    <r>
      <rPr>
        <rFont val="&quot;Helvetica Neue&quot;, Helvetica, Arial, sans-serif"/>
        <color rgb="FF1155CC"/>
        <sz val="11.0"/>
        <u/>
      </rPr>
      <t>Astro Plumber (World) (Aftermarket) (Unl).zip</t>
    </r>
  </si>
  <si>
    <r>
      <rPr>
        <rFont val="&quot;Helvetica Neue&quot;, Helvetica, Arial, sans-serif"/>
        <color rgb="FF1155CC"/>
        <sz val="11.0"/>
        <u/>
      </rPr>
      <t>Atlantis - The Lost Empire (Europe) (En,Es,It).zip</t>
    </r>
  </si>
  <si>
    <r>
      <rPr>
        <rFont val="&quot;Helvetica Neue&quot;, Helvetica, Arial, sans-serif"/>
        <color rgb="FF1155CC"/>
        <sz val="11.0"/>
        <u/>
      </rPr>
      <t>Atlantis - The Lost Empire (Europe) (Fr,De,Nl).zip</t>
    </r>
  </si>
  <si>
    <r>
      <rPr>
        <rFont val="&quot;Helvetica Neue&quot;, Helvetica, Arial, sans-serif"/>
        <color rgb="FF1155CC"/>
        <sz val="11.0"/>
        <u/>
      </rPr>
      <t>Atlantis - The Lost Empire (USA, Europe).zip</t>
    </r>
  </si>
  <si>
    <r>
      <rPr>
        <rFont val="&quot;Helvetica Neue&quot;, Helvetica, Arial, sans-serif"/>
        <color rgb="FF1155CC"/>
        <sz val="11.0"/>
        <u/>
      </rPr>
      <t>Atop the Witch's Tower (World) (v1.1) (GB Compatible) (Aftermarket) (Unl).zip</t>
    </r>
  </si>
  <si>
    <r>
      <rPr>
        <rFont val="&quot;Helvetica Neue&quot;, Helvetica, Arial, sans-serif"/>
        <color rgb="FF1155CC"/>
        <sz val="11.0"/>
        <u/>
      </rPr>
      <t>Atsumete Asobu Kuma no Pooh-san - Mori no Takaramono (Japan).zip</t>
    </r>
  </si>
  <si>
    <r>
      <rPr>
        <rFont val="&quot;Helvetica Neue&quot;, Helvetica, Arial, sans-serif"/>
        <color rgb="FF1155CC"/>
        <sz val="11.0"/>
        <u/>
      </rPr>
      <t>Austin Powers - Oh, Behave! (Europe) (En,Fr,De,Es,It).zip</t>
    </r>
  </si>
  <si>
    <r>
      <rPr>
        <rFont val="&quot;Helvetica Neue&quot;, Helvetica, Arial, sans-serif"/>
        <color rgb="FF1155CC"/>
        <sz val="11.0"/>
        <u/>
      </rPr>
      <t>Austin Powers - Oh, Behave! (USA).zip</t>
    </r>
  </si>
  <si>
    <r>
      <rPr>
        <rFont val="&quot;Helvetica Neue&quot;, Helvetica, Arial, sans-serif"/>
        <color rgb="FF1155CC"/>
        <sz val="11.0"/>
        <u/>
      </rPr>
      <t>Austin Powers - Welcome to My Underground Lair! (Europe) (En,Fr,De,Es,It).zip</t>
    </r>
  </si>
  <si>
    <r>
      <rPr>
        <rFont val="&quot;Helvetica Neue&quot;, Helvetica, Arial, sans-serif"/>
        <color rgb="FF1155CC"/>
        <sz val="11.0"/>
        <u/>
      </rPr>
      <t>Austin Powers - Welcome to My Underground Lair! (USA).zip</t>
    </r>
  </si>
  <si>
    <r>
      <rPr>
        <rFont val="&quot;Helvetica Neue&quot;, Helvetica, Arial, sans-serif"/>
        <color rgb="FF1155CC"/>
        <sz val="11.0"/>
        <u/>
      </rPr>
      <t>Austin Powers Episode III (Europe) (En,Fr,De,Es,It) (Proto).zip</t>
    </r>
  </si>
  <si>
    <r>
      <rPr>
        <rFont val="&quot;Helvetica Neue&quot;, Helvetica, Arial, sans-serif"/>
        <color rgb="FF1155CC"/>
        <sz val="11.0"/>
        <u/>
      </rPr>
      <t>Austin Powers Episode IV (Europe) (En,Fr,De,Es,It) (Proto).zip</t>
    </r>
  </si>
  <si>
    <r>
      <rPr>
        <rFont val="&quot;Helvetica Neue&quot;, Helvetica, Arial, sans-serif"/>
        <color rgb="FF1155CC"/>
        <sz val="11.0"/>
        <u/>
      </rPr>
      <t>Auto Zone (World) (Aftermarket) (Unl).zip</t>
    </r>
  </si>
  <si>
    <r>
      <rPr>
        <rFont val="&quot;Helvetica Neue&quot;, Helvetica, Arial, sans-serif"/>
        <color rgb="FF1155CC"/>
        <sz val="11.0"/>
        <u/>
      </rPr>
      <t>Autobahn (World) (Aftermarket) (Unl).zip</t>
    </r>
  </si>
  <si>
    <r>
      <rPr>
        <rFont val="&quot;Helvetica Neue&quot;, Helvetica, Arial, sans-serif"/>
        <color rgb="FF1155CC"/>
        <sz val="11.0"/>
        <u/>
      </rPr>
      <t>Autumn With You, An (World) (GB Compatible) (Aftermarket) (Unl).zip</t>
    </r>
  </si>
  <si>
    <r>
      <rPr>
        <rFont val="&quot;Helvetica Neue&quot;, Helvetica, Arial, sans-serif"/>
        <color rgb="FF1155CC"/>
        <sz val="11.0"/>
        <u/>
      </rPr>
      <t>Aventures de Buzz l'Eclair, Les (France).zip</t>
    </r>
  </si>
  <si>
    <r>
      <rPr>
        <rFont val="&quot;Helvetica Neue&quot;, Helvetica, Arial, sans-serif"/>
        <color rgb="FF1155CC"/>
        <sz val="11.0"/>
        <u/>
      </rPr>
      <t>Azarashi Sentai Inazuma - Dokidoki Daisakusen! (Japan).zip</t>
    </r>
  </si>
  <si>
    <r>
      <rPr>
        <rFont val="&quot;Helvetica Neue&quot;, Helvetica, Arial, sans-serif"/>
        <color rgb="FF1155CC"/>
        <sz val="11.0"/>
        <u/>
      </rPr>
      <t>Azure Dreams (Europe) (En,Fr,De) (SGB Enhanced) (GB Compatible).zip</t>
    </r>
  </si>
  <si>
    <r>
      <rPr>
        <rFont val="&quot;Helvetica Neue&quot;, Helvetica, Arial, sans-serif"/>
        <color rgb="FF1155CC"/>
        <sz val="11.0"/>
        <u/>
      </rPr>
      <t>Azure Dreams (USA) (SGB Enhanced) (GB Compatible).zip</t>
    </r>
  </si>
  <si>
    <r>
      <rPr>
        <rFont val="&quot;Helvetica Neue&quot;, Helvetica, Arial, sans-serif"/>
        <color rgb="FF1155CC"/>
        <sz val="11.0"/>
        <u/>
      </rPr>
      <t>B-Daman Bakugaiden - Victory e no Michi (Japan) (SGB Enhanced) (GB Compatible).zip</t>
    </r>
  </si>
  <si>
    <r>
      <rPr>
        <rFont val="&quot;Helvetica Neue&quot;, Helvetica, Arial, sans-serif"/>
        <color rgb="FF1155CC"/>
        <sz val="11.0"/>
        <u/>
      </rPr>
      <t>B-Daman Bakugaiden V - Final Mega Tune (Japan).zip</t>
    </r>
  </si>
  <si>
    <r>
      <rPr>
        <rFont val="&quot;Helvetica Neue&quot;, Helvetica, Arial, sans-serif"/>
        <color rgb="FF1155CC"/>
        <sz val="11.0"/>
        <u/>
      </rPr>
      <t>BIG2SMALL (World) (Digital) (GB Compatible) (Aftermarket) (Unl).zip</t>
    </r>
  </si>
  <si>
    <r>
      <rPr>
        <rFont val="&quot;Helvetica Neue&quot;, Helvetica, Arial, sans-serif"/>
        <color rgb="FF1155CC"/>
        <sz val="11.0"/>
        <u/>
      </rPr>
      <t>Babe and Friends (Europe) (En,Fr,De,Es,It) (GB Compatible).zip</t>
    </r>
  </si>
  <si>
    <r>
      <rPr>
        <rFont val="&quot;Helvetica Neue&quot;, Helvetica, Arial, sans-serif"/>
        <color rgb="FF1155CC"/>
        <sz val="11.0"/>
        <u/>
      </rPr>
      <t>Babe and Friends (USA) (GB Compatible).zip</t>
    </r>
  </si>
  <si>
    <r>
      <rPr>
        <rFont val="&quot;Helvetica Neue&quot;, Helvetica, Arial, sans-serif"/>
        <color rgb="FF1155CC"/>
        <sz val="11.0"/>
        <u/>
      </rPr>
      <t>Baby Felix - Halloween (Europe) (En,Fr,De,Es,It,Nl).zip</t>
    </r>
  </si>
  <si>
    <r>
      <rPr>
        <rFont val="&quot;Helvetica Neue&quot;, Helvetica, Arial, sans-serif"/>
        <color rgb="FF1155CC"/>
        <sz val="11.0"/>
        <u/>
      </rPr>
      <t>Backgammon (Europe) (En,Fr,De,Es) (GB Compatible).zip</t>
    </r>
  </si>
  <si>
    <r>
      <rPr>
        <rFont val="&quot;Helvetica Neue&quot;, Helvetica, Arial, sans-serif"/>
        <color rgb="FF1155CC"/>
        <sz val="11.0"/>
        <u/>
      </rPr>
      <t>Backgammon (Japan) (GB Compatible).zip</t>
    </r>
  </si>
  <si>
    <r>
      <rPr>
        <rFont val="&quot;Helvetica Neue&quot;, Helvetica, Arial, sans-serif"/>
        <color rgb="FF1155CC"/>
        <sz val="11.0"/>
        <u/>
      </rPr>
      <t>Back to Earth 3D (Europe) (Demo).zip</t>
    </r>
  </si>
  <si>
    <r>
      <rPr>
        <rFont val="&quot;Helvetica Neue&quot;, Helvetica, Arial, sans-serif"/>
        <color rgb="FF1155CC"/>
        <sz val="11.0"/>
        <u/>
      </rPr>
      <t>Back to Nature (World) (Aftermarket) (Unl).zip</t>
    </r>
  </si>
  <si>
    <r>
      <rPr>
        <rFont val="&quot;Helvetica Neue&quot;, Helvetica, Arial, sans-serif"/>
        <color rgb="FF1155CC"/>
        <sz val="11.0"/>
        <u/>
      </rPr>
      <t>Bad Badtz-Maru Robo Battle (Japan).zip</t>
    </r>
  </si>
  <si>
    <r>
      <rPr>
        <rFont val="&quot;Helvetica Neue&quot;, Helvetica, Arial, sans-serif"/>
        <color rgb="FF1155CC"/>
        <sz val="11.0"/>
        <u/>
      </rPr>
      <t>Baiwan Dafuweng - Jin Ban (Taiwan) (Unl).zip</t>
    </r>
  </si>
  <si>
    <r>
      <rPr>
        <rFont val="&quot;Helvetica Neue&quot;, Helvetica, Arial, sans-serif"/>
        <color rgb="FF1155CC"/>
        <sz val="11.0"/>
        <u/>
      </rPr>
      <t>Bakukyuu Renpatsu!! Super B-Daman - Gekitan! Rising Valkyrie!! (Japan) (SGB Enhanced) (GB Compatible).zip</t>
    </r>
  </si>
  <si>
    <r>
      <rPr>
        <rFont val="&quot;Helvetica Neue&quot;, Helvetica, Arial, sans-serif"/>
        <color rgb="FF1155CC"/>
        <sz val="11.0"/>
        <u/>
      </rPr>
      <t>Bakusou Dekotora Densetsu GB Special - Otoko Dokyou no Tenka Touitsu (Japan).zip</t>
    </r>
  </si>
  <si>
    <r>
      <rPr>
        <rFont val="&quot;Helvetica Neue&quot;, Helvetica, Arial, sans-serif"/>
        <color rgb="FF1155CC"/>
        <sz val="11.0"/>
        <u/>
      </rPr>
      <t>Bakusou Senki Metal Walker GB - Koutetsu no Yuujou (Japan) (GB Compatible).zip</t>
    </r>
  </si>
  <si>
    <r>
      <rPr>
        <rFont val="&quot;Helvetica Neue&quot;, Helvetica, Arial, sans-serif"/>
        <color rgb="FF1155CC"/>
        <sz val="11.0"/>
        <u/>
      </rPr>
      <t>Bakusou Senki Metal Walker GB - Koutetsu no Yuujou (Japan) (Rev 1) (Proto) (GB Compatible).zip</t>
    </r>
  </si>
  <si>
    <r>
      <rPr>
        <rFont val="&quot;Helvetica Neue&quot;, Helvetica, Arial, sans-serif"/>
        <color rgb="FF1155CC"/>
        <sz val="11.0"/>
        <u/>
      </rPr>
      <t>Bakuten Shoot Beyblade (Japan).zip</t>
    </r>
  </si>
  <si>
    <r>
      <rPr>
        <rFont val="&quot;Helvetica Neue&quot;, Helvetica, Arial, sans-serif"/>
        <color rgb="FF1155CC"/>
        <sz val="11.0"/>
        <u/>
      </rPr>
      <t>Ballistic (USA) (GB Compatible).zip</t>
    </r>
  </si>
  <si>
    <r>
      <rPr>
        <rFont val="&quot;Helvetica Neue&quot;, Helvetica, Arial, sans-serif"/>
        <color rgb="FF1155CC"/>
        <sz val="11.0"/>
        <u/>
      </rPr>
      <t>Balloon Fight GB (Japan) (SGB Enhanced, GB Compatible) (NP).zip</t>
    </r>
  </si>
  <si>
    <r>
      <rPr>
        <rFont val="&quot;Helvetica Neue&quot;, Helvetica, Arial, sans-serif"/>
        <color rgb="FF1155CC"/>
        <sz val="11.0"/>
        <u/>
      </rPr>
      <t>Bandits at Zero (World) (Aftermarket) (Unl).zip</t>
    </r>
  </si>
  <si>
    <r>
      <rPr>
        <rFont val="&quot;Helvetica Neue&quot;, Helvetica, Arial, sans-serif"/>
        <color rgb="FF1155CC"/>
        <sz val="11.0"/>
        <u/>
      </rPr>
      <t>Barbie - Aventura Submarina (Spain) (GB Compatible).zip</t>
    </r>
  </si>
  <si>
    <r>
      <rPr>
        <rFont val="&quot;Helvetica Neue&quot;, Helvetica, Arial, sans-serif"/>
        <color rgb="FF1155CC"/>
        <sz val="11.0"/>
        <u/>
      </rPr>
      <t>Barbie - Avventure nell'Oceano (Italy) (GB Compatible).zip</t>
    </r>
  </si>
  <si>
    <r>
      <rPr>
        <rFont val="&quot;Helvetica Neue&quot;, Helvetica, Arial, sans-serif"/>
        <color rgb="FF1155CC"/>
        <sz val="11.0"/>
        <u/>
      </rPr>
      <t>Barbie - Chasse au Tresor Sous-Marine (France) (GB Compatible).zip</t>
    </r>
  </si>
  <si>
    <r>
      <rPr>
        <rFont val="&quot;Helvetica Neue&quot;, Helvetica, Arial, sans-serif"/>
        <color rgb="FF1155CC"/>
        <sz val="11.0"/>
        <u/>
      </rPr>
      <t>Barbie - Diepzee Avontuur (Netherlands) (GB Compatible).zip</t>
    </r>
  </si>
  <si>
    <r>
      <rPr>
        <rFont val="&quot;Helvetica Neue&quot;, Helvetica, Arial, sans-serif"/>
        <color rgb="FF1155CC"/>
        <sz val="11.0"/>
        <u/>
      </rPr>
      <t>Barbie - Fashion Pack Games (USA, Europe) (GB Compatible).zip</t>
    </r>
  </si>
  <si>
    <r>
      <rPr>
        <rFont val="&quot;Helvetica Neue&quot;, Helvetica, Arial, sans-serif"/>
        <color rgb="FF1155CC"/>
        <sz val="11.0"/>
        <u/>
      </rPr>
      <t>Barbie - Magic Genie Adventure (USA).zip</t>
    </r>
  </si>
  <si>
    <r>
      <rPr>
        <rFont val="&quot;Helvetica Neue&quot;, Helvetica, Arial, sans-serif"/>
        <color rgb="FF1155CC"/>
        <sz val="11.0"/>
        <u/>
      </rPr>
      <t>Barbie - Meeres Abenteuer (Germany) (GB Compatible).zip</t>
    </r>
  </si>
  <si>
    <r>
      <rPr>
        <rFont val="&quot;Helvetica Neue&quot;, Helvetica, Arial, sans-serif"/>
        <color rgb="FF1155CC"/>
        <sz val="11.0"/>
        <u/>
      </rPr>
      <t>Barbie - Ocean Discovery (USA) (GB Compatible).zip</t>
    </r>
  </si>
  <si>
    <r>
      <rPr>
        <rFont val="&quot;Helvetica Neue&quot;, Helvetica, Arial, sans-serif"/>
        <color rgb="FF1155CC"/>
        <sz val="11.0"/>
        <u/>
      </rPr>
      <t>Barbie - Ocean Discovery (United Kingdom) (GB Compatible).zip</t>
    </r>
  </si>
  <si>
    <r>
      <rPr>
        <rFont val="&quot;Helvetica Neue&quot;, Helvetica, Arial, sans-serif"/>
        <color rgb="FF1155CC"/>
        <sz val="11.0"/>
        <u/>
      </rPr>
      <t>Barbie - Pet Rescue (Europe) (En,Fr,De,Es,It).zip</t>
    </r>
  </si>
  <si>
    <r>
      <rPr>
        <rFont val="&quot;Helvetica Neue&quot;, Helvetica, Arial, sans-serif"/>
        <color rgb="FF1155CC"/>
        <sz val="11.0"/>
        <u/>
      </rPr>
      <t>Barbie - Pet Rescue (USA).zip</t>
    </r>
  </si>
  <si>
    <r>
      <rPr>
        <rFont val="&quot;Helvetica Neue&quot;, Helvetica, Arial, sans-serif"/>
        <color rgb="FF1155CC"/>
        <sz val="11.0"/>
        <u/>
      </rPr>
      <t>Barca Total 2000 (Europe) (En,Fr,De,Es,It,Nl,Ca).zip</t>
    </r>
  </si>
  <si>
    <r>
      <rPr>
        <rFont val="&quot;Helvetica Neue&quot;, Helvetica, Arial, sans-serif"/>
        <color rgb="FF1155CC"/>
        <sz val="11.0"/>
        <u/>
      </rPr>
      <t>Barcode Taisen Bardigun (Japan) (Rev 1) (SGB Enhanced) (GB Compatible).zip</t>
    </r>
  </si>
  <si>
    <r>
      <rPr>
        <rFont val="&quot;Helvetica Neue&quot;, Helvetica, Arial, sans-serif"/>
        <color rgb="FF1155CC"/>
        <sz val="11.0"/>
        <u/>
      </rPr>
      <t>Barcode Taisen Bardigun (Japan) (SGB Enhanced) (GB Compatible).zip</t>
    </r>
  </si>
  <si>
    <r>
      <rPr>
        <rFont val="&quot;Helvetica Neue&quot;, Helvetica, Arial, sans-serif"/>
        <color rgb="FF1155CC"/>
        <sz val="11.0"/>
        <u/>
      </rPr>
      <t>Basketbrawl (World) (Aftermarket) (Unl).zip</t>
    </r>
  </si>
  <si>
    <r>
      <rPr>
        <rFont val="&quot;Helvetica Neue&quot;, Helvetica, Arial, sans-serif"/>
        <color rgb="FF1155CC"/>
        <sz val="11.0"/>
        <u/>
      </rPr>
      <t>Basketbrawl - Deluxe Edition (World) (Aftermarket) (Unl).zip</t>
    </r>
  </si>
  <si>
    <r>
      <rPr>
        <rFont val="&quot;Helvetica Neue&quot;, Helvetica, Arial, sans-serif"/>
        <color rgb="FF1155CC"/>
        <sz val="11.0"/>
        <u/>
      </rPr>
      <t>Bass Masters Classic (USA, Europe) (GB Compatible).zip</t>
    </r>
  </si>
  <si>
    <r>
      <rPr>
        <rFont val="&quot;Helvetica Neue&quot;, Helvetica, Arial, sans-serif"/>
        <color rgb="FF1155CC"/>
        <sz val="11.0"/>
        <u/>
      </rPr>
      <t>Batman - Chaos in Gotham (Europe) (En,Fr,De,Es,It,Nl).zip</t>
    </r>
  </si>
  <si>
    <r>
      <rPr>
        <rFont val="&quot;Helvetica Neue&quot;, Helvetica, Arial, sans-serif"/>
        <color rgb="FF1155CC"/>
        <sz val="11.0"/>
        <u/>
      </rPr>
      <t>Batman - Chaos in Gotham (USA).zip</t>
    </r>
  </si>
  <si>
    <r>
      <rPr>
        <rFont val="&quot;Helvetica Neue&quot;, Helvetica, Arial, sans-serif"/>
        <color rgb="FF1155CC"/>
        <sz val="11.0"/>
        <u/>
      </rPr>
      <t>Batman Beyond - Return of the Joker (Japan) (NP).zip</t>
    </r>
  </si>
  <si>
    <r>
      <rPr>
        <rFont val="&quot;Helvetica Neue&quot;, Helvetica, Arial, sans-serif"/>
        <color rgb="FF1155CC"/>
        <sz val="11.0"/>
        <u/>
      </rPr>
      <t>Batman Beyond - Return of the Joker (USA).zip</t>
    </r>
  </si>
  <si>
    <r>
      <rPr>
        <rFont val="&quot;Helvetica Neue&quot;, Helvetica, Arial, sans-serif"/>
        <color rgb="FF1155CC"/>
        <sz val="11.0"/>
        <u/>
      </rPr>
      <t>Batman of the Future - Return of the Joker (Europe) (En,Fr,De).zip</t>
    </r>
  </si>
  <si>
    <r>
      <rPr>
        <rFont val="&quot;Helvetica Neue&quot;, Helvetica, Arial, sans-serif"/>
        <color rgb="FF1155CC"/>
        <sz val="11.0"/>
        <u/>
      </rPr>
      <t>Battle Fishers (Japan).zip</t>
    </r>
  </si>
  <si>
    <r>
      <rPr>
        <rFont val="&quot;Helvetica Neue&quot;, Helvetica, Arial, sans-serif"/>
        <color rgb="FF1155CC"/>
        <sz val="11.0"/>
        <u/>
      </rPr>
      <t>Battle Star (World) (Aftermarket) (Unl).zip</t>
    </r>
  </si>
  <si>
    <r>
      <rPr>
        <rFont val="&quot;Helvetica Neue&quot;, Helvetica, Arial, sans-serif"/>
        <color rgb="FF1155CC"/>
        <sz val="11.0"/>
        <u/>
      </rPr>
      <t>BattleTanx (Europe) (En,Fr,De).zip</t>
    </r>
  </si>
  <si>
    <r>
      <rPr>
        <rFont val="&quot;Helvetica Neue&quot;, Helvetica, Arial, sans-serif"/>
        <color rgb="FF1155CC"/>
        <sz val="11.0"/>
        <u/>
      </rPr>
      <t>BattleTanx (USA).zip</t>
    </r>
  </si>
  <si>
    <r>
      <rPr>
        <rFont val="&quot;Helvetica Neue&quot;, Helvetica, Arial, sans-serif"/>
        <color rgb="FF1155CC"/>
        <sz val="11.0"/>
        <u/>
      </rPr>
      <t>Battleship (USA, Europe) (GB Compatible).zip</t>
    </r>
  </si>
  <si>
    <r>
      <rPr>
        <rFont val="&quot;Helvetica Neue&quot;, Helvetica, Arial, sans-serif"/>
        <color rgb="FF1155CC"/>
        <sz val="11.0"/>
        <u/>
      </rPr>
      <t>Beach'n Ball (Europe) (En,Fr,De,Es,It) (Beta) (2000-11-21).zip</t>
    </r>
  </si>
  <si>
    <r>
      <rPr>
        <rFont val="&quot;Helvetica Neue&quot;, Helvetica, Arial, sans-serif"/>
        <color rgb="FF1155CC"/>
        <sz val="11.0"/>
        <u/>
      </rPr>
      <t>Beach'n Ball (Europe) (En,Fr,De,Es,It).zip</t>
    </r>
  </si>
  <si>
    <r>
      <rPr>
        <rFont val="&quot;Helvetica Neue&quot;, Helvetica, Arial, sans-serif"/>
        <color rgb="FF1155CC"/>
        <sz val="11.0"/>
        <u/>
      </rPr>
      <t>Beast Fighter (Taiwan) (En) (Sachen) (Unl).zip</t>
    </r>
  </si>
  <si>
    <r>
      <rPr>
        <rFont val="&quot;Helvetica Neue&quot;, Helvetica, Arial, sans-serif"/>
        <color rgb="FF1155CC"/>
        <sz val="11.0"/>
        <u/>
      </rPr>
      <t>Beatmania GB (Japan) (SGB Enhanced) (GB Compatible).zip</t>
    </r>
  </si>
  <si>
    <r>
      <rPr>
        <rFont val="&quot;Helvetica Neue&quot;, Helvetica, Arial, sans-serif"/>
        <color rgb="FF1155CC"/>
        <sz val="11.0"/>
        <u/>
      </rPr>
      <t>Beatmania GB - Gotcha Mix 2 (Japan).zip</t>
    </r>
  </si>
  <si>
    <r>
      <rPr>
        <rFont val="&quot;Helvetica Neue&quot;, Helvetica, Arial, sans-serif"/>
        <color rgb="FF1155CC"/>
        <sz val="11.0"/>
        <u/>
      </rPr>
      <t>Beatmania GB 2 - Gotcha Mix (Japan) (SGB Enhanced) (GB Compatible).zip</t>
    </r>
  </si>
  <si>
    <r>
      <rPr>
        <rFont val="&quot;Helvetica Neue&quot;, Helvetica, Arial, sans-serif"/>
        <color rgb="FF1155CC"/>
        <sz val="11.0"/>
        <u/>
      </rPr>
      <t>Beauty and the Beast - A Board Game Adventure (Europe) (En,Fr,De,Es,It) (SGB Enhanced) (GB Compatible).zip</t>
    </r>
  </si>
  <si>
    <r>
      <rPr>
        <rFont val="&quot;Helvetica Neue&quot;, Helvetica, Arial, sans-serif"/>
        <color rgb="FF1155CC"/>
        <sz val="11.0"/>
        <u/>
      </rPr>
      <t>Beauty and the Beast - A Board Game Adventure (USA, Australia) (SGB Enhanced) (GB Compatible).zip</t>
    </r>
  </si>
  <si>
    <r>
      <rPr>
        <rFont val="&quot;Helvetica Neue&quot;, Helvetica, Arial, sans-serif"/>
        <color rgb="FF1155CC"/>
        <sz val="11.0"/>
        <u/>
      </rPr>
      <t>Benjamin Bluemchen - Ein verrueckter Tag im Zoo (Germany).zip</t>
    </r>
  </si>
  <si>
    <r>
      <rPr>
        <rFont val="&quot;Helvetica Neue&quot;, Helvetica, Arial, sans-serif"/>
        <color rgb="FF1155CC"/>
        <sz val="11.0"/>
        <u/>
      </rPr>
      <t>Berks (World) (Aftermarket) (Unl).zip</t>
    </r>
  </si>
  <si>
    <r>
      <rPr>
        <rFont val="&quot;Helvetica Neue&quot;, Helvetica, Arial, sans-serif"/>
        <color rgb="FF1155CC"/>
        <sz val="11.0"/>
        <u/>
      </rPr>
      <t>Beyblade - Fighting Tournament (Japan).zip</t>
    </r>
  </si>
  <si>
    <r>
      <rPr>
        <rFont val="&quot;Helvetica Neue&quot;, Helvetica, Arial, sans-serif"/>
        <color rgb="FF1155CC"/>
        <sz val="11.0"/>
        <u/>
      </rPr>
      <t>Bibi Blocksberg - Im Bann der Hexenkugel (Germany).zip</t>
    </r>
  </si>
  <si>
    <r>
      <rPr>
        <rFont val="&quot;Helvetica Neue&quot;, Helvetica, Arial, sans-serif"/>
        <color rgb="FF1155CC"/>
        <sz val="11.0"/>
        <u/>
      </rPr>
      <t>Bibi und Tina - Fohlen Felix in Gefahr (Germany).zip</t>
    </r>
  </si>
  <si>
    <r>
      <rPr>
        <rFont val="&quot;Helvetica Neue&quot;, Helvetica, Arial, sans-serif"/>
        <color rgb="FF1155CC"/>
        <sz val="11.0"/>
        <u/>
      </rPr>
      <t>Bikkuriman 2000 - Charging Card GB (Japan) (SGB Enhanced) (GB Compatible).zip</t>
    </r>
  </si>
  <si>
    <r>
      <rPr>
        <rFont val="&quot;Helvetica Neue&quot;, Helvetica, Arial, sans-serif"/>
        <color rgb="FF1155CC"/>
        <sz val="11.0"/>
        <u/>
      </rPr>
      <t>Billiard Club (Japan) (Proto).zip</t>
    </r>
  </si>
  <si>
    <r>
      <rPr>
        <rFont val="&quot;Helvetica Neue&quot;, Helvetica, Arial, sans-serif"/>
        <color rgb="FF1155CC"/>
        <sz val="11.0"/>
        <u/>
      </rPr>
      <t>Billy Bob's Huntin' 'n' Fishin' (USA, Europe).zip</t>
    </r>
  </si>
  <si>
    <r>
      <rPr>
        <rFont val="&quot;Helvetica Neue&quot;, Helvetica, Arial, sans-serif"/>
        <color rgb="FF1155CC"/>
        <sz val="11.0"/>
        <u/>
      </rPr>
      <t>Binary Monster 2 (Taiwan) (En) (Unl).zip</t>
    </r>
  </si>
  <si>
    <r>
      <rPr>
        <rFont val="&quot;Helvetica Neue&quot;, Helvetica, Arial, sans-serif"/>
        <color rgb="FF1155CC"/>
        <sz val="11.0"/>
        <u/>
      </rPr>
      <t>Bingyuan Lixian Ji (Taiwan) (Unl).zip</t>
    </r>
  </si>
  <si>
    <r>
      <rPr>
        <rFont val="&quot;Helvetica Neue&quot;, Helvetica, Arial, sans-serif"/>
        <color rgb="FF1155CC"/>
        <sz val="11.0"/>
        <u/>
      </rPr>
      <t>Bingyuan Lixian Ji II (Taiwan) (Unl) (Alt).zip</t>
    </r>
  </si>
  <si>
    <r>
      <rPr>
        <rFont val="&quot;Helvetica Neue&quot;, Helvetica, Arial, sans-serif"/>
        <color rgb="FF1155CC"/>
        <sz val="11.0"/>
        <u/>
      </rPr>
      <t>Bingyuan Lixian Ji II (Taiwan) (Unl).zip</t>
    </r>
  </si>
  <si>
    <r>
      <rPr>
        <rFont val="&quot;Helvetica Neue&quot;, Helvetica, Arial, sans-serif"/>
        <color rgb="FF1155CC"/>
        <sz val="11.0"/>
        <u/>
      </rPr>
      <t>Biohazard Gaiden (Japan).zip</t>
    </r>
  </si>
  <si>
    <r>
      <rPr>
        <rFont val="&quot;Helvetica Neue&quot;, Helvetica, Arial, sans-serif"/>
        <color rgb="FF1155CC"/>
        <sz val="11.0"/>
        <u/>
      </rPr>
      <t>Bionic Commando - Elite Forces (USA, Australia).zip</t>
    </r>
  </si>
  <si>
    <r>
      <rPr>
        <rFont val="&quot;Helvetica Neue&quot;, Helvetica, Arial, sans-serif"/>
        <color rgb="FF1155CC"/>
        <sz val="11.0"/>
        <u/>
      </rPr>
      <t>Bitterroot (World) (En) (GB Compatible) (Aftermarket) (Unl).zip</t>
    </r>
  </si>
  <si>
    <r>
      <rPr>
        <rFont val="&quot;Helvetica Neue&quot;, Helvetica, Arial, sans-serif"/>
        <color rgb="FF1155CC"/>
        <sz val="11.0"/>
        <u/>
      </rPr>
      <t>Bitterroot (World) (Es) (GB Compatible) (Aftermarket) (Unl).zip</t>
    </r>
  </si>
  <si>
    <r>
      <rPr>
        <rFont val="&quot;Helvetica Neue&quot;, Helvetica, Arial, sans-serif"/>
        <color rgb="FF1155CC"/>
        <sz val="11.0"/>
        <u/>
      </rPr>
      <t>Black Bass - Lure Fishing (USA, Europe) (GB Compatible).zip</t>
    </r>
  </si>
  <si>
    <r>
      <rPr>
        <rFont val="&quot;Helvetica Neue&quot;, Helvetica, Arial, sans-serif"/>
        <color rgb="FF1155CC"/>
        <sz val="11.0"/>
        <u/>
      </rPr>
      <t>Black Onyx, The (Japan).zip</t>
    </r>
  </si>
  <si>
    <r>
      <rPr>
        <rFont val="&quot;Helvetica Neue&quot;, Helvetica, Arial, sans-serif"/>
        <color rgb="FF1155CC"/>
        <sz val="11.0"/>
        <u/>
      </rPr>
      <t>Black Tape (World) (GB Compatible) (Aftermarket) (Unl).zip</t>
    </r>
  </si>
  <si>
    <r>
      <rPr>
        <rFont val="&quot;Helvetica Neue&quot;, Helvetica, Arial, sans-serif"/>
        <color rgb="FF1155CC"/>
        <sz val="11.0"/>
        <u/>
      </rPr>
      <t>Blade (USA, Europe).zip</t>
    </r>
  </si>
  <si>
    <r>
      <rPr>
        <rFont val="&quot;Helvetica Neue&quot;, Helvetica, Arial, sans-serif"/>
        <color rgb="FF1155CC"/>
        <sz val="11.0"/>
        <u/>
      </rPr>
      <t>Blaster Master - Enemy Below (USA, Europe) (SGB Enhanced) (GB Compatible).zip</t>
    </r>
  </si>
  <si>
    <r>
      <rPr>
        <rFont val="&quot;Helvetica Neue&quot;, Helvetica, Arial, sans-serif"/>
        <color rgb="FF1155CC"/>
        <sz val="11.0"/>
        <u/>
      </rPr>
      <t>Blaze (World) (Aftermarket) (Unl).zip</t>
    </r>
  </si>
  <si>
    <r>
      <rPr>
        <rFont val="&quot;Helvetica Neue&quot;, Helvetica, Arial, sans-serif"/>
        <color rgb="FF1155CC"/>
        <sz val="11.0"/>
        <u/>
      </rPr>
      <t>Blinky's Revenge (World) (Aftermarket) (Unl).zip</t>
    </r>
  </si>
  <si>
    <r>
      <rPr>
        <rFont val="&quot;Helvetica Neue&quot;, Helvetica, Arial, sans-serif"/>
        <color rgb="FF1155CC"/>
        <sz val="11.0"/>
        <u/>
      </rPr>
      <t>Block Droppin' (World) (v1.0) (GB Compatible) (Aftermarket) (Unl).zip</t>
    </r>
  </si>
  <si>
    <r>
      <rPr>
        <rFont val="&quot;Helvetica Neue&quot;, Helvetica, Arial, sans-serif"/>
        <color rgb="FF1155CC"/>
        <sz val="11.0"/>
        <u/>
      </rPr>
      <t>Block Droppin' (World) (v1.1) (GB Compatible) (Aftermarket) (Unl).zip</t>
    </r>
  </si>
  <si>
    <r>
      <rPr>
        <rFont val="&quot;Helvetica Neue&quot;, Helvetica, Arial, sans-serif"/>
        <color rgb="FF1155CC"/>
        <sz val="11.0"/>
        <u/>
      </rPr>
      <t>Blue's Clues - Blue's Alphabet Book (USA) (Rev 1) (Proto).zip</t>
    </r>
  </si>
  <si>
    <r>
      <rPr>
        <rFont val="&quot;Helvetica Neue&quot;, Helvetica, Arial, sans-serif"/>
        <color rgb="FF1155CC"/>
        <sz val="11.0"/>
        <u/>
      </rPr>
      <t>Blue's Clues - Blue's Alphabet Book (USA).zip</t>
    </r>
  </si>
  <si>
    <r>
      <rPr>
        <rFont val="&quot;Helvetica Neue&quot;, Helvetica, Arial, sans-serif"/>
        <color rgb="FF1155CC"/>
        <sz val="11.0"/>
        <u/>
      </rPr>
      <t>Board (World) (Demo) (GB Compatible) (Aftermarket) (Unl).zip</t>
    </r>
  </si>
  <si>
    <r>
      <rPr>
        <rFont val="&quot;Helvetica Neue&quot;, Helvetica, Arial, sans-serif"/>
        <color rgb="FF1155CC"/>
        <sz val="11.0"/>
        <u/>
      </rPr>
      <t>Boarder Zone (USA).zip</t>
    </r>
  </si>
  <si>
    <r>
      <rPr>
        <rFont val="&quot;Helvetica Neue&quot;, Helvetica, Arial, sans-serif"/>
        <color rgb="FF1155CC"/>
        <sz val="11.0"/>
        <u/>
      </rPr>
      <t>Bob et Bobette - Les Dompteurs du Temps (Europe) (Fr,Nl).zip</t>
    </r>
  </si>
  <si>
    <r>
      <rPr>
        <rFont val="&quot;Helvetica Neue&quot;, Helvetica, Arial, sans-serif"/>
        <color rgb="FF1155CC"/>
        <sz val="11.0"/>
        <u/>
      </rPr>
      <t>Bob the Builder - Fix it Fun! (Europe) (En,Fr,De,Es,Nl).zip</t>
    </r>
  </si>
  <si>
    <r>
      <rPr>
        <rFont val="&quot;Helvetica Neue&quot;, Helvetica, Arial, sans-serif"/>
        <color rgb="FF1155CC"/>
        <sz val="11.0"/>
        <u/>
      </rPr>
      <t>Bob the Builder - Fix it Fun! (Europe) (En,Fr,It).zip</t>
    </r>
  </si>
  <si>
    <r>
      <rPr>
        <rFont val="&quot;Helvetica Neue&quot;, Helvetica, Arial, sans-serif"/>
        <color rgb="FF1155CC"/>
        <sz val="11.0"/>
        <u/>
      </rPr>
      <t>Bob the Builder - Fix it Fun! (Europe) (En,Sv,No,Da,Fi).zip</t>
    </r>
  </si>
  <si>
    <r>
      <rPr>
        <rFont val="&quot;Helvetica Neue&quot;, Helvetica, Arial, sans-serif"/>
        <color rgb="FF1155CC"/>
        <sz val="11.0"/>
        <u/>
      </rPr>
      <t>Bob the Builder - Fix it Fun! (USA).zip</t>
    </r>
  </si>
  <si>
    <r>
      <rPr>
        <rFont val="&quot;Helvetica Neue&quot;, Helvetica, Arial, sans-serif"/>
        <color rgb="FF1155CC"/>
        <sz val="11.0"/>
        <u/>
      </rPr>
      <t>Boing! (World) (Aftermarket) (Unl).zip</t>
    </r>
  </si>
  <si>
    <r>
      <rPr>
        <rFont val="&quot;Helvetica Neue&quot;, Helvetica, Arial, sans-serif"/>
        <color rgb="FF1155CC"/>
        <sz val="11.0"/>
        <u/>
      </rPr>
      <t>Bokujou Monogatari 2 GB (Japan) (GB Compatible).zip</t>
    </r>
  </si>
  <si>
    <r>
      <rPr>
        <rFont val="&quot;Helvetica Neue&quot;, Helvetica, Arial, sans-serif"/>
        <color rgb="FF1155CC"/>
        <sz val="11.0"/>
        <u/>
      </rPr>
      <t>Bokujou Monogatari 3 GB - Boy Meets Girl (Japan) (Rev 1).zip</t>
    </r>
  </si>
  <si>
    <r>
      <rPr>
        <rFont val="&quot;Helvetica Neue&quot;, Helvetica, Arial, sans-serif"/>
        <color rgb="FF1155CC"/>
        <sz val="11.0"/>
        <u/>
      </rPr>
      <t>Bokujou Monogatari 3 GB - Boy Meets Girl (Japan).zip</t>
    </r>
  </si>
  <si>
    <r>
      <rPr>
        <rFont val="&quot;Helvetica Neue&quot;, Helvetica, Arial, sans-serif"/>
        <color rgb="FF1155CC"/>
        <sz val="11.0"/>
        <u/>
      </rPr>
      <t>Boku no Camp-jou (Japan).zip</t>
    </r>
  </si>
  <si>
    <r>
      <rPr>
        <rFont val="&quot;Helvetica Neue&quot;, Helvetica, Arial, sans-serif"/>
        <color rgb="FF1155CC"/>
        <sz val="11.0"/>
        <u/>
      </rPr>
      <t>Bomb Runner 1-2 (World) (Aftermarket) (Unl).zip</t>
    </r>
  </si>
  <si>
    <r>
      <rPr>
        <rFont val="&quot;Helvetica Neue&quot;, Helvetica, Arial, sans-serif"/>
        <color rgb="FF1155CC"/>
        <sz val="11.0"/>
        <u/>
      </rPr>
      <t>Bomberman Max - Ain Version (Japan).zip</t>
    </r>
  </si>
  <si>
    <r>
      <rPr>
        <rFont val="&quot;Helvetica Neue&quot;, Helvetica, Arial, sans-serif"/>
        <color rgb="FF1155CC"/>
        <sz val="11.0"/>
        <u/>
      </rPr>
      <t>Bomberman Max - Blue Champion (USA).zip</t>
    </r>
  </si>
  <si>
    <r>
      <rPr>
        <rFont val="&quot;Helvetica Neue&quot;, Helvetica, Arial, sans-serif"/>
        <color rgb="FF1155CC"/>
        <sz val="11.0"/>
        <u/>
      </rPr>
      <t>Bomberman Max - Hikari no Yuusha (Japan).zip</t>
    </r>
  </si>
  <si>
    <r>
      <rPr>
        <rFont val="&quot;Helvetica Neue&quot;, Helvetica, Arial, sans-serif"/>
        <color rgb="FF1155CC"/>
        <sz val="11.0"/>
        <u/>
      </rPr>
      <t>Bomberman Max - Red Challenger (USA).zip</t>
    </r>
  </si>
  <si>
    <r>
      <rPr>
        <rFont val="&quot;Helvetica Neue&quot;, Helvetica, Arial, sans-serif"/>
        <color rgb="FF1155CC"/>
        <sz val="11.0"/>
        <u/>
      </rPr>
      <t>Bomberman Max - Yami no Senshi (Japan).zip</t>
    </r>
  </si>
  <si>
    <r>
      <rPr>
        <rFont val="&quot;Helvetica Neue&quot;, Helvetica, Arial, sans-serif"/>
        <color rgb="FF1155CC"/>
        <sz val="11.0"/>
        <u/>
      </rPr>
      <t>Bomberman Quest (Europe) (En,Fr,De) (SGB Enhanced) (GB Compatible).zip</t>
    </r>
  </si>
  <si>
    <r>
      <rPr>
        <rFont val="&quot;Helvetica Neue&quot;, Helvetica, Arial, sans-serif"/>
        <color rgb="FF1155CC"/>
        <sz val="11.0"/>
        <u/>
      </rPr>
      <t>Bomberman Quest (Japan) (SGB Enhanced) (GB Compatible).zip</t>
    </r>
  </si>
  <si>
    <r>
      <rPr>
        <rFont val="&quot;Helvetica Neue&quot;, Helvetica, Arial, sans-serif"/>
        <color rgb="FF1155CC"/>
        <sz val="11.0"/>
        <u/>
      </rPr>
      <t>Bomberman Quest (USA) (SGB Enhanced) (GB Compatible).zip</t>
    </r>
  </si>
  <si>
    <r>
      <rPr>
        <rFont val="&quot;Helvetica Neue&quot;, Helvetica, Arial, sans-serif"/>
        <color rgb="FF1155CC"/>
        <sz val="11.0"/>
        <u/>
      </rPr>
      <t>Bomberman Selection (Korea) (Beta 1).zip</t>
    </r>
  </si>
  <si>
    <r>
      <rPr>
        <rFont val="&quot;Helvetica Neue&quot;, Helvetica, Arial, sans-serif"/>
        <color rgb="FF1155CC"/>
        <sz val="11.0"/>
        <u/>
      </rPr>
      <t>Bomberman Selection (Korea) (Beta 2).zip</t>
    </r>
  </si>
  <si>
    <r>
      <rPr>
        <rFont val="&quot;Helvetica Neue&quot;, Helvetica, Arial, sans-serif"/>
        <color rgb="FF1155CC"/>
        <sz val="11.0"/>
        <u/>
      </rPr>
      <t>Bomberman Selection (Korea).zip</t>
    </r>
  </si>
  <si>
    <r>
      <rPr>
        <rFont val="&quot;Helvetica Neue&quot;, Helvetica, Arial, sans-serif"/>
        <color rgb="FF1155CC"/>
        <sz val="11.0"/>
        <u/>
      </rPr>
      <t>Booga-Boo (World) (Aftermarket) (Unl).zip</t>
    </r>
  </si>
  <si>
    <r>
      <rPr>
        <rFont val="&quot;Helvetica Neue&quot;, Helvetica, Arial, sans-serif"/>
        <color rgb="FF1155CC"/>
        <sz val="11.0"/>
        <u/>
      </rPr>
      <t>Booty (World) (Aftermarket) (Unl).zip</t>
    </r>
  </si>
  <si>
    <r>
      <rPr>
        <rFont val="&quot;Helvetica Neue&quot;, Helvetica, Arial, sans-serif"/>
        <color rgb="FF1155CC"/>
        <sz val="11.0"/>
        <u/>
      </rPr>
      <t>Borbo's Quest (World) (GB Compatible) (Aftermarket) (Unl).zip</t>
    </r>
  </si>
  <si>
    <r>
      <rPr>
        <rFont val="&quot;Helvetica Neue&quot;, Helvetica, Arial, sans-serif"/>
        <color rgb="FF1155CC"/>
        <sz val="11.0"/>
        <u/>
      </rPr>
      <t>Bouken! Dondoko Shima (Japan).zip</t>
    </r>
  </si>
  <si>
    <r>
      <rPr>
        <rFont val="&quot;Helvetica Neue&quot;, Helvetica, Arial, sans-serif"/>
        <color rgb="FF1155CC"/>
        <sz val="11.0"/>
        <u/>
      </rPr>
      <t>Bounced! (Europe) (Proto).zip</t>
    </r>
  </si>
  <si>
    <r>
      <rPr>
        <rFont val="&quot;Helvetica Neue&quot;, Helvetica, Arial, sans-serif"/>
        <color rgb="FF1155CC"/>
        <sz val="11.0"/>
        <u/>
      </rPr>
      <t>Boxed In (World) (GB Compatible) (Aftermarket) (Unl).zip</t>
    </r>
  </si>
  <si>
    <r>
      <rPr>
        <rFont val="&quot;Helvetica Neue&quot;, Helvetica, Arial, sans-serif"/>
        <color rgb="FF1155CC"/>
        <sz val="11.0"/>
        <u/>
      </rPr>
      <t>Boxing Master (World) (Proto) (GB Compatible) (Aftermarket) (Unl).zip</t>
    </r>
  </si>
  <si>
    <r>
      <rPr>
        <rFont val="&quot;Helvetica Neue&quot;, Helvetica, Arial, sans-serif"/>
        <color rgb="FF1155CC"/>
        <sz val="11.0"/>
        <u/>
      </rPr>
      <t>Brave Saga - Shinshou Astaria (Japan).zip</t>
    </r>
  </si>
  <si>
    <r>
      <rPr>
        <rFont val="&quot;Helvetica Neue&quot;, Helvetica, Arial, sans-serif"/>
        <color rgb="FF1155CC"/>
        <sz val="11.0"/>
        <u/>
      </rPr>
      <t>Bub-O Escape - Tournament Edition (World) (Aftermarket) (Unl).zip</t>
    </r>
  </si>
  <si>
    <r>
      <rPr>
        <rFont val="&quot;Helvetica Neue&quot;, Helvetica, Arial, sans-serif"/>
        <color rgb="FF1155CC"/>
        <sz val="11.0"/>
        <u/>
      </rPr>
      <t>Bubble Frog (World) (GB Compatible) (Aftermarket) (Unl).zip</t>
    </r>
  </si>
  <si>
    <r>
      <rPr>
        <rFont val="&quot;Helvetica Neue&quot;, Helvetica, Arial, sans-serif"/>
        <color rgb="FF1155CC"/>
        <sz val="11.0"/>
        <u/>
      </rPr>
      <t>Bubble Trouble (World) (Aftermarket) (Unl).zip</t>
    </r>
  </si>
  <si>
    <r>
      <rPr>
        <rFont val="&quot;Helvetica Neue&quot;, Helvetica, Arial, sans-serif"/>
        <color rgb="FF1155CC"/>
        <sz val="11.0"/>
        <u/>
      </rPr>
      <t>Bubblegum Attack (World) (GB Compatible) (Aftermarket) (Unl).zip</t>
    </r>
  </si>
  <si>
    <r>
      <rPr>
        <rFont val="&quot;Helvetica Neue&quot;, Helvetica, Arial, sans-serif"/>
        <color rgb="FF1155CC"/>
        <sz val="11.0"/>
        <u/>
      </rPr>
      <t>Buffy the Vampire Slayer (USA, Europe).zip</t>
    </r>
  </si>
  <si>
    <r>
      <rPr>
        <rFont val="&quot;Helvetica Neue&quot;, Helvetica, Arial, sans-serif"/>
        <color rgb="FF1155CC"/>
        <sz val="11.0"/>
        <u/>
      </rPr>
      <t>Bug's Life, A (Europe) (SGB Enhanced) (GB Compatible).zip</t>
    </r>
  </si>
  <si>
    <r>
      <rPr>
        <rFont val="&quot;Helvetica Neue&quot;, Helvetica, Arial, sans-serif"/>
        <color rgb="FF1155CC"/>
        <sz val="11.0"/>
        <u/>
      </rPr>
      <t>Bug's Life, A (USA) (SGB Enhanced) (GB Compatible).zip</t>
    </r>
  </si>
  <si>
    <r>
      <rPr>
        <rFont val="&quot;Helvetica Neue&quot;, Helvetica, Arial, sans-serif"/>
        <color rgb="FF1155CC"/>
        <sz val="11.0"/>
        <u/>
      </rPr>
      <t>Bug Byte (World) (Proto) (GB Compatible) (Aftermarket) (Unl).zip</t>
    </r>
  </si>
  <si>
    <r>
      <rPr>
        <rFont val="&quot;Helvetica Neue&quot;, Helvetica, Arial, sans-serif"/>
        <color rgb="FF1155CC"/>
        <sz val="11.0"/>
        <u/>
      </rPr>
      <t>Bugs Bunny &amp; Lola Bunny - Operation Carrot Patch (Europe) (En,Fr,De,Es,It,Nl) (GB Compatible).zip</t>
    </r>
  </si>
  <si>
    <r>
      <rPr>
        <rFont val="&quot;Helvetica Neue&quot;, Helvetica, Arial, sans-serif"/>
        <color rgb="FF1155CC"/>
        <sz val="11.0"/>
        <u/>
      </rPr>
      <t>Bugs Bunny - Crazy Castle 3 (Japan) (GB Compatible).zip</t>
    </r>
  </si>
  <si>
    <r>
      <rPr>
        <rFont val="&quot;Helvetica Neue&quot;, Helvetica, Arial, sans-serif"/>
        <color rgb="FF1155CC"/>
        <sz val="11.0"/>
        <u/>
      </rPr>
      <t>Bugs Bunny - Crazy Castle 3 (USA, Europe) (GB Compatible).zip</t>
    </r>
  </si>
  <si>
    <r>
      <rPr>
        <rFont val="&quot;Helvetica Neue&quot;, Helvetica, Arial, sans-serif"/>
        <color rgb="FF1155CC"/>
        <sz val="11.0"/>
        <u/>
      </rPr>
      <t>Bugs Bunny - Crazy Castle 4 (Japan).zip</t>
    </r>
  </si>
  <si>
    <r>
      <rPr>
        <rFont val="&quot;Helvetica Neue&quot;, Helvetica, Arial, sans-serif"/>
        <color rgb="FF1155CC"/>
        <sz val="11.0"/>
        <u/>
      </rPr>
      <t>Bugs Bunny et le Chateau des Catastrophes (France) (En).zip</t>
    </r>
  </si>
  <si>
    <r>
      <rPr>
        <rFont val="&quot;Helvetica Neue&quot;, Helvetica, Arial, sans-serif"/>
        <color rgb="FF1155CC"/>
        <sz val="11.0"/>
        <u/>
      </rPr>
      <t>Bugs Bunny in - Crazy Castle 4 (Europe).zip</t>
    </r>
  </si>
  <si>
    <r>
      <rPr>
        <rFont val="&quot;Helvetica Neue&quot;, Helvetica, Arial, sans-serif"/>
        <color rgb="FF1155CC"/>
        <sz val="11.0"/>
        <u/>
      </rPr>
      <t>Bugs Bunny in - Crazy Castle 4 (USA).zip</t>
    </r>
  </si>
  <si>
    <r>
      <rPr>
        <rFont val="&quot;Helvetica Neue&quot;, Helvetica, Arial, sans-serif"/>
        <color rgb="FF1155CC"/>
        <sz val="11.0"/>
        <u/>
      </rPr>
      <t>Bundesliga Stars 2001 (Germany).zip</t>
    </r>
  </si>
  <si>
    <r>
      <rPr>
        <rFont val="&quot;Helvetica Neue&quot;, Helvetica, Arial, sans-serif"/>
        <color rgb="FF1155CC"/>
        <sz val="11.0"/>
        <u/>
      </rPr>
      <t>Burai Senshi Color (Japan).zip</t>
    </r>
  </si>
  <si>
    <r>
      <rPr>
        <rFont val="&quot;Helvetica Neue&quot;, Helvetica, Arial, sans-serif"/>
        <color rgb="FF1155CC"/>
        <sz val="11.0"/>
        <u/>
      </rPr>
      <t>Burger Burger Pocket - Hamburger Simulation (Japan) (SGB Enhanced) (GB Compatible).zip</t>
    </r>
  </si>
  <si>
    <r>
      <rPr>
        <rFont val="&quot;Helvetica Neue&quot;, Helvetica, Arial, sans-serif"/>
        <color rgb="FF1155CC"/>
        <sz val="11.0"/>
        <u/>
      </rPr>
      <t>Burger Paradise International (Japan).zip</t>
    </r>
  </si>
  <si>
    <r>
      <rPr>
        <rFont val="&quot;Helvetica Neue&quot;, Helvetica, Arial, sans-serif"/>
        <color rgb="FF1155CC"/>
        <sz val="11.0"/>
        <u/>
      </rPr>
      <t>Buried Behind the Cabin (World) (GB Compatible) (Aftermarket) (Unl).zip</t>
    </r>
  </si>
  <si>
    <r>
      <rPr>
        <rFont val="&quot;Helvetica Neue&quot;, Helvetica, Arial, sans-serif"/>
        <color rgb="FF1155CC"/>
        <sz val="11.0"/>
        <u/>
      </rPr>
      <t>Bust-A-Move 4 (USA, Europe) (GB Compatible).zip</t>
    </r>
  </si>
  <si>
    <r>
      <rPr>
        <rFont val="&quot;Helvetica Neue&quot;, Helvetica, Arial, sans-serif"/>
        <color rgb="FF1155CC"/>
        <sz val="11.0"/>
        <u/>
      </rPr>
      <t>Bust-A-Move Millennium (USA, Europe).zip</t>
    </r>
  </si>
  <si>
    <r>
      <rPr>
        <rFont val="&quot;Helvetica Neue&quot;, Helvetica, Arial, sans-serif"/>
        <color rgb="FF1155CC"/>
        <sz val="11.0"/>
        <u/>
      </rPr>
      <t>Buzz Lightyear of Star Command (USA, Europe).zip</t>
    </r>
  </si>
  <si>
    <r>
      <rPr>
        <rFont val="&quot;Helvetica Neue&quot;, Helvetica, Arial, sans-serif"/>
        <color rgb="FF1155CC"/>
        <sz val="11.0"/>
        <u/>
      </rPr>
      <t>Bygone Choices (World) (GB Compatible) (Aftermarket) (Unl).zip</t>
    </r>
  </si>
  <si>
    <r>
      <rPr>
        <rFont val="&quot;Helvetica Neue&quot;, Helvetica, Arial, sans-serif"/>
        <color rgb="FF1155CC"/>
        <sz val="11.0"/>
        <u/>
      </rPr>
      <t>CGB Test Cartridge (Japan) (En) [b].zip</t>
    </r>
  </si>
  <si>
    <r>
      <rPr>
        <rFont val="&quot;Helvetica Neue&quot;, Helvetica, Arial, sans-serif"/>
        <color rgb="FF1155CC"/>
        <sz val="11.0"/>
        <u/>
      </rPr>
      <t>Caesars Palace II (USA, Europe).zip</t>
    </r>
  </si>
  <si>
    <r>
      <rPr>
        <rFont val="&quot;Helvetica Neue&quot;, Helvetica, Arial, sans-serif"/>
        <color rgb="FF1155CC"/>
        <sz val="11.0"/>
        <u/>
      </rPr>
      <t>Caise Gedou 24 in 1 Diannao Huamian Xuan Game (Taiwan) (Unl).zip</t>
    </r>
  </si>
  <si>
    <r>
      <rPr>
        <rFont val="&quot;Helvetica Neue&quot;, Helvetica, Arial, sans-serif"/>
        <color rgb="FF1155CC"/>
        <sz val="11.0"/>
        <u/>
      </rPr>
      <t>Caise Gedou 29 in 1 Diannao Huamian Xuan Game (Taiwan) (Unl).zip</t>
    </r>
  </si>
  <si>
    <r>
      <rPr>
        <rFont val="&quot;Helvetica Neue&quot;, Helvetica, Arial, sans-serif"/>
        <color rgb="FF1155CC"/>
        <sz val="11.0"/>
        <u/>
      </rPr>
      <t>Cancer Culture VS The Illuminati (World) (2023-05-03) (Demo) (GB Compatible) (Aftermarket) (Unl).zip</t>
    </r>
  </si>
  <si>
    <r>
      <rPr>
        <rFont val="&quot;Helvetica Neue&quot;, Helvetica, Arial, sans-serif"/>
        <color rgb="FF1155CC"/>
        <sz val="11.0"/>
        <u/>
      </rPr>
      <t>Candy Quest (World) (v2) (Demo) (Aftermarket) (Unl).zip</t>
    </r>
  </si>
  <si>
    <r>
      <rPr>
        <rFont val="&quot;Helvetica Neue&quot;, Helvetica, Arial, sans-serif"/>
        <color rgb="FF1155CC"/>
        <sz val="11.0"/>
        <u/>
      </rPr>
      <t>Cannon Fodder (Europe) (En,Fr,De,Es,It) (Beta).zip</t>
    </r>
  </si>
  <si>
    <r>
      <rPr>
        <rFont val="&quot;Helvetica Neue&quot;, Helvetica, Arial, sans-serif"/>
        <color rgb="FF1155CC"/>
        <sz val="11.0"/>
        <u/>
      </rPr>
      <t>Cannon Fodder (Europe) (En,Fr,De,Es,It).zip</t>
    </r>
  </si>
  <si>
    <r>
      <rPr>
        <rFont val="&quot;Helvetica Neue&quot;, Helvetica, Arial, sans-serif"/>
        <color rgb="FF1155CC"/>
        <sz val="11.0"/>
        <u/>
      </rPr>
      <t>Cannon Fodder (USA) (En,Fr,De,Es,It).zip</t>
    </r>
  </si>
  <si>
    <r>
      <rPr>
        <rFont val="&quot;Helvetica Neue&quot;, Helvetica, Arial, sans-serif"/>
        <color rgb="FF1155CC"/>
        <sz val="11.0"/>
        <u/>
      </rPr>
      <t>Canoe Slalom (World) (Aftermarket) (Unl).zip</t>
    </r>
  </si>
  <si>
    <r>
      <rPr>
        <rFont val="&quot;Helvetica Neue&quot;, Helvetica, Arial, sans-serif"/>
        <color rgb="FF1155CC"/>
        <sz val="11.0"/>
        <u/>
      </rPr>
      <t>Capcom Fight 2003 (Hong Kong) (En) (Unl).zip</t>
    </r>
  </si>
  <si>
    <r>
      <rPr>
        <rFont val="&quot;Helvetica Neue&quot;, Helvetica, Arial, sans-serif"/>
        <color rgb="FF1155CC"/>
        <sz val="11.0"/>
        <u/>
      </rPr>
      <t>Capcom vs SNK - Millennium Fight 2001 (Taiwan) (En) (Unl).zip</t>
    </r>
  </si>
  <si>
    <r>
      <rPr>
        <rFont val="&quot;Helvetica Neue&quot;, Helvetica, Arial, sans-serif"/>
        <color rgb="FF1155CC"/>
        <sz val="11.0"/>
        <u/>
      </rPr>
      <t>Cappimon (World) (v1.0) (Demo) (Aftermarket) (Unl).zip</t>
    </r>
  </si>
  <si>
    <r>
      <rPr>
        <rFont val="&quot;Helvetica Neue&quot;, Helvetica, Arial, sans-serif"/>
        <color rgb="FF1155CC"/>
        <sz val="11.0"/>
        <u/>
      </rPr>
      <t>Cappimon (World) (v1.1) (Demo) (Aftermarket) (Unl).zip</t>
    </r>
  </si>
  <si>
    <r>
      <rPr>
        <rFont val="&quot;Helvetica Neue&quot;, Helvetica, Arial, sans-serif"/>
        <color rgb="FF1155CC"/>
        <sz val="11.0"/>
        <u/>
      </rPr>
      <t>Captain Buzz Lightyear - Star Command (Germany).zip</t>
    </r>
  </si>
  <si>
    <r>
      <rPr>
        <rFont val="&quot;Helvetica Neue&quot;, Helvetica, Arial, sans-serif"/>
        <color rgb="FF1155CC"/>
        <sz val="11.0"/>
        <u/>
      </rPr>
      <t>Capybara Quest (World) (v1.0) (GB Compatible) (Aftermarket) (Unl).zip</t>
    </r>
  </si>
  <si>
    <r>
      <rPr>
        <rFont val="&quot;Helvetica Neue&quot;, Helvetica, Arial, sans-serif"/>
        <color rgb="FF1155CC"/>
        <sz val="11.0"/>
        <u/>
      </rPr>
      <t>Capybara Quest (World) (v1.1) (GB Compatible) (Aftermarket) (Unl).zip</t>
    </r>
  </si>
  <si>
    <r>
      <rPr>
        <rFont val="&quot;Helvetica Neue&quot;, Helvetica, Arial, sans-serif"/>
        <color rgb="FF1155CC"/>
        <sz val="11.0"/>
        <u/>
      </rPr>
      <t>Capybara Quest (World) (v1.2) (GB Compatible) (Aftermarket) (Unl).zip</t>
    </r>
  </si>
  <si>
    <r>
      <rPr>
        <rFont val="&quot;Helvetica Neue&quot;, Helvetica, Arial, sans-serif"/>
        <color rgb="FF1155CC"/>
        <sz val="11.0"/>
        <u/>
      </rPr>
      <t>Capybara Village (World) (v1.0) (Proto) (Cozy Spring Jam) (Aftermarket) (Unl).zip</t>
    </r>
  </si>
  <si>
    <r>
      <rPr>
        <rFont val="&quot;Helvetica Neue&quot;, Helvetica, Arial, sans-serif"/>
        <color rgb="FF1155CC"/>
        <sz val="11.0"/>
        <u/>
      </rPr>
      <t>Capybara Village (World) (v1.1) (Proto) (Aftermarket) (Unl).zip</t>
    </r>
  </si>
  <si>
    <r>
      <rPr>
        <rFont val="&quot;Helvetica Neue&quot;, Helvetica, Arial, sans-serif"/>
        <color rgb="FF1155CC"/>
        <sz val="11.0"/>
        <u/>
      </rPr>
      <t>Card Sharks (USA) (Proto).zip</t>
    </r>
  </si>
  <si>
    <r>
      <rPr>
        <rFont val="&quot;Helvetica Neue&quot;, Helvetica, Arial, sans-serif"/>
        <color rgb="FF1155CC"/>
        <sz val="11.0"/>
        <u/>
      </rPr>
      <t>Cardcaptor Sakura - Itsumo Sakura-chan to Issho (Japan) (GB Compatible).zip</t>
    </r>
  </si>
  <si>
    <r>
      <rPr>
        <rFont val="&quot;Helvetica Neue&quot;, Helvetica, Arial, sans-serif"/>
        <color rgb="FF1155CC"/>
        <sz val="11.0"/>
        <u/>
      </rPr>
      <t>Cardcaptor Sakura - Itsumo Sakura-chan to Issho (Japan) (Rev 1) (GB Compatible).zip</t>
    </r>
  </si>
  <si>
    <r>
      <rPr>
        <rFont val="&quot;Helvetica Neue&quot;, Helvetica, Arial, sans-serif"/>
        <color rgb="FF1155CC"/>
        <sz val="11.0"/>
        <u/>
      </rPr>
      <t>Cardcaptor Sakura - Itsumo Sakura-chan to Issho (Japan) (Rev 2) (GB Compatible).zip</t>
    </r>
  </si>
  <si>
    <r>
      <rPr>
        <rFont val="&quot;Helvetica Neue&quot;, Helvetica, Arial, sans-serif"/>
        <color rgb="FF1155CC"/>
        <sz val="11.0"/>
        <u/>
      </rPr>
      <t>Cardcaptor Sakura - Tomoeda Shougakkou Daiundoukai (Japan) (Rev 1) (Proto).zip</t>
    </r>
  </si>
  <si>
    <r>
      <rPr>
        <rFont val="&quot;Helvetica Neue&quot;, Helvetica, Arial, sans-serif"/>
        <color rgb="FF1155CC"/>
        <sz val="11.0"/>
        <u/>
      </rPr>
      <t>Cardcaptor Sakura - Tomoeda Shougakkou Daiundoukai (Japan).zip</t>
    </r>
  </si>
  <si>
    <r>
      <rPr>
        <rFont val="&quot;Helvetica Neue&quot;, Helvetica, Arial, sans-serif"/>
        <color rgb="FF1155CC"/>
        <sz val="11.0"/>
        <u/>
      </rPr>
      <t>Cargo (World) (GB Compatible) (Aftermarket) (Unl).zip</t>
    </r>
  </si>
  <si>
    <r>
      <rPr>
        <rFont val="&quot;Helvetica Neue&quot;, Helvetica, Arial, sans-serif"/>
        <color rgb="FF1155CC"/>
        <sz val="11.0"/>
        <u/>
      </rPr>
      <t>Carl Lewis Athletics 2000 (Europe) (En,Fr,De,Es,It,Nl) (Beta).zip</t>
    </r>
  </si>
  <si>
    <r>
      <rPr>
        <rFont val="&quot;Helvetica Neue&quot;, Helvetica, Arial, sans-serif"/>
        <color rgb="FF1155CC"/>
        <sz val="11.0"/>
        <u/>
      </rPr>
      <t>Carl Lewis Athletics 2000 (Europe) (En,Fr,De,Es,It,Nl).zip</t>
    </r>
  </si>
  <si>
    <r>
      <rPr>
        <rFont val="&quot;Helvetica Neue&quot;, Helvetica, Arial, sans-serif"/>
        <color rgb="FF1155CC"/>
        <sz val="11.0"/>
        <u/>
      </rPr>
      <t>Carmageddon - Carpocalypse Now (Germany).zip</t>
    </r>
  </si>
  <si>
    <r>
      <rPr>
        <rFont val="&quot;Helvetica Neue&quot;, Helvetica, Arial, sans-serif"/>
        <color rgb="FF1155CC"/>
        <sz val="11.0"/>
        <u/>
      </rPr>
      <t>Carmageddon - Carpocalypse Now (USA) (En,Es) (Beta).zip</t>
    </r>
  </si>
  <si>
    <r>
      <rPr>
        <rFont val="&quot;Helvetica Neue&quot;, Helvetica, Arial, sans-serif"/>
        <color rgb="FF1155CC"/>
        <sz val="11.0"/>
        <u/>
      </rPr>
      <t>Carmageddon - Carpocalypse Now (USA, Europe) (En,Fr,Es,It).zip</t>
    </r>
  </si>
  <si>
    <r>
      <rPr>
        <rFont val="&quot;Helvetica Neue&quot;, Helvetica, Arial, sans-serif"/>
        <color rgb="FF1155CC"/>
        <sz val="11.0"/>
        <u/>
      </rPr>
      <t>Carmageddon TDR 2000 (Europe) (En,Fr,De,Es,It) (Proto).zip</t>
    </r>
  </si>
  <si>
    <r>
      <rPr>
        <rFont val="&quot;Helvetica Neue&quot;, Helvetica, Arial, sans-serif"/>
        <color rgb="FF1155CC"/>
        <sz val="11.0"/>
        <u/>
      </rPr>
      <t>Carnivale (USA) (Proto).zip</t>
    </r>
  </si>
  <si>
    <r>
      <rPr>
        <rFont val="&quot;Helvetica Neue&quot;, Helvetica, Arial, sans-serif"/>
        <color rgb="FF1155CC"/>
        <sz val="11.0"/>
        <u/>
      </rPr>
      <t>Carrera (Europe) (En,Fr,De) (Proto).zip</t>
    </r>
  </si>
  <si>
    <r>
      <rPr>
        <rFont val="&quot;Helvetica Neue&quot;, Helvetica, Arial, sans-serif"/>
        <color rgb="FF1155CC"/>
        <sz val="11.0"/>
        <u/>
      </rPr>
      <t>Casper (Europe) (En,Es,It).zip</t>
    </r>
  </si>
  <si>
    <r>
      <rPr>
        <rFont val="&quot;Helvetica Neue&quot;, Helvetica, Arial, sans-serif"/>
        <color rgb="FF1155CC"/>
        <sz val="11.0"/>
        <u/>
      </rPr>
      <t>Casper (Europe) (En,Fr,De).zip</t>
    </r>
  </si>
  <si>
    <r>
      <rPr>
        <rFont val="&quot;Helvetica Neue&quot;, Helvetica, Arial, sans-serif"/>
        <color rgb="FF1155CC"/>
        <sz val="11.0"/>
        <u/>
      </rPr>
      <t>Casper (USA) (Rev 1) (Proto).zip</t>
    </r>
  </si>
  <si>
    <r>
      <rPr>
        <rFont val="&quot;Helvetica Neue&quot;, Helvetica, Arial, sans-serif"/>
        <color rgb="FF1155CC"/>
        <sz val="11.0"/>
        <u/>
      </rPr>
      <t>Casper (USA).zip</t>
    </r>
  </si>
  <si>
    <r>
      <rPr>
        <rFont val="&quot;Helvetica Neue&quot;, Helvetica, Arial, sans-serif"/>
        <color rgb="FF1155CC"/>
        <sz val="11.0"/>
        <u/>
      </rPr>
      <t>Castlevania - Demon Castle (World) (Aftermarket) (Unl).zip</t>
    </r>
  </si>
  <si>
    <r>
      <rPr>
        <rFont val="&quot;Helvetica Neue&quot;, Helvetica, Arial, sans-serif"/>
        <color rgb="FF1155CC"/>
        <sz val="11.0"/>
        <u/>
      </rPr>
      <t>Cat Boy's Stellar Journey (World) (GB Compatible) (Aftermarket) (Unl).zip</t>
    </r>
  </si>
  <si>
    <r>
      <rPr>
        <rFont val="&quot;Helvetica Neue&quot;, Helvetica, Arial, sans-serif"/>
        <color rgb="FF1155CC"/>
        <sz val="11.0"/>
        <u/>
      </rPr>
      <t>Cat Jumper (World) (GB Compatible) (Aftermarket) (Unl).zip</t>
    </r>
  </si>
  <si>
    <r>
      <rPr>
        <rFont val="&quot;Helvetica Neue&quot;, Helvetica, Arial, sans-serif"/>
        <color rgb="FF1155CC"/>
        <sz val="11.0"/>
        <u/>
      </rPr>
      <t>Caterpillar Construction Zone (USA, Europe) (GB Compatible).zip</t>
    </r>
  </si>
  <si>
    <r>
      <rPr>
        <rFont val="&quot;Helvetica Neue&quot;, Helvetica, Arial, sans-serif"/>
        <color rgb="FF1155CC"/>
        <sz val="11.0"/>
        <u/>
      </rPr>
      <t>Catwoman (Europe).zip</t>
    </r>
  </si>
  <si>
    <r>
      <rPr>
        <rFont val="&quot;Helvetica Neue&quot;, Helvetica, Arial, sans-serif"/>
        <color rgb="FF1155CC"/>
        <sz val="11.0"/>
        <u/>
      </rPr>
      <t>Catwoman (Japan) (Proto).zip</t>
    </r>
  </si>
  <si>
    <r>
      <rPr>
        <rFont val="&quot;Helvetica Neue&quot;, Helvetica, Arial, sans-serif"/>
        <color rgb="FF1155CC"/>
        <sz val="11.0"/>
        <u/>
      </rPr>
      <t>Catwoman (USA).zip</t>
    </r>
  </si>
  <si>
    <r>
      <rPr>
        <rFont val="&quot;Helvetica Neue&quot;, Helvetica, Arial, sans-serif"/>
        <color rgb="FF1155CC"/>
        <sz val="11.0"/>
        <u/>
      </rPr>
      <t>Catz (Europe).zip</t>
    </r>
  </si>
  <si>
    <r>
      <rPr>
        <rFont val="&quot;Helvetica Neue&quot;, Helvetica, Arial, sans-serif"/>
        <color rgb="FF1155CC"/>
        <sz val="11.0"/>
        <u/>
      </rPr>
      <t>Catz (USA).zip</t>
    </r>
  </si>
  <si>
    <r>
      <rPr>
        <rFont val="&quot;Helvetica Neue&quot;, Helvetica, Arial, sans-serif"/>
        <color rgb="FF1155CC"/>
        <sz val="11.0"/>
        <u/>
      </rPr>
      <t>Cave Fighter (World) (Aftermarket) (Unl).zip</t>
    </r>
  </si>
  <si>
    <r>
      <rPr>
        <rFont val="&quot;Helvetica Neue&quot;, Helvetica, Arial, sans-serif"/>
        <color rgb="FF1155CC"/>
        <sz val="11.0"/>
        <u/>
      </rPr>
      <t>Cave Hunter (World) (GB Compatible) (Aftermarket) (Unl).zip</t>
    </r>
  </si>
  <si>
    <r>
      <rPr>
        <rFont val="&quot;Helvetica Neue&quot;, Helvetica, Arial, sans-serif"/>
        <color rgb="FF1155CC"/>
        <sz val="11.0"/>
        <u/>
      </rPr>
      <t>Cavelon (World) (Aftermarket) (Unl).zip</t>
    </r>
  </si>
  <si>
    <r>
      <rPr>
        <rFont val="&quot;Helvetica Neue&quot;, Helvetica, Arial, sans-serif"/>
        <color rgb="FF1155CC"/>
        <sz val="11.0"/>
        <u/>
      </rPr>
      <t>Centipede (Europe) (En,Fr,De,Es,It,Nl) (GB Compatible).zip</t>
    </r>
  </si>
  <si>
    <r>
      <rPr>
        <rFont val="&quot;Helvetica Neue&quot;, Helvetica, Arial, sans-serif"/>
        <color rgb="FF1155CC"/>
        <sz val="11.0"/>
        <u/>
      </rPr>
      <t>Centipede (USA) (GB Compatible).zip</t>
    </r>
  </si>
  <si>
    <r>
      <rPr>
        <rFont val="&quot;Helvetica Neue&quot;, Helvetica, Arial, sans-serif"/>
        <color rgb="FF1155CC"/>
        <sz val="11.0"/>
        <u/>
      </rPr>
      <t>Championship Motocross 2001 featuring Ricky Carmichael (USA, Europe).zip</t>
    </r>
  </si>
  <si>
    <r>
      <rPr>
        <rFont val="&quot;Helvetica Neue&quot;, Helvetica, Arial, sans-serif"/>
        <color rgb="FF1155CC"/>
        <sz val="11.0"/>
        <u/>
      </rPr>
      <t>Chao Jinhua - Shuma Baobei D-3 (Taiwan) (Unl).zip</t>
    </r>
  </si>
  <si>
    <r>
      <rPr>
        <rFont val="&quot;Helvetica Neue&quot;, Helvetica, Arial, sans-serif"/>
        <color rgb="FF1155CC"/>
        <sz val="11.0"/>
        <u/>
      </rPr>
      <t>Chao Jinhua - Shuma Baolong - Zuanshi Ban (Taiwan) (Unl).zip</t>
    </r>
  </si>
  <si>
    <r>
      <rPr>
        <rFont val="&quot;Helvetica Neue&quot;, Helvetica, Arial, sans-serif"/>
        <color rgb="FF1155CC"/>
        <sz val="11.0"/>
        <u/>
      </rPr>
      <t>Chaoji Gedou 2001 Alpha (Taiwan) (Unl).zip</t>
    </r>
  </si>
  <si>
    <r>
      <rPr>
        <rFont val="&quot;Helvetica Neue&quot;, Helvetica, Arial, sans-serif"/>
        <color rgb="FF1155CC"/>
        <sz val="11.0"/>
        <u/>
      </rPr>
      <t>Chaoji Jiqiren Dazhan X - Super Robot War X (Taiwan) (Unl) (Alt).zip</t>
    </r>
  </si>
  <si>
    <r>
      <rPr>
        <rFont val="&quot;Helvetica Neue&quot;, Helvetica, Arial, sans-serif"/>
        <color rgb="FF1155CC"/>
        <sz val="11.0"/>
        <u/>
      </rPr>
      <t>Chaoji Jiqiren Dazhan X - Super Robot War X (Taiwan) (Unl).zip</t>
    </r>
  </si>
  <si>
    <r>
      <rPr>
        <rFont val="&quot;Helvetica Neue&quot;, Helvetica, Arial, sans-serif"/>
        <color rgb="FF1155CC"/>
        <sz val="11.0"/>
        <u/>
      </rPr>
      <t>Chaoji Yinsu de Xiaozi II - Super Sonik II (Taiwan) (Unl).zip</t>
    </r>
  </si>
  <si>
    <r>
      <rPr>
        <rFont val="&quot;Helvetica Neue&quot;, Helvetica, Arial, sans-serif"/>
        <color rgb="FF1155CC"/>
        <sz val="11.0"/>
        <u/>
      </rPr>
      <t>Chaoren Tegong Dui (Taiwan) (Unl).zip</t>
    </r>
  </si>
  <si>
    <r>
      <rPr>
        <rFont val="&quot;Helvetica Neue&quot;, Helvetica, Arial, sans-serif"/>
        <color rgb="FF1155CC"/>
        <sz val="11.0"/>
        <u/>
      </rPr>
      <t>Chase H.Q. - Secret Police (Europe) (SGB Enhanced) (GB Compatible).zip</t>
    </r>
  </si>
  <si>
    <r>
      <rPr>
        <rFont val="&quot;Helvetica Neue&quot;, Helvetica, Arial, sans-serif"/>
        <color rgb="FF1155CC"/>
        <sz val="11.0"/>
        <u/>
      </rPr>
      <t>Chase H.Q. - Secret Police (USA) (SGB Enhanced) (GB Compatible).zip</t>
    </r>
  </si>
  <si>
    <r>
      <rPr>
        <rFont val="&quot;Helvetica Neue&quot;, Helvetica, Arial, sans-serif"/>
        <color rgb="FF1155CC"/>
        <sz val="11.0"/>
        <u/>
      </rPr>
      <t>Chase the Chuck Wagon (World) (Aftermarket) (Unl).zip</t>
    </r>
  </si>
  <si>
    <r>
      <rPr>
        <rFont val="&quot;Helvetica Neue&quot;, Helvetica, Arial, sans-serif"/>
        <color rgb="FF1155CC"/>
        <sz val="11.0"/>
        <u/>
      </rPr>
      <t>Checkmate (Japan) (En,Ja) (GB Compatible).zip</t>
    </r>
  </si>
  <si>
    <r>
      <rPr>
        <rFont val="&quot;Helvetica Neue&quot;, Helvetica, Arial, sans-serif"/>
        <color rgb="FF1155CC"/>
        <sz val="11.0"/>
        <u/>
      </rPr>
      <t>Chee-Chai Alien (Japan) (Rumble Version).zip</t>
    </r>
  </si>
  <si>
    <r>
      <rPr>
        <rFont val="&quot;Helvetica Neue&quot;, Helvetica, Arial, sans-serif"/>
        <color rgb="FF1155CC"/>
        <sz val="11.0"/>
        <u/>
      </rPr>
      <t>Chessmaster (USA, Europe) (GB Compatible).zip</t>
    </r>
  </si>
  <si>
    <r>
      <rPr>
        <rFont val="&quot;Helvetica Neue&quot;, Helvetica, Arial, sans-serif"/>
        <color rgb="FF1155CC"/>
        <sz val="11.0"/>
        <u/>
      </rPr>
      <t>Chester's Big Ol' Day (World) (Proto) (GB Compatible) (Aftermarket) (Unl).zip</t>
    </r>
  </si>
  <si>
    <r>
      <rPr>
        <rFont val="&quot;Helvetica Neue&quot;, Helvetica, Arial, sans-serif"/>
        <color rgb="FF1155CC"/>
        <sz val="11.0"/>
        <u/>
      </rPr>
      <t>Chibi Maruko-chan - Go Chounai Minna de Game Da yo! (Japan).zip</t>
    </r>
  </si>
  <si>
    <r>
      <rPr>
        <rFont val="&quot;Helvetica Neue&quot;, Helvetica, Arial, sans-serif"/>
        <color rgb="FF1155CC"/>
        <sz val="11.0"/>
        <u/>
      </rPr>
      <t>Chicken Run (USA, Europe) (En,Fr,De,Es,It).zip</t>
    </r>
  </si>
  <si>
    <r>
      <rPr>
        <rFont val="&quot;Helvetica Neue&quot;, Helvetica, Arial, sans-serif"/>
        <color rgb="FF1155CC"/>
        <sz val="11.0"/>
        <u/>
      </rPr>
      <t>Chiki Chiki Machine Mou Race (Japan).zip</t>
    </r>
  </si>
  <si>
    <r>
      <rPr>
        <rFont val="&quot;Helvetica Neue&quot;, Helvetica, Arial, sans-serif"/>
        <color rgb="FF1155CC"/>
        <sz val="11.0"/>
        <u/>
      </rPr>
      <t>Chi to Ase to Namida no Koukou Yakyuu (Japan).zip</t>
    </r>
  </si>
  <si>
    <r>
      <rPr>
        <rFont val="&quot;Helvetica Neue&quot;, Helvetica, Arial, sans-serif"/>
        <color rgb="FF1155CC"/>
        <sz val="11.0"/>
        <u/>
      </rPr>
      <t>Chongwu Xiao Jingling - Jiejin Ta Zhi Wang (Taiwan) (Unl).zip</t>
    </r>
  </si>
  <si>
    <r>
      <rPr>
        <rFont val="&quot;Helvetica Neue&quot;, Helvetica, Arial, sans-serif"/>
        <color rgb="FF1155CC"/>
        <sz val="11.0"/>
        <u/>
      </rPr>
      <t>Chopper War (World) (Aftermarket) (Unl).zip</t>
    </r>
  </si>
  <si>
    <r>
      <rPr>
        <rFont val="&quot;Helvetica Neue&quot;, Helvetica, Arial, sans-serif"/>
        <color rgb="FF1155CC"/>
        <sz val="11.0"/>
        <u/>
      </rPr>
      <t>Choro-Q (World) (Aftermarket) (Unl).zip</t>
    </r>
  </si>
  <si>
    <r>
      <rPr>
        <rFont val="&quot;Helvetica Neue&quot;, Helvetica, Arial, sans-serif"/>
        <color rgb="FF1155CC"/>
        <sz val="11.0"/>
        <u/>
      </rPr>
      <t>Choro Q - Hyper Customable GB (Japan) (SGB Enhanced) (GB Compatible).zip</t>
    </r>
  </si>
  <si>
    <r>
      <rPr>
        <rFont val="&quot;Helvetica Neue&quot;, Helvetica, Arial, sans-serif"/>
        <color rgb="FF1155CC"/>
        <sz val="11.0"/>
        <u/>
      </rPr>
      <t>Chromanoids (World) (v1.0) (Aftermarket) (Unl).zip</t>
    </r>
  </si>
  <si>
    <r>
      <rPr>
        <rFont val="&quot;Helvetica Neue&quot;, Helvetica, Arial, sans-serif"/>
        <color rgb="FF1155CC"/>
        <sz val="11.0"/>
        <u/>
      </rPr>
      <t>Chromanoids (World) (v1.1) (Aftermarket) (Unl).zip</t>
    </r>
  </si>
  <si>
    <r>
      <rPr>
        <rFont val="&quot;Helvetica Neue&quot;, Helvetica, Arial, sans-serif"/>
        <color rgb="FF1155CC"/>
        <sz val="11.0"/>
        <u/>
      </rPr>
      <t>Chrome and Blood (World) (v1.00) (Proto) (GB Compatible) (Aftermarket) (Unl).zip</t>
    </r>
  </si>
  <si>
    <r>
      <rPr>
        <rFont val="&quot;Helvetica Neue&quot;, Helvetica, Arial, sans-serif"/>
        <color rgb="FF1155CC"/>
        <sz val="11.0"/>
        <u/>
      </rPr>
      <t>Chrome and Blood (World) (v1.02) (Proto) (GB Compatible) (Aftermarket) (Unl).zip</t>
    </r>
  </si>
  <si>
    <r>
      <rPr>
        <rFont val="&quot;Helvetica Neue&quot;, Helvetica, Arial, sans-serif"/>
        <color rgb="FF1155CC"/>
        <sz val="11.0"/>
        <u/>
      </rPr>
      <t>Chuanshuo (Taiwan) (Unl).zip</t>
    </r>
  </si>
  <si>
    <r>
      <rPr>
        <rFont val="&quot;Helvetica Neue&quot;, Helvetica, Arial, sans-serif"/>
        <color rgb="FF1155CC"/>
        <sz val="11.0"/>
        <u/>
      </rPr>
      <t>Chumbles Bumbles (World) (v1.2) (GB Compatible) (Aftermarket) (Unl).zip</t>
    </r>
  </si>
  <si>
    <r>
      <rPr>
        <rFont val="&quot;Helvetica Neue&quot;, Helvetica, Arial, sans-serif"/>
        <color rgb="FF1155CC"/>
        <sz val="11.0"/>
        <u/>
      </rPr>
      <t>Church of Pastor Chuck (World) (Demo) (GB Compatible) (Aftermarket) (Unl).zip</t>
    </r>
  </si>
  <si>
    <r>
      <rPr>
        <rFont val="&quot;Helvetica Neue&quot;, Helvetica, Arial, sans-serif"/>
        <color rgb="FF1155CC"/>
        <sz val="11.0"/>
        <u/>
      </rPr>
      <t>Classic Bubble Bobble (Europe) (SGB Enhanced) (GB Compatible).zip</t>
    </r>
  </si>
  <si>
    <r>
      <rPr>
        <rFont val="&quot;Helvetica Neue&quot;, Helvetica, Arial, sans-serif"/>
        <color rgb="FF1155CC"/>
        <sz val="11.0"/>
        <u/>
      </rPr>
      <t>Classic Bubble Bobble (USA) (SGB Enhanced) (GB Compatible).zip</t>
    </r>
  </si>
  <si>
    <r>
      <rPr>
        <rFont val="&quot;Helvetica Neue&quot;, Helvetica, Arial, sans-serif"/>
        <color rgb="FF1155CC"/>
        <sz val="11.0"/>
        <u/>
      </rPr>
      <t>Climb It (World) (Aftermarket) (Unl).zip</t>
    </r>
  </si>
  <si>
    <r>
      <rPr>
        <rFont val="&quot;Helvetica Neue&quot;, Helvetica, Arial, sans-serif"/>
        <color rgb="FF1155CC"/>
        <sz val="11.0"/>
        <u/>
      </rPr>
      <t>Clockmaker's Tale, A (World) (GB Compatible) (Aftermarket) (Unl).zip</t>
    </r>
  </si>
  <si>
    <r>
      <rPr>
        <rFont val="&quot;Helvetica Neue&quot;, Helvetica, Arial, sans-serif"/>
        <color rgb="FF1155CC"/>
        <sz val="11.0"/>
        <u/>
      </rPr>
      <t>Closet Monsters (World) (GB Compatible) (Aftermarket) (Unl).zip</t>
    </r>
  </si>
  <si>
    <r>
      <rPr>
        <rFont val="&quot;Helvetica Neue&quot;, Helvetica, Arial, sans-serif"/>
        <color rgb="FF1155CC"/>
        <sz val="11.0"/>
        <u/>
      </rPr>
      <t>Cold Nights (World) (Aftermarket) (Unl).zip</t>
    </r>
  </si>
  <si>
    <r>
      <rPr>
        <rFont val="&quot;Helvetica Neue&quot;, Helvetica, Arial, sans-serif"/>
        <color rgb="FF1155CC"/>
        <sz val="11.0"/>
        <u/>
      </rPr>
      <t>Colin McRae Rally (Europe).zip</t>
    </r>
  </si>
  <si>
    <r>
      <rPr>
        <rFont val="&quot;Helvetica Neue&quot;, Helvetica, Arial, sans-serif"/>
        <color rgb="FF1155CC"/>
        <sz val="11.0"/>
        <u/>
      </rPr>
      <t>Columns GB - Tezuka Osamu Characters (Japan) (SGB Enhanced) (GB Compatible).zip</t>
    </r>
  </si>
  <si>
    <r>
      <rPr>
        <rFont val="&quot;Helvetica Neue&quot;, Helvetica, Arial, sans-serif"/>
        <color rgb="FF1155CC"/>
        <sz val="11.0"/>
        <u/>
      </rPr>
      <t>Command Master (Japan).zip</t>
    </r>
  </si>
  <si>
    <r>
      <rPr>
        <rFont val="&quot;Helvetica Neue&quot;, Helvetica, Arial, sans-serif"/>
        <color rgb="FF1155CC"/>
        <sz val="11.0"/>
        <u/>
      </rPr>
      <t>Commander Keen (USA, Europe).zip</t>
    </r>
  </si>
  <si>
    <r>
      <rPr>
        <rFont val="&quot;Helvetica Neue&quot;, Helvetica, Arial, sans-serif"/>
        <color rgb="FF1155CC"/>
        <sz val="11.0"/>
        <u/>
      </rPr>
      <t>Commando (World) (Aftermarket) (Unl).zip</t>
    </r>
  </si>
  <si>
    <r>
      <rPr>
        <rFont val="&quot;Helvetica Neue&quot;, Helvetica, Arial, sans-serif"/>
        <color rgb="FF1155CC"/>
        <sz val="11.0"/>
        <u/>
      </rPr>
      <t>Conker's Pocket Tales (USA, Europe) (En,Fr,De) (SGB Enhanced) (GB Compatible).zip</t>
    </r>
  </si>
  <si>
    <r>
      <rPr>
        <rFont val="&quot;Helvetica Neue&quot;, Helvetica, Arial, sans-serif"/>
        <color rgb="FF1155CC"/>
        <sz val="11.0"/>
        <u/>
      </rPr>
      <t>Cookie's Bakery (World) (v1.0.3) (GB Compatible) (Aftermarket) (Unl).zip</t>
    </r>
  </si>
  <si>
    <r>
      <rPr>
        <rFont val="&quot;Helvetica Neue&quot;, Helvetica, Arial, sans-serif"/>
        <color rgb="FF1155CC"/>
        <sz val="11.0"/>
        <u/>
      </rPr>
      <t>Cookie Monster Munch (World) (Aftermarket) (Unl).zip</t>
    </r>
  </si>
  <si>
    <r>
      <rPr>
        <rFont val="&quot;Helvetica Neue&quot;, Helvetica, Arial, sans-serif"/>
        <color rgb="FF1155CC"/>
        <sz val="11.0"/>
        <u/>
      </rPr>
      <t>Cool Bricks (Europe) (En,Fr,De,Es,It).zip</t>
    </r>
  </si>
  <si>
    <r>
      <rPr>
        <rFont val="&quot;Helvetica Neue&quot;, Helvetica, Arial, sans-serif"/>
        <color rgb="FF1155CC"/>
        <sz val="11.0"/>
        <u/>
      </rPr>
      <t>Cool Hand (Europe) (En,Fr,De) (GB Compatible).zip</t>
    </r>
  </si>
  <si>
    <r>
      <rPr>
        <rFont val="&quot;Helvetica Neue&quot;, Helvetica, Arial, sans-serif"/>
        <color rgb="FF1155CC"/>
        <sz val="11.0"/>
        <u/>
      </rPr>
      <t>Cops and Robbers (World) (Aftermarket) (Unl).zip</t>
    </r>
  </si>
  <si>
    <r>
      <rPr>
        <rFont val="&quot;Helvetica Neue&quot;, Helvetica, Arial, sans-serif"/>
        <color rgb="FF1155CC"/>
        <sz val="11.0"/>
        <u/>
      </rPr>
      <t>Coria and the Sunken City (World) (Demo) (GB Compatible) (Aftermarket) (Unl).zip</t>
    </r>
  </si>
  <si>
    <r>
      <rPr>
        <rFont val="&quot;Helvetica Neue&quot;, Helvetica, Arial, sans-serif"/>
        <color rgb="FF1155CC"/>
        <sz val="11.0"/>
        <u/>
      </rPr>
      <t>Cosmo Knight ZiON (World) (En) (v0.24) (Demo) (Aftermarket) (Unl).zip</t>
    </r>
  </si>
  <si>
    <r>
      <rPr>
        <rFont val="&quot;Helvetica Neue&quot;, Helvetica, Arial, sans-serif"/>
        <color rgb="FF1155CC"/>
        <sz val="11.0"/>
        <u/>
      </rPr>
      <t>Cosmo Knight ZiON (World) (En,Es) (v0.47) (Demo) (Aftermarket) (Unl).zip</t>
    </r>
  </si>
  <si>
    <r>
      <rPr>
        <rFont val="&quot;Helvetica Neue&quot;, Helvetica, Arial, sans-serif"/>
        <color rgb="FF1155CC"/>
        <sz val="11.0"/>
        <u/>
      </rPr>
      <t>Cosmo Knight ZiON (World) (En,Es) (v2.38) (Demo) (Aftermarket) (Unl).zip</t>
    </r>
  </si>
  <si>
    <r>
      <rPr>
        <rFont val="&quot;Helvetica Neue&quot;, Helvetica, Arial, sans-serif"/>
        <color rgb="FF1155CC"/>
        <sz val="11.0"/>
        <u/>
      </rPr>
      <t>Crazy Bikers (Europe).zip</t>
    </r>
  </si>
  <si>
    <r>
      <rPr>
        <rFont val="&quot;Helvetica Neue&quot;, Helvetica, Arial, sans-serif"/>
        <color rgb="FF1155CC"/>
        <sz val="11.0"/>
        <u/>
      </rPr>
      <t>Crazy Climber (USA) (Proto 1) (2000-09-22).zip</t>
    </r>
  </si>
  <si>
    <r>
      <rPr>
        <rFont val="&quot;Helvetica Neue&quot;, Helvetica, Arial, sans-serif"/>
        <color rgb="FF1155CC"/>
        <sz val="11.0"/>
        <u/>
      </rPr>
      <t>Crazy Climber (USA) (Proto 2) (2000-11-21).zip</t>
    </r>
  </si>
  <si>
    <r>
      <rPr>
        <rFont val="&quot;Helvetica Neue&quot;, Helvetica, Arial, sans-serif"/>
        <color rgb="FF1155CC"/>
        <sz val="11.0"/>
        <u/>
      </rPr>
      <t>Crazy Golf (World) (Aftermarket) (Unl).zip</t>
    </r>
  </si>
  <si>
    <r>
      <rPr>
        <rFont val="&quot;Helvetica Neue&quot;, Helvetica, Arial, sans-serif"/>
        <color rgb="FF1155CC"/>
        <sz val="11.0"/>
        <u/>
      </rPr>
      <t>Crest RPG (World) (Demo) (GB Compatible) (Aftermarket) (Unl).zip</t>
    </r>
  </si>
  <si>
    <r>
      <rPr>
        <rFont val="&quot;Helvetica Neue&quot;, Helvetica, Arial, sans-serif"/>
        <color rgb="FF1155CC"/>
        <sz val="11.0"/>
        <u/>
      </rPr>
      <t>Croc (USA, Europe).zip</t>
    </r>
  </si>
  <si>
    <r>
      <rPr>
        <rFont val="&quot;Helvetica Neue&quot;, Helvetica, Arial, sans-serif"/>
        <color rgb="FF1155CC"/>
        <sz val="11.0"/>
        <u/>
      </rPr>
      <t>Croc 2 (USA, Europe).zip</t>
    </r>
  </si>
  <si>
    <r>
      <rPr>
        <rFont val="&quot;Helvetica Neue&quot;, Helvetica, Arial, sans-serif"/>
        <color rgb="FF1155CC"/>
        <sz val="11.0"/>
        <u/>
      </rPr>
      <t>Cross Country Racing (Europe) (En,Fr,De) (SGB Enhanced) (GB Compatible).zip</t>
    </r>
  </si>
  <si>
    <r>
      <rPr>
        <rFont val="&quot;Helvetica Neue&quot;, Helvetica, Arial, sans-serif"/>
        <color rgb="FF1155CC"/>
        <sz val="11.0"/>
        <u/>
      </rPr>
      <t>Cross Hunter - Monster Hunter Version (Japan).zip</t>
    </r>
  </si>
  <si>
    <r>
      <rPr>
        <rFont val="&quot;Helvetica Neue&quot;, Helvetica, Arial, sans-serif"/>
        <color rgb="FF1155CC"/>
        <sz val="11.0"/>
        <u/>
      </rPr>
      <t>Cross Hunter - Treasure Hunter Version (Japan).zip</t>
    </r>
  </si>
  <si>
    <r>
      <rPr>
        <rFont val="&quot;Helvetica Neue&quot;, Helvetica, Arial, sans-serif"/>
        <color rgb="FF1155CC"/>
        <sz val="11.0"/>
        <u/>
      </rPr>
      <t>Cross Hunter - X Hunter Version (Japan).zip</t>
    </r>
  </si>
  <si>
    <r>
      <rPr>
        <rFont val="&quot;Helvetica Neue&quot;, Helvetica, Arial, sans-serif"/>
        <color rgb="FF1155CC"/>
        <sz val="11.0"/>
        <u/>
      </rPr>
      <t>Cruis'n Exotica (USA).zip</t>
    </r>
  </si>
  <si>
    <r>
      <rPr>
        <rFont val="&quot;Helvetica Neue&quot;, Helvetica, Arial, sans-serif"/>
        <color rgb="FF1155CC"/>
        <sz val="11.0"/>
        <u/>
      </rPr>
      <t>Crystalis (USA).zip</t>
    </r>
  </si>
  <si>
    <r>
      <rPr>
        <rFont val="&quot;Helvetica Neue&quot;, Helvetica, Arial, sans-serif"/>
        <color rgb="FF1155CC"/>
        <sz val="11.0"/>
        <u/>
      </rPr>
      <t>Cubix - Robots for Everyone - Race 'n Robots (USA) (En,Fr,De,Es,It).zip</t>
    </r>
  </si>
  <si>
    <r>
      <rPr>
        <rFont val="&quot;Helvetica Neue&quot;, Helvetica, Arial, sans-serif"/>
        <color rgb="FF1155CC"/>
        <sz val="11.0"/>
        <u/>
      </rPr>
      <t>Cult of Blood, The (World) (Demo 1) (GB Compatible) (Aftermarket) (Unl).zip</t>
    </r>
  </si>
  <si>
    <r>
      <rPr>
        <rFont val="&quot;Helvetica Neue&quot;, Helvetica, Arial, sans-serif"/>
        <color rgb="FF1155CC"/>
        <sz val="11.0"/>
        <u/>
      </rPr>
      <t>Cult of Blood, The (World) (Demo 4) (GB Compatible) (Aftermarket) (Unl).zip</t>
    </r>
  </si>
  <si>
    <r>
      <rPr>
        <rFont val="&quot;Helvetica Neue&quot;, Helvetica, Arial, sans-serif"/>
        <color rgb="FF1155CC"/>
        <sz val="11.0"/>
        <u/>
      </rPr>
      <t>Cuthbert Enters the Tombs of Doom (World) (Aftermarket) (Unl).zip</t>
    </r>
  </si>
  <si>
    <r>
      <rPr>
        <rFont val="&quot;Helvetica Neue&quot;, Helvetica, Arial, sans-serif"/>
        <color rgb="FF1155CC"/>
        <sz val="11.0"/>
        <u/>
      </rPr>
      <t>Cuthbert in Space (World) (Aftermarket) (Unl).zip</t>
    </r>
  </si>
  <si>
    <r>
      <rPr>
        <rFont val="&quot;Helvetica Neue&quot;, Helvetica, Arial, sans-serif"/>
        <color rgb="FF1155CC"/>
        <sz val="11.0"/>
        <u/>
      </rPr>
      <t>Cuthbert in the Cooler (World) (Aftermarket) (Unl).zip</t>
    </r>
  </si>
  <si>
    <r>
      <rPr>
        <rFont val="&quot;Helvetica Neue&quot;, Helvetica, Arial, sans-serif"/>
        <color rgb="FF1155CC"/>
        <sz val="11.0"/>
        <u/>
      </rPr>
      <t>CyberTiger (USA, Europe).zip</t>
    </r>
  </si>
  <si>
    <r>
      <rPr>
        <rFont val="&quot;Helvetica Neue&quot;, Helvetica, Arial, sans-serif"/>
        <color rgb="FF1155CC"/>
        <sz val="11.0"/>
        <u/>
      </rPr>
      <t>Cyborg Kuro-chan - Devil Fukkatsu (Japan).zip</t>
    </r>
  </si>
  <si>
    <r>
      <rPr>
        <rFont val="&quot;Helvetica Neue&quot;, Helvetica, Arial, sans-serif"/>
        <color rgb="FF1155CC"/>
        <sz val="11.0"/>
        <u/>
      </rPr>
      <t>Cyborg Kuro-chan 2 - White Woods no Gyakushuu (Japan).zip</t>
    </r>
  </si>
  <si>
    <r>
      <rPr>
        <rFont val="&quot;Helvetica Neue&quot;, Helvetica, Arial, sans-serif"/>
        <color rgb="FF1155CC"/>
        <sz val="11.0"/>
        <u/>
      </rPr>
      <t>DT - Lords of Genomes (Japan) (SGB Enhanced) (GB Compatible).zip</t>
    </r>
  </si>
  <si>
    <r>
      <rPr>
        <rFont val="&quot;Helvetica Neue&quot;, Helvetica, Arial, sans-serif"/>
        <color rgb="FF1155CC"/>
        <sz val="11.0"/>
        <u/>
      </rPr>
      <t>DX Jinsei Game (Japan).zip</t>
    </r>
  </si>
  <si>
    <r>
      <rPr>
        <rFont val="&quot;Helvetica Neue&quot;, Helvetica, Arial, sans-serif"/>
        <color rgb="FF1155CC"/>
        <sz val="11.0"/>
        <u/>
      </rPr>
      <t>DX Monopoly GB (Japan) (SGB Enhanced) (GB Compatible).zip</t>
    </r>
  </si>
  <si>
    <r>
      <rPr>
        <rFont val="&quot;Helvetica Neue&quot;, Helvetica, Arial, sans-serif"/>
        <color rgb="FF1155CC"/>
        <sz val="11.0"/>
        <u/>
      </rPr>
      <t>Daa! Daa! Daa! - Totsuzen Card de Battle de Uranai de! (Japan).zip</t>
    </r>
  </si>
  <si>
    <r>
      <rPr>
        <rFont val="&quot;Helvetica Neue&quot;, Helvetica, Arial, sans-serif"/>
        <color rgb="FF1155CC"/>
        <sz val="11.0"/>
        <u/>
      </rPr>
      <t>Daffy Duck - Fowl Play (USA, Europe) (GB Compatible).zip</t>
    </r>
  </si>
  <si>
    <r>
      <rPr>
        <rFont val="&quot;Helvetica Neue&quot;, Helvetica, Arial, sans-serif"/>
        <color rgb="FF1155CC"/>
        <sz val="11.0"/>
        <u/>
      </rPr>
      <t>Daffy Duck - Subette Koron de Oogane Mochi (Japan) (GB Compatible).zip</t>
    </r>
  </si>
  <si>
    <r>
      <rPr>
        <rFont val="&quot;Helvetica Neue&quot;, Helvetica, Arial, sans-serif"/>
        <color rgb="FF1155CC"/>
        <sz val="11.0"/>
        <u/>
      </rPr>
      <t>Daikaijuu Monogatari - Poyon no Dungeon Room (Japan) (SGB Enhanced) (GB Compatible).zip</t>
    </r>
  </si>
  <si>
    <r>
      <rPr>
        <rFont val="&quot;Helvetica Neue&quot;, Helvetica, Arial, sans-serif"/>
        <color rgb="FF1155CC"/>
        <sz val="11.0"/>
        <u/>
      </rPr>
      <t>Daikaijuu Monogatari - Poyon no Dungeon Room 2 (Japan).zip</t>
    </r>
  </si>
  <si>
    <r>
      <rPr>
        <rFont val="&quot;Helvetica Neue&quot;, Helvetica, Arial, sans-serif"/>
        <color rgb="FF1155CC"/>
        <sz val="11.0"/>
        <u/>
      </rPr>
      <t>Daikaijuu Monogatari - The Miracle of the Zone II (Japan) (SGB Enhanced) (GB Compatible).zip</t>
    </r>
  </si>
  <si>
    <r>
      <rPr>
        <rFont val="&quot;Helvetica Neue&quot;, Helvetica, Arial, sans-serif"/>
        <color rgb="FF1155CC"/>
        <sz val="11.0"/>
        <u/>
      </rPr>
      <t>Daikatana (USA) (Proto 1) (2000-04-19).zip</t>
    </r>
  </si>
  <si>
    <r>
      <rPr>
        <rFont val="&quot;Helvetica Neue&quot;, Helvetica, Arial, sans-serif"/>
        <color rgb="FF1155CC"/>
        <sz val="11.0"/>
        <u/>
      </rPr>
      <t>Daikatana (USA) (Proto 2).zip</t>
    </r>
  </si>
  <si>
    <r>
      <rPr>
        <rFont val="&quot;Helvetica Neue&quot;, Helvetica, Arial, sans-serif"/>
        <color rgb="FF1155CC"/>
        <sz val="11.0"/>
        <u/>
      </rPr>
      <t>Daikatana GB (Japan) (NP).zip</t>
    </r>
  </si>
  <si>
    <r>
      <rPr>
        <rFont val="&quot;Helvetica Neue&quot;, Helvetica, Arial, sans-serif"/>
        <color rgb="FF1155CC"/>
        <sz val="11.0"/>
        <u/>
      </rPr>
      <t>Daiku no Gen-san - Kachikachi no Tonkachi ga Kachi (Japan) (SGB Enhanced) (GB Compatible).zip</t>
    </r>
  </si>
  <si>
    <r>
      <rPr>
        <rFont val="&quot;Helvetica Neue&quot;, Helvetica, Arial, sans-serif"/>
        <color rgb="FF1155CC"/>
        <sz val="11.0"/>
        <u/>
      </rPr>
      <t>Daisu-ki (World) (v1.1) (Aftermarket) (Unl).zip</t>
    </r>
  </si>
  <si>
    <r>
      <rPr>
        <rFont val="&quot;Helvetica Neue&quot;, Helvetica, Arial, sans-serif"/>
        <color rgb="FF1155CC"/>
        <sz val="11.0"/>
        <u/>
      </rPr>
      <t>Daisu-ki (World) (v1.1.1) (Aftermarket) (Unl).zip</t>
    </r>
  </si>
  <si>
    <r>
      <rPr>
        <rFont val="&quot;Helvetica Neue&quot;, Helvetica, Arial, sans-serif"/>
        <color rgb="FF1155CC"/>
        <sz val="11.0"/>
        <u/>
      </rPr>
      <t>Daisu-ki (World) (v1.2) (Aftermarket) (Unl).zip</t>
    </r>
  </si>
  <si>
    <r>
      <rPr>
        <rFont val="&quot;Helvetica Neue&quot;, Helvetica, Arial, sans-serif"/>
        <color rgb="FF1155CC"/>
        <sz val="11.0"/>
        <u/>
      </rPr>
      <t>Daisu-ki (World) (v1.2.1) (Aftermarket) (Unl).zip</t>
    </r>
  </si>
  <si>
    <r>
      <rPr>
        <rFont val="&quot;Helvetica Neue&quot;, Helvetica, Arial, sans-serif"/>
        <color rgb="FF1155CC"/>
        <sz val="11.0"/>
        <u/>
      </rPr>
      <t>Daisu-ki - Jam Edition (World) (GB Compatible) (Aftermarket) (Unl).zip</t>
    </r>
  </si>
  <si>
    <r>
      <rPr>
        <rFont val="&quot;Helvetica Neue&quot;, Helvetica, Arial, sans-serif"/>
        <color rgb="FF1155CC"/>
        <sz val="11.0"/>
        <u/>
      </rPr>
      <t>Dance Dance Revolution GB (Japan).zip</t>
    </r>
  </si>
  <si>
    <r>
      <rPr>
        <rFont val="&quot;Helvetica Neue&quot;, Helvetica, Arial, sans-serif"/>
        <color rgb="FF1155CC"/>
        <sz val="11.0"/>
        <u/>
      </rPr>
      <t>Dance Dance Revolution GB - Disney Mix (Japan).zip</t>
    </r>
  </si>
  <si>
    <r>
      <rPr>
        <rFont val="&quot;Helvetica Neue&quot;, Helvetica, Arial, sans-serif"/>
        <color rgb="FF1155CC"/>
        <sz val="11.0"/>
        <u/>
      </rPr>
      <t>Dance Dance Revolution GB 2 (Japan).zip</t>
    </r>
  </si>
  <si>
    <r>
      <rPr>
        <rFont val="&quot;Helvetica Neue&quot;, Helvetica, Arial, sans-serif"/>
        <color rgb="FF1155CC"/>
        <sz val="11.0"/>
        <u/>
      </rPr>
      <t>Dance Dance Revolution GB 3 (Japan).zip</t>
    </r>
  </si>
  <si>
    <r>
      <rPr>
        <rFont val="&quot;Helvetica Neue&quot;, Helvetica, Arial, sans-serif"/>
        <color rgb="FF1155CC"/>
        <sz val="11.0"/>
        <u/>
      </rPr>
      <t>Dancing Furby (Japan) (GB Compatible).zip</t>
    </r>
  </si>
  <si>
    <r>
      <rPr>
        <rFont val="&quot;Helvetica Neue&quot;, Helvetica, Arial, sans-serif"/>
        <color rgb="FF1155CC"/>
        <sz val="11.0"/>
        <u/>
      </rPr>
      <t>Dark Winter Wander, A (World) (GB Compatible) (Aftermarket) (Unl).zip</t>
    </r>
  </si>
  <si>
    <r>
      <rPr>
        <rFont val="&quot;Helvetica Neue&quot;, Helvetica, Arial, sans-serif"/>
        <color rgb="FF1155CC"/>
        <sz val="11.0"/>
        <u/>
      </rPr>
      <t>Darklite (World) (Proto) (GB Compatible) (Aftermarket) (Unl).zip</t>
    </r>
  </si>
  <si>
    <r>
      <rPr>
        <rFont val="&quot;Helvetica Neue&quot;, Helvetica, Arial, sans-serif"/>
        <color rgb="FF1155CC"/>
        <sz val="11.0"/>
        <u/>
      </rPr>
      <t>Data-Navi Pro Yakyuu (Japan).zip</t>
    </r>
  </si>
  <si>
    <r>
      <rPr>
        <rFont val="&quot;Helvetica Neue&quot;, Helvetica, Arial, sans-serif"/>
        <color rgb="FF1155CC"/>
        <sz val="11.0"/>
        <u/>
      </rPr>
      <t>Data-Navi Pro Yakyuu 2 (Japan).zip</t>
    </r>
  </si>
  <si>
    <r>
      <rPr>
        <rFont val="&quot;Helvetica Neue&quot;, Helvetica, Arial, sans-serif"/>
        <color rgb="FF1155CC"/>
        <sz val="11.0"/>
        <u/>
      </rPr>
      <t>Dave Mirra Freestyle BMX (USA, Europe).zip</t>
    </r>
  </si>
  <si>
    <r>
      <rPr>
        <rFont val="&quot;Helvetica Neue&quot;, Helvetica, Arial, sans-serif"/>
        <color rgb="FF1155CC"/>
        <sz val="11.0"/>
        <u/>
      </rPr>
      <t>David Beckham Soccer (Europe) (En,Fr,De,Es,It).zip</t>
    </r>
  </si>
  <si>
    <r>
      <rPr>
        <rFont val="&quot;Helvetica Neue&quot;, Helvetica, Arial, sans-serif"/>
        <color rgb="FF1155CC"/>
        <sz val="11.0"/>
        <u/>
      </rPr>
      <t>David Beckham Soccer (USA) (En,Es) (Proto).zip</t>
    </r>
  </si>
  <si>
    <r>
      <rPr>
        <rFont val="&quot;Helvetica Neue&quot;, Helvetica, Arial, sans-serif"/>
        <color rgb="FF1155CC"/>
        <sz val="11.0"/>
        <u/>
      </rPr>
      <t>David O'Leary's Total Soccer 2000 (Europe) (En,Fr,De,Es,It,Nl).zip</t>
    </r>
  </si>
  <si>
    <r>
      <rPr>
        <rFont val="&quot;Helvetica Neue&quot;, Helvetica, Arial, sans-serif"/>
        <color rgb="FF1155CC"/>
        <sz val="11.0"/>
        <u/>
      </rPr>
      <t>Dawn Will Come (World) (GB Compatible) (Aftermarket) (Unl).zip</t>
    </r>
  </si>
  <si>
    <r>
      <rPr>
        <rFont val="&quot;Helvetica Neue&quot;, Helvetica, Arial, sans-serif"/>
        <color rgb="FF1155CC"/>
        <sz val="11.0"/>
        <u/>
      </rPr>
      <t>Days Without (World) (Aftermarket) (Unl).zip</t>
    </r>
  </si>
  <si>
    <r>
      <rPr>
        <rFont val="&quot;Helvetica Neue&quot;, Helvetica, Arial, sans-serif"/>
        <color rgb="FF1155CC"/>
        <sz val="11.0"/>
        <u/>
      </rPr>
      <t>Days Without (World) (Multiple Endings) (Aftermarket) (Unl).zip</t>
    </r>
  </si>
  <si>
    <r>
      <rPr>
        <rFont val="&quot;Helvetica Neue&quot;, Helvetica, Arial, sans-serif"/>
        <color rgb="FF1155CC"/>
        <sz val="11.0"/>
        <u/>
      </rPr>
      <t>Deadly Skies (Europe) (En,Fr,De).zip</t>
    </r>
  </si>
  <si>
    <r>
      <rPr>
        <rFont val="&quot;Helvetica Neue&quot;, Helvetica, Arial, sans-serif"/>
        <color rgb="FF1155CC"/>
        <sz val="11.0"/>
        <u/>
      </rPr>
      <t>Dear Daniel no Sweet Adventure - Kitty-chan o Sagashite (Japan) (SGB Enhanced) (GB Compatible).zip</t>
    </r>
  </si>
  <si>
    <r>
      <rPr>
        <rFont val="&quot;Helvetica Neue&quot;, Helvetica, Arial, sans-serif"/>
        <color rgb="FF1155CC"/>
        <sz val="11.0"/>
        <u/>
      </rPr>
      <t>Death Race 16 (World) (Aftermarket) (Unl).zip</t>
    </r>
  </si>
  <si>
    <r>
      <rPr>
        <rFont val="&quot;Helvetica Neue&quot;, Helvetica, Arial, sans-serif"/>
        <color rgb="FF1155CC"/>
        <sz val="11.0"/>
        <u/>
      </rPr>
      <t>Deer Hunter (USA).zip</t>
    </r>
  </si>
  <si>
    <r>
      <rPr>
        <rFont val="&quot;Helvetica Neue&quot;, Helvetica, Arial, sans-serif"/>
        <color rgb="FF1155CC"/>
        <sz val="11.0"/>
        <u/>
      </rPr>
      <t>Deisanebe (World) (GB Compatible) (Aftermarket) (Unl).zip</t>
    </r>
  </si>
  <si>
    <r>
      <rPr>
        <rFont val="&quot;Helvetica Neue&quot;, Helvetica, Arial, sans-serif"/>
        <color rgb="FF1155CC"/>
        <sz val="11.0"/>
        <u/>
      </rPr>
      <t>Deja Vu I &amp; II (Japan).zip</t>
    </r>
  </si>
  <si>
    <r>
      <rPr>
        <rFont val="&quot;Helvetica Neue&quot;, Helvetica, Arial, sans-serif"/>
        <color rgb="FF1155CC"/>
        <sz val="11.0"/>
        <u/>
      </rPr>
      <t>Deja Vu I &amp; II - The Casebooks of Ace Harding (Europe) (En,Fr).zip</t>
    </r>
  </si>
  <si>
    <r>
      <rPr>
        <rFont val="&quot;Helvetica Neue&quot;, Helvetica, Arial, sans-serif"/>
        <color rgb="FF1155CC"/>
        <sz val="11.0"/>
        <u/>
      </rPr>
      <t>Deja Vu I &amp; II - The Casebooks of Ace Harding (Europe) (Fr,De).zip</t>
    </r>
  </si>
  <si>
    <r>
      <rPr>
        <rFont val="&quot;Helvetica Neue&quot;, Helvetica, Arial, sans-serif"/>
        <color rgb="FF1155CC"/>
        <sz val="11.0"/>
        <u/>
      </rPr>
      <t>Deja Vu I &amp; II - The Casebooks of Ace Harding (USA).zip</t>
    </r>
  </si>
  <si>
    <r>
      <rPr>
        <rFont val="&quot;Helvetica Neue&quot;, Helvetica, Arial, sans-serif"/>
        <color rgb="FF1155CC"/>
        <sz val="11.0"/>
        <u/>
      </rPr>
      <t>Dejiko no Mahjong Party (Japan) (Rev 1) (Proto).zip</t>
    </r>
  </si>
  <si>
    <r>
      <rPr>
        <rFont val="&quot;Helvetica Neue&quot;, Helvetica, Arial, sans-serif"/>
        <color rgb="FF1155CC"/>
        <sz val="11.0"/>
        <u/>
      </rPr>
      <t>Dejiko no Mahjong Party (Japan).zip</t>
    </r>
  </si>
  <si>
    <r>
      <rPr>
        <rFont val="&quot;Helvetica Neue&quot;, Helvetica, Arial, sans-serif"/>
        <color rgb="FF1155CC"/>
        <sz val="11.0"/>
        <u/>
      </rPr>
      <t>Denki Blocks! (Europe) (En,Fr,De,Es,It).zip</t>
    </r>
  </si>
  <si>
    <r>
      <rPr>
        <rFont val="&quot;Helvetica Neue&quot;, Helvetica, Arial, sans-serif"/>
        <color rgb="FF1155CC"/>
        <sz val="11.0"/>
        <u/>
      </rPr>
      <t>Denki Blocks! (USA) (En,Es) (Proto).zip</t>
    </r>
  </si>
  <si>
    <r>
      <rPr>
        <rFont val="&quot;Helvetica Neue&quot;, Helvetica, Arial, sans-serif"/>
        <color rgb="FF1155CC"/>
        <sz val="11.0"/>
        <u/>
      </rPr>
      <t>Densha de Go! (Japan).zip</t>
    </r>
  </si>
  <si>
    <r>
      <rPr>
        <rFont val="&quot;Helvetica Neue&quot;, Helvetica, Arial, sans-serif"/>
        <color rgb="FF1155CC"/>
        <sz val="11.0"/>
        <u/>
      </rPr>
      <t>Densha de Go! 2 (Japan).zip</t>
    </r>
  </si>
  <si>
    <r>
      <rPr>
        <rFont val="&quot;Helvetica Neue&quot;, Helvetica, Arial, sans-serif"/>
        <color rgb="FF1155CC"/>
        <sz val="11.0"/>
        <u/>
      </rPr>
      <t>Descent (World) (Demo) (GB Compatible) (Aftermarket) (Unl).zip</t>
    </r>
  </si>
  <si>
    <r>
      <rPr>
        <rFont val="&quot;Helvetica Neue&quot;, Helvetica, Arial, sans-serif"/>
        <color rgb="FF1155CC"/>
        <sz val="11.0"/>
        <u/>
      </rPr>
      <t>Dexter's Laboratory - Robot Rampage (USA, Europe).zip</t>
    </r>
  </si>
  <si>
    <r>
      <rPr>
        <rFont val="&quot;Helvetica Neue&quot;, Helvetica, Arial, sans-serif"/>
        <color rgb="FF1155CC"/>
        <sz val="11.0"/>
        <u/>
      </rPr>
      <t>Dia de Sol Noite de Lua (World) (GB Compatible) (Aftermarket) (Unl).zip</t>
    </r>
  </si>
  <si>
    <r>
      <rPr>
        <rFont val="&quot;Helvetica Neue&quot;, Helvetica, Arial, sans-serif"/>
        <color rgb="FF1155CC"/>
        <sz val="11.0"/>
        <u/>
      </rPr>
      <t>Dicee! (World) (v1.1) (GB Compatible) (Aftermarket) (Unl).zip</t>
    </r>
  </si>
  <si>
    <r>
      <rPr>
        <rFont val="&quot;Helvetica Neue&quot;, Helvetica, Arial, sans-serif"/>
        <color rgb="FF1155CC"/>
        <sz val="11.0"/>
        <u/>
      </rPr>
      <t>Dicee! (World) (v1.4) (GB Compatible) (Aftermarket) (Unl).zip</t>
    </r>
  </si>
  <si>
    <r>
      <rPr>
        <rFont val="&quot;Helvetica Neue&quot;, Helvetica, Arial, sans-serif"/>
        <color rgb="FF1155CC"/>
        <sz val="11.0"/>
        <u/>
      </rPr>
      <t>Digimon - Yellow Jade (USA) (Unl).zip</t>
    </r>
  </si>
  <si>
    <r>
      <rPr>
        <rFont val="&quot;Helvetica Neue&quot;, Helvetica, Arial, sans-serif"/>
        <color rgb="FF1155CC"/>
        <sz val="11.0"/>
        <u/>
      </rPr>
      <t>Digimon 02 4 (Taiwan) (En) (Unl).zip</t>
    </r>
  </si>
  <si>
    <r>
      <rPr>
        <rFont val="&quot;Helvetica Neue&quot;, Helvetica, Arial, sans-serif"/>
        <color rgb="FF1155CC"/>
        <sz val="11.0"/>
        <u/>
      </rPr>
      <t>Digimon 02 5 (USA) (Unl).zip</t>
    </r>
  </si>
  <si>
    <r>
      <rPr>
        <rFont val="&quot;Helvetica Neue&quot;, Helvetica, Arial, sans-serif"/>
        <color rgb="FF1155CC"/>
        <sz val="11.0"/>
        <u/>
      </rPr>
      <t>Digimon 2 (Taiwan) (En) (Unl).zip</t>
    </r>
  </si>
  <si>
    <r>
      <rPr>
        <rFont val="&quot;Helvetica Neue&quot;, Helvetica, Arial, sans-serif"/>
        <color rgb="FF1155CC"/>
        <sz val="11.0"/>
        <u/>
      </rPr>
      <t>Digimon 3 Crystal (Taiwan) (En) (Unl).zip</t>
    </r>
  </si>
  <si>
    <r>
      <rPr>
        <rFont val="&quot;Helvetica Neue&quot;, Helvetica, Arial, sans-serif"/>
        <color rgb="FF1155CC"/>
        <sz val="11.0"/>
        <u/>
      </rPr>
      <t>Digimon Adventure 2001 (USA) (Unl).zip</t>
    </r>
  </si>
  <si>
    <r>
      <rPr>
        <rFont val="&quot;Helvetica Neue&quot;, Helvetica, Arial, sans-serif"/>
        <color rgb="FF1155CC"/>
        <sz val="11.0"/>
        <u/>
      </rPr>
      <t>Digimon Amethyst (USA) (Unl).zip</t>
    </r>
  </si>
  <si>
    <r>
      <rPr>
        <rFont val="&quot;Helvetica Neue&quot;, Helvetica, Arial, sans-serif"/>
        <color rgb="FF1155CC"/>
        <sz val="11.0"/>
        <u/>
      </rPr>
      <t>Digimon Crystal II (USA) (Unl).zip</t>
    </r>
  </si>
  <si>
    <r>
      <rPr>
        <rFont val="&quot;Helvetica Neue&quot;, Helvetica, Arial, sans-serif"/>
        <color rgb="FF1155CC"/>
        <sz val="11.0"/>
        <u/>
      </rPr>
      <t>Digimon Pocket (Taiwan) (En) (Unl).zip</t>
    </r>
  </si>
  <si>
    <r>
      <rPr>
        <rFont val="&quot;Helvetica Neue&quot;, Helvetica, Arial, sans-serif"/>
        <color rgb="FF1155CC"/>
        <sz val="11.0"/>
        <u/>
      </rPr>
      <t>Digimon Pocket (Taiwan) (Zh) (Unl).zip</t>
    </r>
  </si>
  <si>
    <r>
      <rPr>
        <rFont val="&quot;Helvetica Neue&quot;, Helvetica, Arial, sans-serif"/>
        <color rgb="FF1155CC"/>
        <sz val="11.0"/>
        <u/>
      </rPr>
      <t>Digimon Saphire (USA) (Unl).zip</t>
    </r>
  </si>
  <si>
    <r>
      <rPr>
        <rFont val="&quot;Helvetica Neue&quot;, Helvetica, Arial, sans-serif"/>
        <color rgb="FF1155CC"/>
        <sz val="11.0"/>
        <u/>
      </rPr>
      <t>Digital Monster 2001 (Taiwan) (En) (Unl).zip</t>
    </r>
  </si>
  <si>
    <r>
      <rPr>
        <rFont val="&quot;Helvetica Neue&quot;, Helvetica, Arial, sans-serif"/>
        <color rgb="FF1155CC"/>
        <sz val="11.0"/>
        <u/>
      </rPr>
      <t>Dino Breeder 3 - Gaia Fukkatsu (Japan) (SGB Enhanced) (GB Compatible).zip</t>
    </r>
  </si>
  <si>
    <r>
      <rPr>
        <rFont val="&quot;Helvetica Neue&quot;, Helvetica, Arial, sans-serif"/>
        <color rgb="FF1155CC"/>
        <sz val="11.0"/>
        <u/>
      </rPr>
      <t>Dino Breeder 4 (Japan) (SGB Enhanced) (GB Compatible).zip</t>
    </r>
  </si>
  <si>
    <r>
      <rPr>
        <rFont val="&quot;Helvetica Neue&quot;, Helvetica, Arial, sans-serif"/>
        <color rgb="FF1155CC"/>
        <sz val="11.0"/>
        <u/>
      </rPr>
      <t>Dinosaur'us (Europe) (En,Fr,De,Es,It,Nl).zip</t>
    </r>
  </si>
  <si>
    <r>
      <rPr>
        <rFont val="&quot;Helvetica Neue&quot;, Helvetica, Arial, sans-serif"/>
        <color rgb="FF1155CC"/>
        <sz val="11.0"/>
        <u/>
      </rPr>
      <t>Dinosaur (Europe) (En,Fr,De,Es,It).zip</t>
    </r>
  </si>
  <si>
    <r>
      <rPr>
        <rFont val="&quot;Helvetica Neue&quot;, Helvetica, Arial, sans-serif"/>
        <color rgb="FF1155CC"/>
        <sz val="11.0"/>
        <u/>
      </rPr>
      <t>Dinosaur (USA) (Beta).zip</t>
    </r>
  </si>
  <si>
    <r>
      <rPr>
        <rFont val="&quot;Helvetica Neue&quot;, Helvetica, Arial, sans-serif"/>
        <color rgb="FF1155CC"/>
        <sz val="11.0"/>
        <u/>
      </rPr>
      <t>Dinosaur (USA).zip</t>
    </r>
  </si>
  <si>
    <r>
      <rPr>
        <rFont val="&quot;Helvetica Neue&quot;, Helvetica, Arial, sans-serif"/>
        <color rgb="FF1155CC"/>
        <sz val="11.0"/>
        <u/>
      </rPr>
      <t>Disco Elysium - Game Boy Edition (World) (Music) (GB Compatible) (Aftermarket) (Unl).zip</t>
    </r>
  </si>
  <si>
    <r>
      <rPr>
        <rFont val="&quot;Helvetica Neue&quot;, Helvetica, Arial, sans-serif"/>
        <color rgb="FF1155CC"/>
        <sz val="11.0"/>
        <u/>
      </rPr>
      <t>Disco Elysium - Game Boy Edition (World) (No Music) (GB Compatible) (Aftermarket) (Unl).zip</t>
    </r>
  </si>
  <si>
    <r>
      <rPr>
        <rFont val="&quot;Helvetica Neue&quot;, Helvetica, Arial, sans-serif"/>
        <color rgb="FF1155CC"/>
        <sz val="11.0"/>
        <u/>
      </rPr>
      <t>Diva Starz (Europe).zip</t>
    </r>
  </si>
  <si>
    <r>
      <rPr>
        <rFont val="&quot;Helvetica Neue&quot;, Helvetica, Arial, sans-serif"/>
        <color rgb="FF1155CC"/>
        <sz val="11.0"/>
        <u/>
      </rPr>
      <t>Diva Starz (France).zip</t>
    </r>
  </si>
  <si>
    <r>
      <rPr>
        <rFont val="&quot;Helvetica Neue&quot;, Helvetica, Arial, sans-serif"/>
        <color rgb="FF1155CC"/>
        <sz val="11.0"/>
        <u/>
      </rPr>
      <t>Diva Starz (Germany).zip</t>
    </r>
  </si>
  <si>
    <r>
      <rPr>
        <rFont val="&quot;Helvetica Neue&quot;, Helvetica, Arial, sans-serif"/>
        <color rgb="FF1155CC"/>
        <sz val="11.0"/>
        <u/>
      </rPr>
      <t>Diva Starz - Mall Mania (USA).zip</t>
    </r>
  </si>
  <si>
    <r>
      <rPr>
        <rFont val="&quot;Helvetica Neue&quot;, Helvetica, Arial, sans-serif"/>
        <color rgb="FF1155CC"/>
        <sz val="11.0"/>
        <u/>
      </rPr>
      <t>Diver 94 (World) (GB Compatible) (Aftermarket) (Unl).zip</t>
    </r>
  </si>
  <si>
    <r>
      <rPr>
        <rFont val="&quot;Helvetica Neue&quot;, Helvetica, Arial, sans-serif"/>
        <color rgb="FF1155CC"/>
        <sz val="11.0"/>
        <u/>
      </rPr>
      <t>Dogz (Europe).zip</t>
    </r>
  </si>
  <si>
    <r>
      <rPr>
        <rFont val="&quot;Helvetica Neue&quot;, Helvetica, Arial, sans-serif"/>
        <color rgb="FF1155CC"/>
        <sz val="11.0"/>
        <u/>
      </rPr>
      <t>Dogz (USA).zip</t>
    </r>
  </si>
  <si>
    <r>
      <rPr>
        <rFont val="&quot;Helvetica Neue&quot;, Helvetica, Arial, sans-serif"/>
        <color rgb="FF1155CC"/>
        <sz val="11.0"/>
        <u/>
      </rPr>
      <t>Dokapon! - Millennium Quest (Japan) (SGB Enhanced) (GB Compatible).zip</t>
    </r>
  </si>
  <si>
    <r>
      <rPr>
        <rFont val="&quot;Helvetica Neue&quot;, Helvetica, Arial, sans-serif"/>
        <color rgb="FF1155CC"/>
        <sz val="11.0"/>
        <u/>
      </rPr>
      <t>Dokidoki Densetsu - Mahoujin Guruguru (Japan).zip</t>
    </r>
  </si>
  <si>
    <r>
      <rPr>
        <rFont val="&quot;Helvetica Neue&quot;, Helvetica, Arial, sans-serif"/>
        <color rgb="FF1155CC"/>
        <sz val="11.0"/>
        <u/>
      </rPr>
      <t>Doki x Doki Sasete!! (Japan).zip</t>
    </r>
  </si>
  <si>
    <r>
      <rPr>
        <rFont val="&quot;Helvetica Neue&quot;, Helvetica, Arial, sans-serif"/>
        <color rgb="FF1155CC"/>
        <sz val="11.0"/>
        <u/>
      </rPr>
      <t>Don't Forget About Me (World) (GB Compatible) (Aftermarket) (Unl).zip</t>
    </r>
  </si>
  <si>
    <r>
      <rPr>
        <rFont val="&quot;Helvetica Neue&quot;, Helvetica, Arial, sans-serif"/>
        <color rgb="FF1155CC"/>
        <sz val="11.0"/>
        <u/>
      </rPr>
      <t>Don't Forget About Me (World) (v1.1) (GB Compatible) (Aftermarket) (Unl).zip</t>
    </r>
  </si>
  <si>
    <r>
      <rPr>
        <rFont val="&quot;Helvetica Neue&quot;, Helvetica, Arial, sans-serif"/>
        <color rgb="FF1155CC"/>
        <sz val="11.0"/>
        <u/>
      </rPr>
      <t>Don't Forget About Me (World) (v1.2) (GB Compatible) (Aftermarket) (Unl).zip</t>
    </r>
  </si>
  <si>
    <r>
      <rPr>
        <rFont val="&quot;Helvetica Neue&quot;, Helvetica, Arial, sans-serif"/>
        <color rgb="FF1155CC"/>
        <sz val="11.0"/>
        <u/>
      </rPr>
      <t>Donald Duck - Daisy o Sukue! (Japan).zip</t>
    </r>
  </si>
  <si>
    <r>
      <rPr>
        <rFont val="&quot;Helvetica Neue&quot;, Helvetica, Arial, sans-serif"/>
        <color rgb="FF1155CC"/>
        <sz val="11.0"/>
        <u/>
      </rPr>
      <t>Donald Duck - Goin' Quackers (USA) (En,Fr,De,Es,It).zip</t>
    </r>
  </si>
  <si>
    <r>
      <rPr>
        <rFont val="&quot;Helvetica Neue&quot;, Helvetica, Arial, sans-serif"/>
        <color rgb="FF1155CC"/>
        <sz val="11.0"/>
        <u/>
      </rPr>
      <t>Donald Duck - Quack Attack (Europe) (En,Fr,De,Es,It).zip</t>
    </r>
  </si>
  <si>
    <r>
      <rPr>
        <rFont val="&quot;Helvetica Neue&quot;, Helvetica, Arial, sans-serif"/>
        <color rgb="FF1155CC"/>
        <sz val="11.0"/>
        <u/>
      </rPr>
      <t>Donkey Kong 5 - The Journey of Over Time and Space (Taiwan) (En) (Unl).zip</t>
    </r>
  </si>
  <si>
    <r>
      <rPr>
        <rFont val="&quot;Helvetica Neue&quot;, Helvetica, Arial, sans-serif"/>
        <color rgb="FF1155CC"/>
        <sz val="11.0"/>
        <u/>
      </rPr>
      <t>Donkey Kong 2001 (Japan).zip</t>
    </r>
  </si>
  <si>
    <r>
      <rPr>
        <rFont val="&quot;Helvetica Neue&quot;, Helvetica, Arial, sans-serif"/>
        <color rgb="FF1155CC"/>
        <sz val="11.0"/>
        <u/>
      </rPr>
      <t>Donkey Kong Country (USA) (En,Fr,De,Es,It) (Demo) (Kiosk).zip</t>
    </r>
  </si>
  <si>
    <r>
      <rPr>
        <rFont val="&quot;Helvetica Neue&quot;, Helvetica, Arial, sans-serif"/>
        <color rgb="FF1155CC"/>
        <sz val="11.0"/>
        <u/>
      </rPr>
      <t>Donkey Kong Country (USA, Europe) (En,Fr,De,Es,It).zip</t>
    </r>
  </si>
  <si>
    <r>
      <rPr>
        <rFont val="&quot;Helvetica Neue&quot;, Helvetica, Arial, sans-serif"/>
        <color rgb="FF1155CC"/>
        <sz val="11.0"/>
        <u/>
      </rPr>
      <t>Donkey Kong GB - Dinky Kong &amp; Dixie Kong (Japan).zip</t>
    </r>
  </si>
  <si>
    <r>
      <rPr>
        <rFont val="&quot;Helvetica Neue&quot;, Helvetica, Arial, sans-serif"/>
        <color rgb="FF1155CC"/>
        <sz val="11.0"/>
        <u/>
      </rPr>
      <t>Doraemon - Aruke Aruke Labyrinth (Japan) (GB Compatible).zip</t>
    </r>
  </si>
  <si>
    <r>
      <rPr>
        <rFont val="&quot;Helvetica Neue&quot;, Helvetica, Arial, sans-serif"/>
        <color rgb="FF1155CC"/>
        <sz val="11.0"/>
        <u/>
      </rPr>
      <t>Doraemon - Kimi to Pet no Monogatari (Japan) (GB Compatible).zip</t>
    </r>
  </si>
  <si>
    <r>
      <rPr>
        <rFont val="&quot;Helvetica Neue&quot;, Helvetica, Arial, sans-serif"/>
        <color rgb="FF1155CC"/>
        <sz val="11.0"/>
        <u/>
      </rPr>
      <t>Doraemon Kart 2 (Japan) (SGB Enhanced) (GB Compatible).zip</t>
    </r>
  </si>
  <si>
    <r>
      <rPr>
        <rFont val="&quot;Helvetica Neue&quot;, Helvetica, Arial, sans-serif"/>
        <color rgb="FF1155CC"/>
        <sz val="11.0"/>
        <u/>
      </rPr>
      <t>Doraemon Memories - Nobita no Omoide Daibouken (Japan) (GB Compatible).zip</t>
    </r>
  </si>
  <si>
    <r>
      <rPr>
        <rFont val="&quot;Helvetica Neue&quot;, Helvetica, Arial, sans-serif"/>
        <color rgb="FF1155CC"/>
        <sz val="11.0"/>
        <u/>
      </rPr>
      <t>Doraemon no Quiz Boy (Japan) (Rev 1).zip</t>
    </r>
  </si>
  <si>
    <r>
      <rPr>
        <rFont val="&quot;Helvetica Neue&quot;, Helvetica, Arial, sans-serif"/>
        <color rgb="FF1155CC"/>
        <sz val="11.0"/>
        <u/>
      </rPr>
      <t>Doraemon no Quiz Boy (Japan).zip</t>
    </r>
  </si>
  <si>
    <r>
      <rPr>
        <rFont val="&quot;Helvetica Neue&quot;, Helvetica, Arial, sans-serif"/>
        <color rgb="FF1155CC"/>
        <sz val="11.0"/>
        <u/>
      </rPr>
      <t>Doraemon no Quiz Boy 2 (Japan).zip</t>
    </r>
  </si>
  <si>
    <r>
      <rPr>
        <rFont val="&quot;Helvetica Neue&quot;, Helvetica, Arial, sans-serif"/>
        <color rgb="FF1155CC"/>
        <sz val="11.0"/>
        <u/>
      </rPr>
      <t>Doraemon no Study Boy - Gakushuu Kanji Game (Japan).zip</t>
    </r>
  </si>
  <si>
    <r>
      <rPr>
        <rFont val="&quot;Helvetica Neue&quot;, Helvetica, Arial, sans-serif"/>
        <color rgb="FF1155CC"/>
        <sz val="11.0"/>
        <u/>
      </rPr>
      <t>Doraemon no Study Boy - Kanji Yomikaki Master (Japan).zip</t>
    </r>
  </si>
  <si>
    <r>
      <rPr>
        <rFont val="&quot;Helvetica Neue&quot;, Helvetica, Arial, sans-serif"/>
        <color rgb="FF1155CC"/>
        <sz val="11.0"/>
        <u/>
      </rPr>
      <t>Doraemon no Study Boy - Kuku Game (Japan).zip</t>
    </r>
  </si>
  <si>
    <r>
      <rPr>
        <rFont val="&quot;Helvetica Neue&quot;, Helvetica, Arial, sans-serif"/>
        <color rgb="FF1155CC"/>
        <sz val="11.0"/>
        <u/>
      </rPr>
      <t>Dork's Dilemma (World) (Aftermarket) (Unl).zip</t>
    </r>
  </si>
  <si>
    <r>
      <rPr>
        <rFont val="&quot;Helvetica Neue&quot;, Helvetica, Arial, sans-serif"/>
        <color rgb="FF1155CC"/>
        <sz val="11.0"/>
        <u/>
      </rPr>
      <t>Doug's Big Game (Europe).zip</t>
    </r>
  </si>
  <si>
    <r>
      <rPr>
        <rFont val="&quot;Helvetica Neue&quot;, Helvetica, Arial, sans-serif"/>
        <color rgb="FF1155CC"/>
        <sz val="11.0"/>
        <u/>
      </rPr>
      <t>Doug's Big Game (Germany).zip</t>
    </r>
  </si>
  <si>
    <r>
      <rPr>
        <rFont val="&quot;Helvetica Neue&quot;, Helvetica, Arial, sans-serif"/>
        <color rgb="FF1155CC"/>
        <sz val="11.0"/>
        <u/>
      </rPr>
      <t>Doug's Big Game (USA).zip</t>
    </r>
  </si>
  <si>
    <r>
      <rPr>
        <rFont val="&quot;Helvetica Neue&quot;, Helvetica, Arial, sans-serif"/>
        <color rgb="FF1155CC"/>
        <sz val="11.0"/>
        <u/>
      </rPr>
      <t>Doug - La Grande Aventure (France).zip</t>
    </r>
  </si>
  <si>
    <r>
      <rPr>
        <rFont val="&quot;Helvetica Neue&quot;, Helvetica, Arial, sans-serif"/>
        <color rgb="FF1155CC"/>
        <sz val="11.0"/>
        <u/>
      </rPr>
      <t>Downer (World) (GB Compatible) (Aftermarket) (Unl).zip</t>
    </r>
  </si>
  <si>
    <r>
      <rPr>
        <rFont val="&quot;Helvetica Neue&quot;, Helvetica, Arial, sans-serif"/>
        <color rgb="FF1155CC"/>
        <sz val="11.0"/>
        <u/>
      </rPr>
      <t>Dr. Rin ni Kiitemite! - Koi no Rin Fuusui (Japan).zip</t>
    </r>
  </si>
  <si>
    <r>
      <rPr>
        <rFont val="&quot;Helvetica Neue&quot;, Helvetica, Arial, sans-serif"/>
        <color rgb="FF1155CC"/>
        <sz val="11.0"/>
        <u/>
      </rPr>
      <t>Dracula - Crazy Vampire (Europe) (En,Fr,De,Es,It).zip</t>
    </r>
  </si>
  <si>
    <r>
      <rPr>
        <rFont val="&quot;Helvetica Neue&quot;, Helvetica, Arial, sans-serif"/>
        <color rgb="FF1155CC"/>
        <sz val="11.0"/>
        <u/>
      </rPr>
      <t>Dracula - Crazy Vampire (USA).zip</t>
    </r>
  </si>
  <si>
    <r>
      <rPr>
        <rFont val="&quot;Helvetica Neue&quot;, Helvetica, Arial, sans-serif"/>
        <color rgb="FF1155CC"/>
        <sz val="11.0"/>
        <u/>
      </rPr>
      <t>Dracula - Dark Reign (World) (Demo) (Aftermarket) (Unl).zip</t>
    </r>
  </si>
  <si>
    <r>
      <rPr>
        <rFont val="&quot;Helvetica Neue&quot;, Helvetica, Arial, sans-serif"/>
        <color rgb="FF1155CC"/>
        <sz val="11.0"/>
        <u/>
      </rPr>
      <t>Dragon's Lair (USA, Europe) (En,Ja,Fr,De,Es,Zh).zip</t>
    </r>
  </si>
  <si>
    <r>
      <rPr>
        <rFont val="&quot;Helvetica Neue&quot;, Helvetica, Arial, sans-serif"/>
        <color rgb="FF1155CC"/>
        <sz val="11.0"/>
        <u/>
      </rPr>
      <t>Dragon Ball - Final Bout (Taiwan) (Unl).zip</t>
    </r>
  </si>
  <si>
    <r>
      <rPr>
        <rFont val="&quot;Helvetica Neue&quot;, Helvetica, Arial, sans-serif"/>
        <color rgb="FF1155CC"/>
        <sz val="11.0"/>
        <u/>
      </rPr>
      <t>Dragon Ball Z - Densetsu no Chou Senshi-tachi (Japan) (Beta) (All Unlocked).zip</t>
    </r>
  </si>
  <si>
    <r>
      <rPr>
        <rFont val="&quot;Helvetica Neue&quot;, Helvetica, Arial, sans-serif"/>
        <color rgb="FF1155CC"/>
        <sz val="11.0"/>
        <u/>
      </rPr>
      <t>Dragon Ball Z - Densetsu no Chou Senshi-tachi (Japan) (Beta).zip</t>
    </r>
  </si>
  <si>
    <r>
      <rPr>
        <rFont val="&quot;Helvetica Neue&quot;, Helvetica, Arial, sans-serif"/>
        <color rgb="FF1155CC"/>
        <sz val="11.0"/>
        <u/>
      </rPr>
      <t>Dragon Ball Z - Densetsu no Chou Senshi-tachi (Japan).zip</t>
    </r>
  </si>
  <si>
    <r>
      <rPr>
        <rFont val="&quot;Helvetica Neue&quot;, Helvetica, Arial, sans-serif"/>
        <color rgb="FF1155CC"/>
        <sz val="11.0"/>
        <u/>
      </rPr>
      <t>Dragon Ball Z - Guerreros de Leyenda (Spain) (Beta) (All Unlocked).zip</t>
    </r>
  </si>
  <si>
    <r>
      <rPr>
        <rFont val="&quot;Helvetica Neue&quot;, Helvetica, Arial, sans-serif"/>
        <color rgb="FF1155CC"/>
        <sz val="11.0"/>
        <u/>
      </rPr>
      <t>Dragon Ball Z - Guerreros de Leyenda (Spain) (Beta).zip</t>
    </r>
  </si>
  <si>
    <r>
      <rPr>
        <rFont val="&quot;Helvetica Neue&quot;, Helvetica, Arial, sans-serif"/>
        <color rgb="FF1155CC"/>
        <sz val="11.0"/>
        <u/>
      </rPr>
      <t>Dragon Ball Z - Guerreros de Leyenda (Spain).zip</t>
    </r>
  </si>
  <si>
    <r>
      <rPr>
        <rFont val="&quot;Helvetica Neue&quot;, Helvetica, Arial, sans-serif"/>
        <color rgb="FF1155CC"/>
        <sz val="11.0"/>
        <u/>
      </rPr>
      <t>Dragon Ball Z - I Leggendari Super Guerrieri (Italy) (Beta) (All Unlocked).zip</t>
    </r>
  </si>
  <si>
    <r>
      <rPr>
        <rFont val="&quot;Helvetica Neue&quot;, Helvetica, Arial, sans-serif"/>
        <color rgb="FF1155CC"/>
        <sz val="11.0"/>
        <u/>
      </rPr>
      <t>Dragon Ball Z - I Leggendari Super Guerrieri (Italy).zip</t>
    </r>
  </si>
  <si>
    <r>
      <rPr>
        <rFont val="&quot;Helvetica Neue&quot;, Helvetica, Arial, sans-serif"/>
        <color rgb="FF1155CC"/>
        <sz val="11.0"/>
        <u/>
      </rPr>
      <t>Dragon Ball Z - Legendaere Superkaempfer (Germany) (Beta 1).zip</t>
    </r>
  </si>
  <si>
    <r>
      <rPr>
        <rFont val="&quot;Helvetica Neue&quot;, Helvetica, Arial, sans-serif"/>
        <color rgb="FF1155CC"/>
        <sz val="11.0"/>
        <u/>
      </rPr>
      <t>Dragon Ball Z - Legendaere Superkaempfer (Germany) (Beta 2).zip</t>
    </r>
  </si>
  <si>
    <r>
      <rPr>
        <rFont val="&quot;Helvetica Neue&quot;, Helvetica, Arial, sans-serif"/>
        <color rgb="FF1155CC"/>
        <sz val="11.0"/>
        <u/>
      </rPr>
      <t>Dragon Ball Z - Legendaere Superkaempfer (Germany) (Beta 3) (All Unlocked).zip</t>
    </r>
  </si>
  <si>
    <r>
      <rPr>
        <rFont val="&quot;Helvetica Neue&quot;, Helvetica, Arial, sans-serif"/>
        <color rgb="FF1155CC"/>
        <sz val="11.0"/>
        <u/>
      </rPr>
      <t>Dragon Ball Z - Legendaere Superkaempfer (Germany) (Beta 3).zip</t>
    </r>
  </si>
  <si>
    <r>
      <rPr>
        <rFont val="&quot;Helvetica Neue&quot;, Helvetica, Arial, sans-serif"/>
        <color rgb="FF1155CC"/>
        <sz val="11.0"/>
        <u/>
      </rPr>
      <t>Dragon Ball Z - Legendaere Superkaempfer (Germany).zip</t>
    </r>
  </si>
  <si>
    <r>
      <rPr>
        <rFont val="&quot;Helvetica Neue&quot;, Helvetica, Arial, sans-serif"/>
        <color rgb="FF1155CC"/>
        <sz val="11.0"/>
        <u/>
      </rPr>
      <t>Dragon Ball Z - Legendary Super Warriors (Europe) (Beta) (All Unlocked).zip</t>
    </r>
  </si>
  <si>
    <r>
      <rPr>
        <rFont val="&quot;Helvetica Neue&quot;, Helvetica, Arial, sans-serif"/>
        <color rgb="FF1155CC"/>
        <sz val="11.0"/>
        <u/>
      </rPr>
      <t>Dragon Ball Z - Legendary Super Warriors (Europe).zip</t>
    </r>
  </si>
  <si>
    <r>
      <rPr>
        <rFont val="&quot;Helvetica Neue&quot;, Helvetica, Arial, sans-serif"/>
        <color rgb="FF1155CC"/>
        <sz val="11.0"/>
        <u/>
      </rPr>
      <t>Dragon Ball Z - Legendary Super Warriors (USA).zip</t>
    </r>
  </si>
  <si>
    <r>
      <rPr>
        <rFont val="&quot;Helvetica Neue&quot;, Helvetica, Arial, sans-serif"/>
        <color rgb="FF1155CC"/>
        <sz val="11.0"/>
        <u/>
      </rPr>
      <t>Dragon Ball Z - Les Guerriers Legendaires (France) (Beta) (All Unlocked).zip</t>
    </r>
  </si>
  <si>
    <r>
      <rPr>
        <rFont val="&quot;Helvetica Neue&quot;, Helvetica, Arial, sans-serif"/>
        <color rgb="FF1155CC"/>
        <sz val="11.0"/>
        <u/>
      </rPr>
      <t>Dragon Ball Z - Les Guerriers Legendaires (France).zip</t>
    </r>
  </si>
  <si>
    <r>
      <rPr>
        <rFont val="&quot;Helvetica Neue&quot;, Helvetica, Arial, sans-serif"/>
        <color rgb="FF1155CC"/>
        <sz val="11.0"/>
        <u/>
      </rPr>
      <t>Dragon Ball Z 3 - 2002 Fighting (Taiwan) (En) (Unl).zip</t>
    </r>
  </si>
  <si>
    <r>
      <rPr>
        <rFont val="&quot;Helvetica Neue&quot;, Helvetica, Arial, sans-serif"/>
        <color rgb="FF1155CC"/>
        <sz val="11.0"/>
        <u/>
      </rPr>
      <t>Dragon Ball Z Gedou 2005 (Taiwan) (Unl).zip</t>
    </r>
  </si>
  <si>
    <r>
      <rPr>
        <rFont val="&quot;Helvetica Neue&quot;, Helvetica, Arial, sans-serif"/>
        <color rgb="FF1155CC"/>
        <sz val="11.0"/>
        <u/>
      </rPr>
      <t>Dragon Dance (Europe) (Proto) (SGB Enhanced) (GB Compatible).zip</t>
    </r>
  </si>
  <si>
    <r>
      <rPr>
        <rFont val="&quot;Helvetica Neue&quot;, Helvetica, Arial, sans-serif"/>
        <color rgb="FF1155CC"/>
        <sz val="11.0"/>
        <u/>
      </rPr>
      <t>Dragon Dance (USA) (Beta 1) (SGB Enhanced) (GB Compatible).zip</t>
    </r>
  </si>
  <si>
    <r>
      <rPr>
        <rFont val="&quot;Helvetica Neue&quot;, Helvetica, Arial, sans-serif"/>
        <color rgb="FF1155CC"/>
        <sz val="11.0"/>
        <u/>
      </rPr>
      <t>Dragon Dance (USA) (Beta 2) (SGB Enhanced) (GB Compatible).zip</t>
    </r>
  </si>
  <si>
    <r>
      <rPr>
        <rFont val="&quot;Helvetica Neue&quot;, Helvetica, Arial, sans-serif"/>
        <color rgb="FF1155CC"/>
        <sz val="11.0"/>
        <u/>
      </rPr>
      <t>Dragon Dance (USA) (SGB Enhanced) (GB Compatible).zip</t>
    </r>
  </si>
  <si>
    <r>
      <rPr>
        <rFont val="&quot;Helvetica Neue&quot;, Helvetica, Arial, sans-serif"/>
        <color rgb="FF1155CC"/>
        <sz val="11.0"/>
        <u/>
      </rPr>
      <t>Dragon Quest I &amp; II (Japan) (SGB Enhanced) (GB Compatible).zip</t>
    </r>
  </si>
  <si>
    <r>
      <rPr>
        <rFont val="&quot;Helvetica Neue&quot;, Helvetica, Arial, sans-serif"/>
        <color rgb="FF1155CC"/>
        <sz val="11.0"/>
        <u/>
      </rPr>
      <t>Dragon Quest III - Soshite Densetsu e... (Japan).zip</t>
    </r>
  </si>
  <si>
    <r>
      <rPr>
        <rFont val="&quot;Helvetica Neue&quot;, Helvetica, Arial, sans-serif"/>
        <color rgb="FF1155CC"/>
        <sz val="11.0"/>
        <u/>
      </rPr>
      <t>Dragon Quest Monsters (Germany) (SGB Enhanced) (GB Compatible).zip</t>
    </r>
  </si>
  <si>
    <r>
      <rPr>
        <rFont val="&quot;Helvetica Neue&quot;, Helvetica, Arial, sans-serif"/>
        <color rgb="FF1155CC"/>
        <sz val="11.0"/>
        <u/>
      </rPr>
      <t>Dragon Quest Monsters - Terry no Wonderland (Japan) (Rev 1) (Possible Proto) (SGB Enhanced) (GB Compatible) (Alt).zip</t>
    </r>
  </si>
  <si>
    <r>
      <rPr>
        <rFont val="&quot;Helvetica Neue&quot;, Helvetica, Arial, sans-serif"/>
        <color rgb="FF1155CC"/>
        <sz val="11.0"/>
        <u/>
      </rPr>
      <t>Dragon Quest Monsters - Terry no Wonderland (Japan) (Rev 1) (SGB Enhanced) (GB Compatible).zip</t>
    </r>
  </si>
  <si>
    <r>
      <rPr>
        <rFont val="&quot;Helvetica Neue&quot;, Helvetica, Arial, sans-serif"/>
        <color rgb="FF1155CC"/>
        <sz val="11.0"/>
        <u/>
      </rPr>
      <t>Dragon Quest Monsters - Terry no Wonderland (Japan) (SGB Enhanced) (GB Compatible).zip</t>
    </r>
  </si>
  <si>
    <r>
      <rPr>
        <rFont val="&quot;Helvetica Neue&quot;, Helvetica, Arial, sans-serif"/>
        <color rgb="FF1155CC"/>
        <sz val="11.0"/>
        <u/>
      </rPr>
      <t>Dragon Quest Monsters 2 - Maruta no Fushigi na Kagi - Iru no Bouken (Japan) (SGB Enhanced) (GB Compatible).zip</t>
    </r>
  </si>
  <si>
    <r>
      <rPr>
        <rFont val="&quot;Helvetica Neue&quot;, Helvetica, Arial, sans-serif"/>
        <color rgb="FF1155CC"/>
        <sz val="11.0"/>
        <u/>
      </rPr>
      <t>Dragon Quest Monsters 2 - Maruta no Fushigi na Kagi - Ruka no Tabidachi (Japan) (Rev 1) (SGB Enhanced) (GB Compatible).zip</t>
    </r>
  </si>
  <si>
    <r>
      <rPr>
        <rFont val="&quot;Helvetica Neue&quot;, Helvetica, Arial, sans-serif"/>
        <color rgb="FF1155CC"/>
        <sz val="11.0"/>
        <u/>
      </rPr>
      <t>Dragon Quest Monsters 2 - Maruta no Fushigi na Kagi - Ruka no Tabidachi (Japan) (SGB Enhanced) (GB Compatible).zip</t>
    </r>
  </si>
  <si>
    <r>
      <rPr>
        <rFont val="&quot;Helvetica Neue&quot;, Helvetica, Arial, sans-serif"/>
        <color rgb="FF1155CC"/>
        <sz val="11.0"/>
        <u/>
      </rPr>
      <t>Dragon Tales - Dragon Adventures (USA).zip</t>
    </r>
  </si>
  <si>
    <r>
      <rPr>
        <rFont val="&quot;Helvetica Neue&quot;, Helvetica, Arial, sans-serif"/>
        <color rgb="FF1155CC"/>
        <sz val="11.0"/>
        <u/>
      </rPr>
      <t>Dragon Tales - Dragon Wings (Europe).zip</t>
    </r>
  </si>
  <si>
    <r>
      <rPr>
        <rFont val="&quot;Helvetica Neue&quot;, Helvetica, Arial, sans-serif"/>
        <color rgb="FF1155CC"/>
        <sz val="11.0"/>
        <u/>
      </rPr>
      <t>Dragon Tales - Dragon Wings (USA).zip</t>
    </r>
  </si>
  <si>
    <r>
      <rPr>
        <rFont val="&quot;Helvetica Neue&quot;, Helvetica, Arial, sans-serif"/>
        <color rgb="FF1155CC"/>
        <sz val="11.0"/>
        <u/>
      </rPr>
      <t>Dragon Warrior I &amp; II (USA) (SGB Enhanced) (GB Compatible).zip</t>
    </r>
  </si>
  <si>
    <r>
      <rPr>
        <rFont val="&quot;Helvetica Neue&quot;, Helvetica, Arial, sans-serif"/>
        <color rgb="FF1155CC"/>
        <sz val="11.0"/>
        <u/>
      </rPr>
      <t>Dragon Warrior III (USA).zip</t>
    </r>
  </si>
  <si>
    <r>
      <rPr>
        <rFont val="&quot;Helvetica Neue&quot;, Helvetica, Arial, sans-serif"/>
        <color rgb="FF1155CC"/>
        <sz val="11.0"/>
        <u/>
      </rPr>
      <t>Dragon Warrior Monsters (USA, Europe) (SGB Enhanced) (GB Compatible).zip</t>
    </r>
  </si>
  <si>
    <r>
      <rPr>
        <rFont val="&quot;Helvetica Neue&quot;, Helvetica, Arial, sans-serif"/>
        <color rgb="FF1155CC"/>
        <sz val="11.0"/>
        <u/>
      </rPr>
      <t>Dragon Warrior Monsters 2 - Cobi's Journey (USA) (SGB Enhanced) (GB Compatible).zip</t>
    </r>
  </si>
  <si>
    <r>
      <rPr>
        <rFont val="&quot;Helvetica Neue&quot;, Helvetica, Arial, sans-serif"/>
        <color rgb="FF1155CC"/>
        <sz val="11.0"/>
        <u/>
      </rPr>
      <t>Dragon Warrior Monsters 2 - Tara's Adventure (USA) (SGB Enhanced) (GB Compatible).zip</t>
    </r>
  </si>
  <si>
    <r>
      <rPr>
        <rFont val="&quot;Helvetica Neue&quot;, Helvetica, Arial, sans-serif"/>
        <color rgb="FF1155CC"/>
        <sz val="11.0"/>
        <u/>
      </rPr>
      <t>Dragonborne DX (World) (v1.0.2) (Demo) (GB Compatible) (Aftermarket) (Unl).zip</t>
    </r>
  </si>
  <si>
    <r>
      <rPr>
        <rFont val="&quot;Helvetica Neue&quot;, Helvetica, Arial, sans-serif"/>
        <color rgb="FF1155CC"/>
        <sz val="11.0"/>
        <u/>
      </rPr>
      <t>Dragonmaster (World) (Aftermarket) (Unl).zip</t>
    </r>
  </si>
  <si>
    <r>
      <rPr>
        <rFont val="&quot;Helvetica Neue&quot;, Helvetica, Arial, sans-serif"/>
        <color rgb="FF1155CC"/>
        <sz val="11.0"/>
        <u/>
      </rPr>
      <t>Dragonyhm (World) (v1.0.0) (Demo) (SGB Enhanced) (GB Compatible) (Aftermarket) (Unl).zip</t>
    </r>
  </si>
  <si>
    <r>
      <rPr>
        <rFont val="&quot;Helvetica Neue&quot;, Helvetica, Arial, sans-serif"/>
        <color rgb="FF1155CC"/>
        <sz val="11.0"/>
        <u/>
      </rPr>
      <t>Dragonyhm (World) (v1.1.0) (Demo) (GB Compatible) (Aftermarket) (Unl).zip</t>
    </r>
  </si>
  <si>
    <r>
      <rPr>
        <rFont val="&quot;Helvetica Neue&quot;, Helvetica, Arial, sans-serif"/>
        <color rgb="FF1155CC"/>
        <sz val="11.0"/>
        <u/>
      </rPr>
      <t>Driver (Europe) (En,Fr,De,Es,It) (Beta).zip</t>
    </r>
  </si>
  <si>
    <r>
      <rPr>
        <rFont val="&quot;Helvetica Neue&quot;, Helvetica, Arial, sans-serif"/>
        <color rgb="FF1155CC"/>
        <sz val="11.0"/>
        <u/>
      </rPr>
      <t>Driver (Europe) (En,Fr,De,Es,It).zip</t>
    </r>
  </si>
  <si>
    <r>
      <rPr>
        <rFont val="&quot;Helvetica Neue&quot;, Helvetica, Arial, sans-serif"/>
        <color rgb="FF1155CC"/>
        <sz val="11.0"/>
        <u/>
      </rPr>
      <t>Driver - You Are the Wheelman (USA) (En,Fr,De,Es,It).zip</t>
    </r>
  </si>
  <si>
    <r>
      <rPr>
        <rFont val="&quot;Helvetica Neue&quot;, Helvetica, Arial, sans-serif"/>
        <color rgb="FF1155CC"/>
        <sz val="11.0"/>
        <u/>
      </rPr>
      <t>Dropzone (Europe) (GB Compatible).zip</t>
    </r>
  </si>
  <si>
    <r>
      <rPr>
        <rFont val="&quot;Helvetica Neue&quot;, Helvetica, Arial, sans-serif"/>
        <color rgb="FF1155CC"/>
        <sz val="11.0"/>
        <u/>
      </rPr>
      <t>DryMouth (USA) (Unl).zip</t>
    </r>
  </si>
  <si>
    <r>
      <rPr>
        <rFont val="&quot;Helvetica Neue&quot;, Helvetica, Arial, sans-serif"/>
        <color rgb="FF1155CC"/>
        <sz val="11.0"/>
        <u/>
      </rPr>
      <t>Duke Nukem (Europe) (En,Fr,De,Es,It).zip</t>
    </r>
  </si>
  <si>
    <r>
      <rPr>
        <rFont val="&quot;Helvetica Neue&quot;, Helvetica, Arial, sans-serif"/>
        <color rgb="FF1155CC"/>
        <sz val="11.0"/>
        <u/>
      </rPr>
      <t>Duke Nukem (USA) (En,Fr,De,Es,It).zip</t>
    </r>
  </si>
  <si>
    <r>
      <rPr>
        <rFont val="&quot;Helvetica Neue&quot;, Helvetica, Arial, sans-serif"/>
        <color rgb="FF1155CC"/>
        <sz val="11.0"/>
        <u/>
      </rPr>
      <t>Dukes of Hazzard, The - Racing for Home (Europe) (En,Fr,De).zip</t>
    </r>
  </si>
  <si>
    <r>
      <rPr>
        <rFont val="&quot;Helvetica Neue&quot;, Helvetica, Arial, sans-serif"/>
        <color rgb="FF1155CC"/>
        <sz val="11.0"/>
        <u/>
      </rPr>
      <t>Dukes of Hazzard, The - Racing for Home (USA).zip</t>
    </r>
  </si>
  <si>
    <r>
      <rPr>
        <rFont val="&quot;Helvetica Neue&quot;, Helvetica, Arial, sans-serif"/>
        <color rgb="FF1155CC"/>
        <sz val="11.0"/>
        <u/>
      </rPr>
      <t>Dungeon Crystal (World) (v1.0) (Demo) (GB Compatible) (Aftermarket) (Unl).zip</t>
    </r>
  </si>
  <si>
    <r>
      <rPr>
        <rFont val="&quot;Helvetica Neue&quot;, Helvetica, Arial, sans-serif"/>
        <color rgb="FF1155CC"/>
        <sz val="11.0"/>
        <u/>
      </rPr>
      <t>Dungeon Crystal (World) (v1.1) (Demo) (GB Compatible) (Aftermarket) (Unl).zip</t>
    </r>
  </si>
  <si>
    <r>
      <rPr>
        <rFont val="&quot;Helvetica Neue&quot;, Helvetica, Arial, sans-serif"/>
        <color rgb="FF1155CC"/>
        <sz val="11.0"/>
        <u/>
      </rPr>
      <t>Dungeon Savior (Japan) (Rev 1) (Proto) (SGB Enhanced) (GB Compatible).zip</t>
    </r>
  </si>
  <si>
    <r>
      <rPr>
        <rFont val="&quot;Helvetica Neue&quot;, Helvetica, Arial, sans-serif"/>
        <color rgb="FF1155CC"/>
        <sz val="11.0"/>
        <u/>
      </rPr>
      <t>Dungeon Savior (Japan) (SGB Enhanced) (GB Compatible).zip</t>
    </r>
  </si>
  <si>
    <r>
      <rPr>
        <rFont val="&quot;Helvetica Neue&quot;, Helvetica, Arial, sans-serif"/>
        <color rgb="FF1155CC"/>
        <sz val="11.0"/>
        <u/>
      </rPr>
      <t>Dusky Dungeon (World) (v0.1.0) (Proto) (GB Compatible) (Aftermarket) (Unl).zip</t>
    </r>
  </si>
  <si>
    <r>
      <rPr>
        <rFont val="&quot;Helvetica Neue&quot;, Helvetica, Arial, sans-serif"/>
        <color rgb="FF1155CC"/>
        <sz val="11.0"/>
        <u/>
      </rPr>
      <t>Dusky Dungeon (World) (v0.2.0) (Proto) (GB Compatible) (Aftermarket) (Unl).zip</t>
    </r>
  </si>
  <si>
    <r>
      <rPr>
        <rFont val="&quot;Helvetica Neue&quot;, Helvetica, Arial, sans-serif"/>
        <color rgb="FF1155CC"/>
        <sz val="11.0"/>
        <u/>
      </rPr>
      <t>DynaMike (Europe) (Proto).zip</t>
    </r>
  </si>
  <si>
    <r>
      <rPr>
        <rFont val="&quot;Helvetica Neue&quot;, Helvetica, Arial, sans-serif"/>
        <color rgb="FF1155CC"/>
        <sz val="11.0"/>
        <u/>
      </rPr>
      <t>E.T. - The Extra-Terrestrial - Digital Companion (Europe) (Proto).zip</t>
    </r>
  </si>
  <si>
    <r>
      <rPr>
        <rFont val="&quot;Helvetica Neue&quot;, Helvetica, Arial, sans-serif"/>
        <color rgb="FF1155CC"/>
        <sz val="11.0"/>
        <u/>
      </rPr>
      <t>E.T. - The Extra-Terrestrial - Digital Companion (USA).zip</t>
    </r>
  </si>
  <si>
    <r>
      <rPr>
        <rFont val="&quot;Helvetica Neue&quot;, Helvetica, Arial, sans-serif"/>
        <color rgb="FF1155CC"/>
        <sz val="11.0"/>
        <u/>
      </rPr>
      <t>E.T. - The Extra-Terrestrial - Escape from Planet Earth (Europe) (En,Fr,De,Es,It,Nl).zip</t>
    </r>
  </si>
  <si>
    <r>
      <rPr>
        <rFont val="&quot;Helvetica Neue&quot;, Helvetica, Arial, sans-serif"/>
        <color rgb="FF1155CC"/>
        <sz val="11.0"/>
        <u/>
      </rPr>
      <t>E.T. - The Extra-Terrestrial - Escape from Planet Earth (USA).zip</t>
    </r>
  </si>
  <si>
    <r>
      <rPr>
        <rFont val="&quot;Helvetica Neue&quot;, Helvetica, Arial, sans-serif"/>
        <color rgb="FF1155CC"/>
        <sz val="11.0"/>
        <u/>
      </rPr>
      <t>E.T. - The Extra-Terrestrial and the Cosmic Garden (Europe) (En,Fr,De,Es,It,Nl).zip</t>
    </r>
  </si>
  <si>
    <r>
      <rPr>
        <rFont val="&quot;Helvetica Neue&quot;, Helvetica, Arial, sans-serif"/>
        <color rgb="FF1155CC"/>
        <sz val="11.0"/>
        <u/>
      </rPr>
      <t>E.T. - The Extra-Terrestrial and the Cosmic Garden (USA).zip</t>
    </r>
  </si>
  <si>
    <r>
      <rPr>
        <rFont val="&quot;Helvetica Neue&quot;, Helvetica, Arial, sans-serif"/>
        <color rgb="FF1155CC"/>
        <sz val="11.0"/>
        <u/>
      </rPr>
      <t>ECW Hardcore Revolution (USA, Europe).zip</t>
    </r>
  </si>
  <si>
    <r>
      <rPr>
        <rFont val="&quot;Helvetica Neue&quot;, Helvetica, Arial, sans-serif"/>
        <color rgb="FF1155CC"/>
        <sz val="11.0"/>
        <u/>
      </rPr>
      <t>ESPN International Track &amp; Field (USA).zip</t>
    </r>
  </si>
  <si>
    <r>
      <rPr>
        <rFont val="&quot;Helvetica Neue&quot;, Helvetica, Arial, sans-serif"/>
        <color rgb="FF1155CC"/>
        <sz val="11.0"/>
        <u/>
      </rPr>
      <t>ESPN National Hockey Night (USA).zip</t>
    </r>
  </si>
  <si>
    <r>
      <rPr>
        <rFont val="&quot;Helvetica Neue&quot;, Helvetica, Arial, sans-serif"/>
        <color rgb="FF1155CC"/>
        <sz val="11.0"/>
        <u/>
      </rPr>
      <t>Earthworm Jim - Menace 2 the Galaxy (USA, Europe) (GB Compatible).zip</t>
    </r>
  </si>
  <si>
    <r>
      <rPr>
        <rFont val="&quot;Helvetica Neue&quot;, Helvetica, Arial, sans-serif"/>
        <color rgb="FF1155CC"/>
        <sz val="11.0"/>
        <u/>
      </rPr>
      <t>Egbert (World) (Aftermarket) (Unl).zip</t>
    </r>
  </si>
  <si>
    <r>
      <rPr>
        <rFont val="&quot;Helvetica Neue&quot;, Helvetica, Arial, sans-serif"/>
        <color rgb="FF1155CC"/>
        <sz val="11.0"/>
        <u/>
      </rPr>
      <t>Elang 2003 - Mark of the Wolfs (Taiwan) (En) (Unl).zip</t>
    </r>
  </si>
  <si>
    <r>
      <rPr>
        <rFont val="&quot;Helvetica Neue&quot;, Helvetica, Arial, sans-serif"/>
        <color rgb="FF1155CC"/>
        <sz val="11.0"/>
        <u/>
      </rPr>
      <t>Elang Chuanshuo - Shiji Zhi Zhan (Taiwan) (Unl).zip</t>
    </r>
  </si>
  <si>
    <r>
      <rPr>
        <rFont val="&quot;Helvetica Neue&quot;, Helvetica, Arial, sans-serif"/>
        <color rgb="FF1155CC"/>
        <sz val="11.0"/>
        <u/>
      </rPr>
      <t>Elemental Fighter (USA) (Proto).zip</t>
    </r>
  </si>
  <si>
    <r>
      <rPr>
        <rFont val="&quot;Helvetica Neue&quot;, Helvetica, Arial, sans-serif"/>
        <color rgb="FF1155CC"/>
        <sz val="11.0"/>
        <u/>
      </rPr>
      <t>Elementaria - Orientational Waltz (World) (Demo) (GB Compatible) (Aftermarket) (Unl).zip</t>
    </r>
  </si>
  <si>
    <r>
      <rPr>
        <rFont val="&quot;Helvetica Neue&quot;, Helvetica, Arial, sans-serif"/>
        <color rgb="FF1155CC"/>
        <sz val="11.0"/>
        <u/>
      </rPr>
      <t>Elevator Action EX (Europe) (En,Fr,De,Es,It).zip</t>
    </r>
  </si>
  <si>
    <r>
      <rPr>
        <rFont val="&quot;Helvetica Neue&quot;, Helvetica, Arial, sans-serif"/>
        <color rgb="FF1155CC"/>
        <sz val="11.0"/>
        <u/>
      </rPr>
      <t>Elevator Action EX (Japan).zip</t>
    </r>
  </si>
  <si>
    <r>
      <rPr>
        <rFont val="&quot;Helvetica Neue&quot;, Helvetica, Arial, sans-serif"/>
        <color rgb="FF1155CC"/>
        <sz val="11.0"/>
        <u/>
      </rPr>
      <t>Elie no Atelier GB (Japan) (SGB Enhanced) (GB Compatible).zip</t>
    </r>
  </si>
  <si>
    <r>
      <rPr>
        <rFont val="&quot;Helvetica Neue&quot;, Helvetica, Arial, sans-serif"/>
        <color rgb="FF1155CC"/>
        <sz val="11.0"/>
        <u/>
      </rPr>
      <t>Emo Cheng 2 - Fengyun Pian (Taiwan) (Unl).zip</t>
    </r>
  </si>
  <si>
    <r>
      <rPr>
        <rFont val="&quot;Helvetica Neue&quot;, Helvetica, Arial, sans-serif"/>
        <color rgb="FF1155CC"/>
        <sz val="11.0"/>
        <u/>
      </rPr>
      <t>Emo Cheng DX (Taiwan) (Demo) (Unl).zip</t>
    </r>
  </si>
  <si>
    <r>
      <rPr>
        <rFont val="&quot;Helvetica Neue&quot;, Helvetica, Arial, sans-serif"/>
        <color rgb="FF1155CC"/>
        <sz val="11.0"/>
        <u/>
      </rPr>
      <t>Emo Cheng DX (Taiwan) (Unl).zip</t>
    </r>
  </si>
  <si>
    <r>
      <rPr>
        <rFont val="&quot;Helvetica Neue&quot;, Helvetica, Arial, sans-serif"/>
        <color rgb="FF1155CC"/>
        <sz val="11.0"/>
        <u/>
      </rPr>
      <t>Emo Dao (Taiwan) (Unl).zip</t>
    </r>
  </si>
  <si>
    <r>
      <rPr>
        <rFont val="&quot;Helvetica Neue&quot;, Helvetica, Arial, sans-serif"/>
        <color rgb="FF1155CC"/>
        <sz val="11.0"/>
        <u/>
      </rPr>
      <t>Emperor's New Groove, The (Europe) (En,Fr,De,Es,It).zip</t>
    </r>
  </si>
  <si>
    <r>
      <rPr>
        <rFont val="&quot;Helvetica Neue&quot;, Helvetica, Arial, sans-serif"/>
        <color rgb="FF1155CC"/>
        <sz val="11.0"/>
        <u/>
      </rPr>
      <t>Emperor's New Groove, The (USA).zip</t>
    </r>
  </si>
  <si>
    <r>
      <rPr>
        <rFont val="&quot;Helvetica Neue&quot;, Helvetica, Arial, sans-serif"/>
        <color rgb="FF1155CC"/>
        <sz val="11.0"/>
        <u/>
      </rPr>
      <t>Empire of Dreams, The (World) (Demo) (GB Compatible) (Aftermarket) (Unl).zip</t>
    </r>
  </si>
  <si>
    <r>
      <rPr>
        <rFont val="&quot;Helvetica Neue&quot;, Helvetica, Arial, sans-serif"/>
        <color rgb="FF1155CC"/>
        <sz val="11.0"/>
        <u/>
      </rPr>
      <t>Equestriad 2001 (Europe) (Proto).zip</t>
    </r>
  </si>
  <si>
    <r>
      <rPr>
        <rFont val="&quot;Helvetica Neue&quot;, Helvetica, Arial, sans-serif"/>
        <color rgb="FF1155CC"/>
        <sz val="11.0"/>
        <u/>
      </rPr>
      <t>Escape from Vostok (World) (Proto) (GB Compatible) (Aftermarket) (Unl).zip</t>
    </r>
  </si>
  <si>
    <r>
      <rPr>
        <rFont val="&quot;Helvetica Neue&quot;, Helvetica, Arial, sans-serif"/>
        <color rgb="FF1155CC"/>
        <sz val="11.0"/>
        <u/>
      </rPr>
      <t>Estpolis Denki - Yomigaeru Densetsu (Japan).zip</t>
    </r>
  </si>
  <si>
    <r>
      <rPr>
        <rFont val="&quot;Helvetica Neue&quot;, Helvetica, Arial, sans-serif"/>
        <color rgb="FF1155CC"/>
        <sz val="11.0"/>
        <u/>
      </rPr>
      <t>EuroSport Pro Champ Fishing (Europe) (Proto) (GB Compatible).zip</t>
    </r>
  </si>
  <si>
    <r>
      <rPr>
        <rFont val="&quot;Helvetica Neue&quot;, Helvetica, Arial, sans-serif"/>
        <color rgb="FF1155CC"/>
        <sz val="11.0"/>
        <u/>
      </rPr>
      <t>EuroSport XS Racing (Europe) (Proto) (GB Compatible).zip</t>
    </r>
  </si>
  <si>
    <r>
      <rPr>
        <rFont val="&quot;Helvetica Neue&quot;, Helvetica, Arial, sans-serif"/>
        <color rgb="FF1155CC"/>
        <sz val="11.0"/>
        <u/>
      </rPr>
      <t>European Super League (Europe) (En,Fr,De,Es,It).zip</t>
    </r>
  </si>
  <si>
    <r>
      <rPr>
        <rFont val="&quot;Helvetica Neue&quot;, Helvetica, Arial, sans-serif"/>
        <color rgb="FF1155CC"/>
        <sz val="11.0"/>
        <u/>
      </rPr>
      <t>Evel Knievel (Europe) (En,Fr,De,Es,It,Nl,Sv) (GB Compatible).zip</t>
    </r>
  </si>
  <si>
    <r>
      <rPr>
        <rFont val="&quot;Helvetica Neue&quot;, Helvetica, Arial, sans-serif"/>
        <color rgb="FF1155CC"/>
        <sz val="11.0"/>
        <u/>
      </rPr>
      <t>Evel Knievel (USA) (GB Compatible).zip</t>
    </r>
  </si>
  <si>
    <r>
      <rPr>
        <rFont val="&quot;Helvetica Neue&quot;, Helvetica, Arial, sans-serif"/>
        <color rgb="FF1155CC"/>
        <sz val="11.0"/>
        <u/>
      </rPr>
      <t>Everlasting Summer (World) (Proto) (Aftermarket) (Unl).zip</t>
    </r>
  </si>
  <si>
    <r>
      <rPr>
        <rFont val="&quot;Helvetica Neue&quot;, Helvetica, Arial, sans-serif"/>
        <color rgb="FF1155CC"/>
        <sz val="11.0"/>
        <u/>
      </rPr>
      <t>Expiration Date (World) (GB Compatible) (Aftermarket) (Unl).zip</t>
    </r>
  </si>
  <si>
    <r>
      <rPr>
        <rFont val="&quot;Helvetica Neue&quot;, Helvetica, Arial, sans-serif"/>
        <color rgb="FF1155CC"/>
        <sz val="11.0"/>
        <u/>
      </rPr>
      <t>Expiration Date (World) (v1.5) (GB Compatible) (Aftermarket) (Unl).zip</t>
    </r>
  </si>
  <si>
    <r>
      <rPr>
        <rFont val="&quot;Helvetica Neue&quot;, Helvetica, Arial, sans-serif"/>
        <color rgb="FF1155CC"/>
        <sz val="11.0"/>
        <u/>
      </rPr>
      <t>Exploits of Fingers Malone, The (World) (Aftermarket) (Unl).zip</t>
    </r>
  </si>
  <si>
    <r>
      <rPr>
        <rFont val="&quot;Helvetica Neue&quot;, Helvetica, Arial, sans-serif"/>
        <color rgb="FF1155CC"/>
        <sz val="11.0"/>
        <u/>
      </rPr>
      <t>Extreme Ghostbusters (Europe) (En,Fr,De,Es,It,Pt).zip</t>
    </r>
  </si>
  <si>
    <r>
      <rPr>
        <rFont val="&quot;Helvetica Neue&quot;, Helvetica, Arial, sans-serif"/>
        <color rgb="FF1155CC"/>
        <sz val="11.0"/>
        <u/>
      </rPr>
      <t>Extreme Sports with the Berenstain Bears (USA, Europe) (En,Fr,De,Es,It).zip</t>
    </r>
  </si>
  <si>
    <r>
      <rPr>
        <rFont val="&quot;Helvetica Neue&quot;, Helvetica, Arial, sans-serif"/>
        <color rgb="FF1155CC"/>
        <sz val="11.0"/>
        <u/>
      </rPr>
      <t>F-1 World Grand Prix (Europe) (Beta).zip</t>
    </r>
  </si>
  <si>
    <r>
      <rPr>
        <rFont val="&quot;Helvetica Neue&quot;, Helvetica, Arial, sans-serif"/>
        <color rgb="FF1155CC"/>
        <sz val="11.0"/>
        <u/>
      </rPr>
      <t>F-1 World Grand Prix (Europe) (En,Fr,De,Es).zip</t>
    </r>
  </si>
  <si>
    <r>
      <rPr>
        <rFont val="&quot;Helvetica Neue&quot;, Helvetica, Arial, sans-serif"/>
        <color rgb="FF1155CC"/>
        <sz val="11.0"/>
        <u/>
      </rPr>
      <t>F-1 World Grand Prix (Japan) (En) (Beta 1).zip</t>
    </r>
  </si>
  <si>
    <r>
      <rPr>
        <rFont val="&quot;Helvetica Neue&quot;, Helvetica, Arial, sans-serif"/>
        <color rgb="FF1155CC"/>
        <sz val="11.0"/>
        <u/>
      </rPr>
      <t>F-1 World Grand Prix (Japan) (En) (Beta 2).zip</t>
    </r>
  </si>
  <si>
    <r>
      <rPr>
        <rFont val="&quot;Helvetica Neue&quot;, Helvetica, Arial, sans-serif"/>
        <color rgb="FF1155CC"/>
        <sz val="11.0"/>
        <u/>
      </rPr>
      <t>F-18 Thunder Strike (USA, Europe) (Beta) (Rumble Version).zip</t>
    </r>
  </si>
  <si>
    <r>
      <rPr>
        <rFont val="&quot;Helvetica Neue&quot;, Helvetica, Arial, sans-serif"/>
        <color rgb="FF1155CC"/>
        <sz val="11.0"/>
        <u/>
      </rPr>
      <t>F-18 Thunder Strike (USA, Europe).zip</t>
    </r>
  </si>
  <si>
    <r>
      <rPr>
        <rFont val="&quot;Helvetica Neue&quot;, Helvetica, Arial, sans-serif"/>
        <color rgb="FF1155CC"/>
        <sz val="11.0"/>
        <u/>
      </rPr>
      <t>F.A. Premier League Stars 2001, The (Europe).zip</t>
    </r>
  </si>
  <si>
    <r>
      <rPr>
        <rFont val="&quot;Helvetica Neue&quot;, Helvetica, Arial, sans-serif"/>
        <color rgb="FF1155CC"/>
        <sz val="11.0"/>
        <u/>
      </rPr>
      <t>F1 Championship Season 2000 (Brazil) (En,Fr,De,Es,It).zip</t>
    </r>
  </si>
  <si>
    <r>
      <rPr>
        <rFont val="&quot;Helvetica Neue&quot;, Helvetica, Arial, sans-serif"/>
        <color rgb="FF1155CC"/>
        <sz val="11.0"/>
        <u/>
      </rPr>
      <t>F1 Championship Season 2000 (Europe) (En,Fr,De,Es,It).zip</t>
    </r>
  </si>
  <si>
    <r>
      <rPr>
        <rFont val="&quot;Helvetica Neue&quot;, Helvetica, Arial, sans-serif"/>
        <color rgb="FF1155CC"/>
        <sz val="11.0"/>
        <u/>
      </rPr>
      <t>F1 Racing Championship (Europe) (En,Fr,De,Es,It) (Beta).zip</t>
    </r>
  </si>
  <si>
    <r>
      <rPr>
        <rFont val="&quot;Helvetica Neue&quot;, Helvetica, Arial, sans-serif"/>
        <color rgb="FF1155CC"/>
        <sz val="11.0"/>
        <u/>
      </rPr>
      <t>F1 Racing Championship (Europe) (En,Fr,De,Es,It).zip</t>
    </r>
  </si>
  <si>
    <r>
      <rPr>
        <rFont val="&quot;Helvetica Neue&quot;, Helvetica, Arial, sans-serif"/>
        <color rgb="FF1155CC"/>
        <sz val="11.0"/>
        <u/>
      </rPr>
      <t>F1 Racing Championship (USA) (En,Fr,De,Es,It) (Proto).zip</t>
    </r>
  </si>
  <si>
    <r>
      <rPr>
        <rFont val="&quot;Helvetica Neue&quot;, Helvetica, Arial, sans-serif"/>
        <color rgb="FF1155CC"/>
        <sz val="11.0"/>
        <u/>
      </rPr>
      <t>F1 World Grand Prix II for Game Boy Color (Europe) (En,Fr,De,Es).zip</t>
    </r>
  </si>
  <si>
    <r>
      <rPr>
        <rFont val="&quot;Helvetica Neue&quot;, Helvetica, Arial, sans-serif"/>
        <color rgb="FF1155CC"/>
        <sz val="11.0"/>
        <u/>
      </rPr>
      <t>F1 World Grand Prix II for Game Boy Color (Japan) (En,Ja).zip</t>
    </r>
  </si>
  <si>
    <r>
      <rPr>
        <rFont val="&quot;Helvetica Neue&quot;, Helvetica, Arial, sans-serif"/>
        <color rgb="FF1155CC"/>
        <sz val="11.0"/>
        <u/>
      </rPr>
      <t>F1 World Grand Prix II for Game Boy Color (USA) (En,Fr,De,Es).zip</t>
    </r>
  </si>
  <si>
    <r>
      <rPr>
        <rFont val="&quot;Helvetica Neue&quot;, Helvetica, Arial, sans-serif"/>
        <color rgb="FF1155CC"/>
        <sz val="11.0"/>
        <u/>
      </rPr>
      <t>FGB (USA) (Proto) (2001-05-15).zip</t>
    </r>
  </si>
  <si>
    <r>
      <rPr>
        <rFont val="&quot;Helvetica Neue&quot;, Helvetica, Arial, sans-serif"/>
        <color rgb="FF1155CC"/>
        <sz val="11.0"/>
        <u/>
      </rPr>
      <t>FIFA 2000 (USA, Europe) (SGB Enhanced) (GB Compatible).zip</t>
    </r>
  </si>
  <si>
    <r>
      <rPr>
        <rFont val="&quot;Helvetica Neue&quot;, Helvetica, Arial, sans-serif"/>
        <color rgb="FF1155CC"/>
        <sz val="11.0"/>
        <u/>
      </rPr>
      <t>Fairy Kitty no Kaiun Jiten - Yousei no Kuni no Uranai Shugyou (Japan) (Rev 1) (SGB Enhanced) (GB Compatible).zip</t>
    </r>
  </si>
  <si>
    <r>
      <rPr>
        <rFont val="&quot;Helvetica Neue&quot;, Helvetica, Arial, sans-serif"/>
        <color rgb="FF1155CC"/>
        <sz val="11.0"/>
        <u/>
      </rPr>
      <t>Fairy Kitty no Kaiun Jiten - Yousei no Kuni no Uranai Shugyou (Japan) (SGB Enhanced) (GB Compatible).zip</t>
    </r>
  </si>
  <si>
    <r>
      <rPr>
        <rFont val="&quot;Helvetica Neue&quot;, Helvetica, Arial, sans-serif"/>
        <color rgb="FF1155CC"/>
        <sz val="11.0"/>
        <u/>
      </rPr>
      <t>Far After (World) (v1.01) (Demo) (GB Compatible) (Aftermarket) (Unl).zip</t>
    </r>
  </si>
  <si>
    <r>
      <rPr>
        <rFont val="&quot;Helvetica Neue&quot;, Helvetica, Arial, sans-serif"/>
        <color rgb="FF1155CC"/>
        <sz val="11.0"/>
        <u/>
      </rPr>
      <t>Far After (World) (v1.1) (Demo) (GB Compatible) (Aftermarket) (Unl).zip</t>
    </r>
  </si>
  <si>
    <r>
      <rPr>
        <rFont val="&quot;Helvetica Neue&quot;, Helvetica, Arial, sans-serif"/>
        <color rgb="FF1155CC"/>
        <sz val="11.0"/>
        <u/>
      </rPr>
      <t>Featherless Cake Delivery (World) (v1.0) (GB Compatible) (Aftermarket) (Unl).zip</t>
    </r>
  </si>
  <si>
    <r>
      <rPr>
        <rFont val="&quot;Helvetica Neue&quot;, Helvetica, Arial, sans-serif"/>
        <color rgb="FF1155CC"/>
        <sz val="11.0"/>
        <u/>
      </rPr>
      <t>Featherless Cake Delivery (World) (v2.0) (GB Compatible) (Aftermarket) (Unl).zip</t>
    </r>
  </si>
  <si>
    <r>
      <rPr>
        <rFont val="&quot;Helvetica Neue&quot;, Helvetica, Arial, sans-serif"/>
        <color rgb="FF1155CC"/>
        <sz val="11.0"/>
        <u/>
      </rPr>
      <t>Feed IT Souls (World) (v1.3) (Aftermarket) (Unl).zip</t>
    </r>
  </si>
  <si>
    <r>
      <rPr>
        <rFont val="&quot;Helvetica Neue&quot;, Helvetica, Arial, sans-serif"/>
        <color rgb="FF1155CC"/>
        <sz val="11.0"/>
        <u/>
      </rPr>
      <t>Feed IT Souls (World) (v1.4) (Aftermarket) (Unl).zip</t>
    </r>
  </si>
  <si>
    <r>
      <rPr>
        <rFont val="&quot;Helvetica Neue&quot;, Helvetica, Arial, sans-serif"/>
        <color rgb="FF1155CC"/>
        <sz val="11.0"/>
        <u/>
      </rPr>
      <t>Feed The Monster (World) (GB Compatible) (Aftermarket) (Pirate).zip</t>
    </r>
  </si>
  <si>
    <r>
      <rPr>
        <rFont val="&quot;Helvetica Neue&quot;, Helvetica, Arial, sans-serif"/>
        <color rgb="FF1155CC"/>
        <sz val="11.0"/>
        <u/>
      </rPr>
      <t>Fellowship of the Rings (China) (En) (Unl).zip</t>
    </r>
  </si>
  <si>
    <r>
      <rPr>
        <rFont val="&quot;Helvetica Neue&quot;, Helvetica, Arial, sans-serif"/>
        <color rgb="FF1155CC"/>
        <sz val="11.0"/>
        <u/>
      </rPr>
      <t>Fellowship of the Rings (Taiwan) (En) (Unl).zip</t>
    </r>
  </si>
  <si>
    <r>
      <rPr>
        <rFont val="&quot;Helvetica Neue&quot;, Helvetica, Arial, sans-serif"/>
        <color rgb="FF1155CC"/>
        <sz val="11.0"/>
        <u/>
      </rPr>
      <t>Feng Kuang A Gei III - Chaoji Zhadan Ren (Taiwan) (Unl).zip</t>
    </r>
  </si>
  <si>
    <r>
      <rPr>
        <rFont val="&quot;Helvetica Neue&quot;, Helvetica, Arial, sans-serif"/>
        <color rgb="FF1155CC"/>
        <sz val="11.0"/>
        <u/>
      </rPr>
      <t>Feng Zhi Gou II (Taiwan) (Unl).zip</t>
    </r>
  </si>
  <si>
    <r>
      <rPr>
        <rFont val="&quot;Helvetica Neue&quot;, Helvetica, Arial, sans-serif"/>
        <color rgb="FF1155CC"/>
        <sz val="11.0"/>
        <u/>
      </rPr>
      <t>Fengkuang Dafuweng (Taiwan) (Unl) (Alt).zip</t>
    </r>
  </si>
  <si>
    <r>
      <rPr>
        <rFont val="&quot;Helvetica Neue&quot;, Helvetica, Arial, sans-serif"/>
        <color rgb="FF1155CC"/>
        <sz val="11.0"/>
        <u/>
      </rPr>
      <t>Fengkuang Dafuweng (Taiwan) (Unl).zip</t>
    </r>
  </si>
  <si>
    <r>
      <rPr>
        <rFont val="&quot;Helvetica Neue&quot;, Helvetica, Arial, sans-serif"/>
        <color rgb="FF1155CC"/>
        <sz val="11.0"/>
        <u/>
      </rPr>
      <t>Ferret Monogatari (Japan).zip</t>
    </r>
  </si>
  <si>
    <r>
      <rPr>
        <rFont val="&quot;Helvetica Neue&quot;, Helvetica, Arial, sans-serif"/>
        <color rgb="FF1155CC"/>
        <sz val="11.0"/>
        <u/>
      </rPr>
      <t>Fighter on the Path of Glory (World) (En,Ja) (v1.00) (GB Compatible) (Aftermarket) (Unl).zip</t>
    </r>
  </si>
  <si>
    <r>
      <rPr>
        <rFont val="&quot;Helvetica Neue&quot;, Helvetica, Arial, sans-serif"/>
        <color rgb="FF1155CC"/>
        <sz val="11.0"/>
        <u/>
      </rPr>
      <t>Fillo - Crystal Version (World) (Aftermarket) (Unl).zip</t>
    </r>
  </si>
  <si>
    <r>
      <rPr>
        <rFont val="&quot;Helvetica Neue&quot;, Helvetica, Arial, sans-serif"/>
        <color rgb="FF1155CC"/>
        <sz val="11.0"/>
        <u/>
      </rPr>
      <t>Find Out (World) (GB Compatible) (Aftermarket) (Unl).zip</t>
    </r>
  </si>
  <si>
    <r>
      <rPr>
        <rFont val="&quot;Helvetica Neue&quot;, Helvetica, Arial, sans-serif"/>
        <color rgb="FF1155CC"/>
        <sz val="11.0"/>
        <u/>
      </rPr>
      <t>Finders Keepers (World) (Aftermarket) (Unl).zip</t>
    </r>
  </si>
  <si>
    <r>
      <rPr>
        <rFont val="&quot;Helvetica Neue&quot;, Helvetica, Arial, sans-serif"/>
        <color rgb="FF1155CC"/>
        <sz val="11.0"/>
        <u/>
      </rPr>
      <t>Fire Ant (World) (Aftermarket) (Unl).zip</t>
    </r>
  </si>
  <si>
    <r>
      <rPr>
        <rFont val="&quot;Helvetica Neue&quot;, Helvetica, Arial, sans-serif"/>
        <color rgb="FF1155CC"/>
        <sz val="11.0"/>
        <u/>
      </rPr>
      <t>Fireman Fred (World) (Aftermarket) (Unl).zip</t>
    </r>
  </si>
  <si>
    <r>
      <rPr>
        <rFont val="&quot;Helvetica Neue&quot;, Helvetica, Arial, sans-serif"/>
        <color rgb="FF1155CC"/>
        <sz val="11.0"/>
        <u/>
      </rPr>
      <t>Firemen (World) (Aftermarket) (Unl).zip</t>
    </r>
  </si>
  <si>
    <r>
      <rPr>
        <rFont val="&quot;Helvetica Neue&quot;, Helvetica, Arial, sans-serif"/>
        <color rgb="FF1155CC"/>
        <sz val="11.0"/>
        <u/>
      </rPr>
      <t>Fish Files, The (Europe) (En,Fr,De,Es,It).zip</t>
    </r>
  </si>
  <si>
    <r>
      <rPr>
        <rFont val="&quot;Helvetica Neue&quot;, Helvetica, Arial, sans-serif"/>
        <color rgb="FF1155CC"/>
        <sz val="11.0"/>
        <u/>
      </rPr>
      <t>Fishing for Asteroids (World) (v1.0) (Mini Jam 153) (GB Compatible) (Aftermarket) (Unl).zip</t>
    </r>
  </si>
  <si>
    <r>
      <rPr>
        <rFont val="&quot;Helvetica Neue&quot;, Helvetica, Arial, sans-serif"/>
        <color rgb="FF1155CC"/>
        <sz val="11.0"/>
        <u/>
      </rPr>
      <t>Fishing for Asteroids (World) (v1.1) (GB Compatible) (Aftermarket) (Unl).zip</t>
    </r>
  </si>
  <si>
    <r>
      <rPr>
        <rFont val="&quot;Helvetica Neue&quot;, Helvetica, Arial, sans-serif"/>
        <color rgb="FF1155CC"/>
        <sz val="11.0"/>
        <u/>
      </rPr>
      <t>Fishnet Burn (World) (Demo) (Aftermarket) (Unl).zip</t>
    </r>
  </si>
  <si>
    <r>
      <rPr>
        <rFont val="&quot;Helvetica Neue&quot;, Helvetica, Arial, sans-serif"/>
        <color rgb="FF1155CC"/>
        <sz val="11.0"/>
        <u/>
      </rPr>
      <t>Fix &amp; Foxi - Episode 1 - Lupo (Europe) (En,Fr,De).zip</t>
    </r>
  </si>
  <si>
    <r>
      <rPr>
        <rFont val="&quot;Helvetica Neue&quot;, Helvetica, Arial, sans-serif"/>
        <color rgb="FF1155CC"/>
        <sz val="11.0"/>
        <u/>
      </rPr>
      <t>Fix It Felix Jr. (World) (GB Compatible) (Aftermarket) (Unl).zip</t>
    </r>
  </si>
  <si>
    <r>
      <rPr>
        <rFont val="&quot;Helvetica Neue&quot;, Helvetica, Arial, sans-serif"/>
        <color rgb="FF1155CC"/>
        <sz val="11.0"/>
        <u/>
      </rPr>
      <t>Fix My Heart (World) (GB Compo 2021) (GB Compatible) (Aftermarket) (Unl).zip</t>
    </r>
  </si>
  <si>
    <r>
      <rPr>
        <rFont val="&quot;Helvetica Neue&quot;, Helvetica, Arial, sans-serif"/>
        <color rgb="FF1155CC"/>
        <sz val="11.0"/>
        <u/>
      </rPr>
      <t>Flashin' (World) (v3.0) (GB Compatible) (Aftermarket) (Unl).zip</t>
    </r>
  </si>
  <si>
    <r>
      <rPr>
        <rFont val="&quot;Helvetica Neue&quot;, Helvetica, Arial, sans-serif"/>
        <color rgb="FF1155CC"/>
        <sz val="11.0"/>
        <u/>
      </rPr>
      <t>Flintstones, The - Burgertime in Bedrock (Europe) (En,Fr,De,Es,It) (Beta).zip</t>
    </r>
  </si>
  <si>
    <r>
      <rPr>
        <rFont val="&quot;Helvetica Neue&quot;, Helvetica, Arial, sans-serif"/>
        <color rgb="FF1155CC"/>
        <sz val="11.0"/>
        <u/>
      </rPr>
      <t>Flintstones, The - Burgertime in Bedrock (Europe) (En,Fr,De,Es,It).zip</t>
    </r>
  </si>
  <si>
    <r>
      <rPr>
        <rFont val="&quot;Helvetica Neue&quot;, Helvetica, Arial, sans-serif"/>
        <color rgb="FF1155CC"/>
        <sz val="11.0"/>
        <u/>
      </rPr>
      <t>Flintstones, The - Burgertime in Bedrock (USA).zip</t>
    </r>
  </si>
  <si>
    <r>
      <rPr>
        <rFont val="&quot;Helvetica Neue&quot;, Helvetica, Arial, sans-serif"/>
        <color rgb="FF1155CC"/>
        <sz val="11.0"/>
        <u/>
      </rPr>
      <t>Flipper &amp; Lopaka (Europe) (En,Fr,De,Es,It,Nl,Pt,Sv,No,Da).zip</t>
    </r>
  </si>
  <si>
    <r>
      <rPr>
        <rFont val="&quot;Helvetica Neue&quot;, Helvetica, Arial, sans-serif"/>
        <color rgb="FF1155CC"/>
        <sz val="11.0"/>
        <u/>
      </rPr>
      <t>Flooder (World) (Aftermarket) (Unl).zip</t>
    </r>
  </si>
  <si>
    <r>
      <rPr>
        <rFont val="&quot;Helvetica Neue&quot;, Helvetica, Arial, sans-serif"/>
        <color rgb="FF1155CC"/>
        <sz val="11.0"/>
        <u/>
      </rPr>
      <t>Flooder (World) (Anniversary Edition) (Aftermarket) (Unl).zip</t>
    </r>
  </si>
  <si>
    <r>
      <rPr>
        <rFont val="&quot;Helvetica Neue&quot;, Helvetica, Arial, sans-serif"/>
        <color rgb="FF1155CC"/>
        <sz val="11.0"/>
        <u/>
      </rPr>
      <t>Floracy (Europe) (Proto) (2000-10-10).zip</t>
    </r>
  </si>
  <si>
    <r>
      <rPr>
        <rFont val="&quot;Helvetica Neue&quot;, Helvetica, Arial, sans-serif"/>
        <color rgb="FF1155CC"/>
        <sz val="11.0"/>
        <u/>
      </rPr>
      <t>Foal's Creek (World) (v1.05) (GB Compatible) (Aftermarket) (Unl).zip</t>
    </r>
  </si>
  <si>
    <r>
      <rPr>
        <rFont val="&quot;Helvetica Neue&quot;, Helvetica, Arial, sans-serif"/>
        <color rgb="FF1155CC"/>
        <sz val="11.0"/>
        <u/>
      </rPr>
      <t>Foal's Creek (World) (v1.06) (GB Compatible) (Aftermarket) (Unl).zip</t>
    </r>
  </si>
  <si>
    <r>
      <rPr>
        <rFont val="&quot;Helvetica Neue&quot;, Helvetica, Arial, sans-serif"/>
        <color rgb="FF1155CC"/>
        <sz val="11.0"/>
        <u/>
      </rPr>
      <t>Force 21 (USA) (En,Fr,De).zip</t>
    </r>
  </si>
  <si>
    <r>
      <rPr>
        <rFont val="&quot;Helvetica Neue&quot;, Helvetica, Arial, sans-serif"/>
        <color rgb="FF1155CC"/>
        <sz val="11.0"/>
        <u/>
      </rPr>
      <t>Forest of Fallen Knights (World) (Beta) (GB Compatible) (Aftermarket) (Unl).zip</t>
    </r>
  </si>
  <si>
    <r>
      <rPr>
        <rFont val="&quot;Helvetica Neue&quot;, Helvetica, Arial, sans-serif"/>
        <color rgb="FF1155CC"/>
        <sz val="11.0"/>
        <u/>
      </rPr>
      <t>Forest of Fallen Knights (World) (GB Compatible) (Aftermarket) (Unl).zip</t>
    </r>
  </si>
  <si>
    <r>
      <rPr>
        <rFont val="&quot;Helvetica Neue&quot;, Helvetica, Arial, sans-serif"/>
        <color rgb="FF1155CC"/>
        <sz val="11.0"/>
        <u/>
      </rPr>
      <t>Formula One 2000 (Europe) (En,Fr,De,Es,It) (Proto).zip</t>
    </r>
  </si>
  <si>
    <r>
      <rPr>
        <rFont val="&quot;Helvetica Neue&quot;, Helvetica, Arial, sans-serif"/>
        <color rgb="FF1155CC"/>
        <sz val="11.0"/>
        <u/>
      </rPr>
      <t>Formula One 2000 (USA).zip</t>
    </r>
  </si>
  <si>
    <r>
      <rPr>
        <rFont val="&quot;Helvetica Neue&quot;, Helvetica, Arial, sans-serif"/>
        <color rgb="FF1155CC"/>
        <sz val="11.0"/>
        <u/>
      </rPr>
      <t>Fort Boyard (Europe) (En,Fr,De,Es,It,Nl,Pt).zip</t>
    </r>
  </si>
  <si>
    <r>
      <rPr>
        <rFont val="&quot;Helvetica Neue&quot;, Helvetica, Arial, sans-serif"/>
        <color rgb="FF1155CC"/>
        <sz val="11.0"/>
        <u/>
      </rPr>
      <t>Freestyle Scooter (Europe).zip</t>
    </r>
  </si>
  <si>
    <r>
      <rPr>
        <rFont val="&quot;Helvetica Neue&quot;, Helvetica, Arial, sans-serif"/>
        <color rgb="FF1155CC"/>
        <sz val="11.0"/>
        <u/>
      </rPr>
      <t>Friday the 13th - The GB Game (World) (GB Compatible) (Aftermarket) (Unl).zip</t>
    </r>
  </si>
  <si>
    <r>
      <rPr>
        <rFont val="&quot;Helvetica Neue&quot;, Helvetica, Arial, sans-serif"/>
        <color rgb="FF1155CC"/>
        <sz val="11.0"/>
        <u/>
      </rPr>
      <t>Friendly Fire (World) (Aftermarket) (Unl).zip</t>
    </r>
  </si>
  <si>
    <r>
      <rPr>
        <rFont val="&quot;Helvetica Neue&quot;, Helvetica, Arial, sans-serif"/>
        <color rgb="FF1155CC"/>
        <sz val="11.0"/>
        <u/>
      </rPr>
      <t>Friendly Fire (World) (GB Showdown) (GB Compatible) (Aftermarket) (Unl).zip</t>
    </r>
  </si>
  <si>
    <r>
      <rPr>
        <rFont val="&quot;Helvetica Neue&quot;, Helvetica, Arial, sans-serif"/>
        <color rgb="FF1155CC"/>
        <sz val="11.0"/>
        <u/>
      </rPr>
      <t>Frogger (Europe) (En,Fr,De,Es,It,Nl) (GB Compatible).zip</t>
    </r>
  </si>
  <si>
    <r>
      <rPr>
        <rFont val="&quot;Helvetica Neue&quot;, Helvetica, Arial, sans-serif"/>
        <color rgb="FF1155CC"/>
        <sz val="11.0"/>
        <u/>
      </rPr>
      <t>Frogger (USA) (GB Compatible).zip</t>
    </r>
  </si>
  <si>
    <r>
      <rPr>
        <rFont val="&quot;Helvetica Neue&quot;, Helvetica, Arial, sans-serif"/>
        <color rgb="FF1155CC"/>
        <sz val="11.0"/>
        <u/>
      </rPr>
      <t>Frogger (USA) (Rev 1) (GB Compatible).zip</t>
    </r>
  </si>
  <si>
    <r>
      <rPr>
        <rFont val="&quot;Helvetica Neue&quot;, Helvetica, Arial, sans-serif"/>
        <color rgb="FF1155CC"/>
        <sz val="11.0"/>
        <u/>
      </rPr>
      <t>Frogger (USA) (Rev 2) (GB Compatible).zip</t>
    </r>
  </si>
  <si>
    <r>
      <rPr>
        <rFont val="&quot;Helvetica Neue&quot;, Helvetica, Arial, sans-serif"/>
        <color rgb="FF1155CC"/>
        <sz val="11.0"/>
        <u/>
      </rPr>
      <t>Frogger 2 (USA) (Rev 1).zip</t>
    </r>
  </si>
  <si>
    <r>
      <rPr>
        <rFont val="&quot;Helvetica Neue&quot;, Helvetica, Arial, sans-serif"/>
        <color rgb="FF1155CC"/>
        <sz val="11.0"/>
        <u/>
      </rPr>
      <t>Frogger 2 (USA).zip</t>
    </r>
  </si>
  <si>
    <r>
      <rPr>
        <rFont val="&quot;Helvetica Neue&quot;, Helvetica, Arial, sans-serif"/>
        <color rgb="FF1155CC"/>
        <sz val="11.0"/>
        <u/>
      </rPr>
      <t>From Below Pocket (World) (Aftermarket) (Unl).zip</t>
    </r>
  </si>
  <si>
    <r>
      <rPr>
        <rFont val="&quot;Helvetica Neue&quot;, Helvetica, Arial, sans-serif"/>
        <color rgb="FF1155CC"/>
        <sz val="11.0"/>
        <u/>
      </rPr>
      <t>From TV Animation One Piece - Maboroshi no Grand Line Boukenki! (Japan) (Beta 1) (SGB Enhanced) (GB Compatible).zip</t>
    </r>
  </si>
  <si>
    <r>
      <rPr>
        <rFont val="&quot;Helvetica Neue&quot;, Helvetica, Arial, sans-serif"/>
        <color rgb="FF1155CC"/>
        <sz val="11.0"/>
        <u/>
      </rPr>
      <t>From TV Animation One Piece - Maboroshi no Grand Line Boukenki! (Japan) (Beta 2) (SGB Enhanced) (GB Compatible).zip</t>
    </r>
  </si>
  <si>
    <r>
      <rPr>
        <rFont val="&quot;Helvetica Neue&quot;, Helvetica, Arial, sans-serif"/>
        <color rgb="FF1155CC"/>
        <sz val="11.0"/>
        <u/>
      </rPr>
      <t>From TV Animation One Piece - Maboroshi no Grand Line Boukenki! (Japan) (SGB Enhanced) (GB Compatible).zip</t>
    </r>
  </si>
  <si>
    <r>
      <rPr>
        <rFont val="&quot;Helvetica Neue&quot;, Helvetica, Arial, sans-serif"/>
        <color rgb="FF1155CC"/>
        <sz val="11.0"/>
        <u/>
      </rPr>
      <t>From TV Animation One Piece - Yume no Luffy Kaizokudan Tanjou! (Japan) (Rev 1) (SGB Enhanced) (GB Compatible).zip</t>
    </r>
  </si>
  <si>
    <r>
      <rPr>
        <rFont val="&quot;Helvetica Neue&quot;, Helvetica, Arial, sans-serif"/>
        <color rgb="FF1155CC"/>
        <sz val="11.0"/>
        <u/>
      </rPr>
      <t>From TV Animation One Piece - Yume no Luffy Kaizokudan Tanjou! (Japan) (SGB Enhanced) (GB Compatible).zip</t>
    </r>
  </si>
  <si>
    <r>
      <rPr>
        <rFont val="&quot;Helvetica Neue&quot;, Helvetica, Arial, sans-serif"/>
        <color rgb="FF1155CC"/>
        <sz val="11.0"/>
        <u/>
      </rPr>
      <t>Front Line - The Next Mission (Japan).zip</t>
    </r>
  </si>
  <si>
    <r>
      <rPr>
        <rFont val="&quot;Helvetica Neue&quot;, Helvetica, Arial, sans-serif"/>
        <color rgb="FF1155CC"/>
        <sz val="11.0"/>
        <u/>
      </rPr>
      <t>Front Row (Japan).zip</t>
    </r>
  </si>
  <si>
    <r>
      <rPr>
        <rFont val="&quot;Helvetica Neue&quot;, Helvetica, Arial, sans-serif"/>
        <color rgb="FF1155CC"/>
        <sz val="11.0"/>
        <u/>
      </rPr>
      <t>Fugazim (World) (Pt) (GB Compatible) (Aftermarket) (Unl).zip</t>
    </r>
  </si>
  <si>
    <r>
      <rPr>
        <rFont val="&quot;Helvetica Neue&quot;, Helvetica, Arial, sans-serif"/>
        <color rgb="FF1155CC"/>
        <sz val="11.0"/>
        <u/>
      </rPr>
      <t>Full Time Soccer &amp; Hang Time Basketball (Europe) (Unl).zip</t>
    </r>
  </si>
  <si>
    <r>
      <rPr>
        <rFont val="&quot;Helvetica Neue&quot;, Helvetica, Arial, sans-serif"/>
        <color rgb="FF1155CC"/>
        <sz val="11.0"/>
        <u/>
      </rPr>
      <t>Full Time Soccer (Europe) (Unl).zip</t>
    </r>
  </si>
  <si>
    <r>
      <rPr>
        <rFont val="&quot;Helvetica Neue&quot;, Helvetica, Arial, sans-serif"/>
        <color rgb="FF1155CC"/>
        <sz val="11.0"/>
        <u/>
      </rPr>
      <t>Fury (World) (Aftermarket) (Unl).zip</t>
    </r>
  </si>
  <si>
    <r>
      <rPr>
        <rFont val="&quot;Helvetica Neue&quot;, Helvetica, Arial, sans-serif"/>
        <color rgb="FF1155CC"/>
        <sz val="11.0"/>
        <u/>
      </rPr>
      <t>Fushigi no Dungeon - Fuurai no Shiren GB 2 - Sabaku no Majou (Japan) (AFMJ).zip</t>
    </r>
  </si>
  <si>
    <r>
      <rPr>
        <rFont val="&quot;Helvetica Neue&quot;, Helvetica, Arial, sans-serif"/>
        <color rgb="FF1155CC"/>
        <sz val="11.0"/>
        <u/>
      </rPr>
      <t>Fushigi no Dungeon - Fuurai no Shiren GB 2 - Sabaku no Majou (Japan) (BFWJ).zip</t>
    </r>
  </si>
  <si>
    <r>
      <rPr>
        <rFont val="&quot;Helvetica Neue&quot;, Helvetica, Arial, sans-serif"/>
        <color rgb="FF1155CC"/>
        <sz val="11.0"/>
        <u/>
      </rPr>
      <t>G-Man (World) (Aftermarket) (Unl).zip</t>
    </r>
  </si>
  <si>
    <r>
      <rPr>
        <rFont val="&quot;Helvetica Neue&quot;, Helvetica, Arial, sans-serif"/>
        <color rgb="FF1155CC"/>
        <sz val="11.0"/>
        <u/>
      </rPr>
      <t>G.B Corp. (World) (Beta) (GB Compatible) (Aftermarket) (Unl).zip</t>
    </r>
  </si>
  <si>
    <r>
      <rPr>
        <rFont val="&quot;Helvetica Neue&quot;, Helvetica, Arial, sans-serif"/>
        <color rgb="FF1155CC"/>
        <sz val="11.0"/>
        <u/>
      </rPr>
      <t>GB-Memory Multi Menu (Japan) (SGB Enhanced, GB Compatible) (NP).zip</t>
    </r>
  </si>
  <si>
    <r>
      <rPr>
        <rFont val="&quot;Helvetica Neue&quot;, Helvetica, Arial, sans-serif"/>
        <color rgb="FF1155CC"/>
        <sz val="11.0"/>
        <u/>
      </rPr>
      <t>GB-Wordyl (World) (Ca) (GB Compatible) (Aftermarket) (Unl).zip</t>
    </r>
  </si>
  <si>
    <r>
      <rPr>
        <rFont val="&quot;Helvetica Neue&quot;, Helvetica, Arial, sans-serif"/>
        <color rgb="FF1155CC"/>
        <sz val="11.0"/>
        <u/>
      </rPr>
      <t>GB-Wordyl (World) (De) (GB Compatible) (Aftermarket) (Unl).zip</t>
    </r>
  </si>
  <si>
    <r>
      <rPr>
        <rFont val="&quot;Helvetica Neue&quot;, Helvetica, Arial, sans-serif"/>
        <color rgb="FF1155CC"/>
        <sz val="11.0"/>
        <u/>
      </rPr>
      <t>GB-Wordyl (World) (En) (GB Compatible) (Aftermarket) (Unl).zip</t>
    </r>
  </si>
  <si>
    <r>
      <rPr>
        <rFont val="&quot;Helvetica Neue&quot;, Helvetica, Arial, sans-serif"/>
        <color rgb="FF1155CC"/>
        <sz val="11.0"/>
        <u/>
      </rPr>
      <t>GB-Wordyl (World) (Es) (GB Compatible) (Aftermarket) (Unl).zip</t>
    </r>
  </si>
  <si>
    <r>
      <rPr>
        <rFont val="&quot;Helvetica Neue&quot;, Helvetica, Arial, sans-serif"/>
        <color rgb="FF1155CC"/>
        <sz val="11.0"/>
        <u/>
      </rPr>
      <t>GB-Wordyl (World) (Es-XL) (GB Compatible) (Aftermarket) (Unl).zip</t>
    </r>
  </si>
  <si>
    <r>
      <rPr>
        <rFont val="&quot;Helvetica Neue&quot;, Helvetica, Arial, sans-serif"/>
        <color rgb="FF1155CC"/>
        <sz val="11.0"/>
        <u/>
      </rPr>
      <t>GB-Wordyl (World) (Fr) (GB Compatible) (Aftermarket) (Unl).zip</t>
    </r>
  </si>
  <si>
    <r>
      <rPr>
        <rFont val="&quot;Helvetica Neue&quot;, Helvetica, Arial, sans-serif"/>
        <color rgb="FF1155CC"/>
        <sz val="11.0"/>
        <u/>
      </rPr>
      <t>GB-Wordyl (World) (It) (GB Compatible) (Aftermarket) (Unl).zip</t>
    </r>
  </si>
  <si>
    <r>
      <rPr>
        <rFont val="&quot;Helvetica Neue&quot;, Helvetica, Arial, sans-serif"/>
        <color rgb="FF1155CC"/>
        <sz val="11.0"/>
        <u/>
      </rPr>
      <t>GB-Wordyl (World) (Kw) (GB Compatible) (Aftermarket) (Unl).zip</t>
    </r>
  </si>
  <si>
    <r>
      <rPr>
        <rFont val="&quot;Helvetica Neue&quot;, Helvetica, Arial, sans-serif"/>
        <color rgb="FF1155CC"/>
        <sz val="11.0"/>
        <u/>
      </rPr>
      <t>GB-Wordyl (World) (Nl) (GB Compatible) (Aftermarket) (Unl).zip</t>
    </r>
  </si>
  <si>
    <r>
      <rPr>
        <rFont val="&quot;Helvetica Neue&quot;, Helvetica, Arial, sans-serif"/>
        <color rgb="FF1155CC"/>
        <sz val="11.0"/>
        <u/>
      </rPr>
      <t>GB-Wordyl (World) (Pt-BR) (GB Compatible) (Aftermarket) (Unl).zip</t>
    </r>
  </si>
  <si>
    <r>
      <rPr>
        <rFont val="&quot;Helvetica Neue&quot;, Helvetica, Arial, sans-serif"/>
        <color rgb="FF1155CC"/>
        <sz val="11.0"/>
        <u/>
      </rPr>
      <t>GB Harobots (Japan).zip</t>
    </r>
  </si>
  <si>
    <r>
      <rPr>
        <rFont val="&quot;Helvetica Neue&quot;, Helvetica, Arial, sans-serif"/>
        <color rgb="FF1155CC"/>
        <sz val="11.0"/>
        <u/>
      </rPr>
      <t>GB Karan Koron Gakuen - Hanafuda Mahjong (Japan).zip</t>
    </r>
  </si>
  <si>
    <r>
      <rPr>
        <rFont val="&quot;Helvetica Neue&quot;, Helvetica, Arial, sans-serif"/>
        <color rgb="FF1155CC"/>
        <sz val="11.0"/>
        <u/>
      </rPr>
      <t>GPC Rally (World) (v1.0) (Aftermarket) (Unl).zip</t>
    </r>
  </si>
  <si>
    <r>
      <rPr>
        <rFont val="&quot;Helvetica Neue&quot;, Helvetica, Arial, sans-serif"/>
        <color rgb="FF1155CC"/>
        <sz val="11.0"/>
        <u/>
      </rPr>
      <t>GPC Rally (World) (v1.1) (Aftermarket) (Unl).zip</t>
    </r>
  </si>
  <si>
    <r>
      <rPr>
        <rFont val="&quot;Helvetica Neue&quot;, Helvetica, Arial, sans-serif"/>
        <color rgb="FF1155CC"/>
        <sz val="11.0"/>
        <u/>
      </rPr>
      <t>Gaiamaster Duel - Card Attackers (Japan).zip</t>
    </r>
  </si>
  <si>
    <r>
      <rPr>
        <rFont val="&quot;Helvetica Neue&quot;, Helvetica, Arial, sans-serif"/>
        <color rgb="FF1155CC"/>
        <sz val="11.0"/>
        <u/>
      </rPr>
      <t>Gakkyuu Ou Yamazaki (Japan) (Possible Proto) (GB Compatible).zip</t>
    </r>
  </si>
  <si>
    <r>
      <rPr>
        <rFont val="&quot;Helvetica Neue&quot;, Helvetica, Arial, sans-serif"/>
        <color rgb="FF1155CC"/>
        <sz val="11.0"/>
        <u/>
      </rPr>
      <t>Gakkyuu Ou Yamazaki (Japan) (Rev 1) (GB Compatible).zip</t>
    </r>
  </si>
  <si>
    <r>
      <rPr>
        <rFont val="&quot;Helvetica Neue&quot;, Helvetica, Arial, sans-serif"/>
        <color rgb="FF1155CC"/>
        <sz val="11.0"/>
        <u/>
      </rPr>
      <t>Galaga - Destination Earth (USA).zip</t>
    </r>
  </si>
  <si>
    <r>
      <rPr>
        <rFont val="&quot;Helvetica Neue&quot;, Helvetica, Arial, sans-serif"/>
        <color rgb="FF1155CC"/>
        <sz val="11.0"/>
        <u/>
      </rPr>
      <t>Gambler Densetsu Tetsuya - Shinjuku Tenun Hen (Japan) (Rev 1).zip</t>
    </r>
  </si>
  <si>
    <r>
      <rPr>
        <rFont val="&quot;Helvetica Neue&quot;, Helvetica, Arial, sans-serif"/>
        <color rgb="FF1155CC"/>
        <sz val="11.0"/>
        <u/>
      </rPr>
      <t>Gambler Densetsu Tetsuya - Shinjuku Tenun Hen (Japan).zip</t>
    </r>
  </si>
  <si>
    <r>
      <rPr>
        <rFont val="&quot;Helvetica Neue&quot;, Helvetica, Arial, sans-serif"/>
        <color rgb="FF1155CC"/>
        <sz val="11.0"/>
        <u/>
      </rPr>
      <t>Game &amp; Watch Gallery 2 (USA, Europe) (SGB Enhanced) (GB Compatible).zip</t>
    </r>
  </si>
  <si>
    <r>
      <rPr>
        <rFont val="&quot;Helvetica Neue&quot;, Helvetica, Arial, sans-serif"/>
        <color rgb="FF1155CC"/>
        <sz val="11.0"/>
        <u/>
      </rPr>
      <t>Game &amp; Watch Gallery 3 (USA, Europe) (SGB Enhanced) (GB Compatible).zip</t>
    </r>
  </si>
  <si>
    <r>
      <rPr>
        <rFont val="&quot;Helvetica Neue&quot;, Helvetica, Arial, sans-serif"/>
        <color rgb="FF1155CC"/>
        <sz val="11.0"/>
        <u/>
      </rPr>
      <t>Game Boy Camera Gallery - Mystery Show (World) (v1.2) (Digital) (GB Compatible) (Aftermarket) (Unl).zip</t>
    </r>
  </si>
  <si>
    <r>
      <rPr>
        <rFont val="&quot;Helvetica Neue&quot;, Helvetica, Arial, sans-serif"/>
        <color rgb="FF1155CC"/>
        <sz val="11.0"/>
        <u/>
      </rPr>
      <t>Game Boy Camera Gallery - Mystery Show (World) (v1.4) (Digital) (GB Compatible) (Aftermarket) (Unl).zip</t>
    </r>
  </si>
  <si>
    <r>
      <rPr>
        <rFont val="&quot;Helvetica Neue&quot;, Helvetica, Arial, sans-serif"/>
        <color rgb="FF1155CC"/>
        <sz val="11.0"/>
        <u/>
      </rPr>
      <t>Game Boy Camera Gallery 2022, The (World) (GB Compatible) (Aftermarket) (Unl).zip</t>
    </r>
  </si>
  <si>
    <r>
      <rPr>
        <rFont val="&quot;Helvetica Neue&quot;, Helvetica, Arial, sans-serif"/>
        <color rgb="FF1155CC"/>
        <sz val="11.0"/>
        <u/>
      </rPr>
      <t>Game Boy Color (World) (Demo) (Kiosk).zip</t>
    </r>
  </si>
  <si>
    <r>
      <rPr>
        <rFont val="&quot;Helvetica Neue&quot;, Helvetica, Arial, sans-serif"/>
        <color rgb="FF1155CC"/>
        <sz val="11.0"/>
        <u/>
      </rPr>
      <t>Game Boy Gallery 2 (Japan) (Possible Proto) (SGB Enhanced, GB Compatible) (NP).zip</t>
    </r>
  </si>
  <si>
    <r>
      <rPr>
        <rFont val="&quot;Helvetica Neue&quot;, Helvetica, Arial, sans-serif"/>
        <color rgb="FF1155CC"/>
        <sz val="11.0"/>
        <u/>
      </rPr>
      <t>Game Boy Gallery 3 (Australia) (SGB Enhanced) (GB Compatible).zip</t>
    </r>
  </si>
  <si>
    <r>
      <rPr>
        <rFont val="&quot;Helvetica Neue&quot;, Helvetica, Arial, sans-serif"/>
        <color rgb="FF1155CC"/>
        <sz val="11.0"/>
        <u/>
      </rPr>
      <t>Game Boy Gallery 3 (Japan) (SGB Enhanced) (GB Compatible).zip</t>
    </r>
  </si>
  <si>
    <r>
      <rPr>
        <rFont val="&quot;Helvetica Neue&quot;, Helvetica, Arial, sans-serif"/>
        <color rgb="FF1155CC"/>
        <sz val="11.0"/>
        <u/>
      </rPr>
      <t>Game Boy Gallery 4 (Australia) (SGB Enhanced) (GB Compatible).zip</t>
    </r>
  </si>
  <si>
    <r>
      <rPr>
        <rFont val="&quot;Helvetica Neue&quot;, Helvetica, Arial, sans-serif"/>
        <color rgb="FF1155CC"/>
        <sz val="11.0"/>
        <u/>
      </rPr>
      <t>Game Boy Wars 2 (Japan) (SGB Enhanced) (GB Compatible).zip</t>
    </r>
  </si>
  <si>
    <r>
      <rPr>
        <rFont val="&quot;Helvetica Neue&quot;, Helvetica, Arial, sans-serif"/>
        <color rgb="FF1155CC"/>
        <sz val="11.0"/>
        <u/>
      </rPr>
      <t>Game Boy Wars 3 (Japan).zip</t>
    </r>
  </si>
  <si>
    <r>
      <rPr>
        <rFont val="&quot;Helvetica Neue&quot;, Helvetica, Arial, sans-serif"/>
        <color rgb="FF1155CC"/>
        <sz val="11.0"/>
        <u/>
      </rPr>
      <t>Game Boy Wars Pocket Tactics (Japan) (Beta).zip</t>
    </r>
  </si>
  <si>
    <r>
      <rPr>
        <rFont val="&quot;Helvetica Neue&quot;, Helvetica, Arial, sans-serif"/>
        <color rgb="FF1155CC"/>
        <sz val="11.0"/>
        <u/>
      </rPr>
      <t>Game Conveni 21 (Japan) (GB Compatible).zip</t>
    </r>
  </si>
  <si>
    <r>
      <rPr>
        <rFont val="&quot;Helvetica Neue&quot;, Helvetica, Arial, sans-serif"/>
        <color rgb="FF1155CC"/>
        <sz val="11.0"/>
        <u/>
      </rPr>
      <t>GameShark MX (USA) (v1.02) (Unl).zip</t>
    </r>
  </si>
  <si>
    <r>
      <rPr>
        <rFont val="&quot;Helvetica Neue&quot;, Helvetica, Arial, sans-serif"/>
        <color rgb="FF1155CC"/>
        <sz val="11.0"/>
        <u/>
      </rPr>
      <t>GameShark Online (USA) (Unl).zip</t>
    </r>
  </si>
  <si>
    <r>
      <rPr>
        <rFont val="&quot;Helvetica Neue&quot;, Helvetica, Arial, sans-serif"/>
        <color rgb="FF1155CC"/>
        <sz val="11.0"/>
        <u/>
      </rPr>
      <t>Gamer Boy Mission (World) (Demo) (GB Compatible) (Aftermarket) (Unl).zip</t>
    </r>
  </si>
  <si>
    <r>
      <rPr>
        <rFont val="&quot;Helvetica Neue&quot;, Helvetica, Arial, sans-serif"/>
        <color rgb="FF1155CC"/>
        <sz val="11.0"/>
        <u/>
      </rPr>
      <t>Gamer Boy Mission (World) (GB Compatible) (Aftermarket) (Unl).zip</t>
    </r>
  </si>
  <si>
    <r>
      <rPr>
        <rFont val="&quot;Helvetica Neue&quot;, Helvetica, Arial, sans-serif"/>
        <color rgb="FF1155CC"/>
        <sz val="11.0"/>
        <u/>
      </rPr>
      <t>Games Frenzy (Europe) (En,Fr,De).zip</t>
    </r>
  </si>
  <si>
    <r>
      <rPr>
        <rFont val="&quot;Helvetica Neue&quot;, Helvetica, Arial, sans-serif"/>
        <color rgb="FF1155CC"/>
        <sz val="11.0"/>
        <u/>
      </rPr>
      <t>Game with The Cerulean Blob, The (World) (Demo) (Aftermarket) (Unl).zip</t>
    </r>
  </si>
  <si>
    <r>
      <rPr>
        <rFont val="&quot;Helvetica Neue&quot;, Helvetica, Arial, sans-serif"/>
        <color rgb="FF1155CC"/>
        <sz val="11.0"/>
        <u/>
      </rPr>
      <t>Ganbare! Nippon! Olympic 2000 (Japan).zip</t>
    </r>
  </si>
  <si>
    <r>
      <rPr>
        <rFont val="&quot;Helvetica Neue&quot;, Helvetica, Arial, sans-serif"/>
        <color rgb="FF1155CC"/>
        <sz val="11.0"/>
        <u/>
      </rPr>
      <t>Ganbare Goemon - Mononoke Douchuu Tobidase Nabebugyou! (Japan) (SGB Enhanced) (GB Compatible).zip</t>
    </r>
  </si>
  <si>
    <r>
      <rPr>
        <rFont val="&quot;Helvetica Neue&quot;, Helvetica, Arial, sans-serif"/>
        <color rgb="FF1155CC"/>
        <sz val="11.0"/>
        <u/>
      </rPr>
      <t>Ganbare Goemon - Seikuushi Dynamites Arawaru!! (Japan).zip</t>
    </r>
  </si>
  <si>
    <r>
      <rPr>
        <rFont val="&quot;Helvetica Neue&quot;, Helvetica, Arial, sans-serif"/>
        <color rgb="FF1155CC"/>
        <sz val="11.0"/>
        <u/>
      </rPr>
      <t>Ganbare Goemon - Tengutou no Gyakushuu (Japan) (GB Compatible).zip</t>
    </r>
  </si>
  <si>
    <r>
      <rPr>
        <rFont val="&quot;Helvetica Neue&quot;, Helvetica, Arial, sans-serif"/>
        <color rgb="FF1155CC"/>
        <sz val="11.0"/>
        <u/>
      </rPr>
      <t>Gangdan Wuyu 2 (Taiwan) (Unl).zip</t>
    </r>
  </si>
  <si>
    <r>
      <rPr>
        <rFont val="&quot;Helvetica Neue&quot;, Helvetica, Arial, sans-serif"/>
        <color rgb="FF1155CC"/>
        <sz val="11.0"/>
        <u/>
      </rPr>
      <t>Ganso! Doubutsu Uranai (Japan) (Proto).zip</t>
    </r>
  </si>
  <si>
    <r>
      <rPr>
        <rFont val="&quot;Helvetica Neue&quot;, Helvetica, Arial, sans-serif"/>
        <color rgb="FF1155CC"/>
        <sz val="11.0"/>
        <u/>
      </rPr>
      <t>Gedou Jian Shen - Soul Falchion (Taiwan) (En) (Unl) (Alt).zip</t>
    </r>
  </si>
  <si>
    <r>
      <rPr>
        <rFont val="&quot;Helvetica Neue&quot;, Helvetica, Arial, sans-serif"/>
        <color rgb="FF1155CC"/>
        <sz val="11.0"/>
        <u/>
      </rPr>
      <t>Gedou Jian Shen - Soul Falchion (Taiwan) (En) (Unl) (Alt 2).zip</t>
    </r>
  </si>
  <si>
    <r>
      <rPr>
        <rFont val="&quot;Helvetica Neue&quot;, Helvetica, Arial, sans-serif"/>
        <color rgb="FF1155CC"/>
        <sz val="11.0"/>
        <u/>
      </rPr>
      <t>Gedou Jian Shen - Soul Falchion (Taiwan) (En) (Unl).zip</t>
    </r>
  </si>
  <si>
    <r>
      <rPr>
        <rFont val="&quot;Helvetica Neue&quot;, Helvetica, Arial, sans-serif"/>
        <color rgb="FF1155CC"/>
        <sz val="11.0"/>
        <u/>
      </rPr>
      <t>Gedou Jian Shen KF (Taiwan) (En) (Unl).zip</t>
    </r>
  </si>
  <si>
    <r>
      <rPr>
        <rFont val="&quot;Helvetica Neue&quot;, Helvetica, Arial, sans-serif"/>
        <color rgb="FF1155CC"/>
        <sz val="11.0"/>
        <u/>
      </rPr>
      <t>Gedou Qi Long Qiu 2002 (Taiwan) (Zh) (Unl).zip</t>
    </r>
  </si>
  <si>
    <r>
      <rPr>
        <rFont val="&quot;Helvetica Neue&quot;, Helvetica, Arial, sans-serif"/>
        <color rgb="FF1155CC"/>
        <sz val="11.0"/>
        <u/>
      </rPr>
      <t>Gedou Zhizun 2003 (Taiwan) (Unl).zip</t>
    </r>
  </si>
  <si>
    <r>
      <rPr>
        <rFont val="&quot;Helvetica Neue&quot;, Helvetica, Arial, sans-serif"/>
        <color rgb="FF1155CC"/>
        <sz val="11.0"/>
        <u/>
      </rPr>
      <t>Geheimnis der Happy Hippo-Insel, Das (Germany).zip</t>
    </r>
  </si>
  <si>
    <r>
      <rPr>
        <rFont val="&quot;Helvetica Neue&quot;, Helvetica, Arial, sans-serif"/>
        <color rgb="FF1155CC"/>
        <sz val="11.0"/>
        <u/>
      </rPr>
      <t>Gekido (Europe) (Proto) (2000-09-04).zip</t>
    </r>
  </si>
  <si>
    <r>
      <rPr>
        <rFont val="&quot;Helvetica Neue&quot;, Helvetica, Arial, sans-serif"/>
        <color rgb="FF1155CC"/>
        <sz val="11.0"/>
        <u/>
      </rPr>
      <t>Gekisou Dangun Racer - Onsoku Buster Dangun Dan (Japan).zip</t>
    </r>
  </si>
  <si>
    <r>
      <rPr>
        <rFont val="&quot;Helvetica Neue&quot;, Helvetica, Arial, sans-serif"/>
        <color rgb="FF1155CC"/>
        <sz val="11.0"/>
        <u/>
      </rPr>
      <t>Gem Gem Monster (Japan) (SGB Enhanced) (GB Compatible).zip</t>
    </r>
  </si>
  <si>
    <r>
      <rPr>
        <rFont val="&quot;Helvetica Neue&quot;, Helvetica, Arial, sans-serif"/>
        <color rgb="FF1155CC"/>
        <sz val="11.0"/>
        <u/>
      </rPr>
      <t>Gensou Maden Saiyuuki - Sabaku no Shijin (Japan).zip</t>
    </r>
  </si>
  <si>
    <r>
      <rPr>
        <rFont val="&quot;Helvetica Neue&quot;, Helvetica, Arial, sans-serif"/>
        <color rgb="FF1155CC"/>
        <sz val="11.0"/>
        <u/>
      </rPr>
      <t>Get Chuu Club - Minna no Konchuu Daizukan (Japan) (Rumble Version) (SGB Enhanced) (GB Compatible).zip</t>
    </r>
  </si>
  <si>
    <r>
      <rPr>
        <rFont val="&quot;Helvetica Neue&quot;, Helvetica, Arial, sans-serif"/>
        <color rgb="FF1155CC"/>
        <sz val="11.0"/>
        <u/>
      </rPr>
      <t>Gex - Enter the Gecko (USA, Europe) (GB Compatible).zip</t>
    </r>
  </si>
  <si>
    <r>
      <rPr>
        <rFont val="&quot;Helvetica Neue&quot;, Helvetica, Arial, sans-serif"/>
        <color rgb="FF1155CC"/>
        <sz val="11.0"/>
        <u/>
      </rPr>
      <t>Gex 3 - Deep Cover Gecko (Europe) (En,Fr,De,Es,It).zip</t>
    </r>
  </si>
  <si>
    <r>
      <rPr>
        <rFont val="&quot;Helvetica Neue&quot;, Helvetica, Arial, sans-serif"/>
        <color rgb="FF1155CC"/>
        <sz val="11.0"/>
        <u/>
      </rPr>
      <t>Gex 3 - Deep Pocket Gecko (USA).zip</t>
    </r>
  </si>
  <si>
    <r>
      <rPr>
        <rFont val="&quot;Helvetica Neue&quot;, Helvetica, Arial, sans-serif"/>
        <color rgb="FF1155CC"/>
        <sz val="11.0"/>
        <u/>
      </rPr>
      <t>Ghost Town (World) (Aftermarket) (Unl).zip</t>
    </r>
  </si>
  <si>
    <r>
      <rPr>
        <rFont val="&quot;Helvetica Neue&quot;, Helvetica, Arial, sans-serif"/>
        <color rgb="FF1155CC"/>
        <sz val="11.0"/>
        <u/>
      </rPr>
      <t>Ghost of the Arcade (World) (GB Compo 2023) (GB Compatible) (Aftermarket) (Unl).zip</t>
    </r>
  </si>
  <si>
    <r>
      <rPr>
        <rFont val="&quot;Helvetica Neue&quot;, Helvetica, Arial, sans-serif"/>
        <color rgb="FF1155CC"/>
        <sz val="11.0"/>
        <u/>
      </rPr>
      <t>Ghost of the Arcade (World) (v1.3) (GB Compatible) (Aftermarket) (Unl).zip</t>
    </r>
  </si>
  <si>
    <r>
      <rPr>
        <rFont val="&quot;Helvetica Neue&quot;, Helvetica, Arial, sans-serif"/>
        <color rgb="FF1155CC"/>
        <sz val="11.0"/>
        <u/>
      </rPr>
      <t>Ghost of the Arcade (World) (v1.7) (Aftermarket) (Unl).zip</t>
    </r>
  </si>
  <si>
    <r>
      <rPr>
        <rFont val="&quot;Helvetica Neue&quot;, Helvetica, Arial, sans-serif"/>
        <color rgb="FF1155CC"/>
        <sz val="11.0"/>
        <u/>
      </rPr>
      <t>Ghosts'n Goblins (USA, Europe) (GB Compatible).zip</t>
    </r>
  </si>
  <si>
    <r>
      <rPr>
        <rFont val="&quot;Helvetica Neue&quot;, Helvetica, Arial, sans-serif"/>
        <color rgb="FF1155CC"/>
        <sz val="11.0"/>
        <u/>
      </rPr>
      <t>Gift (Europe) (Rev 1) (Proto).zip</t>
    </r>
  </si>
  <si>
    <r>
      <rPr>
        <rFont val="&quot;Helvetica Neue&quot;, Helvetica, Arial, sans-serif"/>
        <color rgb="FF1155CC"/>
        <sz val="11.0"/>
        <u/>
      </rPr>
      <t>Gift (Europe) (Sample).zip</t>
    </r>
  </si>
  <si>
    <r>
      <rPr>
        <rFont val="&quot;Helvetica Neue&quot;, Helvetica, Arial, sans-serif"/>
        <color rgb="FF1155CC"/>
        <sz val="11.0"/>
        <u/>
      </rPr>
      <t>Gift (Europe).zip</t>
    </r>
  </si>
  <si>
    <r>
      <rPr>
        <rFont val="&quot;Helvetica Neue&quot;, Helvetica, Arial, sans-serif"/>
        <color rgb="FF1155CC"/>
        <sz val="11.0"/>
        <u/>
      </rPr>
      <t>Gifty (Germany) (En) (Rev 1) (Proto).zip</t>
    </r>
  </si>
  <si>
    <r>
      <rPr>
        <rFont val="&quot;Helvetica Neue&quot;, Helvetica, Arial, sans-serif"/>
        <color rgb="FF1155CC"/>
        <sz val="11.0"/>
        <u/>
      </rPr>
      <t>Gifty (Germany) (En).zip</t>
    </r>
  </si>
  <si>
    <r>
      <rPr>
        <rFont val="&quot;Helvetica Neue&quot;, Helvetica, Arial, sans-serif"/>
        <color rgb="FF1155CC"/>
        <sz val="11.0"/>
        <u/>
      </rPr>
      <t>Gimmick Land (Japan) (Proto).zip</t>
    </r>
  </si>
  <si>
    <r>
      <rPr>
        <rFont val="&quot;Helvetica Neue&quot;, Helvetica, Arial, sans-serif"/>
        <color rgb="FF1155CC"/>
        <sz val="11.0"/>
        <u/>
      </rPr>
      <t>Glocal Hexcite (Japan) (SGB Enhanced) (GB Compatible).zip</t>
    </r>
  </si>
  <si>
    <r>
      <rPr>
        <rFont val="&quot;Helvetica Neue&quot;, Helvetica, Arial, sans-serif"/>
        <color rgb="FF1155CC"/>
        <sz val="11.0"/>
        <u/>
      </rPr>
      <t>Gobs of Games (USA) (En,Fr,De).zip</t>
    </r>
  </si>
  <si>
    <r>
      <rPr>
        <rFont val="&quot;Helvetica Neue&quot;, Helvetica, Arial, sans-serif"/>
        <color rgb="FF1155CC"/>
        <sz val="11.0"/>
        <u/>
      </rPr>
      <t>Gods of the Universe (World) (Aftermarket) (Unl).zip</t>
    </r>
  </si>
  <si>
    <r>
      <rPr>
        <rFont val="&quot;Helvetica Neue&quot;, Helvetica, Arial, sans-serif"/>
        <color rgb="FF1155CC"/>
        <sz val="11.0"/>
        <u/>
      </rPr>
      <t>Godzilla - The Series (Europe) (En,Fr,De) (GB Compatible).zip</t>
    </r>
  </si>
  <si>
    <r>
      <rPr>
        <rFont val="&quot;Helvetica Neue&quot;, Helvetica, Arial, sans-serif"/>
        <color rgb="FF1155CC"/>
        <sz val="11.0"/>
        <u/>
      </rPr>
      <t>Godzilla - The Series (USA) (En,Fr,De) (GB Compatible).zip</t>
    </r>
  </si>
  <si>
    <r>
      <rPr>
        <rFont val="&quot;Helvetica Neue&quot;, Helvetica, Arial, sans-serif"/>
        <color rgb="FF1155CC"/>
        <sz val="11.0"/>
        <u/>
      </rPr>
      <t>Godzilla - The Series - Monster Wars (Europe) (En,Fr,De).zip</t>
    </r>
  </si>
  <si>
    <r>
      <rPr>
        <rFont val="&quot;Helvetica Neue&quot;, Helvetica, Arial, sans-serif"/>
        <color rgb="FF1155CC"/>
        <sz val="11.0"/>
        <u/>
      </rPr>
      <t>Godzilla - The Series - Monster Wars (USA) (En,Fr,De).zip</t>
    </r>
  </si>
  <si>
    <r>
      <rPr>
        <rFont val="&quot;Helvetica Neue&quot;, Helvetica, Arial, sans-serif"/>
        <color rgb="FF1155CC"/>
        <sz val="11.0"/>
        <u/>
      </rPr>
      <t>Gold and Glory - The Road to El Dorado (Europe) (En,Fr,De,Es,It,Nl).zip</t>
    </r>
  </si>
  <si>
    <r>
      <rPr>
        <rFont val="&quot;Helvetica Neue&quot;, Helvetica, Arial, sans-serif"/>
        <color rgb="FF1155CC"/>
        <sz val="11.0"/>
        <u/>
      </rPr>
      <t>Gold and Glory - The Road to El Dorado (USA).zip</t>
    </r>
  </si>
  <si>
    <r>
      <rPr>
        <rFont val="&quot;Helvetica Neue&quot;, Helvetica, Arial, sans-serif"/>
        <color rgb="FF1155CC"/>
        <sz val="11.0"/>
        <u/>
      </rPr>
      <t>Golden Goal (Europe) (En,Fr,De,Es,It,Nl,Sv) (GB Compatible).zip</t>
    </r>
  </si>
  <si>
    <r>
      <rPr>
        <rFont val="&quot;Helvetica Neue&quot;, Helvetica, Arial, sans-serif"/>
        <color rgb="FF1155CC"/>
        <sz val="11.0"/>
        <u/>
      </rPr>
      <t>Golden Goal (Germany) (En,Fr,De,Es,It,Nl,Sv) (GB Compatible).zip</t>
    </r>
  </si>
  <si>
    <r>
      <rPr>
        <rFont val="&quot;Helvetica Neue&quot;, Helvetica, Arial, sans-serif"/>
        <color rgb="FF1155CC"/>
        <sz val="11.0"/>
        <u/>
      </rPr>
      <t>Golf Daisuki! (Japan) (SGB Enhanced) (GB Compatible).zip</t>
    </r>
  </si>
  <si>
    <r>
      <rPr>
        <rFont val="&quot;Helvetica Neue&quot;, Helvetica, Arial, sans-serif"/>
        <color rgb="FF1155CC"/>
        <sz val="11.0"/>
        <u/>
      </rPr>
      <t>Golf King (Europe) (En,Fr,De) (Proto).zip</t>
    </r>
  </si>
  <si>
    <r>
      <rPr>
        <rFont val="&quot;Helvetica Neue&quot;, Helvetica, Arial, sans-serif"/>
        <color rgb="FF1155CC"/>
        <sz val="11.0"/>
        <u/>
      </rPr>
      <t>Golf Ou - The King of Golf (Japan) (SGB Enhanced) (GB Compatible).zip</t>
    </r>
  </si>
  <si>
    <r>
      <rPr>
        <rFont val="&quot;Helvetica Neue&quot;, Helvetica, Arial, sans-serif"/>
        <color rgb="FF1155CC"/>
        <sz val="11.0"/>
        <u/>
      </rPr>
      <t>Golf de Ohasuta (Japan) (GB Compatible).zip</t>
    </r>
  </si>
  <si>
    <r>
      <rPr>
        <rFont val="&quot;Helvetica Neue&quot;, Helvetica, Arial, sans-serif"/>
        <color rgb="FF1155CC"/>
        <sz val="11.0"/>
        <u/>
      </rPr>
      <t>Gonta no Okiraku Daibouken (Japan).zip</t>
    </r>
  </si>
  <si>
    <r>
      <rPr>
        <rFont val="&quot;Helvetica Neue&quot;, Helvetica, Arial, sans-serif"/>
        <color rgb="FF1155CC"/>
        <sz val="11.0"/>
        <u/>
      </rPr>
      <t>Gopher (World) (Aftermarket) (Unl).zip</t>
    </r>
  </si>
  <si>
    <r>
      <rPr>
        <rFont val="&quot;Helvetica Neue&quot;, Helvetica, Arial, sans-serif"/>
        <color rgb="FF1155CC"/>
        <sz val="11.0"/>
        <u/>
      </rPr>
      <t>Goraku Ou Tango! (Japan) (GB Compatible).zip</t>
    </r>
  </si>
  <si>
    <r>
      <rPr>
        <rFont val="&quot;Helvetica Neue&quot;, Helvetica, Arial, sans-serif"/>
        <color rgb="FF1155CC"/>
        <sz val="11.0"/>
        <u/>
      </rPr>
      <t>Gorf the Ghost Saves Halloween (World) (GB Compatible) (Aftermarket) (Unl).zip</t>
    </r>
  </si>
  <si>
    <r>
      <rPr>
        <rFont val="&quot;Helvetica Neue&quot;, Helvetica, Arial, sans-serif"/>
        <color rgb="FF1155CC"/>
        <sz val="11.0"/>
        <u/>
      </rPr>
      <t>Grand Casino (Japan) (Proto).zip</t>
    </r>
  </si>
  <si>
    <r>
      <rPr>
        <rFont val="&quot;Helvetica Neue&quot;, Helvetica, Arial, sans-serif"/>
        <color rgb="FF1155CC"/>
        <sz val="11.0"/>
        <u/>
      </rPr>
      <t>Grand Theft Auto (Europe) (En,Fr,De,Es,It) (GB Compatible).zip</t>
    </r>
  </si>
  <si>
    <r>
      <rPr>
        <rFont val="&quot;Helvetica Neue&quot;, Helvetica, Arial, sans-serif"/>
        <color rgb="FF1155CC"/>
        <sz val="11.0"/>
        <u/>
      </rPr>
      <t>Grand Theft Auto (USA) (GB Compatible).zip</t>
    </r>
  </si>
  <si>
    <r>
      <rPr>
        <rFont val="&quot;Helvetica Neue&quot;, Helvetica, Arial, sans-serif"/>
        <color rgb="FF1155CC"/>
        <sz val="11.0"/>
        <u/>
      </rPr>
      <t>Grand Theft Auto 2 (Europe) (En,Fr,De,Es,It).zip</t>
    </r>
  </si>
  <si>
    <r>
      <rPr>
        <rFont val="&quot;Helvetica Neue&quot;, Helvetica, Arial, sans-serif"/>
        <color rgb="FF1155CC"/>
        <sz val="11.0"/>
        <u/>
      </rPr>
      <t>Grand Theft Auto 2 (USA).zip</t>
    </r>
  </si>
  <si>
    <r>
      <rPr>
        <rFont val="&quot;Helvetica Neue&quot;, Helvetica, Arial, sans-serif"/>
        <color rgb="FF1155CC"/>
        <sz val="11.0"/>
        <u/>
      </rPr>
      <t>Grandia - Parallel Trippers (Japan).zip</t>
    </r>
  </si>
  <si>
    <r>
      <rPr>
        <rFont val="&quot;Helvetica Neue&quot;, Helvetica, Arial, sans-serif"/>
        <color rgb="FF1155CC"/>
        <sz val="11.0"/>
        <u/>
      </rPr>
      <t>Granduel - Shinki Dungeon no Hihou (Japan) (Sample).zip</t>
    </r>
  </si>
  <si>
    <r>
      <rPr>
        <rFont val="&quot;Helvetica Neue&quot;, Helvetica, Arial, sans-serif"/>
        <color rgb="FF1155CC"/>
        <sz val="11.0"/>
        <u/>
      </rPr>
      <t>Granduel - Shinki Dungeon no Hihou (Japan).zip</t>
    </r>
  </si>
  <si>
    <r>
      <rPr>
        <rFont val="&quot;Helvetica Neue&quot;, Helvetica, Arial, sans-serif"/>
        <color rgb="FF1155CC"/>
        <sz val="11.0"/>
        <u/>
      </rPr>
      <t>Grave Encounter, A (World) (v1.3) (GB Compatible) (Aftermarket) (Unl).zip</t>
    </r>
  </si>
  <si>
    <r>
      <rPr>
        <rFont val="&quot;Helvetica Neue&quot;, Helvetica, Arial, sans-serif"/>
        <color rgb="FF1155CC"/>
        <sz val="11.0"/>
        <u/>
      </rPr>
      <t>Grave Encounter, A (World) (v1.21) (GB Compatible) (Aftermarket) (Unl).zip</t>
    </r>
  </si>
  <si>
    <r>
      <rPr>
        <rFont val="&quot;Helvetica Neue&quot;, Helvetica, Arial, sans-serif"/>
        <color rgb="FF1155CC"/>
        <sz val="11.0"/>
        <u/>
      </rPr>
      <t>Gravitorque (World) (GB Compatible) (Aftermarket) (Unl).zip</t>
    </r>
  </si>
  <si>
    <r>
      <rPr>
        <rFont val="&quot;Helvetica Neue&quot;, Helvetica, Arial, sans-serif"/>
        <color rgb="FF1155CC"/>
        <sz val="11.0"/>
        <u/>
      </rPr>
      <t>Great Battle Pocket, The (Japan) (SGB Enhanced) (GB Compatible).zip</t>
    </r>
  </si>
  <si>
    <r>
      <rPr>
        <rFont val="&quot;Helvetica Neue&quot;, Helvetica, Arial, sans-serif"/>
        <color rgb="FF1155CC"/>
        <sz val="11.0"/>
        <u/>
      </rPr>
      <t>Green Beret (Unknown) (Proto 1).zip</t>
    </r>
  </si>
  <si>
    <r>
      <rPr>
        <rFont val="&quot;Helvetica Neue&quot;, Helvetica, Arial, sans-serif"/>
        <color rgb="FF1155CC"/>
        <sz val="11.0"/>
        <u/>
      </rPr>
      <t>Green Beret (Unknown) (Proto 2).zip</t>
    </r>
  </si>
  <si>
    <r>
      <rPr>
        <rFont val="&quot;Helvetica Neue&quot;, Helvetica, Arial, sans-serif"/>
        <color rgb="FF1155CC"/>
        <sz val="11.0"/>
        <u/>
      </rPr>
      <t>Green Beret (Unknown) (Proto 3).zip</t>
    </r>
  </si>
  <si>
    <r>
      <rPr>
        <rFont val="&quot;Helvetica Neue&quot;, Helvetica, Arial, sans-serif"/>
        <color rgb="FF1155CC"/>
        <sz val="11.0"/>
        <u/>
      </rPr>
      <t>Gremlins - Unleashed (Europe) (En,Fr,De,Es,It,Pt) (Beta).zip</t>
    </r>
  </si>
  <si>
    <r>
      <rPr>
        <rFont val="&quot;Helvetica Neue&quot;, Helvetica, Arial, sans-serif"/>
        <color rgb="FF1155CC"/>
        <sz val="11.0"/>
        <u/>
      </rPr>
      <t>Gremlins - Unleashed (Europe) (En,Fr,De,Es,It,Pt).zip</t>
    </r>
  </si>
  <si>
    <r>
      <rPr>
        <rFont val="&quot;Helvetica Neue&quot;, Helvetica, Arial, sans-serif"/>
        <color rgb="FF1155CC"/>
        <sz val="11.0"/>
        <u/>
      </rPr>
      <t>Gridtrap (World) (Aftermarket) (Unl).zip</t>
    </r>
  </si>
  <si>
    <r>
      <rPr>
        <rFont val="&quot;Helvetica Neue&quot;, Helvetica, Arial, sans-serif"/>
        <color rgb="FF1155CC"/>
        <sz val="11.0"/>
        <u/>
      </rPr>
      <t>Grimace's Birthday (World) (Aftermarket) (Unl).zip</t>
    </r>
  </si>
  <si>
    <r>
      <rPr>
        <rFont val="&quot;Helvetica Neue&quot;, Helvetica, Arial, sans-serif"/>
        <color rgb="FF1155CC"/>
        <sz val="11.0"/>
        <u/>
      </rPr>
      <t>Grimace's Birthday (World) (v1.1) (Aftermarket) (Unl).zip</t>
    </r>
  </si>
  <si>
    <r>
      <rPr>
        <rFont val="&quot;Helvetica Neue&quot;, Helvetica, Arial, sans-serif"/>
        <color rgb="FF1155CC"/>
        <sz val="11.0"/>
        <u/>
      </rPr>
      <t>Grimace's Birthday (World) (v1.2) (Aftermarket) (Unl).zip</t>
    </r>
  </si>
  <si>
    <r>
      <rPr>
        <rFont val="&quot;Helvetica Neue&quot;, Helvetica, Arial, sans-serif"/>
        <color rgb="FF1155CC"/>
        <sz val="11.0"/>
        <u/>
      </rPr>
      <t>Grimace's Birthday (World) (v1.3) (Aftermarket) (Unl).zip</t>
    </r>
  </si>
  <si>
    <r>
      <rPr>
        <rFont val="&quot;Helvetica Neue&quot;, Helvetica, Arial, sans-serif"/>
        <color rgb="FF1155CC"/>
        <sz val="11.0"/>
        <u/>
      </rPr>
      <t>Grimace's Birthday (World) (v1.4) (Aftermarket) (Unl).zip</t>
    </r>
  </si>
  <si>
    <r>
      <rPr>
        <rFont val="&quot;Helvetica Neue&quot;, Helvetica, Arial, sans-serif"/>
        <color rgb="FF1155CC"/>
        <sz val="11.0"/>
        <u/>
      </rPr>
      <t>Grimace's Birthday (World) (v1.5) (Aftermarket) (Unl).zip</t>
    </r>
  </si>
  <si>
    <r>
      <rPr>
        <rFont val="&quot;Helvetica Neue&quot;, Helvetica, Arial, sans-serif"/>
        <color rgb="FF1155CC"/>
        <sz val="11.0"/>
        <u/>
      </rPr>
      <t>Grimace's Birthday (World) (v1.6) (Aftermarket) (Unl).zip</t>
    </r>
  </si>
  <si>
    <r>
      <rPr>
        <rFont val="&quot;Helvetica Neue&quot;, Helvetica, Arial, sans-serif"/>
        <color rgb="FF1155CC"/>
        <sz val="11.0"/>
        <u/>
      </rPr>
      <t>Grimace's Birthday (World) (v1.7) (Aftermarket) (Unl).zip</t>
    </r>
  </si>
  <si>
    <r>
      <rPr>
        <rFont val="&quot;Helvetica Neue&quot;, Helvetica, Arial, sans-serif"/>
        <color rgb="FF1155CC"/>
        <sz val="11.0"/>
        <u/>
      </rPr>
      <t>Grinch (Japan).zip</t>
    </r>
  </si>
  <si>
    <r>
      <rPr>
        <rFont val="&quot;Helvetica Neue&quot;, Helvetica, Arial, sans-serif"/>
        <color rgb="FF1155CC"/>
        <sz val="11.0"/>
        <u/>
      </rPr>
      <t>Grinch, The (Europe) (En,Fr,De).zip</t>
    </r>
  </si>
  <si>
    <r>
      <rPr>
        <rFont val="&quot;Helvetica Neue&quot;, Helvetica, Arial, sans-serif"/>
        <color rgb="FF1155CC"/>
        <sz val="11.0"/>
        <u/>
      </rPr>
      <t>Grinch, The (USA).zip</t>
    </r>
  </si>
  <si>
    <r>
      <rPr>
        <rFont val="&quot;Helvetica Neue&quot;, Helvetica, Arial, sans-serif"/>
        <color rgb="FF1155CC"/>
        <sz val="11.0"/>
        <u/>
      </rPr>
      <t>Guaishou Go! Go! II (Taiwan) (Unl).zip</t>
    </r>
  </si>
  <si>
    <r>
      <rPr>
        <rFont val="&quot;Helvetica Neue&quot;, Helvetica, Arial, sans-serif"/>
        <color rgb="FF1155CC"/>
        <sz val="11.0"/>
        <u/>
      </rPr>
      <t>Guiwu Zhe 2 (Taiwan) (Unl).zip</t>
    </r>
  </si>
  <si>
    <r>
      <rPr>
        <rFont val="&quot;Helvetica Neue&quot;, Helvetica, Arial, sans-serif"/>
        <color rgb="FF1155CC"/>
        <sz val="11.0"/>
        <u/>
      </rPr>
      <t>Gun Law (World) (Aftermarket) (Unl).zip</t>
    </r>
  </si>
  <si>
    <r>
      <rPr>
        <rFont val="&quot;Helvetica Neue&quot;, Helvetica, Arial, sans-serif"/>
        <color rgb="FF1155CC"/>
        <sz val="11.0"/>
        <u/>
      </rPr>
      <t>Gunslinger (World) (Aftermarket) (Unl).zip</t>
    </r>
  </si>
  <si>
    <r>
      <rPr>
        <rFont val="&quot;Helvetica Neue&quot;, Helvetica, Arial, sans-serif"/>
        <color rgb="FF1155CC"/>
        <sz val="11.0"/>
        <u/>
      </rPr>
      <t>Gunther the Monster and His Friends (World) (Aftermarket) (Unl).zip</t>
    </r>
  </si>
  <si>
    <r>
      <rPr>
        <rFont val="&quot;Helvetica Neue&quot;, Helvetica, Arial, sans-serif"/>
        <color rgb="FF1155CC"/>
        <sz val="11.0"/>
        <u/>
      </rPr>
      <t>Guruguru Garakutas (Japan) (SGB Enhanced) (GB Compatible).zip</t>
    </r>
  </si>
  <si>
    <r>
      <rPr>
        <rFont val="&quot;Helvetica Neue&quot;, Helvetica, Arial, sans-serif"/>
        <color rgb="FF1155CC"/>
        <sz val="11.0"/>
        <u/>
      </rPr>
      <t>Guruguru Town Hanamaru-kun (Japan).zip</t>
    </r>
  </si>
  <si>
    <r>
      <rPr>
        <rFont val="&quot;Helvetica Neue&quot;, Helvetica, Arial, sans-serif"/>
        <color rgb="FF1155CC"/>
        <sz val="11.0"/>
        <u/>
      </rPr>
      <t>Gute Zeiten Schlechte Zeiten Quiz (Germany) (GB Compatible).zip</t>
    </r>
  </si>
  <si>
    <r>
      <rPr>
        <rFont val="&quot;Helvetica Neue&quot;, Helvetica, Arial, sans-serif"/>
        <color rgb="FF1155CC"/>
        <sz val="11.0"/>
        <u/>
      </rPr>
      <t>Guzzler (World) (Aftermarket) (Unl).zip</t>
    </r>
  </si>
  <si>
    <r>
      <rPr>
        <rFont val="&quot;Helvetica Neue&quot;, Helvetica, Arial, sans-serif"/>
        <color rgb="FF1155CC"/>
        <sz val="11.0"/>
        <u/>
      </rPr>
      <t>Gyouten Ningen Batseelor - Doctor Guy no Yabou (Japan).zip</t>
    </r>
  </si>
  <si>
    <r>
      <rPr>
        <rFont val="&quot;Helvetica Neue&quot;, Helvetica, Arial, sans-serif"/>
        <color rgb="FF1155CC"/>
        <sz val="11.0"/>
        <u/>
      </rPr>
      <t>Haizhan Qibing (Taiwan) (Unl).zip</t>
    </r>
  </si>
  <si>
    <r>
      <rPr>
        <rFont val="&quot;Helvetica Neue&quot;, Helvetica, Arial, sans-serif"/>
        <color rgb="FF1155CC"/>
        <sz val="11.0"/>
        <u/>
      </rPr>
      <t>Hajimari no Mori (Japan) (Proto).zip</t>
    </r>
  </si>
  <si>
    <r>
      <rPr>
        <rFont val="&quot;Helvetica Neue&quot;, Helvetica, Arial, sans-serif"/>
        <color rgb="FF1155CC"/>
        <sz val="11.0"/>
        <u/>
      </rPr>
      <t>Hali Xiaozi Dier Bu - Mishi de Mi (Taiwan) (Unl).zip</t>
    </r>
  </si>
  <si>
    <r>
      <rPr>
        <rFont val="&quot;Helvetica Neue&quot;, Helvetica, Arial, sans-serif"/>
        <color rgb="FF1155CC"/>
        <sz val="11.0"/>
        <u/>
      </rPr>
      <t>Halloween Racer (Europe) (En,Fr,De,Es,It,Pt).zip</t>
    </r>
  </si>
  <si>
    <r>
      <rPr>
        <rFont val="&quot;Helvetica Neue&quot;, Helvetica, Arial, sans-serif"/>
        <color rgb="FF1155CC"/>
        <sz val="11.0"/>
        <u/>
      </rPr>
      <t>Halo - Combat Devolved (World) (GB Compatible) (Aftermarket) (Unl).zip</t>
    </r>
  </si>
  <si>
    <r>
      <rPr>
        <rFont val="&quot;Helvetica Neue&quot;, Helvetica, Arial, sans-serif"/>
        <color rgb="FF1155CC"/>
        <sz val="11.0"/>
        <u/>
      </rPr>
      <t>Hamster Club (Japan) (GB Compatible).zip</t>
    </r>
  </si>
  <si>
    <r>
      <rPr>
        <rFont val="&quot;Helvetica Neue&quot;, Helvetica, Arial, sans-serif"/>
        <color rgb="FF1155CC"/>
        <sz val="11.0"/>
        <u/>
      </rPr>
      <t>Hamster Club - Awasete Chuu (Japan).zip</t>
    </r>
  </si>
  <si>
    <r>
      <rPr>
        <rFont val="&quot;Helvetica Neue&quot;, Helvetica, Arial, sans-serif"/>
        <color rgb="FF1155CC"/>
        <sz val="11.0"/>
        <u/>
      </rPr>
      <t>Hamster Club - Oshiema Chuu (Japan).zip</t>
    </r>
  </si>
  <si>
    <r>
      <rPr>
        <rFont val="&quot;Helvetica Neue&quot;, Helvetica, Arial, sans-serif"/>
        <color rgb="FF1155CC"/>
        <sz val="11.0"/>
        <u/>
      </rPr>
      <t>Hamster Club 2 (Japan) (GB Compatible).zip</t>
    </r>
  </si>
  <si>
    <r>
      <rPr>
        <rFont val="&quot;Helvetica Neue&quot;, Helvetica, Arial, sans-serif"/>
        <color rgb="FF1155CC"/>
        <sz val="11.0"/>
        <u/>
      </rPr>
      <t>Hamster Monogatari GB + Magi Ham no Mahou Shoujo (Japan).zip</t>
    </r>
  </si>
  <si>
    <r>
      <rPr>
        <rFont val="&quot;Helvetica Neue&quot;, Helvetica, Arial, sans-serif"/>
        <color rgb="FF1155CC"/>
        <sz val="11.0"/>
        <u/>
      </rPr>
      <t>Hamster Paradise (Japan) (SGB Enhanced) (GB Compatible).zip</t>
    </r>
  </si>
  <si>
    <r>
      <rPr>
        <rFont val="&quot;Helvetica Neue&quot;, Helvetica, Arial, sans-serif"/>
        <color rgb="FF1155CC"/>
        <sz val="11.0"/>
        <u/>
      </rPr>
      <t>Hamster Paradise 2 (Japan) (Rev 1).zip</t>
    </r>
  </si>
  <si>
    <r>
      <rPr>
        <rFont val="&quot;Helvetica Neue&quot;, Helvetica, Arial, sans-serif"/>
        <color rgb="FF1155CC"/>
        <sz val="11.0"/>
        <u/>
      </rPr>
      <t>Hamster Paradise 2 (Japan).zip</t>
    </r>
  </si>
  <si>
    <r>
      <rPr>
        <rFont val="&quot;Helvetica Neue&quot;, Helvetica, Arial, sans-serif"/>
        <color rgb="FF1155CC"/>
        <sz val="11.0"/>
        <u/>
      </rPr>
      <t>Hamster Paradise 3 (Japan).zip</t>
    </r>
  </si>
  <si>
    <r>
      <rPr>
        <rFont val="&quot;Helvetica Neue&quot;, Helvetica, Arial, sans-serif"/>
        <color rgb="FF1155CC"/>
        <sz val="11.0"/>
        <u/>
      </rPr>
      <t>Hamster Paradise 4 (Japan).zip</t>
    </r>
  </si>
  <si>
    <r>
      <rPr>
        <rFont val="&quot;Helvetica Neue&quot;, Helvetica, Arial, sans-serif"/>
        <color rgb="FF1155CC"/>
        <sz val="11.0"/>
        <u/>
      </rPr>
      <t>Hamtaro - Ham-Hams Unite! (Europe) (En,Fr,De,Es,It) (2002-11-11) (Beta).zip</t>
    </r>
  </si>
  <si>
    <r>
      <rPr>
        <rFont val="&quot;Helvetica Neue&quot;, Helvetica, Arial, sans-serif"/>
        <color rgb="FF1155CC"/>
        <sz val="11.0"/>
        <u/>
      </rPr>
      <t>Hamtaro - Ham-Hams Unite! (Europe) (En,Fr,De,Es,It).zip</t>
    </r>
  </si>
  <si>
    <r>
      <rPr>
        <rFont val="&quot;Helvetica Neue&quot;, Helvetica, Arial, sans-serif"/>
        <color rgb="FF1155CC"/>
        <sz val="11.0"/>
        <u/>
      </rPr>
      <t>Hamtaro - Ham-Hams Unite! (USA) (2002-08-07) (Beta).zip</t>
    </r>
  </si>
  <si>
    <r>
      <rPr>
        <rFont val="&quot;Helvetica Neue&quot;, Helvetica, Arial, sans-serif"/>
        <color rgb="FF1155CC"/>
        <sz val="11.0"/>
        <u/>
      </rPr>
      <t>Hamtaro - Ham-Hams Unite! (USA).zip</t>
    </r>
  </si>
  <si>
    <r>
      <rPr>
        <rFont val="&quot;Helvetica Neue&quot;, Helvetica, Arial, sans-serif"/>
        <color rgb="FF1155CC"/>
        <sz val="11.0"/>
        <u/>
      </rPr>
      <t>Hamunaptra - Ushinawareta Sabaku no Miyako (Japan).zip</t>
    </r>
  </si>
  <si>
    <r>
      <rPr>
        <rFont val="&quot;Helvetica Neue&quot;, Helvetica, Arial, sans-serif"/>
        <color rgb="FF1155CC"/>
        <sz val="11.0"/>
        <u/>
      </rPr>
      <t>Hana Yori Dango - Another Love Story (Japan).zip</t>
    </r>
  </si>
  <si>
    <r>
      <rPr>
        <rFont val="&quot;Helvetica Neue&quot;, Helvetica, Arial, sans-serif"/>
        <color rgb="FF1155CC"/>
        <sz val="11.0"/>
        <u/>
      </rPr>
      <t>Hanasaka Tenshi Tenten-kun no Beat Breaker (Japan) (SGB Enhanced) (GB Compatible).zip</t>
    </r>
  </si>
  <si>
    <r>
      <rPr>
        <rFont val="&quot;Helvetica Neue&quot;, Helvetica, Arial, sans-serif"/>
        <color rgb="FF1155CC"/>
        <sz val="11.0"/>
        <u/>
      </rPr>
      <t>Hands of Time (USA, Europe) (En,Fr,De,Es,It,Nl).zip</t>
    </r>
  </si>
  <si>
    <r>
      <rPr>
        <rFont val="&quot;Helvetica Neue&quot;, Helvetica, Arial, sans-serif"/>
        <color rgb="FF1155CC"/>
        <sz val="11.0"/>
        <u/>
      </rPr>
      <t>Hang Time Basketball (Europe) (Unl).zip</t>
    </r>
  </si>
  <si>
    <r>
      <rPr>
        <rFont val="&quot;Helvetica Neue&quot;, Helvetica, Arial, sans-serif"/>
        <color rgb="FF1155CC"/>
        <sz val="11.0"/>
        <u/>
      </rPr>
      <t>Harbour Attack (World) (Aftermarket) (Unl).zip</t>
    </r>
  </si>
  <si>
    <r>
      <rPr>
        <rFont val="&quot;Helvetica Neue&quot;, Helvetica, Arial, sans-serif"/>
        <color rgb="FF1155CC"/>
        <sz val="11.0"/>
        <u/>
      </rPr>
      <t>Harley-Davidson Motor Cycles - Race Across America (USA).zip</t>
    </r>
  </si>
  <si>
    <r>
      <rPr>
        <rFont val="&quot;Helvetica Neue&quot;, Helvetica, Arial, sans-serif"/>
        <color rgb="FF1155CC"/>
        <sz val="11.0"/>
        <u/>
      </rPr>
      <t>Harry Potter (Taiwan) (Unl).zip</t>
    </r>
  </si>
  <si>
    <r>
      <rPr>
        <rFont val="&quot;Helvetica Neue&quot;, Helvetica, Arial, sans-serif"/>
        <color rgb="FF1155CC"/>
        <sz val="11.0"/>
        <u/>
      </rPr>
      <t>Harry Potter 2 - The Black Art Wrestle Edition (USA) (Unl).zip</t>
    </r>
  </si>
  <si>
    <r>
      <rPr>
        <rFont val="&quot;Helvetica Neue&quot;, Helvetica, Arial, sans-serif"/>
        <color rgb="FF1155CC"/>
        <sz val="11.0"/>
        <u/>
      </rPr>
      <t>Harry Potter 3 (USA) (Unl).zip</t>
    </r>
  </si>
  <si>
    <r>
      <rPr>
        <rFont val="&quot;Helvetica Neue&quot;, Helvetica, Arial, sans-serif"/>
        <color rgb="FF1155CC"/>
        <sz val="11.0"/>
        <u/>
      </rPr>
      <t>Harry Potter 3 - Shen Qi Zhi Guang Lun (Taiwan) (Unl).zip</t>
    </r>
  </si>
  <si>
    <r>
      <rPr>
        <rFont val="&quot;Helvetica Neue&quot;, Helvetica, Arial, sans-serif"/>
        <color rgb="FF1155CC"/>
        <sz val="11.0"/>
        <u/>
      </rPr>
      <t>Harry Potter II (USA) (Unl).zip</t>
    </r>
  </si>
  <si>
    <r>
      <rPr>
        <rFont val="&quot;Helvetica Neue&quot;, Helvetica, Arial, sans-serif"/>
        <color rgb="FF1155CC"/>
        <sz val="11.0"/>
        <u/>
      </rPr>
      <t>Harry Potter and the Chamber of Secrets (USA, Europe) (En,Fr,De,Es,It,Nl,Pt,Sv,Da).zip</t>
    </r>
  </si>
  <si>
    <r>
      <rPr>
        <rFont val="&quot;Helvetica Neue&quot;, Helvetica, Arial, sans-serif"/>
        <color rgb="FF1155CC"/>
        <sz val="11.0"/>
        <u/>
      </rPr>
      <t>Harry Potter and the Sorcerer's Stone (USA, Europe) (En,Fr,De,Es,It,Nl,Pt,Sv,No,Da,Fi).zip</t>
    </r>
  </si>
  <si>
    <r>
      <rPr>
        <rFont val="&quot;Helvetica Neue&quot;, Helvetica, Arial, sans-serif"/>
        <color rgb="FF1155CC"/>
        <sz val="11.0"/>
        <u/>
      </rPr>
      <t>Harry Potter to Kenja no Ishi (Japan).zip</t>
    </r>
  </si>
  <si>
    <r>
      <rPr>
        <rFont val="&quot;Helvetica Neue&quot;, Helvetica, Arial, sans-serif"/>
        <color rgb="FF1155CC"/>
        <sz val="11.0"/>
        <u/>
      </rPr>
      <t>Harvest Moon 2 GBC (Europe) (SGB Enhanced) (GB Compatible).zip</t>
    </r>
  </si>
  <si>
    <r>
      <rPr>
        <rFont val="&quot;Helvetica Neue&quot;, Helvetica, Arial, sans-serif"/>
        <color rgb="FF1155CC"/>
        <sz val="11.0"/>
        <u/>
      </rPr>
      <t>Harvest Moon 2 GBC (Germany) (SGB Enhanced) (GB Compatible).zip</t>
    </r>
  </si>
  <si>
    <r>
      <rPr>
        <rFont val="&quot;Helvetica Neue&quot;, Helvetica, Arial, sans-serif"/>
        <color rgb="FF1155CC"/>
        <sz val="11.0"/>
        <u/>
      </rPr>
      <t>Harvest Moon 2 GBC (USA) (SGB Enhanced) (GB Compatible).zip</t>
    </r>
  </si>
  <si>
    <r>
      <rPr>
        <rFont val="&quot;Helvetica Neue&quot;, Helvetica, Arial, sans-serif"/>
        <color rgb="FF1155CC"/>
        <sz val="11.0"/>
        <u/>
      </rPr>
      <t>Harvest Moon 3 GBC (USA).zip</t>
    </r>
  </si>
  <si>
    <r>
      <rPr>
        <rFont val="&quot;Helvetica Neue&quot;, Helvetica, Arial, sans-serif"/>
        <color rgb="FF1155CC"/>
        <sz val="11.0"/>
        <u/>
      </rPr>
      <t>Harvest Moon GB (Europe) (SGB Enhanced) (GB Compatible).zip</t>
    </r>
  </si>
  <si>
    <r>
      <rPr>
        <rFont val="&quot;Helvetica Neue&quot;, Helvetica, Arial, sans-serif"/>
        <color rgb="FF1155CC"/>
        <sz val="11.0"/>
        <u/>
      </rPr>
      <t>Harvest Moon GB (Germany) (SGB Enhanced) (GB Compatible).zip</t>
    </r>
  </si>
  <si>
    <r>
      <rPr>
        <rFont val="&quot;Helvetica Neue&quot;, Helvetica, Arial, sans-serif"/>
        <color rgb="FF1155CC"/>
        <sz val="11.0"/>
        <u/>
      </rPr>
      <t>Harvest Moon GBC (USA) (SGB Enhanced) (GB Compatible).zip</t>
    </r>
  </si>
  <si>
    <r>
      <rPr>
        <rFont val="&quot;Helvetica Neue&quot;, Helvetica, Arial, sans-serif"/>
        <color rgb="FF1155CC"/>
        <sz val="11.0"/>
        <u/>
      </rPr>
      <t>Hat Boy (World) (GB Compatible) (Aftermarket) (Unl).zip</t>
    </r>
  </si>
  <si>
    <r>
      <rPr>
        <rFont val="&quot;Helvetica Neue&quot;, Helvetica, Arial, sans-serif"/>
        <color rgb="FF1155CC"/>
        <sz val="11.0"/>
        <u/>
      </rPr>
      <t>Haunted (World) (GB Compatible) (Aftermarket) (Unl).zip</t>
    </r>
  </si>
  <si>
    <r>
      <rPr>
        <rFont val="&quot;Helvetica Neue&quot;, Helvetica, Arial, sans-serif"/>
        <color rgb="FF1155CC"/>
        <sz val="11.0"/>
        <u/>
      </rPr>
      <t>Hauntsfield (World) (GB Compatible) (Aftermarket) (Unl).zip</t>
    </r>
  </si>
  <si>
    <r>
      <rPr>
        <rFont val="&quot;Helvetica Neue&quot;, Helvetica, Arial, sans-serif"/>
        <color rgb="FF1155CC"/>
        <sz val="11.0"/>
        <u/>
      </rPr>
      <t>Hauntsfield (World) (v2.0) (GB Compatible) (Aftermarket) (Unl).zip</t>
    </r>
  </si>
  <si>
    <r>
      <rPr>
        <rFont val="&quot;Helvetica Neue&quot;, Helvetica, Arial, sans-serif"/>
        <color rgb="FF1155CC"/>
        <sz val="11.0"/>
        <u/>
      </rPr>
      <t>Heebie Jeebies (World) (Aftermarket) (Unl).zip</t>
    </r>
  </si>
  <si>
    <r>
      <rPr>
        <rFont val="&quot;Helvetica Neue&quot;, Helvetica, Arial, sans-serif"/>
        <color rgb="FF1155CC"/>
        <sz val="11.0"/>
        <u/>
      </rPr>
      <t>Hejin Zhuangbei II (Taiwan) (Unl).zip</t>
    </r>
  </si>
  <si>
    <r>
      <rPr>
        <rFont val="&quot;Helvetica Neue&quot;, Helvetica, Arial, sans-serif"/>
        <color rgb="FF1155CC"/>
        <sz val="11.0"/>
        <u/>
      </rPr>
      <t>Hello Kitty's Cube Frenzy (Europe) (Proto) (GB Compatible).zip</t>
    </r>
  </si>
  <si>
    <r>
      <rPr>
        <rFont val="&quot;Helvetica Neue&quot;, Helvetica, Arial, sans-serif"/>
        <color rgb="FF1155CC"/>
        <sz val="11.0"/>
        <u/>
      </rPr>
      <t>Hello Kitty's Cube Frenzy (USA) (GB Compatible).zip</t>
    </r>
  </si>
  <si>
    <r>
      <rPr>
        <rFont val="&quot;Helvetica Neue&quot;, Helvetica, Arial, sans-serif"/>
        <color rgb="FF1155CC"/>
        <sz val="11.0"/>
        <u/>
      </rPr>
      <t>Hello Kitty no Beads Factory (Japan) (SGB Enhanced) (GB Compatible).zip</t>
    </r>
  </si>
  <si>
    <r>
      <rPr>
        <rFont val="&quot;Helvetica Neue&quot;, Helvetica, Arial, sans-serif"/>
        <color rgb="FF1155CC"/>
        <sz val="11.0"/>
        <u/>
      </rPr>
      <t>Hello Kitty no Happy House (Japan).zip</t>
    </r>
  </si>
  <si>
    <r>
      <rPr>
        <rFont val="&quot;Helvetica Neue&quot;, Helvetica, Arial, sans-serif"/>
        <color rgb="FF1155CC"/>
        <sz val="11.0"/>
        <u/>
      </rPr>
      <t>Hello Kitty no Magical Museum (Japan) (SGB Enhanced) (GB Compatible).zip</t>
    </r>
  </si>
  <si>
    <r>
      <rPr>
        <rFont val="&quot;Helvetica Neue&quot;, Helvetica, Arial, sans-serif"/>
        <color rgb="FF1155CC"/>
        <sz val="11.0"/>
        <u/>
      </rPr>
      <t>Hello Kitty no Sweet Adventure - Daniel-kun ni Aitai (Japan) (SGB Enhanced) (GB Compatible).zip</t>
    </r>
  </si>
  <si>
    <r>
      <rPr>
        <rFont val="&quot;Helvetica Neue&quot;, Helvetica, Arial, sans-serif"/>
        <color rgb="FF1155CC"/>
        <sz val="11.0"/>
        <u/>
      </rPr>
      <t>Hello Kitty to Dear Daniel no Dream Adventure (Japan).zip</t>
    </r>
  </si>
  <si>
    <r>
      <rPr>
        <rFont val="&quot;Helvetica Neue&quot;, Helvetica, Arial, sans-serif"/>
        <color rgb="FF1155CC"/>
        <sz val="11.0"/>
        <u/>
      </rPr>
      <t>Hercules - The Legendary Journeys (Europe) (En,Fr,De,Es,It,Nl).zip</t>
    </r>
  </si>
  <si>
    <r>
      <rPr>
        <rFont val="&quot;Helvetica Neue&quot;, Helvetica, Arial, sans-serif"/>
        <color rgb="FF1155CC"/>
        <sz val="11.0"/>
        <u/>
      </rPr>
      <t>Hero Hero-kun (Japan).zip</t>
    </r>
  </si>
  <si>
    <r>
      <rPr>
        <rFont val="&quot;Helvetica Neue&quot;, Helvetica, Arial, sans-serif"/>
        <color rgb="FF1155CC"/>
        <sz val="11.0"/>
        <u/>
      </rPr>
      <t>Heroes of Might and Magic (Europe) (En,Fr,De).zip</t>
    </r>
  </si>
  <si>
    <r>
      <rPr>
        <rFont val="&quot;Helvetica Neue&quot;, Helvetica, Arial, sans-serif"/>
        <color rgb="FF1155CC"/>
        <sz val="11.0"/>
        <u/>
      </rPr>
      <t>Heroes of Might and Magic (USA) (En,Fr,De) (Rev 1) (Proto).zip</t>
    </r>
  </si>
  <si>
    <r>
      <rPr>
        <rFont val="&quot;Helvetica Neue&quot;, Helvetica, Arial, sans-serif"/>
        <color rgb="FF1155CC"/>
        <sz val="11.0"/>
        <u/>
      </rPr>
      <t>Heroes of Might and Magic (USA) (En,Fr,De).zip</t>
    </r>
  </si>
  <si>
    <r>
      <rPr>
        <rFont val="&quot;Helvetica Neue&quot;, Helvetica, Arial, sans-serif"/>
        <color rgb="FF1155CC"/>
        <sz val="11.0"/>
        <u/>
      </rPr>
      <t>Heroes of Might and Magic II (USA) (En,Fr,De).zip</t>
    </r>
  </si>
  <si>
    <r>
      <rPr>
        <rFont val="&quot;Helvetica Neue&quot;, Helvetica, Arial, sans-serif"/>
        <color rgb="FF1155CC"/>
        <sz val="11.0"/>
        <u/>
      </rPr>
      <t>Hexcite (Europe) (En,Fr,De) (Proto) (SGB Enhanced) (GB Compatible).zip</t>
    </r>
  </si>
  <si>
    <r>
      <rPr>
        <rFont val="&quot;Helvetica Neue&quot;, Helvetica, Arial, sans-serif"/>
        <color rgb="FF1155CC"/>
        <sz val="11.0"/>
        <u/>
      </rPr>
      <t>Hexcite - The Shapes of Victory (USA, Europe) (SGB Enhanced) (GB Compatible).zip</t>
    </r>
  </si>
  <si>
    <r>
      <rPr>
        <rFont val="&quot;Helvetica Neue&quot;, Helvetica, Arial, sans-serif"/>
        <color rgb="FF1155CC"/>
        <sz val="11.0"/>
        <u/>
      </rPr>
      <t>Hidden Gems (World) (Demo) (GB Compatible) (Aftermarket) (Unl).zip</t>
    </r>
  </si>
  <si>
    <r>
      <rPr>
        <rFont val="&quot;Helvetica Neue&quot;, Helvetica, Arial, sans-serif"/>
        <color rgb="FF1155CC"/>
        <sz val="11.0"/>
        <u/>
      </rPr>
      <t>Hidden Gems (World) (GB Compo 2023) (GB Compatible) (Aftermarket) (Unl).zip</t>
    </r>
  </si>
  <si>
    <r>
      <rPr>
        <rFont val="&quot;Helvetica Neue&quot;, Helvetica, Arial, sans-serif"/>
        <color rgb="FF1155CC"/>
        <sz val="11.0"/>
        <u/>
      </rPr>
      <t>High Noon (World) (Aftermarket) (Unl).zip</t>
    </r>
  </si>
  <si>
    <r>
      <rPr>
        <rFont val="&quot;Helvetica Neue&quot;, Helvetica, Arial, sans-serif"/>
        <color rgb="FF1155CC"/>
        <sz val="11.0"/>
        <u/>
      </rPr>
      <t>Hightail (World) (Demo 4A) (Aftermarket) (Unl).zip</t>
    </r>
  </si>
  <si>
    <r>
      <rPr>
        <rFont val="&quot;Helvetica Neue&quot;, Helvetica, Arial, sans-serif"/>
        <color rgb="FF1155CC"/>
        <sz val="11.0"/>
        <u/>
      </rPr>
      <t>Hightail (World) (Demo 4F) (Aftermarket) (Unl).zip</t>
    </r>
  </si>
  <si>
    <r>
      <rPr>
        <rFont val="&quot;Helvetica Neue&quot;, Helvetica, Arial, sans-serif"/>
        <color rgb="FF1155CC"/>
        <sz val="11.0"/>
        <u/>
      </rPr>
      <t>Hime's Quest (World) (Aftermarket) (Unl).zip</t>
    </r>
  </si>
  <si>
    <r>
      <rPr>
        <rFont val="&quot;Helvetica Neue&quot;, Helvetica, Arial, sans-serif"/>
        <color rgb="FF1155CC"/>
        <sz val="11.0"/>
        <u/>
      </rPr>
      <t>Hime's Quest (World) (Digital) (Aftermarket) (Unl).zip</t>
    </r>
  </si>
  <si>
    <r>
      <rPr>
        <rFont val="&quot;Helvetica Neue&quot;, Helvetica, Arial, sans-serif"/>
        <color rgb="FF1155CC"/>
        <sz val="11.0"/>
        <u/>
      </rPr>
      <t>Hiryuu no Ken - Retsuden GB (Japan).zip</t>
    </r>
  </si>
  <si>
    <r>
      <rPr>
        <rFont val="&quot;Helvetica Neue&quot;, Helvetica, Arial, sans-serif"/>
        <color rgb="FF1155CC"/>
        <sz val="11.0"/>
        <u/>
      </rPr>
      <t>Hissatsu Pachinko Boy - CR Monster House (Japan).zip</t>
    </r>
  </si>
  <si>
    <r>
      <rPr>
        <rFont val="&quot;Helvetica Neue&quot;, Helvetica, Arial, sans-serif"/>
        <color rgb="FF1155CC"/>
        <sz val="11.0"/>
        <u/>
      </rPr>
      <t>Hole in One Golf (USA) (Rumble Version) (SGB Enhanced) (GB Compatible).zip</t>
    </r>
  </si>
  <si>
    <r>
      <rPr>
        <rFont val="&quot;Helvetica Neue&quot;, Helvetica, Arial, sans-serif"/>
        <color rgb="FF1155CC"/>
        <sz val="11.0"/>
        <u/>
      </rPr>
      <t>Hollywood Pinball (Europe) (En,Fr,De,It) (GB Compatible).zip</t>
    </r>
  </si>
  <si>
    <r>
      <rPr>
        <rFont val="&quot;Helvetica Neue&quot;, Helvetica, Arial, sans-serif"/>
        <color rgb="FF1155CC"/>
        <sz val="11.0"/>
        <u/>
      </rPr>
      <t>Hollywood Pinball (Japan) (GB Compatible).zip</t>
    </r>
  </si>
  <si>
    <r>
      <rPr>
        <rFont val="&quot;Helvetica Neue&quot;, Helvetica, Arial, sans-serif"/>
        <color rgb="FF1155CC"/>
        <sz val="11.0"/>
        <u/>
      </rPr>
      <t>Holy Magic Century (Europe) (En,Fr,De) (SGB Enhanced) (GB Compatible).zip</t>
    </r>
  </si>
  <si>
    <r>
      <rPr>
        <rFont val="&quot;Helvetica Neue&quot;, Helvetica, Arial, sans-serif"/>
        <color rgb="FF1155CC"/>
        <sz val="11.0"/>
        <u/>
      </rPr>
      <t>Honkaku Hanafuda GB (Japan).zip</t>
    </r>
  </si>
  <si>
    <r>
      <rPr>
        <rFont val="&quot;Helvetica Neue&quot;, Helvetica, Arial, sans-serif"/>
        <color rgb="FF1155CC"/>
        <sz val="11.0"/>
        <u/>
      </rPr>
      <t>Honkaku Shougi - Shougi Ou (Japan) (SGB Enhanced) (GB Compatible).zip</t>
    </r>
  </si>
  <si>
    <r>
      <rPr>
        <rFont val="&quot;Helvetica Neue&quot;, Helvetica, Arial, sans-serif"/>
        <color rgb="FF1155CC"/>
        <sz val="11.0"/>
        <u/>
      </rPr>
      <t>Honkaku Taisen Shougi Ayumu (Japan) (GB Compatible).zip</t>
    </r>
  </si>
  <si>
    <r>
      <rPr>
        <rFont val="&quot;Helvetica Neue&quot;, Helvetica, Arial, sans-serif"/>
        <color rgb="FF1155CC"/>
        <sz val="11.0"/>
        <u/>
      </rPr>
      <t>Honkaku Yonin Uchi Mahjong - Mahjong Ou (Japan) (SGB Enhanced) (GB Compatible).zip</t>
    </r>
  </si>
  <si>
    <r>
      <rPr>
        <rFont val="&quot;Helvetica Neue&quot;, Helvetica, Arial, sans-serif"/>
        <color rgb="FF1155CC"/>
        <sz val="11.0"/>
        <u/>
      </rPr>
      <t>Hopp It (World) (Aftermarket) (Unl).zip</t>
    </r>
  </si>
  <si>
    <r>
      <rPr>
        <rFont val="&quot;Helvetica Neue&quot;, Helvetica, Arial, sans-serif"/>
        <color rgb="FF1155CC"/>
        <sz val="11.0"/>
        <u/>
      </rPr>
      <t>Host, The (World) (Aftermarket) (Unl).zip</t>
    </r>
  </si>
  <si>
    <r>
      <rPr>
        <rFont val="&quot;Helvetica Neue&quot;, Helvetica, Arial, sans-serif"/>
        <color rgb="FF1155CC"/>
        <sz val="11.0"/>
        <u/>
      </rPr>
      <t>Hot Wheels - Stunt Track Driver (USA, Europe) (SGB Enhanced) (GB Compatible).zip</t>
    </r>
  </si>
  <si>
    <r>
      <rPr>
        <rFont val="&quot;Helvetica Neue&quot;, Helvetica, Arial, sans-serif"/>
        <color rgb="FF1155CC"/>
        <sz val="11.0"/>
        <u/>
      </rPr>
      <t>Hoyle Card Games (USA).zip</t>
    </r>
  </si>
  <si>
    <r>
      <rPr>
        <rFont val="&quot;Helvetica Neue&quot;, Helvetica, Arial, sans-serif"/>
        <color rgb="FF1155CC"/>
        <sz val="11.0"/>
        <u/>
      </rPr>
      <t>Hoyle Casino (USA).zip</t>
    </r>
  </si>
  <si>
    <r>
      <rPr>
        <rFont val="&quot;Helvetica Neue&quot;, Helvetica, Arial, sans-serif"/>
        <color rgb="FF1155CC"/>
        <sz val="11.0"/>
        <u/>
      </rPr>
      <t>Hugo (World) (Aftermarket) (Unl).zip</t>
    </r>
  </si>
  <si>
    <r>
      <rPr>
        <rFont val="&quot;Helvetica Neue&quot;, Helvetica, Arial, sans-serif"/>
        <color rgb="FF1155CC"/>
        <sz val="11.0"/>
        <u/>
      </rPr>
      <t>Hugo - Black Diamond Fever (Europe) (En,Fr,De,Es,It,Nl,Pt,Sv,No,Da,Fi).zip</t>
    </r>
  </si>
  <si>
    <r>
      <rPr>
        <rFont val="&quot;Helvetica Neue&quot;, Helvetica, Arial, sans-serif"/>
        <color rgb="FF1155CC"/>
        <sz val="11.0"/>
        <u/>
      </rPr>
      <t>Hugo - The Evil Mirror (Europe) (En,Fr,De,Es,It,Nl,Pt,Sv,No,Da,Fi).zip</t>
    </r>
  </si>
  <si>
    <r>
      <rPr>
        <rFont val="&quot;Helvetica Neue&quot;, Helvetica, Arial, sans-serif"/>
        <color rgb="FF1155CC"/>
        <sz val="11.0"/>
        <u/>
      </rPr>
      <t>Hugo 2 1-2 (Germany) (GB Compatible).zip</t>
    </r>
  </si>
  <si>
    <r>
      <rPr>
        <rFont val="&quot;Helvetica Neue&quot;, Helvetica, Arial, sans-serif"/>
        <color rgb="FF1155CC"/>
        <sz val="11.0"/>
        <u/>
      </rPr>
      <t>Hunter in the Lost Forest (World) (En) (GB Compatible) (Aftermarket) (Unl).zip</t>
    </r>
  </si>
  <si>
    <r>
      <rPr>
        <rFont val="&quot;Helvetica Neue&quot;, Helvetica, Arial, sans-serif"/>
        <color rgb="FF1155CC"/>
        <sz val="11.0"/>
        <u/>
      </rPr>
      <t>Hunter in the Lost Forest (World) (Ja) (GB Compatible) (Aftermarket) (Unl).zip</t>
    </r>
  </si>
  <si>
    <r>
      <rPr>
        <rFont val="&quot;Helvetica Neue&quot;, Helvetica, Arial, sans-serif"/>
        <color rgb="FF1155CC"/>
        <sz val="11.0"/>
        <u/>
      </rPr>
      <t>Hunter x Hunter - Hunter no Keifu (Japan).zip</t>
    </r>
  </si>
  <si>
    <r>
      <rPr>
        <rFont val="&quot;Helvetica Neue&quot;, Helvetica, Arial, sans-serif"/>
        <color rgb="FF1155CC"/>
        <sz val="11.0"/>
        <u/>
      </rPr>
      <t>Hunter x Hunter - Kindan no Hihou (Japan).zip</t>
    </r>
  </si>
  <si>
    <r>
      <rPr>
        <rFont val="&quot;Helvetica Neue&quot;, Helvetica, Arial, sans-serif"/>
        <color rgb="FF1155CC"/>
        <sz val="11.0"/>
        <u/>
      </rPr>
      <t>Hunt the Gwumbus (World) (v2.1) (Aftermarket) (Unl).zip</t>
    </r>
  </si>
  <si>
    <r>
      <rPr>
        <rFont val="&quot;Helvetica Neue&quot;, Helvetica, Arial, sans-serif"/>
        <color rgb="FF1155CC"/>
        <sz val="11.0"/>
        <u/>
      </rPr>
      <t>Hype - The Time Quest (Brazil) (En).zip</t>
    </r>
  </si>
  <si>
    <r>
      <rPr>
        <rFont val="&quot;Helvetica Neue&quot;, Helvetica, Arial, sans-serif"/>
        <color rgb="FF1155CC"/>
        <sz val="11.0"/>
        <u/>
      </rPr>
      <t>Hype - The Time Quest (Europe) (En,Fr,De,Es,It,Nl,Sv,Da).zip</t>
    </r>
  </si>
  <si>
    <r>
      <rPr>
        <rFont val="&quot;Helvetica Neue&quot;, Helvetica, Arial, sans-serif"/>
        <color rgb="FF1155CC"/>
        <sz val="11.0"/>
        <u/>
      </rPr>
      <t>Hyper Olympic - Winter 2000 (Japan).zip</t>
    </r>
  </si>
  <si>
    <r>
      <rPr>
        <rFont val="&quot;Helvetica Neue&quot;, Helvetica, Arial, sans-serif"/>
        <color rgb="FF1155CC"/>
        <sz val="11.0"/>
        <u/>
      </rPr>
      <t>Hyper Olympic Series - Track &amp; Field GB (Japan) (SGB Enhanced) (GB Compatible).zip</t>
    </r>
  </si>
  <si>
    <r>
      <rPr>
        <rFont val="&quot;Helvetica Neue&quot;, Helvetica, Arial, sans-serif"/>
        <color rgb="FF1155CC"/>
        <sz val="11.0"/>
        <u/>
      </rPr>
      <t>Ice Age II (Taiwan) (En) (Unl).zip</t>
    </r>
  </si>
  <si>
    <r>
      <rPr>
        <rFont val="&quot;Helvetica Neue&quot;, Helvetica, Arial, sans-serif"/>
        <color rgb="FF1155CC"/>
        <sz val="11.0"/>
        <u/>
      </rPr>
      <t>Ide Yousuke no Mahjong Kyoushitsu GB (Japan).zip</t>
    </r>
  </si>
  <si>
    <r>
      <rPr>
        <rFont val="&quot;Helvetica Neue&quot;, Helvetica, Arial, sans-serif"/>
        <color rgb="FF1155CC"/>
        <sz val="11.0"/>
        <u/>
      </rPr>
      <t>Indiana Jones and the Infernal Machine (USA, Europe) (En,Fr,De).zip</t>
    </r>
  </si>
  <si>
    <r>
      <rPr>
        <rFont val="&quot;Helvetica Neue&quot;, Helvetica, Arial, sans-serif"/>
        <color rgb="FF1155CC"/>
        <sz val="11.0"/>
        <u/>
      </rPr>
      <t>Infall (World) (Aftermarket) (Unl).zip</t>
    </r>
  </si>
  <si>
    <r>
      <rPr>
        <rFont val="&quot;Helvetica Neue&quot;, Helvetica, Arial, sans-serif"/>
        <color rgb="FF1155CC"/>
        <sz val="11.0"/>
        <u/>
      </rPr>
      <t>Infinity (USA) (Proto) (2001-03-22).zip</t>
    </r>
  </si>
  <si>
    <r>
      <rPr>
        <rFont val="&quot;Helvetica Neue&quot;, Helvetica, Arial, sans-serif"/>
        <color rgb="FF1155CC"/>
        <sz val="11.0"/>
        <u/>
      </rPr>
      <t>Inscryption (World) (v0.5) (Aftermarket) (Unl).zip</t>
    </r>
  </si>
  <si>
    <r>
      <rPr>
        <rFont val="&quot;Helvetica Neue&quot;, Helvetica, Arial, sans-serif"/>
        <color rgb="FF1155CC"/>
        <sz val="11.0"/>
        <u/>
      </rPr>
      <t>Inspector Gadget - Operation Madkactus (Europe) (En,Fr,De,Es,It,Nl).zip</t>
    </r>
  </si>
  <si>
    <r>
      <rPr>
        <rFont val="&quot;Helvetica Neue&quot;, Helvetica, Arial, sans-serif"/>
        <color rgb="FF1155CC"/>
        <sz val="11.0"/>
        <u/>
      </rPr>
      <t>Inspector Gadget - Operation Madkactus (Europe) (Fr) (Beta).zip</t>
    </r>
  </si>
  <si>
    <r>
      <rPr>
        <rFont val="&quot;Helvetica Neue&quot;, Helvetica, Arial, sans-serif"/>
        <color rgb="FF1155CC"/>
        <sz val="11.0"/>
        <u/>
      </rPr>
      <t>Inspector Gadget - Operation Madkactus (USA).zip</t>
    </r>
  </si>
  <si>
    <r>
      <rPr>
        <rFont val="&quot;Helvetica Neue&quot;, Helvetica, Arial, sans-serif"/>
        <color rgb="FF1155CC"/>
        <sz val="11.0"/>
        <u/>
      </rPr>
      <t>Inspector Waffles Early Days (World) (v1.0.1) (Demo) (GB Compatible) (Aftermarket) (Unl).zip</t>
    </r>
  </si>
  <si>
    <r>
      <rPr>
        <rFont val="&quot;Helvetica Neue&quot;, Helvetica, Arial, sans-serif"/>
        <color rgb="FF1155CC"/>
        <sz val="11.0"/>
        <u/>
      </rPr>
      <t>International Karate 2000 (Europe).zip</t>
    </r>
  </si>
  <si>
    <r>
      <rPr>
        <rFont val="&quot;Helvetica Neue&quot;, Helvetica, Arial, sans-serif"/>
        <color rgb="FF1155CC"/>
        <sz val="11.0"/>
        <u/>
      </rPr>
      <t>International Rally (USA) (SGB Enhanced) (GB Compatible).zip</t>
    </r>
  </si>
  <si>
    <r>
      <rPr>
        <rFont val="&quot;Helvetica Neue&quot;, Helvetica, Arial, sans-serif"/>
        <color rgb="FF1155CC"/>
        <sz val="11.0"/>
        <u/>
      </rPr>
      <t>International Superstar Soccer 99 (Europe) (SGB Enhanced) (GB Compatible).zip</t>
    </r>
  </si>
  <si>
    <r>
      <rPr>
        <rFont val="&quot;Helvetica Neue&quot;, Helvetica, Arial, sans-serif"/>
        <color rgb="FF1155CC"/>
        <sz val="11.0"/>
        <u/>
      </rPr>
      <t>International Superstar Soccer 99 (USA) (SGB Enhanced) (GB Compatible).zip</t>
    </r>
  </si>
  <si>
    <r>
      <rPr>
        <rFont val="&quot;Helvetica Neue&quot;, Helvetica, Arial, sans-serif"/>
        <color rgb="FF1155CC"/>
        <sz val="11.0"/>
        <u/>
      </rPr>
      <t>International Superstar Soccer 2000 (Europe).zip</t>
    </r>
  </si>
  <si>
    <r>
      <rPr>
        <rFont val="&quot;Helvetica Neue&quot;, Helvetica, Arial, sans-serif"/>
        <color rgb="FF1155CC"/>
        <sz val="11.0"/>
        <u/>
      </rPr>
      <t>International Superstar Soccer 2000 (USA).zip</t>
    </r>
  </si>
  <si>
    <r>
      <rPr>
        <rFont val="&quot;Helvetica Neue&quot;, Helvetica, Arial, sans-serif"/>
        <color rgb="FF1155CC"/>
        <sz val="11.0"/>
        <u/>
      </rPr>
      <t>International Track &amp; Field (Europe) (En,Fr,De,It) (SGB Enhanced) (GB Compatible).zip</t>
    </r>
  </si>
  <si>
    <r>
      <rPr>
        <rFont val="&quot;Helvetica Neue&quot;, Helvetica, Arial, sans-serif"/>
        <color rgb="FF1155CC"/>
        <sz val="11.0"/>
        <u/>
      </rPr>
      <t>International Track &amp; Field (USA) (SGB Enhanced) (GB Compatible).zip</t>
    </r>
  </si>
  <si>
    <r>
      <rPr>
        <rFont val="&quot;Helvetica Neue&quot;, Helvetica, Arial, sans-serif"/>
        <color rgb="FF1155CC"/>
        <sz val="11.0"/>
        <u/>
      </rPr>
      <t>International Track &amp; Field - Summer Games (Europe).zip</t>
    </r>
  </si>
  <si>
    <r>
      <rPr>
        <rFont val="&quot;Helvetica Neue&quot;, Helvetica, Arial, sans-serif"/>
        <color rgb="FF1155CC"/>
        <sz val="11.0"/>
        <u/>
      </rPr>
      <t>Iron Cor - Stainless (World) (v2.0) (GB Compatible) (Aftermarket) (Unl).zip</t>
    </r>
  </si>
  <si>
    <r>
      <rPr>
        <rFont val="&quot;Helvetica Neue&quot;, Helvetica, Arial, sans-serif"/>
        <color rgb="FF1155CC"/>
        <sz val="11.0"/>
        <u/>
      </rPr>
      <t>It's a World Rally (Japan) (SGB Enhanced) (GB Compatible).zip</t>
    </r>
  </si>
  <si>
    <r>
      <rPr>
        <rFont val="&quot;Helvetica Neue&quot;, Helvetica, Arial, sans-serif"/>
        <color rgb="FF1155CC"/>
        <sz val="11.0"/>
        <u/>
      </rPr>
      <t>Itsudemo Pachinko GB - CR Monster House (Japan).zip</t>
    </r>
  </si>
  <si>
    <r>
      <rPr>
        <rFont val="&quot;Helvetica Neue&quot;, Helvetica, Arial, sans-serif"/>
        <color rgb="FF1155CC"/>
        <sz val="11.0"/>
        <u/>
      </rPr>
      <t>J.League Excite Stage GB (Japan).zip</t>
    </r>
  </si>
  <si>
    <r>
      <rPr>
        <rFont val="&quot;Helvetica Neue&quot;, Helvetica, Arial, sans-serif"/>
        <color rgb="FF1155CC"/>
        <sz val="11.0"/>
        <u/>
      </rPr>
      <t>J.League Excite Stage Tactics (Japan).zip</t>
    </r>
  </si>
  <si>
    <r>
      <rPr>
        <rFont val="&quot;Helvetica Neue&quot;, Helvetica, Arial, sans-serif"/>
        <color rgb="FF1155CC"/>
        <sz val="11.0"/>
        <u/>
      </rPr>
      <t>Jack no Daibouken - Daimaou no Gyakushuu (Japan) (SGB Enhanced) (GB Compatible).zip</t>
    </r>
  </si>
  <si>
    <r>
      <rPr>
        <rFont val="&quot;Helvetica Neue&quot;, Helvetica, Arial, sans-serif"/>
        <color rgb="FF1155CC"/>
        <sz val="11.0"/>
        <u/>
      </rPr>
      <t>Jagainu-kun (Japan) (GB Compatible).zip</t>
    </r>
  </si>
  <si>
    <r>
      <rPr>
        <rFont val="&quot;Helvetica Neue&quot;, Helvetica, Arial, sans-serif"/>
        <color rgb="FF1155CC"/>
        <sz val="11.0"/>
        <u/>
      </rPr>
      <t>Jaguar Mishin Sashi Senyou Soft - Kirby Family (Japan) (Proto).zip</t>
    </r>
  </si>
  <si>
    <r>
      <rPr>
        <rFont val="&quot;Helvetica Neue&quot;, Helvetica, Arial, sans-serif"/>
        <color rgb="FF1155CC"/>
        <sz val="11.0"/>
        <u/>
      </rPr>
      <t>Jaguar Mishin Sashi Senyou Soft - Mario Family (Japan).zip</t>
    </r>
  </si>
  <si>
    <r>
      <rPr>
        <rFont val="&quot;Helvetica Neue&quot;, Helvetica, Arial, sans-serif"/>
        <color rgb="FF1155CC"/>
        <sz val="11.0"/>
        <u/>
      </rPr>
      <t>Jankyuusei - Cosplay Paradise (Japan).zip</t>
    </r>
  </si>
  <si>
    <r>
      <rPr>
        <rFont val="&quot;Helvetica Neue&quot;, Helvetica, Arial, sans-serif"/>
        <color rgb="FF1155CC"/>
        <sz val="11.0"/>
        <u/>
      </rPr>
      <t>Janosch - Das grosse Panama-Spiel (Germany).zip</t>
    </r>
  </si>
  <si>
    <r>
      <rPr>
        <rFont val="&quot;Helvetica Neue&quot;, Helvetica, Arial, sans-serif"/>
        <color rgb="FF1155CC"/>
        <sz val="11.0"/>
        <u/>
      </rPr>
      <t>Jayro's Game Boy Test Cartridge (World) (v1.18) (GB Compatible) (Aftermarket) (Unl).zip</t>
    </r>
  </si>
  <si>
    <r>
      <rPr>
        <rFont val="&quot;Helvetica Neue&quot;, Helvetica, Arial, sans-serif"/>
        <color rgb="FF1155CC"/>
        <sz val="11.0"/>
        <u/>
      </rPr>
      <t>Jay und die Spielzeugdiebe (Germany).zip</t>
    </r>
  </si>
  <si>
    <r>
      <rPr>
        <rFont val="&quot;Helvetica Neue&quot;, Helvetica, Arial, sans-serif"/>
        <color rgb="FF1155CC"/>
        <sz val="11.0"/>
        <u/>
      </rPr>
      <t>Jeff Gordon XS Racing (USA) (GB Compatible).zip</t>
    </r>
  </si>
  <si>
    <r>
      <rPr>
        <rFont val="&quot;Helvetica Neue&quot;, Helvetica, Arial, sans-serif"/>
        <color rgb="FF1155CC"/>
        <sz val="11.0"/>
        <u/>
      </rPr>
      <t>Jeremy McGrath Supercross 2000 (Japan) (En) (Possible Proto) (NP).zip</t>
    </r>
  </si>
  <si>
    <r>
      <rPr>
        <rFont val="&quot;Helvetica Neue&quot;, Helvetica, Arial, sans-serif"/>
        <color rgb="FF1155CC"/>
        <sz val="11.0"/>
        <u/>
      </rPr>
      <t>Jeremy McGrath Supercross 2000 (USA, Europe).zip</t>
    </r>
  </si>
  <si>
    <r>
      <rPr>
        <rFont val="&quot;Helvetica Neue&quot;, Helvetica, Arial, sans-serif"/>
        <color rgb="FF1155CC"/>
        <sz val="11.0"/>
        <u/>
      </rPr>
      <t>Jet Set Willy (World) (Aftermarket) (Unl).zip</t>
    </r>
  </si>
  <si>
    <r>
      <rPr>
        <rFont val="&quot;Helvetica Neue&quot;, Helvetica, Arial, sans-serif"/>
        <color rgb="FF1155CC"/>
        <sz val="11.0"/>
        <u/>
      </rPr>
      <t>Jet Set Willy II - The Final Frontier (World) (Aftermarket) (Unl).zip</t>
    </r>
  </si>
  <si>
    <r>
      <rPr>
        <rFont val="&quot;Helvetica Neue&quot;, Helvetica, Arial, sans-serif"/>
        <color rgb="FF1155CC"/>
        <sz val="11.0"/>
        <u/>
      </rPr>
      <t>Jet de Go! - Let's Go by Airliner (Japan).zip</t>
    </r>
  </si>
  <si>
    <r>
      <rPr>
        <rFont val="&quot;Helvetica Neue&quot;, Helvetica, Arial, sans-serif"/>
        <color rgb="FF1155CC"/>
        <sz val="11.0"/>
        <u/>
      </rPr>
      <t>Jibaku-kun - Rei no Itsuki no Kajitsu (Japan) (Proto).zip</t>
    </r>
  </si>
  <si>
    <r>
      <rPr>
        <rFont val="&quot;Helvetica Neue&quot;, Helvetica, Arial, sans-serif"/>
        <color rgb="FF1155CC"/>
        <sz val="11.0"/>
        <u/>
      </rPr>
      <t>Jieba Tianwang 4 (Taiwan) (Unl).zip</t>
    </r>
  </si>
  <si>
    <r>
      <rPr>
        <rFont val="&quot;Helvetica Neue&quot;, Helvetica, Arial, sans-serif"/>
        <color rgb="FF1155CC"/>
        <sz val="11.0"/>
        <u/>
      </rPr>
      <t>Jim Henson's Bear in the Big Blue House (Europe) (En,Fr,De,Es,It,Nl).zip</t>
    </r>
  </si>
  <si>
    <r>
      <rPr>
        <rFont val="&quot;Helvetica Neue&quot;, Helvetica, Arial, sans-serif"/>
        <color rgb="FF1155CC"/>
        <sz val="11.0"/>
        <u/>
      </rPr>
      <t>Jim Henson's Bear in the Big Blue House (USA) (En,Fr,De,Es,It,Nl).zip</t>
    </r>
  </si>
  <si>
    <r>
      <rPr>
        <rFont val="&quot;Helvetica Neue&quot;, Helvetica, Arial, sans-serif"/>
        <color rgb="FF1155CC"/>
        <sz val="11.0"/>
        <u/>
      </rPr>
      <t>Jim Henson's Muppets (Europe) (En,Fr,De,Es,It,Nl,Sv) (GB Compatible).zip</t>
    </r>
  </si>
  <si>
    <r>
      <rPr>
        <rFont val="&quot;Helvetica Neue&quot;, Helvetica, Arial, sans-serif"/>
        <color rgb="FF1155CC"/>
        <sz val="11.0"/>
        <u/>
      </rPr>
      <t>Jim Henson's Muppets (Europe) (En,Fr,De,Es,It,Nl,Sv).zip</t>
    </r>
  </si>
  <si>
    <r>
      <rPr>
        <rFont val="&quot;Helvetica Neue&quot;, Helvetica, Arial, sans-serif"/>
        <color rgb="FF1155CC"/>
        <sz val="11.0"/>
        <u/>
      </rPr>
      <t>Jim Henson's Muppets (USA).zip</t>
    </r>
  </si>
  <si>
    <r>
      <rPr>
        <rFont val="&quot;Helvetica Neue&quot;, Helvetica, Arial, sans-serif"/>
        <color rgb="FF1155CC"/>
        <sz val="11.0"/>
        <u/>
      </rPr>
      <t>Jimmy White's Cueball (Europe).zip</t>
    </r>
  </si>
  <si>
    <r>
      <rPr>
        <rFont val="&quot;Helvetica Neue&quot;, Helvetica, Arial, sans-serif"/>
        <color rgb="FF1155CC"/>
        <sz val="11.0"/>
        <u/>
      </rPr>
      <t>Jimmy White's Cueball (USA) (Proto).zip</t>
    </r>
  </si>
  <si>
    <r>
      <rPr>
        <rFont val="&quot;Helvetica Neue&quot;, Helvetica, Arial, sans-serif"/>
        <color rgb="FF1155CC"/>
        <sz val="11.0"/>
        <u/>
      </rPr>
      <t>Jingling Wang III (Taiwan) (Unl).zip</t>
    </r>
  </si>
  <si>
    <r>
      <rPr>
        <rFont val="&quot;Helvetica Neue&quot;, Helvetica, Arial, sans-serif"/>
        <color rgb="FF1155CC"/>
        <sz val="11.0"/>
        <u/>
      </rPr>
      <t>Jinsei Game - Tomodachi Takusan Tsukurou yo! (Japan) (SGB Enhanced) (GB Compatible).zip</t>
    </r>
  </si>
  <si>
    <r>
      <rPr>
        <rFont val="&quot;Helvetica Neue&quot;, Helvetica, Arial, sans-serif"/>
        <color rgb="FF1155CC"/>
        <sz val="11.0"/>
        <u/>
      </rPr>
      <t>Jisedai Begoma Battle Beyblade (Japan).zip</t>
    </r>
  </si>
  <si>
    <r>
      <rPr>
        <rFont val="&quot;Helvetica Neue&quot;, Helvetica, Arial, sans-serif"/>
        <color rgb="FF1155CC"/>
        <sz val="11.0"/>
        <u/>
      </rPr>
      <t>Jissen ni Yakudatsu Tsumego (Japan) (Possible Proto).zip</t>
    </r>
  </si>
  <si>
    <r>
      <rPr>
        <rFont val="&quot;Helvetica Neue&quot;, Helvetica, Arial, sans-serif"/>
        <color rgb="FF1155CC"/>
        <sz val="11.0"/>
        <u/>
      </rPr>
      <t>Jissen ni Yakudatsu Tsumego (Japan) (Rev 1).zip</t>
    </r>
  </si>
  <si>
    <r>
      <rPr>
        <rFont val="&quot;Helvetica Neue&quot;, Helvetica, Arial, sans-serif"/>
        <color rgb="FF1155CC"/>
        <sz val="11.0"/>
        <u/>
      </rPr>
      <t>John Romero's Daikatana (Europe) (En,Fr,It).zip</t>
    </r>
  </si>
  <si>
    <r>
      <rPr>
        <rFont val="&quot;Helvetica Neue&quot;, Helvetica, Arial, sans-serif"/>
        <color rgb="FF1155CC"/>
        <sz val="11.0"/>
        <u/>
      </rPr>
      <t>John Romero's Daikatana (Europe) (Fr,De,Es).zip</t>
    </r>
  </si>
  <si>
    <r>
      <rPr>
        <rFont val="&quot;Helvetica Neue&quot;, Helvetica, Arial, sans-serif"/>
        <color rgb="FF1155CC"/>
        <sz val="11.0"/>
        <u/>
      </rPr>
      <t>Joryuu Janshi ni Chousen GB - Watashi-tachi ni Chousen Shitene! (Japan) (SGB Enhanced) (GB Compatible).zip</t>
    </r>
  </si>
  <si>
    <r>
      <rPr>
        <rFont val="&quot;Helvetica Neue&quot;, Helvetica, Arial, sans-serif"/>
        <color rgb="FF1155CC"/>
        <sz val="11.0"/>
        <u/>
      </rPr>
      <t>Judy's Adventure (World) (Demo) (GB Compatible) (Aftermarket) (Unl).zip</t>
    </r>
  </si>
  <si>
    <r>
      <rPr>
        <rFont val="&quot;Helvetica Neue&quot;, Helvetica, Arial, sans-serif"/>
        <color rgb="FF1155CC"/>
        <sz val="11.0"/>
        <u/>
      </rPr>
      <t>Judy's Adventure (World) (v11.3) (GB Compatible) (Aftermarket) (Unl).zip</t>
    </r>
  </si>
  <si>
    <r>
      <rPr>
        <rFont val="&quot;Helvetica Neue&quot;, Helvetica, Arial, sans-serif"/>
        <color rgb="FF1155CC"/>
        <sz val="11.0"/>
        <u/>
      </rPr>
      <t>Juedui Wuli (Taiwan) (Unl).zip</t>
    </r>
  </si>
  <si>
    <r>
      <rPr>
        <rFont val="&quot;Helvetica Neue&quot;, Helvetica, Arial, sans-serif"/>
        <color rgb="FF1155CC"/>
        <sz val="11.0"/>
        <u/>
      </rPr>
      <t>JumpStart Dino Adventure - Field Trip (USA).zip</t>
    </r>
  </si>
  <si>
    <r>
      <rPr>
        <rFont val="&quot;Helvetica Neue&quot;, Helvetica, Arial, sans-serif"/>
        <color rgb="FF1155CC"/>
        <sz val="11.0"/>
        <u/>
      </rPr>
      <t>Jungle Book, The - Mowgli's Wild Adventure (Europe) (En,Fr,De,Es,It).zip</t>
    </r>
  </si>
  <si>
    <r>
      <rPr>
        <rFont val="&quot;Helvetica Neue&quot;, Helvetica, Arial, sans-serif"/>
        <color rgb="FF1155CC"/>
        <sz val="11.0"/>
        <u/>
      </rPr>
      <t>Jungle Book, The - Mowgli's Wild Adventure (USA) (En,Fr,De,Es,It).zip</t>
    </r>
  </si>
  <si>
    <r>
      <rPr>
        <rFont val="&quot;Helvetica Neue&quot;, Helvetica, Arial, sans-serif"/>
        <color rgb="FF1155CC"/>
        <sz val="11.0"/>
        <u/>
      </rPr>
      <t>Junior Maths 2 (World) (Aftermarket) (Unl).zip</t>
    </r>
  </si>
  <si>
    <r>
      <rPr>
        <rFont val="&quot;Helvetica Neue&quot;, Helvetica, Arial, sans-serif"/>
        <color rgb="FF1155CC"/>
        <sz val="11.0"/>
        <u/>
      </rPr>
      <t>Jurassic Boy 2 (Taiwan) (En) (Rev 1) (Sachen) (Unl).zip</t>
    </r>
  </si>
  <si>
    <r>
      <rPr>
        <rFont val="&quot;Helvetica Neue&quot;, Helvetica, Arial, sans-serif"/>
        <color rgb="FF1155CC"/>
        <sz val="11.0"/>
        <u/>
      </rPr>
      <t>Jurassic Boy 2 + Thunder Blast Man (Taiwan) (En) (1B-002, 1B-003, Sachen) (Unl).zip</t>
    </r>
  </si>
  <si>
    <r>
      <rPr>
        <rFont val="&quot;Helvetica Neue&quot;, Helvetica, Arial, sans-serif"/>
        <color rgb="FF1155CC"/>
        <sz val="11.0"/>
        <u/>
      </rPr>
      <t>Juukou Senki Bullet Battlers (Japan) (SGB Enhanced) (GB Compatible).zip</t>
    </r>
  </si>
  <si>
    <r>
      <rPr>
        <rFont val="&quot;Helvetica Neue&quot;, Helvetica, Arial, sans-serif"/>
        <color rgb="FF1155CC"/>
        <sz val="11.0"/>
        <u/>
      </rPr>
      <t>K.O. - The Pro Boxing (Japan).zip</t>
    </r>
  </si>
  <si>
    <r>
      <rPr>
        <rFont val="&quot;Helvetica Neue&quot;, Helvetica, Arial, sans-serif"/>
        <color rgb="FF1155CC"/>
        <sz val="11.0"/>
        <u/>
      </rPr>
      <t>Kaept'n Blaubaer - Die verrueckte Schatzsuche (Germany).zip</t>
    </r>
  </si>
  <si>
    <r>
      <rPr>
        <rFont val="&quot;Helvetica Neue&quot;, Helvetica, Arial, sans-serif"/>
        <color rgb="FF1155CC"/>
        <sz val="11.0"/>
        <u/>
      </rPr>
      <t>Kaitei Densetsu!! Treasure World (Japan) (GB Compatible).zip</t>
    </r>
  </si>
  <si>
    <r>
      <rPr>
        <rFont val="&quot;Helvetica Neue&quot;, Helvetica, Arial, sans-serif"/>
        <color rgb="FF1155CC"/>
        <sz val="11.0"/>
        <u/>
      </rPr>
      <t>Kakurenbo Battle - Monster Tactics (Japan).zip</t>
    </r>
  </si>
  <si>
    <r>
      <rPr>
        <rFont val="&quot;Helvetica Neue&quot;, Helvetica, Arial, sans-serif"/>
        <color rgb="FF1155CC"/>
        <sz val="11.0"/>
        <u/>
      </rPr>
      <t>Kakutou Ryouri Densetsu Bistro Recipe - Gekitou Foodon Battle Hen (Japan) (SGB Enhanced) (GB Compatible).zip</t>
    </r>
  </si>
  <si>
    <r>
      <rPr>
        <rFont val="&quot;Helvetica Neue&quot;, Helvetica, Arial, sans-serif"/>
        <color rgb="FF1155CC"/>
        <sz val="11.0"/>
        <u/>
      </rPr>
      <t>Kakutou Ryouri Densetsu Bistro Recipe - Kettou Bistgarm Hen (Japan) (SGB Enhanced) (GB Compatible).zip</t>
    </r>
  </si>
  <si>
    <r>
      <rPr>
        <rFont val="&quot;Helvetica Neue&quot;, Helvetica, Arial, sans-serif"/>
        <color rgb="FF1155CC"/>
        <sz val="11.0"/>
        <u/>
      </rPr>
      <t>Kanji Boy (Japan) (SGB Enhanced) (GB Compatible).zip</t>
    </r>
  </si>
  <si>
    <r>
      <rPr>
        <rFont val="&quot;Helvetica Neue&quot;, Helvetica, Arial, sans-serif"/>
        <color rgb="FF1155CC"/>
        <sz val="11.0"/>
        <u/>
      </rPr>
      <t>Kanji Boy 2 (Japan) (SGB Enhanced) (GB Compatible).zip</t>
    </r>
  </si>
  <si>
    <r>
      <rPr>
        <rFont val="&quot;Helvetica Neue&quot;, Helvetica, Arial, sans-serif"/>
        <color rgb="FF1155CC"/>
        <sz val="11.0"/>
        <u/>
      </rPr>
      <t>Kanji Boy 3 (Japan) (Beta).zip</t>
    </r>
  </si>
  <si>
    <r>
      <rPr>
        <rFont val="&quot;Helvetica Neue&quot;, Helvetica, Arial, sans-serif"/>
        <color rgb="FF1155CC"/>
        <sz val="11.0"/>
        <u/>
      </rPr>
      <t>Kanji Boy 3 (Japan).zip</t>
    </r>
  </si>
  <si>
    <r>
      <rPr>
        <rFont val="&quot;Helvetica Neue&quot;, Helvetica, Arial, sans-serif"/>
        <color rgb="FF1155CC"/>
        <sz val="11.0"/>
        <u/>
      </rPr>
      <t>Kanji Shishuu (Japan) (Proto).zip</t>
    </r>
  </si>
  <si>
    <r>
      <rPr>
        <rFont val="&quot;Helvetica Neue&quot;, Helvetica, Arial, sans-serif"/>
        <color rgb="FF1155CC"/>
        <sz val="11.0"/>
        <u/>
      </rPr>
      <t>Kanji de Puzzle (Japan) (GB Compatible).zip</t>
    </r>
  </si>
  <si>
    <r>
      <rPr>
        <rFont val="&quot;Helvetica Neue&quot;, Helvetica, Arial, sans-serif"/>
        <color rgb="FF1155CC"/>
        <sz val="11.0"/>
        <u/>
      </rPr>
      <t>Kanzume Monsters Parfait (Japan) (SGB Enhanced) (GB Compatible).zip</t>
    </r>
  </si>
  <si>
    <r>
      <rPr>
        <rFont val="&quot;Helvetica Neue&quot;, Helvetica, Arial, sans-serif"/>
        <color rgb="FF1155CC"/>
        <sz val="11.0"/>
        <u/>
      </rPr>
      <t>Karamuchou wa Oosawagi! - Okawari! (Japan) (SGB Enhanced, GB Compatible) (NP).zip</t>
    </r>
  </si>
  <si>
    <r>
      <rPr>
        <rFont val="&quot;Helvetica Neue&quot;, Helvetica, Arial, sans-serif"/>
        <color rgb="FF1155CC"/>
        <sz val="11.0"/>
        <u/>
      </rPr>
      <t>Karamuchou wa Oosawagi! - Polinkies to Okashina Nakama-tachi (Japan) (SGB Enhanced) (GB Compatible).zip</t>
    </r>
  </si>
  <si>
    <r>
      <rPr>
        <rFont val="&quot;Helvetica Neue&quot;, Helvetica, Arial, sans-serif"/>
        <color rgb="FF1155CC"/>
        <sz val="11.0"/>
        <u/>
      </rPr>
      <t>Karate Joe (Europe) (Unl).zip</t>
    </r>
  </si>
  <si>
    <r>
      <rPr>
        <rFont val="&quot;Helvetica Neue&quot;, Helvetica, Arial, sans-serif"/>
        <color rgb="FF1155CC"/>
        <sz val="11.0"/>
        <u/>
      </rPr>
      <t>Kaseki Sousei Reborn II - Monster Digger (Japan) (SGB Enhanced) (GB Compatible).zip</t>
    </r>
  </si>
  <si>
    <r>
      <rPr>
        <rFont val="&quot;Helvetica Neue&quot;, Helvetica, Arial, sans-serif"/>
        <color rgb="FF1155CC"/>
        <sz val="11.0"/>
        <u/>
      </rPr>
      <t>Katakis 3D (Europe) (Proto).zip</t>
    </r>
  </si>
  <si>
    <r>
      <rPr>
        <rFont val="&quot;Helvetica Neue&quot;, Helvetica, Arial, sans-serif"/>
        <color rgb="FF1155CC"/>
        <sz val="11.0"/>
        <u/>
      </rPr>
      <t>Katou Hifumi Kudan - Shougi Kyoushitsu (Japan) (SGB Enhanced) (GB Compatible).zip</t>
    </r>
  </si>
  <si>
    <r>
      <rPr>
        <rFont val="&quot;Helvetica Neue&quot;, Helvetica, Arial, sans-serif"/>
        <color rgb="FF1155CC"/>
        <sz val="11.0"/>
        <u/>
      </rPr>
      <t>Kawaii Pet Shop Monogatari (Japan) (SGB Enhanced) (GB Compatible).zip</t>
    </r>
  </si>
  <si>
    <r>
      <rPr>
        <rFont val="&quot;Helvetica Neue&quot;, Helvetica, Arial, sans-serif"/>
        <color rgb="FF1155CC"/>
        <sz val="11.0"/>
        <u/>
      </rPr>
      <t>Kawaii Pet Shop Monogatari 2 (Japan) (GB Compatible).zip</t>
    </r>
  </si>
  <si>
    <r>
      <rPr>
        <rFont val="&quot;Helvetica Neue&quot;, Helvetica, Arial, sans-serif"/>
        <color rgb="FF1155CC"/>
        <sz val="11.0"/>
        <u/>
      </rPr>
      <t>Kawaii Pet Shop Monogatari 2 (Japan) (Rev 1) (GB Compatible).zip</t>
    </r>
  </si>
  <si>
    <r>
      <rPr>
        <rFont val="&quot;Helvetica Neue&quot;, Helvetica, Arial, sans-serif"/>
        <color rgb="FF1155CC"/>
        <sz val="11.0"/>
        <u/>
      </rPr>
      <t>Kawa no Nushi Tsuri 4 (Japan) (Rev 1) (Possible Proto) (Rumble Version) (SGB Enhanced, GB Compatible) (NP).zip</t>
    </r>
  </si>
  <si>
    <r>
      <rPr>
        <rFont val="&quot;Helvetica Neue&quot;, Helvetica, Arial, sans-serif"/>
        <color rgb="FF1155CC"/>
        <sz val="11.0"/>
        <u/>
      </rPr>
      <t>Kawa no Nushi Tsuri 4 (Japan) (Rumble Version) (SGB Enhanced) (GB Compatible).zip</t>
    </r>
  </si>
  <si>
    <r>
      <rPr>
        <rFont val="&quot;Helvetica Neue&quot;, Helvetica, Arial, sans-serif"/>
        <color rgb="FF1155CC"/>
        <sz val="11.0"/>
        <u/>
      </rPr>
      <t>Keep the Balance (Europe) (En,Fr,De,Es,It).zip</t>
    </r>
  </si>
  <si>
    <r>
      <rPr>
        <rFont val="&quot;Helvetica Neue&quot;, Helvetica, Arial, sans-serif"/>
        <color rgb="FF1155CC"/>
        <sz val="11.0"/>
        <u/>
      </rPr>
      <t>Keibajou e Ikou! Wide (Japan) (GB Compatible).zip</t>
    </r>
  </si>
  <si>
    <r>
      <rPr>
        <rFont val="&quot;Helvetica Neue&quot;, Helvetica, Arial, sans-serif"/>
        <color rgb="FF1155CC"/>
        <sz val="11.0"/>
        <u/>
      </rPr>
      <t>Keitai Denjuu Telefang - Power Version (Japan) (GB Compatible).zip</t>
    </r>
  </si>
  <si>
    <r>
      <rPr>
        <rFont val="&quot;Helvetica Neue&quot;, Helvetica, Arial, sans-serif"/>
        <color rgb="FF1155CC"/>
        <sz val="11.0"/>
        <u/>
      </rPr>
      <t>Keitai Denjuu Telefang - Speed Version (Japan) (GB Compatible).zip</t>
    </r>
  </si>
  <si>
    <r>
      <rPr>
        <rFont val="&quot;Helvetica Neue&quot;, Helvetica, Arial, sans-serif"/>
        <color rgb="FF1155CC"/>
        <sz val="11.0"/>
        <u/>
      </rPr>
      <t>Kelly Club (USA).zip</t>
    </r>
  </si>
  <si>
    <r>
      <rPr>
        <rFont val="&quot;Helvetica Neue&quot;, Helvetica, Arial, sans-serif"/>
        <color rgb="FF1155CC"/>
        <sz val="11.0"/>
        <u/>
      </rPr>
      <t>Ken Griffey Jr.'s Slugfest (USA).zip</t>
    </r>
  </si>
  <si>
    <r>
      <rPr>
        <rFont val="&quot;Helvetica Neue&quot;, Helvetica, Arial, sans-serif"/>
        <color rgb="FF1155CC"/>
        <sz val="11.0"/>
        <u/>
      </rPr>
      <t>Kero Kero Cowboy (World) (Demo) (GB Compatible) (Aftermarket) (Unl).zip</t>
    </r>
  </si>
  <si>
    <r>
      <rPr>
        <rFont val="&quot;Helvetica Neue&quot;, Helvetica, Arial, sans-serif"/>
        <color rgb="FF1155CC"/>
        <sz val="11.0"/>
        <u/>
      </rPr>
      <t>Kettou Transformers Beast Wars - Beast Senshi Saikyou Ketteisen (Japan) (SGB Enhanced) (GB Compatible).zip</t>
    </r>
  </si>
  <si>
    <r>
      <rPr>
        <rFont val="&quot;Helvetica Neue&quot;, Helvetica, Arial, sans-serif"/>
        <color rgb="FF1155CC"/>
        <sz val="11.0"/>
        <u/>
      </rPr>
      <t>Kidou Senkan Nadesico - Ruri Ruri Mahjong (Japan).zip</t>
    </r>
  </si>
  <si>
    <r>
      <rPr>
        <rFont val="&quot;Helvetica Neue&quot;, Helvetica, Arial, sans-serif"/>
        <color rgb="FF1155CC"/>
        <sz val="11.0"/>
        <u/>
      </rPr>
      <t>Kikansha Thomas - Sodor-tou no Nakama-tachi (Japan).zip</t>
    </r>
  </si>
  <si>
    <r>
      <rPr>
        <rFont val="&quot;Helvetica Neue&quot;, Helvetica, Arial, sans-serif"/>
        <color rgb="FF1155CC"/>
        <sz val="11.0"/>
        <u/>
      </rPr>
      <t>Kikstart (World) (Aftermarket) (Unl).zip</t>
    </r>
  </si>
  <si>
    <r>
      <rPr>
        <rFont val="&quot;Helvetica Neue&quot;, Helvetica, Arial, sans-serif"/>
        <color rgb="FF1155CC"/>
        <sz val="11.0"/>
        <u/>
      </rPr>
      <t>Kindaichi Shounen no Jikenbo - 10 Nenme no Shoutaijou (Japan) (SGB Enhanced) (GB Compatible).zip</t>
    </r>
  </si>
  <si>
    <r>
      <rPr>
        <rFont val="&quot;Helvetica Neue&quot;, Helvetica, Arial, sans-serif"/>
        <color rgb="FF1155CC"/>
        <sz val="11.0"/>
        <u/>
      </rPr>
      <t>King of Fighters R2 (Taiwan) (Unl).zip</t>
    </r>
  </si>
  <si>
    <r>
      <rPr>
        <rFont val="&quot;Helvetica Neue&quot;, Helvetica, Arial, sans-serif"/>
        <color rgb="FF1155CC"/>
        <sz val="11.0"/>
        <u/>
      </rPr>
      <t>Kinniku Banzuke GB - Chousensha wa Kimida! (Japan) (SGB Enhanced) (GB Compatible).zip</t>
    </r>
  </si>
  <si>
    <r>
      <rPr>
        <rFont val="&quot;Helvetica Neue&quot;, Helvetica, Arial, sans-serif"/>
        <color rgb="FF1155CC"/>
        <sz val="11.0"/>
        <u/>
      </rPr>
      <t>Kinniku Banzuke GB 2 - Mezase! Muscle Champion (Japan) (SGB Enhanced) (GB Compatible).zip</t>
    </r>
  </si>
  <si>
    <r>
      <rPr>
        <rFont val="&quot;Helvetica Neue&quot;, Helvetica, Arial, sans-serif"/>
        <color rgb="FF1155CC"/>
        <sz val="11.0"/>
        <u/>
      </rPr>
      <t>Kinniku Banzuke GB 3 - Shinseiki Survival Retsuden! (Japan).zip</t>
    </r>
  </si>
  <si>
    <r>
      <rPr>
        <rFont val="&quot;Helvetica Neue&quot;, Helvetica, Arial, sans-serif"/>
        <color rgb="FF1155CC"/>
        <sz val="11.0"/>
        <u/>
      </rPr>
      <t>Kirby - Tilt 'n' Tumble (USA).zip</t>
    </r>
  </si>
  <si>
    <r>
      <rPr>
        <rFont val="&quot;Helvetica Neue&quot;, Helvetica, Arial, sans-serif"/>
        <color rgb="FF1155CC"/>
        <sz val="11.0"/>
        <u/>
      </rPr>
      <t>Kirikou (Europe) (En,Fr,De,Es,It,Pt).zip</t>
    </r>
  </si>
  <si>
    <r>
      <rPr>
        <rFont val="&quot;Helvetica Neue&quot;, Helvetica, Arial, sans-serif"/>
        <color rgb="FF1155CC"/>
        <sz val="11.0"/>
        <u/>
      </rPr>
      <t>Kisekae Series 2 - Oshare Nikki (Japan) (Rev 1).zip</t>
    </r>
  </si>
  <si>
    <r>
      <rPr>
        <rFont val="&quot;Helvetica Neue&quot;, Helvetica, Arial, sans-serif"/>
        <color rgb="FF1155CC"/>
        <sz val="11.0"/>
        <u/>
      </rPr>
      <t>Kisekae Series 2 - Oshare Nikki (Japan).zip</t>
    </r>
  </si>
  <si>
    <r>
      <rPr>
        <rFont val="&quot;Helvetica Neue&quot;, Helvetica, Arial, sans-serif"/>
        <color rgb="FF1155CC"/>
        <sz val="11.0"/>
        <u/>
      </rPr>
      <t>Kisekae Series 3 - Kisekae Hamster (Japan).zip</t>
    </r>
  </si>
  <si>
    <r>
      <rPr>
        <rFont val="&quot;Helvetica Neue&quot;, Helvetica, Arial, sans-serif"/>
        <color rgb="FF1155CC"/>
        <sz val="11.0"/>
        <u/>
      </rPr>
      <t>Klax (USA, Europe).zip</t>
    </r>
  </si>
  <si>
    <r>
      <rPr>
        <rFont val="&quot;Helvetica Neue&quot;, Helvetica, Arial, sans-serif"/>
        <color rgb="FF1155CC"/>
        <sz val="11.0"/>
        <u/>
      </rPr>
      <t>Klustar (Europe) (En,Fr,De,Es,It) (Beta) (1998-10-01) (GB Compatible).zip</t>
    </r>
  </si>
  <si>
    <r>
      <rPr>
        <rFont val="&quot;Helvetica Neue&quot;, Helvetica, Arial, sans-serif"/>
        <color rgb="FF1155CC"/>
        <sz val="11.0"/>
        <u/>
      </rPr>
      <t>Klustar (Europe) (En,Fr,De,Es,It) (GB Compatible).zip</t>
    </r>
  </si>
  <si>
    <r>
      <rPr>
        <rFont val="&quot;Helvetica Neue&quot;, Helvetica, Arial, sans-serif"/>
        <color rgb="FF1155CC"/>
        <sz val="11.0"/>
        <u/>
      </rPr>
      <t>Klustar (Japan) (Proto 1) (1998-10-01) (GB Compatible).zip</t>
    </r>
  </si>
  <si>
    <r>
      <rPr>
        <rFont val="&quot;Helvetica Neue&quot;, Helvetica, Arial, sans-serif"/>
        <color rgb="FF1155CC"/>
        <sz val="11.0"/>
        <u/>
      </rPr>
      <t>Klustar (Japan) (Proto 2) (1999-09-28) (GB Compatible).zip</t>
    </r>
  </si>
  <si>
    <r>
      <rPr>
        <rFont val="&quot;Helvetica Neue&quot;, Helvetica, Arial, sans-serif"/>
        <color rgb="FF1155CC"/>
        <sz val="11.0"/>
        <u/>
      </rPr>
      <t>Klustar (USA) (GB Compatible).zip</t>
    </r>
  </si>
  <si>
    <r>
      <rPr>
        <rFont val="&quot;Helvetica Neue&quot;, Helvetica, Arial, sans-serif"/>
        <color rgb="FF1155CC"/>
        <sz val="11.0"/>
        <u/>
      </rPr>
      <t>Knit-Wit (World) (v1.1) (GB Compatible) (Aftermarket) (Unl).zip</t>
    </r>
  </si>
  <si>
    <r>
      <rPr>
        <rFont val="&quot;Helvetica Neue&quot;, Helvetica, Arial, sans-serif"/>
        <color rgb="FF1155CC"/>
        <sz val="11.0"/>
        <u/>
      </rPr>
      <t>KnockOut (World) (Aftermarket) (Unl).zip</t>
    </r>
  </si>
  <si>
    <r>
      <rPr>
        <rFont val="&quot;Helvetica Neue&quot;, Helvetica, Arial, sans-serif"/>
        <color rgb="FF1155CC"/>
        <sz val="11.0"/>
        <u/>
      </rPr>
      <t>Knockout Kings (USA, Europe).zip</t>
    </r>
  </si>
  <si>
    <r>
      <rPr>
        <rFont val="&quot;Helvetica Neue&quot;, Helvetica, Arial, sans-serif"/>
        <color rgb="FF1155CC"/>
        <sz val="11.0"/>
        <u/>
      </rPr>
      <t>Koenig der Loewen, Der - Simbas grosses Abenteuer (Germany).zip</t>
    </r>
  </si>
  <si>
    <r>
      <rPr>
        <rFont val="&quot;Helvetica Neue&quot;, Helvetica, Arial, sans-serif"/>
        <color rgb="FF1155CC"/>
        <sz val="11.0"/>
        <u/>
      </rPr>
      <t>Koguru Guruguru - Guruguru to Nakayoshi (Japan) (SGB Enhanced, GB Compatible) (NP).zip</t>
    </r>
  </si>
  <si>
    <r>
      <rPr>
        <rFont val="&quot;Helvetica Neue&quot;, Helvetica, Arial, sans-serif"/>
        <color rgb="FF1155CC"/>
        <sz val="11.0"/>
        <u/>
      </rPr>
      <t>Konami GB Collection Vol.1 (Europe) (GB Compatible).zip</t>
    </r>
  </si>
  <si>
    <r>
      <rPr>
        <rFont val="&quot;Helvetica Neue&quot;, Helvetica, Arial, sans-serif"/>
        <color rgb="FF1155CC"/>
        <sz val="11.0"/>
        <u/>
      </rPr>
      <t>Konami GB Collection Vol.2 (Europe) (GB Compatible).zip</t>
    </r>
  </si>
  <si>
    <r>
      <rPr>
        <rFont val="&quot;Helvetica Neue&quot;, Helvetica, Arial, sans-serif"/>
        <color rgb="FF1155CC"/>
        <sz val="11.0"/>
        <u/>
      </rPr>
      <t>Konami GB Collection Vol.3 (Europe) (GB Compatible).zip</t>
    </r>
  </si>
  <si>
    <r>
      <rPr>
        <rFont val="&quot;Helvetica Neue&quot;, Helvetica, Arial, sans-serif"/>
        <color rgb="FF1155CC"/>
        <sz val="11.0"/>
        <u/>
      </rPr>
      <t>Konami GB Collection Vol.4 (Europe) (GB Compatible).zip</t>
    </r>
  </si>
  <si>
    <r>
      <rPr>
        <rFont val="&quot;Helvetica Neue&quot;, Helvetica, Arial, sans-serif"/>
        <color rgb="FF1155CC"/>
        <sz val="11.0"/>
        <u/>
      </rPr>
      <t>Konami Winter Games (Europe).zip</t>
    </r>
  </si>
  <si>
    <r>
      <rPr>
        <rFont val="&quot;Helvetica Neue&quot;, Helvetica, Arial, sans-serif"/>
        <color rgb="FF1155CC"/>
        <sz val="11.0"/>
        <u/>
      </rPr>
      <t>Konchuu Fighters (Japan).zip</t>
    </r>
  </si>
  <si>
    <r>
      <rPr>
        <rFont val="&quot;Helvetica Neue&quot;, Helvetica, Arial, sans-serif"/>
        <color rgb="FF1155CC"/>
        <sz val="11.0"/>
        <u/>
      </rPr>
      <t>Konchuu Hakase 2 (Japan) (Rev 1) (SGB Enhanced) (GB Compatible).zip</t>
    </r>
  </si>
  <si>
    <r>
      <rPr>
        <rFont val="&quot;Helvetica Neue&quot;, Helvetica, Arial, sans-serif"/>
        <color rgb="FF1155CC"/>
        <sz val="11.0"/>
        <u/>
      </rPr>
      <t>Konchuu Hakase 2 (Japan) (SGB Enhanced) (GB Compatible).zip</t>
    </r>
  </si>
  <si>
    <r>
      <rPr>
        <rFont val="&quot;Helvetica Neue&quot;, Helvetica, Arial, sans-serif"/>
        <color rgb="FF1155CC"/>
        <sz val="11.0"/>
        <u/>
      </rPr>
      <t>Konchuu Hakase 3 (Japan).zip</t>
    </r>
  </si>
  <si>
    <r>
      <rPr>
        <rFont val="&quot;Helvetica Neue&quot;, Helvetica, Arial, sans-serif"/>
        <color rgb="FF1155CC"/>
        <sz val="11.0"/>
        <u/>
      </rPr>
      <t>Korokoro Kirby (Japan).zip</t>
    </r>
  </si>
  <si>
    <r>
      <rPr>
        <rFont val="&quot;Helvetica Neue&quot;, Helvetica, Arial, sans-serif"/>
        <color rgb="FF1155CC"/>
        <sz val="11.0"/>
        <u/>
      </rPr>
      <t>Koto Battle - Tengai no Moribito (Japan).zip</t>
    </r>
  </si>
  <si>
    <r>
      <rPr>
        <rFont val="&quot;Helvetica Neue&quot;, Helvetica, Arial, sans-serif"/>
        <color rgb="FF1155CC"/>
        <sz val="11.0"/>
        <u/>
      </rPr>
      <t>Koudai Guaishou - Da Jihe (Taiwan) (Ja) (Pirate).zip</t>
    </r>
  </si>
  <si>
    <r>
      <rPr>
        <rFont val="&quot;Helvetica Neue&quot;, Helvetica, Arial, sans-serif"/>
        <color rgb="FF1155CC"/>
        <sz val="11.0"/>
        <u/>
      </rPr>
      <t>Koudai Guaishou - Dongzuo Pian (Taiwan) (En) (Unl) (Alt).zip</t>
    </r>
  </si>
  <si>
    <r>
      <rPr>
        <rFont val="&quot;Helvetica Neue&quot;, Helvetica, Arial, sans-serif"/>
        <color rgb="FF1155CC"/>
        <sz val="11.0"/>
        <u/>
      </rPr>
      <t>Koudai Guaishou - Dongzuo Pian (Taiwan) (En) (Unl).zip</t>
    </r>
  </si>
  <si>
    <r>
      <rPr>
        <rFont val="&quot;Helvetica Neue&quot;, Helvetica, Arial, sans-serif"/>
        <color rgb="FF1155CC"/>
        <sz val="11.0"/>
        <u/>
      </rPr>
      <t>Koudai Guaishou - Feicui Ban (Taiwan) (Unl).zip</t>
    </r>
  </si>
  <si>
    <r>
      <rPr>
        <rFont val="&quot;Helvetica Neue&quot;, Helvetica, Arial, sans-serif"/>
        <color rgb="FF1155CC"/>
        <sz val="11.0"/>
        <u/>
      </rPr>
      <t>Koudai Guaishou - Sheng Bianshi (China) (Unl).zip</t>
    </r>
  </si>
  <si>
    <r>
      <rPr>
        <rFont val="&quot;Helvetica Neue&quot;, Helvetica, Arial, sans-serif"/>
        <color rgb="FF1155CC"/>
        <sz val="11.0"/>
        <u/>
      </rPr>
      <t>Koudai Yaoguai - Baijin Ban (Taiwan) (Unl).zip</t>
    </r>
  </si>
  <si>
    <r>
      <rPr>
        <rFont val="&quot;Helvetica Neue&quot;, Helvetica, Arial, sans-serif"/>
        <color rgb="FF1155CC"/>
        <sz val="11.0"/>
        <u/>
      </rPr>
      <t>Koudai Yaoguai Lu Baoshi (Taiwan) (Unl).zip</t>
    </r>
  </si>
  <si>
    <r>
      <rPr>
        <rFont val="&quot;Helvetica Neue&quot;, Helvetica, Arial, sans-serif"/>
        <color rgb="FF1155CC"/>
        <sz val="11.0"/>
        <u/>
      </rPr>
      <t>Koushien Pocket (Japan) (SGB Enhanced) (GB Compatible).zip</t>
    </r>
  </si>
  <si>
    <r>
      <rPr>
        <rFont val="&quot;Helvetica Neue&quot;, Helvetica, Arial, sans-serif"/>
        <color rgb="FF1155CC"/>
        <sz val="11.0"/>
        <u/>
      </rPr>
      <t>LEGO Alpha Team (Europe) (En,Fr,De,Es,It,Nl,Pt,Sv,No,Da).zip</t>
    </r>
  </si>
  <si>
    <r>
      <rPr>
        <rFont val="&quot;Helvetica Neue&quot;, Helvetica, Arial, sans-serif"/>
        <color rgb="FF1155CC"/>
        <sz val="11.0"/>
        <u/>
      </rPr>
      <t>LEGO Alpha Team (USA).zip</t>
    </r>
  </si>
  <si>
    <r>
      <rPr>
        <rFont val="&quot;Helvetica Neue&quot;, Helvetica, Arial, sans-serif"/>
        <color rgb="FF1155CC"/>
        <sz val="11.0"/>
        <u/>
      </rPr>
      <t>LEGO Island 2 - The Brickster's Revenge (Europe) (En,Fr,De,Es,It,Nl,Pt,Sv,No,Da).zip</t>
    </r>
  </si>
  <si>
    <r>
      <rPr>
        <rFont val="&quot;Helvetica Neue&quot;, Helvetica, Arial, sans-serif"/>
        <color rgb="FF1155CC"/>
        <sz val="11.0"/>
        <u/>
      </rPr>
      <t>LEGO Island 2 - The Brickster's Revenge (USA) (En,Fr,Es).zip</t>
    </r>
  </si>
  <si>
    <r>
      <rPr>
        <rFont val="&quot;Helvetica Neue&quot;, Helvetica, Arial, sans-serif"/>
        <color rgb="FF1155CC"/>
        <sz val="11.0"/>
        <u/>
      </rPr>
      <t>LEGO Racers (Europe) (En,Fr,De,Es,It,Nl,Pt,Sv,No,Da).zip</t>
    </r>
  </si>
  <si>
    <r>
      <rPr>
        <rFont val="&quot;Helvetica Neue&quot;, Helvetica, Arial, sans-serif"/>
        <color rgb="FF1155CC"/>
        <sz val="11.0"/>
        <u/>
      </rPr>
      <t>LEGO Racers (USA) (En,Fr,Es).zip</t>
    </r>
  </si>
  <si>
    <r>
      <rPr>
        <rFont val="&quot;Helvetica Neue&quot;, Helvetica, Arial, sans-serif"/>
        <color rgb="FF1155CC"/>
        <sz val="11.0"/>
        <u/>
      </rPr>
      <t>LEGO Stunt Rally (Europe) (En,Fr,De,Es,It,Nl,Pt,Sv,No,Da).zip</t>
    </r>
  </si>
  <si>
    <r>
      <rPr>
        <rFont val="&quot;Helvetica Neue&quot;, Helvetica, Arial, sans-serif"/>
        <color rgb="FF1155CC"/>
        <sz val="11.0"/>
        <u/>
      </rPr>
      <t>LEGO Stunt Rally (USA).zip</t>
    </r>
  </si>
  <si>
    <r>
      <rPr>
        <rFont val="&quot;Helvetica Neue&quot;, Helvetica, Arial, sans-serif"/>
        <color rgb="FF1155CC"/>
        <sz val="11.0"/>
        <u/>
      </rPr>
      <t>LNF Stars 2001 (France).zip</t>
    </r>
  </si>
  <si>
    <r>
      <rPr>
        <rFont val="&quot;Helvetica Neue&quot;, Helvetica, Arial, sans-serif"/>
        <color rgb="FF1155CC"/>
        <sz val="11.0"/>
        <u/>
      </rPr>
      <t>Land Before Time, The (Europe) (En,Fr,De,Es,It).zip</t>
    </r>
  </si>
  <si>
    <r>
      <rPr>
        <rFont val="&quot;Helvetica Neue&quot;, Helvetica, Arial, sans-serif"/>
        <color rgb="FF1155CC"/>
        <sz val="11.0"/>
        <u/>
      </rPr>
      <t>Land Before Time, The (USA).zip</t>
    </r>
  </si>
  <si>
    <r>
      <rPr>
        <rFont val="&quot;Helvetica Neue&quot;, Helvetica, Arial, sans-serif"/>
        <color rgb="FF1155CC"/>
        <sz val="11.0"/>
        <u/>
      </rPr>
      <t>Langrsr II (Taiwan) (En) (Unl).zip</t>
    </r>
  </si>
  <si>
    <r>
      <rPr>
        <rFont val="&quot;Helvetica Neue&quot;, Helvetica, Arial, sans-serif"/>
        <color rgb="FF1155CC"/>
        <sz val="11.0"/>
        <u/>
      </rPr>
      <t>Laofuzi Chuanqi (Taiwan) (Unl).zip</t>
    </r>
  </si>
  <si>
    <r>
      <rPr>
        <rFont val="&quot;Helvetica Neue&quot;, Helvetica, Arial, sans-serif"/>
        <color rgb="FF1155CC"/>
        <sz val="11.0"/>
        <u/>
      </rPr>
      <t>Larion's Tinker Toys (World) (Proto 1) (Aftermarket) (Unl).zip</t>
    </r>
  </si>
  <si>
    <r>
      <rPr>
        <rFont val="&quot;Helvetica Neue&quot;, Helvetica, Arial, sans-serif"/>
        <color rgb="FF1155CC"/>
        <sz val="11.0"/>
        <u/>
      </rPr>
      <t>Larion's Tinker Toys (World) (Proto 2) (Aftermarket) (Unl).zip</t>
    </r>
  </si>
  <si>
    <r>
      <rPr>
        <rFont val="&quot;Helvetica Neue&quot;, Helvetica, Arial, sans-serif"/>
        <color rgb="FF1155CC"/>
        <sz val="11.0"/>
        <u/>
      </rPr>
      <t>Las Vegas Cool Hand (USA) (GB Compatible).zip</t>
    </r>
  </si>
  <si>
    <r>
      <rPr>
        <rFont val="&quot;Helvetica Neue&quot;, Helvetica, Arial, sans-serif"/>
        <color rgb="FF1155CC"/>
        <sz val="11.0"/>
        <u/>
      </rPr>
      <t>Laser Squad Alter (World) (Aftermarket) (Unl).zip</t>
    </r>
  </si>
  <si>
    <r>
      <rPr>
        <rFont val="&quot;Helvetica Neue&quot;, Helvetica, Arial, sans-serif"/>
        <color rgb="FF1155CC"/>
        <sz val="11.0"/>
        <u/>
      </rPr>
      <t>Last Crown Warriors (World) (v1.0.1) (Demo) (Kickstarter) (GB Compatible) (Aftermarket) (Unl).zip</t>
    </r>
  </si>
  <si>
    <r>
      <rPr>
        <rFont val="&quot;Helvetica Neue&quot;, Helvetica, Arial, sans-serif"/>
        <color rgb="FF1155CC"/>
        <sz val="11.0"/>
        <u/>
      </rPr>
      <t>Last Crown Warriors (World) (v2.1.0) (Demo) (GB Compatible) (Aftermarket) (Unl).zip</t>
    </r>
  </si>
  <si>
    <r>
      <rPr>
        <rFont val="&quot;Helvetica Neue&quot;, Helvetica, Arial, sans-serif"/>
        <color rgb="FF1155CC"/>
        <sz val="11.0"/>
        <u/>
      </rPr>
      <t>Last Crown Warriors (World) (v2.1.1) (Demo) (GB Compatible) (Aftermarket) (Unl).zip</t>
    </r>
  </si>
  <si>
    <r>
      <rPr>
        <rFont val="&quot;Helvetica Neue&quot;, Helvetica, Arial, sans-serif"/>
        <color rgb="FF1155CC"/>
        <sz val="11.0"/>
        <u/>
      </rPr>
      <t>Laura (Europe) (En,Fr,De,Es,It,Nl,Sv,Da) (Beta).zip</t>
    </r>
  </si>
  <si>
    <r>
      <rPr>
        <rFont val="&quot;Helvetica Neue&quot;, Helvetica, Arial, sans-serif"/>
        <color rgb="FF1155CC"/>
        <sz val="11.0"/>
        <u/>
      </rPr>
      <t>Laura (Europe) (En,Fr,De,Es,It,Nl,Sv,Da) (Rev 1) (Proto).zip</t>
    </r>
  </si>
  <si>
    <r>
      <rPr>
        <rFont val="&quot;Helvetica Neue&quot;, Helvetica, Arial, sans-serif"/>
        <color rgb="FF1155CC"/>
        <sz val="11.0"/>
        <u/>
      </rPr>
      <t>Laura (Europe) (En,Fr,De,Es,It,Nl,Sv,Da).zip</t>
    </r>
  </si>
  <si>
    <r>
      <rPr>
        <rFont val="&quot;Helvetica Neue&quot;, Helvetica, Arial, sans-serif"/>
        <color rgb="FF1155CC"/>
        <sz val="11.0"/>
        <u/>
      </rPr>
      <t>Laura (USA).zip</t>
    </r>
  </si>
  <si>
    <r>
      <rPr>
        <rFont val="&quot;Helvetica Neue&quot;, Helvetica, Arial, sans-serif"/>
        <color rgb="FF1155CC"/>
        <sz val="11.0"/>
        <u/>
      </rPr>
      <t>Le Mans 24 Hours (Europe) (En,Fr,De,Es,It).zip</t>
    </r>
  </si>
  <si>
    <r>
      <rPr>
        <rFont val="&quot;Helvetica Neue&quot;, Helvetica, Arial, sans-serif"/>
        <color rgb="FF1155CC"/>
        <sz val="11.0"/>
        <u/>
      </rPr>
      <t>Leaper (World) (Aftermarket) (Unl).zip</t>
    </r>
  </si>
  <si>
    <r>
      <rPr>
        <rFont val="&quot;Helvetica Neue&quot;, Helvetica, Arial, sans-serif"/>
        <color rgb="FF1155CC"/>
        <sz val="11.0"/>
        <u/>
      </rPr>
      <t>Lee Carvallo's Putting Challenge II (World) (v1.0) (GB Compatible) (Aftermarket) (Unl).zip</t>
    </r>
  </si>
  <si>
    <r>
      <rPr>
        <rFont val="&quot;Helvetica Neue&quot;, Helvetica, Arial, sans-serif"/>
        <color rgb="FF1155CC"/>
        <sz val="11.0"/>
        <u/>
      </rPr>
      <t>Lee Carvallo's Putting Challenge II (World) (v1.1) (GB Compatible) (Aftermarket) (Unl).zip</t>
    </r>
  </si>
  <si>
    <r>
      <rPr>
        <rFont val="&quot;Helvetica Neue&quot;, Helvetica, Arial, sans-serif"/>
        <color rgb="FF1155CC"/>
        <sz val="11.0"/>
        <u/>
      </rPr>
      <t>Lee Carvallo's Putting Challenge II (World) (v1.2) (GB Compatible) (Aftermarket) (Unl).zip</t>
    </r>
  </si>
  <si>
    <r>
      <rPr>
        <rFont val="&quot;Helvetica Neue&quot;, Helvetica, Arial, sans-serif"/>
        <color rgb="FF1155CC"/>
        <sz val="11.0"/>
        <u/>
      </rPr>
      <t>Legacy of Verintia (World) (2023-05-15) (Demo) (GB Compatible) (Aftermarket) (Unl).zip</t>
    </r>
  </si>
  <si>
    <r>
      <rPr>
        <rFont val="&quot;Helvetica Neue&quot;, Helvetica, Arial, sans-serif"/>
        <color rgb="FF1155CC"/>
        <sz val="11.0"/>
        <u/>
      </rPr>
      <t>Legacy of Verintia (World) (2023-05-31) (Demo) (GB Compatible) (Aftermarket) (Unl).zip</t>
    </r>
  </si>
  <si>
    <r>
      <rPr>
        <rFont val="&quot;Helvetica Neue&quot;, Helvetica, Arial, sans-serif"/>
        <color rgb="FF1155CC"/>
        <sz val="11.0"/>
        <u/>
      </rPr>
      <t>Legend of Carrot (World) (Aftermarket) (Unl).zip</t>
    </r>
  </si>
  <si>
    <r>
      <rPr>
        <rFont val="&quot;Helvetica Neue&quot;, Helvetica, Arial, sans-serif"/>
        <color rgb="FF1155CC"/>
        <sz val="11.0"/>
        <u/>
      </rPr>
      <t>Legend of Zelda, The - Link's Awakening DX (Europe) (Rev 2) (Beta) (1999-09-19)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</si>
  <si>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(France) (Beta) (1998-12-11)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</si>
  <si>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(France) (Rev 1) (Beta) (1999-08-19)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</si>
  <si>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(France) (Rev 1) (Beta) (1999-09-04)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</si>
  <si>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(France) (Rev 1) (Beta) (1999-09-22)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</si>
  <si>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(France) (Rev 1)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</si>
  <si>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(France)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</si>
  <si>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(Germany) (Beta) (1998-12-11)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</si>
  <si>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(Germany) (Rev 1) (Beta) (1999-08-19)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</si>
  <si>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(Germany) (Rev 1) (Beta) (1999-09-04)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</si>
  <si>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(Germany) (Rev 1) (Beta) (1999-09-22)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</si>
  <si>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(Germany) (Rev 1)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</si>
  <si>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(Germany)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</si>
  <si>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(USA, Europe) (Rev 1)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</si>
  <si>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(USA, Europe) (Rev 2) (Beta) (1999-08-19)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</si>
  <si>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(USA, Europe) (Rev 2) (Beta) (1999-09-04)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</si>
  <si>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(USA, Europe) (Rev 2) (Beta) (1999-09-07)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</si>
  <si>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(USA, Europe) (Rev 2) (Beta) (1999-09-23)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</si>
  <si>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(USA, Europe) (Rev 2)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</si>
  <si>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Link's Awakening DX (USA, Europe) (SGB Enhanced) (GB Compatible).zip</t>
    </r>
  </si>
  <si>
    <r>
      <rPr>
        <rFont val="&quot;Helvetica Neue&quot;, Helvetica, Arial, sans-serif"/>
        <color rgb="FF1155CC"/>
        <sz val="11.0"/>
        <u/>
      </rPr>
      <t>Legend of Zelda, The - Oracle of Ages (Europe) (En,Fr,De,Es,It).zip</t>
    </r>
  </si>
  <si>
    <r>
      <rPr>
        <rFont val="&quot;Helvetica Neue&quot;, Helvetica, Arial, sans-serif"/>
        <color rgb="FF1155CC"/>
        <sz val="11.0"/>
        <u/>
      </rPr>
      <t>Legend of Zelda, The - Oracle of Ages (USA, Australia).zip</t>
    </r>
  </si>
  <si>
    <r>
      <rPr>
        <rFont val="&quot;Helvetica Neue&quot;, Helvetica, Arial, sans-serif"/>
        <color rgb="FF1155CC"/>
        <sz val="11.0"/>
        <u/>
      </rPr>
      <t>Legend of Zelda, The - Oracle of Seasons (Europe) (En,Fr,De,Es,It).zip</t>
    </r>
  </si>
  <si>
    <r>
      <rPr>
        <rFont val="&quot;Helvetica Neue&quot;, Helvetica, Arial, sans-serif"/>
        <color rgb="FF1155CC"/>
        <sz val="11.0"/>
        <u/>
      </rPr>
      <t>Legend of Zelda, The - Oracle of Seasons (USA, Australia).zip</t>
    </r>
  </si>
  <si>
    <r>
      <rPr>
        <rFont val="&quot;Helvetica Neue&quot;, Helvetica, Arial, sans-serif"/>
        <color rgb="FF1155CC"/>
        <sz val="11.0"/>
        <u/>
      </rPr>
      <t>Legend of the River King 2 (Europe) (SGB Enhanced) (GB Compatible).zip</t>
    </r>
  </si>
  <si>
    <r>
      <rPr>
        <rFont val="&quot;Helvetica Neue&quot;, Helvetica, Arial, sans-serif"/>
        <color rgb="FF1155CC"/>
        <sz val="11.0"/>
        <u/>
      </rPr>
      <t>Legend of the River King 2 (USA) (SGB Enhanced) (GB Compatible).zip</t>
    </r>
  </si>
  <si>
    <r>
      <rPr>
        <rFont val="&quot;Helvetica Neue&quot;, Helvetica, Arial, sans-serif"/>
        <color rgb="FF1155CC"/>
        <sz val="11.0"/>
        <u/>
      </rPr>
      <t>Legend of the River King GB (Europe) (SGB Enhanced) (GB Compatible).zip</t>
    </r>
  </si>
  <si>
    <r>
      <rPr>
        <rFont val="&quot;Helvetica Neue&quot;, Helvetica, Arial, sans-serif"/>
        <color rgb="FF1155CC"/>
        <sz val="11.0"/>
        <u/>
      </rPr>
      <t>Legend of the River King GB (Germany) (SGB Enhanced) (GB Compatible).zip</t>
    </r>
  </si>
  <si>
    <r>
      <rPr>
        <rFont val="&quot;Helvetica Neue&quot;, Helvetica, Arial, sans-serif"/>
        <color rgb="FF1155CC"/>
        <sz val="11.0"/>
        <u/>
      </rPr>
      <t>Legend of the River King GBC (USA) (SGB Enhanced) (GB Compatible).zip</t>
    </r>
  </si>
  <si>
    <r>
      <rPr>
        <rFont val="&quot;Helvetica Neue&quot;, Helvetica, Arial, sans-serif"/>
        <color rgb="FF1155CC"/>
        <sz val="11.0"/>
        <u/>
      </rPr>
      <t>Lemmings &amp; Oh No! More Lemmings (USA).zip</t>
    </r>
  </si>
  <si>
    <r>
      <rPr>
        <rFont val="&quot;Helvetica Neue&quot;, Helvetica, Arial, sans-serif"/>
        <color rgb="FF1155CC"/>
        <sz val="11.0"/>
        <u/>
      </rPr>
      <t>Lemmings (Europe) (Proto).zip</t>
    </r>
  </si>
  <si>
    <r>
      <rPr>
        <rFont val="&quot;Helvetica Neue&quot;, Helvetica, Arial, sans-serif"/>
        <color rgb="FF1155CC"/>
        <sz val="11.0"/>
        <u/>
      </rPr>
      <t>Lemmings VS (Japan).zip</t>
    </r>
  </si>
  <si>
    <r>
      <rPr>
        <rFont val="&quot;Helvetica Neue&quot;, Helvetica, Arial, sans-serif"/>
        <color rgb="FF1155CC"/>
        <sz val="11.0"/>
        <u/>
      </rPr>
      <t>Let's Bee Friends (World) (GB Compatible) (Aftermarket) (Unl).zip</t>
    </r>
  </si>
  <si>
    <r>
      <rPr>
        <rFont val="&quot;Helvetica Neue&quot;, Helvetica, Arial, sans-serif"/>
        <color rgb="FF1155CC"/>
        <sz val="11.0"/>
        <u/>
      </rPr>
      <t>Liberator (World) (Aftermarket) (Unl).zip</t>
    </r>
  </si>
  <si>
    <r>
      <rPr>
        <rFont val="&quot;Helvetica Neue&quot;, Helvetica, Arial, sans-serif"/>
        <color rgb="FF1155CC"/>
        <sz val="11.0"/>
        <u/>
      </rPr>
      <t>Lightseeker (World) (GB Compatible) (Aftermarket) (Unl).zip</t>
    </r>
  </si>
  <si>
    <r>
      <rPr>
        <rFont val="&quot;Helvetica Neue&quot;, Helvetica, Arial, sans-serif"/>
        <color rgb="FF1155CC"/>
        <sz val="11.0"/>
        <u/>
      </rPr>
      <t>Lil' Monster (USA) (SGB Enhanced) (GB Compatible).zip</t>
    </r>
  </si>
  <si>
    <r>
      <rPr>
        <rFont val="&quot;Helvetica Neue&quot;, Helvetica, Arial, sans-serif"/>
        <color rgb="FF1155CC"/>
        <sz val="11.0"/>
        <u/>
      </rPr>
      <t>Lion King, The - Simba's Mighty Adventure (USA, Europe).zip</t>
    </r>
  </si>
  <si>
    <r>
      <rPr>
        <rFont val="&quot;Helvetica Neue&quot;, Helvetica, Arial, sans-serif"/>
        <color rgb="FF1155CC"/>
        <sz val="11.0"/>
        <u/>
      </rPr>
      <t>Little Magic (Japan).zip</t>
    </r>
  </si>
  <si>
    <r>
      <rPr>
        <rFont val="&quot;Helvetica Neue&quot;, Helvetica, Arial, sans-serif"/>
        <color rgb="FF1155CC"/>
        <sz val="11.0"/>
        <u/>
      </rPr>
      <t>Little Mermaid II, The - Pinball Frenzy (Europe) (En,Fr,De,Es,It).zip</t>
    </r>
  </si>
  <si>
    <r>
      <rPr>
        <rFont val="&quot;Helvetica Neue&quot;, Helvetica, Arial, sans-serif"/>
        <color rgb="FF1155CC"/>
        <sz val="11.0"/>
        <u/>
      </rPr>
      <t>Little Mermaid II, The - Pinball Frenzy (Japan) (Proto).zip</t>
    </r>
  </si>
  <si>
    <r>
      <rPr>
        <rFont val="&quot;Helvetica Neue&quot;, Helvetica, Arial, sans-serif"/>
        <color rgb="FF1155CC"/>
        <sz val="11.0"/>
        <u/>
      </rPr>
      <t>Little Mermaid II, The - Pinball Frenzy (USA) (En,Fr,De,Es,It) (Rumble Version).zip</t>
    </r>
  </si>
  <si>
    <r>
      <rPr>
        <rFont val="&quot;Helvetica Neue&quot;, Helvetica, Arial, sans-serif"/>
        <color rgb="FF1155CC"/>
        <sz val="11.0"/>
        <u/>
      </rPr>
      <t>Little Nicky (USA).zip</t>
    </r>
  </si>
  <si>
    <r>
      <rPr>
        <rFont val="&quot;Helvetica Neue&quot;, Helvetica, Arial, sans-serif"/>
        <color rgb="FF1155CC"/>
        <sz val="11.0"/>
        <u/>
      </rPr>
      <t>Loco-coco (World) (Aftermarket) (Unl).zip</t>
    </r>
  </si>
  <si>
    <r>
      <rPr>
        <rFont val="&quot;Helvetica Neue&quot;, Helvetica, Arial, sans-serif"/>
        <color rgb="FF1155CC"/>
        <sz val="11.0"/>
        <u/>
      </rPr>
      <t>Lode Runner - Domudomu Dan no Yabou (Japan) (GB Compatible).zip</t>
    </r>
  </si>
  <si>
    <r>
      <rPr>
        <rFont val="&quot;Helvetica Neue&quot;, Helvetica, Arial, sans-serif"/>
        <color rgb="FF1155CC"/>
        <sz val="11.0"/>
        <u/>
      </rPr>
      <t>Lodoss-tou Senki - Eiyuu Kishiden GB (Japan) (SGB Enhanced) (GB Compatible).zip</t>
    </r>
  </si>
  <si>
    <r>
      <rPr>
        <rFont val="&quot;Helvetica Neue&quot;, Helvetica, Arial, sans-serif"/>
        <color rgb="FF1155CC"/>
        <sz val="11.0"/>
        <u/>
      </rPr>
      <t>Logical (Europe).zip</t>
    </r>
  </si>
  <si>
    <r>
      <rPr>
        <rFont val="&quot;Helvetica Neue&quot;, Helvetica, Arial, sans-serif"/>
        <color rgb="FF1155CC"/>
        <sz val="11.0"/>
        <u/>
      </rPr>
      <t>Logical (USA).zip</t>
    </r>
  </si>
  <si>
    <r>
      <rPr>
        <rFont val="&quot;Helvetica Neue&quot;, Helvetica, Arial, sans-serif"/>
        <color rgb="FF1155CC"/>
        <sz val="11.0"/>
        <u/>
      </rPr>
      <t>Looney Tunes (Europe) (GB Compatible).zip</t>
    </r>
  </si>
  <si>
    <r>
      <rPr>
        <rFont val="&quot;Helvetica Neue&quot;, Helvetica, Arial, sans-serif"/>
        <color rgb="FF1155CC"/>
        <sz val="11.0"/>
        <u/>
      </rPr>
      <t>Looney Tunes (USA) (GB Compatible).zip</t>
    </r>
  </si>
  <si>
    <r>
      <rPr>
        <rFont val="&quot;Helvetica Neue&quot;, Helvetica, Arial, sans-serif"/>
        <color rgb="FF1155CC"/>
        <sz val="11.0"/>
        <u/>
      </rPr>
      <t>Looney Tunes - Carrot Crazy (USA) (En,Fr,Es) (GB Compatible).zip</t>
    </r>
  </si>
  <si>
    <r>
      <rPr>
        <rFont val="&quot;Helvetica Neue&quot;, Helvetica, Arial, sans-serif"/>
        <color rgb="FF1155CC"/>
        <sz val="11.0"/>
        <u/>
      </rPr>
      <t>Looney Tunes - Twouble! (USA) (En,Fr,Es) (GB Compatible).zip</t>
    </r>
  </si>
  <si>
    <r>
      <rPr>
        <rFont val="&quot;Helvetica Neue&quot;, Helvetica, Arial, sans-serif"/>
        <color rgb="FF1155CC"/>
        <sz val="11.0"/>
        <u/>
      </rPr>
      <t>Looney Tunes Collector - Alert! (USA) (En,Fr,Es).zip</t>
    </r>
  </si>
  <si>
    <r>
      <rPr>
        <rFont val="&quot;Helvetica Neue&quot;, Helvetica, Arial, sans-serif"/>
        <color rgb="FF1155CC"/>
        <sz val="11.0"/>
        <u/>
      </rPr>
      <t>Looney Tunes Collector - Martian Alert! (Europe) (En,Fr,De,Es,It,Nl) (Beta 2).zip</t>
    </r>
  </si>
  <si>
    <r>
      <rPr>
        <rFont val="&quot;Helvetica Neue&quot;, Helvetica, Arial, sans-serif"/>
        <color rgb="FF1155CC"/>
        <sz val="11.0"/>
        <u/>
      </rPr>
      <t>Looney Tunes Collector - Martian Alert! (Europe) (En,Fr,De,Es,It,Nl).zip</t>
    </r>
  </si>
  <si>
    <r>
      <rPr>
        <rFont val="&quot;Helvetica Neue&quot;, Helvetica, Arial, sans-serif"/>
        <color rgb="FF1155CC"/>
        <sz val="11.0"/>
        <u/>
      </rPr>
      <t>Looney Tunes Collector - Martian Alert! (Europe) (Fr) (Beta 1) (1999-10-28).zip</t>
    </r>
  </si>
  <si>
    <r>
      <rPr>
        <rFont val="&quot;Helvetica Neue&quot;, Helvetica, Arial, sans-serif"/>
        <color rgb="FF1155CC"/>
        <sz val="11.0"/>
        <u/>
      </rPr>
      <t>Looney Tunes Collector - Martian Quest! (Japan).zip</t>
    </r>
  </si>
  <si>
    <r>
      <rPr>
        <rFont val="&quot;Helvetica Neue&quot;, Helvetica, Arial, sans-serif"/>
        <color rgb="FF1155CC"/>
        <sz val="11.0"/>
        <u/>
      </rPr>
      <t>Looney Tunes Collector - Martian Revenge! (Europe) (En,Fr,De,Es,It,Nl).zip</t>
    </r>
  </si>
  <si>
    <r>
      <rPr>
        <rFont val="&quot;Helvetica Neue&quot;, Helvetica, Arial, sans-serif"/>
        <color rgb="FF1155CC"/>
        <sz val="11.0"/>
        <u/>
      </rPr>
      <t>Looney Tunes Racing (Europe) (En,Fr,De,Es,It,Nl).zip</t>
    </r>
  </si>
  <si>
    <r>
      <rPr>
        <rFont val="&quot;Helvetica Neue&quot;, Helvetica, Arial, sans-serif"/>
        <color rgb="FF1155CC"/>
        <sz val="11.0"/>
        <u/>
      </rPr>
      <t>Looney Tunes Racing (USA) (En,Fr,De,Es,It,Nl).zip</t>
    </r>
  </si>
  <si>
    <r>
      <rPr>
        <rFont val="&quot;Helvetica Neue&quot;, Helvetica, Arial, sans-serif"/>
        <color rgb="FF1155CC"/>
        <sz val="11.0"/>
        <u/>
      </rPr>
      <t>Loppi Puzzle Magazine - Hirameku Puzzle Dai-2-gou (Japan) (Rev 1) (SGB Enhanced, GB Compatible) (NP).zip</t>
    </r>
  </si>
  <si>
    <r>
      <rPr>
        <rFont val="&quot;Helvetica Neue&quot;, Helvetica, Arial, sans-serif"/>
        <color rgb="FF1155CC"/>
        <sz val="11.0"/>
        <u/>
      </rPr>
      <t>Loppi Puzzle Magazine - Hirameku Puzzle Dai-2-gou (Japan) (SGB Enhanced, GB Compatible) (NP).zip</t>
    </r>
  </si>
  <si>
    <r>
      <rPr>
        <rFont val="&quot;Helvetica Neue&quot;, Helvetica, Arial, sans-serif"/>
        <color rgb="FF1155CC"/>
        <sz val="11.0"/>
        <u/>
      </rPr>
      <t>Loppi Puzzle Magazine - Hirameku Puzzle Dai-3-gou (Japan) (Rev 1) (SGB Enhanced, GB Compatible) (NP).zip</t>
    </r>
  </si>
  <si>
    <r>
      <rPr>
        <rFont val="&quot;Helvetica Neue&quot;, Helvetica, Arial, sans-serif"/>
        <color rgb="FF1155CC"/>
        <sz val="11.0"/>
        <u/>
      </rPr>
      <t>Loppi Puzzle Magazine - Hirameku Puzzle Dai-3-gou (Japan) (SGB Enhanced, GB Compatible) (NP).zip</t>
    </r>
  </si>
  <si>
    <r>
      <rPr>
        <rFont val="&quot;Helvetica Neue&quot;, Helvetica, Arial, sans-serif"/>
        <color rgb="FF1155CC"/>
        <sz val="11.0"/>
        <u/>
      </rPr>
      <t>Loppi Puzzle Magazine - Hirameku Puzzle Soukangou (Japan) (Rev 1) (SGB Enhanced, GB Compatible) (NP).zip</t>
    </r>
  </si>
  <si>
    <r>
      <rPr>
        <rFont val="&quot;Helvetica Neue&quot;, Helvetica, Arial, sans-serif"/>
        <color rgb="FF1155CC"/>
        <sz val="11.0"/>
        <u/>
      </rPr>
      <t>Loppi Puzzle Magazine - Hirameku Puzzle Soukangou (Japan) (SGB Enhanced, GB Compatible) (NP).zip</t>
    </r>
  </si>
  <si>
    <r>
      <rPr>
        <rFont val="&quot;Helvetica Neue&quot;, Helvetica, Arial, sans-serif"/>
        <color rgb="FF1155CC"/>
        <sz val="11.0"/>
        <u/>
      </rPr>
      <t>Loppi Puzzle Magazine - Kangaeru Puzzle Dai-2-gou (Japan) (Rev 1) (SGB Enhanced, GB Compatible) (NP).zip</t>
    </r>
  </si>
  <si>
    <r>
      <rPr>
        <rFont val="&quot;Helvetica Neue&quot;, Helvetica, Arial, sans-serif"/>
        <color rgb="FF1155CC"/>
        <sz val="11.0"/>
        <u/>
      </rPr>
      <t>Loppi Puzzle Magazine - Kangaeru Puzzle Dai-2-gou (Japan) (SGB Enhanced, GB Compatible) (NP).zip</t>
    </r>
  </si>
  <si>
    <r>
      <rPr>
        <rFont val="&quot;Helvetica Neue&quot;, Helvetica, Arial, sans-serif"/>
        <color rgb="FF1155CC"/>
        <sz val="11.0"/>
        <u/>
      </rPr>
      <t>Loppi Puzzle Magazine - Kangaeru Puzzle Dai-3-gou (Japan) (Rev 1) (SGB Enhanced, GB Compatible) (NP).zip</t>
    </r>
  </si>
  <si>
    <r>
      <rPr>
        <rFont val="&quot;Helvetica Neue&quot;, Helvetica, Arial, sans-serif"/>
        <color rgb="FF1155CC"/>
        <sz val="11.0"/>
        <u/>
      </rPr>
      <t>Loppi Puzzle Magazine - Kangaeru Puzzle Dai-3-gou (Japan) (SGB Enhanced, GB Compatible) (NP).zip</t>
    </r>
  </si>
  <si>
    <r>
      <rPr>
        <rFont val="&quot;Helvetica Neue&quot;, Helvetica, Arial, sans-serif"/>
        <color rgb="FF1155CC"/>
        <sz val="11.0"/>
        <u/>
      </rPr>
      <t>Loppi Puzzle Magazine - Kangaeru Puzzle Soukangou (Japan) (Rev 1) (SGB Enhanced, GB Compatible) (NP).zip</t>
    </r>
  </si>
  <si>
    <r>
      <rPr>
        <rFont val="&quot;Helvetica Neue&quot;, Helvetica, Arial, sans-serif"/>
        <color rgb="FF1155CC"/>
        <sz val="11.0"/>
        <u/>
      </rPr>
      <t>Loppi Puzzle Magazine - Kangaeru Puzzle Soukangou (Japan) (SGB Enhanced, GB Compatible) (NP).zip</t>
    </r>
  </si>
  <si>
    <r>
      <rPr>
        <rFont val="&quot;Helvetica Neue&quot;, Helvetica, Arial, sans-serif"/>
        <color rgb="FF1155CC"/>
        <sz val="11.0"/>
        <u/>
      </rPr>
      <t>Lord of the Rings, The - The Fellowship of the Ring (Taiwan) (En) (Unl).zip</t>
    </r>
  </si>
  <si>
    <r>
      <rPr>
        <rFont val="&quot;Helvetica Neue&quot;, Helvetica, Arial, sans-serif"/>
        <color rgb="FF1155CC"/>
        <sz val="11.0"/>
        <u/>
      </rPr>
      <t>Love Hina Party (Japan).zip</t>
    </r>
  </si>
  <si>
    <r>
      <rPr>
        <rFont val="&quot;Helvetica Neue&quot;, Helvetica, Arial, sans-serif"/>
        <color rgb="FF1155CC"/>
        <sz val="11.0"/>
        <u/>
      </rPr>
      <t>Love Hina Pocket (Japan) (Rev 1).zip</t>
    </r>
  </si>
  <si>
    <r>
      <rPr>
        <rFont val="&quot;Helvetica Neue&quot;, Helvetica, Arial, sans-serif"/>
        <color rgb="FF1155CC"/>
        <sz val="11.0"/>
        <u/>
      </rPr>
      <t>Love Hina Pocket (Japan).zip</t>
    </r>
  </si>
  <si>
    <r>
      <rPr>
        <rFont val="&quot;Helvetica Neue&quot;, Helvetica, Arial, sans-serif"/>
        <color rgb="FF1155CC"/>
        <sz val="11.0"/>
        <u/>
      </rPr>
      <t>Love is Dead (World) (Proto) (GB Compatible) (Aftermarket) (Unl).zip</t>
    </r>
  </si>
  <si>
    <r>
      <rPr>
        <rFont val="&quot;Helvetica Neue&quot;, Helvetica, Arial, sans-serif"/>
        <color rgb="FF1155CC"/>
        <sz val="11.0"/>
        <u/>
      </rPr>
      <t>Luca no Puzzle de Daibouken! (Japan) (SGB Enhanced) (GB Compatible).zip</t>
    </r>
  </si>
  <si>
    <r>
      <rPr>
        <rFont val="&quot;Helvetica Neue&quot;, Helvetica, Arial, sans-serif"/>
        <color rgb="FF1155CC"/>
        <sz val="11.0"/>
        <u/>
      </rPr>
      <t>Lucky Luke (Europe) (En,Fr,De,Es).zip</t>
    </r>
  </si>
  <si>
    <r>
      <rPr>
        <rFont val="&quot;Helvetica Neue&quot;, Helvetica, Arial, sans-serif"/>
        <color rgb="FF1155CC"/>
        <sz val="11.0"/>
        <u/>
      </rPr>
      <t>Lucky Luke (USA) (En,Fr,De,Es).zip</t>
    </r>
  </si>
  <si>
    <r>
      <rPr>
        <rFont val="&quot;Helvetica Neue&quot;, Helvetica, Arial, sans-serif"/>
        <color rgb="FF1155CC"/>
        <sz val="11.0"/>
        <u/>
      </rPr>
      <t>Lucky Luke - Desperado Train (Europe) (En,Fr,De,Es,It,Nl) (Beta).zip</t>
    </r>
  </si>
  <si>
    <r>
      <rPr>
        <rFont val="&quot;Helvetica Neue&quot;, Helvetica, Arial, sans-serif"/>
        <color rgb="FF1155CC"/>
        <sz val="11.0"/>
        <u/>
      </rPr>
      <t>Lucky Luke - Desperado Train (Europe) (En,Fr,De,Es,It,Nl).zip</t>
    </r>
  </si>
  <si>
    <r>
      <rPr>
        <rFont val="&quot;Helvetica Neue&quot;, Helvetica, Arial, sans-serif"/>
        <color rgb="FF1155CC"/>
        <sz val="11.0"/>
        <u/>
      </rPr>
      <t>Lufia - The Legend Returns (Europe) (En,De).zip</t>
    </r>
  </si>
  <si>
    <r>
      <rPr>
        <rFont val="&quot;Helvetica Neue&quot;, Helvetica, Arial, sans-serif"/>
        <color rgb="FF1155CC"/>
        <sz val="11.0"/>
        <u/>
      </rPr>
      <t>Lufia - The Legend Returns (USA).zip</t>
    </r>
  </si>
  <si>
    <r>
      <rPr>
        <rFont val="&quot;Helvetica Neue&quot;, Helvetica, Arial, sans-serif"/>
        <color rgb="FF1155CC"/>
        <sz val="11.0"/>
        <u/>
      </rPr>
      <t>Luke Yingxiong 2 - Zook Hero 2 (Taiwan) (Unl).zip</t>
    </r>
  </si>
  <si>
    <r>
      <rPr>
        <rFont val="&quot;Helvetica Neue&quot;, Helvetica, Arial, sans-serif"/>
        <color rgb="FF1155CC"/>
        <sz val="11.0"/>
        <u/>
      </rPr>
      <t>Luke Yingxiong Chuan 3 (Taiwan) (Unl).zip</t>
    </r>
  </si>
  <si>
    <r>
      <rPr>
        <rFont val="&quot;Helvetica Neue&quot;, Helvetica, Arial, sans-serif"/>
        <color rgb="FF1155CC"/>
        <sz val="11.0"/>
        <u/>
      </rPr>
      <t>Luke Yingxiong Z (Taiwan) (Unl).zip</t>
    </r>
  </si>
  <si>
    <r>
      <rPr>
        <rFont val="&quot;Helvetica Neue&quot;, Helvetica, Arial, sans-serif"/>
        <color rgb="FF1155CC"/>
        <sz val="11.0"/>
        <u/>
      </rPr>
      <t>Lunar Docking (World) (2021-12-30) (Aftermarket) (Unl).zip</t>
    </r>
  </si>
  <si>
    <r>
      <rPr>
        <rFont val="&quot;Helvetica Neue&quot;, Helvetica, Arial, sans-serif"/>
        <color rgb="FF1155CC"/>
        <sz val="11.0"/>
        <u/>
      </rPr>
      <t>Lunar Docking (World) (2022-08-07) (Aftermarket) (Unl).zip</t>
    </r>
  </si>
  <si>
    <r>
      <rPr>
        <rFont val="&quot;Helvetica Neue&quot;, Helvetica, Arial, sans-serif"/>
        <color rgb="FF1155CC"/>
        <sz val="11.0"/>
        <u/>
      </rPr>
      <t>Lunatic Tower (World) (Aftermarket) (Unl).zip</t>
    </r>
  </si>
  <si>
    <r>
      <rPr>
        <rFont val="&quot;Helvetica Neue&quot;, Helvetica, Arial, sans-serif"/>
        <color rgb="FF1155CC"/>
        <sz val="11.0"/>
        <u/>
      </rPr>
      <t>Luoke Yingxiong EXE5 (Taiwan) (Unl).zip</t>
    </r>
  </si>
  <si>
    <r>
      <rPr>
        <rFont val="&quot;Helvetica Neue&quot;, Helvetica, Arial, sans-serif"/>
        <color rgb="FF1155CC"/>
        <sz val="11.0"/>
        <u/>
      </rPr>
      <t>M&amp;M's Minis Madness (Europe).zip</t>
    </r>
  </si>
  <si>
    <r>
      <rPr>
        <rFont val="&quot;Helvetica Neue&quot;, Helvetica, Arial, sans-serif"/>
        <color rgb="FF1155CC"/>
        <sz val="11.0"/>
        <u/>
      </rPr>
      <t>M&amp;M's Minis Madness (Germany).zip</t>
    </r>
  </si>
  <si>
    <r>
      <rPr>
        <rFont val="&quot;Helvetica Neue&quot;, Helvetica, Arial, sans-serif"/>
        <color rgb="FF1155CC"/>
        <sz val="11.0"/>
        <u/>
      </rPr>
      <t>M&amp;M's Minis Madness (USA) (Sample).zip</t>
    </r>
  </si>
  <si>
    <r>
      <rPr>
        <rFont val="&quot;Helvetica Neue&quot;, Helvetica, Arial, sans-serif"/>
        <color rgb="FF1155CC"/>
        <sz val="11.0"/>
        <u/>
      </rPr>
      <t>M&amp;M's Minis Madness (USA).zip</t>
    </r>
  </si>
  <si>
    <r>
      <rPr>
        <rFont val="&quot;Helvetica Neue&quot;, Helvetica, Arial, sans-serif"/>
        <color rgb="FF1155CC"/>
        <sz val="11.0"/>
        <u/>
      </rPr>
      <t>MTV Sports - Pure Ride (USA, Europe).zip</t>
    </r>
  </si>
  <si>
    <r>
      <rPr>
        <rFont val="&quot;Helvetica Neue&quot;, Helvetica, Arial, sans-serif"/>
        <color rgb="FF1155CC"/>
        <sz val="11.0"/>
        <u/>
      </rPr>
      <t>MTV Sports - Skateboarding Featuring Andy MacDonald (USA, Europe).zip</t>
    </r>
  </si>
  <si>
    <r>
      <rPr>
        <rFont val="&quot;Helvetica Neue&quot;, Helvetica, Arial, sans-serif"/>
        <color rgb="FF1155CC"/>
        <sz val="11.0"/>
        <u/>
      </rPr>
      <t>MTV Sports - T.J. Lavin's Ultimate BMX (USA, Europe).zip</t>
    </r>
  </si>
  <si>
    <r>
      <rPr>
        <rFont val="&quot;Helvetica Neue&quot;, Helvetica, Arial, sans-serif"/>
        <color rgb="FF1155CC"/>
        <sz val="11.0"/>
        <u/>
      </rPr>
      <t>Machine, The (World) (Demo) (GB Compatible) (Aftermarket) (Unl).zip</t>
    </r>
  </si>
  <si>
    <r>
      <rPr>
        <rFont val="&quot;Helvetica Neue&quot;, Helvetica, Arial, sans-serif"/>
        <color rgb="FF1155CC"/>
        <sz val="11.0"/>
        <u/>
      </rPr>
      <t>Machine, The (World) (v1.1) (Demo) (GB Compatible) (Aftermarket) (Unl).zip</t>
    </r>
  </si>
  <si>
    <r>
      <rPr>
        <rFont val="&quot;Helvetica Neue&quot;, Helvetica, Arial, sans-serif"/>
        <color rgb="FF1155CC"/>
        <sz val="11.0"/>
        <u/>
      </rPr>
      <t>Macross 7 - Ginga no Heart o Furuwasero!! (Japan).zip</t>
    </r>
  </si>
  <si>
    <r>
      <rPr>
        <rFont val="&quot;Helvetica Neue&quot;, Helvetica, Arial, sans-serif"/>
        <color rgb="FF1155CC"/>
        <sz val="11.0"/>
        <u/>
      </rPr>
      <t>Madden NFL 2000 (USA, Europe) (Beta) (SGB Enhanced) (GB Compatible).zip</t>
    </r>
  </si>
  <si>
    <r>
      <rPr>
        <rFont val="&quot;Helvetica Neue&quot;, Helvetica, Arial, sans-serif"/>
        <color rgb="FF1155CC"/>
        <sz val="11.0"/>
        <u/>
      </rPr>
      <t>Madden NFL 2000 (USA, Europe) (SGB Enhanced) (GB Compatible).zip</t>
    </r>
  </si>
  <si>
    <r>
      <rPr>
        <rFont val="&quot;Helvetica Neue&quot;, Helvetica, Arial, sans-serif"/>
        <color rgb="FF1155CC"/>
        <sz val="11.0"/>
        <u/>
      </rPr>
      <t>Madden NFL 2001 (USA).zip</t>
    </r>
  </si>
  <si>
    <r>
      <rPr>
        <rFont val="&quot;Helvetica Neue&quot;, Helvetica, Arial, sans-serif"/>
        <color rgb="FF1155CC"/>
        <sz val="11.0"/>
        <u/>
      </rPr>
      <t>Madden NFL 2002 (USA).zip</t>
    </r>
  </si>
  <si>
    <r>
      <rPr>
        <rFont val="&quot;Helvetica Neue&quot;, Helvetica, Arial, sans-serif"/>
        <color rgb="FF1155CC"/>
        <sz val="11.0"/>
        <u/>
      </rPr>
      <t>Mage and the Grimoire of Beast (World) (En) (v1.01) (GB Compatible) (Aftermarket) (Unl).zip</t>
    </r>
  </si>
  <si>
    <r>
      <rPr>
        <rFont val="&quot;Helvetica Neue&quot;, Helvetica, Arial, sans-serif"/>
        <color rgb="FF1155CC"/>
        <sz val="11.0"/>
        <u/>
      </rPr>
      <t>Mage and the Grimoire of Beast (World) (Ja) (v1.01) (GB Compatible) (Aftermarket) (Unl).zip</t>
    </r>
  </si>
  <si>
    <r>
      <rPr>
        <rFont val="&quot;Helvetica Neue&quot;, Helvetica, Arial, sans-serif"/>
        <color rgb="FF1155CC"/>
        <sz val="11.0"/>
        <u/>
      </rPr>
      <t>Magi-Nation - Keeper's Quest (USA) (Proto).zip</t>
    </r>
  </si>
  <si>
    <r>
      <rPr>
        <rFont val="&quot;Helvetica Neue&quot;, Helvetica, Arial, sans-serif"/>
        <color rgb="FF1155CC"/>
        <sz val="11.0"/>
        <u/>
      </rPr>
      <t>Magi Nation (USA).zip</t>
    </r>
  </si>
  <si>
    <r>
      <rPr>
        <rFont val="&quot;Helvetica Neue&quot;, Helvetica, Arial, sans-serif"/>
        <color rgb="FF1155CC"/>
        <sz val="11.0"/>
        <u/>
      </rPr>
      <t>Magic &amp; Legend - Time Knights (World) (Demo) (The Retro Room) (GB Compatible) (Aftermarket) (Unl).zip</t>
    </r>
  </si>
  <si>
    <r>
      <rPr>
        <rFont val="&quot;Helvetica Neue&quot;, Helvetica, Arial, sans-serif"/>
        <color rgb="FF1155CC"/>
        <sz val="11.0"/>
        <u/>
      </rPr>
      <t>Magical Chase GB - Minarai Mahoutsukai Kenja no Tani e (Japan).zip</t>
    </r>
  </si>
  <si>
    <r>
      <rPr>
        <rFont val="&quot;Helvetica Neue&quot;, Helvetica, Arial, sans-serif"/>
        <color rgb="FF1155CC"/>
        <sz val="11.0"/>
        <u/>
      </rPr>
      <t>Magical Drop (Europe) (En,Fr,De) (Beta).zip</t>
    </r>
  </si>
  <si>
    <r>
      <rPr>
        <rFont val="&quot;Helvetica Neue&quot;, Helvetica, Arial, sans-serif"/>
        <color rgb="FF1155CC"/>
        <sz val="11.0"/>
        <u/>
      </rPr>
      <t>Magical Drop (Europe) (En,Fr,De).zip</t>
    </r>
  </si>
  <si>
    <r>
      <rPr>
        <rFont val="&quot;Helvetica Neue&quot;, Helvetica, Arial, sans-serif"/>
        <color rgb="FF1155CC"/>
        <sz val="11.0"/>
        <u/>
      </rPr>
      <t>Magical Drop (USA).zip</t>
    </r>
  </si>
  <si>
    <r>
      <rPr>
        <rFont val="&quot;Helvetica Neue&quot;, Helvetica, Arial, sans-serif"/>
        <color rgb="FF1155CC"/>
        <sz val="11.0"/>
        <u/>
      </rPr>
      <t>Magical Tetris Challenge (Europe) (En,Fr,De,Es,It,Nl,Sv) (Rev 1).zip</t>
    </r>
  </si>
  <si>
    <r>
      <rPr>
        <rFont val="&quot;Helvetica Neue&quot;, Helvetica, Arial, sans-serif"/>
        <color rgb="FF1155CC"/>
        <sz val="11.0"/>
        <u/>
      </rPr>
      <t>Magical Tetris Challenge (Europe) (En,Fr,De,Es,It,Nl,Sv).zip</t>
    </r>
  </si>
  <si>
    <r>
      <rPr>
        <rFont val="&quot;Helvetica Neue&quot;, Helvetica, Arial, sans-serif"/>
        <color rgb="FF1155CC"/>
        <sz val="11.0"/>
        <u/>
      </rPr>
      <t>Magical Tetris Challenge (USA).zip</t>
    </r>
  </si>
  <si>
    <r>
      <rPr>
        <rFont val="&quot;Helvetica Neue&quot;, Helvetica, Arial, sans-serif"/>
        <color rgb="FF1155CC"/>
        <sz val="11.0"/>
        <u/>
      </rPr>
      <t>Magician's Curse, The (World) (Aftermarket) (Unl).zip</t>
    </r>
  </si>
  <si>
    <r>
      <rPr>
        <rFont val="&quot;Helvetica Neue&quot;, Helvetica, Arial, sans-serif"/>
        <color rgb="FF1155CC"/>
        <sz val="11.0"/>
        <u/>
      </rPr>
      <t>Mahjong Joou (Japan) (SGB Enhanced) (GB Compatible).zip</t>
    </r>
  </si>
  <si>
    <r>
      <rPr>
        <rFont val="&quot;Helvetica Neue&quot;, Helvetica, Arial, sans-serif"/>
        <color rgb="FF1155CC"/>
        <sz val="11.0"/>
        <u/>
      </rPr>
      <t>Mahjong Quest (Japan) (SGB Enhanced) (GB Compatible).zip</t>
    </r>
  </si>
  <si>
    <r>
      <rPr>
        <rFont val="&quot;Helvetica Neue&quot;, Helvetica, Arial, sans-serif"/>
        <color rgb="FF1155CC"/>
        <sz val="11.0"/>
        <u/>
      </rPr>
      <t>Mail Junkies World Port (United Kingdom) (v1.01) (Unl).zip</t>
    </r>
  </si>
  <si>
    <r>
      <rPr>
        <rFont val="&quot;Helvetica Neue&quot;, Helvetica, Arial, sans-serif"/>
        <color rgb="FF1155CC"/>
        <sz val="11.0"/>
        <u/>
      </rPr>
      <t>Majokko Mari-chan no Kisekae Monogatari (Japan) (Rev 1) (SGB Enhanced) (GB Compatible).zip</t>
    </r>
  </si>
  <si>
    <r>
      <rPr>
        <rFont val="&quot;Helvetica Neue&quot;, Helvetica, Arial, sans-serif"/>
        <color rgb="FF1155CC"/>
        <sz val="11.0"/>
        <u/>
      </rPr>
      <t>Majokko Mari-chan no Kisekae Monogatari (Japan) (SGB Enhanced) (GB Compatible).zip</t>
    </r>
  </si>
  <si>
    <r>
      <rPr>
        <rFont val="&quot;Helvetica Neue&quot;, Helvetica, Arial, sans-serif"/>
        <color rgb="FF1155CC"/>
        <sz val="11.0"/>
        <u/>
      </rPr>
      <t>Marble Madness (USA, Europe).zip</t>
    </r>
  </si>
  <si>
    <r>
      <rPr>
        <rFont val="&quot;Helvetica Neue&quot;, Helvetica, Arial, sans-serif"/>
        <color rgb="FF1155CC"/>
        <sz val="11.0"/>
        <u/>
      </rPr>
      <t>Marie no Atelier GB (Japan) (SGB Enhanced) (GB Compatible).zip</t>
    </r>
  </si>
  <si>
    <r>
      <rPr>
        <rFont val="&quot;Helvetica Neue&quot;, Helvetica, Arial, sans-serif"/>
        <color rgb="FF1155CC"/>
        <sz val="11.0"/>
        <u/>
      </rPr>
      <t>Mario Golf (Europe).zip</t>
    </r>
  </si>
  <si>
    <r>
      <rPr>
        <rFont val="&quot;Helvetica Neue&quot;, Helvetica, Arial, sans-serif"/>
        <color rgb="FF1155CC"/>
        <sz val="11.0"/>
        <u/>
      </rPr>
      <t>Mario Golf (USA).zip</t>
    </r>
  </si>
  <si>
    <r>
      <rPr>
        <rFont val="&quot;Helvetica Neue&quot;, Helvetica, Arial, sans-serif"/>
        <color rgb="FF1155CC"/>
        <sz val="11.0"/>
        <u/>
      </rPr>
      <t>Mario Golf GB (Japan).zip</t>
    </r>
  </si>
  <si>
    <r>
      <rPr>
        <rFont val="&quot;Helvetica Neue&quot;, Helvetica, Arial, sans-serif"/>
        <color rgb="FF1155CC"/>
        <sz val="11.0"/>
        <u/>
      </rPr>
      <t>Mario Tennis (Europe).zip</t>
    </r>
  </si>
  <si>
    <r>
      <rPr>
        <rFont val="&quot;Helvetica Neue&quot;, Helvetica, Arial, sans-serif"/>
        <color rgb="FF1155CC"/>
        <sz val="11.0"/>
        <u/>
      </rPr>
      <t>Mario Tennis (USA).zip</t>
    </r>
  </si>
  <si>
    <r>
      <rPr>
        <rFont val="&quot;Helvetica Neue&quot;, Helvetica, Arial, sans-serif"/>
        <color rgb="FF1155CC"/>
        <sz val="11.0"/>
        <u/>
      </rPr>
      <t>Mario Tennis GB (Japan).zip</t>
    </r>
  </si>
  <si>
    <r>
      <rPr>
        <rFont val="&quot;Helvetica Neue&quot;, Helvetica, Arial, sans-serif"/>
        <color rgb="FF1155CC"/>
        <sz val="11.0"/>
        <u/>
      </rPr>
      <t>Marvin Strikes Back! (USA) (En,Fr,Es).zip</t>
    </r>
  </si>
  <si>
    <r>
      <rPr>
        <rFont val="&quot;Helvetica Neue&quot;, Helvetica, Arial, sans-serif"/>
        <color rgb="FF1155CC"/>
        <sz val="11.0"/>
        <u/>
      </rPr>
      <t>Mary-Kate &amp; Ashley - Get a Clue! (USA, Europe) (GB Compatible).zip</t>
    </r>
  </si>
  <si>
    <r>
      <rPr>
        <rFont val="&quot;Helvetica Neue&quot;, Helvetica, Arial, sans-serif"/>
        <color rgb="FF1155CC"/>
        <sz val="11.0"/>
        <u/>
      </rPr>
      <t>Mary-Kate and Ashley - Crush Course (USA, Europe).zip</t>
    </r>
  </si>
  <si>
    <r>
      <rPr>
        <rFont val="&quot;Helvetica Neue&quot;, Helvetica, Arial, sans-serif"/>
        <color rgb="FF1155CC"/>
        <sz val="11.0"/>
        <u/>
      </rPr>
      <t>Mary-Kate and Ashley - Pocket Planner (USA, Europe) (GB Compatible).zip</t>
    </r>
  </si>
  <si>
    <r>
      <rPr>
        <rFont val="&quot;Helvetica Neue&quot;, Helvetica, Arial, sans-serif"/>
        <color rgb="FF1155CC"/>
        <sz val="11.0"/>
        <u/>
      </rPr>
      <t>Mary-Kate and Ashley - Winners Circle (USA, Europe).zip</t>
    </r>
  </si>
  <si>
    <r>
      <rPr>
        <rFont val="&quot;Helvetica Neue&quot;, Helvetica, Arial, sans-serif"/>
        <color rgb="FF1155CC"/>
        <sz val="11.0"/>
        <u/>
      </rPr>
      <t>Mask of Zorro, The (Europe).zip</t>
    </r>
  </si>
  <si>
    <r>
      <rPr>
        <rFont val="&quot;Helvetica Neue&quot;, Helvetica, Arial, sans-serif"/>
        <color rgb="FF1155CC"/>
        <sz val="11.0"/>
        <u/>
      </rPr>
      <t>Mask of Zorro, The (USA).zip</t>
    </r>
  </si>
  <si>
    <r>
      <rPr>
        <rFont val="&quot;Helvetica Neue&quot;, Helvetica, Arial, sans-serif"/>
        <color rgb="FF1155CC"/>
        <sz val="11.0"/>
        <u/>
      </rPr>
      <t>Mat Hoffman's Pro BMX (USA, Europe).zip</t>
    </r>
  </si>
  <si>
    <r>
      <rPr>
        <rFont val="&quot;Helvetica Neue&quot;, Helvetica, Arial, sans-serif"/>
        <color rgb="FF1155CC"/>
        <sz val="11.0"/>
        <u/>
      </rPr>
      <t>Matchbox Emergency Patrol (USA, Europe).zip</t>
    </r>
  </si>
  <si>
    <r>
      <rPr>
        <rFont val="&quot;Helvetica Neue&quot;, Helvetica, Arial, sans-serif"/>
        <color rgb="FF1155CC"/>
        <sz val="11.0"/>
        <u/>
      </rPr>
      <t>Matel Gear II (Taiwan) (En) (Unl).zip</t>
    </r>
  </si>
  <si>
    <r>
      <rPr>
        <rFont val="&quot;Helvetica Neue&quot;, Helvetica, Arial, sans-serif"/>
        <color rgb="FF1155CC"/>
        <sz val="11.0"/>
        <u/>
      </rPr>
      <t>Maus, Die (Europe) (En,Fr,De,Es) (Beta).zip</t>
    </r>
  </si>
  <si>
    <r>
      <rPr>
        <rFont val="&quot;Helvetica Neue&quot;, Helvetica, Arial, sans-serif"/>
        <color rgb="FF1155CC"/>
        <sz val="11.0"/>
        <u/>
      </rPr>
      <t>Maus, Die (Europe) (En,Fr,De,Es).zip</t>
    </r>
  </si>
  <si>
    <r>
      <rPr>
        <rFont val="&quot;Helvetica Neue&quot;, Helvetica, Arial, sans-serif"/>
        <color rgb="FF1155CC"/>
        <sz val="11.0"/>
        <u/>
      </rPr>
      <t>Maus, Die - Verrueckte Olympiade (Germany) (Beta).zip</t>
    </r>
  </si>
  <si>
    <r>
      <rPr>
        <rFont val="&quot;Helvetica Neue&quot;, Helvetica, Arial, sans-serif"/>
        <color rgb="FF1155CC"/>
        <sz val="11.0"/>
        <u/>
      </rPr>
      <t>Maus, Die - Verrueckte Olympiade (Germany).zip</t>
    </r>
  </si>
  <si>
    <r>
      <rPr>
        <rFont val="&quot;Helvetica Neue&quot;, Helvetica, Arial, sans-serif"/>
        <color rgb="FF1155CC"/>
        <sz val="11.0"/>
        <u/>
      </rPr>
      <t>Max Steel - Covert Missions (USA) (En,Fr,De,Es) (Proto).zip</t>
    </r>
  </si>
  <si>
    <r>
      <rPr>
        <rFont val="&quot;Helvetica Neue&quot;, Helvetica, Arial, sans-serif"/>
        <color rgb="FF1155CC"/>
        <sz val="11.0"/>
        <u/>
      </rPr>
      <t>Maya the Bee &amp; Her Friends (Europe) (En,Fr,De) (GB Compatible).zip</t>
    </r>
  </si>
  <si>
    <r>
      <rPr>
        <rFont val="&quot;Helvetica Neue&quot;, Helvetica, Arial, sans-serif"/>
        <color rgb="FF1155CC"/>
        <sz val="11.0"/>
        <u/>
      </rPr>
      <t>Maya the Bee - Garden Adventures (Europe) (En,Fr,De,Es).zip</t>
    </r>
  </si>
  <si>
    <r>
      <rPr>
        <rFont val="&quot;Helvetica Neue&quot;, Helvetica, Arial, sans-serif"/>
        <color rgb="FF1155CC"/>
        <sz val="11.0"/>
        <u/>
      </rPr>
      <t>Mayhem (World) (Aftermarket) (Unl).zip</t>
    </r>
  </si>
  <si>
    <r>
      <rPr>
        <rFont val="&quot;Helvetica Neue&quot;, Helvetica, Arial, sans-serif"/>
        <color rgb="FF1155CC"/>
        <sz val="11.0"/>
        <u/>
      </rPr>
      <t>McDonald's Monogatari - Honobono Tenchou Ikusei Game (Japan).zip</t>
    </r>
  </si>
  <si>
    <r>
      <rPr>
        <rFont val="&quot;Helvetica Neue&quot;, Helvetica, Arial, sans-serif"/>
        <color rgb="FF1155CC"/>
        <sz val="11.0"/>
        <u/>
      </rPr>
      <t>Medarot 2 - Kabuto Version (Japan) (SGB Enhanced) (GB Compatible).zip</t>
    </r>
  </si>
  <si>
    <r>
      <rPr>
        <rFont val="&quot;Helvetica Neue&quot;, Helvetica, Arial, sans-serif"/>
        <color rgb="FF1155CC"/>
        <sz val="11.0"/>
        <u/>
      </rPr>
      <t>Medarot 2 - Kuwagata Version (Japan) (SGB Enhanced) (GB Compatible).zip</t>
    </r>
  </si>
  <si>
    <r>
      <rPr>
        <rFont val="&quot;Helvetica Neue&quot;, Helvetica, Arial, sans-serif"/>
        <color rgb="FF1155CC"/>
        <sz val="11.0"/>
        <u/>
      </rPr>
      <t>Medarot 2 - Parts Collection (Japan) (SGB Enhanced) (GB Compatible).zip</t>
    </r>
  </si>
  <si>
    <r>
      <rPr>
        <rFont val="&quot;Helvetica Neue&quot;, Helvetica, Arial, sans-serif"/>
        <color rgb="FF1155CC"/>
        <sz val="11.0"/>
        <u/>
      </rPr>
      <t>Medarot 3 - Kabuto Version (Japan).zip</t>
    </r>
  </si>
  <si>
    <r>
      <rPr>
        <rFont val="&quot;Helvetica Neue&quot;, Helvetica, Arial, sans-serif"/>
        <color rgb="FF1155CC"/>
        <sz val="11.0"/>
        <u/>
      </rPr>
      <t>Medarot 3 - Kuwagata Version (Japan).zip</t>
    </r>
  </si>
  <si>
    <r>
      <rPr>
        <rFont val="&quot;Helvetica Neue&quot;, Helvetica, Arial, sans-serif"/>
        <color rgb="FF1155CC"/>
        <sz val="11.0"/>
        <u/>
      </rPr>
      <t>Medarot 3 - Parts Collection - Z kara no Chousenjou (Japan).zip</t>
    </r>
  </si>
  <si>
    <r>
      <rPr>
        <rFont val="&quot;Helvetica Neue&quot;, Helvetica, Arial, sans-serif"/>
        <color rgb="FF1155CC"/>
        <sz val="11.0"/>
        <u/>
      </rPr>
      <t>Medarot 4 - Kabuto Version (Japan).zip</t>
    </r>
  </si>
  <si>
    <r>
      <rPr>
        <rFont val="&quot;Helvetica Neue&quot;, Helvetica, Arial, sans-serif"/>
        <color rgb="FF1155CC"/>
        <sz val="11.0"/>
        <u/>
      </rPr>
      <t>Medarot 4 - Kuwagata Version (Japan).zip</t>
    </r>
  </si>
  <si>
    <r>
      <rPr>
        <rFont val="&quot;Helvetica Neue&quot;, Helvetica, Arial, sans-serif"/>
        <color rgb="FF1155CC"/>
        <sz val="11.0"/>
        <u/>
      </rPr>
      <t>Medarot 5 - Susutake Mura no Tenkousei - Kabuto (Japan).zip</t>
    </r>
  </si>
  <si>
    <r>
      <rPr>
        <rFont val="&quot;Helvetica Neue&quot;, Helvetica, Arial, sans-serif"/>
        <color rgb="FF1155CC"/>
        <sz val="11.0"/>
        <u/>
      </rPr>
      <t>Medarot 5 - Susutake Mura no Tenkousei - Kuwagata (Japan).zip</t>
    </r>
  </si>
  <si>
    <r>
      <rPr>
        <rFont val="&quot;Helvetica Neue&quot;, Helvetica, Arial, sans-serif"/>
        <color rgb="FF1155CC"/>
        <sz val="11.0"/>
        <u/>
      </rPr>
      <t>Medarot Cardrobottle - Kabuto Version (Japan) (SGB Enhanced) (GB Compatible).zip</t>
    </r>
  </si>
  <si>
    <r>
      <rPr>
        <rFont val="&quot;Helvetica Neue&quot;, Helvetica, Arial, sans-serif"/>
        <color rgb="FF1155CC"/>
        <sz val="11.0"/>
        <u/>
      </rPr>
      <t>Medarot Cardrobottle - Kuwagata Version (Japan) (SGB Enhanced) (GB Compatible).zip</t>
    </r>
  </si>
  <si>
    <r>
      <rPr>
        <rFont val="&quot;Helvetica Neue&quot;, Helvetica, Arial, sans-serif"/>
        <color rgb="FF1155CC"/>
        <sz val="11.0"/>
        <u/>
      </rPr>
      <t>Mega Man Xtreme (USA, Europe) (GB Compatible).zip</t>
    </r>
  </si>
  <si>
    <r>
      <rPr>
        <rFont val="&quot;Helvetica Neue&quot;, Helvetica, Arial, sans-serif"/>
        <color rgb="FF1155CC"/>
        <sz val="11.0"/>
        <u/>
      </rPr>
      <t>Mega Man Xtreme 2 (USA, Europe).zip</t>
    </r>
  </si>
  <si>
    <r>
      <rPr>
        <rFont val="&quot;Helvetica Neue&quot;, Helvetica, Arial, sans-serif"/>
        <color rgb="FF1155CC"/>
        <sz val="11.0"/>
        <u/>
      </rPr>
      <t>Mega Memory Card (USA) (GB Compatible) (Unl).zip</t>
    </r>
  </si>
  <si>
    <r>
      <rPr>
        <rFont val="&quot;Helvetica Neue&quot;, Helvetica, Arial, sans-serif"/>
        <color rgb="FF1155CC"/>
        <sz val="11.0"/>
        <u/>
      </rPr>
      <t>Megaman X4 (Taiwan) (En) (Rumble Version) (Unl).zip</t>
    </r>
  </si>
  <si>
    <r>
      <rPr>
        <rFont val="&quot;Helvetica Neue&quot;, Helvetica, Arial, sans-serif"/>
        <color rgb="FF1155CC"/>
        <sz val="11.0"/>
        <u/>
      </rPr>
      <t>Megami Tensei Gaiden - Last Bible (Japan) (SGB Enhanced) (GB Compatible).zip</t>
    </r>
  </si>
  <si>
    <r>
      <rPr>
        <rFont val="&quot;Helvetica Neue&quot;, Helvetica, Arial, sans-serif"/>
        <color rgb="FF1155CC"/>
        <sz val="11.0"/>
        <u/>
      </rPr>
      <t>Megami Tensei Gaiden - Last Bible II (Japan) (SGB Enhanced) (GB Compatible).zip</t>
    </r>
  </si>
  <si>
    <r>
      <rPr>
        <rFont val="&quot;Helvetica Neue&quot;, Helvetica, Arial, sans-serif"/>
        <color rgb="FF1155CC"/>
        <sz val="11.0"/>
        <u/>
      </rPr>
      <t>Meiji Jingu (World) (Aftermarket) (Unl).zip</t>
    </r>
  </si>
  <si>
    <r>
      <rPr>
        <rFont val="&quot;Helvetica Neue&quot;, Helvetica, Arial, sans-serif"/>
        <color rgb="FF1155CC"/>
        <sz val="11.0"/>
        <u/>
      </rPr>
      <t>Meitantei Conan - Karakuri Jiin Satsujin Jiken (Japan) (SGB Enhanced) (GB Compatible).zip</t>
    </r>
  </si>
  <si>
    <r>
      <rPr>
        <rFont val="&quot;Helvetica Neue&quot;, Helvetica, Arial, sans-serif"/>
        <color rgb="FF1155CC"/>
        <sz val="11.0"/>
        <u/>
      </rPr>
      <t>Meitantei Conan - Kigantou Hihou Densetsu (Japan) (SGB Enhanced) (GB Compatible).zip</t>
    </r>
  </si>
  <si>
    <r>
      <rPr>
        <rFont val="&quot;Helvetica Neue&quot;, Helvetica, Arial, sans-serif"/>
        <color rgb="FF1155CC"/>
        <sz val="11.0"/>
        <u/>
      </rPr>
      <t>Meitantei Conan - Norowareta Kouro (Japan) (SGB Enhanced) (GB Compatible).zip</t>
    </r>
  </si>
  <si>
    <r>
      <rPr>
        <rFont val="&quot;Helvetica Neue&quot;, Helvetica, Arial, sans-serif"/>
        <color rgb="FF1155CC"/>
        <sz val="11.0"/>
        <u/>
      </rPr>
      <t>Melanie and the Magic Forest (World) (GB Compatible) (Aftermarket) (Unl).zip</t>
    </r>
  </si>
  <si>
    <r>
      <rPr>
        <rFont val="&quot;Helvetica Neue&quot;, Helvetica, Arial, sans-serif"/>
        <color rgb="FF1155CC"/>
        <sz val="11.0"/>
        <u/>
      </rPr>
      <t>Melanie and the Magic Forest (World) (v1.1) (GB Compatible) (Aftermarket) (Unl).zip</t>
    </r>
  </si>
  <si>
    <r>
      <rPr>
        <rFont val="&quot;Helvetica Neue&quot;, Helvetica, Arial, sans-serif"/>
        <color rgb="FF1155CC"/>
        <sz val="11.0"/>
        <u/>
      </rPr>
      <t>Memory Mania Challenge (World) (v1.3) (GB Compatible) (Aftermarket) (Unl).zip</t>
    </r>
  </si>
  <si>
    <r>
      <rPr>
        <rFont val="&quot;Helvetica Neue&quot;, Helvetica, Arial, sans-serif"/>
        <color rgb="FF1155CC"/>
        <sz val="11.0"/>
        <u/>
      </rPr>
      <t>Menghuan Moni Zhan II (Taiwan) (Zh) (Unl).zip</t>
    </r>
  </si>
  <si>
    <r>
      <rPr>
        <rFont val="&quot;Helvetica Neue&quot;, Helvetica, Arial, sans-serif"/>
        <color rgb="FF1155CC"/>
        <sz val="11.0"/>
        <u/>
      </rPr>
      <t>Men in Black - The Series (USA, Europe) (SGB Enhanced) (GB Compatible).zip</t>
    </r>
  </si>
  <si>
    <r>
      <rPr>
        <rFont val="&quot;Helvetica Neue&quot;, Helvetica, Arial, sans-serif"/>
        <color rgb="FF1155CC"/>
        <sz val="11.0"/>
        <u/>
      </rPr>
      <t>Men in Black 2 - The Series (Europe) (En,Fr,De).zip</t>
    </r>
  </si>
  <si>
    <r>
      <rPr>
        <rFont val="&quot;Helvetica Neue&quot;, Helvetica, Arial, sans-serif"/>
        <color rgb="FF1155CC"/>
        <sz val="11.0"/>
        <u/>
      </rPr>
      <t>Men in Black 2 - The Series (USA) (En,Fr,De).zip</t>
    </r>
  </si>
  <si>
    <r>
      <rPr>
        <rFont val="&quot;Helvetica Neue&quot;, Helvetica, Arial, sans-serif"/>
        <color rgb="FF1155CC"/>
        <sz val="11.0"/>
        <u/>
      </rPr>
      <t>Merlin (Europe) (En,Fr,De,Es,It,Nl).zip</t>
    </r>
  </si>
  <si>
    <r>
      <rPr>
        <rFont val="&quot;Helvetica Neue&quot;, Helvetica, Arial, sans-serif"/>
        <color rgb="FF1155CC"/>
        <sz val="11.0"/>
        <u/>
      </rPr>
      <t>MetaFight EX (Japan).zip</t>
    </r>
  </si>
  <si>
    <r>
      <rPr>
        <rFont val="&quot;Helvetica Neue&quot;, Helvetica, Arial, sans-serif"/>
        <color rgb="FF1155CC"/>
        <sz val="11.0"/>
        <u/>
      </rPr>
      <t>Metal Gear - Ghost Babel (Japan).zip</t>
    </r>
  </si>
  <si>
    <r>
      <rPr>
        <rFont val="&quot;Helvetica Neue&quot;, Helvetica, Arial, sans-serif"/>
        <color rgb="FF1155CC"/>
        <sz val="11.0"/>
        <u/>
      </rPr>
      <t>Metal Gear Solid (Europe) (En,Fr,De,Es,It).zip</t>
    </r>
  </si>
  <si>
    <r>
      <rPr>
        <rFont val="&quot;Helvetica Neue&quot;, Helvetica, Arial, sans-serif"/>
        <color rgb="FF1155CC"/>
        <sz val="11.0"/>
        <u/>
      </rPr>
      <t>Metal Gear Solid (USA).zip</t>
    </r>
  </si>
  <si>
    <r>
      <rPr>
        <rFont val="&quot;Helvetica Neue&quot;, Helvetica, Arial, sans-serif"/>
        <color rgb="FF1155CC"/>
        <sz val="11.0"/>
        <u/>
      </rPr>
      <t>Metal Walker (USA) (GB Compatible).zip</t>
    </r>
  </si>
  <si>
    <r>
      <rPr>
        <rFont val="&quot;Helvetica Neue&quot;, Helvetica, Arial, sans-serif"/>
        <color rgb="FF1155CC"/>
        <sz val="11.0"/>
        <u/>
      </rPr>
      <t>Metamode (Japan).zip</t>
    </r>
  </si>
  <si>
    <r>
      <rPr>
        <rFont val="&quot;Helvetica Neue&quot;, Helvetica, Arial, sans-serif"/>
        <color rgb="FF1155CC"/>
        <sz val="11.0"/>
        <u/>
      </rPr>
      <t>Meteorite (World) (Aftermarket) (Unl).zip</t>
    </r>
  </si>
  <si>
    <r>
      <rPr>
        <rFont val="&quot;Helvetica Neue&quot;, Helvetica, Arial, sans-serif"/>
        <color rgb="FF1155CC"/>
        <sz val="11.0"/>
        <u/>
      </rPr>
      <t>Mia Hamm Soccer Shootout (USA).zip</t>
    </r>
  </si>
  <si>
    <r>
      <rPr>
        <rFont val="&quot;Helvetica Neue&quot;, Helvetica, Arial, sans-serif"/>
        <color rgb="FF1155CC"/>
        <sz val="11.0"/>
        <u/>
      </rPr>
      <t>Mickey's Racing Adventure (USA, Europe) (En,Fr,De,Es,It).zip</t>
    </r>
  </si>
  <si>
    <r>
      <rPr>
        <rFont val="&quot;Helvetica Neue&quot;, Helvetica, Arial, sans-serif"/>
        <color rgb="FF1155CC"/>
        <sz val="11.0"/>
        <u/>
      </rPr>
      <t>Mickey's Speedway USA (USA, Europe) (En,Fr,De,Es).zip</t>
    </r>
  </si>
  <si>
    <r>
      <rPr>
        <rFont val="&quot;Helvetica Neue&quot;, Helvetica, Arial, sans-serif"/>
        <color rgb="FF1155CC"/>
        <sz val="11.0"/>
        <u/>
      </rPr>
      <t>Micro Machines 1 and 2 - Twin Turbo (USA, Europe).zip</t>
    </r>
  </si>
  <si>
    <r>
      <rPr>
        <rFont val="&quot;Helvetica Neue&quot;, Helvetica, Arial, sans-serif"/>
        <color rgb="FF1155CC"/>
        <sz val="11.0"/>
        <u/>
      </rPr>
      <t>Micro Machines 2 - Turbo Tournament (Europe) (Proto).zip</t>
    </r>
  </si>
  <si>
    <r>
      <rPr>
        <rFont val="&quot;Helvetica Neue&quot;, Helvetica, Arial, sans-serif"/>
        <color rgb="FF1155CC"/>
        <sz val="11.0"/>
        <u/>
      </rPr>
      <t>Micro Machines V3 (USA, Europe).zip</t>
    </r>
  </si>
  <si>
    <r>
      <rPr>
        <rFont val="&quot;Helvetica Neue&quot;, Helvetica, Arial, sans-serif"/>
        <color rgb="FF1155CC"/>
        <sz val="11.0"/>
        <u/>
      </rPr>
      <t>Micro Maniacs (Europe).zip</t>
    </r>
  </si>
  <si>
    <r>
      <rPr>
        <rFont val="&quot;Helvetica Neue&quot;, Helvetica, Arial, sans-serif"/>
        <color rgb="FF1155CC"/>
        <sz val="11.0"/>
        <u/>
      </rPr>
      <t>Microsoft - The 6 in 1 Puzzle Collection Entertainment Pack (Europe) (En,Fr,De,Es,It).zip</t>
    </r>
  </si>
  <si>
    <r>
      <rPr>
        <rFont val="&quot;Helvetica Neue&quot;, Helvetica, Arial, sans-serif"/>
        <color rgb="FF1155CC"/>
        <sz val="11.0"/>
        <u/>
      </rPr>
      <t>Microsoft - The 6 in 1 Puzzle Collection Entertainment Pack (USA).zip</t>
    </r>
  </si>
  <si>
    <r>
      <rPr>
        <rFont val="&quot;Helvetica Neue&quot;, Helvetica, Arial, sans-serif"/>
        <color rgb="FF1155CC"/>
        <sz val="11.0"/>
        <u/>
      </rPr>
      <t>Microsoft - The Best of Entertainment Pack (Europe).zip</t>
    </r>
  </si>
  <si>
    <r>
      <rPr>
        <rFont val="&quot;Helvetica Neue&quot;, Helvetica, Arial, sans-serif"/>
        <color rgb="FF1155CC"/>
        <sz val="11.0"/>
        <u/>
      </rPr>
      <t>Microsoft - The Best of Entertainment Pack (USA).zip</t>
    </r>
  </si>
  <si>
    <r>
      <rPr>
        <rFont val="&quot;Helvetica Neue&quot;, Helvetica, Arial, sans-serif"/>
        <color rgb="FF1155CC"/>
        <sz val="11.0"/>
        <u/>
      </rPr>
      <t>Microsoft Pinball Arcade (Europe).zip</t>
    </r>
  </si>
  <si>
    <r>
      <rPr>
        <rFont val="&quot;Helvetica Neue&quot;, Helvetica, Arial, sans-serif"/>
        <color rgb="FF1155CC"/>
        <sz val="11.0"/>
        <u/>
      </rPr>
      <t>Microsoft Pinball Arcade (USA).zip</t>
    </r>
  </si>
  <si>
    <r>
      <rPr>
        <rFont val="&quot;Helvetica Neue&quot;, Helvetica, Arial, sans-serif"/>
        <color rgb="FF1155CC"/>
        <sz val="11.0"/>
        <u/>
      </rPr>
      <t>Midterm Moments (World) (2022-05-28) (GB Compatible) (Aftermarket) (Unl).zip</t>
    </r>
  </si>
  <si>
    <r>
      <rPr>
        <rFont val="&quot;Helvetica Neue&quot;, Helvetica, Arial, sans-serif"/>
        <color rgb="FF1155CC"/>
        <sz val="11.0"/>
        <u/>
      </rPr>
      <t>Midterm Moments (World) (2022-06-15) (GB Compatible) (Aftermarket) (Unl).zip</t>
    </r>
  </si>
  <si>
    <r>
      <rPr>
        <rFont val="&quot;Helvetica Neue&quot;, Helvetica, Arial, sans-serif"/>
        <color rgb="FF1155CC"/>
        <sz val="11.0"/>
        <u/>
      </rPr>
      <t>Midway Presents Arcade Hits - Joust &amp; Defender (USA, Europe) (GB Compatible).zip</t>
    </r>
  </si>
  <si>
    <r>
      <rPr>
        <rFont val="&quot;Helvetica Neue&quot;, Helvetica, Arial, sans-serif"/>
        <color rgb="FF1155CC"/>
        <sz val="11.0"/>
        <u/>
      </rPr>
      <t>Midway Presents Arcade Hits - Moon Patrol &amp; Spy Hunter (USA, Europe) (GB Compatible).zip</t>
    </r>
  </si>
  <si>
    <r>
      <rPr>
        <rFont val="&quot;Helvetica Neue&quot;, Helvetica, Arial, sans-serif"/>
        <color rgb="FF1155CC"/>
        <sz val="11.0"/>
        <u/>
      </rPr>
      <t>Millennium Winter Sports (USA).zip</t>
    </r>
  </si>
  <si>
    <r>
      <rPr>
        <rFont val="&quot;Helvetica Neue&quot;, Helvetica, Arial, sans-serif"/>
        <color rgb="FF1155CC"/>
        <sz val="11.0"/>
        <u/>
      </rPr>
      <t>Mingzhu Koudai Guaishou 2 (Taiwan) (Unl).zip</t>
    </r>
  </si>
  <si>
    <r>
      <rPr>
        <rFont val="&quot;Helvetica Neue&quot;, Helvetica, Arial, sans-serif"/>
        <color rgb="FF1155CC"/>
        <sz val="11.0"/>
        <u/>
      </rPr>
      <t>Mingzhu Koudai Guaishou 3 (Taiwan) (En,Es,Zh) (Unl).zip</t>
    </r>
  </si>
  <si>
    <r>
      <rPr>
        <rFont val="&quot;Helvetica Neue&quot;, Helvetica, Arial, sans-serif"/>
        <color rgb="FF1155CC"/>
        <sz val="11.0"/>
        <u/>
      </rPr>
      <t>Minna no Shougi - Shokyuu Hen (Japan) (GB Compatible).zip</t>
    </r>
  </si>
  <si>
    <r>
      <rPr>
        <rFont val="&quot;Helvetica Neue&quot;, Helvetica, Arial, sans-serif"/>
        <color rgb="FF1155CC"/>
        <sz val="11.0"/>
        <u/>
      </rPr>
      <t>Minna no Shougi - Shokyuu Hen (Japan) (Rev 1) (GB Compatible).zip</t>
    </r>
  </si>
  <si>
    <r>
      <rPr>
        <rFont val="&quot;Helvetica Neue&quot;, Helvetica, Arial, sans-serif"/>
        <color rgb="FF1155CC"/>
        <sz val="11.0"/>
        <u/>
      </rPr>
      <t>Minnie &amp; Friends - Yume no Kuni o Sagashite (Japan).zip</t>
    </r>
  </si>
  <si>
    <r>
      <rPr>
        <rFont val="&quot;Helvetica Neue&quot;, Helvetica, Arial, sans-serif"/>
        <color rgb="FF1155CC"/>
        <sz val="11.0"/>
        <u/>
      </rPr>
      <t>Mirror Between Us, The (World) (GB Compatible) (Aftermarket) (Unl).zip</t>
    </r>
  </si>
  <si>
    <r>
      <rPr>
        <rFont val="&quot;Helvetica Neue&quot;, Helvetica, Arial, sans-serif"/>
        <color rgb="FF1155CC"/>
        <sz val="11.0"/>
        <u/>
      </rPr>
      <t>Missile Command (Europe).zip</t>
    </r>
  </si>
  <si>
    <r>
      <rPr>
        <rFont val="&quot;Helvetica Neue&quot;, Helvetica, Arial, sans-serif"/>
        <color rgb="FF1155CC"/>
        <sz val="11.0"/>
        <u/>
      </rPr>
      <t>Missile Command (USA) (Rumble Version).zip</t>
    </r>
  </si>
  <si>
    <r>
      <rPr>
        <rFont val="&quot;Helvetica Neue&quot;, Helvetica, Arial, sans-serif"/>
        <color rgb="FF1155CC"/>
        <sz val="11.0"/>
        <u/>
      </rPr>
      <t>Mission - Impossible (Europe) (En,Fr,De,Es,It) (Rev 1) (Possible Proto).zip</t>
    </r>
  </si>
  <si>
    <r>
      <rPr>
        <rFont val="&quot;Helvetica Neue&quot;, Helvetica, Arial, sans-serif"/>
        <color rgb="FF1155CC"/>
        <sz val="11.0"/>
        <u/>
      </rPr>
      <t>Mission - Impossible (Europe) (En,Fr,De,Es,It).zip</t>
    </r>
  </si>
  <si>
    <r>
      <rPr>
        <rFont val="&quot;Helvetica Neue&quot;, Helvetica, Arial, sans-serif"/>
        <color rgb="FF1155CC"/>
        <sz val="11.0"/>
        <u/>
      </rPr>
      <t>Mission - Impossible (USA) (En,Fr,Es).zip</t>
    </r>
  </si>
  <si>
    <r>
      <rPr>
        <rFont val="&quot;Helvetica Neue&quot;, Helvetica, Arial, sans-serif"/>
        <color rgb="FF1155CC"/>
        <sz val="11.0"/>
        <u/>
      </rPr>
      <t>Mission Bravo (USA) (Proto).zip</t>
    </r>
  </si>
  <si>
    <r>
      <rPr>
        <rFont val="&quot;Helvetica Neue&quot;, Helvetica, Arial, sans-serif"/>
        <color rgb="FF1155CC"/>
        <sz val="11.0"/>
        <u/>
      </rPr>
      <t>Mission Mars (World) (Aftermarket) (Unl).zip</t>
    </r>
  </si>
  <si>
    <r>
      <rPr>
        <rFont val="&quot;Helvetica Neue&quot;, Helvetica, Arial, sans-serif"/>
        <color rgb="FF1155CC"/>
        <sz val="11.0"/>
        <u/>
      </rPr>
      <t>Mizuki Shigeru no Shin Youkaiden (Japan).zip</t>
    </r>
  </si>
  <si>
    <r>
      <rPr>
        <rFont val="&quot;Helvetica Neue&quot;, Helvetica, Arial, sans-serif"/>
        <color rgb="FF1155CC"/>
        <sz val="11.0"/>
        <u/>
      </rPr>
      <t>Mob Creche Parallel Game (World) (En,Ja) (Aftermarket) (Unl).zip</t>
    </r>
  </si>
  <si>
    <r>
      <rPr>
        <rFont val="&quot;Helvetica Neue&quot;, Helvetica, Arial, sans-serif"/>
        <color rgb="FF1155CC"/>
        <sz val="11.0"/>
        <u/>
      </rPr>
      <t>Mobile Golf (Japan).zip</t>
    </r>
  </si>
  <si>
    <r>
      <rPr>
        <rFont val="&quot;Helvetica Neue&quot;, Helvetica, Arial, sans-serif"/>
        <color rgb="FF1155CC"/>
        <sz val="11.0"/>
        <u/>
      </rPr>
      <t>Mobile Trainer (Japan).zip</t>
    </r>
  </si>
  <si>
    <r>
      <rPr>
        <rFont val="&quot;Helvetica Neue&quot;, Helvetica, Arial, sans-serif"/>
        <color rgb="FF1155CC"/>
        <sz val="11.0"/>
        <u/>
      </rPr>
      <t>Mojie 3-bu Wanme de Shijie (Taiwan) (Zh) (Unl).zip</t>
    </r>
  </si>
  <si>
    <r>
      <rPr>
        <rFont val="&quot;Helvetica Neue&quot;, Helvetica, Arial, sans-serif"/>
        <color rgb="FF1155CC"/>
        <sz val="11.0"/>
        <u/>
      </rPr>
      <t>Mojie Chuanshuo (Taiwan) (Unl).zip</t>
    </r>
  </si>
  <si>
    <r>
      <rPr>
        <rFont val="&quot;Helvetica Neue&quot;, Helvetica, Arial, sans-serif"/>
        <color rgb="FF1155CC"/>
        <sz val="11.0"/>
        <u/>
      </rPr>
      <t>Mojie Zhanshi Chuanshuo (Taiwan) (Unl).zip</t>
    </r>
  </si>
  <si>
    <r>
      <rPr>
        <rFont val="&quot;Helvetica Neue&quot;, Helvetica, Arial, sans-serif"/>
        <color rgb="FF1155CC"/>
        <sz val="11.0"/>
        <u/>
      </rPr>
      <t>Mommy (World) (GB Compatible) (Aftermarket) (Unl).zip</t>
    </r>
  </si>
  <si>
    <r>
      <rPr>
        <rFont val="&quot;Helvetica Neue&quot;, Helvetica, Arial, sans-serif"/>
        <color rgb="FF1155CC"/>
        <sz val="11.0"/>
        <u/>
      </rPr>
      <t>Momotarou Densetsu 1-2 (Japan).zip</t>
    </r>
  </si>
  <si>
    <r>
      <rPr>
        <rFont val="&quot;Helvetica Neue&quot;, Helvetica, Arial, sans-serif"/>
        <color rgb="FF1155CC"/>
        <sz val="11.0"/>
        <u/>
      </rPr>
      <t>Mona and the Witch's Hat Deluxe (World) (GB Compatible) (Aftermarket) (Unl).zip</t>
    </r>
  </si>
  <si>
    <r>
      <rPr>
        <rFont val="&quot;Helvetica Neue&quot;, Helvetica, Arial, sans-serif"/>
        <color rgb="FF1155CC"/>
        <sz val="11.0"/>
        <u/>
      </rPr>
      <t>Monkey Magic (World) (Aftermarket) (Unl).zip</t>
    </r>
  </si>
  <si>
    <r>
      <rPr>
        <rFont val="&quot;Helvetica Neue&quot;, Helvetica, Arial, sans-serif"/>
        <color rgb="FF1155CC"/>
        <sz val="11.0"/>
        <u/>
      </rPr>
      <t>Monkey Puncher (Europe) (SGB Enhanced) (GB Compatible).zip</t>
    </r>
  </si>
  <si>
    <r>
      <rPr>
        <rFont val="&quot;Helvetica Neue&quot;, Helvetica, Arial, sans-serif"/>
        <color rgb="FF1155CC"/>
        <sz val="11.0"/>
        <u/>
      </rPr>
      <t>Monopoly (Japan) (SGB Enhanced) (GB Compatible).zip</t>
    </r>
  </si>
  <si>
    <r>
      <rPr>
        <rFont val="&quot;Helvetica Neue&quot;, Helvetica, Arial, sans-serif"/>
        <color rgb="FF1155CC"/>
        <sz val="11.0"/>
        <u/>
      </rPr>
      <t>Monopoly (USA) (GB Compatible).zip</t>
    </r>
  </si>
  <si>
    <r>
      <rPr>
        <rFont val="&quot;Helvetica Neue&quot;, Helvetica, Arial, sans-serif"/>
        <color rgb="FF1155CC"/>
        <sz val="11.0"/>
        <u/>
      </rPr>
      <t>Monster AG, Die (Germany).zip</t>
    </r>
  </si>
  <si>
    <r>
      <rPr>
        <rFont val="&quot;Helvetica Neue&quot;, Helvetica, Arial, sans-serif"/>
        <color rgb="FF1155CC"/>
        <sz val="11.0"/>
        <u/>
      </rPr>
      <t>Monster Farm Battle Card GB (Japan) (SGB Enhanced) (GB Compatible).zip</t>
    </r>
  </si>
  <si>
    <r>
      <rPr>
        <rFont val="&quot;Helvetica Neue&quot;, Helvetica, Arial, sans-serif"/>
        <color rgb="FF1155CC"/>
        <sz val="11.0"/>
        <u/>
      </rPr>
      <t>Monster Go! Go! Go!! (Taiwan) (En) (Unl).zip</t>
    </r>
  </si>
  <si>
    <r>
      <rPr>
        <rFont val="&quot;Helvetica Neue&quot;, Helvetica, Arial, sans-serif"/>
        <color rgb="FF1155CC"/>
        <sz val="11.0"/>
        <u/>
      </rPr>
      <t>Monster Race 2 (Japan) (SGB Enhanced) (GB Compatible).zip</t>
    </r>
  </si>
  <si>
    <r>
      <rPr>
        <rFont val="&quot;Helvetica Neue&quot;, Helvetica, Arial, sans-serif"/>
        <color rgb="FF1155CC"/>
        <sz val="11.0"/>
        <u/>
      </rPr>
      <t>Monster Rancher Battle Card GB (USA) (SGB Enhanced) (GB Compatible).zip</t>
    </r>
  </si>
  <si>
    <r>
      <rPr>
        <rFont val="&quot;Helvetica Neue&quot;, Helvetica, Arial, sans-serif"/>
        <color rgb="FF1155CC"/>
        <sz val="11.0"/>
        <u/>
      </rPr>
      <t>Monster Rancher Explorer (USA).zip</t>
    </r>
  </si>
  <si>
    <r>
      <rPr>
        <rFont val="&quot;Helvetica Neue&quot;, Helvetica, Arial, sans-serif"/>
        <color rgb="FF1155CC"/>
        <sz val="11.0"/>
        <u/>
      </rPr>
      <t>Monster Traveler (Japan) (Possible Proto).zip</t>
    </r>
  </si>
  <si>
    <r>
      <rPr>
        <rFont val="&quot;Helvetica Neue&quot;, Helvetica, Arial, sans-serif"/>
        <color rgb="FF1155CC"/>
        <sz val="11.0"/>
        <u/>
      </rPr>
      <t>Monster Traveler (Japan) (Rev 1).zip</t>
    </r>
  </si>
  <si>
    <r>
      <rPr>
        <rFont val="&quot;Helvetica Neue&quot;, Helvetica, Arial, sans-serif"/>
        <color rgb="FF1155CC"/>
        <sz val="11.0"/>
        <u/>
      </rPr>
      <t>Monsters, Inc. (Europe) (En,Es,Nl).zip</t>
    </r>
  </si>
  <si>
    <r>
      <rPr>
        <rFont val="&quot;Helvetica Neue&quot;, Helvetica, Arial, sans-serif"/>
        <color rgb="FF1155CC"/>
        <sz val="11.0"/>
        <u/>
      </rPr>
      <t>Monsters, Inc. (Europe) (En,Fr,It).zip</t>
    </r>
  </si>
  <si>
    <r>
      <rPr>
        <rFont val="&quot;Helvetica Neue&quot;, Helvetica, Arial, sans-serif"/>
        <color rgb="FF1155CC"/>
        <sz val="11.0"/>
        <u/>
      </rPr>
      <t>Monsters, Inc. (Europe) (Rev 1).zip</t>
    </r>
  </si>
  <si>
    <r>
      <rPr>
        <rFont val="&quot;Helvetica Neue&quot;, Helvetica, Arial, sans-serif"/>
        <color rgb="FF1155CC"/>
        <sz val="11.0"/>
        <u/>
      </rPr>
      <t>Monsters, Inc. (USA, Europe).zip</t>
    </r>
  </si>
  <si>
    <r>
      <rPr>
        <rFont val="&quot;Helvetica Neue&quot;, Helvetica, Arial, sans-serif"/>
        <color rgb="FF1155CC"/>
        <sz val="11.0"/>
        <u/>
      </rPr>
      <t>Montezuma's Return! (Europe) (En,Fr,De,Es,It) (GB Compatible).zip</t>
    </r>
  </si>
  <si>
    <r>
      <rPr>
        <rFont val="&quot;Helvetica Neue&quot;, Helvetica, Arial, sans-serif"/>
        <color rgb="FF1155CC"/>
        <sz val="11.0"/>
        <u/>
      </rPr>
      <t>Montezuma's Return! (USA) (En,Es) (GB Compatible).zip</t>
    </r>
  </si>
  <si>
    <r>
      <rPr>
        <rFont val="&quot;Helvetica Neue&quot;, Helvetica, Arial, sans-serif"/>
        <color rgb="FF1155CC"/>
        <sz val="11.0"/>
        <u/>
      </rPr>
      <t>Monty on the Run (World) (Aftermarket) (Unl).zip</t>
    </r>
  </si>
  <si>
    <r>
      <rPr>
        <rFont val="&quot;Helvetica Neue&quot;, Helvetica, Arial, sans-serif"/>
        <color rgb="FF1155CC"/>
        <sz val="11.0"/>
        <u/>
      </rPr>
      <t>Moomin's Tale (Europe) (En,Fr,De).zip</t>
    </r>
  </si>
  <si>
    <r>
      <rPr>
        <rFont val="&quot;Helvetica Neue&quot;, Helvetica, Arial, sans-serif"/>
        <color rgb="FF1155CC"/>
        <sz val="11.0"/>
        <u/>
      </rPr>
      <t>Moomin no Daibouken (Japan) (Beta).zip</t>
    </r>
  </si>
  <si>
    <r>
      <rPr>
        <rFont val="&quot;Helvetica Neue&quot;, Helvetica, Arial, sans-serif"/>
        <color rgb="FF1155CC"/>
        <sz val="11.0"/>
        <u/>
      </rPr>
      <t>Moomin no Daibouken (Japan).zip</t>
    </r>
  </si>
  <si>
    <r>
      <rPr>
        <rFont val="&quot;Helvetica Neue&quot;, Helvetica, Arial, sans-serif"/>
        <color rgb="FF1155CC"/>
        <sz val="11.0"/>
        <u/>
      </rPr>
      <t>Moorhuhn 2 - Die Jagd geht weiter (Germany).zip</t>
    </r>
  </si>
  <si>
    <r>
      <rPr>
        <rFont val="&quot;Helvetica Neue&quot;, Helvetica, Arial, sans-serif"/>
        <color rgb="FF1155CC"/>
        <sz val="11.0"/>
        <u/>
      </rPr>
      <t>Moorhuhn 3 - ...Es Gibt Huhn! (Europe) (En,Fr,De,Es,It).zip</t>
    </r>
  </si>
  <si>
    <r>
      <rPr>
        <rFont val="&quot;Helvetica Neue&quot;, Helvetica, Arial, sans-serif"/>
        <color rgb="FF1155CC"/>
        <sz val="11.0"/>
        <u/>
      </rPr>
      <t>Mortal Kombat 4 (Germany) (En) (SGB Enhanced) (GB Compatible).zip</t>
    </r>
  </si>
  <si>
    <r>
      <rPr>
        <rFont val="&quot;Helvetica Neue&quot;, Helvetica, Arial, sans-serif"/>
        <color rgb="FF1155CC"/>
        <sz val="11.0"/>
        <u/>
      </rPr>
      <t>Mortal Kombat 4 (USA, Europe) (SGB Enhanced) (GB Compatible).zip</t>
    </r>
  </si>
  <si>
    <r>
      <rPr>
        <rFont val="&quot;Helvetica Neue&quot;, Helvetica, Arial, sans-serif"/>
        <color rgb="FF1155CC"/>
        <sz val="11.0"/>
        <u/>
      </rPr>
      <t>Moshou Shiji - Zhanshen (Taiwan) (Unl).zip</t>
    </r>
  </si>
  <si>
    <r>
      <rPr>
        <rFont val="&quot;Helvetica Neue&quot;, Helvetica, Arial, sans-serif"/>
        <color rgb="FF1155CC"/>
        <sz val="11.0"/>
        <u/>
      </rPr>
      <t>Motocross Maniacs 2 (USA).zip</t>
    </r>
  </si>
  <si>
    <r>
      <rPr>
        <rFont val="&quot;Helvetica Neue&quot;, Helvetica, Arial, sans-serif"/>
        <color rgb="FF1155CC"/>
        <sz val="11.0"/>
        <u/>
      </rPr>
      <t>Mount Vesuvius (World) (Aftermarket) (Unl).zip</t>
    </r>
  </si>
  <si>
    <r>
      <rPr>
        <rFont val="&quot;Helvetica Neue&quot;, Helvetica, Arial, sans-serif"/>
        <color rgb="FF1155CC"/>
        <sz val="11.0"/>
        <u/>
      </rPr>
      <t>Mountain Climber (World) (En,Es) (GB Compatible) (Aftermarket) (Unl).zip</t>
    </r>
  </si>
  <si>
    <r>
      <rPr>
        <rFont val="&quot;Helvetica Neue&quot;, Helvetica, Arial, sans-serif"/>
        <color rgb="FF1155CC"/>
        <sz val="11.0"/>
        <u/>
      </rPr>
      <t>Mr. Angry (World) (Aftermarket) (Unl).zip</t>
    </r>
  </si>
  <si>
    <r>
      <rPr>
        <rFont val="&quot;Helvetica Neue&quot;, Helvetica, Arial, sans-serif"/>
        <color rgb="FF1155CC"/>
        <sz val="11.0"/>
        <u/>
      </rPr>
      <t>Mr. Driller (Europe).zip</t>
    </r>
  </si>
  <si>
    <r>
      <rPr>
        <rFont val="&quot;Helvetica Neue&quot;, Helvetica, Arial, sans-serif"/>
        <color rgb="FF1155CC"/>
        <sz val="11.0"/>
        <u/>
      </rPr>
      <t>Mr. Driller (Japan) (NP).zip</t>
    </r>
  </si>
  <si>
    <r>
      <rPr>
        <rFont val="&quot;Helvetica Neue&quot;, Helvetica, Arial, sans-serif"/>
        <color rgb="FF1155CC"/>
        <sz val="11.0"/>
        <u/>
      </rPr>
      <t>Mr. Driller (Japan).zip</t>
    </r>
  </si>
  <si>
    <r>
      <rPr>
        <rFont val="&quot;Helvetica Neue&quot;, Helvetica, Arial, sans-serif"/>
        <color rgb="FF1155CC"/>
        <sz val="11.0"/>
        <u/>
      </rPr>
      <t>Mr. Driller (USA).zip</t>
    </r>
  </si>
  <si>
    <r>
      <rPr>
        <rFont val="&quot;Helvetica Neue&quot;, Helvetica, Arial, sans-serif"/>
        <color rgb="FF1155CC"/>
        <sz val="11.0"/>
        <u/>
      </rPr>
      <t>Mr. Nutz (Europe) (En,Fr,De,Es,It,Nl).zip</t>
    </r>
  </si>
  <si>
    <r>
      <rPr>
        <rFont val="&quot;Helvetica Neue&quot;, Helvetica, Arial, sans-serif"/>
        <color rgb="FF1155CC"/>
        <sz val="11.0"/>
        <u/>
      </rPr>
      <t>Mr. Nutz (USA) (En,Fr,Es).zip</t>
    </r>
  </si>
  <si>
    <r>
      <rPr>
        <rFont val="&quot;Helvetica Neue&quot;, Helvetica, Arial, sans-serif"/>
        <color rgb="FF1155CC"/>
        <sz val="11.0"/>
        <u/>
      </rPr>
      <t>Ms. Pac-Man - Special Color Edition (USA) (SGB Enhanced) (GB Compatible).zip</t>
    </r>
  </si>
  <si>
    <r>
      <rPr>
        <rFont val="&quot;Helvetica Neue&quot;, Helvetica, Arial, sans-serif"/>
        <color rgb="FF1155CC"/>
        <sz val="11.0"/>
        <u/>
      </rPr>
      <t>Ms. Pac-Man - Special Colour Edition (Europe) (SGB Enhanced) (GB Compatible).zip</t>
    </r>
  </si>
  <si>
    <r>
      <rPr>
        <rFont val="&quot;Helvetica Neue&quot;, Helvetica, Arial, sans-serif"/>
        <color rgb="FF1155CC"/>
        <sz val="11.0"/>
        <u/>
      </rPr>
      <t>Muchang Wuyu GB 6 (Taiwan) (Unl).zip</t>
    </r>
  </si>
  <si>
    <r>
      <rPr>
        <rFont val="&quot;Helvetica Neue&quot;, Helvetica, Arial, sans-serif"/>
        <color rgb="FF1155CC"/>
        <sz val="11.0"/>
        <u/>
      </rPr>
      <t>Mud Warriors (World) (GB Compatible) (Aftermarket) (Unl).zip</t>
    </r>
  </si>
  <si>
    <r>
      <rPr>
        <rFont val="&quot;Helvetica Neue&quot;, Helvetica, Arial, sans-serif"/>
        <color rgb="FF1155CC"/>
        <sz val="11.0"/>
        <u/>
      </rPr>
      <t>Mummy, The (Europe) (En,Fr,De).zip</t>
    </r>
  </si>
  <si>
    <r>
      <rPr>
        <rFont val="&quot;Helvetica Neue&quot;, Helvetica, Arial, sans-serif"/>
        <color rgb="FF1155CC"/>
        <sz val="11.0"/>
        <u/>
      </rPr>
      <t>Mummy, The (USA).zip</t>
    </r>
  </si>
  <si>
    <r>
      <rPr>
        <rFont val="&quot;Helvetica Neue&quot;, Helvetica, Arial, sans-serif"/>
        <color rgb="FF1155CC"/>
        <sz val="11.0"/>
        <u/>
      </rPr>
      <t>Mummy Returns, The (Europe) (En,Fr,De,Es,It).zip</t>
    </r>
  </si>
  <si>
    <r>
      <rPr>
        <rFont val="&quot;Helvetica Neue&quot;, Helvetica, Arial, sans-serif"/>
        <color rgb="FF1155CC"/>
        <sz val="11.0"/>
        <u/>
      </rPr>
      <t>Mummy Returns, The (USA).zip</t>
    </r>
  </si>
  <si>
    <r>
      <rPr>
        <rFont val="&quot;Helvetica Neue&quot;, Helvetica, Arial, sans-serif"/>
        <color rgb="FF1155CC"/>
        <sz val="11.0"/>
        <u/>
      </rPr>
      <t>Munch It (World) (Aftermarket) (Unl).zip</t>
    </r>
  </si>
  <si>
    <r>
      <rPr>
        <rFont val="&quot;Helvetica Neue&quot;, Helvetica, Arial, sans-serif"/>
        <color rgb="FF1155CC"/>
        <sz val="11.0"/>
        <u/>
      </rPr>
      <t>Musical Notes (World) (2023-05-19) (Aftermarket) (Unl).zip</t>
    </r>
  </si>
  <si>
    <r>
      <rPr>
        <rFont val="&quot;Helvetica Neue&quot;, Helvetica, Arial, sans-serif"/>
        <color rgb="FF1155CC"/>
        <sz val="11.0"/>
        <u/>
      </rPr>
      <t>Musical Notes (World) (2023-05-27) (Aftermarket) (Unl).zip</t>
    </r>
  </si>
  <si>
    <r>
      <rPr>
        <rFont val="&quot;Helvetica Neue&quot;, Helvetica, Arial, sans-serif"/>
        <color rgb="FF1155CC"/>
        <sz val="11.0"/>
        <u/>
      </rPr>
      <t>Muteki Ou Tri-Zenon (Japan).zip</t>
    </r>
  </si>
  <si>
    <r>
      <rPr>
        <rFont val="&quot;Helvetica Neue&quot;, Helvetica, Arial, sans-serif"/>
        <color rgb="FF1155CC"/>
        <sz val="11.0"/>
        <u/>
      </rPr>
      <t>My Friendly Little Island (World) (Aftermarket) (Unl).zip</t>
    </r>
  </si>
  <si>
    <r>
      <rPr>
        <rFont val="&quot;Helvetica Neue&quot;, Helvetica, Arial, sans-serif"/>
        <color rgb="FF1155CC"/>
        <sz val="11.0"/>
        <u/>
      </rPr>
      <t>My Friendly Little Island (World) (GB Showdown) (GB Compatible) (Aftermarket) (Unl).zip</t>
    </r>
  </si>
  <si>
    <r>
      <rPr>
        <rFont val="&quot;Helvetica Neue&quot;, Helvetica, Arial, sans-serif"/>
        <color rgb="FF1155CC"/>
        <sz val="11.0"/>
        <u/>
      </rPr>
      <t>Mythri (USA) (Proto 1) (2000-08-02).zip</t>
    </r>
  </si>
  <si>
    <r>
      <rPr>
        <rFont val="&quot;Helvetica Neue&quot;, Helvetica, Arial, sans-serif"/>
        <color rgb="FF1155CC"/>
        <sz val="11.0"/>
        <u/>
      </rPr>
      <t>Mythri (USA) (Proto 2) (2001-03-31).zip</t>
    </r>
  </si>
  <si>
    <r>
      <rPr>
        <rFont val="&quot;Helvetica Neue&quot;, Helvetica, Arial, sans-serif"/>
        <color rgb="FF1155CC"/>
        <sz val="11.0"/>
        <u/>
      </rPr>
      <t>NASCAR 2000 (USA, Europe).zip</t>
    </r>
  </si>
  <si>
    <r>
      <rPr>
        <rFont val="&quot;Helvetica Neue&quot;, Helvetica, Arial, sans-serif"/>
        <color rgb="FF1155CC"/>
        <sz val="11.0"/>
        <u/>
      </rPr>
      <t>NASCAR Challenge (USA) (Rumble Version).zip</t>
    </r>
  </si>
  <si>
    <r>
      <rPr>
        <rFont val="&quot;Helvetica Neue&quot;, Helvetica, Arial, sans-serif"/>
        <color rgb="FF1155CC"/>
        <sz val="11.0"/>
        <u/>
      </rPr>
      <t>NASCAR Heat (USA).zip</t>
    </r>
  </si>
  <si>
    <r>
      <rPr>
        <rFont val="&quot;Helvetica Neue&quot;, Helvetica, Arial, sans-serif"/>
        <color rgb="FF1155CC"/>
        <sz val="11.0"/>
        <u/>
      </rPr>
      <t>NASCAR Racers (USA).zip</t>
    </r>
  </si>
  <si>
    <r>
      <rPr>
        <rFont val="&quot;Helvetica Neue&quot;, Helvetica, Arial, sans-serif"/>
        <color rgb="FF1155CC"/>
        <sz val="11.0"/>
        <u/>
      </rPr>
      <t>NBA 3 on 3 Featuring Kobe Bryant (USA) (SGB Enhanced) (GB Compatible).zip</t>
    </r>
  </si>
  <si>
    <r>
      <rPr>
        <rFont val="&quot;Helvetica Neue&quot;, Helvetica, Arial, sans-serif"/>
        <color rgb="FF1155CC"/>
        <sz val="11.0"/>
        <u/>
      </rPr>
      <t>NBA Hoopz (USA).zip</t>
    </r>
  </si>
  <si>
    <r>
      <rPr>
        <rFont val="&quot;Helvetica Neue&quot;, Helvetica, Arial, sans-serif"/>
        <color rgb="FF1155CC"/>
        <sz val="11.0"/>
        <u/>
      </rPr>
      <t>NBA Jam 99 (USA, Europe) (GB Compatible).zip</t>
    </r>
  </si>
  <si>
    <r>
      <rPr>
        <rFont val="&quot;Helvetica Neue&quot;, Helvetica, Arial, sans-serif"/>
        <color rgb="FF1155CC"/>
        <sz val="11.0"/>
        <u/>
      </rPr>
      <t>NBA Jam 2001 (USA, Europe) (Beta) (2000-02-07).zip</t>
    </r>
  </si>
  <si>
    <r>
      <rPr>
        <rFont val="&quot;Helvetica Neue&quot;, Helvetica, Arial, sans-serif"/>
        <color rgb="FF1155CC"/>
        <sz val="11.0"/>
        <u/>
      </rPr>
      <t>NBA Jam 2001 (USA, Europe) (Beta) (2000-05-05).zip</t>
    </r>
  </si>
  <si>
    <r>
      <rPr>
        <rFont val="&quot;Helvetica Neue&quot;, Helvetica, Arial, sans-serif"/>
        <color rgb="FF1155CC"/>
        <sz val="11.0"/>
        <u/>
      </rPr>
      <t>NBA Jam 2001 (USA, Europe) (Beta) (2000-09-26).zip</t>
    </r>
  </si>
  <si>
    <r>
      <rPr>
        <rFont val="&quot;Helvetica Neue&quot;, Helvetica, Arial, sans-serif"/>
        <color rgb="FF1155CC"/>
        <sz val="11.0"/>
        <u/>
      </rPr>
      <t>NBA Jam 2001 (USA, Europe).zip</t>
    </r>
  </si>
  <si>
    <r>
      <rPr>
        <rFont val="&quot;Helvetica Neue&quot;, Helvetica, Arial, sans-serif"/>
        <color rgb="FF1155CC"/>
        <sz val="11.0"/>
        <u/>
      </rPr>
      <t>NBA Pro 99 (Europe) (SGB Enhanced) (GB Compatible).zip</t>
    </r>
  </si>
  <si>
    <r>
      <rPr>
        <rFont val="&quot;Helvetica Neue&quot;, Helvetica, Arial, sans-serif"/>
        <color rgb="FF1155CC"/>
        <sz val="11.0"/>
        <u/>
      </rPr>
      <t>NBA Show Time - NBA on NBC (USA) (Rev 1) (Proto).zip</t>
    </r>
  </si>
  <si>
    <r>
      <rPr>
        <rFont val="&quot;Helvetica Neue&quot;, Helvetica, Arial, sans-serif"/>
        <color rgb="FF1155CC"/>
        <sz val="11.0"/>
        <u/>
      </rPr>
      <t>NBA Show Time - NBA on NBC (USA).zip</t>
    </r>
  </si>
  <si>
    <r>
      <rPr>
        <rFont val="&quot;Helvetica Neue&quot;, Helvetica, Arial, sans-serif"/>
        <color rgb="FF1155CC"/>
        <sz val="11.0"/>
        <u/>
      </rPr>
      <t>NBA in the Zone (USA) (Possible Proto) (SGB Enhanced) (GB Compatible).zip</t>
    </r>
  </si>
  <si>
    <r>
      <rPr>
        <rFont val="&quot;Helvetica Neue&quot;, Helvetica, Arial, sans-serif"/>
        <color rgb="FF1155CC"/>
        <sz val="11.0"/>
        <u/>
      </rPr>
      <t>NBA in the Zone (USA) (Rev 1) (SGB Enhanced) (GB Compatible).zip</t>
    </r>
  </si>
  <si>
    <r>
      <rPr>
        <rFont val="&quot;Helvetica Neue&quot;, Helvetica, Arial, sans-serif"/>
        <color rgb="FF1155CC"/>
        <sz val="11.0"/>
        <u/>
      </rPr>
      <t>NBA in the Zone 2000 (Europe).zip</t>
    </r>
  </si>
  <si>
    <r>
      <rPr>
        <rFont val="&quot;Helvetica Neue&quot;, Helvetica, Arial, sans-serif"/>
        <color rgb="FF1155CC"/>
        <sz val="11.0"/>
        <u/>
      </rPr>
      <t>NBA in the Zone 2000 (USA).zip</t>
    </r>
  </si>
  <si>
    <r>
      <rPr>
        <rFont val="&quot;Helvetica Neue&quot;, Helvetica, Arial, sans-serif"/>
        <color rgb="FF1155CC"/>
        <sz val="11.0"/>
        <u/>
      </rPr>
      <t>NFL Blitz (USA, Europe) (GB Compatible).zip</t>
    </r>
  </si>
  <si>
    <r>
      <rPr>
        <rFont val="&quot;Helvetica Neue&quot;, Helvetica, Arial, sans-serif"/>
        <color rgb="FF1155CC"/>
        <sz val="11.0"/>
        <u/>
      </rPr>
      <t>NFL Blitz (USA, Europe) (Rev 1) (GB Compatible).zip</t>
    </r>
  </si>
  <si>
    <r>
      <rPr>
        <rFont val="&quot;Helvetica Neue&quot;, Helvetica, Arial, sans-serif"/>
        <color rgb="FF1155CC"/>
        <sz val="11.0"/>
        <u/>
      </rPr>
      <t>NFL Blitz 2000 (USA).zip</t>
    </r>
  </si>
  <si>
    <r>
      <rPr>
        <rFont val="&quot;Helvetica Neue&quot;, Helvetica, Arial, sans-serif"/>
        <color rgb="FF1155CC"/>
        <sz val="11.0"/>
        <u/>
      </rPr>
      <t>NFL Blitz 2001 (USA).zip</t>
    </r>
  </si>
  <si>
    <r>
      <rPr>
        <rFont val="&quot;Helvetica Neue&quot;, Helvetica, Arial, sans-serif"/>
        <color rgb="FF1155CC"/>
        <sz val="11.0"/>
        <u/>
      </rPr>
      <t>NHL 2000 (USA, Europe) (SGB Enhanced) (GB Compatible).zip</t>
    </r>
  </si>
  <si>
    <r>
      <rPr>
        <rFont val="&quot;Helvetica Neue&quot;, Helvetica, Arial, sans-serif"/>
        <color rgb="FF1155CC"/>
        <sz val="11.0"/>
        <u/>
      </rPr>
      <t>NHL Blades of Steel (USA).zip</t>
    </r>
  </si>
  <si>
    <r>
      <rPr>
        <rFont val="&quot;Helvetica Neue&quot;, Helvetica, Arial, sans-serif"/>
        <color rgb="FF1155CC"/>
        <sz val="11.0"/>
        <u/>
      </rPr>
      <t>NHL Blades of Steel 2000 (USA).zip</t>
    </r>
  </si>
  <si>
    <r>
      <rPr>
        <rFont val="&quot;Helvetica Neue&quot;, Helvetica, Arial, sans-serif"/>
        <color rgb="FF1155CC"/>
        <sz val="11.0"/>
        <u/>
      </rPr>
      <t>NSYNC - Get to the Show (USA).zip</t>
    </r>
  </si>
  <si>
    <r>
      <rPr>
        <rFont val="&quot;Helvetica Neue&quot;, Helvetica, Arial, sans-serif"/>
        <color rgb="FF1155CC"/>
        <sz val="11.0"/>
        <u/>
      </rPr>
      <t>NYR - New York Race (Europe) (En,Fr,De,Es,It,Pt).zip</t>
    </r>
  </si>
  <si>
    <r>
      <rPr>
        <rFont val="&quot;Helvetica Neue&quot;, Helvetica, Arial, sans-serif"/>
        <color rgb="FF1155CC"/>
        <sz val="11.0"/>
        <u/>
      </rPr>
      <t>Nakayoshi Cooking Series 1 - Oishii Cake-ya-san (Japan).zip</t>
    </r>
  </si>
  <si>
    <r>
      <rPr>
        <rFont val="&quot;Helvetica Neue&quot;, Helvetica, Arial, sans-serif"/>
        <color rgb="FF1155CC"/>
        <sz val="11.0"/>
        <u/>
      </rPr>
      <t>Nakayoshi Cooking Series 2 - Oishii Panya-san (Japan).zip</t>
    </r>
  </si>
  <si>
    <r>
      <rPr>
        <rFont val="&quot;Helvetica Neue&quot;, Helvetica, Arial, sans-serif"/>
        <color rgb="FF1155CC"/>
        <sz val="11.0"/>
        <u/>
      </rPr>
      <t>Nakayoshi Cooking Series 3 - Tanoshii Obentou (Japan).zip</t>
    </r>
  </si>
  <si>
    <r>
      <rPr>
        <rFont val="&quot;Helvetica Neue&quot;, Helvetica, Arial, sans-serif"/>
        <color rgb="FF1155CC"/>
        <sz val="11.0"/>
        <u/>
      </rPr>
      <t>Nakayoshi Cooking Series 4 - Tanoshii Dessert (Japan).zip</t>
    </r>
  </si>
  <si>
    <r>
      <rPr>
        <rFont val="&quot;Helvetica Neue&quot;, Helvetica, Arial, sans-serif"/>
        <color rgb="FF1155CC"/>
        <sz val="11.0"/>
        <u/>
      </rPr>
      <t>Nakayoshi Cooking Series 5 - Cake o Tsukurou (Japan) (Beta 1).zip</t>
    </r>
  </si>
  <si>
    <r>
      <rPr>
        <rFont val="&quot;Helvetica Neue&quot;, Helvetica, Arial, sans-serif"/>
        <color rgb="FF1155CC"/>
        <sz val="11.0"/>
        <u/>
      </rPr>
      <t>Nakayoshi Cooking Series 5 - Cake o Tsukurou (Japan) (Beta 2).zip</t>
    </r>
  </si>
  <si>
    <r>
      <rPr>
        <rFont val="&quot;Helvetica Neue&quot;, Helvetica, Arial, sans-serif"/>
        <color rgb="FF1155CC"/>
        <sz val="11.0"/>
        <u/>
      </rPr>
      <t>Nakayoshi Cooking Series 5 - Cake o Tsukurou (Japan).zip</t>
    </r>
  </si>
  <si>
    <r>
      <rPr>
        <rFont val="&quot;Helvetica Neue&quot;, Helvetica, Arial, sans-serif"/>
        <color rgb="FF1155CC"/>
        <sz val="11.0"/>
        <u/>
      </rPr>
      <t>Nakayoshi Pet Series 1 - Kawaii Hamster (Japan) (GB Compatible).zip</t>
    </r>
  </si>
  <si>
    <r>
      <rPr>
        <rFont val="&quot;Helvetica Neue&quot;, Helvetica, Arial, sans-serif"/>
        <color rgb="FF1155CC"/>
        <sz val="11.0"/>
        <u/>
      </rPr>
      <t>Nakayoshi Pet Series 2 - Kawaii Usagi (Japan) (GB Compatible).zip</t>
    </r>
  </si>
  <si>
    <r>
      <rPr>
        <rFont val="&quot;Helvetica Neue&quot;, Helvetica, Arial, sans-serif"/>
        <color rgb="FF1155CC"/>
        <sz val="11.0"/>
        <u/>
      </rPr>
      <t>Nakayoshi Pet Series 3 - Kawaii Koinu (Japan).zip</t>
    </r>
  </si>
  <si>
    <r>
      <rPr>
        <rFont val="&quot;Helvetica Neue&quot;, Helvetica, Arial, sans-serif"/>
        <color rgb="FF1155CC"/>
        <sz val="11.0"/>
        <u/>
      </rPr>
      <t>Nakayoshi Pet Series 4 - Kawaii Koneko (Japan).zip</t>
    </r>
  </si>
  <si>
    <r>
      <rPr>
        <rFont val="&quot;Helvetica Neue&quot;, Helvetica, Arial, sans-serif"/>
        <color rgb="FF1155CC"/>
        <sz val="11.0"/>
        <u/>
      </rPr>
      <t>Nakayoshi Pet Series 5 - Kawaii Hamster 2 (Japan).zip</t>
    </r>
  </si>
  <si>
    <r>
      <rPr>
        <rFont val="&quot;Helvetica Neue&quot;, Helvetica, Arial, sans-serif"/>
        <color rgb="FF1155CC"/>
        <sz val="11.0"/>
        <u/>
      </rPr>
      <t>Naminori Yarou! (Japan) (NP).zip</t>
    </r>
  </si>
  <si>
    <r>
      <rPr>
        <rFont val="&quot;Helvetica Neue&quot;, Helvetica, Arial, sans-serif"/>
        <color rgb="FF1155CC"/>
        <sz val="11.0"/>
        <u/>
      </rPr>
      <t>Nations, The - Land of Legends (Europe) (En,De).zip</t>
    </r>
  </si>
  <si>
    <r>
      <rPr>
        <rFont val="&quot;Helvetica Neue&quot;, Helvetica, Arial, sans-serif"/>
        <color rgb="FF1155CC"/>
        <sz val="11.0"/>
        <u/>
      </rPr>
      <t>Neclaus' Quest (World) (GB Compatible) (Aftermarket) (Unl).zip</t>
    </r>
  </si>
  <si>
    <r>
      <rPr>
        <rFont val="&quot;Helvetica Neue&quot;, Helvetica, Arial, sans-serif"/>
        <color rgb="FF1155CC"/>
        <sz val="11.0"/>
        <u/>
      </rPr>
      <t>Neclaus' Quest (World) (v1.1) (GB Compatible) (Aftermarket) (Unl).zip</t>
    </r>
  </si>
  <si>
    <r>
      <rPr>
        <rFont val="&quot;Helvetica Neue&quot;, Helvetica, Arial, sans-serif"/>
        <color rgb="FF1155CC"/>
        <sz val="11.0"/>
        <u/>
      </rPr>
      <t>Neighbor (World) (GB Compatible) (Aftermarket) (Unl).zip</t>
    </r>
  </si>
  <si>
    <r>
      <rPr>
        <rFont val="&quot;Helvetica Neue&quot;, Helvetica, Arial, sans-serif"/>
        <color rgb="FF1155CC"/>
        <sz val="11.0"/>
        <u/>
      </rPr>
      <t>Neonsomnia (World) (v0.1) (Proto) (GB Compatible) (Aftermarket) (Unl).zip</t>
    </r>
  </si>
  <si>
    <r>
      <rPr>
        <rFont val="&quot;Helvetica Neue&quot;, Helvetica, Arial, sans-serif"/>
        <color rgb="FF1155CC"/>
        <sz val="11.0"/>
        <u/>
      </rPr>
      <t>Net de Get - Minigame @ 100 (Japan).zip</t>
    </r>
  </si>
  <si>
    <r>
      <rPr>
        <rFont val="&quot;Helvetica Neue&quot;, Helvetica, Arial, sans-serif"/>
        <color rgb="FF1155CC"/>
        <sz val="11.0"/>
        <u/>
      </rPr>
      <t>Network Boukenki Bugsite - Alpha Version (Japan).zip</t>
    </r>
  </si>
  <si>
    <r>
      <rPr>
        <rFont val="&quot;Helvetica Neue&quot;, Helvetica, Arial, sans-serif"/>
        <color rgb="FF1155CC"/>
        <sz val="11.0"/>
        <u/>
      </rPr>
      <t>Network Boukenki Bugsite - Beta Version (Japan).zip</t>
    </r>
  </si>
  <si>
    <r>
      <rPr>
        <rFont val="&quot;Helvetica Neue&quot;, Helvetica, Arial, sans-serif"/>
        <color rgb="FF1155CC"/>
        <sz val="11.0"/>
        <u/>
      </rPr>
      <t>New Addams Family Series, The (Europe) (En,Fr,De,Es,It,Pt) (Rev 1) (Proto).zip</t>
    </r>
  </si>
  <si>
    <r>
      <rPr>
        <rFont val="&quot;Helvetica Neue&quot;, Helvetica, Arial, sans-serif"/>
        <color rgb="FF1155CC"/>
        <sz val="11.0"/>
        <u/>
      </rPr>
      <t>New Addams Family Series, The (Europe) (En,Fr,De,Es,It,Pt).zip</t>
    </r>
  </si>
  <si>
    <r>
      <rPr>
        <rFont val="&quot;Helvetica Neue&quot;, Helvetica, Arial, sans-serif"/>
        <color rgb="FF1155CC"/>
        <sz val="11.0"/>
        <u/>
      </rPr>
      <t>New Adventures of Mary-Kate &amp; Ashley, The (USA, Europe) (GB Compatible).zip</t>
    </r>
  </si>
  <si>
    <r>
      <rPr>
        <rFont val="&quot;Helvetica Neue&quot;, Helvetica, Arial, sans-serif"/>
        <color rgb="FF1155CC"/>
        <sz val="11.0"/>
        <u/>
      </rPr>
      <t>New Super Color 145 in 1 (Taiwan) (Unl).zip</t>
    </r>
  </si>
  <si>
    <r>
      <rPr>
        <rFont val="&quot;Helvetica Neue&quot;, Helvetica, Arial, sans-serif"/>
        <color rgb="FF1155CC"/>
        <sz val="11.0"/>
        <u/>
      </rPr>
      <t>Nicktoons Racing (USA).zip</t>
    </r>
  </si>
  <si>
    <r>
      <rPr>
        <rFont val="&quot;Helvetica Neue&quot;, Helvetica, Arial, sans-serif"/>
        <color rgb="FF1155CC"/>
        <sz val="11.0"/>
        <u/>
      </rPr>
      <t>Nightmare Hamlet (World) (Aftermarket) (Unl).zip</t>
    </r>
  </si>
  <si>
    <r>
      <rPr>
        <rFont val="&quot;Helvetica Neue&quot;, Helvetica, Arial, sans-serif"/>
        <color rgb="FF1155CC"/>
        <sz val="11.0"/>
        <u/>
      </rPr>
      <t>Ninja JaJaMaru - The Great World Adventure DX (USA, Europe) (Ninja JaJaMaru Retro Collection) (Switch).zip</t>
    </r>
  </si>
  <si>
    <r>
      <rPr>
        <rFont val="&quot;Helvetica Neue&quot;, Helvetica, Arial, sans-serif"/>
        <color rgb="FF1155CC"/>
        <sz val="11.0"/>
        <u/>
      </rPr>
      <t>Ninja Master (World) (Aftermarket) (Unl).zip</t>
    </r>
  </si>
  <si>
    <r>
      <rPr>
        <rFont val="&quot;Helvetica Neue&quot;, Helvetica, Arial, sans-serif"/>
        <color rgb="FF1155CC"/>
        <sz val="11.0"/>
        <u/>
      </rPr>
      <t>Nintama Rantarou - Ninjutsu Gakuen ni Nyuugaku Shiyou no Dan (Japan).zip</t>
    </r>
  </si>
  <si>
    <r>
      <rPr>
        <rFont val="&quot;Helvetica Neue&quot;, Helvetica, Arial, sans-serif"/>
        <color rgb="FF1155CC"/>
        <sz val="11.0"/>
        <u/>
      </rPr>
      <t>Nisemon Puzzle da Mon! - Feromon Kyuushutsu Daisakusen! (Japan).zip</t>
    </r>
  </si>
  <si>
    <r>
      <rPr>
        <rFont val="&quot;Helvetica Neue&quot;, Helvetica, Arial, sans-serif"/>
        <color rgb="FF1155CC"/>
        <sz val="11.0"/>
        <u/>
      </rPr>
      <t>No Fear - Downhill Mountain Biking (Europe).zip</t>
    </r>
  </si>
  <si>
    <r>
      <rPr>
        <rFont val="&quot;Helvetica Neue&quot;, Helvetica, Arial, sans-serif"/>
        <color rgb="FF1155CC"/>
        <sz val="11.0"/>
        <u/>
      </rPr>
      <t>Nobunaga no Yabou - Game Boy Ban 2 (Japan) (SGB Enhanced) (GB Compatible).zip</t>
    </r>
  </si>
  <si>
    <r>
      <rPr>
        <rFont val="&quot;Helvetica Neue&quot;, Helvetica, Arial, sans-serif"/>
        <color rgb="FF1155CC"/>
        <sz val="11.0"/>
        <u/>
      </rPr>
      <t>Noddy and the Birthday Party (Europe) (En,Fr,De,Es).zip</t>
    </r>
  </si>
  <si>
    <r>
      <rPr>
        <rFont val="&quot;Helvetica Neue&quot;, Helvetica, Arial, sans-serif"/>
        <color rgb="FF1155CC"/>
        <sz val="11.0"/>
        <u/>
      </rPr>
      <t>Number Builder (World) (Aftermarket) (Unl).zip</t>
    </r>
  </si>
  <si>
    <r>
      <rPr>
        <rFont val="&quot;Helvetica Neue&quot;, Helvetica, Arial, sans-serif"/>
        <color rgb="FF1155CC"/>
        <sz val="11.0"/>
        <u/>
      </rPr>
      <t>Nushi Tsuri Adventure - Kite no Bouken (Japan) (Rumble Version).zip</t>
    </r>
  </si>
  <si>
    <r>
      <rPr>
        <rFont val="&quot;Helvetica Neue&quot;, Helvetica, Arial, sans-serif"/>
        <color rgb="FF1155CC"/>
        <sz val="11.0"/>
        <u/>
      </rPr>
      <t>Nv Wang Gedou 2000 (Taiwan) (Unl).zip</t>
    </r>
  </si>
  <si>
    <r>
      <rPr>
        <rFont val="&quot;Helvetica Neue&quot;, Helvetica, Arial, sans-serif"/>
        <color rgb="FF1155CC"/>
        <sz val="11.0"/>
        <u/>
      </rPr>
      <t>Nyghtmare - The Ninth King (World) (Free Version) (GB Compatible) (Aftermarket) (Unl).zip</t>
    </r>
  </si>
  <si>
    <r>
      <rPr>
        <rFont val="&quot;Helvetica Neue&quot;, Helvetica, Arial, sans-serif"/>
        <color rgb="FF1155CC"/>
        <sz val="11.0"/>
        <u/>
      </rPr>
      <t>Nyghtmare - The Ninth King (World) (Rev 1) (Free Version) (Aftermarket) (Unl).zip</t>
    </r>
  </si>
  <si>
    <r>
      <rPr>
        <rFont val="&quot;Helvetica Neue&quot;, Helvetica, Arial, sans-serif"/>
        <color rgb="FF1155CC"/>
        <sz val="11.0"/>
        <u/>
      </rPr>
      <t>Nyghtmare - The Ninth King (World) (v0.1.0) (Beta) (GB Compatible) (Aftermarket) (Unl).zip</t>
    </r>
  </si>
  <si>
    <r>
      <rPr>
        <rFont val="&quot;Helvetica Neue&quot;, Helvetica, Arial, sans-serif"/>
        <color rgb="FF1155CC"/>
        <sz val="11.0"/>
        <u/>
      </rPr>
      <t>Nyghtmare - The Ninth King (World) (v0.1.2) (Beta) (GB Compatible) (Aftermarket) (Unl) (Alt).zip</t>
    </r>
  </si>
  <si>
    <r>
      <rPr>
        <rFont val="&quot;Helvetica Neue&quot;, Helvetica, Arial, sans-serif"/>
        <color rgb="FF1155CC"/>
        <sz val="11.0"/>
        <u/>
      </rPr>
      <t>Nyghtmare - The Ninth King (World) (v0.1.2) (Beta) (GB Compatible) (Aftermarket) (Unl).zip</t>
    </r>
  </si>
  <si>
    <r>
      <rPr>
        <rFont val="&quot;Helvetica Neue&quot;, Helvetica, Arial, sans-serif"/>
        <color rgb="FF1155CC"/>
        <sz val="11.0"/>
        <u/>
      </rPr>
      <t>Nyghtmare - The Ninth King (World) (v0.1.9) (Beta) (GB Compatible) (Aftermarket) (Unl).zip</t>
    </r>
  </si>
  <si>
    <r>
      <rPr>
        <rFont val="&quot;Helvetica Neue&quot;, Helvetica, Arial, sans-serif"/>
        <color rgb="FF1155CC"/>
        <sz val="11.0"/>
        <u/>
      </rPr>
      <t>Nyghtmare - The Ninth King (World) (v0.2.1) (Beta) (Aftermarket) (Unl).zip</t>
    </r>
  </si>
  <si>
    <r>
      <rPr>
        <rFont val="&quot;Helvetica Neue&quot;, Helvetica, Arial, sans-serif"/>
        <color rgb="FF1155CC"/>
        <sz val="11.0"/>
        <u/>
      </rPr>
      <t>Nyghtmare - The Ninth King (World) (v0.2.3) (Beta) (Aftermarket) (Unl).zip</t>
    </r>
  </si>
  <si>
    <r>
      <rPr>
        <rFont val="&quot;Helvetica Neue&quot;, Helvetica, Arial, sans-serif"/>
        <color rgb="FF1155CC"/>
        <sz val="11.0"/>
        <u/>
      </rPr>
      <t>Nyghtmare - The Ninth King (World) (v0.2.5) (Beta) (Aftermarket) (Unl).zip</t>
    </r>
  </si>
  <si>
    <r>
      <rPr>
        <rFont val="&quot;Helvetica Neue&quot;, Helvetica, Arial, sans-serif"/>
        <color rgb="FF1155CC"/>
        <sz val="11.0"/>
        <u/>
      </rPr>
      <t>Nyghtmare - The Ninth King (World) (v0.2.6) (Beta) (Aftermarket) (Unl).zip</t>
    </r>
  </si>
  <si>
    <r>
      <rPr>
        <rFont val="&quot;Helvetica Neue&quot;, Helvetica, Arial, sans-serif"/>
        <color rgb="FF1155CC"/>
        <sz val="11.0"/>
        <u/>
      </rPr>
      <t>O'Leary Manager 2000 (Europe) (En,Fr,De,Es,It,Nl,Ca).zip</t>
    </r>
  </si>
  <si>
    <r>
      <rPr>
        <rFont val="&quot;Helvetica Neue&quot;, Helvetica, Arial, sans-serif"/>
        <color rgb="FF1155CC"/>
        <sz val="11.0"/>
        <u/>
      </rPr>
      <t>Octopus Stressus (World) (GB Compatible) (Aftermarket) (Unl).zip</t>
    </r>
  </si>
  <si>
    <r>
      <rPr>
        <rFont val="&quot;Helvetica Neue&quot;, Helvetica, Arial, sans-serif"/>
        <color rgb="FF1155CC"/>
        <sz val="11.0"/>
        <u/>
      </rPr>
      <t>Octopus Stressus (World) (v1.1) (GB Compatible) (Aftermarket) (Unl).zip</t>
    </r>
  </si>
  <si>
    <r>
      <rPr>
        <rFont val="&quot;Helvetica Neue&quot;, Helvetica, Arial, sans-serif"/>
        <color rgb="FF1155CC"/>
        <sz val="11.0"/>
        <u/>
      </rPr>
      <t>Oddworld Adventures 2 (Europe) (En,Fr,De,Es,It) (GB Compatible).zip</t>
    </r>
  </si>
  <si>
    <r>
      <rPr>
        <rFont val="&quot;Helvetica Neue&quot;, Helvetica, Arial, sans-serif"/>
        <color rgb="FF1155CC"/>
        <sz val="11.0"/>
        <u/>
      </rPr>
      <t>Oddworld Adventures 2 (USA) (En,Fr,De,Es,It) (GB Compatible).zip</t>
    </r>
  </si>
  <si>
    <r>
      <rPr>
        <rFont val="&quot;Helvetica Neue&quot;, Helvetica, Arial, sans-serif"/>
        <color rgb="FF1155CC"/>
        <sz val="11.0"/>
        <u/>
      </rPr>
      <t>Office Combat (World) (GB Compatible) (Aftermarket) (Unl).zip</t>
    </r>
  </si>
  <si>
    <r>
      <rPr>
        <rFont val="&quot;Helvetica Neue&quot;, Helvetica, Arial, sans-serif"/>
        <color rgb="FF1155CC"/>
        <sz val="11.0"/>
        <u/>
      </rPr>
      <t>Ohasuta Dance Dance Revolution GB (Japan).zip</t>
    </r>
  </si>
  <si>
    <r>
      <rPr>
        <rFont val="&quot;Helvetica Neue&quot;, Helvetica, Arial, sans-serif"/>
        <color rgb="FF1155CC"/>
        <sz val="11.0"/>
        <u/>
      </rPr>
      <t>Ohasuta Yama-chan &amp; Raymond (Japan) (SGB Enhanced) (GB Compatible).zip</t>
    </r>
  </si>
  <si>
    <r>
      <rPr>
        <rFont val="&quot;Helvetica Neue&quot;, Helvetica, Arial, sans-serif"/>
        <color rgb="FF1155CC"/>
        <sz val="11.0"/>
        <u/>
      </rPr>
      <t>Oide Rascal (Japan).zip</t>
    </r>
  </si>
  <si>
    <r>
      <rPr>
        <rFont val="&quot;Helvetica Neue&quot;, Helvetica, Arial, sans-serif"/>
        <color rgb="FF1155CC"/>
        <sz val="11.0"/>
        <u/>
      </rPr>
      <t>Ojarumaru - Mangan Jinja no Ennichi de Ojaru! (Japan) (GB Compatible).zip</t>
    </r>
  </si>
  <si>
    <r>
      <rPr>
        <rFont val="&quot;Helvetica Neue&quot;, Helvetica, Arial, sans-serif"/>
        <color rgb="FF1155CC"/>
        <sz val="11.0"/>
        <u/>
      </rPr>
      <t>Ojarumaru - Tsukiyo ga Ike no Takaramono (Japan) (GB Compatible).zip</t>
    </r>
  </si>
  <si>
    <r>
      <rPr>
        <rFont val="&quot;Helvetica Neue&quot;, Helvetica, Arial, sans-serif"/>
        <color rgb="FF1155CC"/>
        <sz val="11.0"/>
        <u/>
      </rPr>
      <t>Olympic Skier (World) (Aftermarket) (Unl).zip</t>
    </r>
  </si>
  <si>
    <r>
      <rPr>
        <rFont val="&quot;Helvetica Neue&quot;, Helvetica, Arial, sans-serif"/>
        <color rgb="FF1155CC"/>
        <sz val="11.0"/>
        <u/>
      </rPr>
      <t>One Day (World) (GB Compatible) (Aftermarket) (Unl).zip</t>
    </r>
  </si>
  <si>
    <r>
      <rPr>
        <rFont val="&quot;Helvetica Neue&quot;, Helvetica, Arial, sans-serif"/>
        <color rgb="FF1155CC"/>
        <sz val="11.0"/>
        <u/>
      </rPr>
      <t>Opossum Country (World) (GB Compatible) (Aftermarket) (Unl).zip</t>
    </r>
  </si>
  <si>
    <r>
      <rPr>
        <rFont val="&quot;Helvetica Neue&quot;, Helvetica, Arial, sans-serif"/>
        <color rgb="FF1155CC"/>
        <sz val="11.0"/>
        <u/>
      </rPr>
      <t>Original Moorhuhn Jagd, Die (Germany).zip</t>
    </r>
  </si>
  <si>
    <r>
      <rPr>
        <rFont val="&quot;Helvetica Neue&quot;, Helvetica, Arial, sans-serif"/>
        <color rgb="FF1155CC"/>
        <sz val="11.0"/>
        <u/>
      </rPr>
      <t>Othello Millennium (Japan) (GB Compatible).zip</t>
    </r>
  </si>
  <si>
    <r>
      <rPr>
        <rFont val="&quot;Helvetica Neue&quot;, Helvetica, Arial, sans-serif"/>
        <color rgb="FF1155CC"/>
        <sz val="11.0"/>
        <u/>
      </rPr>
      <t>Other Life - Azure Dreams GB (Japan) (SGB Enhanced) (GB Compatible).zip</t>
    </r>
  </si>
  <si>
    <r>
      <rPr>
        <rFont val="&quot;Helvetica Neue&quot;, Helvetica, Arial, sans-serif"/>
        <color rgb="FF1155CC"/>
        <sz val="11.0"/>
        <u/>
      </rPr>
      <t>Ottifanten - Kommando Stoertebeker (Germany).zip</t>
    </r>
  </si>
  <si>
    <r>
      <rPr>
        <rFont val="&quot;Helvetica Neue&quot;, Helvetica, Arial, sans-serif"/>
        <color rgb="FF1155CC"/>
        <sz val="11.0"/>
        <u/>
      </rPr>
      <t>Ou Dorobou Jing - Angel Version (Japan) (SGB Enhanced) (GB Compatible).zip</t>
    </r>
  </si>
  <si>
    <r>
      <rPr>
        <rFont val="&quot;Helvetica Neue&quot;, Helvetica, Arial, sans-serif"/>
        <color rgb="FF1155CC"/>
        <sz val="11.0"/>
        <u/>
      </rPr>
      <t>Ou Dorobou Jing - Devil Version (Japan) (SGB Enhanced) (GB Compatible).zip</t>
    </r>
  </si>
  <si>
    <r>
      <rPr>
        <rFont val="&quot;Helvetica Neue&quot;, Helvetica, Arial, sans-serif"/>
        <color rgb="FF1155CC"/>
        <sz val="11.0"/>
        <u/>
      </rPr>
      <t>Out on a Limb (World) (Aftermarket) (Unl).zip</t>
    </r>
  </si>
  <si>
    <r>
      <rPr>
        <rFont val="&quot;Helvetica Neue&quot;, Helvetica, Arial, sans-serif"/>
        <color rgb="FF1155CC"/>
        <sz val="11.0"/>
        <u/>
      </rPr>
      <t>Outta Time (World) (Aftermarket) (Unl).zip</t>
    </r>
  </si>
  <si>
    <r>
      <rPr>
        <rFont val="&quot;Helvetica Neue&quot;, Helvetica, Arial, sans-serif"/>
        <color rgb="FF1155CC"/>
        <sz val="11.0"/>
        <u/>
      </rPr>
      <t>Outward (World) (Aftermarket) (Unl).zip</t>
    </r>
  </si>
  <si>
    <r>
      <rPr>
        <rFont val="&quot;Helvetica Neue&quot;, Helvetica, Arial, sans-serif"/>
        <color rgb="FF1155CC"/>
        <sz val="11.0"/>
        <u/>
      </rPr>
      <t>Owarai Yoiko no Geemumichi - Oyaji Sagashite 3 Choume (Japan) (SGB Enhanced) (GB Compatible).zip</t>
    </r>
  </si>
  <si>
    <r>
      <rPr>
        <rFont val="&quot;Helvetica Neue&quot;, Helvetica, Arial, sans-serif"/>
        <color rgb="FF1155CC"/>
        <sz val="11.0"/>
        <u/>
      </rPr>
      <t>POWA! (World) (Demo) (GB Compatible) (Aftermarket) (Unl).zip</t>
    </r>
  </si>
  <si>
    <r>
      <rPr>
        <rFont val="&quot;Helvetica Neue&quot;, Helvetica, Arial, sans-serif"/>
        <color rgb="FF1155CC"/>
        <sz val="11.0"/>
        <u/>
      </rPr>
      <t>POWA! (World) (En) (GB Compatible) (Aftermarket) (Unl).zip</t>
    </r>
  </si>
  <si>
    <r>
      <rPr>
        <rFont val="&quot;Helvetica Neue&quot;, Helvetica, Arial, sans-serif"/>
        <color rgb="FF1155CC"/>
        <sz val="11.0"/>
        <u/>
      </rPr>
      <t>POWA! (World) (Ja) (GB Compatible) (Aftermarket) (Unl).zip</t>
    </r>
  </si>
  <si>
    <r>
      <rPr>
        <rFont val="&quot;Helvetica Neue&quot;, Helvetica, Arial, sans-serif"/>
        <color rgb="FF1155CC"/>
        <sz val="11.0"/>
        <u/>
      </rPr>
      <t>PaZeek (USA) (Proto).zip</t>
    </r>
  </si>
  <si>
    <r>
      <rPr>
        <rFont val="&quot;Helvetica Neue&quot;, Helvetica, Arial, sans-serif"/>
        <color rgb="FF1155CC"/>
        <sz val="11.0"/>
        <u/>
      </rPr>
      <t>Pac-Man - Special Color Edition (USA) (SGB Enhanced) (GB Compatible).zip</t>
    </r>
  </si>
  <si>
    <r>
      <rPr>
        <rFont val="&quot;Helvetica Neue&quot;, Helvetica, Arial, sans-serif"/>
        <color rgb="FF1155CC"/>
        <sz val="11.0"/>
        <u/>
      </rPr>
      <t>Pac-Man - Special Colour Edition (Europe) (SGB Enhanced) (GB Compatible).zip</t>
    </r>
  </si>
  <si>
    <r>
      <rPr>
        <rFont val="&quot;Helvetica Neue&quot;, Helvetica, Arial, sans-serif"/>
        <color rgb="FF1155CC"/>
        <sz val="11.0"/>
        <u/>
      </rPr>
      <t>Pachinko CR Mouretsu Genshijin T (Japan) (GB Compatible).zip</t>
    </r>
  </si>
  <si>
    <r>
      <rPr>
        <rFont val="&quot;Helvetica Neue&quot;, Helvetica, Arial, sans-serif"/>
        <color rgb="FF1155CC"/>
        <sz val="11.0"/>
        <u/>
      </rPr>
      <t>Pachinko Hisshou Guide - Data no Ousama (Japan) (GB Compatible).zip</t>
    </r>
  </si>
  <si>
    <r>
      <rPr>
        <rFont val="&quot;Helvetica Neue&quot;, Helvetica, Arial, sans-serif"/>
        <color rgb="FF1155CC"/>
        <sz val="11.0"/>
        <u/>
      </rPr>
      <t>Pachipachi Pachisurou - New Pulsar Hen (Japan) (SGB Enhanced) (GB Compatible).zip</t>
    </r>
  </si>
  <si>
    <r>
      <rPr>
        <rFont val="&quot;Helvetica Neue&quot;, Helvetica, Arial, sans-serif"/>
        <color rgb="FF1155CC"/>
        <sz val="11.0"/>
        <u/>
      </rPr>
      <t>Pacifist, The (World) (GB Compatible) (Aftermarket) (Unl).zip</t>
    </r>
  </si>
  <si>
    <r>
      <rPr>
        <rFont val="&quot;Helvetica Neue&quot;, Helvetica, Arial, sans-serif"/>
        <color rgb="FF1155CC"/>
        <sz val="11.0"/>
        <u/>
      </rPr>
      <t>Pacifist, The (World) (GB Showdown) (GB Compatible) (Aftermarket) (Unl).zip</t>
    </r>
  </si>
  <si>
    <r>
      <rPr>
        <rFont val="&quot;Helvetica Neue&quot;, Helvetica, Arial, sans-serif"/>
        <color rgb="FF1155CC"/>
        <sz val="11.0"/>
        <u/>
      </rPr>
      <t>Pact, The (World) (Aftermarket) (Unl).zip</t>
    </r>
  </si>
  <si>
    <r>
      <rPr>
        <rFont val="&quot;Helvetica Neue&quot;, Helvetica, Arial, sans-serif"/>
        <color rgb="FF1155CC"/>
        <sz val="11.0"/>
        <u/>
      </rPr>
      <t>Pact, The (World) (GB Showdown) (Aftermarket) (Unl).zip</t>
    </r>
  </si>
  <si>
    <r>
      <rPr>
        <rFont val="&quot;Helvetica Neue&quot;, Helvetica, Arial, sans-serif"/>
        <color rgb="FF1155CC"/>
        <sz val="11.0"/>
        <u/>
      </rPr>
      <t>Painter (Europe) (Unl).zip</t>
    </r>
  </si>
  <si>
    <r>
      <rPr>
        <rFont val="&quot;Helvetica Neue&quot;, Helvetica, Arial, sans-serif"/>
        <color rgb="FF1155CC"/>
        <sz val="11.0"/>
        <u/>
      </rPr>
      <t>Paku Paku GB (World) (GB Compatible) (Aftermarket) (Unl).zip</t>
    </r>
  </si>
  <si>
    <r>
      <rPr>
        <rFont val="&quot;Helvetica Neue&quot;, Helvetica, Arial, sans-serif"/>
        <color rgb="FF1155CC"/>
        <sz val="11.0"/>
        <u/>
      </rPr>
      <t>Pancho (World) (Aftermarket) (Unl).zip</t>
    </r>
  </si>
  <si>
    <r>
      <rPr>
        <rFont val="&quot;Helvetica Neue&quot;, Helvetica, Arial, sans-serif"/>
        <color rgb="FF1155CC"/>
        <sz val="11.0"/>
        <u/>
      </rPr>
      <t>Panik!16 (World) (Aftermarket) (Unl).zip</t>
    </r>
  </si>
  <si>
    <r>
      <rPr>
        <rFont val="&quot;Helvetica Neue&quot;, Helvetica, Arial, sans-serif"/>
        <color rgb="FF1155CC"/>
        <sz val="11.0"/>
        <u/>
      </rPr>
      <t>Paperboy (USA, Europe).zip</t>
    </r>
  </si>
  <si>
    <r>
      <rPr>
        <rFont val="&quot;Helvetica Neue&quot;, Helvetica, Arial, sans-serif"/>
        <color rgb="FF1155CC"/>
        <sz val="11.0"/>
        <u/>
      </rPr>
      <t>Papyrus (Europe) (En,Fr,De,Es,It,Nl).zip</t>
    </r>
  </si>
  <si>
    <r>
      <rPr>
        <rFont val="&quot;Helvetica Neue&quot;, Helvetica, Arial, sans-serif"/>
        <color rgb="FF1155CC"/>
        <sz val="11.0"/>
        <u/>
      </rPr>
      <t>Perfect Choro Q (Japan).zip</t>
    </r>
  </si>
  <si>
    <r>
      <rPr>
        <rFont val="&quot;Helvetica Neue&quot;, Helvetica, Arial, sans-serif"/>
        <color rgb="FF1155CC"/>
        <sz val="11.0"/>
        <u/>
      </rPr>
      <t>Perfect Dark (USA, Europe) (En,Fr,De,Es,It) (Rumble Version).zip</t>
    </r>
  </si>
  <si>
    <r>
      <rPr>
        <rFont val="&quot;Helvetica Neue&quot;, Helvetica, Arial, sans-serif"/>
        <color rgb="FF1155CC"/>
        <sz val="11.0"/>
        <u/>
      </rPr>
      <t>Peugeot - Orbital Diagnostic System (Unknown) (Alt) (Unl) [b].zip</t>
    </r>
  </si>
  <si>
    <r>
      <rPr>
        <rFont val="&quot;Helvetica Neue&quot;, Helvetica, Arial, sans-serif"/>
        <color rgb="FF1155CC"/>
        <sz val="11.0"/>
        <u/>
      </rPr>
      <t>Peugeot - Orbital Diagnostic System (Unknown) (Unl) [b].zip</t>
    </r>
  </si>
  <si>
    <r>
      <rPr>
        <rFont val="&quot;Helvetica Neue&quot;, Helvetica, Arial, sans-serif"/>
        <color rgb="FF1155CC"/>
        <sz val="11.0"/>
        <u/>
      </rPr>
      <t>Phantom Fright (World) (GB Compatible) (Aftermarket) (Unl).zip</t>
    </r>
  </si>
  <si>
    <r>
      <rPr>
        <rFont val="&quot;Helvetica Neue&quot;, Helvetica, Arial, sans-serif"/>
        <color rgb="FF1155CC"/>
        <sz val="11.0"/>
        <u/>
      </rPr>
      <t>Phantom Zona (Japan) (SGB Enhanced) (GB Compatible).zip</t>
    </r>
  </si>
  <si>
    <r>
      <rPr>
        <rFont val="&quot;Helvetica Neue&quot;, Helvetica, Arial, sans-serif"/>
        <color rgb="FF1155CC"/>
        <sz val="11.0"/>
        <u/>
      </rPr>
      <t>Pia Carrot e Youkoso!! 2.2 (Japan).zip</t>
    </r>
  </si>
  <si>
    <r>
      <rPr>
        <rFont val="&quot;Helvetica Neue&quot;, Helvetica, Arial, sans-serif"/>
        <color rgb="FF1155CC"/>
        <sz val="11.0"/>
        <u/>
      </rPr>
      <t>Pian Wai Zhang - Huangjin Taiyang - Fengyin de Yuangu Lianjin Shu (Taiwan) (Unl).zip</t>
    </r>
  </si>
  <si>
    <r>
      <rPr>
        <rFont val="&quot;Helvetica Neue&quot;, Helvetica, Arial, sans-serif"/>
        <color rgb="FF1155CC"/>
        <sz val="11.0"/>
        <u/>
      </rPr>
      <t>Piecrust (World) (Unl).zip</t>
    </r>
  </si>
  <si>
    <r>
      <rPr>
        <rFont val="&quot;Helvetica Neue&quot;, Helvetica, Arial, sans-serif"/>
        <color rgb="FF1155CC"/>
        <sz val="11.0"/>
        <u/>
      </rPr>
      <t>Pilgrim's Peril (World) (Demo 1) (GB Compatible) (Aftermarket) (Unl).zip</t>
    </r>
  </si>
  <si>
    <r>
      <rPr>
        <rFont val="&quot;Helvetica Neue&quot;, Helvetica, Arial, sans-serif"/>
        <color rgb="FF1155CC"/>
        <sz val="11.0"/>
        <u/>
      </rPr>
      <t>Pilgrim's Peril (World) (Demo 2) (GB Compatible) (Aftermarket) (Unl).zip</t>
    </r>
  </si>
  <si>
    <r>
      <rPr>
        <rFont val="&quot;Helvetica Neue&quot;, Helvetica, Arial, sans-serif"/>
        <color rgb="FF1155CC"/>
        <sz val="11.0"/>
        <u/>
      </rPr>
      <t>Pine Creek (World) (En-US,Es-MX,Pt-BR) (Beta) (GB Compatible) (Aftermarket) (Unl).zip</t>
    </r>
  </si>
  <si>
    <r>
      <rPr>
        <rFont val="&quot;Helvetica Neue&quot;, Helvetica, Arial, sans-serif"/>
        <color rgb="FF1155CC"/>
        <sz val="11.0"/>
        <u/>
      </rPr>
      <t>Pinecone Pizza Party (World) (Prototype) (GB Compatible) (Aftermarket) (Unl).zip</t>
    </r>
  </si>
  <si>
    <r>
      <rPr>
        <rFont val="&quot;Helvetica Neue&quot;, Helvetica, Arial, sans-serif"/>
        <color rgb="FF1155CC"/>
        <sz val="11.0"/>
        <u/>
      </rPr>
      <t>Pitfall - Beyond the Jungle (USA, Europe) (GB Compatible).zip</t>
    </r>
  </si>
  <si>
    <r>
      <rPr>
        <rFont val="&quot;Helvetica Neue&quot;, Helvetica, Arial, sans-serif"/>
        <color rgb="FF1155CC"/>
        <sz val="11.0"/>
        <u/>
      </rPr>
      <t>Pitfall GB (Japan) (GB Compatible).zip</t>
    </r>
  </si>
  <si>
    <r>
      <rPr>
        <rFont val="&quot;Helvetica Neue&quot;, Helvetica, Arial, sans-serif"/>
        <color rgb="FF1155CC"/>
        <sz val="11.0"/>
        <u/>
      </rPr>
      <t>Planet of the Apes (Europe) (En,Fr,De,Es,It,Nl).zip</t>
    </r>
  </si>
  <si>
    <r>
      <rPr>
        <rFont val="&quot;Helvetica Neue&quot;, Helvetica, Arial, sans-serif"/>
        <color rgb="FF1155CC"/>
        <sz val="11.0"/>
        <u/>
      </rPr>
      <t>Planet of the Apes (USA) (En,Fr,De,Es,It,Nl).zip</t>
    </r>
  </si>
  <si>
    <r>
      <rPr>
        <rFont val="&quot;Helvetica Neue&quot;, Helvetica, Arial, sans-serif"/>
        <color rgb="FF1155CC"/>
        <sz val="11.0"/>
        <u/>
      </rPr>
      <t>PlayTime (World) (Proto) (GB Compatible) (Aftermarket) (Unl).zip</t>
    </r>
  </si>
  <si>
    <r>
      <rPr>
        <rFont val="&quot;Helvetica Neue&quot;, Helvetica, Arial, sans-serif"/>
        <color rgb="FF1155CC"/>
        <sz val="11.0"/>
        <u/>
      </rPr>
      <t>Player Manager 2001 (Europe) (En,Fr).zip</t>
    </r>
  </si>
  <si>
    <r>
      <rPr>
        <rFont val="&quot;Helvetica Neue&quot;, Helvetica, Arial, sans-serif"/>
        <color rgb="FF1155CC"/>
        <sz val="11.0"/>
        <u/>
      </rPr>
      <t>Pocket Billiards - Funk the 9 Ball (Japan).zip</t>
    </r>
  </si>
  <si>
    <r>
      <rPr>
        <rFont val="&quot;Helvetica Neue&quot;, Helvetica, Arial, sans-serif"/>
        <color rgb="FF1155CC"/>
        <sz val="11.0"/>
        <u/>
      </rPr>
      <t>Pocket Bomberman (USA, Europe) (SGB Enhanced) (GB Compatible).zip</t>
    </r>
  </si>
  <si>
    <r>
      <rPr>
        <rFont val="&quot;Helvetica Neue&quot;, Helvetica, Arial, sans-serif"/>
        <color rgb="FF1155CC"/>
        <sz val="11.0"/>
        <u/>
      </rPr>
      <t>Pocket Bowling (Japan) (GB Compatible).zip</t>
    </r>
  </si>
  <si>
    <r>
      <rPr>
        <rFont val="&quot;Helvetica Neue&quot;, Helvetica, Arial, sans-serif"/>
        <color rgb="FF1155CC"/>
        <sz val="11.0"/>
        <u/>
      </rPr>
      <t>Pocket Bowling (USA) (GB Compatible).zip</t>
    </r>
  </si>
  <si>
    <r>
      <rPr>
        <rFont val="&quot;Helvetica Neue&quot;, Helvetica, Arial, sans-serif"/>
        <color rgb="FF1155CC"/>
        <sz val="11.0"/>
        <u/>
      </rPr>
      <t>Pocket Color Billiards (Japan).zip</t>
    </r>
  </si>
  <si>
    <r>
      <rPr>
        <rFont val="&quot;Helvetica Neue&quot;, Helvetica, Arial, sans-serif"/>
        <color rgb="FF1155CC"/>
        <sz val="11.0"/>
        <u/>
      </rPr>
      <t>Pocket Color Block (Japan) (SGB Enhanced) (GB Compatible).zip</t>
    </r>
  </si>
  <si>
    <r>
      <rPr>
        <rFont val="&quot;Helvetica Neue&quot;, Helvetica, Arial, sans-serif"/>
        <color rgb="FF1155CC"/>
        <sz val="11.0"/>
        <u/>
      </rPr>
      <t>Pocket Color Mahjong (Japan) (GB Compatible).zip</t>
    </r>
  </si>
  <si>
    <r>
      <rPr>
        <rFont val="&quot;Helvetica Neue&quot;, Helvetica, Arial, sans-serif"/>
        <color rgb="FF1155CC"/>
        <sz val="11.0"/>
        <u/>
      </rPr>
      <t>Pocket Color Trump (Japan) (GB Compatible).zip</t>
    </r>
  </si>
  <si>
    <r>
      <rPr>
        <rFont val="&quot;Helvetica Neue&quot;, Helvetica, Arial, sans-serif"/>
        <color rgb="FF1155CC"/>
        <sz val="11.0"/>
        <u/>
      </rPr>
      <t>Pocket Cooking (Japan).zip</t>
    </r>
  </si>
  <si>
    <r>
      <rPr>
        <rFont val="&quot;Helvetica Neue&quot;, Helvetica, Arial, sans-serif"/>
        <color rgb="FF1155CC"/>
        <sz val="11.0"/>
        <u/>
      </rPr>
      <t>Pocket Densha 2 (Japan) (SGB Enhanced) (GB Compatible).zip</t>
    </r>
  </si>
  <si>
    <r>
      <rPr>
        <rFont val="&quot;Helvetica Neue&quot;, Helvetica, Arial, sans-serif"/>
        <color rgb="FF1155CC"/>
        <sz val="11.0"/>
        <u/>
      </rPr>
      <t>Pocket Family GB 2 (Japan).zip</t>
    </r>
  </si>
  <si>
    <r>
      <rPr>
        <rFont val="&quot;Helvetica Neue&quot;, Helvetica, Arial, sans-serif"/>
        <color rgb="FF1155CC"/>
        <sz val="11.0"/>
        <u/>
      </rPr>
      <t>Pocket GI Stable (Japan) (SGB Enhanced) (GB Compatible).zip</t>
    </r>
  </si>
  <si>
    <r>
      <rPr>
        <rFont val="&quot;Helvetica Neue&quot;, Helvetica, Arial, sans-serif"/>
        <color rgb="FF1155CC"/>
        <sz val="11.0"/>
        <u/>
      </rPr>
      <t>Pocket GT (Japan).zip</t>
    </r>
  </si>
  <si>
    <r>
      <rPr>
        <rFont val="&quot;Helvetica Neue&quot;, Helvetica, Arial, sans-serif"/>
        <color rgb="FF1155CC"/>
        <sz val="11.0"/>
        <u/>
      </rPr>
      <t>Pocket GT (USA) (Proto).zip</t>
    </r>
  </si>
  <si>
    <r>
      <rPr>
        <rFont val="&quot;Helvetica Neue&quot;, Helvetica, Arial, sans-serif"/>
        <color rgb="FF1155CC"/>
        <sz val="11.0"/>
        <u/>
      </rPr>
      <t>Pocket Golf! (USA) (Proto) (SGB Enhanced) (GB Compatible).zip</t>
    </r>
  </si>
  <si>
    <r>
      <rPr>
        <rFont val="&quot;Helvetica Neue&quot;, Helvetica, Arial, sans-serif"/>
        <color rgb="FF1155CC"/>
        <sz val="11.0"/>
        <u/>
      </rPr>
      <t>Pocket Hanafuda (Japan).zip</t>
    </r>
  </si>
  <si>
    <r>
      <rPr>
        <rFont val="&quot;Helvetica Neue&quot;, Helvetica, Arial, sans-serif"/>
        <color rgb="FF1155CC"/>
        <sz val="11.0"/>
        <u/>
      </rPr>
      <t>Pocket King (Japan) (SGB Enhanced) (GB Compatible).zip</t>
    </r>
  </si>
  <si>
    <r>
      <rPr>
        <rFont val="&quot;Helvetica Neue&quot;, Helvetica, Arial, sans-serif"/>
        <color rgb="FF1155CC"/>
        <sz val="11.0"/>
        <u/>
      </rPr>
      <t>Pocket Lure Boy (Japan).zip</t>
    </r>
  </si>
  <si>
    <r>
      <rPr>
        <rFont val="&quot;Helvetica Neue&quot;, Helvetica, Arial, sans-serif"/>
        <color rgb="FF1155CC"/>
        <sz val="11.0"/>
        <u/>
      </rPr>
      <t>Pocket Monsters - Crystal Version (Japan).zip</t>
    </r>
  </si>
  <si>
    <r>
      <rPr>
        <rFont val="&quot;Helvetica Neue&quot;, Helvetica, Arial, sans-serif"/>
        <color rgb="FF1155CC"/>
        <sz val="11.0"/>
        <u/>
      </rPr>
      <t>Pocket Monsters - Crystal Version (Taiwan) (Unl).zip</t>
    </r>
  </si>
  <si>
    <r>
      <rPr>
        <rFont val="&quot;Helvetica Neue&quot;, Helvetica, Arial, sans-serif"/>
        <color rgb="FF1155CC"/>
        <sz val="11.0"/>
        <u/>
      </rPr>
      <t>Pocket Monsters Diamond (Taiwan) (En) (Unl).zip</t>
    </r>
  </si>
  <si>
    <r>
      <rPr>
        <rFont val="&quot;Helvetica Neue&quot;, Helvetica, Arial, sans-serif"/>
        <color rgb="FF1155CC"/>
        <sz val="11.0"/>
        <u/>
      </rPr>
      <t>Pocket Monsters Eun (Korea).zip</t>
    </r>
  </si>
  <si>
    <r>
      <rPr>
        <rFont val="&quot;Helvetica Neue&quot;, Helvetica, Arial, sans-serif"/>
        <color rgb="FF1155CC"/>
        <sz val="11.0"/>
        <u/>
      </rPr>
      <t>Pocket Monsters Geum (Korea).zip</t>
    </r>
  </si>
  <si>
    <r>
      <rPr>
        <rFont val="&quot;Helvetica Neue&quot;, Helvetica, Arial, sans-serif"/>
        <color rgb="FF1155CC"/>
        <sz val="11.0"/>
        <u/>
      </rPr>
      <t>Pocket Monsters Gin (Japan) (Rev 1) (SGB Enhanced) (GB Compatible).zip</t>
    </r>
  </si>
  <si>
    <r>
      <rPr>
        <rFont val="&quot;Helvetica Neue&quot;, Helvetica, Arial, sans-serif"/>
        <color rgb="FF1155CC"/>
        <sz val="11.0"/>
        <u/>
      </rPr>
      <t>Pocket Monsters Gin (Japan) (SGB Enhanced) (GB Compatible).zip</t>
    </r>
  </si>
  <si>
    <r>
      <rPr>
        <rFont val="&quot;Helvetica Neue&quot;, Helvetica, Arial, sans-serif"/>
        <color rgb="FF1155CC"/>
        <sz val="11.0"/>
        <u/>
      </rPr>
      <t>Pocket Monsters Kin (Japan) (Rev 1) (SGB Enhanced) (GB Compatible).zip</t>
    </r>
  </si>
  <si>
    <r>
      <rPr>
        <rFont val="&quot;Helvetica Neue&quot;, Helvetica, Arial, sans-serif"/>
        <color rgb="FF1155CC"/>
        <sz val="11.0"/>
        <u/>
      </rPr>
      <t>Pocket Monsters Kin (Japan) (SGB Enhanced) (GB Compatible).zip</t>
    </r>
  </si>
  <si>
    <r>
      <rPr>
        <rFont val="&quot;Helvetica Neue&quot;, Helvetica, Arial, sans-serif"/>
        <color rgb="FF1155CC"/>
        <sz val="11.0"/>
        <u/>
      </rPr>
      <t>Pocket Music (Europe) (En,Fr,De,Es,It).zip</t>
    </r>
  </si>
  <si>
    <r>
      <rPr>
        <rFont val="&quot;Helvetica Neue&quot;, Helvetica, Arial, sans-serif"/>
        <color rgb="FF1155CC"/>
        <sz val="11.0"/>
        <u/>
      </rPr>
      <t>Pocket Music (USA) (En,Es) (Proto).zip</t>
    </r>
  </si>
  <si>
    <r>
      <rPr>
        <rFont val="&quot;Helvetica Neue&quot;, Helvetica, Arial, sans-serif"/>
        <color rgb="FF1155CC"/>
        <sz val="11.0"/>
        <u/>
      </rPr>
      <t>Pocket Pro Wrestling - Perfect Wrestler (Japan).zip</t>
    </r>
  </si>
  <si>
    <r>
      <rPr>
        <rFont val="&quot;Helvetica Neue&quot;, Helvetica, Arial, sans-serif"/>
        <color rgb="FF1155CC"/>
        <sz val="11.0"/>
        <u/>
      </rPr>
      <t>Pocket Pro Yakyuu (Japan).zip</t>
    </r>
  </si>
  <si>
    <r>
      <rPr>
        <rFont val="&quot;Helvetica Neue&quot;, Helvetica, Arial, sans-serif"/>
        <color rgb="FF1155CC"/>
        <sz val="11.0"/>
        <u/>
      </rPr>
      <t>Pocket Puyo Puyo-n (Japan) (Rev 1).zip</t>
    </r>
  </si>
  <si>
    <r>
      <rPr>
        <rFont val="&quot;Helvetica Neue&quot;, Helvetica, Arial, sans-serif"/>
        <color rgb="FF1155CC"/>
        <sz val="11.0"/>
        <u/>
      </rPr>
      <t>Pocket Puyo Puyo-n (Japan) (Rev 2).zip</t>
    </r>
  </si>
  <si>
    <r>
      <rPr>
        <rFont val="&quot;Helvetica Neue&quot;, Helvetica, Arial, sans-serif"/>
        <color rgb="FF1155CC"/>
        <sz val="11.0"/>
        <u/>
      </rPr>
      <t>Pocket Puyo Puyo-n (Japan).zip</t>
    </r>
  </si>
  <si>
    <r>
      <rPr>
        <rFont val="&quot;Helvetica Neue&quot;, Helvetica, Arial, sans-serif"/>
        <color rgb="FF1155CC"/>
        <sz val="11.0"/>
        <u/>
      </rPr>
      <t>Pocket Puyo Puyo Sun (Japan) (SGB Enhanced) (GB Compatible).zip</t>
    </r>
  </si>
  <si>
    <r>
      <rPr>
        <rFont val="&quot;Helvetica Neue&quot;, Helvetica, Arial, sans-serif"/>
        <color rgb="FF1155CC"/>
        <sz val="11.0"/>
        <u/>
      </rPr>
      <t>Pocket Racing (Europe).zip</t>
    </r>
  </si>
  <si>
    <r>
      <rPr>
        <rFont val="&quot;Helvetica Neue&quot;, Helvetica, Arial, sans-serif"/>
        <color rgb="FF1155CC"/>
        <sz val="11.0"/>
        <u/>
      </rPr>
      <t>Pocket Smash Out &amp; Race Time (Europe) (Unl).zip</t>
    </r>
  </si>
  <si>
    <r>
      <rPr>
        <rFont val="&quot;Helvetica Neue&quot;, Helvetica, Arial, sans-serif"/>
        <color rgb="FF1155CC"/>
        <sz val="11.0"/>
        <u/>
      </rPr>
      <t>Pocket Smash Out (Europe) (Unl).zip</t>
    </r>
  </si>
  <si>
    <r>
      <rPr>
        <rFont val="&quot;Helvetica Neue&quot;, Helvetica, Arial, sans-serif"/>
        <color rgb="FF1155CC"/>
        <sz val="11.0"/>
        <u/>
      </rPr>
      <t>Pocket Soccer (Europe) (En,Fr,De,Es,It,Pt).zip</t>
    </r>
  </si>
  <si>
    <r>
      <rPr>
        <rFont val="&quot;Helvetica Neue&quot;, Helvetica, Arial, sans-serif"/>
        <color rgb="FF1155CC"/>
        <sz val="11.0"/>
        <u/>
      </rPr>
      <t>Pocket no Naka no Oukoku (Japan) (Proto).zip</t>
    </r>
  </si>
  <si>
    <r>
      <rPr>
        <rFont val="&quot;Helvetica Neue&quot;, Helvetica, Arial, sans-serif"/>
        <color rgb="FF1155CC"/>
        <sz val="11.0"/>
        <u/>
      </rPr>
      <t>Pogo Pete (World) (Aftermarket) (Unl).zip</t>
    </r>
  </si>
  <si>
    <r>
      <rPr>
        <rFont val="&quot;Helvetica Neue&quot;, Helvetica, Arial, sans-serif"/>
        <color rgb="FF1155CC"/>
        <sz val="11.0"/>
        <u/>
      </rPr>
      <t>Pokemon - Crystal Version (Australia).zip</t>
    </r>
  </si>
  <si>
    <r>
      <rPr>
        <rFont val="&quot;Helvetica Neue&quot;, Helvetica, Arial, sans-serif"/>
        <color rgb="FF1155CC"/>
        <sz val="11.0"/>
        <u/>
      </rPr>
      <t>Pokemon - Crystal Version (USA).zip</t>
    </r>
  </si>
  <si>
    <r>
      <rPr>
        <rFont val="&quot;Helvetica Neue&quot;, Helvetica, Arial, sans-serif"/>
        <color rgb="FF1155CC"/>
        <sz val="11.0"/>
        <u/>
      </rPr>
      <t>Pokemon - Crystal Version (USA, Europe) (Rev 1).zip</t>
    </r>
  </si>
  <si>
    <r>
      <rPr>
        <rFont val="&quot;Helvetica Neue&quot;, Helvetica, Arial, sans-serif"/>
        <color rgb="FF1155CC"/>
        <sz val="11.0"/>
        <u/>
      </rPr>
      <t>Pokemon - Edicion Cristal (Spain).zip</t>
    </r>
  </si>
  <si>
    <r>
      <rPr>
        <rFont val="&quot;Helvetica Neue&quot;, Helvetica, Arial, sans-serif"/>
        <color rgb="FF1155CC"/>
        <sz val="11.0"/>
        <u/>
      </rPr>
      <t>Pokemon - Edicion Oro (Spain) (SGB Enhanced) (GB Compatible).zip</t>
    </r>
  </si>
  <si>
    <r>
      <rPr>
        <rFont val="&quot;Helvetica Neue&quot;, Helvetica, Arial, sans-serif"/>
        <color rgb="FF1155CC"/>
        <sz val="11.0"/>
        <u/>
      </rPr>
      <t>Pokemon - Edicion Plata (Spain) (SGB Enhanced) (GB Compatible).zip</t>
    </r>
  </si>
  <si>
    <r>
      <rPr>
        <rFont val="&quot;Helvetica Neue&quot;, Helvetica, Arial, sans-serif"/>
        <color rgb="FF1155CC"/>
        <sz val="11.0"/>
        <u/>
      </rPr>
      <t>Pokemon - Gold Version (USA, Europe) (SGB Enhanced) (GB Compatible).zip</t>
    </r>
  </si>
  <si>
    <r>
      <rPr>
        <rFont val="&quot;Helvetica Neue&quot;, Helvetica, Arial, sans-serif"/>
        <color rgb="FF1155CC"/>
        <sz val="11.0"/>
        <u/>
      </rPr>
      <t>Pokemon - Goldene Edition (Germany) (SGB Enhanced) (GB Compatible).zip</t>
    </r>
  </si>
  <si>
    <r>
      <rPr>
        <rFont val="&quot;Helvetica Neue&quot;, Helvetica, Arial, sans-serif"/>
        <color rgb="FF1155CC"/>
        <sz val="11.0"/>
        <u/>
      </rPr>
      <t>Pokemon - Kristall-Edition (Germany).zip</t>
    </r>
  </si>
  <si>
    <r>
      <rPr>
        <rFont val="&quot;Helvetica Neue&quot;, Helvetica, Arial, sans-serif"/>
        <color rgb="FF1155CC"/>
        <sz val="11.0"/>
        <u/>
      </rPr>
      <t>Pokemon - La Version Esmeralda - Special Pikachu Edition (Spain) (Pirate).zip</t>
    </r>
  </si>
  <si>
    <r>
      <rPr>
        <rFont val="&quot;Helvetica Neue&quot;, Helvetica, Arial, sans-serif"/>
        <color rgb="FF1155CC"/>
        <sz val="11.0"/>
        <u/>
      </rPr>
      <t>Pokemon - Mewtwo Strikes Back (Taiwan) (En) (Unl).zip</t>
    </r>
  </si>
  <si>
    <r>
      <rPr>
        <rFont val="&quot;Helvetica Neue&quot;, Helvetica, Arial, sans-serif"/>
        <color rgb="FF1155CC"/>
        <sz val="11.0"/>
        <u/>
      </rPr>
      <t>Pokemon - Mewtwo Strikes Back (Taiwan) (Zh) (Unl).zip</t>
    </r>
  </si>
  <si>
    <r>
      <rPr>
        <rFont val="&quot;Helvetica Neue&quot;, Helvetica, Arial, sans-serif"/>
        <color rgb="FF1155CC"/>
        <sz val="11.0"/>
        <u/>
      </rPr>
      <t>Pokemon - Sapphire Version (USA) (Unl).zip</t>
    </r>
  </si>
  <si>
    <r>
      <rPr>
        <rFont val="&quot;Helvetica Neue&quot;, Helvetica, Arial, sans-serif"/>
        <color rgb="FF1155CC"/>
        <sz val="11.0"/>
        <u/>
      </rPr>
      <t>Pokemon - Silberne Edition (Germany) (Beta) (SGB Enhanced) (GB Compatible).zip</t>
    </r>
  </si>
  <si>
    <r>
      <rPr>
        <rFont val="&quot;Helvetica Neue&quot;, Helvetica, Arial, sans-serif"/>
        <color rgb="FF1155CC"/>
        <sz val="11.0"/>
        <u/>
      </rPr>
      <t>Pokemon - Silberne Edition (Germany) (SGB Enhanced) (GB Compatible).zip</t>
    </r>
  </si>
  <si>
    <r>
      <rPr>
        <rFont val="&quot;Helvetica Neue&quot;, Helvetica, Arial, sans-serif"/>
        <color rgb="FF1155CC"/>
        <sz val="11.0"/>
        <u/>
      </rPr>
      <t>Pokemon - Silver Version (USA, Europe) (SGB Enhanced) (GB Compatible).zip</t>
    </r>
  </si>
  <si>
    <r>
      <rPr>
        <rFont val="&quot;Helvetica Neue&quot;, Helvetica, Arial, sans-serif"/>
        <color rgb="FF1155CC"/>
        <sz val="11.0"/>
        <u/>
      </rPr>
      <t>Pokemon - Version Argent (France) (SGB Enhanced) (GB Compatible).zip</t>
    </r>
  </si>
  <si>
    <r>
      <rPr>
        <rFont val="&quot;Helvetica Neue&quot;, Helvetica, Arial, sans-serif"/>
        <color rgb="FF1155CC"/>
        <sz val="11.0"/>
        <u/>
      </rPr>
      <t>Pokemon - Version Cristal (France).zip</t>
    </r>
  </si>
  <si>
    <r>
      <rPr>
        <rFont val="&quot;Helvetica Neue&quot;, Helvetica, Arial, sans-serif"/>
        <color rgb="FF1155CC"/>
        <sz val="11.0"/>
        <u/>
      </rPr>
      <t>Pokemon - Version Or (France) (SGB Enhanced) (GB Compatible).zip</t>
    </r>
  </si>
  <si>
    <r>
      <rPr>
        <rFont val="&quot;Helvetica Neue&quot;, Helvetica, Arial, sans-serif"/>
        <color rgb="FF1155CC"/>
        <sz val="11.0"/>
        <u/>
      </rPr>
      <t>Pokemon - Versione Argento (Italy) (SGB Enhanced) (GB Compatible).zip</t>
    </r>
  </si>
  <si>
    <r>
      <rPr>
        <rFont val="&quot;Helvetica Neue&quot;, Helvetica, Arial, sans-serif"/>
        <color rgb="FF1155CC"/>
        <sz val="11.0"/>
        <u/>
      </rPr>
      <t>Pokemon - Versione Cristallo (Italy).zip</t>
    </r>
  </si>
  <si>
    <r>
      <rPr>
        <rFont val="&quot;Helvetica Neue&quot;, Helvetica, Arial, sans-serif"/>
        <color rgb="FF1155CC"/>
        <sz val="11.0"/>
        <u/>
      </rPr>
      <t>Pokemon - Versione Oro (Italy) (SGB Enhanced) (GB Compatible).zip</t>
    </r>
  </si>
  <si>
    <r>
      <rPr>
        <rFont val="&quot;Helvetica Neue&quot;, Helvetica, Arial, sans-serif"/>
        <color rgb="FF1155CC"/>
        <sz val="11.0"/>
        <u/>
      </rPr>
      <t>Pokemon Adventure (Taiwan) (Unl).zip</t>
    </r>
  </si>
  <si>
    <r>
      <rPr>
        <rFont val="&quot;Helvetica Neue&quot;, Helvetica, Arial, sans-serif"/>
        <color rgb="FF1155CC"/>
        <sz val="11.0"/>
        <u/>
      </rPr>
      <t>Pokemon Card GB (Japan) (SGB Enhanced) (GB Compatible).zip</t>
    </r>
  </si>
  <si>
    <r>
      <rPr>
        <rFont val="&quot;Helvetica Neue&quot;, Helvetica, Arial, sans-serif"/>
        <color rgb="FF1155CC"/>
        <sz val="11.0"/>
        <u/>
      </rPr>
      <t>Pokemon Card GB 2 - GR Dan Sanjou! (Japan).zip</t>
    </r>
  </si>
  <si>
    <r>
      <rPr>
        <rFont val="&quot;Helvetica Neue&quot;, Helvetica, Arial, sans-serif"/>
        <color rgb="FF1155CC"/>
        <sz val="11.0"/>
        <u/>
      </rPr>
      <t>Pokemon Diamond (Taiwan) (En) (Unl).zip</t>
    </r>
  </si>
  <si>
    <r>
      <rPr>
        <rFont val="&quot;Helvetica Neue&quot;, Helvetica, Arial, sans-serif"/>
        <color rgb="FF1155CC"/>
        <sz val="11.0"/>
        <u/>
      </rPr>
      <t>Pokemon Diamond (Taiwan) (Zh) (Unl).zip</t>
    </r>
  </si>
  <si>
    <r>
      <rPr>
        <rFont val="&quot;Helvetica Neue&quot;, Helvetica, Arial, sans-serif"/>
        <color rgb="FF1155CC"/>
        <sz val="11.0"/>
        <u/>
      </rPr>
      <t>Pokemon Gold (Taiwan) (En) (Unl).zip</t>
    </r>
  </si>
  <si>
    <r>
      <rPr>
        <rFont val="&quot;Helvetica Neue&quot;, Helvetica, Arial, sans-serif"/>
        <color rgb="FF1155CC"/>
        <sz val="11.0"/>
        <u/>
      </rPr>
      <t>Pokemon Gold Version 2 (Taiwan) (Unl).zip</t>
    </r>
  </si>
  <si>
    <r>
      <rPr>
        <rFont val="&quot;Helvetica Neue&quot;, Helvetica, Arial, sans-serif"/>
        <color rgb="FF1155CC"/>
        <sz val="11.0"/>
        <u/>
      </rPr>
      <t>Pokemon Jade (Taiwan) (En) (Pirate).zip</t>
    </r>
  </si>
  <si>
    <r>
      <rPr>
        <rFont val="&quot;Helvetica Neue&quot;, Helvetica, Arial, sans-serif"/>
        <color rgb="FF1155CC"/>
        <sz val="11.0"/>
        <u/>
      </rPr>
      <t>Pokemon Jade (Taiwan) (Zh) (Unl).zip</t>
    </r>
  </si>
  <si>
    <r>
      <rPr>
        <rFont val="&quot;Helvetica Neue&quot;, Helvetica, Arial, sans-serif"/>
        <color rgb="FF1155CC"/>
        <sz val="11.0"/>
        <u/>
      </rPr>
      <t>Pokemon Jade Version - Special Pikachu Edition (USA) (Pirate).zip</t>
    </r>
  </si>
  <si>
    <r>
      <rPr>
        <rFont val="&quot;Helvetica Neue&quot;, Helvetica, Arial, sans-serif"/>
        <color rgb="FF1155CC"/>
        <sz val="11.0"/>
        <u/>
      </rPr>
      <t>Pokemon Pearl (Taiwan) (En) (Unl).zip</t>
    </r>
  </si>
  <si>
    <r>
      <rPr>
        <rFont val="&quot;Helvetica Neue&quot;, Helvetica, Arial, sans-serif"/>
        <color rgb="FF1155CC"/>
        <sz val="11.0"/>
        <u/>
      </rPr>
      <t>Pokemon Picross (Japan) (Proto).zip</t>
    </r>
  </si>
  <si>
    <r>
      <rPr>
        <rFont val="&quot;Helvetica Neue&quot;, Helvetica, Arial, sans-serif"/>
        <color rgb="FF1155CC"/>
        <sz val="11.0"/>
        <u/>
      </rPr>
      <t>Pokemon Pinball (Europe) (En,Fr,De,Es,It) (Rumble Version) (SGB Enhanced) (GB Compatible).zip</t>
    </r>
  </si>
  <si>
    <r>
      <rPr>
        <rFont val="&quot;Helvetica Neue&quot;, Helvetica, Arial, sans-serif"/>
        <color rgb="FF1155CC"/>
        <sz val="11.0"/>
        <u/>
      </rPr>
      <t>Pokemon Pinball (Japan) (Rumble Version) (SGB Enhanced) (GB Compatible).zip</t>
    </r>
  </si>
  <si>
    <r>
      <rPr>
        <rFont val="&quot;Helvetica Neue&quot;, Helvetica, Arial, sans-serif"/>
        <color rgb="FF1155CC"/>
        <sz val="11.0"/>
        <u/>
      </rPr>
      <t>Pokemon Pinball (USA, Australia) (Rumble Version) (SGB Enhanced) (GB Compatible).zip</t>
    </r>
  </si>
  <si>
    <r>
      <rPr>
        <rFont val="&quot;Helvetica Neue&quot;, Helvetica, Arial, sans-serif"/>
        <color rgb="FF1155CC"/>
        <sz val="11.0"/>
        <u/>
      </rPr>
      <t>Pokemon Puzzle Challenge (Europe) (En,Fr,De,Es,It).zip</t>
    </r>
  </si>
  <si>
    <r>
      <rPr>
        <rFont val="&quot;Helvetica Neue&quot;, Helvetica, Arial, sans-serif"/>
        <color rgb="FF1155CC"/>
        <sz val="11.0"/>
        <u/>
      </rPr>
      <t>Pokemon Puzzle Challenge (USA, Australia).zip</t>
    </r>
  </si>
  <si>
    <r>
      <rPr>
        <rFont val="&quot;Helvetica Neue&quot;, Helvetica, Arial, sans-serif"/>
        <color rgb="FF1155CC"/>
        <sz val="11.0"/>
        <u/>
      </rPr>
      <t>Pokemon Ruby (Taiwan) (Unl).zip</t>
    </r>
  </si>
  <si>
    <r>
      <rPr>
        <rFont val="&quot;Helvetica Neue&quot;, Helvetica, Arial, sans-serif"/>
        <color rgb="FF1155CC"/>
        <sz val="11.0"/>
        <u/>
      </rPr>
      <t>Pokemon Sapphire (Taiwan) (En) (Unl).zip</t>
    </r>
  </si>
  <si>
    <r>
      <rPr>
        <rFont val="&quot;Helvetica Neue&quot;, Helvetica, Arial, sans-serif"/>
        <color rgb="FF1155CC"/>
        <sz val="11.0"/>
        <u/>
      </rPr>
      <t>Pokemon Sapphire (Taiwan) (Zh) (Unl).zip</t>
    </r>
  </si>
  <si>
    <r>
      <rPr>
        <rFont val="&quot;Helvetica Neue&quot;, Helvetica, Arial, sans-serif"/>
        <color rgb="FF1155CC"/>
        <sz val="11.0"/>
        <u/>
      </rPr>
      <t>Pokemon Trading Card Game (Europe) (En,Es,It) (Rev 1) (SGB Enhanced) (GB Compatible).zip</t>
    </r>
  </si>
  <si>
    <r>
      <rPr>
        <rFont val="&quot;Helvetica Neue&quot;, Helvetica, Arial, sans-serif"/>
        <color rgb="FF1155CC"/>
        <sz val="11.0"/>
        <u/>
      </rPr>
      <t>Pokemon Trading Card Game (Europe) (En,Es,It) (SGB Enhanced) (GB Compatible).zip</t>
    </r>
  </si>
  <si>
    <r>
      <rPr>
        <rFont val="&quot;Helvetica Neue&quot;, Helvetica, Arial, sans-serif"/>
        <color rgb="FF1155CC"/>
        <sz val="11.0"/>
        <u/>
      </rPr>
      <t>Pokemon Trading Card Game (Europe) (En,Fr,De) (Rev 1) (SGB Enhanced) (GB Compatible).zip</t>
    </r>
  </si>
  <si>
    <r>
      <rPr>
        <rFont val="&quot;Helvetica Neue&quot;, Helvetica, Arial, sans-serif"/>
        <color rgb="FF1155CC"/>
        <sz val="11.0"/>
        <u/>
      </rPr>
      <t>Pokemon Trading Card Game (Europe) (En,Fr,De) (SGB Enhanced) (GB Compatible).zip</t>
    </r>
  </si>
  <si>
    <r>
      <rPr>
        <rFont val="&quot;Helvetica Neue&quot;, Helvetica, Arial, sans-serif"/>
        <color rgb="FF1155CC"/>
        <sz val="11.0"/>
        <u/>
      </rPr>
      <t>Pokemon Trading Card Game (USA, Australia) (SGB Enhanced) (GB Compatible).zip</t>
    </r>
  </si>
  <si>
    <r>
      <rPr>
        <rFont val="&quot;Helvetica Neue&quot;, Helvetica, Arial, sans-serif"/>
        <color rgb="FF1155CC"/>
        <sz val="11.0"/>
        <u/>
      </rPr>
      <t>Pokemon Vision Jade (Taiwan) (De) (Unl).zip</t>
    </r>
  </si>
  <si>
    <r>
      <rPr>
        <rFont val="&quot;Helvetica Neue&quot;, Helvetica, Arial, sans-serif"/>
        <color rgb="FF1155CC"/>
        <sz val="11.0"/>
        <u/>
      </rPr>
      <t>Pokemon de Panepon (Japan).zip</t>
    </r>
  </si>
  <si>
    <r>
      <rPr>
        <rFont val="&quot;Helvetica Neue&quot;, Helvetica, Arial, sans-serif"/>
        <color rgb="FF1155CC"/>
        <sz val="11.0"/>
        <u/>
      </rPr>
      <t>Pokettohiro! (World) (v1.0) (Demo) (Aftermarket) (Unl).zip</t>
    </r>
  </si>
  <si>
    <r>
      <rPr>
        <rFont val="&quot;Helvetica Neue&quot;, Helvetica, Arial, sans-serif"/>
        <color rgb="FF1155CC"/>
        <sz val="11.0"/>
        <u/>
      </rPr>
      <t>Pokettohiro! (World) (v2.0) (Demo) (Aftermarket) (Unl).zip</t>
    </r>
  </si>
  <si>
    <r>
      <rPr>
        <rFont val="&quot;Helvetica Neue&quot;, Helvetica, Arial, sans-serif"/>
        <color rgb="FF1155CC"/>
        <sz val="11.0"/>
        <u/>
      </rPr>
      <t>Pokettohiro! (World) (v3.0) (Demo) (Aftermarket) (Unl).zip</t>
    </r>
  </si>
  <si>
    <r>
      <rPr>
        <rFont val="&quot;Helvetica Neue&quot;, Helvetica, Arial, sans-serif"/>
        <color rgb="FF1155CC"/>
        <sz val="11.0"/>
        <u/>
      </rPr>
      <t>Polaris SnoCross (USA) (Beta) (Rumble Version).zip</t>
    </r>
  </si>
  <si>
    <r>
      <rPr>
        <rFont val="&quot;Helvetica Neue&quot;, Helvetica, Arial, sans-serif"/>
        <color rgb="FF1155CC"/>
        <sz val="11.0"/>
        <u/>
      </rPr>
      <t>Polaris SnoCross (USA) (Rumble Version).zip</t>
    </r>
  </si>
  <si>
    <r>
      <rPr>
        <rFont val="&quot;Helvetica Neue&quot;, Helvetica, Arial, sans-serif"/>
        <color rgb="FF1155CC"/>
        <sz val="11.0"/>
        <u/>
      </rPr>
      <t>Pomape Castle (World) (GB Compatible) (Aftermarket) (Unl).zip</t>
    </r>
  </si>
  <si>
    <r>
      <rPr>
        <rFont val="&quot;Helvetica Neue&quot;, Helvetica, Arial, sans-serif"/>
        <color rgb="FF1155CC"/>
        <sz val="11.0"/>
        <u/>
      </rPr>
      <t>Pong - The Next Level (USA, Europe).zip</t>
    </r>
  </si>
  <si>
    <r>
      <rPr>
        <rFont val="&quot;Helvetica Neue&quot;, Helvetica, Arial, sans-serif"/>
        <color rgb="FF1155CC"/>
        <sz val="11.0"/>
        <u/>
      </rPr>
      <t>Pooh and Tigger's Hunny Safari (Europe) (En,Fr,De,Es,It,Nl).zip</t>
    </r>
  </si>
  <si>
    <r>
      <rPr>
        <rFont val="&quot;Helvetica Neue&quot;, Helvetica, Arial, sans-serif"/>
        <color rgb="FF1155CC"/>
        <sz val="11.0"/>
        <u/>
      </rPr>
      <t>Pooh and Tigger's Hunny Safari (USA).zip</t>
    </r>
  </si>
  <si>
    <r>
      <rPr>
        <rFont val="&quot;Helvetica Neue&quot;, Helvetica, Arial, sans-serif"/>
        <color rgb="FF1155CC"/>
        <sz val="11.0"/>
        <u/>
      </rPr>
      <t>Pop'n Music GB (Japan).zip</t>
    </r>
  </si>
  <si>
    <r>
      <rPr>
        <rFont val="&quot;Helvetica Neue&quot;, Helvetica, Arial, sans-serif"/>
        <color rgb="FF1155CC"/>
        <sz val="11.0"/>
        <u/>
      </rPr>
      <t>Pop'n Music GB - Animation Melody (Japan).zip</t>
    </r>
  </si>
  <si>
    <r>
      <rPr>
        <rFont val="&quot;Helvetica Neue&quot;, Helvetica, Arial, sans-serif"/>
        <color rgb="FF1155CC"/>
        <sz val="11.0"/>
        <u/>
      </rPr>
      <t>Pop'n Music GB - Disney Tunes (Japan).zip</t>
    </r>
  </si>
  <si>
    <r>
      <rPr>
        <rFont val="&quot;Helvetica Neue&quot;, Helvetica, Arial, sans-serif"/>
        <color rgb="FF1155CC"/>
        <sz val="11.0"/>
        <u/>
      </rPr>
      <t>Pop'n Pop (Europe).zip</t>
    </r>
  </si>
  <si>
    <r>
      <rPr>
        <rFont val="&quot;Helvetica Neue&quot;, Helvetica, Arial, sans-serif"/>
        <color rgb="FF1155CC"/>
        <sz val="11.0"/>
        <u/>
      </rPr>
      <t>Pop'n Pop (Japan).zip</t>
    </r>
  </si>
  <si>
    <r>
      <rPr>
        <rFont val="&quot;Helvetica Neue&quot;, Helvetica, Arial, sans-serif"/>
        <color rgb="FF1155CC"/>
        <sz val="11.0"/>
        <u/>
      </rPr>
      <t>Portal Runner (USA).zip</t>
    </r>
  </si>
  <si>
    <r>
      <rPr>
        <rFont val="&quot;Helvetica Neue&quot;, Helvetica, Arial, sans-serif"/>
        <color rgb="FF1155CC"/>
        <sz val="11.0"/>
        <u/>
      </rPr>
      <t>Postie (World) (GB Compatible) (Aftermarket) (Unl).zip</t>
    </r>
  </si>
  <si>
    <r>
      <rPr>
        <rFont val="&quot;Helvetica Neue&quot;, Helvetica, Arial, sans-serif"/>
        <color rgb="FF1155CC"/>
        <sz val="11.0"/>
        <u/>
      </rPr>
      <t>Postie (World) (v1.1) (GB Compatible) (Aftermarket) (Unl).zip</t>
    </r>
  </si>
  <si>
    <r>
      <rPr>
        <rFont val="&quot;Helvetica Neue&quot;, Helvetica, Arial, sans-serif"/>
        <color rgb="FF1155CC"/>
        <sz val="11.0"/>
        <u/>
      </rPr>
      <t>Postman Pat's Trail Game (World) (Aftermarket) (Unl).zip</t>
    </r>
  </si>
  <si>
    <r>
      <rPr>
        <rFont val="&quot;Helvetica Neue&quot;, Helvetica, Arial, sans-serif"/>
        <color rgb="FF1155CC"/>
        <sz val="11.0"/>
        <u/>
      </rPr>
      <t>Potbound (World) (2022-09-26) (Proto) (GBJam 10) (GB Compatible) (Aftermarket) (Unl).zip</t>
    </r>
  </si>
  <si>
    <r>
      <rPr>
        <rFont val="&quot;Helvetica Neue&quot;, Helvetica, Arial, sans-serif"/>
        <color rgb="FF1155CC"/>
        <sz val="11.0"/>
        <u/>
      </rPr>
      <t>Potbound (World) (2022-09-27) (Proto) (GB Compatible) (Aftermarket) (Unl).zip</t>
    </r>
  </si>
  <si>
    <r>
      <rPr>
        <rFont val="&quot;Helvetica Neue&quot;, Helvetica, Arial, sans-serif"/>
        <color rgb="FF1155CC"/>
        <sz val="11.0"/>
        <u/>
      </rPr>
      <t>Power Ball - Monster's Quest (World) (v1.04) (Demo) (GB Compatible) (Aftermarket) (Unl).zip</t>
    </r>
  </si>
  <si>
    <r>
      <rPr>
        <rFont val="&quot;Helvetica Neue&quot;, Helvetica, Arial, sans-serif"/>
        <color rgb="FF1155CC"/>
        <sz val="11.0"/>
        <u/>
      </rPr>
      <t>Power Pro Kun Pocket (Japan) (Rev 1) (SGB Enhanced) (GB Compatible).zip</t>
    </r>
  </si>
  <si>
    <r>
      <rPr>
        <rFont val="&quot;Helvetica Neue&quot;, Helvetica, Arial, sans-serif"/>
        <color rgb="FF1155CC"/>
        <sz val="11.0"/>
        <u/>
      </rPr>
      <t>Power Pro Kun Pocket (Japan) (SGB Enhanced) (GB Compatible).zip</t>
    </r>
  </si>
  <si>
    <r>
      <rPr>
        <rFont val="&quot;Helvetica Neue&quot;, Helvetica, Arial, sans-serif"/>
        <color rgb="FF1155CC"/>
        <sz val="11.0"/>
        <u/>
      </rPr>
      <t>Power Pro Kun Pocket 2 (Japan) (SGB Enhanced) (GB Compatible).zip</t>
    </r>
  </si>
  <si>
    <r>
      <rPr>
        <rFont val="&quot;Helvetica Neue&quot;, Helvetica, Arial, sans-serif"/>
        <color rgb="FF1155CC"/>
        <sz val="11.0"/>
        <u/>
      </rPr>
      <t>Power Quest (Europe) (En-US,En-GB,Fr,De,Es,It) (SGB Enhanced) (GB Compatible).zip</t>
    </r>
  </si>
  <si>
    <r>
      <rPr>
        <rFont val="&quot;Helvetica Neue&quot;, Helvetica, Arial, sans-serif"/>
        <color rgb="FF1155CC"/>
        <sz val="11.0"/>
        <u/>
      </rPr>
      <t>Power Quest (USA) (En-US,En-GB,Fr,De,Es,It) (SGB Enhanced) (GB Compatible).zip</t>
    </r>
  </si>
  <si>
    <r>
      <rPr>
        <rFont val="&quot;Helvetica Neue&quot;, Helvetica, Arial, sans-serif"/>
        <color rgb="FF1155CC"/>
        <sz val="11.0"/>
        <u/>
      </rPr>
      <t>Power Spike - Pro Beach Volleyball (USA).zip</t>
    </r>
  </si>
  <si>
    <r>
      <rPr>
        <rFont val="&quot;Helvetica Neue&quot;, Helvetica, Arial, sans-serif"/>
        <color rgb="FF1155CC"/>
        <sz val="11.0"/>
        <u/>
      </rPr>
      <t>Powerpuff Girls, The - Bad Mojo Jojo (Europe) (BJJP).zip</t>
    </r>
  </si>
  <si>
    <r>
      <rPr>
        <rFont val="&quot;Helvetica Neue&quot;, Helvetica, Arial, sans-serif"/>
        <color rgb="FF1155CC"/>
        <sz val="11.0"/>
        <u/>
      </rPr>
      <t>Powerpuff Girls, The - Bad Mojo Jojo (Europe) (BJJX) (Proto).zip</t>
    </r>
  </si>
  <si>
    <r>
      <rPr>
        <rFont val="&quot;Helvetica Neue&quot;, Helvetica, Arial, sans-serif"/>
        <color rgb="FF1155CC"/>
        <sz val="11.0"/>
        <u/>
      </rPr>
      <t>Powerpuff Girls, The - Bad Mojo Jojo (USA) (Rev 1).zip</t>
    </r>
  </si>
  <si>
    <r>
      <rPr>
        <rFont val="&quot;Helvetica Neue&quot;, Helvetica, Arial, sans-serif"/>
        <color rgb="FF1155CC"/>
        <sz val="11.0"/>
        <u/>
      </rPr>
      <t>Powerpuff Girls, The - Bad Mojo Jojo (USA) (Rev 2).zip</t>
    </r>
  </si>
  <si>
    <r>
      <rPr>
        <rFont val="&quot;Helvetica Neue&quot;, Helvetica, Arial, sans-serif"/>
        <color rgb="FF1155CC"/>
        <sz val="11.0"/>
        <u/>
      </rPr>
      <t>Powerpuff Girls, The - Bad Mojo Jojo (USA).zip</t>
    </r>
  </si>
  <si>
    <r>
      <rPr>
        <rFont val="&quot;Helvetica Neue&quot;, Helvetica, Arial, sans-serif"/>
        <color rgb="FF1155CC"/>
        <sz val="11.0"/>
        <u/>
      </rPr>
      <t>Powerpuff Girls, The - Battle Him (Europe).zip</t>
    </r>
  </si>
  <si>
    <r>
      <rPr>
        <rFont val="&quot;Helvetica Neue&quot;, Helvetica, Arial, sans-serif"/>
        <color rgb="FF1155CC"/>
        <sz val="11.0"/>
        <u/>
      </rPr>
      <t>Powerpuff Girls, The - Battle Him (USA) (Rev 1).zip</t>
    </r>
  </si>
  <si>
    <r>
      <rPr>
        <rFont val="&quot;Helvetica Neue&quot;, Helvetica, Arial, sans-serif"/>
        <color rgb="FF1155CC"/>
        <sz val="11.0"/>
        <u/>
      </rPr>
      <t>Powerpuff Girls, The - Battle Him (USA).zip</t>
    </r>
  </si>
  <si>
    <r>
      <rPr>
        <rFont val="&quot;Helvetica Neue&quot;, Helvetica, Arial, sans-serif"/>
        <color rgb="FF1155CC"/>
        <sz val="11.0"/>
        <u/>
      </rPr>
      <t>Powerpuff Girls, The - Bulle Contre Lui (France).zip</t>
    </r>
  </si>
  <si>
    <r>
      <rPr>
        <rFont val="&quot;Helvetica Neue&quot;, Helvetica, Arial, sans-serif"/>
        <color rgb="FF1155CC"/>
        <sz val="11.0"/>
        <u/>
      </rPr>
      <t>Powerpuff Girls, The - Il Terribile Mojo Jojo (Italy) (Proto).zip</t>
    </r>
  </si>
  <si>
    <r>
      <rPr>
        <rFont val="&quot;Helvetica Neue&quot;, Helvetica, Arial, sans-serif"/>
        <color rgb="FF1155CC"/>
        <sz val="11.0"/>
        <u/>
      </rPr>
      <t>Powerpuff Girls, The - L'Affreux Mojo Jojo (France).zip</t>
    </r>
  </si>
  <si>
    <r>
      <rPr>
        <rFont val="&quot;Helvetica Neue&quot;, Helvetica, Arial, sans-serif"/>
        <color rgb="FF1155CC"/>
        <sz val="11.0"/>
        <u/>
      </rPr>
      <t>Powerpuff Girls, The - Paint the Townsville Green (Europe) (BPTP).zip</t>
    </r>
  </si>
  <si>
    <r>
      <rPr>
        <rFont val="&quot;Helvetica Neue&quot;, Helvetica, Arial, sans-serif"/>
        <color rgb="FF1155CC"/>
        <sz val="11.0"/>
        <u/>
      </rPr>
      <t>Powerpuff Girls, The - Paint the Townsville Green (Europe) (BPTX) (Proto).zip</t>
    </r>
  </si>
  <si>
    <r>
      <rPr>
        <rFont val="&quot;Helvetica Neue&quot;, Helvetica, Arial, sans-serif"/>
        <color rgb="FF1155CC"/>
        <sz val="11.0"/>
        <u/>
      </rPr>
      <t>Powerpuff Girls, The - Paint the Townsville Green (USA) (Rev 1).zip</t>
    </r>
  </si>
  <si>
    <r>
      <rPr>
        <rFont val="&quot;Helvetica Neue&quot;, Helvetica, Arial, sans-serif"/>
        <color rgb="FF1155CC"/>
        <sz val="11.0"/>
        <u/>
      </rPr>
      <t>Powerpuff Girls, The - Paint the Townsville Green (USA) (Rev 2).zip</t>
    </r>
  </si>
  <si>
    <r>
      <rPr>
        <rFont val="&quot;Helvetica Neue&quot;, Helvetica, Arial, sans-serif"/>
        <color rgb="FF1155CC"/>
        <sz val="11.0"/>
        <u/>
      </rPr>
      <t>Powerpuff Girls, The - Paint the Townsville Green (USA).zip</t>
    </r>
  </si>
  <si>
    <r>
      <rPr>
        <rFont val="&quot;Helvetica Neue&quot;, Helvetica, Arial, sans-serif"/>
        <color rgb="FF1155CC"/>
        <sz val="11.0"/>
        <u/>
      </rPr>
      <t>Powerpuff Girls, The - Panique a Townsville (France).zip</t>
    </r>
  </si>
  <si>
    <r>
      <rPr>
        <rFont val="&quot;Helvetica Neue&quot;, Helvetica, Arial, sans-serif"/>
        <color rgb="FF1155CC"/>
        <sz val="11.0"/>
        <u/>
      </rPr>
      <t>Primera Division Stars 2001 (Spain) (Proto).zip</t>
    </r>
  </si>
  <si>
    <r>
      <rPr>
        <rFont val="&quot;Helvetica Neue&quot;, Helvetica, Arial, sans-serif"/>
        <color rgb="FF1155CC"/>
        <sz val="11.0"/>
        <u/>
      </rPr>
      <t>Prince Naseem Boxing (Europe) (En,Fr,De).zip</t>
    </r>
  </si>
  <si>
    <r>
      <rPr>
        <rFont val="&quot;Helvetica Neue&quot;, Helvetica, Arial, sans-serif"/>
        <color rgb="FF1155CC"/>
        <sz val="11.0"/>
        <u/>
      </rPr>
      <t>Prince of Persia (Japan) (Proto).zip</t>
    </r>
  </si>
  <si>
    <r>
      <rPr>
        <rFont val="&quot;Helvetica Neue&quot;, Helvetica, Arial, sans-serif"/>
        <color rgb="FF1155CC"/>
        <sz val="11.0"/>
        <u/>
      </rPr>
      <t>Prince of Persia (USA, Europe) (En,Fr,De,Es,It) (GB Compatible).zip</t>
    </r>
  </si>
  <si>
    <r>
      <rPr>
        <rFont val="&quot;Helvetica Neue&quot;, Helvetica, Arial, sans-serif"/>
        <color rgb="FF1155CC"/>
        <sz val="11.0"/>
        <u/>
      </rPr>
      <t>Princess Poffin and the Spider Invasion! (World) (2023-06-04) (GB Compatible) (Aftermarket) (Unl).zip</t>
    </r>
  </si>
  <si>
    <r>
      <rPr>
        <rFont val="&quot;Helvetica Neue&quot;, Helvetica, Arial, sans-serif"/>
        <color rgb="FF1155CC"/>
        <sz val="11.0"/>
        <u/>
      </rPr>
      <t>Princess Poffin and the Spider Invasion! (World) (2023-06-06) (GB Compatible) (Aftermarket) (Unl).zip</t>
    </r>
  </si>
  <si>
    <r>
      <rPr>
        <rFont val="&quot;Helvetica Neue&quot;, Helvetica, Arial, sans-serif"/>
        <color rgb="FF1155CC"/>
        <sz val="11.0"/>
        <u/>
      </rPr>
      <t>Pro Darts (USA).zip</t>
    </r>
  </si>
  <si>
    <r>
      <rPr>
        <rFont val="&quot;Helvetica Neue&quot;, Helvetica, Arial, sans-serif"/>
        <color rgb="FF1155CC"/>
        <sz val="11.0"/>
        <u/>
      </rPr>
      <t>Pro Foot (France) (En,Fr,De,Es,It,Nl,Sv) (GB Compatible).zip</t>
    </r>
  </si>
  <si>
    <r>
      <rPr>
        <rFont val="&quot;Helvetica Neue&quot;, Helvetica, Arial, sans-serif"/>
        <color rgb="FF1155CC"/>
        <sz val="11.0"/>
        <u/>
      </rPr>
      <t>Pro Mahjong Kiwame II GB (Japan) (SGB Enhanced) (GB Compatible).zip</t>
    </r>
  </si>
  <si>
    <r>
      <rPr>
        <rFont val="&quot;Helvetica Neue&quot;, Helvetica, Arial, sans-serif"/>
        <color rgb="FF1155CC"/>
        <sz val="11.0"/>
        <u/>
      </rPr>
      <t>Pro Mahjong Tsuwamono GB (Japan) (SGB Enhanced) (GB Compatible).zip</t>
    </r>
  </si>
  <si>
    <r>
      <rPr>
        <rFont val="&quot;Helvetica Neue&quot;, Helvetica, Arial, sans-serif"/>
        <color rgb="FF1155CC"/>
        <sz val="11.0"/>
        <u/>
      </rPr>
      <t>Pro Mahjong Tsuwamono GB 2 (Japan).zip</t>
    </r>
  </si>
  <si>
    <r>
      <rPr>
        <rFont val="&quot;Helvetica Neue&quot;, Helvetica, Arial, sans-serif"/>
        <color rgb="FF1155CC"/>
        <sz val="11.0"/>
        <u/>
      </rPr>
      <t>Pro Pool (Europe) (En,Fr,De).zip</t>
    </r>
  </si>
  <si>
    <r>
      <rPr>
        <rFont val="&quot;Helvetica Neue&quot;, Helvetica, Arial, sans-serif"/>
        <color rgb="FF1155CC"/>
        <sz val="11.0"/>
        <u/>
      </rPr>
      <t>Pro Pool (USA) (En,Fr,De) (Beta).zip</t>
    </r>
  </si>
  <si>
    <r>
      <rPr>
        <rFont val="&quot;Helvetica Neue&quot;, Helvetica, Arial, sans-serif"/>
        <color rgb="FF1155CC"/>
        <sz val="11.0"/>
        <u/>
      </rPr>
      <t>Pro Pool (USA) (En,Fr,De).zip</t>
    </r>
  </si>
  <si>
    <r>
      <rPr>
        <rFont val="&quot;Helvetica Neue&quot;, Helvetica, Arial, sans-serif"/>
        <color rgb="FF1155CC"/>
        <sz val="11.0"/>
        <u/>
      </rPr>
      <t>Project S-11 (USA).zip</t>
    </r>
  </si>
  <si>
    <r>
      <rPr>
        <rFont val="&quot;Helvetica Neue&quot;, Helvetica, Arial, sans-serif"/>
        <color rgb="FF1155CC"/>
        <sz val="11.0"/>
        <u/>
      </rPr>
      <t>Proof of Destruction (World) (Aftermarket) (Unl).zip</t>
    </r>
  </si>
  <si>
    <r>
      <rPr>
        <rFont val="&quot;Helvetica Neue&quot;, Helvetica, Arial, sans-serif"/>
        <color rgb="FF1155CC"/>
        <sz val="11.0"/>
        <u/>
      </rPr>
      <t>Puchi Carat (Europe) (SGB Enhanced) (GB Compatible).zip</t>
    </r>
  </si>
  <si>
    <r>
      <rPr>
        <rFont val="&quot;Helvetica Neue&quot;, Helvetica, Arial, sans-serif"/>
        <color rgb="FF1155CC"/>
        <sz val="11.0"/>
        <u/>
      </rPr>
      <t>Puchi Carat (Japan) (SGB Enhanced) (GB Compatible).zip</t>
    </r>
  </si>
  <si>
    <r>
      <rPr>
        <rFont val="&quot;Helvetica Neue&quot;, Helvetica, Arial, sans-serif"/>
        <color rgb="FF1155CC"/>
        <sz val="11.0"/>
        <u/>
      </rPr>
      <t>Puchi Carat (USA) (Proto 1) (SGB Enhanced) (GB Compatible).zip</t>
    </r>
  </si>
  <si>
    <r>
      <rPr>
        <rFont val="&quot;Helvetica Neue&quot;, Helvetica, Arial, sans-serif"/>
        <color rgb="FF1155CC"/>
        <sz val="11.0"/>
        <u/>
      </rPr>
      <t>Puchi Carat (USA) (Proto 2) (SGB Enhanced) (GB Compatible).zip</t>
    </r>
  </si>
  <si>
    <r>
      <rPr>
        <rFont val="&quot;Helvetica Neue&quot;, Helvetica, Arial, sans-serif"/>
        <color rgb="FF1155CC"/>
        <sz val="11.0"/>
        <u/>
      </rPr>
      <t>Pumuckls Abenteuer bei den Piraten (Germany).zip</t>
    </r>
  </si>
  <si>
    <r>
      <rPr>
        <rFont val="&quot;Helvetica Neue&quot;, Helvetica, Arial, sans-serif"/>
        <color rgb="FF1155CC"/>
        <sz val="11.0"/>
        <u/>
      </rPr>
      <t>Pumuckls Abenteuer im Geisterschloss (Germany).zip</t>
    </r>
  </si>
  <si>
    <r>
      <rPr>
        <rFont val="&quot;Helvetica Neue&quot;, Helvetica, Arial, sans-serif"/>
        <color rgb="FF1155CC"/>
        <sz val="11.0"/>
        <u/>
      </rPr>
      <t>Purple Turtles (World) (Aftermarket) (Unl).zip</t>
    </r>
  </si>
  <si>
    <r>
      <rPr>
        <rFont val="&quot;Helvetica Neue&quot;, Helvetica, Arial, sans-serif"/>
        <color rgb="FF1155CC"/>
        <sz val="11.0"/>
        <u/>
      </rPr>
      <t>Puyo Puyo Gaiden - Puyo Wars (Japan) (SGB Enhanced) (GB Compatible).zip</t>
    </r>
  </si>
  <si>
    <r>
      <rPr>
        <rFont val="&quot;Helvetica Neue&quot;, Helvetica, Arial, sans-serif"/>
        <color rgb="FF1155CC"/>
        <sz val="11.0"/>
        <u/>
      </rPr>
      <t>Puzz Loop (Japan) (GB Compatible).zip</t>
    </r>
  </si>
  <si>
    <r>
      <rPr>
        <rFont val="&quot;Helvetica Neue&quot;, Helvetica, Arial, sans-serif"/>
        <color rgb="FF1155CC"/>
        <sz val="11.0"/>
        <u/>
      </rPr>
      <t>Puzzle Bobble 4 (Japan) (GB Compatible).zip</t>
    </r>
  </si>
  <si>
    <r>
      <rPr>
        <rFont val="&quot;Helvetica Neue&quot;, Helvetica, Arial, sans-serif"/>
        <color rgb="FF1155CC"/>
        <sz val="11.0"/>
        <u/>
      </rPr>
      <t>Puzzle Bobble Millennium (Japan).zip</t>
    </r>
  </si>
  <si>
    <r>
      <rPr>
        <rFont val="&quot;Helvetica Neue&quot;, Helvetica, Arial, sans-serif"/>
        <color rgb="FF1155CC"/>
        <sz val="11.0"/>
        <u/>
      </rPr>
      <t>Puzzle Master (USA) (GB Compatible).zip</t>
    </r>
  </si>
  <si>
    <r>
      <rPr>
        <rFont val="&quot;Helvetica Neue&quot;, Helvetica, Arial, sans-serif"/>
        <color rgb="FF1155CC"/>
        <sz val="11.0"/>
        <u/>
      </rPr>
      <t>Puzzled (Europe) (En,Fr,De).zip</t>
    </r>
  </si>
  <si>
    <r>
      <rPr>
        <rFont val="&quot;Helvetica Neue&quot;, Helvetica, Arial, sans-serif"/>
        <color rgb="FF1155CC"/>
        <sz val="11.0"/>
        <u/>
      </rPr>
      <t>Puzzled (USA).zip</t>
    </r>
  </si>
  <si>
    <r>
      <rPr>
        <rFont val="&quot;Helvetica Neue&quot;, Helvetica, Arial, sans-serif"/>
        <color rgb="FF1155CC"/>
        <sz val="11.0"/>
        <u/>
      </rPr>
      <t>Puzzle de Shoubuyo! - Wootama-chan (Japan) (GB Compatible).zip</t>
    </r>
  </si>
  <si>
    <r>
      <rPr>
        <rFont val="&quot;Helvetica Neue&quot;, Helvetica, Arial, sans-serif"/>
        <color rgb="FF1155CC"/>
        <sz val="11.0"/>
        <u/>
      </rPr>
      <t>Q-bert (USA).zip</t>
    </r>
  </si>
  <si>
    <r>
      <rPr>
        <rFont val="&quot;Helvetica Neue&quot;, Helvetica, Arial, sans-serif"/>
        <color rgb="FF1155CC"/>
        <sz val="11.0"/>
        <u/>
      </rPr>
      <t>Qi Tian Dasheng - Sun Wukong (Taiwan) (Unl).zip</t>
    </r>
  </si>
  <si>
    <r>
      <rPr>
        <rFont val="&quot;Helvetica Neue&quot;, Helvetica, Arial, sans-serif"/>
        <color rgb="FF1155CC"/>
        <sz val="11.0"/>
        <u/>
      </rPr>
      <t>Qilongzhu Z3 (Taiwan) (Unl).zip</t>
    </r>
  </si>
  <si>
    <r>
      <rPr>
        <rFont val="&quot;Helvetica Neue&quot;, Helvetica, Arial, sans-serif"/>
        <color rgb="FF1155CC"/>
        <sz val="11.0"/>
        <u/>
      </rPr>
      <t>Qix Adventure (Europe).zip</t>
    </r>
  </si>
  <si>
    <r>
      <rPr>
        <rFont val="&quot;Helvetica Neue&quot;, Helvetica, Arial, sans-serif"/>
        <color rgb="FF1155CC"/>
        <sz val="11.0"/>
        <u/>
      </rPr>
      <t>Qix Adventure (Japan).zip</t>
    </r>
  </si>
  <si>
    <r>
      <rPr>
        <rFont val="&quot;Helvetica Neue&quot;, Helvetica, Arial, sans-serif"/>
        <color rgb="FF1155CC"/>
        <sz val="11.0"/>
        <u/>
      </rPr>
      <t>Qix Adventure (USA) (Proto).zip</t>
    </r>
  </si>
  <si>
    <r>
      <rPr>
        <rFont val="&quot;Helvetica Neue&quot;, Helvetica, Arial, sans-serif"/>
        <color rgb="FF1155CC"/>
        <sz val="11.0"/>
        <u/>
      </rPr>
      <t>Quan Ba Tianxia (Taiwan) (Unl).zip</t>
    </r>
  </si>
  <si>
    <r>
      <rPr>
        <rFont val="&quot;Helvetica Neue&quot;, Helvetica, Arial, sans-serif"/>
        <color rgb="FF1155CC"/>
        <sz val="11.0"/>
        <u/>
      </rPr>
      <t>Quartet (World) (GB Compatible) (Aftermarket) (Unl).zip</t>
    </r>
  </si>
  <si>
    <r>
      <rPr>
        <rFont val="&quot;Helvetica Neue&quot;, Helvetica, Arial, sans-serif"/>
        <color rgb="FF1155CC"/>
        <sz val="11.0"/>
        <u/>
      </rPr>
      <t>Quest - Brian's Journey (USA) (GB Compatible).zip</t>
    </r>
  </si>
  <si>
    <r>
      <rPr>
        <rFont val="&quot;Helvetica Neue&quot;, Helvetica, Arial, sans-serif"/>
        <color rgb="FF1155CC"/>
        <sz val="11.0"/>
        <u/>
      </rPr>
      <t>Quest - Fantasy Challenge (USA) (SGB Enhanced) (GB Compatible).zip</t>
    </r>
  </si>
  <si>
    <r>
      <rPr>
        <rFont val="&quot;Helvetica Neue&quot;, Helvetica, Arial, sans-serif"/>
        <color rgb="FF1155CC"/>
        <sz val="11.0"/>
        <u/>
      </rPr>
      <t>Quest Arrest (World) (v1.1) (Digital) (GB Compatible) (Aftermarket) (Unl).zip</t>
    </r>
  </si>
  <si>
    <r>
      <rPr>
        <rFont val="&quot;Helvetica Neue&quot;, Helvetica, Arial, sans-serif"/>
        <color rgb="FF1155CC"/>
        <sz val="11.0"/>
        <u/>
      </rPr>
      <t>Quest for Camelot (Europe) (En,Fr,De,Es,It,Nl) (SGB Enhanced) (GB Compatible).zip</t>
    </r>
  </si>
  <si>
    <r>
      <rPr>
        <rFont val="&quot;Helvetica Neue&quot;, Helvetica, Arial, sans-serif"/>
        <color rgb="FF1155CC"/>
        <sz val="11.0"/>
        <u/>
      </rPr>
      <t>Quest for Camelot (USA, Australia) (En,Fr,Es) (SGB Enhanced) (GB Compatible).zip</t>
    </r>
  </si>
  <si>
    <r>
      <rPr>
        <rFont val="&quot;Helvetica Neue&quot;, Helvetica, Arial, sans-serif"/>
        <color rgb="FF1155CC"/>
        <sz val="11.0"/>
        <u/>
      </rPr>
      <t>Quest of the MX-129 Wizard (World) (Demo) (GB Compatible) (Aftermarket) (Unl).zip</t>
    </r>
  </si>
  <si>
    <r>
      <rPr>
        <rFont val="&quot;Helvetica Neue&quot;, Helvetica, Arial, sans-serif"/>
        <color rgb="FF1155CC"/>
        <sz val="11.0"/>
        <u/>
      </rPr>
      <t>Qui Qui (Japan) (GB Compatible).zip</t>
    </r>
  </si>
  <si>
    <r>
      <rPr>
        <rFont val="&quot;Helvetica Neue&quot;, Helvetica, Arial, sans-serif"/>
        <color rgb="FF1155CC"/>
        <sz val="11.0"/>
        <u/>
      </rPr>
      <t>Qunxia Zhuan II (Taiwan) (Unl).zip</t>
    </r>
  </si>
  <si>
    <r>
      <rPr>
        <rFont val="&quot;Helvetica Neue&quot;, Helvetica, Arial, sans-serif"/>
        <color rgb="FF1155CC"/>
        <sz val="11.0"/>
        <u/>
      </rPr>
      <t>R-Type DX (Japan) (En) (GB Compatible).zip</t>
    </r>
  </si>
  <si>
    <r>
      <rPr>
        <rFont val="&quot;Helvetica Neue&quot;, Helvetica, Arial, sans-serif"/>
        <color rgb="FF1155CC"/>
        <sz val="11.0"/>
        <u/>
      </rPr>
      <t>R-Type DX (USA, Europe) (GB Compatible).zip</t>
    </r>
  </si>
  <si>
    <r>
      <rPr>
        <rFont val="&quot;Helvetica Neue&quot;, Helvetica, Arial, sans-serif"/>
        <color rgb="FF1155CC"/>
        <sz val="11.0"/>
        <u/>
      </rPr>
      <t>RPG Tsukuru GB (Japan) (Rev 1) (Possible Proto) (NP).zip</t>
    </r>
  </si>
  <si>
    <r>
      <rPr>
        <rFont val="&quot;Helvetica Neue&quot;, Helvetica, Arial, sans-serif"/>
        <color rgb="FF1155CC"/>
        <sz val="11.0"/>
        <u/>
      </rPr>
      <t>RPG Tsukuru GB (Japan).zip</t>
    </r>
  </si>
  <si>
    <r>
      <rPr>
        <rFont val="&quot;Helvetica Neue&quot;, Helvetica, Arial, sans-serif"/>
        <color rgb="FF1155CC"/>
        <sz val="11.0"/>
        <u/>
      </rPr>
      <t>Race Time (Europe) (Unl).zip</t>
    </r>
  </si>
  <si>
    <r>
      <rPr>
        <rFont val="&quot;Helvetica Neue&quot;, Helvetica, Arial, sans-serif"/>
        <color rgb="FF1155CC"/>
        <sz val="11.0"/>
        <u/>
      </rPr>
      <t>Racin' Ratz (USA).zip</t>
    </r>
  </si>
  <si>
    <r>
      <rPr>
        <rFont val="&quot;Helvetica Neue&quot;, Helvetica, Arial, sans-serif"/>
        <color rgb="FF1155CC"/>
        <sz val="11.0"/>
        <u/>
      </rPr>
      <t>Radikal Bikers (Europe) (En,Fr,De,Es) (Proto).zip</t>
    </r>
  </si>
  <si>
    <r>
      <rPr>
        <rFont val="&quot;Helvetica Neue&quot;, Helvetica, Arial, sans-serif"/>
        <color rgb="FF1155CC"/>
        <sz val="11.0"/>
        <u/>
      </rPr>
      <t>Raffles (World) (Aftermarket) (Unl).zip</t>
    </r>
  </si>
  <si>
    <r>
      <rPr>
        <rFont val="&quot;Helvetica Neue&quot;, Helvetica, Arial, sans-serif"/>
        <color rgb="FF1155CC"/>
        <sz val="11.0"/>
        <u/>
      </rPr>
      <t>Rainbow Islands (Europe) (En,Fr,De,Es,It).zip</t>
    </r>
  </si>
  <si>
    <r>
      <rPr>
        <rFont val="&quot;Helvetica Neue&quot;, Helvetica, Arial, sans-serif"/>
        <color rgb="FF1155CC"/>
        <sz val="11.0"/>
        <u/>
      </rPr>
      <t>Raku x Raku - Cut Shuu (Japan).zip</t>
    </r>
  </si>
  <si>
    <r>
      <rPr>
        <rFont val="&quot;Helvetica Neue&quot;, Helvetica, Arial, sans-serif"/>
        <color rgb="FF1155CC"/>
        <sz val="11.0"/>
        <u/>
      </rPr>
      <t>Raku x Raku - Mishin (Japan) (GB Compatible).zip</t>
    </r>
  </si>
  <si>
    <r>
      <rPr>
        <rFont val="&quot;Helvetica Neue&quot;, Helvetica, Arial, sans-serif"/>
        <color rgb="FF1155CC"/>
        <sz val="11.0"/>
        <u/>
      </rPr>
      <t>Raku x Raku - Moji (Japan).zip</t>
    </r>
  </si>
  <si>
    <r>
      <rPr>
        <rFont val="&quot;Helvetica Neue&quot;, Helvetica, Arial, sans-serif"/>
        <color rgb="FF1155CC"/>
        <sz val="11.0"/>
        <u/>
      </rPr>
      <t>Rampage - World Tour (USA, Europe) (GB Compatible).zip</t>
    </r>
  </si>
  <si>
    <r>
      <rPr>
        <rFont val="&quot;Helvetica Neue&quot;, Helvetica, Arial, sans-serif"/>
        <color rgb="FF1155CC"/>
        <sz val="11.0"/>
        <u/>
      </rPr>
      <t>Rampage 2 - Universal Tour (USA, Europe).zip</t>
    </r>
  </si>
  <si>
    <r>
      <rPr>
        <rFont val="&quot;Helvetica Neue&quot;, Helvetica, Arial, sans-serif"/>
        <color rgb="FF1155CC"/>
        <sz val="11.0"/>
        <u/>
      </rPr>
      <t>Rampart (USA).zip</t>
    </r>
  </si>
  <si>
    <r>
      <rPr>
        <rFont val="&quot;Helvetica Neue&quot;, Helvetica, Arial, sans-serif"/>
        <color rgb="FF1155CC"/>
        <sz val="11.0"/>
        <u/>
      </rPr>
      <t>Rats! (USA) (En,Es) (GB Compatible).zip</t>
    </r>
  </si>
  <si>
    <r>
      <rPr>
        <rFont val="&quot;Helvetica Neue&quot;, Helvetica, Arial, sans-serif"/>
        <color rgb="FF1155CC"/>
        <sz val="11.0"/>
        <u/>
      </rPr>
      <t>Ravenia (World) (GB Compatible) (Aftermarket) (Unl).zip</t>
    </r>
  </si>
  <si>
    <r>
      <rPr>
        <rFont val="&quot;Helvetica Neue&quot;, Helvetica, Arial, sans-serif"/>
        <color rgb="FF1155CC"/>
        <sz val="11.0"/>
        <u/>
      </rPr>
      <t>Rayman (Europe) (En,Fr,De,Es,It,Nl).zip</t>
    </r>
  </si>
  <si>
    <r>
      <rPr>
        <rFont val="&quot;Helvetica Neue&quot;, Helvetica, Arial, sans-serif"/>
        <color rgb="FF1155CC"/>
        <sz val="11.0"/>
        <u/>
      </rPr>
      <t>Rayman (USA) (En,Fr,De,Es,It,Nl).zip</t>
    </r>
  </si>
  <si>
    <r>
      <rPr>
        <rFont val="&quot;Helvetica Neue&quot;, Helvetica, Arial, sans-serif"/>
        <color rgb="FF1155CC"/>
        <sz val="11.0"/>
        <u/>
      </rPr>
      <t>Rayman - Mister Dark no Wana (Japan).zip</t>
    </r>
  </si>
  <si>
    <r>
      <rPr>
        <rFont val="&quot;Helvetica Neue&quot;, Helvetica, Arial, sans-serif"/>
        <color rgb="FF1155CC"/>
        <sz val="11.0"/>
        <u/>
      </rPr>
      <t>Rayman 2 (USA) (En,Fr,De,Es,It).zip</t>
    </r>
  </si>
  <si>
    <r>
      <rPr>
        <rFont val="&quot;Helvetica Neue&quot;, Helvetica, Arial, sans-serif"/>
        <color rgb="FF1155CC"/>
        <sz val="11.0"/>
        <u/>
      </rPr>
      <t>Rayman 2 Forever (Europe) (En,Fr,De,Es,It).zip</t>
    </r>
  </si>
  <si>
    <r>
      <rPr>
        <rFont val="&quot;Helvetica Neue&quot;, Helvetica, Arial, sans-serif"/>
        <color rgb="FF1155CC"/>
        <sz val="11.0"/>
        <u/>
      </rPr>
      <t>Razmoket, Les - 100% Angelica (France).zip</t>
    </r>
  </si>
  <si>
    <r>
      <rPr>
        <rFont val="&quot;Helvetica Neue&quot;, Helvetica, Arial, sans-serif"/>
        <color rgb="FF1155CC"/>
        <sz val="11.0"/>
        <u/>
      </rPr>
      <t>Razmoket, Les - Voyage dans le Temps (France).zip</t>
    </r>
  </si>
  <si>
    <r>
      <rPr>
        <rFont val="&quot;Helvetica Neue&quot;, Helvetica, Arial, sans-serif"/>
        <color rgb="FF1155CC"/>
        <sz val="11.0"/>
        <u/>
      </rPr>
      <t>Razmoket a Paris, Les - Le Film (France).zip</t>
    </r>
  </si>
  <si>
    <r>
      <rPr>
        <rFont val="&quot;Helvetica Neue&quot;, Helvetica, Arial, sans-serif"/>
        <color rgb="FF1155CC"/>
        <sz val="11.0"/>
        <u/>
      </rPr>
      <t>Razor Freestyle Scooter (USA).zip</t>
    </r>
  </si>
  <si>
    <r>
      <rPr>
        <rFont val="&quot;Helvetica Neue&quot;, Helvetica, Arial, sans-serif"/>
        <color rgb="FF1155CC"/>
        <sz val="11.0"/>
        <u/>
      </rPr>
      <t>Ready 2 Rumble Boxing (Europe).zip</t>
    </r>
  </si>
  <si>
    <r>
      <rPr>
        <rFont val="&quot;Helvetica Neue&quot;, Helvetica, Arial, sans-serif"/>
        <color rgb="FF1155CC"/>
        <sz val="11.0"/>
        <u/>
      </rPr>
      <t>Ready 2 Rumble Boxing (USA) (Rumble Version).zip</t>
    </r>
  </si>
  <si>
    <r>
      <rPr>
        <rFont val="&quot;Helvetica Neue&quot;, Helvetica, Arial, sans-serif"/>
        <color rgb="FF1155CC"/>
        <sz val="11.0"/>
        <u/>
      </rPr>
      <t>Real Pro Yakyuu! - Central League Hen (Japan) (SGB Enhanced) (GB Compatible).zip</t>
    </r>
  </si>
  <si>
    <r>
      <rPr>
        <rFont val="&quot;Helvetica Neue&quot;, Helvetica, Arial, sans-serif"/>
        <color rgb="FF1155CC"/>
        <sz val="11.0"/>
        <u/>
      </rPr>
      <t>Real Pro Yakyuu! - Pacific League Hen (Japan) (SGB Enhanced) (GB Compatible).zip</t>
    </r>
  </si>
  <si>
    <r>
      <rPr>
        <rFont val="&quot;Helvetica Neue&quot;, Helvetica, Arial, sans-serif"/>
        <color rgb="FF1155CC"/>
        <sz val="11.0"/>
        <u/>
      </rPr>
      <t>Remen Gaoxiao - Shuma Guaishou III (Taiwan) (Unl).zip</t>
    </r>
  </si>
  <si>
    <r>
      <rPr>
        <rFont val="&quot;Helvetica Neue&quot;, Helvetica, Arial, sans-serif"/>
        <color rgb="FF1155CC"/>
        <sz val="11.0"/>
        <u/>
      </rPr>
      <t>Remi's Pizzaria (World) (GB Compatible) (Aftermarket) (Unl).zip</t>
    </r>
  </si>
  <si>
    <r>
      <rPr>
        <rFont val="&quot;Helvetica Neue&quot;, Helvetica, Arial, sans-serif"/>
        <color rgb="FF1155CC"/>
        <sz val="11.0"/>
        <u/>
      </rPr>
      <t>Rescue Heroes - Fire Frenzy (USA).zip</t>
    </r>
  </si>
  <si>
    <r>
      <rPr>
        <rFont val="&quot;Helvetica Neue&quot;, Helvetica, Arial, sans-serif"/>
        <color rgb="FF1155CC"/>
        <sz val="11.0"/>
        <u/>
      </rPr>
      <t>Reservoir Rat (Europe) (En,Fr,De,Es,It) (GB Compatible).zip</t>
    </r>
  </si>
  <si>
    <r>
      <rPr>
        <rFont val="&quot;Helvetica Neue&quot;, Helvetica, Arial, sans-serif"/>
        <color rgb="FF1155CC"/>
        <sz val="11.0"/>
        <u/>
      </rPr>
      <t>Resident Evil (Unknown) (Demo) (Climax Entertainment).zip</t>
    </r>
  </si>
  <si>
    <r>
      <rPr>
        <rFont val="&quot;Helvetica Neue&quot;, Helvetica, Arial, sans-serif"/>
        <color rgb="FF1155CC"/>
        <sz val="11.0"/>
        <u/>
      </rPr>
      <t>Resident Evil (World) (Proto 1).zip</t>
    </r>
  </si>
  <si>
    <r>
      <rPr>
        <rFont val="&quot;Helvetica Neue&quot;, Helvetica, Arial, sans-serif"/>
        <color rgb="FF1155CC"/>
        <sz val="11.0"/>
        <u/>
      </rPr>
      <t>Resident Evil (World) (Proto 2).zip</t>
    </r>
  </si>
  <si>
    <r>
      <rPr>
        <rFont val="&quot;Helvetica Neue&quot;, Helvetica, Arial, sans-serif"/>
        <color rgb="FF1155CC"/>
        <sz val="11.0"/>
        <u/>
      </rPr>
      <t>Resident Evil Gaiden (Europe) (En,Fr,De,Es,It).zip</t>
    </r>
  </si>
  <si>
    <r>
      <rPr>
        <rFont val="&quot;Helvetica Neue&quot;, Helvetica, Arial, sans-serif"/>
        <color rgb="FF1155CC"/>
        <sz val="11.0"/>
        <u/>
      </rPr>
      <t>Resident Evil Gaiden (USA).zip</t>
    </r>
  </si>
  <si>
    <r>
      <rPr>
        <rFont val="&quot;Helvetica Neue&quot;, Helvetica, Arial, sans-serif"/>
        <color rgb="FF1155CC"/>
        <sz val="11.0"/>
        <u/>
      </rPr>
      <t>Retro Quiz Tower (World) (GB Compatible) (Aftermarket) (Unl).zip</t>
    </r>
  </si>
  <si>
    <r>
      <rPr>
        <rFont val="&quot;Helvetica Neue&quot;, Helvetica, Arial, sans-serif"/>
        <color rgb="FF1155CC"/>
        <sz val="11.0"/>
        <u/>
      </rPr>
      <t>Retro Quiz Tower (World) (v1.2) (GB Compatible) (Aftermarket) (Unl).zip</t>
    </r>
  </si>
  <si>
    <r>
      <rPr>
        <rFont val="&quot;Helvetica Neue&quot;, Helvetica, Arial, sans-serif"/>
        <color rgb="FF1155CC"/>
        <sz val="11.0"/>
        <u/>
      </rPr>
      <t>Return of the Ninja (Europe).zip</t>
    </r>
  </si>
  <si>
    <r>
      <rPr>
        <rFont val="&quot;Helvetica Neue&quot;, Helvetica, Arial, sans-serif"/>
        <color rgb="FF1155CC"/>
        <sz val="11.0"/>
        <u/>
      </rPr>
      <t>Return of the Ninja (USA).zip</t>
    </r>
  </si>
  <si>
    <r>
      <rPr>
        <rFont val="&quot;Helvetica Neue&quot;, Helvetica, Arial, sans-serif"/>
        <color rgb="FF1155CC"/>
        <sz val="11.0"/>
        <u/>
      </rPr>
      <t>Revelations - The Demon Slayer (USA) (SGB Enhanced) (GB Compatible).zip</t>
    </r>
  </si>
  <si>
    <r>
      <rPr>
        <rFont val="&quot;Helvetica Neue&quot;, Helvetica, Arial, sans-serif"/>
        <color rgb="FF1155CC"/>
        <sz val="11.0"/>
        <u/>
      </rPr>
      <t>Rhino Rumble (USA, Europe).zip</t>
    </r>
  </si>
  <si>
    <r>
      <rPr>
        <rFont val="&quot;Helvetica Neue&quot;, Helvetica, Arial, sans-serif"/>
        <color rgb="FF1155CC"/>
        <sz val="11.0"/>
        <u/>
      </rPr>
      <t>Rig Attack (World) (Aftermarket) (Unl).zip</t>
    </r>
  </si>
  <si>
    <r>
      <rPr>
        <rFont val="&quot;Helvetica Neue&quot;, Helvetica, Arial, sans-serif"/>
        <color rgb="FF1155CC"/>
        <sz val="11.0"/>
        <u/>
      </rPr>
      <t>Rip-Tide Racer (Europe) (En,Fr,De,Es,It) (GB Compatible).zip</t>
    </r>
  </si>
  <si>
    <r>
      <rPr>
        <rFont val="&quot;Helvetica Neue&quot;, Helvetica, Arial, sans-serif"/>
        <color rgb="FF1155CC"/>
        <sz val="11.0"/>
        <u/>
      </rPr>
      <t>Ripjack (World) (GB Compatible) (Aftermarket) (Unl).zip</t>
    </r>
  </si>
  <si>
    <r>
      <rPr>
        <rFont val="&quot;Helvetica Neue&quot;, Helvetica, Arial, sans-serif"/>
        <color rgb="FF1155CC"/>
        <sz val="11.0"/>
        <u/>
      </rPr>
      <t>River Styx Round-Up (World) (GB Compatible) (Aftermarket) (Unl).zip</t>
    </r>
  </si>
  <si>
    <r>
      <rPr>
        <rFont val="&quot;Helvetica Neue&quot;, Helvetica, Arial, sans-serif"/>
        <color rgb="FF1155CC"/>
        <sz val="11.0"/>
        <u/>
      </rPr>
      <t>Road Champs - BXS Stunt Biking (USA, Europe).zip</t>
    </r>
  </si>
  <si>
    <r>
      <rPr>
        <rFont val="&quot;Helvetica Neue&quot;, Helvetica, Arial, sans-serif"/>
        <color rgb="FF1155CC"/>
        <sz val="11.0"/>
        <u/>
      </rPr>
      <t>Road Rash (USA, Europe).zip</t>
    </r>
  </si>
  <si>
    <r>
      <rPr>
        <rFont val="&quot;Helvetica Neue&quot;, Helvetica, Arial, sans-serif"/>
        <color rgb="FF1155CC"/>
        <sz val="11.0"/>
        <u/>
      </rPr>
      <t>Roadsters '98 (USA) (Proto) (SGB Enhanced) (GB Compatible).zip</t>
    </r>
  </si>
  <si>
    <r>
      <rPr>
        <rFont val="&quot;Helvetica Neue&quot;, Helvetica, Arial, sans-serif"/>
        <color rgb="FF1155CC"/>
        <sz val="11.0"/>
        <u/>
      </rPr>
      <t>Roadsters (Europe) (En,Fr,De,Es,It,Nl) (GB Compatible).zip</t>
    </r>
  </si>
  <si>
    <r>
      <rPr>
        <rFont val="&quot;Helvetica Neue&quot;, Helvetica, Arial, sans-serif"/>
        <color rgb="FF1155CC"/>
        <sz val="11.0"/>
        <u/>
      </rPr>
      <t>Roadsters (USA) (En,Fr,De,Es,It,Nl) (GB Compatible).zip</t>
    </r>
  </si>
  <si>
    <r>
      <rPr>
        <rFont val="&quot;Helvetica Neue&quot;, Helvetica, Arial, sans-serif"/>
        <color rgb="FF1155CC"/>
        <sz val="11.0"/>
        <u/>
      </rPr>
      <t>Robin Hood (Europe) (En,Fr,De,Es,It,Nl).zip</t>
    </r>
  </si>
  <si>
    <r>
      <rPr>
        <rFont val="&quot;Helvetica Neue&quot;, Helvetica, Arial, sans-serif"/>
        <color rgb="FF1155CC"/>
        <sz val="11.0"/>
        <u/>
      </rPr>
      <t>Robin to the Rescue (World) (Aftermarket) (Unl).zip</t>
    </r>
  </si>
  <si>
    <r>
      <rPr>
        <rFont val="&quot;Helvetica Neue&quot;, Helvetica, Arial, sans-serif"/>
        <color rgb="FF1155CC"/>
        <sz val="11.0"/>
        <u/>
      </rPr>
      <t>RoboCop (Europe) (En,Fr,De,Es,It,Nl).zip</t>
    </r>
  </si>
  <si>
    <r>
      <rPr>
        <rFont val="&quot;Helvetica Neue&quot;, Helvetica, Arial, sans-serif"/>
        <color rgb="FF1155CC"/>
        <sz val="11.0"/>
        <u/>
      </rPr>
      <t>Robo Knight (World) (Aftermarket) (Unl).zip</t>
    </r>
  </si>
  <si>
    <r>
      <rPr>
        <rFont val="&quot;Helvetica Neue&quot;, Helvetica, Arial, sans-serif"/>
        <color rgb="FF1155CC"/>
        <sz val="11.0"/>
        <u/>
      </rPr>
      <t>Robopon - Star Version (USA) (Proto).zip</t>
    </r>
  </si>
  <si>
    <r>
      <rPr>
        <rFont val="&quot;Helvetica Neue&quot;, Helvetica, Arial, sans-serif"/>
        <color rgb="FF1155CC"/>
        <sz val="11.0"/>
        <u/>
      </rPr>
      <t>Robopon - Sun Version (USA) (Beta) (SGB Enhanced) (GB Compatible).zip</t>
    </r>
  </si>
  <si>
    <r>
      <rPr>
        <rFont val="&quot;Helvetica Neue&quot;, Helvetica, Arial, sans-serif"/>
        <color rgb="FF1155CC"/>
        <sz val="11.0"/>
        <u/>
      </rPr>
      <t>Robopon - Sun Version (USA) (SGB Enhanced) (GB Compatible).zip</t>
    </r>
  </si>
  <si>
    <r>
      <rPr>
        <rFont val="&quot;Helvetica Neue&quot;, Helvetica, Arial, sans-serif"/>
        <color rgb="FF1155CC"/>
        <sz val="11.0"/>
        <u/>
      </rPr>
      <t>Robot Poncots - Comic Bom Bom Special Version (Japan) (SGB Enhanced) (GB Compatible).zip</t>
    </r>
  </si>
  <si>
    <r>
      <rPr>
        <rFont val="&quot;Helvetica Neue&quot;, Helvetica, Arial, sans-serif"/>
        <color rgb="FF1155CC"/>
        <sz val="11.0"/>
        <u/>
      </rPr>
      <t>Robot Poncots - Moon Version (Japan) (SGB Enhanced) (GB Compatible).zip</t>
    </r>
  </si>
  <si>
    <r>
      <rPr>
        <rFont val="&quot;Helvetica Neue&quot;, Helvetica, Arial, sans-serif"/>
        <color rgb="FF1155CC"/>
        <sz val="11.0"/>
        <u/>
      </rPr>
      <t>Robot Poncots - Star Version (Japan) (SGB Enhanced) (GB Compatible).zip</t>
    </r>
  </si>
  <si>
    <r>
      <rPr>
        <rFont val="&quot;Helvetica Neue&quot;, Helvetica, Arial, sans-serif"/>
        <color rgb="FF1155CC"/>
        <sz val="11.0"/>
        <u/>
      </rPr>
      <t>Robot Poncots - Sun Version (Japan) (SGB Enhanced) (GB Compatible).zip</t>
    </r>
  </si>
  <si>
    <r>
      <rPr>
        <rFont val="&quot;Helvetica Neue&quot;, Helvetica, Arial, sans-serif"/>
        <color rgb="FF1155CC"/>
        <sz val="11.0"/>
        <u/>
      </rPr>
      <t>Robot Wars - Metal Mayhem (Europe) (En,Fr,De,It,Nl,Sv).zip</t>
    </r>
  </si>
  <si>
    <r>
      <rPr>
        <rFont val="&quot;Helvetica Neue&quot;, Helvetica, Arial, sans-serif"/>
        <color rgb="FF1155CC"/>
        <sz val="11.0"/>
        <u/>
      </rPr>
      <t>Rocket Power - Gettin' Air (USA, Europe).zip</t>
    </r>
  </si>
  <si>
    <r>
      <rPr>
        <rFont val="&quot;Helvetica Neue&quot;, Helvetica, Arial, sans-serif"/>
        <color rgb="FF1155CC"/>
        <sz val="11.0"/>
        <u/>
      </rPr>
      <t>Rocket Power - La Glisse de l'Extreme (France).zip</t>
    </r>
  </si>
  <si>
    <r>
      <rPr>
        <rFont val="&quot;Helvetica Neue&quot;, Helvetica, Arial, sans-serif"/>
        <color rgb="FF1155CC"/>
        <sz val="11.0"/>
        <u/>
      </rPr>
      <t>Rockets Vs Cars (World) (GB Compatible) (Aftermarket) (Unl).zip</t>
    </r>
  </si>
  <si>
    <r>
      <rPr>
        <rFont val="&quot;Helvetica Neue&quot;, Helvetica, Arial, sans-serif"/>
        <color rgb="FF1155CC"/>
        <sz val="11.0"/>
        <u/>
      </rPr>
      <t>Rockman (World) (Aftermarket) (Unl).zip</t>
    </r>
  </si>
  <si>
    <r>
      <rPr>
        <rFont val="&quot;Helvetica Neue&quot;, Helvetica, Arial, sans-serif"/>
        <color rgb="FF1155CC"/>
        <sz val="11.0"/>
        <u/>
      </rPr>
      <t>Rockman 3 (Taiwan) (Unl).zip</t>
    </r>
  </si>
  <si>
    <r>
      <rPr>
        <rFont val="&quot;Helvetica Neue&quot;, Helvetica, Arial, sans-serif"/>
        <color rgb="FF1155CC"/>
        <sz val="11.0"/>
        <u/>
      </rPr>
      <t>Rockman DX6 (Taiwan) (Unl).zip</t>
    </r>
  </si>
  <si>
    <r>
      <rPr>
        <rFont val="&quot;Helvetica Neue&quot;, Helvetica, Arial, sans-serif"/>
        <color rgb="FF1155CC"/>
        <sz val="11.0"/>
        <u/>
      </rPr>
      <t>Rockman DX8 (China) (En) (Unl).zip</t>
    </r>
  </si>
  <si>
    <r>
      <rPr>
        <rFont val="&quot;Helvetica Neue&quot;, Helvetica, Arial, sans-serif"/>
        <color rgb="FF1155CC"/>
        <sz val="11.0"/>
        <u/>
      </rPr>
      <t>Rockman X - Cyber Mission (Japan) (GB Compatible).zip</t>
    </r>
  </si>
  <si>
    <r>
      <rPr>
        <rFont val="&quot;Helvetica Neue&quot;, Helvetica, Arial, sans-serif"/>
        <color rgb="FF1155CC"/>
        <sz val="11.0"/>
        <u/>
      </rPr>
      <t>Rockman X2 - Soul Eraser (Japan).zip</t>
    </r>
  </si>
  <si>
    <r>
      <rPr>
        <rFont val="&quot;Helvetica Neue&quot;, Helvetica, Arial, sans-serif"/>
        <color rgb="FF1155CC"/>
        <sz val="11.0"/>
        <u/>
      </rPr>
      <t>Rockman X3 (Taiwan) (Unl).zip</t>
    </r>
  </si>
  <si>
    <r>
      <rPr>
        <rFont val="&quot;Helvetica Neue&quot;, Helvetica, Arial, sans-serif"/>
        <color rgb="FF1155CC"/>
        <sz val="11.0"/>
        <u/>
      </rPr>
      <t>Rocky Mountain - Trophy Hunter (USA).zip</t>
    </r>
  </si>
  <si>
    <r>
      <rPr>
        <rFont val="&quot;Helvetica Neue&quot;, Helvetica, Arial, sans-serif"/>
        <color rgb="FF1155CC"/>
        <sz val="11.0"/>
        <u/>
      </rPr>
      <t>Rocman X Gold + 4 in 1 (Taiwan) (1B-002, 4B-003, Sachen) (Unl).zip</t>
    </r>
  </si>
  <si>
    <r>
      <rPr>
        <rFont val="&quot;Helvetica Neue&quot;, Helvetica, Arial, sans-serif"/>
        <color rgb="FF1155CC"/>
        <sz val="11.0"/>
        <u/>
      </rPr>
      <t>Roi Lion, Le - La Formidable Aventure de Simba (France) (Rev 1).zip</t>
    </r>
  </si>
  <si>
    <r>
      <rPr>
        <rFont val="&quot;Helvetica Neue&quot;, Helvetica, Arial, sans-serif"/>
        <color rgb="FF1155CC"/>
        <sz val="11.0"/>
        <u/>
      </rPr>
      <t>Roi Lion, Le - La Formidable Aventure de Simba (France).zip</t>
    </r>
  </si>
  <si>
    <r>
      <rPr>
        <rFont val="&quot;Helvetica Neue&quot;, Helvetica, Arial, sans-serif"/>
        <color rgb="FF1155CC"/>
        <sz val="11.0"/>
        <u/>
      </rPr>
      <t>Rokumon Tengai Mon-Colle-Knight GB (Japan).zip</t>
    </r>
  </si>
  <si>
    <r>
      <rPr>
        <rFont val="&quot;Helvetica Neue&quot;, Helvetica, Arial, sans-serif"/>
        <color rgb="FF1155CC"/>
        <sz val="11.0"/>
        <u/>
      </rPr>
      <t>Roland Garros French Open (Europe) (En,Fr,De,Es,It,Nl).zip</t>
    </r>
  </si>
  <si>
    <r>
      <rPr>
        <rFont val="&quot;Helvetica Neue&quot;, Helvetica, Arial, sans-serif"/>
        <color rgb="FF1155CC"/>
        <sz val="11.0"/>
        <u/>
      </rPr>
      <t>Ronaldo V-Football (Europe) (En,Fr,De,Es,It,Nl,Pt) (GB Compatible).zip</t>
    </r>
  </si>
  <si>
    <r>
      <rPr>
        <rFont val="&quot;Helvetica Neue&quot;, Helvetica, Arial, sans-serif"/>
        <color rgb="FF1155CC"/>
        <sz val="11.0"/>
        <u/>
      </rPr>
      <t>Ronaldo V-Soccer (USA) (En,Fr,Es,Pt) (GB Compatible).zip</t>
    </r>
  </si>
  <si>
    <r>
      <rPr>
        <rFont val="&quot;Helvetica Neue&quot;, Helvetica, Arial, sans-serif"/>
        <color rgb="FF1155CC"/>
        <sz val="11.0"/>
        <u/>
      </rPr>
      <t>Rootin' Tootin' Cowboy Wizard Lizards (World) (Proto) (GB Compatible) (Aftermarket) (Unl).zip</t>
    </r>
  </si>
  <si>
    <r>
      <rPr>
        <rFont val="&quot;Helvetica Neue&quot;, Helvetica, Arial, sans-serif"/>
        <color rgb="FF1155CC"/>
        <sz val="11.0"/>
        <u/>
      </rPr>
      <t>Roswell Conspiracies - Aliens, Myths &amp; Legends (Europe) (En,Fr,De).zip</t>
    </r>
  </si>
  <si>
    <r>
      <rPr>
        <rFont val="&quot;Helvetica Neue&quot;, Helvetica, Arial, sans-serif"/>
        <color rgb="FF1155CC"/>
        <sz val="11.0"/>
        <u/>
      </rPr>
      <t>Roswell Conspiracies - Aliens, Myths &amp; Legends (USA) (En,Fr,De).zip</t>
    </r>
  </si>
  <si>
    <r>
      <rPr>
        <rFont val="&quot;Helvetica Neue&quot;, Helvetica, Arial, sans-serif"/>
        <color rgb="FF1155CC"/>
        <sz val="11.0"/>
        <u/>
      </rPr>
      <t>Rox (Japan) (En) (GB Compatible).zip</t>
    </r>
  </si>
  <si>
    <r>
      <rPr>
        <rFont val="&quot;Helvetica Neue&quot;, Helvetica, Arial, sans-serif"/>
        <color rgb="FF1155CC"/>
        <sz val="11.0"/>
        <u/>
      </rPr>
      <t>Rox (USA, Europe) (GB Compatible).zip</t>
    </r>
  </si>
  <si>
    <r>
      <rPr>
        <rFont val="&quot;Helvetica Neue&quot;, Helvetica, Arial, sans-serif"/>
        <color rgb="FF1155CC"/>
        <sz val="11.0"/>
        <u/>
      </rPr>
      <t>Ruby &amp; Rusty Save the Crows (World) (Beta 1) (GB Compatible) (Aftermarket) (Unl).zip</t>
    </r>
  </si>
  <si>
    <r>
      <rPr>
        <rFont val="&quot;Helvetica Neue&quot;, Helvetica, Arial, sans-serif"/>
        <color rgb="FF1155CC"/>
        <sz val="11.0"/>
        <u/>
      </rPr>
      <t>Ruby &amp; Rusty Save the Crows (World) (Beta 2) (GB Compatible) (Aftermarket) (Unl).zip</t>
    </r>
  </si>
  <si>
    <r>
      <rPr>
        <rFont val="&quot;Helvetica Neue&quot;, Helvetica, Arial, sans-serif"/>
        <color rgb="FF1155CC"/>
        <sz val="11.0"/>
        <u/>
      </rPr>
      <t>Ruby &amp; Rusty Save the Crows (World) (Beta 3) (GB Compatible) (Aftermarket) (Unl).zip</t>
    </r>
  </si>
  <si>
    <r>
      <rPr>
        <rFont val="&quot;Helvetica Neue&quot;, Helvetica, Arial, sans-serif"/>
        <color rgb="FF1155CC"/>
        <sz val="11.0"/>
        <u/>
      </rPr>
      <t>Ruby &amp; Rusty Save the Crows (World) (v2.6) (GB Compatible) (Aftermarket) (Unl).zip</t>
    </r>
  </si>
  <si>
    <r>
      <rPr>
        <rFont val="&quot;Helvetica Neue&quot;, Helvetica, Arial, sans-serif"/>
        <color rgb="FF1155CC"/>
        <sz val="11.0"/>
        <u/>
      </rPr>
      <t>Rugrats - Time Travelers (USA, Europe) (GB Compatible).zip</t>
    </r>
  </si>
  <si>
    <r>
      <rPr>
        <rFont val="&quot;Helvetica Neue&quot;, Helvetica, Arial, sans-serif"/>
        <color rgb="FF1155CC"/>
        <sz val="11.0"/>
        <u/>
      </rPr>
      <t>Rugrats - Totally Angelica (USA, Europe).zip</t>
    </r>
  </si>
  <si>
    <r>
      <rPr>
        <rFont val="&quot;Helvetica Neue&quot;, Helvetica, Arial, sans-serif"/>
        <color rgb="FF1155CC"/>
        <sz val="11.0"/>
        <u/>
      </rPr>
      <t>Rugrats - Typisch Angelica (Germany).zip</t>
    </r>
  </si>
  <si>
    <r>
      <rPr>
        <rFont val="&quot;Helvetica Neue&quot;, Helvetica, Arial, sans-serif"/>
        <color rgb="FF1155CC"/>
        <sz val="11.0"/>
        <u/>
      </rPr>
      <t>Rugrats Movie, The (Europe) (SGB Enhanced) (GB Compatible).zip</t>
    </r>
  </si>
  <si>
    <r>
      <rPr>
        <rFont val="&quot;Helvetica Neue&quot;, Helvetica, Arial, sans-serif"/>
        <color rgb="FF1155CC"/>
        <sz val="11.0"/>
        <u/>
      </rPr>
      <t>Rugrats Movie, The (USA) (SGB Enhanced) (GB Compatible).zip</t>
    </r>
  </si>
  <si>
    <r>
      <rPr>
        <rFont val="&quot;Helvetica Neue&quot;, Helvetica, Arial, sans-serif"/>
        <color rgb="FF1155CC"/>
        <sz val="11.0"/>
        <u/>
      </rPr>
      <t>Rugrats en Paris - La pelicula (Spain) (En,Es).zip</t>
    </r>
  </si>
  <si>
    <r>
      <rPr>
        <rFont val="&quot;Helvetica Neue&quot;, Helvetica, Arial, sans-serif"/>
        <color rgb="FF1155CC"/>
        <sz val="11.0"/>
        <u/>
      </rPr>
      <t>Rugrats in Paris - The Movie (USA, Europe).zip</t>
    </r>
  </si>
  <si>
    <r>
      <rPr>
        <rFont val="&quot;Helvetica Neue&quot;, Helvetica, Arial, sans-serif"/>
        <color rgb="FF1155CC"/>
        <sz val="11.0"/>
        <u/>
      </rPr>
      <t>Ruin Run (World) (Demo) (GB Compatible) (Aftermarket) (Unl).zip</t>
    </r>
  </si>
  <si>
    <r>
      <rPr>
        <rFont val="&quot;Helvetica Neue&quot;, Helvetica, Arial, sans-serif"/>
        <color rgb="FF1155CC"/>
        <sz val="11.0"/>
        <u/>
      </rPr>
      <t>Rumble &amp; Tumble (USA) (Demo) (E3 2001).zip</t>
    </r>
  </si>
  <si>
    <r>
      <rPr>
        <rFont val="&quot;Helvetica Neue&quot;, Helvetica, Arial, sans-serif"/>
        <color rgb="FF1155CC"/>
        <sz val="11.0"/>
        <u/>
      </rPr>
      <t>Runelords (USA) (Proto).zip</t>
    </r>
  </si>
  <si>
    <r>
      <rPr>
        <rFont val="&quot;Helvetica Neue&quot;, Helvetica, Arial, sans-serif"/>
        <color rgb="FF1155CC"/>
        <sz val="11.0"/>
        <u/>
      </rPr>
      <t>RunieStory (World) (Aftermarket) (Unl) (Alt).zip</t>
    </r>
  </si>
  <si>
    <r>
      <rPr>
        <rFont val="&quot;Helvetica Neue&quot;, Helvetica, Arial, sans-serif"/>
        <color rgb="FF1155CC"/>
        <sz val="11.0"/>
        <u/>
      </rPr>
      <t>RunieStory (World) (Aftermarket) (Unl).zip</t>
    </r>
  </si>
  <si>
    <r>
      <rPr>
        <rFont val="&quot;Helvetica Neue&quot;, Helvetica, Arial, sans-serif"/>
        <color rgb="FF1155CC"/>
        <sz val="11.0"/>
        <u/>
      </rPr>
      <t>RunieStory (World) (GB Showdown) (Aftermarket) (Unl).zip</t>
    </r>
  </si>
  <si>
    <r>
      <rPr>
        <rFont val="&quot;Helvetica Neue&quot;, Helvetica, Arial, sans-serif"/>
        <color rgb="FF1155CC"/>
        <sz val="11.0"/>
        <u/>
      </rPr>
      <t>RunieStory (World) (v1.1) (Aftermarket) (Unl).zip</t>
    </r>
  </si>
  <si>
    <r>
      <rPr>
        <rFont val="&quot;Helvetica Neue&quot;, Helvetica, Arial, sans-serif"/>
        <color rgb="FF1155CC"/>
        <sz val="11.0"/>
        <u/>
      </rPr>
      <t>Runner (World) (Aftermarket) (Unl).zip</t>
    </r>
  </si>
  <si>
    <r>
      <rPr>
        <rFont val="&quot;Helvetica Neue&quot;, Helvetica, Arial, sans-serif"/>
        <color rgb="FF1155CC"/>
        <sz val="11.0"/>
        <u/>
      </rPr>
      <t>SD Hiryuu no Ken EX (Japan) (SGB Enhanced) (GB Compatible).zip</t>
    </r>
  </si>
  <si>
    <r>
      <rPr>
        <rFont val="&quot;Helvetica Neue&quot;, Helvetica, Arial, sans-serif"/>
        <color rgb="FF1155CC"/>
        <sz val="11.0"/>
        <u/>
      </rPr>
      <t>SGB Test Program (World) (1994.4) (Demo) (SGB Enhanced).zip</t>
    </r>
  </si>
  <si>
    <r>
      <rPr>
        <rFont val="&quot;Helvetica Neue&quot;, Helvetica, Arial, sans-serif"/>
        <color rgb="FF1155CC"/>
        <sz val="11.0"/>
        <u/>
      </rPr>
      <t>SWiV (Europe) (En,Fr,De,Es,It).zip</t>
    </r>
  </si>
  <si>
    <r>
      <rPr>
        <rFont val="&quot;Helvetica Neue&quot;, Helvetica, Arial, sans-serif"/>
        <color rgb="FF1155CC"/>
        <sz val="11.0"/>
        <u/>
      </rPr>
      <t>Saban's Power Rangers - Lightspeed Rescue (USA, Europe).zip</t>
    </r>
  </si>
  <si>
    <r>
      <rPr>
        <rFont val="&quot;Helvetica Neue&quot;, Helvetica, Arial, sans-serif"/>
        <color rgb="FF1155CC"/>
        <sz val="11.0"/>
        <u/>
      </rPr>
      <t>Saban's Power Rangers - Time Force (USA, Europe).zip</t>
    </r>
  </si>
  <si>
    <r>
      <rPr>
        <rFont val="&quot;Helvetica Neue&quot;, Helvetica, Arial, sans-serif"/>
        <color rgb="FF1155CC"/>
        <sz val="11.0"/>
        <u/>
      </rPr>
      <t>Sabrina - The Animated Series - Spooked! (USA, Europe).zip</t>
    </r>
  </si>
  <si>
    <r>
      <rPr>
        <rFont val="&quot;Helvetica Neue&quot;, Helvetica, Arial, sans-serif"/>
        <color rgb="FF1155CC"/>
        <sz val="11.0"/>
        <u/>
      </rPr>
      <t>Sabrina - The Animated Series - Zapped! (Europe) (En,Fr,De).zip</t>
    </r>
  </si>
  <si>
    <r>
      <rPr>
        <rFont val="&quot;Helvetica Neue&quot;, Helvetica, Arial, sans-serif"/>
        <color rgb="FF1155CC"/>
        <sz val="11.0"/>
        <u/>
      </rPr>
      <t>Sabrina - The Animated Series - Zapped! (USA, Europe).zip</t>
    </r>
  </si>
  <si>
    <r>
      <rPr>
        <rFont val="&quot;Helvetica Neue&quot;, Helvetica, Arial, sans-serif"/>
        <color rgb="FF1155CC"/>
        <sz val="11.0"/>
        <u/>
      </rPr>
      <t>Sakata Gorou Kudan no Renju Kyoushitsu (Japan) (SGB Enhanced) (GB Compatible).zip</t>
    </r>
  </si>
  <si>
    <r>
      <rPr>
        <rFont val="&quot;Helvetica Neue&quot;, Helvetica, Arial, sans-serif"/>
        <color rgb="FF1155CC"/>
        <sz val="11.0"/>
        <u/>
      </rPr>
      <t>Sakura Taisen GB - Geki Hana Gumi Nyuutai! (Japan).zip</t>
    </r>
  </si>
  <si>
    <r>
      <rPr>
        <rFont val="&quot;Helvetica Neue&quot;, Helvetica, Arial, sans-serif"/>
        <color rgb="FF1155CC"/>
        <sz val="11.0"/>
        <u/>
      </rPr>
      <t>Sakura Taisen GB 2 - Thunderbolt Sakusen (Japan).zip</t>
    </r>
  </si>
  <si>
    <r>
      <rPr>
        <rFont val="&quot;Helvetica Neue&quot;, Helvetica, Arial, sans-serif"/>
        <color rgb="FF1155CC"/>
        <sz val="11.0"/>
        <u/>
      </rPr>
      <t>Sam the Optimistic Hedgehog (World) (2023-01-16) (GB Compatible) (Aftermarket) (Unl).zip</t>
    </r>
  </si>
  <si>
    <r>
      <rPr>
        <rFont val="&quot;Helvetica Neue&quot;, Helvetica, Arial, sans-serif"/>
        <color rgb="FF1155CC"/>
        <sz val="11.0"/>
        <u/>
      </rPr>
      <t>Sam the Optimistic Hedgehog (World) (2023-01-21) (GB Compatible) (Aftermarket) (Unl).zip</t>
    </r>
  </si>
  <si>
    <r>
      <rPr>
        <rFont val="&quot;Helvetica Neue&quot;, Helvetica, Arial, sans-serif"/>
        <color rgb="FF1155CC"/>
        <sz val="11.0"/>
        <u/>
      </rPr>
      <t>Samurai Kid (Japan).zip</t>
    </r>
  </si>
  <si>
    <r>
      <rPr>
        <rFont val="&quot;Helvetica Neue&quot;, Helvetica, Arial, sans-serif"/>
        <color rgb="FF1155CC"/>
        <sz val="11.0"/>
        <u/>
      </rPr>
      <t>San Francisco Rush - Extreme Racing (USA) (Proto).zip</t>
    </r>
  </si>
  <si>
    <r>
      <rPr>
        <rFont val="&quot;Helvetica Neue&quot;, Helvetica, Arial, sans-serif"/>
        <color rgb="FF1155CC"/>
        <sz val="11.0"/>
        <u/>
      </rPr>
      <t>San Francisco Rush 2049 (USA, Europe).zip</t>
    </r>
  </si>
  <si>
    <r>
      <rPr>
        <rFont val="&quot;Helvetica Neue&quot;, Helvetica, Arial, sans-serif"/>
        <color rgb="FF1155CC"/>
        <sz val="11.0"/>
        <u/>
      </rPr>
      <t>San Guo Wushang 5 (Taiwan) (Unl).zip</t>
    </r>
  </si>
  <si>
    <r>
      <rPr>
        <rFont val="&quot;Helvetica Neue&quot;, Helvetica, Arial, sans-serif"/>
        <color rgb="FF1155CC"/>
        <sz val="11.0"/>
        <u/>
      </rPr>
      <t>Sangokushi - Game Boy Ban 2 (Japan) (SGB Enhanced) (GB Compatible).zip</t>
    </r>
  </si>
  <si>
    <r>
      <rPr>
        <rFont val="&quot;Helvetica Neue&quot;, Helvetica, Arial, sans-serif"/>
        <color rgb="FF1155CC"/>
        <sz val="11.0"/>
        <u/>
      </rPr>
      <t>Sanguozhi - Aoshi Tianxia (Taiwan) (Unl) (Alt).zip</t>
    </r>
  </si>
  <si>
    <r>
      <rPr>
        <rFont val="&quot;Helvetica Neue&quot;, Helvetica, Arial, sans-serif"/>
        <color rgb="FF1155CC"/>
        <sz val="11.0"/>
        <u/>
      </rPr>
      <t>Sanguozhi - Aoshi Tianxia (Taiwan) (Unl).zip</t>
    </r>
  </si>
  <si>
    <r>
      <rPr>
        <rFont val="&quot;Helvetica Neue&quot;, Helvetica, Arial, sans-serif"/>
        <color rgb="FF1155CC"/>
        <sz val="11.0"/>
        <u/>
      </rPr>
      <t>Sanguozhi Wudai (Taiwan) (Unl).zip</t>
    </r>
  </si>
  <si>
    <r>
      <rPr>
        <rFont val="&quot;Helvetica Neue&quot;, Helvetica, Arial, sans-serif"/>
        <color rgb="FF1155CC"/>
        <sz val="11.0"/>
        <u/>
      </rPr>
      <t>Sanrio Timenet - Kako Hen (Japan) (Rev 1) (SGB Enhanced) (GB Compatible).zip</t>
    </r>
  </si>
  <si>
    <r>
      <rPr>
        <rFont val="&quot;Helvetica Neue&quot;, Helvetica, Arial, sans-serif"/>
        <color rgb="FF1155CC"/>
        <sz val="11.0"/>
        <u/>
      </rPr>
      <t>Sanrio Timenet - Kako Hen (Japan) (SGB Enhanced) (GB Compatible).zip</t>
    </r>
  </si>
  <si>
    <r>
      <rPr>
        <rFont val="&quot;Helvetica Neue&quot;, Helvetica, Arial, sans-serif"/>
        <color rgb="FF1155CC"/>
        <sz val="11.0"/>
        <u/>
      </rPr>
      <t>Sanrio Timenet - Mirai Hen (Japan) (Rev 1) (SGB Enhanced) (GB Compatible).zip</t>
    </r>
  </si>
  <si>
    <r>
      <rPr>
        <rFont val="&quot;Helvetica Neue&quot;, Helvetica, Arial, sans-serif"/>
        <color rgb="FF1155CC"/>
        <sz val="11.0"/>
        <u/>
      </rPr>
      <t>Sanrio Timenet - Mirai Hen (Japan) (SGB Enhanced) (GB Compatible).zip</t>
    </r>
  </si>
  <si>
    <r>
      <rPr>
        <rFont val="&quot;Helvetica Neue&quot;, Helvetica, Arial, sans-serif"/>
        <color rgb="FF1155CC"/>
        <sz val="11.0"/>
        <u/>
      </rPr>
      <t>Santa Claus Junior (Europe).zip</t>
    </r>
  </si>
  <si>
    <r>
      <rPr>
        <rFont val="&quot;Helvetica Neue&quot;, Helvetica, Arial, sans-serif"/>
        <color rgb="FF1155CC"/>
        <sz val="11.0"/>
        <u/>
      </rPr>
      <t>Sapphire Hotel - The Little Tales of (World) (v1.2) (Demo) (MBC5) (GB Compatible) (Aftermarket) (Unl).zip</t>
    </r>
  </si>
  <si>
    <r>
      <rPr>
        <rFont val="&quot;Helvetica Neue&quot;, Helvetica, Arial, sans-serif"/>
        <color rgb="FF1155CC"/>
        <sz val="11.0"/>
        <u/>
      </rPr>
      <t>Saru Puncher (Japan) (SGB Enhanced) (GB Compatible).zip</t>
    </r>
  </si>
  <si>
    <r>
      <rPr>
        <rFont val="&quot;Helvetica Neue&quot;, Helvetica, Arial, sans-serif"/>
        <color rgb="FF1155CC"/>
        <sz val="11.0"/>
        <u/>
      </rPr>
      <t>Scooby-Doo! - Classic Creep Capers (USA, Europe).zip</t>
    </r>
  </si>
  <si>
    <r>
      <rPr>
        <rFont val="&quot;Helvetica Neue&quot;, Helvetica, Arial, sans-serif"/>
        <color rgb="FF1155CC"/>
        <sz val="11.0"/>
        <u/>
      </rPr>
      <t>Scrabble (Europe).zip</t>
    </r>
  </si>
  <si>
    <r>
      <rPr>
        <rFont val="&quot;Helvetica Neue&quot;, Helvetica, Arial, sans-serif"/>
        <color rgb="FF1155CC"/>
        <sz val="11.0"/>
        <u/>
      </rPr>
      <t>Sea-Doo HydroCross (USA) (Proto).zip</t>
    </r>
  </si>
  <si>
    <r>
      <rPr>
        <rFont val="&quot;Helvetica Neue&quot;, Helvetica, Arial, sans-serif"/>
        <color rgb="FF1155CC"/>
        <sz val="11.0"/>
        <u/>
      </rPr>
      <t>Second Edition Harry Boy, The - The Secret of the Chamber of Secrets (USA) (Unl).zip</t>
    </r>
  </si>
  <si>
    <r>
      <rPr>
        <rFont val="&quot;Helvetica Neue&quot;, Helvetica, Arial, sans-serif"/>
        <color rgb="FF1155CC"/>
        <sz val="11.0"/>
        <u/>
      </rPr>
      <t>Sei Hai Densetsu (Japan) (SGB Enhanced) (GB Compatible).zip</t>
    </r>
  </si>
  <si>
    <r>
      <rPr>
        <rFont val="&quot;Helvetica Neue&quot;, Helvetica, Arial, sans-serif"/>
        <color rgb="FF1155CC"/>
        <sz val="11.0"/>
        <u/>
      </rPr>
      <t>Seme COM Dungeon - Drururuaga (Japan) (GB Compatible).zip</t>
    </r>
  </si>
  <si>
    <r>
      <rPr>
        <rFont val="&quot;Helvetica Neue&quot;, Helvetica, Arial, sans-serif"/>
        <color rgb="FF1155CC"/>
        <sz val="11.0"/>
        <u/>
      </rPr>
      <t>Senkai Ibunroku Juntei Taisen - TV Animation Senkaiden Houshin Engi Yori (Japan) (SGB Enhanced) (GB Compatible).zip</t>
    </r>
  </si>
  <si>
    <r>
      <rPr>
        <rFont val="&quot;Helvetica Neue&quot;, Helvetica, Arial, sans-serif"/>
        <color rgb="FF1155CC"/>
        <sz val="11.0"/>
        <u/>
      </rPr>
      <t>Sergio Kidd (World) (En,Es) (v1.995) (Aftermarket) (Unl).zip</t>
    </r>
  </si>
  <si>
    <r>
      <rPr>
        <rFont val="&quot;Helvetica Neue&quot;, Helvetica, Arial, sans-serif"/>
        <color rgb="FF1155CC"/>
        <sz val="11.0"/>
        <u/>
      </rPr>
      <t>Sergio Kidd (World) (En,Es) (v2.013) (Aftermarket) (Unl).zip</t>
    </r>
  </si>
  <si>
    <r>
      <rPr>
        <rFont val="&quot;Helvetica Neue&quot;, Helvetica, Arial, sans-serif"/>
        <color rgb="FF1155CC"/>
        <sz val="11.0"/>
        <u/>
      </rPr>
      <t>Sesame Street - Elmo's 123s (Europe) (GB Compatible).zip</t>
    </r>
  </si>
  <si>
    <r>
      <rPr>
        <rFont val="&quot;Helvetica Neue&quot;, Helvetica, Arial, sans-serif"/>
        <color rgb="FF1155CC"/>
        <sz val="11.0"/>
        <u/>
      </rPr>
      <t>Sesame Street - Elmo's 123s (USA) (GB Compatible).zip</t>
    </r>
  </si>
  <si>
    <r>
      <rPr>
        <rFont val="&quot;Helvetica Neue&quot;, Helvetica, Arial, sans-serif"/>
        <color rgb="FF1155CC"/>
        <sz val="11.0"/>
        <u/>
      </rPr>
      <t>Sesame Street - Elmo's ABCs (Europe) (GB Compatible).zip</t>
    </r>
  </si>
  <si>
    <r>
      <rPr>
        <rFont val="&quot;Helvetica Neue&quot;, Helvetica, Arial, sans-serif"/>
        <color rgb="FF1155CC"/>
        <sz val="11.0"/>
        <u/>
      </rPr>
      <t>Sesame Street - Elmo's ABCs (USA) (GB Compatible).zip</t>
    </r>
  </si>
  <si>
    <r>
      <rPr>
        <rFont val="&quot;Helvetica Neue&quot;, Helvetica, Arial, sans-serif"/>
        <color rgb="FF1155CC"/>
        <sz val="11.0"/>
        <u/>
      </rPr>
      <t>Sesame Street - The Adventures of Elmo in Grouchland (Europe) (GB Compatible).zip</t>
    </r>
  </si>
  <si>
    <r>
      <rPr>
        <rFont val="&quot;Helvetica Neue&quot;, Helvetica, Arial, sans-serif"/>
        <color rgb="FF1155CC"/>
        <sz val="11.0"/>
        <u/>
      </rPr>
      <t>Sesame Street - The Adventures of Elmo in Grouchland (USA) (GB Compatible).zip</t>
    </r>
  </si>
  <si>
    <r>
      <rPr>
        <rFont val="&quot;Helvetica Neue&quot;, Helvetica, Arial, sans-serif"/>
        <color rgb="FF1155CC"/>
        <sz val="11.0"/>
        <u/>
      </rPr>
      <t>Sesame Street Sports (Europe).zip</t>
    </r>
  </si>
  <si>
    <r>
      <rPr>
        <rFont val="&quot;Helvetica Neue&quot;, Helvetica, Arial, sans-serif"/>
        <color rgb="FF1155CC"/>
        <sz val="11.0"/>
        <u/>
      </rPr>
      <t>Sesame Street Sports (USA).zip</t>
    </r>
  </si>
  <si>
    <r>
      <rPr>
        <rFont val="&quot;Helvetica Neue&quot;, Helvetica, Arial, sans-serif"/>
        <color rgb="FF1155CC"/>
        <sz val="11.0"/>
        <u/>
      </rPr>
      <t>Sewing Machine Operation Software (Europe) (En,De,It,Nl) (Proto) (GB Compatible).zip</t>
    </r>
  </si>
  <si>
    <r>
      <rPr>
        <rFont val="&quot;Helvetica Neue&quot;, Helvetica, Arial, sans-serif"/>
        <color rgb="FF1155CC"/>
        <sz val="11.0"/>
        <u/>
      </rPr>
      <t>Sewing Machine Operation Software (Europe) (En,Fr,De,It) (GB Compatible).zip</t>
    </r>
  </si>
  <si>
    <r>
      <rPr>
        <rFont val="&quot;Helvetica Neue&quot;, Helvetica, Arial, sans-serif"/>
        <color rgb="FF1155CC"/>
        <sz val="11.0"/>
        <u/>
      </rPr>
      <t>Sewing Machine Operation Software (Europe) (En,Fr,Es,Pt) (Proto) (GB Compatible).zip</t>
    </r>
  </si>
  <si>
    <r>
      <rPr>
        <rFont val="&quot;Helvetica Neue&quot;, Helvetica, Arial, sans-serif"/>
        <color rgb="FF1155CC"/>
        <sz val="11.0"/>
        <u/>
      </rPr>
      <t>Sewing Machine Operation Software (USA) (En,Fr,Es) (GB Compatible).zip</t>
    </r>
  </si>
  <si>
    <r>
      <rPr>
        <rFont val="&quot;Helvetica Neue&quot;, Helvetica, Arial, sans-serif"/>
        <color rgb="FF1155CC"/>
        <sz val="11.0"/>
        <u/>
      </rPr>
      <t>Sgt. Rock - On the Frontline (USA).zip</t>
    </r>
  </si>
  <si>
    <r>
      <rPr>
        <rFont val="&quot;Helvetica Neue&quot;, Helvetica, Arial, sans-serif"/>
        <color rgb="FF1155CC"/>
        <sz val="11.0"/>
        <u/>
      </rPr>
      <t>Shadowgate Classic (Europe) (En,Fr,De,Es,Sv) (Rev 1) (GB Compatible).zip</t>
    </r>
  </si>
  <si>
    <r>
      <rPr>
        <rFont val="&quot;Helvetica Neue&quot;, Helvetica, Arial, sans-serif"/>
        <color rgb="FF1155CC"/>
        <sz val="11.0"/>
        <u/>
      </rPr>
      <t>Shadowgate Classic (USA, Europe) (En,Fr,De,Es,Sv) (GB Compatible).zip</t>
    </r>
  </si>
  <si>
    <r>
      <rPr>
        <rFont val="&quot;Helvetica Neue&quot;, Helvetica, Arial, sans-serif"/>
        <color rgb="FF1155CC"/>
        <sz val="11.0"/>
        <u/>
      </rPr>
      <t>Shadowgate Return (Japan) (GB Compatible).zip</t>
    </r>
  </si>
  <si>
    <r>
      <rPr>
        <rFont val="&quot;Helvetica Neue&quot;, Helvetica, Arial, sans-serif"/>
        <color rgb="FF1155CC"/>
        <sz val="11.0"/>
        <u/>
      </rPr>
      <t>Shaman King Card Game - Chou Senjiryakketsu - Funbari Hen (Japan).zip</t>
    </r>
  </si>
  <si>
    <r>
      <rPr>
        <rFont val="&quot;Helvetica Neue&quot;, Helvetica, Arial, sans-serif"/>
        <color rgb="FF1155CC"/>
        <sz val="11.0"/>
        <u/>
      </rPr>
      <t>Shaman King Card Game - Chou Senjiryakketsu - Meramera Hen (Japan).zip</t>
    </r>
  </si>
  <si>
    <r>
      <rPr>
        <rFont val="&quot;Helvetica Neue&quot;, Helvetica, Arial, sans-serif"/>
        <color rgb="FF1155CC"/>
        <sz val="11.0"/>
        <u/>
      </rPr>
      <t>Shamus (USA, Europe) (GB Compatible).zip</t>
    </r>
  </si>
  <si>
    <r>
      <rPr>
        <rFont val="&quot;Helvetica Neue&quot;, Helvetica, Arial, sans-serif"/>
        <color rgb="FF1155CC"/>
        <sz val="11.0"/>
        <u/>
      </rPr>
      <t>Shanghai Pocket (Europe) (Rev 1) (SGB Enhanced) (GB Compatible).zip</t>
    </r>
  </si>
  <si>
    <r>
      <rPr>
        <rFont val="&quot;Helvetica Neue&quot;, Helvetica, Arial, sans-serif"/>
        <color rgb="FF1155CC"/>
        <sz val="11.0"/>
        <u/>
      </rPr>
      <t>Shanghai Pocket (Europe) (SGB Enhanced) (GB Compatible).zip</t>
    </r>
  </si>
  <si>
    <r>
      <rPr>
        <rFont val="&quot;Helvetica Neue&quot;, Helvetica, Arial, sans-serif"/>
        <color rgb="FF1155CC"/>
        <sz val="11.0"/>
        <u/>
      </rPr>
      <t>Shanghai Pocket (USA) (Rev 1) (Proto) (SGB Enhanced) (GB Compatible).zip</t>
    </r>
  </si>
  <si>
    <r>
      <rPr>
        <rFont val="&quot;Helvetica Neue&quot;, Helvetica, Arial, sans-serif"/>
        <color rgb="FF1155CC"/>
        <sz val="11.0"/>
        <u/>
      </rPr>
      <t>Shanghai Pocket (USA) (SGB Enhanced) (GB Compatible).zip</t>
    </r>
  </si>
  <si>
    <r>
      <rPr>
        <rFont val="&quot;Helvetica Neue&quot;, Helvetica, Arial, sans-serif"/>
        <color rgb="FF1155CC"/>
        <sz val="11.0"/>
        <u/>
      </rPr>
      <t>Shantae (USA) (Beta).zip</t>
    </r>
  </si>
  <si>
    <r>
      <rPr>
        <rFont val="&quot;Helvetica Neue&quot;, Helvetica, Arial, sans-serif"/>
        <color rgb="FF1155CC"/>
        <sz val="11.0"/>
        <u/>
      </rPr>
      <t>Shantae (USA).zip</t>
    </r>
  </si>
  <si>
    <r>
      <rPr>
        <rFont val="&quot;Helvetica Neue&quot;, Helvetica, Arial, sans-serif"/>
        <color rgb="FF1155CC"/>
        <sz val="11.0"/>
        <u/>
      </rPr>
      <t>Shantae (World) (GBA Enhanced) (Switch).zip</t>
    </r>
  </si>
  <si>
    <r>
      <rPr>
        <rFont val="&quot;Helvetica Neue&quot;, Helvetica, Arial, sans-serif"/>
        <color rgb="FF1155CC"/>
        <sz val="11.0"/>
        <u/>
      </rPr>
      <t>Shantae (World) (Limited Run Games).zip</t>
    </r>
  </si>
  <si>
    <r>
      <rPr>
        <rFont val="&quot;Helvetica Neue&quot;, Helvetica, Arial, sans-serif"/>
        <color rgb="FF1155CC"/>
        <sz val="11.0"/>
        <u/>
      </rPr>
      <t>Shantae (World) (Switch).zip</t>
    </r>
  </si>
  <si>
    <r>
      <rPr>
        <rFont val="&quot;Helvetica Neue&quot;, Helvetica, Arial, sans-serif"/>
        <color rgb="FF1155CC"/>
        <sz val="11.0"/>
        <u/>
      </rPr>
      <t>Shaolin Shisan Gun - Ying Xiong Jiu Zhu (Taiwan) (Zh) (Unl).zip</t>
    </r>
  </si>
  <si>
    <r>
      <rPr>
        <rFont val="&quot;Helvetica Neue&quot;, Helvetica, Arial, sans-serif"/>
        <color rgb="FF1155CC"/>
        <sz val="11.0"/>
        <u/>
      </rPr>
      <t>Shaoling Legend - Hero, the Saver (Taiwan) (En) (Unl).zip</t>
    </r>
  </si>
  <si>
    <r>
      <rPr>
        <rFont val="&quot;Helvetica Neue&quot;, Helvetica, Arial, sans-serif"/>
        <color rgb="FF1155CC"/>
        <sz val="11.0"/>
        <u/>
      </rPr>
      <t>Shark Attack (World) (Aftermarket) (Unl).zip</t>
    </r>
  </si>
  <si>
    <r>
      <rPr>
        <rFont val="&quot;Helvetica Neue&quot;, Helvetica, Arial, sans-serif"/>
        <color rgb="FF1155CC"/>
        <sz val="11.0"/>
        <u/>
      </rPr>
      <t>Shaun Palmer's Pro Snowboarder (USA, Australia).zip</t>
    </r>
  </si>
  <si>
    <r>
      <rPr>
        <rFont val="&quot;Helvetica Neue&quot;, Helvetica, Arial, sans-serif"/>
        <color rgb="FF1155CC"/>
        <sz val="11.0"/>
        <u/>
      </rPr>
      <t>Shelly Club (Europe) (En,Fr,De,Es,It).zip</t>
    </r>
  </si>
  <si>
    <r>
      <rPr>
        <rFont val="&quot;Helvetica Neue&quot;, Helvetica, Arial, sans-serif"/>
        <color rgb="FF1155CC"/>
        <sz val="11.0"/>
        <u/>
      </rPr>
      <t>Sheng Shou Wuyu - Shenlong Chuanshuo (Taiwan) (Unl).zip</t>
    </r>
  </si>
  <si>
    <r>
      <rPr>
        <rFont val="&quot;Helvetica Neue&quot;, Helvetica, Arial, sans-serif"/>
        <color rgb="FF1155CC"/>
        <sz val="11.0"/>
        <u/>
      </rPr>
      <t>Shenghuo Jiangmo Lu Waizhuan (Taiwan) (Unl).zip</t>
    </r>
  </si>
  <si>
    <r>
      <rPr>
        <rFont val="&quot;Helvetica Neue&quot;, Helvetica, Arial, sans-serif"/>
        <color rgb="FF1155CC"/>
        <sz val="11.0"/>
        <u/>
      </rPr>
      <t>Shenghuo Jiangmo Lu Waizhuan - Guang Yu An De Lunhui (Taiwan) (Unl).zip</t>
    </r>
  </si>
  <si>
    <r>
      <rPr>
        <rFont val="&quot;Helvetica Neue&quot;, Helvetica, Arial, sans-serif"/>
        <color rgb="FF1155CC"/>
        <sz val="11.0"/>
        <u/>
      </rPr>
      <t>Shengui Diguo Zhi Emo Cheng (Taiwan) (Unl).zip</t>
    </r>
  </si>
  <si>
    <r>
      <rPr>
        <rFont val="&quot;Helvetica Neue&quot;, Helvetica, Arial, sans-serif"/>
        <color rgb="FF1155CC"/>
        <sz val="11.0"/>
        <u/>
      </rPr>
      <t>Shi Mian Maifu - Fengyun Pian (China) (Unl).zip</t>
    </r>
  </si>
  <si>
    <r>
      <rPr>
        <rFont val="&quot;Helvetica Neue&quot;, Helvetica, Arial, sans-serif"/>
        <color rgb="FF1155CC"/>
        <sz val="11.0"/>
        <u/>
      </rPr>
      <t>Shi Mian Maifu - Tianlong Pian (China) (Unl).zip</t>
    </r>
  </si>
  <si>
    <r>
      <rPr>
        <rFont val="&quot;Helvetica Neue&quot;, Helvetica, Arial, sans-serif"/>
        <color rgb="FF1155CC"/>
        <sz val="11.0"/>
        <u/>
      </rPr>
      <t>Shi Mian Maifu - Yingxiong Pian (China) (Unl).zip</t>
    </r>
  </si>
  <si>
    <r>
      <rPr>
        <rFont val="&quot;Helvetica Neue&quot;, Helvetica, Arial, sans-serif"/>
        <color rgb="FF1155CC"/>
        <sz val="11.0"/>
        <u/>
      </rPr>
      <t>Shikong Xing Shou (Taiwan) (Unl).zip</t>
    </r>
  </si>
  <si>
    <r>
      <rPr>
        <rFont val="&quot;Helvetica Neue&quot;, Helvetica, Arial, sans-serif"/>
        <color rgb="FF1155CC"/>
        <sz val="11.0"/>
        <u/>
      </rPr>
      <t>Shin Megami Tensei Devil Children - Aka no Sho (Japan) (Rev 1) (SGB Enhanced) (GB Compatible).zip</t>
    </r>
  </si>
  <si>
    <r>
      <rPr>
        <rFont val="&quot;Helvetica Neue&quot;, Helvetica, Arial, sans-serif"/>
        <color rgb="FF1155CC"/>
        <sz val="11.0"/>
        <u/>
      </rPr>
      <t>Shin Megami Tensei Devil Children - Aka no Sho (Japan) (SGB Enhanced) (GB Compatible).zip</t>
    </r>
  </si>
  <si>
    <r>
      <rPr>
        <rFont val="&quot;Helvetica Neue&quot;, Helvetica, Arial, sans-serif"/>
        <color rgb="FF1155CC"/>
        <sz val="11.0"/>
        <u/>
      </rPr>
      <t>Shin Megami Tensei Devil Children - Kuro no Sho (Japan) (Rev 1) (SGB Enhanced) (GB Compatible).zip</t>
    </r>
  </si>
  <si>
    <r>
      <rPr>
        <rFont val="&quot;Helvetica Neue&quot;, Helvetica, Arial, sans-serif"/>
        <color rgb="FF1155CC"/>
        <sz val="11.0"/>
        <u/>
      </rPr>
      <t>Shin Megami Tensei Devil Children - Kuro no Sho (Japan) (SGB Enhanced) (GB Compatible).zip</t>
    </r>
  </si>
  <si>
    <r>
      <rPr>
        <rFont val="&quot;Helvetica Neue&quot;, Helvetica, Arial, sans-serif"/>
        <color rgb="FF1155CC"/>
        <sz val="11.0"/>
        <u/>
      </rPr>
      <t>Shin Megami Tensei Devil Children - Shiro no Sho (Japan) (Rev 1) (Proto).zip</t>
    </r>
  </si>
  <si>
    <r>
      <rPr>
        <rFont val="&quot;Helvetica Neue&quot;, Helvetica, Arial, sans-serif"/>
        <color rgb="FF1155CC"/>
        <sz val="11.0"/>
        <u/>
      </rPr>
      <t>Shin Megami Tensei Devil Children - Shiro no Sho (Japan).zip</t>
    </r>
  </si>
  <si>
    <r>
      <rPr>
        <rFont val="&quot;Helvetica Neue&quot;, Helvetica, Arial, sans-serif"/>
        <color rgb="FF1155CC"/>
        <sz val="11.0"/>
        <u/>
      </rPr>
      <t>Shin Megami Tensei Trading Card - Card Summoner (Japan).zip</t>
    </r>
  </si>
  <si>
    <r>
      <rPr>
        <rFont val="&quot;Helvetica Neue&quot;, Helvetica, Arial, sans-serif"/>
        <color rgb="FF1155CC"/>
        <sz val="11.0"/>
        <u/>
      </rPr>
      <t>Shinseiki Evangelion - Mahjong Hokan Keikaku (Japan).zip</t>
    </r>
  </si>
  <si>
    <r>
      <rPr>
        <rFont val="&quot;Helvetica Neue&quot;, Helvetica, Arial, sans-serif"/>
        <color rgb="FF1155CC"/>
        <sz val="11.0"/>
        <u/>
      </rPr>
      <t>Shishang Chaoqiang RPG + Gedou + Yizhi Ban Zuhe Ka 18 in 1 (Taiwan) (Unl).zip</t>
    </r>
  </si>
  <si>
    <r>
      <rPr>
        <rFont val="&quot;Helvetica Neue&quot;, Helvetica, Arial, sans-serif"/>
        <color rgb="FF1155CC"/>
        <sz val="11.0"/>
        <u/>
      </rPr>
      <t>Shoot It (World) (Aftermarket) (Unl).zip</t>
    </r>
  </si>
  <si>
    <r>
      <rPr>
        <rFont val="&quot;Helvetica Neue&quot;, Helvetica, Arial, sans-serif"/>
        <color rgb="FF1155CC"/>
        <sz val="11.0"/>
        <u/>
      </rPr>
      <t>Shougi 2 (Japan) (GB Compatible).zip</t>
    </r>
  </si>
  <si>
    <r>
      <rPr>
        <rFont val="&quot;Helvetica Neue&quot;, Helvetica, Arial, sans-serif"/>
        <color rgb="FF1155CC"/>
        <sz val="11.0"/>
        <u/>
      </rPr>
      <t>Shougi 3 (Japan) (GB Compatible).zip</t>
    </r>
  </si>
  <si>
    <r>
      <rPr>
        <rFont val="&quot;Helvetica Neue&quot;, Helvetica, Arial, sans-serif"/>
        <color rgb="FF1155CC"/>
        <sz val="11.0"/>
        <u/>
      </rPr>
      <t>Shrek - Fairy Tale Freakdown (USA, Europe) (En,Fr,De,Es,It).zip</t>
    </r>
  </si>
  <si>
    <r>
      <rPr>
        <rFont val="&quot;Helvetica Neue&quot;, Helvetica, Arial, sans-serif"/>
        <color rgb="FF1155CC"/>
        <sz val="11.0"/>
        <u/>
      </rPr>
      <t>Shuihu Shenshou (Taiwan) (Unl) (Alt).zip</t>
    </r>
  </si>
  <si>
    <r>
      <rPr>
        <rFont val="&quot;Helvetica Neue&quot;, Helvetica, Arial, sans-serif"/>
        <color rgb="FF1155CC"/>
        <sz val="11.0"/>
        <u/>
      </rPr>
      <t>Shuihu Shenshou (Taiwan) (Unl).zip</t>
    </r>
  </si>
  <si>
    <r>
      <rPr>
        <rFont val="&quot;Helvetica Neue&quot;, Helvetica, Arial, sans-serif"/>
        <color rgb="FF1155CC"/>
        <sz val="11.0"/>
        <u/>
      </rPr>
      <t>Shuihu Zhuan - Jingdian Ban (Taiwan) (Unl).zip</t>
    </r>
  </si>
  <si>
    <r>
      <rPr>
        <rFont val="&quot;Helvetica Neue&quot;, Helvetica, Arial, sans-serif"/>
        <color rgb="FF1155CC"/>
        <sz val="11.0"/>
        <u/>
      </rPr>
      <t>Shuihu Zhuan Zhi Qunmo Fengyun Lu (China) (Unl).zip</t>
    </r>
  </si>
  <si>
    <r>
      <rPr>
        <rFont val="&quot;Helvetica Neue&quot;, Helvetica, Arial, sans-serif"/>
        <color rgb="FF1155CC"/>
        <sz val="11.0"/>
        <u/>
      </rPr>
      <t>Shuma Baobei - Chao Mengmeng Fanji Zhan (Taiwan) (Zh) (Unl).zip</t>
    </r>
  </si>
  <si>
    <r>
      <rPr>
        <rFont val="&quot;Helvetica Neue&quot;, Helvetica, Arial, sans-serif"/>
        <color rgb="FF1155CC"/>
        <sz val="11.0"/>
        <u/>
      </rPr>
      <t>Shuma Baobei - Hai Zhi Shen (Taiwan) (Zh) (Unl).zip</t>
    </r>
  </si>
  <si>
    <r>
      <rPr>
        <rFont val="&quot;Helvetica Neue&quot;, Helvetica, Arial, sans-serif"/>
        <color rgb="FF1155CC"/>
        <sz val="11.0"/>
        <u/>
      </rPr>
      <t>Shuma Baobei - Huojian Bingtuan (Taiwan) (Unl).zip</t>
    </r>
  </si>
  <si>
    <r>
      <rPr>
        <rFont val="&quot;Helvetica Neue&quot;, Helvetica, Arial, sans-serif"/>
        <color rgb="FF1155CC"/>
        <sz val="11.0"/>
        <u/>
      </rPr>
      <t>Shuma Baobei DX6 (Taiwan) (Unl).zip</t>
    </r>
  </si>
  <si>
    <r>
      <rPr>
        <rFont val="&quot;Helvetica Neue&quot;, Helvetica, Arial, sans-serif"/>
        <color rgb="FF1155CC"/>
        <sz val="11.0"/>
        <u/>
      </rPr>
      <t>Shuma Baolong - Diannao Pian (Taiwan) (Zh) (Unl).zip</t>
    </r>
  </si>
  <si>
    <r>
      <rPr>
        <rFont val="&quot;Helvetica Neue&quot;, Helvetica, Arial, sans-serif"/>
        <color rgb="FF1155CC"/>
        <sz val="11.0"/>
        <u/>
      </rPr>
      <t>Shuma Baolong - Koudai Ban (Taiwan) (Unl) (Alt).zip</t>
    </r>
  </si>
  <si>
    <r>
      <rPr>
        <rFont val="&quot;Helvetica Neue&quot;, Helvetica, Arial, sans-serif"/>
        <color rgb="FF1155CC"/>
        <sz val="11.0"/>
        <u/>
      </rPr>
      <t>Shuma Baolong - Koudai Ban (Taiwan) (Unl).zip</t>
    </r>
  </si>
  <si>
    <r>
      <rPr>
        <rFont val="&quot;Helvetica Neue&quot;, Helvetica, Arial, sans-serif"/>
        <color rgb="FF1155CC"/>
        <sz val="11.0"/>
        <u/>
      </rPr>
      <t>Shuma Baolong - Shuijing Ban (Taiwan) (Li Cheng) (Unl).zip</t>
    </r>
  </si>
  <si>
    <r>
      <rPr>
        <rFont val="&quot;Helvetica Neue&quot;, Helvetica, Arial, sans-serif"/>
        <color rgb="FF1155CC"/>
        <sz val="11.0"/>
        <u/>
      </rPr>
      <t>Shuma Baolong - Shuijing Ban (Taiwan) (Vast Fame) (Unl).zip</t>
    </r>
  </si>
  <si>
    <r>
      <rPr>
        <rFont val="&quot;Helvetica Neue&quot;, Helvetica, Arial, sans-serif"/>
        <color rgb="FF1155CC"/>
        <sz val="11.0"/>
        <u/>
      </rPr>
      <t>Shuma Baolong - Shuijing Ban II (Taiwan) (Unl).zip</t>
    </r>
  </si>
  <si>
    <r>
      <rPr>
        <rFont val="&quot;Helvetica Neue&quot;, Helvetica, Arial, sans-serif"/>
        <color rgb="FF1155CC"/>
        <sz val="11.0"/>
        <u/>
      </rPr>
      <t>Shuma Baolong 02 4 (China) (Unl).zip</t>
    </r>
  </si>
  <si>
    <r>
      <rPr>
        <rFont val="&quot;Helvetica Neue&quot;, Helvetica, Arial, sans-serif"/>
        <color rgb="FF1155CC"/>
        <sz val="11.0"/>
        <u/>
      </rPr>
      <t>Shuma Baolong 02 4 (Taiwan) (Unl).zip</t>
    </r>
  </si>
  <si>
    <r>
      <rPr>
        <rFont val="&quot;Helvetica Neue&quot;, Helvetica, Arial, sans-serif"/>
        <color rgb="FF1155CC"/>
        <sz val="11.0"/>
        <u/>
      </rPr>
      <t>Shuma Baolong 02 5 (Taiwan) (Unl).zip</t>
    </r>
  </si>
  <si>
    <r>
      <rPr>
        <rFont val="&quot;Helvetica Neue&quot;, Helvetica, Arial, sans-serif"/>
        <color rgb="FF1155CC"/>
        <sz val="11.0"/>
        <u/>
      </rPr>
      <t>Shuma Baolong 2 (China) (Unl).zip</t>
    </r>
  </si>
  <si>
    <r>
      <rPr>
        <rFont val="&quot;Helvetica Neue&quot;, Helvetica, Arial, sans-serif"/>
        <color rgb="FF1155CC"/>
        <sz val="11.0"/>
        <u/>
      </rPr>
      <t>Shuma Baolong 3 (China) (Unl).zip</t>
    </r>
  </si>
  <si>
    <r>
      <rPr>
        <rFont val="&quot;Helvetica Neue&quot;, Helvetica, Arial, sans-serif"/>
        <color rgb="FF1155CC"/>
        <sz val="11.0"/>
        <u/>
      </rPr>
      <t>Shuma Baolong 9 - Baolong Pian (Taiwan) (Zh) (Unl).zip</t>
    </r>
  </si>
  <si>
    <r>
      <rPr>
        <rFont val="&quot;Helvetica Neue&quot;, Helvetica, Arial, sans-serif"/>
        <color rgb="FF1155CC"/>
        <sz val="11.0"/>
        <u/>
      </rPr>
      <t>Shuma Baolong Zhuanji 10 in 1 (Taiwan) (Unl).zip</t>
    </r>
  </si>
  <si>
    <r>
      <rPr>
        <rFont val="&quot;Helvetica Neue&quot;, Helvetica, Arial, sans-serif"/>
        <color rgb="FF1155CC"/>
        <sz val="11.0"/>
        <u/>
      </rPr>
      <t>Shutokou Racing, The (Japan) (SGB Enhanced) (GB Compatible).zip</t>
    </r>
  </si>
  <si>
    <r>
      <rPr>
        <rFont val="&quot;Helvetica Neue&quot;, Helvetica, Arial, sans-serif"/>
        <color rgb="FF1155CC"/>
        <sz val="11.0"/>
        <u/>
      </rPr>
      <t>Silent Hill 2 - 20th Anniversary Demake (World) (2021-04-16) (Proto) (GB Compatible) (Aftermarket) (Unl).zip</t>
    </r>
  </si>
  <si>
    <r>
      <rPr>
        <rFont val="&quot;Helvetica Neue&quot;, Helvetica, Arial, sans-serif"/>
        <color rgb="FF1155CC"/>
        <sz val="11.0"/>
        <u/>
      </rPr>
      <t>Silent Hill 2 - 20th Anniversary Demake (World) (2021-08-24) (Proto) (GB Compatible) (Aftermarket) (Unl).zip</t>
    </r>
  </si>
  <si>
    <r>
      <rPr>
        <rFont val="&quot;Helvetica Neue&quot;, Helvetica, Arial, sans-serif"/>
        <color rgb="FF1155CC"/>
        <sz val="11.0"/>
        <u/>
      </rPr>
      <t>Silent Hill 2 - 20th Anniversary Demake (World) (2021-09-13) (Proto) (GB Compatible) (Aftermarket) (Unl).zip</t>
    </r>
  </si>
  <si>
    <r>
      <rPr>
        <rFont val="&quot;Helvetica Neue&quot;, Helvetica, Arial, sans-serif"/>
        <color rgb="FF1155CC"/>
        <sz val="11.0"/>
        <u/>
      </rPr>
      <t>Silent Hill 2 - 20th Anniversary Demake (World) (2021-11-07) (Proto) (GB Compatible) (Aftermarket) (Unl).zip</t>
    </r>
  </si>
  <si>
    <r>
      <rPr>
        <rFont val="&quot;Helvetica Neue&quot;, Helvetica, Arial, sans-serif"/>
        <color rgb="FF1155CC"/>
        <sz val="11.0"/>
        <u/>
      </rPr>
      <t>Silent Hill 2 - 20th Anniversary Demake (World) (2021-12-03) (Proto) (GB Compatible) (Aftermarket) (Unl).zip</t>
    </r>
  </si>
  <si>
    <r>
      <rPr>
        <rFont val="&quot;Helvetica Neue&quot;, Helvetica, Arial, sans-serif"/>
        <color rgb="FF1155CC"/>
        <sz val="11.0"/>
        <u/>
      </rPr>
      <t>Silent Hill 2 - 20th Anniversary Demake (World) (2021-12-09) (Proto) (GB Compatible) (Aftermarket) (Unl).zip</t>
    </r>
  </si>
  <si>
    <r>
      <rPr>
        <rFont val="&quot;Helvetica Neue&quot;, Helvetica, Arial, sans-serif"/>
        <color rgb="FF1155CC"/>
        <sz val="11.0"/>
        <u/>
      </rPr>
      <t>Silent Hill 2 - Born From a Wish (World) (2023-10-03) (Demo) (Aftermarket) (Unl).zip</t>
    </r>
  </si>
  <si>
    <r>
      <rPr>
        <rFont val="&quot;Helvetica Neue&quot;, Helvetica, Arial, sans-serif"/>
        <color rgb="FF1155CC"/>
        <sz val="11.0"/>
        <u/>
      </rPr>
      <t>Simpsons, The - Night of the Living Treehouse of Horror (USA, Europe).zip</t>
    </r>
  </si>
  <si>
    <r>
      <rPr>
        <rFont val="&quot;Helvetica Neue&quot;, Helvetica, Arial, sans-serif"/>
        <color rgb="FF1155CC"/>
        <sz val="11.0"/>
        <u/>
      </rPr>
      <t>Sir Knight (World) (Aftermarket) (Unl).zip</t>
    </r>
  </si>
  <si>
    <r>
      <rPr>
        <rFont val="&quot;Helvetica Neue&quot;, Helvetica, Arial, sans-serif"/>
        <color rgb="FF1155CC"/>
        <sz val="11.0"/>
        <u/>
      </rPr>
      <t>Skelby (World) (Aftermarket) (Unl).zip</t>
    </r>
  </si>
  <si>
    <r>
      <rPr>
        <rFont val="&quot;Helvetica Neue&quot;, Helvetica, Arial, sans-serif"/>
        <color rgb="FF1155CC"/>
        <sz val="11.0"/>
        <u/>
      </rPr>
      <t>Skull Nightmare (World) (Aftermarket) (Unl).zip</t>
    </r>
  </si>
  <si>
    <r>
      <rPr>
        <rFont val="&quot;Helvetica Neue&quot;, Helvetica, Arial, sans-serif"/>
        <color rgb="FF1155CC"/>
        <sz val="11.0"/>
        <u/>
      </rPr>
      <t>Skycon (World) (Aftermarket) (Unl).zip</t>
    </r>
  </si>
  <si>
    <r>
      <rPr>
        <rFont val="&quot;Helvetica Neue&quot;, Helvetica, Arial, sans-serif"/>
        <color rgb="FF1155CC"/>
        <sz val="11.0"/>
        <u/>
      </rPr>
      <t>Slime's Adventure (World) (Proto) (GB Compatible) (Aftermarket) (Unl).zip</t>
    </r>
  </si>
  <si>
    <r>
      <rPr>
        <rFont val="&quot;Helvetica Neue&quot;, Helvetica, Arial, sans-serif"/>
        <color rgb="FF1155CC"/>
        <sz val="11.0"/>
        <u/>
      </rPr>
      <t>Slime Dungeon (World) (GB Compatible) (Aftermarket) (Unl).zip</t>
    </r>
  </si>
  <si>
    <r>
      <rPr>
        <rFont val="&quot;Helvetica Neue&quot;, Helvetica, Arial, sans-serif"/>
        <color rgb="FF1155CC"/>
        <sz val="11.0"/>
        <u/>
      </rPr>
      <t>Sludge &amp; Sorcery (World) (GB Compatible) (Aftermarket) (Unl).zip</t>
    </r>
  </si>
  <si>
    <r>
      <rPr>
        <rFont val="&quot;Helvetica Neue&quot;, Helvetica, Arial, sans-serif"/>
        <color rgb="FF1155CC"/>
        <sz val="11.0"/>
        <u/>
      </rPr>
      <t>Smickeonn - The Game 2 - Virtual Boy Edition (World) (Aftermarket) (Unl).zip</t>
    </r>
  </si>
  <si>
    <r>
      <rPr>
        <rFont val="&quot;Helvetica Neue&quot;, Helvetica, Arial, sans-serif"/>
        <color rgb="FF1155CC"/>
        <sz val="11.0"/>
        <u/>
      </rPr>
      <t>Smickeonn - The Game Boy Adventure (World) (Aftermarket) (Unl).zip</t>
    </r>
  </si>
  <si>
    <r>
      <rPr>
        <rFont val="&quot;Helvetica Neue&quot;, Helvetica, Arial, sans-serif"/>
        <color rgb="FF1155CC"/>
        <sz val="11.0"/>
        <u/>
      </rPr>
      <t>Smickeonn - The Game Deluxe (World) (GB Compatible) (Aftermarket) (Unl).zip</t>
    </r>
  </si>
  <si>
    <r>
      <rPr>
        <rFont val="&quot;Helvetica Neue&quot;, Helvetica, Arial, sans-serif"/>
        <color rgb="FF1155CC"/>
        <sz val="11.0"/>
        <u/>
      </rPr>
      <t>Smurfs Nightmare, The (Europe) (En,Fr,De,Es).zip</t>
    </r>
  </si>
  <si>
    <r>
      <rPr>
        <rFont val="&quot;Helvetica Neue&quot;, Helvetica, Arial, sans-serif"/>
        <color rgb="FF1155CC"/>
        <sz val="11.0"/>
        <u/>
      </rPr>
      <t>Smurfs Nightmare, The (USA).zip</t>
    </r>
  </si>
  <si>
    <r>
      <rPr>
        <rFont val="&quot;Helvetica Neue&quot;, Helvetica, Arial, sans-serif"/>
        <color rgb="FF1155CC"/>
        <sz val="11.0"/>
        <u/>
      </rPr>
      <t>Snail DX, The (World) (GB Compatible) (Aftermarket) (Unl).zip</t>
    </r>
  </si>
  <si>
    <r>
      <rPr>
        <rFont val="&quot;Helvetica Neue&quot;, Helvetica, Arial, sans-serif"/>
        <color rgb="FF1155CC"/>
        <sz val="11.0"/>
        <u/>
      </rPr>
      <t>Snail DX, The (World) (v1.2) (GB Compatible) (Aftermarket) (Unl).zip</t>
    </r>
  </si>
  <si>
    <r>
      <rPr>
        <rFont val="&quot;Helvetica Neue&quot;, Helvetica, Arial, sans-serif"/>
        <color rgb="FF1155CC"/>
        <sz val="11.0"/>
        <u/>
      </rPr>
      <t>Snobow Champion (Japan).zip</t>
    </r>
  </si>
  <si>
    <r>
      <rPr>
        <rFont val="&quot;Helvetica Neue&quot;, Helvetica, Arial, sans-serif"/>
        <color rgb="FF1155CC"/>
        <sz val="11.0"/>
        <u/>
      </rPr>
      <t>Snoopy Tennis (Europe) (En,Fr,De,Es,It,Nl) (Beta).zip</t>
    </r>
  </si>
  <si>
    <r>
      <rPr>
        <rFont val="&quot;Helvetica Neue&quot;, Helvetica, Arial, sans-serif"/>
        <color rgb="FF1155CC"/>
        <sz val="11.0"/>
        <u/>
      </rPr>
      <t>Snoopy Tennis (Europe) (En,Fr,De,Es,It,Nl).zip</t>
    </r>
  </si>
  <si>
    <r>
      <rPr>
        <rFont val="&quot;Helvetica Neue&quot;, Helvetica, Arial, sans-serif"/>
        <color rgb="FF1155CC"/>
        <sz val="11.0"/>
        <u/>
      </rPr>
      <t>Snoopy Tennis (Japan).zip</t>
    </r>
  </si>
  <si>
    <r>
      <rPr>
        <rFont val="&quot;Helvetica Neue&quot;, Helvetica, Arial, sans-serif"/>
        <color rgb="FF1155CC"/>
        <sz val="11.0"/>
        <u/>
      </rPr>
      <t>Snoopy Tennis (USA) (En,Fr,Es).zip</t>
    </r>
  </si>
  <si>
    <r>
      <rPr>
        <rFont val="&quot;Helvetica Neue&quot;, Helvetica, Arial, sans-serif"/>
        <color rgb="FF1155CC"/>
        <sz val="11.0"/>
        <u/>
      </rPr>
      <t>Snooze (World) (GB Compatible) (Aftermarket) (Unl).zip</t>
    </r>
  </si>
  <si>
    <r>
      <rPr>
        <rFont val="&quot;Helvetica Neue&quot;, Helvetica, Arial, sans-serif"/>
        <color rgb="FF1155CC"/>
        <sz val="11.0"/>
        <u/>
      </rPr>
      <t>SnowCross (Europe) (En,Fr,De,Es,It,Pt).zip</t>
    </r>
  </si>
  <si>
    <r>
      <rPr>
        <rFont val="&quot;Helvetica Neue&quot;, Helvetica, Arial, sans-serif"/>
        <color rgb="FF1155CC"/>
        <sz val="11.0"/>
        <u/>
      </rPr>
      <t>Snow White and the Seven Dwarfs (Europe) (En,Fr,De,Es,It,Nl,Sv,No,Da).zip</t>
    </r>
  </si>
  <si>
    <r>
      <rPr>
        <rFont val="&quot;Helvetica Neue&quot;, Helvetica, Arial, sans-serif"/>
        <color rgb="FF1155CC"/>
        <sz val="11.0"/>
        <u/>
      </rPr>
      <t>Snow White and the Seven Dwarfs (USA).zip</t>
    </r>
  </si>
  <si>
    <r>
      <rPr>
        <rFont val="&quot;Helvetica Neue&quot;, Helvetica, Arial, sans-serif"/>
        <color rgb="FF1155CC"/>
        <sz val="11.0"/>
        <u/>
      </rPr>
      <t>Soccer Manager (Europe) (En,Fr,De,Es).zip</t>
    </r>
  </si>
  <si>
    <r>
      <rPr>
        <rFont val="&quot;Helvetica Neue&quot;, Helvetica, Arial, sans-serif"/>
        <color rgb="FF1155CC"/>
        <sz val="11.0"/>
        <u/>
      </rPr>
      <t>Sofia the Witch - Curse of the Monster Moon (World) (Demo) (Aftermarket) (Unl).zip</t>
    </r>
  </si>
  <si>
    <r>
      <rPr>
        <rFont val="&quot;Helvetica Neue&quot;, Helvetica, Arial, sans-serif"/>
        <color rgb="FF1155CC"/>
        <sz val="11.0"/>
        <u/>
      </rPr>
      <t>Solomon (Japan).zip</t>
    </r>
  </si>
  <si>
    <r>
      <rPr>
        <rFont val="&quot;Helvetica Neue&quot;, Helvetica, Arial, sans-serif"/>
        <color rgb="FF1155CC"/>
        <sz val="11.0"/>
        <u/>
      </rPr>
      <t>Sonic Adventure 7 (Taiwan) (En) (Unl).zip</t>
    </r>
  </si>
  <si>
    <r>
      <rPr>
        <rFont val="&quot;Helvetica Neue&quot;, Helvetica, Arial, sans-serif"/>
        <color rgb="FF1155CC"/>
        <sz val="11.0"/>
        <u/>
      </rPr>
      <t>Sonic Adventure 8 (Taiwan) (En) (Rumble Version) (Unl).zip</t>
    </r>
  </si>
  <si>
    <r>
      <rPr>
        <rFont val="&quot;Helvetica Neue&quot;, Helvetica, Arial, sans-serif"/>
        <color rgb="FF1155CC"/>
        <sz val="11.0"/>
        <u/>
      </rPr>
      <t>Soreike! Anpanman - 5-tsu no Tou no Ousama (Japan).zip</t>
    </r>
  </si>
  <si>
    <r>
      <rPr>
        <rFont val="&quot;Helvetica Neue&quot;, Helvetica, Arial, sans-serif"/>
        <color rgb="FF1155CC"/>
        <sz val="11.0"/>
        <u/>
      </rPr>
      <t>Soreike! Anpanman - Fushigi na Nikoniko Album (Japan) (SGB Enhanced) (GB Compatible).zip</t>
    </r>
  </si>
  <si>
    <r>
      <rPr>
        <rFont val="&quot;Helvetica Neue&quot;, Helvetica, Arial, sans-serif"/>
        <color rgb="FF1155CC"/>
        <sz val="11.0"/>
        <u/>
      </rPr>
      <t>Soukoban Densetsu - Hikari to Yami no Kuni (Japan) (SGB Enhanced) (GB Compatible).zip</t>
    </r>
  </si>
  <si>
    <r>
      <rPr>
        <rFont val="&quot;Helvetica Neue&quot;, Helvetica, Arial, sans-serif"/>
        <color rgb="FF1155CC"/>
        <sz val="11.0"/>
        <u/>
      </rPr>
      <t>Soul Getter - Houkago Bouken RPG (Japan) (GB Compatible).zip</t>
    </r>
  </si>
  <si>
    <r>
      <rPr>
        <rFont val="&quot;Helvetica Neue&quot;, Helvetica, Arial, sans-serif"/>
        <color rgb="FF1155CC"/>
        <sz val="11.0"/>
        <u/>
      </rPr>
      <t>South Park (USA) (Proto).zip</t>
    </r>
  </si>
  <si>
    <r>
      <rPr>
        <rFont val="&quot;Helvetica Neue&quot;, Helvetica, Arial, sans-serif"/>
        <color rgb="FF1155CC"/>
        <sz val="11.0"/>
        <u/>
      </rPr>
      <t>Space-Net - Cosmo Blue (Japan).zip</t>
    </r>
  </si>
  <si>
    <r>
      <rPr>
        <rFont val="&quot;Helvetica Neue&quot;, Helvetica, Arial, sans-serif"/>
        <color rgb="FF1155CC"/>
        <sz val="11.0"/>
        <u/>
      </rPr>
      <t>Space-Net - Cosmo Neo (Japan) (Proto).zip</t>
    </r>
  </si>
  <si>
    <r>
      <rPr>
        <rFont val="&quot;Helvetica Neue&quot;, Helvetica, Arial, sans-serif"/>
        <color rgb="FF1155CC"/>
        <sz val="11.0"/>
        <u/>
      </rPr>
      <t>Space-Net - Cosmo Red (Japan).zip</t>
    </r>
  </si>
  <si>
    <r>
      <rPr>
        <rFont val="&quot;Helvetica Neue&quot;, Helvetica, Arial, sans-serif"/>
        <color rgb="FF1155CC"/>
        <sz val="11.0"/>
        <u/>
      </rPr>
      <t>Space Baby (USA) (Unl).zip</t>
    </r>
  </si>
  <si>
    <r>
      <rPr>
        <rFont val="&quot;Helvetica Neue&quot;, Helvetica, Arial, sans-serif"/>
        <color rgb="FF1155CC"/>
        <sz val="11.0"/>
        <u/>
      </rPr>
      <t>Space Fleet (World) (Proto) (GB Compatible) (Aftermarket) (Unl).zip</t>
    </r>
  </si>
  <si>
    <r>
      <rPr>
        <rFont val="&quot;Helvetica Neue&quot;, Helvetica, Arial, sans-serif"/>
        <color rgb="FF1155CC"/>
        <sz val="11.0"/>
        <u/>
      </rPr>
      <t>Space Invaders (USA, Europe) (GB Compatible).zip</t>
    </r>
  </si>
  <si>
    <r>
      <rPr>
        <rFont val="&quot;Helvetica Neue&quot;, Helvetica, Arial, sans-serif"/>
        <color rgb="FF1155CC"/>
        <sz val="11.0"/>
        <u/>
      </rPr>
      <t>Space Invaders X (Japan) (En) (GB Compatible).zip</t>
    </r>
  </si>
  <si>
    <r>
      <rPr>
        <rFont val="&quot;Helvetica Neue&quot;, Helvetica, Arial, sans-serif"/>
        <color rgb="FF1155CC"/>
        <sz val="11.0"/>
        <u/>
      </rPr>
      <t>Space Invasion &amp; Karate Joe (Europe) (Unl).zip</t>
    </r>
  </si>
  <si>
    <r>
      <rPr>
        <rFont val="&quot;Helvetica Neue&quot;, Helvetica, Arial, sans-serif"/>
        <color rgb="FF1155CC"/>
        <sz val="11.0"/>
        <u/>
      </rPr>
      <t>Space Invasion &amp; Painter (Europe) (Unl).zip</t>
    </r>
  </si>
  <si>
    <r>
      <rPr>
        <rFont val="&quot;Helvetica Neue&quot;, Helvetica, Arial, sans-serif"/>
        <color rgb="FF1155CC"/>
        <sz val="11.0"/>
        <u/>
      </rPr>
      <t>Space Invasion (Europe) (Unl).zip</t>
    </r>
  </si>
  <si>
    <r>
      <rPr>
        <rFont val="&quot;Helvetica Neue&quot;, Helvetica, Arial, sans-serif"/>
        <color rgb="FF1155CC"/>
        <sz val="11.0"/>
        <u/>
      </rPr>
      <t>Space Marauder (USA).zip</t>
    </r>
  </si>
  <si>
    <r>
      <rPr>
        <rFont val="&quot;Helvetica Neue&quot;, Helvetica, Arial, sans-serif"/>
        <color rgb="FF1155CC"/>
        <sz val="11.0"/>
        <u/>
      </rPr>
      <t>Space War (World) (Proto) (GB Compatible) (Aftermarket) (Unl).zip</t>
    </r>
  </si>
  <si>
    <r>
      <rPr>
        <rFont val="&quot;Helvetica Neue&quot;, Helvetica, Arial, sans-serif"/>
        <color rgb="FF1155CC"/>
        <sz val="11.0"/>
        <u/>
      </rPr>
      <t>Spacestation Silicon Valley (Europe) (En,Fr,De,Es,It,Nl,Sv) (GB Compatible).zip</t>
    </r>
  </si>
  <si>
    <r>
      <rPr>
        <rFont val="&quot;Helvetica Neue&quot;, Helvetica, Arial, sans-serif"/>
        <color rgb="FF1155CC"/>
        <sz val="11.0"/>
        <u/>
      </rPr>
      <t>Spawn (USA).zip</t>
    </r>
  </si>
  <si>
    <r>
      <rPr>
        <rFont val="&quot;Helvetica Neue&quot;, Helvetica, Arial, sans-serif"/>
        <color rgb="FF1155CC"/>
        <sz val="11.0"/>
        <u/>
      </rPr>
      <t>Spectipede (World) (Aftermarket) (Unl).zip</t>
    </r>
  </si>
  <si>
    <r>
      <rPr>
        <rFont val="&quot;Helvetica Neue&quot;, Helvetica, Arial, sans-serif"/>
        <color rgb="FF1155CC"/>
        <sz val="11.0"/>
        <u/>
      </rPr>
      <t>Speedy Gonzales - Aztec Adventure (Japan) (Proto) (GB Compatible).zip</t>
    </r>
  </si>
  <si>
    <r>
      <rPr>
        <rFont val="&quot;Helvetica Neue&quot;, Helvetica, Arial, sans-serif"/>
        <color rgb="FF1155CC"/>
        <sz val="11.0"/>
        <u/>
      </rPr>
      <t>Speedy Gonzales - Aztec Adventure (USA, Europe) (GB Compatible).zip</t>
    </r>
  </si>
  <si>
    <r>
      <rPr>
        <rFont val="&quot;Helvetica Neue&quot;, Helvetica, Arial, sans-serif"/>
        <color rgb="FF1155CC"/>
        <sz val="11.0"/>
        <u/>
      </rPr>
      <t>Spider-Man (France).zip</t>
    </r>
  </si>
  <si>
    <r>
      <rPr>
        <rFont val="&quot;Helvetica Neue&quot;, Helvetica, Arial, sans-serif"/>
        <color rgb="FF1155CC"/>
        <sz val="11.0"/>
        <u/>
      </rPr>
      <t>Spider-Man (Japan).zip</t>
    </r>
  </si>
  <si>
    <r>
      <rPr>
        <rFont val="&quot;Helvetica Neue&quot;, Helvetica, Arial, sans-serif"/>
        <color rgb="FF1155CC"/>
        <sz val="11.0"/>
        <u/>
      </rPr>
      <t>Spider-Man (USA, Europe).zip</t>
    </r>
  </si>
  <si>
    <r>
      <rPr>
        <rFont val="&quot;Helvetica Neue&quot;, Helvetica, Arial, sans-serif"/>
        <color rgb="FF1155CC"/>
        <sz val="11.0"/>
        <u/>
      </rPr>
      <t>Spider-Man 2 - The Sinister Six (USA, Europe).zip</t>
    </r>
  </si>
  <si>
    <r>
      <rPr>
        <rFont val="&quot;Helvetica Neue&quot;, Helvetica, Arial, sans-serif"/>
        <color rgb="FF1155CC"/>
        <sz val="11.0"/>
        <u/>
      </rPr>
      <t>Spider-Man 3 - Movie Version (USA) (Unl).zip</t>
    </r>
  </si>
  <si>
    <r>
      <rPr>
        <rFont val="&quot;Helvetica Neue&quot;, Helvetica, Arial, sans-serif"/>
        <color rgb="FF1155CC"/>
        <sz val="11.0"/>
        <u/>
      </rPr>
      <t>Spiky Harold (World) (Aftermarket) (Unl).zip</t>
    </r>
  </si>
  <si>
    <r>
      <rPr>
        <rFont val="&quot;Helvetica Neue&quot;, Helvetica, Arial, sans-serif"/>
        <color rgb="FF1155CC"/>
        <sz val="11.0"/>
        <u/>
      </rPr>
      <t>Spirou - The Robot Invasion (Europe) (En,Fr,De,Es,It,Nl,Da).zip</t>
    </r>
  </si>
  <si>
    <r>
      <rPr>
        <rFont val="&quot;Helvetica Neue&quot;, Helvetica, Arial, sans-serif"/>
        <color rgb="FF1155CC"/>
        <sz val="11.0"/>
        <u/>
      </rPr>
      <t>SpongeBob SquarePants - Legend of the Lost Spatula (USA, Europe).zip</t>
    </r>
  </si>
  <si>
    <r>
      <rPr>
        <rFont val="&quot;Helvetica Neue&quot;, Helvetica, Arial, sans-serif"/>
        <color rgb="FF1155CC"/>
        <sz val="11.0"/>
        <u/>
      </rPr>
      <t>Spy vs Spy (Europe) (En,Fr,De,Es,It,Nl,Sv) (Rev 1) (Proto).zip</t>
    </r>
  </si>
  <si>
    <r>
      <rPr>
        <rFont val="&quot;Helvetica Neue&quot;, Helvetica, Arial, sans-serif"/>
        <color rgb="FF1155CC"/>
        <sz val="11.0"/>
        <u/>
      </rPr>
      <t>Spy vs Spy (Europe) (En,Fr,De,Es,It,Nl,Sv).zip</t>
    </r>
  </si>
  <si>
    <r>
      <rPr>
        <rFont val="&quot;Helvetica Neue&quot;, Helvetica, Arial, sans-serif"/>
        <color rgb="FF1155CC"/>
        <sz val="11.0"/>
        <u/>
      </rPr>
      <t>Spy vs Spy (Japan) (Rev 1) (NP).zip</t>
    </r>
  </si>
  <si>
    <r>
      <rPr>
        <rFont val="&quot;Helvetica Neue&quot;, Helvetica, Arial, sans-serif"/>
        <color rgb="FF1155CC"/>
        <sz val="11.0"/>
        <u/>
      </rPr>
      <t>Spy vs Spy (Japan).zip</t>
    </r>
  </si>
  <si>
    <r>
      <rPr>
        <rFont val="&quot;Helvetica Neue&quot;, Helvetica, Arial, sans-serif"/>
        <color rgb="FF1155CC"/>
        <sz val="11.0"/>
        <u/>
      </rPr>
      <t>Spy vs Spy (USA) (En,Fr,De,Es,It,Nl,Sv) (Rev 1) (Proto).zip</t>
    </r>
  </si>
  <si>
    <r>
      <rPr>
        <rFont val="&quot;Helvetica Neue&quot;, Helvetica, Arial, sans-serif"/>
        <color rgb="FF1155CC"/>
        <sz val="11.0"/>
        <u/>
      </rPr>
      <t>Spy vs Spy (USA).zip</t>
    </r>
  </si>
  <si>
    <r>
      <rPr>
        <rFont val="&quot;Helvetica Neue&quot;, Helvetica, Arial, sans-serif"/>
        <color rgb="FF1155CC"/>
        <sz val="11.0"/>
        <u/>
      </rPr>
      <t>StarFox - Grounded (World) (GB Compatible) (Aftermarket) (Unl).zip</t>
    </r>
  </si>
  <si>
    <r>
      <rPr>
        <rFont val="&quot;Helvetica Neue&quot;, Helvetica, Arial, sans-serif"/>
        <color rgb="FF1155CC"/>
        <sz val="11.0"/>
        <u/>
      </rPr>
      <t>Star Heritage (Europe) (Proto) (Password Version).zip</t>
    </r>
  </si>
  <si>
    <r>
      <rPr>
        <rFont val="&quot;Helvetica Neue&quot;, Helvetica, Arial, sans-serif"/>
        <color rgb="FF1155CC"/>
        <sz val="11.0"/>
        <u/>
      </rPr>
      <t>Star Heritage (Europe) (Proto) (SRAM Version).zip</t>
    </r>
  </si>
  <si>
    <r>
      <rPr>
        <rFont val="&quot;Helvetica Neue&quot;, Helvetica, Arial, sans-serif"/>
        <color rgb="FF1155CC"/>
        <sz val="11.0"/>
        <u/>
      </rPr>
      <t>Star Hunt (World) (GB Compatible) (Aftermarket) (Unl).zip</t>
    </r>
  </si>
  <si>
    <r>
      <rPr>
        <rFont val="&quot;Helvetica Neue&quot;, Helvetica, Arial, sans-serif"/>
        <color rgb="FF1155CC"/>
        <sz val="11.0"/>
        <u/>
      </rPr>
      <t>Star Ocean - Blue Sphere (Japan) (SGB Enhanced) (GB Compatible).zip</t>
    </r>
  </si>
  <si>
    <r>
      <rPr>
        <rFont val="&quot;Helvetica Neue&quot;, Helvetica, Arial, sans-serif"/>
        <color rgb="FF1155CC"/>
        <sz val="11.0"/>
        <u/>
      </rPr>
      <t>Star Trek (Europe) (Proto).zip</t>
    </r>
  </si>
  <si>
    <r>
      <rPr>
        <rFont val="&quot;Helvetica Neue&quot;, Helvetica, Arial, sans-serif"/>
        <color rgb="FF1155CC"/>
        <sz val="11.0"/>
        <u/>
      </rPr>
      <t>Star Wars - Yoda Stories (USA, Europe) (GB Compatible).zip</t>
    </r>
  </si>
  <si>
    <r>
      <rPr>
        <rFont val="&quot;Helvetica Neue&quot;, Helvetica, Arial, sans-serif"/>
        <color rgb="FF1155CC"/>
        <sz val="11.0"/>
        <u/>
      </rPr>
      <t>Star Wars Episode I - Obi-Wan's Adventures (Europe) (En,Fr,De,Es,It).zip</t>
    </r>
  </si>
  <si>
    <r>
      <rPr>
        <rFont val="&quot;Helvetica Neue&quot;, Helvetica, Arial, sans-serif"/>
        <color rgb="FF1155CC"/>
        <sz val="11.0"/>
        <u/>
      </rPr>
      <t>Star Wars Episode I - Obi-Wan's Adventures (USA).zip</t>
    </r>
  </si>
  <si>
    <r>
      <rPr>
        <rFont val="&quot;Helvetica Neue&quot;, Helvetica, Arial, sans-serif"/>
        <color rgb="FF1155CC"/>
        <sz val="11.0"/>
        <u/>
      </rPr>
      <t>Star Wars Episode I - Racer (USA, Europe) (Rumble Version).zip</t>
    </r>
  </si>
  <si>
    <r>
      <rPr>
        <rFont val="&quot;Helvetica Neue&quot;, Helvetica, Arial, sans-serif"/>
        <color rgb="FF1155CC"/>
        <sz val="11.0"/>
        <u/>
      </rPr>
      <t>Starseed (World) (GB Compatible) (Aftermarket) (Unl).zip</t>
    </r>
  </si>
  <si>
    <r>
      <rPr>
        <rFont val="&quot;Helvetica Neue&quot;, Helvetica, Arial, sans-serif"/>
        <color rgb="FF1155CC"/>
        <sz val="11.0"/>
        <u/>
      </rPr>
      <t>Starseed 2 (World) (GB Compatible) (Aftermarket) (Unl).zip</t>
    </r>
  </si>
  <si>
    <r>
      <rPr>
        <rFont val="&quot;Helvetica Neue&quot;, Helvetica, Arial, sans-serif"/>
        <color rgb="FF1155CC"/>
        <sz val="11.0"/>
        <u/>
      </rPr>
      <t>Stars of Zureon (World) (Proto 1) (GB Compatible) (Aftermarket) (Unl).zip</t>
    </r>
  </si>
  <si>
    <r>
      <rPr>
        <rFont val="&quot;Helvetica Neue&quot;, Helvetica, Arial, sans-serif"/>
        <color rgb="FF1155CC"/>
        <sz val="11.0"/>
        <u/>
      </rPr>
      <t>Stars of Zureon (World) (Proto 2) (GB Compatible) (Aftermarket) (Unl).zip</t>
    </r>
  </si>
  <si>
    <r>
      <rPr>
        <rFont val="&quot;Helvetica Neue&quot;, Helvetica, Arial, sans-serif"/>
        <color rgb="FF1155CC"/>
        <sz val="11.0"/>
        <u/>
      </rPr>
      <t>Startled 911 (Taiwan) (En) (Unl).zip</t>
    </r>
  </si>
  <si>
    <r>
      <rPr>
        <rFont val="&quot;Helvetica Neue&quot;, Helvetica, Arial, sans-serif"/>
        <color rgb="FF1155CC"/>
        <sz val="11.0"/>
        <u/>
      </rPr>
      <t>Stellar Wars (World) (Aftermarket) (Unl).zip</t>
    </r>
  </si>
  <si>
    <r>
      <rPr>
        <rFont val="&quot;Helvetica Neue&quot;, Helvetica, Arial, sans-serif"/>
        <color rgb="FF1155CC"/>
        <sz val="11.0"/>
        <u/>
      </rPr>
      <t>Stranded Kids (Europe) (En,Fr,De) (SGB Enhanced) (GB Compatible).zip</t>
    </r>
  </si>
  <si>
    <r>
      <rPr>
        <rFont val="&quot;Helvetica Neue&quot;, Helvetica, Arial, sans-serif"/>
        <color rgb="FF1155CC"/>
        <sz val="11.0"/>
        <u/>
      </rPr>
      <t>Stratacombo (World) (v1.0) (Proto) (GB Compatible) (Aftermarket) (Unl).zip</t>
    </r>
  </si>
  <si>
    <r>
      <rPr>
        <rFont val="&quot;Helvetica Neue&quot;, Helvetica, Arial, sans-serif"/>
        <color rgb="FF1155CC"/>
        <sz val="11.0"/>
        <u/>
      </rPr>
      <t>Stratacombo (World) (v1.2) (Proto) (GB Compatible) (Aftermarket) (Unl).zip</t>
    </r>
  </si>
  <si>
    <r>
      <rPr>
        <rFont val="&quot;Helvetica Neue&quot;, Helvetica, Arial, sans-serif"/>
        <color rgb="FF1155CC"/>
        <sz val="11.0"/>
        <u/>
      </rPr>
      <t>Stratagem Hero (World) (GB Compatible) (Aftermarket) (Unl).zip</t>
    </r>
  </si>
  <si>
    <r>
      <rPr>
        <rFont val="&quot;Helvetica Neue&quot;, Helvetica, Arial, sans-serif"/>
        <color rgb="FF1155CC"/>
        <sz val="11.0"/>
        <u/>
      </rPr>
      <t>Street Fighter Alpha - Warriors' Dreams (Europe) (Rev 1) (Proto).zip</t>
    </r>
  </si>
  <si>
    <r>
      <rPr>
        <rFont val="&quot;Helvetica Neue&quot;, Helvetica, Arial, sans-serif"/>
        <color rgb="FF1155CC"/>
        <sz val="11.0"/>
        <u/>
      </rPr>
      <t>Street Fighter Alpha - Warriors' Dreams (Europe).zip</t>
    </r>
  </si>
  <si>
    <r>
      <rPr>
        <rFont val="&quot;Helvetica Neue&quot;, Helvetica, Arial, sans-serif"/>
        <color rgb="FF1155CC"/>
        <sz val="11.0"/>
        <u/>
      </rPr>
      <t>Street Fighter Alpha - Warriors' Dreams (Japan).zip</t>
    </r>
  </si>
  <si>
    <r>
      <rPr>
        <rFont val="&quot;Helvetica Neue&quot;, Helvetica, Arial, sans-serif"/>
        <color rgb="FF1155CC"/>
        <sz val="11.0"/>
        <u/>
      </rPr>
      <t>Street Fighter Alpha - Warriors' Dreams (USA).zip</t>
    </r>
  </si>
  <si>
    <r>
      <rPr>
        <rFont val="&quot;Helvetica Neue&quot;, Helvetica, Arial, sans-serif"/>
        <color rgb="FF1155CC"/>
        <sz val="11.0"/>
        <u/>
      </rPr>
      <t>Street Hero (Taiwan) (En) (1B-004, EB-004, Sachen) (Unl).zip</t>
    </r>
  </si>
  <si>
    <r>
      <rPr>
        <rFont val="&quot;Helvetica Neue&quot;, Helvetica, Arial, sans-serif"/>
        <color rgb="FF1155CC"/>
        <sz val="11.0"/>
        <u/>
      </rPr>
      <t>Stuart Little - The Journey Home (Europe) (Fr,De).zip</t>
    </r>
  </si>
  <si>
    <r>
      <rPr>
        <rFont val="&quot;Helvetica Neue&quot;, Helvetica, Arial, sans-serif"/>
        <color rgb="FF1155CC"/>
        <sz val="11.0"/>
        <u/>
      </rPr>
      <t>Stuart Little - The Journey Home (USA, Europe).zip</t>
    </r>
  </si>
  <si>
    <r>
      <rPr>
        <rFont val="&quot;Helvetica Neue&quot;, Helvetica, Arial, sans-serif"/>
        <color rgb="FF1155CC"/>
        <sz val="11.0"/>
        <u/>
      </rPr>
      <t>Suicide Run (World) (Aftermarket) (Unl).zip</t>
    </r>
  </si>
  <si>
    <r>
      <rPr>
        <rFont val="&quot;Helvetica Neue&quot;, Helvetica, Arial, sans-serif"/>
        <color rgb="FF1155CC"/>
        <sz val="11.0"/>
        <u/>
      </rPr>
      <t>Suicide Run (World) (GB Compatible) (Aftermarket) (Unl).zip</t>
    </r>
  </si>
  <si>
    <r>
      <rPr>
        <rFont val="&quot;Helvetica Neue&quot;, Helvetica, Arial, sans-serif"/>
        <color rgb="FF1155CC"/>
        <sz val="11.0"/>
        <u/>
      </rPr>
      <t>Super 6 in 1 (Taiwan) (En,Zh) (6B-001, Sachen) (Unl).zip</t>
    </r>
  </si>
  <si>
    <r>
      <rPr>
        <rFont val="&quot;Helvetica Neue&quot;, Helvetica, Arial, sans-serif"/>
        <color rgb="FF1155CC"/>
        <sz val="11.0"/>
        <u/>
      </rPr>
      <t>Super 16 in 1 (Taiwan) (En) (Sachen) (Unl).zip</t>
    </r>
  </si>
  <si>
    <r>
      <rPr>
        <rFont val="&quot;Helvetica Neue&quot;, Helvetica, Arial, sans-serif"/>
        <color rgb="FF1155CC"/>
        <sz val="11.0"/>
        <u/>
      </rPr>
      <t>Super 21 in 1 - New GB Rumble (Taiwan) (Unl).zip</t>
    </r>
  </si>
  <si>
    <r>
      <rPr>
        <rFont val="&quot;Helvetica Neue&quot;, Helvetica, Arial, sans-serif"/>
        <color rgb="FF1155CC"/>
        <sz val="11.0"/>
        <u/>
      </rPr>
      <t>Super Black Bass - Real Fight (Japan) (Rumble Version).zip</t>
    </r>
  </si>
  <si>
    <r>
      <rPr>
        <rFont val="&quot;Helvetica Neue&quot;, Helvetica, Arial, sans-serif"/>
        <color rgb="FF1155CC"/>
        <sz val="11.0"/>
        <u/>
      </rPr>
      <t>Super Black Bass Pocket 3 (Japan) (SGB Enhanced) (GB Compatible).zip</t>
    </r>
  </si>
  <si>
    <r>
      <rPr>
        <rFont val="&quot;Helvetica Neue&quot;, Helvetica, Arial, sans-serif"/>
        <color rgb="FF1155CC"/>
        <sz val="11.0"/>
        <u/>
      </rPr>
      <t>Super Bombliss DX (Japan) (En) (SGB Enhanced) (GB Compatible).zip</t>
    </r>
  </si>
  <si>
    <r>
      <rPr>
        <rFont val="&quot;Helvetica Neue&quot;, Helvetica, Arial, sans-serif"/>
        <color rgb="FF1155CC"/>
        <sz val="11.0"/>
        <u/>
      </rPr>
      <t>Super Breakout! (Europe) (En,Fr,De,Es,It,Nl) (GB Compatible).zip</t>
    </r>
  </si>
  <si>
    <r>
      <rPr>
        <rFont val="&quot;Helvetica Neue&quot;, Helvetica, Arial, sans-serif"/>
        <color rgb="FF1155CC"/>
        <sz val="11.0"/>
        <u/>
      </rPr>
      <t>Super Breakout! (USA) (GB Compatible).zip</t>
    </r>
  </si>
  <si>
    <r>
      <rPr>
        <rFont val="&quot;Helvetica Neue&quot;, Helvetica, Arial, sans-serif"/>
        <color rgb="FF1155CC"/>
        <sz val="11.0"/>
        <u/>
      </rPr>
      <t>Super Bunny Mission (World) (GB Compatible) (Aftermarket) (Unl).zip</t>
    </r>
  </si>
  <si>
    <r>
      <rPr>
        <rFont val="&quot;Helvetica Neue&quot;, Helvetica, Arial, sans-serif"/>
        <color rgb="FF1155CC"/>
        <sz val="11.0"/>
        <u/>
      </rPr>
      <t>Super Chinese Fighter EX (Japan).zip</t>
    </r>
  </si>
  <si>
    <r>
      <rPr>
        <rFont val="&quot;Helvetica Neue&quot;, Helvetica, Arial, sans-serif"/>
        <color rgb="FF1155CC"/>
        <sz val="11.0"/>
        <u/>
      </rPr>
      <t>Super Color 26-in-1 (Taiwan) (Unl).zip</t>
    </r>
  </si>
  <si>
    <r>
      <rPr>
        <rFont val="&quot;Helvetica Neue&quot;, Helvetica, Arial, sans-serif"/>
        <color rgb="FF1155CC"/>
        <sz val="11.0"/>
        <u/>
      </rPr>
      <t>Super Doll Licca-chan - Kisekae Daisakusen (Japan).zip</t>
    </r>
  </si>
  <si>
    <r>
      <rPr>
        <rFont val="&quot;Helvetica Neue&quot;, Helvetica, Arial, sans-serif"/>
        <color rgb="FF1155CC"/>
        <sz val="11.0"/>
        <u/>
      </rPr>
      <t>Super Donkey Kong 5 (Taiwan) (En) (Rumble Version) (Unl) (Alt).zip</t>
    </r>
  </si>
  <si>
    <r>
      <rPr>
        <rFont val="&quot;Helvetica Neue&quot;, Helvetica, Arial, sans-serif"/>
        <color rgb="FF1155CC"/>
        <sz val="11.0"/>
        <u/>
      </rPr>
      <t>Super Donkey Kong 5 (Taiwan) (En) (Rumble Version) (Unl).zip</t>
    </r>
  </si>
  <si>
    <r>
      <rPr>
        <rFont val="&quot;Helvetica Neue&quot;, Helvetica, Arial, sans-serif"/>
        <color rgb="FF1155CC"/>
        <sz val="11.0"/>
        <u/>
      </rPr>
      <t>Super Fighters 99 (Taiwan) (SGB Enhanced) (Unl).zip</t>
    </r>
  </si>
  <si>
    <r>
      <rPr>
        <rFont val="&quot;Helvetica Neue&quot;, Helvetica, Arial, sans-serif"/>
        <color rgb="FF1155CC"/>
        <sz val="11.0"/>
        <u/>
      </rPr>
      <t>Super Fighters S (Taiwan) (GB Compatible) (Unl).zip</t>
    </r>
  </si>
  <si>
    <r>
      <rPr>
        <rFont val="&quot;Helvetica Neue&quot;, Helvetica, Arial, sans-serif"/>
        <color rgb="FF1155CC"/>
        <sz val="11.0"/>
        <u/>
      </rPr>
      <t>Super Gals! Kotobuki Ran (Japan).zip</t>
    </r>
  </si>
  <si>
    <r>
      <rPr>
        <rFont val="&quot;Helvetica Neue&quot;, Helvetica, Arial, sans-serif"/>
        <color rgb="FF1155CC"/>
        <sz val="11.0"/>
        <u/>
      </rPr>
      <t>Super Gals! Kotobuki Ran 2 - Miracle Getting (Japan).zip</t>
    </r>
  </si>
  <si>
    <r>
      <rPr>
        <rFont val="&quot;Helvetica Neue&quot;, Helvetica, Arial, sans-serif"/>
        <color rgb="FF1155CC"/>
        <sz val="11.0"/>
        <u/>
      </rPr>
      <t>Super Gran (World) (Aftermarket) (Unl).zip</t>
    </r>
  </si>
  <si>
    <r>
      <rPr>
        <rFont val="&quot;Helvetica Neue&quot;, Helvetica, Arial, sans-serif"/>
        <color rgb="FF1155CC"/>
        <sz val="11.0"/>
        <u/>
      </rPr>
      <t>Super Impostor Bros. (World) (GB Compatible) (Aftermarket) (Unl).zip</t>
    </r>
  </si>
  <si>
    <r>
      <rPr>
        <rFont val="&quot;Helvetica Neue&quot;, Helvetica, Arial, sans-serif"/>
        <color rgb="FF1155CC"/>
        <sz val="11.0"/>
        <u/>
      </rPr>
      <t>Super Jacked Up Tomato Face Johnson (World) (Jam Version) (Aftermarket) (Unl).zip</t>
    </r>
  </si>
  <si>
    <r>
      <rPr>
        <rFont val="&quot;Helvetica Neue&quot;, Helvetica, Arial, sans-serif"/>
        <color rgb="FF1155CC"/>
        <sz val="11.0"/>
        <u/>
      </rPr>
      <t>Super Jacked Up Tomato Face Johnson (World) (v2.2) (Aftermarket) (Unl).zip</t>
    </r>
  </si>
  <si>
    <r>
      <rPr>
        <rFont val="&quot;Helvetica Neue&quot;, Helvetica, Arial, sans-serif"/>
        <color rgb="FF1155CC"/>
        <sz val="11.0"/>
        <u/>
      </rPr>
      <t>Super Jacked Up Tomato Face Johnson (World) (v2.3) (Aftermarket) (Unl).zip</t>
    </r>
  </si>
  <si>
    <r>
      <rPr>
        <rFont val="&quot;Helvetica Neue&quot;, Helvetica, Arial, sans-serif"/>
        <color rgb="FF1155CC"/>
        <sz val="11.0"/>
        <u/>
      </rPr>
      <t>Super JetPak DX (World) (GB Compatible) (Aftermarket) (Unl).zip</t>
    </r>
  </si>
  <si>
    <r>
      <rPr>
        <rFont val="&quot;Helvetica Neue&quot;, Helvetica, Arial, sans-serif"/>
        <color rgb="FF1155CC"/>
        <sz val="11.0"/>
        <u/>
      </rPr>
      <t>Super Mario Bros. Deluxe (Europe) (Rev 2).zip</t>
    </r>
  </si>
  <si>
    <r>
      <rPr>
        <rFont val="&quot;Helvetica Neue&quot;, Helvetica, Arial, sans-serif"/>
        <color rgb="FF1155CC"/>
        <sz val="11.0"/>
        <u/>
      </rPr>
      <t>Super Mario Bros. Deluxe (Japan) (NP).zip</t>
    </r>
  </si>
  <si>
    <r>
      <rPr>
        <rFont val="&quot;Helvetica Neue&quot;, Helvetica, Arial, sans-serif"/>
        <color rgb="FF1155CC"/>
        <sz val="11.0"/>
        <u/>
      </rPr>
      <t>Super Mario Bros. Deluxe (Japan) (Rev 1) (NP).zip</t>
    </r>
  </si>
  <si>
    <r>
      <rPr>
        <rFont val="&quot;Helvetica Neue&quot;, Helvetica, Arial, sans-serif"/>
        <color rgb="FF1155CC"/>
        <sz val="11.0"/>
        <u/>
      </rPr>
      <t>Super Mario Bros. Deluxe (USA, Europe) (Rev 1).zip</t>
    </r>
  </si>
  <si>
    <r>
      <rPr>
        <rFont val="&quot;Helvetica Neue&quot;, Helvetica, Arial, sans-serif"/>
        <color rgb="FF1155CC"/>
        <sz val="11.0"/>
        <u/>
      </rPr>
      <t>Super Mario Bros. Deluxe (USA, Europe).zip</t>
    </r>
  </si>
  <si>
    <r>
      <rPr>
        <rFont val="&quot;Helvetica Neue&quot;, Helvetica, Arial, sans-serif"/>
        <color rgb="FF1155CC"/>
        <sz val="11.0"/>
        <u/>
      </rPr>
      <t>Super Mario Special 3 (Taiwan) (En) (Unl).zip</t>
    </r>
  </si>
  <si>
    <r>
      <rPr>
        <rFont val="&quot;Helvetica Neue&quot;, Helvetica, Arial, sans-serif"/>
        <color rgb="FF1155CC"/>
        <sz val="11.0"/>
        <u/>
      </rPr>
      <t>Super Marrio Sunshine (Taiwan) (En) (Unl).zip</t>
    </r>
  </si>
  <si>
    <r>
      <rPr>
        <rFont val="&quot;Helvetica Neue&quot;, Helvetica, Arial, sans-serif"/>
        <color rgb="FF1155CC"/>
        <sz val="11.0"/>
        <u/>
      </rPr>
      <t>Super Me-Mail GB - Me-Mail Bear no Happy Mail Town (Japan).zip</t>
    </r>
  </si>
  <si>
    <r>
      <rPr>
        <rFont val="&quot;Helvetica Neue&quot;, Helvetica, Arial, sans-serif"/>
        <color rgb="FF1155CC"/>
        <sz val="11.0"/>
        <u/>
      </rPr>
      <t>Super Nenas, Las - El Malvado Mojo Jojo (Spain).zip</t>
    </r>
  </si>
  <si>
    <r>
      <rPr>
        <rFont val="&quot;Helvetica Neue&quot;, Helvetica, Arial, sans-serif"/>
        <color rgb="FF1155CC"/>
        <sz val="11.0"/>
        <u/>
      </rPr>
      <t>Super Nenas, Las - Lucha Con Ese (Spain).zip</t>
    </r>
  </si>
  <si>
    <r>
      <rPr>
        <rFont val="&quot;Helvetica Neue&quot;, Helvetica, Arial, sans-serif"/>
        <color rgb="FF1155CC"/>
        <sz val="11.0"/>
        <u/>
      </rPr>
      <t>Super Nenas, Las - Panico en Townsville (Spain).zip</t>
    </r>
  </si>
  <si>
    <r>
      <rPr>
        <rFont val="&quot;Helvetica Neue&quot;, Helvetica, Arial, sans-serif"/>
        <color rgb="FF1155CC"/>
        <sz val="11.0"/>
        <u/>
      </rPr>
      <t>Super Real Fishing (Japan) (Rumble Version).zip</t>
    </r>
  </si>
  <si>
    <r>
      <rPr>
        <rFont val="&quot;Helvetica Neue&quot;, Helvetica, Arial, sans-serif"/>
        <color rgb="FF1155CC"/>
        <sz val="11.0"/>
        <u/>
      </rPr>
      <t>Super Robot Pinball (Japan).zip</t>
    </r>
  </si>
  <si>
    <r>
      <rPr>
        <rFont val="&quot;Helvetica Neue&quot;, Helvetica, Arial, sans-serif"/>
        <color rgb="FF1155CC"/>
        <sz val="11.0"/>
        <u/>
      </rPr>
      <t>Super Robot Taisen - Link Battler (Japan) (SGB Enhanced) (GB Compatible).zip</t>
    </r>
  </si>
  <si>
    <r>
      <rPr>
        <rFont val="&quot;Helvetica Neue&quot;, Helvetica, Arial, sans-serif"/>
        <color rgb="FF1155CC"/>
        <sz val="11.0"/>
        <u/>
      </rPr>
      <t>Supercross Freestyle (Europe) (En,Fr,De,Es,It).zip</t>
    </r>
  </si>
  <si>
    <r>
      <rPr>
        <rFont val="&quot;Helvetica Neue&quot;, Helvetica, Arial, sans-serif"/>
        <color rgb="FF1155CC"/>
        <sz val="11.0"/>
        <u/>
      </rPr>
      <t>Superman - Battle for Metropolis (Europe) (Proto) (2001-01-12) (GB Compatible).zip</t>
    </r>
  </si>
  <si>
    <r>
      <rPr>
        <rFont val="&quot;Helvetica Neue&quot;, Helvetica, Arial, sans-serif"/>
        <color rgb="FF1155CC"/>
        <sz val="11.0"/>
        <u/>
      </rPr>
      <t>Supershot Golf Robot (USA) (Proto).zip</t>
    </r>
  </si>
  <si>
    <r>
      <rPr>
        <rFont val="&quot;Helvetica Neue&quot;, Helvetica, Arial, sans-serif"/>
        <color rgb="FF1155CC"/>
        <sz val="11.0"/>
        <u/>
      </rPr>
      <t>Supreme Snowboarding (Europe) (En,Fr,De).zip</t>
    </r>
  </si>
  <si>
    <r>
      <rPr>
        <rFont val="&quot;Helvetica Neue&quot;, Helvetica, Arial, sans-serif"/>
        <color rgb="FF1155CC"/>
        <sz val="11.0"/>
        <u/>
      </rPr>
      <t>Survival Kids (USA) (SGB Enhanced) (GB Compatible).zip</t>
    </r>
  </si>
  <si>
    <r>
      <rPr>
        <rFont val="&quot;Helvetica Neue&quot;, Helvetica, Arial, sans-serif"/>
        <color rgb="FF1155CC"/>
        <sz val="11.0"/>
        <u/>
      </rPr>
      <t>Survival Kids - Kotou no Boukensha (Japan) (SGB Enhanced) (GB Compatible).zip</t>
    </r>
  </si>
  <si>
    <r>
      <rPr>
        <rFont val="&quot;Helvetica Neue&quot;, Helvetica, Arial, sans-serif"/>
        <color rgb="FF1155CC"/>
        <sz val="11.0"/>
        <u/>
      </rPr>
      <t>Survival Kids 2 - Dasshutsu!! Futago-Jima! (Japan) (Rev 1) (Possible Proto) (SGB Enhanced, GB Compatible) (NP).zip</t>
    </r>
  </si>
  <si>
    <r>
      <rPr>
        <rFont val="&quot;Helvetica Neue&quot;, Helvetica, Arial, sans-serif"/>
        <color rgb="FF1155CC"/>
        <sz val="11.0"/>
        <u/>
      </rPr>
      <t>Survival Kids 2 - Dasshutsu!! Futago-Jima! (Japan) (SGB Enhanced) (GB Compatible).zip</t>
    </r>
  </si>
  <si>
    <r>
      <rPr>
        <rFont val="&quot;Helvetica Neue&quot;, Helvetica, Arial, sans-serif"/>
        <color rgb="FF1155CC"/>
        <sz val="11.0"/>
        <u/>
      </rPr>
      <t>Suske en Wiske - De Tijdtemmers ~ Bob et Bobette - Les Dompteurs du Temps (Europe) (Fr,Nl) (Beta 1).zip</t>
    </r>
  </si>
  <si>
    <r>
      <rPr>
        <rFont val="&quot;Helvetica Neue&quot;, Helvetica, Arial, sans-serif"/>
        <color rgb="FF1155CC"/>
        <sz val="11.0"/>
        <u/>
      </rPr>
      <t>Suske en Wiske - De Tijdtemmers ~ Bob et Bobette - Les Dompteurs du Temps (Europe) (Fr,Nl) (Beta 2).zip</t>
    </r>
  </si>
  <si>
    <r>
      <rPr>
        <rFont val="&quot;Helvetica Neue&quot;, Helvetica, Arial, sans-serif"/>
        <color rgb="FF1155CC"/>
        <sz val="11.0"/>
        <u/>
      </rPr>
      <t>Sutte Hakkun GB (Japan) (Proto).zip</t>
    </r>
  </si>
  <si>
    <r>
      <rPr>
        <rFont val="&quot;Helvetica Neue&quot;, Helvetica, Arial, sans-serif"/>
        <color rgb="FF1155CC"/>
        <sz val="11.0"/>
        <u/>
      </rPr>
      <t>Suzuki Alstare Extreme Racing (Europe) (En,Fr,De,Es,It,Nl).zip</t>
    </r>
  </si>
  <si>
    <r>
      <rPr>
        <rFont val="&quot;Helvetica Neue&quot;, Helvetica, Arial, sans-serif"/>
        <color rgb="FF1155CC"/>
        <sz val="11.0"/>
        <u/>
      </rPr>
      <t>Suzuki Alstare Extreme Racing (USA) (Proto).zip</t>
    </r>
  </si>
  <si>
    <r>
      <rPr>
        <rFont val="&quot;Helvetica Neue&quot;, Helvetica, Arial, sans-serif"/>
        <color rgb="FF1155CC"/>
        <sz val="11.0"/>
        <u/>
      </rPr>
      <t>Sweet Ange (Japan) (SGB Enhanced) (GB Compatible).zip</t>
    </r>
  </si>
  <si>
    <r>
      <rPr>
        <rFont val="&quot;Helvetica Neue&quot;, Helvetica, Arial, sans-serif"/>
        <color rgb="FF1155CC"/>
        <sz val="11.0"/>
        <u/>
      </rPr>
      <t>Swing (Europe) (En,Fr,De,Es,It) (Proto).zip</t>
    </r>
  </si>
  <si>
    <r>
      <rPr>
        <rFont val="&quot;Helvetica Neue&quot;, Helvetica, Arial, sans-serif"/>
        <color rgb="FF1155CC"/>
        <sz val="11.0"/>
        <u/>
      </rPr>
      <t>Swing (Germany).zip</t>
    </r>
  </si>
  <si>
    <r>
      <rPr>
        <rFont val="&quot;Helvetica Neue&quot;, Helvetica, Arial, sans-serif"/>
        <color rgb="FF1155CC"/>
        <sz val="11.0"/>
        <u/>
      </rPr>
      <t>Swordbird Song - The Iron Owl Tower (World) (v3.0) (GB Compatible) (Aftermarket) (Unl).zip</t>
    </r>
  </si>
  <si>
    <r>
      <rPr>
        <rFont val="&quot;Helvetica Neue&quot;, Helvetica, Arial, sans-serif"/>
        <color rgb="FF1155CC"/>
        <sz val="11.0"/>
        <u/>
      </rPr>
      <t>Swordbird Song - The Iron Owl Tower (World) (v3.1) (GB Compatible) (Aftermarket) (Unl).zip</t>
    </r>
  </si>
  <si>
    <r>
      <rPr>
        <rFont val="&quot;Helvetica Neue&quot;, Helvetica, Arial, sans-serif"/>
        <color rgb="FF1155CC"/>
        <sz val="11.0"/>
        <u/>
      </rPr>
      <t>Swordsman on the Eternal Journey (World) (En,Ja) (v1.00) (GB Compatible) (Aftermarket) (Unl).zip</t>
    </r>
  </si>
  <si>
    <r>
      <rPr>
        <rFont val="&quot;Helvetica Neue&quot;, Helvetica, Arial, sans-serif"/>
        <color rgb="FF1155CC"/>
        <sz val="11.0"/>
        <u/>
      </rPr>
      <t>Swordsman on the Eternal Journey (World) (En,Ja) (v1.01) (GB Compatible) (Aftermarket) (Unl).zip</t>
    </r>
  </si>
  <si>
    <r>
      <rPr>
        <rFont val="&quot;Helvetica Neue&quot;, Helvetica, Arial, sans-serif"/>
        <color rgb="FF1155CC"/>
        <sz val="11.0"/>
        <u/>
      </rPr>
      <t>Swordsman on the Eternal Journey (World) (It) (v1.01) (GB Compatible) (Aftermarket) (Unl).zip</t>
    </r>
  </si>
  <si>
    <r>
      <rPr>
        <rFont val="&quot;Helvetica Neue&quot;, Helvetica, Arial, sans-serif"/>
        <color rgb="FF1155CC"/>
        <sz val="11.0"/>
        <u/>
      </rPr>
      <t>Sylvanian Families - Otogi no Kuni no Pendant (Japan) (SGB Enhanced) (GB Compatible).zip</t>
    </r>
  </si>
  <si>
    <r>
      <rPr>
        <rFont val="&quot;Helvetica Neue&quot;, Helvetica, Arial, sans-serif"/>
        <color rgb="FF1155CC"/>
        <sz val="11.0"/>
        <u/>
      </rPr>
      <t>Sylvanian Families 2 - Irozuku Mori no Fantasy (Japan) (Rev 1) (Possible Proto).zip</t>
    </r>
  </si>
  <si>
    <r>
      <rPr>
        <rFont val="&quot;Helvetica Neue&quot;, Helvetica, Arial, sans-serif"/>
        <color rgb="FF1155CC"/>
        <sz val="11.0"/>
        <u/>
      </rPr>
      <t>Sylvanian Families 2 - Irozuku Mori no Fantasy (Japan).zip</t>
    </r>
  </si>
  <si>
    <r>
      <rPr>
        <rFont val="&quot;Helvetica Neue&quot;, Helvetica, Arial, sans-serif"/>
        <color rgb="FF1155CC"/>
        <sz val="11.0"/>
        <u/>
      </rPr>
      <t>Sylvanian Families 3 - Hoshi Furu Yoru no Sunadokei (Japan).zip</t>
    </r>
  </si>
  <si>
    <r>
      <rPr>
        <rFont val="&quot;Helvetica Neue&quot;, Helvetica, Arial, sans-serif"/>
        <color rgb="FF1155CC"/>
        <sz val="11.0"/>
        <u/>
      </rPr>
      <t>Sylvanian Melodies - Mori no Nakama to Odori Masho! (Japan) (SGB Enhanced) (GB Compatible).zip</t>
    </r>
  </si>
  <si>
    <r>
      <rPr>
        <rFont val="&quot;Helvetica Neue&quot;, Helvetica, Arial, sans-serif"/>
        <color rgb="FF1155CC"/>
        <sz val="11.0"/>
        <u/>
      </rPr>
      <t>Sylvester &amp; Tweety - Breakfast on the Run (Europe) (En,Fr,De,Es,It,Nl) (GB Compatible).zip</t>
    </r>
  </si>
  <si>
    <r>
      <rPr>
        <rFont val="&quot;Helvetica Neue&quot;, Helvetica, Arial, sans-serif"/>
        <color rgb="FF1155CC"/>
        <sz val="11.0"/>
        <u/>
      </rPr>
      <t>TG Rally 2 (United Kingdom).zip</t>
    </r>
  </si>
  <si>
    <r>
      <rPr>
        <rFont val="&quot;Helvetica Neue&quot;, Helvetica, Arial, sans-serif"/>
        <color rgb="FF1155CC"/>
        <sz val="11.0"/>
        <u/>
      </rPr>
      <t>TNN Outdoors Fishing Champ (USA) (SGB Enhanced) (GB Compatible).zip</t>
    </r>
  </si>
  <si>
    <r>
      <rPr>
        <rFont val="&quot;Helvetica Neue&quot;, Helvetica, Arial, sans-serif"/>
        <color rgb="FF1155CC"/>
        <sz val="11.0"/>
        <u/>
      </rPr>
      <t>TOCA Touring Car Championship (USA, Europe).zip</t>
    </r>
  </si>
  <si>
    <r>
      <rPr>
        <rFont val="&quot;Helvetica Neue&quot;, Helvetica, Arial, sans-serif"/>
        <color rgb="FF1155CC"/>
        <sz val="11.0"/>
        <u/>
      </rPr>
      <t>TV-Chan's Great Escape! (World) (Proto) (GB Compatible) (Aftermarket) (Unl).zip</t>
    </r>
  </si>
  <si>
    <r>
      <rPr>
        <rFont val="&quot;Helvetica Neue&quot;, Helvetica, Arial, sans-serif"/>
        <color rgb="FF1155CC"/>
        <sz val="11.0"/>
        <u/>
      </rPr>
      <t>Tabaluga (Germany) (GB Compatible).zip</t>
    </r>
  </si>
  <si>
    <r>
      <rPr>
        <rFont val="&quot;Helvetica Neue&quot;, Helvetica, Arial, sans-serif"/>
        <color rgb="FF1155CC"/>
        <sz val="11.0"/>
        <u/>
      </rPr>
      <t>Taikong Baobei (Taiwan) (Li Cheng) (Unl).zip</t>
    </r>
  </si>
  <si>
    <r>
      <rPr>
        <rFont val="&quot;Helvetica Neue&quot;, Helvetica, Arial, sans-serif"/>
        <color rgb="FF1155CC"/>
        <sz val="11.0"/>
        <u/>
      </rPr>
      <t>Taikong Baobei (Taiwan) (Sintax) (Unl).zip</t>
    </r>
  </si>
  <si>
    <r>
      <rPr>
        <rFont val="&quot;Helvetica Neue&quot;, Helvetica, Arial, sans-serif"/>
        <color rgb="FF1155CC"/>
        <sz val="11.0"/>
        <u/>
      </rPr>
      <t>Taikong Zhanshi - Jingdian Ban (Taiwan) (Unl).zip</t>
    </r>
  </si>
  <si>
    <r>
      <rPr>
        <rFont val="&quot;Helvetica Neue&quot;, Helvetica, Arial, sans-serif"/>
        <color rgb="FF1155CC"/>
        <sz val="11.0"/>
        <u/>
      </rPr>
      <t>Taikong Zhanshi DX3 - Zuizhong Huanxiang (Taiwan) (Unl).zip</t>
    </r>
  </si>
  <si>
    <r>
      <rPr>
        <rFont val="&quot;Helvetica Neue&quot;, Helvetica, Arial, sans-serif"/>
        <color rgb="FF1155CC"/>
        <sz val="11.0"/>
        <u/>
      </rPr>
      <t>Taikong Zhanshi X - Fantasy War (Taiwan) (Unl).zip</t>
    </r>
  </si>
  <si>
    <r>
      <rPr>
        <rFont val="&quot;Helvetica Neue&quot;, Helvetica, Arial, sans-serif"/>
        <color rgb="FF1155CC"/>
        <sz val="11.0"/>
        <u/>
      </rPr>
      <t>Taisen Tsume Shougi (Japan) (NP) (GB Compatible).zip</t>
    </r>
  </si>
  <si>
    <r>
      <rPr>
        <rFont val="&quot;Helvetica Neue&quot;, Helvetica, Arial, sans-serif"/>
        <color rgb="FF1155CC"/>
        <sz val="11.0"/>
        <u/>
      </rPr>
      <t>Taito Memorial - Bubble Bobble (Japan) (SGB Enhanced) (GB Compatible).zip</t>
    </r>
  </si>
  <si>
    <r>
      <rPr>
        <rFont val="&quot;Helvetica Neue&quot;, Helvetica, Arial, sans-serif"/>
        <color rgb="FF1155CC"/>
        <sz val="11.0"/>
        <u/>
      </rPr>
      <t>Taito Memorial - Chase H.Q. - Secret Police (Japan) (SGB Enhanced) (GB Compatible).zip</t>
    </r>
  </si>
  <si>
    <r>
      <rPr>
        <rFont val="&quot;Helvetica Neue&quot;, Helvetica, Arial, sans-serif"/>
        <color rgb="FF1155CC"/>
        <sz val="11.0"/>
        <u/>
      </rPr>
      <t>Take Your Medicine (World) (En,Pt) (v1.0) (GB Compatible) (Aftermarket) (Unl).zip</t>
    </r>
  </si>
  <si>
    <r>
      <rPr>
        <rFont val="&quot;Helvetica Neue&quot;, Helvetica, Arial, sans-serif"/>
        <color rgb="FF1155CC"/>
        <sz val="11.0"/>
        <u/>
      </rPr>
      <t>Take Your Medicine (World) (En,Pt) (v1.1) (GB Compatible) (Aftermarket) (Unl).zip</t>
    </r>
  </si>
  <si>
    <r>
      <rPr>
        <rFont val="&quot;Helvetica Neue&quot;, Helvetica, Arial, sans-serif"/>
        <color rgb="FF1155CC"/>
        <sz val="11.0"/>
        <u/>
      </rPr>
      <t>Tales of Monsterland (World) (v2.83) (GB Compatible) (Aftermarket) (Unl).zip</t>
    </r>
  </si>
  <si>
    <r>
      <rPr>
        <rFont val="&quot;Helvetica Neue&quot;, Helvetica, Arial, sans-serif"/>
        <color rgb="FF1155CC"/>
        <sz val="11.0"/>
        <u/>
      </rPr>
      <t>Tales of Phantasia - Narikiri Dungeon (Japan) (SGB Enhanced) (GB Compatible).zip</t>
    </r>
  </si>
  <si>
    <r>
      <rPr>
        <rFont val="&quot;Helvetica Neue&quot;, Helvetica, Arial, sans-serif"/>
        <color rgb="FF1155CC"/>
        <sz val="11.0"/>
        <u/>
      </rPr>
      <t>Tamarindo's Freaking Dinner DX (World) (Aftermarket) (Unl).zip</t>
    </r>
  </si>
  <si>
    <r>
      <rPr>
        <rFont val="&quot;Helvetica Neue&quot;, Helvetica, Arial, sans-serif"/>
        <color rgb="FF1155CC"/>
        <sz val="11.0"/>
        <u/>
      </rPr>
      <t>Tanimura Hitoshi Ryuu Pachinko Kouryaku Daisakusen - Don Quijote ga Iku (Japan) (SGB Enhanced) (GB Compatible).zip</t>
    </r>
  </si>
  <si>
    <r>
      <rPr>
        <rFont val="&quot;Helvetica Neue&quot;, Helvetica, Arial, sans-serif"/>
        <color rgb="FF1155CC"/>
        <sz val="11.0"/>
        <u/>
      </rPr>
      <t>Tank Attack (World) (Aftermarket) (Unl).zip</t>
    </r>
  </si>
  <si>
    <r>
      <rPr>
        <rFont val="&quot;Helvetica Neue&quot;, Helvetica, Arial, sans-serif"/>
        <color rgb="FF1155CC"/>
        <sz val="11.0"/>
        <u/>
      </rPr>
      <t>Tarzan (France).zip</t>
    </r>
  </si>
  <si>
    <r>
      <rPr>
        <rFont val="&quot;Helvetica Neue&quot;, Helvetica, Arial, sans-serif"/>
        <color rgb="FF1155CC"/>
        <sz val="11.0"/>
        <u/>
      </rPr>
      <t>Tarzan (Germany).zip</t>
    </r>
  </si>
  <si>
    <r>
      <rPr>
        <rFont val="&quot;Helvetica Neue&quot;, Helvetica, Arial, sans-serif"/>
        <color rgb="FF1155CC"/>
        <sz val="11.0"/>
        <u/>
      </rPr>
      <t>Tarzan (Japan).zip</t>
    </r>
  </si>
  <si>
    <r>
      <rPr>
        <rFont val="&quot;Helvetica Neue&quot;, Helvetica, Arial, sans-serif"/>
        <color rgb="FF1155CC"/>
        <sz val="11.0"/>
        <u/>
      </rPr>
      <t>Tarzan (USA, Europe).zip</t>
    </r>
  </si>
  <si>
    <r>
      <rPr>
        <rFont val="&quot;Helvetica Neue&quot;, Helvetica, Arial, sans-serif"/>
        <color rgb="FF1155CC"/>
        <sz val="11.0"/>
        <u/>
      </rPr>
      <t>Tasmanian Devil - Munching Madness (Europe) (En,Fr,De,Es,It) (GB Compatible).zip</t>
    </r>
  </si>
  <si>
    <r>
      <rPr>
        <rFont val="&quot;Helvetica Neue&quot;, Helvetica, Arial, sans-serif"/>
        <color rgb="FF1155CC"/>
        <sz val="11.0"/>
        <u/>
      </rPr>
      <t>Tasmanian Devil - Munching Madness (USA) (En,Fr,De,Es,It) (GB Compatible).zip</t>
    </r>
  </si>
  <si>
    <r>
      <rPr>
        <rFont val="&quot;Helvetica Neue&quot;, Helvetica, Arial, sans-serif"/>
        <color rgb="FF1155CC"/>
        <sz val="11.0"/>
        <u/>
      </rPr>
      <t>Taxi 2 (Europe) (En,Fr,De,Es,It,Nl) (Proto).zip</t>
    </r>
  </si>
  <si>
    <r>
      <rPr>
        <rFont val="&quot;Helvetica Neue&quot;, Helvetica, Arial, sans-serif"/>
        <color rgb="FF1155CC"/>
        <sz val="11.0"/>
        <u/>
      </rPr>
      <t>Taxi 2 (France).zip</t>
    </r>
  </si>
  <si>
    <r>
      <rPr>
        <rFont val="&quot;Helvetica Neue&quot;, Helvetica, Arial, sans-serif"/>
        <color rgb="FF1155CC"/>
        <sz val="11.0"/>
        <u/>
      </rPr>
      <t>Taxi 3 (France).zip</t>
    </r>
  </si>
  <si>
    <r>
      <rPr>
        <rFont val="&quot;Helvetica Neue&quot;, Helvetica, Arial, sans-serif"/>
        <color rgb="FF1155CC"/>
        <sz val="11.0"/>
        <u/>
      </rPr>
      <t>Tazz (World) (2022-10-13) (Aftermarket) (Unl).zip</t>
    </r>
  </si>
  <si>
    <r>
      <rPr>
        <rFont val="&quot;Helvetica Neue&quot;, Helvetica, Arial, sans-serif"/>
        <color rgb="FF1155CC"/>
        <sz val="11.0"/>
        <u/>
      </rPr>
      <t>Tazz (World) (2022-10-17) (Aftermarket) (Unl).zip</t>
    </r>
  </si>
  <si>
    <r>
      <rPr>
        <rFont val="&quot;Helvetica Neue&quot;, Helvetica, Arial, sans-serif"/>
        <color rgb="FF1155CC"/>
        <sz val="11.0"/>
        <u/>
      </rPr>
      <t>Tech Deck Skateboarding (USA, Europe).zip</t>
    </r>
  </si>
  <si>
    <r>
      <rPr>
        <rFont val="&quot;Helvetica Neue&quot;, Helvetica, Arial, sans-serif"/>
        <color rgb="FF1155CC"/>
        <sz val="11.0"/>
        <u/>
      </rPr>
      <t>Telefang - Power Version (Taiwan) (Unl).zip</t>
    </r>
  </si>
  <si>
    <r>
      <rPr>
        <rFont val="&quot;Helvetica Neue&quot;, Helvetica, Arial, sans-serif"/>
        <color rgb="FF1155CC"/>
        <sz val="11.0"/>
        <u/>
      </rPr>
      <t>Terrifying 911 (China) (En) (Unl).zip</t>
    </r>
  </si>
  <si>
    <r>
      <rPr>
        <rFont val="&quot;Helvetica Neue&quot;, Helvetica, Arial, sans-serif"/>
        <color rgb="FF1155CC"/>
        <sz val="11.0"/>
        <u/>
      </rPr>
      <t>Test Drive 6 (Europe) (En,Fr,De,Es,It) (GB Compatible).zip</t>
    </r>
  </si>
  <si>
    <r>
      <rPr>
        <rFont val="&quot;Helvetica Neue&quot;, Helvetica, Arial, sans-serif"/>
        <color rgb="FF1155CC"/>
        <sz val="11.0"/>
        <u/>
      </rPr>
      <t>Test Drive 6 (Europe) (En,Fr,De,Es,It) (Sample) (GB Compatible).zip</t>
    </r>
  </si>
  <si>
    <r>
      <rPr>
        <rFont val="&quot;Helvetica Neue&quot;, Helvetica, Arial, sans-serif"/>
        <color rgb="FF1155CC"/>
        <sz val="11.0"/>
        <u/>
      </rPr>
      <t>Test Drive 6 (USA) (GB Compatible).zip</t>
    </r>
  </si>
  <si>
    <r>
      <rPr>
        <rFont val="&quot;Helvetica Neue&quot;, Helvetica, Arial, sans-serif"/>
        <color rgb="FF1155CC"/>
        <sz val="11.0"/>
        <u/>
      </rPr>
      <t>Test Drive 6 (USA) (Rev 1) (Proto).zip</t>
    </r>
  </si>
  <si>
    <r>
      <rPr>
        <rFont val="&quot;Helvetica Neue&quot;, Helvetica, Arial, sans-serif"/>
        <color rgb="FF1155CC"/>
        <sz val="11.0"/>
        <u/>
      </rPr>
      <t>Test Drive 2001 (USA).zip</t>
    </r>
  </si>
  <si>
    <r>
      <rPr>
        <rFont val="&quot;Helvetica Neue&quot;, Helvetica, Arial, sans-serif"/>
        <color rgb="FF1155CC"/>
        <sz val="11.0"/>
        <u/>
      </rPr>
      <t>Test Drive Cycles (USA).zip</t>
    </r>
  </si>
  <si>
    <r>
      <rPr>
        <rFont val="&quot;Helvetica Neue&quot;, Helvetica, Arial, sans-serif"/>
        <color rgb="FF1155CC"/>
        <sz val="11.0"/>
        <u/>
      </rPr>
      <t>Test Drive Le Mans (USA) (En,Fr,Es).zip</t>
    </r>
  </si>
  <si>
    <r>
      <rPr>
        <rFont val="&quot;Helvetica Neue&quot;, Helvetica, Arial, sans-serif"/>
        <color rgb="FF1155CC"/>
        <sz val="11.0"/>
        <u/>
      </rPr>
      <t>Test Drive Off-Road 3 (USA) (Rumble Version) (SGB Enhanced) (GB Compatible).zip</t>
    </r>
  </si>
  <si>
    <r>
      <rPr>
        <rFont val="&quot;Helvetica Neue&quot;, Helvetica, Arial, sans-serif"/>
        <color rgb="FF1155CC"/>
        <sz val="11.0"/>
        <u/>
      </rPr>
      <t>Tetris Adventure - Susume Mickey to Nakama-tachi (Japan) (Rev 1).zip</t>
    </r>
  </si>
  <si>
    <r>
      <rPr>
        <rFont val="&quot;Helvetica Neue&quot;, Helvetica, Arial, sans-serif"/>
        <color rgb="FF1155CC"/>
        <sz val="11.0"/>
        <u/>
      </rPr>
      <t>Tetris Adventure - Susume Mickey to Nakama-tachi (Japan).zip</t>
    </r>
  </si>
  <si>
    <r>
      <rPr>
        <rFont val="&quot;Helvetica Neue&quot;, Helvetica, Arial, sans-serif"/>
        <color rgb="FF1155CC"/>
        <sz val="11.0"/>
        <u/>
      </rPr>
      <t>Tetris DX (World) (SGB Enhanced) (GB Compatible).zip</t>
    </r>
  </si>
  <si>
    <r>
      <rPr>
        <rFont val="&quot;Helvetica Neue&quot;, Helvetica, Arial, sans-serif"/>
        <color rgb="FF1155CC"/>
        <sz val="11.0"/>
        <u/>
      </rPr>
      <t>Tezhong Budui (Taiwan) (Unl) (Alt) [b].zip</t>
    </r>
  </si>
  <si>
    <r>
      <rPr>
        <rFont val="&quot;Helvetica Neue&quot;, Helvetica, Arial, sans-serif"/>
        <color rgb="FF1155CC"/>
        <sz val="11.0"/>
        <u/>
      </rPr>
      <t>Tezhong Budui (Taiwan) (Unl).zip</t>
    </r>
  </si>
  <si>
    <r>
      <rPr>
        <rFont val="&quot;Helvetica Neue&quot;, Helvetica, Arial, sans-serif"/>
        <color rgb="FF1155CC"/>
        <sz val="11.0"/>
        <u/>
      </rPr>
      <t>Tezhong Budui 2 - Jidi (Taiwan) (Unl).zip</t>
    </r>
  </si>
  <si>
    <r>
      <rPr>
        <rFont val="&quot;Helvetica Neue&quot;, Helvetica, Arial, sans-serif"/>
        <color rgb="FF1155CC"/>
        <sz val="11.0"/>
        <u/>
      </rPr>
      <t>Three Lions (United Kingdom) (En,Fr,De,Es,It,Nl,Sv) (GB Compatible).zip</t>
    </r>
  </si>
  <si>
    <r>
      <rPr>
        <rFont val="&quot;Helvetica Neue&quot;, Helvetica, Arial, sans-serif"/>
        <color rgb="FF1155CC"/>
        <sz val="11.0"/>
        <u/>
      </rPr>
      <t>Thunder Blast Man (Europe) (Sachen) (Unl).zip</t>
    </r>
  </si>
  <si>
    <r>
      <rPr>
        <rFont val="&quot;Helvetica Neue&quot;, Helvetica, Arial, sans-serif"/>
        <color rgb="FF1155CC"/>
        <sz val="11.0"/>
        <u/>
      </rPr>
      <t>Thunderbirds (Europe) (En,Fr,De,Es,It).zip</t>
    </r>
  </si>
  <si>
    <r>
      <rPr>
        <rFont val="&quot;Helvetica Neue&quot;, Helvetica, Arial, sans-serif"/>
        <color rgb="FF1155CC"/>
        <sz val="11.0"/>
        <u/>
      </rPr>
      <t>Thunderbirds (Europe).zip</t>
    </r>
  </si>
  <si>
    <r>
      <rPr>
        <rFont val="&quot;Helvetica Neue&quot;, Helvetica, Arial, sans-serif"/>
        <color rgb="FF1155CC"/>
        <sz val="11.0"/>
        <u/>
      </rPr>
      <t>Tiger Woods PGA Tour 2000 (USA, Europe) (GB Compatible).zip</t>
    </r>
  </si>
  <si>
    <r>
      <rPr>
        <rFont val="&quot;Helvetica Neue&quot;, Helvetica, Arial, sans-serif"/>
        <color rgb="FF1155CC"/>
        <sz val="11.0"/>
        <u/>
      </rPr>
      <t>Tiledentity (World) (v1.0) (GB Compatible) (Aftermarket) (Unl).zip</t>
    </r>
  </si>
  <si>
    <r>
      <rPr>
        <rFont val="&quot;Helvetica Neue&quot;, Helvetica, Arial, sans-serif"/>
        <color rgb="FF1155CC"/>
        <sz val="11.0"/>
        <u/>
      </rPr>
      <t>Tiledentity (World) (v1.1) (GB Compatible) (Aftermarket) (Unl).zip</t>
    </r>
  </si>
  <si>
    <r>
      <rPr>
        <rFont val="&quot;Helvetica Neue&quot;, Helvetica, Arial, sans-serif"/>
        <color rgb="FF1155CC"/>
        <sz val="11.0"/>
        <u/>
      </rPr>
      <t>Tintin - Le Temple Du Soleil (Europe) (En,Fr,De) (Beta).zip</t>
    </r>
  </si>
  <si>
    <r>
      <rPr>
        <rFont val="&quot;Helvetica Neue&quot;, Helvetica, Arial, sans-serif"/>
        <color rgb="FF1155CC"/>
        <sz val="11.0"/>
        <u/>
      </rPr>
      <t>Tintin - Le Temple Du Soleil (Europe) (En,Fr,De).zip</t>
    </r>
  </si>
  <si>
    <r>
      <rPr>
        <rFont val="&quot;Helvetica Neue&quot;, Helvetica, Arial, sans-serif"/>
        <color rgb="FF1155CC"/>
        <sz val="11.0"/>
        <u/>
      </rPr>
      <t>Tintin au Tibet (Europe) (En,Fr,De,Es,It,Nl,Sv).zip</t>
    </r>
  </si>
  <si>
    <r>
      <rPr>
        <rFont val="&quot;Helvetica Neue&quot;, Helvetica, Arial, sans-serif"/>
        <color rgb="FF1155CC"/>
        <sz val="11.0"/>
        <u/>
      </rPr>
      <t>Tiny Grasshopper Goes Away (World) (En,Hu) (v1.2) (GB Compatible) (Aftermarket) (Unl).zip</t>
    </r>
  </si>
  <si>
    <r>
      <rPr>
        <rFont val="&quot;Helvetica Neue&quot;, Helvetica, Arial, sans-serif"/>
        <color rgb="FF1155CC"/>
        <sz val="11.0"/>
        <u/>
      </rPr>
      <t>Tiny Grasshopper Goes Away (World) (En,Hu) (v1.4) (GB Compatible) (Aftermarket) (Unl).zip</t>
    </r>
  </si>
  <si>
    <r>
      <rPr>
        <rFont val="&quot;Helvetica Neue&quot;, Helvetica, Arial, sans-serif"/>
        <color rgb="FF1155CC"/>
        <sz val="11.0"/>
        <u/>
      </rPr>
      <t>Tiny Toon Adventures - Buster Saves the Day (Europe) (En,Fr,De,Es,It).zip</t>
    </r>
  </si>
  <si>
    <r>
      <rPr>
        <rFont val="&quot;Helvetica Neue&quot;, Helvetica, Arial, sans-serif"/>
        <color rgb="FF1155CC"/>
        <sz val="11.0"/>
        <u/>
      </rPr>
      <t>Tiny Toon Adventures - Buster Saves the Day (USA).zip</t>
    </r>
  </si>
  <si>
    <r>
      <rPr>
        <rFont val="&quot;Helvetica Neue&quot;, Helvetica, Arial, sans-serif"/>
        <color rgb="FF1155CC"/>
        <sz val="11.0"/>
        <u/>
      </rPr>
      <t>Tiny Toon Adventures - Dizzy's Candy Quest (Europe) (En,Fr,De,Es,It,Nl).zip</t>
    </r>
  </si>
  <si>
    <r>
      <rPr>
        <rFont val="&quot;Helvetica Neue&quot;, Helvetica, Arial, sans-serif"/>
        <color rgb="FF1155CC"/>
        <sz val="11.0"/>
        <u/>
      </rPr>
      <t>Tiny Toon Adventures - Dizzy's Candy Quest (USA) (Proto).zip</t>
    </r>
  </si>
  <si>
    <r>
      <rPr>
        <rFont val="&quot;Helvetica Neue&quot;, Helvetica, Arial, sans-serif"/>
        <color rgb="FF1155CC"/>
        <sz val="11.0"/>
        <u/>
      </rPr>
      <t>Tir Na Nog (World) (Aftermarket) (Unl).zip</t>
    </r>
  </si>
  <si>
    <r>
      <rPr>
        <rFont val="&quot;Helvetica Neue&quot;, Helvetica, Arial, sans-serif"/>
        <color rgb="FF1155CC"/>
        <sz val="11.0"/>
        <u/>
      </rPr>
      <t>Titi - Le Tour du Monde en 80 Chats (France).zip</t>
    </r>
  </si>
  <si>
    <r>
      <rPr>
        <rFont val="&quot;Helvetica Neue&quot;, Helvetica, Arial, sans-serif"/>
        <color rgb="FF1155CC"/>
        <sz val="11.0"/>
        <u/>
      </rPr>
      <t>Titus the Fox (Europe) (GB Compatible).zip</t>
    </r>
  </si>
  <si>
    <r>
      <rPr>
        <rFont val="&quot;Helvetica Neue&quot;, Helvetica, Arial, sans-serif"/>
        <color rgb="FF1155CC"/>
        <sz val="11.0"/>
        <u/>
      </rPr>
      <t>Titus the Fox (USA) (GB Compatible).zip</t>
    </r>
  </si>
  <si>
    <r>
      <rPr>
        <rFont val="&quot;Helvetica Neue&quot;, Helvetica, Arial, sans-serif"/>
        <color rgb="FF1155CC"/>
        <sz val="11.0"/>
        <u/>
      </rPr>
      <t>To The Stars (World) (GB Compatible) (Aftermarket) (Unl).zip</t>
    </r>
  </si>
  <si>
    <r>
      <rPr>
        <rFont val="&quot;Helvetica Neue&quot;, Helvetica, Arial, sans-serif"/>
        <color rgb="FF1155CC"/>
        <sz val="11.0"/>
        <u/>
      </rPr>
      <t>Tobu Tobu Girl Deluxe (World) (GB Compatible) (Aftermarket) (Unl).zip</t>
    </r>
  </si>
  <si>
    <r>
      <rPr>
        <rFont val="&quot;Helvetica Neue&quot;, Helvetica, Arial, sans-serif"/>
        <color rgb="FF1155CC"/>
        <sz val="11.0"/>
        <u/>
      </rPr>
      <t>Toki Tori (USA, Europe) (En,Ja,Fr,De,Es).zip</t>
    </r>
  </si>
  <si>
    <r>
      <rPr>
        <rFont val="&quot;Helvetica Neue&quot;, Helvetica, Arial, sans-serif"/>
        <color rgb="FF1155CC"/>
        <sz val="11.0"/>
        <u/>
      </rPr>
      <t>Tokimeki Memorial Pocket - Culture Hen - Komorebi no Melody (Japan) (SGB Enhanced) (GB Compatible).zip</t>
    </r>
  </si>
  <si>
    <r>
      <rPr>
        <rFont val="&quot;Helvetica Neue&quot;, Helvetica, Arial, sans-serif"/>
        <color rgb="FF1155CC"/>
        <sz val="11.0"/>
        <u/>
      </rPr>
      <t>Tokimeki Memorial Pocket - Sport Hen - Koutei no Photograph (Japan) (SGB Enhanced) (GB Compatible).zip</t>
    </r>
  </si>
  <si>
    <r>
      <rPr>
        <rFont val="&quot;Helvetica Neue&quot;, Helvetica, Arial, sans-serif"/>
        <color rgb="FF1155CC"/>
        <sz val="11.0"/>
        <u/>
      </rPr>
      <t>Tokoro-san no Setagaya C.C. (Japan) (GB Compatible).zip</t>
    </r>
  </si>
  <si>
    <r>
      <rPr>
        <rFont val="&quot;Helvetica Neue&quot;, Helvetica, Arial, sans-serif"/>
        <color rgb="FF1155CC"/>
        <sz val="11.0"/>
        <u/>
      </rPr>
      <t>Tom Clancy's Rainbow Six (USA, Europe) (En,Fr,De).zip</t>
    </r>
  </si>
  <si>
    <r>
      <rPr>
        <rFont val="&quot;Helvetica Neue&quot;, Helvetica, Arial, sans-serif"/>
        <color rgb="FF1155CC"/>
        <sz val="11.0"/>
        <u/>
      </rPr>
      <t>Tom and Jerry (USA, Europe).zip</t>
    </r>
  </si>
  <si>
    <r>
      <rPr>
        <rFont val="&quot;Helvetica Neue&quot;, Helvetica, Arial, sans-serif"/>
        <color rgb="FF1155CC"/>
        <sz val="11.0"/>
        <u/>
      </rPr>
      <t>Tom and Jerry - Mouse Hunt (USA) (En,Fr,Es).zip</t>
    </r>
  </si>
  <si>
    <r>
      <rPr>
        <rFont val="&quot;Helvetica Neue&quot;, Helvetica, Arial, sans-serif"/>
        <color rgb="FF1155CC"/>
        <sz val="11.0"/>
        <u/>
      </rPr>
      <t>Tom and Jerry - Mousehunt (Europe) (En,Fr,De,Es,It) (Rev 1).zip</t>
    </r>
  </si>
  <si>
    <r>
      <rPr>
        <rFont val="&quot;Helvetica Neue&quot;, Helvetica, Arial, sans-serif"/>
        <color rgb="FF1155CC"/>
        <sz val="11.0"/>
        <u/>
      </rPr>
      <t>Tom and Jerry - Mousehunt (Europe) (En,Fr,De,Es,It).zip</t>
    </r>
  </si>
  <si>
    <r>
      <rPr>
        <rFont val="&quot;Helvetica Neue&quot;, Helvetica, Arial, sans-serif"/>
        <color rgb="FF1155CC"/>
        <sz val="11.0"/>
        <u/>
      </rPr>
      <t>Tom and Jerry in - Mouse Attacks! (Europe) (En,Fr,De,Es,It,Nl,Da).zip</t>
    </r>
  </si>
  <si>
    <r>
      <rPr>
        <rFont val="&quot;Helvetica Neue&quot;, Helvetica, Arial, sans-serif"/>
        <color rgb="FF1155CC"/>
        <sz val="11.0"/>
        <u/>
      </rPr>
      <t>Tom and Jerry in - Mouse Attacks! (USA) (Rev 1).zip</t>
    </r>
  </si>
  <si>
    <r>
      <rPr>
        <rFont val="&quot;Helvetica Neue&quot;, Helvetica, Arial, sans-serif"/>
        <color rgb="FF1155CC"/>
        <sz val="11.0"/>
        <u/>
      </rPr>
      <t>Tom and Jerry in - Mouse Attacks! (USA).zip</t>
    </r>
  </si>
  <si>
    <r>
      <rPr>
        <rFont val="&quot;Helvetica Neue&quot;, Helvetica, Arial, sans-serif"/>
        <color rgb="FF1155CC"/>
        <sz val="11.0"/>
        <u/>
      </rPr>
      <t>Tomb Raider (Taiwan) (Unl).zip</t>
    </r>
  </si>
  <si>
    <r>
      <rPr>
        <rFont val="&quot;Helvetica Neue&quot;, Helvetica, Arial, sans-serif"/>
        <color rgb="FF1155CC"/>
        <sz val="11.0"/>
        <u/>
      </rPr>
      <t>Tomb Raider (USA, Europe) (En,Fr,De,Es,It) (Beta).zip</t>
    </r>
  </si>
  <si>
    <r>
      <rPr>
        <rFont val="&quot;Helvetica Neue&quot;, Helvetica, Arial, sans-serif"/>
        <color rgb="FF1155CC"/>
        <sz val="11.0"/>
        <u/>
      </rPr>
      <t>Tomb Raider (USA, Europe) (En,Fr,De,Es,It).zip</t>
    </r>
  </si>
  <si>
    <r>
      <rPr>
        <rFont val="&quot;Helvetica Neue&quot;, Helvetica, Arial, sans-serif"/>
        <color rgb="FF1155CC"/>
        <sz val="11.0"/>
        <u/>
      </rPr>
      <t>Tomb Raider - Curse of the Sword (USA, Europe).zip</t>
    </r>
  </si>
  <si>
    <r>
      <rPr>
        <rFont val="&quot;Helvetica Neue&quot;, Helvetica, Arial, sans-serif"/>
        <color rgb="FF1155CC"/>
        <sz val="11.0"/>
        <u/>
      </rPr>
      <t>Tomb Raider 2 (Taiwan) (Unl).zip</t>
    </r>
  </si>
  <si>
    <r>
      <rPr>
        <rFont val="&quot;Helvetica Neue&quot;, Helvetica, Arial, sans-serif"/>
        <color rgb="FF1155CC"/>
        <sz val="11.0"/>
        <u/>
      </rPr>
      <t>Tomte Trouble (World) (Aftermarket) (Unl).zip</t>
    </r>
  </si>
  <si>
    <r>
      <rPr>
        <rFont val="&quot;Helvetica Neue&quot;, Helvetica, Arial, sans-serif"/>
        <color rgb="FF1155CC"/>
        <sz val="11.0"/>
        <u/>
      </rPr>
      <t>Tonic Trouble (Europe) (En,Fr,De,Es,It,Nl).zip</t>
    </r>
  </si>
  <si>
    <r>
      <rPr>
        <rFont val="&quot;Helvetica Neue&quot;, Helvetica, Arial, sans-serif"/>
        <color rgb="FF1155CC"/>
        <sz val="11.0"/>
        <u/>
      </rPr>
      <t>Tonka Construction Site (USA) (Beta).zip</t>
    </r>
  </si>
  <si>
    <r>
      <rPr>
        <rFont val="&quot;Helvetica Neue&quot;, Helvetica, Arial, sans-serif"/>
        <color rgb="FF1155CC"/>
        <sz val="11.0"/>
        <u/>
      </rPr>
      <t>Tonka Construction Site (USA).zip</t>
    </r>
  </si>
  <si>
    <r>
      <rPr>
        <rFont val="&quot;Helvetica Neue&quot;, Helvetica, Arial, sans-serif"/>
        <color rgb="FF1155CC"/>
        <sz val="11.0"/>
        <u/>
      </rPr>
      <t>Tonka Raceway (Europe).zip</t>
    </r>
  </si>
  <si>
    <r>
      <rPr>
        <rFont val="&quot;Helvetica Neue&quot;, Helvetica, Arial, sans-serif"/>
        <color rgb="FF1155CC"/>
        <sz val="11.0"/>
        <u/>
      </rPr>
      <t>Tonka Raceway (USA) (Rumble Version).zip</t>
    </r>
  </si>
  <si>
    <r>
      <rPr>
        <rFont val="&quot;Helvetica Neue&quot;, Helvetica, Arial, sans-serif"/>
        <color rgb="FF1155CC"/>
        <sz val="11.0"/>
        <u/>
      </rPr>
      <t>Tonka Raceway (USA).zip</t>
    </r>
  </si>
  <si>
    <r>
      <rPr>
        <rFont val="&quot;Helvetica Neue&quot;, Helvetica, Arial, sans-serif"/>
        <color rgb="FF1155CC"/>
        <sz val="11.0"/>
        <u/>
      </rPr>
      <t>Tony Hawk's Pro Skater (Japan) (Proto).zip</t>
    </r>
  </si>
  <si>
    <r>
      <rPr>
        <rFont val="&quot;Helvetica Neue&quot;, Helvetica, Arial, sans-serif"/>
        <color rgb="FF1155CC"/>
        <sz val="11.0"/>
        <u/>
      </rPr>
      <t>Tony Hawk's Pro Skater (USA, Europe).zip</t>
    </r>
  </si>
  <si>
    <r>
      <rPr>
        <rFont val="&quot;Helvetica Neue&quot;, Helvetica, Arial, sans-serif"/>
        <color rgb="FF1155CC"/>
        <sz val="11.0"/>
        <u/>
      </rPr>
      <t>Tony Hawk's Pro Skater 2 (USA, Europe).zip</t>
    </r>
  </si>
  <si>
    <r>
      <rPr>
        <rFont val="&quot;Helvetica Neue&quot;, Helvetica, Arial, sans-serif"/>
        <color rgb="FF1155CC"/>
        <sz val="11.0"/>
        <u/>
      </rPr>
      <t>Tony Hawk's Pro Skater 3 (USA, Europe).zip</t>
    </r>
  </si>
  <si>
    <r>
      <rPr>
        <rFont val="&quot;Helvetica Neue&quot;, Helvetica, Arial, sans-serif"/>
        <color rgb="FF1155CC"/>
        <sz val="11.0"/>
        <u/>
      </rPr>
      <t>Toobin' (USA).zip</t>
    </r>
  </si>
  <si>
    <r>
      <rPr>
        <rFont val="&quot;Helvetica Neue&quot;, Helvetica, Arial, sans-serif"/>
        <color rgb="FF1155CC"/>
        <sz val="11.0"/>
        <u/>
      </rPr>
      <t>Tools of Nexaura (World) (v0.4) (Demo) (SGB Enhanced) (GB Compatible) (Aftermarket) (Unl).zip</t>
    </r>
  </si>
  <si>
    <r>
      <rPr>
        <rFont val="&quot;Helvetica Neue&quot;, Helvetica, Arial, sans-serif"/>
        <color rgb="FF1155CC"/>
        <sz val="11.0"/>
        <u/>
      </rPr>
      <t>Toonsylvania (Europe) (En,Fr,De,Es,It,Nl).zip</t>
    </r>
  </si>
  <si>
    <r>
      <rPr>
        <rFont val="&quot;Helvetica Neue&quot;, Helvetica, Arial, sans-serif"/>
        <color rgb="FF1155CC"/>
        <sz val="11.0"/>
        <u/>
      </rPr>
      <t>Toonsylvania (USA).zip</t>
    </r>
  </si>
  <si>
    <r>
      <rPr>
        <rFont val="&quot;Helvetica Neue&quot;, Helvetica, Arial, sans-serif"/>
        <color rgb="FF1155CC"/>
        <sz val="11.0"/>
        <u/>
      </rPr>
      <t>Tootuff (Europe) (En,Fr,De,Es,It,Nl) (Beta).zip</t>
    </r>
  </si>
  <si>
    <r>
      <rPr>
        <rFont val="&quot;Helvetica Neue&quot;, Helvetica, Arial, sans-serif"/>
        <color rgb="FF1155CC"/>
        <sz val="11.0"/>
        <u/>
      </rPr>
      <t>Tootuff (Europe) (En,Fr,De,Es,It,Nl).zip</t>
    </r>
  </si>
  <si>
    <r>
      <rPr>
        <rFont val="&quot;Helvetica Neue&quot;, Helvetica, Arial, sans-serif"/>
        <color rgb="FF1155CC"/>
        <sz val="11.0"/>
        <u/>
      </rPr>
      <t>Top Gear Pocket (Japan) (En) (Rumble Version).zip</t>
    </r>
  </si>
  <si>
    <r>
      <rPr>
        <rFont val="&quot;Helvetica Neue&quot;, Helvetica, Arial, sans-serif"/>
        <color rgb="FF1155CC"/>
        <sz val="11.0"/>
        <u/>
      </rPr>
      <t>Top Gear Pocket (USA) (Rumble Version).zip</t>
    </r>
  </si>
  <si>
    <r>
      <rPr>
        <rFont val="&quot;Helvetica Neue&quot;, Helvetica, Arial, sans-serif"/>
        <color rgb="FF1155CC"/>
        <sz val="11.0"/>
        <u/>
      </rPr>
      <t>Top Gear Pocket 2 (Japan) (Rev 1) (Proto) (Rumble Version).zip</t>
    </r>
  </si>
  <si>
    <r>
      <rPr>
        <rFont val="&quot;Helvetica Neue&quot;, Helvetica, Arial, sans-serif"/>
        <color rgb="FF1155CC"/>
        <sz val="11.0"/>
        <u/>
      </rPr>
      <t>Top Gear Pocket 2 (Japan) (Rumble Version).zip</t>
    </r>
  </si>
  <si>
    <r>
      <rPr>
        <rFont val="&quot;Helvetica Neue&quot;, Helvetica, Arial, sans-serif"/>
        <color rgb="FF1155CC"/>
        <sz val="11.0"/>
        <u/>
      </rPr>
      <t>Top Gear Pocket 2 (USA) (Rev 1) (Proto).zip</t>
    </r>
  </si>
  <si>
    <r>
      <rPr>
        <rFont val="&quot;Helvetica Neue&quot;, Helvetica, Arial, sans-serif"/>
        <color rgb="FF1155CC"/>
        <sz val="11.0"/>
        <u/>
      </rPr>
      <t>Top Gear Pocket 2 (USA).zip</t>
    </r>
  </si>
  <si>
    <r>
      <rPr>
        <rFont val="&quot;Helvetica Neue&quot;, Helvetica, Arial, sans-serif"/>
        <color rgb="FF1155CC"/>
        <sz val="11.0"/>
        <u/>
      </rPr>
      <t>Top Gear Rally (Europe) (Rumble Version).zip</t>
    </r>
  </si>
  <si>
    <r>
      <rPr>
        <rFont val="&quot;Helvetica Neue&quot;, Helvetica, Arial, sans-serif"/>
        <color rgb="FF1155CC"/>
        <sz val="11.0"/>
        <u/>
      </rPr>
      <t>Top Gear Rally 2 (Europe).zip</t>
    </r>
  </si>
  <si>
    <r>
      <rPr>
        <rFont val="&quot;Helvetica Neue&quot;, Helvetica, Arial, sans-serif"/>
        <color rgb="FF1155CC"/>
        <sz val="11.0"/>
        <u/>
      </rPr>
      <t>Top Gun - Fire Storm (USA, Europe) (En,Fr,De,Es,It,Nl).zip</t>
    </r>
  </si>
  <si>
    <r>
      <rPr>
        <rFont val="&quot;Helvetica Neue&quot;, Helvetica, Arial, sans-serif"/>
        <color rgb="FF1155CC"/>
        <sz val="11.0"/>
        <u/>
      </rPr>
      <t>Totsugeki! Papparatai (Japan) (SGB Enhanced) (GB Compatible).zip</t>
    </r>
  </si>
  <si>
    <r>
      <rPr>
        <rFont val="&quot;Helvetica Neue&quot;, Helvetica, Arial, sans-serif"/>
        <color rgb="FF1155CC"/>
        <sz val="11.0"/>
        <u/>
      </rPr>
      <t>Tottoko Hamutarou - Tomodachi Daisakusen Dechu (Japan) (Rev 1).zip</t>
    </r>
  </si>
  <si>
    <r>
      <rPr>
        <rFont val="&quot;Helvetica Neue&quot;, Helvetica, Arial, sans-serif"/>
        <color rgb="FF1155CC"/>
        <sz val="11.0"/>
        <u/>
      </rPr>
      <t>Tottoko Hamutarou - Tomodachi Daisakusen Dechu (Japan).zip</t>
    </r>
  </si>
  <si>
    <r>
      <rPr>
        <rFont val="&quot;Helvetica Neue&quot;, Helvetica, Arial, sans-serif"/>
        <color rgb="FF1155CC"/>
        <sz val="11.0"/>
        <u/>
      </rPr>
      <t>Tottoko Hamutarou 2 - Hamu-chan Zu Daishuugou Dechu (Japan).zip</t>
    </r>
  </si>
  <si>
    <r>
      <rPr>
        <rFont val="&quot;Helvetica Neue&quot;, Helvetica, Arial, sans-serif"/>
        <color rgb="FF1155CC"/>
        <sz val="11.0"/>
        <u/>
      </rPr>
      <t>Tower of Evil (World) (Aftermarket) (Unl).zip</t>
    </r>
  </si>
  <si>
    <r>
      <rPr>
        <rFont val="&quot;Helvetica Neue&quot;, Helvetica, Arial, sans-serif"/>
        <color rgb="FF1155CC"/>
        <sz val="11.0"/>
        <u/>
      </rPr>
      <t>Towers - Lord Baniff's Deceit (USA, Europe).zip</t>
    </r>
  </si>
  <si>
    <r>
      <rPr>
        <rFont val="&quot;Helvetica Neue&quot;, Helvetica, Arial, sans-serif"/>
        <color rgb="FF1155CC"/>
        <sz val="11.0"/>
        <u/>
      </rPr>
      <t>Towers II - Plight of the Stargazer (USA) (Proto 1) (2000-05-07).zip</t>
    </r>
  </si>
  <si>
    <r>
      <rPr>
        <rFont val="&quot;Helvetica Neue&quot;, Helvetica, Arial, sans-serif"/>
        <color rgb="FF1155CC"/>
        <sz val="11.0"/>
        <u/>
      </rPr>
      <t>Towers II - Plight of the Stargazer (USA) (Proto 2) (2000-08-05).zip</t>
    </r>
  </si>
  <si>
    <r>
      <rPr>
        <rFont val="&quot;Helvetica Neue&quot;, Helvetica, Arial, sans-serif"/>
        <color rgb="FF1155CC"/>
        <sz val="11.0"/>
        <u/>
      </rPr>
      <t>Towers II - Plight of the Stargazer (USA) (Proto 3) (2001-12-09).zip</t>
    </r>
  </si>
  <si>
    <r>
      <rPr>
        <rFont val="&quot;Helvetica Neue&quot;, Helvetica, Arial, sans-serif"/>
        <color rgb="FF1155CC"/>
        <sz val="11.0"/>
        <u/>
      </rPr>
      <t>Toy Story 2 (USA, Europe) (SGB Enhanced) (GB Compatible).zip</t>
    </r>
  </si>
  <si>
    <r>
      <rPr>
        <rFont val="&quot;Helvetica Neue&quot;, Helvetica, Arial, sans-serif"/>
        <color rgb="FF1155CC"/>
        <sz val="11.0"/>
        <u/>
      </rPr>
      <t>Toy Story Racer (Europe) (En,Fr,De).zip</t>
    </r>
  </si>
  <si>
    <r>
      <rPr>
        <rFont val="&quot;Helvetica Neue&quot;, Helvetica, Arial, sans-serif"/>
        <color rgb="FF1155CC"/>
        <sz val="11.0"/>
        <u/>
      </rPr>
      <t>Toy Story Racer (USA, Europe).zip</t>
    </r>
  </si>
  <si>
    <r>
      <rPr>
        <rFont val="&quot;Helvetica Neue&quot;, Helvetica, Arial, sans-serif"/>
        <color rgb="FF1155CC"/>
        <sz val="11.0"/>
        <u/>
      </rPr>
      <t>Trade &amp; Battle Card Hero (Japan) (Rev 1) (3DS Virtual Console) (SGB Enhanced) (GB Compatible).zip</t>
    </r>
  </si>
  <si>
    <r>
      <rPr>
        <rFont val="&quot;Helvetica Neue&quot;, Helvetica, Arial, sans-serif"/>
        <color rgb="FF1155CC"/>
        <sz val="11.0"/>
        <u/>
      </rPr>
      <t>Trade &amp; Battle Card Hero (Japan) (SGB Enhanced) (GB Compatible).zip</t>
    </r>
  </si>
  <si>
    <r>
      <rPr>
        <rFont val="&quot;Helvetica Neue&quot;, Helvetica, Arial, sans-serif"/>
        <color rgb="FF1155CC"/>
        <sz val="11.0"/>
        <u/>
      </rPr>
      <t>Traumatarium (World) (Demo) (2023-06-01) (GB Compatible) (Aftermarket) (Unl).zip</t>
    </r>
  </si>
  <si>
    <r>
      <rPr>
        <rFont val="&quot;Helvetica Neue&quot;, Helvetica, Arial, sans-serif"/>
        <color rgb="FF1155CC"/>
        <sz val="11.0"/>
        <u/>
      </rPr>
      <t>Treasure Island Color (World) (Aftermarket) (Unl).zip</t>
    </r>
  </si>
  <si>
    <r>
      <rPr>
        <rFont val="&quot;Helvetica Neue&quot;, Helvetica, Arial, sans-serif"/>
        <color rgb="FF1155CC"/>
        <sz val="11.0"/>
        <u/>
      </rPr>
      <t>Trick Boarder (Europe).zip</t>
    </r>
  </si>
  <si>
    <r>
      <rPr>
        <rFont val="&quot;Helvetica Neue&quot;, Helvetica, Arial, sans-serif"/>
        <color rgb="FF1155CC"/>
        <sz val="11.0"/>
        <u/>
      </rPr>
      <t>Trick Boarder (USA).zip</t>
    </r>
  </si>
  <si>
    <r>
      <rPr>
        <rFont val="&quot;Helvetica Neue&quot;, Helvetica, Arial, sans-serif"/>
        <color rgb="FF1155CC"/>
        <sz val="11.0"/>
        <u/>
      </rPr>
      <t>Trickboarder GP (Japan).zip</t>
    </r>
  </si>
  <si>
    <r>
      <rPr>
        <rFont val="&quot;Helvetica Neue&quot;, Helvetica, Arial, sans-serif"/>
        <color rgb="FF1155CC"/>
        <sz val="11.0"/>
        <u/>
      </rPr>
      <t>Trip World DX (World) (Limited Run Games).zip</t>
    </r>
  </si>
  <si>
    <r>
      <rPr>
        <rFont val="&quot;Helvetica Neue&quot;, Helvetica, Arial, sans-serif"/>
        <color rgb="FF1155CC"/>
        <sz val="11.0"/>
        <u/>
      </rPr>
      <t>Triple Play 2001 (USA, Europe).zip</t>
    </r>
  </si>
  <si>
    <r>
      <rPr>
        <rFont val="&quot;Helvetica Neue&quot;, Helvetica, Arial, sans-serif"/>
        <color rgb="FF1155CC"/>
        <sz val="11.0"/>
        <u/>
      </rPr>
      <t>Tristam Island (World) (v1.6) (GB Compatible) (Aftermarket) (Unl).zip</t>
    </r>
  </si>
  <si>
    <r>
      <rPr>
        <rFont val="&quot;Helvetica Neue&quot;, Helvetica, Arial, sans-serif"/>
        <color rgb="FF1155CC"/>
        <sz val="11.0"/>
        <u/>
      </rPr>
      <t>Trouballs (USA).zip</t>
    </r>
  </si>
  <si>
    <r>
      <rPr>
        <rFont val="&quot;Helvetica Neue&quot;, Helvetica, Arial, sans-serif"/>
        <color rgb="FF1155CC"/>
        <sz val="11.0"/>
        <u/>
      </rPr>
      <t>Trouble City - Pocket Mission (World) (GB Compatible) (Aftermarket) (Unl).zip</t>
    </r>
  </si>
  <si>
    <r>
      <rPr>
        <rFont val="&quot;Helvetica Neue&quot;, Helvetica, Arial, sans-serif"/>
        <color rgb="FF1155CC"/>
        <sz val="11.0"/>
        <u/>
      </rPr>
      <t>True Color 25 in 1 (Taiwan) (Unl).zip</t>
    </r>
  </si>
  <si>
    <r>
      <rPr>
        <rFont val="&quot;Helvetica Neue&quot;, Helvetica, Arial, sans-serif"/>
        <color rgb="FF1155CC"/>
        <sz val="11.0"/>
        <u/>
      </rPr>
      <t>Tsuri Sensei 2 (Japan) (SGB Enhanced) (GB Compatible).zip</t>
    </r>
  </si>
  <si>
    <r>
      <rPr>
        <rFont val="&quot;Helvetica Neue&quot;, Helvetica, Arial, sans-serif"/>
        <color rgb="FF1155CC"/>
        <sz val="11.0"/>
        <u/>
      </rPr>
      <t>Tsuriiko!! (Japan).zip</t>
    </r>
  </si>
  <si>
    <r>
      <rPr>
        <rFont val="&quot;Helvetica Neue&quot;, Helvetica, Arial, sans-serif"/>
        <color rgb="FF1155CC"/>
        <sz val="11.0"/>
        <u/>
      </rPr>
      <t>Turbo RC Racing (USA) (Proto).zip</t>
    </r>
  </si>
  <si>
    <r>
      <rPr>
        <rFont val="&quot;Helvetica Neue&quot;, Helvetica, Arial, sans-serif"/>
        <color rgb="FF1155CC"/>
        <sz val="11.0"/>
        <u/>
      </rPr>
      <t>Turok - Rage Wars (USA, Europe) (En,Fr,De,Es).zip</t>
    </r>
  </si>
  <si>
    <r>
      <rPr>
        <rFont val="&quot;Helvetica Neue&quot;, Helvetica, Arial, sans-serif"/>
        <color rgb="FF1155CC"/>
        <sz val="11.0"/>
        <u/>
      </rPr>
      <t>Turok 2 - Jikku Senshi (Japan) (GB Compatible).zip</t>
    </r>
  </si>
  <si>
    <r>
      <rPr>
        <rFont val="&quot;Helvetica Neue&quot;, Helvetica, Arial, sans-serif"/>
        <color rgb="FF1155CC"/>
        <sz val="11.0"/>
        <u/>
      </rPr>
      <t>Turok 2 - Seeds of Evil (USA, Europe) (En,Fr,De,Es) (Beta) (GB Compatible).zip</t>
    </r>
  </si>
  <si>
    <r>
      <rPr>
        <rFont val="&quot;Helvetica Neue&quot;, Helvetica, Arial, sans-serif"/>
        <color rgb="FF1155CC"/>
        <sz val="11.0"/>
        <u/>
      </rPr>
      <t>Turok 2 - Seeds of Evil (USA, Europe) (En,Fr,De,Es) (GB Compatible).zip</t>
    </r>
  </si>
  <si>
    <r>
      <rPr>
        <rFont val="&quot;Helvetica Neue&quot;, Helvetica, Arial, sans-serif"/>
        <color rgb="FF1155CC"/>
        <sz val="11.0"/>
        <u/>
      </rPr>
      <t>Turok 3 - Shadow of Oblivion (USA, Europe) (En,Fr,De,Es).zip</t>
    </r>
  </si>
  <si>
    <r>
      <rPr>
        <rFont val="&quot;Helvetica Neue&quot;, Helvetica, Arial, sans-serif"/>
        <color rgb="FF1155CC"/>
        <sz val="11.0"/>
        <u/>
      </rPr>
      <t>Tutti Frutti (World) (Aftermarket) (Unl).zip</t>
    </r>
  </si>
  <si>
    <r>
      <rPr>
        <rFont val="&quot;Helvetica Neue&quot;, Helvetica, Arial, sans-serif"/>
        <color rgb="FF1155CC"/>
        <sz val="11.0"/>
        <u/>
      </rPr>
      <t>Tutty (Europe) (Demo).zip</t>
    </r>
  </si>
  <si>
    <r>
      <rPr>
        <rFont val="&quot;Helvetica Neue&quot;, Helvetica, Arial, sans-serif"/>
        <color rgb="FF1155CC"/>
        <sz val="11.0"/>
        <u/>
      </rPr>
      <t>Tweenies - Doodles' Bones (Europe) (En,De,Es,It).zip</t>
    </r>
  </si>
  <si>
    <r>
      <rPr>
        <rFont val="&quot;Helvetica Neue&quot;, Helvetica, Arial, sans-serif"/>
        <color rgb="FF1155CC"/>
        <sz val="11.0"/>
        <u/>
      </rPr>
      <t>Tweenies - Doodles' Bones (Europe) (En,Nl,Sv,No,Da).zip</t>
    </r>
  </si>
  <si>
    <r>
      <rPr>
        <rFont val="&quot;Helvetica Neue&quot;, Helvetica, Arial, sans-serif"/>
        <color rgb="FF1155CC"/>
        <sz val="11.0"/>
        <u/>
      </rPr>
      <t>Tweety's High-Flying Adventure (Europe) (En,Es,It).zip</t>
    </r>
  </si>
  <si>
    <r>
      <rPr>
        <rFont val="&quot;Helvetica Neue&quot;, Helvetica, Arial, sans-serif"/>
        <color rgb="FF1155CC"/>
        <sz val="11.0"/>
        <u/>
      </rPr>
      <t>Tweety's High-Flying Adventure (Europe) (En,Fr,De).zip</t>
    </r>
  </si>
  <si>
    <r>
      <rPr>
        <rFont val="&quot;Helvetica Neue&quot;, Helvetica, Arial, sans-serif"/>
        <color rgb="FF1155CC"/>
        <sz val="11.0"/>
        <u/>
      </rPr>
      <t>Tweety's High-Flying Adventure (USA).zip</t>
    </r>
  </si>
  <si>
    <r>
      <rPr>
        <rFont val="&quot;Helvetica Neue&quot;, Helvetica, Arial, sans-serif"/>
        <color rgb="FF1155CC"/>
        <sz val="11.0"/>
        <u/>
      </rPr>
      <t>Tweety Sekaiisshuu - 80 Hiki no Neko o Sagase! (Japan).zip</t>
    </r>
  </si>
  <si>
    <r>
      <rPr>
        <rFont val="&quot;Helvetica Neue&quot;, Helvetica, Arial, sans-serif"/>
        <color rgb="FF1155CC"/>
        <sz val="11.0"/>
        <u/>
      </rPr>
      <t>Tycoon Tex (World) (Aftermarket) (Unl).zip</t>
    </r>
  </si>
  <si>
    <r>
      <rPr>
        <rFont val="&quot;Helvetica Neue&quot;, Helvetica, Arial, sans-serif"/>
        <color rgb="FF1155CC"/>
        <sz val="11.0"/>
        <u/>
      </rPr>
      <t>Tynesoft Commodore 16 Classics (World) (Aftermarket) (Unl).zip</t>
    </r>
  </si>
  <si>
    <r>
      <rPr>
        <rFont val="&quot;Helvetica Neue&quot;, Helvetica, Arial, sans-serif"/>
        <color rgb="FF1155CC"/>
        <sz val="11.0"/>
        <u/>
      </rPr>
      <t>Tynesoft Commodore 16 Classics II (World) (Aftermarket) (Unl).zip</t>
    </r>
  </si>
  <si>
    <r>
      <rPr>
        <rFont val="&quot;Helvetica Neue&quot;, Helvetica, Arial, sans-serif"/>
        <color rgb="FF1155CC"/>
        <sz val="11.0"/>
        <u/>
      </rPr>
      <t>Tyrannosaurus Tex (USA) (Proto).zip</t>
    </r>
  </si>
  <si>
    <r>
      <rPr>
        <rFont val="&quot;Helvetica Neue&quot;, Helvetica, Arial, sans-serif"/>
        <color rgb="FF1155CC"/>
        <sz val="11.0"/>
        <u/>
      </rPr>
      <t>Tyrannosaurus Tex (World) (Aftermarket) (Unl).zip</t>
    </r>
  </si>
  <si>
    <r>
      <rPr>
        <rFont val="&quot;Helvetica Neue&quot;, Helvetica, Arial, sans-serif"/>
        <color rgb="FF1155CC"/>
        <sz val="11.0"/>
        <u/>
      </rPr>
      <t>Tyrian 2000 (USA) (Proto) (GB Compatible).zip</t>
    </r>
  </si>
  <si>
    <r>
      <rPr>
        <rFont val="&quot;Helvetica Neue&quot;, Helvetica, Arial, sans-serif"/>
        <color rgb="FF1155CC"/>
        <sz val="11.0"/>
        <u/>
      </rPr>
      <t>UEFA 2000 (Europe) (En,Fr,De,Es,It,Nl) (Beta).zip</t>
    </r>
  </si>
  <si>
    <r>
      <rPr>
        <rFont val="&quot;Helvetica Neue&quot;, Helvetica, Arial, sans-serif"/>
        <color rgb="FF1155CC"/>
        <sz val="11.0"/>
        <u/>
      </rPr>
      <t>UEFA 2000 (Europe) (En,Fr,De,Es,It,Nl).zip</t>
    </r>
  </si>
  <si>
    <r>
      <rPr>
        <rFont val="&quot;Helvetica Neue&quot;, Helvetica, Arial, sans-serif"/>
        <color rgb="FF1155CC"/>
        <sz val="11.0"/>
        <u/>
      </rPr>
      <t>UXB (World) (Aftermarket) (Unl).zip</t>
    </r>
  </si>
  <si>
    <r>
      <rPr>
        <rFont val="&quot;Helvetica Neue&quot;, Helvetica, Arial, sans-serif"/>
        <color rgb="FF1155CC"/>
        <sz val="11.0"/>
        <u/>
      </rPr>
      <t>Uchuujin Tanaka Tarou de - RPG Tsukuru GB 2 (Japan).zip</t>
    </r>
  </si>
  <si>
    <r>
      <rPr>
        <rFont val="&quot;Helvetica Neue&quot;, Helvetica, Arial, sans-serif"/>
        <color rgb="FF1155CC"/>
        <sz val="11.0"/>
        <u/>
      </rPr>
      <t>Ultimate Fighting Championship (Europe).zip</t>
    </r>
  </si>
  <si>
    <r>
      <rPr>
        <rFont val="&quot;Helvetica Neue&quot;, Helvetica, Arial, sans-serif"/>
        <color rgb="FF1155CC"/>
        <sz val="11.0"/>
        <u/>
      </rPr>
      <t>Ultimate Fighting Championship (USA).zip</t>
    </r>
  </si>
  <si>
    <r>
      <rPr>
        <rFont val="&quot;Helvetica Neue&quot;, Helvetica, Arial, sans-serif"/>
        <color rgb="FF1155CC"/>
        <sz val="11.0"/>
        <u/>
      </rPr>
      <t>Ultimate Paintball (USA, Europe).zip</t>
    </r>
  </si>
  <si>
    <r>
      <rPr>
        <rFont val="&quot;Helvetica Neue&quot;, Helvetica, Arial, sans-serif"/>
        <color rgb="FF1155CC"/>
        <sz val="11.0"/>
        <u/>
      </rPr>
      <t>Ultimate Surfing (Europe).zip</t>
    </r>
  </si>
  <si>
    <r>
      <rPr>
        <rFont val="&quot;Helvetica Neue&quot;, Helvetica, Arial, sans-serif"/>
        <color rgb="FF1155CC"/>
        <sz val="11.0"/>
        <u/>
      </rPr>
      <t>Ultimate Surfing (USA).zip</t>
    </r>
  </si>
  <si>
    <r>
      <rPr>
        <rFont val="&quot;Helvetica Neue&quot;, Helvetica, Arial, sans-serif"/>
        <color rgb="FF1155CC"/>
        <sz val="11.0"/>
        <u/>
      </rPr>
      <t>Unearthed (World) (v1.3) (GB Compatible) (Aftermarket) (Unl).zip</t>
    </r>
  </si>
  <si>
    <r>
      <rPr>
        <rFont val="&quot;Helvetica Neue&quot;, Helvetica, Arial, sans-serif"/>
        <color rgb="FF1155CC"/>
        <sz val="11.0"/>
        <u/>
      </rPr>
      <t>Ungrateful Son, The (World) (v1.1) (GB Compatible) (Aftermarket) (Unl).zip</t>
    </r>
  </si>
  <si>
    <r>
      <rPr>
        <rFont val="&quot;Helvetica Neue&quot;, Helvetica, Arial, sans-serif"/>
        <color rgb="FF1155CC"/>
        <sz val="11.0"/>
        <u/>
      </rPr>
      <t>Unholy Friend (World) (GB Compatible) (Aftermarket) (Unl).zip</t>
    </r>
  </si>
  <si>
    <r>
      <rPr>
        <rFont val="&quot;Helvetica Neue&quot;, Helvetica, Arial, sans-serif"/>
        <color rgb="FF1155CC"/>
        <sz val="11.0"/>
        <u/>
      </rPr>
      <t>Uno (Europe) (En,Fr,De,Es,It,Nl) (GB Compatible).zip</t>
    </r>
  </si>
  <si>
    <r>
      <rPr>
        <rFont val="&quot;Helvetica Neue&quot;, Helvetica, Arial, sans-serif"/>
        <color rgb="FF1155CC"/>
        <sz val="11.0"/>
        <u/>
      </rPr>
      <t>Uno (USA) (GB Compatible).zip</t>
    </r>
  </si>
  <si>
    <r>
      <rPr>
        <rFont val="&quot;Helvetica Neue&quot;, Helvetica, Arial, sans-serif"/>
        <color rgb="FF1155CC"/>
        <sz val="11.0"/>
        <u/>
      </rPr>
      <t>Usurper Ghoul (World) (v1.9) (GB Compatible) (Aftermarket) (Unl).zip</t>
    </r>
  </si>
  <si>
    <r>
      <rPr>
        <rFont val="&quot;Helvetica Neue&quot;, Helvetica, Arial, sans-serif"/>
        <color rgb="FF1155CC"/>
        <sz val="11.0"/>
        <u/>
      </rPr>
      <t>V-Rally - Championship Edition (Europe) (En,Fr,De,Es).zip</t>
    </r>
  </si>
  <si>
    <r>
      <rPr>
        <rFont val="&quot;Helvetica Neue&quot;, Helvetica, Arial, sans-serif"/>
        <color rgb="FF1155CC"/>
        <sz val="11.0"/>
        <u/>
      </rPr>
      <t>V-Rally - Championship Edition (Japan).zip</t>
    </r>
  </si>
  <si>
    <r>
      <rPr>
        <rFont val="&quot;Helvetica Neue&quot;, Helvetica, Arial, sans-serif"/>
        <color rgb="FF1155CC"/>
        <sz val="11.0"/>
        <u/>
      </rPr>
      <t>V-Rally - Edition 99 (USA) (En,Fr,Es).zip</t>
    </r>
  </si>
  <si>
    <r>
      <rPr>
        <rFont val="&quot;Helvetica Neue&quot;, Helvetica, Arial, sans-serif"/>
        <color rgb="FF1155CC"/>
        <sz val="11.0"/>
        <u/>
      </rPr>
      <t>VIP (Europe) (En,Fr,De,Es,It).zip</t>
    </r>
  </si>
  <si>
    <r>
      <rPr>
        <rFont val="&quot;Helvetica Neue&quot;, Helvetica, Arial, sans-serif"/>
        <color rgb="FF1155CC"/>
        <sz val="11.0"/>
        <u/>
      </rPr>
      <t>VIP (USA) (En,Fr,Es).zip</t>
    </r>
  </si>
  <si>
    <r>
      <rPr>
        <rFont val="&quot;Helvetica Neue&quot;, Helvetica, Arial, sans-serif"/>
        <color rgb="FF1155CC"/>
        <sz val="11.0"/>
        <u/>
      </rPr>
      <t>VOX (World) (Aftermarket) (Unl).zip</t>
    </r>
  </si>
  <si>
    <r>
      <rPr>
        <rFont val="&quot;Helvetica Neue&quot;, Helvetica, Arial, sans-serif"/>
        <color rgb="FF1155CC"/>
        <sz val="11.0"/>
        <u/>
      </rPr>
      <t>VR Sports - Powerboat Racing (USA) (Proto).zip</t>
    </r>
  </si>
  <si>
    <r>
      <rPr>
        <rFont val="&quot;Helvetica Neue&quot;, Helvetica, Arial, sans-serif"/>
        <color rgb="FF1155CC"/>
        <sz val="11.0"/>
        <u/>
      </rPr>
      <t>Varmit (World) (Aftermarket) (Unl).zip</t>
    </r>
  </si>
  <si>
    <r>
      <rPr>
        <rFont val="&quot;Helvetica Neue&quot;, Helvetica, Arial, sans-serif"/>
        <color rgb="FF1155CC"/>
        <sz val="11.0"/>
        <u/>
      </rPr>
      <t>Vegas Games (Europe) (En,Fr,De).zip</t>
    </r>
  </si>
  <si>
    <r>
      <rPr>
        <rFont val="&quot;Helvetica Neue&quot;, Helvetica, Arial, sans-serif"/>
        <color rgb="FF1155CC"/>
        <sz val="11.0"/>
        <u/>
      </rPr>
      <t>Vegas Games (USA) (En,Fr,De) (Rev 1) (Proto).zip</t>
    </r>
  </si>
  <si>
    <r>
      <rPr>
        <rFont val="&quot;Helvetica Neue&quot;, Helvetica, Arial, sans-serif"/>
        <color rgb="FF1155CC"/>
        <sz val="11.0"/>
        <u/>
      </rPr>
      <t>Vegas Games (USA).zip</t>
    </r>
  </si>
  <si>
    <r>
      <rPr>
        <rFont val="&quot;Helvetica Neue&quot;, Helvetica, Arial, sans-serif"/>
        <color rgb="FF1155CC"/>
        <sz val="11.0"/>
        <u/>
      </rPr>
      <t>Vigilante 8 (USA) (Rumble Version).zip</t>
    </r>
  </si>
  <si>
    <r>
      <rPr>
        <rFont val="&quot;Helvetica Neue&quot;, Helvetica, Arial, sans-serif"/>
        <color rgb="FF1155CC"/>
        <sz val="11.0"/>
        <u/>
      </rPr>
      <t>Visiteurs, Les (France) (GB Compatible).zip</t>
    </r>
  </si>
  <si>
    <r>
      <rPr>
        <rFont val="&quot;Helvetica Neue&quot;, Helvetica, Arial, sans-serif"/>
        <color rgb="FF1155CC"/>
        <sz val="11.0"/>
        <u/>
      </rPr>
      <t>Vixen (World) (Aftermarket) (Unl).zip</t>
    </r>
  </si>
  <si>
    <r>
      <rPr>
        <rFont val="&quot;Helvetica Neue&quot;, Helvetica, Arial, sans-serif"/>
        <color rgb="FF1155CC"/>
        <sz val="11.0"/>
        <u/>
      </rPr>
      <t>WCW Mayhem (USA, Europe).zip</t>
    </r>
  </si>
  <si>
    <r>
      <rPr>
        <rFont val="&quot;Helvetica Neue&quot;, Helvetica, Arial, sans-serif"/>
        <color rgb="FF1155CC"/>
        <sz val="11.0"/>
        <u/>
      </rPr>
      <t>WDL - World Destruction League - Thunder Tanks (USA) (Beta).zip</t>
    </r>
  </si>
  <si>
    <r>
      <rPr>
        <rFont val="&quot;Helvetica Neue&quot;, Helvetica, Arial, sans-serif"/>
        <color rgb="FF1155CC"/>
        <sz val="11.0"/>
        <u/>
      </rPr>
      <t>WDL - World Destruction League - Thunder Tanks (USA) (En,Fr,De).zip</t>
    </r>
  </si>
  <si>
    <r>
      <rPr>
        <rFont val="&quot;Helvetica Neue&quot;, Helvetica, Arial, sans-serif"/>
        <color rgb="FF1155CC"/>
        <sz val="11.0"/>
        <u/>
      </rPr>
      <t>WWF Attitude (USA, Europe).zip</t>
    </r>
  </si>
  <si>
    <r>
      <rPr>
        <rFont val="&quot;Helvetica Neue&quot;, Helvetica, Arial, sans-serif"/>
        <color rgb="FF1155CC"/>
        <sz val="11.0"/>
        <u/>
      </rPr>
      <t>WWF Betrayal (USA, Europe).zip</t>
    </r>
  </si>
  <si>
    <r>
      <rPr>
        <rFont val="&quot;Helvetica Neue&quot;, Helvetica, Arial, sans-serif"/>
        <color rgb="FF1155CC"/>
        <sz val="11.0"/>
        <u/>
      </rPr>
      <t>WWF WrestleMania 2000 (USA, Europe) (GB Compatible).zip</t>
    </r>
  </si>
  <si>
    <r>
      <rPr>
        <rFont val="&quot;Helvetica Neue&quot;, Helvetica, Arial, sans-serif"/>
        <color rgb="FF1155CC"/>
        <sz val="11.0"/>
        <u/>
      </rPr>
      <t>Wacky Painter (World) (Aftermarket) (Unl).zip</t>
    </r>
  </si>
  <si>
    <r>
      <rPr>
        <rFont val="&quot;Helvetica Neue&quot;, Helvetica, Arial, sans-serif"/>
        <color rgb="FF1155CC"/>
        <sz val="11.0"/>
        <u/>
      </rPr>
      <t>Wacky Races (Europe) (En,Fr,De,Es,It,Nl).zip</t>
    </r>
  </si>
  <si>
    <r>
      <rPr>
        <rFont val="&quot;Helvetica Neue&quot;, Helvetica, Arial, sans-serif"/>
        <color rgb="FF1155CC"/>
        <sz val="11.0"/>
        <u/>
      </rPr>
      <t>Wacky Races (USA) (En,Fr,Es).zip</t>
    </r>
  </si>
  <si>
    <r>
      <rPr>
        <rFont val="&quot;Helvetica Neue&quot;, Helvetica, Arial, sans-serif"/>
        <color rgb="FF1155CC"/>
        <sz val="11.0"/>
        <u/>
      </rPr>
      <t>Wai Xing Tanxian Zhi Xingqiu Dazhan (Taiwan) (Unl).zip</t>
    </r>
  </si>
  <si>
    <r>
      <rPr>
        <rFont val="&quot;Helvetica Neue&quot;, Helvetica, Arial, sans-serif"/>
        <color rgb="FF1155CC"/>
        <sz val="11.0"/>
        <u/>
      </rPr>
      <t>Walaki (World) (Hu) (Aftermarket) (Unl).zip</t>
    </r>
  </si>
  <si>
    <r>
      <rPr>
        <rFont val="&quot;Helvetica Neue&quot;, Helvetica, Arial, sans-serif"/>
        <color rgb="FF1155CC"/>
        <sz val="11.0"/>
        <u/>
      </rPr>
      <t>Walt Disney World Quest - Magical Racing Tour (Europe) (Fr,De,Es).zip</t>
    </r>
  </si>
  <si>
    <r>
      <rPr>
        <rFont val="&quot;Helvetica Neue&quot;, Helvetica, Arial, sans-serif"/>
        <color rgb="FF1155CC"/>
        <sz val="11.0"/>
        <u/>
      </rPr>
      <t>Walt Disney World Quest - Magical Racing Tour (USA, Europe).zip</t>
    </r>
  </si>
  <si>
    <r>
      <rPr>
        <rFont val="&quot;Helvetica Neue&quot;, Helvetica, Arial, sans-serif"/>
        <color rgb="FF1155CC"/>
        <sz val="11.0"/>
        <u/>
      </rPr>
      <t>Wangzu Tiantang (Taiwan) (Unl).zip</t>
    </r>
  </si>
  <si>
    <r>
      <rPr>
        <rFont val="&quot;Helvetica Neue&quot;, Helvetica, Arial, sans-serif"/>
        <color rgb="FF1155CC"/>
        <sz val="11.0"/>
        <u/>
      </rPr>
      <t>Warau Inu no Bouken - Silly Go Lucky! (Japan).zip</t>
    </r>
  </si>
  <si>
    <r>
      <rPr>
        <rFont val="&quot;Helvetica Neue&quot;, Helvetica, Arial, sans-serif"/>
        <color rgb="FF1155CC"/>
        <sz val="11.0"/>
        <u/>
      </rPr>
      <t>Wario Land 2 (Japan) (SGB Enhanced) (GB Compatible).zip</t>
    </r>
  </si>
  <si>
    <r>
      <rPr>
        <rFont val="&quot;Helvetica Neue&quot;, Helvetica, Arial, sans-serif"/>
        <color rgb="FF1155CC"/>
        <sz val="11.0"/>
        <u/>
      </rPr>
      <t>Wario Land 3 (World) (En,Ja).zip</t>
    </r>
  </si>
  <si>
    <r>
      <rPr>
        <rFont val="&quot;Helvetica Neue&quot;, Helvetica, Arial, sans-serif"/>
        <color rgb="FF1155CC"/>
        <sz val="11.0"/>
        <u/>
      </rPr>
      <t>Wario Land II (USA, Europe) (SGB Enhanced) (GB Compatible).zip</t>
    </r>
  </si>
  <si>
    <r>
      <rPr>
        <rFont val="&quot;Helvetica Neue&quot;, Helvetica, Arial, sans-serif"/>
        <color rgb="FF1155CC"/>
        <sz val="11.0"/>
        <u/>
      </rPr>
      <t>Warlocked (USA).zip</t>
    </r>
  </si>
  <si>
    <r>
      <rPr>
        <rFont val="&quot;Helvetica Neue&quot;, Helvetica, Arial, sans-serif"/>
        <color rgb="FF1155CC"/>
        <sz val="11.0"/>
        <u/>
      </rPr>
      <t>Warp Coin Catastrophe, The (World) (GB Compatible) (Aftermarket) (Unl).zip</t>
    </r>
  </si>
  <si>
    <r>
      <rPr>
        <rFont val="&quot;Helvetica Neue&quot;, Helvetica, Arial, sans-serif"/>
        <color rgb="FF1155CC"/>
        <sz val="11.0"/>
        <u/>
      </rPr>
      <t>Warp Coin Catastrophe, The (World) (v1.1) (GB Compatible) (Aftermarket) (Unl).zip</t>
    </r>
  </si>
  <si>
    <r>
      <rPr>
        <rFont val="&quot;Helvetica Neue&quot;, Helvetica, Arial, sans-serif"/>
        <color rgb="FF1155CC"/>
        <sz val="11.0"/>
        <u/>
      </rPr>
      <t>Warp Coin Catastrophe, The (World) (v1.1.2) (GB Compatible) (Aftermarket) (Unl).zip</t>
    </r>
  </si>
  <si>
    <r>
      <rPr>
        <rFont val="&quot;Helvetica Neue&quot;, Helvetica, Arial, sans-serif"/>
        <color rgb="FF1155CC"/>
        <sz val="11.0"/>
        <u/>
      </rPr>
      <t>Warriors of Might and Magic (USA) (En,Fr,De).zip</t>
    </r>
  </si>
  <si>
    <r>
      <rPr>
        <rFont val="&quot;Helvetica Neue&quot;, Helvetica, Arial, sans-serif"/>
        <color rgb="FF1155CC"/>
        <sz val="11.0"/>
        <u/>
      </rPr>
      <t>Watashi no Kitchen (Japan) (Rev 1).zip</t>
    </r>
  </si>
  <si>
    <r>
      <rPr>
        <rFont val="&quot;Helvetica Neue&quot;, Helvetica, Arial, sans-serif"/>
        <color rgb="FF1155CC"/>
        <sz val="11.0"/>
        <u/>
      </rPr>
      <t>Watashi no Kitchen (Japan).zip</t>
    </r>
  </si>
  <si>
    <r>
      <rPr>
        <rFont val="&quot;Helvetica Neue&quot;, Helvetica, Arial, sans-serif"/>
        <color rgb="FF1155CC"/>
        <sz val="11.0"/>
        <u/>
      </rPr>
      <t>Watashi no Restaurant (Japan) (Beta 1).zip</t>
    </r>
  </si>
  <si>
    <r>
      <rPr>
        <rFont val="&quot;Helvetica Neue&quot;, Helvetica, Arial, sans-serif"/>
        <color rgb="FF1155CC"/>
        <sz val="11.0"/>
        <u/>
      </rPr>
      <t>Watashi no Restaurant (Japan) (Beta 2).zip</t>
    </r>
  </si>
  <si>
    <r>
      <rPr>
        <rFont val="&quot;Helvetica Neue&quot;, Helvetica, Arial, sans-serif"/>
        <color rgb="FF1155CC"/>
        <sz val="11.0"/>
        <u/>
      </rPr>
      <t>Watashi no Restaurant (Japan) (Beta 3).zip</t>
    </r>
  </si>
  <si>
    <r>
      <rPr>
        <rFont val="&quot;Helvetica Neue&quot;, Helvetica, Arial, sans-serif"/>
        <color rgb="FF1155CC"/>
        <sz val="11.0"/>
        <u/>
      </rPr>
      <t>Watashi no Restaurant (Japan).zip</t>
    </r>
  </si>
  <si>
    <r>
      <rPr>
        <rFont val="&quot;Helvetica Neue&quot;, Helvetica, Arial, sans-serif"/>
        <color rgb="FF1155CC"/>
        <sz val="11.0"/>
        <u/>
      </rPr>
      <t>Water Grandprix (World) (Aftermarket) (Unl).zip</t>
    </r>
  </si>
  <si>
    <r>
      <rPr>
        <rFont val="&quot;Helvetica Neue&quot;, Helvetica, Arial, sans-serif"/>
        <color rgb="FF1155CC"/>
        <sz val="11.0"/>
        <u/>
      </rPr>
      <t>Waternet (World) (Batteryless Generic Save Flash Cartridge Version) (GB Compatible) (Aftermarket) (Unl).zip</t>
    </r>
  </si>
  <si>
    <r>
      <rPr>
        <rFont val="&quot;Helvetica Neue&quot;, Helvetica, Arial, sans-serif"/>
        <color rgb="FF1155CC"/>
        <sz val="11.0"/>
        <u/>
      </rPr>
      <t>Waternet (World) (Batteryless Save Flash Cartridge Version) (GB Compatible) (Aftermarket) (Unl).zip</t>
    </r>
  </si>
  <si>
    <r>
      <rPr>
        <rFont val="&quot;Helvetica Neue&quot;, Helvetica, Arial, sans-serif"/>
        <color rgb="FF1155CC"/>
        <sz val="11.0"/>
        <u/>
      </rPr>
      <t>Waternet (World) (GB Compatible) (Aftermarket) (Unl).zip</t>
    </r>
  </si>
  <si>
    <r>
      <rPr>
        <rFont val="&quot;Helvetica Neue&quot;, Helvetica, Arial, sans-serif"/>
        <color rgb="FF1155CC"/>
        <sz val="11.0"/>
        <u/>
      </rPr>
      <t>Wayfarer Boo - Pushing Through (World) (v1.0) (Aftermarket) (Unl).zip</t>
    </r>
  </si>
  <si>
    <r>
      <rPr>
        <rFont val="&quot;Helvetica Neue&quot;, Helvetica, Arial, sans-serif"/>
        <color rgb="FF1155CC"/>
        <sz val="11.0"/>
        <u/>
      </rPr>
      <t>Wayfarer Boo - Pushing Through (World) (v1.1) (Aftermarket) (Unl).zip</t>
    </r>
  </si>
  <si>
    <r>
      <rPr>
        <rFont val="&quot;Helvetica Neue&quot;, Helvetica, Arial, sans-serif"/>
        <color rgb="FF1155CC"/>
        <sz val="11.0"/>
        <u/>
      </rPr>
      <t>Wendy - Der Traum von Arizona (Germany) (Beta).zip</t>
    </r>
  </si>
  <si>
    <r>
      <rPr>
        <rFont val="&quot;Helvetica Neue&quot;, Helvetica, Arial, sans-serif"/>
        <color rgb="FF1155CC"/>
        <sz val="11.0"/>
        <u/>
      </rPr>
      <t>Wendy - Der Traum von Arizona (Germany).zip</t>
    </r>
  </si>
  <si>
    <r>
      <rPr>
        <rFont val="&quot;Helvetica Neue&quot;, Helvetica, Arial, sans-serif"/>
        <color rgb="FF1155CC"/>
        <sz val="11.0"/>
        <u/>
      </rPr>
      <t>Wendy - Every Witch Way (USA, Europe).zip</t>
    </r>
  </si>
  <si>
    <r>
      <rPr>
        <rFont val="&quot;Helvetica Neue&quot;, Helvetica, Arial, sans-serif"/>
        <color rgb="FF1155CC"/>
        <sz val="11.0"/>
        <u/>
      </rPr>
      <t>Wetrix (Europe) (En,Fr,De).zip</t>
    </r>
  </si>
  <si>
    <r>
      <rPr>
        <rFont val="&quot;Helvetica Neue&quot;, Helvetica, Arial, sans-serif"/>
        <color rgb="FF1155CC"/>
        <sz val="11.0"/>
        <u/>
      </rPr>
      <t>Wetrix GB (Japan) (SGB Enhanced) (GB Compatible).zip</t>
    </r>
  </si>
  <si>
    <r>
      <rPr>
        <rFont val="&quot;Helvetica Neue&quot;, Helvetica, Arial, sans-serif"/>
        <color rgb="FF1155CC"/>
        <sz val="11.0"/>
        <u/>
      </rPr>
      <t>What's Updog (World) (2022-11-23) (GB Compatible) (Aftermarket) (Unl).zip</t>
    </r>
  </si>
  <si>
    <r>
      <rPr>
        <rFont val="&quot;Helvetica Neue&quot;, Helvetica, Arial, sans-serif"/>
        <color rgb="FF1155CC"/>
        <sz val="11.0"/>
        <u/>
      </rPr>
      <t>What Friends Are For (World) (v2.0) (GB Compatible) (Aftermarket) (Unl).zip</t>
    </r>
  </si>
  <si>
    <r>
      <rPr>
        <rFont val="&quot;Helvetica Neue&quot;, Helvetica, Arial, sans-serif"/>
        <color rgb="FF1155CC"/>
        <sz val="11.0"/>
        <u/>
      </rPr>
      <t>Where's My Cake (World) (GB Compatible) (Aftermarket) (Unl).zip</t>
    </r>
  </si>
  <si>
    <r>
      <rPr>
        <rFont val="&quot;Helvetica Neue&quot;, Helvetica, Arial, sans-serif"/>
        <color rgb="FF1155CC"/>
        <sz val="11.0"/>
        <u/>
      </rPr>
      <t>Who Dares Wins II (World) (Aftermarket) (Unl).zip</t>
    </r>
  </si>
  <si>
    <r>
      <rPr>
        <rFont val="&quot;Helvetica Neue&quot;, Helvetica, Arial, sans-serif"/>
        <color rgb="FF1155CC"/>
        <sz val="11.0"/>
        <u/>
      </rPr>
      <t>Who Wants to Be a Millionaire - 2nd Edition (USA).zip</t>
    </r>
  </si>
  <si>
    <r>
      <rPr>
        <rFont val="&quot;Helvetica Neue&quot;, Helvetica, Arial, sans-serif"/>
        <color rgb="FF1155CC"/>
        <sz val="11.0"/>
        <u/>
      </rPr>
      <t>Wicked Plague (World) (v0.1.1) (Proto) (Aftermarket) (Unl).zip</t>
    </r>
  </si>
  <si>
    <r>
      <rPr>
        <rFont val="&quot;Helvetica Neue&quot;, Helvetica, Arial, sans-serif"/>
        <color rgb="FF1155CC"/>
        <sz val="11.0"/>
        <u/>
      </rPr>
      <t>Wicked Plague (World) (v0.1.2) (Proto) (Aftermarket) (Unl).zip</t>
    </r>
  </si>
  <si>
    <r>
      <rPr>
        <rFont val="&quot;Helvetica Neue&quot;, Helvetica, Arial, sans-serif"/>
        <color rgb="FF1155CC"/>
        <sz val="11.0"/>
        <u/>
      </rPr>
      <t>Wild Thornberrys, The - Rambler (USA).zip</t>
    </r>
  </si>
  <si>
    <r>
      <rPr>
        <rFont val="&quot;Helvetica Neue&quot;, Helvetica, Arial, sans-serif"/>
        <color rgb="FF1155CC"/>
        <sz val="11.0"/>
        <u/>
      </rPr>
      <t>Wing Warriors (World) (En,Fr,Es) (Beta 1) (GB Compatible) (Aftermarket) (Unl).zip</t>
    </r>
  </si>
  <si>
    <r>
      <rPr>
        <rFont val="&quot;Helvetica Neue&quot;, Helvetica, Arial, sans-serif"/>
        <color rgb="FF1155CC"/>
        <sz val="11.0"/>
        <u/>
      </rPr>
      <t>Wing Warriors (World) (En,Fr,Es) (Beta 2) (GB Compatible) (Aftermarket) (Unl).zip</t>
    </r>
  </si>
  <si>
    <r>
      <rPr>
        <rFont val="&quot;Helvetica Neue&quot;, Helvetica, Arial, sans-serif"/>
        <color rgb="FF1155CC"/>
        <sz val="11.0"/>
        <u/>
      </rPr>
      <t>Wing Warriors (World) (En,Fr,Es) (EGS) (GB Compatible) (Aftermarket) (Unl).zip</t>
    </r>
  </si>
  <si>
    <r>
      <rPr>
        <rFont val="&quot;Helvetica Neue&quot;, Helvetica, Arial, sans-serif"/>
        <color rgb="FF1155CC"/>
        <sz val="11.0"/>
        <u/>
      </rPr>
      <t>Wing Warriors (World) (En,Fr,Es) (Kitmaker) (GB Compatible) (Aftermarket) (Unl).zip</t>
    </r>
  </si>
  <si>
    <r>
      <rPr>
        <rFont val="&quot;Helvetica Neue&quot;, Helvetica, Arial, sans-serif"/>
        <color rgb="FF1155CC"/>
        <sz val="11.0"/>
        <u/>
      </rPr>
      <t>Wings of Fury (Europe) (En,Fr,De) (GB Compatible).zip</t>
    </r>
  </si>
  <si>
    <r>
      <rPr>
        <rFont val="&quot;Helvetica Neue&quot;, Helvetica, Arial, sans-serif"/>
        <color rgb="FF1155CC"/>
        <sz val="11.0"/>
        <u/>
      </rPr>
      <t>Wings of Fury (USA) (GB Compatible).zip</t>
    </r>
  </si>
  <si>
    <r>
      <rPr>
        <rFont val="&quot;Helvetica Neue&quot;, Helvetica, Arial, sans-serif"/>
        <color rgb="FF1155CC"/>
        <sz val="11.0"/>
        <u/>
      </rPr>
      <t>Winnie the Pooh - Adventures in the 100 Acre Wood (Europe) (En,Fr,De,Es,It,Nl,Da).zip</t>
    </r>
  </si>
  <si>
    <r>
      <rPr>
        <rFont val="&quot;Helvetica Neue&quot;, Helvetica, Arial, sans-serif"/>
        <color rgb="FF1155CC"/>
        <sz val="11.0"/>
        <u/>
      </rPr>
      <t>Winnie the Pooh - Adventures in the 100 Acre Wood (USA).zip</t>
    </r>
  </si>
  <si>
    <r>
      <rPr>
        <rFont val="&quot;Helvetica Neue&quot;, Helvetica, Arial, sans-serif"/>
        <color rgb="FF1155CC"/>
        <sz val="11.0"/>
        <u/>
      </rPr>
      <t>Witches and Butchers (World) (Demo 2) (GB Compatible) (Aftermarket) (Unl).zip</t>
    </r>
  </si>
  <si>
    <r>
      <rPr>
        <rFont val="&quot;Helvetica Neue&quot;, Helvetica, Arial, sans-serif"/>
        <color rgb="FF1155CC"/>
        <sz val="11.0"/>
        <u/>
      </rPr>
      <t>Witches and Butchers (World) (Demo 4) (GB Compatible) (Aftermarket) (Unl).zip</t>
    </r>
  </si>
  <si>
    <r>
      <rPr>
        <rFont val="&quot;Helvetica Neue&quot;, Helvetica, Arial, sans-serif"/>
        <color rgb="FF1155CC"/>
        <sz val="11.0"/>
        <u/>
      </rPr>
      <t>Wizard of Wor (World) (Aftermarket) (Unl).zip</t>
    </r>
  </si>
  <si>
    <r>
      <rPr>
        <rFont val="&quot;Helvetica Neue&quot;, Helvetica, Arial, sans-serif"/>
        <color rgb="FF1155CC"/>
        <sz val="11.0"/>
        <u/>
      </rPr>
      <t>Wizardry Empire (Japan) (Rev 1).zip</t>
    </r>
  </si>
  <si>
    <r>
      <rPr>
        <rFont val="&quot;Helvetica Neue&quot;, Helvetica, Arial, sans-serif"/>
        <color rgb="FF1155CC"/>
        <sz val="11.0"/>
        <u/>
      </rPr>
      <t>Wizardry Empire (Japan).zip</t>
    </r>
  </si>
  <si>
    <r>
      <rPr>
        <rFont val="&quot;Helvetica Neue&quot;, Helvetica, Arial, sans-serif"/>
        <color rgb="FF1155CC"/>
        <sz val="11.0"/>
        <u/>
      </rPr>
      <t>Wizardry Empire - Fukkatsu no Tsue (Japan).zip</t>
    </r>
  </si>
  <si>
    <r>
      <rPr>
        <rFont val="&quot;Helvetica Neue&quot;, Helvetica, Arial, sans-serif"/>
        <color rgb="FF1155CC"/>
        <sz val="11.0"/>
        <u/>
      </rPr>
      <t>Wizardry I - Proving Grounds of the Mad Overlord (Japan).zip</t>
    </r>
  </si>
  <si>
    <r>
      <rPr>
        <rFont val="&quot;Helvetica Neue&quot;, Helvetica, Arial, sans-serif"/>
        <color rgb="FF1155CC"/>
        <sz val="11.0"/>
        <u/>
      </rPr>
      <t>Wizardry II - Llylgamyn no Isan (Japan).zip</t>
    </r>
  </si>
  <si>
    <r>
      <rPr>
        <rFont val="&quot;Helvetica Neue&quot;, Helvetica, Arial, sans-serif"/>
        <color rgb="FF1155CC"/>
        <sz val="11.0"/>
        <u/>
      </rPr>
      <t>Wizardry III - Diamond no Kishi (Japan).zip</t>
    </r>
  </si>
  <si>
    <r>
      <rPr>
        <rFont val="&quot;Helvetica Neue&quot;, Helvetica, Arial, sans-serif"/>
        <color rgb="FF1155CC"/>
        <sz val="11.0"/>
        <u/>
      </rPr>
      <t>Wolf Pack (World) (Aftermarket) (Unl).zip</t>
    </r>
  </si>
  <si>
    <r>
      <rPr>
        <rFont val="&quot;Helvetica Neue&quot;, Helvetica, Arial, sans-serif"/>
        <color rgb="FF1155CC"/>
        <sz val="11.0"/>
        <u/>
      </rPr>
      <t>Woody Woodpecker (Europe) (En,Fr,De,Es,It).zip</t>
    </r>
  </si>
  <si>
    <r>
      <rPr>
        <rFont val="&quot;Helvetica Neue&quot;, Helvetica, Arial, sans-serif"/>
        <color rgb="FF1155CC"/>
        <sz val="11.0"/>
        <u/>
      </rPr>
      <t>Woody Woodpecker (USA).zip</t>
    </r>
  </si>
  <si>
    <r>
      <rPr>
        <rFont val="&quot;Helvetica Neue&quot;, Helvetica, Arial, sans-serif"/>
        <color rgb="FF1155CC"/>
        <sz val="11.0"/>
        <u/>
      </rPr>
      <t>Woody Woodpecker Racing (Europe).zip</t>
    </r>
  </si>
  <si>
    <r>
      <rPr>
        <rFont val="&quot;Helvetica Neue&quot;, Helvetica, Arial, sans-serif"/>
        <color rgb="FF1155CC"/>
        <sz val="11.0"/>
        <u/>
      </rPr>
      <t>Woody Woodpecker Racing (USA).zip</t>
    </r>
  </si>
  <si>
    <r>
      <rPr>
        <rFont val="&quot;Helvetica Neue&quot;, Helvetica, Arial, sans-serif"/>
        <color rgb="FF1155CC"/>
        <sz val="11.0"/>
        <u/>
      </rPr>
      <t>Woody Woodpecker no Go! Go! Racing (Japan).zip</t>
    </r>
  </si>
  <si>
    <r>
      <rPr>
        <rFont val="&quot;Helvetica Neue&quot;, Helvetica, Arial, sans-serif"/>
        <color rgb="FF1155CC"/>
        <sz val="11.0"/>
        <u/>
      </rPr>
      <t>World Cup (World) (Aftermarket) (Unl).zip</t>
    </r>
  </si>
  <si>
    <r>
      <rPr>
        <rFont val="&quot;Helvetica Neue&quot;, Helvetica, Arial, sans-serif"/>
        <color rgb="FF1155CC"/>
        <sz val="11.0"/>
        <u/>
      </rPr>
      <t>World Soccer GB 2 (Japan) (SGB Enhanced) (GB Compatible).zip</t>
    </r>
  </si>
  <si>
    <r>
      <rPr>
        <rFont val="&quot;Helvetica Neue&quot;, Helvetica, Arial, sans-serif"/>
        <color rgb="FF1155CC"/>
        <sz val="11.0"/>
        <u/>
      </rPr>
      <t>World Soccer GB 2000 (Japan).zip</t>
    </r>
  </si>
  <si>
    <r>
      <rPr>
        <rFont val="&quot;Helvetica Neue&quot;, Helvetica, Arial, sans-serif"/>
        <color rgb="FF1155CC"/>
        <sz val="11.0"/>
        <u/>
      </rPr>
      <t>Worms Armageddon (Europe) (Beta).zip</t>
    </r>
  </si>
  <si>
    <r>
      <rPr>
        <rFont val="&quot;Helvetica Neue&quot;, Helvetica, Arial, sans-serif"/>
        <color rgb="FF1155CC"/>
        <sz val="11.0"/>
        <u/>
      </rPr>
      <t>Worms Armageddon (Europe) (En,Fr,De,Es,It,Nl).zip</t>
    </r>
  </si>
  <si>
    <r>
      <rPr>
        <rFont val="&quot;Helvetica Neue&quot;, Helvetica, Arial, sans-serif"/>
        <color rgb="FF1155CC"/>
        <sz val="11.0"/>
        <u/>
      </rPr>
      <t>Worms Armageddon (USA) (En,Fr,Es).zip</t>
    </r>
  </si>
  <si>
    <r>
      <rPr>
        <rFont val="&quot;Helvetica Neue&quot;, Helvetica, Arial, sans-serif"/>
        <color rgb="FF1155CC"/>
        <sz val="11.0"/>
        <u/>
      </rPr>
      <t>Wrestling Thunder City (World) (Demo) (GB Compatible) (Aftermarket) (Unl).zip</t>
    </r>
  </si>
  <si>
    <r>
      <rPr>
        <rFont val="&quot;Helvetica Neue&quot;, Helvetica, Arial, sans-serif"/>
        <color rgb="FF1155CC"/>
        <sz val="11.0"/>
        <u/>
      </rPr>
      <t>X-Men - Mutant Academy (Japan).zip</t>
    </r>
  </si>
  <si>
    <r>
      <rPr>
        <rFont val="&quot;Helvetica Neue&quot;, Helvetica, Arial, sans-serif"/>
        <color rgb="FF1155CC"/>
        <sz val="11.0"/>
        <u/>
      </rPr>
      <t>X-Men - Mutant Academy (USA, Europe) (Rev 1).zip</t>
    </r>
  </si>
  <si>
    <r>
      <rPr>
        <rFont val="&quot;Helvetica Neue&quot;, Helvetica, Arial, sans-serif"/>
        <color rgb="FF1155CC"/>
        <sz val="11.0"/>
        <u/>
      </rPr>
      <t>X-Men - Mutant Academy (USA, Europe).zip</t>
    </r>
  </si>
  <si>
    <r>
      <rPr>
        <rFont val="&quot;Helvetica Neue&quot;, Helvetica, Arial, sans-serif"/>
        <color rgb="FF1155CC"/>
        <sz val="11.0"/>
        <u/>
      </rPr>
      <t>X-Men - Mutant Wars (USA, Europe).zip</t>
    </r>
  </si>
  <si>
    <r>
      <rPr>
        <rFont val="&quot;Helvetica Neue&quot;, Helvetica, Arial, sans-serif"/>
        <color rgb="FF1155CC"/>
        <sz val="11.0"/>
        <u/>
      </rPr>
      <t>X-Men - Wolverine's Rage (Europe).zip</t>
    </r>
  </si>
  <si>
    <r>
      <rPr>
        <rFont val="&quot;Helvetica Neue&quot;, Helvetica, Arial, sans-serif"/>
        <color rgb="FF1155CC"/>
        <sz val="11.0"/>
        <u/>
      </rPr>
      <t>X-Men - Wolverine's Rage (USA).zip</t>
    </r>
  </si>
  <si>
    <r>
      <rPr>
        <rFont val="&quot;Helvetica Neue&quot;, Helvetica, Arial, sans-serif"/>
        <color rgb="FF1155CC"/>
        <sz val="11.0"/>
        <u/>
      </rPr>
      <t>Xena - Warrior Princess (USA, Europe) (En,Fr,De,Es,It,Nl).zip</t>
    </r>
  </si>
  <si>
    <r>
      <rPr>
        <rFont val="&quot;Helvetica Neue&quot;, Helvetica, Arial, sans-serif"/>
        <color rgb="FF1155CC"/>
        <sz val="11.0"/>
        <u/>
      </rPr>
      <t>Xian Dan Chaoren - Ultraman (Taiwan) (Unl).zip</t>
    </r>
  </si>
  <si>
    <r>
      <rPr>
        <rFont val="&quot;Helvetica Neue&quot;, Helvetica, Arial, sans-serif"/>
        <color rgb="FF1155CC"/>
        <sz val="11.0"/>
        <u/>
      </rPr>
      <t>Xiao Taiji - Shenhua Lixian (Taiwan) (Unl).zip</t>
    </r>
  </si>
  <si>
    <r>
      <rPr>
        <rFont val="&quot;Helvetica Neue&quot;, Helvetica, Arial, sans-serif"/>
        <color rgb="FF1155CC"/>
        <sz val="11.0"/>
        <u/>
      </rPr>
      <t>Xin Fengkuang A Gei Pao Pao Tang (Taiwan) (Unl).zip</t>
    </r>
  </si>
  <si>
    <r>
      <rPr>
        <rFont val="&quot;Helvetica Neue&quot;, Helvetica, Arial, sans-serif"/>
        <color rgb="FF1155CC"/>
        <sz val="11.0"/>
        <u/>
      </rPr>
      <t>Xin Fengshenbang (Taiwan) (Unl).zip</t>
    </r>
  </si>
  <si>
    <r>
      <rPr>
        <rFont val="&quot;Helvetica Neue&quot;, Helvetica, Arial, sans-serif"/>
        <color rgb="FF1155CC"/>
        <sz val="11.0"/>
        <u/>
      </rPr>
      <t>Xin Guangming Yu Hei'an 2 - Zhushen de Yichan (Taiwan) (Unl).zip</t>
    </r>
  </si>
  <si>
    <r>
      <rPr>
        <rFont val="&quot;Helvetica Neue&quot;, Helvetica, Arial, sans-serif"/>
        <color rgb="FF1155CC"/>
        <sz val="11.0"/>
        <u/>
      </rPr>
      <t>Xin Shediao Yingxiong Chuan (Taiwan) (Unl).zip</t>
    </r>
  </si>
  <si>
    <r>
      <rPr>
        <rFont val="&quot;Helvetica Neue&quot;, Helvetica, Arial, sans-serif"/>
        <color rgb="FF1155CC"/>
        <sz val="11.0"/>
        <u/>
      </rPr>
      <t>Xin Shiqi Shidai (Taiwan) (Unl).zip</t>
    </r>
  </si>
  <si>
    <r>
      <rPr>
        <rFont val="&quot;Helvetica Neue&quot;, Helvetica, Arial, sans-serif"/>
        <color rgb="FF1155CC"/>
        <sz val="11.0"/>
        <u/>
      </rPr>
      <t>Xingqiu Dazhan II - Kelong Ren Zhanyi (Taiwan) (Unl).zip</t>
    </r>
  </si>
  <si>
    <r>
      <rPr>
        <rFont val="&quot;Helvetica Neue&quot;, Helvetica, Arial, sans-serif"/>
        <color rgb="FF1155CC"/>
        <sz val="11.0"/>
        <u/>
      </rPr>
      <t>Xintiao Huiyi (Taiwan) (Unl).zip</t>
    </r>
  </si>
  <si>
    <r>
      <rPr>
        <rFont val="&quot;Helvetica Neue&quot;, Helvetica, Arial, sans-serif"/>
        <color rgb="FF1155CC"/>
        <sz val="11.0"/>
        <u/>
      </rPr>
      <t>Xiyou Ji (Taiwan) (Unl).zip</t>
    </r>
  </si>
  <si>
    <r>
      <rPr>
        <rFont val="&quot;Helvetica Neue&quot;, Helvetica, Arial, sans-serif"/>
        <color rgb="FF1155CC"/>
        <sz val="11.0"/>
        <u/>
      </rPr>
      <t>Xploder GB (Europe) (v1.2.3E) (GB Compatible) (Unl).zip</t>
    </r>
  </si>
  <si>
    <r>
      <rPr>
        <rFont val="&quot;Helvetica Neue&quot;, Helvetica, Arial, sans-serif"/>
        <color rgb="FF1155CC"/>
        <sz val="11.0"/>
        <u/>
      </rPr>
      <t>Xploder GB (Germany) (v1.2.2G) (GB Compatible) (Unl).zip</t>
    </r>
  </si>
  <si>
    <r>
      <rPr>
        <rFont val="&quot;Helvetica Neue&quot;, Helvetica, Arial, sans-serif"/>
        <color rgb="FF1155CC"/>
        <sz val="11.0"/>
        <u/>
      </rPr>
      <t>Xtreme Sports (USA).zip</t>
    </r>
  </si>
  <si>
    <r>
      <rPr>
        <rFont val="&quot;Helvetica Neue&quot;, Helvetica, Arial, sans-serif"/>
        <color rgb="FF1155CC"/>
        <sz val="11.0"/>
        <u/>
      </rPr>
      <t>Xtreme Sports (World) (Switch).zip</t>
    </r>
  </si>
  <si>
    <r>
      <rPr>
        <rFont val="&quot;Helvetica Neue&quot;, Helvetica, Arial, sans-serif"/>
        <color rgb="FF1155CC"/>
        <sz val="11.0"/>
        <u/>
      </rPr>
      <t>Xtreme Wheels (Europe).zip</t>
    </r>
  </si>
  <si>
    <r>
      <rPr>
        <rFont val="&quot;Helvetica Neue&quot;, Helvetica, Arial, sans-serif"/>
        <color rgb="FF1155CC"/>
        <sz val="11.0"/>
        <u/>
      </rPr>
      <t>Xtreme Wheels (Japan) (Possible Proto) (NP).zip</t>
    </r>
  </si>
  <si>
    <r>
      <rPr>
        <rFont val="&quot;Helvetica Neue&quot;, Helvetica, Arial, sans-serif"/>
        <color rgb="FF1155CC"/>
        <sz val="11.0"/>
        <u/>
      </rPr>
      <t>Xtreme Wheels (USA).zip</t>
    </r>
  </si>
  <si>
    <r>
      <rPr>
        <rFont val="&quot;Helvetica Neue&quot;, Helvetica, Arial, sans-serif"/>
        <color rgb="FF1155CC"/>
        <sz val="11.0"/>
        <u/>
      </rPr>
      <t>Xzap (World) (Aftermarket) (Unl).zip</t>
    </r>
  </si>
  <si>
    <r>
      <rPr>
        <rFont val="&quot;Helvetica Neue&quot;, Helvetica, Arial, sans-serif"/>
        <color rgb="FF1155CC"/>
        <sz val="11.0"/>
        <u/>
      </rPr>
      <t>Yakouchuu GB (Japan).zip</t>
    </r>
  </si>
  <si>
    <r>
      <rPr>
        <rFont val="&quot;Helvetica Neue&quot;, Helvetica, Arial, sans-serif"/>
        <color rgb="FF1155CC"/>
        <sz val="11.0"/>
        <u/>
      </rPr>
      <t>Yars' Revenge (USA, Europe) (GB Compatible).zip</t>
    </r>
  </si>
  <si>
    <r>
      <rPr>
        <rFont val="&quot;Helvetica Neue&quot;, Helvetica, Arial, sans-serif"/>
        <color rgb="FF1155CC"/>
        <sz val="11.0"/>
        <u/>
      </rPr>
      <t>Year After, The (World) (En) (Beta) (GB Compatible) (Aftermarket) (Unl).zip</t>
    </r>
  </si>
  <si>
    <r>
      <rPr>
        <rFont val="&quot;Helvetica Neue&quot;, Helvetica, Arial, sans-serif"/>
        <color rgb="FF1155CC"/>
        <sz val="11.0"/>
        <u/>
      </rPr>
      <t>Year After, The (World) (En,Fr,Pt) (GB Compatible) (Aftermarket) (Unl).zip</t>
    </r>
  </si>
  <si>
    <r>
      <rPr>
        <rFont val="&quot;Helvetica Neue&quot;, Helvetica, Arial, sans-serif"/>
        <color rgb="FF1155CC"/>
        <sz val="11.0"/>
        <u/>
      </rPr>
      <t>Year After, The (World) (Pt) (Beta) (GB Compatible) (Aftermarket) (Unl).zip</t>
    </r>
  </si>
  <si>
    <r>
      <rPr>
        <rFont val="&quot;Helvetica Neue&quot;, Helvetica, Arial, sans-serif"/>
        <color rgb="FF1155CC"/>
        <sz val="11.0"/>
        <u/>
      </rPr>
      <t>YiYa - The Digital Pet Game (World) (Demo) (GB Compatible) (Aftermarket) (Unl).zip</t>
    </r>
  </si>
  <si>
    <r>
      <rPr>
        <rFont val="&quot;Helvetica Neue&quot;, Helvetica, Arial, sans-serif"/>
        <color rgb="FF1155CC"/>
        <sz val="11.0"/>
        <u/>
      </rPr>
      <t>YiYa - The Digital Pet Game DX (World) (Demo) (GB Compatible) (Aftermarket) (Unl).zip</t>
    </r>
  </si>
  <si>
    <r>
      <rPr>
        <rFont val="&quot;Helvetica Neue&quot;, Helvetica, Arial, sans-serif"/>
        <color rgb="FF1155CC"/>
        <sz val="11.0"/>
        <u/>
      </rPr>
      <t>Yin Ban Zhongwen RPG Zhanlve + Dongzuo + Yizhi 12 in 1 (Taiwan) (Unl).zip</t>
    </r>
  </si>
  <si>
    <r>
      <rPr>
        <rFont val="&quot;Helvetica Neue&quot;, Helvetica, Arial, sans-serif"/>
        <color rgb="FF1155CC"/>
        <sz val="11.0"/>
        <u/>
      </rPr>
      <t>Yinghan Zidian (Taiwan) (Unl).zip</t>
    </r>
  </si>
  <si>
    <r>
      <rPr>
        <rFont val="&quot;Helvetica Neue&quot;, Helvetica, Arial, sans-serif"/>
        <color rgb="FF1155CC"/>
        <sz val="11.0"/>
        <u/>
      </rPr>
      <t>Yingxiong Jian 2 (Taiwan) (Unl).zip</t>
    </r>
  </si>
  <si>
    <r>
      <rPr>
        <rFont val="&quot;Helvetica Neue&quot;, Helvetica, Arial, sans-serif"/>
        <color rgb="FF1155CC"/>
        <sz val="11.0"/>
        <u/>
      </rPr>
      <t>Yingxiong Tianxia (Taiwan) (Zh) (Unl).zip</t>
    </r>
  </si>
  <si>
    <r>
      <rPr>
        <rFont val="&quot;Helvetica Neue&quot;, Helvetica, Arial, sans-serif"/>
        <color rgb="FF1155CC"/>
        <sz val="11.0"/>
        <u/>
      </rPr>
      <t>Yinyang (Taiwan) (De) (Unl).zip</t>
    </r>
  </si>
  <si>
    <r>
      <rPr>
        <rFont val="&quot;Helvetica Neue&quot;, Helvetica, Arial, sans-serif"/>
        <color rgb="FF1155CC"/>
        <sz val="11.0"/>
        <u/>
      </rPr>
      <t>Yixing VS Tiexue Zhanshi (Taiwan) (Unl).zip</t>
    </r>
  </si>
  <si>
    <r>
      <rPr>
        <rFont val="&quot;Helvetica Neue&quot;, Helvetica, Arial, sans-serif"/>
        <color rgb="FF1155CC"/>
        <sz val="11.0"/>
        <u/>
      </rPr>
      <t>Yogi Bear - Great Balloon Blast (USA).zip</t>
    </r>
  </si>
  <si>
    <r>
      <rPr>
        <rFont val="&quot;Helvetica Neue&quot;, Helvetica, Arial, sans-serif"/>
        <color rgb="FF1155CC"/>
        <sz val="11.0"/>
        <u/>
      </rPr>
      <t>Yongzhe Dou E Long VIII (Taiwan) (Unl).zip</t>
    </r>
  </si>
  <si>
    <r>
      <rPr>
        <rFont val="&quot;Helvetica Neue&quot;, Helvetica, Arial, sans-serif"/>
        <color rgb="FF1155CC"/>
        <sz val="11.0"/>
        <u/>
      </rPr>
      <t>Yu-Gi-Oh! - Dark Duel Stories (Europe) (Beta).zip</t>
    </r>
  </si>
  <si>
    <r>
      <rPr>
        <rFont val="&quot;Helvetica Neue&quot;, Helvetica, Arial, sans-serif"/>
        <color rgb="FF1155CC"/>
        <sz val="11.0"/>
        <u/>
      </rPr>
      <t>Yu-Gi-Oh! - Dark Duel Stories (Europe).zip</t>
    </r>
  </si>
  <si>
    <r>
      <rPr>
        <rFont val="&quot;Helvetica Neue&quot;, Helvetica, Arial, sans-serif"/>
        <color rgb="FF1155CC"/>
        <sz val="11.0"/>
        <u/>
      </rPr>
      <t>Yu-Gi-Oh! - Dark Duel Stories (USA).zip</t>
    </r>
  </si>
  <si>
    <r>
      <rPr>
        <rFont val="&quot;Helvetica Neue&quot;, Helvetica, Arial, sans-serif"/>
        <color rgb="FF1155CC"/>
        <sz val="11.0"/>
        <u/>
      </rPr>
      <t>Yu-Gi-Oh! - Das Dunkle Duell (Germany).zip</t>
    </r>
  </si>
  <si>
    <r>
      <rPr>
        <rFont val="&quot;Helvetica Neue&quot;, Helvetica, Arial, sans-serif"/>
        <color rgb="FF1155CC"/>
        <sz val="11.0"/>
        <u/>
      </rPr>
      <t>Yu-Gi-Oh! - Duel des Tenebres (France) (Beta).zip</t>
    </r>
  </si>
  <si>
    <r>
      <rPr>
        <rFont val="&quot;Helvetica Neue&quot;, Helvetica, Arial, sans-serif"/>
        <color rgb="FF1155CC"/>
        <sz val="11.0"/>
        <u/>
      </rPr>
      <t>Yu-Gi-Oh! - Duel des Tenebres (France).zip</t>
    </r>
  </si>
  <si>
    <r>
      <rPr>
        <rFont val="&quot;Helvetica Neue&quot;, Helvetica, Arial, sans-serif"/>
        <color rgb="FF1155CC"/>
        <sz val="11.0"/>
        <u/>
      </rPr>
      <t>Yu-Gi-Oh! - Duelo en las Tinieblas (Spain).zip</t>
    </r>
  </si>
  <si>
    <r>
      <rPr>
        <rFont val="&quot;Helvetica Neue&quot;, Helvetica, Arial, sans-serif"/>
        <color rgb="FF1155CC"/>
        <sz val="11.0"/>
        <u/>
      </rPr>
      <t>Yu-Gi-Oh! - Monster Capsule GB (Japan) (SGB Enhanced) (GB Compatible).zip</t>
    </r>
  </si>
  <si>
    <r>
      <rPr>
        <rFont val="&quot;Helvetica Neue&quot;, Helvetica, Arial, sans-serif"/>
        <color rgb="FF1155CC"/>
        <sz val="11.0"/>
        <u/>
      </rPr>
      <t>Yu-Gi-Oh! - Racconti Oscuri (Italy).zip</t>
    </r>
  </si>
  <si>
    <r>
      <rPr>
        <rFont val="&quot;Helvetica Neue&quot;, Helvetica, Arial, sans-serif"/>
        <color rgb="FF1155CC"/>
        <sz val="11.0"/>
        <u/>
      </rPr>
      <t>Yu-Gi-Oh! Duel Monsters 4 - Battle of Great Duelist - Jounouchi Deck (Japan).zip</t>
    </r>
  </si>
  <si>
    <r>
      <rPr>
        <rFont val="&quot;Helvetica Neue&quot;, Helvetica, Arial, sans-serif"/>
        <color rgb="FF1155CC"/>
        <sz val="11.0"/>
        <u/>
      </rPr>
      <t>Yu-Gi-Oh! Duel Monsters 4 - Battle of Great Duelist - Kaiba Deck (Japan).zip</t>
    </r>
  </si>
  <si>
    <r>
      <rPr>
        <rFont val="&quot;Helvetica Neue&quot;, Helvetica, Arial, sans-serif"/>
        <color rgb="FF1155CC"/>
        <sz val="11.0"/>
        <u/>
      </rPr>
      <t>Yu-Gi-Oh! Duel Monsters 4 - Battle of Great Duelist - Yuugi Deck (Japan).zip</t>
    </r>
  </si>
  <si>
    <r>
      <rPr>
        <rFont val="&quot;Helvetica Neue&quot;, Helvetica, Arial, sans-serif"/>
        <color rgb="FF1155CC"/>
        <sz val="11.0"/>
        <u/>
      </rPr>
      <t>Yu-Gi-Oh! Duel Monsters II - Dark Duel Stories (Japan) (SGB Enhanced) (GB Compatible).zip</t>
    </r>
  </si>
  <si>
    <r>
      <rPr>
        <rFont val="&quot;Helvetica Neue&quot;, Helvetica, Arial, sans-serif"/>
        <color rgb="FF1155CC"/>
        <sz val="11.0"/>
        <u/>
      </rPr>
      <t>Yu-Gi-Oh! Duel Monsters III - Tri Holy God Advant (Japan).zip</t>
    </r>
  </si>
  <si>
    <r>
      <rPr>
        <rFont val="&quot;Helvetica Neue&quot;, Helvetica, Arial, sans-serif"/>
        <color rgb="FF1155CC"/>
        <sz val="11.0"/>
        <u/>
      </rPr>
      <t>Yuenan Zhanyi - Chong Jian Tian Ri (Taiwan) (Unl).zip</t>
    </r>
  </si>
  <si>
    <r>
      <rPr>
        <rFont val="&quot;Helvetica Neue&quot;, Helvetica, Arial, sans-serif"/>
        <color rgb="FF1155CC"/>
        <sz val="11.0"/>
        <u/>
      </rPr>
      <t>Yuenan Zhanyi 3 (Taiwan) (Unl).zip</t>
    </r>
  </si>
  <si>
    <r>
      <rPr>
        <rFont val="&quot;Helvetica Neue&quot;, Helvetica, Arial, sans-serif"/>
        <color rgb="FF1155CC"/>
        <sz val="11.0"/>
        <u/>
      </rPr>
      <t>Yuenan Zhanyi X - Shenru Dihou (Taiwan) (Unl).zip</t>
    </r>
  </si>
  <si>
    <r>
      <rPr>
        <rFont val="&quot;Helvetica Neue&quot;, Helvetica, Arial, sans-serif"/>
        <color rgb="FF1155CC"/>
        <sz val="11.0"/>
        <u/>
      </rPr>
      <t>Yurivania - Uhaul of the Night (World) (v1.5) (GB Compatible) (Aftermarket) (Unl).zip</t>
    </r>
  </si>
  <si>
    <r>
      <rPr>
        <rFont val="&quot;Helvetica Neue&quot;, Helvetica, Arial, sans-serif"/>
        <color rgb="FF1155CC"/>
        <sz val="11.0"/>
        <u/>
      </rPr>
      <t>Yurivania 0 - Soul Night Prelude (World) (v1.3) (GB Compatible) (Aftermarket) (Unl).zip</t>
    </r>
  </si>
  <si>
    <r>
      <rPr>
        <rFont val="&quot;Helvetica Neue&quot;, Helvetica, Arial, sans-serif"/>
        <color rgb="FF1155CC"/>
        <sz val="11.0"/>
        <u/>
      </rPr>
      <t>Yurivania II - Josette's Quest (World) (v1.2) (Aftermarket) (Unl).zip</t>
    </r>
  </si>
  <si>
    <r>
      <rPr>
        <rFont val="&quot;Helvetica Neue&quot;, Helvetica, Arial, sans-serif"/>
        <color rgb="FF1155CC"/>
        <sz val="11.0"/>
        <u/>
      </rPr>
      <t>Yurivania II - Josette's Quest (World) (v1.3) (Aftermarket) (Unl).zip</t>
    </r>
  </si>
  <si>
    <r>
      <rPr>
        <rFont val="&quot;Helvetica Neue&quot;, Helvetica, Arial, sans-serif"/>
        <color rgb="FF1155CC"/>
        <sz val="11.0"/>
        <u/>
      </rPr>
      <t>Yurivania III - Circle of the Polycule (World) (v1.4) (Aftermarket) (Unl).zip</t>
    </r>
  </si>
  <si>
    <r>
      <rPr>
        <rFont val="&quot;Helvetica Neue&quot;, Helvetica, Arial, sans-serif"/>
        <color rgb="FF1155CC"/>
        <sz val="11.0"/>
        <u/>
      </rPr>
      <t>Zagan Warrior (World) (Aftermarket) (Unl).zip</t>
    </r>
  </si>
  <si>
    <r>
      <rPr>
        <rFont val="&quot;Helvetica Neue&quot;, Helvetica, Arial, sans-serif"/>
        <color rgb="FF1155CC"/>
        <sz val="11.0"/>
        <u/>
      </rPr>
      <t>Zap'em (World) (Aftermarket) (Unl).zip</t>
    </r>
  </si>
  <si>
    <r>
      <rPr>
        <rFont val="&quot;Helvetica Neue&quot;, Helvetica, Arial, sans-serif"/>
        <color rgb="FF1155CC"/>
        <sz val="11.0"/>
        <u/>
      </rPr>
      <t>Zebco Fishing! (USA) (Rumble Version).zip</t>
    </r>
  </si>
  <si>
    <r>
      <rPr>
        <rFont val="&quot;Helvetica Neue&quot;, Helvetica, Arial, sans-serif"/>
        <color rgb="FF1155CC"/>
        <sz val="11.0"/>
        <u/>
      </rPr>
      <t>Zelda no Densetsu - Fushigi no Kinomi - Daichi no Shou (Japan).zip</t>
    </r>
  </si>
  <si>
    <r>
      <rPr>
        <rFont val="&quot;Helvetica Neue&quot;, Helvetica, Arial, sans-serif"/>
        <color rgb="FF1155CC"/>
        <sz val="11.0"/>
        <u/>
      </rPr>
      <t>Zelda no Densetsu - Fushigi no Kinomi - Jikuu no Shou (Japan).zip</t>
    </r>
  </si>
  <si>
    <r>
      <rPr>
        <rFont val="&quot;Helvetica Neue&quot;, Helvetica, Arial, sans-serif"/>
        <color rgb="FF1155CC"/>
        <sz val="11.0"/>
        <u/>
      </rPr>
      <t>Zelda no Densetsu - Yume o Miru Shima DX (Japan) (Beta) (1998-06-15) (GB Compatible) (Alt).zip</t>
    </r>
  </si>
  <si>
    <r>
      <rPr>
        <rFont val="&quot;Helvetica Neue&quot;, Helvetica, Arial, sans-serif"/>
        <color rgb="FF1155CC"/>
        <sz val="11.0"/>
        <u/>
      </rPr>
      <t>Zelda no Densetsu - Yume o Miru Shima DX (Japan) (Beta) (1998-06-15)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</si>
  <si>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(Beta) (1998-06-30)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</si>
  <si>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(Beta) (1998-07-05T180056)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</si>
  <si>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(Beta) (1998-07-05T215532)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</si>
  <si>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(Beta) (1998-07-07)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</si>
  <si>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(Beta) (1998-07-14T022124)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</si>
  <si>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(Beta) (1998-07-14T181500)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</si>
  <si>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(Beta) (1998-11-09)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</si>
  <si>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(Rev 1) (Demo) (Special Version 1)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</si>
  <si>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(Rev 1) (Demo) (Special Version 2)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</si>
  <si>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(Rev 1) (SGB Enhanced)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</si>
  <si>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(Rev 2) (Beta) (1999-08-02) (SGB Enhanced).zip</t>
    </r>
  </si>
  <si>
    <r>
      <rPr>
        <rFont val="&quot;Helvetica Neue&quot;, Helvetica, Arial, sans-serif"/>
        <color rgb="FF1155CC"/>
        <sz val="11.0"/>
        <u/>
      </rPr>
      <t>Zelda no Densetsu - Yume o Miru Shima DX (Japan) (Rev 2) (Beta) (1999-08-03) (SGB Enhanced).zip</t>
    </r>
  </si>
  <si>
    <r>
      <rPr>
        <rFont val="&quot;Helvetica Neue&quot;, Helvetica, Arial, sans-serif"/>
        <color rgb="FF1155CC"/>
        <sz val="11.0"/>
        <u/>
      </rPr>
      <t>Zelda no Densetsu - Yume o Miru Shima DX (Japan) (Rev 2) (Beta) (1999-08-04) (SGB Enhanced).zip</t>
    </r>
  </si>
  <si>
    <r>
      <rPr>
        <rFont val="&quot;Helvetica Neue&quot;, Helvetica, Arial, sans-serif"/>
        <color rgb="FF1155CC"/>
        <sz val="11.0"/>
        <u/>
      </rPr>
      <t>Zelda no Densetsu - Yume o Miru Shima DX (Japan) (Rev 2) (Beta) (1999-08-07) (SGB Enhanced) (Alt).zip</t>
    </r>
  </si>
  <si>
    <r>
      <rPr>
        <rFont val="&quot;Helvetica Neue&quot;, Helvetica, Arial, sans-serif"/>
        <color rgb="FF1155CC"/>
        <sz val="11.0"/>
        <u/>
      </rPr>
      <t>Zelda no Densetsu - Yume o Miru Shima DX (Japan) (Rev 2) (Beta) (1999-08-07) (SGB Enhanced) (Alt 2).zip</t>
    </r>
  </si>
  <si>
    <r>
      <rPr>
        <rFont val="&quot;Helvetica Neue&quot;, Helvetica, Arial, sans-serif"/>
        <color rgb="FF1155CC"/>
        <sz val="11.0"/>
        <u/>
      </rPr>
      <t>Zelda no Densetsu - Yume o Miru Shima DX (Japan) (Rev 2) (Beta) (1999-08-07) (SGB Enhanced).zip</t>
    </r>
  </si>
  <si>
    <r>
      <rPr>
        <rFont val="&quot;Helvetica Neue&quot;, Helvetica, Arial, sans-serif"/>
        <color rgb="FF1155CC"/>
        <sz val="11.0"/>
        <u/>
      </rPr>
      <t>Zelda no Densetsu - Yume o Miru Shima DX (Japan) (Rev 2) (Beta) (1999-09-04) (SGB Enhanced).zip</t>
    </r>
  </si>
  <si>
    <r>
      <rPr>
        <rFont val="&quot;Helvetica Neue&quot;, Helvetica, Arial, sans-serif"/>
        <color rgb="FF1155CC"/>
        <sz val="11.0"/>
        <u/>
      </rPr>
      <t>Zelda no Densetsu - Yume o Miru Shima DX (Japan) (Rev 2) (Beta) (1999-09-22) (SGB Enhanced)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</si>
  <si>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(Rev 2) (SGB Enhanced) (GB Compatible).zip</t>
    </r>
  </si>
  <si>
    <r>
      <rPr>
        <rFont val="&quot;Helvetica Neue&quot;, Helvetica, Arial, sans-serif"/>
        <color rgb="FF1155CC"/>
        <sz val="11.0"/>
        <u/>
      </rPr>
      <t>Zelda no Densetsu - Yume o Miru Shima DX (Japan) (SGB Enhanced) (GB Compatible).zip</t>
    </r>
  </si>
  <si>
    <r>
      <rPr>
        <rFont val="&quot;Helvetica Neue&quot;, Helvetica, Arial, sans-serif"/>
        <color rgb="FF1155CC"/>
        <sz val="11.0"/>
        <u/>
      </rPr>
      <t>Zen-Nihon Shounen Soccer Taikai - Mezase Nihon Ichi! (Japan).zip</t>
    </r>
  </si>
  <si>
    <r>
      <rPr>
        <rFont val="&quot;Helvetica Neue&quot;, Helvetica, Arial, sans-serif"/>
        <color rgb="FF1155CC"/>
        <sz val="11.0"/>
        <u/>
      </rPr>
      <t>Zephyr's Pass (World) (v1.02) (Demo) (Aftermarket) (Unl).zip</t>
    </r>
  </si>
  <si>
    <r>
      <rPr>
        <rFont val="&quot;Helvetica Neue&quot;, Helvetica, Arial, sans-serif"/>
        <color rgb="FF1155CC"/>
        <sz val="11.0"/>
        <u/>
      </rPr>
      <t>Zhen Sanguo Wushuang 2 - Shin Sangokumusou (Taiwan) (Unl).zip</t>
    </r>
  </si>
  <si>
    <r>
      <rPr>
        <rFont val="&quot;Helvetica Neue&quot;, Helvetica, Arial, sans-serif"/>
        <color rgb="FF1155CC"/>
        <sz val="11.0"/>
        <u/>
      </rPr>
      <t>Zhihuan Wang - Shoubu Qu (Taiwan) (Zh) (Unl).zip</t>
    </r>
  </si>
  <si>
    <r>
      <rPr>
        <rFont val="&quot;Helvetica Neue&quot;, Helvetica, Arial, sans-serif"/>
        <color rgb="FF1155CC"/>
        <sz val="11.0"/>
        <u/>
      </rPr>
      <t>Zhihuan Wang 2 (China) (Zh) (Unl).zip</t>
    </r>
  </si>
  <si>
    <r>
      <rPr>
        <rFont val="&quot;Helvetica Neue&quot;, Helvetica, Arial, sans-serif"/>
        <color rgb="FF1155CC"/>
        <sz val="11.0"/>
        <u/>
      </rPr>
      <t>Zhizhu Xia III - Dianying Ban (Taiwan) (Unl).zip</t>
    </r>
  </si>
  <si>
    <r>
      <rPr>
        <rFont val="&quot;Helvetica Neue&quot;, Helvetica, Arial, sans-serif"/>
        <color rgb="FF1155CC"/>
        <sz val="11.0"/>
        <u/>
      </rPr>
      <t>Zhong Zhuang Ji Bing (China) (Pirate).zip</t>
    </r>
  </si>
  <si>
    <r>
      <rPr>
        <rFont val="&quot;Helvetica Neue&quot;, Helvetica, Arial, sans-serif"/>
        <color rgb="FF1155CC"/>
        <sz val="11.0"/>
        <u/>
      </rPr>
      <t>Zidane - Football Generation (Europe) (En,Fr,De,Es,It) (Beta).zip</t>
    </r>
  </si>
  <si>
    <r>
      <rPr>
        <rFont val="&quot;Helvetica Neue&quot;, Helvetica, Arial, sans-serif"/>
        <color rgb="FF1155CC"/>
        <sz val="11.0"/>
        <u/>
      </rPr>
      <t>Zidane - Football Generation (Europe) (En,Fr,De,Es,It).zip</t>
    </r>
  </si>
  <si>
    <r>
      <rPr>
        <rFont val="&quot;Helvetica Neue&quot;, Helvetica, Arial, sans-serif"/>
        <color rgb="FF1155CC"/>
        <sz val="11.0"/>
        <u/>
      </rPr>
      <t>Zippy The Pinecone (World) (GB Compatible) (Aftermarket) (Unl).zip</t>
    </r>
  </si>
  <si>
    <r>
      <rPr>
        <rFont val="&quot;Helvetica Neue&quot;, Helvetica, Arial, sans-serif"/>
        <color rgb="FF1155CC"/>
        <sz val="11.0"/>
        <u/>
      </rPr>
      <t>Zippy The Pinecone (World) (v2.7) (Demo) (GB Compatible) (Aftermarket) (Unl).zip</t>
    </r>
  </si>
  <si>
    <r>
      <rPr>
        <rFont val="&quot;Helvetica Neue&quot;, Helvetica, Arial, sans-serif"/>
        <color rgb="FF1155CC"/>
        <sz val="11.0"/>
        <u/>
      </rPr>
      <t>Zoboomafoo - Playtime in Zobooland (USA).zip</t>
    </r>
  </si>
  <si>
    <r>
      <rPr>
        <rFont val="&quot;Helvetica Neue&quot;, Helvetica, Arial, sans-serif"/>
        <color rgb="FF1155CC"/>
        <sz val="11.0"/>
        <u/>
      </rPr>
      <t>Zodiac (World) (Aftermarket) (Unl).zip</t>
    </r>
  </si>
  <si>
    <r>
      <rPr>
        <rFont val="&quot;Helvetica Neue&quot;, Helvetica, Arial, sans-serif"/>
        <color rgb="FF1155CC"/>
        <sz val="11.0"/>
        <u/>
      </rPr>
      <t>Zoids - Jashin Fukkatsu! Genobreaker Hen (Japan) (Rev 1) (SGB Enhanced) (GB Compatible).zip</t>
    </r>
  </si>
  <si>
    <r>
      <rPr>
        <rFont val="&quot;Helvetica Neue&quot;, Helvetica, Arial, sans-serif"/>
        <color rgb="FF1155CC"/>
        <sz val="11.0"/>
        <u/>
      </rPr>
      <t>Zoids - Jashin Fukkatsu! Genobreaker Hen (Japan) (SGB Enhanced) (GB Compatible).zip</t>
    </r>
  </si>
  <si>
    <r>
      <rPr>
        <rFont val="&quot;Helvetica Neue&quot;, Helvetica, Arial, sans-serif"/>
        <color rgb="FF1155CC"/>
        <sz val="11.0"/>
        <u/>
      </rPr>
      <t>Zoids - Shirogane no Juukishin Liger Zero (Japan).zip</t>
    </r>
  </si>
  <si>
    <r>
      <rPr>
        <rFont val="&quot;Helvetica Neue&quot;, Helvetica, Arial, sans-serif"/>
        <color rgb="FF1155CC"/>
        <sz val="11.0"/>
        <u/>
      </rPr>
      <t>Zok Zok Heroes (Japan).zip</t>
    </r>
  </si>
  <si>
    <r>
      <rPr>
        <rFont val="&quot;Helvetica Neue&quot;, Helvetica, Arial, sans-serif"/>
        <color rgb="FF1155CC"/>
        <sz val="11.0"/>
        <u/>
      </rPr>
      <t>Zone Control (World) (Aftermarket) (Unl).zip</t>
    </r>
  </si>
  <si>
    <r>
      <rPr>
        <rFont val="&quot;Helvetica Neue&quot;, Helvetica, Arial, sans-serif"/>
        <color rgb="FF1155CC"/>
        <sz val="11.0"/>
        <u/>
      </rPr>
      <t>Zook Z (USA) (Unl).zip</t>
    </r>
  </si>
  <si>
    <r>
      <rPr>
        <rFont val="&quot;Helvetica Neue&quot;, Helvetica, Arial, sans-serif"/>
        <color rgb="FF1155CC"/>
        <sz val="11.0"/>
        <u/>
      </rPr>
      <t>Zork + Harris (World) (v0.0.1.0) (Proto) (Aftermarket) (Unl).zip</t>
    </r>
  </si>
  <si>
    <r>
      <rPr>
        <rFont val="&quot;Helvetica Neue&quot;, Helvetica, Arial, sans-serif"/>
        <color rgb="FF1155CC"/>
        <sz val="11.0"/>
        <u/>
      </rPr>
      <t>[BIOS] Challenger GB (USA) (Unl).zip</t>
    </r>
  </si>
  <si>
    <r>
      <rPr>
        <rFont val="&quot;Helvetica Neue&quot;, Helvetica, Arial, sans-serif"/>
        <color rgb="FF1155CC"/>
        <sz val="11.0"/>
        <u/>
      </rPr>
      <t>[BIOS] Genius GB Backup Station (Taiwan) (Unl).zip</t>
    </r>
  </si>
  <si>
    <r>
      <rPr>
        <rFont val="&quot;Helvetica Neue&quot;, Helvetica, Arial, sans-serif"/>
        <color rgb="FF1155CC"/>
        <sz val="11.0"/>
        <u/>
      </rPr>
      <t>[BIOS] Nintendo Game Boy Color Boot ROM (Japan) (En).zip</t>
    </r>
  </si>
  <si>
    <r>
      <rPr>
        <rFont val="&quot;Helvetica Neue&quot;, Helvetica, Arial, sans-serif"/>
        <color rgb="FF1155CC"/>
        <sz val="11.0"/>
        <u/>
      </rPr>
      <t>[BIOS] Nintendo Game Boy Color Boot ROM (World) (Beta) (Virtual Console).zip</t>
    </r>
  </si>
  <si>
    <r>
      <rPr>
        <rFont val="&quot;Helvetica Neue&quot;, Helvetica, Arial, sans-serif"/>
        <color rgb="FF1155CC"/>
        <sz val="11.0"/>
        <u/>
      </rPr>
      <t>[BIOS] Nintendo Game Boy Color Boot ROM (World) (Pokemon Stadium).zip</t>
    </r>
  </si>
  <si>
    <r>
      <rPr>
        <rFont val="&quot;Helvetica Neue&quot;, Helvetica, Arial, sans-serif"/>
        <color rgb="FF1155CC"/>
        <sz val="11.0"/>
        <u/>
      </rPr>
      <t>[BIOS] Nintendo Game Boy Color Boot ROM (World) (Rev 1).zip</t>
    </r>
  </si>
  <si>
    <r>
      <rPr>
        <rFont val="&quot;Helvetica Neue&quot;, Helvetica, Arial, sans-serif"/>
        <color rgb="FF1155CC"/>
        <sz val="11.0"/>
        <u/>
      </rPr>
      <t>[BIOS] Touch Boy System ROM (Taiwan) (Unl).zip</t>
    </r>
  </si>
  <si>
    <r>
      <rPr>
        <rFont val="&quot;Helvetica Neue&quot;, Helvetica, Arial, sans-serif"/>
        <color rgb="FF1155CC"/>
        <sz val="11.0"/>
        <u/>
      </rPr>
      <t>e'Fighter HOT (Taiwan) (En) (Unl).zip</t>
    </r>
  </si>
  <si>
    <r>
      <rPr>
        <rFont val="&quot;Helvetica Neue&quot;, Helvetica, Arial, sans-serif"/>
        <color rgb="FF1155CC"/>
        <sz val="11.0"/>
        <u/>
      </rPr>
      <t>3D Model RGB Test Program (USA) (Test Program).zip</t>
    </r>
  </si>
  <si>
    <r>
      <rPr>
        <rFont val="&quot;Helvetica Neue&quot;, Helvetica, Arial, sans-serif"/>
        <color rgb="FF1155CC"/>
        <sz val="11.0"/>
        <u/>
      </rPr>
      <t>007 - The World Is Not Enough (Europe) (En,Fr,De).zip</t>
    </r>
  </si>
  <si>
    <r>
      <rPr>
        <rFont val="&quot;Helvetica Neue&quot;, Helvetica, Arial, sans-serif"/>
        <color rgb="FF1155CC"/>
        <sz val="11.0"/>
        <u/>
      </rPr>
      <t>007 - The World Is Not Enough (USA) (v2) (Beta).zip</t>
    </r>
  </si>
  <si>
    <r>
      <rPr>
        <rFont val="&quot;Helvetica Neue&quot;, Helvetica, Arial, sans-serif"/>
        <color rgb="FF1155CC"/>
        <sz val="11.0"/>
        <u/>
      </rPr>
      <t>007 - The World Is Not Enough (USA) (v21) (Beta).zip</t>
    </r>
  </si>
  <si>
    <r>
      <rPr>
        <rFont val="&quot;Helvetica Neue&quot;, Helvetica, Arial, sans-serif"/>
        <color rgb="FF1155CC"/>
        <sz val="11.0"/>
        <u/>
      </rPr>
      <t>007 - The World Is Not Enough (USA).zip</t>
    </r>
  </si>
  <si>
    <r>
      <rPr>
        <rFont val="&quot;Helvetica Neue&quot;, Helvetica, Arial, sans-serif"/>
        <color rgb="FF1155CC"/>
        <sz val="11.0"/>
        <u/>
      </rPr>
      <t>40 Winks (Europe) (En,Es,It) (Proto) (1999-10-07).zip</t>
    </r>
  </si>
  <si>
    <r>
      <rPr>
        <rFont val="&quot;Helvetica Neue&quot;, Helvetica, Arial, sans-serif"/>
        <color rgb="FF1155CC"/>
        <sz val="11.0"/>
        <u/>
      </rPr>
      <t>40 Winks (Europe) (En,Fr,Es) (Aftermarket) (Unl).zip</t>
    </r>
  </si>
  <si>
    <r>
      <rPr>
        <rFont val="&quot;Helvetica Neue&quot;, Helvetica, Arial, sans-serif"/>
        <color rgb="FF1155CC"/>
        <sz val="11.0"/>
        <u/>
      </rPr>
      <t>40 Winks (USA) (Aftermarket) (Unl).zip</t>
    </r>
  </si>
  <si>
    <r>
      <rPr>
        <rFont val="&quot;Helvetica Neue&quot;, Helvetica, Arial, sans-serif"/>
        <color rgb="FF1155CC"/>
        <sz val="11.0"/>
        <u/>
      </rPr>
      <t>40 Winks (USA) (Proto) (2000-01-10).zip</t>
    </r>
  </si>
  <si>
    <r>
      <rPr>
        <rFont val="&quot;Helvetica Neue&quot;, Helvetica, Arial, sans-serif"/>
        <color rgb="FF1155CC"/>
        <sz val="11.0"/>
        <u/>
      </rPr>
      <t>64 Hanafuda - Tenshi no Yakusoku (Japan).zip</t>
    </r>
  </si>
  <si>
    <r>
      <rPr>
        <rFont val="&quot;Helvetica Neue&quot;, Helvetica, Arial, sans-serif"/>
        <color rgb="FF1155CC"/>
        <sz val="11.0"/>
        <u/>
      </rPr>
      <t>64 Oozumou (Japan).zip</t>
    </r>
  </si>
  <si>
    <r>
      <rPr>
        <rFont val="&quot;Helvetica Neue&quot;, Helvetica, Arial, sans-serif"/>
        <color rgb="FF1155CC"/>
        <sz val="11.0"/>
        <u/>
      </rPr>
      <t>64 Oozumou 2 (Japan).zip</t>
    </r>
  </si>
  <si>
    <r>
      <rPr>
        <rFont val="&quot;Helvetica Neue&quot;, Helvetica, Arial, sans-serif"/>
        <color rgb="FF1155CC"/>
        <sz val="11.0"/>
        <u/>
      </rPr>
      <t>64 Trump Collection - Alice no Wakuwaku Trump World (Japan).zip</t>
    </r>
  </si>
  <si>
    <r>
      <rPr>
        <rFont val="&quot;Helvetica Neue&quot;, Helvetica, Arial, sans-serif"/>
        <color rgb="FF1155CC"/>
        <sz val="11.0"/>
        <u/>
      </rPr>
      <t>64 de Hakken!! Tamagotchi - Minna de Tamagotchi World (Japan).zip</t>
    </r>
  </si>
  <si>
    <r>
      <rPr>
        <rFont val="&quot;Helvetica Neue&quot;, Helvetica, Arial, sans-serif"/>
        <color rgb="FF1155CC"/>
        <sz val="11.0"/>
        <u/>
      </rPr>
      <t>64Noid (World) (Demo) (N64brew Game Jam 2020) (Aftermarket) (Unl).zip</t>
    </r>
  </si>
  <si>
    <r>
      <rPr>
        <rFont val="&quot;Helvetica Neue&quot;, Helvetica, Arial, sans-serif"/>
        <color rgb="FF1155CC"/>
        <sz val="11.0"/>
        <u/>
      </rPr>
      <t>77a (World) (Presence of Mind '98) (Unl).zip</t>
    </r>
  </si>
  <si>
    <r>
      <rPr>
        <rFont val="&quot;Helvetica Neue&quot;, Helvetica, Arial, sans-serif"/>
        <color rgb="FF1155CC"/>
        <sz val="11.0"/>
        <u/>
      </rPr>
      <t>77a Special Edition (World) (Summer64) (Unl).zip</t>
    </r>
  </si>
  <si>
    <r>
      <rPr>
        <rFont val="&quot;Helvetica Neue&quot;, Helvetica, Arial, sans-serif"/>
        <color rgb="FF1155CC"/>
        <sz val="11.0"/>
        <u/>
      </rPr>
      <t>1080 Snowboarding (Europe) (En,Ja,Fr,De).zip</t>
    </r>
  </si>
  <si>
    <r>
      <rPr>
        <rFont val="&quot;Helvetica Neue&quot;, Helvetica, Arial, sans-serif"/>
        <color rgb="FF1155CC"/>
        <sz val="11.0"/>
        <u/>
      </rPr>
      <t>1080 Snowboarding (Japan, USA) (En,Ja).zip</t>
    </r>
  </si>
  <si>
    <r>
      <rPr>
        <rFont val="&quot;Helvetica Neue&quot;, Helvetica, Arial, sans-serif"/>
        <color rgb="FF1155CC"/>
        <sz val="11.0"/>
        <u/>
      </rPr>
      <t>1080 Snowboarding (USA) (En,Ja) (LodgeNet).zip</t>
    </r>
  </si>
  <si>
    <r>
      <rPr>
        <rFont val="&quot;Helvetica Neue&quot;, Helvetica, Arial, sans-serif"/>
        <color rgb="FF1155CC"/>
        <sz val="11.0"/>
        <u/>
      </rPr>
      <t>2048 (World) (En,Fr,Es) (Aftermarket) (Unl).zip</t>
    </r>
  </si>
  <si>
    <r>
      <rPr>
        <rFont val="&quot;Helvetica Neue&quot;, Helvetica, Arial, sans-serif"/>
        <color rgb="FF1155CC"/>
        <sz val="11.0"/>
        <u/>
      </rPr>
      <t>AI Shougi 3 (Japan).zip</t>
    </r>
  </si>
  <si>
    <r>
      <rPr>
        <rFont val="&quot;Helvetica Neue&quot;, Helvetica, Arial, sans-serif"/>
        <color rgb="FF1155CC"/>
        <sz val="11.0"/>
        <u/>
      </rPr>
      <t>Action Replay Pro 64 (Europe) (v3.0) (Unl).zip</t>
    </r>
  </si>
  <si>
    <r>
      <rPr>
        <rFont val="&quot;Helvetica Neue&quot;, Helvetica, Arial, sans-serif"/>
        <color rgb="FF1155CC"/>
        <sz val="11.0"/>
        <u/>
      </rPr>
      <t>Action Replay Pro 64 (Europe) (v3.3) (Unl).zip</t>
    </r>
  </si>
  <si>
    <r>
      <rPr>
        <rFont val="&quot;Helvetica Neue&quot;, Helvetica, Arial, sans-serif"/>
        <color rgb="FF1155CC"/>
        <sz val="11.0"/>
        <u/>
      </rPr>
      <t>AeroFighters Assault (Europe) (En,Fr,De).zip</t>
    </r>
  </si>
  <si>
    <r>
      <rPr>
        <rFont val="&quot;Helvetica Neue&quot;, Helvetica, Arial, sans-serif"/>
        <color rgb="FF1155CC"/>
        <sz val="11.0"/>
        <u/>
      </rPr>
      <t>AeroFighters Assault (USA).zip</t>
    </r>
  </si>
  <si>
    <r>
      <rPr>
        <rFont val="&quot;Helvetica Neue&quot;, Helvetica, Arial, sans-serif"/>
        <color rgb="FF1155CC"/>
        <sz val="11.0"/>
        <u/>
      </rPr>
      <t>AeroGauge (Europe) (En,Fr,De).zip</t>
    </r>
  </si>
  <si>
    <r>
      <rPr>
        <rFont val="&quot;Helvetica Neue&quot;, Helvetica, Arial, sans-serif"/>
        <color rgb="FF1155CC"/>
        <sz val="11.0"/>
        <u/>
      </rPr>
      <t>AeroGauge (Japan) (Demo) (Kiosk).zip</t>
    </r>
  </si>
  <si>
    <r>
      <rPr>
        <rFont val="&quot;Helvetica Neue&quot;, Helvetica, Arial, sans-serif"/>
        <color rgb="FF1155CC"/>
        <sz val="11.0"/>
        <u/>
      </rPr>
      <t>AeroGauge (Japan) (Rev 1).zip</t>
    </r>
  </si>
  <si>
    <r>
      <rPr>
        <rFont val="&quot;Helvetica Neue&quot;, Helvetica, Arial, sans-serif"/>
        <color rgb="FF1155CC"/>
        <sz val="11.0"/>
        <u/>
      </rPr>
      <t>AeroGauge (USA).zip</t>
    </r>
  </si>
  <si>
    <r>
      <rPr>
        <rFont val="&quot;Helvetica Neue&quot;, Helvetica, Arial, sans-serif"/>
        <color rgb="FF1155CC"/>
        <sz val="11.0"/>
        <u/>
      </rPr>
      <t>Aidyn Chronicles - The First Mage (Europe) (Beta) (2001-03-02).zip</t>
    </r>
  </si>
  <si>
    <r>
      <rPr>
        <rFont val="&quot;Helvetica Neue&quot;, Helvetica, Arial, sans-serif"/>
        <color rgb="FF1155CC"/>
        <sz val="11.0"/>
        <u/>
      </rPr>
      <t>Aidyn Chronicles - The First Mage (Europe) (Beta) (2001-04-10).zip</t>
    </r>
  </si>
  <si>
    <r>
      <rPr>
        <rFont val="&quot;Helvetica Neue&quot;, Helvetica, Arial, sans-serif"/>
        <color rgb="FF1155CC"/>
        <sz val="11.0"/>
        <u/>
      </rPr>
      <t>Aidyn Chronicles - The First Mage (Europe).zip</t>
    </r>
  </si>
  <si>
    <r>
      <rPr>
        <rFont val="&quot;Helvetica Neue&quot;, Helvetica, Arial, sans-serif"/>
        <color rgb="FF1155CC"/>
        <sz val="11.0"/>
        <u/>
      </rPr>
      <t>Aidyn Chronicles - The First Mage (USA) (Beta) (2000-02-10).zip</t>
    </r>
  </si>
  <si>
    <r>
      <rPr>
        <rFont val="&quot;Helvetica Neue&quot;, Helvetica, Arial, sans-serif"/>
        <color rgb="FF1155CC"/>
        <sz val="11.0"/>
        <u/>
      </rPr>
      <t>Aidyn Chronicles - The First Mage (USA) (Beta) (2000-05-09).zip</t>
    </r>
  </si>
  <si>
    <r>
      <rPr>
        <rFont val="&quot;Helvetica Neue&quot;, Helvetica, Arial, sans-serif"/>
        <color rgb="FF1155CC"/>
        <sz val="11.0"/>
        <u/>
      </rPr>
      <t>Aidyn Chronicles - The First Mage (USA) (Beta) (2000-12-05).zip</t>
    </r>
  </si>
  <si>
    <r>
      <rPr>
        <rFont val="&quot;Helvetica Neue&quot;, Helvetica, Arial, sans-serif"/>
        <color rgb="FF1155CC"/>
        <sz val="11.0"/>
        <u/>
      </rPr>
      <t>Aidyn Chronicles - The First Mage (USA) (Rev 1).zip</t>
    </r>
  </si>
  <si>
    <r>
      <rPr>
        <rFont val="&quot;Helvetica Neue&quot;, Helvetica, Arial, sans-serif"/>
        <color rgb="FF1155CC"/>
        <sz val="11.0"/>
        <u/>
      </rPr>
      <t>Aidyn Chronicles - The First Mage (USA).zip</t>
    </r>
  </si>
  <si>
    <r>
      <rPr>
        <rFont val="&quot;Helvetica Neue&quot;, Helvetica, Arial, sans-serif"/>
        <color rgb="FF1155CC"/>
        <sz val="11.0"/>
        <u/>
      </rPr>
      <t>Air Boarder 64 (Japan).zip</t>
    </r>
  </si>
  <si>
    <r>
      <rPr>
        <rFont val="&quot;Helvetica Neue&quot;, Helvetica, Arial, sans-serif"/>
        <color rgb="FF1155CC"/>
        <sz val="11.0"/>
        <u/>
      </rPr>
      <t>Airboarder 64 (Europe).zip</t>
    </r>
  </si>
  <si>
    <r>
      <rPr>
        <rFont val="&quot;Helvetica Neue&quot;, Helvetica, Arial, sans-serif"/>
        <color rgb="FF1155CC"/>
        <sz val="11.0"/>
        <u/>
      </rPr>
      <t>Akumajou Dracula Mokushiroku - Real Action Adventure (Japan).zip</t>
    </r>
  </si>
  <si>
    <r>
      <rPr>
        <rFont val="&quot;Helvetica Neue&quot;, Helvetica, Arial, sans-serif"/>
        <color rgb="FF1155CC"/>
        <sz val="11.0"/>
        <u/>
      </rPr>
      <t>Akumajou Dracula Mokushiroku Gaiden - Legend of Cornell (Japan).zip</t>
    </r>
  </si>
  <si>
    <r>
      <rPr>
        <rFont val="&quot;Helvetica Neue&quot;, Helvetica, Arial, sans-serif"/>
        <color rgb="FF1155CC"/>
        <sz val="11.0"/>
        <u/>
      </rPr>
      <t>Alien Sun (World) (Proto) (N64brew Game Jam 2023) (Aftermarket) (Unl).zip</t>
    </r>
  </si>
  <si>
    <r>
      <rPr>
        <rFont val="&quot;Helvetica Neue&quot;, Helvetica, Arial, sans-serif"/>
        <color rgb="FF1155CC"/>
        <sz val="11.0"/>
        <u/>
      </rPr>
      <t>All-Star Baseball 99 (Europe).zip</t>
    </r>
  </si>
  <si>
    <r>
      <rPr>
        <rFont val="&quot;Helvetica Neue&quot;, Helvetica, Arial, sans-serif"/>
        <color rgb="FF1155CC"/>
        <sz val="11.0"/>
        <u/>
      </rPr>
      <t>All-Star Baseball 99 (USA).zip</t>
    </r>
  </si>
  <si>
    <r>
      <rPr>
        <rFont val="&quot;Helvetica Neue&quot;, Helvetica, Arial, sans-serif"/>
        <color rgb="FF1155CC"/>
        <sz val="11.0"/>
        <u/>
      </rPr>
      <t>All-Star Baseball 2000 (Europe).zip</t>
    </r>
  </si>
  <si>
    <r>
      <rPr>
        <rFont val="&quot;Helvetica Neue&quot;, Helvetica, Arial, sans-serif"/>
        <color rgb="FF1155CC"/>
        <sz val="11.0"/>
        <u/>
      </rPr>
      <t>All-Star Baseball 2000 (USA).zip</t>
    </r>
  </si>
  <si>
    <r>
      <rPr>
        <rFont val="&quot;Helvetica Neue&quot;, Helvetica, Arial, sans-serif"/>
        <color rgb="FF1155CC"/>
        <sz val="11.0"/>
        <u/>
      </rPr>
      <t>All-Star Baseball 2001 (USA).zip</t>
    </r>
  </si>
  <si>
    <r>
      <rPr>
        <rFont val="&quot;Helvetica Neue&quot;, Helvetica, Arial, sans-serif"/>
        <color rgb="FF1155CC"/>
        <sz val="11.0"/>
        <u/>
      </rPr>
      <t>All Star Tennis '99 (Europe) (En,Fr,De,Es,It).zip</t>
    </r>
  </si>
  <si>
    <r>
      <rPr>
        <rFont val="&quot;Helvetica Neue&quot;, Helvetica, Arial, sans-serif"/>
        <color rgb="FF1155CC"/>
        <sz val="11.0"/>
        <u/>
      </rPr>
      <t>All Star Tennis 99 (USA).zip</t>
    </r>
  </si>
  <si>
    <r>
      <rPr>
        <rFont val="&quot;Helvetica Neue&quot;, Helvetica, Arial, sans-serif"/>
        <color rgb="FF1155CC"/>
        <sz val="11.0"/>
        <u/>
      </rPr>
      <t>Armorines - Project S.W.A.R.M. (Europe).zip</t>
    </r>
  </si>
  <si>
    <r>
      <rPr>
        <rFont val="&quot;Helvetica Neue&quot;, Helvetica, Arial, sans-serif"/>
        <color rgb="FF1155CC"/>
        <sz val="11.0"/>
        <u/>
      </rPr>
      <t>Armorines - Project S.W.A.R.M. (Germany).zip</t>
    </r>
  </si>
  <si>
    <r>
      <rPr>
        <rFont val="&quot;Helvetica Neue&quot;, Helvetica, Arial, sans-serif"/>
        <color rgb="FF1155CC"/>
        <sz val="11.0"/>
        <u/>
      </rPr>
      <t>Armorines - Project S.W.A.R.M. (USA).zip</t>
    </r>
  </si>
  <si>
    <r>
      <rPr>
        <rFont val="&quot;Helvetica Neue&quot;, Helvetica, Arial, sans-serif"/>
        <color rgb="FF1155CC"/>
        <sz val="11.0"/>
        <u/>
      </rPr>
      <t>Army Men - Air Combat (USA).zip</t>
    </r>
  </si>
  <si>
    <r>
      <rPr>
        <rFont val="&quot;Helvetica Neue&quot;, Helvetica, Arial, sans-serif"/>
        <color rgb="FF1155CC"/>
        <sz val="11.0"/>
        <u/>
      </rPr>
      <t>Army Men - Sarge's Heroes (Europe) (En,Fr,De).zip</t>
    </r>
  </si>
  <si>
    <r>
      <rPr>
        <rFont val="&quot;Helvetica Neue&quot;, Helvetica, Arial, sans-serif"/>
        <color rgb="FF1155CC"/>
        <sz val="11.0"/>
        <u/>
      </rPr>
      <t>Army Men - Sarge's Heroes (USA).zip</t>
    </r>
  </si>
  <si>
    <r>
      <rPr>
        <rFont val="&quot;Helvetica Neue&quot;, Helvetica, Arial, sans-serif"/>
        <color rgb="FF1155CC"/>
        <sz val="11.0"/>
        <u/>
      </rPr>
      <t>Army Men - Sarge's Heroes 2 (USA).zip</t>
    </r>
  </si>
  <si>
    <r>
      <rPr>
        <rFont val="&quot;Helvetica Neue&quot;, Helvetica, Arial, sans-serif"/>
        <color rgb="FF1155CC"/>
        <sz val="11.0"/>
        <u/>
      </rPr>
      <t>Asteroid Shooter (World) (Demo) (Aftermarket) (Unl).zip</t>
    </r>
  </si>
  <si>
    <r>
      <rPr>
        <rFont val="&quot;Helvetica Neue&quot;, Helvetica, Arial, sans-serif"/>
        <color rgb="FF1155CC"/>
        <sz val="11.0"/>
        <u/>
      </rPr>
      <t>Asteroids 64 (World) (N64brew Game Jam 2021) (Aftermarket) (Unl).zip</t>
    </r>
  </si>
  <si>
    <r>
      <rPr>
        <rFont val="&quot;Helvetica Neue&quot;, Helvetica, Arial, sans-serif"/>
        <color rgb="FF1155CC"/>
        <sz val="11.0"/>
        <u/>
      </rPr>
      <t>Asteroids Hyper 64 (USA).zip</t>
    </r>
  </si>
  <si>
    <r>
      <rPr>
        <rFont val="&quot;Helvetica Neue&quot;, Helvetica, Arial, sans-serif"/>
        <color rgb="FF1155CC"/>
        <sz val="11.0"/>
        <u/>
      </rPr>
      <t>Ataxx 64 (World) (Unl).zip</t>
    </r>
  </si>
  <si>
    <r>
      <rPr>
        <rFont val="&quot;Helvetica Neue&quot;, Helvetica, Arial, sans-serif"/>
        <color rgb="FF1155CC"/>
        <sz val="11.0"/>
        <u/>
      </rPr>
      <t>Automobili Lamborghini (Europe).zip</t>
    </r>
  </si>
  <si>
    <r>
      <rPr>
        <rFont val="&quot;Helvetica Neue&quot;, Helvetica, Arial, sans-serif"/>
        <color rgb="FF1155CC"/>
        <sz val="11.0"/>
        <u/>
      </rPr>
      <t>Automobili Lamborghini (USA).zip</t>
    </r>
  </si>
  <si>
    <r>
      <rPr>
        <rFont val="&quot;Helvetica Neue&quot;, Helvetica, Arial, sans-serif"/>
        <color rgb="FF1155CC"/>
        <sz val="11.0"/>
        <u/>
      </rPr>
      <t>Baku Bomberman (Japan).zip</t>
    </r>
  </si>
  <si>
    <r>
      <rPr>
        <rFont val="&quot;Helvetica Neue&quot;, Helvetica, Arial, sans-serif"/>
        <color rgb="FF1155CC"/>
        <sz val="11.0"/>
        <u/>
      </rPr>
      <t>Baku Bomberman 2 (Japan).zip</t>
    </r>
  </si>
  <si>
    <r>
      <rPr>
        <rFont val="&quot;Helvetica Neue&quot;, Helvetica, Arial, sans-serif"/>
        <color rgb="FF1155CC"/>
        <sz val="11.0"/>
        <u/>
      </rPr>
      <t>Bakuretsu Muteki Bangaioh (Japan).zip</t>
    </r>
  </si>
  <si>
    <r>
      <rPr>
        <rFont val="&quot;Helvetica Neue&quot;, Helvetica, Arial, sans-serif"/>
        <color rgb="FF1155CC"/>
        <sz val="11.0"/>
        <u/>
      </rPr>
      <t>Bakushou Jinsei 64 - Mezase! Resort Ou (Japan).zip</t>
    </r>
  </si>
  <si>
    <r>
      <rPr>
        <rFont val="&quot;Helvetica Neue&quot;, Helvetica, Arial, sans-serif"/>
        <color rgb="FF1155CC"/>
        <sz val="11.0"/>
        <u/>
      </rPr>
      <t>Banjo-Kazooie (Europe) (En,Fr,De).zip</t>
    </r>
  </si>
  <si>
    <r>
      <rPr>
        <rFont val="&quot;Helvetica Neue&quot;, Helvetica, Arial, sans-serif"/>
        <color rgb="FF1155CC"/>
        <sz val="11.0"/>
        <u/>
      </rPr>
      <t>Banjo-Kazooie (USA) (Rev 1).zip</t>
    </r>
  </si>
  <si>
    <r>
      <rPr>
        <rFont val="&quot;Helvetica Neue&quot;, Helvetica, Arial, sans-serif"/>
        <color rgb="FF1155CC"/>
        <sz val="11.0"/>
        <u/>
      </rPr>
      <t>Banjo-Kazooie (USA).zip</t>
    </r>
  </si>
  <si>
    <r>
      <rPr>
        <rFont val="&quot;Helvetica Neue&quot;, Helvetica, Arial, sans-serif"/>
        <color rgb="FF1155CC"/>
        <sz val="11.0"/>
        <u/>
      </rPr>
      <t>Banjo-Tooie (Australia).zip</t>
    </r>
  </si>
  <si>
    <r>
      <rPr>
        <rFont val="&quot;Helvetica Neue&quot;, Helvetica, Arial, sans-serif"/>
        <color rgb="FF1155CC"/>
        <sz val="11.0"/>
        <u/>
      </rPr>
      <t>Banjo-Tooie (Europe) (En,Fr,De,Es).zip</t>
    </r>
  </si>
  <si>
    <r>
      <rPr>
        <rFont val="&quot;Helvetica Neue&quot;, Helvetica, Arial, sans-serif"/>
        <color rgb="FF1155CC"/>
        <sz val="11.0"/>
        <u/>
      </rPr>
      <t>Banjo-Tooie (USA).zip</t>
    </r>
  </si>
  <si>
    <r>
      <rPr>
        <rFont val="&quot;Helvetica Neue&quot;, Helvetica, Arial, sans-serif"/>
        <color rgb="FF1155CC"/>
        <sz val="11.0"/>
        <u/>
      </rPr>
      <t>Banjo to Kazooie no Daibouken (Japan).zip</t>
    </r>
  </si>
  <si>
    <r>
      <rPr>
        <rFont val="&quot;Helvetica Neue&quot;, Helvetica, Arial, sans-serif"/>
        <color rgb="FF1155CC"/>
        <sz val="11.0"/>
        <u/>
      </rPr>
      <t>Banjo to Kazooie no Daibouken 2 (Japan).zip</t>
    </r>
  </si>
  <si>
    <r>
      <rPr>
        <rFont val="&quot;Helvetica Neue&quot;, Helvetica, Arial, sans-serif"/>
        <color rgb="FF1155CC"/>
        <sz val="11.0"/>
        <u/>
      </rPr>
      <t>Bass Rush - ECOGEAR PowerWorm Championship (Japan).zip</t>
    </r>
  </si>
  <si>
    <r>
      <rPr>
        <rFont val="&quot;Helvetica Neue&quot;, Helvetica, Arial, sans-serif"/>
        <color rgb="FF1155CC"/>
        <sz val="11.0"/>
        <u/>
      </rPr>
      <t>Bassmasters 2000 (USA) (Beta).zip</t>
    </r>
  </si>
  <si>
    <r>
      <rPr>
        <rFont val="&quot;Helvetica Neue&quot;, Helvetica, Arial, sans-serif"/>
        <color rgb="FF1155CC"/>
        <sz val="11.0"/>
        <u/>
      </rPr>
      <t>Bassmasters 2000 (USA).zip</t>
    </r>
  </si>
  <si>
    <r>
      <rPr>
        <rFont val="&quot;Helvetica Neue&quot;, Helvetica, Arial, sans-serif"/>
        <color rgb="FF1155CC"/>
        <sz val="11.0"/>
        <u/>
      </rPr>
      <t>Batman Beyond - Return of the Joker (USA).zip</t>
    </r>
  </si>
  <si>
    <r>
      <rPr>
        <rFont val="&quot;Helvetica Neue&quot;, Helvetica, Arial, sans-serif"/>
        <color rgb="FF1155CC"/>
        <sz val="11.0"/>
        <u/>
      </rPr>
      <t>Batman of the Future - Return of the Joker (Europe) (En,Fr,De).zip</t>
    </r>
  </si>
  <si>
    <r>
      <rPr>
        <rFont val="&quot;Helvetica Neue&quot;, Helvetica, Arial, sans-serif"/>
        <color rgb="FF1155CC"/>
        <sz val="11.0"/>
        <u/>
      </rPr>
      <t>BattleTanx (USA).zip</t>
    </r>
  </si>
  <si>
    <r>
      <rPr>
        <rFont val="&quot;Helvetica Neue&quot;, Helvetica, Arial, sans-serif"/>
        <color rgb="FF1155CC"/>
        <sz val="11.0"/>
        <u/>
      </rPr>
      <t>BattleTanx - Global Assault (Europe) (En,Fr,De).zip</t>
    </r>
  </si>
  <si>
    <r>
      <rPr>
        <rFont val="&quot;Helvetica Neue&quot;, Helvetica, Arial, sans-serif"/>
        <color rgb="FF1155CC"/>
        <sz val="11.0"/>
        <u/>
      </rPr>
      <t>BattleTanx - Global Assault (USA).zip</t>
    </r>
  </si>
  <si>
    <r>
      <rPr>
        <rFont val="&quot;Helvetica Neue&quot;, Helvetica, Arial, sans-serif"/>
        <color rgb="FF1155CC"/>
        <sz val="11.0"/>
        <u/>
      </rPr>
      <t>Battlezone - Rise of the Black Dogs (USA).zip</t>
    </r>
  </si>
  <si>
    <r>
      <rPr>
        <rFont val="&quot;Helvetica Neue&quot;, Helvetica, Arial, sans-serif"/>
        <color rgb="FF1155CC"/>
        <sz val="11.0"/>
        <u/>
      </rPr>
      <t>Beetle Adventure Racing! (Europe) (En,Fr,De).zip</t>
    </r>
  </si>
  <si>
    <r>
      <rPr>
        <rFont val="&quot;Helvetica Neue&quot;, Helvetica, Arial, sans-serif"/>
        <color rgb="FF1155CC"/>
        <sz val="11.0"/>
        <u/>
      </rPr>
      <t>Beetle Adventure Racing! (Japan).zip</t>
    </r>
  </si>
  <si>
    <r>
      <rPr>
        <rFont val="&quot;Helvetica Neue&quot;, Helvetica, Arial, sans-serif"/>
        <color rgb="FF1155CC"/>
        <sz val="11.0"/>
        <u/>
      </rPr>
      <t>Beetle Adventure Racing! (USA) (En,Fr,De).zip</t>
    </r>
  </si>
  <si>
    <r>
      <rPr>
        <rFont val="&quot;Helvetica Neue&quot;, Helvetica, Arial, sans-serif"/>
        <color rgb="FF1155CC"/>
        <sz val="11.0"/>
        <u/>
      </rPr>
      <t>Big Burger (World) (N64brew Game Jam 2020) (NTSC) (Aftermarket) (Unl).zip</t>
    </r>
  </si>
  <si>
    <r>
      <rPr>
        <rFont val="&quot;Helvetica Neue&quot;, Helvetica, Arial, sans-serif"/>
        <color rgb="FF1155CC"/>
        <sz val="11.0"/>
        <u/>
      </rPr>
      <t>Big Burger (World) (N64brew Game Jam 2020) (PAL) (Aftermarket) (Unl).zip</t>
    </r>
  </si>
  <si>
    <r>
      <rPr>
        <rFont val="&quot;Helvetica Neue&quot;, Helvetica, Arial, sans-serif"/>
        <color rgb="FF1155CC"/>
        <sz val="11.0"/>
        <u/>
      </rPr>
      <t>Big Mountain 2000 (USA).zip</t>
    </r>
  </si>
  <si>
    <r>
      <rPr>
        <rFont val="&quot;Helvetica Neue&quot;, Helvetica, Arial, sans-serif"/>
        <color rgb="FF1155CC"/>
        <sz val="11.0"/>
        <u/>
      </rPr>
      <t>Bike Race '98 (World) (v1.0) (Demo) (Presence of Mind '98) (Unl).zip</t>
    </r>
  </si>
  <si>
    <r>
      <rPr>
        <rFont val="&quot;Helvetica Neue&quot;, Helvetica, Arial, sans-serif"/>
        <color rgb="FF1155CC"/>
        <sz val="11.0"/>
        <u/>
      </rPr>
      <t>Bike Race '98 (World) (v1.2) (Demo) (Unl).zip</t>
    </r>
  </si>
  <si>
    <r>
      <rPr>
        <rFont val="&quot;Helvetica Neue&quot;, Helvetica, Arial, sans-serif"/>
        <color rgb="FF1155CC"/>
        <sz val="11.0"/>
        <u/>
      </rPr>
      <t>Bio F.R.E.A.K.S. (Europe).zip</t>
    </r>
  </si>
  <si>
    <r>
      <rPr>
        <rFont val="&quot;Helvetica Neue&quot;, Helvetica, Arial, sans-serif"/>
        <color rgb="FF1155CC"/>
        <sz val="11.0"/>
        <u/>
      </rPr>
      <t>Bio F.R.E.A.K.S. (USA).zip</t>
    </r>
  </si>
  <si>
    <r>
      <rPr>
        <rFont val="&quot;Helvetica Neue&quot;, Helvetica, Arial, sans-serif"/>
        <color rgb="FF1155CC"/>
        <sz val="11.0"/>
        <u/>
      </rPr>
      <t>Biohazard 2 (Japan).zip</t>
    </r>
  </si>
  <si>
    <r>
      <rPr>
        <rFont val="&quot;Helvetica Neue&quot;, Helvetica, Arial, sans-serif"/>
        <color rgb="FF1155CC"/>
        <sz val="11.0"/>
        <u/>
      </rPr>
      <t>Bird Kart (World) (Demo 1) (N64brew Game Jam 2021) (Aftermarket) (Unl).zip</t>
    </r>
  </si>
  <si>
    <r>
      <rPr>
        <rFont val="&quot;Helvetica Neue&quot;, Helvetica, Arial, sans-serif"/>
        <color rgb="FF1155CC"/>
        <sz val="11.0"/>
        <u/>
      </rPr>
      <t>Bird Kart (World) (Demo 2) (Aftermarket) (Unl).zip</t>
    </r>
  </si>
  <si>
    <r>
      <rPr>
        <rFont val="&quot;Helvetica Neue&quot;, Helvetica, Arial, sans-serif"/>
        <color rgb="FF1155CC"/>
        <sz val="11.0"/>
        <u/>
      </rPr>
      <t>Blast Corps (Europe) (En,De).zip</t>
    </r>
  </si>
  <si>
    <r>
      <rPr>
        <rFont val="&quot;Helvetica Neue&quot;, Helvetica, Arial, sans-serif"/>
        <color rgb="FF1155CC"/>
        <sz val="11.0"/>
        <u/>
      </rPr>
      <t>Blast Corps (USA) (Rev 1).zip</t>
    </r>
  </si>
  <si>
    <r>
      <rPr>
        <rFont val="&quot;Helvetica Neue&quot;, Helvetica, Arial, sans-serif"/>
        <color rgb="FF1155CC"/>
        <sz val="11.0"/>
        <u/>
      </rPr>
      <t>Blast Corps (USA).zip</t>
    </r>
  </si>
  <si>
    <r>
      <rPr>
        <rFont val="&quot;Helvetica Neue&quot;, Helvetica, Arial, sans-serif"/>
        <color rgb="FF1155CC"/>
        <sz val="11.0"/>
        <u/>
      </rPr>
      <t>Blastdozer (Japan).zip</t>
    </r>
  </si>
  <si>
    <r>
      <rPr>
        <rFont val="&quot;Helvetica Neue&quot;, Helvetica, Arial, sans-serif"/>
        <color rgb="FF1155CC"/>
        <sz val="11.0"/>
        <u/>
      </rPr>
      <t>Blues Brothers 2000 (Europe) (En,Fr,De,Es,It,Nl) (Beta) (2000-01-15) (#20).zip</t>
    </r>
  </si>
  <si>
    <r>
      <rPr>
        <rFont val="&quot;Helvetica Neue&quot;, Helvetica, Arial, sans-serif"/>
        <color rgb="FF1155CC"/>
        <sz val="11.0"/>
        <u/>
      </rPr>
      <t>Blues Brothers 2000 (Europe) (En,Fr,De,Es,It,Nl) (Beta) (2000-01-15) (#53).zip</t>
    </r>
  </si>
  <si>
    <r>
      <rPr>
        <rFont val="&quot;Helvetica Neue&quot;, Helvetica, Arial, sans-serif"/>
        <color rgb="FF1155CC"/>
        <sz val="11.0"/>
        <u/>
      </rPr>
      <t>Blues Brothers 2000 (Europe) (En,Fr,De,Es,It,Nl).zip</t>
    </r>
  </si>
  <si>
    <r>
      <rPr>
        <rFont val="&quot;Helvetica Neue&quot;, Helvetica, Arial, sans-serif"/>
        <color rgb="FF1155CC"/>
        <sz val="11.0"/>
        <u/>
      </rPr>
      <t>Blues Brothers 2000 (USA).zip</t>
    </r>
  </si>
  <si>
    <r>
      <rPr>
        <rFont val="&quot;Helvetica Neue&quot;, Helvetica, Arial, sans-serif"/>
        <color rgb="FF1155CC"/>
        <sz val="11.0"/>
        <u/>
      </rPr>
      <t>Body Harvest (Europe) (En,Fr,De).zip</t>
    </r>
  </si>
  <si>
    <r>
      <rPr>
        <rFont val="&quot;Helvetica Neue&quot;, Helvetica, Arial, sans-serif"/>
        <color rgb="FF1155CC"/>
        <sz val="11.0"/>
        <u/>
      </rPr>
      <t>Body Harvest (USA).zip</t>
    </r>
  </si>
  <si>
    <r>
      <rPr>
        <rFont val="&quot;Helvetica Neue&quot;, Helvetica, Arial, sans-serif"/>
        <color rgb="FF1155CC"/>
        <sz val="11.0"/>
        <u/>
      </rPr>
      <t>Bokujou Monogatari 2 (Japan) (Rev 1).zip</t>
    </r>
  </si>
  <si>
    <r>
      <rPr>
        <rFont val="&quot;Helvetica Neue&quot;, Helvetica, Arial, sans-serif"/>
        <color rgb="FF1155CC"/>
        <sz val="11.0"/>
        <u/>
      </rPr>
      <t>Bokujou Monogatari 2 (Japan) (Rev 2).zip</t>
    </r>
  </si>
  <si>
    <r>
      <rPr>
        <rFont val="&quot;Helvetica Neue&quot;, Helvetica, Arial, sans-serif"/>
        <color rgb="FF1155CC"/>
        <sz val="11.0"/>
        <u/>
      </rPr>
      <t>Bokujou Monogatari 2 (Japan).zip</t>
    </r>
  </si>
  <si>
    <r>
      <rPr>
        <rFont val="&quot;Helvetica Neue&quot;, Helvetica, Arial, sans-serif"/>
        <color rgb="FF1155CC"/>
        <sz val="11.0"/>
        <u/>
      </rPr>
      <t>Bomberman 64 (Europe).zip</t>
    </r>
  </si>
  <si>
    <r>
      <rPr>
        <rFont val="&quot;Helvetica Neue&quot;, Helvetica, Arial, sans-serif"/>
        <color rgb="FF1155CC"/>
        <sz val="11.0"/>
        <u/>
      </rPr>
      <t>Bomberman 64 (Japan).zip</t>
    </r>
  </si>
  <si>
    <r>
      <rPr>
        <rFont val="&quot;Helvetica Neue&quot;, Helvetica, Arial, sans-serif"/>
        <color rgb="FF1155CC"/>
        <sz val="11.0"/>
        <u/>
      </rPr>
      <t>Bomberman 64 (USA).zip</t>
    </r>
  </si>
  <si>
    <r>
      <rPr>
        <rFont val="&quot;Helvetica Neue&quot;, Helvetica, Arial, sans-serif"/>
        <color rgb="FF1155CC"/>
        <sz val="11.0"/>
        <u/>
      </rPr>
      <t>Bomberman 64 - The Second Attack! (USA).zip</t>
    </r>
  </si>
  <si>
    <r>
      <rPr>
        <rFont val="&quot;Helvetica Neue&quot;, Helvetica, Arial, sans-serif"/>
        <color rgb="FF1155CC"/>
        <sz val="11.0"/>
        <u/>
      </rPr>
      <t>Bomberman Hero (Europe).zip</t>
    </r>
  </si>
  <si>
    <r>
      <rPr>
        <rFont val="&quot;Helvetica Neue&quot;, Helvetica, Arial, sans-serif"/>
        <color rgb="FF1155CC"/>
        <sz val="11.0"/>
        <u/>
      </rPr>
      <t>Bomberman Hero (USA).zip</t>
    </r>
  </si>
  <si>
    <r>
      <rPr>
        <rFont val="&quot;Helvetica Neue&quot;, Helvetica, Arial, sans-serif"/>
        <color rgb="FF1155CC"/>
        <sz val="11.0"/>
        <u/>
      </rPr>
      <t>Bomberman Hero - Mirian Oujo o Sukue! (Japan).zip</t>
    </r>
  </si>
  <si>
    <r>
      <rPr>
        <rFont val="&quot;Helvetica Neue&quot;, Helvetica, Arial, sans-serif"/>
        <color rgb="FF1155CC"/>
        <sz val="11.0"/>
        <u/>
      </rPr>
      <t>Bottom of the 9th (USA).zip</t>
    </r>
  </si>
  <si>
    <r>
      <rPr>
        <rFont val="&quot;Helvetica Neue&quot;, Helvetica, Arial, sans-serif"/>
        <color rgb="FF1155CC"/>
        <sz val="11.0"/>
        <u/>
      </rPr>
      <t>Brew Volley (World) (Demo) (N64brew Game Jam 2023) (Aftermarket) (Unl).zip</t>
    </r>
  </si>
  <si>
    <r>
      <rPr>
        <rFont val="&quot;Helvetica Neue&quot;, Helvetica, Arial, sans-serif"/>
        <color rgb="FF1155CC"/>
        <sz val="11.0"/>
        <u/>
      </rPr>
      <t>Brunswick Circuit Pro Bowling (USA).zip</t>
    </r>
  </si>
  <si>
    <r>
      <rPr>
        <rFont val="&quot;Helvetica Neue&quot;, Helvetica, Arial, sans-serif"/>
        <color rgb="FF1155CC"/>
        <sz val="11.0"/>
        <u/>
      </rPr>
      <t>Buck Bumble (Europe) (En,Fr,De,Es,It).zip</t>
    </r>
  </si>
  <si>
    <r>
      <rPr>
        <rFont val="&quot;Helvetica Neue&quot;, Helvetica, Arial, sans-serif"/>
        <color rgb="FF1155CC"/>
        <sz val="11.0"/>
        <u/>
      </rPr>
      <t>Buck Bumble (Japan).zip</t>
    </r>
  </si>
  <si>
    <r>
      <rPr>
        <rFont val="&quot;Helvetica Neue&quot;, Helvetica, Arial, sans-serif"/>
        <color rgb="FF1155CC"/>
        <sz val="11.0"/>
        <u/>
      </rPr>
      <t>Buck Bumble (USA).zip</t>
    </r>
  </si>
  <si>
    <r>
      <rPr>
        <rFont val="&quot;Helvetica Neue&quot;, Helvetica, Arial, sans-serif"/>
        <color rgb="FF1155CC"/>
        <sz val="11.0"/>
        <u/>
      </rPr>
      <t>Bug's Life, A (Europe).zip</t>
    </r>
  </si>
  <si>
    <r>
      <rPr>
        <rFont val="&quot;Helvetica Neue&quot;, Helvetica, Arial, sans-serif"/>
        <color rgb="FF1155CC"/>
        <sz val="11.0"/>
        <u/>
      </rPr>
      <t>Bug's Life, A (France).zip</t>
    </r>
  </si>
  <si>
    <r>
      <rPr>
        <rFont val="&quot;Helvetica Neue&quot;, Helvetica, Arial, sans-serif"/>
        <color rgb="FF1155CC"/>
        <sz val="11.0"/>
        <u/>
      </rPr>
      <t>Bug's Life, A (Germany).zip</t>
    </r>
  </si>
  <si>
    <r>
      <rPr>
        <rFont val="&quot;Helvetica Neue&quot;, Helvetica, Arial, sans-serif"/>
        <color rgb="FF1155CC"/>
        <sz val="11.0"/>
        <u/>
      </rPr>
      <t>Bug's Life, A (Italy).zip</t>
    </r>
  </si>
  <si>
    <r>
      <rPr>
        <rFont val="&quot;Helvetica Neue&quot;, Helvetica, Arial, sans-serif"/>
        <color rgb="FF1155CC"/>
        <sz val="11.0"/>
        <u/>
      </rPr>
      <t>Bug's Life, A (USA).zip</t>
    </r>
  </si>
  <si>
    <r>
      <rPr>
        <rFont val="&quot;Helvetica Neue&quot;, Helvetica, Arial, sans-serif"/>
        <color rgb="FF1155CC"/>
        <sz val="11.0"/>
        <u/>
      </rPr>
      <t>Bug Game (World) (Demo) (N64brew Game Jam 2021) (Aftermarket) (Unl).zip</t>
    </r>
  </si>
  <si>
    <r>
      <rPr>
        <rFont val="&quot;Helvetica Neue&quot;, Helvetica, Arial, sans-serif"/>
        <color rgb="FF1155CC"/>
        <sz val="11.0"/>
        <u/>
      </rPr>
      <t>Bust-A-Move '99 (USA).zip</t>
    </r>
  </si>
  <si>
    <r>
      <rPr>
        <rFont val="&quot;Helvetica Neue&quot;, Helvetica, Arial, sans-serif"/>
        <color rgb="FF1155CC"/>
        <sz val="11.0"/>
        <u/>
      </rPr>
      <t>Bust-A-Move 2 - Arcade Edition (Europe).zip</t>
    </r>
  </si>
  <si>
    <r>
      <rPr>
        <rFont val="&quot;Helvetica Neue&quot;, Helvetica, Arial, sans-serif"/>
        <color rgb="FF1155CC"/>
        <sz val="11.0"/>
        <u/>
      </rPr>
      <t>Bust-A-Move 2 - Arcade Edition (USA).zip</t>
    </r>
  </si>
  <si>
    <r>
      <rPr>
        <rFont val="&quot;Helvetica Neue&quot;, Helvetica, Arial, sans-serif"/>
        <color rgb="FF1155CC"/>
        <sz val="11.0"/>
        <u/>
      </rPr>
      <t>Bust-A-Move 3 DX (Europe).zip</t>
    </r>
  </si>
  <si>
    <r>
      <rPr>
        <rFont val="&quot;Helvetica Neue&quot;, Helvetica, Arial, sans-serif"/>
        <color rgb="FF1155CC"/>
        <sz val="11.0"/>
        <u/>
      </rPr>
      <t>Bust-A-Move 3 DX (USA) (Beta) (1998-08-28).zip</t>
    </r>
  </si>
  <si>
    <r>
      <rPr>
        <rFont val="&quot;Helvetica Neue&quot;, Helvetica, Arial, sans-serif"/>
        <color rgb="FF1155CC"/>
        <sz val="11.0"/>
        <u/>
      </rPr>
      <t>California Speed (Europe) (Proto).zip</t>
    </r>
  </si>
  <si>
    <r>
      <rPr>
        <rFont val="&quot;Helvetica Neue&quot;, Helvetica, Arial, sans-serif"/>
        <color rgb="FF1155CC"/>
        <sz val="11.0"/>
        <u/>
      </rPr>
      <t>California Speed (USA).zip</t>
    </r>
  </si>
  <si>
    <r>
      <rPr>
        <rFont val="&quot;Helvetica Neue&quot;, Helvetica, Arial, sans-serif"/>
        <color rgb="FF1155CC"/>
        <sz val="11.0"/>
        <u/>
      </rPr>
      <t>Carmageddon 64 (Europe) (En,Fr,De,Es).zip</t>
    </r>
  </si>
  <si>
    <r>
      <rPr>
        <rFont val="&quot;Helvetica Neue&quot;, Helvetica, Arial, sans-serif"/>
        <color rgb="FF1155CC"/>
        <sz val="11.0"/>
        <u/>
      </rPr>
      <t>Carmageddon 64 (Europe) (En,Fr,Es,It).zip</t>
    </r>
  </si>
  <si>
    <r>
      <rPr>
        <rFont val="&quot;Helvetica Neue&quot;, Helvetica, Arial, sans-serif"/>
        <color rgb="FF1155CC"/>
        <sz val="11.0"/>
        <u/>
      </rPr>
      <t>Carmageddon 64 (USA).zip</t>
    </r>
  </si>
  <si>
    <r>
      <rPr>
        <rFont val="&quot;Helvetica Neue&quot;, Helvetica, Arial, sans-serif"/>
        <color rgb="FF1155CC"/>
        <sz val="11.0"/>
        <u/>
      </rPr>
      <t>Carnivale - Cenzo's Adventure (USA) (Proto) (2000-07-21).zip</t>
    </r>
  </si>
  <si>
    <r>
      <rPr>
        <rFont val="&quot;Helvetica Neue&quot;, Helvetica, Arial, sans-serif"/>
        <color rgb="FF1155CC"/>
        <sz val="11.0"/>
        <u/>
      </rPr>
      <t>Castle 64 (World) (N64brew Game Jam 2020) (Aftermarket) (Unl).zip</t>
    </r>
  </si>
  <si>
    <r>
      <rPr>
        <rFont val="&quot;Helvetica Neue&quot;, Helvetica, Arial, sans-serif"/>
        <color rgb="FF1155CC"/>
        <sz val="11.0"/>
        <u/>
      </rPr>
      <t>Castlevania (Europe) (En,Fr,De).zip</t>
    </r>
  </si>
  <si>
    <r>
      <rPr>
        <rFont val="&quot;Helvetica Neue&quot;, Helvetica, Arial, sans-serif"/>
        <color rgb="FF1155CC"/>
        <sz val="11.0"/>
        <u/>
      </rPr>
      <t>Castlevania (USA) (Rev 1).zip</t>
    </r>
  </si>
  <si>
    <r>
      <rPr>
        <rFont val="&quot;Helvetica Neue&quot;, Helvetica, Arial, sans-serif"/>
        <color rgb="FF1155CC"/>
        <sz val="11.0"/>
        <u/>
      </rPr>
      <t>Castlevania (USA) (Rev 2).zip</t>
    </r>
  </si>
  <si>
    <r>
      <rPr>
        <rFont val="&quot;Helvetica Neue&quot;, Helvetica, Arial, sans-serif"/>
        <color rgb="FF1155CC"/>
        <sz val="11.0"/>
        <u/>
      </rPr>
      <t>Castlevania (USA).zip</t>
    </r>
  </si>
  <si>
    <r>
      <rPr>
        <rFont val="&quot;Helvetica Neue&quot;, Helvetica, Arial, sans-serif"/>
        <color rgb="FF1155CC"/>
        <sz val="11.0"/>
        <u/>
      </rPr>
      <t>Castlevania - Legacy of Darkness (Europe) (En,Fr,De).zip</t>
    </r>
  </si>
  <si>
    <r>
      <rPr>
        <rFont val="&quot;Helvetica Neue&quot;, Helvetica, Arial, sans-serif"/>
        <color rgb="FF1155CC"/>
        <sz val="11.0"/>
        <u/>
      </rPr>
      <t>Castlevania - Legacy of Darkness (USA).zip</t>
    </r>
  </si>
  <si>
    <r>
      <rPr>
        <rFont val="&quot;Helvetica Neue&quot;, Helvetica, Arial, sans-serif"/>
        <color rgb="FF1155CC"/>
        <sz val="11.0"/>
        <u/>
      </rPr>
      <t>Centre Court Tennis (Europe).zip</t>
    </r>
  </si>
  <si>
    <r>
      <rPr>
        <rFont val="&quot;Helvetica Neue&quot;, Helvetica, Arial, sans-serif"/>
        <color rgb="FF1155CC"/>
        <sz val="11.0"/>
        <u/>
      </rPr>
      <t>Chameleon Twist (Europe).zip</t>
    </r>
  </si>
  <si>
    <r>
      <rPr>
        <rFont val="&quot;Helvetica Neue&quot;, Helvetica, Arial, sans-serif"/>
        <color rgb="FF1155CC"/>
        <sz val="11.0"/>
        <u/>
      </rPr>
      <t>Chameleon Twist (Japan).zip</t>
    </r>
  </si>
  <si>
    <r>
      <rPr>
        <rFont val="&quot;Helvetica Neue&quot;, Helvetica, Arial, sans-serif"/>
        <color rgb="FF1155CC"/>
        <sz val="11.0"/>
        <u/>
      </rPr>
      <t>Chameleon Twist (USA) (Rev 1).zip</t>
    </r>
  </si>
  <si>
    <r>
      <rPr>
        <rFont val="&quot;Helvetica Neue&quot;, Helvetica, Arial, sans-serif"/>
        <color rgb="FF1155CC"/>
        <sz val="11.0"/>
        <u/>
      </rPr>
      <t>Chameleon Twist (USA).zip</t>
    </r>
  </si>
  <si>
    <r>
      <rPr>
        <rFont val="&quot;Helvetica Neue&quot;, Helvetica, Arial, sans-serif"/>
        <color rgb="FF1155CC"/>
        <sz val="11.0"/>
        <u/>
      </rPr>
      <t>Chameleon Twist 2 (Europe).zip</t>
    </r>
  </si>
  <si>
    <r>
      <rPr>
        <rFont val="&quot;Helvetica Neue&quot;, Helvetica, Arial, sans-serif"/>
        <color rgb="FF1155CC"/>
        <sz val="11.0"/>
        <u/>
      </rPr>
      <t>Chameleon Twist 2 (Japan).zip</t>
    </r>
  </si>
  <si>
    <r>
      <rPr>
        <rFont val="&quot;Helvetica Neue&quot;, Helvetica, Arial, sans-serif"/>
        <color rgb="FF1155CC"/>
        <sz val="11.0"/>
        <u/>
      </rPr>
      <t>Chameleon Twist 2 (USA).zip</t>
    </r>
  </si>
  <si>
    <r>
      <rPr>
        <rFont val="&quot;Helvetica Neue&quot;, Helvetica, Arial, sans-serif"/>
        <color rgb="FF1155CC"/>
        <sz val="11.0"/>
        <u/>
      </rPr>
      <t>Charlie Blast's Territory (Europe).zip</t>
    </r>
  </si>
  <si>
    <r>
      <rPr>
        <rFont val="&quot;Helvetica Neue&quot;, Helvetica, Arial, sans-serif"/>
        <color rgb="FF1155CC"/>
        <sz val="11.0"/>
        <u/>
      </rPr>
      <t>Charlie Blast's Territory (USA).zip</t>
    </r>
  </si>
  <si>
    <r>
      <rPr>
        <rFont val="&quot;Helvetica Neue&quot;, Helvetica, Arial, sans-serif"/>
        <color rgb="FF1155CC"/>
        <sz val="11.0"/>
        <u/>
      </rPr>
      <t>Chip8 C64 Emulator (World) (Aftermarket) (Unl).zip</t>
    </r>
  </si>
  <si>
    <r>
      <rPr>
        <rFont val="&quot;Helvetica Neue&quot;, Helvetica, Arial, sans-serif"/>
        <color rgb="FF1155CC"/>
        <sz val="11.0"/>
        <u/>
      </rPr>
      <t>Chopper Attack (Europe).zip</t>
    </r>
  </si>
  <si>
    <r>
      <rPr>
        <rFont val="&quot;Helvetica Neue&quot;, Helvetica, Arial, sans-serif"/>
        <color rgb="FF1155CC"/>
        <sz val="11.0"/>
        <u/>
      </rPr>
      <t>Chopper Attack (USA).zip</t>
    </r>
  </si>
  <si>
    <r>
      <rPr>
        <rFont val="&quot;Helvetica Neue&quot;, Helvetica, Arial, sans-serif"/>
        <color rgb="FF1155CC"/>
        <sz val="11.0"/>
        <u/>
      </rPr>
      <t>Choro Q 64 (Japan).zip</t>
    </r>
  </si>
  <si>
    <r>
      <rPr>
        <rFont val="&quot;Helvetica Neue&quot;, Helvetica, Arial, sans-serif"/>
        <color rgb="FF1155CC"/>
        <sz val="11.0"/>
        <u/>
      </rPr>
      <t>Choro Q 64 2 - Hacha Mecha Grand Prix Race (Japan).zip</t>
    </r>
  </si>
  <si>
    <r>
      <rPr>
        <rFont val="&quot;Helvetica Neue&quot;, Helvetica, Arial, sans-serif"/>
        <color rgb="FF1155CC"/>
        <sz val="11.0"/>
        <u/>
      </rPr>
      <t>Chou Kuukan Nighter Pro Yakyuu King (Japan).zip</t>
    </r>
  </si>
  <si>
    <r>
      <rPr>
        <rFont val="&quot;Helvetica Neue&quot;, Helvetica, Arial, sans-serif"/>
        <color rgb="FF1155CC"/>
        <sz val="11.0"/>
        <u/>
      </rPr>
      <t>Chou Kuukan Nighter Pro Yakyuu King 2 (Japan).zip</t>
    </r>
  </si>
  <si>
    <r>
      <rPr>
        <rFont val="&quot;Helvetica Neue&quot;, Helvetica, Arial, sans-serif"/>
        <color rgb="FF1155CC"/>
        <sz val="11.0"/>
        <u/>
      </rPr>
      <t>Chou Snobo Kids (Japan).zip</t>
    </r>
  </si>
  <si>
    <r>
      <rPr>
        <rFont val="&quot;Helvetica Neue&quot;, Helvetica, Arial, sans-serif"/>
        <color rgb="FF1155CC"/>
        <sz val="11.0"/>
        <u/>
      </rPr>
      <t>City-Tour GP - Zen-Nihon GT Senshuken (Japan).zip</t>
    </r>
  </si>
  <si>
    <r>
      <rPr>
        <rFont val="&quot;Helvetica Neue&quot;, Helvetica, Arial, sans-serif"/>
        <color rgb="FF1155CC"/>
        <sz val="11.0"/>
        <u/>
      </rPr>
      <t>Clay Fighter - Sculptor's Cut (USA).zip</t>
    </r>
  </si>
  <si>
    <r>
      <rPr>
        <rFont val="&quot;Helvetica Neue&quot;, Helvetica, Arial, sans-serif"/>
        <color rgb="FF1155CC"/>
        <sz val="11.0"/>
        <u/>
      </rPr>
      <t>Clay Fighter 63 1-3 (Europe).zip</t>
    </r>
  </si>
  <si>
    <r>
      <rPr>
        <rFont val="&quot;Helvetica Neue&quot;, Helvetica, Arial, sans-serif"/>
        <color rgb="FF1155CC"/>
        <sz val="11.0"/>
        <u/>
      </rPr>
      <t>Clay Fighter 63 1-3 (USA) (Beta).zip</t>
    </r>
  </si>
  <si>
    <r>
      <rPr>
        <rFont val="&quot;Helvetica Neue&quot;, Helvetica, Arial, sans-serif"/>
        <color rgb="FF1155CC"/>
        <sz val="11.0"/>
        <u/>
      </rPr>
      <t>Clay Fighter 63 1-3 (USA).zip</t>
    </r>
  </si>
  <si>
    <r>
      <rPr>
        <rFont val="&quot;Helvetica Neue&quot;, Helvetica, Arial, sans-serif"/>
        <color rgb="FF1155CC"/>
        <sz val="11.0"/>
        <u/>
      </rPr>
      <t>Command &amp; Conquer (Europe) (En,Fr).zip</t>
    </r>
  </si>
  <si>
    <r>
      <rPr>
        <rFont val="&quot;Helvetica Neue&quot;, Helvetica, Arial, sans-serif"/>
        <color rgb="FF1155CC"/>
        <sz val="11.0"/>
        <u/>
      </rPr>
      <t>Command &amp; Conquer (Germany).zip</t>
    </r>
  </si>
  <si>
    <r>
      <rPr>
        <rFont val="&quot;Helvetica Neue&quot;, Helvetica, Arial, sans-serif"/>
        <color rgb="FF1155CC"/>
        <sz val="11.0"/>
        <u/>
      </rPr>
      <t>Command &amp; Conquer (USA).zip</t>
    </r>
  </si>
  <si>
    <r>
      <rPr>
        <rFont val="&quot;Helvetica Neue&quot;, Helvetica, Arial, sans-serif"/>
        <color rgb="FF1155CC"/>
        <sz val="11.0"/>
        <u/>
      </rPr>
      <t>Commander Keen in Goodbye, Galaxy (World) (2022-07-31) (Proto) (Aftermarket) (Unl).zip</t>
    </r>
  </si>
  <si>
    <r>
      <rPr>
        <rFont val="&quot;Helvetica Neue&quot;, Helvetica, Arial, sans-serif"/>
        <color rgb="FF1155CC"/>
        <sz val="11.0"/>
        <u/>
      </rPr>
      <t>Conker's Bad Fur Day (Europe).zip</t>
    </r>
  </si>
  <si>
    <r>
      <rPr>
        <rFont val="&quot;Helvetica Neue&quot;, Helvetica, Arial, sans-serif"/>
        <color rgb="FF1155CC"/>
        <sz val="11.0"/>
        <u/>
      </rPr>
      <t>Conker's Bad Fur Day (USA) (Beta) (2000-08-26) (ECTS 2000).zip</t>
    </r>
  </si>
  <si>
    <r>
      <rPr>
        <rFont val="&quot;Helvetica Neue&quot;, Helvetica, Arial, sans-serif"/>
        <color rgb="FF1155CC"/>
        <sz val="11.0"/>
        <u/>
      </rPr>
      <t>Conker's Bad Fur Day (USA) (Beta) (2000-10-25).zip</t>
    </r>
  </si>
  <si>
    <r>
      <rPr>
        <rFont val="&quot;Helvetica Neue&quot;, Helvetica, Arial, sans-serif"/>
        <color rgb="FF1155CC"/>
        <sz val="11.0"/>
        <u/>
      </rPr>
      <t>Conker's Bad Fur Day (USA).zip</t>
    </r>
  </si>
  <si>
    <r>
      <rPr>
        <rFont val="&quot;Helvetica Neue&quot;, Helvetica, Arial, sans-serif"/>
        <color rgb="FF1155CC"/>
        <sz val="11.0"/>
        <u/>
      </rPr>
      <t>Controller Kensa-ki NUS-yo N Cassette (Japan) (Test Program).zip</t>
    </r>
  </si>
  <si>
    <r>
      <rPr>
        <rFont val="&quot;Helvetica Neue&quot;, Helvetica, Arial, sans-serif"/>
        <color rgb="FF1155CC"/>
        <sz val="11.0"/>
        <u/>
      </rPr>
      <t>Cruis'n Exotica (USA).zip</t>
    </r>
  </si>
  <si>
    <r>
      <rPr>
        <rFont val="&quot;Helvetica Neue&quot;, Helvetica, Arial, sans-serif"/>
        <color rgb="FF1155CC"/>
        <sz val="11.0"/>
        <u/>
      </rPr>
      <t>Cruis'n USA (Europe).zip</t>
    </r>
  </si>
  <si>
    <r>
      <rPr>
        <rFont val="&quot;Helvetica Neue&quot;, Helvetica, Arial, sans-serif"/>
        <color rgb="FF1155CC"/>
        <sz val="11.0"/>
        <u/>
      </rPr>
      <t>Cruis'n USA (USA) (Rev 1).zip</t>
    </r>
  </si>
  <si>
    <r>
      <rPr>
        <rFont val="&quot;Helvetica Neue&quot;, Helvetica, Arial, sans-serif"/>
        <color rgb="FF1155CC"/>
        <sz val="11.0"/>
        <u/>
      </rPr>
      <t>Cruis'n USA (USA) (Rev 2).zip</t>
    </r>
  </si>
  <si>
    <r>
      <rPr>
        <rFont val="&quot;Helvetica Neue&quot;, Helvetica, Arial, sans-serif"/>
        <color rgb="FF1155CC"/>
        <sz val="11.0"/>
        <u/>
      </rPr>
      <t>Cruis'n USA (USA) (Wii Virtual Console).zip</t>
    </r>
  </si>
  <si>
    <r>
      <rPr>
        <rFont val="&quot;Helvetica Neue&quot;, Helvetica, Arial, sans-serif"/>
        <color rgb="FF1155CC"/>
        <sz val="11.0"/>
        <u/>
      </rPr>
      <t>Cruis'n USA (USA).zip</t>
    </r>
  </si>
  <si>
    <r>
      <rPr>
        <rFont val="&quot;Helvetica Neue&quot;, Helvetica, Arial, sans-serif"/>
        <color rgb="FF1155CC"/>
        <sz val="11.0"/>
        <u/>
      </rPr>
      <t>Cruis'n World (Europe) (Rev 1).zip</t>
    </r>
  </si>
  <si>
    <r>
      <rPr>
        <rFont val="&quot;Helvetica Neue&quot;, Helvetica, Arial, sans-serif"/>
        <color rgb="FF1155CC"/>
        <sz val="11.0"/>
        <u/>
      </rPr>
      <t>Cruis'n World (Europe).zip</t>
    </r>
  </si>
  <si>
    <r>
      <rPr>
        <rFont val="&quot;Helvetica Neue&quot;, Helvetica, Arial, sans-serif"/>
        <color rgb="FF1155CC"/>
        <sz val="11.0"/>
        <u/>
      </rPr>
      <t>Cruis'n World (USA).zip</t>
    </r>
  </si>
  <si>
    <r>
      <rPr>
        <rFont val="&quot;Helvetica Neue&quot;, Helvetica, Arial, sans-serif"/>
        <color rgb="FF1155CC"/>
        <sz val="11.0"/>
        <u/>
      </rPr>
      <t>Custom Robo (Japan).zip</t>
    </r>
  </si>
  <si>
    <r>
      <rPr>
        <rFont val="&quot;Helvetica Neue&quot;, Helvetica, Arial, sans-serif"/>
        <color rgb="FF1155CC"/>
        <sz val="11.0"/>
        <u/>
      </rPr>
      <t>Custom Robo V2 (Japan).zip</t>
    </r>
  </si>
  <si>
    <r>
      <rPr>
        <rFont val="&quot;Helvetica Neue&quot;, Helvetica, Arial, sans-serif"/>
        <color rgb="FF1155CC"/>
        <sz val="11.0"/>
        <u/>
      </rPr>
      <t>CyberTiger (Europe).zip</t>
    </r>
  </si>
  <si>
    <r>
      <rPr>
        <rFont val="&quot;Helvetica Neue&quot;, Helvetica, Arial, sans-serif"/>
        <color rgb="FF1155CC"/>
        <sz val="11.0"/>
        <u/>
      </rPr>
      <t>CyberTiger (USA).zip</t>
    </r>
  </si>
  <si>
    <r>
      <rPr>
        <rFont val="&quot;Helvetica Neue&quot;, Helvetica, Arial, sans-serif"/>
        <color rgb="FF1155CC"/>
        <sz val="11.0"/>
        <u/>
      </rPr>
      <t>Daffy Duck Starring as Duck Dodgers (Europe) (En,Fr,De,Es,It,Nl).zip</t>
    </r>
  </si>
  <si>
    <r>
      <rPr>
        <rFont val="&quot;Helvetica Neue&quot;, Helvetica, Arial, sans-serif"/>
        <color rgb="FF1155CC"/>
        <sz val="11.0"/>
        <u/>
      </rPr>
      <t>Dance Dance Revolution - Disney Dancing Museum (Japan).zip</t>
    </r>
  </si>
  <si>
    <r>
      <rPr>
        <rFont val="&quot;Helvetica Neue&quot;, Helvetica, Arial, sans-serif"/>
        <color rgb="FF1155CC"/>
        <sz val="11.0"/>
        <u/>
      </rPr>
      <t>Dark Rift (Europe).zip</t>
    </r>
  </si>
  <si>
    <r>
      <rPr>
        <rFont val="&quot;Helvetica Neue&quot;, Helvetica, Arial, sans-serif"/>
        <color rgb="FF1155CC"/>
        <sz val="11.0"/>
        <u/>
      </rPr>
      <t>Dark Rift (USA).zip</t>
    </r>
  </si>
  <si>
    <r>
      <rPr>
        <rFont val="&quot;Helvetica Neue&quot;, Helvetica, Arial, sans-serif"/>
        <color rgb="FF1155CC"/>
        <sz val="11.0"/>
        <u/>
      </rPr>
      <t>Dead Ritual (World) (Demo) (N64brew Game Jam 2022) (Aftermarket) (Unl).zip</t>
    </r>
  </si>
  <si>
    <r>
      <rPr>
        <rFont val="&quot;Helvetica Neue&quot;, Helvetica, Arial, sans-serif"/>
        <color rgb="FF1155CC"/>
        <sz val="11.0"/>
        <u/>
      </rPr>
      <t>Deadly Arts (USA).zip</t>
    </r>
  </si>
  <si>
    <r>
      <rPr>
        <rFont val="&quot;Helvetica Neue&quot;, Helvetica, Arial, sans-serif"/>
        <color rgb="FF1155CC"/>
        <sz val="11.0"/>
        <u/>
      </rPr>
      <t>Defi au Tetris Magique (France).zip</t>
    </r>
  </si>
  <si>
    <r>
      <rPr>
        <rFont val="&quot;Helvetica Neue&quot;, Helvetica, Arial, sans-serif"/>
        <color rgb="FF1155CC"/>
        <sz val="11.0"/>
        <u/>
      </rPr>
      <t>Densha de Go! 64 (Japan).zip</t>
    </r>
  </si>
  <si>
    <r>
      <rPr>
        <rFont val="&quot;Helvetica Neue&quot;, Helvetica, Arial, sans-serif"/>
        <color rgb="FF1155CC"/>
        <sz val="11.0"/>
        <u/>
      </rPr>
      <t>Derby Stallion 64 (Japan) (Beta) [b].zip</t>
    </r>
  </si>
  <si>
    <r>
      <rPr>
        <rFont val="&quot;Helvetica Neue&quot;, Helvetica, Arial, sans-serif"/>
        <color rgb="FF1155CC"/>
        <sz val="11.0"/>
        <u/>
      </rPr>
      <t>Derby Stallion 64 (Japan).zip</t>
    </r>
  </si>
  <si>
    <r>
      <rPr>
        <rFont val="&quot;Helvetica Neue&quot;, Helvetica, Arial, sans-serif"/>
        <color rgb="FF1155CC"/>
        <sz val="11.0"/>
        <u/>
      </rPr>
      <t>Destruction Derby 64 (Europe) (En,Fr,De).zip</t>
    </r>
  </si>
  <si>
    <r>
      <rPr>
        <rFont val="&quot;Helvetica Neue&quot;, Helvetica, Arial, sans-serif"/>
        <color rgb="FF1155CC"/>
        <sz val="11.0"/>
        <u/>
      </rPr>
      <t>Destruction Derby 64 (USA) (Beta) (1998-07-31).zip</t>
    </r>
  </si>
  <si>
    <r>
      <rPr>
        <rFont val="&quot;Helvetica Neue&quot;, Helvetica, Arial, sans-serif"/>
        <color rgb="FF1155CC"/>
        <sz val="11.0"/>
        <u/>
      </rPr>
      <t>Destruction Derby 64 (USA).zip</t>
    </r>
  </si>
  <si>
    <r>
      <rPr>
        <rFont val="&quot;Helvetica Neue&quot;, Helvetica, Arial, sans-serif"/>
        <color rgb="FF1155CC"/>
        <sz val="11.0"/>
        <u/>
      </rPr>
      <t>Dexanoid (World) (Unl).zip</t>
    </r>
  </si>
  <si>
    <r>
      <rPr>
        <rFont val="&quot;Helvetica Neue&quot;, Helvetica, Arial, sans-serif"/>
        <color rgb="FF1155CC"/>
        <sz val="11.0"/>
        <u/>
      </rPr>
      <t>Dezaemon 3D (Japan).zip</t>
    </r>
  </si>
  <si>
    <r>
      <rPr>
        <rFont val="&quot;Helvetica Neue&quot;, Helvetica, Arial, sans-serif"/>
        <color rgb="FF1155CC"/>
        <sz val="11.0"/>
        <u/>
      </rPr>
      <t>Diddy Kong Racing (Europe) (En,Fr,De) (Rev 1).zip</t>
    </r>
  </si>
  <si>
    <r>
      <rPr>
        <rFont val="&quot;Helvetica Neue&quot;, Helvetica, Arial, sans-serif"/>
        <color rgb="FF1155CC"/>
        <sz val="11.0"/>
        <u/>
      </rPr>
      <t>Diddy Kong Racing (Europe) (En,Fr,De).zip</t>
    </r>
  </si>
  <si>
    <r>
      <rPr>
        <rFont val="&quot;Helvetica Neue&quot;, Helvetica, Arial, sans-serif"/>
        <color rgb="FF1155CC"/>
        <sz val="11.0"/>
        <u/>
      </rPr>
      <t>Diddy Kong Racing (Japan).zip</t>
    </r>
  </si>
  <si>
    <r>
      <rPr>
        <rFont val="&quot;Helvetica Neue&quot;, Helvetica, Arial, sans-serif"/>
        <color rgb="FF1155CC"/>
        <sz val="11.0"/>
        <u/>
      </rPr>
      <t>Diddy Kong Racing (USA) (En,Fr) (Rev 1).zip</t>
    </r>
  </si>
  <si>
    <r>
      <rPr>
        <rFont val="&quot;Helvetica Neue&quot;, Helvetica, Arial, sans-serif"/>
        <color rgb="FF1155CC"/>
        <sz val="11.0"/>
        <u/>
      </rPr>
      <t>Diddy Kong Racing (USA) (En,Fr).zip</t>
    </r>
  </si>
  <si>
    <r>
      <rPr>
        <rFont val="&quot;Helvetica Neue&quot;, Helvetica, Arial, sans-serif"/>
        <color rgb="FF1155CC"/>
        <sz val="11.0"/>
        <u/>
      </rPr>
      <t>Die Hard 64 (USA) (Proto) (Level 1).zip</t>
    </r>
  </si>
  <si>
    <r>
      <rPr>
        <rFont val="&quot;Helvetica Neue&quot;, Helvetica, Arial, sans-serif"/>
        <color rgb="FF1155CC"/>
        <sz val="11.0"/>
        <u/>
      </rPr>
      <t>Die Hard 64 (USA) (Proto) (Level 2).zip</t>
    </r>
  </si>
  <si>
    <r>
      <rPr>
        <rFont val="&quot;Helvetica Neue&quot;, Helvetica, Arial, sans-serif"/>
        <color rgb="FF1155CC"/>
        <sz val="11.0"/>
        <u/>
      </rPr>
      <t>Die Hard 64 (USA) (Proto) (Level 3).zip</t>
    </r>
  </si>
  <si>
    <r>
      <rPr>
        <rFont val="&quot;Helvetica Neue&quot;, Helvetica, Arial, sans-serif"/>
        <color rgb="FF1155CC"/>
        <sz val="11.0"/>
        <u/>
      </rPr>
      <t>Dinosaur Planet (USA) (Proto) (2000-12-01).zip</t>
    </r>
  </si>
  <si>
    <r>
      <rPr>
        <rFont val="&quot;Helvetica Neue&quot;, Helvetica, Arial, sans-serif"/>
        <color rgb="FF1155CC"/>
        <sz val="11.0"/>
        <u/>
      </rPr>
      <t>Donald Duck - Goin' Quackers (USA) (En,Fr,De,Es,It).zip</t>
    </r>
  </si>
  <si>
    <r>
      <rPr>
        <rFont val="&quot;Helvetica Neue&quot;, Helvetica, Arial, sans-serif"/>
        <color rgb="FF1155CC"/>
        <sz val="11.0"/>
        <u/>
      </rPr>
      <t>Donald Duck - Quack Attack (Europe) (En,Fr,De,Es,It).zip</t>
    </r>
  </si>
  <si>
    <r>
      <rPr>
        <rFont val="&quot;Helvetica Neue&quot;, Helvetica, Arial, sans-serif"/>
        <color rgb="FF1155CC"/>
        <sz val="11.0"/>
        <u/>
      </rPr>
      <t>Donkey Kong 64 (Europe) (En,Fr,De,Es).zip</t>
    </r>
  </si>
  <si>
    <r>
      <rPr>
        <rFont val="&quot;Helvetica Neue&quot;, Helvetica, Arial, sans-serif"/>
        <color rgb="FF1155CC"/>
        <sz val="11.0"/>
        <u/>
      </rPr>
      <t>Donkey Kong 64 (Japan).zip</t>
    </r>
  </si>
  <si>
    <r>
      <rPr>
        <rFont val="&quot;Helvetica Neue&quot;, Helvetica, Arial, sans-serif"/>
        <color rgb="FF1155CC"/>
        <sz val="11.0"/>
        <u/>
      </rPr>
      <t>Donkey Kong 64 (USA) (Demo) (Kiosk).zip</t>
    </r>
  </si>
  <si>
    <r>
      <rPr>
        <rFont val="&quot;Helvetica Neue&quot;, Helvetica, Arial, sans-serif"/>
        <color rgb="FF1155CC"/>
        <sz val="11.0"/>
        <u/>
      </rPr>
      <t>Donkey Kong 64 (USA) (LodgeNet).zip</t>
    </r>
  </si>
  <si>
    <r>
      <rPr>
        <rFont val="&quot;Helvetica Neue&quot;, Helvetica, Arial, sans-serif"/>
        <color rgb="FF1155CC"/>
        <sz val="11.0"/>
        <u/>
      </rPr>
      <t>Donkey Kong 64 (USA).zip</t>
    </r>
  </si>
  <si>
    <r>
      <rPr>
        <rFont val="&quot;Helvetica Neue&quot;, Helvetica, Arial, sans-serif"/>
        <color rgb="FF1155CC"/>
        <sz val="11.0"/>
        <u/>
      </rPr>
      <t>Donsol (World) (Aftermarket) (Unl).zip</t>
    </r>
  </si>
  <si>
    <r>
      <rPr>
        <rFont val="&quot;Helvetica Neue&quot;, Helvetica, Arial, sans-serif"/>
        <color rgb="FF1155CC"/>
        <sz val="11.0"/>
        <u/>
      </rPr>
      <t>Doom 64 (Europe).zip</t>
    </r>
  </si>
  <si>
    <r>
      <rPr>
        <rFont val="&quot;Helvetica Neue&quot;, Helvetica, Arial, sans-serif"/>
        <color rgb="FF1155CC"/>
        <sz val="11.0"/>
        <u/>
      </rPr>
      <t>Doom 64 (Japan).zip</t>
    </r>
  </si>
  <si>
    <r>
      <rPr>
        <rFont val="&quot;Helvetica Neue&quot;, Helvetica, Arial, sans-serif"/>
        <color rgb="FF1155CC"/>
        <sz val="11.0"/>
        <u/>
      </rPr>
      <t>Doom 64 (USA) (Beta) (1996-12-10).zip</t>
    </r>
  </si>
  <si>
    <r>
      <rPr>
        <rFont val="&quot;Helvetica Neue&quot;, Helvetica, Arial, sans-serif"/>
        <color rgb="FF1155CC"/>
        <sz val="11.0"/>
        <u/>
      </rPr>
      <t>Doom 64 (USA) (Rev 1).zip</t>
    </r>
  </si>
  <si>
    <r>
      <rPr>
        <rFont val="&quot;Helvetica Neue&quot;, Helvetica, Arial, sans-serif"/>
        <color rgb="FF1155CC"/>
        <sz val="11.0"/>
        <u/>
      </rPr>
      <t>Doom 64 (USA).zip</t>
    </r>
  </si>
  <si>
    <r>
      <rPr>
        <rFont val="&quot;Helvetica Neue&quot;, Helvetica, Arial, sans-serif"/>
        <color rgb="FF1155CC"/>
        <sz val="11.0"/>
        <u/>
      </rPr>
      <t>Doraemon - Nobita to 3tsu no Seireiseki (Japan).zip</t>
    </r>
  </si>
  <si>
    <r>
      <rPr>
        <rFont val="&quot;Helvetica Neue&quot;, Helvetica, Arial, sans-serif"/>
        <color rgb="FF1155CC"/>
        <sz val="11.0"/>
        <u/>
      </rPr>
      <t>Doraemon 2 - Nobita to Hikari no Shinden (Japan).zip</t>
    </r>
  </si>
  <si>
    <r>
      <rPr>
        <rFont val="&quot;Helvetica Neue&quot;, Helvetica, Arial, sans-serif"/>
        <color rgb="FF1155CC"/>
        <sz val="11.0"/>
        <u/>
      </rPr>
      <t>Doraemon 3 - Nobita no Machi SOS! (Japan).zip</t>
    </r>
  </si>
  <si>
    <r>
      <rPr>
        <rFont val="&quot;Helvetica Neue&quot;, Helvetica, Arial, sans-serif"/>
        <color rgb="FF1155CC"/>
        <sz val="11.0"/>
        <u/>
      </rPr>
      <t>Doubutsu Banchou (Japan) (Proto).zip</t>
    </r>
  </si>
  <si>
    <r>
      <rPr>
        <rFont val="&quot;Helvetica Neue&quot;, Helvetica, Arial, sans-serif"/>
        <color rgb="FF1155CC"/>
        <sz val="11.0"/>
        <u/>
      </rPr>
      <t>Doubutsu no Mori (Japan).zip</t>
    </r>
  </si>
  <si>
    <r>
      <rPr>
        <rFont val="&quot;Helvetica Neue&quot;, Helvetica, Arial, sans-serif"/>
        <color rgb="FF1155CC"/>
        <sz val="11.0"/>
        <u/>
      </rPr>
      <t>Dr. Mario 64 (USA) (LodgeNet).zip</t>
    </r>
  </si>
  <si>
    <r>
      <rPr>
        <rFont val="&quot;Helvetica Neue&quot;, Helvetica, Arial, sans-serif"/>
        <color rgb="FF1155CC"/>
        <sz val="11.0"/>
        <u/>
      </rPr>
      <t>Dr. Mario 64 (USA).zip</t>
    </r>
  </si>
  <si>
    <r>
      <rPr>
        <rFont val="&quot;Helvetica Neue&quot;, Helvetica, Arial, sans-serif"/>
        <color rgb="FF1155CC"/>
        <sz val="11.0"/>
        <u/>
      </rPr>
      <t>Dragon King (World) (Pirate).zip</t>
    </r>
  </si>
  <si>
    <r>
      <rPr>
        <rFont val="&quot;Helvetica Neue&quot;, Helvetica, Arial, sans-serif"/>
        <color rgb="FF1155CC"/>
        <sz val="11.0"/>
        <u/>
      </rPr>
      <t>Dragon Sword 64 (Europe) (Proto).zip</t>
    </r>
  </si>
  <si>
    <r>
      <rPr>
        <rFont val="&quot;Helvetica Neue&quot;, Helvetica, Arial, sans-serif"/>
        <color rgb="FF1155CC"/>
        <sz val="11.0"/>
        <u/>
      </rPr>
      <t>Dragon Sword 64 (USA) (Proto) (1999-08-25).zip</t>
    </r>
  </si>
  <si>
    <r>
      <rPr>
        <rFont val="&quot;Helvetica Neue&quot;, Helvetica, Arial, sans-serif"/>
        <color rgb="FF1155CC"/>
        <sz val="11.0"/>
        <u/>
      </rPr>
      <t>Dual Heroes (Europe).zip</t>
    </r>
  </si>
  <si>
    <r>
      <rPr>
        <rFont val="&quot;Helvetica Neue&quot;, Helvetica, Arial, sans-serif"/>
        <color rgb="FF1155CC"/>
        <sz val="11.0"/>
        <u/>
      </rPr>
      <t>Dual Heroes (Japan).zip</t>
    </r>
  </si>
  <si>
    <r>
      <rPr>
        <rFont val="&quot;Helvetica Neue&quot;, Helvetica, Arial, sans-serif"/>
        <color rgb="FF1155CC"/>
        <sz val="11.0"/>
        <u/>
      </rPr>
      <t>Dual Heroes (USA).zip</t>
    </r>
  </si>
  <si>
    <r>
      <rPr>
        <rFont val="&quot;Helvetica Neue&quot;, Helvetica, Arial, sans-serif"/>
        <color rgb="FF1155CC"/>
        <sz val="11.0"/>
        <u/>
      </rPr>
      <t>Duck Dodgers Starring Daffy Duck (USA) (En,Fr,Es) (Beta 1).zip</t>
    </r>
  </si>
  <si>
    <r>
      <rPr>
        <rFont val="&quot;Helvetica Neue&quot;, Helvetica, Arial, sans-serif"/>
        <color rgb="FF1155CC"/>
        <sz val="11.0"/>
        <u/>
      </rPr>
      <t>Duck Dodgers Starring Daffy Duck (USA) (En,Fr,Es) (Beta 2) (2000-03-07).zip</t>
    </r>
  </si>
  <si>
    <r>
      <rPr>
        <rFont val="&quot;Helvetica Neue&quot;, Helvetica, Arial, sans-serif"/>
        <color rgb="FF1155CC"/>
        <sz val="11.0"/>
        <u/>
      </rPr>
      <t>Duck Dodgers Starring Daffy Duck (USA) (En,Fr,Es).zip</t>
    </r>
  </si>
  <si>
    <r>
      <rPr>
        <rFont val="&quot;Helvetica Neue&quot;, Helvetica, Arial, sans-serif"/>
        <color rgb="FF1155CC"/>
        <sz val="11.0"/>
        <u/>
      </rPr>
      <t>Duke Nukem - Zero Hour (Europe).zip</t>
    </r>
  </si>
  <si>
    <r>
      <rPr>
        <rFont val="&quot;Helvetica Neue&quot;, Helvetica, Arial, sans-serif"/>
        <color rgb="FF1155CC"/>
        <sz val="11.0"/>
        <u/>
      </rPr>
      <t>Duke Nukem - Zero Hour (France).zip</t>
    </r>
  </si>
  <si>
    <r>
      <rPr>
        <rFont val="&quot;Helvetica Neue&quot;, Helvetica, Arial, sans-serif"/>
        <color rgb="FF1155CC"/>
        <sz val="11.0"/>
        <u/>
      </rPr>
      <t>Duke Nukem - Zero Hour (USA) (Beta).zip</t>
    </r>
  </si>
  <si>
    <r>
      <rPr>
        <rFont val="&quot;Helvetica Neue&quot;, Helvetica, Arial, sans-serif"/>
        <color rgb="FF1155CC"/>
        <sz val="11.0"/>
        <u/>
      </rPr>
      <t>Duke Nukem - Zero Hour (USA).zip</t>
    </r>
  </si>
  <si>
    <r>
      <rPr>
        <rFont val="&quot;Helvetica Neue&quot;, Helvetica, Arial, sans-serif"/>
        <color rgb="FF1155CC"/>
        <sz val="11.0"/>
        <u/>
      </rPr>
      <t>Duke Nukem 64 (Europe) (Beta).zip</t>
    </r>
  </si>
  <si>
    <r>
      <rPr>
        <rFont val="&quot;Helvetica Neue&quot;, Helvetica, Arial, sans-serif"/>
        <color rgb="FF1155CC"/>
        <sz val="11.0"/>
        <u/>
      </rPr>
      <t>Duke Nukem 64 (Europe).zip</t>
    </r>
  </si>
  <si>
    <r>
      <rPr>
        <rFont val="&quot;Helvetica Neue&quot;, Helvetica, Arial, sans-serif"/>
        <color rgb="FF1155CC"/>
        <sz val="11.0"/>
        <u/>
      </rPr>
      <t>Duke Nukem 64 (France).zip</t>
    </r>
  </si>
  <si>
    <r>
      <rPr>
        <rFont val="&quot;Helvetica Neue&quot;, Helvetica, Arial, sans-serif"/>
        <color rgb="FF1155CC"/>
        <sz val="11.0"/>
        <u/>
      </rPr>
      <t>Duke Nukem 64 (USA).zip</t>
    </r>
  </si>
  <si>
    <r>
      <rPr>
        <rFont val="&quot;Helvetica Neue&quot;, Helvetica, Arial, sans-serif"/>
        <color rgb="FF1155CC"/>
        <sz val="11.0"/>
        <u/>
      </rPr>
      <t>ECW Hardcore Revolution (Europe).zip</t>
    </r>
  </si>
  <si>
    <r>
      <rPr>
        <rFont val="&quot;Helvetica Neue&quot;, Helvetica, Arial, sans-serif"/>
        <color rgb="FF1155CC"/>
        <sz val="11.0"/>
        <u/>
      </rPr>
      <t>ECW Hardcore Revolution (Germany).zip</t>
    </r>
  </si>
  <si>
    <r>
      <rPr>
        <rFont val="&quot;Helvetica Neue&quot;, Helvetica, Arial, sans-serif"/>
        <color rgb="FF1155CC"/>
        <sz val="11.0"/>
        <u/>
      </rPr>
      <t>ECW Hardcore Revolution (USA) (Beta).zip</t>
    </r>
  </si>
  <si>
    <r>
      <rPr>
        <rFont val="&quot;Helvetica Neue&quot;, Helvetica, Arial, sans-serif"/>
        <color rgb="FF1155CC"/>
        <sz val="11.0"/>
        <u/>
      </rPr>
      <t>ECW Hardcore Revolution (USA).zip</t>
    </r>
  </si>
  <si>
    <r>
      <rPr>
        <rFont val="&quot;Helvetica Neue&quot;, Helvetica, Arial, sans-serif"/>
        <color rgb="FF1155CC"/>
        <sz val="11.0"/>
        <u/>
      </rPr>
      <t>EEPROM &amp; SRAM Erase Program (USA) (v1.2) (LodgeNet).zip</t>
    </r>
  </si>
  <si>
    <r>
      <rPr>
        <rFont val="&quot;Helvetica Neue&quot;, Helvetica, Arial, sans-serif"/>
        <color rgb="FF1155CC"/>
        <sz val="11.0"/>
        <u/>
      </rPr>
      <t>Earthworm Jim 3D (Europe) (En,Fr,De,Es,It).zip</t>
    </r>
  </si>
  <si>
    <r>
      <rPr>
        <rFont val="&quot;Helvetica Neue&quot;, Helvetica, Arial, sans-serif"/>
        <color rgb="FF1155CC"/>
        <sz val="11.0"/>
        <u/>
      </rPr>
      <t>Earthworm Jim 3D (USA).zip</t>
    </r>
  </si>
  <si>
    <r>
      <rPr>
        <rFont val="&quot;Helvetica Neue&quot;, Helvetica, Arial, sans-serif"/>
        <color rgb="FF1155CC"/>
        <sz val="11.0"/>
        <u/>
      </rPr>
      <t>Eikou no Saint Andrews (Japan).zip</t>
    </r>
  </si>
  <si>
    <r>
      <rPr>
        <rFont val="&quot;Helvetica Neue&quot;, Helvetica, Arial, sans-serif"/>
        <color rgb="FF1155CC"/>
        <sz val="11.0"/>
        <u/>
      </rPr>
      <t>Eltale Monsters (Japan).zip</t>
    </r>
  </si>
  <si>
    <r>
      <rPr>
        <rFont val="&quot;Helvetica Neue&quot;, Helvetica, Arial, sans-serif"/>
        <color rgb="FF1155CC"/>
        <sz val="11.0"/>
        <u/>
      </rPr>
      <t>Evil Australians (World) (Demo) (Aftermarket) (Unl).zip</t>
    </r>
  </si>
  <si>
    <r>
      <rPr>
        <rFont val="&quot;Helvetica Neue&quot;, Helvetica, Arial, sans-serif"/>
        <color rgb="FF1155CC"/>
        <sz val="11.0"/>
        <u/>
      </rPr>
      <t>Excitebike 64 (Europe).zip</t>
    </r>
  </si>
  <si>
    <r>
      <rPr>
        <rFont val="&quot;Helvetica Neue&quot;, Helvetica, Arial, sans-serif"/>
        <color rgb="FF1155CC"/>
        <sz val="11.0"/>
        <u/>
      </rPr>
      <t>Excitebike 64 (Japan).zip</t>
    </r>
  </si>
  <si>
    <r>
      <rPr>
        <rFont val="&quot;Helvetica Neue&quot;, Helvetica, Arial, sans-serif"/>
        <color rgb="FF1155CC"/>
        <sz val="11.0"/>
        <u/>
      </rPr>
      <t>Excitebike 64 (USA) (Demo) (Kiosk).zip</t>
    </r>
  </si>
  <si>
    <r>
      <rPr>
        <rFont val="&quot;Helvetica Neue&quot;, Helvetica, Arial, sans-serif"/>
        <color rgb="FF1155CC"/>
        <sz val="11.0"/>
        <u/>
      </rPr>
      <t>Excitebike 64 (USA) (LodgeNet).zip</t>
    </r>
  </si>
  <si>
    <r>
      <rPr>
        <rFont val="&quot;Helvetica Neue&quot;, Helvetica, Arial, sans-serif"/>
        <color rgb="FF1155CC"/>
        <sz val="11.0"/>
        <u/>
      </rPr>
      <t>Excitebike 64 (USA) (Rev 1).zip</t>
    </r>
  </si>
  <si>
    <r>
      <rPr>
        <rFont val="&quot;Helvetica Neue&quot;, Helvetica, Arial, sans-serif"/>
        <color rgb="FF1155CC"/>
        <sz val="11.0"/>
        <u/>
      </rPr>
      <t>Excitebike 64 (USA).zip</t>
    </r>
  </si>
  <si>
    <r>
      <rPr>
        <rFont val="&quot;Helvetica Neue&quot;, Helvetica, Arial, sans-serif"/>
        <color rgb="FF1155CC"/>
        <sz val="11.0"/>
        <u/>
      </rPr>
      <t>Extreme-G (Europe) (En,Fr,De,Es,It).zip</t>
    </r>
  </si>
  <si>
    <r>
      <rPr>
        <rFont val="&quot;Helvetica Neue&quot;, Helvetica, Arial, sans-serif"/>
        <color rgb="FF1155CC"/>
        <sz val="11.0"/>
        <u/>
      </rPr>
      <t>Extreme-G (Japan).zip</t>
    </r>
  </si>
  <si>
    <r>
      <rPr>
        <rFont val="&quot;Helvetica Neue&quot;, Helvetica, Arial, sans-serif"/>
        <color rgb="FF1155CC"/>
        <sz val="11.0"/>
        <u/>
      </rPr>
      <t>Extreme-G (USA).zip</t>
    </r>
  </si>
  <si>
    <r>
      <rPr>
        <rFont val="&quot;Helvetica Neue&quot;, Helvetica, Arial, sans-serif"/>
        <color rgb="FF1155CC"/>
        <sz val="11.0"/>
        <u/>
      </rPr>
      <t>Extreme-G XG2 (Europe) (En,Fr,De,Es,It).zip</t>
    </r>
  </si>
  <si>
    <r>
      <rPr>
        <rFont val="&quot;Helvetica Neue&quot;, Helvetica, Arial, sans-serif"/>
        <color rgb="FF1155CC"/>
        <sz val="11.0"/>
        <u/>
      </rPr>
      <t>Extreme-G XG2 (Japan).zip</t>
    </r>
  </si>
  <si>
    <r>
      <rPr>
        <rFont val="&quot;Helvetica Neue&quot;, Helvetica, Arial, sans-serif"/>
        <color rgb="FF1155CC"/>
        <sz val="11.0"/>
        <u/>
      </rPr>
      <t>Extreme-G XG2 (USA).zip</t>
    </r>
  </si>
  <si>
    <r>
      <rPr>
        <rFont val="&quot;Helvetica Neue&quot;, Helvetica, Arial, sans-serif"/>
        <color rgb="FF1155CC"/>
        <sz val="11.0"/>
        <u/>
      </rPr>
      <t>F-1 World Grand Prix (Europe) (Beta).zip</t>
    </r>
  </si>
  <si>
    <r>
      <rPr>
        <rFont val="&quot;Helvetica Neue&quot;, Helvetica, Arial, sans-serif"/>
        <color rgb="FF1155CC"/>
        <sz val="11.0"/>
        <u/>
      </rPr>
      <t>F-1 World Grand Prix (Europe).zip</t>
    </r>
  </si>
  <si>
    <r>
      <rPr>
        <rFont val="&quot;Helvetica Neue&quot;, Helvetica, Arial, sans-serif"/>
        <color rgb="FF1155CC"/>
        <sz val="11.0"/>
        <u/>
      </rPr>
      <t>F-1 World Grand Prix (France).zip</t>
    </r>
  </si>
  <si>
    <r>
      <rPr>
        <rFont val="&quot;Helvetica Neue&quot;, Helvetica, Arial, sans-serif"/>
        <color rgb="FF1155CC"/>
        <sz val="11.0"/>
        <u/>
      </rPr>
      <t>F-1 World Grand Prix (Germany).zip</t>
    </r>
  </si>
  <si>
    <r>
      <rPr>
        <rFont val="&quot;Helvetica Neue&quot;, Helvetica, Arial, sans-serif"/>
        <color rgb="FF1155CC"/>
        <sz val="11.0"/>
        <u/>
      </rPr>
      <t>F-1 World Grand Prix (Japan).zip</t>
    </r>
  </si>
  <si>
    <r>
      <rPr>
        <rFont val="&quot;Helvetica Neue&quot;, Helvetica, Arial, sans-serif"/>
        <color rgb="FF1155CC"/>
        <sz val="11.0"/>
        <u/>
      </rPr>
      <t>F-1 World Grand Prix (USA).zip</t>
    </r>
  </si>
  <si>
    <r>
      <rPr>
        <rFont val="&quot;Helvetica Neue&quot;, Helvetica, Arial, sans-serif"/>
        <color rgb="FF1155CC"/>
        <sz val="11.0"/>
        <u/>
      </rPr>
      <t>F-1 World Grand Prix II (Europe) (En,Fr,De,Es).zip</t>
    </r>
  </si>
  <si>
    <r>
      <rPr>
        <rFont val="&quot;Helvetica Neue&quot;, Helvetica, Arial, sans-serif"/>
        <color rgb="FF1155CC"/>
        <sz val="11.0"/>
        <u/>
      </rPr>
      <t>F-Zero X (Europe).zip</t>
    </r>
  </si>
  <si>
    <r>
      <rPr>
        <rFont val="&quot;Helvetica Neue&quot;, Helvetica, Arial, sans-serif"/>
        <color rgb="FF1155CC"/>
        <sz val="11.0"/>
        <u/>
      </rPr>
      <t>F-Zero X (Japan).zip</t>
    </r>
  </si>
  <si>
    <r>
      <rPr>
        <rFont val="&quot;Helvetica Neue&quot;, Helvetica, Arial, sans-serif"/>
        <color rgb="FF1155CC"/>
        <sz val="11.0"/>
        <u/>
      </rPr>
      <t>F-Zero X (USA) (Beta) (The Legend of Zelda - Ocarina of Time leftover data).zip</t>
    </r>
  </si>
  <si>
    <r>
      <rPr>
        <rFont val="&quot;Helvetica Neue&quot;, Helvetica, Arial, sans-serif"/>
        <color rgb="FF1155CC"/>
        <sz val="11.0"/>
        <u/>
      </rPr>
      <t>F-Zero X (USA) (LodgeNet).zip</t>
    </r>
  </si>
  <si>
    <r>
      <rPr>
        <rFont val="&quot;Helvetica Neue&quot;, Helvetica, Arial, sans-serif"/>
        <color rgb="FF1155CC"/>
        <sz val="11.0"/>
        <u/>
      </rPr>
      <t>F-Zero X (USA).zip</t>
    </r>
  </si>
  <si>
    <r>
      <rPr>
        <rFont val="&quot;Helvetica Neue&quot;, Helvetica, Arial, sans-serif"/>
        <color rgb="FF1155CC"/>
        <sz val="11.0"/>
        <u/>
      </rPr>
      <t>F1 Pole Position 64 (Europe) (En,Fr,De).zip</t>
    </r>
  </si>
  <si>
    <r>
      <rPr>
        <rFont val="&quot;Helvetica Neue&quot;, Helvetica, Arial, sans-serif"/>
        <color rgb="FF1155CC"/>
        <sz val="11.0"/>
        <u/>
      </rPr>
      <t>F1 Pole Position 64 (USA) (En,Fr,De).zip</t>
    </r>
  </si>
  <si>
    <r>
      <rPr>
        <rFont val="&quot;Helvetica Neue&quot;, Helvetica, Arial, sans-serif"/>
        <color rgb="FF1155CC"/>
        <sz val="11.0"/>
        <u/>
      </rPr>
      <t>F1 Racing Championship (Brazil) (En,Fr).zip</t>
    </r>
  </si>
  <si>
    <r>
      <rPr>
        <rFont val="&quot;Helvetica Neue&quot;, Helvetica, Arial, sans-serif"/>
        <color rgb="FF1155CC"/>
        <sz val="11.0"/>
        <u/>
      </rPr>
      <t>F1 Racing Championship (Europe) (En,Fr,De,Es,It).zip</t>
    </r>
  </si>
  <si>
    <r>
      <rPr>
        <rFont val="&quot;Helvetica Neue&quot;, Helvetica, Arial, sans-serif"/>
        <color rgb="FF1155CC"/>
        <sz val="11.0"/>
        <u/>
      </rPr>
      <t>F1 Racing Championship (USA) (Beta).zip</t>
    </r>
  </si>
  <si>
    <r>
      <rPr>
        <rFont val="&quot;Helvetica Neue&quot;, Helvetica, Arial, sans-serif"/>
        <color rgb="FF1155CC"/>
        <sz val="11.0"/>
        <u/>
      </rPr>
      <t>FIFA - Road to World Cup 98 (Europe) (En,Fr,De,Es,It,Nl,Sv).zip</t>
    </r>
  </si>
  <si>
    <r>
      <rPr>
        <rFont val="&quot;Helvetica Neue&quot;, Helvetica, Arial, sans-serif"/>
        <color rgb="FF1155CC"/>
        <sz val="11.0"/>
        <u/>
      </rPr>
      <t>FIFA - Road to World Cup 98 (USA) (En,Fr,De,Es,It,Nl,Sv).zip</t>
    </r>
  </si>
  <si>
    <r>
      <rPr>
        <rFont val="&quot;Helvetica Neue&quot;, Helvetica, Arial, sans-serif"/>
        <color rgb="FF1155CC"/>
        <sz val="11.0"/>
        <u/>
      </rPr>
      <t>FIFA - Road to World Cup 98 - World Cup e no Michi (Japan).zip</t>
    </r>
  </si>
  <si>
    <r>
      <rPr>
        <rFont val="&quot;Helvetica Neue&quot;, Helvetica, Arial, sans-serif"/>
        <color rgb="FF1155CC"/>
        <sz val="11.0"/>
        <u/>
      </rPr>
      <t>FIFA 64 (Europe) (En,Fr,De).zip</t>
    </r>
  </si>
  <si>
    <r>
      <rPr>
        <rFont val="&quot;Helvetica Neue&quot;, Helvetica, Arial, sans-serif"/>
        <color rgb="FF1155CC"/>
        <sz val="11.0"/>
        <u/>
      </rPr>
      <t>FIFA 99 (Europe) (En,Fr,De,Es,It,Nl,Pt,Sv).zip</t>
    </r>
  </si>
  <si>
    <r>
      <rPr>
        <rFont val="&quot;Helvetica Neue&quot;, Helvetica, Arial, sans-serif"/>
        <color rgb="FF1155CC"/>
        <sz val="11.0"/>
        <u/>
      </rPr>
      <t>FIFA 99 (USA) (En,Fr,De,Es,It,Nl,Pt,Sv).zip</t>
    </r>
  </si>
  <si>
    <r>
      <rPr>
        <rFont val="&quot;Helvetica Neue&quot;, Helvetica, Arial, sans-serif"/>
        <color rgb="FF1155CC"/>
        <sz val="11.0"/>
        <u/>
      </rPr>
      <t>FIFA Soccer 64 (USA) (En,Fr,De).zip</t>
    </r>
  </si>
  <si>
    <r>
      <rPr>
        <rFont val="&quot;Helvetica Neue&quot;, Helvetica, Arial, sans-serif"/>
        <color rgb="FF1155CC"/>
        <sz val="11.0"/>
        <u/>
      </rPr>
      <t>Famista 64 (Japan).zip</t>
    </r>
  </si>
  <si>
    <r>
      <rPr>
        <rFont val="&quot;Helvetica Neue&quot;, Helvetica, Arial, sans-serif"/>
        <color rgb="FF1155CC"/>
        <sz val="11.0"/>
        <u/>
      </rPr>
      <t>Fanger's Lightmare (World) (Demo) (N64brew Game Jam 2022) (Aftermarket) (Unl).zip</t>
    </r>
  </si>
  <si>
    <r>
      <rPr>
        <rFont val="&quot;Helvetica Neue&quot;, Helvetica, Arial, sans-serif"/>
        <color rgb="FF1155CC"/>
        <sz val="11.0"/>
        <u/>
      </rPr>
      <t>Featherlight (World) (v1.0) (Aftermarket) (Unl).zip</t>
    </r>
  </si>
  <si>
    <r>
      <rPr>
        <rFont val="&quot;Helvetica Neue&quot;, Helvetica, Arial, sans-serif"/>
        <color rgb="FF1155CC"/>
        <sz val="11.0"/>
        <u/>
      </rPr>
      <t>Featherlight (World) (v1.1) (N64brew Game Jam 2021) (Aftermarket) (Unl).zip</t>
    </r>
  </si>
  <si>
    <r>
      <rPr>
        <rFont val="&quot;Helvetica Neue&quot;, Helvetica, Arial, sans-serif"/>
        <color rgb="FF1155CC"/>
        <sz val="11.0"/>
        <u/>
      </rPr>
      <t>Featherlight (World) (v1.2) (Aftermarket) (Unl).zip</t>
    </r>
  </si>
  <si>
    <r>
      <rPr>
        <rFont val="&quot;Helvetica Neue&quot;, Helvetica, Arial, sans-serif"/>
        <color rgb="FF1155CC"/>
        <sz val="11.0"/>
        <u/>
      </rPr>
      <t>Featherlight (World) (v1.3) (Aftermarket) (Unl).zip</t>
    </r>
  </si>
  <si>
    <r>
      <rPr>
        <rFont val="&quot;Helvetica Neue&quot;, Helvetica, Arial, sans-serif"/>
        <color rgb="FF1155CC"/>
        <sz val="11.0"/>
        <u/>
      </rPr>
      <t>Fighter Destiny 2 (USA).zip</t>
    </r>
  </si>
  <si>
    <r>
      <rPr>
        <rFont val="&quot;Helvetica Neue&quot;, Helvetica, Arial, sans-serif"/>
        <color rgb="FF1155CC"/>
        <sz val="11.0"/>
        <u/>
      </rPr>
      <t>Fighters Destiny (Europe).zip</t>
    </r>
  </si>
  <si>
    <r>
      <rPr>
        <rFont val="&quot;Helvetica Neue&quot;, Helvetica, Arial, sans-serif"/>
        <color rgb="FF1155CC"/>
        <sz val="11.0"/>
        <u/>
      </rPr>
      <t>Fighters Destiny (France).zip</t>
    </r>
  </si>
  <si>
    <r>
      <rPr>
        <rFont val="&quot;Helvetica Neue&quot;, Helvetica, Arial, sans-serif"/>
        <color rgb="FF1155CC"/>
        <sz val="11.0"/>
        <u/>
      </rPr>
      <t>Fighters Destiny (Germany).zip</t>
    </r>
  </si>
  <si>
    <r>
      <rPr>
        <rFont val="&quot;Helvetica Neue&quot;, Helvetica, Arial, sans-serif"/>
        <color rgb="FF1155CC"/>
        <sz val="11.0"/>
        <u/>
      </rPr>
      <t>Fighters Destiny (USA).zip</t>
    </r>
  </si>
  <si>
    <r>
      <rPr>
        <rFont val="&quot;Helvetica Neue&quot;, Helvetica, Arial, sans-serif"/>
        <color rgb="FF1155CC"/>
        <sz val="11.0"/>
        <u/>
      </rPr>
      <t>Fighting Cup (Japan).zip</t>
    </r>
  </si>
  <si>
    <r>
      <rPr>
        <rFont val="&quot;Helvetica Neue&quot;, Helvetica, Arial, sans-serif"/>
        <color rgb="FF1155CC"/>
        <sz val="11.0"/>
        <u/>
      </rPr>
      <t>Fighting Force 64 (Europe).zip</t>
    </r>
  </si>
  <si>
    <r>
      <rPr>
        <rFont val="&quot;Helvetica Neue&quot;, Helvetica, Arial, sans-serif"/>
        <color rgb="FF1155CC"/>
        <sz val="11.0"/>
        <u/>
      </rPr>
      <t>Fighting Force 64 (USA).zip</t>
    </r>
  </si>
  <si>
    <r>
      <rPr>
        <rFont val="&quot;Helvetica Neue&quot;, Helvetica, Arial, sans-serif"/>
        <color rgb="FF1155CC"/>
        <sz val="11.0"/>
        <u/>
      </rPr>
      <t>Fission Failure 64 (World) (N64brew Game Jam 2021) (Aftermarket) (Unl).zip</t>
    </r>
  </si>
  <si>
    <r>
      <rPr>
        <rFont val="&quot;Helvetica Neue&quot;, Helvetica, Arial, sans-serif"/>
        <color rgb="FF1155CC"/>
        <sz val="11.0"/>
        <u/>
      </rPr>
      <t>Flappy Bird (World) (v1.0) (Aftermarket) (Unl).zip</t>
    </r>
  </si>
  <si>
    <r>
      <rPr>
        <rFont val="&quot;Helvetica Neue&quot;, Helvetica, Arial, sans-serif"/>
        <color rgb="FF1155CC"/>
        <sz val="11.0"/>
        <u/>
      </rPr>
      <t>Flappy Bird (World) (v1.1) (Aftermarket) (Unl).zip</t>
    </r>
  </si>
  <si>
    <r>
      <rPr>
        <rFont val="&quot;Helvetica Neue&quot;, Helvetica, Arial, sans-serif"/>
        <color rgb="FF1155CC"/>
        <sz val="11.0"/>
        <u/>
      </rPr>
      <t>Flappy Bird (World) (v1.2) (Aftermarket) (Unl).zip</t>
    </r>
  </si>
  <si>
    <r>
      <rPr>
        <rFont val="&quot;Helvetica Neue&quot;, Helvetica, Arial, sans-serif"/>
        <color rgb="FF1155CC"/>
        <sz val="11.0"/>
        <u/>
      </rPr>
      <t>Flappy Bird (World) (v1.3) (Aftermarket) (Unl).zip</t>
    </r>
  </si>
  <si>
    <r>
      <rPr>
        <rFont val="&quot;Helvetica Neue&quot;, Helvetica, Arial, sans-serif"/>
        <color rgb="FF1155CC"/>
        <sz val="11.0"/>
        <u/>
      </rPr>
      <t>Flappy Bird (World) (v1.4) (Aftermarket) (Unl).zip</t>
    </r>
  </si>
  <si>
    <r>
      <rPr>
        <rFont val="&quot;Helvetica Neue&quot;, Helvetica, Arial, sans-serif"/>
        <color rgb="FF1155CC"/>
        <sz val="11.0"/>
        <u/>
      </rPr>
      <t>Flood64 (World) (En,Fr,Es) (Aftermarket) (Unl).zip</t>
    </r>
  </si>
  <si>
    <r>
      <rPr>
        <rFont val="&quot;Helvetica Neue&quot;, Helvetica, Arial, sans-serif"/>
        <color rgb="FF1155CC"/>
        <sz val="11.0"/>
        <u/>
      </rPr>
      <t>Flying Dragon (Europe).zip</t>
    </r>
  </si>
  <si>
    <r>
      <rPr>
        <rFont val="&quot;Helvetica Neue&quot;, Helvetica, Arial, sans-serif"/>
        <color rgb="FF1155CC"/>
        <sz val="11.0"/>
        <u/>
      </rPr>
      <t>Flying Dragon (USA).zip</t>
    </r>
  </si>
  <si>
    <r>
      <rPr>
        <rFont val="&quot;Helvetica Neue&quot;, Helvetica, Arial, sans-serif"/>
        <color rgb="FF1155CC"/>
        <sz val="11.0"/>
        <u/>
      </rPr>
      <t>Forsaken (Europe) (En,Fr,Es,It).zip</t>
    </r>
  </si>
  <si>
    <r>
      <rPr>
        <rFont val="&quot;Helvetica Neue&quot;, Helvetica, Arial, sans-serif"/>
        <color rgb="FF1155CC"/>
        <sz val="11.0"/>
        <u/>
      </rPr>
      <t>Forsaken (Germany).zip</t>
    </r>
  </si>
  <si>
    <r>
      <rPr>
        <rFont val="&quot;Helvetica Neue&quot;, Helvetica, Arial, sans-serif"/>
        <color rgb="FF1155CC"/>
        <sz val="11.0"/>
        <u/>
      </rPr>
      <t>Forsaken 64 (USA).zip</t>
    </r>
  </si>
  <si>
    <r>
      <rPr>
        <rFont val="&quot;Helvetica Neue&quot;, Helvetica, Arial, sans-serif"/>
        <color rgb="FF1155CC"/>
        <sz val="11.0"/>
        <u/>
      </rPr>
      <t>Fox Sports College Hoops '99 (USA).zip</t>
    </r>
  </si>
  <si>
    <r>
      <rPr>
        <rFont val="&quot;Helvetica Neue&quot;, Helvetica, Arial, sans-serif"/>
        <color rgb="FF1155CC"/>
        <sz val="11.0"/>
        <u/>
      </rPr>
      <t>Freak Boy (Unknown) (Proto).zip</t>
    </r>
  </si>
  <si>
    <r>
      <rPr>
        <rFont val="&quot;Helvetica Neue&quot;, Helvetica, Arial, sans-serif"/>
        <color rgb="FF1155CC"/>
        <sz val="11.0"/>
        <u/>
      </rPr>
      <t>Frogger 2 (USA) (Proto 1).zip</t>
    </r>
  </si>
  <si>
    <r>
      <rPr>
        <rFont val="&quot;Helvetica Neue&quot;, Helvetica, Arial, sans-serif"/>
        <color rgb="FF1155CC"/>
        <sz val="11.0"/>
        <u/>
      </rPr>
      <t>Frogger 2 (USA) (Proto 2).zip</t>
    </r>
  </si>
  <si>
    <r>
      <rPr>
        <rFont val="&quot;Helvetica Neue&quot;, Helvetica, Arial, sans-serif"/>
        <color rgb="FF1155CC"/>
        <sz val="11.0"/>
        <u/>
      </rPr>
      <t>Funnel Cube (World) (Demo) (Aftermarket) (Unl).zip</t>
    </r>
  </si>
  <si>
    <r>
      <rPr>
        <rFont val="&quot;Helvetica Neue&quot;, Helvetica, Arial, sans-serif"/>
        <color rgb="FF1155CC"/>
        <sz val="11.0"/>
        <u/>
      </rPr>
      <t>Fushigi no Dungeon - Fuurai no Shiren 2 - Oni Shuurai! Shiren Jou! (Japan).zip</t>
    </r>
  </si>
  <si>
    <r>
      <rPr>
        <rFont val="&quot;Helvetica Neue&quot;, Helvetica, Arial, sans-serif"/>
        <color rgb="FF1155CC"/>
        <sz val="11.0"/>
        <u/>
      </rPr>
      <t>G.A.S.P!! Fighters' NEXTream (Europe).zip</t>
    </r>
  </si>
  <si>
    <r>
      <rPr>
        <rFont val="&quot;Helvetica Neue&quot;, Helvetica, Arial, sans-serif"/>
        <color rgb="FF1155CC"/>
        <sz val="11.0"/>
        <u/>
      </rPr>
      <t>G.A.S.P!! Fighters' NEXTream (Japan).zip</t>
    </r>
  </si>
  <si>
    <r>
      <rPr>
        <rFont val="&quot;Helvetica Neue&quot;, Helvetica, Arial, sans-serif"/>
        <color rgb="FF1155CC"/>
        <sz val="11.0"/>
        <u/>
      </rPr>
      <t>GT 64 - Championship Edition (Europe) (En,Fr,De).zip</t>
    </r>
  </si>
  <si>
    <r>
      <rPr>
        <rFont val="&quot;Helvetica Neue&quot;, Helvetica, Arial, sans-serif"/>
        <color rgb="FF1155CC"/>
        <sz val="11.0"/>
        <u/>
      </rPr>
      <t>GT 64 - Championship Edition (USA) (Beta) (1998-05-25).zip</t>
    </r>
  </si>
  <si>
    <r>
      <rPr>
        <rFont val="&quot;Helvetica Neue&quot;, Helvetica, Arial, sans-serif"/>
        <color rgb="FF1155CC"/>
        <sz val="11.0"/>
        <u/>
      </rPr>
      <t>GT 64 - Championship Edition (USA).zip</t>
    </r>
  </si>
  <si>
    <r>
      <rPr>
        <rFont val="&quot;Helvetica Neue&quot;, Helvetica, Arial, sans-serif"/>
        <color rgb="FF1155CC"/>
        <sz val="11.0"/>
        <u/>
      </rPr>
      <t>GameBooster 64 (Europe) (v1.1) (Unl).zip</t>
    </r>
  </si>
  <si>
    <r>
      <rPr>
        <rFont val="&quot;Helvetica Neue&quot;, Helvetica, Arial, sans-serif"/>
        <color rgb="FF1155CC"/>
        <sz val="11.0"/>
        <u/>
      </rPr>
      <t>GameBooster 64 (USA) (v1.1) (Unl).zip</t>
    </r>
  </si>
  <si>
    <r>
      <rPr>
        <rFont val="&quot;Helvetica Neue&quot;, Helvetica, Arial, sans-serif"/>
        <color rgb="FF1155CC"/>
        <sz val="11.0"/>
        <u/>
      </rPr>
      <t>GameShark Pro (USA) (v2.0) (Unl).zip</t>
    </r>
  </si>
  <si>
    <r>
      <rPr>
        <rFont val="&quot;Helvetica Neue&quot;, Helvetica, Arial, sans-serif"/>
        <color rgb="FF1155CC"/>
        <sz val="11.0"/>
        <u/>
      </rPr>
      <t>GameShark Pro (USA) (v3.3) (Unl).zip</t>
    </r>
  </si>
  <si>
    <r>
      <rPr>
        <rFont val="&quot;Helvetica Neue&quot;, Helvetica, Arial, sans-serif"/>
        <color rgb="FF1155CC"/>
        <sz val="11.0"/>
        <u/>
      </rPr>
      <t>Ganbare! Nippon! Olympics 2000 (Japan).zip</t>
    </r>
  </si>
  <si>
    <r>
      <rPr>
        <rFont val="&quot;Helvetica Neue&quot;, Helvetica, Arial, sans-serif"/>
        <color rgb="FF1155CC"/>
        <sz val="11.0"/>
        <u/>
      </rPr>
      <t>Ganbare Goemon - Dero Dero Douchuu Obake Tenkomori (Japan).zip</t>
    </r>
  </si>
  <si>
    <r>
      <rPr>
        <rFont val="&quot;Helvetica Neue&quot;, Helvetica, Arial, sans-serif"/>
        <color rgb="FF1155CC"/>
        <sz val="11.0"/>
        <u/>
      </rPr>
      <t>Ganbare Goemon - Neo Momoyama Bakufu no Odori (Japan).zip</t>
    </r>
  </si>
  <si>
    <r>
      <rPr>
        <rFont val="&quot;Helvetica Neue&quot;, Helvetica, Arial, sans-serif"/>
        <color rgb="FF1155CC"/>
        <sz val="11.0"/>
        <u/>
      </rPr>
      <t>Gauntlet Legends (Europe).zip</t>
    </r>
  </si>
  <si>
    <r>
      <rPr>
        <rFont val="&quot;Helvetica Neue&quot;, Helvetica, Arial, sans-serif"/>
        <color rgb="FF1155CC"/>
        <sz val="11.0"/>
        <u/>
      </rPr>
      <t>Gauntlet Legends (Japan).zip</t>
    </r>
  </si>
  <si>
    <r>
      <rPr>
        <rFont val="&quot;Helvetica Neue&quot;, Helvetica, Arial, sans-serif"/>
        <color rgb="FF1155CC"/>
        <sz val="11.0"/>
        <u/>
      </rPr>
      <t>Gauntlet Legends (USA) (LodgeNet).zip</t>
    </r>
  </si>
  <si>
    <r>
      <rPr>
        <rFont val="&quot;Helvetica Neue&quot;, Helvetica, Arial, sans-serif"/>
        <color rgb="FF1155CC"/>
        <sz val="11.0"/>
        <u/>
      </rPr>
      <t>Gauntlet Legends (USA).zip</t>
    </r>
  </si>
  <si>
    <r>
      <rPr>
        <rFont val="&quot;Helvetica Neue&quot;, Helvetica, Arial, sans-serif"/>
        <color rgb="FF1155CC"/>
        <sz val="11.0"/>
        <u/>
      </rPr>
      <t>Getter Love!! - Cho Renai Party Game Tanjou (Japan).zip</t>
    </r>
  </si>
  <si>
    <r>
      <rPr>
        <rFont val="&quot;Helvetica Neue&quot;, Helvetica, Arial, sans-serif"/>
        <color rgb="FF1155CC"/>
        <sz val="11.0"/>
        <u/>
      </rPr>
      <t>Gex 3 - Deep Cover Gecko (Europe) (En,Es,It).zip</t>
    </r>
  </si>
  <si>
    <r>
      <rPr>
        <rFont val="&quot;Helvetica Neue&quot;, Helvetica, Arial, sans-serif"/>
        <color rgb="FF1155CC"/>
        <sz val="11.0"/>
        <u/>
      </rPr>
      <t>Gex 3 - Deep Cover Gecko (Europe) (Fr,De).zip</t>
    </r>
  </si>
  <si>
    <r>
      <rPr>
        <rFont val="&quot;Helvetica Neue&quot;, Helvetica, Arial, sans-serif"/>
        <color rgb="FF1155CC"/>
        <sz val="11.0"/>
        <u/>
      </rPr>
      <t>Gex 3 - Deep Cover Gecko (USA).zip</t>
    </r>
  </si>
  <si>
    <r>
      <rPr>
        <rFont val="&quot;Helvetica Neue&quot;, Helvetica, Arial, sans-serif"/>
        <color rgb="FF1155CC"/>
        <sz val="11.0"/>
        <u/>
      </rPr>
      <t>Gex 64 - Enter the Gecko (Europe).zip</t>
    </r>
  </si>
  <si>
    <r>
      <rPr>
        <rFont val="&quot;Helvetica Neue&quot;, Helvetica, Arial, sans-serif"/>
        <color rgb="FF1155CC"/>
        <sz val="11.0"/>
        <u/>
      </rPr>
      <t>Gex 64 - Enter the Gecko (USA).zip</t>
    </r>
  </si>
  <si>
    <r>
      <rPr>
        <rFont val="&quot;Helvetica Neue&quot;, Helvetica, Arial, sans-serif"/>
        <color rgb="FF1155CC"/>
        <sz val="11.0"/>
        <u/>
      </rPr>
      <t>Glamorous Zombie Flakes (World) (Aftermarket) (Unl).zip</t>
    </r>
  </si>
  <si>
    <r>
      <rPr>
        <rFont val="&quot;Helvetica Neue&quot;, Helvetica, Arial, sans-serif"/>
        <color rgb="FF1155CC"/>
        <sz val="11.0"/>
        <u/>
      </rPr>
      <t>Glover (Europe) (En,Fr,De).zip</t>
    </r>
  </si>
  <si>
    <r>
      <rPr>
        <rFont val="&quot;Helvetica Neue&quot;, Helvetica, Arial, sans-serif"/>
        <color rgb="FF1155CC"/>
        <sz val="11.0"/>
        <u/>
      </rPr>
      <t>Glover (USA) (1998-07-16) (Beta) [b].zip</t>
    </r>
  </si>
  <si>
    <r>
      <rPr>
        <rFont val="&quot;Helvetica Neue&quot;, Helvetica, Arial, sans-serif"/>
        <color rgb="FF1155CC"/>
        <sz val="11.0"/>
        <u/>
      </rPr>
      <t>Glover (USA) (1998-09-04) (Beta).zip</t>
    </r>
  </si>
  <si>
    <r>
      <rPr>
        <rFont val="&quot;Helvetica Neue&quot;, Helvetica, Arial, sans-serif"/>
        <color rgb="FF1155CC"/>
        <sz val="11.0"/>
        <u/>
      </rPr>
      <t>Glover (USA) (En,Fr,De) (Aftermarket) (Unl).zip</t>
    </r>
  </si>
  <si>
    <r>
      <rPr>
        <rFont val="&quot;Helvetica Neue&quot;, Helvetica, Arial, sans-serif"/>
        <color rgb="FF1155CC"/>
        <sz val="11.0"/>
        <u/>
      </rPr>
      <t>Glover (USA).zip</t>
    </r>
  </si>
  <si>
    <r>
      <rPr>
        <rFont val="&quot;Helvetica Neue&quot;, Helvetica, Arial, sans-serif"/>
        <color rgb="FF1155CC"/>
        <sz val="11.0"/>
        <u/>
      </rPr>
      <t>Glover 2 (USA) (Proto 1).zip</t>
    </r>
  </si>
  <si>
    <r>
      <rPr>
        <rFont val="&quot;Helvetica Neue&quot;, Helvetica, Arial, sans-serif"/>
        <color rgb="FF1155CC"/>
        <sz val="11.0"/>
        <u/>
      </rPr>
      <t>Glover 2 (USA) (Proto 2).zip</t>
    </r>
  </si>
  <si>
    <r>
      <rPr>
        <rFont val="&quot;Helvetica Neue&quot;, Helvetica, Arial, sans-serif"/>
        <color rgb="FF1155CC"/>
        <sz val="11.0"/>
        <u/>
      </rPr>
      <t>Goemon's Great Adventure (USA).zip</t>
    </r>
  </si>
  <si>
    <r>
      <rPr>
        <rFont val="&quot;Helvetica Neue&quot;, Helvetica, Arial, sans-serif"/>
        <color rgb="FF1155CC"/>
        <sz val="11.0"/>
        <u/>
      </rPr>
      <t>Goemon - Mononoke Sugoroku (Japan).zip</t>
    </r>
  </si>
  <si>
    <r>
      <rPr>
        <rFont val="&quot;Helvetica Neue&quot;, Helvetica, Arial, sans-serif"/>
        <color rgb="FF1155CC"/>
        <sz val="11.0"/>
        <u/>
      </rPr>
      <t>GoldenEye 007 (Europe).zip</t>
    </r>
  </si>
  <si>
    <r>
      <rPr>
        <rFont val="&quot;Helvetica Neue&quot;, Helvetica, Arial, sans-serif"/>
        <color rgb="FF1155CC"/>
        <sz val="11.0"/>
        <u/>
      </rPr>
      <t>GoldenEye 007 (Japan) (Switch Online).zip</t>
    </r>
  </si>
  <si>
    <r>
      <rPr>
        <rFont val="&quot;Helvetica Neue&quot;, Helvetica, Arial, sans-serif"/>
        <color rgb="FF1155CC"/>
        <sz val="11.0"/>
        <u/>
      </rPr>
      <t>GoldenEye 007 (Japan).zip</t>
    </r>
  </si>
  <si>
    <r>
      <rPr>
        <rFont val="&quot;Helvetica Neue&quot;, Helvetica, Arial, sans-serif"/>
        <color rgb="FF1155CC"/>
        <sz val="11.0"/>
        <u/>
      </rPr>
      <t>GoldenEye 007 (USA).zip</t>
    </r>
  </si>
  <si>
    <r>
      <rPr>
        <rFont val="&quot;Helvetica Neue&quot;, Helvetica, Arial, sans-serif"/>
        <color rgb="FF1155CC"/>
        <sz val="11.0"/>
        <u/>
      </rPr>
      <t>GoldenEye 007 (USA, Europe) (Switch Online).zip</t>
    </r>
  </si>
  <si>
    <r>
      <rPr>
        <rFont val="&quot;Helvetica Neue&quot;, Helvetica, Arial, sans-serif"/>
        <color rgb="FF1155CC"/>
        <sz val="11.0"/>
        <u/>
      </rPr>
      <t>Golden Nugget 64 (USA).zip</t>
    </r>
  </si>
  <si>
    <r>
      <rPr>
        <rFont val="&quot;Helvetica Neue&quot;, Helvetica, Arial, sans-serif"/>
        <color rgb="FF1155CC"/>
        <sz val="11.0"/>
        <u/>
      </rPr>
      <t>HSV Adventure Racing! (Australia).zip</t>
    </r>
  </si>
  <si>
    <r>
      <rPr>
        <rFont val="&quot;Helvetica Neue&quot;, Helvetica, Arial, sans-serif"/>
        <color rgb="FF1155CC"/>
        <sz val="11.0"/>
        <u/>
      </rPr>
      <t>Hamster Monogatari 64 (Japan).zip</t>
    </r>
  </si>
  <si>
    <r>
      <rPr>
        <rFont val="&quot;Helvetica Neue&quot;, Helvetica, Arial, sans-serif"/>
        <color rgb="FF1155CC"/>
        <sz val="11.0"/>
        <u/>
      </rPr>
      <t>Harukanaru Augusta - Masters '98 (Japan).zip</t>
    </r>
  </si>
  <si>
    <r>
      <rPr>
        <rFont val="&quot;Helvetica Neue&quot;, Helvetica, Arial, sans-serif"/>
        <color rgb="FF1155CC"/>
        <sz val="11.0"/>
        <u/>
      </rPr>
      <t>Harvest Moon 64 (USA).zip</t>
    </r>
  </si>
  <si>
    <r>
      <rPr>
        <rFont val="&quot;Helvetica Neue&quot;, Helvetica, Arial, sans-serif"/>
        <color rgb="FF1155CC"/>
        <sz val="11.0"/>
        <u/>
      </rPr>
      <t>Heiwa Pachinko World 64 (Japan).zip</t>
    </r>
  </si>
  <si>
    <r>
      <rPr>
        <rFont val="&quot;Helvetica Neue&quot;, Helvetica, Arial, sans-serif"/>
        <color rgb="FF1155CC"/>
        <sz val="11.0"/>
        <u/>
      </rPr>
      <t>Hercules - The Legendary Journeys (Europe) (En,Fr,De,Es,It,Nl).zip</t>
    </r>
  </si>
  <si>
    <r>
      <rPr>
        <rFont val="&quot;Helvetica Neue&quot;, Helvetica, Arial, sans-serif"/>
        <color rgb="FF1155CC"/>
        <sz val="11.0"/>
        <u/>
      </rPr>
      <t>Hercules - The Legendary Journeys (USA) (Beta 1).zip</t>
    </r>
  </si>
  <si>
    <r>
      <rPr>
        <rFont val="&quot;Helvetica Neue&quot;, Helvetica, Arial, sans-serif"/>
        <color rgb="FF1155CC"/>
        <sz val="11.0"/>
        <u/>
      </rPr>
      <t>Hercules - The Legendary Journeys (USA) (Beta 2).zip</t>
    </r>
  </si>
  <si>
    <r>
      <rPr>
        <rFont val="&quot;Helvetica Neue&quot;, Helvetica, Arial, sans-serif"/>
        <color rgb="FF1155CC"/>
        <sz val="11.0"/>
        <u/>
      </rPr>
      <t>Hercules - The Legendary Journeys (USA).zip</t>
    </r>
  </si>
  <si>
    <r>
      <rPr>
        <rFont val="&quot;Helvetica Neue&quot;, Helvetica, Arial, sans-serif"/>
        <color rgb="FF1155CC"/>
        <sz val="11.0"/>
        <u/>
      </rPr>
      <t>Hexen (Europe).zip</t>
    </r>
  </si>
  <si>
    <r>
      <rPr>
        <rFont val="&quot;Helvetica Neue&quot;, Helvetica, Arial, sans-serif"/>
        <color rgb="FF1155CC"/>
        <sz val="11.0"/>
        <u/>
      </rPr>
      <t>Hexen (France).zip</t>
    </r>
  </si>
  <si>
    <r>
      <rPr>
        <rFont val="&quot;Helvetica Neue&quot;, Helvetica, Arial, sans-serif"/>
        <color rgb="FF1155CC"/>
        <sz val="11.0"/>
        <u/>
      </rPr>
      <t>Hexen (Germany).zip</t>
    </r>
  </si>
  <si>
    <r>
      <rPr>
        <rFont val="&quot;Helvetica Neue&quot;, Helvetica, Arial, sans-serif"/>
        <color rgb="FF1155CC"/>
        <sz val="11.0"/>
        <u/>
      </rPr>
      <t>Hexen (Japan).zip</t>
    </r>
  </si>
  <si>
    <r>
      <rPr>
        <rFont val="&quot;Helvetica Neue&quot;, Helvetica, Arial, sans-serif"/>
        <color rgb="FF1155CC"/>
        <sz val="11.0"/>
        <u/>
      </rPr>
      <t>Hexen (USA).zip</t>
    </r>
  </si>
  <si>
    <r>
      <rPr>
        <rFont val="&quot;Helvetica Neue&quot;, Helvetica, Arial, sans-serif"/>
        <color rgb="FF1155CC"/>
        <sz val="11.0"/>
        <u/>
      </rPr>
      <t>Hey You, Pikachu! (USA).zip</t>
    </r>
  </si>
  <si>
    <r>
      <rPr>
        <rFont val="&quot;Helvetica Neue&quot;, Helvetica, Arial, sans-serif"/>
        <color rgb="FF1155CC"/>
        <sz val="11.0"/>
        <u/>
      </rPr>
      <t>Hiryuu no Ken Twin (Japan).zip</t>
    </r>
  </si>
  <si>
    <r>
      <rPr>
        <rFont val="&quot;Helvetica Neue&quot;, Helvetica, Arial, sans-serif"/>
        <color rgb="FF1155CC"/>
        <sz val="11.0"/>
        <u/>
      </rPr>
      <t>Holy Magic Century (Europe).zip</t>
    </r>
  </si>
  <si>
    <r>
      <rPr>
        <rFont val="&quot;Helvetica Neue&quot;, Helvetica, Arial, sans-serif"/>
        <color rgb="FF1155CC"/>
        <sz val="11.0"/>
        <u/>
      </rPr>
      <t>Holy Magic Century (France).zip</t>
    </r>
  </si>
  <si>
    <r>
      <rPr>
        <rFont val="&quot;Helvetica Neue&quot;, Helvetica, Arial, sans-serif"/>
        <color rgb="FF1155CC"/>
        <sz val="11.0"/>
        <u/>
      </rPr>
      <t>Holy Magic Century (Germany).zip</t>
    </r>
  </si>
  <si>
    <r>
      <rPr>
        <rFont val="&quot;Helvetica Neue&quot;, Helvetica, Arial, sans-serif"/>
        <color rgb="FF1155CC"/>
        <sz val="11.0"/>
        <u/>
      </rPr>
      <t>Hoshi no Kirby 64 (Japan) (Rev 1).zip</t>
    </r>
  </si>
  <si>
    <r>
      <rPr>
        <rFont val="&quot;Helvetica Neue&quot;, Helvetica, Arial, sans-serif"/>
        <color rgb="FF1155CC"/>
        <sz val="11.0"/>
        <u/>
      </rPr>
      <t>Hoshi no Kirby 64 (Japan) (Rev 2).zip</t>
    </r>
  </si>
  <si>
    <r>
      <rPr>
        <rFont val="&quot;Helvetica Neue&quot;, Helvetica, Arial, sans-serif"/>
        <color rgb="FF1155CC"/>
        <sz val="11.0"/>
        <u/>
      </rPr>
      <t>Hoshi no Kirby 64 (Japan) (Rev 3).zip</t>
    </r>
  </si>
  <si>
    <r>
      <rPr>
        <rFont val="&quot;Helvetica Neue&quot;, Helvetica, Arial, sans-serif"/>
        <color rgb="FF1155CC"/>
        <sz val="11.0"/>
        <u/>
      </rPr>
      <t>Hoshi no Kirby 64 (Japan).zip</t>
    </r>
  </si>
  <si>
    <r>
      <rPr>
        <rFont val="&quot;Helvetica Neue&quot;, Helvetica, Arial, sans-serif"/>
        <color rgb="FF1155CC"/>
        <sz val="11.0"/>
        <u/>
      </rPr>
      <t>Hot Wheels - Turbo Racing (Europe) (En,Fr,De).zip</t>
    </r>
  </si>
  <si>
    <r>
      <rPr>
        <rFont val="&quot;Helvetica Neue&quot;, Helvetica, Arial, sans-serif"/>
        <color rgb="FF1155CC"/>
        <sz val="11.0"/>
        <u/>
      </rPr>
      <t>Hot Wheels - Turbo Racing (USA).zip</t>
    </r>
  </si>
  <si>
    <r>
      <rPr>
        <rFont val="&quot;Helvetica Neue&quot;, Helvetica, Arial, sans-serif"/>
        <color rgb="FF1155CC"/>
        <sz val="11.0"/>
        <u/>
      </rPr>
      <t>Human Grand Prix - The New Generation (Japan).zip</t>
    </r>
  </si>
  <si>
    <r>
      <rPr>
        <rFont val="&quot;Helvetica Neue&quot;, Helvetica, Arial, sans-serif"/>
        <color rgb="FF1155CC"/>
        <sz val="11.0"/>
        <u/>
      </rPr>
      <t>Hybrid Heaven (Europe) (En,Fr,De).zip</t>
    </r>
  </si>
  <si>
    <r>
      <rPr>
        <rFont val="&quot;Helvetica Neue&quot;, Helvetica, Arial, sans-serif"/>
        <color rgb="FF1155CC"/>
        <sz val="11.0"/>
        <u/>
      </rPr>
      <t>Hybrid Heaven (Japan).zip</t>
    </r>
  </si>
  <si>
    <r>
      <rPr>
        <rFont val="&quot;Helvetica Neue&quot;, Helvetica, Arial, sans-serif"/>
        <color rgb="FF1155CC"/>
        <sz val="11.0"/>
        <u/>
      </rPr>
      <t>Hybrid Heaven (USA).zip</t>
    </r>
  </si>
  <si>
    <r>
      <rPr>
        <rFont val="&quot;Helvetica Neue&quot;, Helvetica, Arial, sans-serif"/>
        <color rgb="FF1155CC"/>
        <sz val="11.0"/>
        <u/>
      </rPr>
      <t>Hydro Thunder (Europe).zip</t>
    </r>
  </si>
  <si>
    <r>
      <rPr>
        <rFont val="&quot;Helvetica Neue&quot;, Helvetica, Arial, sans-serif"/>
        <color rgb="FF1155CC"/>
        <sz val="11.0"/>
        <u/>
      </rPr>
      <t>Hydro Thunder (France).zip</t>
    </r>
  </si>
  <si>
    <r>
      <rPr>
        <rFont val="&quot;Helvetica Neue&quot;, Helvetica, Arial, sans-serif"/>
        <color rgb="FF1155CC"/>
        <sz val="11.0"/>
        <u/>
      </rPr>
      <t>Hydro Thunder (USA) (LodgeNet).zip</t>
    </r>
  </si>
  <si>
    <r>
      <rPr>
        <rFont val="&quot;Helvetica Neue&quot;, Helvetica, Arial, sans-serif"/>
        <color rgb="FF1155CC"/>
        <sz val="11.0"/>
        <u/>
      </rPr>
      <t>Hydro Thunder (USA).zip</t>
    </r>
  </si>
  <si>
    <r>
      <rPr>
        <rFont val="&quot;Helvetica Neue&quot;, Helvetica, Arial, sans-serif"/>
        <color rgb="FF1155CC"/>
        <sz val="11.0"/>
        <u/>
      </rPr>
      <t>Hyper Olympics in Nagano 64 (Japan).zip</t>
    </r>
  </si>
  <si>
    <r>
      <rPr>
        <rFont val="&quot;Helvetica Neue&quot;, Helvetica, Arial, sans-serif"/>
        <color rgb="FF1155CC"/>
        <sz val="11.0"/>
        <u/>
      </rPr>
      <t>Ide Yosuke no Mahjong Juku (Japan).zip</t>
    </r>
  </si>
  <si>
    <r>
      <rPr>
        <rFont val="&quot;Helvetica Neue&quot;, Helvetica, Arial, sans-serif"/>
        <color rgb="FF1155CC"/>
        <sz val="11.0"/>
        <u/>
      </rPr>
      <t>Iggy's Reckin' Balls (Europe).zip</t>
    </r>
  </si>
  <si>
    <r>
      <rPr>
        <rFont val="&quot;Helvetica Neue&quot;, Helvetica, Arial, sans-serif"/>
        <color rgb="FF1155CC"/>
        <sz val="11.0"/>
        <u/>
      </rPr>
      <t>Iggy's Reckin' Balls (USA) (Beta).zip</t>
    </r>
  </si>
  <si>
    <r>
      <rPr>
        <rFont val="&quot;Helvetica Neue&quot;, Helvetica, Arial, sans-serif"/>
        <color rgb="FF1155CC"/>
        <sz val="11.0"/>
        <u/>
      </rPr>
      <t>Iggy's Reckin' Balls (USA).zip</t>
    </r>
  </si>
  <si>
    <r>
      <rPr>
        <rFont val="&quot;Helvetica Neue&quot;, Helvetica, Arial, sans-serif"/>
        <color rgb="FF1155CC"/>
        <sz val="11.0"/>
        <u/>
      </rPr>
      <t>Iggy-kun no Bura Bura Poyon (Japan).zip</t>
    </r>
  </si>
  <si>
    <r>
      <rPr>
        <rFont val="&quot;Helvetica Neue&quot;, Helvetica, Arial, sans-serif"/>
        <color rgb="FF1155CC"/>
        <sz val="11.0"/>
        <u/>
      </rPr>
      <t>In-Fisherman - Bass Hunter 64 (Europe).zip</t>
    </r>
  </si>
  <si>
    <r>
      <rPr>
        <rFont val="&quot;Helvetica Neue&quot;, Helvetica, Arial, sans-serif"/>
        <color rgb="FF1155CC"/>
        <sz val="11.0"/>
        <u/>
      </rPr>
      <t>In-Fisherman - Bass Hunter 64 (USA).zip</t>
    </r>
  </si>
  <si>
    <r>
      <rPr>
        <rFont val="&quot;Helvetica Neue&quot;, Helvetica, Arial, sans-serif"/>
        <color rgb="FF1155CC"/>
        <sz val="11.0"/>
        <u/>
      </rPr>
      <t>Indiana Jones and the Infernal Machine (Australia) (Proto).zip</t>
    </r>
  </si>
  <si>
    <r>
      <rPr>
        <rFont val="&quot;Helvetica Neue&quot;, Helvetica, Arial, sans-serif"/>
        <color rgb="FF1155CC"/>
        <sz val="11.0"/>
        <u/>
      </rPr>
      <t>Indiana Jones and the Infernal Machine (USA).zip</t>
    </r>
  </si>
  <si>
    <r>
      <rPr>
        <rFont val="&quot;Helvetica Neue&quot;, Helvetica, Arial, sans-serif"/>
        <color rgb="FF1155CC"/>
        <sz val="11.0"/>
        <u/>
      </rPr>
      <t>Indy Racing 2000 (USA).zip</t>
    </r>
  </si>
  <si>
    <r>
      <rPr>
        <rFont val="&quot;Helvetica Neue&quot;, Helvetica, Arial, sans-serif"/>
        <color rgb="FF1155CC"/>
        <sz val="11.0"/>
        <u/>
      </rPr>
      <t>International Superstar Soccer '98 (Europe) (Beta) (1998-03-02).zip</t>
    </r>
  </si>
  <si>
    <r>
      <rPr>
        <rFont val="&quot;Helvetica Neue&quot;, Helvetica, Arial, sans-serif"/>
        <color rgb="FF1155CC"/>
        <sz val="11.0"/>
        <u/>
      </rPr>
      <t>International Superstar Soccer '98 (Europe).zip</t>
    </r>
  </si>
  <si>
    <r>
      <rPr>
        <rFont val="&quot;Helvetica Neue&quot;, Helvetica, Arial, sans-serif"/>
        <color rgb="FF1155CC"/>
        <sz val="11.0"/>
        <u/>
      </rPr>
      <t>International Superstar Soccer '98 (USA).zip</t>
    </r>
  </si>
  <si>
    <r>
      <rPr>
        <rFont val="&quot;Helvetica Neue&quot;, Helvetica, Arial, sans-serif"/>
        <color rgb="FF1155CC"/>
        <sz val="11.0"/>
        <u/>
      </rPr>
      <t>International Superstar Soccer 64 (Europe).zip</t>
    </r>
  </si>
  <si>
    <r>
      <rPr>
        <rFont val="&quot;Helvetica Neue&quot;, Helvetica, Arial, sans-serif"/>
        <color rgb="FF1155CC"/>
        <sz val="11.0"/>
        <u/>
      </rPr>
      <t>International Superstar Soccer 64 (USA).zip</t>
    </r>
  </si>
  <si>
    <r>
      <rPr>
        <rFont val="&quot;Helvetica Neue&quot;, Helvetica, Arial, sans-serif"/>
        <color rgb="FF1155CC"/>
        <sz val="11.0"/>
        <u/>
      </rPr>
      <t>International Superstar Soccer 2000 (Europe) (En,De).zip</t>
    </r>
  </si>
  <si>
    <r>
      <rPr>
        <rFont val="&quot;Helvetica Neue&quot;, Helvetica, Arial, sans-serif"/>
        <color rgb="FF1155CC"/>
        <sz val="11.0"/>
        <u/>
      </rPr>
      <t>International Superstar Soccer 2000 (Europe) (Fr,It).zip</t>
    </r>
  </si>
  <si>
    <r>
      <rPr>
        <rFont val="&quot;Helvetica Neue&quot;, Helvetica, Arial, sans-serif"/>
        <color rgb="FF1155CC"/>
        <sz val="11.0"/>
        <u/>
      </rPr>
      <t>International Superstar Soccer 2000 (USA) (En,Es) (Rev 1).zip</t>
    </r>
  </si>
  <si>
    <r>
      <rPr>
        <rFont val="&quot;Helvetica Neue&quot;, Helvetica, Arial, sans-serif"/>
        <color rgb="FF1155CC"/>
        <sz val="11.0"/>
        <u/>
      </rPr>
      <t>International Superstar Soccer 2000 (USA) (En,Es).zip</t>
    </r>
  </si>
  <si>
    <r>
      <rPr>
        <rFont val="&quot;Helvetica Neue&quot;, Helvetica, Arial, sans-serif"/>
        <color rgb="FF1155CC"/>
        <sz val="11.0"/>
        <u/>
      </rPr>
      <t>International Track &amp; Field - Summer Games (Europe) (En,Fr,De).zip</t>
    </r>
  </si>
  <si>
    <r>
      <rPr>
        <rFont val="&quot;Helvetica Neue&quot;, Helvetica, Arial, sans-serif"/>
        <color rgb="FF1155CC"/>
        <sz val="11.0"/>
        <u/>
      </rPr>
      <t>International Track &amp; Field 2000 (USA).zip</t>
    </r>
  </si>
  <si>
    <r>
      <rPr>
        <rFont val="&quot;Helvetica Neue&quot;, Helvetica, Arial, sans-serif"/>
        <color rgb="FF1155CC"/>
        <sz val="11.0"/>
        <u/>
      </rPr>
      <t>Itoi Shigesato no Bass Tsuri No. 1 Kettei Ban! (Japan).zip</t>
    </r>
  </si>
  <si>
    <r>
      <rPr>
        <rFont val="&quot;Helvetica Neue&quot;, Helvetica, Arial, sans-serif"/>
        <color rgb="FF1155CC"/>
        <sz val="11.0"/>
        <u/>
      </rPr>
      <t>J.League Dynamite Soccer 64 (Japan).zip</t>
    </r>
  </si>
  <si>
    <r>
      <rPr>
        <rFont val="&quot;Helvetica Neue&quot;, Helvetica, Arial, sans-serif"/>
        <color rgb="FF1155CC"/>
        <sz val="11.0"/>
        <u/>
      </rPr>
      <t>J.League Eleven Beat 1997 (Japan).zip</t>
    </r>
  </si>
  <si>
    <r>
      <rPr>
        <rFont val="&quot;Helvetica Neue&quot;, Helvetica, Arial, sans-serif"/>
        <color rgb="FF1155CC"/>
        <sz val="11.0"/>
        <u/>
      </rPr>
      <t>J.League Live 64 (Japan).zip</t>
    </r>
  </si>
  <si>
    <r>
      <rPr>
        <rFont val="&quot;Helvetica Neue&quot;, Helvetica, Arial, sans-serif"/>
        <color rgb="FF1155CC"/>
        <sz val="11.0"/>
        <u/>
      </rPr>
      <t>J.League Tactics Soccer (Japan) (Rev 1).zip</t>
    </r>
  </si>
  <si>
    <r>
      <rPr>
        <rFont val="&quot;Helvetica Neue&quot;, Helvetica, Arial, sans-serif"/>
        <color rgb="FF1155CC"/>
        <sz val="11.0"/>
        <u/>
      </rPr>
      <t>J.League Tactics Soccer (Japan).zip</t>
    </r>
  </si>
  <si>
    <r>
      <rPr>
        <rFont val="&quot;Helvetica Neue&quot;, Helvetica, Arial, sans-serif"/>
        <color rgb="FF1155CC"/>
        <sz val="11.0"/>
        <u/>
      </rPr>
      <t>Jangou Simulation Mahjong Dou 64 (Japan).zip</t>
    </r>
  </si>
  <si>
    <r>
      <rPr>
        <rFont val="&quot;Helvetica Neue&quot;, Helvetica, Arial, sans-serif"/>
        <color rgb="FF1155CC"/>
        <sz val="11.0"/>
        <u/>
      </rPr>
      <t>Jeopardy! (USA).zip</t>
    </r>
  </si>
  <si>
    <r>
      <rPr>
        <rFont val="&quot;Helvetica Neue&quot;, Helvetica, Arial, sans-serif"/>
        <color rgb="FF1155CC"/>
        <sz val="11.0"/>
        <u/>
      </rPr>
      <t>Jeremy McGrath Supercross 2000 (Europe).zip</t>
    </r>
  </si>
  <si>
    <r>
      <rPr>
        <rFont val="&quot;Helvetica Neue&quot;, Helvetica, Arial, sans-serif"/>
        <color rgb="FF1155CC"/>
        <sz val="11.0"/>
        <u/>
      </rPr>
      <t>Jeremy McGrath Supercross 2000 (USA) (Beta).zip</t>
    </r>
  </si>
  <si>
    <r>
      <rPr>
        <rFont val="&quot;Helvetica Neue&quot;, Helvetica, Arial, sans-serif"/>
        <color rgb="FF1155CC"/>
        <sz val="11.0"/>
        <u/>
      </rPr>
      <t>Jeremy McGrath Supercross 2000 (USA).zip</t>
    </r>
  </si>
  <si>
    <r>
      <rPr>
        <rFont val="&quot;Helvetica Neue&quot;, Helvetica, Arial, sans-serif"/>
        <color rgb="FF1155CC"/>
        <sz val="11.0"/>
        <u/>
      </rPr>
      <t>Jet Force Gemini (Europe) (En,Fr,De,Es).zip</t>
    </r>
  </si>
  <si>
    <r>
      <rPr>
        <rFont val="&quot;Helvetica Neue&quot;, Helvetica, Arial, sans-serif"/>
        <color rgb="FF1155CC"/>
        <sz val="11.0"/>
        <u/>
      </rPr>
      <t>Jet Force Gemini (USA) (Demo) (Kiosk).zip</t>
    </r>
  </si>
  <si>
    <r>
      <rPr>
        <rFont val="&quot;Helvetica Neue&quot;, Helvetica, Arial, sans-serif"/>
        <color rgb="FF1155CC"/>
        <sz val="11.0"/>
        <u/>
      </rPr>
      <t>Jet Force Gemini (USA).zip</t>
    </r>
  </si>
  <si>
    <r>
      <rPr>
        <rFont val="&quot;Helvetica Neue&quot;, Helvetica, Arial, sans-serif"/>
        <color rgb="FF1155CC"/>
        <sz val="11.0"/>
        <u/>
      </rPr>
      <t>Jikkyou G1 Stable (Japan) (Rev 1).zip</t>
    </r>
  </si>
  <si>
    <r>
      <rPr>
        <rFont val="&quot;Helvetica Neue&quot;, Helvetica, Arial, sans-serif"/>
        <color rgb="FF1155CC"/>
        <sz val="11.0"/>
        <u/>
      </rPr>
      <t>Jikkyou G1 Stable (Japan).zip</t>
    </r>
  </si>
  <si>
    <r>
      <rPr>
        <rFont val="&quot;Helvetica Neue&quot;, Helvetica, Arial, sans-serif"/>
        <color rgb="FF1155CC"/>
        <sz val="11.0"/>
        <u/>
      </rPr>
      <t>Jikkyou J.League 1999 - Perfect Striker 2 (Japan) (Rev 1).zip</t>
    </r>
  </si>
  <si>
    <r>
      <rPr>
        <rFont val="&quot;Helvetica Neue&quot;, Helvetica, Arial, sans-serif"/>
        <color rgb="FF1155CC"/>
        <sz val="11.0"/>
        <u/>
      </rPr>
      <t>Jikkyou J.League 1999 - Perfect Striker 2 (Japan).zip</t>
    </r>
  </si>
  <si>
    <r>
      <rPr>
        <rFont val="&quot;Helvetica Neue&quot;, Helvetica, Arial, sans-serif"/>
        <color rgb="FF1155CC"/>
        <sz val="11.0"/>
        <u/>
      </rPr>
      <t>Jikkyou J.League Perfect Striker (Japan).zip</t>
    </r>
  </si>
  <si>
    <r>
      <rPr>
        <rFont val="&quot;Helvetica Neue&quot;, Helvetica, Arial, sans-serif"/>
        <color rgb="FF1155CC"/>
        <sz val="11.0"/>
        <u/>
      </rPr>
      <t>Jikkyou Powerful Pro Yakyuu - Basic Ban 2001 (Japan) (Rev 1).zip</t>
    </r>
  </si>
  <si>
    <r>
      <rPr>
        <rFont val="&quot;Helvetica Neue&quot;, Helvetica, Arial, sans-serif"/>
        <color rgb="FF1155CC"/>
        <sz val="11.0"/>
        <u/>
      </rPr>
      <t>Jikkyou Powerful Pro Yakyuu - Basic Ban 2001 (Japan).zip</t>
    </r>
  </si>
  <si>
    <r>
      <rPr>
        <rFont val="&quot;Helvetica Neue&quot;, Helvetica, Arial, sans-serif"/>
        <color rgb="FF1155CC"/>
        <sz val="11.0"/>
        <u/>
      </rPr>
      <t>Jikkyou Powerful Pro Yakyuu 4 (Japan) (Beta) (1996-11-30).zip</t>
    </r>
  </si>
  <si>
    <r>
      <rPr>
        <rFont val="&quot;Helvetica Neue&quot;, Helvetica, Arial, sans-serif"/>
        <color rgb="FF1155CC"/>
        <sz val="11.0"/>
        <u/>
      </rPr>
      <t>Jikkyou Powerful Pro Yakyuu 4 (Japan) (Rev 1).zip</t>
    </r>
  </si>
  <si>
    <r>
      <rPr>
        <rFont val="&quot;Helvetica Neue&quot;, Helvetica, Arial, sans-serif"/>
        <color rgb="FF1155CC"/>
        <sz val="11.0"/>
        <u/>
      </rPr>
      <t>Jikkyou Powerful Pro Yakyuu 4 (Japan).zip</t>
    </r>
  </si>
  <si>
    <r>
      <rPr>
        <rFont val="&quot;Helvetica Neue&quot;, Helvetica, Arial, sans-serif"/>
        <color rgb="FF1155CC"/>
        <sz val="11.0"/>
        <u/>
      </rPr>
      <t>Jikkyou Powerful Pro Yakyuu 5 (Japan) (Rev 1).zip</t>
    </r>
  </si>
  <si>
    <r>
      <rPr>
        <rFont val="&quot;Helvetica Neue&quot;, Helvetica, Arial, sans-serif"/>
        <color rgb="FF1155CC"/>
        <sz val="11.0"/>
        <u/>
      </rPr>
      <t>Jikkyou Powerful Pro Yakyuu 5 (Japan) (Rev 2).zip</t>
    </r>
  </si>
  <si>
    <r>
      <rPr>
        <rFont val="&quot;Helvetica Neue&quot;, Helvetica, Arial, sans-serif"/>
        <color rgb="FF1155CC"/>
        <sz val="11.0"/>
        <u/>
      </rPr>
      <t>Jikkyou Powerful Pro Yakyuu 5 (Japan).zip</t>
    </r>
  </si>
  <si>
    <r>
      <rPr>
        <rFont val="&quot;Helvetica Neue&quot;, Helvetica, Arial, sans-serif"/>
        <color rgb="FF1155CC"/>
        <sz val="11.0"/>
        <u/>
      </rPr>
      <t>Jikkyou Powerful Pro Yakyuu 6 (Japan) (Rev 1).zip</t>
    </r>
  </si>
  <si>
    <r>
      <rPr>
        <rFont val="&quot;Helvetica Neue&quot;, Helvetica, Arial, sans-serif"/>
        <color rgb="FF1155CC"/>
        <sz val="11.0"/>
        <u/>
      </rPr>
      <t>Jikkyou Powerful Pro Yakyuu 6 (Japan) (Rev 2).zip</t>
    </r>
  </si>
  <si>
    <r>
      <rPr>
        <rFont val="&quot;Helvetica Neue&quot;, Helvetica, Arial, sans-serif"/>
        <color rgb="FF1155CC"/>
        <sz val="11.0"/>
        <u/>
      </rPr>
      <t>Jikkyou Powerful Pro Yakyuu 6 (Japan).zip</t>
    </r>
  </si>
  <si>
    <r>
      <rPr>
        <rFont val="&quot;Helvetica Neue&quot;, Helvetica, Arial, sans-serif"/>
        <color rgb="FF1155CC"/>
        <sz val="11.0"/>
        <u/>
      </rPr>
      <t>Jikkyou Powerful Pro Yakyuu 2000 (Japan) (Rev 1).zip</t>
    </r>
  </si>
  <si>
    <r>
      <rPr>
        <rFont val="&quot;Helvetica Neue&quot;, Helvetica, Arial, sans-serif"/>
        <color rgb="FF1155CC"/>
        <sz val="11.0"/>
        <u/>
      </rPr>
      <t>Jikkyou Powerful Pro Yakyuu 2000 (Japan).zip</t>
    </r>
  </si>
  <si>
    <r>
      <rPr>
        <rFont val="&quot;Helvetica Neue&quot;, Helvetica, Arial, sans-serif"/>
        <color rgb="FF1155CC"/>
        <sz val="11.0"/>
        <u/>
      </rPr>
      <t>Jikkyou World Soccer - World Cup France '98 (Japan) (Rev 1).zip</t>
    </r>
  </si>
  <si>
    <r>
      <rPr>
        <rFont val="&quot;Helvetica Neue&quot;, Helvetica, Arial, sans-serif"/>
        <color rgb="FF1155CC"/>
        <sz val="11.0"/>
        <u/>
      </rPr>
      <t>Jikkyou World Soccer - World Cup France '98 (Japan) (Rev 2).zip</t>
    </r>
  </si>
  <si>
    <r>
      <rPr>
        <rFont val="&quot;Helvetica Neue&quot;, Helvetica, Arial, sans-serif"/>
        <color rgb="FF1155CC"/>
        <sz val="11.0"/>
        <u/>
      </rPr>
      <t>Jikkyou World Soccer - World Cup France '98 (Japan).zip</t>
    </r>
  </si>
  <si>
    <r>
      <rPr>
        <rFont val="&quot;Helvetica Neue&quot;, Helvetica, Arial, sans-serif"/>
        <color rgb="FF1155CC"/>
        <sz val="11.0"/>
        <u/>
      </rPr>
      <t>Jikkyou World Soccer 3 (Japan).zip</t>
    </r>
  </si>
  <si>
    <r>
      <rPr>
        <rFont val="&quot;Helvetica Neue&quot;, Helvetica, Arial, sans-serif"/>
        <color rgb="FF1155CC"/>
        <sz val="11.0"/>
        <u/>
      </rPr>
      <t>Jikuu Senshi Turok (Japan).zip</t>
    </r>
  </si>
  <si>
    <r>
      <rPr>
        <rFont val="&quot;Helvetica Neue&quot;, Helvetica, Arial, sans-serif"/>
        <color rgb="FF1155CC"/>
        <sz val="11.0"/>
        <u/>
      </rPr>
      <t>Jinsei Game 64 (Japan).zip</t>
    </r>
  </si>
  <si>
    <r>
      <rPr>
        <rFont val="&quot;Helvetica Neue&quot;, Helvetica, Arial, sans-serif"/>
        <color rgb="FF1155CC"/>
        <sz val="11.0"/>
        <u/>
      </rPr>
      <t>John Romero's Daikatana (Europe) (En,Fr,De).zip</t>
    </r>
  </si>
  <si>
    <r>
      <rPr>
        <rFont val="&quot;Helvetica Neue&quot;, Helvetica, Arial, sans-serif"/>
        <color rgb="FF1155CC"/>
        <sz val="11.0"/>
        <u/>
      </rPr>
      <t>John Romero's Daikatana (Japan).zip</t>
    </r>
  </si>
  <si>
    <r>
      <rPr>
        <rFont val="&quot;Helvetica Neue&quot;, Helvetica, Arial, sans-serif"/>
        <color rgb="FF1155CC"/>
        <sz val="11.0"/>
        <u/>
      </rPr>
      <t>John Romero's Daikatana (USA).zip</t>
    </r>
  </si>
  <si>
    <r>
      <rPr>
        <rFont val="&quot;Helvetica Neue&quot;, Helvetica, Arial, sans-serif"/>
        <color rgb="FF1155CC"/>
        <sz val="11.0"/>
        <u/>
      </rPr>
      <t>Juic'n 64 (World) (N64brew Game Jam 2020) (NTSC) (Aftermarket) (Unl).zip</t>
    </r>
  </si>
  <si>
    <r>
      <rPr>
        <rFont val="&quot;Helvetica Neue&quot;, Helvetica, Arial, sans-serif"/>
        <color rgb="FF1155CC"/>
        <sz val="11.0"/>
        <u/>
      </rPr>
      <t>Juic'n 64 (World) (N64brew Game Jam 2020) (PAL) (Aftermarket) (Unl).zip</t>
    </r>
  </si>
  <si>
    <r>
      <rPr>
        <rFont val="&quot;Helvetica Neue&quot;, Helvetica, Arial, sans-serif"/>
        <color rgb="FF1155CC"/>
        <sz val="11.0"/>
        <u/>
      </rPr>
      <t>Kakutou Denshou - F-Cup Maniax (Japan).zip</t>
    </r>
  </si>
  <si>
    <r>
      <rPr>
        <rFont val="&quot;Helvetica Neue&quot;, Helvetica, Arial, sans-serif"/>
        <color rgb="FF1155CC"/>
        <sz val="11.0"/>
        <u/>
      </rPr>
      <t>Ken Griffey Jr.'s Slugfest (USA).zip</t>
    </r>
  </si>
  <si>
    <r>
      <rPr>
        <rFont val="&quot;Helvetica Neue&quot;, Helvetica, Arial, sans-serif"/>
        <color rgb="FF1155CC"/>
        <sz val="11.0"/>
        <u/>
      </rPr>
      <t>Killer Instinct Gold (Europe).zip</t>
    </r>
  </si>
  <si>
    <r>
      <rPr>
        <rFont val="&quot;Helvetica Neue&quot;, Helvetica, Arial, sans-serif"/>
        <color rgb="FF1155CC"/>
        <sz val="11.0"/>
        <u/>
      </rPr>
      <t>Killer Instinct Gold (USA) (Rev 1).zip</t>
    </r>
  </si>
  <si>
    <r>
      <rPr>
        <rFont val="&quot;Helvetica Neue&quot;, Helvetica, Arial, sans-serif"/>
        <color rgb="FF1155CC"/>
        <sz val="11.0"/>
        <u/>
      </rPr>
      <t>Killer Instinct Gold (USA) (Rev 2).zip</t>
    </r>
  </si>
  <si>
    <r>
      <rPr>
        <rFont val="&quot;Helvetica Neue&quot;, Helvetica, Arial, sans-serif"/>
        <color rgb="FF1155CC"/>
        <sz val="11.0"/>
        <u/>
      </rPr>
      <t>Killer Instinct Gold (USA).zip</t>
    </r>
  </si>
  <si>
    <r>
      <rPr>
        <rFont val="&quot;Helvetica Neue&quot;, Helvetica, Arial, sans-serif"/>
        <color rgb="FF1155CC"/>
        <sz val="11.0"/>
        <u/>
      </rPr>
      <t>King Hill 64 - Extreme Snowboarding (Japan).zip</t>
    </r>
  </si>
  <si>
    <r>
      <rPr>
        <rFont val="&quot;Helvetica Neue&quot;, Helvetica, Arial, sans-serif"/>
        <color rgb="FF1155CC"/>
        <sz val="11.0"/>
        <u/>
      </rPr>
      <t>Kiratto Kaiketsu! 64 Tanteidan (Japan).zip</t>
    </r>
  </si>
  <si>
    <r>
      <rPr>
        <rFont val="&quot;Helvetica Neue&quot;, Helvetica, Arial, sans-serif"/>
        <color rgb="FF1155CC"/>
        <sz val="11.0"/>
        <u/>
      </rPr>
      <t>Kirby 64 - The Crystal Shards (Europe).zip</t>
    </r>
  </si>
  <si>
    <r>
      <rPr>
        <rFont val="&quot;Helvetica Neue&quot;, Helvetica, Arial, sans-serif"/>
        <color rgb="FF1155CC"/>
        <sz val="11.0"/>
        <u/>
      </rPr>
      <t>Kirby 64 - The Crystal Shards (USA) (LodgeNet).zip</t>
    </r>
  </si>
  <si>
    <r>
      <rPr>
        <rFont val="&quot;Helvetica Neue&quot;, Helvetica, Arial, sans-serif"/>
        <color rgb="FF1155CC"/>
        <sz val="11.0"/>
        <u/>
      </rPr>
      <t>Kirby 64 - The Crystal Shards (USA).zip</t>
    </r>
  </si>
  <si>
    <r>
      <rPr>
        <rFont val="&quot;Helvetica Neue&quot;, Helvetica, Arial, sans-serif"/>
        <color rgb="FF1155CC"/>
        <sz val="11.0"/>
        <u/>
      </rPr>
      <t>Knife Edge - Nose Gunner (Europe).zip</t>
    </r>
  </si>
  <si>
    <r>
      <rPr>
        <rFont val="&quot;Helvetica Neue&quot;, Helvetica, Arial, sans-serif"/>
        <color rgb="FF1155CC"/>
        <sz val="11.0"/>
        <u/>
      </rPr>
      <t>Knife Edge - Nose Gunner (Japan).zip</t>
    </r>
  </si>
  <si>
    <r>
      <rPr>
        <rFont val="&quot;Helvetica Neue&quot;, Helvetica, Arial, sans-serif"/>
        <color rgb="FF1155CC"/>
        <sz val="11.0"/>
        <u/>
      </rPr>
      <t>Knife Edge - Nose Gunner (USA).zip</t>
    </r>
  </si>
  <si>
    <r>
      <rPr>
        <rFont val="&quot;Helvetica Neue&quot;, Helvetica, Arial, sans-serif"/>
        <color rgb="FF1155CC"/>
        <sz val="11.0"/>
        <u/>
      </rPr>
      <t>Knockout Kings 2000 (Europe).zip</t>
    </r>
  </si>
  <si>
    <r>
      <rPr>
        <rFont val="&quot;Helvetica Neue&quot;, Helvetica, Arial, sans-serif"/>
        <color rgb="FF1155CC"/>
        <sz val="11.0"/>
        <u/>
      </rPr>
      <t>Knockout Kings 2000 (USA).zip</t>
    </r>
  </si>
  <si>
    <r>
      <rPr>
        <rFont val="&quot;Helvetica Neue&quot;, Helvetica, Arial, sans-serif"/>
        <color rgb="FF1155CC"/>
        <sz val="11.0"/>
        <u/>
      </rPr>
      <t>Kobe Bryant in NBA Courtside (Europe).zip</t>
    </r>
  </si>
  <si>
    <r>
      <rPr>
        <rFont val="&quot;Helvetica Neue&quot;, Helvetica, Arial, sans-serif"/>
        <color rgb="FF1155CC"/>
        <sz val="11.0"/>
        <u/>
      </rPr>
      <t>Kobe Bryant in NBA Courtside (USA).zip</t>
    </r>
  </si>
  <si>
    <r>
      <rPr>
        <rFont val="&quot;Helvetica Neue&quot;, Helvetica, Arial, sans-serif"/>
        <color rgb="FF1155CC"/>
        <sz val="11.0"/>
        <u/>
      </rPr>
      <t>Kumi-Daiko Beatoff 64 (World) (N64brew Game Jam 2020) (Aftermarket) (Unl).zip</t>
    </r>
  </si>
  <si>
    <r>
      <rPr>
        <rFont val="&quot;Helvetica Neue&quot;, Helvetica, Arial, sans-serif"/>
        <color rgb="FF1155CC"/>
        <sz val="11.0"/>
        <u/>
      </rPr>
      <t>LEGO Racers (Europe) (En,Fr,De,Es,It,Nl,Sv,No,Da,Fi).zip</t>
    </r>
  </si>
  <si>
    <r>
      <rPr>
        <rFont val="&quot;Helvetica Neue&quot;, Helvetica, Arial, sans-serif"/>
        <color rgb="FF1155CC"/>
        <sz val="11.0"/>
        <u/>
      </rPr>
      <t>LEGO Racers (USA) (En,Fr,De,Es,It,Nl,Sv,No,Da,Fi).zip</t>
    </r>
  </si>
  <si>
    <r>
      <rPr>
        <rFont val="&quot;Helvetica Neue&quot;, Helvetica, Arial, sans-serif"/>
        <color rgb="FF1155CC"/>
        <sz val="11.0"/>
        <u/>
      </rPr>
      <t>Last Legion UX (Japan).zip</t>
    </r>
  </si>
  <si>
    <r>
      <rPr>
        <rFont val="&quot;Helvetica Neue&quot;, Helvetica, Arial, sans-serif"/>
        <color rgb="FF1155CC"/>
        <sz val="11.0"/>
        <u/>
      </rPr>
      <t>Legend of Zelda, The - Majora's Mask (Europe) (En,Fr,De,Es) (Rev 1) (Debug).zip</t>
    </r>
  </si>
  <si>
    <r>
      <rPr>
        <rFont val="&quot;Helvetica Neue&quot;, Helvetica, Arial, sans-serif"/>
        <color rgb="FF1155CC"/>
        <sz val="11.0"/>
        <u/>
      </rPr>
      <t>Legend of Zelda, The - Majora's Mask (Europe) (En,Fr,De,Es) (Rev 1) (Wii Virtual Console).zip</t>
    </r>
  </si>
  <si>
    <r>
      <rPr>
        <rFont val="&quot;Helvetica Neue&quot;, Helvetica, Arial, sans-serif"/>
        <color rgb="FF1155CC"/>
        <sz val="11.0"/>
        <u/>
      </rPr>
      <t>Legend of Zelda, The - Majora's Mask (Europe) (En,Fr,De,Es) (Rev 1).zip</t>
    </r>
  </si>
  <si>
    <r>
      <rPr>
        <rFont val="&quot;Helvetica Neue&quot;, Helvetica, Arial, sans-serif"/>
        <color rgb="FF1155CC"/>
        <sz val="11.0"/>
        <u/>
      </rPr>
      <t>Legend of Zelda, The - Majora's Mask (Europe) (En,Fr,De,Es).zip</t>
    </r>
  </si>
  <si>
    <r>
      <rPr>
        <rFont val="&quot;Helvetica Neue&quot;, Helvetica, Arial, sans-serif"/>
        <color rgb="FF1155CC"/>
        <sz val="11.0"/>
        <u/>
      </rPr>
      <t>Legend of Zelda, The - Majora's Mask (Europe) (GameCube).zip</t>
    </r>
  </si>
  <si>
    <r>
      <rPr>
        <rFont val="&quot;Helvetica Neue&quot;, Helvetica, Arial, sans-serif"/>
        <color rgb="FF1155CC"/>
        <sz val="11.0"/>
        <u/>
      </rPr>
      <t>Legend of Zelda, The - Majora's Mask (USA) (Demo) (Kiosk).zip</t>
    </r>
  </si>
  <si>
    <r>
      <rPr>
        <rFont val="&quot;Helvetica Neue&quot;, Helvetica, Arial, sans-serif"/>
        <color rgb="FF1155CC"/>
        <sz val="11.0"/>
        <u/>
      </rPr>
      <t>Legend of Zelda, The - Majora's Mask (USA) (GameCube).zip</t>
    </r>
  </si>
  <si>
    <r>
      <rPr>
        <rFont val="&quot;Helvetica Neue&quot;, Helvetica, Arial, sans-serif"/>
        <color rgb="FF1155CC"/>
        <sz val="11.0"/>
        <u/>
      </rPr>
      <t>Legend of Zelda, The - Majora's Mask (USA) (LodgeNet).zip</t>
    </r>
  </si>
  <si>
    <r>
      <rPr>
        <rFont val="&quot;Helvetica Neue&quot;, Helvetica, Arial, sans-serif"/>
        <color rgb="FF1155CC"/>
        <sz val="11.0"/>
        <u/>
      </rPr>
      <t>Legend of Zelda, The - Majora's Mask (USA).zip</t>
    </r>
  </si>
  <si>
    <r>
      <rPr>
        <rFont val="&quot;Helvetica Neue&quot;, Helvetica, Arial, sans-serif"/>
        <color rgb="FF1155CC"/>
        <sz val="11.0"/>
        <u/>
      </rPr>
      <t>Legend of Zelda, The - Ocarina of Time (Europe) (Beta) (2003-02-13) (GameCube).zip</t>
    </r>
  </si>
  <si>
    <r>
      <rPr>
        <rFont val="&quot;Helvetica Neue&quot;, Helvetica, Arial, sans-serif"/>
        <color rgb="FF1155CC"/>
        <sz val="11.0"/>
        <u/>
      </rPr>
      <t>Legend of Zelda, The - Ocarina of Time (Europe) (Beta) (2003-02-21) (GameCube) (Debug).zip</t>
    </r>
  </si>
  <si>
    <r>
      <rPr>
        <rFont val="&quot;Helvetica Neue&quot;, Helvetica, Arial, sans-serif"/>
        <color rgb="FF1155CC"/>
        <sz val="11.0"/>
        <u/>
      </rPr>
      <t>Legend of Zelda, The - Ocarina of Time (Europe) (En,Fr,De) (Rev 1).zip</t>
    </r>
  </si>
  <si>
    <r>
      <rPr>
        <rFont val="&quot;Helvetica Neue&quot;, Helvetica, Arial, sans-serif"/>
        <color rgb="FF1155CC"/>
        <sz val="11.0"/>
        <u/>
      </rPr>
      <t>Legend of Zelda, The - Ocarina of Time (Europe) (En,Fr,De).zip</t>
    </r>
  </si>
  <si>
    <r>
      <rPr>
        <rFont val="&quot;Helvetica Neue&quot;, Helvetica, Arial, sans-serif"/>
        <color rgb="FF1155CC"/>
        <sz val="11.0"/>
        <u/>
      </rPr>
      <t>Legend of Zelda, The - Ocarina of Time (Europe) (GameCube).zip</t>
    </r>
  </si>
  <si>
    <r>
      <rPr>
        <rFont val="&quot;Helvetica Neue&quot;, Helvetica, Arial, sans-serif"/>
        <color rgb="FF1155CC"/>
        <sz val="11.0"/>
        <u/>
      </rPr>
      <t>Legend of Zelda, The - Ocarina of Time (USA) (Beta).zip</t>
    </r>
  </si>
  <si>
    <r>
      <rPr>
        <rFont val="&quot;Helvetica Neue&quot;, Helvetica, Arial, sans-serif"/>
        <color rgb="FF1155CC"/>
        <sz val="11.0"/>
        <u/>
      </rPr>
      <t>Legend of Zelda, The - Ocarina of Time (USA) (GameCube).zip</t>
    </r>
  </si>
  <si>
    <r>
      <rPr>
        <rFont val="&quot;Helvetica Neue&quot;, Helvetica, Arial, sans-serif"/>
        <color rgb="FF1155CC"/>
        <sz val="11.0"/>
        <u/>
      </rPr>
      <t>Legend of Zelda, The - Ocarina of Time (USA) (LodgeNet).zip</t>
    </r>
  </si>
  <si>
    <r>
      <rPr>
        <rFont val="&quot;Helvetica Neue&quot;, Helvetica, Arial, sans-serif"/>
        <color rgb="FF1155CC"/>
        <sz val="11.0"/>
        <u/>
      </rPr>
      <t>Legend of Zelda, The - Ocarina of Time (USA) (Rev 1).zip</t>
    </r>
  </si>
  <si>
    <r>
      <rPr>
        <rFont val="&quot;Helvetica Neue&quot;, Helvetica, Arial, sans-serif"/>
        <color rgb="FF1155CC"/>
        <sz val="11.0"/>
        <u/>
      </rPr>
      <t>Legend of Zelda, The - Ocarina of Time (USA) (Rev 2).zip</t>
    </r>
  </si>
  <si>
    <r>
      <rPr>
        <rFont val="&quot;Helvetica Neue&quot;, Helvetica, Arial, sans-serif"/>
        <color rgb="FF1155CC"/>
        <sz val="11.0"/>
        <u/>
      </rPr>
      <t>Legend of Zelda, The - Ocarina of Time (USA).zip</t>
    </r>
  </si>
  <si>
    <r>
      <rPr>
        <rFont val="&quot;Helvetica Neue&quot;, Helvetica, Arial, sans-serif"/>
        <color rgb="FF1155CC"/>
        <sz val="11.0"/>
        <u/>
      </rPr>
      <t>Legend of Zelda, The - Ocarina of Time - Master Quest (Europe) (En,Fr,De) (GameCube).zip</t>
    </r>
  </si>
  <si>
    <r>
      <rPr>
        <rFont val="&quot;Helvetica Neue&quot;, Helvetica, Arial, sans-serif"/>
        <color rgb="FF1155CC"/>
        <sz val="11.0"/>
        <u/>
      </rPr>
      <t>Legend of Zelda, The - Ocarina of Time - Master Quest (Europe) (GameCube) (Debug).zip</t>
    </r>
  </si>
  <si>
    <r>
      <rPr>
        <rFont val="&quot;Helvetica Neue&quot;, Helvetica, Arial, sans-serif"/>
        <color rgb="FF1155CC"/>
        <sz val="11.0"/>
        <u/>
      </rPr>
      <t>Legend of Zelda, The - Ocarina of Time - Master Quest (USA) (GameCube).zip</t>
    </r>
  </si>
  <si>
    <r>
      <rPr>
        <rFont val="&quot;Helvetica Neue&quot;, Helvetica, Arial, sans-serif"/>
        <color rgb="FF1155CC"/>
        <sz val="11.0"/>
        <u/>
      </rPr>
      <t>Legend of Zelda, The - The Sealed Palace (USA) (v1.3) (Aftermarket) (Pirate).zip</t>
    </r>
  </si>
  <si>
    <r>
      <rPr>
        <rFont val="&quot;Helvetica Neue&quot;, Helvetica, Arial, sans-serif"/>
        <color rgb="FF1155CC"/>
        <sz val="11.0"/>
        <u/>
      </rPr>
      <t>Legend of Zelda, The - The Sealed Palace (USA) (v1.21) (Aftermarket) (Pirate).zip</t>
    </r>
  </si>
  <si>
    <r>
      <rPr>
        <rFont val="&quot;Helvetica Neue&quot;, Helvetica, Arial, sans-serif"/>
        <color rgb="FF1155CC"/>
        <sz val="11.0"/>
        <u/>
      </rPr>
      <t>Legend of Zelda, The - The Sealed Palace (World) (Aftermarket) (Pirate).zip</t>
    </r>
  </si>
  <si>
    <r>
      <rPr>
        <rFont val="&quot;Helvetica Neue&quot;, Helvetica, Arial, sans-serif"/>
        <color rgb="FF1155CC"/>
        <sz val="11.0"/>
        <u/>
      </rPr>
      <t>Let's Smash (Japan).zip</t>
    </r>
  </si>
  <si>
    <r>
      <rPr>
        <rFont val="&quot;Helvetica Neue&quot;, Helvetica, Arial, sans-serif"/>
        <color rgb="FF1155CC"/>
        <sz val="11.0"/>
        <u/>
      </rPr>
      <t>Lode Runner 3-D (Europe) (En,Fr,De,Es,It).zip</t>
    </r>
  </si>
  <si>
    <r>
      <rPr>
        <rFont val="&quot;Helvetica Neue&quot;, Helvetica, Arial, sans-serif"/>
        <color rgb="FF1155CC"/>
        <sz val="11.0"/>
        <u/>
      </rPr>
      <t>Lode Runner 3-D (Japan).zip</t>
    </r>
  </si>
  <si>
    <r>
      <rPr>
        <rFont val="&quot;Helvetica Neue&quot;, Helvetica, Arial, sans-serif"/>
        <color rgb="FF1155CC"/>
        <sz val="11.0"/>
        <u/>
      </rPr>
      <t>Lode Runner 3-D (USA).zip</t>
    </r>
  </si>
  <si>
    <r>
      <rPr>
        <rFont val="&quot;Helvetica Neue&quot;, Helvetica, Arial, sans-serif"/>
        <color rgb="FF1155CC"/>
        <sz val="11.0"/>
        <u/>
      </rPr>
      <t>Lunar Assault 64 (World) (v1.0) (N64brew Game Jam 2020) (NTSC) (Aftermarket) (Unl).zip</t>
    </r>
  </si>
  <si>
    <r>
      <rPr>
        <rFont val="&quot;Helvetica Neue&quot;, Helvetica, Arial, sans-serif"/>
        <color rgb="FF1155CC"/>
        <sz val="11.0"/>
        <u/>
      </rPr>
      <t>Lunar Assault 64 (World) (v1.0) (N64brew Game Jam 2020) (PAL) (Aftermarket) (Unl).zip</t>
    </r>
  </si>
  <si>
    <r>
      <rPr>
        <rFont val="&quot;Helvetica Neue&quot;, Helvetica, Arial, sans-serif"/>
        <color rgb="FF1155CC"/>
        <sz val="11.0"/>
        <u/>
      </rPr>
      <t>Lunar Assault 64 (World) (v1.1) (NTSC) (Aftermarket) (Unl).zip</t>
    </r>
  </si>
  <si>
    <r>
      <rPr>
        <rFont val="&quot;Helvetica Neue&quot;, Helvetica, Arial, sans-serif"/>
        <color rgb="FF1155CC"/>
        <sz val="11.0"/>
        <u/>
      </rPr>
      <t>Lunar Assault 64 (World) (v1.1) (PAL) (Aftermarket) (Unl).zip</t>
    </r>
  </si>
  <si>
    <r>
      <rPr>
        <rFont val="&quot;Helvetica Neue&quot;, Helvetica, Arial, sans-serif"/>
        <color rgb="FF1155CC"/>
        <sz val="11.0"/>
        <u/>
      </rPr>
      <t>Lunar Assault 64 (World) (v1.2) (NTSC) (Aftermarket) (Unl).zip</t>
    </r>
  </si>
  <si>
    <r>
      <rPr>
        <rFont val="&quot;Helvetica Neue&quot;, Helvetica, Arial, sans-serif"/>
        <color rgb="FF1155CC"/>
        <sz val="11.0"/>
        <u/>
      </rPr>
      <t>Lylat Wars (Australia) (En,Fr,De).zip</t>
    </r>
  </si>
  <si>
    <r>
      <rPr>
        <rFont val="&quot;Helvetica Neue&quot;, Helvetica, Arial, sans-serif"/>
        <color rgb="FF1155CC"/>
        <sz val="11.0"/>
        <u/>
      </rPr>
      <t>Lylatwars (Europe) (En,Fr,De).zip</t>
    </r>
  </si>
  <si>
    <r>
      <rPr>
        <rFont val="&quot;Helvetica Neue&quot;, Helvetica, Arial, sans-serif"/>
        <color rgb="FF1155CC"/>
        <sz val="11.0"/>
        <u/>
      </rPr>
      <t>MRC - Multi-Racing Championship (Europe) (En,Fr,De).zip</t>
    </r>
  </si>
  <si>
    <r>
      <rPr>
        <rFont val="&quot;Helvetica Neue&quot;, Helvetica, Arial, sans-serif"/>
        <color rgb="FF1155CC"/>
        <sz val="11.0"/>
        <u/>
      </rPr>
      <t>MRC - Multi-Racing Championship (Japan).zip</t>
    </r>
  </si>
  <si>
    <r>
      <rPr>
        <rFont val="&quot;Helvetica Neue&quot;, Helvetica, Arial, sans-serif"/>
        <color rgb="FF1155CC"/>
        <sz val="11.0"/>
        <u/>
      </rPr>
      <t>MRC - Multi-Racing Championship (USA).zip</t>
    </r>
  </si>
  <si>
    <r>
      <rPr>
        <rFont val="&quot;Helvetica Neue&quot;, Helvetica, Arial, sans-serif"/>
        <color rgb="FF1155CC"/>
        <sz val="11.0"/>
        <u/>
      </rPr>
      <t>Mace - The Dark Age (Europe).zip</t>
    </r>
  </si>
  <si>
    <r>
      <rPr>
        <rFont val="&quot;Helvetica Neue&quot;, Helvetica, Arial, sans-serif"/>
        <color rgb="FF1155CC"/>
        <sz val="11.0"/>
        <u/>
      </rPr>
      <t>Mace - The Dark Age (USA) (Beta).zip</t>
    </r>
  </si>
  <si>
    <r>
      <rPr>
        <rFont val="&quot;Helvetica Neue&quot;, Helvetica, Arial, sans-serif"/>
        <color rgb="FF1155CC"/>
        <sz val="11.0"/>
        <u/>
      </rPr>
      <t>Mace - The Dark Age (USA).zip</t>
    </r>
  </si>
  <si>
    <r>
      <rPr>
        <rFont val="&quot;Helvetica Neue&quot;, Helvetica, Arial, sans-serif"/>
        <color rgb="FF1155CC"/>
        <sz val="11.0"/>
        <u/>
      </rPr>
      <t>Madden Football 64 (Europe).zip</t>
    </r>
  </si>
  <si>
    <r>
      <rPr>
        <rFont val="&quot;Helvetica Neue&quot;, Helvetica, Arial, sans-serif"/>
        <color rgb="FF1155CC"/>
        <sz val="11.0"/>
        <u/>
      </rPr>
      <t>Madden Football 64 (USA).zip</t>
    </r>
  </si>
  <si>
    <r>
      <rPr>
        <rFont val="&quot;Helvetica Neue&quot;, Helvetica, Arial, sans-serif"/>
        <color rgb="FF1155CC"/>
        <sz val="11.0"/>
        <u/>
      </rPr>
      <t>Madden NFL 99 (Europe).zip</t>
    </r>
  </si>
  <si>
    <r>
      <rPr>
        <rFont val="&quot;Helvetica Neue&quot;, Helvetica, Arial, sans-serif"/>
        <color rgb="FF1155CC"/>
        <sz val="11.0"/>
        <u/>
      </rPr>
      <t>Madden NFL 99 (USA) (1998-08-05) (Beta).zip</t>
    </r>
  </si>
  <si>
    <r>
      <rPr>
        <rFont val="&quot;Helvetica Neue&quot;, Helvetica, Arial, sans-serif"/>
        <color rgb="FF1155CC"/>
        <sz val="11.0"/>
        <u/>
      </rPr>
      <t>Madden NFL 99 (USA) (Rev 1).zip</t>
    </r>
  </si>
  <si>
    <r>
      <rPr>
        <rFont val="&quot;Helvetica Neue&quot;, Helvetica, Arial, sans-serif"/>
        <color rgb="FF1155CC"/>
        <sz val="11.0"/>
        <u/>
      </rPr>
      <t>Madden NFL 99 (USA).zip</t>
    </r>
  </si>
  <si>
    <r>
      <rPr>
        <rFont val="&quot;Helvetica Neue&quot;, Helvetica, Arial, sans-serif"/>
        <color rgb="FF1155CC"/>
        <sz val="11.0"/>
        <u/>
      </rPr>
      <t>Madden NFL 2000 (USA).zip</t>
    </r>
  </si>
  <si>
    <r>
      <rPr>
        <rFont val="&quot;Helvetica Neue&quot;, Helvetica, Arial, sans-serif"/>
        <color rgb="FF1155CC"/>
        <sz val="11.0"/>
        <u/>
      </rPr>
      <t>Madden NFL 2001 (USA).zip</t>
    </r>
  </si>
  <si>
    <r>
      <rPr>
        <rFont val="&quot;Helvetica Neue&quot;, Helvetica, Arial, sans-serif"/>
        <color rgb="FF1155CC"/>
        <sz val="11.0"/>
        <u/>
      </rPr>
      <t>Madden NFL 2002 (USA).zip</t>
    </r>
  </si>
  <si>
    <r>
      <rPr>
        <rFont val="&quot;Helvetica Neue&quot;, Helvetica, Arial, sans-serif"/>
        <color rgb="FF1155CC"/>
        <sz val="11.0"/>
        <u/>
      </rPr>
      <t>Magic &amp; Legend - Time Knights (World) (Demo) (Aftermarket) (Unl).zip</t>
    </r>
  </si>
  <si>
    <r>
      <rPr>
        <rFont val="&quot;Helvetica Neue&quot;, Helvetica, Arial, sans-serif"/>
        <color rgb="FF1155CC"/>
        <sz val="11.0"/>
        <u/>
      </rPr>
      <t>Magical Tetris Challenge (Europe).zip</t>
    </r>
  </si>
  <si>
    <r>
      <rPr>
        <rFont val="&quot;Helvetica Neue&quot;, Helvetica, Arial, sans-serif"/>
        <color rgb="FF1155CC"/>
        <sz val="11.0"/>
        <u/>
      </rPr>
      <t>Magical Tetris Challenge (Germany).zip</t>
    </r>
  </si>
  <si>
    <r>
      <rPr>
        <rFont val="&quot;Helvetica Neue&quot;, Helvetica, Arial, sans-serif"/>
        <color rgb="FF1155CC"/>
        <sz val="11.0"/>
        <u/>
      </rPr>
      <t>Magical Tetris Challenge (USA).zip</t>
    </r>
  </si>
  <si>
    <r>
      <rPr>
        <rFont val="&quot;Helvetica Neue&quot;, Helvetica, Arial, sans-serif"/>
        <color rgb="FF1155CC"/>
        <sz val="11.0"/>
        <u/>
      </rPr>
      <t>Magical Tetris Challenge featuring Mickey (Japan).zip</t>
    </r>
  </si>
  <si>
    <r>
      <rPr>
        <rFont val="&quot;Helvetica Neue&quot;, Helvetica, Arial, sans-serif"/>
        <color rgb="FF1155CC"/>
        <sz val="11.0"/>
        <u/>
      </rPr>
      <t>Mahjong 64 (Japan).zip</t>
    </r>
  </si>
  <si>
    <r>
      <rPr>
        <rFont val="&quot;Helvetica Neue&quot;, Helvetica, Arial, sans-serif"/>
        <color rgb="FF1155CC"/>
        <sz val="11.0"/>
        <u/>
      </rPr>
      <t>Mahjong Hourouki Classic (Japan).zip</t>
    </r>
  </si>
  <si>
    <r>
      <rPr>
        <rFont val="&quot;Helvetica Neue&quot;, Helvetica, Arial, sans-serif"/>
        <color rgb="FF1155CC"/>
        <sz val="11.0"/>
        <u/>
      </rPr>
      <t>Mahjong Master (Japan).zip</t>
    </r>
  </si>
  <si>
    <r>
      <rPr>
        <rFont val="&quot;Helvetica Neue&quot;, Helvetica, Arial, sans-serif"/>
        <color rgb="FF1155CC"/>
        <sz val="11.0"/>
        <u/>
      </rPr>
      <t>Major League Baseball Featuring Ken Griffey Jr. (Australia).zip</t>
    </r>
  </si>
  <si>
    <r>
      <rPr>
        <rFont val="&quot;Helvetica Neue&quot;, Helvetica, Arial, sans-serif"/>
        <color rgb="FF1155CC"/>
        <sz val="11.0"/>
        <u/>
      </rPr>
      <t>Major League Baseball Featuring Ken Griffey Jr. (USA).zip</t>
    </r>
  </si>
  <si>
    <r>
      <rPr>
        <rFont val="&quot;Helvetica Neue&quot;, Helvetica, Arial, sans-serif"/>
        <color rgb="FF1155CC"/>
        <sz val="11.0"/>
        <u/>
      </rPr>
      <t>Manic Miner 64 (World) (Summer64) (Unl).zip</t>
    </r>
  </si>
  <si>
    <r>
      <rPr>
        <rFont val="&quot;Helvetica Neue&quot;, Helvetica, Arial, sans-serif"/>
        <color rgb="FF1155CC"/>
        <sz val="11.0"/>
        <u/>
      </rPr>
      <t>Mario Golf (Europe).zip</t>
    </r>
  </si>
  <si>
    <r>
      <rPr>
        <rFont val="&quot;Helvetica Neue&quot;, Helvetica, Arial, sans-serif"/>
        <color rgb="FF1155CC"/>
        <sz val="11.0"/>
        <u/>
      </rPr>
      <t>Mario Golf (USA) (LodgeNet).zip</t>
    </r>
  </si>
  <si>
    <r>
      <rPr>
        <rFont val="&quot;Helvetica Neue&quot;, Helvetica, Arial, sans-serif"/>
        <color rgb="FF1155CC"/>
        <sz val="11.0"/>
        <u/>
      </rPr>
      <t>Mario Golf (USA).zip</t>
    </r>
  </si>
  <si>
    <r>
      <rPr>
        <rFont val="&quot;Helvetica Neue&quot;, Helvetica, Arial, sans-serif"/>
        <color rgb="FF1155CC"/>
        <sz val="11.0"/>
        <u/>
      </rPr>
      <t>Mario Golf 64 (Japan) (Rev 1).zip</t>
    </r>
  </si>
  <si>
    <r>
      <rPr>
        <rFont val="&quot;Helvetica Neue&quot;, Helvetica, Arial, sans-serif"/>
        <color rgb="FF1155CC"/>
        <sz val="11.0"/>
        <u/>
      </rPr>
      <t>Mario Golf 64 (Japan).zip</t>
    </r>
  </si>
  <si>
    <r>
      <rPr>
        <rFont val="&quot;Helvetica Neue&quot;, Helvetica, Arial, sans-serif"/>
        <color rgb="FF1155CC"/>
        <sz val="11.0"/>
        <u/>
      </rPr>
      <t>Mario Kart 64 (Europe) (Rev 1).zip</t>
    </r>
  </si>
  <si>
    <r>
      <rPr>
        <rFont val="&quot;Helvetica Neue&quot;, Helvetica, Arial, sans-serif"/>
        <color rgb="FF1155CC"/>
        <sz val="11.0"/>
        <u/>
      </rPr>
      <t>Mario Kart 64 (Europe).zip</t>
    </r>
  </si>
  <si>
    <r>
      <rPr>
        <rFont val="&quot;Helvetica Neue&quot;, Helvetica, Arial, sans-serif"/>
        <color rgb="FF1155CC"/>
        <sz val="11.0"/>
        <u/>
      </rPr>
      <t>Mario Kart 64 (Japan) (Rev 1).zip</t>
    </r>
  </si>
  <si>
    <r>
      <rPr>
        <rFont val="&quot;Helvetica Neue&quot;, Helvetica, Arial, sans-serif"/>
        <color rgb="FF1155CC"/>
        <sz val="11.0"/>
        <u/>
      </rPr>
      <t>Mario Kart 64 (Japan).zip</t>
    </r>
  </si>
  <si>
    <r>
      <rPr>
        <rFont val="&quot;Helvetica Neue&quot;, Helvetica, Arial, sans-serif"/>
        <color rgb="FF1155CC"/>
        <sz val="11.0"/>
        <u/>
      </rPr>
      <t>Mario Kart 64 (USA) (LodgeNet).zip</t>
    </r>
  </si>
  <si>
    <r>
      <rPr>
        <rFont val="&quot;Helvetica Neue&quot;, Helvetica, Arial, sans-serif"/>
        <color rgb="FF1155CC"/>
        <sz val="11.0"/>
        <u/>
      </rPr>
      <t>Mario Kart 64 (USA).zip</t>
    </r>
  </si>
  <si>
    <r>
      <rPr>
        <rFont val="&quot;Helvetica Neue&quot;, Helvetica, Arial, sans-serif"/>
        <color rgb="FF1155CC"/>
        <sz val="11.0"/>
        <u/>
      </rPr>
      <t>Mario Party (Europe) (En,Fr,De).zip</t>
    </r>
  </si>
  <si>
    <r>
      <rPr>
        <rFont val="&quot;Helvetica Neue&quot;, Helvetica, Arial, sans-serif"/>
        <color rgb="FF1155CC"/>
        <sz val="11.0"/>
        <u/>
      </rPr>
      <t>Mario Party (Japan).zip</t>
    </r>
  </si>
  <si>
    <r>
      <rPr>
        <rFont val="&quot;Helvetica Neue&quot;, Helvetica, Arial, sans-serif"/>
        <color rgb="FF1155CC"/>
        <sz val="11.0"/>
        <u/>
      </rPr>
      <t>Mario Party (USA).zip</t>
    </r>
  </si>
  <si>
    <r>
      <rPr>
        <rFont val="&quot;Helvetica Neue&quot;, Helvetica, Arial, sans-serif"/>
        <color rgb="FF1155CC"/>
        <sz val="11.0"/>
        <u/>
      </rPr>
      <t>Mario Party 2 (Europe) (En,Fr,De,Es,It) (Wii Virtual Console).zip</t>
    </r>
  </si>
  <si>
    <r>
      <rPr>
        <rFont val="&quot;Helvetica Neue&quot;, Helvetica, Arial, sans-serif"/>
        <color rgb="FF1155CC"/>
        <sz val="11.0"/>
        <u/>
      </rPr>
      <t>Mario Party 2 (Europe) (En,Fr,De,Es,It).zip</t>
    </r>
  </si>
  <si>
    <r>
      <rPr>
        <rFont val="&quot;Helvetica Neue&quot;, Helvetica, Arial, sans-serif"/>
        <color rgb="FF1155CC"/>
        <sz val="11.0"/>
        <u/>
      </rPr>
      <t>Mario Party 2 (Japan) (Wii Virtual Console).zip</t>
    </r>
  </si>
  <si>
    <r>
      <rPr>
        <rFont val="&quot;Helvetica Neue&quot;, Helvetica, Arial, sans-serif"/>
        <color rgb="FF1155CC"/>
        <sz val="11.0"/>
        <u/>
      </rPr>
      <t>Mario Party 2 (Japan).zip</t>
    </r>
  </si>
  <si>
    <r>
      <rPr>
        <rFont val="&quot;Helvetica Neue&quot;, Helvetica, Arial, sans-serif"/>
        <color rgb="FF1155CC"/>
        <sz val="11.0"/>
        <u/>
      </rPr>
      <t>Mario Party 2 (USA) (Wii Virtual Console).zip</t>
    </r>
  </si>
  <si>
    <r>
      <rPr>
        <rFont val="&quot;Helvetica Neue&quot;, Helvetica, Arial, sans-serif"/>
        <color rgb="FF1155CC"/>
        <sz val="11.0"/>
        <u/>
      </rPr>
      <t>Mario Party 2 (USA).zip</t>
    </r>
  </si>
  <si>
    <r>
      <rPr>
        <rFont val="&quot;Helvetica Neue&quot;, Helvetica, Arial, sans-serif"/>
        <color rgb="FF1155CC"/>
        <sz val="11.0"/>
        <u/>
      </rPr>
      <t>Mario Party 3 (Europe) (En,Fr,De,Es).zip</t>
    </r>
  </si>
  <si>
    <r>
      <rPr>
        <rFont val="&quot;Helvetica Neue&quot;, Helvetica, Arial, sans-serif"/>
        <color rgb="FF1155CC"/>
        <sz val="11.0"/>
        <u/>
      </rPr>
      <t>Mario Party 3 (Japan).zip</t>
    </r>
  </si>
  <si>
    <r>
      <rPr>
        <rFont val="&quot;Helvetica Neue&quot;, Helvetica, Arial, sans-serif"/>
        <color rgb="FF1155CC"/>
        <sz val="11.0"/>
        <u/>
      </rPr>
      <t>Mario Party 3 (USA) (Beta).zip</t>
    </r>
  </si>
  <si>
    <r>
      <rPr>
        <rFont val="&quot;Helvetica Neue&quot;, Helvetica, Arial, sans-serif"/>
        <color rgb="FF1155CC"/>
        <sz val="11.0"/>
        <u/>
      </rPr>
      <t>Mario Party 3 (USA) (LodgeNet).zip</t>
    </r>
  </si>
  <si>
    <r>
      <rPr>
        <rFont val="&quot;Helvetica Neue&quot;, Helvetica, Arial, sans-serif"/>
        <color rgb="FF1155CC"/>
        <sz val="11.0"/>
        <u/>
      </rPr>
      <t>Mario Party 3 (USA).zip</t>
    </r>
  </si>
  <si>
    <r>
      <rPr>
        <rFont val="&quot;Helvetica Neue&quot;, Helvetica, Arial, sans-serif"/>
        <color rgb="FF1155CC"/>
        <sz val="11.0"/>
        <u/>
      </rPr>
      <t>Mario Story (Japan).zip</t>
    </r>
  </si>
  <si>
    <r>
      <rPr>
        <rFont val="&quot;Helvetica Neue&quot;, Helvetica, Arial, sans-serif"/>
        <color rgb="FF1155CC"/>
        <sz val="11.0"/>
        <u/>
      </rPr>
      <t>Mario Tennis (Europe) (Wii Virtual Console).zip</t>
    </r>
  </si>
  <si>
    <r>
      <rPr>
        <rFont val="&quot;Helvetica Neue&quot;, Helvetica, Arial, sans-serif"/>
        <color rgb="FF1155CC"/>
        <sz val="11.0"/>
        <u/>
      </rPr>
      <t>Mario Tennis (Europe).zip</t>
    </r>
  </si>
  <si>
    <r>
      <rPr>
        <rFont val="&quot;Helvetica Neue&quot;, Helvetica, Arial, sans-serif"/>
        <color rgb="FF1155CC"/>
        <sz val="11.0"/>
        <u/>
      </rPr>
      <t>Mario Tennis (USA) (LodgeNet).zip</t>
    </r>
  </si>
  <si>
    <r>
      <rPr>
        <rFont val="&quot;Helvetica Neue&quot;, Helvetica, Arial, sans-serif"/>
        <color rgb="FF1155CC"/>
        <sz val="11.0"/>
        <u/>
      </rPr>
      <t>Mario Tennis (USA) (Wii Virtual Console).zip</t>
    </r>
  </si>
  <si>
    <r>
      <rPr>
        <rFont val="&quot;Helvetica Neue&quot;, Helvetica, Arial, sans-serif"/>
        <color rgb="FF1155CC"/>
        <sz val="11.0"/>
        <u/>
      </rPr>
      <t>Mario Tennis (USA).zip</t>
    </r>
  </si>
  <si>
    <r>
      <rPr>
        <rFont val="&quot;Helvetica Neue&quot;, Helvetica, Arial, sans-serif"/>
        <color rgb="FF1155CC"/>
        <sz val="11.0"/>
        <u/>
      </rPr>
      <t>Mario Tennis 64 (Japan) (Wii Virtual Console).zip</t>
    </r>
  </si>
  <si>
    <r>
      <rPr>
        <rFont val="&quot;Helvetica Neue&quot;, Helvetica, Arial, sans-serif"/>
        <color rgb="FF1155CC"/>
        <sz val="11.0"/>
        <u/>
      </rPr>
      <t>Mario Tennis 64 (Japan).zip</t>
    </r>
  </si>
  <si>
    <r>
      <rPr>
        <rFont val="&quot;Helvetica Neue&quot;, Helvetica, Arial, sans-serif"/>
        <color rgb="FF1155CC"/>
        <sz val="11.0"/>
        <u/>
      </rPr>
      <t>Mario no Photopie (Japan).zip</t>
    </r>
  </si>
  <si>
    <r>
      <rPr>
        <rFont val="&quot;Helvetica Neue&quot;, Helvetica, Arial, sans-serif"/>
        <color rgb="FF1155CC"/>
        <sz val="11.0"/>
        <u/>
      </rPr>
      <t>Mega Man 64 (USA) (Beta).zip</t>
    </r>
  </si>
  <si>
    <r>
      <rPr>
        <rFont val="&quot;Helvetica Neue&quot;, Helvetica, Arial, sans-serif"/>
        <color rgb="FF1155CC"/>
        <sz val="11.0"/>
        <u/>
      </rPr>
      <t>Mega Man 64 (USA).zip</t>
    </r>
  </si>
  <si>
    <r>
      <rPr>
        <rFont val="&quot;Helvetica Neue&quot;, Helvetica, Arial, sans-serif"/>
        <color rgb="FF1155CC"/>
        <sz val="11.0"/>
        <u/>
      </rPr>
      <t>Megatextures (World) (Demo) (N64brew Game Jam 2023) (Aftermarket) (Unl).zip</t>
    </r>
  </si>
  <si>
    <r>
      <rPr>
        <rFont val="&quot;Helvetica Neue&quot;, Helvetica, Arial, sans-serif"/>
        <color rgb="FF1155CC"/>
        <sz val="11.0"/>
        <u/>
      </rPr>
      <t>Mia Hamm Soccer 64 (USA) (En,Es).zip</t>
    </r>
  </si>
  <si>
    <r>
      <rPr>
        <rFont val="&quot;Helvetica Neue&quot;, Helvetica, Arial, sans-serif"/>
        <color rgb="FF1155CC"/>
        <sz val="11.0"/>
        <u/>
      </rPr>
      <t>Michael Owen's WLS 2000 (Europe) (En,Fr,De,Es,It) (Beta).zip</t>
    </r>
  </si>
  <si>
    <r>
      <rPr>
        <rFont val="&quot;Helvetica Neue&quot;, Helvetica, Arial, sans-serif"/>
        <color rgb="FF1155CC"/>
        <sz val="11.0"/>
        <u/>
      </rPr>
      <t>Michael Owen's WLS 2000 (Europe).zip</t>
    </r>
  </si>
  <si>
    <r>
      <rPr>
        <rFont val="&quot;Helvetica Neue&quot;, Helvetica, Arial, sans-serif"/>
        <color rgb="FF1155CC"/>
        <sz val="11.0"/>
        <u/>
      </rPr>
      <t>Mickey's Speedway USA (Europe) (En,Fr,De,Es,It).zip</t>
    </r>
  </si>
  <si>
    <r>
      <rPr>
        <rFont val="&quot;Helvetica Neue&quot;, Helvetica, Arial, sans-serif"/>
        <color rgb="FF1155CC"/>
        <sz val="11.0"/>
        <u/>
      </rPr>
      <t>Mickey's Speedway USA (USA).zip</t>
    </r>
  </si>
  <si>
    <r>
      <rPr>
        <rFont val="&quot;Helvetica Neue&quot;, Helvetica, Arial, sans-serif"/>
        <color rgb="FF1155CC"/>
        <sz val="11.0"/>
        <u/>
      </rPr>
      <t>Mickey no Racing Challenge USA (Japan).zip</t>
    </r>
  </si>
  <si>
    <r>
      <rPr>
        <rFont val="&quot;Helvetica Neue&quot;, Helvetica, Arial, sans-serif"/>
        <color rgb="FF1155CC"/>
        <sz val="11.0"/>
        <u/>
      </rPr>
      <t>Micro Machines 64 Turbo (Europe) (En,Fr,De,Es,It).zip</t>
    </r>
  </si>
  <si>
    <r>
      <rPr>
        <rFont val="&quot;Helvetica Neue&quot;, Helvetica, Arial, sans-serif"/>
        <color rgb="FF1155CC"/>
        <sz val="11.0"/>
        <u/>
      </rPr>
      <t>Micro Machines 64 Turbo (USA).zip</t>
    </r>
  </si>
  <si>
    <r>
      <rPr>
        <rFont val="&quot;Helvetica Neue&quot;, Helvetica, Arial, sans-serif"/>
        <color rgb="FF1155CC"/>
        <sz val="11.0"/>
        <u/>
      </rPr>
      <t>Midway's Greatest Arcade Hits - Volume 1 (USA) (LodgeNet).zip</t>
    </r>
  </si>
  <si>
    <r>
      <rPr>
        <rFont val="&quot;Helvetica Neue&quot;, Helvetica, Arial, sans-serif"/>
        <color rgb="FF1155CC"/>
        <sz val="11.0"/>
        <u/>
      </rPr>
      <t>Midway's Greatest Arcade Hits - Volume 1 (USA).zip</t>
    </r>
  </si>
  <si>
    <r>
      <rPr>
        <rFont val="&quot;Helvetica Neue&quot;, Helvetica, Arial, sans-serif"/>
        <color rgb="FF1155CC"/>
        <sz val="11.0"/>
        <u/>
      </rPr>
      <t>Mike Piazza's Strike Zone (USA).zip</t>
    </r>
  </si>
  <si>
    <r>
      <rPr>
        <rFont val="&quot;Helvetica Neue&quot;, Helvetica, Arial, sans-serif"/>
        <color rgb="FF1155CC"/>
        <sz val="11.0"/>
        <u/>
      </rPr>
      <t>Milo's Astro Lanes (Europe).zip</t>
    </r>
  </si>
  <si>
    <r>
      <rPr>
        <rFont val="&quot;Helvetica Neue&quot;, Helvetica, Arial, sans-serif"/>
        <color rgb="FF1155CC"/>
        <sz val="11.0"/>
        <u/>
      </rPr>
      <t>Milo's Astro Lanes (USA).zip</t>
    </r>
  </si>
  <si>
    <r>
      <rPr>
        <rFont val="&quot;Helvetica Neue&quot;, Helvetica, Arial, sans-serif"/>
        <color rgb="FF1155CC"/>
        <sz val="11.0"/>
        <u/>
      </rPr>
      <t>Mini Racers (USA) (Ja) (Proto).zip</t>
    </r>
  </si>
  <si>
    <r>
      <rPr>
        <rFont val="&quot;Helvetica Neue&quot;, Helvetica, Arial, sans-serif"/>
        <color rgb="FF1155CC"/>
        <sz val="11.0"/>
        <u/>
      </rPr>
      <t>Mischief Makers (Europe).zip</t>
    </r>
  </si>
  <si>
    <r>
      <rPr>
        <rFont val="&quot;Helvetica Neue&quot;, Helvetica, Arial, sans-serif"/>
        <color rgb="FF1155CC"/>
        <sz val="11.0"/>
        <u/>
      </rPr>
      <t>Mischief Makers (USA) (Rev 1).zip</t>
    </r>
  </si>
  <si>
    <r>
      <rPr>
        <rFont val="&quot;Helvetica Neue&quot;, Helvetica, Arial, sans-serif"/>
        <color rgb="FF1155CC"/>
        <sz val="11.0"/>
        <u/>
      </rPr>
      <t>Mischief Makers (USA).zip</t>
    </r>
  </si>
  <si>
    <r>
      <rPr>
        <rFont val="&quot;Helvetica Neue&quot;, Helvetica, Arial, sans-serif"/>
        <color rgb="FF1155CC"/>
        <sz val="11.0"/>
        <u/>
      </rPr>
      <t>Mission - Impossible (Europe) (Beta).zip</t>
    </r>
  </si>
  <si>
    <r>
      <rPr>
        <rFont val="&quot;Helvetica Neue&quot;, Helvetica, Arial, sans-serif"/>
        <color rgb="FF1155CC"/>
        <sz val="11.0"/>
        <u/>
      </rPr>
      <t>Mission - Impossible (Europe).zip</t>
    </r>
  </si>
  <si>
    <r>
      <rPr>
        <rFont val="&quot;Helvetica Neue&quot;, Helvetica, Arial, sans-serif"/>
        <color rgb="FF1155CC"/>
        <sz val="11.0"/>
        <u/>
      </rPr>
      <t>Mission - Impossible (France).zip</t>
    </r>
  </si>
  <si>
    <r>
      <rPr>
        <rFont val="&quot;Helvetica Neue&quot;, Helvetica, Arial, sans-serif"/>
        <color rgb="FF1155CC"/>
        <sz val="11.0"/>
        <u/>
      </rPr>
      <t>Mission - Impossible (Germany).zip</t>
    </r>
  </si>
  <si>
    <r>
      <rPr>
        <rFont val="&quot;Helvetica Neue&quot;, Helvetica, Arial, sans-serif"/>
        <color rgb="FF1155CC"/>
        <sz val="11.0"/>
        <u/>
      </rPr>
      <t>Mission - Impossible (Italy).zip</t>
    </r>
  </si>
  <si>
    <r>
      <rPr>
        <rFont val="&quot;Helvetica Neue&quot;, Helvetica, Arial, sans-serif"/>
        <color rgb="FF1155CC"/>
        <sz val="11.0"/>
        <u/>
      </rPr>
      <t>Mission - Impossible (Spain) (Rev 1).zip</t>
    </r>
  </si>
  <si>
    <r>
      <rPr>
        <rFont val="&quot;Helvetica Neue&quot;, Helvetica, Arial, sans-serif"/>
        <color rgb="FF1155CC"/>
        <sz val="11.0"/>
        <u/>
      </rPr>
      <t>Mission - Impossible (Spain).zip</t>
    </r>
  </si>
  <si>
    <r>
      <rPr>
        <rFont val="&quot;Helvetica Neue&quot;, Helvetica, Arial, sans-serif"/>
        <color rgb="FF1155CC"/>
        <sz val="11.0"/>
        <u/>
      </rPr>
      <t>Mission - Impossible (USA).zip</t>
    </r>
  </si>
  <si>
    <r>
      <rPr>
        <rFont val="&quot;Helvetica Neue&quot;, Helvetica, Arial, sans-serif"/>
        <color rgb="FF1155CC"/>
        <sz val="11.0"/>
        <u/>
      </rPr>
      <t>Mission Lost Control (World) (Itch.io) (Aftermarket) (Unl).zip</t>
    </r>
  </si>
  <si>
    <r>
      <rPr>
        <rFont val="&quot;Helvetica Neue&quot;, Helvetica, Arial, sans-serif"/>
        <color rgb="FF1155CC"/>
        <sz val="11.0"/>
        <u/>
      </rPr>
      <t>Mission Lost Control (World) (N64brew Game Jam 2021) (Aftermarket) (Unl).zip</t>
    </r>
  </si>
  <si>
    <r>
      <rPr>
        <rFont val="&quot;Helvetica Neue&quot;, Helvetica, Arial, sans-serif"/>
        <color rgb="FF1155CC"/>
        <sz val="11.0"/>
        <u/>
      </rPr>
      <t>Mission Lost Control (World) (v1.1) (Aftermarket) (Unl).zip</t>
    </r>
  </si>
  <si>
    <r>
      <rPr>
        <rFont val="&quot;Helvetica Neue&quot;, Helvetica, Arial, sans-serif"/>
        <color rgb="FF1155CC"/>
        <sz val="11.0"/>
        <u/>
      </rPr>
      <t>Monaco Grand Prix (USA).zip</t>
    </r>
  </si>
  <si>
    <r>
      <rPr>
        <rFont val="&quot;Helvetica Neue&quot;, Helvetica, Arial, sans-serif"/>
        <color rgb="FF1155CC"/>
        <sz val="11.0"/>
        <u/>
      </rPr>
      <t>Monaco Grand Prix - Racing Simulation 2 (Europe) (En,Fr,Es,It).zip</t>
    </r>
  </si>
  <si>
    <r>
      <rPr>
        <rFont val="&quot;Helvetica Neue&quot;, Helvetica, Arial, sans-serif"/>
        <color rgb="FF1155CC"/>
        <sz val="11.0"/>
        <u/>
      </rPr>
      <t>Monopoly (USA).zip</t>
    </r>
  </si>
  <si>
    <r>
      <rPr>
        <rFont val="&quot;Helvetica Neue&quot;, Helvetica, Arial, sans-serif"/>
        <color rgb="FF1155CC"/>
        <sz val="11.0"/>
        <u/>
      </rPr>
      <t>Monster Truck Madness 64 (Europe) (En,Fr,De,Es,It).zip</t>
    </r>
  </si>
  <si>
    <r>
      <rPr>
        <rFont val="&quot;Helvetica Neue&quot;, Helvetica, Arial, sans-serif"/>
        <color rgb="FF1155CC"/>
        <sz val="11.0"/>
        <u/>
      </rPr>
      <t>Monster Truck Madness 64 (USA).zip</t>
    </r>
  </si>
  <si>
    <r>
      <rPr>
        <rFont val="&quot;Helvetica Neue&quot;, Helvetica, Arial, sans-serif"/>
        <color rgb="FF1155CC"/>
        <sz val="11.0"/>
        <u/>
      </rPr>
      <t>Morita Shougi 64 (Japan).zip</t>
    </r>
  </si>
  <si>
    <r>
      <rPr>
        <rFont val="&quot;Helvetica Neue&quot;, Helvetica, Arial, sans-serif"/>
        <color rgb="FF1155CC"/>
        <sz val="11.0"/>
        <u/>
      </rPr>
      <t>Mortal Kombat 4 (Europe).zip</t>
    </r>
  </si>
  <si>
    <r>
      <rPr>
        <rFont val="&quot;Helvetica Neue&quot;, Helvetica, Arial, sans-serif"/>
        <color rgb="FF1155CC"/>
        <sz val="11.0"/>
        <u/>
      </rPr>
      <t>Mortal Kombat 4 (USA) (LodgeNet).zip</t>
    </r>
  </si>
  <si>
    <r>
      <rPr>
        <rFont val="&quot;Helvetica Neue&quot;, Helvetica, Arial, sans-serif"/>
        <color rgb="FF1155CC"/>
        <sz val="11.0"/>
        <u/>
      </rPr>
      <t>Mortal Kombat 4 (USA).zip</t>
    </r>
  </si>
  <si>
    <r>
      <rPr>
        <rFont val="&quot;Helvetica Neue&quot;, Helvetica, Arial, sans-serif"/>
        <color rgb="FF1155CC"/>
        <sz val="11.0"/>
        <u/>
      </rPr>
      <t>Mortal Kombat Mythologies - Sub-Zero (Europe).zip</t>
    </r>
  </si>
  <si>
    <r>
      <rPr>
        <rFont val="&quot;Helvetica Neue&quot;, Helvetica, Arial, sans-serif"/>
        <color rgb="FF1155CC"/>
        <sz val="11.0"/>
        <u/>
      </rPr>
      <t>Mortal Kombat Mythologies - Sub-Zero (USA).zip</t>
    </r>
  </si>
  <si>
    <r>
      <rPr>
        <rFont val="&quot;Helvetica Neue&quot;, Helvetica, Arial, sans-serif"/>
        <color rgb="FF1155CC"/>
        <sz val="11.0"/>
        <u/>
      </rPr>
      <t>Mortal Kombat Trilogy (Europe).zip</t>
    </r>
  </si>
  <si>
    <r>
      <rPr>
        <rFont val="&quot;Helvetica Neue&quot;, Helvetica, Arial, sans-serif"/>
        <color rgb="FF1155CC"/>
        <sz val="11.0"/>
        <u/>
      </rPr>
      <t>Mortal Kombat Trilogy (USA) (1996-05-13) (Beta).zip</t>
    </r>
  </si>
  <si>
    <r>
      <rPr>
        <rFont val="&quot;Helvetica Neue&quot;, Helvetica, Arial, sans-serif"/>
        <color rgb="FF1155CC"/>
        <sz val="11.0"/>
        <u/>
      </rPr>
      <t>Mortal Kombat Trilogy (USA) (Rev 1).zip</t>
    </r>
  </si>
  <si>
    <r>
      <rPr>
        <rFont val="&quot;Helvetica Neue&quot;, Helvetica, Arial, sans-serif"/>
        <color rgb="FF1155CC"/>
        <sz val="11.0"/>
        <u/>
      </rPr>
      <t>Mortal Kombat Trilogy (USA) (Rev 2).zip</t>
    </r>
  </si>
  <si>
    <r>
      <rPr>
        <rFont val="&quot;Helvetica Neue&quot;, Helvetica, Arial, sans-serif"/>
        <color rgb="FF1155CC"/>
        <sz val="11.0"/>
        <u/>
      </rPr>
      <t>Mortal Kombat Trilogy (USA).zip</t>
    </r>
  </si>
  <si>
    <r>
      <rPr>
        <rFont val="&quot;Helvetica Neue&quot;, Helvetica, Arial, sans-serif"/>
        <color rgb="FF1155CC"/>
        <sz val="11.0"/>
        <u/>
      </rPr>
      <t>Ms. Pac-Man - Maze Madness (USA).zip</t>
    </r>
  </si>
  <si>
    <r>
      <rPr>
        <rFont val="&quot;Helvetica Neue&quot;, Helvetica, Arial, sans-serif"/>
        <color rgb="FF1155CC"/>
        <sz val="11.0"/>
        <u/>
      </rPr>
      <t>Mystical Ninja 2 Starring Goemon (Europe) (En,Fr,De).zip</t>
    </r>
  </si>
  <si>
    <r>
      <rPr>
        <rFont val="&quot;Helvetica Neue&quot;, Helvetica, Arial, sans-serif"/>
        <color rgb="FF1155CC"/>
        <sz val="11.0"/>
        <u/>
      </rPr>
      <t>Mystical Ninja Starring Goemon (Europe).zip</t>
    </r>
  </si>
  <si>
    <r>
      <rPr>
        <rFont val="&quot;Helvetica Neue&quot;, Helvetica, Arial, sans-serif"/>
        <color rgb="FF1155CC"/>
        <sz val="11.0"/>
        <u/>
      </rPr>
      <t>Mystical Ninja Starring Goemon (USA).zip</t>
    </r>
  </si>
  <si>
    <r>
      <rPr>
        <rFont val="&quot;Helvetica Neue&quot;, Helvetica, Arial, sans-serif"/>
        <color rgb="FF1155CC"/>
        <sz val="11.0"/>
        <u/>
      </rPr>
      <t>NASCAR 99 (Europe) (En,Fr,De).zip</t>
    </r>
  </si>
  <si>
    <r>
      <rPr>
        <rFont val="&quot;Helvetica Neue&quot;, Helvetica, Arial, sans-serif"/>
        <color rgb="FF1155CC"/>
        <sz val="11.0"/>
        <u/>
      </rPr>
      <t>NASCAR 99 (USA).zip</t>
    </r>
  </si>
  <si>
    <r>
      <rPr>
        <rFont val="&quot;Helvetica Neue&quot;, Helvetica, Arial, sans-serif"/>
        <color rgb="FF1155CC"/>
        <sz val="11.0"/>
        <u/>
      </rPr>
      <t>NASCAR 2000 (USA).zip</t>
    </r>
  </si>
  <si>
    <r>
      <rPr>
        <rFont val="&quot;Helvetica Neue&quot;, Helvetica, Arial, sans-serif"/>
        <color rgb="FF1155CC"/>
        <sz val="11.0"/>
        <u/>
      </rPr>
      <t>NBA Courtside 2 featuring Kobe Bryant (USA).zip</t>
    </r>
  </si>
  <si>
    <r>
      <rPr>
        <rFont val="&quot;Helvetica Neue&quot;, Helvetica, Arial, sans-serif"/>
        <color rgb="FF1155CC"/>
        <sz val="11.0"/>
        <u/>
      </rPr>
      <t>NBA Hangtime (Europe).zip</t>
    </r>
  </si>
  <si>
    <r>
      <rPr>
        <rFont val="&quot;Helvetica Neue&quot;, Helvetica, Arial, sans-serif"/>
        <color rgb="FF1155CC"/>
        <sz val="11.0"/>
        <u/>
      </rPr>
      <t>NBA Hangtime (USA).zip</t>
    </r>
  </si>
  <si>
    <r>
      <rPr>
        <rFont val="&quot;Helvetica Neue&quot;, Helvetica, Arial, sans-serif"/>
        <color rgb="FF1155CC"/>
        <sz val="11.0"/>
        <u/>
      </rPr>
      <t>NBA Jam 99 (Europe).zip</t>
    </r>
  </si>
  <si>
    <r>
      <rPr>
        <rFont val="&quot;Helvetica Neue&quot;, Helvetica, Arial, sans-serif"/>
        <color rgb="FF1155CC"/>
        <sz val="11.0"/>
        <u/>
      </rPr>
      <t>NBA Jam 99 (USA) (Beta) (1998-09-25).zip</t>
    </r>
  </si>
  <si>
    <r>
      <rPr>
        <rFont val="&quot;Helvetica Neue&quot;, Helvetica, Arial, sans-serif"/>
        <color rgb="FF1155CC"/>
        <sz val="11.0"/>
        <u/>
      </rPr>
      <t>NBA Jam 99 (USA).zip</t>
    </r>
  </si>
  <si>
    <r>
      <rPr>
        <rFont val="&quot;Helvetica Neue&quot;, Helvetica, Arial, sans-serif"/>
        <color rgb="FF1155CC"/>
        <sz val="11.0"/>
        <u/>
      </rPr>
      <t>NBA Jam 2000 (Europe).zip</t>
    </r>
  </si>
  <si>
    <r>
      <rPr>
        <rFont val="&quot;Helvetica Neue&quot;, Helvetica, Arial, sans-serif"/>
        <color rgb="FF1155CC"/>
        <sz val="11.0"/>
        <u/>
      </rPr>
      <t>NBA Jam 2000 (USA).zip</t>
    </r>
  </si>
  <si>
    <r>
      <rPr>
        <rFont val="&quot;Helvetica Neue&quot;, Helvetica, Arial, sans-serif"/>
        <color rgb="FF1155CC"/>
        <sz val="11.0"/>
        <u/>
      </rPr>
      <t>NBA Live 99 (Europe) (En,Fr,De,Es,It).zip</t>
    </r>
  </si>
  <si>
    <r>
      <rPr>
        <rFont val="&quot;Helvetica Neue&quot;, Helvetica, Arial, sans-serif"/>
        <color rgb="FF1155CC"/>
        <sz val="11.0"/>
        <u/>
      </rPr>
      <t>NBA Live 99 (USA) (En,Fr,De,Es,It).zip</t>
    </r>
  </si>
  <si>
    <r>
      <rPr>
        <rFont val="&quot;Helvetica Neue&quot;, Helvetica, Arial, sans-serif"/>
        <color rgb="FF1155CC"/>
        <sz val="11.0"/>
        <u/>
      </rPr>
      <t>NBA Live 2000 (Europe) (En,Fr,De,Es).zip</t>
    </r>
  </si>
  <si>
    <r>
      <rPr>
        <rFont val="&quot;Helvetica Neue&quot;, Helvetica, Arial, sans-serif"/>
        <color rgb="FF1155CC"/>
        <sz val="11.0"/>
        <u/>
      </rPr>
      <t>NBA Live 2000 (USA) (En,Fr,De,Es).zip</t>
    </r>
  </si>
  <si>
    <r>
      <rPr>
        <rFont val="&quot;Helvetica Neue&quot;, Helvetica, Arial, sans-serif"/>
        <color rgb="FF1155CC"/>
        <sz val="11.0"/>
        <u/>
      </rPr>
      <t>NBA Pro 98 (Europe).zip</t>
    </r>
  </si>
  <si>
    <r>
      <rPr>
        <rFont val="&quot;Helvetica Neue&quot;, Helvetica, Arial, sans-serif"/>
        <color rgb="FF1155CC"/>
        <sz val="11.0"/>
        <u/>
      </rPr>
      <t>NBA Pro 99 (Europe).zip</t>
    </r>
  </si>
  <si>
    <r>
      <rPr>
        <rFont val="&quot;Helvetica Neue&quot;, Helvetica, Arial, sans-serif"/>
        <color rgb="FF1155CC"/>
        <sz val="11.0"/>
        <u/>
      </rPr>
      <t>NBA Showtime - NBA on NBC (USA).zip</t>
    </r>
  </si>
  <si>
    <r>
      <rPr>
        <rFont val="&quot;Helvetica Neue&quot;, Helvetica, Arial, sans-serif"/>
        <color rgb="FF1155CC"/>
        <sz val="11.0"/>
        <u/>
      </rPr>
      <t>NBA in the Zone '98 (Japan).zip</t>
    </r>
  </si>
  <si>
    <r>
      <rPr>
        <rFont val="&quot;Helvetica Neue&quot;, Helvetica, Arial, sans-serif"/>
        <color rgb="FF1155CC"/>
        <sz val="11.0"/>
        <u/>
      </rPr>
      <t>NBA in the Zone '98 (USA).zip</t>
    </r>
  </si>
  <si>
    <r>
      <rPr>
        <rFont val="&quot;Helvetica Neue&quot;, Helvetica, Arial, sans-serif"/>
        <color rgb="FF1155CC"/>
        <sz val="11.0"/>
        <u/>
      </rPr>
      <t>NBA in the Zone '99 (USA).zip</t>
    </r>
  </si>
  <si>
    <r>
      <rPr>
        <rFont val="&quot;Helvetica Neue&quot;, Helvetica, Arial, sans-serif"/>
        <color rgb="FF1155CC"/>
        <sz val="11.0"/>
        <u/>
      </rPr>
      <t>NBA in the Zone 2 (Japan).zip</t>
    </r>
  </si>
  <si>
    <r>
      <rPr>
        <rFont val="&quot;Helvetica Neue&quot;, Helvetica, Arial, sans-serif"/>
        <color rgb="FF1155CC"/>
        <sz val="11.0"/>
        <u/>
      </rPr>
      <t>NBA in the Zone 2000 (Europe).zip</t>
    </r>
  </si>
  <si>
    <r>
      <rPr>
        <rFont val="&quot;Helvetica Neue&quot;, Helvetica, Arial, sans-serif"/>
        <color rgb="FF1155CC"/>
        <sz val="11.0"/>
        <u/>
      </rPr>
      <t>NBA in the Zone 2000 (USA).zip</t>
    </r>
  </si>
  <si>
    <r>
      <rPr>
        <rFont val="&quot;Helvetica Neue&quot;, Helvetica, Arial, sans-serif"/>
        <color rgb="FF1155CC"/>
        <sz val="11.0"/>
        <u/>
      </rPr>
      <t>NFL Blitz (USA).zip</t>
    </r>
  </si>
  <si>
    <r>
      <rPr>
        <rFont val="&quot;Helvetica Neue&quot;, Helvetica, Arial, sans-serif"/>
        <color rgb="FF1155CC"/>
        <sz val="11.0"/>
        <u/>
      </rPr>
      <t>NFL Blitz - Special Edition (USA).zip</t>
    </r>
  </si>
  <si>
    <r>
      <rPr>
        <rFont val="&quot;Helvetica Neue&quot;, Helvetica, Arial, sans-serif"/>
        <color rgb="FF1155CC"/>
        <sz val="11.0"/>
        <u/>
      </rPr>
      <t>NFL Blitz 2000 (USA) (Rev 1).zip</t>
    </r>
  </si>
  <si>
    <r>
      <rPr>
        <rFont val="&quot;Helvetica Neue&quot;, Helvetica, Arial, sans-serif"/>
        <color rgb="FF1155CC"/>
        <sz val="11.0"/>
        <u/>
      </rPr>
      <t>NFL Blitz 2000 (USA).zip</t>
    </r>
  </si>
  <si>
    <r>
      <rPr>
        <rFont val="&quot;Helvetica Neue&quot;, Helvetica, Arial, sans-serif"/>
        <color rgb="FF1155CC"/>
        <sz val="11.0"/>
        <u/>
      </rPr>
      <t>NFL Blitz 2001 (USA).zip</t>
    </r>
  </si>
  <si>
    <r>
      <rPr>
        <rFont val="&quot;Helvetica Neue&quot;, Helvetica, Arial, sans-serif"/>
        <color rgb="FF1155CC"/>
        <sz val="11.0"/>
        <u/>
      </rPr>
      <t>NFL QB Club 2001 (USA).zip</t>
    </r>
  </si>
  <si>
    <r>
      <rPr>
        <rFont val="&quot;Helvetica Neue&quot;, Helvetica, Arial, sans-serif"/>
        <color rgb="FF1155CC"/>
        <sz val="11.0"/>
        <u/>
      </rPr>
      <t>NFL Quarterback Club 98 (Europe).zip</t>
    </r>
  </si>
  <si>
    <r>
      <rPr>
        <rFont val="&quot;Helvetica Neue&quot;, Helvetica, Arial, sans-serif"/>
        <color rgb="FF1155CC"/>
        <sz val="11.0"/>
        <u/>
      </rPr>
      <t>NFL Quarterback Club 98 (USA).zip</t>
    </r>
  </si>
  <si>
    <r>
      <rPr>
        <rFont val="&quot;Helvetica Neue&quot;, Helvetica, Arial, sans-serif"/>
        <color rgb="FF1155CC"/>
        <sz val="11.0"/>
        <u/>
      </rPr>
      <t>NFL Quarterback Club 99 (Europe).zip</t>
    </r>
  </si>
  <si>
    <r>
      <rPr>
        <rFont val="&quot;Helvetica Neue&quot;, Helvetica, Arial, sans-serif"/>
        <color rgb="FF1155CC"/>
        <sz val="11.0"/>
        <u/>
      </rPr>
      <t>NFL Quarterback Club 99 (USA).zip</t>
    </r>
  </si>
  <si>
    <r>
      <rPr>
        <rFont val="&quot;Helvetica Neue&quot;, Helvetica, Arial, sans-serif"/>
        <color rgb="FF1155CC"/>
        <sz val="11.0"/>
        <u/>
      </rPr>
      <t>NFL Quarterback Club 2000 (Europe).zip</t>
    </r>
  </si>
  <si>
    <r>
      <rPr>
        <rFont val="&quot;Helvetica Neue&quot;, Helvetica, Arial, sans-serif"/>
        <color rgb="FF1155CC"/>
        <sz val="11.0"/>
        <u/>
      </rPr>
      <t>NFL Quarterback Club 2000 (USA).zip</t>
    </r>
  </si>
  <si>
    <r>
      <rPr>
        <rFont val="&quot;Helvetica Neue&quot;, Helvetica, Arial, sans-serif"/>
        <color rgb="FF1155CC"/>
        <sz val="11.0"/>
        <u/>
      </rPr>
      <t>NHL 99 (Europe) (En,De,Sv,Fi).zip</t>
    </r>
  </si>
  <si>
    <r>
      <rPr>
        <rFont val="&quot;Helvetica Neue&quot;, Helvetica, Arial, sans-serif"/>
        <color rgb="FF1155CC"/>
        <sz val="11.0"/>
        <u/>
      </rPr>
      <t>NHL 99 (USA).zip</t>
    </r>
  </si>
  <si>
    <r>
      <rPr>
        <rFont val="&quot;Helvetica Neue&quot;, Helvetica, Arial, sans-serif"/>
        <color rgb="FF1155CC"/>
        <sz val="11.0"/>
        <u/>
      </rPr>
      <t>NHL Blades of Steel '99 (USA).zip</t>
    </r>
  </si>
  <si>
    <r>
      <rPr>
        <rFont val="&quot;Helvetica Neue&quot;, Helvetica, Arial, sans-serif"/>
        <color rgb="FF1155CC"/>
        <sz val="11.0"/>
        <u/>
      </rPr>
      <t>NHL Breakaway 98 (Europe).zip</t>
    </r>
  </si>
  <si>
    <r>
      <rPr>
        <rFont val="&quot;Helvetica Neue&quot;, Helvetica, Arial, sans-serif"/>
        <color rgb="FF1155CC"/>
        <sz val="11.0"/>
        <u/>
      </rPr>
      <t>NHL Breakaway 98 (USA).zip</t>
    </r>
  </si>
  <si>
    <r>
      <rPr>
        <rFont val="&quot;Helvetica Neue&quot;, Helvetica, Arial, sans-serif"/>
        <color rgb="FF1155CC"/>
        <sz val="11.0"/>
        <u/>
      </rPr>
      <t>NHL Breakaway 99 (Europe).zip</t>
    </r>
  </si>
  <si>
    <r>
      <rPr>
        <rFont val="&quot;Helvetica Neue&quot;, Helvetica, Arial, sans-serif"/>
        <color rgb="FF1155CC"/>
        <sz val="11.0"/>
        <u/>
      </rPr>
      <t>NHL Breakaway 99 (USA).zip</t>
    </r>
  </si>
  <si>
    <r>
      <rPr>
        <rFont val="&quot;Helvetica Neue&quot;, Helvetica, Arial, sans-serif"/>
        <color rgb="FF1155CC"/>
        <sz val="11.0"/>
        <u/>
      </rPr>
      <t>NHL Pro 99 (Europe).zip</t>
    </r>
  </si>
  <si>
    <r>
      <rPr>
        <rFont val="&quot;Helvetica Neue&quot;, Helvetica, Arial, sans-serif"/>
        <color rgb="FF1155CC"/>
        <sz val="11.0"/>
        <u/>
      </rPr>
      <t>Nacho 64 (World) (Auto Demo) (Unl).zip</t>
    </r>
  </si>
  <si>
    <r>
      <rPr>
        <rFont val="&quot;Helvetica Neue&quot;, Helvetica, Arial, sans-serif"/>
        <color rgb="FF1155CC"/>
        <sz val="11.0"/>
        <u/>
      </rPr>
      <t>Nagano Winter Olympics '98 (Europe).zip</t>
    </r>
  </si>
  <si>
    <r>
      <rPr>
        <rFont val="&quot;Helvetica Neue&quot;, Helvetica, Arial, sans-serif"/>
        <color rgb="FF1155CC"/>
        <sz val="11.0"/>
        <u/>
      </rPr>
      <t>Nagano Winter Olympics '98 (USA).zip</t>
    </r>
  </si>
  <si>
    <r>
      <rPr>
        <rFont val="&quot;Helvetica Neue&quot;, Helvetica, Arial, sans-serif"/>
        <color rgb="FF1155CC"/>
        <sz val="11.0"/>
        <u/>
      </rPr>
      <t>Namco Museum 64 (USA).zip</t>
    </r>
  </si>
  <si>
    <r>
      <rPr>
        <rFont val="&quot;Helvetica Neue&quot;, Helvetica, Arial, sans-serif"/>
        <color rgb="FF1155CC"/>
        <sz val="11.0"/>
        <u/>
      </rPr>
      <t>Neon Genesis Evangelion (Japan).zip</t>
    </r>
  </si>
  <si>
    <r>
      <rPr>
        <rFont val="&quot;Helvetica Neue&quot;, Helvetica, Arial, sans-serif"/>
        <color rgb="FF1155CC"/>
        <sz val="11.0"/>
        <u/>
      </rPr>
      <t>New Tetris, The (Europe).zip</t>
    </r>
  </si>
  <si>
    <r>
      <rPr>
        <rFont val="&quot;Helvetica Neue&quot;, Helvetica, Arial, sans-serif"/>
        <color rgb="FF1155CC"/>
        <sz val="11.0"/>
        <u/>
      </rPr>
      <t>New Tetris, The (USA) (LodgeNet).zip</t>
    </r>
  </si>
  <si>
    <r>
      <rPr>
        <rFont val="&quot;Helvetica Neue&quot;, Helvetica, Arial, sans-serif"/>
        <color rgb="FF1155CC"/>
        <sz val="11.0"/>
        <u/>
      </rPr>
      <t>New Tetris, The (USA).zip</t>
    </r>
  </si>
  <si>
    <r>
      <rPr>
        <rFont val="&quot;Helvetica Neue&quot;, Helvetica, Arial, sans-serif"/>
        <color rgb="FF1155CC"/>
        <sz val="11.0"/>
        <u/>
      </rPr>
      <t>Nightmare Creatures (USA).zip</t>
    </r>
  </si>
  <si>
    <r>
      <rPr>
        <rFont val="&quot;Helvetica Neue&quot;, Helvetica, Arial, sans-serif"/>
        <color rgb="FF1155CC"/>
        <sz val="11.0"/>
        <u/>
      </rPr>
      <t>Nintama Rantarou 64 Game Gallery (Japan).zip</t>
    </r>
  </si>
  <si>
    <r>
      <rPr>
        <rFont val="&quot;Helvetica Neue&quot;, Helvetica, Arial, sans-serif"/>
        <color rgb="FF1155CC"/>
        <sz val="11.0"/>
        <u/>
      </rPr>
      <t>Nintendo 64 Modem (Japan) (Add-on).zip</t>
    </r>
  </si>
  <si>
    <r>
      <rPr>
        <rFont val="&quot;Helvetica Neue&quot;, Helvetica, Arial, sans-serif"/>
        <color rgb="FF1155CC"/>
        <sz val="11.0"/>
        <u/>
      </rPr>
      <t>Nintendo All-Star! Dairantou Smash Brothers (Japan).zip</t>
    </r>
  </si>
  <si>
    <r>
      <rPr>
        <rFont val="&quot;Helvetica Neue&quot;, Helvetica, Arial, sans-serif"/>
        <color rgb="FF1155CC"/>
        <sz val="11.0"/>
        <u/>
      </rPr>
      <t>Nuclear Strike 64 (Europe) (En,Fr).zip</t>
    </r>
  </si>
  <si>
    <r>
      <rPr>
        <rFont val="&quot;Helvetica Neue&quot;, Helvetica, Arial, sans-serif"/>
        <color rgb="FF1155CC"/>
        <sz val="11.0"/>
        <u/>
      </rPr>
      <t>Nuclear Strike 64 (Germany) (1999-11-17) (Beta).zip</t>
    </r>
  </si>
  <si>
    <r>
      <rPr>
        <rFont val="&quot;Helvetica Neue&quot;, Helvetica, Arial, sans-serif"/>
        <color rgb="FF1155CC"/>
        <sz val="11.0"/>
        <u/>
      </rPr>
      <t>Nuclear Strike 64 (Germany).zip</t>
    </r>
  </si>
  <si>
    <r>
      <rPr>
        <rFont val="&quot;Helvetica Neue&quot;, Helvetica, Arial, sans-serif"/>
        <color rgb="FF1155CC"/>
        <sz val="11.0"/>
        <u/>
      </rPr>
      <t>Nuclear Strike 64 (USA) (1999-09-21) (Beta).zip</t>
    </r>
  </si>
  <si>
    <r>
      <rPr>
        <rFont val="&quot;Helvetica Neue&quot;, Helvetica, Arial, sans-serif"/>
        <color rgb="FF1155CC"/>
        <sz val="11.0"/>
        <u/>
      </rPr>
      <t>Nuclear Strike 64 (USA) (Beta) (Earlier).zip</t>
    </r>
  </si>
  <si>
    <r>
      <rPr>
        <rFont val="&quot;Helvetica Neue&quot;, Helvetica, Arial, sans-serif"/>
        <color rgb="FF1155CC"/>
        <sz val="11.0"/>
        <u/>
      </rPr>
      <t>Nuclear Strike 64 (USA).zip</t>
    </r>
  </si>
  <si>
    <r>
      <rPr>
        <rFont val="&quot;Helvetica Neue&quot;, Helvetica, Arial, sans-serif"/>
        <color rgb="FF1155CC"/>
        <sz val="11.0"/>
        <u/>
      </rPr>
      <t>Nushi Zuri 64 (Japan) (Rev 1).zip</t>
    </r>
  </si>
  <si>
    <r>
      <rPr>
        <rFont val="&quot;Helvetica Neue&quot;, Helvetica, Arial, sans-serif"/>
        <color rgb="FF1155CC"/>
        <sz val="11.0"/>
        <u/>
      </rPr>
      <t>Nushi Zuri 64 (Japan).zip</t>
    </r>
  </si>
  <si>
    <r>
      <rPr>
        <rFont val="&quot;Helvetica Neue&quot;, Helvetica, Arial, sans-serif"/>
        <color rgb="FF1155CC"/>
        <sz val="11.0"/>
        <u/>
      </rPr>
      <t>Nushi Zuri 64 - Shiokaze ni Notte (Japan).zip</t>
    </r>
  </si>
  <si>
    <r>
      <rPr>
        <rFont val="&quot;Helvetica Neue&quot;, Helvetica, Arial, sans-serif"/>
        <color rgb="FF1155CC"/>
        <sz val="11.0"/>
        <u/>
      </rPr>
      <t>O.D.T. (Europe) (En,Fr,De,Es,It) (Proto).zip</t>
    </r>
  </si>
  <si>
    <r>
      <rPr>
        <rFont val="&quot;Helvetica Neue&quot;, Helvetica, Arial, sans-serif"/>
        <color rgb="FF1155CC"/>
        <sz val="11.0"/>
        <u/>
      </rPr>
      <t>O.D.T. (USA) (En,Fr,Es) (Proto).zip</t>
    </r>
  </si>
  <si>
    <r>
      <rPr>
        <rFont val="&quot;Helvetica Neue&quot;, Helvetica, Arial, sans-serif"/>
        <color rgb="FF1155CC"/>
        <sz val="11.0"/>
        <u/>
      </rPr>
      <t>Off Road Challenge (Europe).zip</t>
    </r>
  </si>
  <si>
    <r>
      <rPr>
        <rFont val="&quot;Helvetica Neue&quot;, Helvetica, Arial, sans-serif"/>
        <color rgb="FF1155CC"/>
        <sz val="11.0"/>
        <u/>
      </rPr>
      <t>Off Road Challenge (USA).zip</t>
    </r>
  </si>
  <si>
    <r>
      <rPr>
        <rFont val="&quot;Helvetica Neue&quot;, Helvetica, Arial, sans-serif"/>
        <color rgb="FF1155CC"/>
        <sz val="11.0"/>
        <u/>
      </rPr>
      <t>Ogre Battle 64 - Person of Lordly Caliber (Japan) (Rev 1) (Wii Virtual Console).zip</t>
    </r>
  </si>
  <si>
    <r>
      <rPr>
        <rFont val="&quot;Helvetica Neue&quot;, Helvetica, Arial, sans-serif"/>
        <color rgb="FF1155CC"/>
        <sz val="11.0"/>
        <u/>
      </rPr>
      <t>Ogre Battle 64 - Person of Lordly Caliber (Japan) (Rev 1).zip</t>
    </r>
  </si>
  <si>
    <r>
      <rPr>
        <rFont val="&quot;Helvetica Neue&quot;, Helvetica, Arial, sans-serif"/>
        <color rgb="FF1155CC"/>
        <sz val="11.0"/>
        <u/>
      </rPr>
      <t>Ogre Battle 64 - Person of Lordly Caliber (USA) (Rev 1).zip</t>
    </r>
  </si>
  <si>
    <r>
      <rPr>
        <rFont val="&quot;Helvetica Neue&quot;, Helvetica, Arial, sans-serif"/>
        <color rgb="FF1155CC"/>
        <sz val="11.0"/>
        <u/>
      </rPr>
      <t>Ogre Battle 64 - Person of Lordly Caliber (USA).zip</t>
    </r>
  </si>
  <si>
    <r>
      <rPr>
        <rFont val="&quot;Helvetica Neue&quot;, Helvetica, Arial, sans-serif"/>
        <color rgb="FF1155CC"/>
        <sz val="11.0"/>
        <u/>
      </rPr>
      <t>Ogre Battle 64 - Person of Lordly Caliber (USA, Europe) (Rev 1) (Wii Virtual Console).zip</t>
    </r>
  </si>
  <si>
    <r>
      <rPr>
        <rFont val="&quot;Helvetica Neue&quot;, Helvetica, Arial, sans-serif"/>
        <color rgb="FF1155CC"/>
        <sz val="11.0"/>
        <u/>
      </rPr>
      <t>Olympic Hockey 98 (Europe) (En,Fr,De,Es).zip</t>
    </r>
  </si>
  <si>
    <r>
      <rPr>
        <rFont val="&quot;Helvetica Neue&quot;, Helvetica, Arial, sans-serif"/>
        <color rgb="FF1155CC"/>
        <sz val="11.0"/>
        <u/>
      </rPr>
      <t>Olympic Hockey 98 (Japan).zip</t>
    </r>
  </si>
  <si>
    <r>
      <rPr>
        <rFont val="&quot;Helvetica Neue&quot;, Helvetica, Arial, sans-serif"/>
        <color rgb="FF1155CC"/>
        <sz val="11.0"/>
        <u/>
      </rPr>
      <t>Olympic Hockey 98 (USA).zip</t>
    </r>
  </si>
  <si>
    <r>
      <rPr>
        <rFont val="&quot;Helvetica Neue&quot;, Helvetica, Arial, sans-serif"/>
        <color rgb="FF1155CC"/>
        <sz val="11.0"/>
        <u/>
      </rPr>
      <t>Onegai Monsters (Japan).zip</t>
    </r>
  </si>
  <si>
    <r>
      <rPr>
        <rFont val="&quot;Helvetica Neue&quot;, Helvetica, Arial, sans-serif"/>
        <color rgb="FF1155CC"/>
        <sz val="11.0"/>
        <u/>
      </rPr>
      <t>Operation WinBack (Europe) (En,Fr,De,Es,It).zip</t>
    </r>
  </si>
  <si>
    <r>
      <rPr>
        <rFont val="&quot;Helvetica Neue&quot;, Helvetica, Arial, sans-serif"/>
        <color rgb="FF1155CC"/>
        <sz val="11.0"/>
        <u/>
      </rPr>
      <t>PD Ultraman Battle Collection 64 (Japan).zip</t>
    </r>
  </si>
  <si>
    <r>
      <rPr>
        <rFont val="&quot;Helvetica Neue&quot;, Helvetica, Arial, sans-serif"/>
        <color rgb="FF1155CC"/>
        <sz val="11.0"/>
        <u/>
      </rPr>
      <t>PGA European Tour (USA).zip</t>
    </r>
  </si>
  <si>
    <r>
      <rPr>
        <rFont val="&quot;Helvetica Neue&quot;, Helvetica, Arial, sans-serif"/>
        <color rgb="FF1155CC"/>
        <sz val="11.0"/>
        <u/>
      </rPr>
      <t>PGA European Tour Golf (Europe) (En,De) (Version B.29) (Beta).zip</t>
    </r>
  </si>
  <si>
    <r>
      <rPr>
        <rFont val="&quot;Helvetica Neue&quot;, Helvetica, Arial, sans-serif"/>
        <color rgb="FF1155CC"/>
        <sz val="11.0"/>
        <u/>
      </rPr>
      <t>PGA European Tour Golf (Europe) (En,Fr,De,Es,It).zip</t>
    </r>
  </si>
  <si>
    <r>
      <rPr>
        <rFont val="&quot;Helvetica Neue&quot;, Helvetica, Arial, sans-serif"/>
        <color rgb="FF1155CC"/>
        <sz val="11.0"/>
        <u/>
      </rPr>
      <t>Pachinko 365 Nichi (Japan).zip</t>
    </r>
  </si>
  <si>
    <r>
      <rPr>
        <rFont val="&quot;Helvetica Neue&quot;, Helvetica, Arial, sans-serif"/>
        <color rgb="FF1155CC"/>
        <sz val="11.0"/>
        <u/>
      </rPr>
      <t>Paper Mario (Europe) (En,Fr,De,Es).zip</t>
    </r>
  </si>
  <si>
    <r>
      <rPr>
        <rFont val="&quot;Helvetica Neue&quot;, Helvetica, Arial, sans-serif"/>
        <color rgb="FF1155CC"/>
        <sz val="11.0"/>
        <u/>
      </rPr>
      <t>Paper Mario (USA) (LodgeNet).zip</t>
    </r>
  </si>
  <si>
    <r>
      <rPr>
        <rFont val="&quot;Helvetica Neue&quot;, Helvetica, Arial, sans-serif"/>
        <color rgb="FF1155CC"/>
        <sz val="11.0"/>
        <u/>
      </rPr>
      <t>Paper Mario (USA).zip</t>
    </r>
  </si>
  <si>
    <r>
      <rPr>
        <rFont val="&quot;Helvetica Neue&quot;, Helvetica, Arial, sans-serif"/>
        <color rgb="FF1155CC"/>
        <sz val="11.0"/>
        <u/>
      </rPr>
      <t>Paperboy (Europe).zip</t>
    </r>
  </si>
  <si>
    <r>
      <rPr>
        <rFont val="&quot;Helvetica Neue&quot;, Helvetica, Arial, sans-serif"/>
        <color rgb="FF1155CC"/>
        <sz val="11.0"/>
        <u/>
      </rPr>
      <t>Paperboy (USA).zip</t>
    </r>
  </si>
  <si>
    <r>
      <rPr>
        <rFont val="&quot;Helvetica Neue&quot;, Helvetica, Arial, sans-serif"/>
        <color rgb="FF1155CC"/>
        <sz val="11.0"/>
        <u/>
      </rPr>
      <t>Parlor! Pro 64 - Pachinko Jikki Simulation Game (Japan).zip</t>
    </r>
  </si>
  <si>
    <r>
      <rPr>
        <rFont val="&quot;Helvetica Neue&quot;, Helvetica, Arial, sans-serif"/>
        <color rgb="FF1155CC"/>
        <sz val="11.0"/>
        <u/>
      </rPr>
      <t>Penny Racers (Europe).zip</t>
    </r>
  </si>
  <si>
    <r>
      <rPr>
        <rFont val="&quot;Helvetica Neue&quot;, Helvetica, Arial, sans-serif"/>
        <color rgb="FF1155CC"/>
        <sz val="11.0"/>
        <u/>
      </rPr>
      <t>Penny Racers (USA).zip</t>
    </r>
  </si>
  <si>
    <r>
      <rPr>
        <rFont val="&quot;Helvetica Neue&quot;, Helvetica, Arial, sans-serif"/>
        <color rgb="FF1155CC"/>
        <sz val="11.0"/>
        <u/>
      </rPr>
      <t>Perfect Dark (Europe) (2000-04-26) (Debug).zip</t>
    </r>
  </si>
  <si>
    <r>
      <rPr>
        <rFont val="&quot;Helvetica Neue&quot;, Helvetica, Arial, sans-serif"/>
        <color rgb="FF1155CC"/>
        <sz val="11.0"/>
        <u/>
      </rPr>
      <t>Perfect Dark (Europe) (En,Fr,De,Es,It).zip</t>
    </r>
  </si>
  <si>
    <r>
      <rPr>
        <rFont val="&quot;Helvetica Neue&quot;, Helvetica, Arial, sans-serif"/>
        <color rgb="FF1155CC"/>
        <sz val="11.0"/>
        <u/>
      </rPr>
      <t>Perfect Dark (Japan).zip</t>
    </r>
  </si>
  <si>
    <r>
      <rPr>
        <rFont val="&quot;Helvetica Neue&quot;, Helvetica, Arial, sans-serif"/>
        <color rgb="FF1155CC"/>
        <sz val="11.0"/>
        <u/>
      </rPr>
      <t>Perfect Dark (USA) (2000-03-22) (Debug).zip</t>
    </r>
  </si>
  <si>
    <r>
      <rPr>
        <rFont val="&quot;Helvetica Neue&quot;, Helvetica, Arial, sans-serif"/>
        <color rgb="FF1155CC"/>
        <sz val="11.0"/>
        <u/>
      </rPr>
      <t>Perfect Dark (USA) (Rev 1).zip</t>
    </r>
  </si>
  <si>
    <r>
      <rPr>
        <rFont val="&quot;Helvetica Neue&quot;, Helvetica, Arial, sans-serif"/>
        <color rgb="FF1155CC"/>
        <sz val="11.0"/>
        <u/>
      </rPr>
      <t>Perfect Dark (USA).zip</t>
    </r>
  </si>
  <si>
    <r>
      <rPr>
        <rFont val="&quot;Helvetica Neue&quot;, Helvetica, Arial, sans-serif"/>
        <color rgb="FF1155CC"/>
        <sz val="11.0"/>
        <u/>
      </rPr>
      <t>Pikachuu Genki de Chuu (Japan) (Beta).zip</t>
    </r>
  </si>
  <si>
    <r>
      <rPr>
        <rFont val="&quot;Helvetica Neue&quot;, Helvetica, Arial, sans-serif"/>
        <color rgb="FF1155CC"/>
        <sz val="11.0"/>
        <u/>
      </rPr>
      <t>Pikachuu Genki de Chuu (Japan).zip</t>
    </r>
  </si>
  <si>
    <r>
      <rPr>
        <rFont val="&quot;Helvetica Neue&quot;, Helvetica, Arial, sans-serif"/>
        <color rgb="FF1155CC"/>
        <sz val="11.0"/>
        <u/>
      </rPr>
      <t>Pilotwings 64 (Europe) (En,Fr,De).zip</t>
    </r>
  </si>
  <si>
    <r>
      <rPr>
        <rFont val="&quot;Helvetica Neue&quot;, Helvetica, Arial, sans-serif"/>
        <color rgb="FF1155CC"/>
        <sz val="11.0"/>
        <u/>
      </rPr>
      <t>Pilotwings 64 (Japan).zip</t>
    </r>
  </si>
  <si>
    <r>
      <rPr>
        <rFont val="&quot;Helvetica Neue&quot;, Helvetica, Arial, sans-serif"/>
        <color rgb="FF1155CC"/>
        <sz val="11.0"/>
        <u/>
      </rPr>
      <t>Pilotwings 64 (USA) (LodgeNet).zip</t>
    </r>
  </si>
  <si>
    <r>
      <rPr>
        <rFont val="&quot;Helvetica Neue&quot;, Helvetica, Arial, sans-serif"/>
        <color rgb="FF1155CC"/>
        <sz val="11.0"/>
        <u/>
      </rPr>
      <t>Pilotwings 64 (USA).zip</t>
    </r>
  </si>
  <si>
    <r>
      <rPr>
        <rFont val="&quot;Helvetica Neue&quot;, Helvetica, Arial, sans-serif"/>
        <color rgb="FF1155CC"/>
        <sz val="11.0"/>
        <u/>
      </rPr>
      <t>Pokemon Puzzle League (Europe) (Wii Virtual Console).zip</t>
    </r>
  </si>
  <si>
    <r>
      <rPr>
        <rFont val="&quot;Helvetica Neue&quot;, Helvetica, Arial, sans-serif"/>
        <color rgb="FF1155CC"/>
        <sz val="11.0"/>
        <u/>
      </rPr>
      <t>Pokemon Puzzle League (Europe).zip</t>
    </r>
  </si>
  <si>
    <r>
      <rPr>
        <rFont val="&quot;Helvetica Neue&quot;, Helvetica, Arial, sans-serif"/>
        <color rgb="FF1155CC"/>
        <sz val="11.0"/>
        <u/>
      </rPr>
      <t>Pokemon Puzzle League (France) (Wii Virtual Console).zip</t>
    </r>
  </si>
  <si>
    <r>
      <rPr>
        <rFont val="&quot;Helvetica Neue&quot;, Helvetica, Arial, sans-serif"/>
        <color rgb="FF1155CC"/>
        <sz val="11.0"/>
        <u/>
      </rPr>
      <t>Pokemon Puzzle League (France).zip</t>
    </r>
  </si>
  <si>
    <r>
      <rPr>
        <rFont val="&quot;Helvetica Neue&quot;, Helvetica, Arial, sans-serif"/>
        <color rgb="FF1155CC"/>
        <sz val="11.0"/>
        <u/>
      </rPr>
      <t>Pokemon Puzzle League (Germany) (Wii Virtual Console).zip</t>
    </r>
  </si>
  <si>
    <r>
      <rPr>
        <rFont val="&quot;Helvetica Neue&quot;, Helvetica, Arial, sans-serif"/>
        <color rgb="FF1155CC"/>
        <sz val="11.0"/>
        <u/>
      </rPr>
      <t>Pokemon Puzzle League (Germany).zip</t>
    </r>
  </si>
  <si>
    <r>
      <rPr>
        <rFont val="&quot;Helvetica Neue&quot;, Helvetica, Arial, sans-serif"/>
        <color rgb="FF1155CC"/>
        <sz val="11.0"/>
        <u/>
      </rPr>
      <t>Pokemon Puzzle League (USA) (Wii Virtual Console).zip</t>
    </r>
  </si>
  <si>
    <r>
      <rPr>
        <rFont val="&quot;Helvetica Neue&quot;, Helvetica, Arial, sans-serif"/>
        <color rgb="FF1155CC"/>
        <sz val="11.0"/>
        <u/>
      </rPr>
      <t>Pokemon Puzzle League (USA).zip</t>
    </r>
  </si>
  <si>
    <r>
      <rPr>
        <rFont val="&quot;Helvetica Neue&quot;, Helvetica, Arial, sans-serif"/>
        <color rgb="FF1155CC"/>
        <sz val="11.0"/>
        <u/>
      </rPr>
      <t>Pokemon Snap (Australia).zip</t>
    </r>
  </si>
  <si>
    <r>
      <rPr>
        <rFont val="&quot;Helvetica Neue&quot;, Helvetica, Arial, sans-serif"/>
        <color rgb="FF1155CC"/>
        <sz val="11.0"/>
        <u/>
      </rPr>
      <t>Pokemon Snap (Europe).zip</t>
    </r>
  </si>
  <si>
    <r>
      <rPr>
        <rFont val="&quot;Helvetica Neue&quot;, Helvetica, Arial, sans-serif"/>
        <color rgb="FF1155CC"/>
        <sz val="11.0"/>
        <u/>
      </rPr>
      <t>Pokemon Snap (France).zip</t>
    </r>
  </si>
  <si>
    <r>
      <rPr>
        <rFont val="&quot;Helvetica Neue&quot;, Helvetica, Arial, sans-serif"/>
        <color rgb="FF1155CC"/>
        <sz val="11.0"/>
        <u/>
      </rPr>
      <t>Pokemon Snap (Germany).zip</t>
    </r>
  </si>
  <si>
    <r>
      <rPr>
        <rFont val="&quot;Helvetica Neue&quot;, Helvetica, Arial, sans-serif"/>
        <color rgb="FF1155CC"/>
        <sz val="11.0"/>
        <u/>
      </rPr>
      <t>Pokemon Snap (Italy).zip</t>
    </r>
  </si>
  <si>
    <r>
      <rPr>
        <rFont val="&quot;Helvetica Neue&quot;, Helvetica, Arial, sans-serif"/>
        <color rgb="FF1155CC"/>
        <sz val="11.0"/>
        <u/>
      </rPr>
      <t>Pokemon Snap (Japan) (Rev 1) (Wii Virtual Console).zip</t>
    </r>
  </si>
  <si>
    <r>
      <rPr>
        <rFont val="&quot;Helvetica Neue&quot;, Helvetica, Arial, sans-serif"/>
        <color rgb="FF1155CC"/>
        <sz val="11.0"/>
        <u/>
      </rPr>
      <t>Pokemon Snap (Japan).zip</t>
    </r>
  </si>
  <si>
    <r>
      <rPr>
        <rFont val="&quot;Helvetica Neue&quot;, Helvetica, Arial, sans-serif"/>
        <color rgb="FF1155CC"/>
        <sz val="11.0"/>
        <u/>
      </rPr>
      <t>Pokemon Snap (Spain).zip</t>
    </r>
  </si>
  <si>
    <r>
      <rPr>
        <rFont val="&quot;Helvetica Neue&quot;, Helvetica, Arial, sans-serif"/>
        <color rgb="FF1155CC"/>
        <sz val="11.0"/>
        <u/>
      </rPr>
      <t>Pokemon Snap (USA) (LodgeNet).zip</t>
    </r>
  </si>
  <si>
    <r>
      <rPr>
        <rFont val="&quot;Helvetica Neue&quot;, Helvetica, Arial, sans-serif"/>
        <color rgb="FF1155CC"/>
        <sz val="11.0"/>
        <u/>
      </rPr>
      <t>Pokemon Snap (USA).zip</t>
    </r>
  </si>
  <si>
    <r>
      <rPr>
        <rFont val="&quot;Helvetica Neue&quot;, Helvetica, Arial, sans-serif"/>
        <color rgb="FF1155CC"/>
        <sz val="11.0"/>
        <u/>
      </rPr>
      <t>Pokemon Snap Station (USA) (Demo) (Kiosk).zip</t>
    </r>
  </si>
  <si>
    <r>
      <rPr>
        <rFont val="&quot;Helvetica Neue&quot;, Helvetica, Arial, sans-serif"/>
        <color rgb="FF1155CC"/>
        <sz val="11.0"/>
        <u/>
      </rPr>
      <t>Pokemon Stadium (Europe) (Rev 1).zip</t>
    </r>
  </si>
  <si>
    <r>
      <rPr>
        <rFont val="&quot;Helvetica Neue&quot;, Helvetica, Arial, sans-serif"/>
        <color rgb="FF1155CC"/>
        <sz val="11.0"/>
        <u/>
      </rPr>
      <t>Pokemon Stadium (Europe).zip</t>
    </r>
  </si>
  <si>
    <r>
      <rPr>
        <rFont val="&quot;Helvetica Neue&quot;, Helvetica, Arial, sans-serif"/>
        <color rgb="FF1155CC"/>
        <sz val="11.0"/>
        <u/>
      </rPr>
      <t>Pokemon Stadium (France).zip</t>
    </r>
  </si>
  <si>
    <r>
      <rPr>
        <rFont val="&quot;Helvetica Neue&quot;, Helvetica, Arial, sans-serif"/>
        <color rgb="FF1155CC"/>
        <sz val="11.0"/>
        <u/>
      </rPr>
      <t>Pokemon Stadium (Germany).zip</t>
    </r>
  </si>
  <si>
    <r>
      <rPr>
        <rFont val="&quot;Helvetica Neue&quot;, Helvetica, Arial, sans-serif"/>
        <color rgb="FF1155CC"/>
        <sz val="11.0"/>
        <u/>
      </rPr>
      <t>Pokemon Stadium (Italy).zip</t>
    </r>
  </si>
  <si>
    <r>
      <rPr>
        <rFont val="&quot;Helvetica Neue&quot;, Helvetica, Arial, sans-serif"/>
        <color rgb="FF1155CC"/>
        <sz val="11.0"/>
        <u/>
      </rPr>
      <t>Pokemon Stadium (Japan).zip</t>
    </r>
  </si>
  <si>
    <r>
      <rPr>
        <rFont val="&quot;Helvetica Neue&quot;, Helvetica, Arial, sans-serif"/>
        <color rgb="FF1155CC"/>
        <sz val="11.0"/>
        <u/>
      </rPr>
      <t>Pokemon Stadium (Spain).zip</t>
    </r>
  </si>
  <si>
    <r>
      <rPr>
        <rFont val="&quot;Helvetica Neue&quot;, Helvetica, Arial, sans-serif"/>
        <color rgb="FF1155CC"/>
        <sz val="11.0"/>
        <u/>
      </rPr>
      <t>Pokemon Stadium (USA) (Rev 1).zip</t>
    </r>
  </si>
  <si>
    <r>
      <rPr>
        <rFont val="&quot;Helvetica Neue&quot;, Helvetica, Arial, sans-serif"/>
        <color rgb="FF1155CC"/>
        <sz val="11.0"/>
        <u/>
      </rPr>
      <t>Pokemon Stadium (USA) (Rev 2).zip</t>
    </r>
  </si>
  <si>
    <r>
      <rPr>
        <rFont val="&quot;Helvetica Neue&quot;, Helvetica, Arial, sans-serif"/>
        <color rgb="FF1155CC"/>
        <sz val="11.0"/>
        <u/>
      </rPr>
      <t>Pokemon Stadium (USA).zip</t>
    </r>
  </si>
  <si>
    <r>
      <rPr>
        <rFont val="&quot;Helvetica Neue&quot;, Helvetica, Arial, sans-serif"/>
        <color rgb="FF1155CC"/>
        <sz val="11.0"/>
        <u/>
      </rPr>
      <t>Pokemon Stadium 2 (Europe).zip</t>
    </r>
  </si>
  <si>
    <r>
      <rPr>
        <rFont val="&quot;Helvetica Neue&quot;, Helvetica, Arial, sans-serif"/>
        <color rgb="FF1155CC"/>
        <sz val="11.0"/>
        <u/>
      </rPr>
      <t>Pokemon Stadium 2 (France).zip</t>
    </r>
  </si>
  <si>
    <r>
      <rPr>
        <rFont val="&quot;Helvetica Neue&quot;, Helvetica, Arial, sans-serif"/>
        <color rgb="FF1155CC"/>
        <sz val="11.0"/>
        <u/>
      </rPr>
      <t>Pokemon Stadium 2 (Germany).zip</t>
    </r>
  </si>
  <si>
    <r>
      <rPr>
        <rFont val="&quot;Helvetica Neue&quot;, Helvetica, Arial, sans-serif"/>
        <color rgb="FF1155CC"/>
        <sz val="11.0"/>
        <u/>
      </rPr>
      <t>Pokemon Stadium 2 (Italy).zip</t>
    </r>
  </si>
  <si>
    <r>
      <rPr>
        <rFont val="&quot;Helvetica Neue&quot;, Helvetica, Arial, sans-serif"/>
        <color rgb="FF1155CC"/>
        <sz val="11.0"/>
        <u/>
      </rPr>
      <t>Pokemon Stadium 2 (Japan).zip</t>
    </r>
  </si>
  <si>
    <r>
      <rPr>
        <rFont val="&quot;Helvetica Neue&quot;, Helvetica, Arial, sans-serif"/>
        <color rgb="FF1155CC"/>
        <sz val="11.0"/>
        <u/>
      </rPr>
      <t>Pokemon Stadium 2 (Spain).zip</t>
    </r>
  </si>
  <si>
    <r>
      <rPr>
        <rFont val="&quot;Helvetica Neue&quot;, Helvetica, Arial, sans-serif"/>
        <color rgb="FF1155CC"/>
        <sz val="11.0"/>
        <u/>
      </rPr>
      <t>Pokemon Stadium 2 (USA).zip</t>
    </r>
  </si>
  <si>
    <r>
      <rPr>
        <rFont val="&quot;Helvetica Neue&quot;, Helvetica, Arial, sans-serif"/>
        <color rgb="FF1155CC"/>
        <sz val="11.0"/>
        <u/>
      </rPr>
      <t>Pokemon Stadium Kin Gin (Japan).zip</t>
    </r>
  </si>
  <si>
    <r>
      <rPr>
        <rFont val="&quot;Helvetica Neue&quot;, Helvetica, Arial, sans-serif"/>
        <color rgb="FF1155CC"/>
        <sz val="11.0"/>
        <u/>
      </rPr>
      <t>Polaris SnoCross (USA).zip</t>
    </r>
  </si>
  <si>
    <r>
      <rPr>
        <rFont val="&quot;Helvetica Neue&quot;, Helvetica, Arial, sans-serif"/>
        <color rgb="FF1155CC"/>
        <sz val="11.0"/>
        <u/>
      </rPr>
      <t>Power League 64 (Japan).zip</t>
    </r>
  </si>
  <si>
    <r>
      <rPr>
        <rFont val="&quot;Helvetica Neue&quot;, Helvetica, Arial, sans-serif"/>
        <color rgb="FF1155CC"/>
        <sz val="11.0"/>
        <u/>
      </rPr>
      <t>Power Rangers - Lightspeed Rescue (Europe).zip</t>
    </r>
  </si>
  <si>
    <r>
      <rPr>
        <rFont val="&quot;Helvetica Neue&quot;, Helvetica, Arial, sans-serif"/>
        <color rgb="FF1155CC"/>
        <sz val="11.0"/>
        <u/>
      </rPr>
      <t>Power Rangers - Lightspeed Rescue (USA).zip</t>
    </r>
  </si>
  <si>
    <r>
      <rPr>
        <rFont val="&quot;Helvetica Neue&quot;, Helvetica, Arial, sans-serif"/>
        <color rgb="FF1155CC"/>
        <sz val="11.0"/>
        <u/>
      </rPr>
      <t>Power Struggle (World) (N64brew Game Jam 2021) (Aftermarket) (Unl).zip</t>
    </r>
  </si>
  <si>
    <r>
      <rPr>
        <rFont val="&quot;Helvetica Neue&quot;, Helvetica, Arial, sans-serif"/>
        <color rgb="FF1155CC"/>
        <sz val="11.0"/>
        <u/>
      </rPr>
      <t>Powerpuff Girls, The - Chemical X-Traction (USA) (Beta) (2001-09-27).zip</t>
    </r>
  </si>
  <si>
    <r>
      <rPr>
        <rFont val="&quot;Helvetica Neue&quot;, Helvetica, Arial, sans-serif"/>
        <color rgb="FF1155CC"/>
        <sz val="11.0"/>
        <u/>
      </rPr>
      <t>Powerpuff Girls, The - Chemical X-Traction (USA).zip</t>
    </r>
  </si>
  <si>
    <r>
      <rPr>
        <rFont val="&quot;Helvetica Neue&quot;, Helvetica, Arial, sans-serif"/>
        <color rgb="FF1155CC"/>
        <sz val="11.0"/>
        <u/>
      </rPr>
      <t>Premier Manager 64 (Europe).zip</t>
    </r>
  </si>
  <si>
    <r>
      <rPr>
        <rFont val="&quot;Helvetica Neue&quot;, Helvetica, Arial, sans-serif"/>
        <color rgb="FF1155CC"/>
        <sz val="11.0"/>
        <u/>
      </rPr>
      <t>Pro Mahjong Kiwame 64 (Japan) (Rev 1).zip</t>
    </r>
  </si>
  <si>
    <r>
      <rPr>
        <rFont val="&quot;Helvetica Neue&quot;, Helvetica, Arial, sans-serif"/>
        <color rgb="FF1155CC"/>
        <sz val="11.0"/>
        <u/>
      </rPr>
      <t>Pro Mahjong Kiwame 64 (Japan).zip</t>
    </r>
  </si>
  <si>
    <r>
      <rPr>
        <rFont val="&quot;Helvetica Neue&quot;, Helvetica, Arial, sans-serif"/>
        <color rgb="FF1155CC"/>
        <sz val="11.0"/>
        <u/>
      </rPr>
      <t>Pro Mahjong Tsuwamono 64 - Jansou Battle ni Chousen (Japan).zip</t>
    </r>
  </si>
  <si>
    <r>
      <rPr>
        <rFont val="&quot;Helvetica Neue&quot;, Helvetica, Arial, sans-serif"/>
        <color rgb="FF1155CC"/>
        <sz val="11.0"/>
        <u/>
      </rPr>
      <t>Puyo Puyo Sun 64 (Japan).zip</t>
    </r>
  </si>
  <si>
    <r>
      <rPr>
        <rFont val="&quot;Helvetica Neue&quot;, Helvetica, Arial, sans-serif"/>
        <color rgb="FF1155CC"/>
        <sz val="11.0"/>
        <u/>
      </rPr>
      <t>Puyo Puyoon Party (Japan).zip</t>
    </r>
  </si>
  <si>
    <r>
      <rPr>
        <rFont val="&quot;Helvetica Neue&quot;, Helvetica, Arial, sans-serif"/>
        <color rgb="FF1155CC"/>
        <sz val="11.0"/>
        <u/>
      </rPr>
      <t>Puzzle Bobble 64 (Japan).zip</t>
    </r>
  </si>
  <si>
    <r>
      <rPr>
        <rFont val="&quot;Helvetica Neue&quot;, Helvetica, Arial, sans-serif"/>
        <color rgb="FF1155CC"/>
        <sz val="11.0"/>
        <u/>
      </rPr>
      <t>Puzzle Master 64 (World) (Unl).zip</t>
    </r>
  </si>
  <si>
    <r>
      <rPr>
        <rFont val="&quot;Helvetica Neue&quot;, Helvetica, Arial, sans-serif"/>
        <color rgb="FF1155CC"/>
        <sz val="11.0"/>
        <u/>
      </rPr>
      <t>Pyoro 64 (Unknown) (MPAL) (Aftermarket) (Unl).zip</t>
    </r>
  </si>
  <si>
    <r>
      <rPr>
        <rFont val="&quot;Helvetica Neue&quot;, Helvetica, Arial, sans-serif"/>
        <color rgb="FF1155CC"/>
        <sz val="11.0"/>
        <u/>
      </rPr>
      <t>Pyoro 64 (Unknown) (NTSC) (Aftermarket) (Unl).zip</t>
    </r>
  </si>
  <si>
    <r>
      <rPr>
        <rFont val="&quot;Helvetica Neue&quot;, Helvetica, Arial, sans-serif"/>
        <color rgb="FF1155CC"/>
        <sz val="11.0"/>
        <u/>
      </rPr>
      <t>Pyoro 64 (Unknown) (PAL) (Aftermarket) (Unl).zip</t>
    </r>
  </si>
  <si>
    <r>
      <rPr>
        <rFont val="&quot;Helvetica Neue&quot;, Helvetica, Arial, sans-serif"/>
        <color rgb="FF1155CC"/>
        <sz val="11.0"/>
        <u/>
      </rPr>
      <t>Quake (Europe).zip</t>
    </r>
  </si>
  <si>
    <r>
      <rPr>
        <rFont val="&quot;Helvetica Neue&quot;, Helvetica, Arial, sans-serif"/>
        <color rgb="FF1155CC"/>
        <sz val="11.0"/>
        <u/>
      </rPr>
      <t>Quake (USA).zip</t>
    </r>
  </si>
  <si>
    <r>
      <rPr>
        <rFont val="&quot;Helvetica Neue&quot;, Helvetica, Arial, sans-serif"/>
        <color rgb="FF1155CC"/>
        <sz val="11.0"/>
        <u/>
      </rPr>
      <t>Quake II (Europe).zip</t>
    </r>
  </si>
  <si>
    <r>
      <rPr>
        <rFont val="&quot;Helvetica Neue&quot;, Helvetica, Arial, sans-serif"/>
        <color rgb="FF1155CC"/>
        <sz val="11.0"/>
        <u/>
      </rPr>
      <t>Quake II (USA).zip</t>
    </r>
  </si>
  <si>
    <r>
      <rPr>
        <rFont val="&quot;Helvetica Neue&quot;, Helvetica, Arial, sans-serif"/>
        <color rgb="FF1155CC"/>
        <sz val="11.0"/>
        <u/>
      </rPr>
      <t>Quest 64 (USA).zip</t>
    </r>
  </si>
  <si>
    <r>
      <rPr>
        <rFont val="&quot;Helvetica Neue&quot;, Helvetica, Arial, sans-serif"/>
        <color rgb="FF1155CC"/>
        <sz val="11.0"/>
        <u/>
      </rPr>
      <t>RR64 - Ridge Racer 64 (Europe).zip</t>
    </r>
  </si>
  <si>
    <r>
      <rPr>
        <rFont val="&quot;Helvetica Neue&quot;, Helvetica, Arial, sans-serif"/>
        <color rgb="FF1155CC"/>
        <sz val="11.0"/>
        <u/>
      </rPr>
      <t>RR64 - Ridge Racer 64 (USA).zip</t>
    </r>
  </si>
  <si>
    <r>
      <rPr>
        <rFont val="&quot;Helvetica Neue&quot;, Helvetica, Arial, sans-serif"/>
        <color rgb="FF1155CC"/>
        <sz val="11.0"/>
        <u/>
      </rPr>
      <t>RTL World League Soccer 2000 (Germany).zip</t>
    </r>
  </si>
  <si>
    <r>
      <rPr>
        <rFont val="&quot;Helvetica Neue&quot;, Helvetica, Arial, sans-serif"/>
        <color rgb="FF1155CC"/>
        <sz val="11.0"/>
        <u/>
      </rPr>
      <t>Racing Simulation 2 (Germany).zip</t>
    </r>
  </si>
  <si>
    <r>
      <rPr>
        <rFont val="&quot;Helvetica Neue&quot;, Helvetica, Arial, sans-serif"/>
        <color rgb="FF1155CC"/>
        <sz val="11.0"/>
        <u/>
      </rPr>
      <t>Rakugakids (Europe).zip</t>
    </r>
  </si>
  <si>
    <r>
      <rPr>
        <rFont val="&quot;Helvetica Neue&quot;, Helvetica, Arial, sans-serif"/>
        <color rgb="FF1155CC"/>
        <sz val="11.0"/>
        <u/>
      </rPr>
      <t>Rakugakids (Japan).zip</t>
    </r>
  </si>
  <si>
    <r>
      <rPr>
        <rFont val="&quot;Helvetica Neue&quot;, Helvetica, Arial, sans-serif"/>
        <color rgb="FF1155CC"/>
        <sz val="11.0"/>
        <u/>
      </rPr>
      <t>Rally '99 (Japan).zip</t>
    </r>
  </si>
  <si>
    <r>
      <rPr>
        <rFont val="&quot;Helvetica Neue&quot;, Helvetica, Arial, sans-serif"/>
        <color rgb="FF1155CC"/>
        <sz val="11.0"/>
        <u/>
      </rPr>
      <t>Rally Challenge 2000 (USA).zip</t>
    </r>
  </si>
  <si>
    <r>
      <rPr>
        <rFont val="&quot;Helvetica Neue&quot;, Helvetica, Arial, sans-serif"/>
        <color rgb="FF1155CC"/>
        <sz val="11.0"/>
        <u/>
      </rPr>
      <t>Rampage - World Tour (Europe).zip</t>
    </r>
  </si>
  <si>
    <r>
      <rPr>
        <rFont val="&quot;Helvetica Neue&quot;, Helvetica, Arial, sans-serif"/>
        <color rgb="FF1155CC"/>
        <sz val="11.0"/>
        <u/>
      </rPr>
      <t>Rampage - World Tour (USA).zip</t>
    </r>
  </si>
  <si>
    <r>
      <rPr>
        <rFont val="&quot;Helvetica Neue&quot;, Helvetica, Arial, sans-serif"/>
        <color rgb="FF1155CC"/>
        <sz val="11.0"/>
        <u/>
      </rPr>
      <t>Rampage 2 - Universal Tour (Europe).zip</t>
    </r>
  </si>
  <si>
    <r>
      <rPr>
        <rFont val="&quot;Helvetica Neue&quot;, Helvetica, Arial, sans-serif"/>
        <color rgb="FF1155CC"/>
        <sz val="11.0"/>
        <u/>
      </rPr>
      <t>Rampage 2 - Universal Tour (USA) (LodgeNet).zip</t>
    </r>
  </si>
  <si>
    <r>
      <rPr>
        <rFont val="&quot;Helvetica Neue&quot;, Helvetica, Arial, sans-serif"/>
        <color rgb="FF1155CC"/>
        <sz val="11.0"/>
        <u/>
      </rPr>
      <t>Rampage 2 - Universal Tour (USA).zip</t>
    </r>
  </si>
  <si>
    <r>
      <rPr>
        <rFont val="&quot;Helvetica Neue&quot;, Helvetica, Arial, sans-serif"/>
        <color rgb="FF1155CC"/>
        <sz val="11.0"/>
        <u/>
      </rPr>
      <t>Rat Attack! (USA).zip</t>
    </r>
  </si>
  <si>
    <r>
      <rPr>
        <rFont val="&quot;Helvetica Neue&quot;, Helvetica, Arial, sans-serif"/>
        <color rgb="FF1155CC"/>
        <sz val="11.0"/>
        <u/>
      </rPr>
      <t>Rat Attack (Europe) (En,Fr,De,Es,It,Nl).zip</t>
    </r>
  </si>
  <si>
    <r>
      <rPr>
        <rFont val="&quot;Helvetica Neue&quot;, Helvetica, Arial, sans-serif"/>
        <color rgb="FF1155CC"/>
        <sz val="11.0"/>
        <u/>
      </rPr>
      <t>Rayman 2 - The Great Escape (Europe) (En,Fr,De,Es,It).zip</t>
    </r>
  </si>
  <si>
    <r>
      <rPr>
        <rFont val="&quot;Helvetica Neue&quot;, Helvetica, Arial, sans-serif"/>
        <color rgb="FF1155CC"/>
        <sz val="11.0"/>
        <u/>
      </rPr>
      <t>Rayman 2 - The Great Escape (USA) (En,Fr,De,Es,It).zip</t>
    </r>
  </si>
  <si>
    <r>
      <rPr>
        <rFont val="&quot;Helvetica Neue&quot;, Helvetica, Arial, sans-serif"/>
        <color rgb="FF1155CC"/>
        <sz val="11.0"/>
        <u/>
      </rPr>
      <t>Razmoket, Les - La Chasse aux Tresors (France).zip</t>
    </r>
  </si>
  <si>
    <r>
      <rPr>
        <rFont val="&quot;Helvetica Neue&quot;, Helvetica, Arial, sans-serif"/>
        <color rgb="FF1155CC"/>
        <sz val="11.0"/>
        <u/>
      </rPr>
      <t>Razor Freestyle Scooter (USA).zip</t>
    </r>
  </si>
  <si>
    <r>
      <rPr>
        <rFont val="&quot;Helvetica Neue&quot;, Helvetica, Arial, sans-serif"/>
        <color rgb="FF1155CC"/>
        <sz val="11.0"/>
        <u/>
      </rPr>
      <t>Re-Volt (Europe) (En,Fr,De,Es).zip</t>
    </r>
  </si>
  <si>
    <r>
      <rPr>
        <rFont val="&quot;Helvetica Neue&quot;, Helvetica, Arial, sans-serif"/>
        <color rgb="FF1155CC"/>
        <sz val="11.0"/>
        <u/>
      </rPr>
      <t>Re-Volt (USA).zip</t>
    </r>
  </si>
  <si>
    <r>
      <rPr>
        <rFont val="&quot;Helvetica Neue&quot;, Helvetica, Arial, sans-serif"/>
        <color rgb="FF1155CC"/>
        <sz val="11.0"/>
        <u/>
      </rPr>
      <t>Ready 2 Rumble Boxing (Europe) (En,Fr,De).zip</t>
    </r>
  </si>
  <si>
    <r>
      <rPr>
        <rFont val="&quot;Helvetica Neue&quot;, Helvetica, Arial, sans-serif"/>
        <color rgb="FF1155CC"/>
        <sz val="11.0"/>
        <u/>
      </rPr>
      <t>Ready 2 Rumble Boxing (USA) (LodgeNet).zip</t>
    </r>
  </si>
  <si>
    <r>
      <rPr>
        <rFont val="&quot;Helvetica Neue&quot;, Helvetica, Arial, sans-serif"/>
        <color rgb="FF1155CC"/>
        <sz val="11.0"/>
        <u/>
      </rPr>
      <t>Ready 2 Rumble Boxing (USA).zip</t>
    </r>
  </si>
  <si>
    <r>
      <rPr>
        <rFont val="&quot;Helvetica Neue&quot;, Helvetica, Arial, sans-serif"/>
        <color rgb="FF1155CC"/>
        <sz val="11.0"/>
        <u/>
      </rPr>
      <t>Ready 2 Rumble Boxing - Round 2 (USA).zip</t>
    </r>
  </si>
  <si>
    <r>
      <rPr>
        <rFont val="&quot;Helvetica Neue&quot;, Helvetica, Arial, sans-serif"/>
        <color rgb="FF1155CC"/>
        <sz val="11.0"/>
        <u/>
      </rPr>
      <t>Resident Evil 2 (Europe) (En,Fr).zip</t>
    </r>
  </si>
  <si>
    <r>
      <rPr>
        <rFont val="&quot;Helvetica Neue&quot;, Helvetica, Arial, sans-serif"/>
        <color rgb="FF1155CC"/>
        <sz val="11.0"/>
        <u/>
      </rPr>
      <t>Resident Evil 2 (USA) (Rev 1).zip</t>
    </r>
  </si>
  <si>
    <r>
      <rPr>
        <rFont val="&quot;Helvetica Neue&quot;, Helvetica, Arial, sans-serif"/>
        <color rgb="FF1155CC"/>
        <sz val="11.0"/>
        <u/>
      </rPr>
      <t>Resident Evil 2 (USA).zip</t>
    </r>
  </si>
  <si>
    <r>
      <rPr>
        <rFont val="&quot;Helvetica Neue&quot;, Helvetica, Arial, sans-serif"/>
        <color rgb="FF1155CC"/>
        <sz val="11.0"/>
        <u/>
      </rPr>
      <t>Retro Dash (World) (N64brew Game Jam 2020) (Aftermarket) (Unl).zip</t>
    </r>
  </si>
  <si>
    <r>
      <rPr>
        <rFont val="&quot;Helvetica Neue&quot;, Helvetica, Arial, sans-serif"/>
        <color rgb="FF1155CC"/>
        <sz val="11.0"/>
        <u/>
      </rPr>
      <t>Riqa (Europe) (Proto) (2000-02-14).zip</t>
    </r>
  </si>
  <si>
    <r>
      <rPr>
        <rFont val="&quot;Helvetica Neue&quot;, Helvetica, Arial, sans-serif"/>
        <color rgb="FF1155CC"/>
        <sz val="11.0"/>
        <u/>
      </rPr>
      <t>Riqa (Europe) (Proto) (2000-03-24).zip</t>
    </r>
  </si>
  <si>
    <r>
      <rPr>
        <rFont val="&quot;Helvetica Neue&quot;, Helvetica, Arial, sans-serif"/>
        <color rgb="FF1155CC"/>
        <sz val="11.0"/>
        <u/>
      </rPr>
      <t>Riqa (Europe) (Proto) (2000-03-27).zip</t>
    </r>
  </si>
  <si>
    <r>
      <rPr>
        <rFont val="&quot;Helvetica Neue&quot;, Helvetica, Arial, sans-serif"/>
        <color rgb="FF1155CC"/>
        <sz val="11.0"/>
        <u/>
      </rPr>
      <t>Riqa (Europe) (Proto) (2000-05-28).zip</t>
    </r>
  </si>
  <si>
    <r>
      <rPr>
        <rFont val="&quot;Helvetica Neue&quot;, Helvetica, Arial, sans-serif"/>
        <color rgb="FF1155CC"/>
        <sz val="11.0"/>
        <u/>
      </rPr>
      <t>Road Rash 64 (Europe) (Beta) (1999-10-12).zip</t>
    </r>
  </si>
  <si>
    <r>
      <rPr>
        <rFont val="&quot;Helvetica Neue&quot;, Helvetica, Arial, sans-serif"/>
        <color rgb="FF1155CC"/>
        <sz val="11.0"/>
        <u/>
      </rPr>
      <t>Road Rash 64 (Europe).zip</t>
    </r>
  </si>
  <si>
    <r>
      <rPr>
        <rFont val="&quot;Helvetica Neue&quot;, Helvetica, Arial, sans-serif"/>
        <color rgb="FF1155CC"/>
        <sz val="11.0"/>
        <u/>
      </rPr>
      <t>Road Rash 64 (USA) (Beta 1).zip</t>
    </r>
  </si>
  <si>
    <r>
      <rPr>
        <rFont val="&quot;Helvetica Neue&quot;, Helvetica, Arial, sans-serif"/>
        <color rgb="FF1155CC"/>
        <sz val="11.0"/>
        <u/>
      </rPr>
      <t>Road Rash 64 (USA) (Beta 2).zip</t>
    </r>
  </si>
  <si>
    <r>
      <rPr>
        <rFont val="&quot;Helvetica Neue&quot;, Helvetica, Arial, sans-serif"/>
        <color rgb="FF1155CC"/>
        <sz val="11.0"/>
        <u/>
      </rPr>
      <t>Road Rash 64 (USA).zip</t>
    </r>
  </si>
  <si>
    <r>
      <rPr>
        <rFont val="&quot;Helvetica Neue&quot;, Helvetica, Arial, sans-serif"/>
        <color rgb="FF1155CC"/>
        <sz val="11.0"/>
        <u/>
      </rPr>
      <t>Roadsters (Europe) (En,Fr,De,Es,It,Nl).zip</t>
    </r>
  </si>
  <si>
    <r>
      <rPr>
        <rFont val="&quot;Helvetica Neue&quot;, Helvetica, Arial, sans-serif"/>
        <color rgb="FF1155CC"/>
        <sz val="11.0"/>
        <u/>
      </rPr>
      <t>Roadsters (USA) (En,Fr,Es).zip</t>
    </r>
  </si>
  <si>
    <r>
      <rPr>
        <rFont val="&quot;Helvetica Neue&quot;, Helvetica, Arial, sans-serif"/>
        <color rgb="FF1155CC"/>
        <sz val="11.0"/>
        <u/>
      </rPr>
      <t>Robot Poncots 64 - 7tsu no Umi no Caramel (Japan).zip</t>
    </r>
  </si>
  <si>
    <r>
      <rPr>
        <rFont val="&quot;Helvetica Neue&quot;, Helvetica, Arial, sans-serif"/>
        <color rgb="FF1155CC"/>
        <sz val="11.0"/>
        <u/>
      </rPr>
      <t>Robotech - Crystal Dreams (USA) (Proto 1).zip</t>
    </r>
  </si>
  <si>
    <r>
      <rPr>
        <rFont val="&quot;Helvetica Neue&quot;, Helvetica, Arial, sans-serif"/>
        <color rgb="FF1155CC"/>
        <sz val="11.0"/>
        <u/>
      </rPr>
      <t>Robotech - Crystal Dreams (USA) (Proto 2).zip</t>
    </r>
  </si>
  <si>
    <r>
      <rPr>
        <rFont val="&quot;Helvetica Neue&quot;, Helvetica, Arial, sans-serif"/>
        <color rgb="FF1155CC"/>
        <sz val="11.0"/>
        <u/>
      </rPr>
      <t>Robotron 64 (Europe).zip</t>
    </r>
  </si>
  <si>
    <r>
      <rPr>
        <rFont val="&quot;Helvetica Neue&quot;, Helvetica, Arial, sans-serif"/>
        <color rgb="FF1155CC"/>
        <sz val="11.0"/>
        <u/>
      </rPr>
      <t>Robotron 64 (USA).zip</t>
    </r>
  </si>
  <si>
    <r>
      <rPr>
        <rFont val="&quot;Helvetica Neue&quot;, Helvetica, Arial, sans-serif"/>
        <color rgb="FF1155CC"/>
        <sz val="11.0"/>
        <u/>
      </rPr>
      <t>Rocket - Robot on Wheels (Europe) (Beta) (1999-09-29).zip</t>
    </r>
  </si>
  <si>
    <r>
      <rPr>
        <rFont val="&quot;Helvetica Neue&quot;, Helvetica, Arial, sans-serif"/>
        <color rgb="FF1155CC"/>
        <sz val="11.0"/>
        <u/>
      </rPr>
      <t>Rocket - Robot on Wheels (Europe) (En,Fr,De).zip</t>
    </r>
  </si>
  <si>
    <r>
      <rPr>
        <rFont val="&quot;Helvetica Neue&quot;, Helvetica, Arial, sans-serif"/>
        <color rgb="FF1155CC"/>
        <sz val="11.0"/>
        <u/>
      </rPr>
      <t>Rocket - Robot on Wheels (USA).zip</t>
    </r>
  </si>
  <si>
    <r>
      <rPr>
        <rFont val="&quot;Helvetica Neue&quot;, Helvetica, Arial, sans-serif"/>
        <color rgb="FF1155CC"/>
        <sz val="11.0"/>
        <u/>
      </rPr>
      <t>Rockman Dash - Hagane no Boukenshin (Japan).zip</t>
    </r>
  </si>
  <si>
    <r>
      <rPr>
        <rFont val="&quot;Helvetica Neue&quot;, Helvetica, Arial, sans-serif"/>
        <color rgb="FF1155CC"/>
        <sz val="11.0"/>
        <u/>
      </rPr>
      <t>Ronaldinho's Soccer 64 (Brazil) (Pirate).zip</t>
    </r>
  </si>
  <si>
    <r>
      <rPr>
        <rFont val="&quot;Helvetica Neue&quot;, Helvetica, Arial, sans-serif"/>
        <color rgb="FF1155CC"/>
        <sz val="11.0"/>
        <u/>
      </rPr>
      <t>Rugrats - Die grosse Schatzsuche (Germany).zip</t>
    </r>
  </si>
  <si>
    <r>
      <rPr>
        <rFont val="&quot;Helvetica Neue&quot;, Helvetica, Arial, sans-serif"/>
        <color rgb="FF1155CC"/>
        <sz val="11.0"/>
        <u/>
      </rPr>
      <t>Rugrats - Scavenger Hunt (USA) (Beta) (1999-04-02).zip</t>
    </r>
  </si>
  <si>
    <r>
      <rPr>
        <rFont val="&quot;Helvetica Neue&quot;, Helvetica, Arial, sans-serif"/>
        <color rgb="FF1155CC"/>
        <sz val="11.0"/>
        <u/>
      </rPr>
      <t>Rugrats - Scavenger Hunt (USA).zip</t>
    </r>
  </si>
  <si>
    <r>
      <rPr>
        <rFont val="&quot;Helvetica Neue&quot;, Helvetica, Arial, sans-serif"/>
        <color rgb="FF1155CC"/>
        <sz val="11.0"/>
        <u/>
      </rPr>
      <t>Rugrats - Treasure Hunt (Europe).zip</t>
    </r>
  </si>
  <si>
    <r>
      <rPr>
        <rFont val="&quot;Helvetica Neue&quot;, Helvetica, Arial, sans-serif"/>
        <color rgb="FF1155CC"/>
        <sz val="11.0"/>
        <u/>
      </rPr>
      <t>Rugrats in Paris - The Movie (Europe).zip</t>
    </r>
  </si>
  <si>
    <r>
      <rPr>
        <rFont val="&quot;Helvetica Neue&quot;, Helvetica, Arial, sans-serif"/>
        <color rgb="FF1155CC"/>
        <sz val="11.0"/>
        <u/>
      </rPr>
      <t>Rugrats in Paris - The Movie (USA).zip</t>
    </r>
  </si>
  <si>
    <r>
      <rPr>
        <rFont val="&quot;Helvetica Neue&quot;, Helvetica, Arial, sans-serif"/>
        <color rgb="FF1155CC"/>
        <sz val="11.0"/>
        <u/>
      </rPr>
      <t>Rush 2 - Extreme Racing USA (Europe) (En,Fr,De,Es,It,Nl).zip</t>
    </r>
  </si>
  <si>
    <r>
      <rPr>
        <rFont val="&quot;Helvetica Neue&quot;, Helvetica, Arial, sans-serif"/>
        <color rgb="FF1155CC"/>
        <sz val="11.0"/>
        <u/>
      </rPr>
      <t>Rush 2 - Extreme Racing USA (USA) (LodgeNet).zip</t>
    </r>
  </si>
  <si>
    <r>
      <rPr>
        <rFont val="&quot;Helvetica Neue&quot;, Helvetica, Arial, sans-serif"/>
        <color rgb="FF1155CC"/>
        <sz val="11.0"/>
        <u/>
      </rPr>
      <t>Rush 2 - Extreme Racing USA (USA).zip</t>
    </r>
  </si>
  <si>
    <r>
      <rPr>
        <rFont val="&quot;Helvetica Neue&quot;, Helvetica, Arial, sans-serif"/>
        <color rgb="FF1155CC"/>
        <sz val="11.0"/>
        <u/>
      </rPr>
      <t>S.C.A.R.S. (Europe) (En,Fr,De).zip</t>
    </r>
  </si>
  <si>
    <r>
      <rPr>
        <rFont val="&quot;Helvetica Neue&quot;, Helvetica, Arial, sans-serif"/>
        <color rgb="FF1155CC"/>
        <sz val="11.0"/>
        <u/>
      </rPr>
      <t>S.C.A.R.S. (USA).zip</t>
    </r>
  </si>
  <si>
    <r>
      <rPr>
        <rFont val="&quot;Helvetica Neue&quot;, Helvetica, Arial, sans-serif"/>
        <color rgb="FF1155CC"/>
        <sz val="11.0"/>
        <u/>
      </rPr>
      <t>SD Hiryuu no Ken Densetsu (Japan).zip</t>
    </r>
  </si>
  <si>
    <r>
      <rPr>
        <rFont val="&quot;Helvetica Neue&quot;, Helvetica, Arial, sans-serif"/>
        <color rgb="FF1155CC"/>
        <sz val="11.0"/>
        <u/>
      </rPr>
      <t>SUGGOH (World) (v1.0) (Demo) (N64brew Game Jam 2021) (Aftermarket) (Unl).zip</t>
    </r>
  </si>
  <si>
    <r>
      <rPr>
        <rFont val="&quot;Helvetica Neue&quot;, Helvetica, Arial, sans-serif"/>
        <color rgb="FF1155CC"/>
        <sz val="11.0"/>
        <u/>
      </rPr>
      <t>SUGGOH (World) (v1.1) (Demo) (Aftermarket) (Unl).zip</t>
    </r>
  </si>
  <si>
    <r>
      <rPr>
        <rFont val="&quot;Helvetica Neue&quot;, Helvetica, Arial, sans-serif"/>
        <color rgb="FF1155CC"/>
        <sz val="11.0"/>
        <u/>
      </rPr>
      <t>Saikyou Habu Shougi (Japan).zip</t>
    </r>
  </si>
  <si>
    <r>
      <rPr>
        <rFont val="&quot;Helvetica Neue&quot;, Helvetica, Arial, sans-serif"/>
        <color rgb="FF1155CC"/>
        <sz val="11.0"/>
        <u/>
      </rPr>
      <t>San Francisco Rush - Extreme Racing (Europe) (En,Fr,De).zip</t>
    </r>
  </si>
  <si>
    <r>
      <rPr>
        <rFont val="&quot;Helvetica Neue&quot;, Helvetica, Arial, sans-serif"/>
        <color rgb="FF1155CC"/>
        <sz val="11.0"/>
        <u/>
      </rPr>
      <t>San Francisco Rush - Extreme Racing (USA) (En,Fr,De) (Rev 1).zip</t>
    </r>
  </si>
  <si>
    <r>
      <rPr>
        <rFont val="&quot;Helvetica Neue&quot;, Helvetica, Arial, sans-serif"/>
        <color rgb="FF1155CC"/>
        <sz val="11.0"/>
        <u/>
      </rPr>
      <t>San Francisco Rush - Extreme Racing (USA) (En,Fr,De).zip</t>
    </r>
  </si>
  <si>
    <r>
      <rPr>
        <rFont val="&quot;Helvetica Neue&quot;, Helvetica, Arial, sans-serif"/>
        <color rgb="FF1155CC"/>
        <sz val="11.0"/>
        <u/>
      </rPr>
      <t>San Francisco Rush 2049 (Europe) (En,Fr,De,Es,It,Nl).zip</t>
    </r>
  </si>
  <si>
    <r>
      <rPr>
        <rFont val="&quot;Helvetica Neue&quot;, Helvetica, Arial, sans-serif"/>
        <color rgb="FF1155CC"/>
        <sz val="11.0"/>
        <u/>
      </rPr>
      <t>San Francisco Rush 2049 (USA).zip</t>
    </r>
  </si>
  <si>
    <r>
      <rPr>
        <rFont val="&quot;Helvetica Neue&quot;, Helvetica, Arial, sans-serif"/>
        <color rgb="FF1155CC"/>
        <sz val="11.0"/>
        <u/>
      </rPr>
      <t>Sand Castle Clamour (World) (N64brew Game Jam 2023) (Aftermarket) (Unl).zip</t>
    </r>
  </si>
  <si>
    <r>
      <rPr>
        <rFont val="&quot;Helvetica Neue&quot;, Helvetica, Arial, sans-serif"/>
        <color rgb="FF1155CC"/>
        <sz val="11.0"/>
        <u/>
      </rPr>
      <t>Sand City (World) (N64brew Game Jam 2023) (Aftermarket) (Unl).zip</t>
    </r>
  </si>
  <si>
    <r>
      <rPr>
        <rFont val="&quot;Helvetica Neue&quot;, Helvetica, Arial, sans-serif"/>
        <color rgb="FF1155CC"/>
        <sz val="11.0"/>
        <u/>
      </rPr>
      <t>Sblobber 64 (World) (N64brew Game Jam 2020) (Aftermarket) (Unl).zip</t>
    </r>
  </si>
  <si>
    <r>
      <rPr>
        <rFont val="&quot;Helvetica Neue&quot;, Helvetica, Arial, sans-serif"/>
        <color rgb="FF1155CC"/>
        <sz val="11.0"/>
        <u/>
      </rPr>
      <t>Scooby-Doo! - Classic Creep Capers (Europe).zip</t>
    </r>
  </si>
  <si>
    <r>
      <rPr>
        <rFont val="&quot;Helvetica Neue&quot;, Helvetica, Arial, sans-serif"/>
        <color rgb="FF1155CC"/>
        <sz val="11.0"/>
        <u/>
      </rPr>
      <t>Scooby-Doo! - Classic Creep Capers (USA) (Rev 1).zip</t>
    </r>
  </si>
  <si>
    <r>
      <rPr>
        <rFont val="&quot;Helvetica Neue&quot;, Helvetica, Arial, sans-serif"/>
        <color rgb="FF1155CC"/>
        <sz val="11.0"/>
        <u/>
      </rPr>
      <t>Scooby-Doo! - Classic Creep Capers (USA).zip</t>
    </r>
  </si>
  <si>
    <r>
      <rPr>
        <rFont val="&quot;Helvetica Neue&quot;, Helvetica, Arial, sans-serif"/>
        <color rgb="FF1155CC"/>
        <sz val="11.0"/>
        <u/>
      </rPr>
      <t>Sesame Street - Elmo's Letter Adventure (USA).zip</t>
    </r>
  </si>
  <si>
    <r>
      <rPr>
        <rFont val="&quot;Helvetica Neue&quot;, Helvetica, Arial, sans-serif"/>
        <color rgb="FF1155CC"/>
        <sz val="11.0"/>
        <u/>
      </rPr>
      <t>Sesame Street - Elmo's Number Journey (USA).zip</t>
    </r>
  </si>
  <si>
    <r>
      <rPr>
        <rFont val="&quot;Helvetica Neue&quot;, Helvetica, Arial, sans-serif"/>
        <color rgb="FF1155CC"/>
        <sz val="11.0"/>
        <u/>
      </rPr>
      <t>Shadow Man (Brazil).zip</t>
    </r>
  </si>
  <si>
    <r>
      <rPr>
        <rFont val="&quot;Helvetica Neue&quot;, Helvetica, Arial, sans-serif"/>
        <color rgb="FF1155CC"/>
        <sz val="11.0"/>
        <u/>
      </rPr>
      <t>Shadow Man (Europe) (En,Es,It).zip</t>
    </r>
  </si>
  <si>
    <r>
      <rPr>
        <rFont val="&quot;Helvetica Neue&quot;, Helvetica, Arial, sans-serif"/>
        <color rgb="FF1155CC"/>
        <sz val="11.0"/>
        <u/>
      </rPr>
      <t>Shadow Man (France).zip</t>
    </r>
  </si>
  <si>
    <r>
      <rPr>
        <rFont val="&quot;Helvetica Neue&quot;, Helvetica, Arial, sans-serif"/>
        <color rgb="FF1155CC"/>
        <sz val="11.0"/>
        <u/>
      </rPr>
      <t>Shadow Man (Germany).zip</t>
    </r>
  </si>
  <si>
    <r>
      <rPr>
        <rFont val="&quot;Helvetica Neue&quot;, Helvetica, Arial, sans-serif"/>
        <color rgb="FF1155CC"/>
        <sz val="11.0"/>
        <u/>
      </rPr>
      <t>Shadow Man (USA).zip</t>
    </r>
  </si>
  <si>
    <r>
      <rPr>
        <rFont val="&quot;Helvetica Neue&quot;, Helvetica, Arial, sans-serif"/>
        <color rgb="FF1155CC"/>
        <sz val="11.0"/>
        <u/>
      </rPr>
      <t>Shadowgate 64 - Trials of the Four Towers (Europe) (Es,It).zip</t>
    </r>
  </si>
  <si>
    <r>
      <rPr>
        <rFont val="&quot;Helvetica Neue&quot;, Helvetica, Arial, sans-serif"/>
        <color rgb="FF1155CC"/>
        <sz val="11.0"/>
        <u/>
      </rPr>
      <t>Shadowgate 64 - Trials of the Four Towers (Europe) (Fr,De,Nl).zip</t>
    </r>
  </si>
  <si>
    <r>
      <rPr>
        <rFont val="&quot;Helvetica Neue&quot;, Helvetica, Arial, sans-serif"/>
        <color rgb="FF1155CC"/>
        <sz val="11.0"/>
        <u/>
      </rPr>
      <t>Shadowgate 64 - Trials of the Four Towers (Europe).zip</t>
    </r>
  </si>
  <si>
    <r>
      <rPr>
        <rFont val="&quot;Helvetica Neue&quot;, Helvetica, Arial, sans-serif"/>
        <color rgb="FF1155CC"/>
        <sz val="11.0"/>
        <u/>
      </rPr>
      <t>Shadowgate 64 - Trials of the Four Towers (Japan).zip</t>
    </r>
  </si>
  <si>
    <r>
      <rPr>
        <rFont val="&quot;Helvetica Neue&quot;, Helvetica, Arial, sans-serif"/>
        <color rgb="FF1155CC"/>
        <sz val="11.0"/>
        <u/>
      </rPr>
      <t>Shadowgate 64 - Trials of the Four Towers (USA) (En,Es) (Beta).zip</t>
    </r>
  </si>
  <si>
    <r>
      <rPr>
        <rFont val="&quot;Helvetica Neue&quot;, Helvetica, Arial, sans-serif"/>
        <color rgb="FF1155CC"/>
        <sz val="11.0"/>
        <u/>
      </rPr>
      <t>Shadowgate 64 - Trials of the Four Towers (USA) (En,Es).zip</t>
    </r>
  </si>
  <si>
    <r>
      <rPr>
        <rFont val="&quot;Helvetica Neue&quot;, Helvetica, Arial, sans-serif"/>
        <color rgb="FF1155CC"/>
        <sz val="11.0"/>
        <u/>
      </rPr>
      <t>Shin Nihon Pro Wrestling Toukon Road - Brave Spirits (Japan).zip</t>
    </r>
  </si>
  <si>
    <r>
      <rPr>
        <rFont val="&quot;Helvetica Neue&quot;, Helvetica, Arial, sans-serif"/>
        <color rgb="FF1155CC"/>
        <sz val="11.0"/>
        <u/>
      </rPr>
      <t>Shin Nihon Pro Wrestling Toukon Road 2 - The Next Generation (Japan).zip</t>
    </r>
  </si>
  <si>
    <r>
      <rPr>
        <rFont val="&quot;Helvetica Neue&quot;, Helvetica, Arial, sans-serif"/>
        <color rgb="FF1155CC"/>
        <sz val="11.0"/>
        <u/>
      </rPr>
      <t>Shrunk in the Wash (World) (N64brew Game Jam 2020) (Aftermarket) (Unl).zip</t>
    </r>
  </si>
  <si>
    <r>
      <rPr>
        <rFont val="&quot;Helvetica Neue&quot;, Helvetica, Arial, sans-serif"/>
        <color rgb="FF1155CC"/>
        <sz val="11.0"/>
        <u/>
      </rPr>
      <t>Shufflepuck 64 (World) (Aftermarket) (Unl).zip</t>
    </r>
  </si>
  <si>
    <r>
      <rPr>
        <rFont val="&quot;Helvetica Neue&quot;, Helvetica, Arial, sans-serif"/>
        <color rgb="FF1155CC"/>
        <sz val="11.0"/>
        <u/>
      </rPr>
      <t>SimCity 2000 (Japan).zip</t>
    </r>
  </si>
  <si>
    <r>
      <rPr>
        <rFont val="&quot;Helvetica Neue&quot;, Helvetica, Arial, sans-serif"/>
        <color rgb="FF1155CC"/>
        <sz val="11.0"/>
        <u/>
      </rPr>
      <t>SimCopter 64 (USA) (Proto) (E3 1997).zip</t>
    </r>
  </si>
  <si>
    <r>
      <rPr>
        <rFont val="&quot;Helvetica Neue&quot;, Helvetica, Arial, sans-serif"/>
        <color rgb="FF1155CC"/>
        <sz val="11.0"/>
        <u/>
      </rPr>
      <t>Simpson Kart 64 (World) (Aftermarket) (Pirate).zip</t>
    </r>
  </si>
  <si>
    <r>
      <rPr>
        <rFont val="&quot;Helvetica Neue&quot;, Helvetica, Arial, sans-serif"/>
        <color rgb="FF1155CC"/>
        <sz val="11.0"/>
        <u/>
      </rPr>
      <t>Slasher Kart 64 (World) (Aftermarket) (Pirate).zip</t>
    </r>
  </si>
  <si>
    <r>
      <rPr>
        <rFont val="&quot;Helvetica Neue&quot;, Helvetica, Arial, sans-serif"/>
        <color rgb="FF1155CC"/>
        <sz val="11.0"/>
        <u/>
      </rPr>
      <t>Slime Heist (World) (N64brew Game Jam 2022) (Aftermarket) (Unl).zip</t>
    </r>
  </si>
  <si>
    <r>
      <rPr>
        <rFont val="&quot;Helvetica Neue&quot;, Helvetica, Arial, sans-serif"/>
        <color rgb="FF1155CC"/>
        <sz val="11.0"/>
        <u/>
      </rPr>
      <t>Snobo Kids (Japan).zip</t>
    </r>
  </si>
  <si>
    <r>
      <rPr>
        <rFont val="&quot;Helvetica Neue&quot;, Helvetica, Arial, sans-serif"/>
        <color rgb="FF1155CC"/>
        <sz val="11.0"/>
        <u/>
      </rPr>
      <t>Snow Speeder (Japan).zip</t>
    </r>
  </si>
  <si>
    <r>
      <rPr>
        <rFont val="&quot;Helvetica Neue&quot;, Helvetica, Arial, sans-serif"/>
        <color rgb="FF1155CC"/>
        <sz val="11.0"/>
        <u/>
      </rPr>
      <t>Snowboard Kids (Europe, Australia).zip</t>
    </r>
  </si>
  <si>
    <r>
      <rPr>
        <rFont val="&quot;Helvetica Neue&quot;, Helvetica, Arial, sans-serif"/>
        <color rgb="FF1155CC"/>
        <sz val="11.0"/>
        <u/>
      </rPr>
      <t>Snowboard Kids (USA).zip</t>
    </r>
  </si>
  <si>
    <r>
      <rPr>
        <rFont val="&quot;Helvetica Neue&quot;, Helvetica, Arial, sans-serif"/>
        <color rgb="FF1155CC"/>
        <sz val="11.0"/>
        <u/>
      </rPr>
      <t>Snowboard Kids 2 (Australia).zip</t>
    </r>
  </si>
  <si>
    <r>
      <rPr>
        <rFont val="&quot;Helvetica Neue&quot;, Helvetica, Arial, sans-serif"/>
        <color rgb="FF1155CC"/>
        <sz val="11.0"/>
        <u/>
      </rPr>
      <t>Snowboard Kids 2 (USA).zip</t>
    </r>
  </si>
  <si>
    <r>
      <rPr>
        <rFont val="&quot;Helvetica Neue&quot;, Helvetica, Arial, sans-serif"/>
        <color rgb="FF1155CC"/>
        <sz val="11.0"/>
        <u/>
      </rPr>
      <t>Sonic Wings Assault (Japan).zip</t>
    </r>
  </si>
  <si>
    <r>
      <rPr>
        <rFont val="&quot;Helvetica Neue&quot;, Helvetica, Arial, sans-serif"/>
        <color rgb="FF1155CC"/>
        <sz val="11.0"/>
        <u/>
      </rPr>
      <t>South Park (Brazil).zip</t>
    </r>
  </si>
  <si>
    <r>
      <rPr>
        <rFont val="&quot;Helvetica Neue&quot;, Helvetica, Arial, sans-serif"/>
        <color rgb="FF1155CC"/>
        <sz val="11.0"/>
        <u/>
      </rPr>
      <t>South Park (Europe) (En,Fr,Es).zip</t>
    </r>
  </si>
  <si>
    <r>
      <rPr>
        <rFont val="&quot;Helvetica Neue&quot;, Helvetica, Arial, sans-serif"/>
        <color rgb="FF1155CC"/>
        <sz val="11.0"/>
        <u/>
      </rPr>
      <t>South Park (Germany).zip</t>
    </r>
  </si>
  <si>
    <r>
      <rPr>
        <rFont val="&quot;Helvetica Neue&quot;, Helvetica, Arial, sans-serif"/>
        <color rgb="FF1155CC"/>
        <sz val="11.0"/>
        <u/>
      </rPr>
      <t>South Park (USA).zip</t>
    </r>
  </si>
  <si>
    <r>
      <rPr>
        <rFont val="&quot;Helvetica Neue&quot;, Helvetica, Arial, sans-serif"/>
        <color rgb="FF1155CC"/>
        <sz val="11.0"/>
        <u/>
      </rPr>
      <t>South Park - Chef's Luv Shack (Europe).zip</t>
    </r>
  </si>
  <si>
    <r>
      <rPr>
        <rFont val="&quot;Helvetica Neue&quot;, Helvetica, Arial, sans-serif"/>
        <color rgb="FF1155CC"/>
        <sz val="11.0"/>
        <u/>
      </rPr>
      <t>South Park - Chef's Luv Shack (USA).zip</t>
    </r>
  </si>
  <si>
    <r>
      <rPr>
        <rFont val="&quot;Helvetica Neue&quot;, Helvetica, Arial, sans-serif"/>
        <color rgb="FF1155CC"/>
        <sz val="11.0"/>
        <u/>
      </rPr>
      <t>South Park Rally (Europe) (Beta) (2000-01-08).zip</t>
    </r>
  </si>
  <si>
    <r>
      <rPr>
        <rFont val="&quot;Helvetica Neue&quot;, Helvetica, Arial, sans-serif"/>
        <color rgb="FF1155CC"/>
        <sz val="11.0"/>
        <u/>
      </rPr>
      <t>South Park Rally (Europe) (Beta) (2000-01-17).zip</t>
    </r>
  </si>
  <si>
    <r>
      <rPr>
        <rFont val="&quot;Helvetica Neue&quot;, Helvetica, Arial, sans-serif"/>
        <color rgb="FF1155CC"/>
        <sz val="11.0"/>
        <u/>
      </rPr>
      <t>South Park Rally (Europe).zip</t>
    </r>
  </si>
  <si>
    <r>
      <rPr>
        <rFont val="&quot;Helvetica Neue&quot;, Helvetica, Arial, sans-serif"/>
        <color rgb="FF1155CC"/>
        <sz val="11.0"/>
        <u/>
      </rPr>
      <t>South Park Rally (USA) (Beta) (2000-01-14).zip</t>
    </r>
  </si>
  <si>
    <r>
      <rPr>
        <rFont val="&quot;Helvetica Neue&quot;, Helvetica, Arial, sans-serif"/>
        <color rgb="FF1155CC"/>
        <sz val="11.0"/>
        <u/>
      </rPr>
      <t>South Park Rally (USA) (Beta) (2000-01-27).zip</t>
    </r>
  </si>
  <si>
    <r>
      <rPr>
        <rFont val="&quot;Helvetica Neue&quot;, Helvetica, Arial, sans-serif"/>
        <color rgb="FF1155CC"/>
        <sz val="11.0"/>
        <u/>
      </rPr>
      <t>South Park Rally (USA).zip</t>
    </r>
  </si>
  <si>
    <r>
      <rPr>
        <rFont val="&quot;Helvetica Neue&quot;, Helvetica, Arial, sans-serif"/>
        <color rgb="FF1155CC"/>
        <sz val="11.0"/>
        <u/>
      </rPr>
      <t>Space Dynamites (Japan).zip</t>
    </r>
  </si>
  <si>
    <r>
      <rPr>
        <rFont val="&quot;Helvetica Neue&quot;, Helvetica, Arial, sans-serif"/>
        <color rgb="FF1155CC"/>
        <sz val="11.0"/>
        <u/>
      </rPr>
      <t>Space Invaders (USA).zip</t>
    </r>
  </si>
  <si>
    <r>
      <rPr>
        <rFont val="&quot;Helvetica Neue&quot;, Helvetica, Arial, sans-serif"/>
        <color rgb="FF1155CC"/>
        <sz val="11.0"/>
        <u/>
      </rPr>
      <t>SpaceStation Silicon Valley (Europe) (En,Fr,De,Es,It,Nl,Pt).zip</t>
    </r>
  </si>
  <si>
    <r>
      <rPr>
        <rFont val="&quot;Helvetica Neue&quot;, Helvetica, Arial, sans-serif"/>
        <color rgb="FF1155CC"/>
        <sz val="11.0"/>
        <u/>
      </rPr>
      <t>SpaceStation Silicon Valley (Japan) (Proto).zip</t>
    </r>
  </si>
  <si>
    <r>
      <rPr>
        <rFont val="&quot;Helvetica Neue&quot;, Helvetica, Arial, sans-serif"/>
        <color rgb="FF1155CC"/>
        <sz val="11.0"/>
        <u/>
      </rPr>
      <t>SpaceStation Silicon Valley (USA) (Rev 1).zip</t>
    </r>
  </si>
  <si>
    <r>
      <rPr>
        <rFont val="&quot;Helvetica Neue&quot;, Helvetica, Arial, sans-serif"/>
        <color rgb="FF1155CC"/>
        <sz val="11.0"/>
        <u/>
      </rPr>
      <t>SpaceStation Silicon Valley (USA).zip</t>
    </r>
  </si>
  <si>
    <r>
      <rPr>
        <rFont val="&quot;Helvetica Neue&quot;, Helvetica, Arial, sans-serif"/>
        <color rgb="FF1155CC"/>
        <sz val="11.0"/>
        <u/>
      </rPr>
      <t>Spacer (World) (Unl).zip</t>
    </r>
  </si>
  <si>
    <r>
      <rPr>
        <rFont val="&quot;Helvetica Neue&quot;, Helvetica, Arial, sans-serif"/>
        <color rgb="FF1155CC"/>
        <sz val="11.0"/>
        <u/>
      </rPr>
      <t>Spider-Man (USA).zip</t>
    </r>
  </si>
  <si>
    <r>
      <rPr>
        <rFont val="&quot;Helvetica Neue&quot;, Helvetica, Arial, sans-serif"/>
        <color rgb="FF1155CC"/>
        <sz val="11.0"/>
        <u/>
      </rPr>
      <t>Spirit Harvest (World) (Demo) (N64brew Game Jam 2022) (Aftermarket) (Unl).zip</t>
    </r>
  </si>
  <si>
    <r>
      <rPr>
        <rFont val="&quot;Helvetica Neue&quot;, Helvetica, Arial, sans-serif"/>
        <color rgb="FF1155CC"/>
        <sz val="11.0"/>
        <u/>
      </rPr>
      <t>Sporting Clays (World) (Demo) (Unl).zip</t>
    </r>
  </si>
  <si>
    <r>
      <rPr>
        <rFont val="&quot;Helvetica Neue&quot;, Helvetica, Arial, sans-serif"/>
        <color rgb="FF1155CC"/>
        <sz val="11.0"/>
        <u/>
      </rPr>
      <t>StarCraft 64 (Australia).zip</t>
    </r>
  </si>
  <si>
    <r>
      <rPr>
        <rFont val="&quot;Helvetica Neue&quot;, Helvetica, Arial, sans-serif"/>
        <color rgb="FF1155CC"/>
        <sz val="11.0"/>
        <u/>
      </rPr>
      <t>StarCraft 64 (Germany) (Proto).zip</t>
    </r>
  </si>
  <si>
    <r>
      <rPr>
        <rFont val="&quot;Helvetica Neue&quot;, Helvetica, Arial, sans-serif"/>
        <color rgb="FF1155CC"/>
        <sz val="11.0"/>
        <u/>
      </rPr>
      <t>StarCraft 64 (USA) (Beta).zip</t>
    </r>
  </si>
  <si>
    <r>
      <rPr>
        <rFont val="&quot;Helvetica Neue&quot;, Helvetica, Arial, sans-serif"/>
        <color rgb="FF1155CC"/>
        <sz val="11.0"/>
        <u/>
      </rPr>
      <t>StarCraft 64 (USA).zip</t>
    </r>
  </si>
  <si>
    <r>
      <rPr>
        <rFont val="&quot;Helvetica Neue&quot;, Helvetica, Arial, sans-serif"/>
        <color rgb="FF1155CC"/>
        <sz val="11.0"/>
        <u/>
      </rPr>
      <t>Star Fox 64 (Japan) (Rev 1) (Wii Virtual Console).zip</t>
    </r>
  </si>
  <si>
    <r>
      <rPr>
        <rFont val="&quot;Helvetica Neue&quot;, Helvetica, Arial, sans-serif"/>
        <color rgb="FF1155CC"/>
        <sz val="11.0"/>
        <u/>
      </rPr>
      <t>Star Fox 64 (Japan).zip</t>
    </r>
  </si>
  <si>
    <r>
      <rPr>
        <rFont val="&quot;Helvetica Neue&quot;, Helvetica, Arial, sans-serif"/>
        <color rgb="FF1155CC"/>
        <sz val="11.0"/>
        <u/>
      </rPr>
      <t>Star Fox 64 (USA) (LodgeNet).zip</t>
    </r>
  </si>
  <si>
    <r>
      <rPr>
        <rFont val="&quot;Helvetica Neue&quot;, Helvetica, Arial, sans-serif"/>
        <color rgb="FF1155CC"/>
        <sz val="11.0"/>
        <u/>
      </rPr>
      <t>Star Fox 64 (USA) (Rev 1).zip</t>
    </r>
  </si>
  <si>
    <r>
      <rPr>
        <rFont val="&quot;Helvetica Neue&quot;, Helvetica, Arial, sans-serif"/>
        <color rgb="FF1155CC"/>
        <sz val="11.0"/>
        <u/>
      </rPr>
      <t>Star Fox 64 (USA).zip</t>
    </r>
  </si>
  <si>
    <r>
      <rPr>
        <rFont val="&quot;Helvetica Neue&quot;, Helvetica, Arial, sans-serif"/>
        <color rgb="FF1155CC"/>
        <sz val="11.0"/>
        <u/>
      </rPr>
      <t>Star Soldier - Vanishing Earth (Japan) (En) (Beta) (1998-03-10).zip</t>
    </r>
  </si>
  <si>
    <r>
      <rPr>
        <rFont val="&quot;Helvetica Neue&quot;, Helvetica, Arial, sans-serif"/>
        <color rgb="FF1155CC"/>
        <sz val="11.0"/>
        <u/>
      </rPr>
      <t>Star Soldier - Vanishing Earth (Japan) (En).zip</t>
    </r>
  </si>
  <si>
    <r>
      <rPr>
        <rFont val="&quot;Helvetica Neue&quot;, Helvetica, Arial, sans-serif"/>
        <color rgb="FF1155CC"/>
        <sz val="11.0"/>
        <u/>
      </rPr>
      <t>Star Soldier - Vanishing Earth (USA).zip</t>
    </r>
  </si>
  <si>
    <r>
      <rPr>
        <rFont val="&quot;Helvetica Neue&quot;, Helvetica, Arial, sans-serif"/>
        <color rgb="FF1155CC"/>
        <sz val="11.0"/>
        <u/>
      </rPr>
      <t>Star Twins (Japan).zip</t>
    </r>
  </si>
  <si>
    <r>
      <rPr>
        <rFont val="&quot;Helvetica Neue&quot;, Helvetica, Arial, sans-serif"/>
        <color rgb="FF1155CC"/>
        <sz val="11.0"/>
        <u/>
      </rPr>
      <t>Star Wars - Rogue Squadron (Europe) (En,Fr,De) (Rev 1).zip</t>
    </r>
  </si>
  <si>
    <r>
      <rPr>
        <rFont val="&quot;Helvetica Neue&quot;, Helvetica, Arial, sans-serif"/>
        <color rgb="FF1155CC"/>
        <sz val="11.0"/>
        <u/>
      </rPr>
      <t>Star Wars - Rogue Squadron (Europe) (En,Fr,De).zip</t>
    </r>
  </si>
  <si>
    <r>
      <rPr>
        <rFont val="&quot;Helvetica Neue&quot;, Helvetica, Arial, sans-serif"/>
        <color rgb="FF1155CC"/>
        <sz val="11.0"/>
        <u/>
      </rPr>
      <t>Star Wars - Rogue Squadron (USA) (LodgeNet).zip</t>
    </r>
  </si>
  <si>
    <r>
      <rPr>
        <rFont val="&quot;Helvetica Neue&quot;, Helvetica, Arial, sans-serif"/>
        <color rgb="FF1155CC"/>
        <sz val="11.0"/>
        <u/>
      </rPr>
      <t>Star Wars - Rogue Squadron (USA) (Rev 1).zip</t>
    </r>
  </si>
  <si>
    <r>
      <rPr>
        <rFont val="&quot;Helvetica Neue&quot;, Helvetica, Arial, sans-serif"/>
        <color rgb="FF1155CC"/>
        <sz val="11.0"/>
        <u/>
      </rPr>
      <t>Star Wars - Rogue Squadron (USA).zip</t>
    </r>
  </si>
  <si>
    <r>
      <rPr>
        <rFont val="&quot;Helvetica Neue&quot;, Helvetica, Arial, sans-serif"/>
        <color rgb="FF1155CC"/>
        <sz val="11.0"/>
        <u/>
      </rPr>
      <t>Star Wars - Shadows of the Empire (Europe).zip</t>
    </r>
  </si>
  <si>
    <r>
      <rPr>
        <rFont val="&quot;Helvetica Neue&quot;, Helvetica, Arial, sans-serif"/>
        <color rgb="FF1155CC"/>
        <sz val="11.0"/>
        <u/>
      </rPr>
      <t>Star Wars - Shadows of the Empire (USA) (Aftermarket) (Unl).zip</t>
    </r>
  </si>
  <si>
    <r>
      <rPr>
        <rFont val="&quot;Helvetica Neue&quot;, Helvetica, Arial, sans-serif"/>
        <color rgb="FF1155CC"/>
        <sz val="11.0"/>
        <u/>
      </rPr>
      <t>Star Wars - Shadows of the Empire (USA) (Beta) (1996-10-15).zip</t>
    </r>
  </si>
  <si>
    <r>
      <rPr>
        <rFont val="&quot;Helvetica Neue&quot;, Helvetica, Arial, sans-serif"/>
        <color rgb="FF1155CC"/>
        <sz val="11.0"/>
        <u/>
      </rPr>
      <t>Star Wars - Shadows of the Empire (USA) (Rev 1).zip</t>
    </r>
  </si>
  <si>
    <r>
      <rPr>
        <rFont val="&quot;Helvetica Neue&quot;, Helvetica, Arial, sans-serif"/>
        <color rgb="FF1155CC"/>
        <sz val="11.0"/>
        <u/>
      </rPr>
      <t>Star Wars - Shadows of the Empire (USA) (Rev 2).zip</t>
    </r>
  </si>
  <si>
    <r>
      <rPr>
        <rFont val="&quot;Helvetica Neue&quot;, Helvetica, Arial, sans-serif"/>
        <color rgb="FF1155CC"/>
        <sz val="11.0"/>
        <u/>
      </rPr>
      <t>Star Wars - Shadows of the Empire (USA).zip</t>
    </r>
  </si>
  <si>
    <r>
      <rPr>
        <rFont val="&quot;Helvetica Neue&quot;, Helvetica, Arial, sans-serif"/>
        <color rgb="FF1155CC"/>
        <sz val="11.0"/>
        <u/>
      </rPr>
      <t>Star Wars - Shutsugeki! Rogue Chuutai (Japan).zip</t>
    </r>
  </si>
  <si>
    <r>
      <rPr>
        <rFont val="&quot;Helvetica Neue&quot;, Helvetica, Arial, sans-serif"/>
        <color rgb="FF1155CC"/>
        <sz val="11.0"/>
        <u/>
      </rPr>
      <t>Star Wars - Teikoku no Kage (Japan).zip</t>
    </r>
  </si>
  <si>
    <r>
      <rPr>
        <rFont val="&quot;Helvetica Neue&quot;, Helvetica, Arial, sans-serif"/>
        <color rgb="FF1155CC"/>
        <sz val="11.0"/>
        <u/>
      </rPr>
      <t>Star Wars Episode I - Battle for Naboo (Europe).zip</t>
    </r>
  </si>
  <si>
    <r>
      <rPr>
        <rFont val="&quot;Helvetica Neue&quot;, Helvetica, Arial, sans-serif"/>
        <color rgb="FF1155CC"/>
        <sz val="11.0"/>
        <u/>
      </rPr>
      <t>Star Wars Episode I - Battle for Naboo (USA) (Beta).zip</t>
    </r>
  </si>
  <si>
    <r>
      <rPr>
        <rFont val="&quot;Helvetica Neue&quot;, Helvetica, Arial, sans-serif"/>
        <color rgb="FF1155CC"/>
        <sz val="11.0"/>
        <u/>
      </rPr>
      <t>Star Wars Episode I - Battle for Naboo (USA).zip</t>
    </r>
  </si>
  <si>
    <r>
      <rPr>
        <rFont val="&quot;Helvetica Neue&quot;, Helvetica, Arial, sans-serif"/>
        <color rgb="FF1155CC"/>
        <sz val="11.0"/>
        <u/>
      </rPr>
      <t>Star Wars Episode I - Racer (Europe) (En,Fr,De).zip</t>
    </r>
  </si>
  <si>
    <r>
      <rPr>
        <rFont val="&quot;Helvetica Neue&quot;, Helvetica, Arial, sans-serif"/>
        <color rgb="FF1155CC"/>
        <sz val="11.0"/>
        <u/>
      </rPr>
      <t>Star Wars Episode I - Racer (Japan).zip</t>
    </r>
  </si>
  <si>
    <r>
      <rPr>
        <rFont val="&quot;Helvetica Neue&quot;, Helvetica, Arial, sans-serif"/>
        <color rgb="FF1155CC"/>
        <sz val="11.0"/>
        <u/>
      </rPr>
      <t>Star Wars Episode I - Racer (USA) (Aftermarket) (Unl).zip</t>
    </r>
  </si>
  <si>
    <r>
      <rPr>
        <rFont val="&quot;Helvetica Neue&quot;, Helvetica, Arial, sans-serif"/>
        <color rgb="FF1155CC"/>
        <sz val="11.0"/>
        <u/>
      </rPr>
      <t>Star Wars Episode I - Racer (USA).zip</t>
    </r>
  </si>
  <si>
    <r>
      <rPr>
        <rFont val="&quot;Helvetica Neue&quot;, Helvetica, Arial, sans-serif"/>
        <color rgb="FF1155CC"/>
        <sz val="11.0"/>
        <u/>
      </rPr>
      <t>Starshot - Space Circus Fever (Europe) (En,Fr,De).zip</t>
    </r>
  </si>
  <si>
    <r>
      <rPr>
        <rFont val="&quot;Helvetica Neue&quot;, Helvetica, Arial, sans-serif"/>
        <color rgb="FF1155CC"/>
        <sz val="11.0"/>
        <u/>
      </rPr>
      <t>Starshot - Space Circus Fever (USA) (En,Fr,Es).zip</t>
    </r>
  </si>
  <si>
    <r>
      <rPr>
        <rFont val="&quot;Helvetica Neue&quot;, Helvetica, Arial, sans-serif"/>
        <color rgb="FF1155CC"/>
        <sz val="11.0"/>
        <u/>
      </rPr>
      <t>Stunt Racer 64 (USA).zip</t>
    </r>
  </si>
  <si>
    <r>
      <rPr>
        <rFont val="&quot;Helvetica Neue&quot;, Helvetica, Arial, sans-serif"/>
        <color rgb="FF1155CC"/>
        <sz val="11.0"/>
        <u/>
      </rPr>
      <t>Styx (World) (N64brew Game Jam 2022) (Aftermarket) (Unl).zip</t>
    </r>
  </si>
  <si>
    <r>
      <rPr>
        <rFont val="&quot;Helvetica Neue&quot;, Helvetica, Arial, sans-serif"/>
        <color rgb="FF1155CC"/>
        <sz val="11.0"/>
        <u/>
      </rPr>
      <t>Sub Mare Imperium - Derelict 64 (World) (Proto) (Aftermarket) (Unl).zip</t>
    </r>
  </si>
  <si>
    <r>
      <rPr>
        <rFont val="&quot;Helvetica Neue&quot;, Helvetica, Arial, sans-serif"/>
        <color rgb="FF1155CC"/>
        <sz val="11.0"/>
        <u/>
      </rPr>
      <t>Summer's Story (World) (N64brew Game Jam 2023) (Aftermarket) (Unl).zip</t>
    </r>
  </si>
  <si>
    <r>
      <rPr>
        <rFont val="&quot;Helvetica Neue&quot;, Helvetica, Arial, sans-serif"/>
        <color rgb="FF1155CC"/>
        <sz val="11.0"/>
        <u/>
      </rPr>
      <t>Super B-Daman - Battle Phoenix 64 (Japan).zip</t>
    </r>
  </si>
  <si>
    <r>
      <rPr>
        <rFont val="&quot;Helvetica Neue&quot;, Helvetica, Arial, sans-serif"/>
        <color rgb="FF1155CC"/>
        <sz val="11.0"/>
        <u/>
      </rPr>
      <t>Super Bowling (Japan).zip</t>
    </r>
  </si>
  <si>
    <r>
      <rPr>
        <rFont val="&quot;Helvetica Neue&quot;, Helvetica, Arial, sans-serif"/>
        <color rgb="FF1155CC"/>
        <sz val="11.0"/>
        <u/>
      </rPr>
      <t>Super Bowling (USA).zip</t>
    </r>
  </si>
  <si>
    <r>
      <rPr>
        <rFont val="&quot;Helvetica Neue&quot;, Helvetica, Arial, sans-serif"/>
        <color rgb="FF1155CC"/>
        <sz val="11.0"/>
        <u/>
      </rPr>
      <t>Super Mario 64 (Europe) (En,Fr,De).zip</t>
    </r>
  </si>
  <si>
    <r>
      <rPr>
        <rFont val="&quot;Helvetica Neue&quot;, Helvetica, Arial, sans-serif"/>
        <color rgb="FF1155CC"/>
        <sz val="11.0"/>
        <u/>
      </rPr>
      <t>Super Mario 64 (Japan) (Rev 3) (Shindou Edition).zip</t>
    </r>
  </si>
  <si>
    <r>
      <rPr>
        <rFont val="&quot;Helvetica Neue&quot;, Helvetica, Arial, sans-serif"/>
        <color rgb="FF1155CC"/>
        <sz val="11.0"/>
        <u/>
      </rPr>
      <t>Super Mario 64 (Japan).zip</t>
    </r>
  </si>
  <si>
    <r>
      <rPr>
        <rFont val="&quot;Helvetica Neue&quot;, Helvetica, Arial, sans-serif"/>
        <color rgb="FF1155CC"/>
        <sz val="11.0"/>
        <u/>
      </rPr>
      <t>Super Mario 64 (USA) (LodgeNet).zip</t>
    </r>
  </si>
  <si>
    <r>
      <rPr>
        <rFont val="&quot;Helvetica Neue&quot;, Helvetica, Arial, sans-serif"/>
        <color rgb="FF1155CC"/>
        <sz val="11.0"/>
        <u/>
      </rPr>
      <t>Super Mario 64 (USA).zip</t>
    </r>
  </si>
  <si>
    <r>
      <rPr>
        <rFont val="&quot;Helvetica Neue&quot;, Helvetica, Arial, sans-serif"/>
        <color rgb="FF1155CC"/>
        <sz val="11.0"/>
        <u/>
      </rPr>
      <t>Super Robot Spirits (Japan).zip</t>
    </r>
  </si>
  <si>
    <r>
      <rPr>
        <rFont val="&quot;Helvetica Neue&quot;, Helvetica, Arial, sans-serif"/>
        <color rgb="FF1155CC"/>
        <sz val="11.0"/>
        <u/>
      </rPr>
      <t>Super Robot Taisen 64 (Japan).zip</t>
    </r>
  </si>
  <si>
    <r>
      <rPr>
        <rFont val="&quot;Helvetica Neue&quot;, Helvetica, Arial, sans-serif"/>
        <color rgb="FF1155CC"/>
        <sz val="11.0"/>
        <u/>
      </rPr>
      <t>Super Smash Bros. (Australia).zip</t>
    </r>
  </si>
  <si>
    <r>
      <rPr>
        <rFont val="&quot;Helvetica Neue&quot;, Helvetica, Arial, sans-serif"/>
        <color rgb="FF1155CC"/>
        <sz val="11.0"/>
        <u/>
      </rPr>
      <t>Super Smash Bros. (Europe) (En,Fr,De).zip</t>
    </r>
  </si>
  <si>
    <r>
      <rPr>
        <rFont val="&quot;Helvetica Neue&quot;, Helvetica, Arial, sans-serif"/>
        <color rgb="FF1155CC"/>
        <sz val="11.0"/>
        <u/>
      </rPr>
      <t>Super Smash Bros. (USA) (LodgeNet).zip</t>
    </r>
  </si>
  <si>
    <r>
      <rPr>
        <rFont val="&quot;Helvetica Neue&quot;, Helvetica, Arial, sans-serif"/>
        <color rgb="FF1155CC"/>
        <sz val="11.0"/>
        <u/>
      </rPr>
      <t>Super Smash Bros. (USA).zip</t>
    </r>
  </si>
  <si>
    <r>
      <rPr>
        <rFont val="&quot;Helvetica Neue&quot;, Helvetica, Arial, sans-serif"/>
        <color rgb="FF1155CC"/>
        <sz val="11.0"/>
        <u/>
      </rPr>
      <t>Super Snooper Spookers (World) (Proto) (N64brew Game Jam 2022) (Aftermarket) (Unl).zip</t>
    </r>
  </si>
  <si>
    <r>
      <rPr>
        <rFont val="&quot;Helvetica Neue&quot;, Helvetica, Arial, sans-serif"/>
        <color rgb="FF1155CC"/>
        <sz val="11.0"/>
        <u/>
      </rPr>
      <t>Super Speed Race 64 (Japan).zip</t>
    </r>
  </si>
  <si>
    <r>
      <rPr>
        <rFont val="&quot;Helvetica Neue&quot;, Helvetica, Arial, sans-serif"/>
        <color rgb="FF1155CC"/>
        <sz val="11.0"/>
        <u/>
      </rPr>
      <t>Supercross 2000 (Europe) (En,Fr,De).zip</t>
    </r>
  </si>
  <si>
    <r>
      <rPr>
        <rFont val="&quot;Helvetica Neue&quot;, Helvetica, Arial, sans-serif"/>
        <color rgb="FF1155CC"/>
        <sz val="11.0"/>
        <u/>
      </rPr>
      <t>Supercross 2000 (USA).zip</t>
    </r>
  </si>
  <si>
    <r>
      <rPr>
        <rFont val="&quot;Helvetica Neue&quot;, Helvetica, Arial, sans-serif"/>
        <color rgb="FF1155CC"/>
        <sz val="11.0"/>
        <u/>
      </rPr>
      <t>Superman (Europe) (En,Fr,De,Es,It,Nl).zip</t>
    </r>
  </si>
  <si>
    <r>
      <rPr>
        <rFont val="&quot;Helvetica Neue&quot;, Helvetica, Arial, sans-serif"/>
        <color rgb="FF1155CC"/>
        <sz val="11.0"/>
        <u/>
      </rPr>
      <t>Superman (USA) (Beta) (1998-09-06).zip</t>
    </r>
  </si>
  <si>
    <r>
      <rPr>
        <rFont val="&quot;Helvetica Neue&quot;, Helvetica, Arial, sans-serif"/>
        <color rgb="FF1155CC"/>
        <sz val="11.0"/>
        <u/>
      </rPr>
      <t>Superman - The New Superman Aventures (USA) (En,Fr,Es).zip</t>
    </r>
  </si>
  <si>
    <r>
      <rPr>
        <rFont val="&quot;Helvetica Neue&quot;, Helvetica, Arial, sans-serif"/>
        <color rgb="FF1155CC"/>
        <sz val="11.0"/>
        <u/>
      </rPr>
      <t>Susume! Taisen Puzzle Dama - Toukon! Marutama Chou (Japan).zip</t>
    </r>
  </si>
  <si>
    <r>
      <rPr>
        <rFont val="&quot;Helvetica Neue&quot;, Helvetica, Arial, sans-serif"/>
        <color rgb="FF1155CC"/>
        <sz val="11.0"/>
        <u/>
      </rPr>
      <t>Swamp Hero 64 (World) (Proto) (N64brew Game Jam 2022) (Aftermarket) (Unl).zip</t>
    </r>
  </si>
  <si>
    <r>
      <rPr>
        <rFont val="&quot;Helvetica Neue&quot;, Helvetica, Arial, sans-serif"/>
        <color rgb="FF1155CC"/>
        <sz val="11.0"/>
        <u/>
      </rPr>
      <t>Swoop 64, The (World) (N64brew Game Jam 2020) (Aftermarket) (Unl).zip</t>
    </r>
  </si>
  <si>
    <r>
      <rPr>
        <rFont val="&quot;Helvetica Neue&quot;, Helvetica, Arial, sans-serif"/>
        <color rgb="FF1155CC"/>
        <sz val="11.0"/>
        <u/>
      </rPr>
      <t>Sydney 2000 (Europe) (Proto).zip</t>
    </r>
  </si>
  <si>
    <r>
      <rPr>
        <rFont val="&quot;Helvetica Neue&quot;, Helvetica, Arial, sans-serif"/>
        <color rgb="FF1155CC"/>
        <sz val="11.0"/>
        <u/>
      </rPr>
      <t>Sydney 2000 (USA) (Proto).zip</t>
    </r>
  </si>
  <si>
    <r>
      <rPr>
        <rFont val="&quot;Helvetica Neue&quot;, Helvetica, Arial, sans-serif"/>
        <color rgb="FF1155CC"/>
        <sz val="11.0"/>
        <u/>
      </rPr>
      <t>TG Rally 2 (Europe).zip</t>
    </r>
  </si>
  <si>
    <r>
      <rPr>
        <rFont val="&quot;Helvetica Neue&quot;, Helvetica, Arial, sans-serif"/>
        <color rgb="FF1155CC"/>
        <sz val="11.0"/>
        <u/>
      </rPr>
      <t>Tamiya Racing 64 (USA) (Proto).zip</t>
    </r>
  </si>
  <si>
    <r>
      <rPr>
        <rFont val="&quot;Helvetica Neue&quot;, Helvetica, Arial, sans-serif"/>
        <color rgb="FF1155CC"/>
        <sz val="11.0"/>
        <u/>
      </rPr>
      <t>Tandem Trouble (World) (Demo) (N64brew Game Jam 2021) (NTSC) (Aftermarket) (Unl).zip</t>
    </r>
  </si>
  <si>
    <r>
      <rPr>
        <rFont val="&quot;Helvetica Neue&quot;, Helvetica, Arial, sans-serif"/>
        <color rgb="FF1155CC"/>
        <sz val="11.0"/>
        <u/>
      </rPr>
      <t>Tandem Trouble (World) (Demo) (N64brew Game Jam 2021) (PAL) (Aftermarket) (Unl).zip</t>
    </r>
  </si>
  <si>
    <r>
      <rPr>
        <rFont val="&quot;Helvetica Neue&quot;, Helvetica, Arial, sans-serif"/>
        <color rgb="FF1155CC"/>
        <sz val="11.0"/>
        <u/>
      </rPr>
      <t>Tarzan (Europe).zip</t>
    </r>
  </si>
  <si>
    <r>
      <rPr>
        <rFont val="&quot;Helvetica Neue&quot;, Helvetica, Arial, sans-serif"/>
        <color rgb="FF1155CC"/>
        <sz val="11.0"/>
        <u/>
      </rPr>
      <t>Tarzan (France).zip</t>
    </r>
  </si>
  <si>
    <r>
      <rPr>
        <rFont val="&quot;Helvetica Neue&quot;, Helvetica, Arial, sans-serif"/>
        <color rgb="FF1155CC"/>
        <sz val="11.0"/>
        <u/>
      </rPr>
      <t>Tarzan (Germany).zip</t>
    </r>
  </si>
  <si>
    <r>
      <rPr>
        <rFont val="&quot;Helvetica Neue&quot;, Helvetica, Arial, sans-serif"/>
        <color rgb="FF1155CC"/>
        <sz val="11.0"/>
        <u/>
      </rPr>
      <t>Tarzan (USA).zip</t>
    </r>
  </si>
  <si>
    <r>
      <rPr>
        <rFont val="&quot;Helvetica Neue&quot;, Helvetica, Arial, sans-serif"/>
        <color rgb="FF1155CC"/>
        <sz val="11.0"/>
        <u/>
      </rPr>
      <t>Taz Express (Europe) (En,Fr,De,Es,It,Nl).zip</t>
    </r>
  </si>
  <si>
    <r>
      <rPr>
        <rFont val="&quot;Helvetica Neue&quot;, Helvetica, Arial, sans-serif"/>
        <color rgb="FF1155CC"/>
        <sz val="11.0"/>
        <u/>
      </rPr>
      <t>Taz Express (USA) (Proto) (2000-05-15).zip</t>
    </r>
  </si>
  <si>
    <r>
      <rPr>
        <rFont val="&quot;Helvetica Neue&quot;, Helvetica, Arial, sans-serif"/>
        <color rgb="FF1155CC"/>
        <sz val="11.0"/>
        <u/>
      </rPr>
      <t>Tecto (World) (v1.0) (N64brew Game Jam 2020) (Aftermarket) (Unl).zip</t>
    </r>
  </si>
  <si>
    <r>
      <rPr>
        <rFont val="&quot;Helvetica Neue&quot;, Helvetica, Arial, sans-serif"/>
        <color rgb="FF1155CC"/>
        <sz val="11.0"/>
        <u/>
      </rPr>
      <t>Tecto (World) (v1.1) (Aftermarket) (Unl).zip</t>
    </r>
  </si>
  <si>
    <r>
      <rPr>
        <rFont val="&quot;Helvetica Neue&quot;, Helvetica, Arial, sans-serif"/>
        <color rgb="FF1155CC"/>
        <sz val="11.0"/>
        <u/>
      </rPr>
      <t>Telefoot Soccer 2000 (France).zip</t>
    </r>
  </si>
  <si>
    <r>
      <rPr>
        <rFont val="&quot;Helvetica Neue&quot;, Helvetica, Arial, sans-serif"/>
        <color rgb="FF1155CC"/>
        <sz val="11.0"/>
        <u/>
      </rPr>
      <t>Telocation - Gemini (World) (64Brew Game Jam 2020) (Aftermarket) (Unl).zip</t>
    </r>
  </si>
  <si>
    <r>
      <rPr>
        <rFont val="&quot;Helvetica Neue&quot;, Helvetica, Arial, sans-serif"/>
        <color rgb="FF1155CC"/>
        <sz val="11.0"/>
        <u/>
      </rPr>
      <t>Test 3rd Person Demo (World) (Demo) (N64brew Game Jam 2020) (Aftermarket) (Unl).zip</t>
    </r>
  </si>
  <si>
    <r>
      <rPr>
        <rFont val="&quot;Helvetica Neue&quot;, Helvetica, Arial, sans-serif"/>
        <color rgb="FF1155CC"/>
        <sz val="11.0"/>
        <u/>
      </rPr>
      <t>Tetris (World) (Demo) (Presence of Mind '98) (Unl).zip</t>
    </r>
  </si>
  <si>
    <r>
      <rPr>
        <rFont val="&quot;Helvetica Neue&quot;, Helvetica, Arial, sans-serif"/>
        <color rgb="FF1155CC"/>
        <sz val="11.0"/>
        <u/>
      </rPr>
      <t>Tetris 64 (Japan) (En).zip</t>
    </r>
  </si>
  <si>
    <r>
      <rPr>
        <rFont val="&quot;Helvetica Neue&quot;, Helvetica, Arial, sans-serif"/>
        <color rgb="FF1155CC"/>
        <sz val="11.0"/>
        <u/>
      </rPr>
      <t>Tetrisphere (Europe).zip</t>
    </r>
  </si>
  <si>
    <r>
      <rPr>
        <rFont val="&quot;Helvetica Neue&quot;, Helvetica, Arial, sans-serif"/>
        <color rgb="FF1155CC"/>
        <sz val="11.0"/>
        <u/>
      </rPr>
      <t>Tetrisphere (USA).zip</t>
    </r>
  </si>
  <si>
    <r>
      <rPr>
        <rFont val="&quot;Helvetica Neue&quot;, Helvetica, Arial, sans-serif"/>
        <color rgb="FF1155CC"/>
        <sz val="11.0"/>
        <u/>
      </rPr>
      <t>Thornmarked (World) (Demo) (N64brew Game Jam 2020) (NTSC) (Aftermarket) (Unl).zip</t>
    </r>
  </si>
  <si>
    <r>
      <rPr>
        <rFont val="&quot;Helvetica Neue&quot;, Helvetica, Arial, sans-serif"/>
        <color rgb="FF1155CC"/>
        <sz val="11.0"/>
        <u/>
      </rPr>
      <t>Thornmarked (World) (Demo) (N64brew Game Jam 2020) (PAL) (Aftermarket) (Unl).zip</t>
    </r>
  </si>
  <si>
    <r>
      <rPr>
        <rFont val="&quot;Helvetica Neue&quot;, Helvetica, Arial, sans-serif"/>
        <color rgb="FF1155CC"/>
        <sz val="11.0"/>
        <u/>
      </rPr>
      <t>Tic Tac Toe 64 (World) (Aftermarket) (Unl).zip</t>
    </r>
  </si>
  <si>
    <r>
      <rPr>
        <rFont val="&quot;Helvetica Neue&quot;, Helvetica, Arial, sans-serif"/>
        <color rgb="FF1155CC"/>
        <sz val="11.0"/>
        <u/>
      </rPr>
      <t>Tigger's Honey Hunt (Europe) (En,Fr,De,Es,It,Nl,Da).zip</t>
    </r>
  </si>
  <si>
    <r>
      <rPr>
        <rFont val="&quot;Helvetica Neue&quot;, Helvetica, Arial, sans-serif"/>
        <color rgb="FF1155CC"/>
        <sz val="11.0"/>
        <u/>
      </rPr>
      <t>Tigger's Honey Hunt (USA).zip</t>
    </r>
  </si>
  <si>
    <r>
      <rPr>
        <rFont val="&quot;Helvetica Neue&quot;, Helvetica, Arial, sans-serif"/>
        <color rgb="FF1155CC"/>
        <sz val="11.0"/>
        <u/>
      </rPr>
      <t>Tiny Nightmare (World) (Demo) (N64brew Game Jam 2022) (Aftermarket) (Unl).zip</t>
    </r>
  </si>
  <si>
    <r>
      <rPr>
        <rFont val="&quot;Helvetica Neue&quot;, Helvetica, Arial, sans-serif"/>
        <color rgb="FF1155CC"/>
        <sz val="11.0"/>
        <u/>
      </rPr>
      <t>Tom Clancy's Rainbow Six (Europe).zip</t>
    </r>
  </si>
  <si>
    <r>
      <rPr>
        <rFont val="&quot;Helvetica Neue&quot;, Helvetica, Arial, sans-serif"/>
        <color rgb="FF1155CC"/>
        <sz val="11.0"/>
        <u/>
      </rPr>
      <t>Tom Clancy's Rainbow Six (France).zip</t>
    </r>
  </si>
  <si>
    <r>
      <rPr>
        <rFont val="&quot;Helvetica Neue&quot;, Helvetica, Arial, sans-serif"/>
        <color rgb="FF1155CC"/>
        <sz val="11.0"/>
        <u/>
      </rPr>
      <t>Tom Clancy's Rainbow Six (Germany).zip</t>
    </r>
  </si>
  <si>
    <r>
      <rPr>
        <rFont val="&quot;Helvetica Neue&quot;, Helvetica, Arial, sans-serif"/>
        <color rgb="FF1155CC"/>
        <sz val="11.0"/>
        <u/>
      </rPr>
      <t>Tom Clancy's Rainbow Six (USA).zip</t>
    </r>
  </si>
  <si>
    <r>
      <rPr>
        <rFont val="&quot;Helvetica Neue&quot;, Helvetica, Arial, sans-serif"/>
        <color rgb="FF1155CC"/>
        <sz val="11.0"/>
        <u/>
      </rPr>
      <t>Tom and Jerry in Fists of Furry (Europe) (En,Fr,De,Es,It,Nl).zip</t>
    </r>
  </si>
  <si>
    <r>
      <rPr>
        <rFont val="&quot;Helvetica Neue&quot;, Helvetica, Arial, sans-serif"/>
        <color rgb="FF1155CC"/>
        <sz val="11.0"/>
        <u/>
      </rPr>
      <t>Tom and Jerry in Fists of Furry (USA).zip</t>
    </r>
  </si>
  <si>
    <r>
      <rPr>
        <rFont val="&quot;Helvetica Neue&quot;, Helvetica, Arial, sans-serif"/>
        <color rgb="FF1155CC"/>
        <sz val="11.0"/>
        <u/>
      </rPr>
      <t>Tommy Thunder (USA) (Proto) (1997-10-01).zip</t>
    </r>
  </si>
  <si>
    <r>
      <rPr>
        <rFont val="&quot;Helvetica Neue&quot;, Helvetica, Arial, sans-serif"/>
        <color rgb="FF1155CC"/>
        <sz val="11.0"/>
        <u/>
      </rPr>
      <t>Tonic Trouble (Europe) (Beta).zip</t>
    </r>
  </si>
  <si>
    <r>
      <rPr>
        <rFont val="&quot;Helvetica Neue&quot;, Helvetica, Arial, sans-serif"/>
        <color rgb="FF1155CC"/>
        <sz val="11.0"/>
        <u/>
      </rPr>
      <t>Tonic Trouble (Europe) (En,Fr,De,Es,It).zip</t>
    </r>
  </si>
  <si>
    <r>
      <rPr>
        <rFont val="&quot;Helvetica Neue&quot;, Helvetica, Arial, sans-serif"/>
        <color rgb="FF1155CC"/>
        <sz val="11.0"/>
        <u/>
      </rPr>
      <t>Tonic Trouble (USA) (Rev 1).zip</t>
    </r>
  </si>
  <si>
    <r>
      <rPr>
        <rFont val="&quot;Helvetica Neue&quot;, Helvetica, Arial, sans-serif"/>
        <color rgb="FF1155CC"/>
        <sz val="11.0"/>
        <u/>
      </rPr>
      <t>Tony Hawk's Pro Skater (USA) (Beta).zip</t>
    </r>
  </si>
  <si>
    <r>
      <rPr>
        <rFont val="&quot;Helvetica Neue&quot;, Helvetica, Arial, sans-serif"/>
        <color rgb="FF1155CC"/>
        <sz val="11.0"/>
        <u/>
      </rPr>
      <t>Tony Hawk's Pro Skater (USA) (Rev 1).zip</t>
    </r>
  </si>
  <si>
    <r>
      <rPr>
        <rFont val="&quot;Helvetica Neue&quot;, Helvetica, Arial, sans-serif"/>
        <color rgb="FF1155CC"/>
        <sz val="11.0"/>
        <u/>
      </rPr>
      <t>Tony Hawk's Pro Skater (USA).zip</t>
    </r>
  </si>
  <si>
    <r>
      <rPr>
        <rFont val="&quot;Helvetica Neue&quot;, Helvetica, Arial, sans-serif"/>
        <color rgb="FF1155CC"/>
        <sz val="11.0"/>
        <u/>
      </rPr>
      <t>Tony Hawk's Pro Skater 2 (Europe).zip</t>
    </r>
  </si>
  <si>
    <r>
      <rPr>
        <rFont val="&quot;Helvetica Neue&quot;, Helvetica, Arial, sans-serif"/>
        <color rgb="FF1155CC"/>
        <sz val="11.0"/>
        <u/>
      </rPr>
      <t>Tony Hawk's Pro Skater 2 (USA) (Beta) (2001-04-20).zip</t>
    </r>
  </si>
  <si>
    <r>
      <rPr>
        <rFont val="&quot;Helvetica Neue&quot;, Helvetica, Arial, sans-serif"/>
        <color rgb="FF1155CC"/>
        <sz val="11.0"/>
        <u/>
      </rPr>
      <t>Tony Hawk's Pro Skater 2 (USA) (v012) (Beta) (2001-06-04).zip</t>
    </r>
  </si>
  <si>
    <r>
      <rPr>
        <rFont val="&quot;Helvetica Neue&quot;, Helvetica, Arial, sans-serif"/>
        <color rgb="FF1155CC"/>
        <sz val="11.0"/>
        <u/>
      </rPr>
      <t>Tony Hawk's Pro Skater 2 (USA).zip</t>
    </r>
  </si>
  <si>
    <r>
      <rPr>
        <rFont val="&quot;Helvetica Neue&quot;, Helvetica, Arial, sans-serif"/>
        <color rgb="FF1155CC"/>
        <sz val="11.0"/>
        <u/>
      </rPr>
      <t>Tony Hawk's Pro Skater 3 (USA).zip</t>
    </r>
  </si>
  <si>
    <r>
      <rPr>
        <rFont val="&quot;Helvetica Neue&quot;, Helvetica, Arial, sans-serif"/>
        <color rgb="FF1155CC"/>
        <sz val="11.0"/>
        <u/>
      </rPr>
      <t>Tony Hawk's Skateboarding (Europe).zip</t>
    </r>
  </si>
  <si>
    <r>
      <rPr>
        <rFont val="&quot;Helvetica Neue&quot;, Helvetica, Arial, sans-serif"/>
        <color rgb="FF1155CC"/>
        <sz val="11.0"/>
        <u/>
      </rPr>
      <t>Toon Panic (Japan) (Proto).zip</t>
    </r>
  </si>
  <si>
    <r>
      <rPr>
        <rFont val="&quot;Helvetica Neue&quot;, Helvetica, Arial, sans-serif"/>
        <color rgb="FF1155CC"/>
        <sz val="11.0"/>
        <u/>
      </rPr>
      <t>Top Gear Hyper-Bike (USA) (Beta).zip</t>
    </r>
  </si>
  <si>
    <r>
      <rPr>
        <rFont val="&quot;Helvetica Neue&quot;, Helvetica, Arial, sans-serif"/>
        <color rgb="FF1155CC"/>
        <sz val="11.0"/>
        <u/>
      </rPr>
      <t>Top Gear Hyper-Bike (USA).zip</t>
    </r>
  </si>
  <si>
    <r>
      <rPr>
        <rFont val="&quot;Helvetica Neue&quot;, Helvetica, Arial, sans-serif"/>
        <color rgb="FF1155CC"/>
        <sz val="11.0"/>
        <u/>
      </rPr>
      <t>Top Gear Hyper Bike (Europe).zip</t>
    </r>
  </si>
  <si>
    <r>
      <rPr>
        <rFont val="&quot;Helvetica Neue&quot;, Helvetica, Arial, sans-serif"/>
        <color rgb="FF1155CC"/>
        <sz val="11.0"/>
        <u/>
      </rPr>
      <t>Top Gear Hyper Bike (Japan).zip</t>
    </r>
  </si>
  <si>
    <r>
      <rPr>
        <rFont val="&quot;Helvetica Neue&quot;, Helvetica, Arial, sans-serif"/>
        <color rgb="FF1155CC"/>
        <sz val="11.0"/>
        <u/>
      </rPr>
      <t>Top Gear Overdrive (Europe).zip</t>
    </r>
  </si>
  <si>
    <r>
      <rPr>
        <rFont val="&quot;Helvetica Neue&quot;, Helvetica, Arial, sans-serif"/>
        <color rgb="FF1155CC"/>
        <sz val="11.0"/>
        <u/>
      </rPr>
      <t>Top Gear Overdrive (Japan).zip</t>
    </r>
  </si>
  <si>
    <r>
      <rPr>
        <rFont val="&quot;Helvetica Neue&quot;, Helvetica, Arial, sans-serif"/>
        <color rgb="FF1155CC"/>
        <sz val="11.0"/>
        <u/>
      </rPr>
      <t>Top Gear Overdrive (USA) (Beta).zip</t>
    </r>
  </si>
  <si>
    <r>
      <rPr>
        <rFont val="&quot;Helvetica Neue&quot;, Helvetica, Arial, sans-serif"/>
        <color rgb="FF1155CC"/>
        <sz val="11.0"/>
        <u/>
      </rPr>
      <t>Top Gear Overdrive (USA).zip</t>
    </r>
  </si>
  <si>
    <r>
      <rPr>
        <rFont val="&quot;Helvetica Neue&quot;, Helvetica, Arial, sans-serif"/>
        <color rgb="FF1155CC"/>
        <sz val="11.0"/>
        <u/>
      </rPr>
      <t>Top Gear Rally (Asia) (En).zip</t>
    </r>
  </si>
  <si>
    <r>
      <rPr>
        <rFont val="&quot;Helvetica Neue&quot;, Helvetica, Arial, sans-serif"/>
        <color rgb="FF1155CC"/>
        <sz val="11.0"/>
        <u/>
      </rPr>
      <t>Top Gear Rally (Europe).zip</t>
    </r>
  </si>
  <si>
    <r>
      <rPr>
        <rFont val="&quot;Helvetica Neue&quot;, Helvetica, Arial, sans-serif"/>
        <color rgb="FF1155CC"/>
        <sz val="11.0"/>
        <u/>
      </rPr>
      <t>Top Gear Rally (Japan).zip</t>
    </r>
  </si>
  <si>
    <r>
      <rPr>
        <rFont val="&quot;Helvetica Neue&quot;, Helvetica, Arial, sans-serif"/>
        <color rgb="FF1155CC"/>
        <sz val="11.0"/>
        <u/>
      </rPr>
      <t>Top Gear Rally (USA).zip</t>
    </r>
  </si>
  <si>
    <r>
      <rPr>
        <rFont val="&quot;Helvetica Neue&quot;, Helvetica, Arial, sans-serif"/>
        <color rgb="FF1155CC"/>
        <sz val="11.0"/>
        <u/>
      </rPr>
      <t>Top Gear Rally 2 (Europe) (Beta) (1999-08-31).zip</t>
    </r>
  </si>
  <si>
    <r>
      <rPr>
        <rFont val="&quot;Helvetica Neue&quot;, Helvetica, Arial, sans-serif"/>
        <color rgb="FF1155CC"/>
        <sz val="11.0"/>
        <u/>
      </rPr>
      <t>Top Gear Rally 2 (Europe).zip</t>
    </r>
  </si>
  <si>
    <r>
      <rPr>
        <rFont val="&quot;Helvetica Neue&quot;, Helvetica, Arial, sans-serif"/>
        <color rgb="FF1155CC"/>
        <sz val="11.0"/>
        <u/>
      </rPr>
      <t>Top Gear Rally 2 (Japan).zip</t>
    </r>
  </si>
  <si>
    <r>
      <rPr>
        <rFont val="&quot;Helvetica Neue&quot;, Helvetica, Arial, sans-serif"/>
        <color rgb="FF1155CC"/>
        <sz val="11.0"/>
        <u/>
      </rPr>
      <t>Top Gear Rally 2 (USA) (Beta).zip</t>
    </r>
  </si>
  <si>
    <r>
      <rPr>
        <rFont val="&quot;Helvetica Neue&quot;, Helvetica, Arial, sans-serif"/>
        <color rgb="FF1155CC"/>
        <sz val="11.0"/>
        <u/>
      </rPr>
      <t>Top Gear Rally 2 (USA).zip</t>
    </r>
  </si>
  <si>
    <r>
      <rPr>
        <rFont val="&quot;Helvetica Neue&quot;, Helvetica, Arial, sans-serif"/>
        <color rgb="FF1155CC"/>
        <sz val="11.0"/>
        <u/>
      </rPr>
      <t>Toy Story 2 - Buzz Lightyear to the Rescue! (Europe).zip</t>
    </r>
  </si>
  <si>
    <r>
      <rPr>
        <rFont val="&quot;Helvetica Neue&quot;, Helvetica, Arial, sans-serif"/>
        <color rgb="FF1155CC"/>
        <sz val="11.0"/>
        <u/>
      </rPr>
      <t>Toy Story 2 - Buzz Lightyear to the Rescue! (USA) (Rev 1).zip</t>
    </r>
  </si>
  <si>
    <r>
      <rPr>
        <rFont val="&quot;Helvetica Neue&quot;, Helvetica, Arial, sans-serif"/>
        <color rgb="FF1155CC"/>
        <sz val="11.0"/>
        <u/>
      </rPr>
      <t>Toy Story 2 - Buzz Lightyear to the Rescue! (USA).zip</t>
    </r>
  </si>
  <si>
    <r>
      <rPr>
        <rFont val="&quot;Helvetica Neue&quot;, Helvetica, Arial, sans-serif"/>
        <color rgb="FF1155CC"/>
        <sz val="11.0"/>
        <u/>
      </rPr>
      <t>Toy Story 2 - Buzz l'Eclair a la Rescousse! (France).zip</t>
    </r>
  </si>
  <si>
    <r>
      <rPr>
        <rFont val="&quot;Helvetica Neue&quot;, Helvetica, Arial, sans-serif"/>
        <color rgb="FF1155CC"/>
        <sz val="11.0"/>
        <u/>
      </rPr>
      <t>Toy Story 2 - Captain Buzz Lightyear auf Rettungsmission! (Germany) (Rev 1).zip</t>
    </r>
  </si>
  <si>
    <r>
      <rPr>
        <rFont val="&quot;Helvetica Neue&quot;, Helvetica, Arial, sans-serif"/>
        <color rgb="FF1155CC"/>
        <sz val="11.0"/>
        <u/>
      </rPr>
      <t>Toy Story 2 - Captain Buzz Lightyear auf Rettungsmission! (Germany).zip</t>
    </r>
  </si>
  <si>
    <r>
      <rPr>
        <rFont val="&quot;Helvetica Neue&quot;, Helvetica, Arial, sans-serif"/>
        <color rgb="FF1155CC"/>
        <sz val="11.0"/>
        <u/>
      </rPr>
      <t>Transformers - Beast Wars Metals 64 (Japan).zip</t>
    </r>
  </si>
  <si>
    <r>
      <rPr>
        <rFont val="&quot;Helvetica Neue&quot;, Helvetica, Arial, sans-serif"/>
        <color rgb="FF1155CC"/>
        <sz val="11.0"/>
        <u/>
      </rPr>
      <t>Transformers - Beast Wars Transmetals (USA).zip</t>
    </r>
  </si>
  <si>
    <r>
      <rPr>
        <rFont val="&quot;Helvetica Neue&quot;, Helvetica, Arial, sans-serif"/>
        <color rgb="FF1155CC"/>
        <sz val="11.0"/>
        <u/>
      </rPr>
      <t>Triple Play 2000 (USA).zip</t>
    </r>
  </si>
  <si>
    <r>
      <rPr>
        <rFont val="&quot;Helvetica Neue&quot;, Helvetica, Arial, sans-serif"/>
        <color rgb="FF1155CC"/>
        <sz val="11.0"/>
        <u/>
      </rPr>
      <t>Tsumi to Batsu - Hoshi no Keishousha (Japan).zip</t>
    </r>
  </si>
  <si>
    <r>
      <rPr>
        <rFont val="&quot;Helvetica Neue&quot;, Helvetica, Arial, sans-serif"/>
        <color rgb="FF1155CC"/>
        <sz val="11.0"/>
        <u/>
      </rPr>
      <t>Turok - Dinosaur Hunter (Europe) (Rev 1).zip</t>
    </r>
  </si>
  <si>
    <r>
      <rPr>
        <rFont val="&quot;Helvetica Neue&quot;, Helvetica, Arial, sans-serif"/>
        <color rgb="FF1155CC"/>
        <sz val="11.0"/>
        <u/>
      </rPr>
      <t>Turok - Dinosaur Hunter (Europe) (Rev 2).zip</t>
    </r>
  </si>
  <si>
    <r>
      <rPr>
        <rFont val="&quot;Helvetica Neue&quot;, Helvetica, Arial, sans-serif"/>
        <color rgb="FF1155CC"/>
        <sz val="11.0"/>
        <u/>
      </rPr>
      <t>Turok - Dinosaur Hunter (Europe).zip</t>
    </r>
  </si>
  <si>
    <r>
      <rPr>
        <rFont val="&quot;Helvetica Neue&quot;, Helvetica, Arial, sans-serif"/>
        <color rgb="FF1155CC"/>
        <sz val="11.0"/>
        <u/>
      </rPr>
      <t>Turok - Dinosaur Hunter (Germany) (Rev 1).zip</t>
    </r>
  </si>
  <si>
    <r>
      <rPr>
        <rFont val="&quot;Helvetica Neue&quot;, Helvetica, Arial, sans-serif"/>
        <color rgb="FF1155CC"/>
        <sz val="11.0"/>
        <u/>
      </rPr>
      <t>Turok - Dinosaur Hunter (Germany) (Rev 2).zip</t>
    </r>
  </si>
  <si>
    <r>
      <rPr>
        <rFont val="&quot;Helvetica Neue&quot;, Helvetica, Arial, sans-serif"/>
        <color rgb="FF1155CC"/>
        <sz val="11.0"/>
        <u/>
      </rPr>
      <t>Turok - Dinosaur Hunter (Germany).zip</t>
    </r>
  </si>
  <si>
    <r>
      <rPr>
        <rFont val="&quot;Helvetica Neue&quot;, Helvetica, Arial, sans-serif"/>
        <color rgb="FF1155CC"/>
        <sz val="11.0"/>
        <u/>
      </rPr>
      <t>Turok - Dinosaur Hunter (USA) (Demo) (Kiosk, E3 1997).zip</t>
    </r>
  </si>
  <si>
    <r>
      <rPr>
        <rFont val="&quot;Helvetica Neue&quot;, Helvetica, Arial, sans-serif"/>
        <color rgb="FF1155CC"/>
        <sz val="11.0"/>
        <u/>
      </rPr>
      <t>Turok - Dinosaur Hunter (USA) (Rev 1).zip</t>
    </r>
  </si>
  <si>
    <r>
      <rPr>
        <rFont val="&quot;Helvetica Neue&quot;, Helvetica, Arial, sans-serif"/>
        <color rgb="FF1155CC"/>
        <sz val="11.0"/>
        <u/>
      </rPr>
      <t>Turok - Dinosaur Hunter (USA) (Rev 2).zip</t>
    </r>
  </si>
  <si>
    <r>
      <rPr>
        <rFont val="&quot;Helvetica Neue&quot;, Helvetica, Arial, sans-serif"/>
        <color rgb="FF1155CC"/>
        <sz val="11.0"/>
        <u/>
      </rPr>
      <t>Turok - Dinosaur Hunter (USA).zip</t>
    </r>
  </si>
  <si>
    <r>
      <rPr>
        <rFont val="&quot;Helvetica Neue&quot;, Helvetica, Arial, sans-serif"/>
        <color rgb="FF1155CC"/>
        <sz val="11.0"/>
        <u/>
      </rPr>
      <t>Turok - Legenden des Verlorenen Landes (Germany).zip</t>
    </r>
  </si>
  <si>
    <r>
      <rPr>
        <rFont val="&quot;Helvetica Neue&quot;, Helvetica, Arial, sans-serif"/>
        <color rgb="FF1155CC"/>
        <sz val="11.0"/>
        <u/>
      </rPr>
      <t>Turok - Rage Wars (Europe) (En,Fr,It).zip</t>
    </r>
  </si>
  <si>
    <r>
      <rPr>
        <rFont val="&quot;Helvetica Neue&quot;, Helvetica, Arial, sans-serif"/>
        <color rgb="FF1155CC"/>
        <sz val="11.0"/>
        <u/>
      </rPr>
      <t>Turok - Rage Wars (Europe).zip</t>
    </r>
  </si>
  <si>
    <r>
      <rPr>
        <rFont val="&quot;Helvetica Neue&quot;, Helvetica, Arial, sans-serif"/>
        <color rgb="FF1155CC"/>
        <sz val="11.0"/>
        <u/>
      </rPr>
      <t>Turok - Rage Wars (USA) (Rev 1).zip</t>
    </r>
  </si>
  <si>
    <r>
      <rPr>
        <rFont val="&quot;Helvetica Neue&quot;, Helvetica, Arial, sans-serif"/>
        <color rgb="FF1155CC"/>
        <sz val="11.0"/>
        <u/>
      </rPr>
      <t>Turok - Rage Wars (USA).zip</t>
    </r>
  </si>
  <si>
    <r>
      <rPr>
        <rFont val="&quot;Helvetica Neue&quot;, Helvetica, Arial, sans-serif"/>
        <color rgb="FF1155CC"/>
        <sz val="11.0"/>
        <u/>
      </rPr>
      <t>Turok 2 - Seeds of Evil (Europe) (Demo) (Kiosk).zip</t>
    </r>
  </si>
  <si>
    <r>
      <rPr>
        <rFont val="&quot;Helvetica Neue&quot;, Helvetica, Arial, sans-serif"/>
        <color rgb="FF1155CC"/>
        <sz val="11.0"/>
        <u/>
      </rPr>
      <t>Turok 2 - Seeds of Evil (Europe) (En,Fr,Es,It).zip</t>
    </r>
  </si>
  <si>
    <r>
      <rPr>
        <rFont val="&quot;Helvetica Neue&quot;, Helvetica, Arial, sans-serif"/>
        <color rgb="FF1155CC"/>
        <sz val="11.0"/>
        <u/>
      </rPr>
      <t>Turok 2 - Seeds of Evil (Europe).zip</t>
    </r>
  </si>
  <si>
    <r>
      <rPr>
        <rFont val="&quot;Helvetica Neue&quot;, Helvetica, Arial, sans-serif"/>
        <color rgb="FF1155CC"/>
        <sz val="11.0"/>
        <u/>
      </rPr>
      <t>Turok 2 - Seeds of Evil (Germany).zip</t>
    </r>
  </si>
  <si>
    <r>
      <rPr>
        <rFont val="&quot;Helvetica Neue&quot;, Helvetica, Arial, sans-serif"/>
        <color rgb="FF1155CC"/>
        <sz val="11.0"/>
        <u/>
      </rPr>
      <t>Turok 2 - Seeds of Evil (USA) (Demo) (Kiosk).zip</t>
    </r>
  </si>
  <si>
    <r>
      <rPr>
        <rFont val="&quot;Helvetica Neue&quot;, Helvetica, Arial, sans-serif"/>
        <color rgb="FF1155CC"/>
        <sz val="11.0"/>
        <u/>
      </rPr>
      <t>Turok 2 - Seeds of Evil (USA) (Rev 1).zip</t>
    </r>
  </si>
  <si>
    <r>
      <rPr>
        <rFont val="&quot;Helvetica Neue&quot;, Helvetica, Arial, sans-serif"/>
        <color rgb="FF1155CC"/>
        <sz val="11.0"/>
        <u/>
      </rPr>
      <t>Turok 2 - Seeds of Evil (USA).zip</t>
    </r>
  </si>
  <si>
    <r>
      <rPr>
        <rFont val="&quot;Helvetica Neue&quot;, Helvetica, Arial, sans-serif"/>
        <color rgb="FF1155CC"/>
        <sz val="11.0"/>
        <u/>
      </rPr>
      <t>Turok 3 - Shadow of Oblivion (Europe) (Beta) (2000-05-31).zip</t>
    </r>
  </si>
  <si>
    <r>
      <rPr>
        <rFont val="&quot;Helvetica Neue&quot;, Helvetica, Arial, sans-serif"/>
        <color rgb="FF1155CC"/>
        <sz val="11.0"/>
        <u/>
      </rPr>
      <t>Turok 3 - Shadow of Oblivion (Europe) (Beta) (2000-06-06) [b].zip</t>
    </r>
  </si>
  <si>
    <r>
      <rPr>
        <rFont val="&quot;Helvetica Neue&quot;, Helvetica, Arial, sans-serif"/>
        <color rgb="FF1155CC"/>
        <sz val="11.0"/>
        <u/>
      </rPr>
      <t>Turok 3 - Shadow of Oblivion (Europe) (Beta) (2000-07-10) [b].zip</t>
    </r>
  </si>
  <si>
    <r>
      <rPr>
        <rFont val="&quot;Helvetica Neue&quot;, Helvetica, Arial, sans-serif"/>
        <color rgb="FF1155CC"/>
        <sz val="11.0"/>
        <u/>
      </rPr>
      <t>Turok 3 - Shadow of Oblivion (Europe) (Beta) (2000-07-16T211412).zip</t>
    </r>
  </si>
  <si>
    <r>
      <rPr>
        <rFont val="&quot;Helvetica Neue&quot;, Helvetica, Arial, sans-serif"/>
        <color rgb="FF1155CC"/>
        <sz val="11.0"/>
        <u/>
      </rPr>
      <t>Turok 3 - Shadow of Oblivion (Europe) (Beta) (2000-07-16T220245).zip</t>
    </r>
  </si>
  <si>
    <r>
      <rPr>
        <rFont val="&quot;Helvetica Neue&quot;, Helvetica, Arial, sans-serif"/>
        <color rgb="FF1155CC"/>
        <sz val="11.0"/>
        <u/>
      </rPr>
      <t>Turok 3 - Shadow of Oblivion (Europe) (Beta) (2000-07-18).zip</t>
    </r>
  </si>
  <si>
    <r>
      <rPr>
        <rFont val="&quot;Helvetica Neue&quot;, Helvetica, Arial, sans-serif"/>
        <color rgb="FF1155CC"/>
        <sz val="11.0"/>
        <u/>
      </rPr>
      <t>Turok 3 - Shadow of Oblivion (Europe).zip</t>
    </r>
  </si>
  <si>
    <r>
      <rPr>
        <rFont val="&quot;Helvetica Neue&quot;, Helvetica, Arial, sans-serif"/>
        <color rgb="FF1155CC"/>
        <sz val="11.0"/>
        <u/>
      </rPr>
      <t>Turok 3 - Shadow of Oblivion (USA) (Beta) (2000-05-03).zip</t>
    </r>
  </si>
  <si>
    <r>
      <rPr>
        <rFont val="&quot;Helvetica Neue&quot;, Helvetica, Arial, sans-serif"/>
        <color rgb="FF1155CC"/>
        <sz val="11.0"/>
        <u/>
      </rPr>
      <t>Turok 3 - Shadow of Oblivion (USA) (Beta) (2000-06-26).zip</t>
    </r>
  </si>
  <si>
    <r>
      <rPr>
        <rFont val="&quot;Helvetica Neue&quot;, Helvetica, Arial, sans-serif"/>
        <color rgb="FF1155CC"/>
        <sz val="11.0"/>
        <u/>
      </rPr>
      <t>Turok 3 - Shadow of Oblivion (USA) (Beta) (2000-07-16).zip</t>
    </r>
  </si>
  <si>
    <r>
      <rPr>
        <rFont val="&quot;Helvetica Neue&quot;, Helvetica, Arial, sans-serif"/>
        <color rgb="FF1155CC"/>
        <sz val="11.0"/>
        <u/>
      </rPr>
      <t>Turok 3 - Shadow of Oblivion (USA) (Beta) (2000-07-18).zip</t>
    </r>
  </si>
  <si>
    <r>
      <rPr>
        <rFont val="&quot;Helvetica Neue&quot;, Helvetica, Arial, sans-serif"/>
        <color rgb="FF1155CC"/>
        <sz val="11.0"/>
        <u/>
      </rPr>
      <t>Turok 3 - Shadow of Oblivion (USA).zip</t>
    </r>
  </si>
  <si>
    <r>
      <rPr>
        <rFont val="&quot;Helvetica Neue&quot;, Helvetica, Arial, sans-serif"/>
        <color rgb="FF1155CC"/>
        <sz val="11.0"/>
        <u/>
      </rPr>
      <t>Twintris (World) (Demo) (Presence of Mind '98) (Unl).zip</t>
    </r>
  </si>
  <si>
    <r>
      <rPr>
        <rFont val="&quot;Helvetica Neue&quot;, Helvetica, Arial, sans-serif"/>
        <color rgb="FF1155CC"/>
        <sz val="11.0"/>
        <u/>
      </rPr>
      <t>Twisted Edge - Extreme Snowboarding (USA).zip</t>
    </r>
  </si>
  <si>
    <r>
      <rPr>
        <rFont val="&quot;Helvetica Neue&quot;, Helvetica, Arial, sans-serif"/>
        <color rgb="FF1155CC"/>
        <sz val="11.0"/>
        <u/>
      </rPr>
      <t>Twisted Edge - Snowboarding (Europe).zip</t>
    </r>
  </si>
  <si>
    <r>
      <rPr>
        <rFont val="&quot;Helvetica Neue&quot;, Helvetica, Arial, sans-serif"/>
        <color rgb="FF1155CC"/>
        <sz val="11.0"/>
        <u/>
      </rPr>
      <t>Utchan Nanchan no Hono no Challenger - Denryuu Ira Ira Bou (Japan).zip</t>
    </r>
  </si>
  <si>
    <r>
      <rPr>
        <rFont val="&quot;Helvetica Neue&quot;, Helvetica, Arial, sans-serif"/>
        <color rgb="FF1155CC"/>
        <sz val="11.0"/>
        <u/>
      </rPr>
      <t>V-Rally Edition 99 (Europe) (En,Fr,De).zip</t>
    </r>
  </si>
  <si>
    <r>
      <rPr>
        <rFont val="&quot;Helvetica Neue&quot;, Helvetica, Arial, sans-serif"/>
        <color rgb="FF1155CC"/>
        <sz val="11.0"/>
        <u/>
      </rPr>
      <t>V-Rally Edition 99 (Japan).zip</t>
    </r>
  </si>
  <si>
    <r>
      <rPr>
        <rFont val="&quot;Helvetica Neue&quot;, Helvetica, Arial, sans-serif"/>
        <color rgb="FF1155CC"/>
        <sz val="11.0"/>
        <u/>
      </rPr>
      <t>V-Rally Edition 99 (USA).zip</t>
    </r>
  </si>
  <si>
    <r>
      <rPr>
        <rFont val="&quot;Helvetica Neue&quot;, Helvetica, Arial, sans-serif"/>
        <color rgb="FF1155CC"/>
        <sz val="11.0"/>
        <u/>
      </rPr>
      <t>Viewpoint 2064 (Japan) (Proto).zip</t>
    </r>
  </si>
  <si>
    <r>
      <rPr>
        <rFont val="&quot;Helvetica Neue&quot;, Helvetica, Arial, sans-serif"/>
        <color rgb="FF1155CC"/>
        <sz val="11.0"/>
        <u/>
      </rPr>
      <t>Vigilante 8 (Europe).zip</t>
    </r>
  </si>
  <si>
    <r>
      <rPr>
        <rFont val="&quot;Helvetica Neue&quot;, Helvetica, Arial, sans-serif"/>
        <color rgb="FF1155CC"/>
        <sz val="11.0"/>
        <u/>
      </rPr>
      <t>Vigilante 8 (France).zip</t>
    </r>
  </si>
  <si>
    <r>
      <rPr>
        <rFont val="&quot;Helvetica Neue&quot;, Helvetica, Arial, sans-serif"/>
        <color rgb="FF1155CC"/>
        <sz val="11.0"/>
        <u/>
      </rPr>
      <t>Vigilante 8 (Germany).zip</t>
    </r>
  </si>
  <si>
    <r>
      <rPr>
        <rFont val="&quot;Helvetica Neue&quot;, Helvetica, Arial, sans-serif"/>
        <color rgb="FF1155CC"/>
        <sz val="11.0"/>
        <u/>
      </rPr>
      <t>Vigilante 8 (USA).zip</t>
    </r>
  </si>
  <si>
    <r>
      <rPr>
        <rFont val="&quot;Helvetica Neue&quot;, Helvetica, Arial, sans-serif"/>
        <color rgb="FF1155CC"/>
        <sz val="11.0"/>
        <u/>
      </rPr>
      <t>Vigilante 8 - 2nd Offense (Europe).zip</t>
    </r>
  </si>
  <si>
    <r>
      <rPr>
        <rFont val="&quot;Helvetica Neue&quot;, Helvetica, Arial, sans-serif"/>
        <color rgb="FF1155CC"/>
        <sz val="11.0"/>
        <u/>
      </rPr>
      <t>Vigilante 8 - 2nd Offense (USA).zip</t>
    </r>
  </si>
  <si>
    <r>
      <rPr>
        <rFont val="&quot;Helvetica Neue&quot;, Helvetica, Arial, sans-serif"/>
        <color rgb="FF1155CC"/>
        <sz val="11.0"/>
        <u/>
      </rPr>
      <t>Violence Killer - Turok New Generation (Japan).zip</t>
    </r>
  </si>
  <si>
    <r>
      <rPr>
        <rFont val="&quot;Helvetica Neue&quot;, Helvetica, Arial, sans-serif"/>
        <color rgb="FF1155CC"/>
        <sz val="11.0"/>
        <u/>
      </rPr>
      <t>Virtual Chess 64 (Europe) (En,Fr,De,Es,It,Nl).zip</t>
    </r>
  </si>
  <si>
    <r>
      <rPr>
        <rFont val="&quot;Helvetica Neue&quot;, Helvetica, Arial, sans-serif"/>
        <color rgb="FF1155CC"/>
        <sz val="11.0"/>
        <u/>
      </rPr>
      <t>Virtual Chess 64 (USA) (En,Fr,Es) (LodgeNet).zip</t>
    </r>
  </si>
  <si>
    <r>
      <rPr>
        <rFont val="&quot;Helvetica Neue&quot;, Helvetica, Arial, sans-serif"/>
        <color rgb="FF1155CC"/>
        <sz val="11.0"/>
        <u/>
      </rPr>
      <t>Virtual Chess 64 (USA) (En,Fr,Es).zip</t>
    </r>
  </si>
  <si>
    <r>
      <rPr>
        <rFont val="&quot;Helvetica Neue&quot;, Helvetica, Arial, sans-serif"/>
        <color rgb="FF1155CC"/>
        <sz val="11.0"/>
        <u/>
      </rPr>
      <t>Virtual Pool 64 (Europe).zip</t>
    </r>
  </si>
  <si>
    <r>
      <rPr>
        <rFont val="&quot;Helvetica Neue&quot;, Helvetica, Arial, sans-serif"/>
        <color rgb="FF1155CC"/>
        <sz val="11.0"/>
        <u/>
      </rPr>
      <t>Virtual Pool 64 (USA) (LodgeNet).zip</t>
    </r>
  </si>
  <si>
    <r>
      <rPr>
        <rFont val="&quot;Helvetica Neue&quot;, Helvetica, Arial, sans-serif"/>
        <color rgb="FF1155CC"/>
        <sz val="11.0"/>
        <u/>
      </rPr>
      <t>Virtual Pool 64 (USA).zip</t>
    </r>
  </si>
  <si>
    <r>
      <rPr>
        <rFont val="&quot;Helvetica Neue&quot;, Helvetica, Arial, sans-serif"/>
        <color rgb="FF1155CC"/>
        <sz val="11.0"/>
        <u/>
      </rPr>
      <t>Virtual Pro Wrestling 2 - Oudou Keishou (Japan).zip</t>
    </r>
  </si>
  <si>
    <r>
      <rPr>
        <rFont val="&quot;Helvetica Neue&quot;, Helvetica, Arial, sans-serif"/>
        <color rgb="FF1155CC"/>
        <sz val="11.0"/>
        <u/>
      </rPr>
      <t>Virtual Pro Wrestling 64 (Japan).zip</t>
    </r>
  </si>
  <si>
    <r>
      <rPr>
        <rFont val="&quot;Helvetica Neue&quot;, Helvetica, Arial, sans-serif"/>
        <color rgb="FF1155CC"/>
        <sz val="11.0"/>
        <u/>
      </rPr>
      <t>Voidblade (World) (N64brew Game Jam 2021) (Aftermarket) (Unl).zip</t>
    </r>
  </si>
  <si>
    <r>
      <rPr>
        <rFont val="&quot;Helvetica Neue&quot;, Helvetica, Arial, sans-serif"/>
        <color rgb="FF1155CC"/>
        <sz val="11.0"/>
        <u/>
      </rPr>
      <t>WCW-nWo Revenge (Europe).zip</t>
    </r>
  </si>
  <si>
    <r>
      <rPr>
        <rFont val="&quot;Helvetica Neue&quot;, Helvetica, Arial, sans-serif"/>
        <color rgb="FF1155CC"/>
        <sz val="11.0"/>
        <u/>
      </rPr>
      <t>WCW-nWo Revenge (USA).zip</t>
    </r>
  </si>
  <si>
    <r>
      <rPr>
        <rFont val="&quot;Helvetica Neue&quot;, Helvetica, Arial, sans-serif"/>
        <color rgb="FF1155CC"/>
        <sz val="11.0"/>
        <u/>
      </rPr>
      <t>WCW Backstage Assault (USA).zip</t>
    </r>
  </si>
  <si>
    <r>
      <rPr>
        <rFont val="&quot;Helvetica Neue&quot;, Helvetica, Arial, sans-serif"/>
        <color rgb="FF1155CC"/>
        <sz val="11.0"/>
        <u/>
      </rPr>
      <t>WCW Mayhem (Europe).zip</t>
    </r>
  </si>
  <si>
    <r>
      <rPr>
        <rFont val="&quot;Helvetica Neue&quot;, Helvetica, Arial, sans-serif"/>
        <color rgb="FF1155CC"/>
        <sz val="11.0"/>
        <u/>
      </rPr>
      <t>WCW Mayhem (USA).zip</t>
    </r>
  </si>
  <si>
    <r>
      <rPr>
        <rFont val="&quot;Helvetica Neue&quot;, Helvetica, Arial, sans-serif"/>
        <color rgb="FF1155CC"/>
        <sz val="11.0"/>
        <u/>
      </rPr>
      <t>WCW Nitro (USA).zip</t>
    </r>
  </si>
  <si>
    <r>
      <rPr>
        <rFont val="&quot;Helvetica Neue&quot;, Helvetica, Arial, sans-serif"/>
        <color rgb="FF1155CC"/>
        <sz val="11.0"/>
        <u/>
      </rPr>
      <t>WCW vs. nWo - World Tour (Europe).zip</t>
    </r>
  </si>
  <si>
    <r>
      <rPr>
        <rFont val="&quot;Helvetica Neue&quot;, Helvetica, Arial, sans-serif"/>
        <color rgb="FF1155CC"/>
        <sz val="11.0"/>
        <u/>
      </rPr>
      <t>WCW vs. nWo - World Tour (USA) (Rev 1).zip</t>
    </r>
  </si>
  <si>
    <r>
      <rPr>
        <rFont val="&quot;Helvetica Neue&quot;, Helvetica, Arial, sans-serif"/>
        <color rgb="FF1155CC"/>
        <sz val="11.0"/>
        <u/>
      </rPr>
      <t>WCW vs. nWo - World Tour (USA).zip</t>
    </r>
  </si>
  <si>
    <r>
      <rPr>
        <rFont val="&quot;Helvetica Neue&quot;, Helvetica, Arial, sans-serif"/>
        <color rgb="FF1155CC"/>
        <sz val="11.0"/>
        <u/>
      </rPr>
      <t>WWF Attitude (Europe).zip</t>
    </r>
  </si>
  <si>
    <r>
      <rPr>
        <rFont val="&quot;Helvetica Neue&quot;, Helvetica, Arial, sans-serif"/>
        <color rgb="FF1155CC"/>
        <sz val="11.0"/>
        <u/>
      </rPr>
      <t>WWF Attitude (Germany).zip</t>
    </r>
  </si>
  <si>
    <r>
      <rPr>
        <rFont val="&quot;Helvetica Neue&quot;, Helvetica, Arial, sans-serif"/>
        <color rgb="FF1155CC"/>
        <sz val="11.0"/>
        <u/>
      </rPr>
      <t>WWF Attitude (USA).zip</t>
    </r>
  </si>
  <si>
    <r>
      <rPr>
        <rFont val="&quot;Helvetica Neue&quot;, Helvetica, Arial, sans-serif"/>
        <color rgb="FF1155CC"/>
        <sz val="11.0"/>
        <u/>
      </rPr>
      <t>WWF No Mercy (Europe) (Rev 1).zip</t>
    </r>
  </si>
  <si>
    <r>
      <rPr>
        <rFont val="&quot;Helvetica Neue&quot;, Helvetica, Arial, sans-serif"/>
        <color rgb="FF1155CC"/>
        <sz val="11.0"/>
        <u/>
      </rPr>
      <t>WWF No Mercy (Europe).zip</t>
    </r>
  </si>
  <si>
    <r>
      <rPr>
        <rFont val="&quot;Helvetica Neue&quot;, Helvetica, Arial, sans-serif"/>
        <color rgb="FF1155CC"/>
        <sz val="11.0"/>
        <u/>
      </rPr>
      <t>WWF No Mercy (USA) (Beta) (2000-06-xx).zip</t>
    </r>
  </si>
  <si>
    <r>
      <rPr>
        <rFont val="&quot;Helvetica Neue&quot;, Helvetica, Arial, sans-serif"/>
        <color rgb="FF1155CC"/>
        <sz val="11.0"/>
        <u/>
      </rPr>
      <t>WWF No Mercy (USA) (Beta) (2000-07-19).zip</t>
    </r>
  </si>
  <si>
    <r>
      <rPr>
        <rFont val="&quot;Helvetica Neue&quot;, Helvetica, Arial, sans-serif"/>
        <color rgb="FF1155CC"/>
        <sz val="11.0"/>
        <u/>
      </rPr>
      <t>WWF No Mercy (USA) (Beta) (2000-08-xx).zip</t>
    </r>
  </si>
  <si>
    <r>
      <rPr>
        <rFont val="&quot;Helvetica Neue&quot;, Helvetica, Arial, sans-serif"/>
        <color rgb="FF1155CC"/>
        <sz val="11.0"/>
        <u/>
      </rPr>
      <t>WWF No Mercy (USA) (Beta) (2000-09-11).zip</t>
    </r>
  </si>
  <si>
    <r>
      <rPr>
        <rFont val="&quot;Helvetica Neue&quot;, Helvetica, Arial, sans-serif"/>
        <color rgb="FF1155CC"/>
        <sz val="11.0"/>
        <u/>
      </rPr>
      <t>WWF No Mercy (USA) (Rev 1).zip</t>
    </r>
  </si>
  <si>
    <r>
      <rPr>
        <rFont val="&quot;Helvetica Neue&quot;, Helvetica, Arial, sans-serif"/>
        <color rgb="FF1155CC"/>
        <sz val="11.0"/>
        <u/>
      </rPr>
      <t>WWF No Mercy (USA).zip</t>
    </r>
  </si>
  <si>
    <r>
      <rPr>
        <rFont val="&quot;Helvetica Neue&quot;, Helvetica, Arial, sans-serif"/>
        <color rgb="FF1155CC"/>
        <sz val="11.0"/>
        <u/>
      </rPr>
      <t>WWF War Zone (Europe).zip</t>
    </r>
  </si>
  <si>
    <r>
      <rPr>
        <rFont val="&quot;Helvetica Neue&quot;, Helvetica, Arial, sans-serif"/>
        <color rgb="FF1155CC"/>
        <sz val="11.0"/>
        <u/>
      </rPr>
      <t>WWF War Zone (USA).zip</t>
    </r>
  </si>
  <si>
    <r>
      <rPr>
        <rFont val="&quot;Helvetica Neue&quot;, Helvetica, Arial, sans-serif"/>
        <color rgb="FF1155CC"/>
        <sz val="11.0"/>
        <u/>
      </rPr>
      <t>WWF WrestleMania 2000 (Europe).zip</t>
    </r>
  </si>
  <si>
    <r>
      <rPr>
        <rFont val="&quot;Helvetica Neue&quot;, Helvetica, Arial, sans-serif"/>
        <color rgb="FF1155CC"/>
        <sz val="11.0"/>
        <u/>
      </rPr>
      <t>WWF WrestleMania 2000 (Japan).zip</t>
    </r>
  </si>
  <si>
    <r>
      <rPr>
        <rFont val="&quot;Helvetica Neue&quot;, Helvetica, Arial, sans-serif"/>
        <color rgb="FF1155CC"/>
        <sz val="11.0"/>
        <u/>
      </rPr>
      <t>WWF WrestleMania 2000 (USA).zip</t>
    </r>
  </si>
  <si>
    <r>
      <rPr>
        <rFont val="&quot;Helvetica Neue&quot;, Helvetica, Arial, sans-serif"/>
        <color rgb="FF1155CC"/>
        <sz val="11.0"/>
        <u/>
      </rPr>
      <t>Waialae Country Club - True Golf Classics (Europe) (Rev 1).zip</t>
    </r>
  </si>
  <si>
    <r>
      <rPr>
        <rFont val="&quot;Helvetica Neue&quot;, Helvetica, Arial, sans-serif"/>
        <color rgb="FF1155CC"/>
        <sz val="11.0"/>
        <u/>
      </rPr>
      <t>Waialae Country Club - True Golf Classics (Europe).zip</t>
    </r>
  </si>
  <si>
    <r>
      <rPr>
        <rFont val="&quot;Helvetica Neue&quot;, Helvetica, Arial, sans-serif"/>
        <color rgb="FF1155CC"/>
        <sz val="11.0"/>
        <u/>
      </rPr>
      <t>Waialae Country Club - True Golf Classics (USA) (Rev 1).zip</t>
    </r>
  </si>
  <si>
    <r>
      <rPr>
        <rFont val="&quot;Helvetica Neue&quot;, Helvetica, Arial, sans-serif"/>
        <color rgb="FF1155CC"/>
        <sz val="11.0"/>
        <u/>
      </rPr>
      <t>Waialae Country Club - True Golf Classics (USA).zip</t>
    </r>
  </si>
  <si>
    <r>
      <rPr>
        <rFont val="&quot;Helvetica Neue&quot;, Helvetica, Arial, sans-serif"/>
        <color rgb="FF1155CC"/>
        <sz val="11.0"/>
        <u/>
      </rPr>
      <t>War Gods (Europe).zip</t>
    </r>
  </si>
  <si>
    <r>
      <rPr>
        <rFont val="&quot;Helvetica Neue&quot;, Helvetica, Arial, sans-serif"/>
        <color rgb="FF1155CC"/>
        <sz val="11.0"/>
        <u/>
      </rPr>
      <t>War Gods (USA).zip</t>
    </r>
  </si>
  <si>
    <r>
      <rPr>
        <rFont val="&quot;Helvetica Neue&quot;, Helvetica, Arial, sans-serif"/>
        <color rgb="FF1155CC"/>
        <sz val="11.0"/>
        <u/>
      </rPr>
      <t>Wave Race 64 - Kawasaki Jet Ski (Europe) (En,De).zip</t>
    </r>
  </si>
  <si>
    <r>
      <rPr>
        <rFont val="&quot;Helvetica Neue&quot;, Helvetica, Arial, sans-serif"/>
        <color rgb="FF1155CC"/>
        <sz val="11.0"/>
        <u/>
      </rPr>
      <t>Wave Race 64 - Kawasaki Jet Ski (Japan) (Rev 1).zip</t>
    </r>
  </si>
  <si>
    <r>
      <rPr>
        <rFont val="&quot;Helvetica Neue&quot;, Helvetica, Arial, sans-serif"/>
        <color rgb="FF1155CC"/>
        <sz val="11.0"/>
        <u/>
      </rPr>
      <t>Wave Race 64 - Kawasaki Jet Ski (Japan) (Rev 2) (Shindou Edition).zip</t>
    </r>
  </si>
  <si>
    <r>
      <rPr>
        <rFont val="&quot;Helvetica Neue&quot;, Helvetica, Arial, sans-serif"/>
        <color rgb="FF1155CC"/>
        <sz val="11.0"/>
        <u/>
      </rPr>
      <t>Wave Race 64 - Kawasaki Jet Ski (Japan).zip</t>
    </r>
  </si>
  <si>
    <r>
      <rPr>
        <rFont val="&quot;Helvetica Neue&quot;, Helvetica, Arial, sans-serif"/>
        <color rgb="FF1155CC"/>
        <sz val="11.0"/>
        <u/>
      </rPr>
      <t>Wave Race 64 - Kawasaki Jet Ski (USA) (LodgeNet).zip</t>
    </r>
  </si>
  <si>
    <r>
      <rPr>
        <rFont val="&quot;Helvetica Neue&quot;, Helvetica, Arial, sans-serif"/>
        <color rgb="FF1155CC"/>
        <sz val="11.0"/>
        <u/>
      </rPr>
      <t>Wave Race 64 - Kawasaki Jet Ski (USA) (Rev 1).zip</t>
    </r>
  </si>
  <si>
    <r>
      <rPr>
        <rFont val="&quot;Helvetica Neue&quot;, Helvetica, Arial, sans-serif"/>
        <color rgb="FF1155CC"/>
        <sz val="11.0"/>
        <u/>
      </rPr>
      <t>Wave Race 64 - Kawasaki Jet Ski (USA).zip</t>
    </r>
  </si>
  <si>
    <r>
      <rPr>
        <rFont val="&quot;Helvetica Neue&quot;, Helvetica, Arial, sans-serif"/>
        <color rgb="FF1155CC"/>
        <sz val="11.0"/>
        <u/>
      </rPr>
      <t>Wayne Gretzky's 3D Hockey '98 (Europe) (En,Fr,De,Es).zip</t>
    </r>
  </si>
  <si>
    <r>
      <rPr>
        <rFont val="&quot;Helvetica Neue&quot;, Helvetica, Arial, sans-serif"/>
        <color rgb="FF1155CC"/>
        <sz val="11.0"/>
        <u/>
      </rPr>
      <t>Wayne Gretzky's 3D Hockey '98 (USA).zip</t>
    </r>
  </si>
  <si>
    <r>
      <rPr>
        <rFont val="&quot;Helvetica Neue&quot;, Helvetica, Arial, sans-serif"/>
        <color rgb="FF1155CC"/>
        <sz val="11.0"/>
        <u/>
      </rPr>
      <t>Wayne Gretzky's 3D Hockey (Europe) (En,Fr,De,Es).zip</t>
    </r>
  </si>
  <si>
    <r>
      <rPr>
        <rFont val="&quot;Helvetica Neue&quot;, Helvetica, Arial, sans-serif"/>
        <color rgb="FF1155CC"/>
        <sz val="11.0"/>
        <u/>
      </rPr>
      <t>Wayne Gretzky's 3D Hockey (Japan).zip</t>
    </r>
  </si>
  <si>
    <r>
      <rPr>
        <rFont val="&quot;Helvetica Neue&quot;, Helvetica, Arial, sans-serif"/>
        <color rgb="FF1155CC"/>
        <sz val="11.0"/>
        <u/>
      </rPr>
      <t>Wayne Gretzky's 3D Hockey (USA) (Rev 1).zip</t>
    </r>
  </si>
  <si>
    <r>
      <rPr>
        <rFont val="&quot;Helvetica Neue&quot;, Helvetica, Arial, sans-serif"/>
        <color rgb="FF1155CC"/>
        <sz val="11.0"/>
        <u/>
      </rPr>
      <t>Wayne Gretzky's 3D Hockey (USA).zip</t>
    </r>
  </si>
  <si>
    <r>
      <rPr>
        <rFont val="&quot;Helvetica Neue&quot;, Helvetica, Arial, sans-serif"/>
        <color rgb="FF1155CC"/>
        <sz val="11.0"/>
        <u/>
      </rPr>
      <t>Wetrix (Europe) (En,Fr,De,Es,It,Nl).zip</t>
    </r>
  </si>
  <si>
    <r>
      <rPr>
        <rFont val="&quot;Helvetica Neue&quot;, Helvetica, Arial, sans-serif"/>
        <color rgb="FF1155CC"/>
        <sz val="11.0"/>
        <u/>
      </rPr>
      <t>Wetrix (Japan).zip</t>
    </r>
  </si>
  <si>
    <r>
      <rPr>
        <rFont val="&quot;Helvetica Neue&quot;, Helvetica, Arial, sans-serif"/>
        <color rgb="FF1155CC"/>
        <sz val="11.0"/>
        <u/>
      </rPr>
      <t>Wetrix (USA) (En,Fr,De,Es,It,Nl).zip</t>
    </r>
  </si>
  <si>
    <r>
      <rPr>
        <rFont val="&quot;Helvetica Neue&quot;, Helvetica, Arial, sans-serif"/>
        <color rgb="FF1155CC"/>
        <sz val="11.0"/>
        <u/>
      </rPr>
      <t>Whack 'n' Roll (USA) (v0.8.2) (Beta) (1998-02-05).zip</t>
    </r>
  </si>
  <si>
    <r>
      <rPr>
        <rFont val="&quot;Helvetica Neue&quot;, Helvetica, Arial, sans-serif"/>
        <color rgb="FF1155CC"/>
        <sz val="11.0"/>
        <u/>
      </rPr>
      <t>Wheel of Fortune (USA).zip</t>
    </r>
  </si>
  <si>
    <r>
      <rPr>
        <rFont val="&quot;Helvetica Neue&quot;, Helvetica, Arial, sans-serif"/>
        <color rgb="FF1155CC"/>
        <sz val="11.0"/>
        <u/>
      </rPr>
      <t>Wide-Boy64 AGB (World) (v0.00b) (Beta).zip</t>
    </r>
  </si>
  <si>
    <r>
      <rPr>
        <rFont val="&quot;Helvetica Neue&quot;, Helvetica, Arial, sans-serif"/>
        <color rgb="FF1155CC"/>
        <sz val="11.0"/>
        <u/>
      </rPr>
      <t>Wide-Boy64 AGB (World) (v0.02c).zip</t>
    </r>
  </si>
  <si>
    <r>
      <rPr>
        <rFont val="&quot;Helvetica Neue&quot;, Helvetica, Arial, sans-serif"/>
        <color rgb="FF1155CC"/>
        <sz val="11.0"/>
        <u/>
      </rPr>
      <t>Wide-Boy64 AGB (World) (v0.04c).zip</t>
    </r>
  </si>
  <si>
    <r>
      <rPr>
        <rFont val="&quot;Helvetica Neue&quot;, Helvetica, Arial, sans-serif"/>
        <color rgb="FF1155CC"/>
        <sz val="11.0"/>
        <u/>
      </rPr>
      <t>Wide-Boy64 CGB (World) (v1.02).zip</t>
    </r>
  </si>
  <si>
    <r>
      <rPr>
        <rFont val="&quot;Helvetica Neue&quot;, Helvetica, Arial, sans-serif"/>
        <color rgb="FF1155CC"/>
        <sz val="11.0"/>
        <u/>
      </rPr>
      <t>Wild Choppers (Japan).zip</t>
    </r>
  </si>
  <si>
    <r>
      <rPr>
        <rFont val="&quot;Helvetica Neue&quot;, Helvetica, Arial, sans-serif"/>
        <color rgb="FF1155CC"/>
        <sz val="11.0"/>
        <u/>
      </rPr>
      <t>Wildwaters (USA) (1999-06-15) (Proto).zip</t>
    </r>
  </si>
  <si>
    <r>
      <rPr>
        <rFont val="&quot;Helvetica Neue&quot;, Helvetica, Arial, sans-serif"/>
        <color rgb="FF1155CC"/>
        <sz val="11.0"/>
        <u/>
      </rPr>
      <t>WinBack (Japan) (Rev 1).zip</t>
    </r>
  </si>
  <si>
    <r>
      <rPr>
        <rFont val="&quot;Helvetica Neue&quot;, Helvetica, Arial, sans-serif"/>
        <color rgb="FF1155CC"/>
        <sz val="11.0"/>
        <u/>
      </rPr>
      <t>WinBack (Japan).zip</t>
    </r>
  </si>
  <si>
    <r>
      <rPr>
        <rFont val="&quot;Helvetica Neue&quot;, Helvetica, Arial, sans-serif"/>
        <color rgb="FF1155CC"/>
        <sz val="11.0"/>
        <u/>
      </rPr>
      <t>WinBack - Covert Operations (USA).zip</t>
    </r>
  </si>
  <si>
    <r>
      <rPr>
        <rFont val="&quot;Helvetica Neue&quot;, Helvetica, Arial, sans-serif"/>
        <color rgb="FF1155CC"/>
        <sz val="11.0"/>
        <u/>
      </rPr>
      <t>Wipeout 64 (Europe) (Beta).zip</t>
    </r>
  </si>
  <si>
    <r>
      <rPr>
        <rFont val="&quot;Helvetica Neue&quot;, Helvetica, Arial, sans-serif"/>
        <color rgb="FF1155CC"/>
        <sz val="11.0"/>
        <u/>
      </rPr>
      <t>Wipeout 64 (Europe).zip</t>
    </r>
  </si>
  <si>
    <r>
      <rPr>
        <rFont val="&quot;Helvetica Neue&quot;, Helvetica, Arial, sans-serif"/>
        <color rgb="FF1155CC"/>
        <sz val="11.0"/>
        <u/>
      </rPr>
      <t>Wipeout 64 (USA).zip</t>
    </r>
  </si>
  <si>
    <r>
      <rPr>
        <rFont val="&quot;Helvetica Neue&quot;, Helvetica, Arial, sans-serif"/>
        <color rgb="FF1155CC"/>
        <sz val="11.0"/>
        <u/>
      </rPr>
      <t>Wizard of the Board (World) (N64brew Game Jam 2021) (NTSC) (Aftermarket) (Unl).zip</t>
    </r>
  </si>
  <si>
    <r>
      <rPr>
        <rFont val="&quot;Helvetica Neue&quot;, Helvetica, Arial, sans-serif"/>
        <color rgb="FF1155CC"/>
        <sz val="11.0"/>
        <u/>
      </rPr>
      <t>Wizard of the Board (World) (N64brew Game Jam 2021) (PAL) (Aftermarket) (Unl).zip</t>
    </r>
  </si>
  <si>
    <r>
      <rPr>
        <rFont val="&quot;Helvetica Neue&quot;, Helvetica, Arial, sans-serif"/>
        <color rgb="FF1155CC"/>
        <sz val="11.0"/>
        <u/>
      </rPr>
      <t>Wizard of the Board - Sicko Mode (World) (Aftermarket) (Unl).zip</t>
    </r>
  </si>
  <si>
    <r>
      <rPr>
        <rFont val="&quot;Helvetica Neue&quot;, Helvetica, Arial, sans-serif"/>
        <color rgb="FF1155CC"/>
        <sz val="11.0"/>
        <u/>
      </rPr>
      <t>Wonder Project J2 - Koruro no Mori no Jozet (Japan).zip</t>
    </r>
  </si>
  <si>
    <r>
      <rPr>
        <rFont val="&quot;Helvetica Neue&quot;, Helvetica, Arial, sans-serif"/>
        <color rgb="FF1155CC"/>
        <sz val="11.0"/>
        <u/>
      </rPr>
      <t>World Cup 98 (Europe) (En,Fr,De,Es,It,Nl,Sv,Da).zip</t>
    </r>
  </si>
  <si>
    <r>
      <rPr>
        <rFont val="&quot;Helvetica Neue&quot;, Helvetica, Arial, sans-serif"/>
        <color rgb="FF1155CC"/>
        <sz val="11.0"/>
        <u/>
      </rPr>
      <t>World Cup 98 (USA) (En,Fr,De,Es,It,Nl,Sv,Da).zip</t>
    </r>
  </si>
  <si>
    <r>
      <rPr>
        <rFont val="&quot;Helvetica Neue&quot;, Helvetica, Arial, sans-serif"/>
        <color rgb="FF1155CC"/>
        <sz val="11.0"/>
        <u/>
      </rPr>
      <t>World Driver Championship (Europe) (En,Fr,De,Es,It).zip</t>
    </r>
  </si>
  <si>
    <r>
      <rPr>
        <rFont val="&quot;Helvetica Neue&quot;, Helvetica, Arial, sans-serif"/>
        <color rgb="FF1155CC"/>
        <sz val="11.0"/>
        <u/>
      </rPr>
      <t>World Driver Championship (USA).zip</t>
    </r>
  </si>
  <si>
    <r>
      <rPr>
        <rFont val="&quot;Helvetica Neue&quot;, Helvetica, Arial, sans-serif"/>
        <color rgb="FF1155CC"/>
        <sz val="11.0"/>
        <u/>
      </rPr>
      <t>Worms Armageddon (Europe) (En,Fr,De,Es,It,Nl).zip</t>
    </r>
  </si>
  <si>
    <r>
      <rPr>
        <rFont val="&quot;Helvetica Neue&quot;, Helvetica, Arial, sans-serif"/>
        <color rgb="FF1155CC"/>
        <sz val="11.0"/>
        <u/>
      </rPr>
      <t>Worms Armageddon (USA) (En,Fr,Es) (Aftermarket) (Unl).zip</t>
    </r>
  </si>
  <si>
    <r>
      <rPr>
        <rFont val="&quot;Helvetica Neue&quot;, Helvetica, Arial, sans-serif"/>
        <color rgb="FF1155CC"/>
        <sz val="11.0"/>
        <u/>
      </rPr>
      <t>Worms Armageddon (USA) (En,Fr,Es).zip</t>
    </r>
  </si>
  <si>
    <r>
      <rPr>
        <rFont val="&quot;Helvetica Neue&quot;, Helvetica, Arial, sans-serif"/>
        <color rgb="FF1155CC"/>
        <sz val="11.0"/>
        <u/>
      </rPr>
      <t>X'treme Roller (USA) (Proto).zip</t>
    </r>
  </si>
  <si>
    <r>
      <rPr>
        <rFont val="&quot;Helvetica Neue&quot;, Helvetica, Arial, sans-serif"/>
        <color rgb="FF1155CC"/>
        <sz val="11.0"/>
        <u/>
      </rPr>
      <t>Xena - Warrior Princess - The Talisman of Fate (Europe).zip</t>
    </r>
  </si>
  <si>
    <r>
      <rPr>
        <rFont val="&quot;Helvetica Neue&quot;, Helvetica, Arial, sans-serif"/>
        <color rgb="FF1155CC"/>
        <sz val="11.0"/>
        <u/>
      </rPr>
      <t>Xena - Warrior Princess - The Talisman of Fate (USA).zip</t>
    </r>
  </si>
  <si>
    <r>
      <rPr>
        <rFont val="&quot;Helvetica Neue&quot;, Helvetica, Arial, sans-serif"/>
        <color rgb="FF1155CC"/>
        <sz val="11.0"/>
        <u/>
      </rPr>
      <t>Xplorer 64 (Germany) (v1.067) (Unl).zip</t>
    </r>
  </si>
  <si>
    <r>
      <rPr>
        <rFont val="&quot;Helvetica Neue&quot;, Helvetica, Arial, sans-serif"/>
        <color rgb="FF1155CC"/>
        <sz val="11.0"/>
        <u/>
      </rPr>
      <t>Yakouchuu II - Satsujin Kouro (Japan).zip</t>
    </r>
  </si>
  <si>
    <r>
      <rPr>
        <rFont val="&quot;Helvetica Neue&quot;, Helvetica, Arial, sans-serif"/>
        <color rgb="FF1155CC"/>
        <sz val="11.0"/>
        <u/>
      </rPr>
      <t>Yeti3D Pro (World) (Aftermarket) (Unl).zip</t>
    </r>
  </si>
  <si>
    <r>
      <rPr>
        <rFont val="&quot;Helvetica Neue&quot;, Helvetica, Arial, sans-serif"/>
        <color rgb="FF1155CC"/>
        <sz val="11.0"/>
        <u/>
      </rPr>
      <t>Yoshi's Story (Europe) (En,Fr,De).zip</t>
    </r>
  </si>
  <si>
    <r>
      <rPr>
        <rFont val="&quot;Helvetica Neue&quot;, Helvetica, Arial, sans-serif"/>
        <color rgb="FF1155CC"/>
        <sz val="11.0"/>
        <u/>
      </rPr>
      <t>Yoshi's Story (USA) (En,Ja) (LodgeNet).zip</t>
    </r>
  </si>
  <si>
    <r>
      <rPr>
        <rFont val="&quot;Helvetica Neue&quot;, Helvetica, Arial, sans-serif"/>
        <color rgb="FF1155CC"/>
        <sz val="11.0"/>
        <u/>
      </rPr>
      <t>Yoshi's Story (USA) (En,Ja).zip</t>
    </r>
  </si>
  <si>
    <r>
      <rPr>
        <rFont val="&quot;Helvetica Neue&quot;, Helvetica, Arial, sans-serif"/>
        <color rgb="FF1155CC"/>
        <sz val="11.0"/>
        <u/>
      </rPr>
      <t>Yoshi Story (Japan).zip</t>
    </r>
  </si>
  <si>
    <r>
      <rPr>
        <rFont val="&quot;Helvetica Neue&quot;, Helvetica, Arial, sans-serif"/>
        <color rgb="FF1155CC"/>
        <sz val="11.0"/>
        <u/>
      </rPr>
      <t>Yuke Yuke!! Trouble Makers (Japan).zip</t>
    </r>
  </si>
  <si>
    <r>
      <rPr>
        <rFont val="&quot;Helvetica Neue&quot;, Helvetica, Arial, sans-serif"/>
        <color rgb="FF1155CC"/>
        <sz val="11.0"/>
        <u/>
      </rPr>
      <t>ZZ Gunner (World) (N64brew Game Jam 2021) (Aftermarket) (Unl).zip</t>
    </r>
  </si>
  <si>
    <r>
      <rPr>
        <rFont val="&quot;Helvetica Neue&quot;, Helvetica, Arial, sans-serif"/>
        <color rgb="FF1155CC"/>
        <sz val="11.0"/>
        <u/>
      </rPr>
      <t>Zelda no Densetsu - Mujura no Kamen (Japan) (GameCube).zip</t>
    </r>
  </si>
  <si>
    <r>
      <rPr>
        <rFont val="&quot;Helvetica Neue&quot;, Helvetica, Arial, sans-serif"/>
        <color rgb="FF1155CC"/>
        <sz val="11.0"/>
        <u/>
      </rPr>
      <t>Zelda no Densetsu - Mujura no Kamen (Japan) (Rev 1).zip</t>
    </r>
  </si>
  <si>
    <r>
      <rPr>
        <rFont val="&quot;Helvetica Neue&quot;, Helvetica, Arial, sans-serif"/>
        <color rgb="FF1155CC"/>
        <sz val="11.0"/>
        <u/>
      </rPr>
      <t>Zelda no Densetsu - Mujura no Kamen (Japan).zip</t>
    </r>
  </si>
  <si>
    <r>
      <rPr>
        <rFont val="&quot;Helvetica Neue&quot;, Helvetica, Arial, sans-serif"/>
        <color rgb="FF1155CC"/>
        <sz val="11.0"/>
        <u/>
      </rPr>
      <t>Zelda no Densetsu - Toki no Ocarina (Japan) (GameCube, Zelda Collection).zip</t>
    </r>
  </si>
  <si>
    <r>
      <rPr>
        <rFont val="&quot;Helvetica Neue&quot;, Helvetica, Arial, sans-serif"/>
        <color rgb="FF1155CC"/>
        <sz val="11.0"/>
        <u/>
      </rPr>
      <t>Zelda no Densetsu - Toki no Ocarina (Japan) (Rev 1).zip</t>
    </r>
  </si>
  <si>
    <r>
      <rPr>
        <rFont val="&quot;Helvetica Neue&quot;, Helvetica, Arial, sans-serif"/>
        <color rgb="FF1155CC"/>
        <sz val="11.0"/>
        <u/>
      </rPr>
      <t>Zelda no Densetsu - Toki no Ocarina (Japan) (Rev 2).zip</t>
    </r>
  </si>
  <si>
    <r>
      <rPr>
        <rFont val="&quot;Helvetica Neue&quot;, Helvetica, Arial, sans-serif"/>
        <color rgb="FF1155CC"/>
        <sz val="11.0"/>
        <u/>
      </rPr>
      <t>Zelda no Densetsu - Toki no Ocarina (Japan).zip</t>
    </r>
  </si>
  <si>
    <r>
      <rPr>
        <rFont val="&quot;Helvetica Neue&quot;, Helvetica, Arial, sans-serif"/>
        <color rgb="FF1155CC"/>
        <sz val="11.0"/>
        <u/>
      </rPr>
      <t>Zelda no Densetsu - Toki no Ocarina GC (Japan) (GameCube).zip</t>
    </r>
  </si>
  <si>
    <r>
      <rPr>
        <rFont val="&quot;Helvetica Neue&quot;, Helvetica, Arial, sans-serif"/>
        <color rgb="FF1155CC"/>
        <sz val="11.0"/>
        <u/>
      </rPr>
      <t>Zelda no Densetsu - Toki no Ocarina GC Ura (Japan) (GameCube).zip</t>
    </r>
  </si>
  <si>
    <r>
      <rPr>
        <rFont val="&quot;Helvetica Neue&quot;, Helvetica, Arial, sans-serif"/>
        <color rgb="FF1155CC"/>
        <sz val="11.0"/>
        <u/>
      </rPr>
      <t>Zool - Majuu Tsukai Densetsu (Japan).zip</t>
    </r>
  </si>
  <si>
    <r>
      <rPr>
        <rFont val="&quot;Helvetica Neue&quot;, Helvetica, Arial, sans-serif"/>
        <color rgb="FF1155CC"/>
        <sz val="11.0"/>
        <u/>
      </rPr>
      <t>[BIOS] Nintendo 64 - PIF (Brazil).zip</t>
    </r>
  </si>
  <si>
    <r>
      <rPr>
        <rFont val="&quot;Helvetica Neue&quot;, Helvetica, Arial, sans-serif"/>
        <color rgb="FF1155CC"/>
        <sz val="11.0"/>
        <u/>
      </rPr>
      <t>[BIOS] Nintendo 64 - PIF (Europe).zip</t>
    </r>
  </si>
  <si>
    <r>
      <rPr>
        <rFont val="&quot;Helvetica Neue&quot;, Helvetica, Arial, sans-serif"/>
        <color rgb="FF1155CC"/>
        <sz val="11.0"/>
        <u/>
      </rPr>
      <t>[BIOS] Nintendo 64 - PIF (Japan, USA).zip</t>
    </r>
  </si>
  <si>
    <r>
      <rPr>
        <rFont val="&quot;Helvetica Neue&quot;, Helvetica, Arial, sans-serif"/>
        <color rgb="FF1155CC"/>
        <sz val="11.0"/>
        <u/>
      </rPr>
      <t>8BallAllstars (Europe) (En,Fr,De,Es,It) (Multiplayer) (DS Broadcast).zip</t>
    </r>
  </si>
  <si>
    <r>
      <rPr>
        <rFont val="&quot;Helvetica Neue&quot;, Helvetica, Arial, sans-serif"/>
        <color rgb="FF1155CC"/>
        <sz val="11.0"/>
        <u/>
      </rPr>
      <t>42 All-Time Classics - Checkers (Europe) (En,Fr,De,Es,It) (Demo).zip</t>
    </r>
  </si>
  <si>
    <r>
      <rPr>
        <rFont val="&quot;Helvetica Neue&quot;, Helvetica, Arial, sans-serif"/>
        <color rgb="FF1155CC"/>
        <sz val="11.0"/>
        <u/>
      </rPr>
      <t>42 All-Time Classics - Darts (Europe) (En,Fr,De,Es,It) (Demo).zip</t>
    </r>
  </si>
  <si>
    <r>
      <rPr>
        <rFont val="&quot;Helvetica Neue&quot;, Helvetica, Arial, sans-serif"/>
        <color rgb="FF1155CC"/>
        <sz val="11.0"/>
        <u/>
      </rPr>
      <t>42 All-Time Classics - Texas Hold'Em (Europe) (En,Fr,De,Es,It) (Demo).zip</t>
    </r>
  </si>
  <si>
    <r>
      <rPr>
        <rFont val="&quot;Helvetica Neue&quot;, Helvetica, Arial, sans-serif"/>
        <color rgb="FF1155CC"/>
        <sz val="11.0"/>
        <u/>
      </rPr>
      <t>100 Classic Book Collection - Alice's Adventures in Wonderland (Europe) (Demo) (DS Broadcast).zip</t>
    </r>
  </si>
  <si>
    <r>
      <rPr>
        <rFont val="&quot;Helvetica Neue&quot;, Helvetica, Arial, sans-serif"/>
        <color rgb="FF1155CC"/>
        <sz val="11.0"/>
        <u/>
      </rPr>
      <t>100 Classic Book Collection - Alice's Black Beauty (Europe) (Demo) (DS Broadcast).zip</t>
    </r>
  </si>
  <si>
    <r>
      <rPr>
        <rFont val="&quot;Helvetica Neue&quot;, Helvetica, Arial, sans-serif"/>
        <color rgb="FF1155CC"/>
        <sz val="11.0"/>
        <u/>
      </rPr>
      <t>100 Classic Book Collection - Romeo and Juliet (Europe, Australia) (Demo).zip</t>
    </r>
  </si>
  <si>
    <r>
      <rPr>
        <rFont val="&quot;Helvetica Neue&quot;, Helvetica, Arial, sans-serif"/>
        <color rgb="FF1155CC"/>
        <sz val="11.0"/>
        <u/>
      </rPr>
      <t>100 Classic Book Collection - The Strange Case of Dr. Jekyll and Mr. Hyde (Europe) (Demo) (DS Broadcast).zip</t>
    </r>
  </si>
  <si>
    <r>
      <rPr>
        <rFont val="&quot;Helvetica Neue&quot;, Helvetica, Arial, sans-serif"/>
        <color rgb="FF1155CC"/>
        <sz val="11.0"/>
        <u/>
      </rPr>
      <t>100 Classic Books - Alice's Adventures in Wonderland (USA) (Demo) (DS Broadcast).zip</t>
    </r>
  </si>
  <si>
    <r>
      <rPr>
        <rFont val="&quot;Helvetica Neue&quot;, Helvetica, Arial, sans-serif"/>
        <color rgb="FF1155CC"/>
        <sz val="11.0"/>
        <u/>
      </rPr>
      <t>100 Classic Books - Alice's Adventures in Wonderland (USA) (Demo) (DS Download Station).zip</t>
    </r>
  </si>
  <si>
    <r>
      <rPr>
        <rFont val="&quot;Helvetica Neue&quot;, Helvetica, Arial, sans-serif"/>
        <color rgb="FF1155CC"/>
        <sz val="11.0"/>
        <u/>
      </rPr>
      <t>100 Classic Books - The Man Who Would Be King (USA) (Demo) (DS Broadcast).zip</t>
    </r>
  </si>
  <si>
    <r>
      <rPr>
        <rFont val="&quot;Helvetica Neue&quot;, Helvetica, Arial, sans-serif"/>
        <color rgb="FF1155CC"/>
        <sz val="11.0"/>
        <u/>
      </rPr>
      <t>100 Classic Books - The Strange Case of Dr. Jekyll and Mr. Hyde (USA) (Demo) (DS Broadcast).zip</t>
    </r>
  </si>
  <si>
    <r>
      <rPr>
        <rFont val="&quot;Helvetica Neue&quot;, Helvetica, Arial, sans-serif"/>
        <color rgb="FF1155CC"/>
        <sz val="11.0"/>
        <u/>
      </rPr>
      <t>100 Livres Classiques - Carmen (France) (Demo) (DS Broadcast).zip</t>
    </r>
  </si>
  <si>
    <r>
      <rPr>
        <rFont val="&quot;Helvetica Neue&quot;, Helvetica, Arial, sans-serif"/>
        <color rgb="FF1155CC"/>
        <sz val="11.0"/>
        <u/>
      </rPr>
      <t>100 Livres Classiques - La Dame de pique (France) (Demo) (DS Broadcast).zip</t>
    </r>
  </si>
  <si>
    <r>
      <rPr>
        <rFont val="&quot;Helvetica Neue&quot;, Helvetica, Arial, sans-serif"/>
        <color rgb="FF1155CC"/>
        <sz val="11.0"/>
        <u/>
      </rPr>
      <t>100 Livres Classiques - La Maison du chat-qui-pelote (France) (Demo) (DS Broadcast).zip</t>
    </r>
  </si>
  <si>
    <r>
      <rPr>
        <rFont val="&quot;Helvetica Neue&quot;, Helvetica, Arial, sans-serif"/>
        <color rgb="FF1155CC"/>
        <sz val="11.0"/>
        <u/>
      </rPr>
      <t>1000 Cooking Recipes from Elle a Table (Europe) (En,Fr,De,Es,It) (Demo).zip</t>
    </r>
  </si>
  <si>
    <r>
      <rPr>
        <rFont val="&quot;Helvetica Neue&quot;, Helvetica, Arial, sans-serif"/>
        <color rgb="FF1155CC"/>
        <sz val="11.0"/>
        <u/>
      </rPr>
      <t>Ace Attorney Investigations - Miles Edgeworth - Trial Edition (Europe) (Rev 1) (Demo).zip</t>
    </r>
  </si>
  <si>
    <r>
      <rPr>
        <rFont val="&quot;Helvetica Neue&quot;, Helvetica, Arial, sans-serif"/>
        <color rgb="FF1155CC"/>
        <sz val="11.0"/>
        <u/>
      </rPr>
      <t>Ace Attorney Investigations - Miles Edgeworth - Trial Edition (USA) (Rev 1) (Demo) (DS Download Station).zip</t>
    </r>
  </si>
  <si>
    <r>
      <rPr>
        <rFont val="&quot;Helvetica Neue&quot;, Helvetica, Arial, sans-serif"/>
        <color rgb="FF1155CC"/>
        <sz val="11.0"/>
        <u/>
      </rPr>
      <t>Ace Attorney Investigations - Miles Edgeworth - Trial Edition (USA) (Rev 1) (Demo) (Nintendo Channel).zip</t>
    </r>
  </si>
  <si>
    <r>
      <rPr>
        <rFont val="&quot;Helvetica Neue&quot;, Helvetica, Arial, sans-serif"/>
        <color rgb="FF1155CC"/>
        <sz val="11.0"/>
        <u/>
      </rPr>
      <t>Actionloop - Multiplayer (Europe) (DS Broadcast).zip</t>
    </r>
  </si>
  <si>
    <r>
      <rPr>
        <rFont val="&quot;Helvetica Neue&quot;, Helvetica, Arial, sans-serif"/>
        <color rgb="FF1155CC"/>
        <sz val="11.0"/>
        <u/>
      </rPr>
      <t>Advance Wars - Days of Ruin - Exclusive Movie - Battle (USA) (Video).zip</t>
    </r>
  </si>
  <si>
    <r>
      <rPr>
        <rFont val="&quot;Helvetica Neue&quot;, Helvetica, Arial, sans-serif"/>
        <color rgb="FF1155CC"/>
        <sz val="11.0"/>
        <u/>
      </rPr>
      <t>Advance Wars - Days of Ruin - Exclusive Movie - Story (USA) (Video).zip</t>
    </r>
  </si>
  <si>
    <r>
      <rPr>
        <rFont val="&quot;Helvetica Neue&quot;, Helvetica, Arial, sans-serif"/>
        <color rgb="FF1155CC"/>
        <sz val="11.0"/>
        <u/>
      </rPr>
      <t>Advance Wars - Dual Strike (Europe) (Demo) (DS Broadcast).zip</t>
    </r>
  </si>
  <si>
    <r>
      <rPr>
        <rFont val="&quot;Helvetica Neue&quot;, Helvetica, Arial, sans-serif"/>
        <color rgb="FF1155CC"/>
        <sz val="11.0"/>
        <u/>
      </rPr>
      <t>Advance Wars - Dual Strike (USA) (Demo) (DS Broadcast).zip</t>
    </r>
  </si>
  <si>
    <r>
      <rPr>
        <rFont val="&quot;Helvetica Neue&quot;, Helvetica, Arial, sans-serif"/>
        <color rgb="FF1155CC"/>
        <sz val="11.0"/>
        <u/>
      </rPr>
      <t>Air Traffic Chaos (USA) (Rev 2) (Demo).zip</t>
    </r>
  </si>
  <si>
    <r>
      <rPr>
        <rFont val="&quot;Helvetica Neue&quot;, Helvetica, Arial, sans-serif"/>
        <color rgb="FF1155CC"/>
        <sz val="11.0"/>
        <u/>
      </rPr>
      <t>All Kamen Rider - Rider Generation - Taikenban (Japan) (Demo).zip</t>
    </r>
  </si>
  <si>
    <r>
      <rPr>
        <rFont val="&quot;Helvetica Neue&quot;, Helvetica, Arial, sans-serif"/>
        <color rgb="FF1155CC"/>
        <sz val="11.0"/>
        <u/>
      </rPr>
      <t>America's Test Kitchen - Let's Get Cooking - Featured Recipe - Chocolate Pots de Creme (USA) (Demo).zip</t>
    </r>
  </si>
  <si>
    <r>
      <rPr>
        <rFont val="&quot;Helvetica Neue&quot;, Helvetica, Arial, sans-serif"/>
        <color rgb="FF1155CC"/>
        <sz val="11.0"/>
        <u/>
      </rPr>
      <t>America's Test Kitchen - Let's Get Cooking - Featured Recipe - Roasted Red Potatoes (USA) (Demo).zip</t>
    </r>
  </si>
  <si>
    <r>
      <rPr>
        <rFont val="&quot;Helvetica Neue&quot;, Helvetica, Arial, sans-serif"/>
        <color rgb="FF1155CC"/>
        <sz val="11.0"/>
        <u/>
      </rPr>
      <t>America's Test Kitchen - Let's Get Cooking - Single Recipe Download Version (USA) (DS Broadcast).zip</t>
    </r>
  </si>
  <si>
    <r>
      <rPr>
        <rFont val="&quot;Helvetica Neue&quot;, Helvetica, Arial, sans-serif"/>
        <color rgb="FF1155CC"/>
        <sz val="11.0"/>
        <u/>
      </rPr>
      <t>Animal Crossing - City Folk - Moving Van (USA) (Wii Broadcast).zip</t>
    </r>
  </si>
  <si>
    <r>
      <rPr>
        <rFont val="&quot;Helvetica Neue&quot;, Helvetica, Arial, sans-serif"/>
        <color rgb="FF1155CC"/>
        <sz val="11.0"/>
        <u/>
      </rPr>
      <t>Animal Crossing - City Folk - Suitcase (USA) (Wii Broadcast).zip</t>
    </r>
  </si>
  <si>
    <r>
      <rPr>
        <rFont val="&quot;Helvetica Neue&quot;, Helvetica, Arial, sans-serif"/>
        <color rgb="FF1155CC"/>
        <sz val="11.0"/>
        <u/>
      </rPr>
      <t>Animal Crossing - Let's Go to the City - Moving Van (Europe) (Wii Broadcast).zip</t>
    </r>
  </si>
  <si>
    <r>
      <rPr>
        <rFont val="&quot;Helvetica Neue&quot;, Helvetica, Arial, sans-serif"/>
        <color rgb="FF1155CC"/>
        <sz val="11.0"/>
        <u/>
      </rPr>
      <t>Animal Crossing - Let's Go to the City - Suitcase (Europe) (Wii Broadcast).zip</t>
    </r>
  </si>
  <si>
    <r>
      <rPr>
        <rFont val="&quot;Helvetica Neue&quot;, Helvetica, Arial, sans-serif"/>
        <color rgb="FF1155CC"/>
        <sz val="11.0"/>
        <u/>
      </rPr>
      <t>Anno 1701 (Europe) (En,Fr,De,Es,It) (Demo).zip</t>
    </r>
  </si>
  <si>
    <r>
      <rPr>
        <rFont val="&quot;Helvetica Neue&quot;, Helvetica, Arial, sans-serif"/>
        <color rgb="FF1155CC"/>
        <sz val="11.0"/>
        <u/>
      </rPr>
      <t>Ant Nation (USA) (Demo).zip</t>
    </r>
  </si>
  <si>
    <r>
      <rPr>
        <rFont val="&quot;Helvetica Neue&quot;, Helvetica, Arial, sans-serif"/>
        <color rgb="FF1155CC"/>
        <sz val="11.0"/>
        <u/>
      </rPr>
      <t>Apollo Justice - Ace Attorney - Mock Trial Version (USA) (Rev 1) (Demo).zip</t>
    </r>
  </si>
  <si>
    <r>
      <rPr>
        <rFont val="&quot;Helvetica Neue&quot;, Helvetica, Arial, sans-serif"/>
        <color rgb="FF1155CC"/>
        <sz val="11.0"/>
        <u/>
      </rPr>
      <t>Arkanoid DS (USA) (Demo).zip</t>
    </r>
  </si>
  <si>
    <r>
      <rPr>
        <rFont val="&quot;Helvetica Neue&quot;, Helvetica, Arial, sans-serif"/>
        <color rgb="FF1155CC"/>
        <sz val="11.0"/>
        <u/>
      </rPr>
      <t>Art Academy - Demo Lesson (Europe, Australia) (En,Fr,De,Es,It) (Demo).zip</t>
    </r>
  </si>
  <si>
    <r>
      <rPr>
        <rFont val="&quot;Helvetica Neue&quot;, Helvetica, Arial, sans-serif"/>
        <color rgb="FF1155CC"/>
        <sz val="11.0"/>
        <u/>
      </rPr>
      <t>Art Academy - Demo Lesson (USA) (En,Fr,Es) (Demo).zip</t>
    </r>
  </si>
  <si>
    <r>
      <rPr>
        <rFont val="&quot;Helvetica Neue&quot;, Helvetica, Arial, sans-serif"/>
        <color rgb="FF1155CC"/>
        <sz val="11.0"/>
        <u/>
      </rPr>
      <t>Augen-Training - Trainieren und entspannen Sie Ihre Augen! (Germany) (Demo).zip</t>
    </r>
  </si>
  <si>
    <r>
      <rPr>
        <rFont val="&quot;Helvetica Neue&quot;, Helvetica, Arial, sans-serif"/>
        <color rgb="FF1155CC"/>
        <sz val="11.0"/>
        <u/>
      </rPr>
      <t>Awa Tama - Taikenban (Japan) (Rev 1) (Demo).zip</t>
    </r>
  </si>
  <si>
    <r>
      <rPr>
        <rFont val="&quot;Helvetica Neue&quot;, Helvetica, Arial, sans-serif"/>
        <color rgb="FF1155CC"/>
        <sz val="11.0"/>
        <u/>
      </rPr>
      <t>Bakugan - Battle Brawlers (USA) (Demo) (DS Download Station).zip</t>
    </r>
  </si>
  <si>
    <r>
      <rPr>
        <rFont val="&quot;Helvetica Neue&quot;, Helvetica, Arial, sans-serif"/>
        <color rgb="FF1155CC"/>
        <sz val="11.0"/>
        <u/>
      </rPr>
      <t>Bakugan - Battle Brawlers (USA) (Demo) (Nintendo Channel).zip</t>
    </r>
  </si>
  <si>
    <r>
      <rPr>
        <rFont val="&quot;Helvetica Neue&quot;, Helvetica, Arial, sans-serif"/>
        <color rgb="FF1155CC"/>
        <sz val="11.0"/>
        <u/>
      </rPr>
      <t>Battle of Giants - Dragons (USA) (En,Fr,Es) (Rev 2) (Demo).zip</t>
    </r>
  </si>
  <si>
    <r>
      <rPr>
        <rFont val="&quot;Helvetica Neue&quot;, Helvetica, Arial, sans-serif"/>
        <color rgb="FF1155CC"/>
        <sz val="11.0"/>
        <u/>
      </rPr>
      <t>Battle of Giants - Mutant Insects (USA) (En,Fr,Es) (Demo).zip</t>
    </r>
  </si>
  <si>
    <r>
      <rPr>
        <rFont val="&quot;Helvetica Neue&quot;, Helvetica, Arial, sans-serif"/>
        <color rgb="FF1155CC"/>
        <sz val="11.0"/>
        <u/>
      </rPr>
      <t>Bee Movie Game (USA) (Video).zip</t>
    </r>
  </si>
  <si>
    <r>
      <rPr>
        <rFont val="&quot;Helvetica Neue&quot;, Helvetica, Arial, sans-serif"/>
        <color rgb="FF1155CC"/>
        <sz val="11.0"/>
        <u/>
      </rPr>
      <t>Bibliothek der Klassischen Buecher - Betrachtung (Germany) (Demo) (DS Broadcast).zip</t>
    </r>
  </si>
  <si>
    <r>
      <rPr>
        <rFont val="&quot;Helvetica Neue&quot;, Helvetica, Arial, sans-serif"/>
        <color rgb="FF1155CC"/>
        <sz val="11.0"/>
        <u/>
      </rPr>
      <t>Bibliothek der Klassischen Buecher - Das Urteil (Germany) (Demo) (DS Broadcast).zip</t>
    </r>
  </si>
  <si>
    <r>
      <rPr>
        <rFont val="&quot;Helvetica Neue&quot;, Helvetica, Arial, sans-serif"/>
        <color rgb="FF1155CC"/>
        <sz val="11.0"/>
        <u/>
      </rPr>
      <t>Bibliothek der Klassischen Buecher - Die Verlobung in St. Domingo (Germany) (Demo) (DS Broadcast).zip</t>
    </r>
  </si>
  <si>
    <r>
      <rPr>
        <rFont val="&quot;Helvetica Neue&quot;, Helvetica, Arial, sans-serif"/>
        <color rgb="FF1155CC"/>
        <sz val="11.0"/>
        <u/>
      </rPr>
      <t>Big Bang Mini (USA) (Rev 4) (Demo).zip</t>
    </r>
  </si>
  <si>
    <r>
      <rPr>
        <rFont val="&quot;Helvetica Neue&quot;, Helvetica, Arial, sans-serif"/>
        <color rgb="FF1155CC"/>
        <sz val="11.0"/>
        <u/>
      </rPr>
      <t>Big Beach Sports - Face Paint (USA, Europe) (Rev 1) (Wii Broadcast).zip</t>
    </r>
  </si>
  <si>
    <r>
      <rPr>
        <rFont val="&quot;Helvetica Neue&quot;, Helvetica, Arial, sans-serif"/>
        <color rgb="FF1155CC"/>
        <sz val="11.0"/>
        <u/>
      </rPr>
      <t>Big Brain Academy (Europe, Australia) (Demo).zip</t>
    </r>
  </si>
  <si>
    <r>
      <rPr>
        <rFont val="&quot;Helvetica Neue&quot;, Helvetica, Arial, sans-serif"/>
        <color rgb="FF1155CC"/>
        <sz val="11.0"/>
        <u/>
      </rPr>
      <t>Big Brain Academy (Germany) (Demo).zip</t>
    </r>
  </si>
  <si>
    <r>
      <rPr>
        <rFont val="&quot;Helvetica Neue&quot;, Helvetica, Arial, sans-serif"/>
        <color rgb="FF1155CC"/>
        <sz val="11.0"/>
        <u/>
      </rPr>
      <t>Big Brain Academy (Italy) (Demo).zip</t>
    </r>
  </si>
  <si>
    <r>
      <rPr>
        <rFont val="&quot;Helvetica Neue&quot;, Helvetica, Arial, sans-serif"/>
        <color rgb="FF1155CC"/>
        <sz val="11.0"/>
        <u/>
      </rPr>
      <t>Big Brain Academy (Netherlands) (Demo).zip</t>
    </r>
  </si>
  <si>
    <r>
      <rPr>
        <rFont val="&quot;Helvetica Neue&quot;, Helvetica, Arial, sans-serif"/>
        <color rgb="FF1155CC"/>
        <sz val="11.0"/>
        <u/>
      </rPr>
      <t>Big Brain Academy (Spain) (Demo).zip</t>
    </r>
  </si>
  <si>
    <r>
      <rPr>
        <rFont val="&quot;Helvetica Neue&quot;, Helvetica, Arial, sans-serif"/>
        <color rgb="FF1155CC"/>
        <sz val="11.0"/>
        <u/>
      </rPr>
      <t>Big Brain Academy (USA) (Demo).zip</t>
    </r>
  </si>
  <si>
    <r>
      <rPr>
        <rFont val="&quot;Helvetica Neue&quot;, Helvetica, Arial, sans-serif"/>
        <color rgb="FF1155CC"/>
        <sz val="11.0"/>
        <u/>
      </rPr>
      <t>Bolt (USA) (Demo) (DS Download Station).zip</t>
    </r>
  </si>
  <si>
    <r>
      <rPr>
        <rFont val="&quot;Helvetica Neue&quot;, Helvetica, Arial, sans-serif"/>
        <color rgb="FF1155CC"/>
        <sz val="11.0"/>
        <u/>
      </rPr>
      <t>Bolt (USA) (Rev 1) (Demo) (Nintendo Channel).zip</t>
    </r>
  </si>
  <si>
    <r>
      <rPr>
        <rFont val="&quot;Helvetica Neue&quot;, Helvetica, Arial, sans-serif"/>
        <color rgb="FF1155CC"/>
        <sz val="11.0"/>
        <u/>
      </rPr>
      <t>Brain Age - Train Your Brain in Minutes a Day! (USA) (Demo) (DS Broadcast).zip</t>
    </r>
  </si>
  <si>
    <r>
      <rPr>
        <rFont val="&quot;Helvetica Neue&quot;, Helvetica, Arial, sans-serif"/>
        <color rgb="FF1155CC"/>
        <sz val="11.0"/>
        <u/>
      </rPr>
      <t>Brain Age - Train Your Brain in Minutes a Day! - Calculation Battle x 30 (USA) (DS Broadcast).zip</t>
    </r>
  </si>
  <si>
    <r>
      <rPr>
        <rFont val="&quot;Helvetica Neue&quot;, Helvetica, Arial, sans-serif"/>
        <color rgb="FF1155CC"/>
        <sz val="11.0"/>
        <u/>
      </rPr>
      <t>Brain Age - Train Your Brain in Minutes a Day! - Quick Play (USA) (Demo) (DS Download Station).zip</t>
    </r>
  </si>
  <si>
    <r>
      <rPr>
        <rFont val="&quot;Helvetica Neue&quot;, Helvetica, Arial, sans-serif"/>
        <color rgb="FF1155CC"/>
        <sz val="11.0"/>
        <u/>
      </rPr>
      <t>Brain Age - Train Your Brain in Minutes a Day! - Quick Play (USA) (Demo) (Nintendo Channel).zip</t>
    </r>
  </si>
  <si>
    <r>
      <rPr>
        <rFont val="&quot;Helvetica Neue&quot;, Helvetica, Arial, sans-serif"/>
        <color rgb="FF1155CC"/>
        <sz val="11.0"/>
        <u/>
      </rPr>
      <t>Brain Age 2 - More Training in Minutes a Day! (USA) (Demo) (DS Broadcast).zip</t>
    </r>
  </si>
  <si>
    <r>
      <rPr>
        <rFont val="&quot;Helvetica Neue&quot;, Helvetica, Arial, sans-serif"/>
        <color rgb="FF1155CC"/>
        <sz val="11.0"/>
        <u/>
      </rPr>
      <t>Brain Age 2 - More Training in Minutes a Day! (USA) (Es) (Demo) (DS Broadcast).zip</t>
    </r>
  </si>
  <si>
    <r>
      <rPr>
        <rFont val="&quot;Helvetica Neue&quot;, Helvetica, Arial, sans-serif"/>
        <color rgb="FF1155CC"/>
        <sz val="11.0"/>
        <u/>
      </rPr>
      <t>Brain Age 2 - More Training in Minutes a Day! (USA) (Fr) (Demo) (DS Broadcast).zip</t>
    </r>
  </si>
  <si>
    <r>
      <rPr>
        <rFont val="&quot;Helvetica Neue&quot;, Helvetica, Arial, sans-serif"/>
        <color rgb="FF1155CC"/>
        <sz val="11.0"/>
        <u/>
      </rPr>
      <t>Brain Age 2 - More Training in Minutes a Day! - Quick Play (USA) (Demo) (DS Download Station, Nintendo Channel).zip</t>
    </r>
  </si>
  <si>
    <r>
      <rPr>
        <rFont val="&quot;Helvetica Neue&quot;, Helvetica, Arial, sans-serif"/>
        <color rgb="FF1155CC"/>
        <sz val="11.0"/>
        <u/>
      </rPr>
      <t>Brain Age 2 - More Training in Minutes a Day! - Vs. Training (USA) (DS Broadcast).zip</t>
    </r>
  </si>
  <si>
    <r>
      <rPr>
        <rFont val="&quot;Helvetica Neue&quot;, Helvetica, Arial, sans-serif"/>
        <color rgb="FF1155CC"/>
        <sz val="11.0"/>
        <u/>
      </rPr>
      <t>Cake Mania (USA, Europe) (Demo).zip</t>
    </r>
  </si>
  <si>
    <r>
      <rPr>
        <rFont val="&quot;Helvetica Neue&quot;, Helvetica, Arial, sans-serif"/>
        <color rgb="FF1155CC"/>
        <sz val="11.0"/>
        <u/>
      </rPr>
      <t>Cake Mania 2 (USA) (Demo) (DS Download Station).zip</t>
    </r>
  </si>
  <si>
    <r>
      <rPr>
        <rFont val="&quot;Helvetica Neue&quot;, Helvetica, Arial, sans-serif"/>
        <color rgb="FF1155CC"/>
        <sz val="11.0"/>
        <u/>
      </rPr>
      <t>Cake Mania 2 (USA) (Demo) (Nintendo Channel).zip</t>
    </r>
  </si>
  <si>
    <r>
      <rPr>
        <rFont val="&quot;Helvetica Neue&quot;, Helvetica, Arial, sans-serif"/>
        <color rgb="FF1155CC"/>
        <sz val="11.0"/>
        <u/>
      </rPr>
      <t>Cake Mania 2 - Jill's Next Adventure! (Germany) (En) (Rev 1) (Demo).zip</t>
    </r>
  </si>
  <si>
    <r>
      <rPr>
        <rFont val="&quot;Helvetica Neue&quot;, Helvetica, Arial, sans-serif"/>
        <color rgb="FF1155CC"/>
        <sz val="11.0"/>
        <u/>
      </rPr>
      <t>Call of Duty - Modern Warfare - Mobilized (USA) (Rev 1) (Video).zip</t>
    </r>
  </si>
  <si>
    <r>
      <rPr>
        <rFont val="&quot;Helvetica Neue&quot;, Helvetica, Arial, sans-serif"/>
        <color rgb="FF1155CC"/>
        <sz val="11.0"/>
        <u/>
      </rPr>
      <t>Camping Mama + Papa - Barbecue (Japan) (Demo) (DS Broadcast).zip</t>
    </r>
  </si>
  <si>
    <r>
      <rPr>
        <rFont val="&quot;Helvetica Neue&quot;, Helvetica, Arial, sans-serif"/>
        <color rgb="FF1155CC"/>
        <sz val="11.0"/>
        <u/>
      </rPr>
      <t>Camping Mama + Papa - Fishing (Japan) (Demo) (DS Broadcast).zip</t>
    </r>
  </si>
  <si>
    <r>
      <rPr>
        <rFont val="&quot;Helvetica Neue&quot;, Helvetica, Arial, sans-serif"/>
        <color rgb="FF1155CC"/>
        <sz val="11.0"/>
        <u/>
      </rPr>
      <t>Camping Mama + Papa - Taikenban (Japan) (Demo).zip</t>
    </r>
  </si>
  <si>
    <r>
      <rPr>
        <rFont val="&quot;Helvetica Neue&quot;, Helvetica, Arial, sans-serif"/>
        <color rgb="FF1155CC"/>
        <sz val="11.0"/>
        <u/>
      </rPr>
      <t>Camping Mama - Outdoor Adventures - Barbecue (USA) (Demo) (DS Broadcast).zip</t>
    </r>
  </si>
  <si>
    <r>
      <rPr>
        <rFont val="&quot;Helvetica Neue&quot;, Helvetica, Arial, sans-serif"/>
        <color rgb="FF1155CC"/>
        <sz val="11.0"/>
        <u/>
      </rPr>
      <t>Camping Mama - Outdoor Adventures - Fishing (USA) (Demo) (DS Broadcast).zip</t>
    </r>
  </si>
  <si>
    <r>
      <rPr>
        <rFont val="&quot;Helvetica Neue&quot;, Helvetica, Arial, sans-serif"/>
        <color rgb="FF1155CC"/>
        <sz val="11.0"/>
        <u/>
      </rPr>
      <t>Carnival Games (USA) (Demo).zip</t>
    </r>
  </si>
  <si>
    <r>
      <rPr>
        <rFont val="&quot;Helvetica Neue&quot;, Helvetica, Arial, sans-serif"/>
        <color rgb="FF1155CC"/>
        <sz val="11.0"/>
        <u/>
      </rPr>
      <t>Cars - Race-O-Rama (Europe) (Demo).zip</t>
    </r>
  </si>
  <si>
    <r>
      <rPr>
        <rFont val="&quot;Helvetica Neue&quot;, Helvetica, Arial, sans-serif"/>
        <color rgb="FF1155CC"/>
        <sz val="11.0"/>
        <u/>
      </rPr>
      <t>Cars - Race-O-Rama (USA) (Demo).zip</t>
    </r>
  </si>
  <si>
    <r>
      <rPr>
        <rFont val="&quot;Helvetica Neue&quot;, Helvetica, Arial, sans-serif"/>
        <color rgb="FF1155CC"/>
        <sz val="11.0"/>
        <u/>
      </rPr>
      <t>Castlevania - Order Of Ecclesia (USA) (Video).zip</t>
    </r>
  </si>
  <si>
    <r>
      <rPr>
        <rFont val="&quot;Helvetica Neue&quot;, Helvetica, Arial, sans-serif"/>
        <color rgb="FF1155CC"/>
        <sz val="11.0"/>
        <u/>
      </rPr>
      <t>Castlevania - Portrait of Ruin - Preview Trailer (USA) (Video).zip</t>
    </r>
  </si>
  <si>
    <r>
      <rPr>
        <rFont val="&quot;Helvetica Neue&quot;, Helvetica, Arial, sans-serif"/>
        <color rgb="FF1155CC"/>
        <sz val="11.0"/>
        <u/>
      </rPr>
      <t>Cerebrale Academie (France) (Demo).zip</t>
    </r>
  </si>
  <si>
    <r>
      <rPr>
        <rFont val="&quot;Helvetica Neue&quot;, Helvetica, Arial, sans-serif"/>
        <color rgb="FF1155CC"/>
        <sz val="11.0"/>
        <u/>
      </rPr>
      <t>Charlotte's Web (USA) (En,Fr,De,Es,It) (Demo).zip</t>
    </r>
  </si>
  <si>
    <r>
      <rPr>
        <rFont val="&quot;Helvetica Neue&quot;, Helvetica, Arial, sans-serif"/>
        <color rgb="FF1155CC"/>
        <sz val="11.0"/>
        <u/>
      </rPr>
      <t>Chokkan Hitofude (Japan) (Demo) (DS Broadcast).zip</t>
    </r>
  </si>
  <si>
    <r>
      <rPr>
        <rFont val="&quot;Helvetica Neue&quot;, Helvetica, Arial, sans-serif"/>
        <color rgb="FF1155CC"/>
        <sz val="11.0"/>
        <u/>
      </rPr>
      <t>Chou Shittou Caduceus (Japan) (Demo).zip</t>
    </r>
  </si>
  <si>
    <r>
      <rPr>
        <rFont val="&quot;Helvetica Neue&quot;, Helvetica, Arial, sans-serif"/>
        <color rgb="FF1155CC"/>
        <sz val="11.0"/>
        <u/>
      </rPr>
      <t>Classic Word Games (USA) (Demo).zip</t>
    </r>
  </si>
  <si>
    <r>
      <rPr>
        <rFont val="&quot;Helvetica Neue&quot;, Helvetica, Arial, sans-serif"/>
        <color rgb="FF1155CC"/>
        <sz val="11.0"/>
        <u/>
      </rPr>
      <t>Clubhouse Games - Darts (USA) (Demo).zip</t>
    </r>
  </si>
  <si>
    <r>
      <rPr>
        <rFont val="&quot;Helvetica Neue&quot;, Helvetica, Arial, sans-serif"/>
        <color rgb="FF1155CC"/>
        <sz val="11.0"/>
        <u/>
      </rPr>
      <t>Clubhouse Games - Turncoat (USA) (Demo).zip</t>
    </r>
  </si>
  <si>
    <r>
      <rPr>
        <rFont val="&quot;Helvetica Neue&quot;, Helvetica, Arial, sans-serif"/>
        <color rgb="FF1155CC"/>
        <sz val="11.0"/>
        <u/>
      </rPr>
      <t>Combat of Giants - Dragons (Europe) (En,Fr,De,Es,It) (Rev 2) (Demo).zip</t>
    </r>
  </si>
  <si>
    <r>
      <rPr>
        <rFont val="&quot;Helvetica Neue&quot;, Helvetica, Arial, sans-serif"/>
        <color rgb="FF1155CC"/>
        <sz val="11.0"/>
        <u/>
      </rPr>
      <t>Combat of Giants - Mutant Insects (Europe, Australia) (En,Fr,De,Es,It) (Demo) (Nintendo Channel).zip</t>
    </r>
  </si>
  <si>
    <r>
      <rPr>
        <rFont val="&quot;Helvetica Neue&quot;, Helvetica, Arial, sans-serif"/>
        <color rgb="FF1155CC"/>
        <sz val="11.0"/>
        <u/>
      </rPr>
      <t>Contra 4 (USA) (Demo).zip</t>
    </r>
  </si>
  <si>
    <r>
      <rPr>
        <rFont val="&quot;Helvetica Neue&quot;, Helvetica, Arial, sans-serif"/>
        <color rgb="FF1155CC"/>
        <sz val="11.0"/>
        <u/>
      </rPr>
      <t>Cookie &amp; Cream (USA) (Demo).zip</t>
    </r>
  </si>
  <si>
    <r>
      <rPr>
        <rFont val="&quot;Helvetica Neue&quot;, Helvetica, Arial, sans-serif"/>
        <color rgb="FF1155CC"/>
        <sz val="11.0"/>
        <u/>
      </rPr>
      <t>Cooking Mama (Europe) (Demo) (DS Broadcast).zip</t>
    </r>
  </si>
  <si>
    <r>
      <rPr>
        <rFont val="&quot;Helvetica Neue&quot;, Helvetica, Arial, sans-serif"/>
        <color rgb="FF1155CC"/>
        <sz val="11.0"/>
        <u/>
      </rPr>
      <t>Cooking Mama (Japan) (Demo) (DS Broadcast).zip</t>
    </r>
  </si>
  <si>
    <r>
      <rPr>
        <rFont val="&quot;Helvetica Neue&quot;, Helvetica, Arial, sans-serif"/>
        <color rgb="FF1155CC"/>
        <sz val="11.0"/>
        <u/>
      </rPr>
      <t>Cooking Mama (Korea) (Demo) (DS Broadcast).zip</t>
    </r>
  </si>
  <si>
    <r>
      <rPr>
        <rFont val="&quot;Helvetica Neue&quot;, Helvetica, Arial, sans-serif"/>
        <color rgb="FF1155CC"/>
        <sz val="11.0"/>
        <u/>
      </rPr>
      <t>Cooking Mama (USA) (Demo) (DS Broadcast).zip</t>
    </r>
  </si>
  <si>
    <r>
      <rPr>
        <rFont val="&quot;Helvetica Neue&quot;, Helvetica, Arial, sans-serif"/>
        <color rgb="FF1155CC"/>
        <sz val="11.0"/>
        <u/>
      </rPr>
      <t>Cooking Mama - Salisbury Steak (USA) (Demo).zip</t>
    </r>
  </si>
  <si>
    <r>
      <rPr>
        <rFont val="&quot;Helvetica Neue&quot;, Helvetica, Arial, sans-serif"/>
        <color rgb="FF1155CC"/>
        <sz val="11.0"/>
        <u/>
      </rPr>
      <t>Cooking Mama 2 (Europe) (Demo) (DS Broadcast).zip</t>
    </r>
  </si>
  <si>
    <r>
      <rPr>
        <rFont val="&quot;Helvetica Neue&quot;, Helvetica, Arial, sans-serif"/>
        <color rgb="FF1155CC"/>
        <sz val="11.0"/>
        <u/>
      </rPr>
      <t>Cooking Mama 2 (Japan) (Demo) (DS Broadcast).zip</t>
    </r>
  </si>
  <si>
    <r>
      <rPr>
        <rFont val="&quot;Helvetica Neue&quot;, Helvetica, Arial, sans-serif"/>
        <color rgb="FF1155CC"/>
        <sz val="11.0"/>
        <u/>
      </rPr>
      <t>Cooking Mama 2 - Cook Off (Europe) (DS Broadcast).zip</t>
    </r>
  </si>
  <si>
    <r>
      <rPr>
        <rFont val="&quot;Helvetica Neue&quot;, Helvetica, Arial, sans-serif"/>
        <color rgb="FF1155CC"/>
        <sz val="11.0"/>
        <u/>
      </rPr>
      <t>Cooking Mama 2 - Cook Off (Japan) (DS Broadcast).zip</t>
    </r>
  </si>
  <si>
    <r>
      <rPr>
        <rFont val="&quot;Helvetica Neue&quot;, Helvetica, Arial, sans-serif"/>
        <color rgb="FF1155CC"/>
        <sz val="11.0"/>
        <u/>
      </rPr>
      <t>Cooking Mama 2 - Dinner with Friends (USA) (Demo) (DS Broadcast).zip</t>
    </r>
  </si>
  <si>
    <r>
      <rPr>
        <rFont val="&quot;Helvetica Neue&quot;, Helvetica, Arial, sans-serif"/>
        <color rgb="FF1155CC"/>
        <sz val="11.0"/>
        <u/>
      </rPr>
      <t>Cooking Mama 2 - Dinner with Friends - Cook Off (USA) (DS Broadcast).zip</t>
    </r>
  </si>
  <si>
    <r>
      <rPr>
        <rFont val="&quot;Helvetica Neue&quot;, Helvetica, Arial, sans-serif"/>
        <color rgb="FF1155CC"/>
        <sz val="11.0"/>
        <u/>
      </rPr>
      <t>Cooking Mama 2 - Dinner with Friends - Make An Apple Pie! (USA) (Demo) (DS Download Station).zip</t>
    </r>
  </si>
  <si>
    <r>
      <rPr>
        <rFont val="&quot;Helvetica Neue&quot;, Helvetica, Arial, sans-serif"/>
        <color rgb="FF1155CC"/>
        <sz val="11.0"/>
        <u/>
      </rPr>
      <t>Cooking Mama 3 (Europe) (Demo) (DS Broadcast).zip</t>
    </r>
  </si>
  <si>
    <r>
      <rPr>
        <rFont val="&quot;Helvetica Neue&quot;, Helvetica, Arial, sans-serif"/>
        <color rgb="FF1155CC"/>
        <sz val="11.0"/>
        <u/>
      </rPr>
      <t>Cooking Mama 3 (Japan) (Demo) (DS Broadcast).zip</t>
    </r>
  </si>
  <si>
    <r>
      <rPr>
        <rFont val="&quot;Helvetica Neue&quot;, Helvetica, Arial, sans-serif"/>
        <color rgb="FF1155CC"/>
        <sz val="11.0"/>
        <u/>
      </rPr>
      <t>Cooking Mama 3 - Let's Make Marshmallows (Europe) (En,Fr,De,Es,It) (Rev 1) (Demo).zip</t>
    </r>
  </si>
  <si>
    <r>
      <rPr>
        <rFont val="&quot;Helvetica Neue&quot;, Helvetica, Arial, sans-serif"/>
        <color rgb="FF1155CC"/>
        <sz val="11.0"/>
        <u/>
      </rPr>
      <t>Cooking Mama 3 - Marshmallow o Tsukurou! (Japan) (Demo).zip</t>
    </r>
  </si>
  <si>
    <r>
      <rPr>
        <rFont val="&quot;Helvetica Neue&quot;, Helvetica, Arial, sans-serif"/>
        <color rgb="FF1155CC"/>
        <sz val="11.0"/>
        <u/>
      </rPr>
      <t>Cooking Mama 3 - Multiplayer (Europe) (DS Broadcast).zip</t>
    </r>
  </si>
  <si>
    <r>
      <rPr>
        <rFont val="&quot;Helvetica Neue&quot;, Helvetica, Arial, sans-serif"/>
        <color rgb="FF1155CC"/>
        <sz val="11.0"/>
        <u/>
      </rPr>
      <t>Cooking Mama 3 - Multiplayer (Japan) (DS Broadcast).zip</t>
    </r>
  </si>
  <si>
    <r>
      <rPr>
        <rFont val="&quot;Helvetica Neue&quot;, Helvetica, Arial, sans-serif"/>
        <color rgb="FF1155CC"/>
        <sz val="11.0"/>
        <u/>
      </rPr>
      <t>Cooking Mama 3 - Shop &amp; Chop (USA) (Demo) (DS Broadcast).zip</t>
    </r>
  </si>
  <si>
    <r>
      <rPr>
        <rFont val="&quot;Helvetica Neue&quot;, Helvetica, Arial, sans-serif"/>
        <color rgb="FF1155CC"/>
        <sz val="11.0"/>
        <u/>
      </rPr>
      <t>Cooking Mama 3 - Shop &amp; Chop - Let's Make Marshmallows (USA) (Demo) (DS Download Station Vol. 14).zip</t>
    </r>
  </si>
  <si>
    <r>
      <rPr>
        <rFont val="&quot;Helvetica Neue&quot;, Helvetica, Arial, sans-serif"/>
        <color rgb="FF1155CC"/>
        <sz val="11.0"/>
        <u/>
      </rPr>
      <t>Cooking Mama 3 - Shop &amp; Chop - Let's Make Marshmallows (USA) (Rev 1) (Demo) (Nintendo Channel).zip</t>
    </r>
  </si>
  <si>
    <r>
      <rPr>
        <rFont val="&quot;Helvetica Neue&quot;, Helvetica, Arial, sans-serif"/>
        <color rgb="FF1155CC"/>
        <sz val="11.0"/>
        <u/>
      </rPr>
      <t>Cooking Mama 3 - Shop &amp; Chop - Multiplayer (USA) (DS Broadcast).zip</t>
    </r>
  </si>
  <si>
    <r>
      <rPr>
        <rFont val="&quot;Helvetica Neue&quot;, Helvetica, Arial, sans-serif"/>
        <color rgb="FF1155CC"/>
        <sz val="11.0"/>
        <u/>
      </rPr>
      <t>Cooking Mama World - Hobbies &amp; Fun (Europe) (Demo) (DS Broadcast).zip</t>
    </r>
  </si>
  <si>
    <r>
      <rPr>
        <rFont val="&quot;Helvetica Neue&quot;, Helvetica, Arial, sans-serif"/>
        <color rgb="FF1155CC"/>
        <sz val="11.0"/>
        <u/>
      </rPr>
      <t>Cooking Mama World - Hobbies &amp; Fun (Europe, Australia) (En,Fr,De,Es,It) (Demo).zip</t>
    </r>
  </si>
  <si>
    <r>
      <rPr>
        <rFont val="&quot;Helvetica Neue&quot;, Helvetica, Arial, sans-serif"/>
        <color rgb="FF1155CC"/>
        <sz val="11.0"/>
        <u/>
      </rPr>
      <t>Cooking Mama World - Hobbies &amp; Fun - Multiplayer (Europe) (Demo) (DS Broadcast).zip</t>
    </r>
  </si>
  <si>
    <r>
      <rPr>
        <rFont val="&quot;Helvetica Neue&quot;, Helvetica, Arial, sans-serif"/>
        <color rgb="FF1155CC"/>
        <sz val="11.0"/>
        <u/>
      </rPr>
      <t>Cooking Mama World - Outdoor Adventures - Barbecue (Europe) (Demo) (DS Broadcast).zip</t>
    </r>
  </si>
  <si>
    <r>
      <rPr>
        <rFont val="&quot;Helvetica Neue&quot;, Helvetica, Arial, sans-serif"/>
        <color rgb="FF1155CC"/>
        <sz val="11.0"/>
        <u/>
      </rPr>
      <t>Cooking Mama World - Outdoor Adventures - Fishing (Europe) (Demo) (DS Broadcast).zip</t>
    </r>
  </si>
  <si>
    <r>
      <rPr>
        <rFont val="&quot;Helvetica Neue&quot;, Helvetica, Arial, sans-serif"/>
        <color rgb="FF1155CC"/>
        <sz val="11.0"/>
        <u/>
      </rPr>
      <t>Cooking Mama World - Outdoor Adventures - Trial Version (Europe, Australia) (En,Fr,De,Es,It) (Rev 1) (Demo).zip</t>
    </r>
  </si>
  <si>
    <r>
      <rPr>
        <rFont val="&quot;Helvetica Neue&quot;, Helvetica, Arial, sans-serif"/>
        <color rgb="FF1155CC"/>
        <sz val="11.0"/>
        <u/>
      </rPr>
      <t>Corvette Evolution GT - Multiplayer (USA) (DS Broadcast).zip</t>
    </r>
  </si>
  <si>
    <r>
      <rPr>
        <rFont val="&quot;Helvetica Neue&quot;, Helvetica, Arial, sans-serif"/>
        <color rgb="FF1155CC"/>
        <sz val="11.0"/>
        <u/>
      </rPr>
      <t>Craft Mama (Japan) (Demo) (DS Broadcast).zip</t>
    </r>
  </si>
  <si>
    <r>
      <rPr>
        <rFont val="&quot;Helvetica Neue&quot;, Helvetica, Arial, sans-serif"/>
        <color rgb="FF1155CC"/>
        <sz val="11.0"/>
        <u/>
      </rPr>
      <t>Craft Mama - Multiplayer (Japan) (DS Broadcast).zip</t>
    </r>
  </si>
  <si>
    <r>
      <rPr>
        <rFont val="&quot;Helvetica Neue&quot;, Helvetica, Arial, sans-serif"/>
        <color rgb="FF1155CC"/>
        <sz val="11.0"/>
        <u/>
      </rPr>
      <t>Crafting Mama (USA) (Demo) (DS Broadcast).zip</t>
    </r>
  </si>
  <si>
    <r>
      <rPr>
        <rFont val="&quot;Helvetica Neue&quot;, Helvetica, Arial, sans-serif"/>
        <color rgb="FF1155CC"/>
        <sz val="11.0"/>
        <u/>
      </rPr>
      <t>Crafting Mama - Mug (Japan) (Demo).zip</t>
    </r>
  </si>
  <si>
    <r>
      <rPr>
        <rFont val="&quot;Helvetica Neue&quot;, Helvetica, Arial, sans-serif"/>
        <color rgb="FF1155CC"/>
        <sz val="11.0"/>
        <u/>
      </rPr>
      <t>Crafting Mama - Mug (USA) (Demo).zip</t>
    </r>
  </si>
  <si>
    <r>
      <rPr>
        <rFont val="&quot;Helvetica Neue&quot;, Helvetica, Arial, sans-serif"/>
        <color rgb="FF1155CC"/>
        <sz val="11.0"/>
        <u/>
      </rPr>
      <t>Crafting Mama - Multiplayer (USA) (DS Broadcast).zip</t>
    </r>
  </si>
  <si>
    <r>
      <rPr>
        <rFont val="&quot;Helvetica Neue&quot;, Helvetica, Arial, sans-serif"/>
        <color rgb="FF1155CC"/>
        <sz val="11.0"/>
        <u/>
      </rPr>
      <t>Crayon Shin-chan - Obaka Dainin Den - Susume! Kasukabe Ninja Tai! - Taikenban (Japan) (Demo).zip</t>
    </r>
  </si>
  <si>
    <r>
      <rPr>
        <rFont val="&quot;Helvetica Neue&quot;, Helvetica, Arial, sans-serif"/>
        <color rgb="FF1155CC"/>
        <sz val="11.0"/>
        <u/>
      </rPr>
      <t>Crayon Shin-chan - Shock Gahn! - Densetsu o Yobu Omake Daiketsusen!! (Japan) (Demo).zip</t>
    </r>
  </si>
  <si>
    <r>
      <rPr>
        <rFont val="&quot;Helvetica Neue&quot;, Helvetica, Arial, sans-serif"/>
        <color rgb="FF1155CC"/>
        <sz val="11.0"/>
        <u/>
      </rPr>
      <t>Crosswords DS (USA) (Video).zip</t>
    </r>
  </si>
  <si>
    <r>
      <rPr>
        <rFont val="&quot;Helvetica Neue&quot;, Helvetica, Arial, sans-serif"/>
        <color rgb="FF1155CC"/>
        <sz val="11.0"/>
        <u/>
      </rPr>
      <t>Crosswords DS - Anagrams (USA, Australia) (Demo).zip</t>
    </r>
  </si>
  <si>
    <r>
      <rPr>
        <rFont val="&quot;Helvetica Neue&quot;, Helvetica, Arial, sans-serif"/>
        <color rgb="FF1155CC"/>
        <sz val="11.0"/>
        <u/>
      </rPr>
      <t>Crosswords DS - Crosswords (USA, Australia) (Demo).zip</t>
    </r>
  </si>
  <si>
    <r>
      <rPr>
        <rFont val="&quot;Helvetica Neue&quot;, Helvetica, Arial, sans-serif"/>
        <color rgb="FF1155CC"/>
        <sz val="11.0"/>
        <u/>
      </rPr>
      <t>Crosswords DS - Wordsearch (USA, Australia) (Demo).zip</t>
    </r>
  </si>
  <si>
    <r>
      <rPr>
        <rFont val="&quot;Helvetica Neue&quot;, Helvetica, Arial, sans-serif"/>
        <color rgb="FF1155CC"/>
        <sz val="11.0"/>
        <u/>
      </rPr>
      <t>Custom Robo Arena (Europe) (Demo).zip</t>
    </r>
  </si>
  <si>
    <r>
      <rPr>
        <rFont val="&quot;Helvetica Neue&quot;, Helvetica, Arial, sans-serif"/>
        <color rgb="FF1155CC"/>
        <sz val="11.0"/>
        <u/>
      </rPr>
      <t>Custom Robo Arena (France) (Demo).zip</t>
    </r>
  </si>
  <si>
    <r>
      <rPr>
        <rFont val="&quot;Helvetica Neue&quot;, Helvetica, Arial, sans-serif"/>
        <color rgb="FF1155CC"/>
        <sz val="11.0"/>
        <u/>
      </rPr>
      <t>Custom Robo Arena (Germany) (Demo).zip</t>
    </r>
  </si>
  <si>
    <r>
      <rPr>
        <rFont val="&quot;Helvetica Neue&quot;, Helvetica, Arial, sans-serif"/>
        <color rgb="FF1155CC"/>
        <sz val="11.0"/>
        <u/>
      </rPr>
      <t>Custom Robo Arena (Italy) (Demo).zip</t>
    </r>
  </si>
  <si>
    <r>
      <rPr>
        <rFont val="&quot;Helvetica Neue&quot;, Helvetica, Arial, sans-serif"/>
        <color rgb="FF1155CC"/>
        <sz val="11.0"/>
        <u/>
      </rPr>
      <t>Custom Robo Arena (Spain) (Demo).zip</t>
    </r>
  </si>
  <si>
    <r>
      <rPr>
        <rFont val="&quot;Helvetica Neue&quot;, Helvetica, Arial, sans-serif"/>
        <color rgb="FF1155CC"/>
        <sz val="11.0"/>
        <u/>
      </rPr>
      <t>Custom Robo Arena (USA) (Demo).zip</t>
    </r>
  </si>
  <si>
    <r>
      <rPr>
        <rFont val="&quot;Helvetica Neue&quot;, Helvetica, Arial, sans-serif"/>
        <color rgb="FF1155CC"/>
        <sz val="11.0"/>
        <u/>
      </rPr>
      <t>DS Bimoji Training - Otegaru-ban (Japan) (Demo).zip</t>
    </r>
  </si>
  <si>
    <r>
      <rPr>
        <rFont val="&quot;Helvetica Neue&quot;, Helvetica, Arial, sans-serif"/>
        <color rgb="FF1155CC"/>
        <sz val="11.0"/>
        <u/>
      </rPr>
      <t>DS Bungaku Zenshuu - Chumon no oi Ryorit (Japan) (Demo) (DS Broadcast).zip</t>
    </r>
  </si>
  <si>
    <r>
      <rPr>
        <rFont val="&quot;Helvetica Neue&quot;, Helvetica, Arial, sans-serif"/>
        <color rgb="FF1155CC"/>
        <sz val="11.0"/>
        <u/>
      </rPr>
      <t>DS Bungaku Zenshuu - Gongitsune (Japan) (Demo) (DS Broadcast).zip</t>
    </r>
  </si>
  <si>
    <r>
      <rPr>
        <rFont val="&quot;Helvetica Neue&quot;, Helvetica, Arial, sans-serif"/>
        <color rgb="FF1155CC"/>
        <sz val="11.0"/>
        <u/>
      </rPr>
      <t>DS Bungaku Zenshuu - Takekurabe (Japan) (Demo) (DS Broadcast).zip</t>
    </r>
  </si>
  <si>
    <r>
      <rPr>
        <rFont val="&quot;Helvetica Neue&quot;, Helvetica, Arial, sans-serif"/>
        <color rgb="FF1155CC"/>
        <sz val="11.0"/>
        <u/>
      </rPr>
      <t>DS Bungaku Zenshuu - Yabu no Naka (Japan) (Demo) (DS Broadcast).zip</t>
    </r>
  </si>
  <si>
    <r>
      <rPr>
        <rFont val="&quot;Helvetica Neue&quot;, Helvetica, Arial, sans-serif"/>
        <color rgb="FF1155CC"/>
        <sz val="11.0"/>
        <u/>
      </rPr>
      <t>DS Bungaku Zenshuu Taikenban - Akutagawa Ryuunosuke no Rashoumon (Japan) (Demo) (Nintendo Channel).zip</t>
    </r>
  </si>
  <si>
    <r>
      <rPr>
        <rFont val="&quot;Helvetica Neue&quot;, Helvetica, Arial, sans-serif"/>
        <color rgb="FF1155CC"/>
        <sz val="11.0"/>
        <u/>
      </rPr>
      <t>DS Bungaku Zenshuu Taikenban - Dazai Osamu no Ningen Shikkaku (Japan) (Demo) (DS Station).zip</t>
    </r>
  </si>
  <si>
    <r>
      <rPr>
        <rFont val="&quot;Helvetica Neue&quot;, Helvetica, Arial, sans-serif"/>
        <color rgb="FF1155CC"/>
        <sz val="11.0"/>
        <u/>
      </rPr>
      <t>DS Download Station Vol. 1 (Europe) (En,Fr,De,Es,It) (Menu).zip</t>
    </r>
  </si>
  <si>
    <r>
      <rPr>
        <rFont val="&quot;Helvetica Neue&quot;, Helvetica, Arial, sans-serif"/>
        <color rgb="FF1155CC"/>
        <sz val="11.0"/>
        <u/>
      </rPr>
      <t>DS Download Station Vol. 1 (USA) (Menu).zip</t>
    </r>
  </si>
  <si>
    <r>
      <rPr>
        <rFont val="&quot;Helvetica Neue&quot;, Helvetica, Arial, sans-serif"/>
        <color rgb="FF1155CC"/>
        <sz val="11.0"/>
        <u/>
      </rPr>
      <t>DS Download Station Vol. 2 (Europe) (En,Fr,De,Es,It) (Menu).zip</t>
    </r>
  </si>
  <si>
    <r>
      <rPr>
        <rFont val="&quot;Helvetica Neue&quot;, Helvetica, Arial, sans-serif"/>
        <color rgb="FF1155CC"/>
        <sz val="11.0"/>
        <u/>
      </rPr>
      <t>DS Download Station Vol. 2 (USA) (En,Fr,De,Es,It) (Menu).zip</t>
    </r>
  </si>
  <si>
    <r>
      <rPr>
        <rFont val="&quot;Helvetica Neue&quot;, Helvetica, Arial, sans-serif"/>
        <color rgb="FF1155CC"/>
        <sz val="11.0"/>
        <u/>
      </rPr>
      <t>DS Download Station Vol. 3 (USA) (En,Fr,De,Es,It) (Menu).zip</t>
    </r>
  </si>
  <si>
    <r>
      <rPr>
        <rFont val="&quot;Helvetica Neue&quot;, Helvetica, Arial, sans-serif"/>
        <color rgb="FF1155CC"/>
        <sz val="11.0"/>
        <u/>
      </rPr>
      <t>DS Download Station Vol. 3 + 4 (Europe) (En,Fr,De,Es,It) (Menu).zip</t>
    </r>
  </si>
  <si>
    <r>
      <rPr>
        <rFont val="&quot;Helvetica Neue&quot;, Helvetica, Arial, sans-serif"/>
        <color rgb="FF1155CC"/>
        <sz val="11.0"/>
        <u/>
      </rPr>
      <t>DS Download Station Vol. 4 + 5 (USA) (En,Fr,De,Es,It) (Menu).zip</t>
    </r>
  </si>
  <si>
    <r>
      <rPr>
        <rFont val="&quot;Helvetica Neue&quot;, Helvetica, Arial, sans-serif"/>
        <color rgb="FF1155CC"/>
        <sz val="11.0"/>
        <u/>
      </rPr>
      <t>DS Download Station Vol. 5 + 6 + 7 + 8 (Europe) (En,Fr,De,Es,It) (Menu).zip</t>
    </r>
  </si>
  <si>
    <r>
      <rPr>
        <rFont val="&quot;Helvetica Neue&quot;, Helvetica, Arial, sans-serif"/>
        <color rgb="FF1155CC"/>
        <sz val="11.0"/>
        <u/>
      </rPr>
      <t>DS Download Station Vol. 6 (USA) (En,Fr,De,Es,It) (Menu).zip</t>
    </r>
  </si>
  <si>
    <r>
      <rPr>
        <rFont val="&quot;Helvetica Neue&quot;, Helvetica, Arial, sans-serif"/>
        <color rgb="FF1155CC"/>
        <sz val="11.0"/>
        <u/>
      </rPr>
      <t>DS Download Station Vol. 7 (USA) (En,Fr,De,Es,It) (Menu).zip</t>
    </r>
  </si>
  <si>
    <r>
      <rPr>
        <rFont val="&quot;Helvetica Neue&quot;, Helvetica, Arial, sans-serif"/>
        <color rgb="FF1155CC"/>
        <sz val="11.0"/>
        <u/>
      </rPr>
      <t>DS Download Station Vol. 8 (USA) (En,Fr,De,Es,It) (Menu).zip</t>
    </r>
  </si>
  <si>
    <r>
      <rPr>
        <rFont val="&quot;Helvetica Neue&quot;, Helvetica, Arial, sans-serif"/>
        <color rgb="FF1155CC"/>
        <sz val="11.0"/>
        <u/>
      </rPr>
      <t>DS Download Station Vol. 9 (USA) (En,Fr,De,Es,It) (Menu).zip</t>
    </r>
  </si>
  <si>
    <r>
      <rPr>
        <rFont val="&quot;Helvetica Neue&quot;, Helvetica, Arial, sans-serif"/>
        <color rgb="FF1155CC"/>
        <sz val="11.0"/>
        <u/>
      </rPr>
      <t>DS Download Station Vol. 10 + 11 + 12 + 13 + 14 (USA) (En,Fr,De,Es,It) (Menu).zip</t>
    </r>
  </si>
  <si>
    <r>
      <rPr>
        <rFont val="&quot;Helvetica Neue&quot;, Helvetica, Arial, sans-serif"/>
        <color rgb="FF1155CC"/>
        <sz val="11.0"/>
        <u/>
      </rPr>
      <t>DS Download Station Vol. 15 (USA) (En,Fr,De,Es,It) (Menu).zip</t>
    </r>
  </si>
  <si>
    <r>
      <rPr>
        <rFont val="&quot;Helvetica Neue&quot;, Helvetica, Arial, sans-serif"/>
        <color rgb="FF1155CC"/>
        <sz val="11.0"/>
        <u/>
      </rPr>
      <t>DS Download Station Vol. 16 (USA) (En,Fr,De,Es,It) (Menu).zip</t>
    </r>
  </si>
  <si>
    <r>
      <rPr>
        <rFont val="&quot;Helvetica Neue&quot;, Helvetica, Arial, sans-serif"/>
        <color rgb="FF1155CC"/>
        <sz val="11.0"/>
        <u/>
      </rPr>
      <t>DS Download Station Vol. 17 + 18 + 19 (USA) (En,Fr,De,Es,It) (Menu).zip</t>
    </r>
  </si>
  <si>
    <r>
      <rPr>
        <rFont val="&quot;Helvetica Neue&quot;, Helvetica, Arial, sans-serif"/>
        <color rgb="FF1155CC"/>
        <sz val="11.0"/>
        <u/>
      </rPr>
      <t>DS Kageyama Method Dennou Hanpuku - Masu x Masu Hyaku Masu Keisan - Study Together (Japan) (DS Broadcast).zip</t>
    </r>
  </si>
  <si>
    <r>
      <rPr>
        <rFont val="&quot;Helvetica Neue&quot;, Helvetica, Arial, sans-serif"/>
        <color rgb="FF1155CC"/>
        <sz val="11.0"/>
        <u/>
      </rPr>
      <t>DS Uranai Seikatsu Taikenban - Iroirona Uranai o Tegaru ni Tanoshimu Hen (Japan) (Demo).zip</t>
    </r>
  </si>
  <si>
    <r>
      <rPr>
        <rFont val="&quot;Helvetica Neue&quot;, Helvetica, Arial, sans-serif"/>
        <color rgb="FF1155CC"/>
        <sz val="11.0"/>
        <u/>
      </rPr>
      <t>Daigassou! Band-Brothers DX (Japan) (Rev 1) (Demo).zip</t>
    </r>
  </si>
  <si>
    <r>
      <rPr>
        <rFont val="&quot;Helvetica Neue&quot;, Helvetica, Arial, sans-serif"/>
        <color rgb="FF1155CC"/>
        <sz val="11.0"/>
        <u/>
      </rPr>
      <t>Danny Phantom - Urban Jungle (USA) (Demo).zip</t>
    </r>
  </si>
  <si>
    <r>
      <rPr>
        <rFont val="&quot;Helvetica Neue&quot;, Helvetica, Arial, sans-serif"/>
        <color rgb="FF1155CC"/>
        <sz val="11.0"/>
        <u/>
      </rPr>
      <t>Deca Sports DS - Cheerleading (USA) (Demo).zip</t>
    </r>
  </si>
  <si>
    <r>
      <rPr>
        <rFont val="&quot;Helvetica Neue&quot;, Helvetica, Arial, sans-serif"/>
        <color rgb="FF1155CC"/>
        <sz val="11.0"/>
        <u/>
      </rPr>
      <t>Deca Sports DS - Ping Pong (USA) (Demo) (DS Download Station).zip</t>
    </r>
  </si>
  <si>
    <r>
      <rPr>
        <rFont val="&quot;Helvetica Neue&quot;, Helvetica, Arial, sans-serif"/>
        <color rgb="FF1155CC"/>
        <sz val="11.0"/>
        <u/>
      </rPr>
      <t>Deca Sports DS - Ping Pong (USA) (Demo) (Nintendo Channel).zip</t>
    </r>
  </si>
  <si>
    <r>
      <rPr>
        <rFont val="&quot;Helvetica Neue&quot;, Helvetica, Arial, sans-serif"/>
        <color rgb="FF1155CC"/>
        <sz val="11.0"/>
        <u/>
      </rPr>
      <t>Densetsu no Starfy - Taiketsu! Dile Kaizoku Dan - Minigame Multiplayer (Japan) (DS Broadcast).zip</t>
    </r>
  </si>
  <si>
    <r>
      <rPr>
        <rFont val="&quot;Helvetica Neue&quot;, Helvetica, Arial, sans-serif"/>
        <color rgb="FF1155CC"/>
        <sz val="11.0"/>
        <u/>
      </rPr>
      <t>Densetsu no Starfy - Taiketsu! Dile Kaizoku Dan - Multiplayer (Japan) (DS Broadcast).zip</t>
    </r>
  </si>
  <si>
    <r>
      <rPr>
        <rFont val="&quot;Helvetica Neue&quot;, Helvetica, Arial, sans-serif"/>
        <color rgb="FF1155CC"/>
        <sz val="11.0"/>
        <u/>
      </rPr>
      <t>Deutgo Sseugo Chinhaejineun - DS Yeongeo Sammaegyeong - Dictation Sprint (Korea) (DS Broadcast).zip</t>
    </r>
  </si>
  <si>
    <r>
      <rPr>
        <rFont val="&quot;Helvetica Neue&quot;, Helvetica, Arial, sans-serif"/>
        <color rgb="FF1155CC"/>
        <sz val="11.0"/>
        <u/>
      </rPr>
      <t>Deutgo Sseugo Chinhaejineun - DS Yeongeo Sammaegyeong - For Beginners (Korea) (Demo) (DS Broadcast).zip</t>
    </r>
  </si>
  <si>
    <r>
      <rPr>
        <rFont val="&quot;Helvetica Neue&quot;, Helvetica, Arial, sans-serif"/>
        <color rgb="FF1155CC"/>
        <sz val="11.0"/>
        <u/>
      </rPr>
      <t>Deutgo Sseugo Chinhaejineun - DS Yeongeo Sammaegyeong - For Experts (Korea) (Demo) (DS Broadcast).zip</t>
    </r>
  </si>
  <si>
    <r>
      <rPr>
        <rFont val="&quot;Helvetica Neue&quot;, Helvetica, Arial, sans-serif"/>
        <color rgb="FF1155CC"/>
        <sz val="11.0"/>
        <u/>
      </rPr>
      <t>Deutgo Sseugo Chinhaejineun - DS Yeongeo Sammaegyeong - Vs. Vocabulary (Korea) (DS Broadcast).zip</t>
    </r>
  </si>
  <si>
    <r>
      <rPr>
        <rFont val="&quot;Helvetica Neue&quot;, Helvetica, Arial, sans-serif"/>
        <color rgb="FF1155CC"/>
        <sz val="11.0"/>
        <u/>
      </rPr>
      <t>Diary Girl - Multiplayer (USA) (Demo) (DS Broadcast).zip</t>
    </r>
  </si>
  <si>
    <r>
      <rPr>
        <rFont val="&quot;Helvetica Neue&quot;, Helvetica, Arial, sans-serif"/>
        <color rgb="FF1155CC"/>
        <sz val="11.0"/>
        <u/>
      </rPr>
      <t>Diddy Kong Racing DS (USA) (Video).zip</t>
    </r>
  </si>
  <si>
    <r>
      <rPr>
        <rFont val="&quot;Helvetica Neue&quot;, Helvetica, Arial, sans-serif"/>
        <color rgb="FF1155CC"/>
        <sz val="11.0"/>
        <u/>
      </rPr>
      <t>Disney Friends (USA) (Demo).zip</t>
    </r>
  </si>
  <si>
    <r>
      <rPr>
        <rFont val="&quot;Helvetica Neue&quot;, Helvetica, Arial, sans-serif"/>
        <color rgb="FF1155CC"/>
        <sz val="11.0"/>
        <u/>
      </rPr>
      <t>Dokonjou Shougakusei Bon Biita - Hadaka no Choujou Ketsusen!! - Biita vs Dokuro Dei! (Japan) (Demo).zip</t>
    </r>
  </si>
  <si>
    <r>
      <rPr>
        <rFont val="&quot;Helvetica Neue&quot;, Helvetica, Arial, sans-serif"/>
        <color rgb="FF1155CC"/>
        <sz val="11.0"/>
        <u/>
      </rPr>
      <t>Doodle Hex (Europe) (Demo).zip</t>
    </r>
  </si>
  <si>
    <r>
      <rPr>
        <rFont val="&quot;Helvetica Neue&quot;, Helvetica, Arial, sans-serif"/>
        <color rgb="FF1155CC"/>
        <sz val="11.0"/>
        <u/>
      </rPr>
      <t>Doumo, DS Desu (Japan) (Rev 1) (Nintendo Game Seminar 2009).zip</t>
    </r>
  </si>
  <si>
    <r>
      <rPr>
        <rFont val="&quot;Helvetica Neue&quot;, Helvetica, Arial, sans-serif"/>
        <color rgb="FF1155CC"/>
        <sz val="11.0"/>
        <u/>
      </rPr>
      <t>Dr. Kawashima - Mehr Gehirn-Jogging - Wie fit ist Ihr Gehirn (Germany) (Demo).zip</t>
    </r>
  </si>
  <si>
    <r>
      <rPr>
        <rFont val="&quot;Helvetica Neue&quot;, Helvetica, Arial, sans-serif"/>
        <color rgb="FF1155CC"/>
        <sz val="11.0"/>
        <u/>
      </rPr>
      <t>Dr Kawashima's Brain Training - How Old Is Your Brain (Europe) (Demo) (DS Broadcast).zip</t>
    </r>
  </si>
  <si>
    <r>
      <rPr>
        <rFont val="&quot;Helvetica Neue&quot;, Helvetica, Arial, sans-serif"/>
        <color rgb="FF1155CC"/>
        <sz val="11.0"/>
        <u/>
      </rPr>
      <t>Dr Kawashima's Brain Training - How Old Is Your Brain - Calculation Battle x 30 (Europe) (DS Broadcast).zip</t>
    </r>
  </si>
  <si>
    <r>
      <rPr>
        <rFont val="&quot;Helvetica Neue&quot;, Helvetica, Arial, sans-serif"/>
        <color rgb="FF1155CC"/>
        <sz val="11.0"/>
        <u/>
      </rPr>
      <t>Dr Kawashima's Brain Training - How Old Is Your Brain - Quick Play (USA, Europe, Australia) (En,Fr,De,Es,It,Nl) (Demo) (Nintendo Channel).zip</t>
    </r>
  </si>
  <si>
    <r>
      <rPr>
        <rFont val="&quot;Helvetica Neue&quot;, Helvetica, Arial, sans-serif"/>
        <color rgb="FF1155CC"/>
        <sz val="11.0"/>
        <u/>
      </rPr>
      <t>Dragon Ball - Origins 2 (Europe, Australia) (En,Fr,De,Es,It) (Demo).zip</t>
    </r>
  </si>
  <si>
    <r>
      <rPr>
        <rFont val="&quot;Helvetica Neue&quot;, Helvetica, Arial, sans-serif"/>
        <color rgb="FF1155CC"/>
        <sz val="11.0"/>
        <u/>
      </rPr>
      <t>Dragon Ball - Origins 2 (USA) (Demo).zip</t>
    </r>
  </si>
  <si>
    <r>
      <rPr>
        <rFont val="&quot;Helvetica Neue&quot;, Helvetica, Arial, sans-serif"/>
        <color rgb="FF1155CC"/>
        <sz val="11.0"/>
        <u/>
      </rPr>
      <t>Dragon Ball DS 2 - Totsugeki! Red Ribbon Gun (Japan) (Demo).zip</t>
    </r>
  </si>
  <si>
    <r>
      <rPr>
        <rFont val="&quot;Helvetica Neue&quot;, Helvetica, Arial, sans-serif"/>
        <color rgb="FF1155CC"/>
        <sz val="11.0"/>
        <u/>
      </rPr>
      <t>Dragon Quest Monsters - Joker 2 - Monster Haishin Data - GranSlime (Japan) (Save Data).zip</t>
    </r>
  </si>
  <si>
    <r>
      <rPr>
        <rFont val="&quot;Helvetica Neue&quot;, Helvetica, Arial, sans-serif"/>
        <color rgb="FF1155CC"/>
        <sz val="11.0"/>
        <u/>
      </rPr>
      <t>Dragon Quest Monsters - Joker 2 - Monster Haishin Data - Shinigami Slidark (Japan) (Rev 1) (Save Data).zip</t>
    </r>
  </si>
  <si>
    <r>
      <rPr>
        <rFont val="&quot;Helvetica Neue&quot;, Helvetica, Arial, sans-serif"/>
        <color rgb="FF1155CC"/>
        <sz val="11.0"/>
        <u/>
      </rPr>
      <t>Dragon Quest VI - Realms of Revelation (USA) (Video).zip</t>
    </r>
  </si>
  <si>
    <r>
      <rPr>
        <rFont val="&quot;Helvetica Neue&quot;, Helvetica, Arial, sans-serif"/>
        <color rgb="FF1155CC"/>
        <sz val="11.0"/>
        <u/>
      </rPr>
      <t>DrawDrawPenner - Dorodoro Penyaa (Japan) (Rev 1) (Nintendo Game Seminar 2009).zip</t>
    </r>
  </si>
  <si>
    <r>
      <rPr>
        <rFont val="&quot;Helvetica Neue&quot;, Helvetica, Arial, sans-serif"/>
        <color rgb="FF1155CC"/>
        <sz val="11.0"/>
        <u/>
      </rPr>
      <t>Eco-Creatures - Save the Forest (USA) (Demo) (DS Download Station, Nintendo Channel).zip</t>
    </r>
  </si>
  <si>
    <r>
      <rPr>
        <rFont val="&quot;Helvetica Neue&quot;, Helvetica, Arial, sans-serif"/>
        <color rgb="FF1155CC"/>
        <sz val="11.0"/>
        <u/>
      </rPr>
      <t>Egokoro Kyoushitsu DS (Japan) (Demo).zip</t>
    </r>
  </si>
  <si>
    <r>
      <rPr>
        <rFont val="&quot;Helvetica Neue&quot;, Helvetica, Arial, sans-serif"/>
        <color rgb="FF1155CC"/>
        <sz val="11.0"/>
        <u/>
      </rPr>
      <t>Eigo ga Nigate na Otona no DS Training - Chotto Eigo Zuke - Eigo ni Jishin no Aru Hito Muki (Japan) (Demo) (Kiosk).zip</t>
    </r>
  </si>
  <si>
    <r>
      <rPr>
        <rFont val="&quot;Helvetica Neue&quot;, Helvetica, Arial, sans-serif"/>
        <color rgb="FF1155CC"/>
        <sz val="11.0"/>
        <u/>
      </rPr>
      <t>Eigo ga Nigate na Otona no DS Training - Chotto Eigo Zuke - Eigo ni Jishin no Nai Hito Muki (Japan) (Demo) (Kiosk).zip</t>
    </r>
  </si>
  <si>
    <r>
      <rPr>
        <rFont val="&quot;Helvetica Neue&quot;, Helvetica, Arial, sans-serif"/>
        <color rgb="FF1155CC"/>
        <sz val="11.0"/>
        <u/>
      </rPr>
      <t>Eigo ga Nigate na Otona no DS Training - Eigo Zuke - Dictation Sprint (Japan) (DS Broadcast).zip</t>
    </r>
  </si>
  <si>
    <r>
      <rPr>
        <rFont val="&quot;Helvetica Neue&quot;, Helvetica, Arial, sans-serif"/>
        <color rgb="FF1155CC"/>
        <sz val="11.0"/>
        <u/>
      </rPr>
      <t>Eigo ga Nigate na Otona no DS Training - Eigo Zuke - For Beginners (Japan) (Demo) (DS Broadcast).zip</t>
    </r>
  </si>
  <si>
    <r>
      <rPr>
        <rFont val="&quot;Helvetica Neue&quot;, Helvetica, Arial, sans-serif"/>
        <color rgb="FF1155CC"/>
        <sz val="11.0"/>
        <u/>
      </rPr>
      <t>Eigo ga Nigate na Otona no DS Training - Eigo Zuke - For Experts (Japan) (Demo) (DS Broadcast).zip</t>
    </r>
  </si>
  <si>
    <r>
      <rPr>
        <rFont val="&quot;Helvetica Neue&quot;, Helvetica, Arial, sans-serif"/>
        <color rgb="FF1155CC"/>
        <sz val="11.0"/>
        <u/>
      </rPr>
      <t>Eigo ga Nigate na Otona no DS Training - Eigo Zuke - Vs. Vocabulary (Japan) (DS Broadcast).zip</t>
    </r>
  </si>
  <si>
    <r>
      <rPr>
        <rFont val="&quot;Helvetica Neue&quot;, Helvetica, Arial, sans-serif"/>
        <color rgb="FF1155CC"/>
        <sz val="11.0"/>
        <u/>
      </rPr>
      <t>Eigo ga Nigate na Otona no DS Training - Motto Eigo Zuke - For Beginners (Japan) (Demo) (DS Broadcast).zip</t>
    </r>
  </si>
  <si>
    <r>
      <rPr>
        <rFont val="&quot;Helvetica Neue&quot;, Helvetica, Arial, sans-serif"/>
        <color rgb="FF1155CC"/>
        <sz val="11.0"/>
        <u/>
      </rPr>
      <t>Eigo ga Nigate na Otona no DS Training - Motto Eigo Zuke - For Experts (Japan) (Demo) (DS Broadcast).zip</t>
    </r>
  </si>
  <si>
    <r>
      <rPr>
        <rFont val="&quot;Helvetica Neue&quot;, Helvetica, Arial, sans-serif"/>
        <color rgb="FF1155CC"/>
        <sz val="11.0"/>
        <u/>
      </rPr>
      <t>Eigo ga Nigate na Otona no DS Training - Motto Eigo Zuke Taikenban - Eigo ni Jishin no Nai Hito Muki (Japan) (Demo).zip</t>
    </r>
  </si>
  <si>
    <r>
      <rPr>
        <rFont val="&quot;Helvetica Neue&quot;, Helvetica, Arial, sans-serif"/>
        <color rgb="FF1155CC"/>
        <sz val="11.0"/>
        <u/>
      </rPr>
      <t>Elebits - The Adventures of Kai and Zero (USA) (Demo).zip</t>
    </r>
  </si>
  <si>
    <r>
      <rPr>
        <rFont val="&quot;Helvetica Neue&quot;, Helvetica, Arial, sans-serif"/>
        <color rgb="FF1155CC"/>
        <sz val="11.0"/>
        <u/>
      </rPr>
      <t>Electroplankton - Beatnes (USA) (Demo) (Kiosk) (E3 2005).zip</t>
    </r>
  </si>
  <si>
    <r>
      <rPr>
        <rFont val="&quot;Helvetica Neue&quot;, Helvetica, Arial, sans-serif"/>
        <color rgb="FF1155CC"/>
        <sz val="11.0"/>
        <u/>
      </rPr>
      <t>Elite Beat Agents (Europe) (Demo).zip</t>
    </r>
  </si>
  <si>
    <r>
      <rPr>
        <rFont val="&quot;Helvetica Neue&quot;, Helvetica, Arial, sans-serif"/>
        <color rgb="FF1155CC"/>
        <sz val="11.0"/>
        <u/>
      </rPr>
      <t>Elite Beat Agents - Downloadable Special Preview (USA) (Demo).zip</t>
    </r>
  </si>
  <si>
    <r>
      <rPr>
        <rFont val="&quot;Helvetica Neue&quot;, Helvetica, Arial, sans-serif"/>
        <color rgb="FF1155CC"/>
        <sz val="11.0"/>
        <u/>
      </rPr>
      <t>English Training - Have Fun Improving Your Skills - Dictation Sprint (Europe) (DS Broadcast).zip</t>
    </r>
  </si>
  <si>
    <r>
      <rPr>
        <rFont val="&quot;Helvetica Neue&quot;, Helvetica, Arial, sans-serif"/>
        <color rgb="FF1155CC"/>
        <sz val="11.0"/>
        <u/>
      </rPr>
      <t>English Training - Have Fun Improving Your Skills - Vs. Vocabulary (Europe) (DS Broadcast).zip</t>
    </r>
  </si>
  <si>
    <r>
      <rPr>
        <rFont val="&quot;Helvetica Neue&quot;, Helvetica, Arial, sans-serif"/>
        <color rgb="FF1155CC"/>
        <sz val="11.0"/>
        <u/>
      </rPr>
      <t>Eragon (USA, Europe) (En,Fr,De,Es,It) (Demo).zip</t>
    </r>
  </si>
  <si>
    <r>
      <rPr>
        <rFont val="&quot;Helvetica Neue&quot;, Helvetica, Arial, sans-serif"/>
        <color rgb="FF1155CC"/>
        <sz val="11.0"/>
        <u/>
      </rPr>
      <t>Famicom Wars DS (Japan) (Demo).zip</t>
    </r>
  </si>
  <si>
    <r>
      <rPr>
        <rFont val="&quot;Helvetica Neue&quot;, Helvetica, Arial, sans-serif"/>
        <color rgb="FF1155CC"/>
        <sz val="11.0"/>
        <u/>
      </rPr>
      <t>Final Fantasy Fables - Chocobo Tales - Bonus Content (USA) (Save Data).zip</t>
    </r>
  </si>
  <si>
    <r>
      <rPr>
        <rFont val="&quot;Helvetica Neue&quot;, Helvetica, Arial, sans-serif"/>
        <color rgb="FF1155CC"/>
        <sz val="11.0"/>
        <u/>
      </rPr>
      <t>Final Fantasy IV (USA) (Video).zip</t>
    </r>
  </si>
  <si>
    <r>
      <rPr>
        <rFont val="&quot;Helvetica Neue&quot;, Helvetica, Arial, sans-serif"/>
        <color rgb="FF1155CC"/>
        <sz val="11.0"/>
        <u/>
      </rPr>
      <t>Fire Emblem - Shadow Dragon (USA) (Video).zip</t>
    </r>
  </si>
  <si>
    <r>
      <rPr>
        <rFont val="&quot;Helvetica Neue&quot;, Helvetica, Arial, sans-serif"/>
        <color rgb="FF1155CC"/>
        <sz val="11.0"/>
        <u/>
      </rPr>
      <t>Flash Focus - Vision Training in Minutes a Day! (USA) (Demo) (DS Broadcast).zip</t>
    </r>
  </si>
  <si>
    <r>
      <rPr>
        <rFont val="&quot;Helvetica Neue&quot;, Helvetica, Arial, sans-serif"/>
        <color rgb="FF1155CC"/>
        <sz val="11.0"/>
        <u/>
      </rPr>
      <t>Flash Focus - Vision Training in Minutes a Day! (USA) (Es) (Demo) (DS Broadcast).zip</t>
    </r>
  </si>
  <si>
    <r>
      <rPr>
        <rFont val="&quot;Helvetica Neue&quot;, Helvetica, Arial, sans-serif"/>
        <color rgb="FF1155CC"/>
        <sz val="11.0"/>
        <u/>
      </rPr>
      <t>Flash Focus - Vision Training in Minutes a Day! (USA) (Fr) (Demo) (DS Broadcast).zip</t>
    </r>
  </si>
  <si>
    <r>
      <rPr>
        <rFont val="&quot;Helvetica Neue&quot;, Helvetica, Arial, sans-serif"/>
        <color rgb="FF1155CC"/>
        <sz val="11.0"/>
        <u/>
      </rPr>
      <t>Flash Focus - Vision Training in Minutes a Day - Quick Play (USA) (Demo).zip</t>
    </r>
  </si>
  <si>
    <r>
      <rPr>
        <rFont val="&quot;Helvetica Neue&quot;, Helvetica, Arial, sans-serif"/>
        <color rgb="FF1155CC"/>
        <sz val="11.0"/>
        <u/>
      </rPr>
      <t>Flips - Artemis Fowl (Europe) (Demo).zip</t>
    </r>
  </si>
  <si>
    <r>
      <rPr>
        <rFont val="&quot;Helvetica Neue&quot;, Helvetica, Arial, sans-serif"/>
        <color rgb="FF1155CC"/>
        <sz val="11.0"/>
        <u/>
      </rPr>
      <t>Flips - Cathy Cassidy (Europe) (Demo).zip</t>
    </r>
  </si>
  <si>
    <r>
      <rPr>
        <rFont val="&quot;Helvetica Neue&quot;, Helvetica, Arial, sans-serif"/>
        <color rgb="FF1155CC"/>
        <sz val="11.0"/>
        <u/>
      </rPr>
      <t>Flips - Faraway Tree Stories (Europe) (Demo) (Nintendo Channel).zip</t>
    </r>
  </si>
  <si>
    <r>
      <rPr>
        <rFont val="&quot;Helvetica Neue&quot;, Helvetica, Arial, sans-serif"/>
        <color rgb="FF1155CC"/>
        <sz val="11.0"/>
        <u/>
      </rPr>
      <t>Flips - Percy Jackson (Europe, Australia) (Demo).zip</t>
    </r>
  </si>
  <si>
    <r>
      <rPr>
        <rFont val="&quot;Helvetica Neue&quot;, Helvetica, Arial, sans-serif"/>
        <color rgb="FF1155CC"/>
        <sz val="11.0"/>
        <u/>
      </rPr>
      <t>Flips - Too Ghoul For School (Europe) (Demo).zip</t>
    </r>
  </si>
  <si>
    <r>
      <rPr>
        <rFont val="&quot;Helvetica Neue&quot;, Helvetica, Arial, sans-serif"/>
        <color rgb="FF1155CC"/>
        <sz val="11.0"/>
        <u/>
      </rPr>
      <t>FloWooooT (Japan) (Nintendo Game Seminar 2010).zip</t>
    </r>
  </si>
  <si>
    <r>
      <rPr>
        <rFont val="&quot;Helvetica Neue&quot;, Helvetica, Arial, sans-serif"/>
        <color rgb="FF1155CC"/>
        <sz val="11.0"/>
        <u/>
      </rPr>
      <t>Fossil Fighters (USA) (Rev 1) (Demo) (DS Download Station).zip</t>
    </r>
  </si>
  <si>
    <r>
      <rPr>
        <rFont val="&quot;Helvetica Neue&quot;, Helvetica, Arial, sans-serif"/>
        <color rgb="FF1155CC"/>
        <sz val="11.0"/>
        <u/>
      </rPr>
      <t>Fossil Fighters (USA) (Rev 1) (Demo) (Nintendo Channel).zip</t>
    </r>
  </si>
  <si>
    <r>
      <rPr>
        <rFont val="&quot;Helvetica Neue&quot;, Helvetica, Arial, sans-serif"/>
        <color rgb="FF1155CC"/>
        <sz val="11.0"/>
        <u/>
      </rPr>
      <t>Fossil Fighters - Gift Fossil - Air (USA) (Save Data).zip</t>
    </r>
  </si>
  <si>
    <r>
      <rPr>
        <rFont val="&quot;Helvetica Neue&quot;, Helvetica, Arial, sans-serif"/>
        <color rgb="FF1155CC"/>
        <sz val="11.0"/>
        <u/>
      </rPr>
      <t>Fossil Fighters - Gift Fossil - Earth (USA) (Save Data).zip</t>
    </r>
  </si>
  <si>
    <r>
      <rPr>
        <rFont val="&quot;Helvetica Neue&quot;, Helvetica, Arial, sans-serif"/>
        <color rgb="FF1155CC"/>
        <sz val="11.0"/>
        <u/>
      </rPr>
      <t>Fossil Fighters - Gift Fossil - Fire (USA) (Save Data).zip</t>
    </r>
  </si>
  <si>
    <r>
      <rPr>
        <rFont val="&quot;Helvetica Neue&quot;, Helvetica, Arial, sans-serif"/>
        <color rgb="FF1155CC"/>
        <sz val="11.0"/>
        <u/>
      </rPr>
      <t>Fossil Fighters - Gift Fossil - Neutral (USA) (Save Data).zip</t>
    </r>
  </si>
  <si>
    <r>
      <rPr>
        <rFont val="&quot;Helvetica Neue&quot;, Helvetica, Arial, sans-serif"/>
        <color rgb="FF1155CC"/>
        <sz val="11.0"/>
        <u/>
      </rPr>
      <t>Fossil Fighters - Gift Fossil - Water (USA) (Save Data).zip</t>
    </r>
  </si>
  <si>
    <r>
      <rPr>
        <rFont val="&quot;Helvetica Neue&quot;, Helvetica, Arial, sans-serif"/>
        <color rgb="FF1155CC"/>
        <sz val="11.0"/>
        <u/>
      </rPr>
      <t>Fossil Fighters Champions - Demo Version (USA) (Demo).zip</t>
    </r>
  </si>
  <si>
    <r>
      <rPr>
        <rFont val="&quot;Helvetica Neue&quot;, Helvetica, Arial, sans-serif"/>
        <color rgb="FF1155CC"/>
        <sz val="11.0"/>
        <u/>
      </rPr>
      <t>Fresh PreCure! - Asobi Collection (Japan) (Demo).zip</t>
    </r>
  </si>
  <si>
    <r>
      <rPr>
        <rFont val="&quot;Helvetica Neue&quot;, Helvetica, Arial, sans-serif"/>
        <color rgb="FF1155CC"/>
        <sz val="11.0"/>
        <u/>
      </rPr>
      <t>Fushigi no Dungeon - Fuurai no Shiren 5 - Fortune Tower to Unmei no Dice (Japan) (Demo).zip</t>
    </r>
  </si>
  <si>
    <r>
      <rPr>
        <rFont val="&quot;Helvetica Neue&quot;, Helvetica, Arial, sans-serif"/>
        <color rgb="FF1155CC"/>
        <sz val="11.0"/>
        <u/>
      </rPr>
      <t>Ganbare Goemon - TokaiDouchuu Ooedo Tengurigaeshi no Maki (Japan) (Demo).zip</t>
    </r>
  </si>
  <si>
    <r>
      <rPr>
        <rFont val="&quot;Helvetica Neue&quot;, Helvetica, Arial, sans-serif"/>
        <color rgb="FF1155CC"/>
        <sz val="11.0"/>
        <u/>
      </rPr>
      <t>Ganbaru Watashi no Kakei Diary (Japan) (Rev 1) (Demo).zip</t>
    </r>
  </si>
  <si>
    <r>
      <rPr>
        <rFont val="&quot;Helvetica Neue&quot;, Helvetica, Arial, sans-serif"/>
        <color rgb="FF1155CC"/>
        <sz val="11.0"/>
        <u/>
      </rPr>
      <t>Gardening Mama (Europe) (Demo) (DS Broadcast).zip</t>
    </r>
  </si>
  <si>
    <r>
      <rPr>
        <rFont val="&quot;Helvetica Neue&quot;, Helvetica, Arial, sans-serif"/>
        <color rgb="FF1155CC"/>
        <sz val="11.0"/>
        <u/>
      </rPr>
      <t>Gardening Mama (Japan) (Demo) (DS Broadcast).zip</t>
    </r>
  </si>
  <si>
    <r>
      <rPr>
        <rFont val="&quot;Helvetica Neue&quot;, Helvetica, Arial, sans-serif"/>
        <color rgb="FF1155CC"/>
        <sz val="11.0"/>
        <u/>
      </rPr>
      <t>Gardening Mama (USA) (Demo) (DS Broadcast).zip</t>
    </r>
  </si>
  <si>
    <r>
      <rPr>
        <rFont val="&quot;Helvetica Neue&quot;, Helvetica, Arial, sans-serif"/>
        <color rgb="FF1155CC"/>
        <sz val="11.0"/>
        <u/>
      </rPr>
      <t>Gardening Mama - Let's Plant Tulips! (USA) (Demo).zip</t>
    </r>
  </si>
  <si>
    <r>
      <rPr>
        <rFont val="&quot;Helvetica Neue&quot;, Helvetica, Arial, sans-serif"/>
        <color rgb="FF1155CC"/>
        <sz val="11.0"/>
        <u/>
      </rPr>
      <t>Gardening Mama - Multiplayer (Europe) (DS Broadcast).zip</t>
    </r>
  </si>
  <si>
    <r>
      <rPr>
        <rFont val="&quot;Helvetica Neue&quot;, Helvetica, Arial, sans-serif"/>
        <color rgb="FF1155CC"/>
        <sz val="11.0"/>
        <u/>
      </rPr>
      <t>Gardening Mama - Multiplayer (Japan) (DS Broadcast).zip</t>
    </r>
  </si>
  <si>
    <r>
      <rPr>
        <rFont val="&quot;Helvetica Neue&quot;, Helvetica, Arial, sans-serif"/>
        <color rgb="FF1155CC"/>
        <sz val="11.0"/>
        <u/>
      </rPr>
      <t>Gardening Mama - Multiplayer (USA) (DS Broadcast).zip</t>
    </r>
  </si>
  <si>
    <r>
      <rPr>
        <rFont val="&quot;Helvetica Neue&quot;, Helvetica, Arial, sans-serif"/>
        <color rgb="FF1155CC"/>
        <sz val="11.0"/>
        <u/>
      </rPr>
      <t>Gauntlet (USA) (Demo).zip</t>
    </r>
  </si>
  <si>
    <r>
      <rPr>
        <rFont val="&quot;Helvetica Neue&quot;, Helvetica, Arial, sans-serif"/>
        <color rgb="FF1155CC"/>
        <sz val="11.0"/>
        <u/>
      </rPr>
      <t>Geometry Wars - Retro Evolved (Europe) (DS Broadcast).zip</t>
    </r>
  </si>
  <si>
    <r>
      <rPr>
        <rFont val="&quot;Helvetica Neue&quot;, Helvetica, Arial, sans-serif"/>
        <color rgb="FF1155CC"/>
        <sz val="11.0"/>
        <u/>
      </rPr>
      <t>Geometry Wars - Retro Evolved (Europe) (Wii Broadcast).zip</t>
    </r>
  </si>
  <si>
    <r>
      <rPr>
        <rFont val="&quot;Helvetica Neue&quot;, Helvetica, Arial, sans-serif"/>
        <color rgb="FF1155CC"/>
        <sz val="11.0"/>
        <u/>
      </rPr>
      <t>Geometry Wars - Retro Evolved (USA) (DS Broadcast).zip</t>
    </r>
  </si>
  <si>
    <r>
      <rPr>
        <rFont val="&quot;Helvetica Neue&quot;, Helvetica, Arial, sans-serif"/>
        <color rgb="FF1155CC"/>
        <sz val="11.0"/>
        <u/>
      </rPr>
      <t>Geometry Wars - Retro Evolved (USA) (Wii Broadcast).zip</t>
    </r>
  </si>
  <si>
    <r>
      <rPr>
        <rFont val="&quot;Helvetica Neue&quot;, Helvetica, Arial, sans-serif"/>
        <color rgb="FF1155CC"/>
        <sz val="11.0"/>
        <u/>
      </rPr>
      <t>Ghost Trick - Detective fantasma - Version de prueba (Spain) (Demo).zip</t>
    </r>
  </si>
  <si>
    <r>
      <rPr>
        <rFont val="&quot;Helvetica Neue&quot;, Helvetica, Arial, sans-serif"/>
        <color rgb="FF1155CC"/>
        <sz val="11.0"/>
        <u/>
      </rPr>
      <t>Ghost Trick - Detective fantasma - Versione di prova (Italy) (Demo).zip</t>
    </r>
  </si>
  <si>
    <r>
      <rPr>
        <rFont val="&quot;Helvetica Neue&quot;, Helvetica, Arial, sans-serif"/>
        <color rgb="FF1155CC"/>
        <sz val="11.0"/>
        <u/>
      </rPr>
      <t>Ghost Trick - Detective fantome - Version demo (France) (Demo).zip</t>
    </r>
  </si>
  <si>
    <r>
      <rPr>
        <rFont val="&quot;Helvetica Neue&quot;, Helvetica, Arial, sans-serif"/>
        <color rgb="FF1155CC"/>
        <sz val="11.0"/>
        <u/>
      </rPr>
      <t>Ghost Trick - Phantom-Detektiv - Demoversion (Germany) (Demo).zip</t>
    </r>
  </si>
  <si>
    <r>
      <rPr>
        <rFont val="&quot;Helvetica Neue&quot;, Helvetica, Arial, sans-serif"/>
        <color rgb="FF1155CC"/>
        <sz val="11.0"/>
        <u/>
      </rPr>
      <t>Ghost Trick - Phantom Detective - Trial Version (Europe) (Demo).zip</t>
    </r>
  </si>
  <si>
    <r>
      <rPr>
        <rFont val="&quot;Helvetica Neue&quot;, Helvetica, Arial, sans-serif"/>
        <color rgb="FF1155CC"/>
        <sz val="11.0"/>
        <u/>
      </rPr>
      <t>Ghost Trick - Phantom Detective - Trial Version (USA) (Demo).zip</t>
    </r>
  </si>
  <si>
    <r>
      <rPr>
        <rFont val="&quot;Helvetica Neue&quot;, Helvetica, Arial, sans-serif"/>
        <color rgb="FF1155CC"/>
        <sz val="11.0"/>
        <u/>
      </rPr>
      <t>Ghost Trick - Taikenban (Japan) (Demo).zip</t>
    </r>
  </si>
  <si>
    <r>
      <rPr>
        <rFont val="&quot;Helvetica Neue&quot;, Helvetica, Arial, sans-serif"/>
        <color rgb="FF1155CC"/>
        <sz val="11.0"/>
        <u/>
      </rPr>
      <t>Glory of Heracles (USA) (Video).zip</t>
    </r>
  </si>
  <si>
    <r>
      <rPr>
        <rFont val="&quot;Helvetica Neue&quot;, Helvetica, Arial, sans-serif"/>
        <color rgb="FF1155CC"/>
        <sz val="11.0"/>
        <u/>
      </rPr>
      <t>Go! Go! Cosmo Cops! (Europe) (Rev 1) (Demo).zip</t>
    </r>
  </si>
  <si>
    <r>
      <rPr>
        <rFont val="&quot;Helvetica Neue&quot;, Helvetica, Arial, sans-serif"/>
        <color rgb="FF1155CC"/>
        <sz val="11.0"/>
        <u/>
      </rPr>
      <t>Gokujou!! Mecha Mote Iinchou - MM My Best Friend! (Japan) (Demo).zip</t>
    </r>
  </si>
  <si>
    <r>
      <rPr>
        <rFont val="&quot;Helvetica Neue&quot;, Helvetica, Arial, sans-serif"/>
        <color rgb="FF1155CC"/>
        <sz val="11.0"/>
        <u/>
      </rPr>
      <t>Gokujou!! Mecha Mote Iinchou - MM Town de Miracle Change! (Japan) (Demo).zip</t>
    </r>
  </si>
  <si>
    <r>
      <rPr>
        <rFont val="&quot;Helvetica Neue&quot;, Helvetica, Arial, sans-serif"/>
        <color rgb="FF1155CC"/>
        <sz val="11.0"/>
        <u/>
      </rPr>
      <t>Golden Sun - Dark Dawn (USA) (Video).zip</t>
    </r>
  </si>
  <si>
    <r>
      <rPr>
        <rFont val="&quot;Helvetica Neue&quot;, Helvetica, Arial, sans-serif"/>
        <color rgb="FF1155CC"/>
        <sz val="11.0"/>
        <u/>
      </rPr>
      <t>Gotouchi Kentei DS Taikenban (Japan) (Demo) (Nintendo Channel).zip</t>
    </r>
  </si>
  <si>
    <r>
      <rPr>
        <rFont val="&quot;Helvetica Neue&quot;, Helvetica, Arial, sans-serif"/>
        <color rgb="FF1155CC"/>
        <sz val="11.0"/>
        <u/>
      </rPr>
      <t>Guruguru Nagetto (Japan) (Demo).zip</t>
    </r>
  </si>
  <si>
    <r>
      <rPr>
        <rFont val="&quot;Helvetica Neue&quot;, Helvetica, Arial, sans-serif"/>
        <color rgb="FF1155CC"/>
        <sz val="11.0"/>
        <u/>
      </rPr>
      <t>Gyakuten Kenji 2 (Japan) (Demo).zip</t>
    </r>
  </si>
  <si>
    <r>
      <rPr>
        <rFont val="&quot;Helvetica Neue&quot;, Helvetica, Arial, sans-serif"/>
        <color rgb="FF1155CC"/>
        <sz val="11.0"/>
        <u/>
      </rPr>
      <t>Gym des Veux - Exercer et relaxer vos yeux (France) (Demo).zip</t>
    </r>
  </si>
  <si>
    <r>
      <rPr>
        <rFont val="&quot;Helvetica Neue&quot;, Helvetica, Arial, sans-serif"/>
        <color rgb="FF1155CC"/>
        <sz val="11.0"/>
        <u/>
      </rPr>
      <t>HeartCatch PreCure! - Oshare Collection - Taikenban (Japan) (Demo).zip</t>
    </r>
  </si>
  <si>
    <r>
      <rPr>
        <rFont val="&quot;Helvetica Neue&quot;, Helvetica, Arial, sans-serif"/>
        <color rgb="FF1155CC"/>
        <sz val="11.0"/>
        <u/>
      </rPr>
      <t>Henry Hatsworth in the Puzzling Adventure (USA) (Rev 1) (Video).zip</t>
    </r>
  </si>
  <si>
    <r>
      <rPr>
        <rFont val="&quot;Helvetica Neue&quot;, Helvetica, Arial, sans-serif"/>
        <color rgb="FF1155CC"/>
        <sz val="11.0"/>
        <u/>
      </rPr>
      <t>High School Musical - Makin' the Cut! (USA, Europe) (Demo).zip</t>
    </r>
  </si>
  <si>
    <r>
      <rPr>
        <rFont val="&quot;Helvetica Neue&quot;, Helvetica, Arial, sans-serif"/>
        <color rgb="FF1155CC"/>
        <sz val="11.0"/>
        <u/>
      </rPr>
      <t>High School Musical 2 (USA) (Demo).zip</t>
    </r>
  </si>
  <si>
    <r>
      <rPr>
        <rFont val="&quot;Helvetica Neue&quot;, Helvetica, Arial, sans-serif"/>
        <color rgb="FF1155CC"/>
        <sz val="11.0"/>
        <u/>
      </rPr>
      <t>Hotel Dusk - Room 215 (Europe) (En,Fr,De,Es,It) (Demo).zip</t>
    </r>
  </si>
  <si>
    <r>
      <rPr>
        <rFont val="&quot;Helvetica Neue&quot;, Helvetica, Arial, sans-serif"/>
        <color rgb="FF1155CC"/>
        <sz val="11.0"/>
        <u/>
      </rPr>
      <t>Hotel Dusk - Room 215 (USA) (Demo).zip</t>
    </r>
  </si>
  <si>
    <r>
      <rPr>
        <rFont val="&quot;Helvetica Neue&quot;, Helvetica, Arial, sans-serif"/>
        <color rgb="FF1155CC"/>
        <sz val="11.0"/>
        <u/>
      </rPr>
      <t>Hotel Dusk - Room 215 (USA) (Video).zip</t>
    </r>
  </si>
  <si>
    <r>
      <rPr>
        <rFont val="&quot;Helvetica Neue&quot;, Helvetica, Arial, sans-serif"/>
        <color rgb="FF1155CC"/>
        <sz val="11.0"/>
        <u/>
      </rPr>
      <t>Hottarake no Shima - Kanata to Nijiiro no Kagami - Taikenban (Japan) (Demo).zip</t>
    </r>
  </si>
  <si>
    <r>
      <rPr>
        <rFont val="&quot;Helvetica Neue&quot;, Helvetica, Arial, sans-serif"/>
        <color rgb="FF1155CC"/>
        <sz val="11.0"/>
        <u/>
      </rPr>
      <t>Ice Age - Dawn of the Dinosaurs (USA) (Demo).zip</t>
    </r>
  </si>
  <si>
    <r>
      <rPr>
        <rFont val="&quot;Helvetica Neue&quot;, Helvetica, Arial, sans-serif"/>
        <color rgb="FF1155CC"/>
        <sz val="11.0"/>
        <u/>
      </rPr>
      <t>Imagine - Ice Champions (USA) (En,Fr,Es) (Demo).zip</t>
    </r>
  </si>
  <si>
    <r>
      <rPr>
        <rFont val="&quot;Helvetica Neue&quot;, Helvetica, Arial, sans-serif"/>
        <color rgb="FF1155CC"/>
        <sz val="11.0"/>
        <u/>
      </rPr>
      <t>Imagine - Teacher - Class Trip (USA) (En,Fr,Es) (Demo).zip</t>
    </r>
  </si>
  <si>
    <r>
      <rPr>
        <rFont val="&quot;Helvetica Neue&quot;, Helvetica, Arial, sans-serif"/>
        <color rgb="FF1155CC"/>
        <sz val="11.0"/>
        <u/>
      </rPr>
      <t>Imagine - Teacher - School Trip (Europe, Australia) (En,Fr,De,Es,It,Nl) (Demo).zip</t>
    </r>
  </si>
  <si>
    <r>
      <rPr>
        <rFont val="&quot;Helvetica Neue&quot;, Helvetica, Arial, sans-serif"/>
        <color rgb="FF1155CC"/>
        <sz val="11.0"/>
        <u/>
      </rPr>
      <t>Incredible Hulk, The (USA) (Demo).zip</t>
    </r>
  </si>
  <si>
    <r>
      <rPr>
        <rFont val="&quot;Helvetica Neue&quot;, Helvetica, Arial, sans-serif"/>
        <color rgb="FF1155CC"/>
        <sz val="11.0"/>
        <u/>
      </rPr>
      <t>Iron Man (Europe) (En,Fr,De,Es,It) (Demo).zip</t>
    </r>
  </si>
  <si>
    <r>
      <rPr>
        <rFont val="&quot;Helvetica Neue&quot;, Helvetica, Arial, sans-serif"/>
        <color rgb="FF1155CC"/>
        <sz val="11.0"/>
        <u/>
      </rPr>
      <t>Iron Man (USA) (Demo).zip</t>
    </r>
  </si>
  <si>
    <r>
      <rPr>
        <rFont val="&quot;Helvetica Neue&quot;, Helvetica, Arial, sans-serif"/>
        <color rgb="FF1155CC"/>
        <sz val="11.0"/>
        <u/>
      </rPr>
      <t>Ivy the Kiwi (Europe) (Demo).zip</t>
    </r>
  </si>
  <si>
    <r>
      <rPr>
        <rFont val="&quot;Helvetica Neue&quot;, Helvetica, Arial, sans-serif"/>
        <color rgb="FF1155CC"/>
        <sz val="11.0"/>
        <u/>
      </rPr>
      <t>Ivy the Kiwi (Japan) (Demo).zip</t>
    </r>
  </si>
  <si>
    <r>
      <rPr>
        <rFont val="&quot;Helvetica Neue&quot;, Helvetica, Arial, sans-serif"/>
        <color rgb="FF1155CC"/>
        <sz val="11.0"/>
        <u/>
      </rPr>
      <t>Ivy the Kiwi (USA) (Rev 1) (Demo).zip</t>
    </r>
  </si>
  <si>
    <r>
      <rPr>
        <rFont val="&quot;Helvetica Neue&quot;, Helvetica, Arial, sans-serif"/>
        <color rgb="FF1155CC"/>
        <sz val="11.0"/>
        <u/>
      </rPr>
      <t>Jam Sessions (USA) (Demo).zip</t>
    </r>
  </si>
  <si>
    <r>
      <rPr>
        <rFont val="&quot;Helvetica Neue&quot;, Helvetica, Arial, sans-serif"/>
        <color rgb="FF1155CC"/>
        <sz val="11.0"/>
        <u/>
      </rPr>
      <t>James Cameron's Avatar - The Game (Europe, Australia) (En,Fr,De,Es,It,Nl) (Demo).zip</t>
    </r>
  </si>
  <si>
    <r>
      <rPr>
        <rFont val="&quot;Helvetica Neue&quot;, Helvetica, Arial, sans-serif"/>
        <color rgb="FF1155CC"/>
        <sz val="11.0"/>
        <u/>
      </rPr>
      <t>James Cameron's Avatar - The Game (Japan) (Demo).zip</t>
    </r>
  </si>
  <si>
    <r>
      <rPr>
        <rFont val="&quot;Helvetica Neue&quot;, Helvetica, Arial, sans-serif"/>
        <color rgb="FF1155CC"/>
        <sz val="11.0"/>
        <u/>
      </rPr>
      <t>James Cameron's Avatar - The Game (USA) (En,Fr,Es) (Rev 1) (Demo).zip</t>
    </r>
  </si>
  <si>
    <r>
      <rPr>
        <rFont val="&quot;Helvetica Neue&quot;, Helvetica, Arial, sans-serif"/>
        <color rgb="FF1155CC"/>
        <sz val="11.0"/>
        <u/>
      </rPr>
      <t>James Patterson Women's Murder Club - Games of Passion (USA) (En,Es) (Rev 4) (Demo).zip</t>
    </r>
  </si>
  <si>
    <r>
      <rPr>
        <rFont val="&quot;Helvetica Neue&quot;, Helvetica, Arial, sans-serif"/>
        <color rgb="FF1155CC"/>
        <sz val="11.0"/>
        <u/>
      </rPr>
      <t>James Patterson Women's Murder Club - Games of Passion (USA) (Rev 7) (Demo).zip</t>
    </r>
  </si>
  <si>
    <r>
      <rPr>
        <rFont val="&quot;Helvetica Neue&quot;, Helvetica, Arial, sans-serif"/>
        <color rgb="FF1155CC"/>
        <sz val="11.0"/>
        <u/>
      </rPr>
      <t>Jump Super Stars (Japan) (Demo).zip</t>
    </r>
  </si>
  <si>
    <r>
      <rPr>
        <rFont val="&quot;Helvetica Neue&quot;, Helvetica, Arial, sans-serif"/>
        <color rgb="FF1155CC"/>
        <sz val="11.0"/>
        <u/>
      </rPr>
      <t>Jump Super Stars Download Haishin - Noroi Shirushi Kaihou Joutai 2 (Japan) (Save Data) (Kiosk).zip</t>
    </r>
  </si>
  <si>
    <r>
      <rPr>
        <rFont val="&quot;Helvetica Neue&quot;, Helvetica, Arial, sans-serif"/>
        <color rgb="FF1155CC"/>
        <sz val="11.0"/>
        <u/>
      </rPr>
      <t>Kaijuu Busters (Japan) (Demo) (Nintendo Channel).zip</t>
    </r>
  </si>
  <si>
    <r>
      <rPr>
        <rFont val="&quot;Helvetica Neue&quot;, Helvetica, Arial, sans-serif"/>
        <color rgb="FF1155CC"/>
        <sz val="11.0"/>
        <u/>
      </rPr>
      <t>Kaijuu Busters Powered (Japan) (Demo).zip</t>
    </r>
  </si>
  <si>
    <r>
      <rPr>
        <rFont val="&quot;Helvetica Neue&quot;, Helvetica, Arial, sans-serif"/>
        <color rgb="FF1155CC"/>
        <sz val="11.0"/>
        <u/>
      </rPr>
      <t>Kaizoku Sentai Gokaiger - Atsumete Henshin! 35 Sentai! (Japan) (Demo).zip</t>
    </r>
  </si>
  <si>
    <r>
      <rPr>
        <rFont val="&quot;Helvetica Neue&quot;, Helvetica, Arial, sans-serif"/>
        <color rgb="FF1155CC"/>
        <sz val="11.0"/>
        <u/>
      </rPr>
      <t>Kamen Rider Battle - GanbaRide - Card Battle Taisen - Taikenban (Japan) (Demo).zip</t>
    </r>
  </si>
  <si>
    <r>
      <rPr>
        <rFont val="&quot;Helvetica Neue&quot;, Helvetica, Arial, sans-serif"/>
        <color rgb="FF1155CC"/>
        <sz val="11.0"/>
        <u/>
      </rPr>
      <t>Kanshuu Nihon Joushiki Ryoku Kentei Kyoukai - Imasara Hito ni wa Kikenai - Otona no Joushiki Ryoku Training DS (Japan) (Demo).zip</t>
    </r>
  </si>
  <si>
    <r>
      <rPr>
        <rFont val="&quot;Helvetica Neue&quot;, Helvetica, Arial, sans-serif"/>
        <color rgb="FF1155CC"/>
        <sz val="11.0"/>
        <u/>
      </rPr>
      <t>Katachi no Game - Maru Bou Shikaku (Japan) (Demo).zip</t>
    </r>
  </si>
  <si>
    <r>
      <rPr>
        <rFont val="&quot;Helvetica Neue&quot;, Helvetica, Arial, sans-serif"/>
        <color rgb="FF1155CC"/>
        <sz val="11.0"/>
        <u/>
      </rPr>
      <t>Kenkou Ouen Recipe 1000 - DS Kondate Zenshuu (Japan) (Rev 1) (Demo).zip</t>
    </r>
  </si>
  <si>
    <r>
      <rPr>
        <rFont val="&quot;Helvetica Neue&quot;, Helvetica, Arial, sans-serif"/>
        <color rgb="FF1155CC"/>
        <sz val="11.0"/>
        <u/>
      </rPr>
      <t>Keroro RPG - Kishi to Musha to Densetsu no Kaizoku (Japan) (Demo).zip</t>
    </r>
  </si>
  <si>
    <r>
      <rPr>
        <rFont val="&quot;Helvetica Neue&quot;, Helvetica, Arial, sans-serif"/>
        <color rgb="FF1155CC"/>
        <sz val="11.0"/>
        <u/>
      </rPr>
      <t>Kids Learn - 2Think - A+ Edition - Multiplayer (USA) (DS Broadcast).zip</t>
    </r>
  </si>
  <si>
    <r>
      <rPr>
        <rFont val="&quot;Helvetica Neue&quot;, Helvetica, Arial, sans-serif"/>
        <color rgb="FF1155CC"/>
        <sz val="11.0"/>
        <u/>
      </rPr>
      <t>Kingdom Hearts - 358-2 Days (USA) (Video).zip</t>
    </r>
  </si>
  <si>
    <r>
      <rPr>
        <rFont val="&quot;Helvetica Neue&quot;, Helvetica, Arial, sans-serif"/>
        <color rgb="FF1155CC"/>
        <sz val="11.0"/>
        <u/>
      </rPr>
      <t>Kirby Mass Attack (USA) (Demo).zip</t>
    </r>
  </si>
  <si>
    <r>
      <rPr>
        <rFont val="&quot;Helvetica Neue&quot;, Helvetica, Arial, sans-serif"/>
        <color rgb="FF1155CC"/>
        <sz val="11.0"/>
        <u/>
      </rPr>
      <t>Kirby Super Star Ultra (USA) (Video).zip</t>
    </r>
  </si>
  <si>
    <r>
      <rPr>
        <rFont val="&quot;Helvetica Neue&quot;, Helvetica, Arial, sans-serif"/>
        <color rgb="FF1155CC"/>
        <sz val="11.0"/>
        <u/>
      </rPr>
      <t>Knights in the Nightmare - Tutorial (USA) (Rev 1) (Demo).zip</t>
    </r>
  </si>
  <si>
    <r>
      <rPr>
        <rFont val="&quot;Helvetica Neue&quot;, Helvetica, Arial, sans-serif"/>
        <color rgb="FF1155CC"/>
        <sz val="11.0"/>
        <u/>
      </rPr>
      <t>Kung Fu Panda (USA) (Demo) (DS Download Station Vol. 9, Nintendo Channel).zip</t>
    </r>
  </si>
  <si>
    <r>
      <rPr>
        <rFont val="&quot;Helvetica Neue&quot;, Helvetica, Arial, sans-serif"/>
        <color rgb="FF1155CC"/>
        <sz val="11.0"/>
        <u/>
      </rPr>
      <t>Kung Fu Panda (USA) (Demo) (DS Download Station Vol. 11).zip</t>
    </r>
  </si>
  <si>
    <r>
      <rPr>
        <rFont val="&quot;Helvetica Neue&quot;, Helvetica, Arial, sans-serif"/>
        <color rgb="FF1155CC"/>
        <sz val="11.0"/>
        <u/>
      </rPr>
      <t>Kurukuru Princess - Tokimeki Figure - Mezase! Vancouver (Japan) (Demo).zip</t>
    </r>
  </si>
  <si>
    <r>
      <rPr>
        <rFont val="&quot;Helvetica Neue&quot;, Helvetica, Arial, sans-serif"/>
        <color rgb="FF1155CC"/>
        <sz val="11.0"/>
        <u/>
      </rPr>
      <t>Kyokugen Dasshutsu - 9-jikan, 9-nin, 9 no Tobira (Japan) (Demo) (Nintendo Channel).zip</t>
    </r>
  </si>
  <si>
    <r>
      <rPr>
        <rFont val="&quot;Helvetica Neue&quot;, Helvetica, Arial, sans-serif"/>
        <color rgb="FF1155CC"/>
        <sz val="11.0"/>
        <u/>
      </rPr>
      <t>LEGO Star Wars II - The Original Trilogy (Europe) (DS Broadcast) (Multiplayer).zip</t>
    </r>
  </si>
  <si>
    <r>
      <rPr>
        <rFont val="&quot;Helvetica Neue&quot;, Helvetica, Arial, sans-serif"/>
        <color rgb="FF1155CC"/>
        <sz val="11.0"/>
        <u/>
      </rPr>
      <t>LEGO Star Wars II - The Original Trilogy (Japan) (En) (DS Broadcast) (Multiplayer).zip</t>
    </r>
  </si>
  <si>
    <r>
      <rPr>
        <rFont val="&quot;Helvetica Neue&quot;, Helvetica, Arial, sans-serif"/>
        <color rgb="FF1155CC"/>
        <sz val="11.0"/>
        <u/>
      </rPr>
      <t>LEGO Star Wars II - The Original Trilogy (USA) (DS Broadcast) (Multiplayer).zip</t>
    </r>
  </si>
  <si>
    <r>
      <rPr>
        <rFont val="&quot;Helvetica Neue&quot;, Helvetica, Arial, sans-serif"/>
        <color rgb="FF1155CC"/>
        <sz val="11.0"/>
        <u/>
      </rPr>
      <t>LEGO Star Wars II - The Original Trilogy (USA) (Rev 1) (DS Broadcast) (Multiplayer).zip</t>
    </r>
  </si>
  <si>
    <r>
      <rPr>
        <rFont val="&quot;Helvetica Neue&quot;, Helvetica, Arial, sans-serif"/>
        <color rgb="FF1155CC"/>
        <sz val="11.0"/>
        <u/>
      </rPr>
      <t>LEGO Star Wars II - The Original Trilogy (World) (Beta) (DS Broadcast) (Multiplayer).zip</t>
    </r>
  </si>
  <si>
    <r>
      <rPr>
        <rFont val="&quot;Helvetica Neue&quot;, Helvetica, Arial, sans-serif"/>
        <color rgb="FF1155CC"/>
        <sz val="11.0"/>
        <u/>
      </rPr>
      <t>Legendary Starfy, The (USA) (Multiplayer) (DS Broadcast).zip</t>
    </r>
  </si>
  <si>
    <r>
      <rPr>
        <rFont val="&quot;Helvetica Neue&quot;, Helvetica, Arial, sans-serif"/>
        <color rgb="FF1155CC"/>
        <sz val="11.0"/>
        <u/>
      </rPr>
      <t>Legendary Starfy, The (USA) (Video) (DS Download Station Vol. 13).zip</t>
    </r>
  </si>
  <si>
    <r>
      <rPr>
        <rFont val="&quot;Helvetica Neue&quot;, Helvetica, Arial, sans-serif"/>
        <color rgb="FF1155CC"/>
        <sz val="11.0"/>
        <u/>
      </rPr>
      <t>Legendary Starfy, The (USA) (Video) (DS Download Station Vol. 14 + 15).zip</t>
    </r>
  </si>
  <si>
    <r>
      <rPr>
        <rFont val="&quot;Helvetica Neue&quot;, Helvetica, Arial, sans-serif"/>
        <color rgb="FF1155CC"/>
        <sz val="11.0"/>
        <u/>
      </rPr>
      <t>Legendary Starfy, The - Minigames (USA) (Multiplayer) (DS Broadcast).zip</t>
    </r>
  </si>
  <si>
    <r>
      <rPr>
        <rFont val="&quot;Helvetica Neue&quot;, Helvetica, Arial, sans-serif"/>
        <color rgb="FF1155CC"/>
        <sz val="11.0"/>
        <u/>
      </rPr>
      <t>Legend of Zelda, The - Phantom Hourglass - Exclusive Movie 1 (USA) (Video).zip</t>
    </r>
  </si>
  <si>
    <r>
      <rPr>
        <rFont val="&quot;Helvetica Neue&quot;, Helvetica, Arial, sans-serif"/>
        <color rgb="FF1155CC"/>
        <sz val="11.0"/>
        <u/>
      </rPr>
      <t>Legend of Zelda, The - Phantom Hourglass - Exclusive Movie 2 (USA) (Video).zip</t>
    </r>
  </si>
  <si>
    <r>
      <rPr>
        <rFont val="&quot;Helvetica Neue&quot;, Helvetica, Arial, sans-serif"/>
        <color rgb="FF1155CC"/>
        <sz val="11.0"/>
        <u/>
      </rPr>
      <t>Legend of Zelda, The - Spirit Tracks (USA) (Video).zip</t>
    </r>
  </si>
  <si>
    <r>
      <rPr>
        <rFont val="&quot;Helvetica Neue&quot;, Helvetica, Arial, sans-serif"/>
        <color rgb="FF1155CC"/>
        <sz val="11.0"/>
        <u/>
      </rPr>
      <t>Legend of Zelda, The - Twilight Princess - Preview Trailer (USA) (Kiosk) (E3 2005) [b].zip</t>
    </r>
  </si>
  <si>
    <r>
      <rPr>
        <rFont val="&quot;Helvetica Neue&quot;, Helvetica, Arial, sans-serif"/>
        <color rgb="FF1155CC"/>
        <sz val="11.0"/>
        <u/>
      </rPr>
      <t>Legend of Zelda, The - Twilight Princess - Zelda Gallery (USA) (Kiosk) (E3 2005).zip</t>
    </r>
  </si>
  <si>
    <r>
      <rPr>
        <rFont val="&quot;Helvetica Neue&quot;, Helvetica, Arial, sans-serif"/>
        <color rgb="FF1155CC"/>
        <sz val="11.0"/>
        <u/>
      </rPr>
      <t>Legend of Zelda - Spirit Tracks, The - Multiplayer (Europe) (DS Broadcast).zip</t>
    </r>
  </si>
  <si>
    <r>
      <rPr>
        <rFont val="&quot;Helvetica Neue&quot;, Helvetica, Arial, sans-serif"/>
        <color rgb="FF1155CC"/>
        <sz val="11.0"/>
        <u/>
      </rPr>
      <t>Legend of Zelda - Spirit Tracks, The - Multiplayer (Europe) (De) (DS Broadcast).zip</t>
    </r>
  </si>
  <si>
    <r>
      <rPr>
        <rFont val="&quot;Helvetica Neue&quot;, Helvetica, Arial, sans-serif"/>
        <color rgb="FF1155CC"/>
        <sz val="11.0"/>
        <u/>
      </rPr>
      <t>Legend of Zelda - Spirit Tracks, The - Multiplayer (Europe) (Es) (DS Broadcast).zip</t>
    </r>
  </si>
  <si>
    <r>
      <rPr>
        <rFont val="&quot;Helvetica Neue&quot;, Helvetica, Arial, sans-serif"/>
        <color rgb="FF1155CC"/>
        <sz val="11.0"/>
        <u/>
      </rPr>
      <t>Legend of Zelda - Spirit Tracks, The - Multiplayer (Europe) (Fr) (DS Broadcast).zip</t>
    </r>
  </si>
  <si>
    <r>
      <rPr>
        <rFont val="&quot;Helvetica Neue&quot;, Helvetica, Arial, sans-serif"/>
        <color rgb="FF1155CC"/>
        <sz val="11.0"/>
        <u/>
      </rPr>
      <t>Legend of Zelda - Spirit Tracks, The - Multiplayer (Europe) (It) (DS Broadcast).zip</t>
    </r>
  </si>
  <si>
    <r>
      <rPr>
        <rFont val="&quot;Helvetica Neue&quot;, Helvetica, Arial, sans-serif"/>
        <color rgb="FF1155CC"/>
        <sz val="11.0"/>
        <u/>
      </rPr>
      <t>Legend of Zelda - Spirit Tracks, The - Multiplayer (USA) (DS Broadcast).zip</t>
    </r>
  </si>
  <si>
    <r>
      <rPr>
        <rFont val="&quot;Helvetica Neue&quot;, Helvetica, Arial, sans-serif"/>
        <color rgb="FF1155CC"/>
        <sz val="11.0"/>
        <u/>
      </rPr>
      <t>Legend of Zelda - Spirit Tracks, The - Multiplayer (USA) (Es) (DS Broadcast).zip</t>
    </r>
  </si>
  <si>
    <r>
      <rPr>
        <rFont val="&quot;Helvetica Neue&quot;, Helvetica, Arial, sans-serif"/>
        <color rgb="FF1155CC"/>
        <sz val="11.0"/>
        <u/>
      </rPr>
      <t>Legend of Zelda - Spirit Tracks, The - Multiplayer (USA) (Fr) (DS Broadcast).zip</t>
    </r>
  </si>
  <si>
    <r>
      <rPr>
        <rFont val="&quot;Helvetica Neue&quot;, Helvetica, Arial, sans-serif"/>
        <color rgb="FF1155CC"/>
        <sz val="11.0"/>
        <u/>
      </rPr>
      <t>LilPri DS - Hime Chen! Apple Pink (Japan) (Demo).zip</t>
    </r>
  </si>
  <si>
    <r>
      <rPr>
        <rFont val="&quot;Helvetica Neue&quot;, Helvetica, Arial, sans-serif"/>
        <color rgb="FF1155CC"/>
        <sz val="11.0"/>
        <u/>
      </rPr>
      <t>Lost in Blue 2 - Spear Fishing (USA) (En,Ja,Fr,De,Es,It) (Demo).zip</t>
    </r>
  </si>
  <si>
    <r>
      <rPr>
        <rFont val="&quot;Helvetica Neue&quot;, Helvetica, Arial, sans-serif"/>
        <color rgb="FF1155CC"/>
        <sz val="11.0"/>
        <u/>
      </rPr>
      <t>Lunar Knights (USA) (Video).zip</t>
    </r>
  </si>
  <si>
    <r>
      <rPr>
        <rFont val="&quot;Helvetica Neue&quot;, Helvetica, Arial, sans-serif"/>
        <color rgb="FF1155CC"/>
        <sz val="11.0"/>
        <u/>
      </rPr>
      <t>MaBoShi - The Three Shape Arcade (Europe) (WiiWare Broadcast).zip</t>
    </r>
  </si>
  <si>
    <r>
      <rPr>
        <rFont val="&quot;Helvetica Neue&quot;, Helvetica, Arial, sans-serif"/>
        <color rgb="FF1155CC"/>
        <sz val="11.0"/>
        <u/>
      </rPr>
      <t>Maboshi's Arcade (USA) (WiiWare Broadcast).zip</t>
    </r>
  </si>
  <si>
    <r>
      <rPr>
        <rFont val="&quot;Helvetica Neue&quot;, Helvetica, Arial, sans-serif"/>
        <color rgb="FF1155CC"/>
        <sz val="11.0"/>
        <u/>
      </rPr>
      <t>Machi He Ikouyo - Doubutsu no Mori - Moving Van (Japan) (Wii Broadcast).zip</t>
    </r>
  </si>
  <si>
    <r>
      <rPr>
        <rFont val="&quot;Helvetica Neue&quot;, Helvetica, Arial, sans-serif"/>
        <color rgb="FF1155CC"/>
        <sz val="11.0"/>
        <u/>
      </rPr>
      <t>Machi He Ikouyo - Doubutsu no Mori - Suitcase (Japan) (Wii Broadcast).zip</t>
    </r>
  </si>
  <si>
    <r>
      <rPr>
        <rFont val="&quot;Helvetica Neue&quot;, Helvetica, Arial, sans-serif"/>
        <color rgb="FF1155CC"/>
        <sz val="11.0"/>
        <u/>
      </rPr>
      <t>Madagascar - Escape 2 Africa (USA) (Rev 1) (Demo).zip</t>
    </r>
  </si>
  <si>
    <r>
      <rPr>
        <rFont val="&quot;Helvetica Neue&quot;, Helvetica, Arial, sans-serif"/>
        <color rgb="FF1155CC"/>
        <sz val="11.0"/>
        <u/>
      </rPr>
      <t>Madagascar Kartz (USA) (Demo).zip</t>
    </r>
  </si>
  <si>
    <r>
      <rPr>
        <rFont val="&quot;Helvetica Neue&quot;, Helvetica, Arial, sans-serif"/>
        <color rgb="FF1155CC"/>
        <sz val="11.0"/>
        <u/>
      </rPr>
      <t>Madagascar Kartz (USA) (Rev 1) (Demo).zip</t>
    </r>
  </si>
  <si>
    <r>
      <rPr>
        <rFont val="&quot;Helvetica Neue&quot;, Helvetica, Arial, sans-serif"/>
        <color rgb="FF1155CC"/>
        <sz val="11.0"/>
        <u/>
      </rPr>
      <t>Maeilmaeil Deoukdeo! - DS Dunoe Training (Korea) (Rev 1) (Demo) (DS Broadcast).zip</t>
    </r>
  </si>
  <si>
    <r>
      <rPr>
        <rFont val="&quot;Helvetica Neue&quot;, Helvetica, Arial, sans-serif"/>
        <color rgb="FF1155CC"/>
        <sz val="11.0"/>
        <u/>
      </rPr>
      <t>Maeilmaeil Deoukdeo! - DS Dunoe Training - Vs. Training (Korea) (Multiplayer) (DS Broadcast).zip</t>
    </r>
  </si>
  <si>
    <r>
      <rPr>
        <rFont val="&quot;Helvetica Neue&quot;, Helvetica, Arial, sans-serif"/>
        <color rgb="FF1155CC"/>
        <sz val="11.0"/>
        <u/>
      </rPr>
      <t>Magnetica (USA) (Demo).zip</t>
    </r>
  </si>
  <si>
    <r>
      <rPr>
        <rFont val="&quot;Helvetica Neue&quot;, Helvetica, Arial, sans-serif"/>
        <color rgb="FF1155CC"/>
        <sz val="11.0"/>
        <u/>
      </rPr>
      <t>Magnetica - Multiplayer (USA) (DS Broadcast).zip</t>
    </r>
  </si>
  <si>
    <r>
      <rPr>
        <rFont val="&quot;Helvetica Neue&quot;, Helvetica, Arial, sans-serif"/>
        <color rgb="FF1155CC"/>
        <sz val="11.0"/>
        <u/>
      </rPr>
      <t>Major League Baseball 2K9 - Fantasy All-Stars (USA) (Rev 2) (Demo).zip</t>
    </r>
  </si>
  <si>
    <r>
      <rPr>
        <rFont val="&quot;Helvetica Neue&quot;, Helvetica, Arial, sans-serif"/>
        <color rgb="FF1155CC"/>
        <sz val="11.0"/>
        <u/>
      </rPr>
      <t>Mario &amp; Luigi - Bowser's Inside Story (USA) (Video).zip</t>
    </r>
  </si>
  <si>
    <r>
      <rPr>
        <rFont val="&quot;Helvetica Neue&quot;, Helvetica, Arial, sans-serif"/>
        <color rgb="FF1155CC"/>
        <sz val="11.0"/>
        <u/>
      </rPr>
      <t>Mario &amp; Sonic at Vancouver Olympic - Taikenban - Alpen Daikaiten (Japan) (Demo).zip</t>
    </r>
  </si>
  <si>
    <r>
      <rPr>
        <rFont val="&quot;Helvetica Neue&quot;, Helvetica, Arial, sans-serif"/>
        <color rgb="FF1155CC"/>
        <sz val="11.0"/>
        <u/>
      </rPr>
      <t>Mario &amp; Sonic at Vancouver Olympic - Taikenban - Bobsleigh (Japan) (Demo).zip</t>
    </r>
  </si>
  <si>
    <r>
      <rPr>
        <rFont val="&quot;Helvetica Neue&quot;, Helvetica, Arial, sans-serif"/>
        <color rgb="FF1155CC"/>
        <sz val="11.0"/>
        <u/>
      </rPr>
      <t>Mario &amp; Sonic at Vancouver Olympic - Taikenban - Figure Skate (Japan) (Demo).zip</t>
    </r>
  </si>
  <si>
    <r>
      <rPr>
        <rFont val="&quot;Helvetica Neue&quot;, Helvetica, Arial, sans-serif"/>
        <color rgb="FF1155CC"/>
        <sz val="11.0"/>
        <u/>
      </rPr>
      <t>Mario &amp; Sonic at Vancouver Olympic - Taikenban - Jump Large Hill (Japan) (Demo).zip</t>
    </r>
  </si>
  <si>
    <r>
      <rPr>
        <rFont val="&quot;Helvetica Neue&quot;, Helvetica, Arial, sans-serif"/>
        <color rgb="FF1155CC"/>
        <sz val="11.0"/>
        <u/>
      </rPr>
      <t>Mario &amp; Sonic at Vancouver Olympic - Taikenban - Speed Skate 500m (Japan) (Demo).zip</t>
    </r>
  </si>
  <si>
    <r>
      <rPr>
        <rFont val="&quot;Helvetica Neue&quot;, Helvetica, Arial, sans-serif"/>
        <color rgb="FF1155CC"/>
        <sz val="11.0"/>
        <u/>
      </rPr>
      <t>Mario &amp; Sonic at the Olympic Winter Games - Alpine Skiing GS (Europe, Australia) (Demo).zip</t>
    </r>
  </si>
  <si>
    <r>
      <rPr>
        <rFont val="&quot;Helvetica Neue&quot;, Helvetica, Arial, sans-serif"/>
        <color rgb="FF1155CC"/>
        <sz val="11.0"/>
        <u/>
      </rPr>
      <t>Mario &amp; Sonic at the Olympic Winter Games - Alpine Skiing GS (USA) (Demo).zip</t>
    </r>
  </si>
  <si>
    <r>
      <rPr>
        <rFont val="&quot;Helvetica Neue&quot;, Helvetica, Arial, sans-serif"/>
        <color rgb="FF1155CC"/>
        <sz val="11.0"/>
        <u/>
      </rPr>
      <t>Mario &amp; Sonic at the Olympic Winter Games - Bobsleigh (Europe, Australia) (Demo).zip</t>
    </r>
  </si>
  <si>
    <r>
      <rPr>
        <rFont val="&quot;Helvetica Neue&quot;, Helvetica, Arial, sans-serif"/>
        <color rgb="FF1155CC"/>
        <sz val="11.0"/>
        <u/>
      </rPr>
      <t>Mario &amp; Sonic at the Olympic Winter Games - Bobsleigh (USA) (Demo).zip</t>
    </r>
  </si>
  <si>
    <r>
      <rPr>
        <rFont val="&quot;Helvetica Neue&quot;, Helvetica, Arial, sans-serif"/>
        <color rgb="FF1155CC"/>
        <sz val="11.0"/>
        <u/>
      </rPr>
      <t>Mario Kart DS (Europe, Australia) (Demo).zip</t>
    </r>
  </si>
  <si>
    <r>
      <rPr>
        <rFont val="&quot;Helvetica Neue&quot;, Helvetica, Arial, sans-serif"/>
        <color rgb="FF1155CC"/>
        <sz val="11.0"/>
        <u/>
      </rPr>
      <t>Mario Kart DS (USA) (Demo).zip</t>
    </r>
  </si>
  <si>
    <r>
      <rPr>
        <rFont val="&quot;Helvetica Neue&quot;, Helvetica, Arial, sans-serif"/>
        <color rgb="FF1155CC"/>
        <sz val="11.0"/>
        <u/>
      </rPr>
      <t>Mario Party DS (USA) (Video).zip</t>
    </r>
  </si>
  <si>
    <r>
      <rPr>
        <rFont val="&quot;Helvetica Neue&quot;, Helvetica, Arial, sans-serif"/>
        <color rgb="FF1155CC"/>
        <sz val="11.0"/>
        <u/>
      </rPr>
      <t>Mario vs. Donkey Kong - Mini-Land Mayhem! (Europe, Australia) (En,Fr,De,Es,It) (Demo).zip</t>
    </r>
  </si>
  <si>
    <r>
      <rPr>
        <rFont val="&quot;Helvetica Neue&quot;, Helvetica, Arial, sans-serif"/>
        <color rgb="FF1155CC"/>
        <sz val="11.0"/>
        <u/>
      </rPr>
      <t>Mario vs. Donkey Kong - Mini-Land Mayhem! (Japan) (Demo).zip</t>
    </r>
  </si>
  <si>
    <r>
      <rPr>
        <rFont val="&quot;Helvetica Neue&quot;, Helvetica, Arial, sans-serif"/>
        <color rgb="FF1155CC"/>
        <sz val="11.0"/>
        <u/>
      </rPr>
      <t>Mario vs. Donkey Kong - Mini-Land Mayhem! (USA) (Demo).zip</t>
    </r>
  </si>
  <si>
    <r>
      <rPr>
        <rFont val="&quot;Helvetica Neue&quot;, Helvetica, Arial, sans-serif"/>
        <color rgb="FF1155CC"/>
        <sz val="11.0"/>
        <u/>
      </rPr>
      <t>Mario vs. Donkey Kong 2 - March of the Minis (Europe) (En,Fr,De,Es,It) (Demo) (DS Broadcast).zip</t>
    </r>
  </si>
  <si>
    <r>
      <rPr>
        <rFont val="&quot;Helvetica Neue&quot;, Helvetica, Arial, sans-serif"/>
        <color rgb="FF1155CC"/>
        <sz val="11.0"/>
        <u/>
      </rPr>
      <t>Mario vs. Donkey Kong 2 - March of the Minis (Europe) (En,Fr,De,Es,It) (Demo) (DS Download Station).zip</t>
    </r>
  </si>
  <si>
    <r>
      <rPr>
        <rFont val="&quot;Helvetica Neue&quot;, Helvetica, Arial, sans-serif"/>
        <color rgb="FF1155CC"/>
        <sz val="11.0"/>
        <u/>
      </rPr>
      <t>Mario vs. Donkey Kong 2 - March of the Minis (USA) (Demo) (DS Broadcast).zip</t>
    </r>
  </si>
  <si>
    <r>
      <rPr>
        <rFont val="&quot;Helvetica Neue&quot;, Helvetica, Arial, sans-serif"/>
        <color rgb="FF1155CC"/>
        <sz val="11.0"/>
        <u/>
      </rPr>
      <t>Mario vs. Donkey Kong 2 - March of the Minis (USA) (Demo) (DS Download Station).zip</t>
    </r>
  </si>
  <si>
    <r>
      <rPr>
        <rFont val="&quot;Helvetica Neue&quot;, Helvetica, Arial, sans-serif"/>
        <color rgb="FF1155CC"/>
        <sz val="11.0"/>
        <u/>
      </rPr>
      <t>Mario vs. Donkey Kong 2 - MiniMini Daikoushin! (Japan) (Demo) (DS Broadcast).zip</t>
    </r>
  </si>
  <si>
    <r>
      <rPr>
        <rFont val="&quot;Helvetica Neue&quot;, Helvetica, Arial, sans-serif"/>
        <color rgb="FF1155CC"/>
        <sz val="11.0"/>
        <u/>
      </rPr>
      <t>Mas Brain Training del Dr. Kawashima - Cuantos anos tiene tu cerebro (Spain) (Demo).zip</t>
    </r>
  </si>
  <si>
    <r>
      <rPr>
        <rFont val="&quot;Helvetica Neue&quot;, Helvetica, Arial, sans-serif"/>
        <color rgb="FF1155CC"/>
        <sz val="11.0"/>
        <u/>
      </rPr>
      <t>Meer Brain Training van Dr. Kawashima - Hoe oud is jouw brein (Netherlands) (Demo).zip</t>
    </r>
  </si>
  <si>
    <r>
      <rPr>
        <rFont val="&quot;Helvetica Neue&quot;, Helvetica, Arial, sans-serif"/>
        <color rgb="FF1155CC"/>
        <sz val="11.0"/>
        <u/>
      </rPr>
      <t>Mega Man Star Force 2 - Battle Card - KngGrndeur (USA) (Rev 1) (Save Data).zip</t>
    </r>
  </si>
  <si>
    <r>
      <rPr>
        <rFont val="&quot;Helvetica Neue&quot;, Helvetica, Arial, sans-serif"/>
        <color rgb="FF1155CC"/>
        <sz val="11.0"/>
        <u/>
      </rPr>
      <t>Mega Man Star Force 2 - Battle Card - Le Mu (USA) (Rev 1) (Save Data).zip</t>
    </r>
  </si>
  <si>
    <r>
      <rPr>
        <rFont val="&quot;Helvetica Neue&quot;, Helvetica, Arial, sans-serif"/>
        <color rgb="FF1155CC"/>
        <sz val="11.0"/>
        <u/>
      </rPr>
      <t>Mega Man Star Force 2 - Brother - 1stMegaMan (USA) (Rev 1) (Save Data).zip</t>
    </r>
  </si>
  <si>
    <r>
      <rPr>
        <rFont val="&quot;Helvetica Neue&quot;, Helvetica, Arial, sans-serif"/>
        <color rgb="FF1155CC"/>
        <sz val="11.0"/>
        <u/>
      </rPr>
      <t>Mega Man Star Force 2 - Brother - L. M. Shin (USA) (Rev 1) (Save Data).zip</t>
    </r>
  </si>
  <si>
    <r>
      <rPr>
        <rFont val="&quot;Helvetica Neue&quot;, Helvetica, Arial, sans-serif"/>
        <color rgb="FF1155CC"/>
        <sz val="11.0"/>
        <u/>
      </rPr>
      <t>Mega Man Star Force 3 (USA) (Rev 1) (Demo).zip</t>
    </r>
  </si>
  <si>
    <r>
      <rPr>
        <rFont val="&quot;Helvetica Neue&quot;, Helvetica, Arial, sans-serif"/>
        <color rgb="FF1155CC"/>
        <sz val="11.0"/>
        <u/>
      </rPr>
      <t>Mega Man Star Force 3 - Battle Card - AcidArrest (USA) (Rev 1) (Save Data).zip</t>
    </r>
  </si>
  <si>
    <r>
      <rPr>
        <rFont val="&quot;Helvetica Neue&quot;, Helvetica, Arial, sans-serif"/>
        <color rgb="FF1155CC"/>
        <sz val="11.0"/>
        <u/>
      </rPr>
      <t>Mega Man Star Force 3 - Battle Card - CrimsonMeteor (USA) (Rev 1) (Save Data).zip</t>
    </r>
  </si>
  <si>
    <r>
      <rPr>
        <rFont val="&quot;Helvetica Neue&quot;, Helvetica, Arial, sans-serif"/>
        <color rgb="FF1155CC"/>
        <sz val="11.0"/>
        <u/>
      </rPr>
      <t>Metal Fight Beyblade - Choujou Kessen! - Big Bang Bladers (Japan) (Demo).zip</t>
    </r>
  </si>
  <si>
    <r>
      <rPr>
        <rFont val="&quot;Helvetica Neue&quot;, Helvetica, Arial, sans-serif"/>
        <color rgb="FF1155CC"/>
        <sz val="11.0"/>
        <u/>
      </rPr>
      <t>Metal Slug 7 (USA) (Video).zip</t>
    </r>
  </si>
  <si>
    <r>
      <rPr>
        <rFont val="&quot;Helvetica Neue&quot;, Helvetica, Arial, sans-serif"/>
        <color rgb="FF1155CC"/>
        <sz val="11.0"/>
        <u/>
      </rPr>
      <t>Meteos (Europe) (Demo) (DS Broadcast).zip</t>
    </r>
  </si>
  <si>
    <r>
      <rPr>
        <rFont val="&quot;Helvetica Neue&quot;, Helvetica, Arial, sans-serif"/>
        <color rgb="FF1155CC"/>
        <sz val="11.0"/>
        <u/>
      </rPr>
      <t>Meteos (USA) (Demo) (DS Broadcast).zip</t>
    </r>
  </si>
  <si>
    <r>
      <rPr>
        <rFont val="&quot;Helvetica Neue&quot;, Helvetica, Arial, sans-serif"/>
        <color rgb="FF1155CC"/>
        <sz val="11.0"/>
        <u/>
      </rPr>
      <t>Meteos (USA) (Demo) (Kiosk) (E3 2005).zip</t>
    </r>
  </si>
  <si>
    <r>
      <rPr>
        <rFont val="&quot;Helvetica Neue&quot;, Helvetica, Arial, sans-serif"/>
        <color rgb="FF1155CC"/>
        <sz val="11.0"/>
        <u/>
      </rPr>
      <t>Meteos (USA, Europe) (En,Fr,De,Es,It) (Demo).zip</t>
    </r>
  </si>
  <si>
    <r>
      <rPr>
        <rFont val="&quot;Helvetica Neue&quot;, Helvetica, Arial, sans-serif"/>
        <color rgb="FF1155CC"/>
        <sz val="11.0"/>
        <u/>
      </rPr>
      <t>Meteos - Disney Magic (Europe) (Demo) (DS Broadcast).zip</t>
    </r>
  </si>
  <si>
    <r>
      <rPr>
        <rFont val="&quot;Helvetica Neue&quot;, Helvetica, Arial, sans-serif"/>
        <color rgb="FF1155CC"/>
        <sz val="11.0"/>
        <u/>
      </rPr>
      <t>Meteos - Disney Magic (Japan) (Demo) (DS Broadcast).zip</t>
    </r>
  </si>
  <si>
    <r>
      <rPr>
        <rFont val="&quot;Helvetica Neue&quot;, Helvetica, Arial, sans-serif"/>
        <color rgb="FF1155CC"/>
        <sz val="11.0"/>
        <u/>
      </rPr>
      <t>Meteos - Disney Magic (USA) (Demo) (DS Broadcast).zip</t>
    </r>
  </si>
  <si>
    <r>
      <rPr>
        <rFont val="&quot;Helvetica Neue&quot;, Helvetica, Arial, sans-serif"/>
        <color rgb="FF1155CC"/>
        <sz val="11.0"/>
        <u/>
      </rPr>
      <t>Meteos - Disney Magic (USA) (Demo) (DS Download Station).zip</t>
    </r>
  </si>
  <si>
    <r>
      <rPr>
        <rFont val="&quot;Helvetica Neue&quot;, Helvetica, Arial, sans-serif"/>
        <color rgb="FF1155CC"/>
        <sz val="11.0"/>
        <u/>
      </rPr>
      <t>Meteos - Otameshi (Japan) (Demo) (DS Broadcast).zip</t>
    </r>
  </si>
  <si>
    <r>
      <rPr>
        <rFont val="&quot;Helvetica Neue&quot;, Helvetica, Arial, sans-serif"/>
        <color rgb="FF1155CC"/>
        <sz val="11.0"/>
        <u/>
      </rPr>
      <t>Meteos - Vs. Anasaze (Europe) (DS Broadcast).zip</t>
    </r>
  </si>
  <si>
    <r>
      <rPr>
        <rFont val="&quot;Helvetica Neue&quot;, Helvetica, Arial, sans-serif"/>
        <color rgb="FF1155CC"/>
        <sz val="11.0"/>
        <u/>
      </rPr>
      <t>Meteos - Vs. Anasaze (Japan) (DS Broadcast).zip</t>
    </r>
  </si>
  <si>
    <r>
      <rPr>
        <rFont val="&quot;Helvetica Neue&quot;, Helvetica, Arial, sans-serif"/>
        <color rgb="FF1155CC"/>
        <sz val="11.0"/>
        <u/>
      </rPr>
      <t>Meteos - Vs. Anasaze (USA) (DS Broadcast).zip</t>
    </r>
  </si>
  <si>
    <r>
      <rPr>
        <rFont val="&quot;Helvetica Neue&quot;, Helvetica, Arial, sans-serif"/>
        <color rgb="FF1155CC"/>
        <sz val="11.0"/>
        <u/>
      </rPr>
      <t>Meteos - Vs. Firen (Europe) (DS Broadcast).zip</t>
    </r>
  </si>
  <si>
    <r>
      <rPr>
        <rFont val="&quot;Helvetica Neue&quot;, Helvetica, Arial, sans-serif"/>
        <color rgb="FF1155CC"/>
        <sz val="11.0"/>
        <u/>
      </rPr>
      <t>Meteos - Vs. Firen (Japan) (DS Broadcast).zip</t>
    </r>
  </si>
  <si>
    <r>
      <rPr>
        <rFont val="&quot;Helvetica Neue&quot;, Helvetica, Arial, sans-serif"/>
        <color rgb="FF1155CC"/>
        <sz val="11.0"/>
        <u/>
      </rPr>
      <t>Meteos - Vs. Firen (USA) (DS Broadcast).zip</t>
    </r>
  </si>
  <si>
    <r>
      <rPr>
        <rFont val="&quot;Helvetica Neue&quot;, Helvetica, Arial, sans-serif"/>
        <color rgb="FF1155CC"/>
        <sz val="11.0"/>
        <u/>
      </rPr>
      <t>Meteos - Vs. Geolyte (Europe) (DS Broadcast).zip</t>
    </r>
  </si>
  <si>
    <r>
      <rPr>
        <rFont val="&quot;Helvetica Neue&quot;, Helvetica, Arial, sans-serif"/>
        <color rgb="FF1155CC"/>
        <sz val="11.0"/>
        <u/>
      </rPr>
      <t>Meteos - Vs. Geolyte (Japan) (DS Broadcast).zip</t>
    </r>
  </si>
  <si>
    <r>
      <rPr>
        <rFont val="&quot;Helvetica Neue&quot;, Helvetica, Arial, sans-serif"/>
        <color rgb="FF1155CC"/>
        <sz val="11.0"/>
        <u/>
      </rPr>
      <t>Meteos - Vs. Geolyte (USA) (DS Broadcast).zip</t>
    </r>
  </si>
  <si>
    <r>
      <rPr>
        <rFont val="&quot;Helvetica Neue&quot;, Helvetica, Arial, sans-serif"/>
        <color rgb="FF1155CC"/>
        <sz val="11.0"/>
        <u/>
      </rPr>
      <t>Meteos - Vs. Oleana (Europe) (DS Broadcast).zip</t>
    </r>
  </si>
  <si>
    <r>
      <rPr>
        <rFont val="&quot;Helvetica Neue&quot;, Helvetica, Arial, sans-serif"/>
        <color rgb="FF1155CC"/>
        <sz val="11.0"/>
        <u/>
      </rPr>
      <t>Meteos - Vs. Oleana (Japan) (DS Broadcast).zip</t>
    </r>
  </si>
  <si>
    <r>
      <rPr>
        <rFont val="&quot;Helvetica Neue&quot;, Helvetica, Arial, sans-serif"/>
        <color rgb="FF1155CC"/>
        <sz val="11.0"/>
        <u/>
      </rPr>
      <t>Meteos - Vs. Oleana (USA) (DS Broadcast).zip</t>
    </r>
  </si>
  <si>
    <r>
      <rPr>
        <rFont val="&quot;Helvetica Neue&quot;, Helvetica, Arial, sans-serif"/>
        <color rgb="FF1155CC"/>
        <sz val="11.0"/>
        <u/>
      </rPr>
      <t>Metroid Prime - Hunters (Europe) (Video).zip</t>
    </r>
  </si>
  <si>
    <r>
      <rPr>
        <rFont val="&quot;Helvetica Neue&quot;, Helvetica, Arial, sans-serif"/>
        <color rgb="FF1155CC"/>
        <sz val="11.0"/>
        <u/>
      </rPr>
      <t>Metroid Prime - Hunters (USA) (Video).zip</t>
    </r>
  </si>
  <si>
    <r>
      <rPr>
        <rFont val="&quot;Helvetica Neue&quot;, Helvetica, Arial, sans-serif"/>
        <color rgb="FF1155CC"/>
        <sz val="11.0"/>
        <u/>
      </rPr>
      <t>Metroid Prime - Hunters (USA, Europe) (En,Fr,De,Es,It) (Demo).zip</t>
    </r>
  </si>
  <si>
    <r>
      <rPr>
        <rFont val="&quot;Helvetica Neue&quot;, Helvetica, Arial, sans-serif"/>
        <color rgb="FF1155CC"/>
        <sz val="11.0"/>
        <u/>
      </rPr>
      <t>Mi Experto en Vocabulario (Spain) (Demo).zip</t>
    </r>
  </si>
  <si>
    <r>
      <rPr>
        <rFont val="&quot;Helvetica Neue&quot;, Helvetica, Arial, sans-serif"/>
        <color rgb="FF1155CC"/>
        <sz val="11.0"/>
        <u/>
      </rPr>
      <t>Mini English Training - Have Fun Improving Your Skills - For Beginners (Europe) (Fr,De,Es,It,Nl) (Demo).zip</t>
    </r>
  </si>
  <si>
    <r>
      <rPr>
        <rFont val="&quot;Helvetica Neue&quot;, Helvetica, Arial, sans-serif"/>
        <color rgb="FF1155CC"/>
        <sz val="11.0"/>
        <u/>
      </rPr>
      <t>Mini English Training - Have Fun Improving Your Skills - For Experts (Europe) (Fr,De,Es,It,Nl) (Demo).zip</t>
    </r>
  </si>
  <si>
    <r>
      <rPr>
        <rFont val="&quot;Helvetica Neue&quot;, Helvetica, Arial, sans-serif"/>
        <color rgb="FF1155CC"/>
        <sz val="11.0"/>
        <u/>
      </rPr>
      <t>Minna no Suizokukan (Japan) (Demo).zip</t>
    </r>
  </si>
  <si>
    <r>
      <rPr>
        <rFont val="&quot;Helvetica Neue&quot;, Helvetica, Arial, sans-serif"/>
        <color rgb="FF1155CC"/>
        <sz val="11.0"/>
        <u/>
      </rPr>
      <t>Miru Chikara o Jissen de Kitaeru - DS Medikara Training (Japan) (Demo) (DS Broadcast).zip</t>
    </r>
  </si>
  <si>
    <r>
      <rPr>
        <rFont val="&quot;Helvetica Neue&quot;, Helvetica, Arial, sans-serif"/>
        <color rgb="FF1155CC"/>
        <sz val="11.0"/>
        <u/>
      </rPr>
      <t>Miru Chikara o Jissen de Kitaeru - DS Mejikara Training - Otegaru-ban (Japan) (Demo) (Nintendo Channel).zip</t>
    </r>
  </si>
  <si>
    <r>
      <rPr>
        <rFont val="&quot;Helvetica Neue&quot;, Helvetica, Arial, sans-serif"/>
        <color rgb="FF1155CC"/>
        <sz val="11.0"/>
        <u/>
      </rPr>
      <t>Mirudake Ugoku Memo Chou (Japan).zip</t>
    </r>
  </si>
  <si>
    <r>
      <rPr>
        <rFont val="&quot;Helvetica Neue&quot;, Helvetica, Arial, sans-serif"/>
        <color rgb="FF1155CC"/>
        <sz val="11.0"/>
        <u/>
      </rPr>
      <t>Mon Coach Personnel - J'enrichis Mon Vocabulaire (France) (Demo).zip</t>
    </r>
  </si>
  <si>
    <r>
      <rPr>
        <rFont val="&quot;Helvetica Neue&quot;, Helvetica, Arial, sans-serif"/>
        <color rgb="FF1155CC"/>
        <sz val="11.0"/>
        <u/>
      </rPr>
      <t>Monsters vs Aliens (USA) (Rev 1) (Demo).zip</t>
    </r>
  </si>
  <si>
    <r>
      <rPr>
        <rFont val="&quot;Helvetica Neue&quot;, Helvetica, Arial, sans-serif"/>
        <color rgb="FF1155CC"/>
        <sz val="11.0"/>
        <u/>
      </rPr>
      <t>More Brain Training del Dr. Kawashima - Quanti anni ha il tuo cervello (Italy) (Demo).zip</t>
    </r>
  </si>
  <si>
    <r>
      <rPr>
        <rFont val="&quot;Helvetica Neue&quot;, Helvetica, Arial, sans-serif"/>
        <color rgb="FF1155CC"/>
        <sz val="11.0"/>
        <u/>
      </rPr>
      <t>More Brain Training from Dr Kawashima - How Old Is Your Brain - Vs. Training (Europe) (DS Broadcast).zip</t>
    </r>
  </si>
  <si>
    <r>
      <rPr>
        <rFont val="&quot;Helvetica Neue&quot;, Helvetica, Arial, sans-serif"/>
        <color rgb="FF1155CC"/>
        <sz val="11.0"/>
        <u/>
      </rPr>
      <t>More Brain Training from Dr Kawashima - How Old is Your Brain (Europe) (Demo).zip</t>
    </r>
  </si>
  <si>
    <r>
      <rPr>
        <rFont val="&quot;Helvetica Neue&quot;, Helvetica, Arial, sans-serif"/>
        <color rgb="FF1155CC"/>
        <sz val="11.0"/>
        <u/>
      </rPr>
      <t>Mummy, The - Tomb of the Dragon Emperor (USA) (En,Fr,De,Es,It) (Demo).zip</t>
    </r>
  </si>
  <si>
    <r>
      <rPr>
        <rFont val="&quot;Helvetica Neue&quot;, Helvetica, Arial, sans-serif"/>
        <color rgb="FF1155CC"/>
        <sz val="11.0"/>
        <u/>
      </rPr>
      <t>My DoItAll (USA) (Rev 1) (Demo).zip</t>
    </r>
  </si>
  <si>
    <r>
      <rPr>
        <rFont val="&quot;Helvetica Neue&quot;, Helvetica, Arial, sans-serif"/>
        <color rgb="FF1155CC"/>
        <sz val="11.0"/>
        <u/>
      </rPr>
      <t>My Healthy Cooking Coach - Oil &amp; Vinegar Salmon (USA) (Demo).zip</t>
    </r>
  </si>
  <si>
    <r>
      <rPr>
        <rFont val="&quot;Helvetica Neue&quot;, Helvetica, Arial, sans-serif"/>
        <color rgb="FF1155CC"/>
        <sz val="11.0"/>
        <u/>
      </rPr>
      <t>MySims (Europe) (En,Fr,De,Es,It) (Demo).zip</t>
    </r>
  </si>
  <si>
    <r>
      <rPr>
        <rFont val="&quot;Helvetica Neue&quot;, Helvetica, Arial, sans-serif"/>
        <color rgb="FF1155CC"/>
        <sz val="11.0"/>
        <u/>
      </rPr>
      <t>MySims (USA) (Demo).zip</t>
    </r>
  </si>
  <si>
    <r>
      <rPr>
        <rFont val="&quot;Helvetica Neue&quot;, Helvetica, Arial, sans-serif"/>
        <color rgb="FF1155CC"/>
        <sz val="11.0"/>
        <u/>
      </rPr>
      <t>MySims - Kingdom (USA) (En,Fr,Es) (Demo).zip</t>
    </r>
  </si>
  <si>
    <r>
      <rPr>
        <rFont val="&quot;Helvetica Neue&quot;, Helvetica, Arial, sans-serif"/>
        <color rgb="FF1155CC"/>
        <sz val="11.0"/>
        <u/>
      </rPr>
      <t>MySims - Party - Trial Version (USA) (En,Fr,Es) (Demo).zip</t>
    </r>
  </si>
  <si>
    <r>
      <rPr>
        <rFont val="&quot;Helvetica Neue&quot;, Helvetica, Arial, sans-serif"/>
        <color rgb="FF1155CC"/>
        <sz val="11.0"/>
        <u/>
      </rPr>
      <t>MySims - Racing (USA) (En,Fr,Es) (Rev 1) (Demo).zip</t>
    </r>
  </si>
  <si>
    <r>
      <rPr>
        <rFont val="&quot;Helvetica Neue&quot;, Helvetica, Arial, sans-serif"/>
        <color rgb="FF1155CC"/>
        <sz val="11.0"/>
        <u/>
      </rPr>
      <t>MySims SkyHeroes - Multiplayer (Europe) (DS Broadcast).zip</t>
    </r>
  </si>
  <si>
    <r>
      <rPr>
        <rFont val="&quot;Helvetica Neue&quot;, Helvetica, Arial, sans-serif"/>
        <color rgb="FF1155CC"/>
        <sz val="11.0"/>
        <u/>
      </rPr>
      <t>MySims SkyHeroes DS - Multiplayer (USA) (DS Broadcast).zip</t>
    </r>
  </si>
  <si>
    <r>
      <rPr>
        <rFont val="&quot;Helvetica Neue&quot;, Helvetica, Arial, sans-serif"/>
        <color rgb="FF1155CC"/>
        <sz val="11.0"/>
        <u/>
      </rPr>
      <t>My Word Coach (USA) (Demo).zip</t>
    </r>
  </si>
  <si>
    <r>
      <rPr>
        <rFont val="&quot;Helvetica Neue&quot;, Helvetica, Arial, sans-serif"/>
        <color rgb="FF1155CC"/>
        <sz val="11.0"/>
        <u/>
      </rPr>
      <t>My Word Coach - Develop Your Vocabulary (Europe) (Demo).zip</t>
    </r>
  </si>
  <si>
    <r>
      <rPr>
        <rFont val="&quot;Helvetica Neue&quot;, Helvetica, Arial, sans-serif"/>
        <color rgb="FF1155CC"/>
        <sz val="11.0"/>
        <u/>
      </rPr>
      <t>My Word Coach - Develop Your Vocabulary - Multiplayer (Europe) (DS Broadcast).zip</t>
    </r>
  </si>
  <si>
    <r>
      <rPr>
        <rFont val="&quot;Helvetica Neue&quot;, Helvetica, Arial, sans-serif"/>
        <color rgb="FF1155CC"/>
        <sz val="11.0"/>
        <u/>
      </rPr>
      <t>My Word Coach - Improving Your Vocabulary (USA) (Demo) (DS Broadcast).zip</t>
    </r>
  </si>
  <si>
    <r>
      <rPr>
        <rFont val="&quot;Helvetica Neue&quot;, Helvetica, Arial, sans-serif"/>
        <color rgb="FF1155CC"/>
        <sz val="11.0"/>
        <u/>
      </rPr>
      <t>My Word Coach - Improving Your Vocabulary - Multiplayer (USA) (DS Broadcast).zip</t>
    </r>
  </si>
  <si>
    <r>
      <rPr>
        <rFont val="&quot;Helvetica Neue&quot;, Helvetica, Arial, sans-serif"/>
        <color rgb="FF1155CC"/>
        <sz val="11.0"/>
        <u/>
      </rPr>
      <t>Mystery Case Files - MillionHeir (USA, Europe, Australia) (Demo).zip</t>
    </r>
  </si>
  <si>
    <r>
      <rPr>
        <rFont val="&quot;Helvetica Neue&quot;, Helvetica, Arial, sans-serif"/>
        <color rgb="FF1155CC"/>
        <sz val="11.0"/>
        <u/>
      </rPr>
      <t>Naruto Shippuden - Ninja Destiny 2 (USA) (Rev 1) (Demo).zip</t>
    </r>
  </si>
  <si>
    <r>
      <rPr>
        <rFont val="&quot;Helvetica Neue&quot;, Helvetica, Arial, sans-serif"/>
        <color rgb="FF1155CC"/>
        <sz val="11.0"/>
        <u/>
      </rPr>
      <t>New York Times Crosswords, The - Multiplayer (Europe) (DS Broadcast).zip</t>
    </r>
  </si>
  <si>
    <r>
      <rPr>
        <rFont val="&quot;Helvetica Neue&quot;, Helvetica, Arial, sans-serif"/>
        <color rgb="FF1155CC"/>
        <sz val="11.0"/>
        <u/>
      </rPr>
      <t>New York Times Crosswords, The - Multiplayer (USA) (DS Broadcast).zip</t>
    </r>
  </si>
  <si>
    <r>
      <rPr>
        <rFont val="&quot;Helvetica Neue&quot;, Helvetica, Arial, sans-serif"/>
        <color rgb="FF1155CC"/>
        <sz val="11.0"/>
        <u/>
      </rPr>
      <t>Nicktoons - Battle for Volcano Island - Multiplayer (USA) (DS Broadcast).zip</t>
    </r>
  </si>
  <si>
    <r>
      <rPr>
        <rFont val="&quot;Helvetica Neue&quot;, Helvetica, Arial, sans-serif"/>
        <color rgb="FF1155CC"/>
        <sz val="11.0"/>
        <u/>
      </rPr>
      <t>Nicola Kanshuu - Model Oshare Audition (Japan) (Rev 1) (Demo).zip</t>
    </r>
  </si>
  <si>
    <r>
      <rPr>
        <rFont val="&quot;Helvetica Neue&quot;, Helvetica, Arial, sans-serif"/>
        <color rgb="FF1155CC"/>
        <sz val="11.0"/>
        <u/>
      </rPr>
      <t>Nicola Kanshuu - Model Oshare Audition - Tsuika Data Haishinban - Erina (c) Design no T-Shirts (Japan) (Rev 1) (Save Data).zip</t>
    </r>
  </si>
  <si>
    <r>
      <rPr>
        <rFont val="&quot;Helvetica Neue&quot;, Helvetica, Arial, sans-serif"/>
        <color rgb="FF1155CC"/>
        <sz val="11.0"/>
        <u/>
      </rPr>
      <t>Nicola Kanshuu - Model Oshare Audition - Tsuika Data Haishinban - Meiku (c) Design no T-Shirts (Japan) (Rev 1) (Save Data).zip</t>
    </r>
  </si>
  <si>
    <r>
      <rPr>
        <rFont val="&quot;Helvetica Neue&quot;, Helvetica, Arial, sans-serif"/>
        <color rgb="FF1155CC"/>
        <sz val="11.0"/>
        <u/>
      </rPr>
      <t>Nihon Keizai Shinbunsha Kanshuu - Shiranai Mama dewa Son wo Suru - 'Mono ya Okane no Shikumi' DS (Japan) (Demo).zip</t>
    </r>
  </si>
  <si>
    <r>
      <rPr>
        <rFont val="&quot;Helvetica Neue&quot;, Helvetica, Arial, sans-serif"/>
        <color rgb="FF1155CC"/>
        <sz val="11.0"/>
        <u/>
      </rPr>
      <t>Ninja Gaiden - Dragon Sword (Europe, Australia) (Demo).zip</t>
    </r>
  </si>
  <si>
    <r>
      <rPr>
        <rFont val="&quot;Helvetica Neue&quot;, Helvetica, Arial, sans-serif"/>
        <color rgb="FF1155CC"/>
        <sz val="11.0"/>
        <u/>
      </rPr>
      <t>Ninja Gaiden - Dragon Sword (Japan) (Demo).zip</t>
    </r>
  </si>
  <si>
    <r>
      <rPr>
        <rFont val="&quot;Helvetica Neue&quot;, Helvetica, Arial, sans-serif"/>
        <color rgb="FF1155CC"/>
        <sz val="11.0"/>
        <u/>
      </rPr>
      <t>Ninja Gaiden - Dragon Sword (USA) (Demo) (DS Download Station Vol. 7).zip</t>
    </r>
  </si>
  <si>
    <r>
      <rPr>
        <rFont val="&quot;Helvetica Neue&quot;, Helvetica, Arial, sans-serif"/>
        <color rgb="FF1155CC"/>
        <sz val="11.0"/>
        <u/>
      </rPr>
      <t>Ninja Gaiden - Dragon Sword (USA) (Demo) (DS Download Station Vol. 9).zip</t>
    </r>
  </si>
  <si>
    <r>
      <rPr>
        <rFont val="&quot;Helvetica Neue&quot;, Helvetica, Arial, sans-serif"/>
        <color rgb="FF1155CC"/>
        <sz val="11.0"/>
        <u/>
      </rPr>
      <t>Nintendo DS Title Recommendation Program (USA) (Nintendo Channel).zip</t>
    </r>
  </si>
  <si>
    <r>
      <rPr>
        <rFont val="&quot;Helvetica Neue&quot;, Helvetica, Arial, sans-serif"/>
        <color rgb="FF1155CC"/>
        <sz val="11.0"/>
        <u/>
      </rPr>
      <t>Nintendo Presents - Crossword Collection (Europe, Australia) (Demo).zip</t>
    </r>
  </si>
  <si>
    <r>
      <rPr>
        <rFont val="&quot;Helvetica Neue&quot;, Helvetica, Arial, sans-serif"/>
        <color rgb="FF1155CC"/>
        <sz val="11.0"/>
        <u/>
      </rPr>
      <t>Nintendo Presents - Style Boutique - Trial Version (Europe, Australia) (Demo).zip</t>
    </r>
  </si>
  <si>
    <r>
      <rPr>
        <rFont val="&quot;Helvetica Neue&quot;, Helvetica, Arial, sans-serif"/>
        <color rgb="FF1155CC"/>
        <sz val="11.0"/>
        <u/>
      </rPr>
      <t>Nintendo Touch Golf - Birdie Challenge (Europe) (Demo).zip</t>
    </r>
  </si>
  <si>
    <r>
      <rPr>
        <rFont val="&quot;Helvetica Neue&quot;, Helvetica, Arial, sans-serif"/>
        <color rgb="FF1155CC"/>
        <sz val="11.0"/>
        <u/>
      </rPr>
      <t>Nintendo praesentiert - Style Boutique - Demo-Version (Germany) (Demo).zip</t>
    </r>
  </si>
  <si>
    <r>
      <rPr>
        <rFont val="&quot;Helvetica Neue&quot;, Helvetica, Arial, sans-serif"/>
        <color rgb="FF1155CC"/>
        <sz val="11.0"/>
        <u/>
      </rPr>
      <t>Nintendo presenta - Style Boutique - Version de prueba (Spain) (Demo).zip</t>
    </r>
  </si>
  <si>
    <r>
      <rPr>
        <rFont val="&quot;Helvetica Neue&quot;, Helvetica, Arial, sans-serif"/>
        <color rgb="FF1155CC"/>
        <sz val="11.0"/>
        <u/>
      </rPr>
      <t>Nintendo presenta - Style Boutique - Versione demo (Italy) (Demo).zip</t>
    </r>
  </si>
  <si>
    <r>
      <rPr>
        <rFont val="&quot;Helvetica Neue&quot;, Helvetica, Arial, sans-serif"/>
        <color rgb="FF1155CC"/>
        <sz val="11.0"/>
        <u/>
      </rPr>
      <t>Nintendo presente - La Maison du Style - Version demo (France) (Demo).zip</t>
    </r>
  </si>
  <si>
    <r>
      <rPr>
        <rFont val="&quot;Helvetica Neue&quot;, Helvetica, Arial, sans-serif"/>
        <color rgb="FF1155CC"/>
        <sz val="11.0"/>
        <u/>
      </rPr>
      <t>Okamiden - Chiisaki Taiyou (Japan) (Demo).zip</t>
    </r>
  </si>
  <si>
    <r>
      <rPr>
        <rFont val="&quot;Helvetica Neue&quot;, Helvetica, Arial, sans-serif"/>
        <color rgb="FF1155CC"/>
        <sz val="11.0"/>
        <u/>
      </rPr>
      <t>Okamiden - Trial Version (Europe) (Rev 1) (Demo).zip</t>
    </r>
  </si>
  <si>
    <r>
      <rPr>
        <rFont val="&quot;Helvetica Neue&quot;, Helvetica, Arial, sans-serif"/>
        <color rgb="FF1155CC"/>
        <sz val="11.0"/>
        <u/>
      </rPr>
      <t>Okamiden - Trial Version (USA) (Rev 1) (Demo) (DS Download Station).zip</t>
    </r>
  </si>
  <si>
    <r>
      <rPr>
        <rFont val="&quot;Helvetica Neue&quot;, Helvetica, Arial, sans-serif"/>
        <color rgb="FF1155CC"/>
        <sz val="11.0"/>
        <u/>
      </rPr>
      <t>Okamiden - Trial Version (USA) (Rev 2) (Demo) (Nintendo Channel).zip</t>
    </r>
  </si>
  <si>
    <r>
      <rPr>
        <rFont val="&quot;Helvetica Neue&quot;, Helvetica, Arial, sans-serif"/>
        <color rgb="FF1155CC"/>
        <sz val="11.0"/>
        <u/>
      </rPr>
      <t>One Piece - Gigant Battle! (Japan) (Rev 1) (Demo).zip</t>
    </r>
  </si>
  <si>
    <r>
      <rPr>
        <rFont val="&quot;Helvetica Neue&quot;, Helvetica, Arial, sans-serif"/>
        <color rgb="FF1155CC"/>
        <sz val="11.0"/>
        <u/>
      </rPr>
      <t>One Piece Gigant Battle 2 - Shin Sekai - Taikenban (Japan) (Demo).zip</t>
    </r>
  </si>
  <si>
    <r>
      <rPr>
        <rFont val="&quot;Helvetica Neue&quot;, Helvetica, Arial, sans-serif"/>
        <color rgb="FF1155CC"/>
        <sz val="11.0"/>
        <u/>
      </rPr>
      <t>Ototo (Japan) (Rev 3) (Nintendo Game Seminar 2009).zip</t>
    </r>
  </si>
  <si>
    <r>
      <rPr>
        <rFont val="&quot;Helvetica Neue&quot;, Helvetica, Arial, sans-serif"/>
        <color rgb="FF1155CC"/>
        <sz val="11.0"/>
        <u/>
      </rPr>
      <t>Over the Hedge (USA) (Video).zip</t>
    </r>
  </si>
  <si>
    <r>
      <rPr>
        <rFont val="&quot;Helvetica Neue&quot;, Helvetica, Arial, sans-serif"/>
        <color rgb="FF1155CC"/>
        <sz val="11.0"/>
        <u/>
      </rPr>
      <t>Panel de Pon DS (Japan) (Demo) (DS Broadcast).zip</t>
    </r>
  </si>
  <si>
    <r>
      <rPr>
        <rFont val="&quot;Helvetica Neue&quot;, Helvetica, Arial, sans-serif"/>
        <color rgb="FF1155CC"/>
        <sz val="11.0"/>
        <u/>
      </rPr>
      <t>Panel de Pon DS - Multiplayer (Japan) (DS Broadcast).zip</t>
    </r>
  </si>
  <si>
    <r>
      <rPr>
        <rFont val="&quot;Helvetica Neue&quot;, Helvetica, Arial, sans-serif"/>
        <color rgb="FF1155CC"/>
        <sz val="11.0"/>
        <u/>
      </rPr>
      <t>Pen 1 Grand Prix - Penguin no Mondai Special - Taikenban (Japan) (Demo).zip</t>
    </r>
  </si>
  <si>
    <r>
      <rPr>
        <rFont val="&quot;Helvetica Neue&quot;, Helvetica, Arial, sans-serif"/>
        <color rgb="FF1155CC"/>
        <sz val="11.0"/>
        <u/>
      </rPr>
      <t>Personal Trainer - Cooking - Lasagna (USA) (Demo).zip</t>
    </r>
  </si>
  <si>
    <r>
      <rPr>
        <rFont val="&quot;Helvetica Neue&quot;, Helvetica, Arial, sans-serif"/>
        <color rgb="FF1155CC"/>
        <sz val="11.0"/>
        <u/>
      </rPr>
      <t>Personal Trainer - Cooking - Macaroni and Cheese (USA) (Demo).zip</t>
    </r>
  </si>
  <si>
    <r>
      <rPr>
        <rFont val="&quot;Helvetica Neue&quot;, Helvetica, Arial, sans-serif"/>
        <color rgb="FF1155CC"/>
        <sz val="11.0"/>
        <u/>
      </rPr>
      <t>Personal Trainer - Math (USA) (Demo) (DS Download Station).zip</t>
    </r>
  </si>
  <si>
    <r>
      <rPr>
        <rFont val="&quot;Helvetica Neue&quot;, Helvetica, Arial, sans-serif"/>
        <color rgb="FF1155CC"/>
        <sz val="11.0"/>
        <u/>
      </rPr>
      <t>Personal Trainer - Math (USA) (Demo) (Nintendo Channel).zip</t>
    </r>
  </si>
  <si>
    <r>
      <rPr>
        <rFont val="&quot;Helvetica Neue&quot;, Helvetica, Arial, sans-serif"/>
        <color rgb="FF1155CC"/>
        <sz val="11.0"/>
        <u/>
      </rPr>
      <t>Personal Trainer - Math - Study Together (USA) (DS Broadcast).zip</t>
    </r>
  </si>
  <si>
    <r>
      <rPr>
        <rFont val="&quot;Helvetica Neue&quot;, Helvetica, Arial, sans-serif"/>
        <color rgb="FF1155CC"/>
        <sz val="11.0"/>
        <u/>
      </rPr>
      <t>Personal Trainer - Math - Study Together (USA) (Es) (DS Broadcast).zip</t>
    </r>
  </si>
  <si>
    <r>
      <rPr>
        <rFont val="&quot;Helvetica Neue&quot;, Helvetica, Arial, sans-serif"/>
        <color rgb="FF1155CC"/>
        <sz val="11.0"/>
        <u/>
      </rPr>
      <t>Personal Trainer - Math - Study Together (USA) (Fr) (DS Broadcast).zip</t>
    </r>
  </si>
  <si>
    <r>
      <rPr>
        <rFont val="&quot;Helvetica Neue&quot;, Helvetica, Arial, sans-serif"/>
        <color rgb="FF1155CC"/>
        <sz val="11.0"/>
        <u/>
      </rPr>
      <t>Picross 3D (Europe) (Demo) (DS Broadcast).zip</t>
    </r>
  </si>
  <si>
    <r>
      <rPr>
        <rFont val="&quot;Helvetica Neue&quot;, Helvetica, Arial, sans-serif"/>
        <color rgb="FF1155CC"/>
        <sz val="11.0"/>
        <u/>
      </rPr>
      <t>Picross 3D (Europe) (En,Fr,De,Es,It) (Demo).zip</t>
    </r>
  </si>
  <si>
    <r>
      <rPr>
        <rFont val="&quot;Helvetica Neue&quot;, Helvetica, Arial, sans-serif"/>
        <color rgb="FF1155CC"/>
        <sz val="11.0"/>
        <u/>
      </rPr>
      <t>Picross 3D (USA) (Demo) (DS Broadcast).zip</t>
    </r>
  </si>
  <si>
    <r>
      <rPr>
        <rFont val="&quot;Helvetica Neue&quot;, Helvetica, Arial, sans-serif"/>
        <color rgb="FF1155CC"/>
        <sz val="11.0"/>
        <u/>
      </rPr>
      <t>Picross 3D (USA) (Demo).zip</t>
    </r>
  </si>
  <si>
    <r>
      <rPr>
        <rFont val="&quot;Helvetica Neue&quot;, Helvetica, Arial, sans-serif"/>
        <color rgb="FF1155CC"/>
        <sz val="11.0"/>
        <u/>
      </rPr>
      <t>Picross DS (Europe) (En,Fr,De,Es,It) (Demo) (DS Download Station Vol. 5 + 6).zip</t>
    </r>
  </si>
  <si>
    <r>
      <rPr>
        <rFont val="&quot;Helvetica Neue&quot;, Helvetica, Arial, sans-serif"/>
        <color rgb="FF1155CC"/>
        <sz val="11.0"/>
        <u/>
      </rPr>
      <t>Picross DS (Europe, Australia) (En,Fr,De,Es,It) (Demo) (DS Download Station Vol. 4, Nintendo Channel).zip</t>
    </r>
  </si>
  <si>
    <r>
      <rPr>
        <rFont val="&quot;Helvetica Neue&quot;, Helvetica, Arial, sans-serif"/>
        <color rgb="FF1155CC"/>
        <sz val="11.0"/>
        <u/>
      </rPr>
      <t>Picross DS (USA) (Demo) (DS Download Station).zip</t>
    </r>
  </si>
  <si>
    <r>
      <rPr>
        <rFont val="&quot;Helvetica Neue&quot;, Helvetica, Arial, sans-serif"/>
        <color rgb="FF1155CC"/>
        <sz val="11.0"/>
        <u/>
      </rPr>
      <t>PictoImage (USA) (Demo).zip</t>
    </r>
  </si>
  <si>
    <r>
      <rPr>
        <rFont val="&quot;Helvetica Neue&quot;, Helvetica, Arial, sans-serif"/>
        <color rgb="FF1155CC"/>
        <sz val="11.0"/>
        <u/>
      </rPr>
      <t>Ping Pals (USA) (Demo).zip</t>
    </r>
  </si>
  <si>
    <r>
      <rPr>
        <rFont val="&quot;Helvetica Neue&quot;, Helvetica, Arial, sans-serif"/>
        <color rgb="FF1155CC"/>
        <sz val="11.0"/>
        <u/>
      </rPr>
      <t>Ping Pals - Multiplayer (Europe) (DS Broadcast).zip</t>
    </r>
  </si>
  <si>
    <r>
      <rPr>
        <rFont val="&quot;Helvetica Neue&quot;, Helvetica, Arial, sans-serif"/>
        <color rgb="FF1155CC"/>
        <sz val="11.0"/>
        <u/>
      </rPr>
      <t>Ping Pals - Multiplayer (France) (DS Broadcast).zip</t>
    </r>
  </si>
  <si>
    <r>
      <rPr>
        <rFont val="&quot;Helvetica Neue&quot;, Helvetica, Arial, sans-serif"/>
        <color rgb="FF1155CC"/>
        <sz val="11.0"/>
        <u/>
      </rPr>
      <t>Ping Pals - Multiplayer (Germany) (DS Broadcast).zip</t>
    </r>
  </si>
  <si>
    <r>
      <rPr>
        <rFont val="&quot;Helvetica Neue&quot;, Helvetica, Arial, sans-serif"/>
        <color rgb="FF1155CC"/>
        <sz val="11.0"/>
        <u/>
      </rPr>
      <t>Pirates of the Caribbean - At World's End (USA, Europe) (Demo).zip</t>
    </r>
  </si>
  <si>
    <r>
      <rPr>
        <rFont val="&quot;Helvetica Neue&quot;, Helvetica, Arial, sans-serif"/>
        <color rgb="FF1155CC"/>
        <sz val="11.0"/>
        <u/>
      </rPr>
      <t>Planet 51 - The Game - Multiplayer (Europe) (DS Broadcast).zip</t>
    </r>
  </si>
  <si>
    <r>
      <rPr>
        <rFont val="&quot;Helvetica Neue&quot;, Helvetica, Arial, sans-serif"/>
        <color rgb="FF1155CC"/>
        <sz val="11.0"/>
        <u/>
      </rPr>
      <t>Planet 51 - The Game - Multiplayer (USA) (DS Broadcast).zip</t>
    </r>
  </si>
  <si>
    <r>
      <rPr>
        <rFont val="&quot;Helvetica Neue&quot;, Helvetica, Arial, sans-serif"/>
        <color rgb="FF1155CC"/>
        <sz val="11.0"/>
        <u/>
      </rPr>
      <t>Planet Puzzle League (USA) (Demo) (DS Broadcast).zip</t>
    </r>
  </si>
  <si>
    <r>
      <rPr>
        <rFont val="&quot;Helvetica Neue&quot;, Helvetica, Arial, sans-serif"/>
        <color rgb="FF1155CC"/>
        <sz val="11.0"/>
        <u/>
      </rPr>
      <t>Planet Puzzle League (USA) (Demo) (DS Download Station).zip</t>
    </r>
  </si>
  <si>
    <r>
      <rPr>
        <rFont val="&quot;Helvetica Neue&quot;, Helvetica, Arial, sans-serif"/>
        <color rgb="FF1155CC"/>
        <sz val="11.0"/>
        <u/>
      </rPr>
      <t>Planet Puzzle League - Multiplayer (USA) (DS Broadcast).zip</t>
    </r>
  </si>
  <si>
    <r>
      <rPr>
        <rFont val="&quot;Helvetica Neue&quot;, Helvetica, Arial, sans-serif"/>
        <color rgb="FF1155CC"/>
        <sz val="11.0"/>
        <u/>
      </rPr>
      <t>Planetaria (Japan) (Nintendo Game Seminar 2010).zip</t>
    </r>
  </si>
  <si>
    <r>
      <rPr>
        <rFont val="&quot;Helvetica Neue&quot;, Helvetica, Arial, sans-serif"/>
        <color rgb="FF1155CC"/>
        <sz val="11.0"/>
        <u/>
      </rPr>
      <t>Pocket Monsters - Diamond &amp; Pearl - Shuufuku Program (Japan) (Rev 3) (Save Data).zip</t>
    </r>
  </si>
  <si>
    <r>
      <rPr>
        <rFont val="&quot;Helvetica Neue&quot;, Helvetica, Arial, sans-serif"/>
        <color rgb="FF1155CC"/>
        <sz val="11.0"/>
        <u/>
      </rPr>
      <t>Point Blank DS - Multiplayer (Europe) (En,Fr,De,Es) (DS Broadcast).zip</t>
    </r>
  </si>
  <si>
    <r>
      <rPr>
        <rFont val="&quot;Helvetica Neue&quot;, Helvetica, Arial, sans-serif"/>
        <color rgb="FF1155CC"/>
        <sz val="11.0"/>
        <u/>
      </rPr>
      <t>Point Blank DS - Multiplayer (USA) (Beta) (DS Broadcast).zip</t>
    </r>
  </si>
  <si>
    <r>
      <rPr>
        <rFont val="&quot;Helvetica Neue&quot;, Helvetica, Arial, sans-serif"/>
        <color rgb="FF1155CC"/>
        <sz val="11.0"/>
        <u/>
      </rPr>
      <t>Point Blank DS - Multiplayer (USA) (DS Broadcast).zip</t>
    </r>
  </si>
  <si>
    <r>
      <rPr>
        <rFont val="&quot;Helvetica Neue&quot;, Helvetica, Arial, sans-serif"/>
        <color rgb="FF1155CC"/>
        <sz val="11.0"/>
        <u/>
      </rPr>
      <t>Pokemon - Black Version + Pokemon - White Version (USA) (Video).zip</t>
    </r>
  </si>
  <si>
    <r>
      <rPr>
        <rFont val="&quot;Helvetica Neue&quot;, Helvetica, Arial, sans-serif"/>
        <color rgb="FF1155CC"/>
        <sz val="11.0"/>
        <u/>
      </rPr>
      <t>Pokemon - HeartGold Version + Pokemon - SoulSilver Version (USA) (Video).zip</t>
    </r>
  </si>
  <si>
    <r>
      <rPr>
        <rFont val="&quot;Helvetica Neue&quot;, Helvetica, Arial, sans-serif"/>
        <color rgb="FF1155CC"/>
        <sz val="11.0"/>
        <u/>
      </rPr>
      <t>Pokemon Battle Revolution (USA) (Video).zip</t>
    </r>
  </si>
  <si>
    <r>
      <rPr>
        <rFont val="&quot;Helvetica Neue&quot;, Helvetica, Arial, sans-serif"/>
        <color rgb="FF1155CC"/>
        <sz val="11.0"/>
        <u/>
      </rPr>
      <t>Pokemon Card Game - Asobikata DS - Download-ban (Japan) (Demo) (DS Broadcast).zip</t>
    </r>
  </si>
  <si>
    <r>
      <rPr>
        <rFont val="&quot;Helvetica Neue&quot;, Helvetica, Arial, sans-serif"/>
        <color rgb="FF1155CC"/>
        <sz val="11.0"/>
        <u/>
      </rPr>
      <t>Pokemon Card Game - Asobikata DS - Download-ban (Japan) (Demo) (Nintendo Channel).zip</t>
    </r>
  </si>
  <si>
    <r>
      <rPr>
        <rFont val="&quot;Helvetica Neue&quot;, Helvetica, Arial, sans-serif"/>
        <color rgb="FF1155CC"/>
        <sz val="11.0"/>
        <u/>
      </rPr>
      <t>Pokemon Donjon Mystere - Explorateurs du Ciel - Foret de l'Epreuve (France) (Demo).zip</t>
    </r>
  </si>
  <si>
    <r>
      <rPr>
        <rFont val="&quot;Helvetica Neue&quot;, Helvetica, Arial, sans-serif"/>
        <color rgb="FF1155CC"/>
        <sz val="11.0"/>
        <u/>
      </rPr>
      <t>Pokemon Donjon Mystere - Explorateurs du Ciel - Petites Prairies (France) (Demo).zip</t>
    </r>
  </si>
  <si>
    <r>
      <rPr>
        <rFont val="&quot;Helvetica Neue&quot;, Helvetica, Arial, sans-serif"/>
        <color rgb="FF1155CC"/>
        <sz val="11.0"/>
        <u/>
      </rPr>
      <t>Pokemon Donjon Mystere - Explorateurs du Ciel - Village Kecleon (France) (Demo).zip</t>
    </r>
  </si>
  <si>
    <r>
      <rPr>
        <rFont val="&quot;Helvetica Neue&quot;, Helvetica, Arial, sans-serif"/>
        <color rgb="FF1155CC"/>
        <sz val="11.0"/>
        <u/>
      </rPr>
      <t>Pokemon Fushigi no Dungeon - Ikuzo! Arashi no Boukendan - Controller (Japan) (WiiWare Broadcast).zip</t>
    </r>
  </si>
  <si>
    <r>
      <rPr>
        <rFont val="&quot;Helvetica Neue&quot;, Helvetica, Arial, sans-serif"/>
        <color rgb="FF1155CC"/>
        <sz val="11.0"/>
        <u/>
      </rPr>
      <t>Pokemon Fushigi no Dungeon - Mezase! Hikari no Boukendan - Controller (Japan) (WiiWare Broadcast).zip</t>
    </r>
  </si>
  <si>
    <r>
      <rPr>
        <rFont val="&quot;Helvetica Neue&quot;, Helvetica, Arial, sans-serif"/>
        <color rgb="FF1155CC"/>
        <sz val="11.0"/>
        <u/>
      </rPr>
      <t>Pokemon Fushigi no Dungeon - Susume! Honoo no Boukendan - Controller (Japan) (WiiWare Broadcast).zip</t>
    </r>
  </si>
  <si>
    <r>
      <rPr>
        <rFont val="&quot;Helvetica Neue&quot;, Helvetica, Arial, sans-serif"/>
        <color rgb="FF1155CC"/>
        <sz val="11.0"/>
        <u/>
      </rPr>
      <t>Pokemon Link! (Europe) (En,Fr,De,Es,It) (Demo).zip</t>
    </r>
  </si>
  <si>
    <r>
      <rPr>
        <rFont val="&quot;Helvetica Neue&quot;, Helvetica, Arial, sans-serif"/>
        <color rgb="FF1155CC"/>
        <sz val="11.0"/>
        <u/>
      </rPr>
      <t>Pokemon Link! Mini (Europe) (En,Fr,De,Es,It) (Demo) (DS Broadcast).zip</t>
    </r>
  </si>
  <si>
    <r>
      <rPr>
        <rFont val="&quot;Helvetica Neue&quot;, Helvetica, Arial, sans-serif"/>
        <color rgb="FF1155CC"/>
        <sz val="11.0"/>
        <u/>
      </rPr>
      <t>Pokemon Mundo misterioso - Exploradores del Cielo - Aldea Oculta del Tendero (Spain) (Demo).zip</t>
    </r>
  </si>
  <si>
    <r>
      <rPr>
        <rFont val="&quot;Helvetica Neue&quot;, Helvetica, Arial, sans-serif"/>
        <color rgb="FF1155CC"/>
        <sz val="11.0"/>
        <u/>
      </rPr>
      <t>Pokemon Mundo misterioso - Exploradores del Cielo - Bosque Brete (Spain) (Demo).zip</t>
    </r>
  </si>
  <si>
    <r>
      <rPr>
        <rFont val="&quot;Helvetica Neue&quot;, Helvetica, Arial, sans-serif"/>
        <color rgb="FF1155CC"/>
        <sz val="11.0"/>
        <u/>
      </rPr>
      <t>Pokemon Mundo misterioso - Exploradores del Cielo - Pradera Diminuta (Spain) (Demo).zip</t>
    </r>
  </si>
  <si>
    <r>
      <rPr>
        <rFont val="&quot;Helvetica Neue&quot;, Helvetica, Arial, sans-serif"/>
        <color rgb="FF1155CC"/>
        <sz val="11.0"/>
        <u/>
      </rPr>
      <t>Pokemon Mystery Dungeon - Esploratori del cielo - Piccole Lande (Italy) (Demo).zip</t>
    </r>
  </si>
  <si>
    <r>
      <rPr>
        <rFont val="&quot;Helvetica Neue&quot;, Helvetica, Arial, sans-serif"/>
        <color rgb="FF1155CC"/>
        <sz val="11.0"/>
        <u/>
      </rPr>
      <t>Pokemon Mystery Dungeon - Esploratori del cielo - Selva Intrepida (Italy) (Demo).zip</t>
    </r>
  </si>
  <si>
    <r>
      <rPr>
        <rFont val="&quot;Helvetica Neue&quot;, Helvetica, Arial, sans-serif"/>
        <color rgb="FF1155CC"/>
        <sz val="11.0"/>
        <u/>
      </rPr>
      <t>Pokemon Mystery Dungeon - Esploratori del cielo - Villaggio Kecleon (Italy) (Demo).zip</t>
    </r>
  </si>
  <si>
    <r>
      <rPr>
        <rFont val="&quot;Helvetica Neue&quot;, Helvetica, Arial, sans-serif"/>
        <color rgb="FF1155CC"/>
        <sz val="11.0"/>
        <u/>
      </rPr>
      <t>Pokemon Mystery Dungeon - Explorers of Sky - Challenge River (USA) (Demo).zip</t>
    </r>
  </si>
  <si>
    <r>
      <rPr>
        <rFont val="&quot;Helvetica Neue&quot;, Helvetica, Arial, sans-serif"/>
        <color rgb="FF1155CC"/>
        <sz val="11.0"/>
        <u/>
      </rPr>
      <t>Pokemon Mystery Dungeon - Explorers of Sky - Hidden Shopkeeper Village (Europe, Australia) (Demo).zip</t>
    </r>
  </si>
  <si>
    <r>
      <rPr>
        <rFont val="&quot;Helvetica Neue&quot;, Helvetica, Arial, sans-serif"/>
        <color rgb="FF1155CC"/>
        <sz val="11.0"/>
        <u/>
      </rPr>
      <t>Pokemon Mystery Dungeon - Explorers of Sky - Little Plains (Europe, Australia) (Demo).zip</t>
    </r>
  </si>
  <si>
    <r>
      <rPr>
        <rFont val="&quot;Helvetica Neue&quot;, Helvetica, Arial, sans-serif"/>
        <color rgb="FF1155CC"/>
        <sz val="11.0"/>
        <u/>
      </rPr>
      <t>Pokemon Mystery Dungeon - Explorers of Sky - Trial Forest (Europe, Australia) (Demo).zip</t>
    </r>
  </si>
  <si>
    <r>
      <rPr>
        <rFont val="&quot;Helvetica Neue&quot;, Helvetica, Arial, sans-serif"/>
        <color rgb="FF1155CC"/>
        <sz val="11.0"/>
        <u/>
      </rPr>
      <t>Pokemon Mystery Dungeon - Explorers of Time + Pokemon Mystery Dungeon - Explorers of Darkness (USA) (Video).zip</t>
    </r>
  </si>
  <si>
    <r>
      <rPr>
        <rFont val="&quot;Helvetica Neue&quot;, Helvetica, Arial, sans-serif"/>
        <color rgb="FF1155CC"/>
        <sz val="11.0"/>
        <u/>
      </rPr>
      <t>Pokemon Ranger - Guardian Signs (USA, Europe, Australia) (Demo).zip</t>
    </r>
  </si>
  <si>
    <r>
      <rPr>
        <rFont val="&quot;Helvetica Neue&quot;, Helvetica, Arial, sans-serif"/>
        <color rgb="FF1155CC"/>
        <sz val="11.0"/>
        <u/>
      </rPr>
      <t>Pokemon Ranger - Shadows of Almia (USA) (Video).zip</t>
    </r>
  </si>
  <si>
    <r>
      <rPr>
        <rFont val="&quot;Helvetica Neue&quot;, Helvetica, Arial, sans-serif"/>
        <color rgb="FF1155CC"/>
        <sz val="11.0"/>
        <u/>
      </rPr>
      <t>Pokemon Trose Petit (Japan) (Demo) (DS Broadcast).zip</t>
    </r>
  </si>
  <si>
    <r>
      <rPr>
        <rFont val="&quot;Helvetica Neue&quot;, Helvetica, Arial, sans-serif"/>
        <color rgb="FF1155CC"/>
        <sz val="11.0"/>
        <u/>
      </rPr>
      <t>Pokemon Trozei! (USA) (Demo).zip</t>
    </r>
  </si>
  <si>
    <r>
      <rPr>
        <rFont val="&quot;Helvetica Neue&quot;, Helvetica, Arial, sans-serif"/>
        <color rgb="FF1155CC"/>
        <sz val="11.0"/>
        <u/>
      </rPr>
      <t>Polarium (Europe) (Demo) (DS Broadcast).zip</t>
    </r>
  </si>
  <si>
    <r>
      <rPr>
        <rFont val="&quot;Helvetica Neue&quot;, Helvetica, Arial, sans-serif"/>
        <color rgb="FF1155CC"/>
        <sz val="11.0"/>
        <u/>
      </rPr>
      <t>Polarium (Europe) (En,Fr,De,Es,It) (Demo).zip</t>
    </r>
  </si>
  <si>
    <r>
      <rPr>
        <rFont val="&quot;Helvetica Neue&quot;, Helvetica, Arial, sans-serif"/>
        <color rgb="FF1155CC"/>
        <sz val="11.0"/>
        <u/>
      </rPr>
      <t>Polarium (USA) (Demo) (Kiosk) (E3 2005) [b].zip</t>
    </r>
  </si>
  <si>
    <r>
      <rPr>
        <rFont val="&quot;Helvetica Neue&quot;, Helvetica, Arial, sans-serif"/>
        <color rgb="FF1155CC"/>
        <sz val="11.0"/>
        <u/>
      </rPr>
      <t>Polarium (USA, Australia) (Demo) (DS Broadcast).zip</t>
    </r>
  </si>
  <si>
    <r>
      <rPr>
        <rFont val="&quot;Helvetica Neue&quot;, Helvetica, Arial, sans-serif"/>
        <color rgb="FF1155CC"/>
        <sz val="11.0"/>
        <u/>
      </rPr>
      <t>Pony Friends (Europe) (En,Fr,De,Es,It) (Demo).zip</t>
    </r>
  </si>
  <si>
    <r>
      <rPr>
        <rFont val="&quot;Helvetica Neue&quot;, Helvetica, Arial, sans-serif"/>
        <color rgb="FF1155CC"/>
        <sz val="11.0"/>
        <u/>
      </rPr>
      <t>Practise English! - Bon niveau d'anglais (France) (Demo).zip</t>
    </r>
  </si>
  <si>
    <r>
      <rPr>
        <rFont val="&quot;Helvetica Neue&quot;, Helvetica, Arial, sans-serif"/>
        <color rgb="FF1155CC"/>
        <sz val="11.0"/>
        <u/>
      </rPr>
      <t>Practise English! - Esperto (Italy) (Demo).zip</t>
    </r>
  </si>
  <si>
    <r>
      <rPr>
        <rFont val="&quot;Helvetica Neue&quot;, Helvetica, Arial, sans-serif"/>
        <color rgb="FF1155CC"/>
        <sz val="11.0"/>
        <u/>
      </rPr>
      <t>Practise English! - Faible niveau d'anglais (France) (Demo).zip</t>
    </r>
  </si>
  <si>
    <r>
      <rPr>
        <rFont val="&quot;Helvetica Neue&quot;, Helvetica, Arial, sans-serif"/>
        <color rgb="FF1155CC"/>
        <sz val="11.0"/>
        <u/>
      </rPr>
      <t>Practise English! - Fuer Anfaenger (Germany) (Demo).zip</t>
    </r>
  </si>
  <si>
    <r>
      <rPr>
        <rFont val="&quot;Helvetica Neue&quot;, Helvetica, Arial, sans-serif"/>
        <color rgb="FF1155CC"/>
        <sz val="11.0"/>
        <u/>
      </rPr>
      <t>Practise English! - Fuer Fortgeschrittene (Germany) (Demo).zip</t>
    </r>
  </si>
  <si>
    <r>
      <rPr>
        <rFont val="&quot;Helvetica Neue&quot;, Helvetica, Arial, sans-serif"/>
        <color rgb="FF1155CC"/>
        <sz val="11.0"/>
        <u/>
      </rPr>
      <t>Practise English! - Principiante (Italy) (Demo).zip</t>
    </r>
  </si>
  <si>
    <r>
      <rPr>
        <rFont val="&quot;Helvetica Neue&quot;, Helvetica, Arial, sans-serif"/>
        <color rgb="FF1155CC"/>
        <sz val="11.0"/>
        <u/>
      </rPr>
      <t>Practise English - Experto (Spain) (Demo).zip</t>
    </r>
  </si>
  <si>
    <r>
      <rPr>
        <rFont val="&quot;Helvetica Neue&quot;, Helvetica, Arial, sans-serif"/>
        <color rgb="FF1155CC"/>
        <sz val="11.0"/>
        <u/>
      </rPr>
      <t>Practise English - Principiante (Spain) (Demo).zip</t>
    </r>
  </si>
  <si>
    <r>
      <rPr>
        <rFont val="&quot;Helvetica Neue&quot;, Helvetica, Arial, sans-serif"/>
        <color rgb="FF1155CC"/>
        <sz val="11.0"/>
        <u/>
      </rPr>
      <t>Prince of Persia - The Fallen King (USA) (Demo).zip</t>
    </r>
  </si>
  <si>
    <r>
      <rPr>
        <rFont val="&quot;Helvetica Neue&quot;, Helvetica, Arial, sans-serif"/>
        <color rgb="FF1155CC"/>
        <sz val="11.0"/>
        <u/>
      </rPr>
      <t>Prince of Persia - The Forgotten Sands (Europe, Australia) (Rev 1) (Demo).zip</t>
    </r>
  </si>
  <si>
    <r>
      <rPr>
        <rFont val="&quot;Helvetica Neue&quot;, Helvetica, Arial, sans-serif"/>
        <color rgb="FF1155CC"/>
        <sz val="11.0"/>
        <u/>
      </rPr>
      <t>Prince of Persia - The Forgotten Sands (USA) (Demo).zip</t>
    </r>
  </si>
  <si>
    <r>
      <rPr>
        <rFont val="&quot;Helvetica Neue&quot;, Helvetica, Arial, sans-serif"/>
        <color rgb="FF1155CC"/>
        <sz val="11.0"/>
        <u/>
      </rPr>
      <t>Princess and the Frog, The (USA) (Demo) (Nintendo Channel).zip</t>
    </r>
  </si>
  <si>
    <r>
      <rPr>
        <rFont val="&quot;Helvetica Neue&quot;, Helvetica, Arial, sans-serif"/>
        <color rgb="FF1155CC"/>
        <sz val="11.0"/>
        <u/>
      </rPr>
      <t>Pro Yakyuu Famista DS 2010 (Japan) (Demo) (Nintendo Channel).zip</t>
    </r>
  </si>
  <si>
    <r>
      <rPr>
        <rFont val="&quot;Helvetica Neue&quot;, Helvetica, Arial, sans-serif"/>
        <color rgb="FF1155CC"/>
        <sz val="11.0"/>
        <u/>
      </rPr>
      <t>Professor Kageyama's Maths Training - The Hundred Cell Calculation Method (Europe) (Demo) (DS Download Station).zip</t>
    </r>
  </si>
  <si>
    <r>
      <rPr>
        <rFont val="&quot;Helvetica Neue&quot;, Helvetica, Arial, sans-serif"/>
        <color rgb="FF1155CC"/>
        <sz val="11.0"/>
        <u/>
      </rPr>
      <t>Professor Kageyama's Maths Training - The Hundred Cell Calculation Method (Europe, Australia) (Rev 3) (Demo) (Nintendo Channel).zip</t>
    </r>
  </si>
  <si>
    <r>
      <rPr>
        <rFont val="&quot;Helvetica Neue&quot;, Helvetica, Arial, sans-serif"/>
        <color rgb="FF1155CC"/>
        <sz val="11.0"/>
        <u/>
      </rPr>
      <t>Professor Kageyama's Maths Training - The Hundred Cell Calculation Method - Study Together (Europe) (DS Broadcast).zip</t>
    </r>
  </si>
  <si>
    <r>
      <rPr>
        <rFont val="&quot;Helvetica Neue&quot;, Helvetica, Arial, sans-serif"/>
        <color rgb="FF1155CC"/>
        <sz val="11.0"/>
        <u/>
      </rPr>
      <t>Professor Kageyama's Maths Training - The Hundred Cell Calculation Method - Study Together (Europe) (De) (DS Broadcast).zip</t>
    </r>
  </si>
  <si>
    <r>
      <rPr>
        <rFont val="&quot;Helvetica Neue&quot;, Helvetica, Arial, sans-serif"/>
        <color rgb="FF1155CC"/>
        <sz val="11.0"/>
        <u/>
      </rPr>
      <t>Professor Kageyama's Maths Training - The Hundred Cell Calculation Method - Study Together (Europe) (Es) (DS Broadcast).zip</t>
    </r>
  </si>
  <si>
    <r>
      <rPr>
        <rFont val="&quot;Helvetica Neue&quot;, Helvetica, Arial, sans-serif"/>
        <color rgb="FF1155CC"/>
        <sz val="11.0"/>
        <u/>
      </rPr>
      <t>Professor Kageyama's Maths Training - The Hundred Cell Calculation Method - Study Together (Europe) (Fr) (DS Broadcast).zip</t>
    </r>
  </si>
  <si>
    <r>
      <rPr>
        <rFont val="&quot;Helvetica Neue&quot;, Helvetica, Arial, sans-serif"/>
        <color rgb="FF1155CC"/>
        <sz val="11.0"/>
        <u/>
      </rPr>
      <t>Professor Kageyama's Maths Training - The Hundred Cell Calculation Method - Study Together (Europe) (It) (DS Broadcast).zip</t>
    </r>
  </si>
  <si>
    <r>
      <rPr>
        <rFont val="&quot;Helvetica Neue&quot;, Helvetica, Arial, sans-serif"/>
        <color rgb="FF1155CC"/>
        <sz val="11.0"/>
        <u/>
      </rPr>
      <t>Professor Layton and the Curious Village (USA) (Video) (DS Download Station Vol. 8).zip</t>
    </r>
  </si>
  <si>
    <r>
      <rPr>
        <rFont val="&quot;Helvetica Neue&quot;, Helvetica, Arial, sans-serif"/>
        <color rgb="FF1155CC"/>
        <sz val="11.0"/>
        <u/>
      </rPr>
      <t>Professor Layton and the Curious Village (USA) (Video) (DS Download Station Vol. 9 + 10).zip</t>
    </r>
  </si>
  <si>
    <r>
      <rPr>
        <rFont val="&quot;Helvetica Neue&quot;, Helvetica, Arial, sans-serif"/>
        <color rgb="FF1155CC"/>
        <sz val="11.0"/>
        <u/>
      </rPr>
      <t>Professor Layton and the Diabolical Box (USA) (Video).zip</t>
    </r>
  </si>
  <si>
    <r>
      <rPr>
        <rFont val="&quot;Helvetica Neue&quot;, Helvetica, Arial, sans-serif"/>
        <color rgb="FF1155CC"/>
        <sz val="11.0"/>
        <u/>
      </rPr>
      <t>Professor Layton and the Unwound Future (USA) (Video).zip</t>
    </r>
  </si>
  <si>
    <r>
      <rPr>
        <rFont val="&quot;Helvetica Neue&quot;, Helvetica, Arial, sans-serif"/>
        <color rgb="FF1155CC"/>
        <sz val="11.0"/>
        <u/>
      </rPr>
      <t>Programme d'Entrainement Cerebral avance du Dr Kawashima - Quel age a votre cerveau (France) (Demo).zip</t>
    </r>
  </si>
  <si>
    <r>
      <rPr>
        <rFont val="&quot;Helvetica Neue&quot;, Helvetica, Arial, sans-serif"/>
        <color rgb="FF1155CC"/>
        <sz val="11.0"/>
        <u/>
      </rPr>
      <t>Pull Pull Pullpy (Japan) (Nintendo Game Seminar 2010).zip</t>
    </r>
  </si>
  <si>
    <r>
      <rPr>
        <rFont val="&quot;Helvetica Neue&quot;, Helvetica, Arial, sans-serif"/>
        <color rgb="FF1155CC"/>
        <sz val="11.0"/>
        <u/>
      </rPr>
      <t>Puyo Puyo!! - Puyopuyo 20th Anniversary - Taikenban (Japan) (Rev 1) (Demo).zip</t>
    </r>
  </si>
  <si>
    <r>
      <rPr>
        <rFont val="&quot;Helvetica Neue&quot;, Helvetica, Arial, sans-serif"/>
        <color rgb="FF1155CC"/>
        <sz val="11.0"/>
        <u/>
      </rPr>
      <t>Puzzle Bobble Galaxy (Europe) (De) (Multiplayer) (DS Broadcast).zip</t>
    </r>
  </si>
  <si>
    <r>
      <rPr>
        <rFont val="&quot;Helvetica Neue&quot;, Helvetica, Arial, sans-serif"/>
        <color rgb="FF1155CC"/>
        <sz val="11.0"/>
        <u/>
      </rPr>
      <t>Puzzle Bobble Galaxy (Europe) (En) (Multiplayer) (DS Broadcast).zip</t>
    </r>
  </si>
  <si>
    <r>
      <rPr>
        <rFont val="&quot;Helvetica Neue&quot;, Helvetica, Arial, sans-serif"/>
        <color rgb="FF1155CC"/>
        <sz val="11.0"/>
        <u/>
      </rPr>
      <t>Puzzle Bobble Galaxy (Europe) (Es) (Multiplayer) (DS Broadcast).zip</t>
    </r>
  </si>
  <si>
    <r>
      <rPr>
        <rFont val="&quot;Helvetica Neue&quot;, Helvetica, Arial, sans-serif"/>
        <color rgb="FF1155CC"/>
        <sz val="11.0"/>
        <u/>
      </rPr>
      <t>Puzzle Bobble Galaxy (Europe) (Fr) (Multiplayer) (DS Broadcast).zip</t>
    </r>
  </si>
  <si>
    <r>
      <rPr>
        <rFont val="&quot;Helvetica Neue&quot;, Helvetica, Arial, sans-serif"/>
        <color rgb="FF1155CC"/>
        <sz val="11.0"/>
        <u/>
      </rPr>
      <t>Puzzle Bobble Galaxy (Europe) (It) (Multiplayer) (DS Broadcast).zip</t>
    </r>
  </si>
  <si>
    <r>
      <rPr>
        <rFont val="&quot;Helvetica Neue&quot;, Helvetica, Arial, sans-serif"/>
        <color rgb="FF1155CC"/>
        <sz val="11.0"/>
        <u/>
      </rPr>
      <t>Puzzle League DS (Europe) (Demo) (DS Broadcast).zip</t>
    </r>
  </si>
  <si>
    <r>
      <rPr>
        <rFont val="&quot;Helvetica Neue&quot;, Helvetica, Arial, sans-serif"/>
        <color rgb="FF1155CC"/>
        <sz val="11.0"/>
        <u/>
      </rPr>
      <t>Puzzle League DS (Europe) (En,Fr,De,Es,It) (Demo).zip</t>
    </r>
  </si>
  <si>
    <r>
      <rPr>
        <rFont val="&quot;Helvetica Neue&quot;, Helvetica, Arial, sans-serif"/>
        <color rgb="FF1155CC"/>
        <sz val="11.0"/>
        <u/>
      </rPr>
      <t>Puzzle League DS - Multiplayer (Europe) (DS Broadcast).zip</t>
    </r>
  </si>
  <si>
    <r>
      <rPr>
        <rFont val="&quot;Helvetica Neue&quot;, Helvetica, Arial, sans-serif"/>
        <color rgb="FF1155CC"/>
        <sz val="11.0"/>
        <u/>
      </rPr>
      <t>Quiz! Hexagon II - Taikenban (Japan) (Demo).zip</t>
    </r>
  </si>
  <si>
    <r>
      <rPr>
        <rFont val="&quot;Helvetica Neue&quot;, Helvetica, Arial, sans-serif"/>
        <color rgb="FF1155CC"/>
        <sz val="11.0"/>
        <u/>
      </rPr>
      <t>Rayman - Raving Rabbids 2 (Europe) (Demo).zip</t>
    </r>
  </si>
  <si>
    <r>
      <rPr>
        <rFont val="&quot;Helvetica Neue&quot;, Helvetica, Arial, sans-serif"/>
        <color rgb="FF1155CC"/>
        <sz val="11.0"/>
        <u/>
      </rPr>
      <t>Rayman - Raving Rabbids 2 (USA) (Demo).zip</t>
    </r>
  </si>
  <si>
    <r>
      <rPr>
        <rFont val="&quot;Helvetica Neue&quot;, Helvetica, Arial, sans-serif"/>
        <color rgb="FF1155CC"/>
        <sz val="11.0"/>
        <u/>
      </rPr>
      <t>Rhythm Heaven (USA, Europe, Australia) (Demo).zip</t>
    </r>
  </si>
  <si>
    <r>
      <rPr>
        <rFont val="&quot;Helvetica Neue&quot;, Helvetica, Arial, sans-serif"/>
        <color rgb="FF1155CC"/>
        <sz val="11.0"/>
        <u/>
      </rPr>
      <t>Rhythm Paradise (Europe) (Demo).zip</t>
    </r>
  </si>
  <si>
    <r>
      <rPr>
        <rFont val="&quot;Helvetica Neue&quot;, Helvetica, Arial, sans-serif"/>
        <color rgb="FF1155CC"/>
        <sz val="11.0"/>
        <u/>
      </rPr>
      <t>Rhythm Tengoku Gold - Taikenban (Japan) (Rev 1) (Demo).zip</t>
    </r>
  </si>
  <si>
    <r>
      <rPr>
        <rFont val="&quot;Helvetica Neue&quot;, Helvetica, Arial, sans-serif"/>
        <color rgb="FF1155CC"/>
        <sz val="11.0"/>
        <u/>
      </rPr>
      <t>Rittai Picross (Japan) (Demo).zip</t>
    </r>
  </si>
  <si>
    <r>
      <rPr>
        <rFont val="&quot;Helvetica Neue&quot;, Helvetica, Arial, sans-serif"/>
        <color rgb="FF1155CC"/>
        <sz val="11.0"/>
        <u/>
      </rPr>
      <t>Rittai Picross - 1-mon Otameshi-ban (Japan) (Demo) (DS Broadcast).zip</t>
    </r>
  </si>
  <si>
    <r>
      <rPr>
        <rFont val="&quot;Helvetica Neue&quot;, Helvetica, Arial, sans-serif"/>
        <color rgb="FF1155CC"/>
        <sz val="11.0"/>
        <u/>
      </rPr>
      <t>Rockman EXE - Operate Shooting Star - Taikenban (Japan) (Demo).zip</t>
    </r>
  </si>
  <si>
    <r>
      <rPr>
        <rFont val="&quot;Helvetica Neue&quot;, Helvetica, Arial, sans-serif"/>
        <color rgb="FF1155CC"/>
        <sz val="11.0"/>
        <u/>
      </rPr>
      <t>Rockman EXE - Operate Shooting Star - Tsuika Data Haishinban - Battle Chip - Burai B (Japan) (Save Data).zip</t>
    </r>
  </si>
  <si>
    <r>
      <rPr>
        <rFont val="&quot;Helvetica Neue&quot;, Helvetica, Arial, sans-serif"/>
        <color rgb="FF1155CC"/>
        <sz val="11.0"/>
        <u/>
      </rPr>
      <t>Rockman EXE - Operate Shooting Star - Tsuika Data Haishinban - Battle Chip - Forte F (Japan) (Save Data).zip</t>
    </r>
  </si>
  <si>
    <r>
      <rPr>
        <rFont val="&quot;Helvetica Neue&quot;, Helvetica, Arial, sans-serif"/>
        <color rgb="FF1155CC"/>
        <sz val="11.0"/>
        <u/>
      </rPr>
      <t>Rooms - Fushigi na Ugoku Heya - Taikenban (Japan) (Demo).zip</t>
    </r>
  </si>
  <si>
    <r>
      <rPr>
        <rFont val="&quot;Helvetica Neue&quot;, Helvetica, Arial, sans-serif"/>
        <color rgb="FF1155CC"/>
        <sz val="11.0"/>
        <u/>
      </rPr>
      <t>Rooms - The Main Building (Europe, Australia) (Demo).zip</t>
    </r>
  </si>
  <si>
    <r>
      <rPr>
        <rFont val="&quot;Helvetica Neue&quot;, Helvetica, Arial, sans-serif"/>
        <color rgb="FF1155CC"/>
        <sz val="11.0"/>
        <u/>
      </rPr>
      <t>Rooms - The Main Building (France) (Demo).zip</t>
    </r>
  </si>
  <si>
    <r>
      <rPr>
        <rFont val="&quot;Helvetica Neue&quot;, Helvetica, Arial, sans-serif"/>
        <color rgb="FF1155CC"/>
        <sz val="11.0"/>
        <u/>
      </rPr>
      <t>Rooms - The Main Building (Germany) (Demo).zip</t>
    </r>
  </si>
  <si>
    <r>
      <rPr>
        <rFont val="&quot;Helvetica Neue&quot;, Helvetica, Arial, sans-serif"/>
        <color rgb="FF1155CC"/>
        <sz val="11.0"/>
        <u/>
      </rPr>
      <t>Rooms - The Main Building (Italy) (Demo).zip</t>
    </r>
  </si>
  <si>
    <r>
      <rPr>
        <rFont val="&quot;Helvetica Neue&quot;, Helvetica, Arial, sans-serif"/>
        <color rgb="FF1155CC"/>
        <sz val="11.0"/>
        <u/>
      </rPr>
      <t>Rooms - The Main Building (Spain) (Demo).zip</t>
    </r>
  </si>
  <si>
    <r>
      <rPr>
        <rFont val="&quot;Helvetica Neue&quot;, Helvetica, Arial, sans-serif"/>
        <color rgb="FF1155CC"/>
        <sz val="11.0"/>
        <u/>
      </rPr>
      <t>Rooms - The Main Building (USA) (Demo).zip</t>
    </r>
  </si>
  <si>
    <r>
      <rPr>
        <rFont val="&quot;Helvetica Neue&quot;, Helvetica, Arial, sans-serif"/>
        <color rgb="FF1155CC"/>
        <sz val="11.0"/>
        <u/>
      </rPr>
      <t>SD Gundam Sangoku Den - Brave Battle Warriors - Shin Militia Taisen - Taikenban (Japan) (Rev 1) (Demo).zip</t>
    </r>
  </si>
  <si>
    <r>
      <rPr>
        <rFont val="&quot;Helvetica Neue&quot;, Helvetica, Arial, sans-serif"/>
        <color rgb="FF1155CC"/>
        <sz val="11.0"/>
        <u/>
      </rPr>
      <t>Sarainneun Yeongeoro Ganghaejineun Siljeon! - DS Yeongeo Sammaegyeong - For Beginners (Korea) (Demo) (DS Broadcast).zip</t>
    </r>
  </si>
  <si>
    <r>
      <rPr>
        <rFont val="&quot;Helvetica Neue&quot;, Helvetica, Arial, sans-serif"/>
        <color rgb="FF1155CC"/>
        <sz val="11.0"/>
        <u/>
      </rPr>
      <t>Sarainneun Yeongeoro Ganghaejineun Siljeon! - DS Yeongeo Sammaegyeong - For Experts (Korea) (Demo) (DS Broadcast).zip</t>
    </r>
  </si>
  <si>
    <r>
      <rPr>
        <rFont val="&quot;Helvetica Neue&quot;, Helvetica, Arial, sans-serif"/>
        <color rgb="FF1155CC"/>
        <sz val="11.0"/>
        <u/>
      </rPr>
      <t>Secret Saturdays, The - Beasts of the 5th Sun - Character Unlock (USA) (En,Fr,Es) (Rev 5) (Save Data).zip</t>
    </r>
  </si>
  <si>
    <r>
      <rPr>
        <rFont val="&quot;Helvetica Neue&quot;, Helvetica, Arial, sans-serif"/>
        <color rgb="FF1155CC"/>
        <sz val="11.0"/>
        <u/>
      </rPr>
      <t>Sekai no Gohan - Shaberu! DS Oryouri Navi - Download Taikenban Shuuroku Navi - Toriniku no Chilindron (Japan) (Demo).zip</t>
    </r>
  </si>
  <si>
    <r>
      <rPr>
        <rFont val="&quot;Helvetica Neue&quot;, Helvetica, Arial, sans-serif"/>
        <color rgb="FF1155CC"/>
        <sz val="11.0"/>
        <u/>
      </rPr>
      <t>Shorts (Europe) (Demo).zip</t>
    </r>
  </si>
  <si>
    <r>
      <rPr>
        <rFont val="&quot;Helvetica Neue&quot;, Helvetica, Arial, sans-serif"/>
        <color rgb="FF1155CC"/>
        <sz val="11.0"/>
        <u/>
      </rPr>
      <t>Shrek - Forever After (USA) (Demo).zip</t>
    </r>
  </si>
  <si>
    <r>
      <rPr>
        <rFont val="&quot;Helvetica Neue&quot;, Helvetica, Arial, sans-serif"/>
        <color rgb="FF1155CC"/>
        <sz val="11.0"/>
        <u/>
      </rPr>
      <t>Shrek - Ogres &amp; Dronkeys (USA) (Video).zip</t>
    </r>
  </si>
  <si>
    <r>
      <rPr>
        <rFont val="&quot;Helvetica Neue&quot;, Helvetica, Arial, sans-serif"/>
        <color rgb="FF1155CC"/>
        <sz val="11.0"/>
        <u/>
      </rPr>
      <t>Shrek the Third (USA) (Demo).zip</t>
    </r>
  </si>
  <si>
    <r>
      <rPr>
        <rFont val="&quot;Helvetica Neue&quot;, Helvetica, Arial, sans-serif"/>
        <color rgb="FF1155CC"/>
        <sz val="11.0"/>
        <u/>
      </rPr>
      <t>Shunkan Puzz Loop (Japan) (Multiplayer) (DS Broadcast).zip</t>
    </r>
  </si>
  <si>
    <r>
      <rPr>
        <rFont val="&quot;Helvetica Neue&quot;, Helvetica, Arial, sans-serif"/>
        <color rgb="FF1155CC"/>
        <sz val="11.0"/>
        <u/>
      </rPr>
      <t>Sight Training - Enjoy Exercising And Relaxing Your Eyes (Europe) (Demo).zip</t>
    </r>
  </si>
  <si>
    <r>
      <rPr>
        <rFont val="&quot;Helvetica Neue&quot;, Helvetica, Arial, sans-serif"/>
        <color rgb="FF1155CC"/>
        <sz val="11.0"/>
        <u/>
      </rPr>
      <t>Sight Training - Enjoy Exercising and Relaxing Your Eyes (Europe) (De) (Demo) (DS Broadcast).zip</t>
    </r>
  </si>
  <si>
    <r>
      <rPr>
        <rFont val="&quot;Helvetica Neue&quot;, Helvetica, Arial, sans-serif"/>
        <color rgb="FF1155CC"/>
        <sz val="11.0"/>
        <u/>
      </rPr>
      <t>Sight Training - Enjoy Exercising and Relaxing Your Eyes (Europe) (Demo) (DS Broadcast).zip</t>
    </r>
  </si>
  <si>
    <r>
      <rPr>
        <rFont val="&quot;Helvetica Neue&quot;, Helvetica, Arial, sans-serif"/>
        <color rgb="FF1155CC"/>
        <sz val="11.0"/>
        <u/>
      </rPr>
      <t>Sight Training - Enjoy Exercising and Relaxing Your Eyes (Europe) (Es) (Demo) (DS Broadcast).zip</t>
    </r>
  </si>
  <si>
    <r>
      <rPr>
        <rFont val="&quot;Helvetica Neue&quot;, Helvetica, Arial, sans-serif"/>
        <color rgb="FF1155CC"/>
        <sz val="11.0"/>
        <u/>
      </rPr>
      <t>Sight Training - Enjoy Exercising and Relaxing Your Eyes (Europe) (Fr) (Demo) (DS Broadcast).zip</t>
    </r>
  </si>
  <si>
    <r>
      <rPr>
        <rFont val="&quot;Helvetica Neue&quot;, Helvetica, Arial, sans-serif"/>
        <color rgb="FF1155CC"/>
        <sz val="11.0"/>
        <u/>
      </rPr>
      <t>Sight Training - Enjoy Exercising and Relaxing Your Eyes (Europe) (It) (Demo) (DS Broadcast).zip</t>
    </r>
  </si>
  <si>
    <r>
      <rPr>
        <rFont val="&quot;Helvetica Neue&quot;, Helvetica, Arial, sans-serif"/>
        <color rgb="FF1155CC"/>
        <sz val="11.0"/>
        <u/>
      </rPr>
      <t>Simple Wii Series Vol. 3 - The Casino Party (Japan) (Wii Broadcast).zip</t>
    </r>
  </si>
  <si>
    <r>
      <rPr>
        <rFont val="&quot;Helvetica Neue&quot;, Helvetica, Arial, sans-serif"/>
        <color rgb="FF1155CC"/>
        <sz val="11.0"/>
        <u/>
      </rPr>
      <t>Sonic &amp; Sega All-Stars Racing (Europe, Australia) (Demo).zip</t>
    </r>
  </si>
  <si>
    <r>
      <rPr>
        <rFont val="&quot;Helvetica Neue&quot;, Helvetica, Arial, sans-serif"/>
        <color rgb="FF1155CC"/>
        <sz val="11.0"/>
        <u/>
      </rPr>
      <t>Sonic &amp; Sega All-Stars Racing (USA) (En,Fr,Es) (Demo).zip</t>
    </r>
  </si>
  <si>
    <r>
      <rPr>
        <rFont val="&quot;Helvetica Neue&quot;, Helvetica, Arial, sans-serif"/>
        <color rgb="FF1155CC"/>
        <sz val="11.0"/>
        <u/>
      </rPr>
      <t>Sonic Colors (USA) (En,Fr,Es) (Rev 1) (Demo).zip</t>
    </r>
  </si>
  <si>
    <r>
      <rPr>
        <rFont val="&quot;Helvetica Neue&quot;, Helvetica, Arial, sans-serif"/>
        <color rgb="FF1155CC"/>
        <sz val="11.0"/>
        <u/>
      </rPr>
      <t>Sonic Colors (World) (Multiplayer) (DS Broadcast).zip</t>
    </r>
  </si>
  <si>
    <r>
      <rPr>
        <rFont val="&quot;Helvetica Neue&quot;, Helvetica, Arial, sans-serif"/>
        <color rgb="FF1155CC"/>
        <sz val="11.0"/>
        <u/>
      </rPr>
      <t>Sonic Colors - Taikenban (Japan) (Demo).zip</t>
    </r>
  </si>
  <si>
    <r>
      <rPr>
        <rFont val="&quot;Helvetica Neue&quot;, Helvetica, Arial, sans-serif"/>
        <color rgb="FF1155CC"/>
        <sz val="11.0"/>
        <u/>
      </rPr>
      <t>Sonic Colours (Europe, Australia) (En,Fr,De,Es,It) (Rev 1) (Demo).zip</t>
    </r>
  </si>
  <si>
    <r>
      <rPr>
        <rFont val="&quot;Helvetica Neue&quot;, Helvetica, Arial, sans-serif"/>
        <color rgb="FF1155CC"/>
        <sz val="11.0"/>
        <u/>
      </rPr>
      <t>Sonic Rush (Japan) (En,Ja,Fr,De,Es,It) (Demo) (DS Broadcast).zip</t>
    </r>
  </si>
  <si>
    <r>
      <rPr>
        <rFont val="&quot;Helvetica Neue&quot;, Helvetica, Arial, sans-serif"/>
        <color rgb="FF1155CC"/>
        <sz val="11.0"/>
        <u/>
      </rPr>
      <t>Sonic Rush (Japan) (En,Ja,Fr,De,Es,It) (Multiplayer) (DS Broadcast).zip</t>
    </r>
  </si>
  <si>
    <r>
      <rPr>
        <rFont val="&quot;Helvetica Neue&quot;, Helvetica, Arial, sans-serif"/>
        <color rgb="FF1155CC"/>
        <sz val="11.0"/>
        <u/>
      </rPr>
      <t>Sonic Rush (USA, Europe) (Demo) (DS Broadcast).zip</t>
    </r>
  </si>
  <si>
    <r>
      <rPr>
        <rFont val="&quot;Helvetica Neue&quot;, Helvetica, Arial, sans-serif"/>
        <color rgb="FF1155CC"/>
        <sz val="11.0"/>
        <u/>
      </rPr>
      <t>Sonic Rush (USA, Europe) (Multiplayer) (DS Broadcast).zip</t>
    </r>
  </si>
  <si>
    <r>
      <rPr>
        <rFont val="&quot;Helvetica Neue&quot;, Helvetica, Arial, sans-serif"/>
        <color rgb="FF1155CC"/>
        <sz val="11.0"/>
        <u/>
      </rPr>
      <t>Soul Bubbles (Europe) (Demo).zip</t>
    </r>
  </si>
  <si>
    <r>
      <rPr>
        <rFont val="&quot;Helvetica Neue&quot;, Helvetica, Arial, sans-serif"/>
        <color rgb="FF1155CC"/>
        <sz val="11.0"/>
        <u/>
      </rPr>
      <t>Soul Bubbles (USA) (Demo).zip</t>
    </r>
  </si>
  <si>
    <r>
      <rPr>
        <rFont val="&quot;Helvetica Neue&quot;, Helvetica, Arial, sans-serif"/>
        <color rgb="FF1155CC"/>
        <sz val="11.0"/>
        <u/>
      </rPr>
      <t>Space Bust-a-Move (USA) (De) (Multiplayer) (DS Broadcast).zip</t>
    </r>
  </si>
  <si>
    <r>
      <rPr>
        <rFont val="&quot;Helvetica Neue&quot;, Helvetica, Arial, sans-serif"/>
        <color rgb="FF1155CC"/>
        <sz val="11.0"/>
        <u/>
      </rPr>
      <t>Space Bust-a-Move (USA) (Es) (Multiplayer) (DS Broadcast).zip</t>
    </r>
  </si>
  <si>
    <r>
      <rPr>
        <rFont val="&quot;Helvetica Neue&quot;, Helvetica, Arial, sans-serif"/>
        <color rgb="FF1155CC"/>
        <sz val="11.0"/>
        <u/>
      </rPr>
      <t>Space Bust-a-Move (USA) (Fr) (Multiplayer) (DS Broadcast).zip</t>
    </r>
  </si>
  <si>
    <r>
      <rPr>
        <rFont val="&quot;Helvetica Neue&quot;, Helvetica, Arial, sans-serif"/>
        <color rgb="FF1155CC"/>
        <sz val="11.0"/>
        <u/>
      </rPr>
      <t>Space Bust-a-Move (USA) (It) (Multiplayer) (DS Broadcast).zip</t>
    </r>
  </si>
  <si>
    <r>
      <rPr>
        <rFont val="&quot;Helvetica Neue&quot;, Helvetica, Arial, sans-serif"/>
        <color rgb="FF1155CC"/>
        <sz val="11.0"/>
        <u/>
      </rPr>
      <t>Space Bust-a-Move - Multiplayer (USA) (En) (Multiplayer) (DS Broadcast).zip</t>
    </r>
  </si>
  <si>
    <r>
      <rPr>
        <rFont val="&quot;Helvetica Neue&quot;, Helvetica, Arial, sans-serif"/>
        <color rgb="FF1155CC"/>
        <sz val="11.0"/>
        <u/>
      </rPr>
      <t>Space Puzzle Bobble (Japan) (Multiplayer) (DS Broadcast).zip</t>
    </r>
  </si>
  <si>
    <r>
      <rPr>
        <rFont val="&quot;Helvetica Neue&quot;, Helvetica, Arial, sans-serif"/>
        <color rgb="FF1155CC"/>
        <sz val="11.0"/>
        <u/>
      </rPr>
      <t>Spectrobes (Europe) (Video).zip</t>
    </r>
  </si>
  <si>
    <r>
      <rPr>
        <rFont val="&quot;Helvetica Neue&quot;, Helvetica, Arial, sans-serif"/>
        <color rgb="FF1155CC"/>
        <sz val="11.0"/>
        <u/>
      </rPr>
      <t>Spectrobes (USA) (Video).zip</t>
    </r>
  </si>
  <si>
    <r>
      <rPr>
        <rFont val="&quot;Helvetica Neue&quot;, Helvetica, Arial, sans-serif"/>
        <color rgb="FF1155CC"/>
        <sz val="11.0"/>
        <u/>
      </rPr>
      <t>Spider-Man - Friend or Foe (USA) (Video).zip</t>
    </r>
  </si>
  <si>
    <r>
      <rPr>
        <rFont val="&quot;Helvetica Neue&quot;, Helvetica, Arial, sans-serif"/>
        <color rgb="FF1155CC"/>
        <sz val="11.0"/>
        <u/>
      </rPr>
      <t>Spider-Man 3 (USA) (Demo).zip</t>
    </r>
  </si>
  <si>
    <r>
      <rPr>
        <rFont val="&quot;Helvetica Neue&quot;, Helvetica, Arial, sans-serif"/>
        <color rgb="FF1155CC"/>
        <sz val="11.0"/>
        <u/>
      </rPr>
      <t>Spiderwick Chronicles, The (USA, Europe) (En,Fr,De,Es,It) (Demo).zip</t>
    </r>
  </si>
  <si>
    <r>
      <rPr>
        <rFont val="&quot;Helvetica Neue&quot;, Helvetica, Arial, sans-serif"/>
        <color rgb="FF1155CC"/>
        <sz val="11.0"/>
        <u/>
      </rPr>
      <t>SpongeBob's Truth or Square (Europe) (Demo).zip</t>
    </r>
  </si>
  <si>
    <r>
      <rPr>
        <rFont val="&quot;Helvetica Neue&quot;, Helvetica, Arial, sans-serif"/>
        <color rgb="FF1155CC"/>
        <sz val="11.0"/>
        <u/>
      </rPr>
      <t>SpongeBob's Truth or Square (USA) (Demo) (DS Download Station).zip</t>
    </r>
  </si>
  <si>
    <r>
      <rPr>
        <rFont val="&quot;Helvetica Neue&quot;, Helvetica, Arial, sans-serif"/>
        <color rgb="FF1155CC"/>
        <sz val="11.0"/>
        <u/>
      </rPr>
      <t>SpongeBob's Truth or Square (USA) (Demo) (Nintendo Channel).zip</t>
    </r>
  </si>
  <si>
    <r>
      <rPr>
        <rFont val="&quot;Helvetica Neue&quot;, Helvetica, Arial, sans-serif"/>
        <color rgb="FF1155CC"/>
        <sz val="11.0"/>
        <u/>
      </rPr>
      <t>SpongeBob - Surf &amp; Skate Roadtrip - Skate Half-Pipe (Europe) (Multiplayer) (DS Broadcast).zip</t>
    </r>
  </si>
  <si>
    <r>
      <rPr>
        <rFont val="&quot;Helvetica Neue&quot;, Helvetica, Arial, sans-serif"/>
        <color rgb="FF1155CC"/>
        <sz val="11.0"/>
        <u/>
      </rPr>
      <t>SpongeBob - Surf &amp; Skate Roadtrip - Surf (Europe) (Multiplayer) (DS Broadcast).zip</t>
    </r>
  </si>
  <si>
    <r>
      <rPr>
        <rFont val="&quot;Helvetica Neue&quot;, Helvetica, Arial, sans-serif"/>
        <color rgb="FF1155CC"/>
        <sz val="11.0"/>
        <u/>
      </rPr>
      <t>SpongeBob SquarePants - SpongeBob to Nakama-tachi (Japan) (Multiplayer) (DS Broadcast).zip</t>
    </r>
  </si>
  <si>
    <r>
      <rPr>
        <rFont val="&quot;Helvetica Neue&quot;, Helvetica, Arial, sans-serif"/>
        <color rgb="FF1155CC"/>
        <sz val="11.0"/>
        <u/>
      </rPr>
      <t>Spore Creatures (Europe, Australia) (En,Fr,De,Es,It) (Demo).zip</t>
    </r>
  </si>
  <si>
    <r>
      <rPr>
        <rFont val="&quot;Helvetica Neue&quot;, Helvetica, Arial, sans-serif"/>
        <color rgb="FF1155CC"/>
        <sz val="11.0"/>
        <u/>
      </rPr>
      <t>Spore Creatures (USA) (En,Fr,De,Es,It) (Demo).zip</t>
    </r>
  </si>
  <si>
    <r>
      <rPr>
        <rFont val="&quot;Helvetica Neue&quot;, Helvetica, Arial, sans-serif"/>
        <color rgb="FF1155CC"/>
        <sz val="11.0"/>
        <u/>
      </rPr>
      <t>Star Fox Command (USA) (Video).zip</t>
    </r>
  </si>
  <si>
    <r>
      <rPr>
        <rFont val="&quot;Helvetica Neue&quot;, Helvetica, Arial, sans-serif"/>
        <color rgb="FF1155CC"/>
        <sz val="11.0"/>
        <u/>
      </rPr>
      <t>Star Trek - Tactical Assault (USA) (Video).zip</t>
    </r>
  </si>
  <si>
    <r>
      <rPr>
        <rFont val="&quot;Helvetica Neue&quot;, Helvetica, Arial, sans-serif"/>
        <color rgb="FF1155CC"/>
        <sz val="11.0"/>
        <u/>
      </rPr>
      <t>Star Wars - The Clone Wars - Jedi Alliance (USA) (Video).zip</t>
    </r>
  </si>
  <si>
    <r>
      <rPr>
        <rFont val="&quot;Helvetica Neue&quot;, Helvetica, Arial, sans-serif"/>
        <color rgb="FF1155CC"/>
        <sz val="11.0"/>
        <u/>
      </rPr>
      <t>Star Wars - The Force Unleashed (USA) (Video).zip</t>
    </r>
  </si>
  <si>
    <r>
      <rPr>
        <rFont val="&quot;Helvetica Neue&quot;, Helvetica, Arial, sans-serif"/>
        <color rgb="FF1155CC"/>
        <sz val="11.0"/>
        <u/>
      </rPr>
      <t>Style Savvy (USA) (Video).zip</t>
    </r>
  </si>
  <si>
    <r>
      <rPr>
        <rFont val="&quot;Helvetica Neue&quot;, Helvetica, Arial, sans-serif"/>
        <color rgb="FF1155CC"/>
        <sz val="11.0"/>
        <u/>
      </rPr>
      <t>Submarine Tech Demo (USA) (Kiosk) (E3 2005).zip</t>
    </r>
  </si>
  <si>
    <r>
      <rPr>
        <rFont val="&quot;Helvetica Neue&quot;, Helvetica, Arial, sans-serif"/>
        <color rgb="FF1155CC"/>
        <sz val="11.0"/>
        <u/>
      </rPr>
      <t>Suite PreCure - Melody Collection - Taikenban (Japan) (Rev 4) (Demo).zip</t>
    </r>
  </si>
  <si>
    <r>
      <rPr>
        <rFont val="&quot;Helvetica Neue&quot;, Helvetica, Arial, sans-serif"/>
        <color rgb="FF1155CC"/>
        <sz val="11.0"/>
        <u/>
      </rPr>
      <t>Sumeoinneun Nunui Him - DS Allyeok Training - Cheheompan (Korea) (Demo) (DS Broadcast).zip</t>
    </r>
  </si>
  <si>
    <r>
      <rPr>
        <rFont val="&quot;Helvetica Neue&quot;, Helvetica, Arial, sans-serif"/>
        <color rgb="FF1155CC"/>
        <sz val="11.0"/>
        <u/>
      </rPr>
      <t>Super Kaseki Horider - Taikenban (Japan) (Demo).zip</t>
    </r>
  </si>
  <si>
    <r>
      <rPr>
        <rFont val="&quot;Helvetica Neue&quot;, Helvetica, Arial, sans-serif"/>
        <color rgb="FF1155CC"/>
        <sz val="11.0"/>
        <u/>
      </rPr>
      <t>Table Hockey Tech Demo (USA) (Kiosk) (E3 2005).zip</t>
    </r>
  </si>
  <si>
    <r>
      <rPr>
        <rFont val="&quot;Helvetica Neue&quot;, Helvetica, Arial, sans-serif"/>
        <color rgb="FF1155CC"/>
        <sz val="11.0"/>
        <u/>
      </rPr>
      <t>Tamagotchi Connection - Corner Shop (USA) (Rev 1) (Demo).zip</t>
    </r>
  </si>
  <si>
    <r>
      <rPr>
        <rFont val="&quot;Helvetica Neue&quot;, Helvetica, Arial, sans-serif"/>
        <color rgb="FF1155CC"/>
        <sz val="11.0"/>
        <u/>
      </rPr>
      <t>Tamagotch no Narikiri Challenge - Caesar Salad (Japan) (Save Data).zip</t>
    </r>
  </si>
  <si>
    <r>
      <rPr>
        <rFont val="&quot;Helvetica Neue&quot;, Helvetica, Arial, sans-serif"/>
        <color rgb="FF1155CC"/>
        <sz val="11.0"/>
        <u/>
      </rPr>
      <t>Tamagotch no Narikiri Challenge - Hip Hop Ishou C (Japan) (Save Data).zip</t>
    </r>
  </si>
  <si>
    <r>
      <rPr>
        <rFont val="&quot;Helvetica Neue&quot;, Helvetica, Arial, sans-serif"/>
        <color rgb="FF1155CC"/>
        <sz val="11.0"/>
        <u/>
      </rPr>
      <t>Tamagotch no Narikiri Challenge - Taikenban (Japan) (Demo).zip</t>
    </r>
  </si>
  <si>
    <r>
      <rPr>
        <rFont val="&quot;Helvetica Neue&quot;, Helvetica, Arial, sans-serif"/>
        <color rgb="FF1155CC"/>
        <sz val="11.0"/>
        <u/>
      </rPr>
      <t>Tamagotch no Narikiri Challenge - Tamagotch Donut (Japan) (Save Data).zip</t>
    </r>
  </si>
  <si>
    <r>
      <rPr>
        <rFont val="&quot;Helvetica Neue&quot;, Helvetica, Arial, sans-serif"/>
        <color rgb="FF1155CC"/>
        <sz val="11.0"/>
        <u/>
      </rPr>
      <t>Tamagotch no Narikiri Channel (Japan) (Demo).zip</t>
    </r>
  </si>
  <si>
    <r>
      <rPr>
        <rFont val="&quot;Helvetica Neue&quot;, Helvetica, Arial, sans-serif"/>
        <color rgb="FF1155CC"/>
        <sz val="11.0"/>
        <u/>
      </rPr>
      <t>Tamagotch no Narikiri Channel - Maaboo Doufu (Japan) (Save Data).zip</t>
    </r>
  </si>
  <si>
    <r>
      <rPr>
        <rFont val="&quot;Helvetica Neue&quot;, Helvetica, Arial, sans-serif"/>
        <color rgb="FF1155CC"/>
        <sz val="11.0"/>
        <u/>
      </rPr>
      <t>Tamagotch no Narikiri Channel - Osushi (Japan) (Save Data).zip</t>
    </r>
  </si>
  <si>
    <r>
      <rPr>
        <rFont val="&quot;Helvetica Neue&quot;, Helvetica, Arial, sans-serif"/>
        <color rgb="FF1155CC"/>
        <sz val="11.0"/>
        <u/>
      </rPr>
      <t>Tamagotch no Narikiri Channel - Santa Claus (Japan) (Save Data).zip</t>
    </r>
  </si>
  <si>
    <r>
      <rPr>
        <rFont val="&quot;Helvetica Neue&quot;, Helvetica, Arial, sans-serif"/>
        <color rgb="FF1155CC"/>
        <sz val="11.0"/>
        <u/>
      </rPr>
      <t>Taun-eulo - Nolleogayo Dongmul-ui Sup - Moving Van (Korea) (Wii Broadcast).zip</t>
    </r>
  </si>
  <si>
    <r>
      <rPr>
        <rFont val="&quot;Helvetica Neue&quot;, Helvetica, Arial, sans-serif"/>
        <color rgb="FF1155CC"/>
        <sz val="11.0"/>
        <u/>
      </rPr>
      <t>Taun-eulo - Nolleogayo Dongmul-ui Sup - Suitcase (Korea) (Wii Broadcast).zip</t>
    </r>
  </si>
  <si>
    <r>
      <rPr>
        <rFont val="&quot;Helvetica Neue&quot;, Helvetica, Arial, sans-serif"/>
        <color rgb="FF1155CC"/>
        <sz val="11.0"/>
        <u/>
      </rPr>
      <t>Teenage Zombies - Invasion of the Alien Brain Thingys (USA) (Video).zip</t>
    </r>
  </si>
  <si>
    <r>
      <rPr>
        <rFont val="&quot;Helvetica Neue&quot;, Helvetica, Arial, sans-serif"/>
        <color rgb="FF1155CC"/>
        <sz val="11.0"/>
        <u/>
      </rPr>
      <t>Tentai-Show, The (Japan) (Nintendo Game Seminar 2010).zip</t>
    </r>
  </si>
  <si>
    <r>
      <rPr>
        <rFont val="&quot;Helvetica Neue&quot;, Helvetica, Arial, sans-serif"/>
        <color rgb="FF1155CC"/>
        <sz val="11.0"/>
        <u/>
      </rPr>
      <t>Tentsunagi (Japan) (Rev 1) (Nintendo Game Seminar 2009).zip</t>
    </r>
  </si>
  <si>
    <r>
      <rPr>
        <rFont val="&quot;Helvetica Neue&quot;, Helvetica, Arial, sans-serif"/>
        <color rgb="FF1155CC"/>
        <sz val="11.0"/>
        <u/>
      </rPr>
      <t>Tetris DS (Japan) (Demo) (Kiosk).zip</t>
    </r>
  </si>
  <si>
    <r>
      <rPr>
        <rFont val="&quot;Helvetica Neue&quot;, Helvetica, Arial, sans-serif"/>
        <color rgb="FF1155CC"/>
        <sz val="11.0"/>
        <u/>
      </rPr>
      <t>Tetris DS - Push (Europe) (En,Fr,De,Es,It) (Demo).zip</t>
    </r>
  </si>
  <si>
    <r>
      <rPr>
        <rFont val="&quot;Helvetica Neue&quot;, Helvetica, Arial, sans-serif"/>
        <color rgb="FF1155CC"/>
        <sz val="11.0"/>
        <u/>
      </rPr>
      <t>Tetris DS - Push (USA) (Demo).zip</t>
    </r>
  </si>
  <si>
    <r>
      <rPr>
        <rFont val="&quot;Helvetica Neue&quot;, Helvetica, Arial, sans-serif"/>
        <color rgb="FF1155CC"/>
        <sz val="11.0"/>
        <u/>
      </rPr>
      <t>Tetris DS - Standard (Europe) (En,Fr,De,Es,It) (Demo) (DS Download Station).zip</t>
    </r>
  </si>
  <si>
    <r>
      <rPr>
        <rFont val="&quot;Helvetica Neue&quot;, Helvetica, Arial, sans-serif"/>
        <color rgb="FF1155CC"/>
        <sz val="11.0"/>
        <u/>
      </rPr>
      <t>Tetris DS - Standard (Europe) (En,Fr,De,Es,It) (Rev 1) (Demo) (Nintendo Channel).zip</t>
    </r>
  </si>
  <si>
    <r>
      <rPr>
        <rFont val="&quot;Helvetica Neue&quot;, Helvetica, Arial, sans-serif"/>
        <color rgb="FF1155CC"/>
        <sz val="11.0"/>
        <u/>
      </rPr>
      <t>Tetris DS - Standard (USA) (Demo).zip</t>
    </r>
  </si>
  <si>
    <r>
      <rPr>
        <rFont val="&quot;Helvetica Neue&quot;, Helvetica, Arial, sans-serif"/>
        <color rgb="FF1155CC"/>
        <sz val="11.0"/>
        <u/>
      </rPr>
      <t>Tetris Party Deluxe - Multiplayer (Europe) (DS Broadcast).zip</t>
    </r>
  </si>
  <si>
    <r>
      <rPr>
        <rFont val="&quot;Helvetica Neue&quot;, Helvetica, Arial, sans-serif"/>
        <color rgb="FF1155CC"/>
        <sz val="11.0"/>
        <u/>
      </rPr>
      <t>Tetris Party Deluxe - Multiplayer (USA) (DS Broadcast).zip</t>
    </r>
  </si>
  <si>
    <r>
      <rPr>
        <rFont val="&quot;Helvetica Neue&quot;, Helvetica, Arial, sans-serif"/>
        <color rgb="FF1155CC"/>
        <sz val="11.0"/>
        <u/>
      </rPr>
      <t>Tetris Party Premium - Multiplayer (Japan) (DS Broadcast).zip</t>
    </r>
  </si>
  <si>
    <r>
      <rPr>
        <rFont val="&quot;Helvetica Neue&quot;, Helvetica, Arial, sans-serif"/>
        <color rgb="FF1155CC"/>
        <sz val="11.0"/>
        <u/>
      </rPr>
      <t>Time Ace (USA) (Demo).zip</t>
    </r>
  </si>
  <si>
    <r>
      <rPr>
        <rFont val="&quot;Helvetica Neue&quot;, Helvetica, Arial, sans-serif"/>
        <color rgb="FF1155CC"/>
        <sz val="11.0"/>
        <u/>
      </rPr>
      <t>Tomb Raider - Legend (Europe) (En,Fr,De,Es,It) (Demo).zip</t>
    </r>
  </si>
  <si>
    <r>
      <rPr>
        <rFont val="&quot;Helvetica Neue&quot;, Helvetica, Arial, sans-serif"/>
        <color rgb="FF1155CC"/>
        <sz val="11.0"/>
        <u/>
      </rPr>
      <t>Tomb Raider - Legend (USA) (En,Fr,De,Es,It) (Demo).zip</t>
    </r>
  </si>
  <si>
    <r>
      <rPr>
        <rFont val="&quot;Helvetica Neue&quot;, Helvetica, Arial, sans-serif"/>
        <color rgb="FF1155CC"/>
        <sz val="11.0"/>
        <u/>
      </rPr>
      <t>Tomodachi Collection - Taikenban (Japan) (Demo).zip</t>
    </r>
  </si>
  <si>
    <r>
      <rPr>
        <rFont val="&quot;Helvetica Neue&quot;, Helvetica, Arial, sans-serif"/>
        <color rgb="FF1155CC"/>
        <sz val="11.0"/>
        <u/>
      </rPr>
      <t>TouchMaster - Crystal Balls (USA) (Demo).zip</t>
    </r>
  </si>
  <si>
    <r>
      <rPr>
        <rFont val="&quot;Helvetica Neue&quot;, Helvetica, Arial, sans-serif"/>
        <color rgb="FF1155CC"/>
        <sz val="11.0"/>
        <u/>
      </rPr>
      <t>TouchMaster 2 - Dice King (USA) (Demo).zip</t>
    </r>
  </si>
  <si>
    <r>
      <rPr>
        <rFont val="&quot;Helvetica Neue&quot;, Helvetica, Arial, sans-serif"/>
        <color rgb="FF1155CC"/>
        <sz val="11.0"/>
        <u/>
      </rPr>
      <t>Touhoku Daigaku Mirai Kagaku Gijutsu Kyoudou Kenkyuu Center - Kawashima Ryuuta Kyouju Kanshuu - Motto Nou o Kitaeru Otona no DS Training - Otegaru-ban (Japan) (Demo) (Alt).zip</t>
    </r>
  </si>
  <si>
    <r>
      <rPr>
        <rFont val="&quot;Helvetica Neue&quot;, Helvetica, Arial, sans-serif"/>
        <color rgb="FF1155CC"/>
        <sz val="11.0"/>
        <u/>
      </rPr>
      <t>Touhoku Daigaku Mirai Kagaku Gijutsu Kyoudou Kenkyuu Center - Kawashima Ryuuta Kyouju Kanshuu - Motto Nou o Kitaeru Otona no DS Training - Otegaru-ban (Japan) (Demo).zip</t>
    </r>
  </si>
  <si>
    <r>
      <rPr>
        <rFont val="&quot;Helvetica Neue&quot;, Helvetica, Arial, sans-serif"/>
        <color rgb="FF1155CC"/>
        <sz val="11.0"/>
        <u/>
      </rPr>
      <t>Touhoku Daigaku Mirai Kagaku Gijutsu Kyoudou Kenkyuu Center - Kawashima Ryuuta Kyouju Kanshuu - Motto Nou o Kitaeru Otona no DS Training - Taisen Training (Japan) (Multiplayer) (DS Broadcast).zip</t>
    </r>
  </si>
  <si>
    <r>
      <rPr>
        <rFont val="&quot;Helvetica Neue&quot;, Helvetica, Arial, sans-serif"/>
        <color rgb="FF1155CC"/>
        <sz val="11.0"/>
        <u/>
      </rPr>
      <t>Touhoku Daigaku Mirai Kagaku Gijutsu Kyoudou Kenkyuu Center - Kawashima Ryuuta Kyouju Kanshuu - Nou o Kitaeru Otona no DS Training - Otegaru-ban (Japan) (Demo).zip</t>
    </r>
  </si>
  <si>
    <r>
      <rPr>
        <rFont val="&quot;Helvetica Neue&quot;, Helvetica, Arial, sans-serif"/>
        <color rgb="FF1155CC"/>
        <sz val="11.0"/>
        <u/>
      </rPr>
      <t>Touhoku Daigaku Mirai Kagaku Gijutsu Kyoudou Kenkyuu Center - Kawashima Ryuuta Kyouju Kanshuu - Nou o Kitaeru Otona no DS Training - Taisen Keisan 30 (Japan) (Multiplayer) (DS Broadcast).zip</t>
    </r>
  </si>
  <si>
    <r>
      <rPr>
        <rFont val="&quot;Helvetica Neue&quot;, Helvetica, Arial, sans-serif"/>
        <color rgb="FF1155CC"/>
        <sz val="11.0"/>
        <u/>
      </rPr>
      <t>TrackMania DS (USA) (En,Fr,Es) (Rev 1) (Demo).zip</t>
    </r>
  </si>
  <si>
    <r>
      <rPr>
        <rFont val="&quot;Helvetica Neue&quot;, Helvetica, Arial, sans-serif"/>
        <color rgb="FF1155CC"/>
        <sz val="11.0"/>
        <u/>
      </rPr>
      <t>Training for Your Eyes - Entrena y relaja la vista (Spain) (Demo).zip</t>
    </r>
  </si>
  <si>
    <r>
      <rPr>
        <rFont val="&quot;Helvetica Neue&quot;, Helvetica, Arial, sans-serif"/>
        <color rgb="FF1155CC"/>
        <sz val="11.0"/>
        <u/>
      </rPr>
      <t>Training for Your Eyes - Hai mai pensato di allenare e rilassare i tuoi occhi (Italy) (Demo).zip</t>
    </r>
  </si>
  <si>
    <r>
      <rPr>
        <rFont val="&quot;Helvetica Neue&quot;, Helvetica, Arial, sans-serif"/>
        <color rgb="FF1155CC"/>
        <sz val="11.0"/>
        <u/>
      </rPr>
      <t>Transformers - Decepticons + Transformers - Autobots (USA) (Video) (DS Download Station Vol. 6).zip</t>
    </r>
  </si>
  <si>
    <r>
      <rPr>
        <rFont val="&quot;Helvetica Neue&quot;, Helvetica, Arial, sans-serif"/>
        <color rgb="FF1155CC"/>
        <sz val="11.0"/>
        <u/>
      </rPr>
      <t>Transformers - Decepticons + Transformers - Autobots (USA) (Video) (DS Download Station Vol. 7, Transformers Demo Card).zip</t>
    </r>
  </si>
  <si>
    <r>
      <rPr>
        <rFont val="&quot;Helvetica Neue&quot;, Helvetica, Arial, sans-serif"/>
        <color rgb="FF1155CC"/>
        <sz val="11.0"/>
        <u/>
      </rPr>
      <t>Trauma Center - Under the Knife (Europe) (Demo).zip</t>
    </r>
  </si>
  <si>
    <r>
      <rPr>
        <rFont val="&quot;Helvetica Neue&quot;, Helvetica, Arial, sans-serif"/>
        <color rgb="FF1155CC"/>
        <sz val="11.0"/>
        <u/>
      </rPr>
      <t>Trauma Center - Under the Knife (France) (Demo).zip</t>
    </r>
  </si>
  <si>
    <r>
      <rPr>
        <rFont val="&quot;Helvetica Neue&quot;, Helvetica, Arial, sans-serif"/>
        <color rgb="FF1155CC"/>
        <sz val="11.0"/>
        <u/>
      </rPr>
      <t>Trauma Center - Under the Knife (Germany) (Demo).zip</t>
    </r>
  </si>
  <si>
    <r>
      <rPr>
        <rFont val="&quot;Helvetica Neue&quot;, Helvetica, Arial, sans-serif"/>
        <color rgb="FF1155CC"/>
        <sz val="11.0"/>
        <u/>
      </rPr>
      <t>Trauma Center - Under the Knife (Italy) (Demo).zip</t>
    </r>
  </si>
  <si>
    <r>
      <rPr>
        <rFont val="&quot;Helvetica Neue&quot;, Helvetica, Arial, sans-serif"/>
        <color rgb="FF1155CC"/>
        <sz val="11.0"/>
        <u/>
      </rPr>
      <t>Trauma Center - Under the Knife (Spain) (Demo).zip</t>
    </r>
  </si>
  <si>
    <r>
      <rPr>
        <rFont val="&quot;Helvetica Neue&quot;, Helvetica, Arial, sans-serif"/>
        <color rgb="FF1155CC"/>
        <sz val="11.0"/>
        <u/>
      </rPr>
      <t>Trauma Center - Under the Knife 2 (USA) (Demo).zip</t>
    </r>
  </si>
  <si>
    <r>
      <rPr>
        <rFont val="&quot;Helvetica Neue&quot;, Helvetica, Arial, sans-serif"/>
        <color rgb="FF1155CC"/>
        <sz val="11.0"/>
        <u/>
      </rPr>
      <t>True Swing Golf (USA) (Demo).zip</t>
    </r>
  </si>
  <si>
    <r>
      <rPr>
        <rFont val="&quot;Helvetica Neue&quot;, Helvetica, Arial, sans-serif"/>
        <color rgb="FF1155CC"/>
        <sz val="11.0"/>
        <u/>
      </rPr>
      <t>Unou no Tatsujin - GunBulleTrainer - Multiplayer (Japan) (DS Broadcast).zip</t>
    </r>
  </si>
  <si>
    <r>
      <rPr>
        <rFont val="&quot;Helvetica Neue&quot;, Helvetica, Arial, sans-serif"/>
        <color rgb="FF1155CC"/>
        <sz val="11.0"/>
        <u/>
      </rPr>
      <t>Up (USA) (Rev 1) (Demo).zip</t>
    </r>
  </si>
  <si>
    <r>
      <rPr>
        <rFont val="&quot;Helvetica Neue&quot;, Helvetica, Arial, sans-serif"/>
        <color rgb="FF1155CC"/>
        <sz val="11.0"/>
        <u/>
      </rPr>
      <t>Wacky Races - Crash &amp; Dash (USA) (Demo).zip</t>
    </r>
  </si>
  <si>
    <r>
      <rPr>
        <rFont val="&quot;Helvetica Neue&quot;, Helvetica, Arial, sans-serif"/>
        <color rgb="FF1155CC"/>
        <sz val="11.0"/>
        <u/>
      </rPr>
      <t>Wagamama Fashion - Girls Mode (Japan) (Demo).zip</t>
    </r>
  </si>
  <si>
    <r>
      <rPr>
        <rFont val="&quot;Helvetica Neue&quot;, Helvetica, Arial, sans-serif"/>
        <color rgb="FF1155CC"/>
        <sz val="11.0"/>
        <u/>
      </rPr>
      <t>Wall-E (USA) (Demo).zip</t>
    </r>
  </si>
  <si>
    <r>
      <rPr>
        <rFont val="&quot;Helvetica Neue&quot;, Helvetica, Arial, sans-serif"/>
        <color rgb="FF1155CC"/>
        <sz val="11.0"/>
        <u/>
      </rPr>
      <t>Warhammer 40,000 - Squad Command (USA) (Demo).zip</t>
    </r>
  </si>
  <si>
    <r>
      <rPr>
        <rFont val="&quot;Helvetica Neue&quot;, Helvetica, Arial, sans-serif"/>
        <color rgb="FF1155CC"/>
        <sz val="11.0"/>
        <u/>
      </rPr>
      <t>WarioWare - D.I.Y. (USA) (Video).zip</t>
    </r>
  </si>
  <si>
    <r>
      <rPr>
        <rFont val="&quot;Helvetica Neue&quot;, Helvetica, Arial, sans-serif"/>
        <color rgb="FF1155CC"/>
        <sz val="11.0"/>
        <u/>
      </rPr>
      <t>Wi-Fi Taiou - Sekai no Daredemo Asobi Taizen - Bowling Taikenban (Japan) (Demo).zip</t>
    </r>
  </si>
  <si>
    <r>
      <rPr>
        <rFont val="&quot;Helvetica Neue&quot;, Helvetica, Arial, sans-serif"/>
        <color rgb="FF1155CC"/>
        <sz val="11.0"/>
        <u/>
      </rPr>
      <t>Winx Club - Quest for the Codex (USA) (Video).zip</t>
    </r>
  </si>
  <si>
    <r>
      <rPr>
        <rFont val="&quot;Helvetica Neue&quot;, Helvetica, Arial, sans-serif"/>
        <color rgb="FF1155CC"/>
        <sz val="11.0"/>
        <u/>
      </rPr>
      <t>Worms - Open Warfare 2 (USA) (Demo).zip</t>
    </r>
  </si>
  <si>
    <r>
      <rPr>
        <rFont val="&quot;Helvetica Neue&quot;, Helvetica, Arial, sans-serif"/>
        <color rgb="FF1155CC"/>
        <sz val="11.0"/>
        <u/>
      </rPr>
      <t>X-Men - The Official Game (USA) (Video).zip</t>
    </r>
  </si>
  <si>
    <r>
      <rPr>
        <rFont val="&quot;Helvetica Neue&quot;, Helvetica, Arial, sans-serif"/>
        <color rgb="FF1155CC"/>
        <sz val="11.0"/>
        <u/>
      </rPr>
      <t>Yggdra Unison - Seiken Buyuuden - Taikenban (Japan) (Demo).zip</t>
    </r>
  </si>
  <si>
    <r>
      <rPr>
        <rFont val="&quot;Helvetica Neue&quot;, Helvetica, Arial, sans-serif"/>
        <color rgb="FF1155CC"/>
        <sz val="11.0"/>
        <u/>
      </rPr>
      <t>Yumeiro Patisserie - My Sweets Cooking - Taikenban (Japan) (Demo).zip</t>
    </r>
  </si>
  <si>
    <r>
      <rPr>
        <rFont val="&quot;Helvetica Neue&quot;, Helvetica, Arial, sans-serif"/>
        <color rgb="FF1155CC"/>
        <sz val="11.0"/>
        <u/>
      </rPr>
      <t>Zac to Ombra - Maboroshi no Yuuenchi - Taikenban (Japan) (Rev 3) (Demo).zip</t>
    </r>
  </si>
  <si>
    <r>
      <rPr>
        <rFont val="&quot;Helvetica Neue&quot;, Helvetica, Arial, sans-serif"/>
        <color rgb="FF1155CC"/>
        <sz val="11.0"/>
        <u/>
      </rPr>
      <t>Zelda no Densetsu - Daichi no Kiteki (Japan) (Multiplayer) (DS Broadcast).zip</t>
    </r>
  </si>
  <si>
    <r>
      <rPr>
        <rFont val="&quot;Helvetica Neue&quot;, Helvetica, Arial, sans-serif"/>
        <color rgb="FF1155CC"/>
        <sz val="11.0"/>
        <u/>
      </rPr>
      <t>Zhigan Yi Bi Tiyanban (China) (Demo) (DS Broadcast) (iDS).zip</t>
    </r>
  </si>
  <si>
    <r>
      <rPr>
        <rFont val="&quot;Helvetica Neue&quot;, Helvetica, Arial, sans-serif"/>
        <color rgb="FF1155CC"/>
        <sz val="11.0"/>
        <u/>
      </rPr>
      <t>Zoids Dash Taikenban (Japan) (Demo).zip</t>
    </r>
  </si>
  <si>
    <r>
      <rPr>
        <rFont val="&quot;Helvetica Neue&quot;, Helvetica, Arial, sans-serif"/>
        <color rgb="FF1155CC"/>
        <sz val="11.0"/>
        <u/>
      </rPr>
      <t>Zombie Daisuki - Taikenban (Japan) (Demo).zip</t>
    </r>
  </si>
  <si>
    <r>
      <rPr>
        <rFont val="&quot;Helvetica Neue&quot;, Helvetica, Arial, sans-serif"/>
        <color rgb="FF1155CC"/>
        <sz val="11.0"/>
        <u/>
      </rPr>
      <t>89 Dennou Kyuusei Uranai (Japan).zip</t>
    </r>
  </si>
  <si>
    <r>
      <rPr>
        <rFont val="&quot;Helvetica Neue&quot;, Helvetica, Arial, sans-serif"/>
        <color rgb="FF1155CC"/>
        <sz val="11.0"/>
        <u/>
      </rPr>
      <t>93 Chaoji Hun (Contra '93) (Asia) (Pirate).zip</t>
    </r>
  </si>
  <si>
    <r>
      <rPr>
        <rFont val="&quot;Helvetica Neue&quot;, Helvetica, Arial, sans-serif"/>
        <color rgb="FF1155CC"/>
        <sz val="11.0"/>
        <u/>
      </rPr>
      <t>0-to-X (World) (Demo) (Aftermarket) (Unl).zip</t>
    </r>
  </si>
  <si>
    <r>
      <rPr>
        <rFont val="&quot;Helvetica Neue&quot;, Helvetica, Arial, sans-serif"/>
        <color rgb="FF1155CC"/>
        <sz val="11.0"/>
        <u/>
      </rPr>
      <t>2-in-1 - Conan &amp; Rygar (Asia) (En) (RC58) (Pirate).zip</t>
    </r>
  </si>
  <si>
    <r>
      <rPr>
        <rFont val="&quot;Helvetica Neue&quot;, Helvetica, Arial, sans-serif"/>
        <color rgb="FF1155CC"/>
        <sz val="11.0"/>
        <u/>
      </rPr>
      <t>2-in-1 - Shuang Wang Ji (Asia) (Pirate).zip</t>
    </r>
  </si>
  <si>
    <r>
      <rPr>
        <rFont val="&quot;Helvetica Neue&quot;, Helvetica, Arial, sans-serif"/>
        <color rgb="FF1155CC"/>
        <sz val="11.0"/>
        <u/>
      </rPr>
      <t>2-in-1 - Street Dance + Hit Mouse (China) (En) (Aftermarket) (Unl).zip</t>
    </r>
  </si>
  <si>
    <r>
      <rPr>
        <rFont val="&quot;Helvetica Neue&quot;, Helvetica, Arial, sans-serif"/>
        <color rgb="FF1155CC"/>
        <sz val="11.0"/>
        <u/>
      </rPr>
      <t>2-in-1 - Zhili Pintu + Dudu Wawa Da Maoxian (China) (Unl).zip</t>
    </r>
  </si>
  <si>
    <r>
      <rPr>
        <rFont val="&quot;Helvetica Neue&quot;, Helvetica, Arial, sans-serif"/>
        <color rgb="FF1155CC"/>
        <sz val="11.0"/>
        <u/>
      </rPr>
      <t>2-in-1 Geminim-Siamond (World) (Aftermarket) (Unl).zip</t>
    </r>
  </si>
  <si>
    <r>
      <rPr>
        <rFont val="&quot;Helvetica Neue&quot;, Helvetica, Arial, sans-serif"/>
        <color rgb="FF1155CC"/>
        <sz val="11.0"/>
        <u/>
      </rPr>
      <t>2A03 Puritans (World) (Aftermarket) (Unl).zip</t>
    </r>
  </si>
  <si>
    <r>
      <rPr>
        <rFont val="&quot;Helvetica Neue&quot;, Helvetica, Arial, sans-serif"/>
        <color rgb="FF1155CC"/>
        <sz val="11.0"/>
        <u/>
      </rPr>
      <t>3-D WorldRunner (USA).zip</t>
    </r>
  </si>
  <si>
    <r>
      <rPr>
        <rFont val="&quot;Helvetica Neue&quot;, Helvetica, Arial, sans-serif"/>
        <color rgb="FF1155CC"/>
        <sz val="11.0"/>
        <u/>
      </rPr>
      <t>3-in-1 (Asia) (En) (Super 308) (Pirate).zip</t>
    </r>
  </si>
  <si>
    <r>
      <rPr>
        <rFont val="&quot;Helvetica Neue&quot;, Helvetica, Arial, sans-serif"/>
        <color rgb="FF1155CC"/>
        <sz val="11.0"/>
        <u/>
      </rPr>
      <t>3-in-1 2p Pak (World) (Beta) (2012-03-17) (Aftermarket) (Unl).zip</t>
    </r>
  </si>
  <si>
    <r>
      <rPr>
        <rFont val="&quot;Helvetica Neue&quot;, Helvetica, Arial, sans-serif"/>
        <color rgb="FF1155CC"/>
        <sz val="11.0"/>
        <u/>
      </rPr>
      <t>3-in-1 2p Pak (World) (Robert L Bryant) (Aftermarket) (Unl).zip</t>
    </r>
  </si>
  <si>
    <r>
      <rPr>
        <rFont val="&quot;Helvetica Neue&quot;, Helvetica, Arial, sans-serif"/>
        <color rgb="FF1155CC"/>
        <sz val="11.0"/>
        <u/>
      </rPr>
      <t>3-in-1 2p Pak (World) (Sly Dog Studios) (Aftermarket) (Unl).zip</t>
    </r>
  </si>
  <si>
    <r>
      <rPr>
        <rFont val="&quot;Helvetica Neue&quot;, Helvetica, Arial, sans-serif"/>
        <color rgb="FF1155CC"/>
        <sz val="11.0"/>
        <u/>
      </rPr>
      <t>3-in-1 Supergun (Asia) (En) (Unl).zip</t>
    </r>
  </si>
  <si>
    <r>
      <rPr>
        <rFont val="&quot;Helvetica Neue&quot;, Helvetica, Arial, sans-serif"/>
        <color rgb="FF1155CC"/>
        <sz val="11.0"/>
        <u/>
      </rPr>
      <t>3D Block (Asia) (En) (Hwang Shinwei) (Unl).zip</t>
    </r>
  </si>
  <si>
    <r>
      <rPr>
        <rFont val="&quot;Helvetica Neue&quot;, Helvetica, Arial, sans-serif"/>
        <color rgb="FF1155CC"/>
        <sz val="11.0"/>
        <u/>
      </rPr>
      <t>3D Block (Asia) (En) (RCM Group) (Unl).zip</t>
    </r>
  </si>
  <si>
    <r>
      <rPr>
        <rFont val="&quot;Helvetica Neue&quot;, Helvetica, Arial, sans-serif"/>
        <color rgb="FF1155CC"/>
        <sz val="11.0"/>
        <u/>
      </rPr>
      <t>4 Nin Uchi Mahjong (Japan) (Rev 1).zip</t>
    </r>
  </si>
  <si>
    <r>
      <rPr>
        <rFont val="&quot;Helvetica Neue&quot;, Helvetica, Arial, sans-serif"/>
        <color rgb="FF1155CC"/>
        <sz val="11.0"/>
        <u/>
      </rPr>
      <t>4 Nin Uchi Mahjong (Japan).zip</t>
    </r>
  </si>
  <si>
    <r>
      <rPr>
        <rFont val="&quot;Helvetica Neue&quot;, Helvetica, Arial, sans-serif"/>
        <color rgb="FF1155CC"/>
        <sz val="11.0"/>
        <u/>
      </rPr>
      <t>4-in-1 (Asia) (En) (AP009) (Pirate).zip</t>
    </r>
  </si>
  <si>
    <r>
      <rPr>
        <rFont val="&quot;Helvetica Neue&quot;, Helvetica, Arial, sans-serif"/>
        <color rgb="FF1155CC"/>
        <sz val="11.0"/>
        <u/>
      </rPr>
      <t>4-in-1 (CK-001) (Asia) (En) (Pirate).zip</t>
    </r>
  </si>
  <si>
    <r>
      <rPr>
        <rFont val="&quot;Helvetica Neue&quot;, Helvetica, Arial, sans-serif"/>
        <color rgb="FF1155CC"/>
        <sz val="11.0"/>
        <u/>
      </rPr>
      <t>4-in-1 (SN 406) (Asia) (En) (Pirate).zip</t>
    </r>
  </si>
  <si>
    <r>
      <rPr>
        <rFont val="&quot;Helvetica Neue&quot;, Helvetica, Arial, sans-serif"/>
        <color rgb="FF1155CC"/>
        <sz val="11.0"/>
        <u/>
      </rPr>
      <t>4-in-1 - BattleCity - Pac-Man - Galaga - Ice Climber (Asia) (En) (Pirate).zip</t>
    </r>
  </si>
  <si>
    <r>
      <rPr>
        <rFont val="&quot;Helvetica Neue&quot;, Helvetica, Arial, sans-serif"/>
        <color rgb="FF1155CC"/>
        <sz val="11.0"/>
        <u/>
      </rPr>
      <t>4-in-1 - Unsurpass Air-Combat Series (Asia) (Ja) (TY018) (Pirate).zip</t>
    </r>
  </si>
  <si>
    <r>
      <rPr>
        <rFont val="&quot;Helvetica Neue&quot;, Helvetica, Arial, sans-serif"/>
        <color rgb="FF1155CC"/>
        <sz val="11.0"/>
        <u/>
      </rPr>
      <t>5-STAR Restaurant (World) (Aftermarket) (Unl).zip</t>
    </r>
  </si>
  <si>
    <r>
      <rPr>
        <rFont val="&quot;Helvetica Neue&quot;, Helvetica, Arial, sans-serif"/>
        <color rgb="FF1155CC"/>
        <sz val="11.0"/>
        <u/>
      </rPr>
      <t>5-in-1 (1993) (Asia) (En) (Unl).zip</t>
    </r>
  </si>
  <si>
    <r>
      <rPr>
        <rFont val="&quot;Helvetica Neue&quot;, Helvetica, Arial, sans-serif"/>
        <color rgb="FF1155CC"/>
        <sz val="11.0"/>
        <u/>
      </rPr>
      <t>7-in-1 (Asia) (YH-708) (Aftermarket) (Pirate).zip</t>
    </r>
  </si>
  <si>
    <r>
      <rPr>
        <rFont val="&quot;Helvetica Neue&quot;, Helvetica, Arial, sans-serif"/>
        <color rgb="FF1155CC"/>
        <sz val="11.0"/>
        <u/>
      </rPr>
      <t>7-in-1 Famicom Yarou Vol. 2 (Japan) (En) (Aftermarket) (Unl).zip</t>
    </r>
  </si>
  <si>
    <r>
      <rPr>
        <rFont val="&quot;Helvetica Neue&quot;, Helvetica, Arial, sans-serif"/>
        <color rgb="FF1155CC"/>
        <sz val="11.0"/>
        <u/>
      </rPr>
      <t>7-in-1 Famicom Yarou Vol. 3 (Japan) (En) (Aftermarket) (Unl).zip</t>
    </r>
  </si>
  <si>
    <r>
      <rPr>
        <rFont val="&quot;Helvetica Neue&quot;, Helvetica, Arial, sans-serif"/>
        <color rgb="FF1155CC"/>
        <sz val="11.0"/>
        <u/>
      </rPr>
      <t>8 Eyes (Japan).zip</t>
    </r>
  </si>
  <si>
    <r>
      <rPr>
        <rFont val="&quot;Helvetica Neue&quot;, Helvetica, Arial, sans-serif"/>
        <color rgb="FF1155CC"/>
        <sz val="11.0"/>
        <u/>
      </rPr>
      <t>8 Eyes (USA).zip</t>
    </r>
  </si>
  <si>
    <r>
      <rPr>
        <rFont val="&quot;Helvetica Neue&quot;, Helvetica, Arial, sans-serif"/>
        <color rgb="FF1155CC"/>
        <sz val="11.0"/>
        <u/>
      </rPr>
      <t>8-BIT ADV STEINS;GATE (USA) (Switch) (Aftermarket) (Unl).zip</t>
    </r>
  </si>
  <si>
    <r>
      <rPr>
        <rFont val="&quot;Helvetica Neue&quot;, Helvetica, Arial, sans-serif"/>
        <color rgb="FF1155CC"/>
        <sz val="11.0"/>
        <u/>
      </rPr>
      <t>8-BIT XMAS 2008 (World) (Demo) (Aftermarket) (Unl).zip</t>
    </r>
  </si>
  <si>
    <r>
      <rPr>
        <rFont val="&quot;Helvetica Neue&quot;, Helvetica, Arial, sans-serif"/>
        <color rgb="FF1155CC"/>
        <sz val="11.0"/>
        <u/>
      </rPr>
      <t>8-BIT XMAS 2009 (World) (Demo) (Aftermarket) (Unl).zip</t>
    </r>
  </si>
  <si>
    <r>
      <rPr>
        <rFont val="&quot;Helvetica Neue&quot;, Helvetica, Arial, sans-serif"/>
        <color rgb="FF1155CC"/>
        <sz val="11.0"/>
        <u/>
      </rPr>
      <t>8-BIT XMAS 2010 (World) (Demo) (Aftermarket) (Unl).zip</t>
    </r>
  </si>
  <si>
    <r>
      <rPr>
        <rFont val="&quot;Helvetica Neue&quot;, Helvetica, Arial, sans-serif"/>
        <color rgb="FF1155CC"/>
        <sz val="11.0"/>
        <u/>
      </rPr>
      <t>8-BIT XMAS 2011 (World) (Demo) (Aftermarket) (Unl).zip</t>
    </r>
  </si>
  <si>
    <r>
      <rPr>
        <rFont val="&quot;Helvetica Neue&quot;, Helvetica, Arial, sans-serif"/>
        <color rgb="FF1155CC"/>
        <sz val="11.0"/>
        <u/>
      </rPr>
      <t>8-BIT XMAS 2012 (World) (Aftermarket) (Unl).zip</t>
    </r>
  </si>
  <si>
    <r>
      <rPr>
        <rFont val="&quot;Helvetica Neue&quot;, Helvetica, Arial, sans-serif"/>
        <color rgb="FF1155CC"/>
        <sz val="11.0"/>
        <u/>
      </rPr>
      <t>8-BIT XMAS 2012 (World) (Demo) (Aftermarket) (Unl).zip</t>
    </r>
  </si>
  <si>
    <r>
      <rPr>
        <rFont val="&quot;Helvetica Neue&quot;, Helvetica, Arial, sans-serif"/>
        <color rgb="FF1155CC"/>
        <sz val="11.0"/>
        <u/>
      </rPr>
      <t>8-BIT XMAS 2013 (World) (Aftermarket) (Unl).zip</t>
    </r>
  </si>
  <si>
    <r>
      <rPr>
        <rFont val="&quot;Helvetica Neue&quot;, Helvetica, Arial, sans-serif"/>
        <color rgb="FF1155CC"/>
        <sz val="11.0"/>
        <u/>
      </rPr>
      <t>8-BIT XMAS 2013 (World) (Demo 1) (Aftermarket) (Unl).zip</t>
    </r>
  </si>
  <si>
    <r>
      <rPr>
        <rFont val="&quot;Helvetica Neue&quot;, Helvetica, Arial, sans-serif"/>
        <color rgb="FF1155CC"/>
        <sz val="11.0"/>
        <u/>
      </rPr>
      <t>8-BIT XMAS 2013 (World) (Demo 2) (Aftermarket) (Unl).zip</t>
    </r>
  </si>
  <si>
    <r>
      <rPr>
        <rFont val="&quot;Helvetica Neue&quot;, Helvetica, Arial, sans-serif"/>
        <color rgb="FF1155CC"/>
        <sz val="11.0"/>
        <u/>
      </rPr>
      <t>8-BIT XMAS 2014 (World) (Aftermarket) (Unl).zip</t>
    </r>
  </si>
  <si>
    <r>
      <rPr>
        <rFont val="&quot;Helvetica Neue&quot;, Helvetica, Arial, sans-serif"/>
        <color rgb="FF1155CC"/>
        <sz val="11.0"/>
        <u/>
      </rPr>
      <t>8-BIT XMAS 2014 (World) (Demo) (Aftermarket) (Unl).zip</t>
    </r>
  </si>
  <si>
    <r>
      <rPr>
        <rFont val="&quot;Helvetica Neue&quot;, Helvetica, Arial, sans-serif"/>
        <color rgb="FF1155CC"/>
        <sz val="11.0"/>
        <u/>
      </rPr>
      <t>8-BIT XMAS 2015 (World) (Demo) (Aftermarket) (Unl).zip</t>
    </r>
  </si>
  <si>
    <r>
      <rPr>
        <rFont val="&quot;Helvetica Neue&quot;, Helvetica, Arial, sans-serif"/>
        <color rgb="FF1155CC"/>
        <sz val="11.0"/>
        <u/>
      </rPr>
      <t>8-BIT XMAS 2016 (World) (Aftermarket) (Unl).zip</t>
    </r>
  </si>
  <si>
    <r>
      <rPr>
        <rFont val="&quot;Helvetica Neue&quot;, Helvetica, Arial, sans-serif"/>
        <color rgb="FF1155CC"/>
        <sz val="11.0"/>
        <u/>
      </rPr>
      <t>8-BIT XMAS 2016 (World) (Demo) (Aftermarket) (Unl).zip</t>
    </r>
  </si>
  <si>
    <r>
      <rPr>
        <rFont val="&quot;Helvetica Neue&quot;, Helvetica, Arial, sans-serif"/>
        <color rgb="FF1155CC"/>
        <sz val="11.0"/>
        <u/>
      </rPr>
      <t>8-BIT XMAS 2017 (World) (Aftermarket) (Unl).zip</t>
    </r>
  </si>
  <si>
    <r>
      <rPr>
        <rFont val="&quot;Helvetica Neue&quot;, Helvetica, Arial, sans-serif"/>
        <color rgb="FF1155CC"/>
        <sz val="11.0"/>
        <u/>
      </rPr>
      <t>8-BIT XMAS 2018 (World) (Aftermarket) (Unl).zip</t>
    </r>
  </si>
  <si>
    <r>
      <rPr>
        <rFont val="&quot;Helvetica Neue&quot;, Helvetica, Arial, sans-serif"/>
        <color rgb="FF1155CC"/>
        <sz val="11.0"/>
        <u/>
      </rPr>
      <t>8-BIT XMAS 2019 (World) (Demo) (Aftermarket) (Unl).zip</t>
    </r>
  </si>
  <si>
    <r>
      <rPr>
        <rFont val="&quot;Helvetica Neue&quot;, Helvetica, Arial, sans-serif"/>
        <color rgb="FF1155CC"/>
        <sz val="11.0"/>
        <u/>
      </rPr>
      <t>8-BIT XMAS 2020 (World) (Demo) (Aftermarket) (Unl).zip</t>
    </r>
  </si>
  <si>
    <r>
      <rPr>
        <rFont val="&quot;Helvetica Neue&quot;, Helvetica, Arial, sans-serif"/>
        <color rgb="FF1155CC"/>
        <sz val="11.0"/>
        <u/>
      </rPr>
      <t>8-BIT XMAS 2021 (World) (Demo) (Aftermarket) (Unl).zip</t>
    </r>
  </si>
  <si>
    <r>
      <rPr>
        <rFont val="&quot;Helvetica Neue&quot;, Helvetica, Arial, sans-serif"/>
        <color rgb="FF1155CC"/>
        <sz val="11.0"/>
        <u/>
      </rPr>
      <t>8-BIT XMAS 2022 (World) (Demo) (Aftermarket) (Pirate).zip</t>
    </r>
  </si>
  <si>
    <r>
      <rPr>
        <rFont val="&quot;Helvetica Neue&quot;, Helvetica, Arial, sans-serif"/>
        <color rgb="FF1155CC"/>
        <sz val="11.0"/>
        <u/>
      </rPr>
      <t>8-BIT XMAS 2023 (World) (Demo) (Aftermarket) (Unl).zip</t>
    </r>
  </si>
  <si>
    <r>
      <rPr>
        <rFont val="&quot;Helvetica Neue&quot;, Helvetica, Arial, sans-serif"/>
        <color rgb="FF1155CC"/>
        <sz val="11.0"/>
        <u/>
      </rPr>
      <t>8-Bit Hero Trainer (World) (Aftermarket) (Unl).zip</t>
    </r>
  </si>
  <si>
    <r>
      <rPr>
        <rFont val="&quot;Helvetica Neue&quot;, Helvetica, Arial, sans-serif"/>
        <color rgb="FF1155CC"/>
        <sz val="11.0"/>
        <u/>
      </rPr>
      <t>8-Bit Slasher 4-in-1 Horror Demakes (World) (Digital) (Aftermarket) (Unl).zip</t>
    </r>
  </si>
  <si>
    <r>
      <rPr>
        <rFont val="&quot;Helvetica Neue&quot;, Helvetica, Arial, sans-serif"/>
        <color rgb="FF1155CC"/>
        <sz val="11.0"/>
        <u/>
      </rPr>
      <t>8Bit Brix Design Studio (World) (Byte-Off 2024) (Program) (Aftermarket) (Unl).zip</t>
    </r>
  </si>
  <si>
    <r>
      <rPr>
        <rFont val="&quot;Helvetica Neue&quot;, Helvetica, Arial, sans-serif"/>
        <color rgb="FF1155CC"/>
        <sz val="11.0"/>
        <u/>
      </rPr>
      <t>8Bit Music Power Encore (Japan) (En) (Sansai Mook) (Aftermarket) (Unl).zip</t>
    </r>
  </si>
  <si>
    <r>
      <rPr>
        <rFont val="&quot;Helvetica Neue&quot;, Helvetica, Arial, sans-serif"/>
        <color rgb="FF1155CC"/>
        <sz val="11.0"/>
        <u/>
      </rPr>
      <t>8Bit RIKI Illustrations (World) (Aftermarket) (Unl).zip</t>
    </r>
  </si>
  <si>
    <r>
      <rPr>
        <rFont val="&quot;Helvetica Neue&quot;, Helvetica, Arial, sans-serif"/>
        <color rgb="FF1155CC"/>
        <sz val="11.0"/>
        <u/>
      </rPr>
      <t>10-Yard Fight (Japan) (Rev 1).zip</t>
    </r>
  </si>
  <si>
    <r>
      <rPr>
        <rFont val="&quot;Helvetica Neue&quot;, Helvetica, Arial, sans-serif"/>
        <color rgb="FF1155CC"/>
        <sz val="11.0"/>
        <u/>
      </rPr>
      <t>10-Yard Fight (Japan).zip</t>
    </r>
  </si>
  <si>
    <r>
      <rPr>
        <rFont val="&quot;Helvetica Neue&quot;, Helvetica, Arial, sans-serif"/>
        <color rgb="FF1155CC"/>
        <sz val="11.0"/>
        <u/>
      </rPr>
      <t>10-Yard Fight (USA) (Retro-Bit Generations).zip</t>
    </r>
  </si>
  <si>
    <r>
      <rPr>
        <rFont val="&quot;Helvetica Neue&quot;, Helvetica, Arial, sans-serif"/>
        <color rgb="FF1155CC"/>
        <sz val="11.0"/>
        <u/>
      </rPr>
      <t>10-Yard Fight (USA, Europe).zip</t>
    </r>
  </si>
  <si>
    <r>
      <rPr>
        <rFont val="&quot;Helvetica Neue&quot;, Helvetica, Arial, sans-serif"/>
        <color rgb="FF1155CC"/>
        <sz val="11.0"/>
        <u/>
      </rPr>
      <t>11-in-1 NES Musical Pack (World) (Aftermarket) (Unl).zip</t>
    </r>
  </si>
  <si>
    <r>
      <rPr>
        <rFont val="&quot;Helvetica Neue&quot;, Helvetica, Arial, sans-serif"/>
        <color rgb="FF1155CC"/>
        <sz val="11.0"/>
        <u/>
      </rPr>
      <t>16-in-1 Cassetta Videogame (Italy) (En) (Pirate).zip</t>
    </r>
  </si>
  <si>
    <r>
      <rPr>
        <rFont val="&quot;Helvetica Neue&quot;, Helvetica, Arial, sans-serif"/>
        <color rgb="FF1155CC"/>
        <sz val="11.0"/>
        <u/>
      </rPr>
      <t>18-in-1 (Asia) (En) (Pirate).zip</t>
    </r>
  </si>
  <si>
    <r>
      <rPr>
        <rFont val="&quot;Helvetica Neue&quot;, Helvetica, Arial, sans-serif"/>
        <color rgb="FF1155CC"/>
        <sz val="11.0"/>
        <u/>
      </rPr>
      <t>18-in-1 - Videogame Super 8 Bit - Cassetta 18 Giochi (Italy) (En) (Aftermarket) (Pirate).zip</t>
    </r>
  </si>
  <si>
    <r>
      <rPr>
        <rFont val="&quot;Helvetica Neue&quot;, Helvetica, Arial, sans-serif"/>
        <color rgb="FF1155CC"/>
        <sz val="11.0"/>
        <u/>
      </rPr>
      <t>20-in-1 (Asia) (En) (KY-2001) (Aftermarket) (Pirate).zip</t>
    </r>
  </si>
  <si>
    <r>
      <rPr>
        <rFont val="&quot;Helvetica Neue&quot;, Helvetica, Arial, sans-serif"/>
        <color rgb="FF1155CC"/>
        <sz val="11.0"/>
        <u/>
      </rPr>
      <t>22 Games (China) (En) (Tsang Hai) (Pirate).zip</t>
    </r>
  </si>
  <si>
    <r>
      <rPr>
        <rFont val="&quot;Helvetica Neue&quot;, Helvetica, Arial, sans-serif"/>
        <color rgb="FF1155CC"/>
        <sz val="11.0"/>
        <u/>
      </rPr>
      <t>23+222-in-1 (245-in-1 Real Game) (China) (Aftermarket) (Pirate).zip</t>
    </r>
  </si>
  <si>
    <r>
      <rPr>
        <rFont val="&quot;Helvetica Neue&quot;, Helvetica, Arial, sans-serif"/>
        <color rgb="FF1155CC"/>
        <sz val="11.0"/>
        <u/>
      </rPr>
      <t>23-in-1 Super Game (Europe) (K23-001) (Pirate).zip</t>
    </r>
  </si>
  <si>
    <r>
      <rPr>
        <rFont val="&quot;Helvetica Neue&quot;, Helvetica, Arial, sans-serif"/>
        <color rgb="FF1155CC"/>
        <sz val="11.0"/>
        <u/>
      </rPr>
      <t>24K 4-in-1 Baozheng Zhen Ka Quanji (Asia) (En) (Pirate).zip</t>
    </r>
  </si>
  <si>
    <r>
      <rPr>
        <rFont val="&quot;Helvetica Neue&quot;, Helvetica, Arial, sans-serif"/>
        <color rgb="FF1155CC"/>
        <sz val="11.0"/>
        <u/>
      </rPr>
      <t>29~10MG-in-1 (Asia) (En,Ja) (XB-F88) (Pirate).zip</t>
    </r>
  </si>
  <si>
    <r>
      <rPr>
        <rFont val="&quot;Helvetica Neue&quot;, Helvetica, Arial, sans-serif"/>
        <color rgb="FF1155CC"/>
        <sz val="11.0"/>
        <u/>
      </rPr>
      <t>31-in-1 (Asia) (En) (Pirate).zip</t>
    </r>
  </si>
  <si>
    <r>
      <rPr>
        <rFont val="&quot;Helvetica Neue&quot;, Helvetica, Arial, sans-serif"/>
        <color rgb="FF1155CC"/>
        <sz val="11.0"/>
        <u/>
      </rPr>
      <t>32-in-1 (Asia) (En) (Pirate).zip</t>
    </r>
  </si>
  <si>
    <r>
      <rPr>
        <rFont val="&quot;Helvetica Neue&quot;, Helvetica, Arial, sans-serif"/>
        <color rgb="FF1155CC"/>
        <sz val="11.0"/>
        <u/>
      </rPr>
      <t>42 Games (China) (En) (Tsang Hai) (Pirate).zip</t>
    </r>
  </si>
  <si>
    <r>
      <rPr>
        <rFont val="&quot;Helvetica Neue&quot;, Helvetica, Arial, sans-serif"/>
        <color rgb="FF1155CC"/>
        <sz val="11.0"/>
        <u/>
      </rPr>
      <t>45-in-1 (Asia) (En) (JY-120A) (Pirate).zip</t>
    </r>
  </si>
  <si>
    <r>
      <rPr>
        <rFont val="&quot;Helvetica Neue&quot;, Helvetica, Arial, sans-serif"/>
        <color rgb="FF1155CC"/>
        <sz val="11.0"/>
        <u/>
      </rPr>
      <t>45-in-1 Educational Computer (Asia) (En) (Pirate).zip</t>
    </r>
  </si>
  <si>
    <r>
      <rPr>
        <rFont val="&quot;Helvetica Neue&quot;, Helvetica, Arial, sans-serif"/>
        <color rgb="FF1155CC"/>
        <sz val="11.0"/>
        <u/>
      </rPr>
      <t>52-in-1 (Asia) (En) (Pirate).zip</t>
    </r>
  </si>
  <si>
    <r>
      <rPr>
        <rFont val="&quot;Helvetica Neue&quot;, Helvetica, Arial, sans-serif"/>
        <color rgb="FF1155CC"/>
        <sz val="11.0"/>
        <u/>
      </rPr>
      <t>52-in-1 (Asia) (En) (VT302) (Pirate).zip</t>
    </r>
  </si>
  <si>
    <r>
      <rPr>
        <rFont val="&quot;Helvetica Neue&quot;, Helvetica, Arial, sans-serif"/>
        <color rgb="FF1155CC"/>
        <sz val="11.0"/>
        <u/>
      </rPr>
      <t>54-in-1 Famicom Yarou (Japan) (En) (Aftermarket) (Unl).zip</t>
    </r>
  </si>
  <si>
    <r>
      <rPr>
        <rFont val="&quot;Helvetica Neue&quot;, Helvetica, Arial, sans-serif"/>
        <color rgb="FF1155CC"/>
        <sz val="11.0"/>
        <u/>
      </rPr>
      <t>58-in-1 (Asia) (En,Zh) (FL-58) (Pirate).zip</t>
    </r>
  </si>
  <si>
    <r>
      <rPr>
        <rFont val="&quot;Helvetica Neue&quot;, Helvetica, Arial, sans-serif"/>
        <color rgb="FF1155CC"/>
        <sz val="11.0"/>
        <u/>
      </rPr>
      <t>62-in-1 Hi Game 2000 (Asia) (Ja) (PS5027) (Pirate).zip</t>
    </r>
  </si>
  <si>
    <r>
      <rPr>
        <rFont val="&quot;Helvetica Neue&quot;, Helvetica, Arial, sans-serif"/>
        <color rgb="FF1155CC"/>
        <sz val="11.0"/>
        <u/>
      </rPr>
      <t>64-in-1 (Asia) (En) (Pirate).zip</t>
    </r>
  </si>
  <si>
    <r>
      <rPr>
        <rFont val="&quot;Helvetica Neue&quot;, Helvetica, Arial, sans-serif"/>
        <color rgb="FF1155CC"/>
        <sz val="11.0"/>
        <u/>
      </rPr>
      <t>68-in-1 (Asia) (En) (WQ2006 D) (Pirate).zip</t>
    </r>
  </si>
  <si>
    <r>
      <rPr>
        <rFont val="&quot;Helvetica Neue&quot;, Helvetica, Arial, sans-serif"/>
        <color rgb="FF1155CC"/>
        <sz val="11.0"/>
        <u/>
      </rPr>
      <t>80's Bros. vs the Horde of Chewbaccy Balboa (World) (Aftermarket) (Unl).zip</t>
    </r>
  </si>
  <si>
    <r>
      <rPr>
        <rFont val="&quot;Helvetica Neue&quot;, Helvetica, Arial, sans-serif"/>
        <color rgb="FF1155CC"/>
        <sz val="11.0"/>
        <u/>
      </rPr>
      <t>99 Crystals (World) (Demo) (2022-09-17T120459) (Aftermarket) (Unl).zip</t>
    </r>
  </si>
  <si>
    <r>
      <rPr>
        <rFont val="&quot;Helvetica Neue&quot;, Helvetica, Arial, sans-serif"/>
        <color rgb="FF1155CC"/>
        <sz val="11.0"/>
        <u/>
      </rPr>
      <t>99 Crystals (World) (Demo) (2022-09-17T122813) (Aftermarket) (Unl).zip</t>
    </r>
  </si>
  <si>
    <r>
      <rPr>
        <rFont val="&quot;Helvetica Neue&quot;, Helvetica, Arial, sans-serif"/>
        <color rgb="FF1155CC"/>
        <sz val="11.0"/>
        <u/>
      </rPr>
      <t>99 Crystals (World) (Demo) (2022-09-17T173252) (Aftermarket) (Unl).zip</t>
    </r>
  </si>
  <si>
    <r>
      <rPr>
        <rFont val="&quot;Helvetica Neue&quot;, Helvetica, Arial, sans-serif"/>
        <color rgb="FF1155CC"/>
        <sz val="11.0"/>
        <u/>
      </rPr>
      <t>99 Crystals (World) (Demo) (2022-09-17T173859) (Aftermarket) (Unl).zip</t>
    </r>
  </si>
  <si>
    <r>
      <rPr>
        <rFont val="&quot;Helvetica Neue&quot;, Helvetica, Arial, sans-serif"/>
        <color rgb="FF1155CC"/>
        <sz val="11.0"/>
        <u/>
      </rPr>
      <t>100 Man Dollar Kid - Maboroshi no Teiou Hen (Japan).zip</t>
    </r>
  </si>
  <si>
    <r>
      <rPr>
        <rFont val="&quot;Helvetica Neue&quot;, Helvetica, Arial, sans-serif"/>
        <color rgb="FF1155CC"/>
        <sz val="11.0"/>
        <u/>
      </rPr>
      <t>100-in-1 Contra Function 16 (Asia) (En) (Pirate).zip</t>
    </r>
  </si>
  <si>
    <r>
      <rPr>
        <rFont val="&quot;Helvetica Neue&quot;, Helvetica, Arial, sans-serif"/>
        <color rgb="FF1155CC"/>
        <sz val="11.0"/>
        <u/>
      </rPr>
      <t>100-in-1 Real Game (Asia) (En,Ja) (Pirate).zip</t>
    </r>
  </si>
  <si>
    <r>
      <rPr>
        <rFont val="&quot;Helvetica Neue&quot;, Helvetica, Arial, sans-serif"/>
        <color rgb="FF1155CC"/>
        <sz val="11.0"/>
        <u/>
      </rPr>
      <t>110-in-1 (Asia) (En) (Pirate).zip</t>
    </r>
  </si>
  <si>
    <r>
      <rPr>
        <rFont val="&quot;Helvetica Neue&quot;, Helvetica, Arial, sans-serif"/>
        <color rgb="FF1155CC"/>
        <sz val="11.0"/>
        <u/>
      </rPr>
      <t>117-in-1 (Asia) (En) (WQ1708 D) (Pirate).zip</t>
    </r>
  </si>
  <si>
    <r>
      <rPr>
        <rFont val="&quot;Helvetica Neue&quot;, Helvetica, Arial, sans-serif"/>
        <color rgb="FF1155CC"/>
        <sz val="11.0"/>
        <u/>
      </rPr>
      <t>150-in-1 Golden 1992 (Asia) (En) (Pirate).zip</t>
    </r>
  </si>
  <si>
    <r>
      <rPr>
        <rFont val="&quot;Helvetica Neue&quot;, Helvetica, Arial, sans-serif"/>
        <color rgb="FF1155CC"/>
        <sz val="11.0"/>
        <u/>
      </rPr>
      <t>150-in-1 Unchained Melody (Asia) (En) (Unl).zip</t>
    </r>
  </si>
  <si>
    <r>
      <rPr>
        <rFont val="&quot;Helvetica Neue&quot;, Helvetica, Arial, sans-serif"/>
        <color rgb="FF1155CC"/>
        <sz val="11.0"/>
        <u/>
      </rPr>
      <t>168-in-1 (Asia) (En,Ja) (AB CARD-15) (Pirate).zip</t>
    </r>
  </si>
  <si>
    <r>
      <rPr>
        <rFont val="&quot;Helvetica Neue&quot;, Helvetica, Arial, sans-serif"/>
        <color rgb="FF1155CC"/>
        <sz val="11.0"/>
        <u/>
      </rPr>
      <t>168-in-1 New Contra Function 16 (Asia) (En) (Pirate).zip</t>
    </r>
  </si>
  <si>
    <r>
      <rPr>
        <rFont val="&quot;Helvetica Neue&quot;, Helvetica, Arial, sans-serif"/>
        <color rgb="FF1155CC"/>
        <sz val="11.0"/>
        <u/>
      </rPr>
      <t>240p Test Suite (World) (v0.01)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</si>
  <si>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(v0.02)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</si>
  <si>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(v0.03)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</si>
  <si>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(v0.04)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</si>
  <si>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(v0.05)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</si>
  <si>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(v0.06)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</si>
  <si>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(v0.07)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</si>
  <si>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(v0.08)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</si>
  <si>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(v0.08)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</si>
  <si>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(v0.09)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</si>
  <si>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(v0.09)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</si>
  <si>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(v0.10)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</si>
  <si>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(v0.10)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</si>
  <si>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(v0.11)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</si>
  <si>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(v0.11)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</si>
  <si>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(v0.12) (BNROM)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</si>
  <si>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(v0.12) (UNROM)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</si>
  <si>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(v0.13)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</si>
  <si>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(v0.13)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</si>
  <si>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(v0.14)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</si>
  <si>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(v0.14)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</si>
  <si>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(v0.15)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</si>
  <si>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(v0.15)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</si>
  <si>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(v0.16)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</si>
  <si>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(v0.16)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</si>
  <si>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(v0.17)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</si>
  <si>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(v0.17)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</si>
  <si>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(v0.18)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</si>
  <si>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(v0.18)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</si>
  <si>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(v0.19)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</si>
  <si>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(v0.19)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</si>
  <si>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(v0.20)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</si>
  <si>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(v0.20)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</si>
  <si>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(v0.21) (Program) (Aftermarket) (Unl) (Alt).zip</t>
    </r>
  </si>
  <si>
    <r>
      <rPr>
        <rFont val="&quot;Helvetica Neue&quot;, Helvetica, Arial, sans-serif"/>
        <color rgb="FF1155CC"/>
        <sz val="11.0"/>
        <u/>
      </rPr>
      <t>240p Test Suite (World) (v0.21)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</si>
  <si>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(v0.22) (BNROM)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</si>
  <si>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(v0.22) (UNROM)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</si>
  <si>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(v0.22-132) (BNROM)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</si>
  <si>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(v0.22-132) (SGROM)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</si>
  <si>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(v0.22-132) (TGROM)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</si>
  <si>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(v0.22-132) (UNROM)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</si>
  <si>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(v0.23) (BNROM)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</si>
  <si>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(v0.23) (SGROM)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</si>
  <si>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(v0.23) (TGROM)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</si>
  <si>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(v0.23) (UNROM) (Program) (Aftermarket) (Unl).zip</t>
    </r>
  </si>
  <si>
    <r>
      <rPr>
        <rFont val="&quot;Helvetica Neue&quot;, Helvetica, Arial, sans-serif"/>
        <color rgb="FF1155CC"/>
        <sz val="11.0"/>
        <u/>
      </rPr>
      <t>500-in-1 - Unchained Melody (Asia) (En) (Pirate).zip</t>
    </r>
  </si>
  <si>
    <r>
      <rPr>
        <rFont val="&quot;Helvetica Neue&quot;, Helvetica, Arial, sans-serif"/>
        <color rgb="FF1155CC"/>
        <sz val="11.0"/>
        <u/>
      </rPr>
      <t>720 Degrees (USA).zip</t>
    </r>
  </si>
  <si>
    <r>
      <rPr>
        <rFont val="&quot;Helvetica Neue&quot;, Helvetica, Arial, sans-serif"/>
        <color rgb="FF1155CC"/>
        <sz val="11.0"/>
        <u/>
      </rPr>
      <t>777 Lucky Bingo (Asia) (En) (Unl).zip</t>
    </r>
  </si>
  <si>
    <r>
      <rPr>
        <rFont val="&quot;Helvetica Neue&quot;, Helvetica, Arial, sans-serif"/>
        <color rgb="FF1155CC"/>
        <sz val="11.0"/>
        <u/>
      </rPr>
      <t>777 Xingyun Lunpan (Asia) (Unl).zip</t>
    </r>
  </si>
  <si>
    <r>
      <rPr>
        <rFont val="&quot;Helvetica Neue&quot;, Helvetica, Arial, sans-serif"/>
        <color rgb="FF1155CC"/>
        <sz val="11.0"/>
        <u/>
      </rPr>
      <t>999-in-1 (Asia) (En) (FC999) (Pirate).zip</t>
    </r>
  </si>
  <si>
    <r>
      <rPr>
        <rFont val="&quot;Helvetica Neue&quot;, Helvetica, Arial, sans-serif"/>
        <color rgb="FF1155CC"/>
        <sz val="11.0"/>
        <u/>
      </rPr>
      <t>1000 Stars (World) (Proto) (Byte-Off 2020) (Aftermarket) (Unl).zip</t>
    </r>
  </si>
  <si>
    <r>
      <rPr>
        <rFont val="&quot;Helvetica Neue&quot;, Helvetica, Arial, sans-serif"/>
        <color rgb="FF1155CC"/>
        <sz val="11.0"/>
        <u/>
      </rPr>
      <t>1007 Bolts (World) (Aftermarket) (Unl).zip</t>
    </r>
  </si>
  <si>
    <r>
      <rPr>
        <rFont val="&quot;Helvetica Neue&quot;, Helvetica, Arial, sans-serif"/>
        <color rgb="FF1155CC"/>
        <sz val="11.0"/>
        <u/>
      </rPr>
      <t>1007 Bolts (World) (Beta) (Aftermarket) (Unl).zip</t>
    </r>
  </si>
  <si>
    <r>
      <rPr>
        <rFont val="&quot;Helvetica Neue&quot;, Helvetica, Arial, sans-serif"/>
        <color rgb="FF1155CC"/>
        <sz val="11.0"/>
        <u/>
      </rPr>
      <t>1200-in-1 (Asia) (En) (Pirate).zip</t>
    </r>
  </si>
  <si>
    <r>
      <rPr>
        <rFont val="&quot;Helvetica Neue&quot;, Helvetica, Arial, sans-serif"/>
        <color rgb="FF1155CC"/>
        <sz val="11.0"/>
        <u/>
      </rPr>
      <t>1942 (Japan, USA) (En).zip</t>
    </r>
  </si>
  <si>
    <r>
      <rPr>
        <rFont val="&quot;Helvetica Neue&quot;, Helvetica, Arial, sans-serif"/>
        <color rgb="FF1155CC"/>
        <sz val="11.0"/>
        <u/>
      </rPr>
      <t>1943 (Japan) (FamicomBox).zip</t>
    </r>
  </si>
  <si>
    <r>
      <rPr>
        <rFont val="&quot;Helvetica Neue&quot;, Helvetica, Arial, sans-serif"/>
        <color rgb="FF1155CC"/>
        <sz val="11.0"/>
        <u/>
      </rPr>
      <t>1943 - The Battle of Midway (Japan) (Beta).zip</t>
    </r>
  </si>
  <si>
    <r>
      <rPr>
        <rFont val="&quot;Helvetica Neue&quot;, Helvetica, Arial, sans-serif"/>
        <color rgb="FF1155CC"/>
        <sz val="11.0"/>
        <u/>
      </rPr>
      <t>1943 - The Battle of Midway (USA) (Retro-Bit Generations).zip</t>
    </r>
  </si>
  <si>
    <r>
      <rPr>
        <rFont val="&quot;Helvetica Neue&quot;, Helvetica, Arial, sans-serif"/>
        <color rgb="FF1155CC"/>
        <sz val="11.0"/>
        <u/>
      </rPr>
      <t>1943 - The Battle of Midway (USA).zip</t>
    </r>
  </si>
  <si>
    <r>
      <rPr>
        <rFont val="&quot;Helvetica Neue&quot;, Helvetica, Arial, sans-serif"/>
        <color rgb="FF1155CC"/>
        <sz val="11.0"/>
        <u/>
      </rPr>
      <t>1943 - The Battle of Valhalla (Japan).zip</t>
    </r>
  </si>
  <si>
    <r>
      <rPr>
        <rFont val="&quot;Helvetica Neue&quot;, Helvetica, Arial, sans-serif"/>
        <color rgb="FF1155CC"/>
        <sz val="11.0"/>
        <u/>
      </rPr>
      <t>1988 Jinpai Mali (Asia) (En) (Kaiser) (KS-7032) (Pirate).zip</t>
    </r>
  </si>
  <si>
    <r>
      <rPr>
        <rFont val="&quot;Helvetica Neue&quot;, Helvetica, Arial, sans-serif"/>
        <color rgb="FF1155CC"/>
        <sz val="11.0"/>
        <u/>
      </rPr>
      <t>1991 Du Ma Racing (Asia) (Idea-Tek) (Unl).zip</t>
    </r>
  </si>
  <si>
    <r>
      <rPr>
        <rFont val="&quot;Helvetica Neue&quot;, Helvetica, Arial, sans-serif"/>
        <color rgb="FF1155CC"/>
        <sz val="11.0"/>
        <u/>
      </rPr>
      <t>1991 Du Ma Racing (Asia) (Micro Genius) (Unl).zip</t>
    </r>
  </si>
  <si>
    <r>
      <rPr>
        <rFont val="&quot;Helvetica Neue&quot;, Helvetica, Arial, sans-serif"/>
        <color rgb="FF1155CC"/>
        <sz val="11.0"/>
        <u/>
      </rPr>
      <t>1992 Gaishi 190-in-1 Hua Mian Xuan Guan (Asia) (En) (Pirate).zip</t>
    </r>
  </si>
  <si>
    <r>
      <rPr>
        <rFont val="&quot;Helvetica Neue&quot;, Helvetica, Arial, sans-serif"/>
        <color rgb="FF1155CC"/>
        <sz val="11.0"/>
        <u/>
      </rPr>
      <t>1993 290-in-1 (Asia) (En) (Pirate).zip</t>
    </r>
  </si>
  <si>
    <r>
      <rPr>
        <rFont val="&quot;Helvetica Neue&quot;, Helvetica, Arial, sans-serif"/>
        <color rgb="FF1155CC"/>
        <sz val="11.0"/>
        <u/>
      </rPr>
      <t>1995 Super Value Collection 2-in-1 (Asia) (En) (QB-003) (Pirate) [b].zip</t>
    </r>
  </si>
  <si>
    <r>
      <rPr>
        <rFont val="&quot;Helvetica Neue&quot;, Helvetica, Arial, sans-serif"/>
        <color rgb="FF1155CC"/>
        <sz val="11.0"/>
        <u/>
      </rPr>
      <t>1996 Aoyunhui Jingji Ban 24-in-1 (Asia) (En) (CK-008) (Pirate).zip</t>
    </r>
  </si>
  <si>
    <r>
      <rPr>
        <rFont val="&quot;Helvetica Neue&quot;, Helvetica, Arial, sans-serif"/>
        <color rgb="FF1155CC"/>
        <sz val="11.0"/>
        <u/>
      </rPr>
      <t>1996 Yingyu CAI 3-in-1 (China) (Unl).zip</t>
    </r>
  </si>
  <si>
    <r>
      <rPr>
        <rFont val="&quot;Helvetica Neue&quot;, Helvetica, Arial, sans-serif"/>
        <color rgb="FF1155CC"/>
        <sz val="11.0"/>
        <u/>
      </rPr>
      <t>1997 SUPER HIK 16-in-1 (Asia) (En) (Pirate).zip</t>
    </r>
  </si>
  <si>
    <r>
      <rPr>
        <rFont val="&quot;Helvetica Neue&quot;, Helvetica, Arial, sans-serif"/>
        <color rgb="FF1155CC"/>
        <sz val="11.0"/>
        <u/>
      </rPr>
      <t>1999 - Hore, Mitakotoka! Seikimatsu (Japan).zip</t>
    </r>
  </si>
  <si>
    <r>
      <rPr>
        <rFont val="&quot;Helvetica Neue&quot;, Helvetica, Arial, sans-serif"/>
        <color rgb="FF1155CC"/>
        <sz val="11.0"/>
        <u/>
      </rPr>
      <t>2010 Street Fighter (Japan).zip</t>
    </r>
  </si>
  <si>
    <r>
      <rPr>
        <rFont val="&quot;Helvetica Neue&quot;, Helvetica, Arial, sans-serif"/>
        <color rgb="FF1155CC"/>
        <sz val="11.0"/>
        <u/>
      </rPr>
      <t>2048 (World) (Rev 5) (Aftermarket) (Unl).zip</t>
    </r>
  </si>
  <si>
    <r>
      <rPr>
        <rFont val="&quot;Helvetica Neue&quot;, Helvetica, Arial, sans-serif"/>
        <color rgb="FF1155CC"/>
        <sz val="11.0"/>
        <u/>
      </rPr>
      <t>2600 AD (World) (Demo) (Byte-Off 2020) (Aftermarket) (Unl).zip</t>
    </r>
  </si>
  <si>
    <r>
      <rPr>
        <rFont val="&quot;Helvetica Neue&quot;, Helvetica, Arial, sans-serif"/>
        <color rgb="FF1155CC"/>
        <sz val="11.0"/>
        <u/>
      </rPr>
      <t>6800000-in-1 (Asia) (En) (BS-5652) (Pirate).zip</t>
    </r>
  </si>
  <si>
    <r>
      <rPr>
        <rFont val="&quot;Helvetica Neue&quot;, Helvetica, Arial, sans-serif"/>
        <color rgb="FF1155CC"/>
        <sz val="11.0"/>
        <u/>
      </rPr>
      <t>9999999-in-1 (Asia) (En) (Pirate).zip</t>
    </r>
  </si>
  <si>
    <r>
      <rPr>
        <rFont val="&quot;Helvetica Neue&quot;, Helvetica, Arial, sans-serif"/>
        <color rgb="FF1155CC"/>
        <sz val="11.0"/>
        <u/>
      </rPr>
      <t>9999999-in-1 (Italy) (En) (Pirate).zip</t>
    </r>
  </si>
  <si>
    <r>
      <rPr>
        <rFont val="&quot;Helvetica Neue&quot;, Helvetica, Arial, sans-serif"/>
        <color rgb="FF1155CC"/>
        <sz val="11.0"/>
        <u/>
      </rPr>
      <t>9999999-in-1 - World Series Championship (Asia) (En) (Pirate).zip</t>
    </r>
  </si>
  <si>
    <r>
      <rPr>
        <rFont val="&quot;Helvetica Neue&quot;, Helvetica, Arial, sans-serif"/>
        <color rgb="FF1155CC"/>
        <sz val="11.0"/>
        <u/>
      </rPr>
      <t>10000000-in-1 Unchained Melody 95 (Asia) (En) (Pirate).zip</t>
    </r>
  </si>
  <si>
    <r>
      <rPr>
        <rFont val="&quot;Helvetica Neue&quot;, Helvetica, Arial, sans-serif"/>
        <color rgb="FF1155CC"/>
        <sz val="11.0"/>
        <u/>
      </rPr>
      <t>ANNA (World) (Demo) (Aftermarket) (Unl).zip</t>
    </r>
  </si>
  <si>
    <r>
      <rPr>
        <rFont val="&quot;Helvetica Neue&quot;, Helvetica, Arial, sans-serif"/>
        <color rgb="FF1155CC"/>
        <sz val="11.0"/>
        <u/>
      </rPr>
      <t>ANNA (World) (v2.0.0) (Demo) (Aftermarket) (Unl).zip</t>
    </r>
  </si>
  <si>
    <r>
      <rPr>
        <rFont val="&quot;Helvetica Neue&quot;, Helvetica, Arial, sans-serif"/>
        <color rgb="FF1155CC"/>
        <sz val="11.0"/>
        <u/>
      </rPr>
      <t>ANNA (World) (v2.0.1) (Demo) (Aftermarket) (Unl).zip</t>
    </r>
  </si>
  <si>
    <r>
      <rPr>
        <rFont val="&quot;Helvetica Neue&quot;, Helvetica, Arial, sans-serif"/>
        <color rgb="FF1155CC"/>
        <sz val="11.0"/>
        <u/>
      </rPr>
      <t>ANTR - Another NES Tetris Remake (World) (Aftermarket) (Unl).zip</t>
    </r>
  </si>
  <si>
    <r>
      <rPr>
        <rFont val="&quot;Helvetica Neue&quot;, Helvetica, Arial, sans-serif"/>
        <color rgb="FF1155CC"/>
        <sz val="11.0"/>
        <u/>
      </rPr>
      <t>AO (World) (Demo) (Second Dimension) (Aftermarket) (Unl).zip</t>
    </r>
  </si>
  <si>
    <r>
      <rPr>
        <rFont val="&quot;Helvetica Neue&quot;, Helvetica, Arial, sans-serif"/>
        <color rgb="FF1155CC"/>
        <sz val="11.0"/>
        <u/>
      </rPr>
      <t>A Ressha de Ikou (Japan).zip</t>
    </r>
  </si>
  <si>
    <r>
      <rPr>
        <rFont val="&quot;Helvetica Neue&quot;, Helvetica, Arial, sans-serif"/>
        <color rgb="FF1155CC"/>
        <sz val="11.0"/>
        <u/>
      </rPr>
      <t>ASO - Armored Scrum Object (Japan) (En) (Sample).zip</t>
    </r>
  </si>
  <si>
    <r>
      <rPr>
        <rFont val="&quot;Helvetica Neue&quot;, Helvetica, Arial, sans-serif"/>
        <color rgb="FF1155CC"/>
        <sz val="11.0"/>
        <u/>
      </rPr>
      <t>ASO - Armored Scrum Object (Japan) (En).zip</t>
    </r>
  </si>
  <si>
    <r>
      <rPr>
        <rFont val="&quot;Helvetica Neue&quot;, Helvetica, Arial, sans-serif"/>
        <color rgb="FF1155CC"/>
        <sz val="11.0"/>
        <u/>
      </rPr>
      <t>AV Hanafuda Club (Japan) (Unl).zip</t>
    </r>
  </si>
  <si>
    <r>
      <rPr>
        <rFont val="&quot;Helvetica Neue&quot;, Helvetica, Arial, sans-serif"/>
        <color rgb="FF1155CC"/>
        <sz val="11.0"/>
        <u/>
      </rPr>
      <t>AV Kyuukyoku Mahjong 2 (Asia) (Ja) (Ge De) (Unl).zip</t>
    </r>
  </si>
  <si>
    <r>
      <rPr>
        <rFont val="&quot;Helvetica Neue&quot;, Helvetica, Arial, sans-serif"/>
        <color rgb="FF1155CC"/>
        <sz val="11.0"/>
        <u/>
      </rPr>
      <t>AV Kyuukyoku Mahjong 2 (Asia) (Ja) (Ka Sheng) (Unl).zip</t>
    </r>
  </si>
  <si>
    <r>
      <rPr>
        <rFont val="&quot;Helvetica Neue&quot;, Helvetica, Arial, sans-serif"/>
        <color rgb="FF1155CC"/>
        <sz val="11.0"/>
        <u/>
      </rPr>
      <t>AV Mahjong Club (Asia) (Ja) (Unl).zip</t>
    </r>
  </si>
  <si>
    <r>
      <rPr>
        <rFont val="&quot;Helvetica Neue&quot;, Helvetica, Arial, sans-serif"/>
        <color rgb="FF1155CC"/>
        <sz val="11.0"/>
        <u/>
      </rPr>
      <t>AV Mahjong Club (Japan) (Unl).zip</t>
    </r>
  </si>
  <si>
    <r>
      <rPr>
        <rFont val="&quot;Helvetica Neue&quot;, Helvetica, Arial, sans-serif"/>
        <color rgb="FF1155CC"/>
        <sz val="11.0"/>
        <u/>
      </rPr>
      <t>AV Mahjong Club (Japan) (v1.1) (Unl).zip</t>
    </r>
  </si>
  <si>
    <r>
      <rPr>
        <rFont val="&quot;Helvetica Neue&quot;, Helvetica, Arial, sans-serif"/>
        <color rgb="FF1155CC"/>
        <sz val="11.0"/>
        <u/>
      </rPr>
      <t>AV Mei Shaonu Zhanshi (Asia) (Unl).zip</t>
    </r>
  </si>
  <si>
    <r>
      <rPr>
        <rFont val="&quot;Helvetica Neue&quot;, Helvetica, Arial, sans-serif"/>
        <color rgb="FF1155CC"/>
        <sz val="11.0"/>
        <u/>
      </rPr>
      <t>AV Pachi-Slot (Asia) (Ja) (Aftermarket) (Pirate).zip</t>
    </r>
  </si>
  <si>
    <r>
      <rPr>
        <rFont val="&quot;Helvetica Neue&quot;, Helvetica, Arial, sans-serif"/>
        <color rgb="FF1155CC"/>
        <sz val="11.0"/>
        <u/>
      </rPr>
      <t>AV Pachi-Slot (Asia) (Ja) (Idea-Tek) (Unl).zip</t>
    </r>
  </si>
  <si>
    <r>
      <rPr>
        <rFont val="&quot;Helvetica Neue&quot;, Helvetica, Arial, sans-serif"/>
        <color rgb="FF1155CC"/>
        <sz val="11.0"/>
        <u/>
      </rPr>
      <t>AV Pachi-Slot - Big Chance (Japan) (Rev 1) (Unl).zip</t>
    </r>
  </si>
  <si>
    <r>
      <rPr>
        <rFont val="&quot;Helvetica Neue&quot;, Helvetica, Arial, sans-serif"/>
        <color rgb="FF1155CC"/>
        <sz val="11.0"/>
        <u/>
      </rPr>
      <t>AV Pachi-Slot - Big Chance (Japan) (Unl).zip</t>
    </r>
  </si>
  <si>
    <r>
      <rPr>
        <rFont val="&quot;Helvetica Neue&quot;, Helvetica, Arial, sans-serif"/>
        <color rgb="FF1155CC"/>
        <sz val="11.0"/>
        <u/>
      </rPr>
      <t>AV Poker (Japan) (En) (Rev 1) (Unl).zip</t>
    </r>
  </si>
  <si>
    <r>
      <rPr>
        <rFont val="&quot;Helvetica Neue&quot;, Helvetica, Arial, sans-serif"/>
        <color rgb="FF1155CC"/>
        <sz val="11.0"/>
        <u/>
      </rPr>
      <t>AV Poker (Japan) (En) (Unl).zip</t>
    </r>
  </si>
  <si>
    <r>
      <rPr>
        <rFont val="&quot;Helvetica Neue&quot;, Helvetica, Arial, sans-serif"/>
        <color rgb="FF1155CC"/>
        <sz val="11.0"/>
        <u/>
      </rPr>
      <t>AV Poker (World) (Aftermarket) (Pirate).zip</t>
    </r>
  </si>
  <si>
    <r>
      <rPr>
        <rFont val="&quot;Helvetica Neue&quot;, Helvetica, Arial, sans-serif"/>
        <color rgb="FF1155CC"/>
        <sz val="11.0"/>
        <u/>
      </rPr>
      <t>AV Soccer (Japan) (Unl).zip</t>
    </r>
  </si>
  <si>
    <r>
      <rPr>
        <rFont val="&quot;Helvetica Neue&quot;, Helvetica, Arial, sans-serif"/>
        <color rgb="FF1155CC"/>
        <sz val="11.0"/>
        <u/>
      </rPr>
      <t>AV Super Real Pachinko (Japan) (Unl).zip</t>
    </r>
  </si>
  <si>
    <r>
      <rPr>
        <rFont val="&quot;Helvetica Neue&quot;, Helvetica, Arial, sans-serif"/>
        <color rgb="FF1155CC"/>
        <sz val="11.0"/>
        <u/>
      </rPr>
      <t>Aa Yakyuu Jinsei Icchokusen (Japan).zip</t>
    </r>
  </si>
  <si>
    <r>
      <rPr>
        <rFont val="&quot;Helvetica Neue&quot;, Helvetica, Arial, sans-serif"/>
        <color rgb="FF1155CC"/>
        <sz val="11.0"/>
        <u/>
      </rPr>
      <t>Abadox (Japan).zip</t>
    </r>
  </si>
  <si>
    <r>
      <rPr>
        <rFont val="&quot;Helvetica Neue&quot;, Helvetica, Arial, sans-serif"/>
        <color rgb="FF1155CC"/>
        <sz val="11.0"/>
        <u/>
      </rPr>
      <t>Abadox - The Deadly Inner War (USA).zip</t>
    </r>
  </si>
  <si>
    <r>
      <rPr>
        <rFont val="&quot;Helvetica Neue&quot;, Helvetica, Arial, sans-serif"/>
        <color rgb="FF1155CC"/>
        <sz val="11.0"/>
        <u/>
      </rPr>
      <t>Abarenbou Tengu (Japan).zip</t>
    </r>
  </si>
  <si>
    <r>
      <rPr>
        <rFont val="&quot;Helvetica Neue&quot;, Helvetica, Arial, sans-serif"/>
        <color rgb="FF1155CC"/>
        <sz val="11.0"/>
        <u/>
      </rPr>
      <t>Abbaye des Morts, L' (World) (En,Ja,Fr,Es,Pt) (Aftermarket) (Unl).zip</t>
    </r>
  </si>
  <si>
    <r>
      <rPr>
        <rFont val="&quot;Helvetica Neue&quot;, Helvetica, Arial, sans-serif"/>
        <color rgb="FF1155CC"/>
        <sz val="11.0"/>
        <u/>
      </rPr>
      <t>Aces - Iron Eagle III (Japan).zip</t>
    </r>
  </si>
  <si>
    <r>
      <rPr>
        <rFont val="&quot;Helvetica Neue&quot;, Helvetica, Arial, sans-serif"/>
        <color rgb="FF1155CC"/>
        <sz val="11.0"/>
        <u/>
      </rPr>
      <t>Action 52 (USA) (Rev A) (Unl).zip</t>
    </r>
  </si>
  <si>
    <r>
      <rPr>
        <rFont val="&quot;Helvetica Neue&quot;, Helvetica, Arial, sans-serif"/>
        <color rgb="FF1155CC"/>
        <sz val="11.0"/>
        <u/>
      </rPr>
      <t>Action 52 (USA) (Rev B) (Unl).zip</t>
    </r>
  </si>
  <si>
    <r>
      <rPr>
        <rFont val="&quot;Helvetica Neue&quot;, Helvetica, Arial, sans-serif"/>
        <color rgb="FF1155CC"/>
        <sz val="11.0"/>
        <u/>
      </rPr>
      <t>Action 52 (USA) (Unl).zip</t>
    </r>
  </si>
  <si>
    <r>
      <rPr>
        <rFont val="&quot;Helvetica Neue&quot;, Helvetica, Arial, sans-serif"/>
        <color rgb="FF1155CC"/>
        <sz val="11.0"/>
        <u/>
      </rPr>
      <t>Action 53 Function 16 - Volume One (World) (RC.1) (Aftermarket) (Unl).zip</t>
    </r>
  </si>
  <si>
    <r>
      <rPr>
        <rFont val="&quot;Helvetica Neue&quot;, Helvetica, Arial, sans-serif"/>
        <color rgb="FF1155CC"/>
        <sz val="11.0"/>
        <u/>
      </rPr>
      <t>Action 53 Function 16 - Volume One (World) (RC.2) (Aftermarket) (Unl).zip</t>
    </r>
  </si>
  <si>
    <r>
      <rPr>
        <rFont val="&quot;Helvetica Neue&quot;, Helvetica, Arial, sans-serif"/>
        <color rgb="FF1155CC"/>
        <sz val="11.0"/>
        <u/>
      </rPr>
      <t>Action 53 Vol. 3 - Revenge of the Twins (USA) (Limited Edition) (Aftermarket) (Unl).zip</t>
    </r>
  </si>
  <si>
    <r>
      <rPr>
        <rFont val="&quot;Helvetica Neue&quot;, Helvetica, Arial, sans-serif"/>
        <color rgb="FF1155CC"/>
        <sz val="11.0"/>
        <u/>
      </rPr>
      <t>Action 53 Vol. 3 - Revenge of the Twins (World) (v1.3) (Aftermarket) (Unl).zip</t>
    </r>
  </si>
  <si>
    <r>
      <rPr>
        <rFont val="&quot;Helvetica Neue&quot;, Helvetica, Arial, sans-serif"/>
        <color rgb="FF1155CC"/>
        <sz val="11.0"/>
        <u/>
      </rPr>
      <t>Action 53 Vol. 3 - Revenge of the Twins (World) (v1.5) (Aftermarket) (Unl).zip</t>
    </r>
  </si>
  <si>
    <r>
      <rPr>
        <rFont val="&quot;Helvetica Neue&quot;, Helvetica, Arial, sans-serif"/>
        <color rgb="FF1155CC"/>
        <sz val="11.0"/>
        <u/>
      </rPr>
      <t>Action 53 Vol. 3 - Revenge of the Twins (World) (v1.5) (Disk 1) (Aftermarket) (Unl).zip</t>
    </r>
  </si>
  <si>
    <r>
      <rPr>
        <rFont val="&quot;Helvetica Neue&quot;, Helvetica, Arial, sans-serif"/>
        <color rgb="FF1155CC"/>
        <sz val="11.0"/>
        <u/>
      </rPr>
      <t>Action 53 Vol. 3 - Revenge of the Twins (World) (v1.5) (Disk 2) (Aftermarket) (Unl).zip</t>
    </r>
  </si>
  <si>
    <r>
      <rPr>
        <rFont val="&quot;Helvetica Neue&quot;, Helvetica, Arial, sans-serif"/>
        <color rgb="FF1155CC"/>
        <sz val="11.0"/>
        <u/>
      </rPr>
      <t>Action 53 Vol. 4 - Actually 54 (World) (Aftermarket) (Unl).zip</t>
    </r>
  </si>
  <si>
    <r>
      <rPr>
        <rFont val="&quot;Helvetica Neue&quot;, Helvetica, Arial, sans-serif"/>
        <color rgb="FF1155CC"/>
        <sz val="11.0"/>
        <u/>
      </rPr>
      <t>Action 53 Vol. 4 - Actually 54 (World) (Disk 1) (Aftermarket) (Unl).zip</t>
    </r>
  </si>
  <si>
    <r>
      <rPr>
        <rFont val="&quot;Helvetica Neue&quot;, Helvetica, Arial, sans-serif"/>
        <color rgb="FF1155CC"/>
        <sz val="11.0"/>
        <u/>
      </rPr>
      <t>Action 53 Vol. 4 - Actually 54 (World) (Disk 2) (Aftermarket) (Unl).zip</t>
    </r>
  </si>
  <si>
    <r>
      <rPr>
        <rFont val="&quot;Helvetica Neue&quot;, Helvetica, Arial, sans-serif"/>
        <color rgb="FF1155CC"/>
        <sz val="11.0"/>
        <u/>
      </rPr>
      <t>Action 53 Vol. 4 - Actually 54 (World) (Disk 3) (Aftermarket) (Unl).zip</t>
    </r>
  </si>
  <si>
    <r>
      <rPr>
        <rFont val="&quot;Helvetica Neue&quot;, Helvetica, Arial, sans-serif"/>
        <color rgb="FF1155CC"/>
        <sz val="11.0"/>
        <u/>
      </rPr>
      <t>Action 53 Vol. 4 - Actually 54 (World) (Disk 4) (Aftermarket) (Unl).zip</t>
    </r>
  </si>
  <si>
    <r>
      <rPr>
        <rFont val="&quot;Helvetica Neue&quot;, Helvetica, Arial, sans-serif"/>
        <color rgb="FF1155CC"/>
        <sz val="11.0"/>
        <u/>
      </rPr>
      <t>Action in New York (Europe).zip</t>
    </r>
  </si>
  <si>
    <r>
      <rPr>
        <rFont val="&quot;Helvetica Neue&quot;, Helvetica, Arial, sans-serif"/>
        <color rgb="FF1155CC"/>
        <sz val="11.0"/>
        <u/>
      </rPr>
      <t>Adam &amp; Eve (Asia) (En) (Mega Soft) (Unl).zip</t>
    </r>
  </si>
  <si>
    <r>
      <rPr>
        <rFont val="&quot;Helvetica Neue&quot;, Helvetica, Arial, sans-serif"/>
        <color rgb="FF1155CC"/>
        <sz val="11.0"/>
        <u/>
      </rPr>
      <t>Adam &amp; Eve (Spain) (En) (NTDEC) (Unl).zip</t>
    </r>
  </si>
  <si>
    <r>
      <rPr>
        <rFont val="&quot;Helvetica Neue&quot;, Helvetica, Arial, sans-serif"/>
        <color rgb="FF1155CC"/>
        <sz val="11.0"/>
        <u/>
      </rPr>
      <t>Addams Family, The (Europe) (En,Fr,De).zip</t>
    </r>
  </si>
  <si>
    <r>
      <rPr>
        <rFont val="&quot;Helvetica Neue&quot;, Helvetica, Arial, sans-serif"/>
        <color rgb="FF1155CC"/>
        <sz val="11.0"/>
        <u/>
      </rPr>
      <t>Addams Family, The (USA).zip</t>
    </r>
  </si>
  <si>
    <r>
      <rPr>
        <rFont val="&quot;Helvetica Neue&quot;, Helvetica, Arial, sans-serif"/>
        <color rgb="FF1155CC"/>
        <sz val="11.0"/>
        <u/>
      </rPr>
      <t>Addams Family, The - Pugsley's Scavenger Hunt (Europe) (Beta).zip</t>
    </r>
  </si>
  <si>
    <r>
      <rPr>
        <rFont val="&quot;Helvetica Neue&quot;, Helvetica, Arial, sans-serif"/>
        <color rgb="FF1155CC"/>
        <sz val="11.0"/>
        <u/>
      </rPr>
      <t>Addams Family, The - Pugsley's Scavenger Hunt (Europe).zip</t>
    </r>
  </si>
  <si>
    <r>
      <rPr>
        <rFont val="&quot;Helvetica Neue&quot;, Helvetica, Arial, sans-serif"/>
        <color rgb="FF1155CC"/>
        <sz val="11.0"/>
        <u/>
      </rPr>
      <t>Addams Family, The - Pugsley's Scavenger Hunt (USA).zip</t>
    </r>
  </si>
  <si>
    <r>
      <rPr>
        <rFont val="&quot;Helvetica Neue&quot;, Helvetica, Arial, sans-serif"/>
        <color rgb="FF1155CC"/>
        <sz val="11.0"/>
        <u/>
      </rPr>
      <t>Addams Family, The - Uncle Fester's Quest (USA) (Beta).zip</t>
    </r>
  </si>
  <si>
    <r>
      <rPr>
        <rFont val="&quot;Helvetica Neue&quot;, Helvetica, Arial, sans-serif"/>
        <color rgb="FF1155CC"/>
        <sz val="11.0"/>
        <u/>
      </rPr>
      <t>Advanced Dungeons &amp; Dragons - DragonStrike (USA).zip</t>
    </r>
  </si>
  <si>
    <r>
      <rPr>
        <rFont val="&quot;Helvetica Neue&quot;, Helvetica, Arial, sans-serif"/>
        <color rgb="FF1155CC"/>
        <sz val="11.0"/>
        <u/>
      </rPr>
      <t>Advanced Dungeons &amp; Dragons - Dragons of Flame (Japan).zip</t>
    </r>
  </si>
  <si>
    <r>
      <rPr>
        <rFont val="&quot;Helvetica Neue&quot;, Helvetica, Arial, sans-serif"/>
        <color rgb="FF1155CC"/>
        <sz val="11.0"/>
        <u/>
      </rPr>
      <t>Advanced Dungeons &amp; Dragons - Heroes of the Lance (Japan).zip</t>
    </r>
  </si>
  <si>
    <r>
      <rPr>
        <rFont val="&quot;Helvetica Neue&quot;, Helvetica, Arial, sans-serif"/>
        <color rgb="FF1155CC"/>
        <sz val="11.0"/>
        <u/>
      </rPr>
      <t>Advanced Dungeons &amp; Dragons - Heroes of the Lance (USA) (Beta).zip</t>
    </r>
  </si>
  <si>
    <r>
      <rPr>
        <rFont val="&quot;Helvetica Neue&quot;, Helvetica, Arial, sans-serif"/>
        <color rgb="FF1155CC"/>
        <sz val="11.0"/>
        <u/>
      </rPr>
      <t>Advanced Dungeons &amp; Dragons - Heroes of the Lance (USA).zip</t>
    </r>
  </si>
  <si>
    <r>
      <rPr>
        <rFont val="&quot;Helvetica Neue&quot;, Helvetica, Arial, sans-serif"/>
        <color rgb="FF1155CC"/>
        <sz val="11.0"/>
        <u/>
      </rPr>
      <t>Advanced Dungeons &amp; Dragons - Hillsfar (Japan).zip</t>
    </r>
  </si>
  <si>
    <r>
      <rPr>
        <rFont val="&quot;Helvetica Neue&quot;, Helvetica, Arial, sans-serif"/>
        <color rgb="FF1155CC"/>
        <sz val="11.0"/>
        <u/>
      </rPr>
      <t>Advanced Dungeons &amp; Dragons - Hillsfar (USA) (Beta).zip</t>
    </r>
  </si>
  <si>
    <r>
      <rPr>
        <rFont val="&quot;Helvetica Neue&quot;, Helvetica, Arial, sans-serif"/>
        <color rgb="FF1155CC"/>
        <sz val="11.0"/>
        <u/>
      </rPr>
      <t>Advanced Dungeons &amp; Dragons - Hillsfar (USA).zip</t>
    </r>
  </si>
  <si>
    <r>
      <rPr>
        <rFont val="&quot;Helvetica Neue&quot;, Helvetica, Arial, sans-serif"/>
        <color rgb="FF1155CC"/>
        <sz val="11.0"/>
        <u/>
      </rPr>
      <t>Advanced Dungeons &amp; Dragons - Pool of Radiance (Japan).zip</t>
    </r>
  </si>
  <si>
    <r>
      <rPr>
        <rFont val="&quot;Helvetica Neue&quot;, Helvetica, Arial, sans-serif"/>
        <color rgb="FF1155CC"/>
        <sz val="11.0"/>
        <u/>
      </rPr>
      <t>Advanced Dungeons &amp; Dragons - Pool of Radiance (USA).zip</t>
    </r>
  </si>
  <si>
    <r>
      <rPr>
        <rFont val="&quot;Helvetica Neue&quot;, Helvetica, Arial, sans-serif"/>
        <color rgb="FF1155CC"/>
        <sz val="11.0"/>
        <u/>
      </rPr>
      <t>Adventure (USA) (Atari Flashback) (Aftermarket) (Unl).zip</t>
    </r>
  </si>
  <si>
    <r>
      <rPr>
        <rFont val="&quot;Helvetica Neue&quot;, Helvetica, Arial, sans-serif"/>
        <color rgb="FF1155CC"/>
        <sz val="11.0"/>
        <u/>
      </rPr>
      <t>Adventure Island (USA).zip</t>
    </r>
  </si>
  <si>
    <r>
      <rPr>
        <rFont val="&quot;Helvetica Neue&quot;, Helvetica, Arial, sans-serif"/>
        <color rgb="FF1155CC"/>
        <sz val="11.0"/>
        <u/>
      </rPr>
      <t>Adventure Island 3 (USA).zip</t>
    </r>
  </si>
  <si>
    <r>
      <rPr>
        <rFont val="&quot;Helvetica Neue&quot;, Helvetica, Arial, sans-serif"/>
        <color rgb="FF1155CC"/>
        <sz val="11.0"/>
        <u/>
      </rPr>
      <t>Adventure Island Classic (Europe).zip</t>
    </r>
  </si>
  <si>
    <r>
      <rPr>
        <rFont val="&quot;Helvetica Neue&quot;, Helvetica, Arial, sans-serif"/>
        <color rgb="FF1155CC"/>
        <sz val="11.0"/>
        <u/>
      </rPr>
      <t>Adventure Island II (Asia) (En) (Pirate).zip</t>
    </r>
  </si>
  <si>
    <r>
      <rPr>
        <rFont val="&quot;Helvetica Neue&quot;, Helvetica, Arial, sans-serif"/>
        <color rgb="FF1155CC"/>
        <sz val="11.0"/>
        <u/>
      </rPr>
      <t>Adventure Island II (USA) (Beta).zip</t>
    </r>
  </si>
  <si>
    <r>
      <rPr>
        <rFont val="&quot;Helvetica Neue&quot;, Helvetica, Arial, sans-serif"/>
        <color rgb="FF1155CC"/>
        <sz val="11.0"/>
        <u/>
      </rPr>
      <t>Adventure Island II (USA).zip</t>
    </r>
  </si>
  <si>
    <r>
      <rPr>
        <rFont val="&quot;Helvetica Neue&quot;, Helvetica, Arial, sans-serif"/>
        <color rgb="FF1155CC"/>
        <sz val="11.0"/>
        <u/>
      </rPr>
      <t>Adventure Island III (Europe) (Proto).zip</t>
    </r>
  </si>
  <si>
    <r>
      <rPr>
        <rFont val="&quot;Helvetica Neue&quot;, Helvetica, Arial, sans-serif"/>
        <color rgb="FF1155CC"/>
        <sz val="11.0"/>
        <u/>
      </rPr>
      <t>Adventure Island Part II, The (Europe).zip</t>
    </r>
  </si>
  <si>
    <r>
      <rPr>
        <rFont val="&quot;Helvetica Neue&quot;, Helvetica, Arial, sans-serif"/>
        <color rgb="FF1155CC"/>
        <sz val="11.0"/>
        <u/>
      </rPr>
      <t>Adventures in the Magic Kingdom (Europe).zip</t>
    </r>
  </si>
  <si>
    <r>
      <rPr>
        <rFont val="&quot;Helvetica Neue&quot;, Helvetica, Arial, sans-serif"/>
        <color rgb="FF1155CC"/>
        <sz val="11.0"/>
        <u/>
      </rPr>
      <t>Adventures in the Magic Kingdom (USA) (Beta 1).zip</t>
    </r>
  </si>
  <si>
    <r>
      <rPr>
        <rFont val="&quot;Helvetica Neue&quot;, Helvetica, Arial, sans-serif"/>
        <color rgb="FF1155CC"/>
        <sz val="11.0"/>
        <u/>
      </rPr>
      <t>Adventures in the Magic Kingdom (USA) (Beta 2).zip</t>
    </r>
  </si>
  <si>
    <r>
      <rPr>
        <rFont val="&quot;Helvetica Neue&quot;, Helvetica, Arial, sans-serif"/>
        <color rgb="FF1155CC"/>
        <sz val="11.0"/>
        <u/>
      </rPr>
      <t>Adventures in the Magic Kingdom (USA).zip</t>
    </r>
  </si>
  <si>
    <r>
      <rPr>
        <rFont val="&quot;Helvetica Neue&quot;, Helvetica, Arial, sans-serif"/>
        <color rgb="FF1155CC"/>
        <sz val="11.0"/>
        <u/>
      </rPr>
      <t>Adventures of Bayou Billy, The (Europe).zip</t>
    </r>
  </si>
  <si>
    <r>
      <rPr>
        <rFont val="&quot;Helvetica Neue&quot;, Helvetica, Arial, sans-serif"/>
        <color rgb="FF1155CC"/>
        <sz val="11.0"/>
        <u/>
      </rPr>
      <t>Adventures of Bayou Billy, The (USA) (Virtual Console).zip</t>
    </r>
  </si>
  <si>
    <r>
      <rPr>
        <rFont val="&quot;Helvetica Neue&quot;, Helvetica, Arial, sans-serif"/>
        <color rgb="FF1155CC"/>
        <sz val="11.0"/>
        <u/>
      </rPr>
      <t>Adventures of Bayou Billy, The (USA).zip</t>
    </r>
  </si>
  <si>
    <r>
      <rPr>
        <rFont val="&quot;Helvetica Neue&quot;, Helvetica, Arial, sans-serif"/>
        <color rgb="FF1155CC"/>
        <sz val="11.0"/>
        <u/>
      </rPr>
      <t>Adventures of Dino Riki (USA).zip</t>
    </r>
  </si>
  <si>
    <r>
      <rPr>
        <rFont val="&quot;Helvetica Neue&quot;, Helvetica, Arial, sans-serif"/>
        <color rgb="FF1155CC"/>
        <sz val="11.0"/>
        <u/>
      </rPr>
      <t>Adventures of Dr. Franken, The (USA) (Proto).zip</t>
    </r>
  </si>
  <si>
    <r>
      <rPr>
        <rFont val="&quot;Helvetica Neue&quot;, Helvetica, Arial, sans-serif"/>
        <color rgb="FF1155CC"/>
        <sz val="11.0"/>
        <u/>
      </rPr>
      <t>Adventures of Eldorin (World) (Aftermarket) (Unl).zip</t>
    </r>
  </si>
  <si>
    <r>
      <rPr>
        <rFont val="&quot;Helvetica Neue&quot;, Helvetica, Arial, sans-serif"/>
        <color rgb="FF1155CC"/>
        <sz val="11.0"/>
        <u/>
      </rPr>
      <t>Adventures of Eldorin (World) (Demo) (2021) (Aftermarket) (Unl).zip</t>
    </r>
  </si>
  <si>
    <r>
      <rPr>
        <rFont val="&quot;Helvetica Neue&quot;, Helvetica, Arial, sans-serif"/>
        <color rgb="FF1155CC"/>
        <sz val="11.0"/>
        <u/>
      </rPr>
      <t>Adventures of Eldorin (World) (Demo) (Byte-Off 2019) (Aftermarket) (Unl).zip</t>
    </r>
  </si>
  <si>
    <r>
      <rPr>
        <rFont val="&quot;Helvetica Neue&quot;, Helvetica, Arial, sans-serif"/>
        <color rgb="FF1155CC"/>
        <sz val="11.0"/>
        <u/>
      </rPr>
      <t>Adventures of Gilligan's Island, The (USA).zip</t>
    </r>
  </si>
  <si>
    <r>
      <rPr>
        <rFont val="&quot;Helvetica Neue&quot;, Helvetica, Arial, sans-serif"/>
        <color rgb="FF1155CC"/>
        <sz val="11.0"/>
        <u/>
      </rPr>
      <t>Adventures of Lex and Grim, The (World) (Aftermarket) (Unl).zip</t>
    </r>
  </si>
  <si>
    <r>
      <rPr>
        <rFont val="&quot;Helvetica Neue&quot;, Helvetica, Arial, sans-serif"/>
        <color rgb="FF1155CC"/>
        <sz val="11.0"/>
        <u/>
      </rPr>
      <t>Adventures of Lolo (Europe) (Virtual Console).zip</t>
    </r>
  </si>
  <si>
    <r>
      <rPr>
        <rFont val="&quot;Helvetica Neue&quot;, Helvetica, Arial, sans-serif"/>
        <color rgb="FF1155CC"/>
        <sz val="11.0"/>
        <u/>
      </rPr>
      <t>Adventures of Lolo (Europe).zip</t>
    </r>
  </si>
  <si>
    <r>
      <rPr>
        <rFont val="&quot;Helvetica Neue&quot;, Helvetica, Arial, sans-serif"/>
        <color rgb="FF1155CC"/>
        <sz val="11.0"/>
        <u/>
      </rPr>
      <t>Adventures of Lolo (Japan).zip</t>
    </r>
  </si>
  <si>
    <r>
      <rPr>
        <rFont val="&quot;Helvetica Neue&quot;, Helvetica, Arial, sans-serif"/>
        <color rgb="FF1155CC"/>
        <sz val="11.0"/>
        <u/>
      </rPr>
      <t>Adventures of Lolo (USA) (Virtual Console).zip</t>
    </r>
  </si>
  <si>
    <r>
      <rPr>
        <rFont val="&quot;Helvetica Neue&quot;, Helvetica, Arial, sans-serif"/>
        <color rgb="FF1155CC"/>
        <sz val="11.0"/>
        <u/>
      </rPr>
      <t>Adventures of Lolo (USA).zip</t>
    </r>
  </si>
  <si>
    <r>
      <rPr>
        <rFont val="&quot;Helvetica Neue&quot;, Helvetica, Arial, sans-serif"/>
        <color rgb="FF1155CC"/>
        <sz val="11.0"/>
        <u/>
      </rPr>
      <t>Adventures of Lolo 2 (Europe) (Virtual Console).zip</t>
    </r>
  </si>
  <si>
    <r>
      <rPr>
        <rFont val="&quot;Helvetica Neue&quot;, Helvetica, Arial, sans-serif"/>
        <color rgb="FF1155CC"/>
        <sz val="11.0"/>
        <u/>
      </rPr>
      <t>Adventures of Lolo 2 (Europe).zip</t>
    </r>
  </si>
  <si>
    <r>
      <rPr>
        <rFont val="&quot;Helvetica Neue&quot;, Helvetica, Arial, sans-serif"/>
        <color rgb="FF1155CC"/>
        <sz val="11.0"/>
        <u/>
      </rPr>
      <t>Adventures of Lolo 2 (USA) (Virtual Console).zip</t>
    </r>
  </si>
  <si>
    <r>
      <rPr>
        <rFont val="&quot;Helvetica Neue&quot;, Helvetica, Arial, sans-serif"/>
        <color rgb="FF1155CC"/>
        <sz val="11.0"/>
        <u/>
      </rPr>
      <t>Adventures of Lolo 2 (USA).zip</t>
    </r>
  </si>
  <si>
    <r>
      <rPr>
        <rFont val="&quot;Helvetica Neue&quot;, Helvetica, Arial, sans-serif"/>
        <color rgb="FF1155CC"/>
        <sz val="11.0"/>
        <u/>
      </rPr>
      <t>Adventures of Lolo 3 (Europe).zip</t>
    </r>
  </si>
  <si>
    <r>
      <rPr>
        <rFont val="&quot;Helvetica Neue&quot;, Helvetica, Arial, sans-serif"/>
        <color rgb="FF1155CC"/>
        <sz val="11.0"/>
        <u/>
      </rPr>
      <t>Adventures of Lolo 3 (USA).zip</t>
    </r>
  </si>
  <si>
    <r>
      <rPr>
        <rFont val="&quot;Helvetica Neue&quot;, Helvetica, Arial, sans-serif"/>
        <color rgb="FF1155CC"/>
        <sz val="11.0"/>
        <u/>
      </rPr>
      <t>Adventures of Lolo II (Japan).zip</t>
    </r>
  </si>
  <si>
    <r>
      <rPr>
        <rFont val="&quot;Helvetica Neue&quot;, Helvetica, Arial, sans-serif"/>
        <color rgb="FF1155CC"/>
        <sz val="11.0"/>
        <u/>
      </rPr>
      <t>Adventures of Mr. 2 and Puncher P., The (World) (Demo) (Byte-Off 2024) (Aftermarket) (Unl).zip</t>
    </r>
  </si>
  <si>
    <r>
      <rPr>
        <rFont val="&quot;Helvetica Neue&quot;, Helvetica, Arial, sans-serif"/>
        <color rgb="FF1155CC"/>
        <sz val="11.0"/>
        <u/>
      </rPr>
      <t>Adventures of Panzer, The (World) (v1.2) (Demo) (Aftermarket) (Unl).zip</t>
    </r>
  </si>
  <si>
    <r>
      <rPr>
        <rFont val="&quot;Helvetica Neue&quot;, Helvetica, Arial, sans-serif"/>
        <color rgb="FF1155CC"/>
        <sz val="11.0"/>
        <u/>
      </rPr>
      <t>Adventures of Panzer, The - DMuscles (World) (v1.3) (Proto) (Aftermarket) (Unl).zip</t>
    </r>
  </si>
  <si>
    <r>
      <rPr>
        <rFont val="&quot;Helvetica Neue&quot;, Helvetica, Arial, sans-serif"/>
        <color rgb="FF1155CC"/>
        <sz val="11.0"/>
        <u/>
      </rPr>
      <t>Adventures of Panzer, The - DMuscles (World) (v1.4) (Proto) (Byte-Off 2022) (Aftermarket) (Unl).zip</t>
    </r>
  </si>
  <si>
    <r>
      <rPr>
        <rFont val="&quot;Helvetica Neue&quot;, Helvetica, Arial, sans-serif"/>
        <color rgb="FF1155CC"/>
        <sz val="11.0"/>
        <u/>
      </rPr>
      <t>Adventures of Panzer, The - DMuscles (World) (v1.5) (Proto) (Aftermarket) (Unl).zip</t>
    </r>
  </si>
  <si>
    <r>
      <rPr>
        <rFont val="&quot;Helvetica Neue&quot;, Helvetica, Arial, sans-serif"/>
        <color rgb="FF1155CC"/>
        <sz val="11.0"/>
        <u/>
      </rPr>
      <t>Adventures of Panzer, The - Frontiers (World) (v1.6) (Demo) (Aftermarket) (Unl).zip</t>
    </r>
  </si>
  <si>
    <r>
      <rPr>
        <rFont val="&quot;Helvetica Neue&quot;, Helvetica, Arial, sans-serif"/>
        <color rgb="FF1155CC"/>
        <sz val="11.0"/>
        <u/>
      </rPr>
      <t>Adventures of Panzer, The - Frontiers (World) (v1.7) (Demo) (Aftermarket) (Unl).zip</t>
    </r>
  </si>
  <si>
    <r>
      <rPr>
        <rFont val="&quot;Helvetica Neue&quot;, Helvetica, Arial, sans-serif"/>
        <color rgb="FF1155CC"/>
        <sz val="11.0"/>
        <u/>
      </rPr>
      <t>Adventures of Panzer, The - Frontiers (World) (v1.8) (Demo) (Aftermarket) (Unl).zip</t>
    </r>
  </si>
  <si>
    <r>
      <rPr>
        <rFont val="&quot;Helvetica Neue&quot;, Helvetica, Arial, sans-serif"/>
        <color rgb="FF1155CC"/>
        <sz val="11.0"/>
        <u/>
      </rPr>
      <t>Adventures of Panzer, The - Frontiers (World) (v1.9) (Demo) (Byte-Off 2024) (Aftermarket) (Unl).zip</t>
    </r>
  </si>
  <si>
    <r>
      <rPr>
        <rFont val="&quot;Helvetica Neue&quot;, Helvetica, Arial, sans-serif"/>
        <color rgb="FF1155CC"/>
        <sz val="11.0"/>
        <u/>
      </rPr>
      <t>Adventures of Panzer 2, The (World) (v0.6) (Beta) (Aftermarket) (Unl).zip</t>
    </r>
  </si>
  <si>
    <r>
      <rPr>
        <rFont val="&quot;Helvetica Neue&quot;, Helvetica, Arial, sans-serif"/>
        <color rgb="FF1155CC"/>
        <sz val="11.0"/>
        <u/>
      </rPr>
      <t>Adventures of Panzer 3, The (World) (Demo 1) (Aftermarket) (Unl).zip</t>
    </r>
  </si>
  <si>
    <r>
      <rPr>
        <rFont val="&quot;Helvetica Neue&quot;, Helvetica, Arial, sans-serif"/>
        <color rgb="FF1155CC"/>
        <sz val="11.0"/>
        <u/>
      </rPr>
      <t>Adventures of Panzer 3, The (World) (Demo 2) (Aftermarket) (Unl).zip</t>
    </r>
  </si>
  <si>
    <r>
      <rPr>
        <rFont val="&quot;Helvetica Neue&quot;, Helvetica, Arial, sans-serif"/>
        <color rgb="FF1155CC"/>
        <sz val="11.0"/>
        <u/>
      </rPr>
      <t>Adventures of Panzer 3, The (World) (Demo 3) (Aftermarket) (Unl).zip</t>
    </r>
  </si>
  <si>
    <r>
      <rPr>
        <rFont val="&quot;Helvetica Neue&quot;, Helvetica, Arial, sans-serif"/>
        <color rgb="FF1155CC"/>
        <sz val="11.0"/>
        <u/>
      </rPr>
      <t>Adventures of Panzer 3, The (World) (Demo 4) (Aftermarket) (Unl).zip</t>
    </r>
  </si>
  <si>
    <r>
      <rPr>
        <rFont val="&quot;Helvetica Neue&quot;, Helvetica, Arial, sans-serif"/>
        <color rgb="FF1155CC"/>
        <sz val="11.0"/>
        <u/>
      </rPr>
      <t>Adventures of Rad Gravity, The (Europe).zip</t>
    </r>
  </si>
  <si>
    <r>
      <rPr>
        <rFont val="&quot;Helvetica Neue&quot;, Helvetica, Arial, sans-serif"/>
        <color rgb="FF1155CC"/>
        <sz val="11.0"/>
        <u/>
      </rPr>
      <t>Adventures of Rad Gravity, The (USA).zip</t>
    </r>
  </si>
  <si>
    <r>
      <rPr>
        <rFont val="&quot;Helvetica Neue&quot;, Helvetica, Arial, sans-serif"/>
        <color rgb="FF1155CC"/>
        <sz val="11.0"/>
        <u/>
      </rPr>
      <t>Adventures of Rocky and Bullwinkle and Friends, The (USA).zip</t>
    </r>
  </si>
  <si>
    <r>
      <rPr>
        <rFont val="&quot;Helvetica Neue&quot;, Helvetica, Arial, sans-serif"/>
        <color rgb="FF1155CC"/>
        <sz val="11.0"/>
        <u/>
      </rPr>
      <t>Adventures of Spaceman BIT, The (World) (Demo) (2022-09-24) (Aftermarket) (Unl).zip</t>
    </r>
  </si>
  <si>
    <r>
      <rPr>
        <rFont val="&quot;Helvetica Neue&quot;, Helvetica, Arial, sans-serif"/>
        <color rgb="FF1155CC"/>
        <sz val="11.0"/>
        <u/>
      </rPr>
      <t>Adventures of Spaceman BIT, The (World) (Demo) (2024-03-26) (Aftermarket) (Unl).zip</t>
    </r>
  </si>
  <si>
    <r>
      <rPr>
        <rFont val="&quot;Helvetica Neue&quot;, Helvetica, Arial, sans-serif"/>
        <color rgb="FF1155CC"/>
        <sz val="11.0"/>
        <u/>
      </rPr>
      <t>Adventures of Tom Sawyer (USA).zip</t>
    </r>
  </si>
  <si>
    <r>
      <rPr>
        <rFont val="&quot;Helvetica Neue&quot;, Helvetica, Arial, sans-serif"/>
        <color rgb="FF1155CC"/>
        <sz val="11.0"/>
        <u/>
      </rPr>
      <t>After Burner (Japan).zip</t>
    </r>
  </si>
  <si>
    <r>
      <rPr>
        <rFont val="&quot;Helvetica Neue&quot;, Helvetica, Arial, sans-serif"/>
        <color rgb="FF1155CC"/>
        <sz val="11.0"/>
        <u/>
      </rPr>
      <t>After Burner (USA) (Unl).zip</t>
    </r>
  </si>
  <si>
    <r>
      <rPr>
        <rFont val="&quot;Helvetica Neue&quot;, Helvetica, Arial, sans-serif"/>
        <color rgb="FF1155CC"/>
        <sz val="11.0"/>
        <u/>
      </rPr>
      <t>AfterWorld Deluxe (World) (Aftermarket) (Unl).zip</t>
    </r>
  </si>
  <si>
    <r>
      <rPr>
        <rFont val="&quot;Helvetica Neue&quot;, Helvetica, Arial, sans-serif"/>
        <color rgb="FF1155CC"/>
        <sz val="11.0"/>
        <u/>
      </rPr>
      <t>Age of Darkness (World) (Demo) (2023-03-23T110402) (Aftermarket) (Unl).zip</t>
    </r>
  </si>
  <si>
    <r>
      <rPr>
        <rFont val="&quot;Helvetica Neue&quot;, Helvetica, Arial, sans-serif"/>
        <color rgb="FF1155CC"/>
        <sz val="11.0"/>
        <u/>
      </rPr>
      <t>Age of Darkness (World) (Demo) (2023-03-23T110720) (Aftermarket) (Unl).zip</t>
    </r>
  </si>
  <si>
    <r>
      <rPr>
        <rFont val="&quot;Helvetica Neue&quot;, Helvetica, Arial, sans-serif"/>
        <color rgb="FF1155CC"/>
        <sz val="11.0"/>
        <u/>
      </rPr>
      <t>Age of Darkness (World) (Demo) (2023-03-23T232225) (Aftermarket) (Unl).zip</t>
    </r>
  </si>
  <si>
    <r>
      <rPr>
        <rFont val="&quot;Helvetica Neue&quot;, Helvetica, Arial, sans-serif"/>
        <color rgb="FF1155CC"/>
        <sz val="11.0"/>
        <u/>
      </rPr>
      <t>Age of Darkness (World) (Demo) (2023-03-24T092850) (Aftermarket) (Unl).zip</t>
    </r>
  </si>
  <si>
    <r>
      <rPr>
        <rFont val="&quot;Helvetica Neue&quot;, Helvetica, Arial, sans-serif"/>
        <color rgb="FF1155CC"/>
        <sz val="11.0"/>
        <u/>
      </rPr>
      <t>Age of Darkness (World) (Demo) (2023-03-24T101002) (Aftermarket) (Unl).zip</t>
    </r>
  </si>
  <si>
    <r>
      <rPr>
        <rFont val="&quot;Helvetica Neue&quot;, Helvetica, Arial, sans-serif"/>
        <color rgb="FF1155CC"/>
        <sz val="11.0"/>
        <u/>
      </rPr>
      <t>Age of Darkness (World) (Demo) (2023-03-24T102057) (Aftermarket) (Unl).zip</t>
    </r>
  </si>
  <si>
    <r>
      <rPr>
        <rFont val="&quot;Helvetica Neue&quot;, Helvetica, Arial, sans-serif"/>
        <color rgb="FF1155CC"/>
        <sz val="11.0"/>
        <u/>
      </rPr>
      <t>Age of Darkness (World) (Demo) (2023-03-24T140316) (Aftermarket) (Unl).zip</t>
    </r>
  </si>
  <si>
    <r>
      <rPr>
        <rFont val="&quot;Helvetica Neue&quot;, Helvetica, Arial, sans-serif"/>
        <color rgb="FF1155CC"/>
        <sz val="11.0"/>
        <u/>
      </rPr>
      <t>Ai Sensei no Oshiete - Watashi no Hoshi (Japan).zip</t>
    </r>
  </si>
  <si>
    <r>
      <rPr>
        <rFont val="&quot;Helvetica Neue&quot;, Helvetica, Arial, sans-serif"/>
        <color rgb="FF1155CC"/>
        <sz val="11.0"/>
        <u/>
      </rPr>
      <t>Ai Senshi Nicol (Asia) (Ja) (Whirlwind Manu) (LH51) (Pirate).zip</t>
    </r>
  </si>
  <si>
    <r>
      <rPr>
        <rFont val="&quot;Helvetica Neue&quot;, Helvetica, Arial, sans-serif"/>
        <color rgb="FF1155CC"/>
        <sz val="11.0"/>
        <u/>
      </rPr>
      <t>Ai Senshi Nicol (Asia) (Ja) (v1.0) (Kaiser) (KS-7050) (Pirate).zip</t>
    </r>
  </si>
  <si>
    <r>
      <rPr>
        <rFont val="&quot;Helvetica Neue&quot;, Helvetica, Arial, sans-serif"/>
        <color rgb="FF1155CC"/>
        <sz val="11.0"/>
        <u/>
      </rPr>
      <t>Ai Senshi Nicol (Asia) (Ja) (v1.1) (Kaiser) (KS-7050) (Pirate).zip</t>
    </r>
  </si>
  <si>
    <r>
      <rPr>
        <rFont val="&quot;Helvetica Neue&quot;, Helvetica, Arial, sans-serif"/>
        <color rgb="FF1155CC"/>
        <sz val="11.0"/>
        <u/>
      </rPr>
      <t>Aigina no Yogen - Balubalouk no Densetsu Yori (Japan).zip</t>
    </r>
  </si>
  <si>
    <r>
      <rPr>
        <rFont val="&quot;Helvetica Neue&quot;, Helvetica, Arial, sans-serif"/>
        <color rgb="FF1155CC"/>
        <sz val="11.0"/>
        <u/>
      </rPr>
      <t>Air Fortress (Europe).zip</t>
    </r>
  </si>
  <si>
    <r>
      <rPr>
        <rFont val="&quot;Helvetica Neue&quot;, Helvetica, Arial, sans-serif"/>
        <color rgb="FF1155CC"/>
        <sz val="11.0"/>
        <u/>
      </rPr>
      <t>Air Fortress (Japan).zip</t>
    </r>
  </si>
  <si>
    <r>
      <rPr>
        <rFont val="&quot;Helvetica Neue&quot;, Helvetica, Arial, sans-serif"/>
        <color rgb="FF1155CC"/>
        <sz val="11.0"/>
        <u/>
      </rPr>
      <t>Air Fortress (USA).zip</t>
    </r>
  </si>
  <si>
    <r>
      <rPr>
        <rFont val="&quot;Helvetica Neue&quot;, Helvetica, Arial, sans-serif"/>
        <color rgb="FF1155CC"/>
        <sz val="11.0"/>
        <u/>
      </rPr>
      <t>AirGap 2020 Commemorative NES Cartridge (World) (Aftermarket) (Unl).zip</t>
    </r>
  </si>
  <si>
    <r>
      <rPr>
        <rFont val="&quot;Helvetica Neue&quot;, Helvetica, Arial, sans-serif"/>
        <color rgb="FF1155CC"/>
        <sz val="11.0"/>
        <u/>
      </rPr>
      <t>Air Sea Battle (USA) (Atari Flashback) (Aftermarket) (Unl).zip</t>
    </r>
  </si>
  <si>
    <r>
      <rPr>
        <rFont val="&quot;Helvetica Neue&quot;, Helvetica, Arial, sans-serif"/>
        <color rgb="FF1155CC"/>
        <sz val="11.0"/>
        <u/>
      </rPr>
      <t>Airball (USA) (Aftermarket) (Unl).zip</t>
    </r>
  </si>
  <si>
    <r>
      <rPr>
        <rFont val="&quot;Helvetica Neue&quot;, Helvetica, Arial, sans-serif"/>
        <color rgb="FF1155CC"/>
        <sz val="11.0"/>
        <u/>
      </rPr>
      <t>Airball (USA) (Proto 1).zip</t>
    </r>
  </si>
  <si>
    <r>
      <rPr>
        <rFont val="&quot;Helvetica Neue&quot;, Helvetica, Arial, sans-serif"/>
        <color rgb="FF1155CC"/>
        <sz val="11.0"/>
        <u/>
      </rPr>
      <t>Airball (USA) (Proto 2).zip</t>
    </r>
  </si>
  <si>
    <r>
      <rPr>
        <rFont val="&quot;Helvetica Neue&quot;, Helvetica, Arial, sans-serif"/>
        <color rgb="FF1155CC"/>
        <sz val="11.0"/>
        <u/>
      </rPr>
      <t>Airboat Apocalypse (World) (Demo) (Byte-Off 2019) (Aftermarket) (Unl).zip</t>
    </r>
  </si>
  <si>
    <r>
      <rPr>
        <rFont val="&quot;Helvetica Neue&quot;, Helvetica, Arial, sans-serif"/>
        <color rgb="FF1155CC"/>
        <sz val="11.0"/>
        <u/>
      </rPr>
      <t>Airwolf (Europe) (Acclaim).zip</t>
    </r>
  </si>
  <si>
    <r>
      <rPr>
        <rFont val="&quot;Helvetica Neue&quot;, Helvetica, Arial, sans-serif"/>
        <color rgb="FF1155CC"/>
        <sz val="11.0"/>
        <u/>
      </rPr>
      <t>Airwolf (Japan) (Kyugo).zip</t>
    </r>
  </si>
  <si>
    <r>
      <rPr>
        <rFont val="&quot;Helvetica Neue&quot;, Helvetica, Arial, sans-serif"/>
        <color rgb="FF1155CC"/>
        <sz val="11.0"/>
        <u/>
      </rPr>
      <t>Airwolf (USA) (Acclaim).zip</t>
    </r>
  </si>
  <si>
    <r>
      <rPr>
        <rFont val="&quot;Helvetica Neue&quot;, Helvetica, Arial, sans-serif"/>
        <color rgb="FF1155CC"/>
        <sz val="11.0"/>
        <u/>
      </rPr>
      <t>Akagawa Jirou no Yuurei Ressha (Japan).zip</t>
    </r>
  </si>
  <si>
    <r>
      <rPr>
        <rFont val="&quot;Helvetica Neue&quot;, Helvetica, Arial, sans-serif"/>
        <color rgb="FF1155CC"/>
        <sz val="11.0"/>
        <u/>
      </rPr>
      <t>Akai Ringo to Midori no Inko (World) (En,Ja) (Aftermarket) (Unl).zip</t>
    </r>
  </si>
  <si>
    <r>
      <rPr>
        <rFont val="&quot;Helvetica Neue&quot;, Helvetica, Arial, sans-serif"/>
        <color rgb="FF1155CC"/>
        <sz val="11.0"/>
        <u/>
      </rPr>
      <t>Akira (Japan).zip</t>
    </r>
  </si>
  <si>
    <r>
      <rPr>
        <rFont val="&quot;Helvetica Neue&quot;, Helvetica, Arial, sans-serif"/>
        <color rgb="FF1155CC"/>
        <sz val="11.0"/>
        <u/>
      </rPr>
      <t>Akuma-kun - Makai no Wana (Japan).zip</t>
    </r>
  </si>
  <si>
    <r>
      <rPr>
        <rFont val="&quot;Helvetica Neue&quot;, Helvetica, Arial, sans-serif"/>
        <color rgb="FF1155CC"/>
        <sz val="11.0"/>
        <u/>
      </rPr>
      <t>Akumajou Densetsu (Japan) (Virtual Console).zip</t>
    </r>
  </si>
  <si>
    <r>
      <rPr>
        <rFont val="&quot;Helvetica Neue&quot;, Helvetica, Arial, sans-serif"/>
        <color rgb="FF1155CC"/>
        <sz val="11.0"/>
        <u/>
      </rPr>
      <t>Akumajou Densetsu (Japan).zip</t>
    </r>
  </si>
  <si>
    <r>
      <rPr>
        <rFont val="&quot;Helvetica Neue&quot;, Helvetica, Arial, sans-serif"/>
        <color rgb="FF1155CC"/>
        <sz val="11.0"/>
        <u/>
      </rPr>
      <t>Akumajou Densetsu (World) (Ja) (Castlevania Anniversary Collection).zip</t>
    </r>
  </si>
  <si>
    <r>
      <rPr>
        <rFont val="&quot;Helvetica Neue&quot;, Helvetica, Arial, sans-serif"/>
        <color rgb="FF1155CC"/>
        <sz val="11.0"/>
        <u/>
      </rPr>
      <t>Akumajou Dracula (Asia) (Ja) (Kaiser) (KS-7010) (Pirate).zip</t>
    </r>
  </si>
  <si>
    <r>
      <rPr>
        <rFont val="&quot;Helvetica Neue&quot;, Helvetica, Arial, sans-serif"/>
        <color rgb="FF1155CC"/>
        <sz val="11.0"/>
        <u/>
      </rPr>
      <t>Akumajou Dracula (Japan).zip</t>
    </r>
  </si>
  <si>
    <r>
      <rPr>
        <rFont val="&quot;Helvetica Neue&quot;, Helvetica, Arial, sans-serif"/>
        <color rgb="FF1155CC"/>
        <sz val="11.0"/>
        <u/>
      </rPr>
      <t>Akumajou Dracula (World) (Ja) (Castlevania Anniversary Collection).zip</t>
    </r>
  </si>
  <si>
    <r>
      <rPr>
        <rFont val="&quot;Helvetica Neue&quot;, Helvetica, Arial, sans-serif"/>
        <color rgb="FF1155CC"/>
        <sz val="11.0"/>
        <u/>
      </rPr>
      <t>Akumajou Special - Boku Dracula-kun (Japan) (Pirate).zip</t>
    </r>
  </si>
  <si>
    <r>
      <rPr>
        <rFont val="&quot;Helvetica Neue&quot;, Helvetica, Arial, sans-serif"/>
        <color rgb="FF1155CC"/>
        <sz val="11.0"/>
        <u/>
      </rPr>
      <t>Akumajou Special - Boku Dracula-kun (Japan).zip</t>
    </r>
  </si>
  <si>
    <r>
      <rPr>
        <rFont val="&quot;Helvetica Neue&quot;, Helvetica, Arial, sans-serif"/>
        <color rgb="FF1155CC"/>
        <sz val="11.0"/>
        <u/>
      </rPr>
      <t>Akumajou Special - Boku Dracula-kun (World) (Ja) (Castlevania Anniversary Collection).zip</t>
    </r>
  </si>
  <si>
    <r>
      <rPr>
        <rFont val="&quot;Helvetica Neue&quot;, Helvetica, Arial, sans-serif"/>
        <color rgb="FF1155CC"/>
        <sz val="11.0"/>
        <u/>
      </rPr>
      <t>Akuma no Shoutaijou (Japan).zip</t>
    </r>
  </si>
  <si>
    <r>
      <rPr>
        <rFont val="&quot;Helvetica Neue&quot;, Helvetica, Arial, sans-serif"/>
        <color rgb="FF1155CC"/>
        <sz val="11.0"/>
        <u/>
      </rPr>
      <t>Al Unser Jr. Turbo Racing (USA).zip</t>
    </r>
  </si>
  <si>
    <r>
      <rPr>
        <rFont val="&quot;Helvetica Neue&quot;, Helvetica, Arial, sans-serif"/>
        <color rgb="FF1155CC"/>
        <sz val="11.0"/>
        <u/>
      </rPr>
      <t>Aladdin (Asia) (En) (A-N7) (Pirate).zip</t>
    </r>
  </si>
  <si>
    <r>
      <rPr>
        <rFont val="&quot;Helvetica Neue&quot;, Helvetica, Arial, sans-serif"/>
        <color rgb="FF1155CC"/>
        <sz val="11.0"/>
        <u/>
      </rPr>
      <t>Aladdin (Asia) (En) (Hummer Team) (Pirate).zip</t>
    </r>
  </si>
  <si>
    <r>
      <rPr>
        <rFont val="&quot;Helvetica Neue&quot;, Helvetica, Arial, sans-serif"/>
        <color rgb="FF1155CC"/>
        <sz val="11.0"/>
        <u/>
      </rPr>
      <t>Aladdin (Asia) (En) (NT-622) (Pirate).zip</t>
    </r>
  </si>
  <si>
    <r>
      <rPr>
        <rFont val="&quot;Helvetica Neue&quot;, Helvetica, Arial, sans-serif"/>
        <color rgb="FF1155CC"/>
        <sz val="11.0"/>
        <u/>
      </rPr>
      <t>Aladdin (Asia) (En) (Super Game) (A-N8) (Pirate).zip</t>
    </r>
  </si>
  <si>
    <r>
      <rPr>
        <rFont val="&quot;Helvetica Neue&quot;, Helvetica, Arial, sans-serif"/>
        <color rgb="FF1155CC"/>
        <sz val="11.0"/>
        <u/>
      </rPr>
      <t>Aladdin (Asia) (En) (Super Game) (Pirate).zip</t>
    </r>
  </si>
  <si>
    <r>
      <rPr>
        <rFont val="&quot;Helvetica Neue&quot;, Helvetica, Arial, sans-serif"/>
        <color rgb="FF1155CC"/>
        <sz val="11.0"/>
        <u/>
      </rPr>
      <t>Aladdin (Europe).zip</t>
    </r>
  </si>
  <si>
    <r>
      <rPr>
        <rFont val="&quot;Helvetica Neue&quot;, Helvetica, Arial, sans-serif"/>
        <color rgb="FF1155CC"/>
        <sz val="11.0"/>
        <u/>
      </rPr>
      <t>Aladdin (Russia) (Pirate).zip</t>
    </r>
  </si>
  <si>
    <r>
      <rPr>
        <rFont val="&quot;Helvetica Neue&quot;, Helvetica, Arial, sans-serif"/>
        <color rgb="FF1155CC"/>
        <sz val="11.0"/>
        <u/>
      </rPr>
      <t>Aladdin 4 (Asia) (En) (1995) (Pirate).zip</t>
    </r>
  </si>
  <si>
    <r>
      <rPr>
        <rFont val="&quot;Helvetica Neue&quot;, Helvetica, Arial, sans-serif"/>
        <color rgb="FF1155CC"/>
        <sz val="11.0"/>
        <u/>
      </rPr>
      <t>Aladdin 4 (Asia) (En) (1996) (Pirate).zip</t>
    </r>
  </si>
  <si>
    <r>
      <rPr>
        <rFont val="&quot;Helvetica Neue&quot;, Helvetica, Arial, sans-serif"/>
        <color rgb="FF1155CC"/>
        <sz val="11.0"/>
        <u/>
      </rPr>
      <t>Aladdin II (Asia) (En) (Hummer Team) (Pirate).zip</t>
    </r>
  </si>
  <si>
    <r>
      <rPr>
        <rFont val="&quot;Helvetica Neue&quot;, Helvetica, Arial, sans-serif"/>
        <color rgb="FF1155CC"/>
        <sz val="11.0"/>
        <u/>
      </rPr>
      <t>Aladdin II (China) (En) (Pirate).zip</t>
    </r>
  </si>
  <si>
    <r>
      <rPr>
        <rFont val="&quot;Helvetica Neue&quot;, Helvetica, Arial, sans-serif"/>
        <color rgb="FF1155CC"/>
        <sz val="11.0"/>
        <u/>
      </rPr>
      <t>Aladdin III (A-N2) (Asia) (En) (Pirate).zip</t>
    </r>
  </si>
  <si>
    <r>
      <rPr>
        <rFont val="&quot;Helvetica Neue&quot;, Helvetica, Arial, sans-serif"/>
        <color rgb="FF1155CC"/>
        <sz val="11.0"/>
        <u/>
      </rPr>
      <t>Aladdin III (Asia) (En) (Pirate).zip</t>
    </r>
  </si>
  <si>
    <r>
      <rPr>
        <rFont val="&quot;Helvetica Neue&quot;, Helvetica, Arial, sans-serif"/>
        <color rgb="FF1155CC"/>
        <sz val="11.0"/>
        <u/>
      </rPr>
      <t>Alerio (World) (Demo) (Byte-Off 2024) (Aftermarket) (Unl).zip</t>
    </r>
  </si>
  <si>
    <r>
      <rPr>
        <rFont val="&quot;Helvetica Neue&quot;, Helvetica, Arial, sans-serif"/>
        <color rgb="FF1155CC"/>
        <sz val="11.0"/>
        <u/>
      </rPr>
      <t>Alex DeMeo's Race America (USA).zip</t>
    </r>
  </si>
  <si>
    <r>
      <rPr>
        <rFont val="&quot;Helvetica Neue&quot;, Helvetica, Arial, sans-serif"/>
        <color rgb="FF1155CC"/>
        <sz val="11.0"/>
        <u/>
      </rPr>
      <t>Alex Islands (World) (Aftermarket) (Unl).zip</t>
    </r>
  </si>
  <si>
    <r>
      <rPr>
        <rFont val="&quot;Helvetica Neue&quot;, Helvetica, Arial, sans-serif"/>
        <color rgb="FF1155CC"/>
        <sz val="11.0"/>
        <u/>
      </rPr>
      <t>Alfonzo's Arctic Adventure (World) (Demo 3) (Aftermarket) (Unl).zip</t>
    </r>
  </si>
  <si>
    <r>
      <rPr>
        <rFont val="&quot;Helvetica Neue&quot;, Helvetica, Arial, sans-serif"/>
        <color rgb="FF1155CC"/>
        <sz val="11.0"/>
        <u/>
      </rPr>
      <t>Alfonzo Game, The (World) (Demo 1) (Aftermarket) (Unl).zip</t>
    </r>
  </si>
  <si>
    <r>
      <rPr>
        <rFont val="&quot;Helvetica Neue&quot;, Helvetica, Arial, sans-serif"/>
        <color rgb="FF1155CC"/>
        <sz val="11.0"/>
        <u/>
      </rPr>
      <t>Alfonzo Game, The (World) (Demo 2) (NESDev 2017) (Aftermarket) (Unl).zip</t>
    </r>
  </si>
  <si>
    <r>
      <rPr>
        <rFont val="&quot;Helvetica Neue&quot;, Helvetica, Arial, sans-serif"/>
        <color rgb="FF1155CC"/>
        <sz val="11.0"/>
        <u/>
      </rPr>
      <t>Alfonzo Melee! (World) (Demo) (NESDev 2017) (Aftermarket) (Unl).zip</t>
    </r>
  </si>
  <si>
    <r>
      <rPr>
        <rFont val="&quot;Helvetica Neue&quot;, Helvetica, Arial, sans-serif"/>
        <color rgb="FF1155CC"/>
        <sz val="11.0"/>
        <u/>
      </rPr>
      <t>Alfred Chicken (Europe).zip</t>
    </r>
  </si>
  <si>
    <r>
      <rPr>
        <rFont val="&quot;Helvetica Neue&quot;, Helvetica, Arial, sans-serif"/>
        <color rgb="FF1155CC"/>
        <sz val="11.0"/>
        <u/>
      </rPr>
      <t>Alfred Chicken (USA).zip</t>
    </r>
  </si>
  <si>
    <r>
      <rPr>
        <rFont val="&quot;Helvetica Neue&quot;, Helvetica, Arial, sans-serif"/>
        <color rgb="FF1155CC"/>
        <sz val="11.0"/>
        <u/>
      </rPr>
      <t>Alien 3 (Asia) (En) (Pirate).zip</t>
    </r>
  </si>
  <si>
    <r>
      <rPr>
        <rFont val="&quot;Helvetica Neue&quot;, Helvetica, Arial, sans-serif"/>
        <color rgb="FF1155CC"/>
        <sz val="11.0"/>
        <u/>
      </rPr>
      <t>Alien 3 (Europe).zip</t>
    </r>
  </si>
  <si>
    <r>
      <rPr>
        <rFont val="&quot;Helvetica Neue&quot;, Helvetica, Arial, sans-serif"/>
        <color rgb="FF1155CC"/>
        <sz val="11.0"/>
        <u/>
      </rPr>
      <t>Alien 3 (USA).zip</t>
    </r>
  </si>
  <si>
    <r>
      <rPr>
        <rFont val="&quot;Helvetica Neue&quot;, Helvetica, Arial, sans-serif"/>
        <color rgb="FF1155CC"/>
        <sz val="11.0"/>
        <u/>
      </rPr>
      <t>Alien Cat 2 (World) (Demo) (Aftermarket) (Unl).zip</t>
    </r>
  </si>
  <si>
    <r>
      <rPr>
        <rFont val="&quot;Helvetica Neue&quot;, Helvetica, Arial, sans-serif"/>
        <color rgb="FF1155CC"/>
        <sz val="11.0"/>
        <u/>
      </rPr>
      <t>Alien Nah'topsy (World) (Aftermarket) (Unl).zip</t>
    </r>
  </si>
  <si>
    <r>
      <rPr>
        <rFont val="&quot;Helvetica Neue&quot;, Helvetica, Arial, sans-serif"/>
        <color rgb="FF1155CC"/>
        <sz val="11.0"/>
        <u/>
      </rPr>
      <t>Alien Syndrome (Japan).zip</t>
    </r>
  </si>
  <si>
    <r>
      <rPr>
        <rFont val="&quot;Helvetica Neue&quot;, Helvetica, Arial, sans-serif"/>
        <color rgb="FF1155CC"/>
        <sz val="11.0"/>
        <u/>
      </rPr>
      <t>Alien Syndrome (USA) (Unl).zip</t>
    </r>
  </si>
  <si>
    <r>
      <rPr>
        <rFont val="&quot;Helvetica Neue&quot;, Helvetica, Arial, sans-serif"/>
        <color rgb="FF1155CC"/>
        <sz val="11.0"/>
        <u/>
      </rPr>
      <t>Alienoids (World) (Demo) (Aftermarket) (Unl).zip</t>
    </r>
  </si>
  <si>
    <r>
      <rPr>
        <rFont val="&quot;Helvetica Neue&quot;, Helvetica, Arial, sans-serif"/>
        <color rgb="FF1155CC"/>
        <sz val="11.0"/>
        <u/>
      </rPr>
      <t>All-Pro Basketball (USA).zip</t>
    </r>
  </si>
  <si>
    <r>
      <rPr>
        <rFont val="&quot;Helvetica Neue&quot;, Helvetica, Arial, sans-serif"/>
        <color rgb="FF1155CC"/>
        <sz val="11.0"/>
        <u/>
      </rPr>
      <t>Allison's Amazing Activity Generator (World) (Aftermarket) (Unl).zip</t>
    </r>
  </si>
  <si>
    <r>
      <rPr>
        <rFont val="&quot;Helvetica Neue&quot;, Helvetica, Arial, sans-serif"/>
        <color rgb="FF1155CC"/>
        <sz val="11.0"/>
        <u/>
      </rPr>
      <t>Allison of Astra - Dodgeball RPG (World) (Demo) (Aftermarket) (Unl).zip</t>
    </r>
  </si>
  <si>
    <r>
      <rPr>
        <rFont val="&quot;Helvetica Neue&quot;, Helvetica, Arial, sans-serif"/>
        <color rgb="FF1155CC"/>
        <sz val="11.0"/>
        <u/>
      </rPr>
      <t>Allison of Astra Starring in PRGE the Game (World) (Demo) (Aftermarket) (Unl).zip</t>
    </r>
  </si>
  <si>
    <r>
      <rPr>
        <rFont val="&quot;Helvetica Neue&quot;, Helvetica, Arial, sans-serif"/>
        <color rgb="FF1155CC"/>
        <sz val="11.0"/>
        <u/>
      </rPr>
      <t>Allison of Astra in - Timeless and Spaceless (World) (Demo) (Byte-Off 2020) (Aftermarket) (Unl).zip</t>
    </r>
  </si>
  <si>
    <r>
      <rPr>
        <rFont val="&quot;Helvetica Neue&quot;, Helvetica, Arial, sans-serif"/>
        <color rgb="FF1155CC"/>
        <sz val="11.0"/>
        <u/>
      </rPr>
      <t>Almika - The Star Rider - Densetsu Gaiden (World) (Aftermarket) (Unl).zip</t>
    </r>
  </si>
  <si>
    <r>
      <rPr>
        <rFont val="&quot;Helvetica Neue&quot;, Helvetica, Arial, sans-serif"/>
        <color rgb="FF1155CC"/>
        <sz val="11.0"/>
        <u/>
      </rPr>
      <t>Almika - The Star Rider - Densetsu Gaiden (World) (Beta) (Aftermarket) (Unl).zip</t>
    </r>
  </si>
  <si>
    <r>
      <rPr>
        <rFont val="&quot;Helvetica Neue&quot;, Helvetica, Arial, sans-serif"/>
        <color rgb="FF1155CC"/>
        <sz val="11.0"/>
        <u/>
      </rPr>
      <t>Almika - The Star Rider - Densetsu Gaiden (World) (v1.1) (Aftermarket) (Unl).zip</t>
    </r>
  </si>
  <si>
    <r>
      <rPr>
        <rFont val="&quot;Helvetica Neue&quot;, Helvetica, Arial, sans-serif"/>
        <color rgb="FF1155CC"/>
        <sz val="11.0"/>
        <u/>
      </rPr>
      <t>Alone in the Dark (World) (Demo) (Byte-Off 2022) (Aftermarket) (Unl).zip</t>
    </r>
  </si>
  <si>
    <r>
      <rPr>
        <rFont val="&quot;Helvetica Neue&quot;, Helvetica, Arial, sans-serif"/>
        <color rgb="FF1155CC"/>
        <sz val="11.0"/>
        <u/>
      </rPr>
      <t>Alpha Mission (Europe).zip</t>
    </r>
  </si>
  <si>
    <r>
      <rPr>
        <rFont val="&quot;Helvetica Neue&quot;, Helvetica, Arial, sans-serif"/>
        <color rgb="FF1155CC"/>
        <sz val="11.0"/>
        <u/>
      </rPr>
      <t>Alpha Mission (USA).zip</t>
    </r>
  </si>
  <si>
    <r>
      <rPr>
        <rFont val="&quot;Helvetica Neue&quot;, Helvetica, Arial, sans-serif"/>
        <color rgb="FF1155CC"/>
        <sz val="11.0"/>
        <u/>
      </rPr>
      <t>Alter Ego (World) (2011-07-23) (Aftermarket) (Unl).zip</t>
    </r>
  </si>
  <si>
    <r>
      <rPr>
        <rFont val="&quot;Helvetica Neue&quot;, Helvetica, Arial, sans-serif"/>
        <color rgb="FF1155CC"/>
        <sz val="11.0"/>
        <u/>
      </rPr>
      <t>Alter Ego (World) (2011-12-16) (Aftermarket) (Unl).zip</t>
    </r>
  </si>
  <si>
    <r>
      <rPr>
        <rFont val="&quot;Helvetica Neue&quot;, Helvetica, Arial, sans-serif"/>
        <color rgb="FF1155CC"/>
        <sz val="11.0"/>
        <u/>
      </rPr>
      <t>Alter Ego (World) (Aftermarket) (Unl).zip</t>
    </r>
  </si>
  <si>
    <r>
      <rPr>
        <rFont val="&quot;Helvetica Neue&quot;, Helvetica, Arial, sans-serif"/>
        <color rgb="FF1155CC"/>
        <sz val="11.0"/>
        <u/>
      </rPr>
      <t>Altercation (World) (Aftermarket) (Unl).zip</t>
    </r>
  </si>
  <si>
    <r>
      <rPr>
        <rFont val="&quot;Helvetica Neue&quot;, Helvetica, Arial, sans-serif"/>
        <color rgb="FF1155CC"/>
        <sz val="11.0"/>
        <u/>
      </rPr>
      <t>Alwa's Awakening - The 8-Bit Edition (World) (Demo) (Aftermarket) (Unl).zip</t>
    </r>
  </si>
  <si>
    <r>
      <rPr>
        <rFont val="&quot;Helvetica Neue&quot;, Helvetica, Arial, sans-serif"/>
        <color rgb="FF1155CC"/>
        <sz val="11.0"/>
        <u/>
      </rPr>
      <t>Alwa's Awakening Soundtrack (World) (Aftermarket) (Unl).zip</t>
    </r>
  </si>
  <si>
    <r>
      <rPr>
        <rFont val="&quot;Helvetica Neue&quot;, Helvetica, Arial, sans-serif"/>
        <color rgb="FF1155CC"/>
        <sz val="11.0"/>
        <u/>
      </rPr>
      <t>Amagon (USA).zip</t>
    </r>
  </si>
  <si>
    <r>
      <rPr>
        <rFont val="&quot;Helvetica Neue&quot;, Helvetica, Arial, sans-serif"/>
        <color rgb="FF1155CC"/>
        <sz val="11.0"/>
        <u/>
      </rPr>
      <t>America Daitouryou Senkyo (Japan).zip</t>
    </r>
  </si>
  <si>
    <r>
      <rPr>
        <rFont val="&quot;Helvetica Neue&quot;, Helvetica, Arial, sans-serif"/>
        <color rgb="FF1155CC"/>
        <sz val="11.0"/>
        <u/>
      </rPr>
      <t>America Oudan Ultra Quiz - Shijou Saidai no Tatakai (Japan) (Rev 1).zip</t>
    </r>
  </si>
  <si>
    <r>
      <rPr>
        <rFont val="&quot;Helvetica Neue&quot;, Helvetica, Arial, sans-serif"/>
        <color rgb="FF1155CC"/>
        <sz val="11.0"/>
        <u/>
      </rPr>
      <t>America Oudan Ultra Quiz - Shijou Saidai no Tatakai (Japan).zip</t>
    </r>
  </si>
  <si>
    <r>
      <rPr>
        <rFont val="&quot;Helvetica Neue&quot;, Helvetica, Arial, sans-serif"/>
        <color rgb="FF1155CC"/>
        <sz val="11.0"/>
        <u/>
      </rPr>
      <t>American Dream (Japan).zip</t>
    </r>
  </si>
  <si>
    <r>
      <rPr>
        <rFont val="&quot;Helvetica Neue&quot;, Helvetica, Arial, sans-serif"/>
        <color rgb="FF1155CC"/>
        <sz val="11.0"/>
        <u/>
      </rPr>
      <t>American Football - Touchdown Fever (Japan).zip</t>
    </r>
  </si>
  <si>
    <r>
      <rPr>
        <rFont val="&quot;Helvetica Neue&quot;, Helvetica, Arial, sans-serif"/>
        <color rgb="FF1155CC"/>
        <sz val="11.0"/>
        <u/>
      </rPr>
      <t>American Gladiators (USA).zip</t>
    </r>
  </si>
  <si>
    <r>
      <rPr>
        <rFont val="&quot;Helvetica Neue&quot;, Helvetica, Arial, sans-serif"/>
        <color rgb="FF1155CC"/>
        <sz val="11.0"/>
        <u/>
      </rPr>
      <t>Anamanaguchi - Power Supply (USA) (Aftermarket) (Unl).zip</t>
    </r>
  </si>
  <si>
    <r>
      <rPr>
        <rFont val="&quot;Helvetica Neue&quot;, Helvetica, Arial, sans-serif"/>
        <color rgb="FF1155CC"/>
        <sz val="11.0"/>
        <u/>
      </rPr>
      <t>Angry Birds (Asia) (En) (Aftermarket) (Pirate).zip</t>
    </r>
  </si>
  <si>
    <r>
      <rPr>
        <rFont val="&quot;Helvetica Neue&quot;, Helvetica, Arial, sans-serif"/>
        <color rgb="FF1155CC"/>
        <sz val="11.0"/>
        <u/>
      </rPr>
      <t>AngstMan Rebooted (World) (Demo) (Byte-Off 2022) (Aftermarket) (Unl).zip</t>
    </r>
  </si>
  <si>
    <r>
      <rPr>
        <rFont val="&quot;Helvetica Neue&quot;, Helvetica, Arial, sans-serif"/>
        <color rgb="FF1155CC"/>
        <sz val="11.0"/>
        <u/>
      </rPr>
      <t>Anguna - Scourge of the Goblin King (USA) (Beta) (Aftermarket) (Unl).zip</t>
    </r>
  </si>
  <si>
    <r>
      <rPr>
        <rFont val="&quot;Helvetica Neue&quot;, Helvetica, Arial, sans-serif"/>
        <color rgb="FF1155CC"/>
        <sz val="11.0"/>
        <u/>
      </rPr>
      <t>Anguna Zero (USA) (Patreon Demo 0320) (Aftermarket) (Unl).zip</t>
    </r>
  </si>
  <si>
    <r>
      <rPr>
        <rFont val="&quot;Helvetica Neue&quot;, Helvetica, Arial, sans-serif"/>
        <color rgb="FF1155CC"/>
        <sz val="11.0"/>
        <u/>
      </rPr>
      <t>Anhei Pohuai Shen - Diablo (China) (Aftermarket) (Pirate).zip</t>
    </r>
  </si>
  <si>
    <r>
      <rPr>
        <rFont val="&quot;Helvetica Neue&quot;, Helvetica, Arial, sans-serif"/>
        <color rgb="FF1155CC"/>
        <sz val="11.0"/>
        <u/>
      </rPr>
      <t>Animal Clipper (World) (Aftermarket) (Unl).zip</t>
    </r>
  </si>
  <si>
    <r>
      <rPr>
        <rFont val="&quot;Helvetica Neue&quot;, Helvetica, Arial, sans-serif"/>
        <color rgb="FF1155CC"/>
        <sz val="11.0"/>
        <u/>
      </rPr>
      <t>Animalia Dreamland (World) (Aftermarket) (Unl).zip</t>
    </r>
  </si>
  <si>
    <r>
      <rPr>
        <rFont val="&quot;Helvetica Neue&quot;, Helvetica, Arial, sans-serif"/>
        <color rgb="FF1155CC"/>
        <sz val="11.0"/>
        <u/>
      </rPr>
      <t>Ankoku Shinwa - Yamato Takeru Densetsu (Japan).zip</t>
    </r>
  </si>
  <si>
    <r>
      <rPr>
        <rFont val="&quot;Helvetica Neue&quot;, Helvetica, Arial, sans-serif"/>
        <color rgb="FF1155CC"/>
        <sz val="11.0"/>
        <u/>
      </rPr>
      <t>Ankoro Mochi Manufacturing Factory (World) (Ja) (Aftermarket) (Unl).zip</t>
    </r>
  </si>
  <si>
    <r>
      <rPr>
        <rFont val="&quot;Helvetica Neue&quot;, Helvetica, Arial, sans-serif"/>
        <color rgb="FF1155CC"/>
        <sz val="11.0"/>
        <u/>
      </rPr>
      <t>Anna - The Magic of Words (World) (v3.0.1) (Demo) (Aftermarket) (Unl).zip</t>
    </r>
  </si>
  <si>
    <r>
      <rPr>
        <rFont val="&quot;Helvetica Neue&quot;, Helvetica, Arial, sans-serif"/>
        <color rgb="FF1155CC"/>
        <sz val="11.0"/>
        <u/>
      </rPr>
      <t>Anna - The Magic of Words (World) (v3.0.2) (Demo) (Aftermarket) (Unl).zip</t>
    </r>
  </si>
  <si>
    <r>
      <rPr>
        <rFont val="&quot;Helvetica Neue&quot;, Helvetica, Arial, sans-serif"/>
        <color rgb="FF1155CC"/>
        <sz val="11.0"/>
        <u/>
      </rPr>
      <t>Anna - The Magic of Words (World) (v4.0.0) (Demo) (Aftermarket) (Unl).zip</t>
    </r>
  </si>
  <si>
    <r>
      <rPr>
        <rFont val="&quot;Helvetica Neue&quot;, Helvetica, Arial, sans-serif"/>
        <color rgb="FF1155CC"/>
        <sz val="11.0"/>
        <u/>
      </rPr>
      <t>Anna - The Magic of Words (World) (v4.0.1) (Demo) (Aftermarket) (Unl).zip</t>
    </r>
  </si>
  <si>
    <r>
      <rPr>
        <rFont val="&quot;Helvetica Neue&quot;, Helvetica, Arial, sans-serif"/>
        <color rgb="FF1155CC"/>
        <sz val="11.0"/>
        <u/>
      </rPr>
      <t>Another World (World) (Beta) (Aftermarket) (Unl).zip</t>
    </r>
  </si>
  <si>
    <r>
      <rPr>
        <rFont val="&quot;Helvetica Neue&quot;, Helvetica, Arial, sans-serif"/>
        <color rgb="FF1155CC"/>
        <sz val="11.0"/>
        <u/>
      </rPr>
      <t>Another World (World) (Beta) (Glitchcore Version) (Aftermarket) (Unl).zip</t>
    </r>
  </si>
  <si>
    <r>
      <rPr>
        <rFont val="&quot;Helvetica Neue&quot;, Helvetica, Arial, sans-serif"/>
        <color rgb="FF1155CC"/>
        <sz val="11.0"/>
        <u/>
      </rPr>
      <t>Another World (World) (Digital Release) (Aftermarket) (Unl).zip</t>
    </r>
  </si>
  <si>
    <r>
      <rPr>
        <rFont val="&quot;Helvetica Neue&quot;, Helvetica, Arial, sans-serif"/>
        <color rgb="FF1155CC"/>
        <sz val="11.0"/>
        <u/>
      </rPr>
      <t>Antenna Antics (World) (Aftermarket) (Unl).zip</t>
    </r>
  </si>
  <si>
    <r>
      <rPr>
        <rFont val="&quot;Helvetica Neue&quot;, Helvetica, Arial, sans-serif"/>
        <color rgb="FF1155CC"/>
        <sz val="11.0"/>
        <u/>
      </rPr>
      <t>Anticipation (Europe).zip</t>
    </r>
  </si>
  <si>
    <r>
      <rPr>
        <rFont val="&quot;Helvetica Neue&quot;, Helvetica, Arial, sans-serif"/>
        <color rgb="FF1155CC"/>
        <sz val="11.0"/>
        <u/>
      </rPr>
      <t>Anticipation (USA).zip</t>
    </r>
  </si>
  <si>
    <r>
      <rPr>
        <rFont val="&quot;Helvetica Neue&quot;, Helvetica, Arial, sans-serif"/>
        <color rgb="FF1155CC"/>
        <sz val="11.0"/>
        <u/>
      </rPr>
      <t>Ao Jian Jianghu (China) (Aftermarket) (Unl).zip</t>
    </r>
  </si>
  <si>
    <r>
      <rPr>
        <rFont val="&quot;Helvetica Neue&quot;, Helvetica, Arial, sans-serif"/>
        <color rgb="FF1155CC"/>
        <sz val="11.0"/>
        <u/>
      </rPr>
      <t>Aoki Ookami to Shiroki Mejika - Genchou Hishi (Japan).zip</t>
    </r>
  </si>
  <si>
    <r>
      <rPr>
        <rFont val="&quot;Helvetica Neue&quot;, Helvetica, Arial, sans-serif"/>
        <color rgb="FF1155CC"/>
        <sz val="11.0"/>
        <u/>
      </rPr>
      <t>Aoki Ookami to Shiroki Mejika - Genghis Khan (Japan).zip</t>
    </r>
  </si>
  <si>
    <r>
      <rPr>
        <rFont val="&quot;Helvetica Neue&quot;, Helvetica, Arial, sans-serif"/>
        <color rgb="FF1155CC"/>
        <sz val="11.0"/>
        <u/>
      </rPr>
      <t>Aoshi Sanguozhi (China) (Aftermarket) (Pirate).zip</t>
    </r>
  </si>
  <si>
    <r>
      <rPr>
        <rFont val="&quot;Helvetica Neue&quot;, Helvetica, Arial, sans-serif"/>
        <color rgb="FF1155CC"/>
        <sz val="11.0"/>
        <u/>
      </rPr>
      <t>Aoshi Tiandi (China) (Aftermarket) (Pirate).zip</t>
    </r>
  </si>
  <si>
    <r>
      <rPr>
        <rFont val="&quot;Helvetica Neue&quot;, Helvetica, Arial, sans-serif"/>
        <color rgb="FF1155CC"/>
        <sz val="11.0"/>
        <u/>
      </rPr>
      <t>Apuntalo, Cheril! (World) (Es) (Aftermarket) (Unl).zip</t>
    </r>
  </si>
  <si>
    <r>
      <rPr>
        <rFont val="&quot;Helvetica Neue&quot;, Helvetica, Arial, sans-serif"/>
        <color rgb="FF1155CC"/>
        <sz val="11.0"/>
        <u/>
      </rPr>
      <t>Arabian Dream Scheherazade (Japan).zip</t>
    </r>
  </si>
  <si>
    <r>
      <rPr>
        <rFont val="&quot;Helvetica Neue&quot;, Helvetica, Arial, sans-serif"/>
        <color rgb="FF1155CC"/>
        <sz val="11.0"/>
        <u/>
      </rPr>
      <t>Arcadia VI (USA) (Proto).zip</t>
    </r>
  </si>
  <si>
    <r>
      <rPr>
        <rFont val="&quot;Helvetica Neue&quot;, Helvetica, Arial, sans-serif"/>
        <color rgb="FF1155CC"/>
        <sz val="11.0"/>
        <u/>
      </rPr>
      <t>Arch Rivals - A Basketbrawl! (Europe).zip</t>
    </r>
  </si>
  <si>
    <r>
      <rPr>
        <rFont val="&quot;Helvetica Neue&quot;, Helvetica, Arial, sans-serif"/>
        <color rgb="FF1155CC"/>
        <sz val="11.0"/>
        <u/>
      </rPr>
      <t>Arch Rivals - A Basketbrawl! (USA).zip</t>
    </r>
  </si>
  <si>
    <r>
      <rPr>
        <rFont val="&quot;Helvetica Neue&quot;, Helvetica, Arial, sans-serif"/>
        <color rgb="FF1155CC"/>
        <sz val="11.0"/>
        <u/>
      </rPr>
      <t>Archon (USA).zip</t>
    </r>
  </si>
  <si>
    <r>
      <rPr>
        <rFont val="&quot;Helvetica Neue&quot;, Helvetica, Arial, sans-serif"/>
        <color rgb="FF1155CC"/>
        <sz val="11.0"/>
        <u/>
      </rPr>
      <t>Arctic (Japan).zip</t>
    </r>
  </si>
  <si>
    <r>
      <rPr>
        <rFont val="&quot;Helvetica Neue&quot;, Helvetica, Arial, sans-serif"/>
        <color rgb="FF1155CC"/>
        <sz val="11.0"/>
        <u/>
      </rPr>
      <t>Arctic Adventure - Penguin &amp; Seal (Australia) (Unl).zip</t>
    </r>
  </si>
  <si>
    <r>
      <rPr>
        <rFont val="&quot;Helvetica Neue&quot;, Helvetica, Arial, sans-serif"/>
        <color rgb="FF1155CC"/>
        <sz val="11.0"/>
        <u/>
      </rPr>
      <t>Argos no Senshi (Japan) (FamicomBox).zip</t>
    </r>
  </si>
  <si>
    <r>
      <rPr>
        <rFont val="&quot;Helvetica Neue&quot;, Helvetica, Arial, sans-serif"/>
        <color rgb="FF1155CC"/>
        <sz val="11.0"/>
        <u/>
      </rPr>
      <t>Argos no Senshi - Hachamecha Daishingeki (Japan).zip</t>
    </r>
  </si>
  <si>
    <r>
      <rPr>
        <rFont val="&quot;Helvetica Neue&quot;, Helvetica, Arial, sans-serif"/>
        <color rgb="FF1155CC"/>
        <sz val="11.0"/>
        <u/>
      </rPr>
      <t>Argus (Japan).zip</t>
    </r>
  </si>
  <si>
    <r>
      <rPr>
        <rFont val="&quot;Helvetica Neue&quot;, Helvetica, Arial, sans-serif"/>
        <color rgb="FF1155CC"/>
        <sz val="11.0"/>
        <u/>
      </rPr>
      <t>Arkade Rush (World) (2021-03-10) (Aftermarket) (Unl).zip</t>
    </r>
  </si>
  <si>
    <r>
      <rPr>
        <rFont val="&quot;Helvetica Neue&quot;, Helvetica, Arial, sans-serif"/>
        <color rgb="FF1155CC"/>
        <sz val="11.0"/>
        <u/>
      </rPr>
      <t>Arkade Rush (World) (Aftermarket) (Unl).zip</t>
    </r>
  </si>
  <si>
    <r>
      <rPr>
        <rFont val="&quot;Helvetica Neue&quot;, Helvetica, Arial, sans-serif"/>
        <color rgb="FF1155CC"/>
        <sz val="11.0"/>
        <u/>
      </rPr>
      <t>Arkade Rush (World) (NESDev 2020-21) (Aftermarket) (Unl).zip</t>
    </r>
  </si>
  <si>
    <r>
      <rPr>
        <rFont val="&quot;Helvetica Neue&quot;, Helvetica, Arial, sans-serif"/>
        <color rgb="FF1155CC"/>
        <sz val="11.0"/>
        <u/>
      </rPr>
      <t>Arkanoid (Asia) (En) (LC10) (Pirate).zip</t>
    </r>
  </si>
  <si>
    <r>
      <rPr>
        <rFont val="&quot;Helvetica Neue&quot;, Helvetica, Arial, sans-serif"/>
        <color rgb="FF1155CC"/>
        <sz val="11.0"/>
        <u/>
      </rPr>
      <t>Arkanoid (Japan) (En).zip</t>
    </r>
  </si>
  <si>
    <r>
      <rPr>
        <rFont val="&quot;Helvetica Neue&quot;, Helvetica, Arial, sans-serif"/>
        <color rgb="FF1155CC"/>
        <sz val="11.0"/>
        <u/>
      </rPr>
      <t>Arkanoid (Russia) (Pirate).zip</t>
    </r>
  </si>
  <si>
    <r>
      <rPr>
        <rFont val="&quot;Helvetica Neue&quot;, Helvetica, Arial, sans-serif"/>
        <color rgb="FF1155CC"/>
        <sz val="11.0"/>
        <u/>
      </rPr>
      <t>Arkanoid (USA).zip</t>
    </r>
  </si>
  <si>
    <r>
      <rPr>
        <rFont val="&quot;Helvetica Neue&quot;, Helvetica, Arial, sans-serif"/>
        <color rgb="FF1155CC"/>
        <sz val="11.0"/>
        <u/>
      </rPr>
      <t>Arkanoid II (Japan) (En) (Beta).zip</t>
    </r>
  </si>
  <si>
    <r>
      <rPr>
        <rFont val="&quot;Helvetica Neue&quot;, Helvetica, Arial, sans-serif"/>
        <color rgb="FF1155CC"/>
        <sz val="11.0"/>
        <u/>
      </rPr>
      <t>Arkanoid II (Japan) (En).zip</t>
    </r>
  </si>
  <si>
    <r>
      <rPr>
        <rFont val="&quot;Helvetica Neue&quot;, Helvetica, Arial, sans-serif"/>
        <color rgb="FF1155CC"/>
        <sz val="11.0"/>
        <u/>
      </rPr>
      <t>Arkista's Ring (USA).zip</t>
    </r>
  </si>
  <si>
    <r>
      <rPr>
        <rFont val="&quot;Helvetica Neue&quot;, Helvetica, Arial, sans-serif"/>
        <color rgb="FF1155CC"/>
        <sz val="11.0"/>
        <u/>
      </rPr>
      <t>Arlington Apple in an Interplanetary Pickle (World) (Aftermarket) (Unl).zip</t>
    </r>
  </si>
  <si>
    <r>
      <rPr>
        <rFont val="&quot;Helvetica Neue&quot;, Helvetica, Arial, sans-serif"/>
        <color rgb="FF1155CC"/>
        <sz val="11.0"/>
        <u/>
      </rPr>
      <t>Arm Wrestling Classic, The (World) (Aftermarket) (Unl).zip</t>
    </r>
  </si>
  <si>
    <r>
      <rPr>
        <rFont val="&quot;Helvetica Neue&quot;, Helvetica, Arial, sans-serif"/>
        <color rgb="FF1155CC"/>
        <sz val="11.0"/>
        <u/>
      </rPr>
      <t>Armadillo (Japan).zip</t>
    </r>
  </si>
  <si>
    <r>
      <rPr>
        <rFont val="&quot;Helvetica Neue&quot;, Helvetica, Arial, sans-serif"/>
        <color rgb="FF1155CC"/>
        <sz val="11.0"/>
        <u/>
      </rPr>
      <t>Armana no Kiseki (Asia) (Ja) (Co Tung) (CTC-15) (Pirate).zip</t>
    </r>
  </si>
  <si>
    <r>
      <rPr>
        <rFont val="&quot;Helvetica Neue&quot;, Helvetica, Arial, sans-serif"/>
        <color rgb="FF1155CC"/>
        <sz val="11.0"/>
        <u/>
      </rPr>
      <t>Armana no Kiseki (Asia) (Ja) (Kaiser) (KS-7017) (Pirate) (Alt).zip</t>
    </r>
  </si>
  <si>
    <r>
      <rPr>
        <rFont val="&quot;Helvetica Neue&quot;, Helvetica, Arial, sans-serif"/>
        <color rgb="FF1155CC"/>
        <sz val="11.0"/>
        <u/>
      </rPr>
      <t>Armana no Kiseki (Asia) (Ja) (Kaiser) (KS-7017) (Pirate).zip</t>
    </r>
  </si>
  <si>
    <r>
      <rPr>
        <rFont val="&quot;Helvetica Neue&quot;, Helvetica, Arial, sans-serif"/>
        <color rgb="FF1155CC"/>
        <sz val="11.0"/>
        <u/>
      </rPr>
      <t>Armana no Kiseki (Asia) (Ja) (Whirlwind Manu) (LH29) (Pirate).zip</t>
    </r>
  </si>
  <si>
    <r>
      <rPr>
        <rFont val="&quot;Helvetica Neue&quot;, Helvetica, Arial, sans-serif"/>
        <color rgb="FF1155CC"/>
        <sz val="11.0"/>
        <u/>
      </rPr>
      <t>Armed for Battle (World) (Beta) (2011-09-24) (Aftermarket) (Unl).zip</t>
    </r>
  </si>
  <si>
    <r>
      <rPr>
        <rFont val="&quot;Helvetica Neue&quot;, Helvetica, Arial, sans-serif"/>
        <color rgb="FF1155CC"/>
        <sz val="11.0"/>
        <u/>
      </rPr>
      <t>Armed for Battle (World) (Beta) (2011-09-30) (Aftermarket) (Unl).zip</t>
    </r>
  </si>
  <si>
    <r>
      <rPr>
        <rFont val="&quot;Helvetica Neue&quot;, Helvetica, Arial, sans-serif"/>
        <color rgb="FF1155CC"/>
        <sz val="11.0"/>
        <u/>
      </rPr>
      <t>Armed for Battle (World) (Beta) (2011-10-06) (Aftermarket) (Unl).zip</t>
    </r>
  </si>
  <si>
    <r>
      <rPr>
        <rFont val="&quot;Helvetica Neue&quot;, Helvetica, Arial, sans-serif"/>
        <color rgb="FF1155CC"/>
        <sz val="11.0"/>
        <u/>
      </rPr>
      <t>Armed for Battle (World) (Beta) (2011-10-31) (Aftermarket) (Unl).zip</t>
    </r>
  </si>
  <si>
    <r>
      <rPr>
        <rFont val="&quot;Helvetica Neue&quot;, Helvetica, Arial, sans-serif"/>
        <color rgb="FF1155CC"/>
        <sz val="11.0"/>
        <u/>
      </rPr>
      <t>Armed for Battle (World) (Beta) (2011-11-24) (Aftermarket) (Unl).zip</t>
    </r>
  </si>
  <si>
    <r>
      <rPr>
        <rFont val="&quot;Helvetica Neue&quot;, Helvetica, Arial, sans-serif"/>
        <color rgb="FF1155CC"/>
        <sz val="11.0"/>
        <u/>
      </rPr>
      <t>Armed for Battle (World) (Beta) (2012-01-03) (Aftermarket) (Unl).zip</t>
    </r>
  </si>
  <si>
    <r>
      <rPr>
        <rFont val="&quot;Helvetica Neue&quot;, Helvetica, Arial, sans-serif"/>
        <color rgb="FF1155CC"/>
        <sz val="11.0"/>
        <u/>
      </rPr>
      <t>Armed for Battle (World) (Beta) (2012-02-08) (Aftermarket) (Unl).zip</t>
    </r>
  </si>
  <si>
    <r>
      <rPr>
        <rFont val="&quot;Helvetica Neue&quot;, Helvetica, Arial, sans-serif"/>
        <color rgb="FF1155CC"/>
        <sz val="11.0"/>
        <u/>
      </rPr>
      <t>Armed for Battle (World) (Beta) (2012-03-21) (Aftermarket) (Unl).zip</t>
    </r>
  </si>
  <si>
    <r>
      <rPr>
        <rFont val="&quot;Helvetica Neue&quot;, Helvetica, Arial, sans-serif"/>
        <color rgb="FF1155CC"/>
        <sz val="11.0"/>
        <u/>
      </rPr>
      <t>Armed for Battle (World) (Beta) (2012-04-03) (Aftermarket) (Unl).zip</t>
    </r>
  </si>
  <si>
    <r>
      <rPr>
        <rFont val="&quot;Helvetica Neue&quot;, Helvetica, Arial, sans-serif"/>
        <color rgb="FF1155CC"/>
        <sz val="11.0"/>
        <u/>
      </rPr>
      <t>Armed for Battle (World) (Beta) (2012-04-25) (Aftermarket) (Unl).zip</t>
    </r>
  </si>
  <si>
    <r>
      <rPr>
        <rFont val="&quot;Helvetica Neue&quot;, Helvetica, Arial, sans-serif"/>
        <color rgb="FF1155CC"/>
        <sz val="11.0"/>
        <u/>
      </rPr>
      <t>Armed for Battle (World) (Beta) (2012-09-06) (Aftermarket) (Unl).zip</t>
    </r>
  </si>
  <si>
    <r>
      <rPr>
        <rFont val="&quot;Helvetica Neue&quot;, Helvetica, Arial, sans-serif"/>
        <color rgb="FF1155CC"/>
        <sz val="11.0"/>
        <u/>
      </rPr>
      <t>Armed for Battle (World) (Beta) (2012-10-26) (Aftermarket) (Unl).zip</t>
    </r>
  </si>
  <si>
    <r>
      <rPr>
        <rFont val="&quot;Helvetica Neue&quot;, Helvetica, Arial, sans-serif"/>
        <color rgb="FF1155CC"/>
        <sz val="11.0"/>
        <u/>
      </rPr>
      <t>Armed for Battle (World) (Beta) (2013-03-04) (Aftermarket) (Unl).zip</t>
    </r>
  </si>
  <si>
    <r>
      <rPr>
        <rFont val="&quot;Helvetica Neue&quot;, Helvetica, Arial, sans-serif"/>
        <color rgb="FF1155CC"/>
        <sz val="11.0"/>
        <u/>
      </rPr>
      <t>Armed for Battle (World) (Demo) (2014-01-08) (Aftermarket) (Unl).zip</t>
    </r>
  </si>
  <si>
    <r>
      <rPr>
        <rFont val="&quot;Helvetica Neue&quot;, Helvetica, Arial, sans-serif"/>
        <color rgb="FF1155CC"/>
        <sz val="11.0"/>
        <u/>
      </rPr>
      <t>Armed for Battle (World) (Demo) (2014-02-04) (Aftermarket) (Unl).zip</t>
    </r>
  </si>
  <si>
    <r>
      <rPr>
        <rFont val="&quot;Helvetica Neue&quot;, Helvetica, Arial, sans-serif"/>
        <color rgb="FF1155CC"/>
        <sz val="11.0"/>
        <u/>
      </rPr>
      <t>Armed for Battle (World) (Demo) (2014-04-02) (Aftermarket) (Unl).zip</t>
    </r>
  </si>
  <si>
    <r>
      <rPr>
        <rFont val="&quot;Helvetica Neue&quot;, Helvetica, Arial, sans-serif"/>
        <color rgb="FF1155CC"/>
        <sz val="11.0"/>
        <u/>
      </rPr>
      <t>Armed for Battle (World) (Demo) (2014-04-17) (Aftermarket) (Unl).zip</t>
    </r>
  </si>
  <si>
    <r>
      <rPr>
        <rFont val="&quot;Helvetica Neue&quot;, Helvetica, Arial, sans-serif"/>
        <color rgb="FF1155CC"/>
        <sz val="11.0"/>
        <u/>
      </rPr>
      <t>Armed for Battle (World) (Demo) (2016-05-04) (Aftermarket) (Unl).zip</t>
    </r>
  </si>
  <si>
    <r>
      <rPr>
        <rFont val="&quot;Helvetica Neue&quot;, Helvetica, Arial, sans-serif"/>
        <color rgb="FF1155CC"/>
        <sz val="11.0"/>
        <u/>
      </rPr>
      <t>Artelius (Japan).zip</t>
    </r>
  </si>
  <si>
    <r>
      <rPr>
        <rFont val="&quot;Helvetica Neue&quot;, Helvetica, Arial, sans-serif"/>
        <color rgb="FF1155CC"/>
        <sz val="11.0"/>
        <u/>
      </rPr>
      <t>Art is Dead (World) (Demo) (Aftermarket) (Unl).zip</t>
    </r>
  </si>
  <si>
    <r>
      <rPr>
        <rFont val="&quot;Helvetica Neue&quot;, Helvetica, Arial, sans-serif"/>
        <color rgb="FF1155CC"/>
        <sz val="11.0"/>
        <u/>
      </rPr>
      <t>Artix (World) (Beta) (Byte-Off 2019) (Aftermarket) (Unl).zip</t>
    </r>
  </si>
  <si>
    <r>
      <rPr>
        <rFont val="&quot;Helvetica Neue&quot;, Helvetica, Arial, sans-serif"/>
        <color rgb="FF1155CC"/>
        <sz val="11.0"/>
        <u/>
      </rPr>
      <t>Asder - 20 in 1 (USA) (Unl).zip</t>
    </r>
  </si>
  <si>
    <r>
      <rPr>
        <rFont val="&quot;Helvetica Neue&quot;, Helvetica, Arial, sans-serif"/>
        <color rgb="FF1155CC"/>
        <sz val="11.0"/>
        <u/>
      </rPr>
      <t>Ashen House (World) (v0.2) (Demo) (Byte-Off 2020) (Aftermarket) (Unl).zip</t>
    </r>
  </si>
  <si>
    <r>
      <rPr>
        <rFont val="&quot;Helvetica Neue&quot;, Helvetica, Arial, sans-serif"/>
        <color rgb="FF1155CC"/>
        <sz val="11.0"/>
        <u/>
      </rPr>
      <t>Asmik-kun Land (Japan).zip</t>
    </r>
  </si>
  <si>
    <r>
      <rPr>
        <rFont val="&quot;Helvetica Neue&quot;, Helvetica, Arial, sans-serif"/>
        <color rgb="FF1155CC"/>
        <sz val="11.0"/>
        <u/>
      </rPr>
      <t>Aspect Star 'N' (World) (Proto) (Aftermarket) (Unl).zip</t>
    </r>
  </si>
  <si>
    <r>
      <rPr>
        <rFont val="&quot;Helvetica Neue&quot;, Helvetica, Arial, sans-serif"/>
        <color rgb="FF1155CC"/>
        <sz val="11.0"/>
        <u/>
      </rPr>
      <t>Assault!! On Planet Beezlbub (World) (Proto) (Aftermarket) (Unl).zip</t>
    </r>
  </si>
  <si>
    <r>
      <rPr>
        <rFont val="&quot;Helvetica Neue&quot;, Helvetica, Arial, sans-serif"/>
        <color rgb="FF1155CC"/>
        <sz val="11.0"/>
        <u/>
      </rPr>
      <t>Assimilate (World) (Aftermarket) (Unl).zip</t>
    </r>
  </si>
  <si>
    <r>
      <rPr>
        <rFont val="&quot;Helvetica Neue&quot;, Helvetica, Arial, sans-serif"/>
        <color rgb="FF1155CC"/>
        <sz val="11.0"/>
        <u/>
      </rPr>
      <t>Assimilate (World) (Demo) (Aftermarket) (Unl).zip</t>
    </r>
  </si>
  <si>
    <r>
      <rPr>
        <rFont val="&quot;Helvetica Neue&quot;, Helvetica, Arial, sans-serif"/>
        <color rgb="FF1155CC"/>
        <sz val="11.0"/>
        <u/>
      </rPr>
      <t>Asterix (Europe) (En,Fr,De,Es,It).zip</t>
    </r>
  </si>
  <si>
    <r>
      <rPr>
        <rFont val="&quot;Helvetica Neue&quot;, Helvetica, Arial, sans-serif"/>
        <color rgb="FF1155CC"/>
        <sz val="11.0"/>
        <u/>
      </rPr>
      <t>Asteroids (USA) (Atari Flashback) (Aftermarket) (Unl).zip</t>
    </r>
  </si>
  <si>
    <r>
      <rPr>
        <rFont val="&quot;Helvetica Neue&quot;, Helvetica, Arial, sans-serif"/>
        <color rgb="FF1155CC"/>
        <sz val="11.0"/>
        <u/>
      </rPr>
      <t>Astro Boy (World) (Aftermarket) (Pirate).zip</t>
    </r>
  </si>
  <si>
    <r>
      <rPr>
        <rFont val="&quot;Helvetica Neue&quot;, Helvetica, Arial, sans-serif"/>
        <color rgb="FF1155CC"/>
        <sz val="11.0"/>
        <u/>
      </rPr>
      <t>Astro Fang - Super Machine (Japan).zip</t>
    </r>
  </si>
  <si>
    <r>
      <rPr>
        <rFont val="&quot;Helvetica Neue&quot;, Helvetica, Arial, sans-serif"/>
        <color rgb="FF1155CC"/>
        <sz val="11.0"/>
        <u/>
      </rPr>
      <t>Astro Ninja Man (Japan) (Aftermarket) (Unl).zip</t>
    </r>
  </si>
  <si>
    <r>
      <rPr>
        <rFont val="&quot;Helvetica Neue&quot;, Helvetica, Arial, sans-serif"/>
        <color rgb="FF1155CC"/>
        <sz val="11.0"/>
        <u/>
      </rPr>
      <t>Astro Robo Sasa (Japan).zip</t>
    </r>
  </si>
  <si>
    <r>
      <rPr>
        <rFont val="&quot;Helvetica Neue&quot;, Helvetica, Arial, sans-serif"/>
        <color rgb="FF1155CC"/>
        <sz val="11.0"/>
        <u/>
      </rPr>
      <t>Astro Smash 'n' Blast! (World) (v1.3) (Aftermarket) (Unl).zip</t>
    </r>
  </si>
  <si>
    <r>
      <rPr>
        <rFont val="&quot;Helvetica Neue&quot;, Helvetica, Arial, sans-serif"/>
        <color rgb="FF1155CC"/>
        <sz val="11.0"/>
        <u/>
      </rPr>
      <t>Astrosmash (USA) (Intellivision) (Aftermarket) (Unl).zip</t>
    </r>
  </si>
  <si>
    <r>
      <rPr>
        <rFont val="&quot;Helvetica Neue&quot;, Helvetica, Arial, sans-serif"/>
        <color rgb="FF1155CC"/>
        <sz val="11.0"/>
        <u/>
      </rPr>
      <t>Astyanax (Europe).zip</t>
    </r>
  </si>
  <si>
    <r>
      <rPr>
        <rFont val="&quot;Helvetica Neue&quot;, Helvetica, Arial, sans-serif"/>
        <color rgb="FF1155CC"/>
        <sz val="11.0"/>
        <u/>
      </rPr>
      <t>Astyanax (USA) (Beta).zip</t>
    </r>
  </si>
  <si>
    <r>
      <rPr>
        <rFont val="&quot;Helvetica Neue&quot;, Helvetica, Arial, sans-serif"/>
        <color rgb="FF1155CC"/>
        <sz val="11.0"/>
        <u/>
      </rPr>
      <t>Astyanax (USA).zip</t>
    </r>
  </si>
  <si>
    <r>
      <rPr>
        <rFont val="&quot;Helvetica Neue&quot;, Helvetica, Arial, sans-serif"/>
        <color rgb="FF1155CC"/>
        <sz val="11.0"/>
        <u/>
      </rPr>
      <t>Atari Flashback (USA) (Aftermarket) (Unl).zip</t>
    </r>
  </si>
  <si>
    <r>
      <rPr>
        <rFont val="&quot;Helvetica Neue&quot;, Helvetica, Arial, sans-serif"/>
        <color rgb="FF1155CC"/>
        <sz val="11.0"/>
        <u/>
      </rPr>
      <t>Athena (Japan).zip</t>
    </r>
  </si>
  <si>
    <r>
      <rPr>
        <rFont val="&quot;Helvetica Neue&quot;, Helvetica, Arial, sans-serif"/>
        <color rgb="FF1155CC"/>
        <sz val="11.0"/>
        <u/>
      </rPr>
      <t>Athena (USA).zip</t>
    </r>
  </si>
  <si>
    <r>
      <rPr>
        <rFont val="&quot;Helvetica Neue&quot;, Helvetica, Arial, sans-serif"/>
        <color rgb="FF1155CC"/>
        <sz val="11.0"/>
        <u/>
      </rPr>
      <t>Athin (World) (Demo) (Aftermarket) (Unl).zip</t>
    </r>
  </si>
  <si>
    <r>
      <rPr>
        <rFont val="&quot;Helvetica Neue&quot;, Helvetica, Arial, sans-serif"/>
        <color rgb="FF1155CC"/>
        <sz val="11.0"/>
        <u/>
      </rPr>
      <t>Athletic World (Europe).zip</t>
    </r>
  </si>
  <si>
    <r>
      <rPr>
        <rFont val="&quot;Helvetica Neue&quot;, Helvetica, Arial, sans-serif"/>
        <color rgb="FF1155CC"/>
        <sz val="11.0"/>
        <u/>
      </rPr>
      <t>Athletic World (USA).zip</t>
    </r>
  </si>
  <si>
    <r>
      <rPr>
        <rFont val="&quot;Helvetica Neue&quot;, Helvetica, Arial, sans-serif"/>
        <color rgb="FF1155CC"/>
        <sz val="11.0"/>
        <u/>
      </rPr>
      <t>Atlantis no Nazo (Japan) (Beta).zip</t>
    </r>
  </si>
  <si>
    <r>
      <rPr>
        <rFont val="&quot;Helvetica Neue&quot;, Helvetica, Arial, sans-serif"/>
        <color rgb="FF1155CC"/>
        <sz val="11.0"/>
        <u/>
      </rPr>
      <t>Atlantis no Nazo (Japan) (Virtual Console, Switch Online).zip</t>
    </r>
  </si>
  <si>
    <r>
      <rPr>
        <rFont val="&quot;Helvetica Neue&quot;, Helvetica, Arial, sans-serif"/>
        <color rgb="FF1155CC"/>
        <sz val="11.0"/>
        <u/>
      </rPr>
      <t>Atlantis no Nazo (Japan).zip</t>
    </r>
  </si>
  <si>
    <r>
      <rPr>
        <rFont val="&quot;Helvetica Neue&quot;, Helvetica, Arial, sans-serif"/>
        <color rgb="FF1155CC"/>
        <sz val="11.0"/>
        <u/>
      </rPr>
      <t>Atmoss 9 (World) (Demo) (Aftermarket) (Unl).zip</t>
    </r>
  </si>
  <si>
    <r>
      <rPr>
        <rFont val="&quot;Helvetica Neue&quot;, Helvetica, Arial, sans-serif"/>
        <color rgb="FF1155CC"/>
        <sz val="11.0"/>
        <u/>
      </rPr>
      <t>Attack Animal Gakuen (Japan) (Famicom 3D System).zip</t>
    </r>
  </si>
  <si>
    <r>
      <rPr>
        <rFont val="&quot;Helvetica Neue&quot;, Helvetica, Arial, sans-serif"/>
        <color rgb="FF1155CC"/>
        <sz val="11.0"/>
        <u/>
      </rPr>
      <t>Attack from Planet X (World) (Demo) (Byte-Off 2020) (Aftermarket) (Unl).zip</t>
    </r>
  </si>
  <si>
    <r>
      <rPr>
        <rFont val="&quot;Helvetica Neue&quot;, Helvetica, Arial, sans-serif"/>
        <color rgb="FF1155CC"/>
        <sz val="11.0"/>
        <u/>
      </rPr>
      <t>Attack of the Gummy Bears (World) (Demo) (Byte-Off 2019) (Aftermarket) (Unl).zip</t>
    </r>
  </si>
  <si>
    <r>
      <rPr>
        <rFont val="&quot;Helvetica Neue&quot;, Helvetica, Arial, sans-serif"/>
        <color rgb="FF1155CC"/>
        <sz val="11.0"/>
        <u/>
      </rPr>
      <t>Attack of the Killer Tomatoes (Europe).zip</t>
    </r>
  </si>
  <si>
    <r>
      <rPr>
        <rFont val="&quot;Helvetica Neue&quot;, Helvetica, Arial, sans-serif"/>
        <color rgb="FF1155CC"/>
        <sz val="11.0"/>
        <u/>
      </rPr>
      <t>Attack of the Killer Tomatoes (USA).zip</t>
    </r>
  </si>
  <si>
    <r>
      <rPr>
        <rFont val="&quot;Helvetica Neue&quot;, Helvetica, Arial, sans-serif"/>
        <color rgb="FF1155CC"/>
        <sz val="11.0"/>
        <u/>
      </rPr>
      <t>Auge (World) (Aftermarket) (Unl).zip</t>
    </r>
  </si>
  <si>
    <r>
      <rPr>
        <rFont val="&quot;Helvetica Neue&quot;, Helvetica, Arial, sans-serif"/>
        <color rgb="FF1155CC"/>
        <sz val="11.0"/>
        <u/>
      </rPr>
      <t>Aussie Rules Footy (Australia).zip</t>
    </r>
  </si>
  <si>
    <r>
      <rPr>
        <rFont val="&quot;Helvetica Neue&quot;, Helvetica, Arial, sans-serif"/>
        <color rgb="FF1155CC"/>
        <sz val="11.0"/>
        <u/>
      </rPr>
      <t>Auto-Upturn (Asia) (Ja) (PAL) (Unl).zip</t>
    </r>
  </si>
  <si>
    <r>
      <rPr>
        <rFont val="&quot;Helvetica Neue&quot;, Helvetica, Arial, sans-serif"/>
        <color rgb="FF1155CC"/>
        <sz val="11.0"/>
        <u/>
      </rPr>
      <t>Awol (World) (Demo) (2023-03-05) (Aftermarket) (Unl).zip</t>
    </r>
  </si>
  <si>
    <r>
      <rPr>
        <rFont val="&quot;Helvetica Neue&quot;, Helvetica, Arial, sans-serif"/>
        <color rgb="FF1155CC"/>
        <sz val="11.0"/>
        <u/>
      </rPr>
      <t>Awol (World) (Demo) (2023-07-16) (Aftermarket) (Unl).zip</t>
    </r>
  </si>
  <si>
    <r>
      <rPr>
        <rFont val="&quot;Helvetica Neue&quot;, Helvetica, Arial, sans-serif"/>
        <color rgb="FF1155CC"/>
        <sz val="11.0"/>
        <u/>
      </rPr>
      <t>Awol (World) (Demo) (2024-03-02) (Aftermarket) (Unl).zip</t>
    </r>
  </si>
  <si>
    <r>
      <rPr>
        <rFont val="&quot;Helvetica Neue&quot;, Helvetica, Arial, sans-serif"/>
        <color rgb="FF1155CC"/>
        <sz val="11.0"/>
        <u/>
      </rPr>
      <t>Awol (World) (Demo) (2024-03-17) (Aftermarket) (Unl).zip</t>
    </r>
  </si>
  <si>
    <r>
      <rPr>
        <rFont val="&quot;Helvetica Neue&quot;, Helvetica, Arial, sans-serif"/>
        <color rgb="FF1155CC"/>
        <sz val="11.0"/>
        <u/>
      </rPr>
      <t>B-Wings (Japan).zip</t>
    </r>
  </si>
  <si>
    <r>
      <rPr>
        <rFont val="&quot;Helvetica Neue&quot;, Helvetica, Arial, sans-serif"/>
        <color rgb="FF1155CC"/>
        <sz val="11.0"/>
        <u/>
      </rPr>
      <t>BB Car (Asia) (En) (Unl).zip</t>
    </r>
  </si>
  <si>
    <r>
      <rPr>
        <rFont val="&quot;Helvetica Neue&quot;, Helvetica, Arial, sans-serif"/>
        <color rgb="FF1155CC"/>
        <sz val="11.0"/>
        <u/>
      </rPr>
      <t>BMX Simulator (Asia) (En) (B-S2) (Pirate).zip</t>
    </r>
  </si>
  <si>
    <r>
      <rPr>
        <rFont val="&quot;Helvetica Neue&quot;, Helvetica, Arial, sans-serif"/>
        <color rgb="FF1155CC"/>
        <sz val="11.0"/>
        <u/>
      </rPr>
      <t>BMX Simulator (World) (Unl).zip</t>
    </r>
  </si>
  <si>
    <r>
      <rPr>
        <rFont val="&quot;Helvetica Neue&quot;, Helvetica, Arial, sans-serif"/>
        <color rgb="FF1155CC"/>
        <sz val="11.0"/>
        <u/>
      </rPr>
      <t>Ba Bao Qizhu (EverQuest) (China) (Pirate).zip</t>
    </r>
  </si>
  <si>
    <r>
      <rPr>
        <rFont val="&quot;Helvetica Neue&quot;, Helvetica, Arial, sans-serif"/>
        <color rgb="FF1155CC"/>
        <sz val="11.0"/>
        <u/>
      </rPr>
      <t>Babel Blox (World) (Demo) (Aftermarket) (Unl).zip</t>
    </r>
  </si>
  <si>
    <r>
      <rPr>
        <rFont val="&quot;Helvetica Neue&quot;, Helvetica, Arial, sans-serif"/>
        <color rgb="FF1155CC"/>
        <sz val="11.0"/>
        <u/>
      </rPr>
      <t>Babel Blox (World) (Robert L Bryant) (Aftermarket) (Unl).zip</t>
    </r>
  </si>
  <si>
    <r>
      <rPr>
        <rFont val="&quot;Helvetica Neue&quot;, Helvetica, Arial, sans-serif"/>
        <color rgb="FF1155CC"/>
        <sz val="11.0"/>
        <u/>
      </rPr>
      <t>Babel Blox (World) (Sly Dog Studios) (Aftermarket) (Unl).zip</t>
    </r>
  </si>
  <si>
    <r>
      <rPr>
        <rFont val="&quot;Helvetica Neue&quot;, Helvetica, Arial, sans-serif"/>
        <color rgb="FF1155CC"/>
        <sz val="11.0"/>
        <u/>
      </rPr>
      <t>Babel no Tou (Japan) (En) (Namcot Collection).zip</t>
    </r>
  </si>
  <si>
    <r>
      <rPr>
        <rFont val="&quot;Helvetica Neue&quot;, Helvetica, Arial, sans-serif"/>
        <color rgb="FF1155CC"/>
        <sz val="11.0"/>
        <u/>
      </rPr>
      <t>Babel no Tou (Japan) (En) (Rev 1) (Namcot Collection).zip</t>
    </r>
  </si>
  <si>
    <r>
      <rPr>
        <rFont val="&quot;Helvetica Neue&quot;, Helvetica, Arial, sans-serif"/>
        <color rgb="FF1155CC"/>
        <sz val="11.0"/>
        <u/>
      </rPr>
      <t>Babel no Tou (Japan).zip</t>
    </r>
  </si>
  <si>
    <r>
      <rPr>
        <rFont val="&quot;Helvetica Neue&quot;, Helvetica, Arial, sans-serif"/>
        <color rgb="FF1155CC"/>
        <sz val="11.0"/>
        <u/>
      </rPr>
      <t>Baboom! (World) (Aftermarket) (Unl).zip</t>
    </r>
  </si>
  <si>
    <r>
      <rPr>
        <rFont val="&quot;Helvetica Neue&quot;, Helvetica, Arial, sans-serif"/>
        <color rgb="FF1155CC"/>
        <sz val="11.0"/>
        <u/>
      </rPr>
      <t>Baby Boomer (Korea) (En) (Unl).zip</t>
    </r>
  </si>
  <si>
    <r>
      <rPr>
        <rFont val="&quot;Helvetica Neue&quot;, Helvetica, Arial, sans-serif"/>
        <color rgb="FF1155CC"/>
        <sz val="11.0"/>
        <u/>
      </rPr>
      <t>Baby Boomer (USA) (Unl).zip</t>
    </r>
  </si>
  <si>
    <r>
      <rPr>
        <rFont val="&quot;Helvetica Neue&quot;, Helvetica, Arial, sans-serif"/>
        <color rgb="FF1155CC"/>
        <sz val="11.0"/>
        <u/>
      </rPr>
      <t>Back to the Future (USA).zip</t>
    </r>
  </si>
  <si>
    <r>
      <rPr>
        <rFont val="&quot;Helvetica Neue&quot;, Helvetica, Arial, sans-serif"/>
        <color rgb="FF1155CC"/>
        <sz val="11.0"/>
        <u/>
      </rPr>
      <t>Back to the Future IV (Asia) (En) (Pirate).zip</t>
    </r>
  </si>
  <si>
    <r>
      <rPr>
        <rFont val="&quot;Helvetica Neue&quot;, Helvetica, Arial, sans-serif"/>
        <color rgb="FF1155CC"/>
        <sz val="11.0"/>
        <u/>
      </rPr>
      <t>Back to the Future Part II &amp; III (USA).zip</t>
    </r>
  </si>
  <si>
    <r>
      <rPr>
        <rFont val="&quot;Helvetica Neue&quot;, Helvetica, Arial, sans-serif"/>
        <color rgb="FF1155CC"/>
        <sz val="11.0"/>
        <u/>
      </rPr>
      <t>Bad Dread TV (World) (Demo) (2024-01-21T183349) (Aftermarket) (Unl).zip</t>
    </r>
  </si>
  <si>
    <r>
      <rPr>
        <rFont val="&quot;Helvetica Neue&quot;, Helvetica, Arial, sans-serif"/>
        <color rgb="FF1155CC"/>
        <sz val="11.0"/>
        <u/>
      </rPr>
      <t>Bad Dread TV (World) (Demo) (Aftermarket) (Unl).zip</t>
    </r>
  </si>
  <si>
    <r>
      <rPr>
        <rFont val="&quot;Helvetica Neue&quot;, Helvetica, Arial, sans-serif"/>
        <color rgb="FF1155CC"/>
        <sz val="11.0"/>
        <u/>
      </rPr>
      <t>Bad Dudes (USA).zip</t>
    </r>
  </si>
  <si>
    <r>
      <rPr>
        <rFont val="&quot;Helvetica Neue&quot;, Helvetica, Arial, sans-serif"/>
        <color rgb="FF1155CC"/>
        <sz val="11.0"/>
        <u/>
      </rPr>
      <t>Bad Dudes vs. Dragon Ninja (Europe).zip</t>
    </r>
  </si>
  <si>
    <r>
      <rPr>
        <rFont val="&quot;Helvetica Neue&quot;, Helvetica, Arial, sans-serif"/>
        <color rgb="FF1155CC"/>
        <sz val="11.0"/>
        <u/>
      </rPr>
      <t>Bad News Baseball (USA).zip</t>
    </r>
  </si>
  <si>
    <r>
      <rPr>
        <rFont val="&quot;Helvetica Neue&quot;, Helvetica, Arial, sans-serif"/>
        <color rgb="FF1155CC"/>
        <sz val="11.0"/>
        <u/>
      </rPr>
      <t>Bad Street Brawler (USA).zip</t>
    </r>
  </si>
  <si>
    <r>
      <rPr>
        <rFont val="&quot;Helvetica Neue&quot;, Helvetica, Arial, sans-serif"/>
        <color rgb="FF1155CC"/>
        <sz val="11.0"/>
        <u/>
      </rPr>
      <t>Baddie Blaster Vs. The Unliving Dead (World) (Demo) (Aftermarket) (Unl).zip</t>
    </r>
  </si>
  <si>
    <r>
      <rPr>
        <rFont val="&quot;Helvetica Neue&quot;, Helvetica, Arial, sans-serif"/>
        <color rgb="FF1155CC"/>
        <sz val="11.0"/>
        <u/>
      </rPr>
      <t>Baiwan Fuweng (China) (Unl).zip</t>
    </r>
  </si>
  <si>
    <r>
      <rPr>
        <rFont val="&quot;Helvetica Neue&quot;, Helvetica, Arial, sans-serif"/>
        <color rgb="FF1155CC"/>
        <sz val="11.0"/>
        <u/>
      </rPr>
      <t>Baken Hisshou Gaku - Gate In (Japan).zip</t>
    </r>
  </si>
  <si>
    <r>
      <rPr>
        <rFont val="&quot;Helvetica Neue&quot;, Helvetica, Arial, sans-serif"/>
        <color rgb="FF1155CC"/>
        <sz val="11.0"/>
        <u/>
      </rPr>
      <t>Bakushou!! Ai no Gekijou (Japan).zip</t>
    </r>
  </si>
  <si>
    <r>
      <rPr>
        <rFont val="&quot;Helvetica Neue&quot;, Helvetica, Arial, sans-serif"/>
        <color rgb="FF1155CC"/>
        <sz val="11.0"/>
        <u/>
      </rPr>
      <t>Bakushou!! Jinsei Gekijou (Japan).zip</t>
    </r>
  </si>
  <si>
    <r>
      <rPr>
        <rFont val="&quot;Helvetica Neue&quot;, Helvetica, Arial, sans-serif"/>
        <color rgb="FF1155CC"/>
        <sz val="11.0"/>
        <u/>
      </rPr>
      <t>Bakushou!! Jinsei Gekijou 2 (Japan).zip</t>
    </r>
  </si>
  <si>
    <r>
      <rPr>
        <rFont val="&quot;Helvetica Neue&quot;, Helvetica, Arial, sans-serif"/>
        <color rgb="FF1155CC"/>
        <sz val="11.0"/>
        <u/>
      </rPr>
      <t>Bakushou!! Jinsei Gekijou 3 (Japan).zip</t>
    </r>
  </si>
  <si>
    <r>
      <rPr>
        <rFont val="&quot;Helvetica Neue&quot;, Helvetica, Arial, sans-serif"/>
        <color rgb="FF1155CC"/>
        <sz val="11.0"/>
        <u/>
      </rPr>
      <t>Bakushou! Star Monomane Shitennou (Japan).zip</t>
    </r>
  </si>
  <si>
    <r>
      <rPr>
        <rFont val="&quot;Helvetica Neue&quot;, Helvetica, Arial, sans-serif"/>
        <color rgb="FF1155CC"/>
        <sz val="11.0"/>
        <u/>
      </rPr>
      <t>Balda (Russia) (Subor Keyboard) (Unl).zip</t>
    </r>
  </si>
  <si>
    <r>
      <rPr>
        <rFont val="&quot;Helvetica Neue&quot;, Helvetica, Arial, sans-serif"/>
        <color rgb="FF1155CC"/>
        <sz val="11.0"/>
        <u/>
      </rPr>
      <t>Balda (Russia) (Unl).zip</t>
    </r>
  </si>
  <si>
    <r>
      <rPr>
        <rFont val="&quot;Helvetica Neue&quot;, Helvetica, Arial, sans-serif"/>
        <color rgb="FF1155CC"/>
        <sz val="11.0"/>
        <u/>
      </rPr>
      <t>Ball'N'Flag (World) (Aftermarket) (Unl).zip</t>
    </r>
  </si>
  <si>
    <r>
      <rPr>
        <rFont val="&quot;Helvetica Neue&quot;, Helvetica, Arial, sans-serif"/>
        <color rgb="FF1155CC"/>
        <sz val="11.0"/>
        <u/>
      </rPr>
      <t>Ball'N'Flag (World) (Beta) (Aftermarket) (Unl).zip</t>
    </r>
  </si>
  <si>
    <r>
      <rPr>
        <rFont val="&quot;Helvetica Neue&quot;, Helvetica, Arial, sans-serif"/>
        <color rgb="FF1155CC"/>
        <sz val="11.0"/>
        <u/>
      </rPr>
      <t>Ballblazer (Japan).zip</t>
    </r>
  </si>
  <si>
    <r>
      <rPr>
        <rFont val="&quot;Helvetica Neue&quot;, Helvetica, Arial, sans-serif"/>
        <color rgb="FF1155CC"/>
        <sz val="11.0"/>
        <u/>
      </rPr>
      <t>Balloon Fight (Europe) (Virtual Console).zip</t>
    </r>
  </si>
  <si>
    <r>
      <rPr>
        <rFont val="&quot;Helvetica Neue&quot;, Helvetica, Arial, sans-serif"/>
        <color rgb="FF1155CC"/>
        <sz val="11.0"/>
        <u/>
      </rPr>
      <t>Balloon Fight (Europe).zip</t>
    </r>
  </si>
  <si>
    <r>
      <rPr>
        <rFont val="&quot;Helvetica Neue&quot;, Helvetica, Arial, sans-serif"/>
        <color rgb="FF1155CC"/>
        <sz val="11.0"/>
        <u/>
      </rPr>
      <t>Balloon Fight (Japan) (En) (GameCube Edition).zip</t>
    </r>
  </si>
  <si>
    <r>
      <rPr>
        <rFont val="&quot;Helvetica Neue&quot;, Helvetica, Arial, sans-serif"/>
        <color rgb="FF1155CC"/>
        <sz val="11.0"/>
        <u/>
      </rPr>
      <t>Balloon Fight (Japan) (En).zip</t>
    </r>
  </si>
  <si>
    <r>
      <rPr>
        <rFont val="&quot;Helvetica Neue&quot;, Helvetica, Arial, sans-serif"/>
        <color rgb="FF1155CC"/>
        <sz val="11.0"/>
        <u/>
      </rPr>
      <t>Balloon Fight (USA) (e-Reader Edition).zip</t>
    </r>
  </si>
  <si>
    <r>
      <rPr>
        <rFont val="&quot;Helvetica Neue&quot;, Helvetica, Arial, sans-serif"/>
        <color rgb="FF1155CC"/>
        <sz val="11.0"/>
        <u/>
      </rPr>
      <t>Balloon Fight (USA).zip</t>
    </r>
  </si>
  <si>
    <r>
      <rPr>
        <rFont val="&quot;Helvetica Neue&quot;, Helvetica, Arial, sans-serif"/>
        <color rgb="FF1155CC"/>
        <sz val="11.0"/>
        <u/>
      </rPr>
      <t>Balloon Monster (Europe, Asia) (En) (Mega Soft) (Unl).zip</t>
    </r>
  </si>
  <si>
    <r>
      <rPr>
        <rFont val="&quot;Helvetica Neue&quot;, Helvetica, Arial, sans-serif"/>
        <color rgb="FF1155CC"/>
        <sz val="11.0"/>
        <u/>
      </rPr>
      <t>Balloon Stand (World) (Aftermarket) (Unl).zip</t>
    </r>
  </si>
  <si>
    <r>
      <rPr>
        <rFont val="&quot;Helvetica Neue&quot;, Helvetica, Arial, sans-serif"/>
        <color rgb="FF1155CC"/>
        <sz val="11.0"/>
        <u/>
      </rPr>
      <t>Ballooney (World) (Demo) (Aftermarket) (Pirate).zip</t>
    </r>
  </si>
  <si>
    <r>
      <rPr>
        <rFont val="&quot;Helvetica Neue&quot;, Helvetica, Arial, sans-serif"/>
        <color rgb="FF1155CC"/>
        <sz val="11.0"/>
        <u/>
      </rPr>
      <t>Baltron (Japan) (Beta).zip</t>
    </r>
  </si>
  <si>
    <r>
      <rPr>
        <rFont val="&quot;Helvetica Neue&quot;, Helvetica, Arial, sans-serif"/>
        <color rgb="FF1155CC"/>
        <sz val="11.0"/>
        <u/>
      </rPr>
      <t>Baltron (Japan).zip</t>
    </r>
  </si>
  <si>
    <r>
      <rPr>
        <rFont val="&quot;Helvetica Neue&quot;, Helvetica, Arial, sans-serif"/>
        <color rgb="FF1155CC"/>
        <sz val="11.0"/>
        <u/>
      </rPr>
      <t>Banana (Japan) (Beta) (1986-06-30).zip</t>
    </r>
  </si>
  <si>
    <r>
      <rPr>
        <rFont val="&quot;Helvetica Neue&quot;, Helvetica, Arial, sans-serif"/>
        <color rgb="FF1155CC"/>
        <sz val="11.0"/>
        <u/>
      </rPr>
      <t>Banana (Japan) (Beta) (Earlier).zip</t>
    </r>
  </si>
  <si>
    <r>
      <rPr>
        <rFont val="&quot;Helvetica Neue&quot;, Helvetica, Arial, sans-serif"/>
        <color rgb="FF1155CC"/>
        <sz val="11.0"/>
        <u/>
      </rPr>
      <t>Banana (Japan).zip</t>
    </r>
  </si>
  <si>
    <r>
      <rPr>
        <rFont val="&quot;Helvetica Neue&quot;, Helvetica, Arial, sans-serif"/>
        <color rgb="FF1155CC"/>
        <sz val="11.0"/>
        <u/>
      </rPr>
      <t>Banana Nana (World) (Aftermarket) (Unl).zip</t>
    </r>
  </si>
  <si>
    <r>
      <rPr>
        <rFont val="&quot;Helvetica Neue&quot;, Helvetica, Arial, sans-serif"/>
        <color rgb="FF1155CC"/>
        <sz val="11.0"/>
        <u/>
      </rPr>
      <t>Banana Prince (Germany).zip</t>
    </r>
  </si>
  <si>
    <r>
      <rPr>
        <rFont val="&quot;Helvetica Neue&quot;, Helvetica, Arial, sans-serif"/>
        <color rgb="FF1155CC"/>
        <sz val="11.0"/>
        <u/>
      </rPr>
      <t>Bananan Ouji no Daibouken (Asia) (Ja) (S-P6) (Pirate).zip</t>
    </r>
  </si>
  <si>
    <r>
      <rPr>
        <rFont val="&quot;Helvetica Neue&quot;, Helvetica, Arial, sans-serif"/>
        <color rgb="FF1155CC"/>
        <sz val="11.0"/>
        <u/>
      </rPr>
      <t>Bananan Ouji no Daibouken (Japan).zip</t>
    </r>
  </si>
  <si>
    <r>
      <rPr>
        <rFont val="&quot;Helvetica Neue&quot;, Helvetica, Arial, sans-serif"/>
        <color rgb="FF1155CC"/>
        <sz val="11.0"/>
        <u/>
      </rPr>
      <t>Bandai Golf - Challenge Pebble Beach (USA).zip</t>
    </r>
  </si>
  <si>
    <r>
      <rPr>
        <rFont val="&quot;Helvetica Neue&quot;, Helvetica, Arial, sans-serif"/>
        <color rgb="FF1155CC"/>
        <sz val="11.0"/>
        <u/>
      </rPr>
      <t>Bandit Kings of Ancient China (USA).zip</t>
    </r>
  </si>
  <si>
    <r>
      <rPr>
        <rFont val="&quot;Helvetica Neue&quot;, Helvetica, Arial, sans-serif"/>
        <color rgb="FF1155CC"/>
        <sz val="11.0"/>
        <u/>
      </rPr>
      <t>Banketh, The (World) (v1.3) (Demo) (Aftermarket) (Unl).zip</t>
    </r>
  </si>
  <si>
    <r>
      <rPr>
        <rFont val="&quot;Helvetica Neue&quot;, Helvetica, Arial, sans-serif"/>
        <color rgb="FF1155CC"/>
        <sz val="11.0"/>
        <u/>
      </rPr>
      <t>Bao Qingtian (Asia) (Unl).zip</t>
    </r>
  </si>
  <si>
    <r>
      <rPr>
        <rFont val="&quot;Helvetica Neue&quot;, Helvetica, Arial, sans-serif"/>
        <color rgb="FF1155CC"/>
        <sz val="11.0"/>
        <u/>
      </rPr>
      <t>Bao Qingtian - Gedou Ban (Super Justice King) (China) (Pirate).zip</t>
    </r>
  </si>
  <si>
    <r>
      <rPr>
        <rFont val="&quot;Helvetica Neue&quot;, Helvetica, Arial, sans-serif"/>
        <color rgb="FF1155CC"/>
        <sz val="11.0"/>
        <u/>
      </rPr>
      <t>Baoxiao Sanguo (China) (Unl).zip</t>
    </r>
  </si>
  <si>
    <r>
      <rPr>
        <rFont val="&quot;Helvetica Neue&quot;, Helvetica, Arial, sans-serif"/>
        <color rgb="FF1155CC"/>
        <sz val="11.0"/>
        <u/>
      </rPr>
      <t>Barbie (Asia) (En) (KT-2128) (Pirate).zip</t>
    </r>
  </si>
  <si>
    <r>
      <rPr>
        <rFont val="&quot;Helvetica Neue&quot;, Helvetica, Arial, sans-serif"/>
        <color rgb="FF1155CC"/>
        <sz val="11.0"/>
        <u/>
      </rPr>
      <t>Barbie (Europe).zip</t>
    </r>
  </si>
  <si>
    <r>
      <rPr>
        <rFont val="&quot;Helvetica Neue&quot;, Helvetica, Arial, sans-serif"/>
        <color rgb="FF1155CC"/>
        <sz val="11.0"/>
        <u/>
      </rPr>
      <t>Barbie (USA) (Rev 1).zip</t>
    </r>
  </si>
  <si>
    <r>
      <rPr>
        <rFont val="&quot;Helvetica Neue&quot;, Helvetica, Arial, sans-serif"/>
        <color rgb="FF1155CC"/>
        <sz val="11.0"/>
        <u/>
      </rPr>
      <t>Barbie (USA).zip</t>
    </r>
  </si>
  <si>
    <r>
      <rPr>
        <rFont val="&quot;Helvetica Neue&quot;, Helvetica, Arial, sans-serif"/>
        <color rgb="FF1155CC"/>
        <sz val="11.0"/>
        <u/>
      </rPr>
      <t>Barcode World (Japan).zip</t>
    </r>
  </si>
  <si>
    <r>
      <rPr>
        <rFont val="&quot;Helvetica Neue&quot;, Helvetica, Arial, sans-serif"/>
        <color rgb="FF1155CC"/>
        <sz val="11.0"/>
        <u/>
      </rPr>
      <t>Bard's Tale, The (Japan) (Beta).zip</t>
    </r>
  </si>
  <si>
    <r>
      <rPr>
        <rFont val="&quot;Helvetica Neue&quot;, Helvetica, Arial, sans-serif"/>
        <color rgb="FF1155CC"/>
        <sz val="11.0"/>
        <u/>
      </rPr>
      <t>Bard's Tale, The (Japan).zip</t>
    </r>
  </si>
  <si>
    <r>
      <rPr>
        <rFont val="&quot;Helvetica Neue&quot;, Helvetica, Arial, sans-serif"/>
        <color rgb="FF1155CC"/>
        <sz val="11.0"/>
        <u/>
      </rPr>
      <t>Bard's Tale, The (USA).zip</t>
    </r>
  </si>
  <si>
    <r>
      <rPr>
        <rFont val="&quot;Helvetica Neue&quot;, Helvetica, Arial, sans-serif"/>
        <color rgb="FF1155CC"/>
        <sz val="11.0"/>
        <u/>
      </rPr>
      <t>Bard's Tale, The - Tales of the Unknown (USA) (Beta 1).zip</t>
    </r>
  </si>
  <si>
    <r>
      <rPr>
        <rFont val="&quot;Helvetica Neue&quot;, Helvetica, Arial, sans-serif"/>
        <color rgb="FF1155CC"/>
        <sz val="11.0"/>
        <u/>
      </rPr>
      <t>Bard's Tale, The - Tales of the Unknown (USA) (Beta 2).zip</t>
    </r>
  </si>
  <si>
    <r>
      <rPr>
        <rFont val="&quot;Helvetica Neue&quot;, Helvetica, Arial, sans-serif"/>
        <color rgb="FF1155CC"/>
        <sz val="11.0"/>
        <u/>
      </rPr>
      <t>Bard's Tale II, The - The Destiny Knight (Japan).zip</t>
    </r>
  </si>
  <si>
    <r>
      <rPr>
        <rFont val="&quot;Helvetica Neue&quot;, Helvetica, Arial, sans-serif"/>
        <color rgb="FF1155CC"/>
        <sz val="11.0"/>
        <u/>
      </rPr>
      <t>Bare Metal (World) (Aftermarket) (Unl).zip</t>
    </r>
  </si>
  <si>
    <r>
      <rPr>
        <rFont val="&quot;Helvetica Neue&quot;, Helvetica, Arial, sans-serif"/>
        <color rgb="FF1155CC"/>
        <sz val="11.0"/>
        <u/>
      </rPr>
      <t>Bare Metal (World) (Pt-BR) (Aftermarket) (Unl).zip</t>
    </r>
  </si>
  <si>
    <r>
      <rPr>
        <rFont val="&quot;Helvetica Neue&quot;, Helvetica, Arial, sans-serif"/>
        <color rgb="FF1155CC"/>
        <sz val="11.0"/>
        <u/>
      </rPr>
      <t>Bare Metal 2.0 (World) (Aftermarket) (Unl).zip</t>
    </r>
  </si>
  <si>
    <r>
      <rPr>
        <rFont val="&quot;Helvetica Neue&quot;, Helvetica, Arial, sans-serif"/>
        <color rgb="FF1155CC"/>
        <sz val="11.0"/>
        <u/>
      </rPr>
      <t>Barker Bill's Trick Shooting (Europe).zip</t>
    </r>
  </si>
  <si>
    <r>
      <rPr>
        <rFont val="&quot;Helvetica Neue&quot;, Helvetica, Arial, sans-serif"/>
        <color rgb="FF1155CC"/>
        <sz val="11.0"/>
        <u/>
      </rPr>
      <t>Barker Bill's Trick Shooting (USA).zip</t>
    </r>
  </si>
  <si>
    <r>
      <rPr>
        <rFont val="&quot;Helvetica Neue&quot;, Helvetica, Arial, sans-serif"/>
        <color rgb="FF1155CC"/>
        <sz val="11.0"/>
        <u/>
      </rPr>
      <t>Baseball (Japan) (En) (GameCube Edition).zip</t>
    </r>
  </si>
  <si>
    <r>
      <rPr>
        <rFont val="&quot;Helvetica Neue&quot;, Helvetica, Arial, sans-serif"/>
        <color rgb="FF1155CC"/>
        <sz val="11.0"/>
        <u/>
      </rPr>
      <t>Baseball (Japan) (En).zip</t>
    </r>
  </si>
  <si>
    <r>
      <rPr>
        <rFont val="&quot;Helvetica Neue&quot;, Helvetica, Arial, sans-serif"/>
        <color rgb="FF1155CC"/>
        <sz val="11.0"/>
        <u/>
      </rPr>
      <t>Baseball (USA) (Intellivision) (Aftermarket) (Unl).zip</t>
    </r>
  </si>
  <si>
    <r>
      <rPr>
        <rFont val="&quot;Helvetica Neue&quot;, Helvetica, Arial, sans-serif"/>
        <color rgb="FF1155CC"/>
        <sz val="11.0"/>
        <u/>
      </rPr>
      <t>Baseball (USA) (e-Reader Edition).zip</t>
    </r>
  </si>
  <si>
    <r>
      <rPr>
        <rFont val="&quot;Helvetica Neue&quot;, Helvetica, Arial, sans-serif"/>
        <color rgb="FF1155CC"/>
        <sz val="11.0"/>
        <u/>
      </rPr>
      <t>Baseball (USA, Europe) (GameCube Edition).zip</t>
    </r>
  </si>
  <si>
    <r>
      <rPr>
        <rFont val="&quot;Helvetica Neue&quot;, Helvetica, Arial, sans-serif"/>
        <color rgb="FF1155CC"/>
        <sz val="11.0"/>
        <u/>
      </rPr>
      <t>Baseball (USA, Europe).zip</t>
    </r>
  </si>
  <si>
    <r>
      <rPr>
        <rFont val="&quot;Helvetica Neue&quot;, Helvetica, Arial, sans-serif"/>
        <color rgb="FF1155CC"/>
        <sz val="11.0"/>
        <u/>
      </rPr>
      <t>Baseball Fighter (Japan).zip</t>
    </r>
  </si>
  <si>
    <r>
      <rPr>
        <rFont val="&quot;Helvetica Neue&quot;, Helvetica, Arial, sans-serif"/>
        <color rgb="FF1155CC"/>
        <sz val="11.0"/>
        <u/>
      </rPr>
      <t>Baseball Simulator 1.000 (USA) (Virtual Console).zip</t>
    </r>
  </si>
  <si>
    <r>
      <rPr>
        <rFont val="&quot;Helvetica Neue&quot;, Helvetica, Arial, sans-serif"/>
        <color rgb="FF1155CC"/>
        <sz val="11.0"/>
        <u/>
      </rPr>
      <t>Baseball Simulator 1.000 (USA).zip</t>
    </r>
  </si>
  <si>
    <r>
      <rPr>
        <rFont val="&quot;Helvetica Neue&quot;, Helvetica, Arial, sans-serif"/>
        <color rgb="FF1155CC"/>
        <sz val="11.0"/>
        <u/>
      </rPr>
      <t>Baseball Star - Mezase Sankanou!! (Japan).zip</t>
    </r>
  </si>
  <si>
    <r>
      <rPr>
        <rFont val="&quot;Helvetica Neue&quot;, Helvetica, Arial, sans-serif"/>
        <color rgb="FF1155CC"/>
        <sz val="11.0"/>
        <u/>
      </rPr>
      <t>Baseball Stars (USA).zip</t>
    </r>
  </si>
  <si>
    <r>
      <rPr>
        <rFont val="&quot;Helvetica Neue&quot;, Helvetica, Arial, sans-serif"/>
        <color rgb="FF1155CC"/>
        <sz val="11.0"/>
        <u/>
      </rPr>
      <t>Baseball Stars II (USA).zip</t>
    </r>
  </si>
  <si>
    <r>
      <rPr>
        <rFont val="&quot;Helvetica Neue&quot;, Helvetica, Arial, sans-serif"/>
        <color rgb="FF1155CC"/>
        <sz val="11.0"/>
        <u/>
      </rPr>
      <t>Bases Loaded (USA) (Beta).zip</t>
    </r>
  </si>
  <si>
    <r>
      <rPr>
        <rFont val="&quot;Helvetica Neue&quot;, Helvetica, Arial, sans-serif"/>
        <color rgb="FF1155CC"/>
        <sz val="11.0"/>
        <u/>
      </rPr>
      <t>Bases Loaded (USA) (Rev 1).zip</t>
    </r>
  </si>
  <si>
    <r>
      <rPr>
        <rFont val="&quot;Helvetica Neue&quot;, Helvetica, Arial, sans-serif"/>
        <color rgb="FF1155CC"/>
        <sz val="11.0"/>
        <u/>
      </rPr>
      <t>Bases Loaded (USA) (Rev 2).zip</t>
    </r>
  </si>
  <si>
    <r>
      <rPr>
        <rFont val="&quot;Helvetica Neue&quot;, Helvetica, Arial, sans-serif"/>
        <color rgb="FF1155CC"/>
        <sz val="11.0"/>
        <u/>
      </rPr>
      <t>Bases Loaded (USA).zip</t>
    </r>
  </si>
  <si>
    <r>
      <rPr>
        <rFont val="&quot;Helvetica Neue&quot;, Helvetica, Arial, sans-serif"/>
        <color rgb="FF1155CC"/>
        <sz val="11.0"/>
        <u/>
      </rPr>
      <t>Bases Loaded 3 (USA).zip</t>
    </r>
  </si>
  <si>
    <r>
      <rPr>
        <rFont val="&quot;Helvetica Neue&quot;, Helvetica, Arial, sans-serif"/>
        <color rgb="FF1155CC"/>
        <sz val="11.0"/>
        <u/>
      </rPr>
      <t>Bases Loaded 4 (USA).zip</t>
    </r>
  </si>
  <si>
    <r>
      <rPr>
        <rFont val="&quot;Helvetica Neue&quot;, Helvetica, Arial, sans-serif"/>
        <color rgb="FF1155CC"/>
        <sz val="11.0"/>
        <u/>
      </rPr>
      <t>Bases Loaded II - Second Season (USA).zip</t>
    </r>
  </si>
  <si>
    <r>
      <rPr>
        <rFont val="&quot;Helvetica Neue&quot;, Helvetica, Arial, sans-serif"/>
        <color rgb="FF1155CC"/>
        <sz val="11.0"/>
        <u/>
      </rPr>
      <t>Bashi Bazook - Morphoid Masher (USA) (Proto) (1989-05-29).zip</t>
    </r>
  </si>
  <si>
    <r>
      <rPr>
        <rFont val="&quot;Helvetica Neue&quot;, Helvetica, Arial, sans-serif"/>
        <color rgb="FF1155CC"/>
        <sz val="11.0"/>
        <u/>
      </rPr>
      <t>Basic Championship Wrestling (World) (Aftermarket) (Unl).zip</t>
    </r>
  </si>
  <si>
    <r>
      <rPr>
        <rFont val="&quot;Helvetica Neue&quot;, Helvetica, Arial, sans-serif"/>
        <color rgb="FF1155CC"/>
        <sz val="11.0"/>
        <u/>
      </rPr>
      <t>Basse Def Adventures (World) (Fr) (Demo) (Aftermarket) (Unl).zip</t>
    </r>
  </si>
  <si>
    <r>
      <rPr>
        <rFont val="&quot;Helvetica Neue&quot;, Helvetica, Arial, sans-serif"/>
        <color rgb="FF1155CC"/>
        <sz val="11.0"/>
        <u/>
      </rPr>
      <t>Basu The Demon Hunter (World) (v0.12) (Demo) (Aftermarket) (Unl).zip</t>
    </r>
  </si>
  <si>
    <r>
      <rPr>
        <rFont val="&quot;Helvetica Neue&quot;, Helvetica, Arial, sans-serif"/>
        <color rgb="FF1155CC"/>
        <sz val="11.0"/>
        <u/>
      </rPr>
      <t>Basu The Demon Hunter (World) (v0.13) (Demo) (Aftermarket) (Unl).zip</t>
    </r>
  </si>
  <si>
    <r>
      <rPr>
        <rFont val="&quot;Helvetica Neue&quot;, Helvetica, Arial, sans-serif"/>
        <color rgb="FF1155CC"/>
        <sz val="11.0"/>
        <u/>
      </rPr>
      <t>Bat Lizard Bonanza (World) (Beta) (Aftermarket) (Unl).zip</t>
    </r>
  </si>
  <si>
    <r>
      <rPr>
        <rFont val="&quot;Helvetica Neue&quot;, Helvetica, Arial, sans-serif"/>
        <color rgb="FF1155CC"/>
        <sz val="11.0"/>
        <u/>
      </rPr>
      <t>Batman (Japan).zip</t>
    </r>
  </si>
  <si>
    <r>
      <rPr>
        <rFont val="&quot;Helvetica Neue&quot;, Helvetica, Arial, sans-serif"/>
        <color rgb="FF1155CC"/>
        <sz val="11.0"/>
        <u/>
      </rPr>
      <t>Batman - Return of the Joker (Europe).zip</t>
    </r>
  </si>
  <si>
    <r>
      <rPr>
        <rFont val="&quot;Helvetica Neue&quot;, Helvetica, Arial, sans-serif"/>
        <color rgb="FF1155CC"/>
        <sz val="11.0"/>
        <u/>
      </rPr>
      <t>Batman - Return of the Joker (USA) (Beta).zip</t>
    </r>
  </si>
  <si>
    <r>
      <rPr>
        <rFont val="&quot;Helvetica Neue&quot;, Helvetica, Arial, sans-serif"/>
        <color rgb="FF1155CC"/>
        <sz val="11.0"/>
        <u/>
      </rPr>
      <t>Batman - Return of the Joker (USA).zip</t>
    </r>
  </si>
  <si>
    <r>
      <rPr>
        <rFont val="&quot;Helvetica Neue&quot;, Helvetica, Arial, sans-serif"/>
        <color rgb="FF1155CC"/>
        <sz val="11.0"/>
        <u/>
      </rPr>
      <t>Batman - The Video Game (Asia) (En) (Fine Studio) (Pirate).zip</t>
    </r>
  </si>
  <si>
    <r>
      <rPr>
        <rFont val="&quot;Helvetica Neue&quot;, Helvetica, Arial, sans-serif"/>
        <color rgb="FF1155CC"/>
        <sz val="11.0"/>
        <u/>
      </rPr>
      <t>Batman - The Video Game (Asia) (En) (NTDEC) (Pirate).zip</t>
    </r>
  </si>
  <si>
    <r>
      <rPr>
        <rFont val="&quot;Helvetica Neue&quot;, Helvetica, Arial, sans-serif"/>
        <color rgb="FF1155CC"/>
        <sz val="11.0"/>
        <u/>
      </rPr>
      <t>Batman - The Video Game (Europe).zip</t>
    </r>
  </si>
  <si>
    <r>
      <rPr>
        <rFont val="&quot;Helvetica Neue&quot;, Helvetica, Arial, sans-serif"/>
        <color rgb="FF1155CC"/>
        <sz val="11.0"/>
        <u/>
      </rPr>
      <t>Batman - The Video Game (USA) (Beta 1).zip</t>
    </r>
  </si>
  <si>
    <r>
      <rPr>
        <rFont val="&quot;Helvetica Neue&quot;, Helvetica, Arial, sans-serif"/>
        <color rgb="FF1155CC"/>
        <sz val="11.0"/>
        <u/>
      </rPr>
      <t>Batman - The Video Game (USA) (Beta 2).zip</t>
    </r>
  </si>
  <si>
    <r>
      <rPr>
        <rFont val="&quot;Helvetica Neue&quot;, Helvetica, Arial, sans-serif"/>
        <color rgb="FF1155CC"/>
        <sz val="11.0"/>
        <u/>
      </rPr>
      <t>Batman - The Video Game (USA).zip</t>
    </r>
  </si>
  <si>
    <r>
      <rPr>
        <rFont val="&quot;Helvetica Neue&quot;, Helvetica, Arial, sans-serif"/>
        <color rgb="FF1155CC"/>
        <sz val="11.0"/>
        <u/>
      </rPr>
      <t>Batman 2 (Asia) (En) (Pirate).zip</t>
    </r>
  </si>
  <si>
    <r>
      <rPr>
        <rFont val="&quot;Helvetica Neue&quot;, Helvetica, Arial, sans-serif"/>
        <color rgb="FF1155CC"/>
        <sz val="11.0"/>
        <u/>
      </rPr>
      <t>Batman 4 (Asia) (En) (Pirate).zip</t>
    </r>
  </si>
  <si>
    <r>
      <rPr>
        <rFont val="&quot;Helvetica Neue&quot;, Helvetica, Arial, sans-serif"/>
        <color rgb="FF1155CC"/>
        <sz val="11.0"/>
        <u/>
      </rPr>
      <t>Batman Flash (Asia) (En) (Pirate).zip</t>
    </r>
  </si>
  <si>
    <r>
      <rPr>
        <rFont val="&quot;Helvetica Neue&quot;, Helvetica, Arial, sans-serif"/>
        <color rgb="FF1155CC"/>
        <sz val="11.0"/>
        <u/>
      </rPr>
      <t>Batman III (Asia) (En) (Pirate).zip</t>
    </r>
  </si>
  <si>
    <r>
      <rPr>
        <rFont val="&quot;Helvetica Neue&quot;, Helvetica, Arial, sans-serif"/>
        <color rgb="FF1155CC"/>
        <sz val="11.0"/>
        <u/>
      </rPr>
      <t>Batman III (Asia) (En) (VT-327) (Pirate).zip</t>
    </r>
  </si>
  <si>
    <r>
      <rPr>
        <rFont val="&quot;Helvetica Neue&quot;, Helvetica, Arial, sans-serif"/>
        <color rgb="FF1155CC"/>
        <sz val="11.0"/>
        <u/>
      </rPr>
      <t>Batman Returns (Europe) (Beta).zip</t>
    </r>
  </si>
  <si>
    <r>
      <rPr>
        <rFont val="&quot;Helvetica Neue&quot;, Helvetica, Arial, sans-serif"/>
        <color rgb="FF1155CC"/>
        <sz val="11.0"/>
        <u/>
      </rPr>
      <t>Batman Returns (Europe).zip</t>
    </r>
  </si>
  <si>
    <r>
      <rPr>
        <rFont val="&quot;Helvetica Neue&quot;, Helvetica, Arial, sans-serif"/>
        <color rgb="FF1155CC"/>
        <sz val="11.0"/>
        <u/>
      </rPr>
      <t>Batman Returns (USA).zip</t>
    </r>
  </si>
  <si>
    <r>
      <rPr>
        <rFont val="&quot;Helvetica Neue&quot;, Helvetica, Arial, sans-serif"/>
        <color rgb="FF1155CC"/>
        <sz val="11.0"/>
        <u/>
      </rPr>
      <t>Batman Versus Predator (World) (Aftermarket) (Pirate).zip</t>
    </r>
  </si>
  <si>
    <r>
      <rPr>
        <rFont val="&quot;Helvetica Neue&quot;, Helvetica, Arial, sans-serif"/>
        <color rgb="FF1155CC"/>
        <sz val="11.0"/>
        <u/>
      </rPr>
      <t>Batsu &amp; Terry - Makyou no Tetsujin Race (Japan).zip</t>
    </r>
  </si>
  <si>
    <r>
      <rPr>
        <rFont val="&quot;Helvetica Neue&quot;, Helvetica, Arial, sans-serif"/>
        <color rgb="FF1155CC"/>
        <sz val="11.0"/>
        <u/>
      </rPr>
      <t>Batsu &amp; Terry - Makyou no Tetsujin Race (Russia) (Pirate).zip</t>
    </r>
  </si>
  <si>
    <r>
      <rPr>
        <rFont val="&quot;Helvetica Neue&quot;, Helvetica, Arial, sans-serif"/>
        <color rgb="FF1155CC"/>
        <sz val="11.0"/>
        <u/>
      </rPr>
      <t>Battery Chad - Shock the World (World) (Aftermarket) (Unl).zip</t>
    </r>
  </si>
  <si>
    <r>
      <rPr>
        <rFont val="&quot;Helvetica Neue&quot;, Helvetica, Arial, sans-serif"/>
        <color rgb="FF1155CC"/>
        <sz val="11.0"/>
        <u/>
      </rPr>
      <t>Battle Baseball (Japan).zip</t>
    </r>
  </si>
  <si>
    <r>
      <rPr>
        <rFont val="&quot;Helvetica Neue&quot;, Helvetica, Arial, sans-serif"/>
        <color rgb="FF1155CC"/>
        <sz val="11.0"/>
        <u/>
      </rPr>
      <t>Battle Chess (USA).zip</t>
    </r>
  </si>
  <si>
    <r>
      <rPr>
        <rFont val="&quot;Helvetica Neue&quot;, Helvetica, Arial, sans-serif"/>
        <color rgb="FF1155CC"/>
        <sz val="11.0"/>
        <u/>
      </rPr>
      <t>BattleCity (Asia) (En) (LA40) (Pirate).zip</t>
    </r>
  </si>
  <si>
    <r>
      <rPr>
        <rFont val="&quot;Helvetica Neue&quot;, Helvetica, Arial, sans-serif"/>
        <color rgb="FF1155CC"/>
        <sz val="11.0"/>
        <u/>
      </rPr>
      <t>BattleCity (Japan).zip</t>
    </r>
  </si>
  <si>
    <r>
      <rPr>
        <rFont val="&quot;Helvetica Neue&quot;, Helvetica, Arial, sans-serif"/>
        <color rgb="FF1155CC"/>
        <sz val="11.0"/>
        <u/>
      </rPr>
      <t>BattleCity (USA) (NintendoAge) (Aftermarket) (Pirate).zip</t>
    </r>
  </si>
  <si>
    <r>
      <rPr>
        <rFont val="&quot;Helvetica Neue&quot;, Helvetica, Arial, sans-serif"/>
        <color rgb="FF1155CC"/>
        <sz val="11.0"/>
        <u/>
      </rPr>
      <t>BattleCity (World) (Ja) (Namcot Collection, Namco Museum Archives Vol 2).zip</t>
    </r>
  </si>
  <si>
    <r>
      <rPr>
        <rFont val="&quot;Helvetica Neue&quot;, Helvetica, Arial, sans-serif"/>
        <color rgb="FF1155CC"/>
        <sz val="11.0"/>
        <u/>
      </rPr>
      <t>Battle Fleet (Japan).zip</t>
    </r>
  </si>
  <si>
    <r>
      <rPr>
        <rFont val="&quot;Helvetica Neue&quot;, Helvetica, Arial, sans-serif"/>
        <color rgb="FF1155CC"/>
        <sz val="11.0"/>
        <u/>
      </rPr>
      <t>Battle Formula (Japan).zip</t>
    </r>
  </si>
  <si>
    <r>
      <rPr>
        <rFont val="&quot;Helvetica Neue&quot;, Helvetica, Arial, sans-serif"/>
        <color rgb="FF1155CC"/>
        <sz val="11.0"/>
        <u/>
      </rPr>
      <t>Battle Kid - Fortress of Peril (Japan) (En,Ja) (v2.000) (Aftermarket) (Unl).zip</t>
    </r>
  </si>
  <si>
    <r>
      <rPr>
        <rFont val="&quot;Helvetica Neue&quot;, Helvetica, Arial, sans-serif"/>
        <color rgb="FF1155CC"/>
        <sz val="11.0"/>
        <u/>
      </rPr>
      <t>Battle Kid - Fortress of Peril (USA) (Aftermarket) (Unl).zip</t>
    </r>
  </si>
  <si>
    <r>
      <rPr>
        <rFont val="&quot;Helvetica Neue&quot;, Helvetica, Arial, sans-serif"/>
        <color rgb="FF1155CC"/>
        <sz val="11.0"/>
        <u/>
      </rPr>
      <t>Battle Kid - Fortress of Peril (USA) (v1.100) (Aftermarket) (Unl).zip</t>
    </r>
  </si>
  <si>
    <r>
      <rPr>
        <rFont val="&quot;Helvetica Neue&quot;, Helvetica, Arial, sans-serif"/>
        <color rgb="FF1155CC"/>
        <sz val="11.0"/>
        <u/>
      </rPr>
      <t>Battle Kid - Fortress of Peril (World) (v2.100) (Aftermarket) (Unl).zip</t>
    </r>
  </si>
  <si>
    <r>
      <rPr>
        <rFont val="&quot;Helvetica Neue&quot;, Helvetica, Arial, sans-serif"/>
        <color rgb="FF1155CC"/>
        <sz val="11.0"/>
        <u/>
      </rPr>
      <t>Battle Kid - Fortress of Peril (World) (v2.110) (Aftermarket) (Unl).zip</t>
    </r>
  </si>
  <si>
    <r>
      <rPr>
        <rFont val="&quot;Helvetica Neue&quot;, Helvetica, Arial, sans-serif"/>
        <color rgb="FF1155CC"/>
        <sz val="11.0"/>
        <u/>
      </rPr>
      <t>Battle Kid 2 - Mountain of Torment (USA) (V1.000) (Aftermarket) (Unl).zip</t>
    </r>
  </si>
  <si>
    <r>
      <rPr>
        <rFont val="&quot;Helvetica Neue&quot;, Helvetica, Arial, sans-serif"/>
        <color rgb="FF1155CC"/>
        <sz val="11.0"/>
        <u/>
      </rPr>
      <t>Battle Rush - Build Up Robot Tournament (Japan) (Datach).zip</t>
    </r>
  </si>
  <si>
    <r>
      <rPr>
        <rFont val="&quot;Helvetica Neue&quot;, Helvetica, Arial, sans-serif"/>
        <color rgb="FF1155CC"/>
        <sz val="11.0"/>
        <u/>
      </rPr>
      <t>Battle Stadium - Senbatsu Pro Yakyuu (Japan).zip</t>
    </r>
  </si>
  <si>
    <r>
      <rPr>
        <rFont val="&quot;Helvetica Neue&quot;, Helvetica, Arial, sans-serif"/>
        <color rgb="FF1155CC"/>
        <sz val="11.0"/>
        <u/>
      </rPr>
      <t>Battle Storm (Japan).zip</t>
    </r>
  </si>
  <si>
    <r>
      <rPr>
        <rFont val="&quot;Helvetica Neue&quot;, Helvetica, Arial, sans-serif"/>
        <color rgb="FF1155CC"/>
        <sz val="11.0"/>
        <u/>
      </rPr>
      <t>Battle Tank (Russia) (Pirate).zip</t>
    </r>
  </si>
  <si>
    <r>
      <rPr>
        <rFont val="&quot;Helvetica Neue&quot;, Helvetica, Arial, sans-serif"/>
        <color rgb="FF1155CC"/>
        <sz val="11.0"/>
        <u/>
      </rPr>
      <t>Battleball (World) (0.26) (Demo) (Aftermarket) (Unl).zip</t>
    </r>
  </si>
  <si>
    <r>
      <rPr>
        <rFont val="&quot;Helvetica Neue&quot;, Helvetica, Arial, sans-serif"/>
        <color rgb="FF1155CC"/>
        <sz val="11.0"/>
        <u/>
      </rPr>
      <t>Battle for the Bloodstream (World) (Proto) (Aftermarket) (Unl).zip</t>
    </r>
  </si>
  <si>
    <r>
      <rPr>
        <rFont val="&quot;Helvetica Neue&quot;, Helvetica, Arial, sans-serif"/>
        <color rgb="FF1155CC"/>
        <sz val="11.0"/>
        <u/>
      </rPr>
      <t>Battle of Olympus, The (Europe).zip</t>
    </r>
  </si>
  <si>
    <r>
      <rPr>
        <rFont val="&quot;Helvetica Neue&quot;, Helvetica, Arial, sans-serif"/>
        <color rgb="FF1155CC"/>
        <sz val="11.0"/>
        <u/>
      </rPr>
      <t>Battle of Olympus, The (USA).zip</t>
    </r>
  </si>
  <si>
    <r>
      <rPr>
        <rFont val="&quot;Helvetica Neue&quot;, Helvetica, Arial, sans-serif"/>
        <color rgb="FF1155CC"/>
        <sz val="11.0"/>
        <u/>
      </rPr>
      <t>Battleship (Europe) (En,Fr,De,Es).zip</t>
    </r>
  </si>
  <si>
    <r>
      <rPr>
        <rFont val="&quot;Helvetica Neue&quot;, Helvetica, Arial, sans-serif"/>
        <color rgb="FF1155CC"/>
        <sz val="11.0"/>
        <u/>
      </rPr>
      <t>Battleship (Russia) (Pirate).zip</t>
    </r>
  </si>
  <si>
    <r>
      <rPr>
        <rFont val="&quot;Helvetica Neue&quot;, Helvetica, Arial, sans-serif"/>
        <color rgb="FF1155CC"/>
        <sz val="11.0"/>
        <u/>
      </rPr>
      <t>Battleship (USA).zip</t>
    </r>
  </si>
  <si>
    <r>
      <rPr>
        <rFont val="&quot;Helvetica Neue&quot;, Helvetica, Arial, sans-serif"/>
        <color rgb="FF1155CC"/>
        <sz val="11.0"/>
        <u/>
      </rPr>
      <t>Battletoad II (Asia) (En) (Ka Sheng) (NT-672) (Pirate).zip</t>
    </r>
  </si>
  <si>
    <r>
      <rPr>
        <rFont val="&quot;Helvetica Neue&quot;, Helvetica, Arial, sans-serif"/>
        <color rgb="FF1155CC"/>
        <sz val="11.0"/>
        <u/>
      </rPr>
      <t>Battletoads (Brazil) (En,Pt-BR) (Conector) (Unl).zip</t>
    </r>
  </si>
  <si>
    <r>
      <rPr>
        <rFont val="&quot;Helvetica Neue&quot;, Helvetica, Arial, sans-serif"/>
        <color rgb="FF1155CC"/>
        <sz val="11.0"/>
        <u/>
      </rPr>
      <t>Battletoads (Europe).zip</t>
    </r>
  </si>
  <si>
    <r>
      <rPr>
        <rFont val="&quot;Helvetica Neue&quot;, Helvetica, Arial, sans-serif"/>
        <color rgb="FF1155CC"/>
        <sz val="11.0"/>
        <u/>
      </rPr>
      <t>Battletoads (Japan) (Columbus Circle).zip</t>
    </r>
  </si>
  <si>
    <r>
      <rPr>
        <rFont val="&quot;Helvetica Neue&quot;, Helvetica, Arial, sans-serif"/>
        <color rgb="FF1155CC"/>
        <sz val="11.0"/>
        <u/>
      </rPr>
      <t>Battletoads (Japan).zip</t>
    </r>
  </si>
  <si>
    <r>
      <rPr>
        <rFont val="&quot;Helvetica Neue&quot;, Helvetica, Arial, sans-serif"/>
        <color rgb="FF1155CC"/>
        <sz val="11.0"/>
        <u/>
      </rPr>
      <t>Battletoads (USA) (iam8bit).zip</t>
    </r>
  </si>
  <si>
    <r>
      <rPr>
        <rFont val="&quot;Helvetica Neue&quot;, Helvetica, Arial, sans-serif"/>
        <color rgb="FF1155CC"/>
        <sz val="11.0"/>
        <u/>
      </rPr>
      <t>Battletoads (USA).zip</t>
    </r>
  </si>
  <si>
    <r>
      <rPr>
        <rFont val="&quot;Helvetica Neue&quot;, Helvetica, Arial, sans-serif"/>
        <color rgb="FF1155CC"/>
        <sz val="11.0"/>
        <u/>
      </rPr>
      <t>Battletoads-Double Dragon (Europe).zip</t>
    </r>
  </si>
  <si>
    <r>
      <rPr>
        <rFont val="&quot;Helvetica Neue&quot;, Helvetica, Arial, sans-serif"/>
        <color rgb="FF1155CC"/>
        <sz val="11.0"/>
        <u/>
      </rPr>
      <t>Battletoads-Double Dragon (USA).zip</t>
    </r>
  </si>
  <si>
    <r>
      <rPr>
        <rFont val="&quot;Helvetica Neue&quot;, Helvetica, Arial, sans-serif"/>
        <color rgb="FF1155CC"/>
        <sz val="11.0"/>
        <u/>
      </rPr>
      <t>Battletoads-Double Dragon (World) (Retro-Bit).zip</t>
    </r>
  </si>
  <si>
    <r>
      <rPr>
        <rFont val="&quot;Helvetica Neue&quot;, Helvetica, Arial, sans-serif"/>
        <color rgb="FF1155CC"/>
        <sz val="11.0"/>
        <u/>
      </rPr>
      <t>Battlezone (USA) (Atari Flashback) (Aftermarket) (Unl).zip</t>
    </r>
  </si>
  <si>
    <r>
      <rPr>
        <rFont val="&quot;Helvetica Neue&quot;, Helvetica, Arial, sans-serif"/>
        <color rgb="FF1155CC"/>
        <sz val="11.0"/>
        <u/>
      </rPr>
      <t>Bawang de Dalu - Zhongwen Jiaqiang Ban (China) (Pirate).zip</t>
    </r>
  </si>
  <si>
    <r>
      <rPr>
        <rFont val="&quot;Helvetica Neue&quot;, Helvetica, Arial, sans-serif"/>
        <color rgb="FF1155CC"/>
        <sz val="11.0"/>
        <u/>
      </rPr>
      <t>Be-Bop-Highschool - Koukousei Gokuraku Densetsu (Japan).zip</t>
    </r>
  </si>
  <si>
    <r>
      <rPr>
        <rFont val="&quot;Helvetica Neue&quot;, Helvetica, Arial, sans-serif"/>
        <color rgb="FF1155CC"/>
        <sz val="11.0"/>
        <u/>
      </rPr>
      <t>Be a Pirate (World) (Proto) (2022-04-22) (Aftermarket) (Unl).zip</t>
    </r>
  </si>
  <si>
    <r>
      <rPr>
        <rFont val="&quot;Helvetica Neue&quot;, Helvetica, Arial, sans-serif"/>
        <color rgb="FF1155CC"/>
        <sz val="11.0"/>
        <u/>
      </rPr>
      <t>Be a Pirate (World) (Proto) (2023-07-10) (Aftermarket) (Unl).zip</t>
    </r>
  </si>
  <si>
    <r>
      <rPr>
        <rFont val="&quot;Helvetica Neue&quot;, Helvetica, Arial, sans-serif"/>
        <color rgb="FF1155CC"/>
        <sz val="11.0"/>
        <u/>
      </rPr>
      <t>Beastly Battalion (World) (Proto) (2023-03-24) (Aftermarket) (Unl).zip</t>
    </r>
  </si>
  <si>
    <r>
      <rPr>
        <rFont val="&quot;Helvetica Neue&quot;, Helvetica, Arial, sans-serif"/>
        <color rgb="FF1155CC"/>
        <sz val="11.0"/>
        <u/>
      </rPr>
      <t>Beastly Battalion (World) (Proto) (2023-05-05) (Aftermarket) (Unl).zip</t>
    </r>
  </si>
  <si>
    <r>
      <rPr>
        <rFont val="&quot;Helvetica Neue&quot;, Helvetica, Arial, sans-serif"/>
        <color rgb="FF1155CC"/>
        <sz val="11.0"/>
        <u/>
      </rPr>
      <t>Beat 'Em High (World) (Auto Demo) (NESDev 2023) (Aftermarket) (Unl).zip</t>
    </r>
  </si>
  <si>
    <r>
      <rPr>
        <rFont val="&quot;Helvetica Neue&quot;, Helvetica, Arial, sans-serif"/>
        <color rgb="FF1155CC"/>
        <sz val="11.0"/>
        <u/>
      </rPr>
      <t>Beat'em &amp; Eat'em (World) (Aftermarket) (Unl).zip</t>
    </r>
  </si>
  <si>
    <r>
      <rPr>
        <rFont val="&quot;Helvetica Neue&quot;, Helvetica, Arial, sans-serif"/>
        <color rgb="FF1155CC"/>
        <sz val="11.0"/>
        <u/>
      </rPr>
      <t>Beat'em &amp; Eat'em (World) (Beta 1) (Aftermarket) (Unl).zip</t>
    </r>
  </si>
  <si>
    <r>
      <rPr>
        <rFont val="&quot;Helvetica Neue&quot;, Helvetica, Arial, sans-serif"/>
        <color rgb="FF1155CC"/>
        <sz val="11.0"/>
        <u/>
      </rPr>
      <t>Beat'em &amp; Eat'em (World) (Beta 2) (Aftermarket) (Unl).zip</t>
    </r>
  </si>
  <si>
    <r>
      <rPr>
        <rFont val="&quot;Helvetica Neue&quot;, Helvetica, Arial, sans-serif"/>
        <color rgb="FF1155CC"/>
        <sz val="11.0"/>
        <u/>
      </rPr>
      <t>Beat 'n Box (Korea) (Unl).zip</t>
    </r>
  </si>
  <si>
    <r>
      <rPr>
        <rFont val="&quot;Helvetica Neue&quot;, Helvetica, Arial, sans-serif"/>
        <color rgb="FF1155CC"/>
        <sz val="11.0"/>
        <u/>
      </rPr>
      <t>Beauty and the Beast (Europe).zip</t>
    </r>
  </si>
  <si>
    <r>
      <rPr>
        <rFont val="&quot;Helvetica Neue&quot;, Helvetica, Arial, sans-serif"/>
        <color rgb="FF1155CC"/>
        <sz val="11.0"/>
        <u/>
      </rPr>
      <t>Bee 52 (USA) (Unl).zip</t>
    </r>
  </si>
  <si>
    <r>
      <rPr>
        <rFont val="&quot;Helvetica Neue&quot;, Helvetica, Arial, sans-serif"/>
        <color rgb="FF1155CC"/>
        <sz val="11.0"/>
        <u/>
      </rPr>
      <t>Beetlejuice (USA).zip</t>
    </r>
  </si>
  <si>
    <r>
      <rPr>
        <rFont val="&quot;Helvetica Neue&quot;, Helvetica, Arial, sans-serif"/>
        <color rgb="FF1155CC"/>
        <sz val="11.0"/>
        <u/>
      </rPr>
      <t>Below Chaos (World) (Demo) (Byte-Off 2024) (Aftermarket) (Unl).zip</t>
    </r>
  </si>
  <si>
    <r>
      <rPr>
        <rFont val="&quot;Helvetica Neue&quot;, Helvetica, Arial, sans-serif"/>
        <color rgb="FF1155CC"/>
        <sz val="11.0"/>
        <u/>
      </rPr>
      <t>Berzerk (World) (NES Mini Version) (Aftermarket) (Unl).zip</t>
    </r>
  </si>
  <si>
    <r>
      <rPr>
        <rFont val="&quot;Helvetica Neue&quot;, Helvetica, Arial, sans-serif"/>
        <color rgb="FF1155CC"/>
        <sz val="11.0"/>
        <u/>
      </rPr>
      <t>Best Keiba - Derby Stallion (Japan) (Rev 1).zip</t>
    </r>
  </si>
  <si>
    <r>
      <rPr>
        <rFont val="&quot;Helvetica Neue&quot;, Helvetica, Arial, sans-serif"/>
        <color rgb="FF1155CC"/>
        <sz val="11.0"/>
        <u/>
      </rPr>
      <t>Best Keiba - Derby Stallion (Japan).zip</t>
    </r>
  </si>
  <si>
    <r>
      <rPr>
        <rFont val="&quot;Helvetica Neue&quot;, Helvetica, Arial, sans-serif"/>
        <color rgb="FF1155CC"/>
        <sz val="11.0"/>
        <u/>
      </rPr>
      <t>Best Play Pro Yakyuu '90 (Japan).zip</t>
    </r>
  </si>
  <si>
    <r>
      <rPr>
        <rFont val="&quot;Helvetica Neue&quot;, Helvetica, Arial, sans-serif"/>
        <color rgb="FF1155CC"/>
        <sz val="11.0"/>
        <u/>
      </rPr>
      <t>Best Play Pro Yakyuu (Japan) (Rev 1).zip</t>
    </r>
  </si>
  <si>
    <r>
      <rPr>
        <rFont val="&quot;Helvetica Neue&quot;, Helvetica, Arial, sans-serif"/>
        <color rgb="FF1155CC"/>
        <sz val="11.0"/>
        <u/>
      </rPr>
      <t>Best Play Pro Yakyuu (Japan).zip</t>
    </r>
  </si>
  <si>
    <r>
      <rPr>
        <rFont val="&quot;Helvetica Neue&quot;, Helvetica, Arial, sans-serif"/>
        <color rgb="FF1155CC"/>
        <sz val="11.0"/>
        <u/>
      </rPr>
      <t>Best Play Pro Yakyuu II (Japan).zip</t>
    </r>
  </si>
  <si>
    <r>
      <rPr>
        <rFont val="&quot;Helvetica Neue&quot;, Helvetica, Arial, sans-serif"/>
        <color rgb="FF1155CC"/>
        <sz val="11.0"/>
        <u/>
      </rPr>
      <t>Best Play Pro Yakyuu Special (Japan) (Rev 1).zip</t>
    </r>
  </si>
  <si>
    <r>
      <rPr>
        <rFont val="&quot;Helvetica Neue&quot;, Helvetica, Arial, sans-serif"/>
        <color rgb="FF1155CC"/>
        <sz val="11.0"/>
        <u/>
      </rPr>
      <t>Best Play Pro Yakyuu Special (Japan).zip</t>
    </r>
  </si>
  <si>
    <r>
      <rPr>
        <rFont val="&quot;Helvetica Neue&quot;, Helvetica, Arial, sans-serif"/>
        <color rgb="FF1155CC"/>
        <sz val="11.0"/>
        <u/>
      </rPr>
      <t>Best of the Best - Championship Karate (Europe).zip</t>
    </r>
  </si>
  <si>
    <r>
      <rPr>
        <rFont val="&quot;Helvetica Neue&quot;, Helvetica, Arial, sans-serif"/>
        <color rgb="FF1155CC"/>
        <sz val="11.0"/>
        <u/>
      </rPr>
      <t>Best of the Best - Championship Karate (USA).zip</t>
    </r>
  </si>
  <si>
    <r>
      <rPr>
        <rFont val="&quot;Helvetica Neue&quot;, Helvetica, Arial, sans-serif"/>
        <color rgb="FF1155CC"/>
        <sz val="11.0"/>
        <u/>
      </rPr>
      <t>Beyond Frontier 5 (World) (Demo) (Byte-Off 2024) (Aftermarket) (Unl).zip</t>
    </r>
  </si>
  <si>
    <r>
      <rPr>
        <rFont val="&quot;Helvetica Neue&quot;, Helvetica, Arial, sans-serif"/>
        <color rgb="FF1155CC"/>
        <sz val="11.0"/>
        <u/>
      </rPr>
      <t>Beyond Frontier 5 (World) (Demo 1) (Aftermarket) (Unl).zip</t>
    </r>
  </si>
  <si>
    <r>
      <rPr>
        <rFont val="&quot;Helvetica Neue&quot;, Helvetica, Arial, sans-serif"/>
        <color rgb="FF1155CC"/>
        <sz val="11.0"/>
        <u/>
      </rPr>
      <t>Beyond Frontier 5 (World) (Demo 2) (Aftermarket) (Unl).zip</t>
    </r>
  </si>
  <si>
    <r>
      <rPr>
        <rFont val="&quot;Helvetica Neue&quot;, Helvetica, Arial, sans-serif"/>
        <color rgb="FF1155CC"/>
        <sz val="11.0"/>
        <u/>
      </rPr>
      <t>Beyond the Pins (USA) (Aftermarket) (Unl).zip</t>
    </r>
  </si>
  <si>
    <r>
      <rPr>
        <rFont val="&quot;Helvetica Neue&quot;, Helvetica, Arial, sans-serif"/>
        <color rgb="FF1155CC"/>
        <sz val="11.0"/>
        <u/>
      </rPr>
      <t>Bible Adventures (USA) (Unl).zip</t>
    </r>
  </si>
  <si>
    <r>
      <rPr>
        <rFont val="&quot;Helvetica Neue&quot;, Helvetica, Arial, sans-serif"/>
        <color rgb="FF1155CC"/>
        <sz val="11.0"/>
        <u/>
      </rPr>
      <t>Bible Adventures (USA) (v1.1) (Unl).zip</t>
    </r>
  </si>
  <si>
    <r>
      <rPr>
        <rFont val="&quot;Helvetica Neue&quot;, Helvetica, Arial, sans-serif"/>
        <color rgb="FF1155CC"/>
        <sz val="11.0"/>
        <u/>
      </rPr>
      <t>Bible Adventures (USA) (v1.2) (Unl).zip</t>
    </r>
  </si>
  <si>
    <r>
      <rPr>
        <rFont val="&quot;Helvetica Neue&quot;, Helvetica, Arial, sans-serif"/>
        <color rgb="FF1155CC"/>
        <sz val="11.0"/>
        <u/>
      </rPr>
      <t>Bible Adventures (USA) (v1.3) (Unl).zip</t>
    </r>
  </si>
  <si>
    <r>
      <rPr>
        <rFont val="&quot;Helvetica Neue&quot;, Helvetica, Arial, sans-serif"/>
        <color rgb="FF1155CC"/>
        <sz val="11.0"/>
        <u/>
      </rPr>
      <t>Bible Adventures (USA) (v1.4) (Unl).zip</t>
    </r>
  </si>
  <si>
    <r>
      <rPr>
        <rFont val="&quot;Helvetica Neue&quot;, Helvetica, Arial, sans-serif"/>
        <color rgb="FF1155CC"/>
        <sz val="11.0"/>
        <u/>
      </rPr>
      <t>Bible Adventures (USA) (v1.5) (Unl).zip</t>
    </r>
  </si>
  <si>
    <r>
      <rPr>
        <rFont val="&quot;Helvetica Neue&quot;, Helvetica, Arial, sans-serif"/>
        <color rgb="FF1155CC"/>
        <sz val="11.0"/>
        <u/>
      </rPr>
      <t>Bible Buffet (USA) (v6.0) (Unl).zip</t>
    </r>
  </si>
  <si>
    <r>
      <rPr>
        <rFont val="&quot;Helvetica Neue&quot;, Helvetica, Arial, sans-serif"/>
        <color rgb="FF1155CC"/>
        <sz val="11.0"/>
        <u/>
      </rPr>
      <t>Big City Sliding Blaster (World) (Beta) (2014-04-01) (NESDev 2014) (Aftermarket) (Unl).zip</t>
    </r>
  </si>
  <si>
    <r>
      <rPr>
        <rFont val="&quot;Helvetica Neue&quot;, Helvetica, Arial, sans-serif"/>
        <color rgb="FF1155CC"/>
        <sz val="11.0"/>
        <u/>
      </rPr>
      <t>Big City Sliding Blaster (World) (Beta) (2014-05-25) (Aftermarket) (Unl).zip</t>
    </r>
  </si>
  <si>
    <r>
      <rPr>
        <rFont val="&quot;Helvetica Neue&quot;, Helvetica, Arial, sans-serif"/>
        <color rgb="FF1155CC"/>
        <sz val="11.0"/>
        <u/>
      </rPr>
      <t>Big City Sliding Blaster (World) (Beta) (2014-06-17) (Aftermarket) (Unl).zip</t>
    </r>
  </si>
  <si>
    <r>
      <rPr>
        <rFont val="&quot;Helvetica Neue&quot;, Helvetica, Arial, sans-serif"/>
        <color rgb="FF1155CC"/>
        <sz val="11.0"/>
        <u/>
      </rPr>
      <t>Big City Sliding Blaster (World) (v1.0) (Aftermarket) (Unl).zip</t>
    </r>
  </si>
  <si>
    <r>
      <rPr>
        <rFont val="&quot;Helvetica Neue&quot;, Helvetica, Arial, sans-serif"/>
        <color rgb="FF1155CC"/>
        <sz val="11.0"/>
        <u/>
      </rPr>
      <t>Big City Sliding Blaster (World) (v1.1) (Aftermarket) (Unl).zip</t>
    </r>
  </si>
  <si>
    <r>
      <rPr>
        <rFont val="&quot;Helvetica Neue&quot;, Helvetica, Arial, sans-serif"/>
        <color rgb="FF1155CC"/>
        <sz val="11.0"/>
        <u/>
      </rPr>
      <t>Big Nose Freaks Out (USA) (Unl) (Alt).zip</t>
    </r>
  </si>
  <si>
    <r>
      <rPr>
        <rFont val="&quot;Helvetica Neue&quot;, Helvetica, Arial, sans-serif"/>
        <color rgb="FF1155CC"/>
        <sz val="11.0"/>
        <u/>
      </rPr>
      <t>Big Nose Freaks Out (USA) (Unl).zip</t>
    </r>
  </si>
  <si>
    <r>
      <rPr>
        <rFont val="&quot;Helvetica Neue&quot;, Helvetica, Arial, sans-serif"/>
        <color rgb="FF1155CC"/>
        <sz val="11.0"/>
        <u/>
      </rPr>
      <t>Big Nose and the Witchdoctor (USA) (Beta) (Unl).zip</t>
    </r>
  </si>
  <si>
    <r>
      <rPr>
        <rFont val="&quot;Helvetica Neue&quot;, Helvetica, Arial, sans-serif"/>
        <color rgb="FF1155CC"/>
        <sz val="11.0"/>
        <u/>
      </rPr>
      <t>Big Nose the Caveman (USA) (Unl).zip</t>
    </r>
  </si>
  <si>
    <r>
      <rPr>
        <rFont val="&quot;Helvetica Neue&quot;, Helvetica, Arial, sans-serif"/>
        <color rgb="FF1155CC"/>
        <sz val="11.0"/>
        <u/>
      </rPr>
      <t>Bigfoot (Europe).zip</t>
    </r>
  </si>
  <si>
    <r>
      <rPr>
        <rFont val="&quot;Helvetica Neue&quot;, Helvetica, Arial, sans-serif"/>
        <color rgb="FF1155CC"/>
        <sz val="11.0"/>
        <u/>
      </rPr>
      <t>Bigfoot (USA).zip</t>
    </r>
  </si>
  <si>
    <r>
      <rPr>
        <rFont val="&quot;Helvetica Neue&quot;, Helvetica, Arial, sans-serif"/>
        <color rgb="FF1155CC"/>
        <sz val="11.0"/>
        <u/>
      </rPr>
      <t>Bikkuri Nekketsu Shin Kiroku! - Harukanaru Kin Medal (Japan).zip</t>
    </r>
  </si>
  <si>
    <r>
      <rPr>
        <rFont val="&quot;Helvetica Neue&quot;, Helvetica, Arial, sans-serif"/>
        <color rgb="FF1155CC"/>
        <sz val="11.0"/>
        <u/>
      </rPr>
      <t>Bikkuriman World - Gekitou Sei Senshi (Japan).zip</t>
    </r>
  </si>
  <si>
    <r>
      <rPr>
        <rFont val="&quot;Helvetica Neue&quot;, Helvetica, Arial, sans-serif"/>
        <color rgb="FF1155CC"/>
        <sz val="11.0"/>
        <u/>
      </rPr>
      <t>Bill &amp; Ted's Excellent Video Game Adventure (USA).zip</t>
    </r>
  </si>
  <si>
    <r>
      <rPr>
        <rFont val="&quot;Helvetica Neue&quot;, Helvetica, Arial, sans-serif"/>
        <color rgb="FF1155CC"/>
        <sz val="11.0"/>
        <u/>
      </rPr>
      <t>Bill &amp; Ted's Excellent Video Game Adventure (World) (Retro Collection).zip</t>
    </r>
  </si>
  <si>
    <r>
      <rPr>
        <rFont val="&quot;Helvetica Neue&quot;, Helvetica, Arial, sans-serif"/>
        <color rgb="FF1155CC"/>
        <sz val="11.0"/>
        <u/>
      </rPr>
      <t>Bill Elliott's NASCAR Challenge (USA).zip</t>
    </r>
  </si>
  <si>
    <r>
      <rPr>
        <rFont val="&quot;Helvetica Neue&quot;, Helvetica, Arial, sans-serif"/>
        <color rgb="FF1155CC"/>
        <sz val="11.0"/>
        <u/>
      </rPr>
      <t>BinGuo 75 (Asia) (Ja) (Unl).zip</t>
    </r>
  </si>
  <si>
    <r>
      <rPr>
        <rFont val="&quot;Helvetica Neue&quot;, Helvetica, Arial, sans-serif"/>
        <color rgb="FF1155CC"/>
        <sz val="11.0"/>
        <u/>
      </rPr>
      <t>Binary Land (Japan).zip</t>
    </r>
  </si>
  <si>
    <r>
      <rPr>
        <rFont val="&quot;Helvetica Neue&quot;, Helvetica, Arial, sans-serif"/>
        <color rgb="FF1155CC"/>
        <sz val="11.0"/>
        <u/>
      </rPr>
      <t>Bingo (Asia) (TXC) (Unl).zip</t>
    </r>
  </si>
  <si>
    <r>
      <rPr>
        <rFont val="&quot;Helvetica Neue&quot;, Helvetica, Arial, sans-serif"/>
        <color rgb="FF1155CC"/>
        <sz val="11.0"/>
        <u/>
      </rPr>
      <t>Bingo 75 (Asia) (Ja) (Unl).zip</t>
    </r>
  </si>
  <si>
    <r>
      <rPr>
        <rFont val="&quot;Helvetica Neue&quot;, Helvetica, Arial, sans-serif"/>
        <color rgb="FF1155CC"/>
        <sz val="11.0"/>
        <u/>
      </rPr>
      <t>Bio Force Ape (Japan) (En) (Proto).zip</t>
    </r>
  </si>
  <si>
    <r>
      <rPr>
        <rFont val="&quot;Helvetica Neue&quot;, Helvetica, Arial, sans-serif"/>
        <color rgb="FF1155CC"/>
        <sz val="11.0"/>
        <u/>
      </rPr>
      <t>Bio Force Ape (USA) (Proto).zip</t>
    </r>
  </si>
  <si>
    <r>
      <rPr>
        <rFont val="&quot;Helvetica Neue&quot;, Helvetica, Arial, sans-serif"/>
        <color rgb="FF1155CC"/>
        <sz val="11.0"/>
        <u/>
      </rPr>
      <t>Bio Miracle Bokutte Upa (Japan).zip</t>
    </r>
  </si>
  <si>
    <r>
      <rPr>
        <rFont val="&quot;Helvetica Neue&quot;, Helvetica, Arial, sans-serif"/>
        <color rgb="FF1155CC"/>
        <sz val="11.0"/>
        <u/>
      </rPr>
      <t>Bio Senshi Dan - Increaser Tono Tatakai (Japan).zip</t>
    </r>
  </si>
  <si>
    <r>
      <rPr>
        <rFont val="&quot;Helvetica Neue&quot;, Helvetica, Arial, sans-serif"/>
        <color rgb="FF1155CC"/>
        <sz val="11.0"/>
        <u/>
      </rPr>
      <t>Biocats (World) (v1.04) (Aftermarket) (Unl).zip</t>
    </r>
  </si>
  <si>
    <r>
      <rPr>
        <rFont val="&quot;Helvetica Neue&quot;, Helvetica, Arial, sans-serif"/>
        <color rgb="FF1155CC"/>
        <sz val="11.0"/>
        <u/>
      </rPr>
      <t>Bionic Commando (Europe).zip</t>
    </r>
  </si>
  <si>
    <r>
      <rPr>
        <rFont val="&quot;Helvetica Neue&quot;, Helvetica, Arial, sans-serif"/>
        <color rgb="FF1155CC"/>
        <sz val="11.0"/>
        <u/>
      </rPr>
      <t>Bionic Commando (USA) (Capcom Classics Mini Mix).zip</t>
    </r>
  </si>
  <si>
    <r>
      <rPr>
        <rFont val="&quot;Helvetica Neue&quot;, Helvetica, Arial, sans-serif"/>
        <color rgb="FF1155CC"/>
        <sz val="11.0"/>
        <u/>
      </rPr>
      <t>Bionic Commando (USA).zip</t>
    </r>
  </si>
  <si>
    <r>
      <rPr>
        <rFont val="&quot;Helvetica Neue&quot;, Helvetica, Arial, sans-serif"/>
        <color rgb="FF1155CC"/>
        <sz val="11.0"/>
        <u/>
      </rPr>
      <t>Bird Week (Japan).zip</t>
    </r>
  </si>
  <si>
    <r>
      <rPr>
        <rFont val="&quot;Helvetica Neue&quot;, Helvetica, Arial, sans-serif"/>
        <color rgb="FF1155CC"/>
        <sz val="11.0"/>
        <u/>
      </rPr>
      <t>Black Bass, The (Japan).zip</t>
    </r>
  </si>
  <si>
    <r>
      <rPr>
        <rFont val="&quot;Helvetica Neue&quot;, Helvetica, Arial, sans-serif"/>
        <color rgb="FF1155CC"/>
        <sz val="11.0"/>
        <u/>
      </rPr>
      <t>Black Bass, The (USA).zip</t>
    </r>
  </si>
  <si>
    <r>
      <rPr>
        <rFont val="&quot;Helvetica Neue&quot;, Helvetica, Arial, sans-serif"/>
        <color rgb="FF1155CC"/>
        <sz val="11.0"/>
        <u/>
      </rPr>
      <t>Black Bass II, The (Japan).zip</t>
    </r>
  </si>
  <si>
    <r>
      <rPr>
        <rFont val="&quot;Helvetica Neue&quot;, Helvetica, Arial, sans-serif"/>
        <color rgb="FF1155CC"/>
        <sz val="11.0"/>
        <u/>
      </rPr>
      <t>Black Box Challenge (World) (Aftermarket) (Unl).zip</t>
    </r>
  </si>
  <si>
    <r>
      <rPr>
        <rFont val="&quot;Helvetica Neue&quot;, Helvetica, Arial, sans-serif"/>
        <color rgb="FF1155CC"/>
        <sz val="11.0"/>
        <u/>
      </rPr>
      <t>Black Box Challenge (World) (Beta) (2016-12-08) (Jeffrey Wittenhagen's) (Aftermarket) (Unl).zip</t>
    </r>
  </si>
  <si>
    <r>
      <rPr>
        <rFont val="&quot;Helvetica Neue&quot;, Helvetica, Arial, sans-serif"/>
        <color rgb="FF1155CC"/>
        <sz val="11.0"/>
        <u/>
      </rPr>
      <t>Black Box Challenge (World) (Beta) (2017-01-02) (Aftermarket) (Unl).zip</t>
    </r>
  </si>
  <si>
    <r>
      <rPr>
        <rFont val="&quot;Helvetica Neue&quot;, Helvetica, Arial, sans-serif"/>
        <color rgb="FF1155CC"/>
        <sz val="11.0"/>
        <u/>
      </rPr>
      <t>Black Box Challenge (World) (Beta) (2017-02-03) (Jeffrey Wittenhagen's) (Aftermarket) (Unl).zip</t>
    </r>
  </si>
  <si>
    <r>
      <rPr>
        <rFont val="&quot;Helvetica Neue&quot;, Helvetica, Arial, sans-serif"/>
        <color rgb="FF1155CC"/>
        <sz val="11.0"/>
        <u/>
      </rPr>
      <t>Black Box Challenge (World) (Beta) (2017-03-15) (Jeffrey Wittenhagen's) (Aftermarket) (Unl).zip</t>
    </r>
  </si>
  <si>
    <r>
      <rPr>
        <rFont val="&quot;Helvetica Neue&quot;, Helvetica, Arial, sans-serif"/>
        <color rgb="FF1155CC"/>
        <sz val="11.0"/>
        <u/>
      </rPr>
      <t>Black Box Challenge (World) (Beta) (2017-06-29) (Jeffrey Wittenhagen's) (Aftermarket) (Unl).zip</t>
    </r>
  </si>
  <si>
    <r>
      <rPr>
        <rFont val="&quot;Helvetica Neue&quot;, Helvetica, Arial, sans-serif"/>
        <color rgb="FF1155CC"/>
        <sz val="11.0"/>
        <u/>
      </rPr>
      <t>Black Box Challenge (World) (Beta) (2017-07-01) (Aftermarket) (Unl).zip</t>
    </r>
  </si>
  <si>
    <r>
      <rPr>
        <rFont val="&quot;Helvetica Neue&quot;, Helvetica, Arial, sans-serif"/>
        <color rgb="FF1155CC"/>
        <sz val="11.0"/>
        <u/>
      </rPr>
      <t>Black Box Challenge (World) (Beta) (2017-09-17) (Aftermarket) (Unl).zip</t>
    </r>
  </si>
  <si>
    <r>
      <rPr>
        <rFont val="&quot;Helvetica Neue&quot;, Helvetica, Arial, sans-serif"/>
        <color rgb="FF1155CC"/>
        <sz val="11.0"/>
        <u/>
      </rPr>
      <t>Black Box Challenge (World) (Jeffrey Wittenhagen's) (Aftermarket) (Unl) (Alt).zip</t>
    </r>
  </si>
  <si>
    <r>
      <rPr>
        <rFont val="&quot;Helvetica Neue&quot;, Helvetica, Arial, sans-serif"/>
        <color rgb="FF1155CC"/>
        <sz val="11.0"/>
        <u/>
      </rPr>
      <t>Black Box Challenge (World) (Jeffrey Wittenhagen's) (Aftermarket) (Unl).zip</t>
    </r>
  </si>
  <si>
    <r>
      <rPr>
        <rFont val="&quot;Helvetica Neue&quot;, Helvetica, Arial, sans-serif"/>
        <color rgb="FF1155CC"/>
        <sz val="11.0"/>
        <u/>
      </rPr>
      <t>Black Box Challenge (World) (Sly Dog Studios) (Aftermarket) (Unl).zip</t>
    </r>
  </si>
  <si>
    <r>
      <rPr>
        <rFont val="&quot;Helvetica Neue&quot;, Helvetica, Arial, sans-serif"/>
        <color rgb="FF1155CC"/>
        <sz val="11.0"/>
        <u/>
      </rPr>
      <t>Black Dragon (Korea) (Unl).zip</t>
    </r>
  </si>
  <si>
    <r>
      <rPr>
        <rFont val="&quot;Helvetica Neue&quot;, Helvetica, Arial, sans-serif"/>
        <color rgb="FF1155CC"/>
        <sz val="11.0"/>
        <u/>
      </rPr>
      <t>Black Jewel Reborn (World) (v0.1) (Demo) (Aftermarket) (Unl).zip</t>
    </r>
  </si>
  <si>
    <r>
      <rPr>
        <rFont val="&quot;Helvetica Neue&quot;, Helvetica, Arial, sans-serif"/>
        <color rgb="FF1155CC"/>
        <sz val="11.0"/>
        <u/>
      </rPr>
      <t>Black Jewel Reborn (World) (v0.14) (Demo) (Aftermarket) (Unl).zip</t>
    </r>
  </si>
  <si>
    <r>
      <rPr>
        <rFont val="&quot;Helvetica Neue&quot;, Helvetica, Arial, sans-serif"/>
        <color rgb="FF1155CC"/>
        <sz val="11.0"/>
        <u/>
      </rPr>
      <t>Black Jewel Reborn (World) (v0.16) (Demo) (Aftermarket) (Unl).zip</t>
    </r>
  </si>
  <si>
    <r>
      <rPr>
        <rFont val="&quot;Helvetica Neue&quot;, Helvetica, Arial, sans-serif"/>
        <color rgb="FF1155CC"/>
        <sz val="11.0"/>
        <u/>
      </rPr>
      <t>Black Jewel Reborn (World) (v0.161) (Demo) (Aftermarket) (Unl).zip</t>
    </r>
  </si>
  <si>
    <r>
      <rPr>
        <rFont val="&quot;Helvetica Neue&quot;, Helvetica, Arial, sans-serif"/>
        <color rgb="FF1155CC"/>
        <sz val="11.0"/>
        <u/>
      </rPr>
      <t>Black Jewel Reborn (World) (v0.165) (Demo) (Aftermarket) (Unl).zip</t>
    </r>
  </si>
  <si>
    <r>
      <rPr>
        <rFont val="&quot;Helvetica Neue&quot;, Helvetica, Arial, sans-serif"/>
        <color rgb="FF1155CC"/>
        <sz val="11.0"/>
        <u/>
      </rPr>
      <t>Blackjack (USA) (Unl).zip</t>
    </r>
  </si>
  <si>
    <r>
      <rPr>
        <rFont val="&quot;Helvetica Neue&quot;, Helvetica, Arial, sans-serif"/>
        <color rgb="FF1155CC"/>
        <sz val="11.0"/>
        <u/>
      </rPr>
      <t>Blade Buster (Japan) (En) (v1.0) (Aftermarket) (Unl).zip</t>
    </r>
  </si>
  <si>
    <r>
      <rPr>
        <rFont val="&quot;Helvetica Neue&quot;, Helvetica, Arial, sans-serif"/>
        <color rgb="FF1155CC"/>
        <sz val="11.0"/>
        <u/>
      </rPr>
      <t>Blade Buster (Japan) (En) (v1.1) (Aftermarket) (Unl).zip</t>
    </r>
  </si>
  <si>
    <r>
      <rPr>
        <rFont val="&quot;Helvetica Neue&quot;, Helvetica, Arial, sans-serif"/>
        <color rgb="FF1155CC"/>
        <sz val="11.0"/>
        <u/>
      </rPr>
      <t>Blades of Steel (Europe) (Virtual Console).zip</t>
    </r>
  </si>
  <si>
    <r>
      <rPr>
        <rFont val="&quot;Helvetica Neue&quot;, Helvetica, Arial, sans-serif"/>
        <color rgb="FF1155CC"/>
        <sz val="11.0"/>
        <u/>
      </rPr>
      <t>Blades of Steel (Europe).zip</t>
    </r>
  </si>
  <si>
    <r>
      <rPr>
        <rFont val="&quot;Helvetica Neue&quot;, Helvetica, Arial, sans-serif"/>
        <color rgb="FF1155CC"/>
        <sz val="11.0"/>
        <u/>
      </rPr>
      <t>Blades of Steel (USA) (Virtual Console).zip</t>
    </r>
  </si>
  <si>
    <r>
      <rPr>
        <rFont val="&quot;Helvetica Neue&quot;, Helvetica, Arial, sans-serif"/>
        <color rgb="FF1155CC"/>
        <sz val="11.0"/>
        <u/>
      </rPr>
      <t>Blades of Steel (USA).zip</t>
    </r>
  </si>
  <si>
    <r>
      <rPr>
        <rFont val="&quot;Helvetica Neue&quot;, Helvetica, Arial, sans-serif"/>
        <color rgb="FF1155CC"/>
        <sz val="11.0"/>
        <u/>
      </rPr>
      <t>Blaster Master (Europe).zip</t>
    </r>
  </si>
  <si>
    <r>
      <rPr>
        <rFont val="&quot;Helvetica Neue&quot;, Helvetica, Arial, sans-serif"/>
        <color rgb="FF1155CC"/>
        <sz val="11.0"/>
        <u/>
      </rPr>
      <t>Blaster Master (USA) (Beta) (1988-05-20).zip</t>
    </r>
  </si>
  <si>
    <r>
      <rPr>
        <rFont val="&quot;Helvetica Neue&quot;, Helvetica, Arial, sans-serif"/>
        <color rgb="FF1155CC"/>
        <sz val="11.0"/>
        <u/>
      </rPr>
      <t>Blaster Master (USA).zip</t>
    </r>
  </si>
  <si>
    <r>
      <rPr>
        <rFont val="&quot;Helvetica Neue&quot;, Helvetica, Arial, sans-serif"/>
        <color rgb="FF1155CC"/>
        <sz val="11.0"/>
        <u/>
      </rPr>
      <t>Blaster Master (USA, Europe) (Virtual Console).zip</t>
    </r>
  </si>
  <si>
    <r>
      <rPr>
        <rFont val="&quot;Helvetica Neue&quot;, Helvetica, Arial, sans-serif"/>
        <color rgb="FF1155CC"/>
        <sz val="11.0"/>
        <u/>
      </rPr>
      <t>Blazing Blocks (World) (Aftermarket) (Unl).zip</t>
    </r>
  </si>
  <si>
    <r>
      <rPr>
        <rFont val="&quot;Helvetica Neue&quot;, Helvetica, Arial, sans-serif"/>
        <color rgb="FF1155CC"/>
        <sz val="11.0"/>
        <u/>
      </rPr>
      <t>Blazing Rangers (World) (En) (Demo) (Aftermarket) (Unl).zip</t>
    </r>
  </si>
  <si>
    <r>
      <rPr>
        <rFont val="&quot;Helvetica Neue&quot;, Helvetica, Arial, sans-serif"/>
        <color rgb="FF1155CC"/>
        <sz val="11.0"/>
        <u/>
      </rPr>
      <t>Blazing Rescue (World) (v0.05B) (Proto) (Aftermarket) (Unl).zip</t>
    </r>
  </si>
  <si>
    <r>
      <rPr>
        <rFont val="&quot;Helvetica Neue&quot;, Helvetica, Arial, sans-serif"/>
        <color rgb="FF1155CC"/>
        <sz val="11.0"/>
        <u/>
      </rPr>
      <t>Blob Attack 2 (World) (Demo) (Aftermarket) (Unl).zip</t>
    </r>
  </si>
  <si>
    <r>
      <rPr>
        <rFont val="&quot;Helvetica Neue&quot;, Helvetica, Arial, sans-serif"/>
        <color rgb="FF1155CC"/>
        <sz val="11.0"/>
        <u/>
      </rPr>
      <t>Blob Land (World) (Aftermarket) (Unl).zip</t>
    </r>
  </si>
  <si>
    <r>
      <rPr>
        <rFont val="&quot;Helvetica Neue&quot;, Helvetica, Arial, sans-serif"/>
        <color rgb="FF1155CC"/>
        <sz val="11.0"/>
        <u/>
      </rPr>
      <t>Blob Quest (World) (Aftermarket) (Unl).zip</t>
    </r>
  </si>
  <si>
    <r>
      <rPr>
        <rFont val="&quot;Helvetica Neue&quot;, Helvetica, Arial, sans-serif"/>
        <color rgb="FF1155CC"/>
        <sz val="11.0"/>
        <u/>
      </rPr>
      <t>Blobert (World) (Aftermarket) (Unl).zip</t>
    </r>
  </si>
  <si>
    <r>
      <rPr>
        <rFont val="&quot;Helvetica Neue&quot;, Helvetica, Arial, sans-serif"/>
        <color rgb="FF1155CC"/>
        <sz val="11.0"/>
        <u/>
      </rPr>
      <t>Block Dude (World) (v0.01) (Beta) (Aftermarket) (Unl).zip</t>
    </r>
  </si>
  <si>
    <r>
      <rPr>
        <rFont val="&quot;Helvetica Neue&quot;, Helvetica, Arial, sans-serif"/>
        <color rgb="FF1155CC"/>
        <sz val="11.0"/>
        <u/>
      </rPr>
      <t>Block Dude (World) (v0.02) (Beta) (Aftermarket) (Unl).zip</t>
    </r>
  </si>
  <si>
    <r>
      <rPr>
        <rFont val="&quot;Helvetica Neue&quot;, Helvetica, Arial, sans-serif"/>
        <color rgb="FF1155CC"/>
        <sz val="11.0"/>
        <u/>
      </rPr>
      <t>Block Dude (World) (v0.03) (Beta) (Aftermarket) (Unl).zip</t>
    </r>
  </si>
  <si>
    <r>
      <rPr>
        <rFont val="&quot;Helvetica Neue&quot;, Helvetica, Arial, sans-serif"/>
        <color rgb="FF1155CC"/>
        <sz val="11.0"/>
        <u/>
      </rPr>
      <t>Block Dude (World) (v0.04) (Beta) (Aftermarket) (Unl).zip</t>
    </r>
  </si>
  <si>
    <r>
      <rPr>
        <rFont val="&quot;Helvetica Neue&quot;, Helvetica, Arial, sans-serif"/>
        <color rgb="FF1155CC"/>
        <sz val="11.0"/>
        <u/>
      </rPr>
      <t>Block Dude (World) (v1.00) (Aftermarket) (Unl).zip</t>
    </r>
  </si>
  <si>
    <r>
      <rPr>
        <rFont val="&quot;Helvetica Neue&quot;, Helvetica, Arial, sans-serif"/>
        <color rgb="FF1155CC"/>
        <sz val="11.0"/>
        <u/>
      </rPr>
      <t>Block Dude (World) (v1.01) (NESDev 2018) (Aftermarket) (Unl).zip</t>
    </r>
  </si>
  <si>
    <r>
      <rPr>
        <rFont val="&quot;Helvetica Neue&quot;, Helvetica, Arial, sans-serif"/>
        <color rgb="FF1155CC"/>
        <sz val="11.0"/>
        <u/>
      </rPr>
      <t>Block Dude (World) (v1.02) (Aftermarket) (Unl).zip</t>
    </r>
  </si>
  <si>
    <r>
      <rPr>
        <rFont val="&quot;Helvetica Neue&quot;, Helvetica, Arial, sans-serif"/>
        <color rgb="FF1155CC"/>
        <sz val="11.0"/>
        <u/>
      </rPr>
      <t>Block Force (Asia) (En) (Unl).zip</t>
    </r>
  </si>
  <si>
    <r>
      <rPr>
        <rFont val="&quot;Helvetica Neue&quot;, Helvetica, Arial, sans-serif"/>
        <color rgb="FF1155CC"/>
        <sz val="11.0"/>
        <u/>
      </rPr>
      <t>Block Out (USA) (Proto).zip</t>
    </r>
  </si>
  <si>
    <r>
      <rPr>
        <rFont val="&quot;Helvetica Neue&quot;, Helvetica, Arial, sans-serif"/>
        <color rgb="FF1155CC"/>
        <sz val="11.0"/>
        <u/>
      </rPr>
      <t>Block Puzzle (Korea) (En) (Pirate).zip</t>
    </r>
  </si>
  <si>
    <r>
      <rPr>
        <rFont val="&quot;Helvetica Neue&quot;, Helvetica, Arial, sans-serif"/>
        <color rgb="FF1155CC"/>
        <sz val="11.0"/>
        <u/>
      </rPr>
      <t>Blockage (World) (v0.3.1) (Demo) (NESDev 2019) (Aftermarket) (Unl).zip</t>
    </r>
  </si>
  <si>
    <r>
      <rPr>
        <rFont val="&quot;Helvetica Neue&quot;, Helvetica, Arial, sans-serif"/>
        <color rgb="FF1155CC"/>
        <sz val="11.0"/>
        <u/>
      </rPr>
      <t>Blockage (World) (v0.3.2) (Demo) (Aftermarket) (Unl).zip</t>
    </r>
  </si>
  <si>
    <r>
      <rPr>
        <rFont val="&quot;Helvetica Neue&quot;, Helvetica, Arial, sans-serif"/>
        <color rgb="FF1155CC"/>
        <sz val="11.0"/>
        <u/>
      </rPr>
      <t>Blockage (World) (v0.3.4) (Demo) (Aftermarket) (Unl).zip</t>
    </r>
  </si>
  <si>
    <r>
      <rPr>
        <rFont val="&quot;Helvetica Neue&quot;, Helvetica, Arial, sans-serif"/>
        <color rgb="FF1155CC"/>
        <sz val="11.0"/>
        <u/>
      </rPr>
      <t>Blodia Land - Puzzle Quest (Japan).zip</t>
    </r>
  </si>
  <si>
    <r>
      <rPr>
        <rFont val="&quot;Helvetica Neue&quot;, Helvetica, Arial, sans-serif"/>
        <color rgb="FF1155CC"/>
        <sz val="11.0"/>
        <u/>
      </rPr>
      <t>Bloodfall (World) (NESDev 2019) (Aftermarket) (Unl).zip</t>
    </r>
  </si>
  <si>
    <r>
      <rPr>
        <rFont val="&quot;Helvetica Neue&quot;, Helvetica, Arial, sans-serif"/>
        <color rgb="FF1155CC"/>
        <sz val="11.0"/>
        <u/>
      </rPr>
      <t>Bloody Warriors - Shan-Go no Gyakushuu (Japan).zip</t>
    </r>
  </si>
  <si>
    <r>
      <rPr>
        <rFont val="&quot;Helvetica Neue&quot;, Helvetica, Arial, sans-serif"/>
        <color rgb="FF1155CC"/>
        <sz val="11.0"/>
        <u/>
      </rPr>
      <t>Bloque Magico, El (Spain) (En) (NTDEC) (Unl).zip</t>
    </r>
  </si>
  <si>
    <r>
      <rPr>
        <rFont val="&quot;Helvetica Neue&quot;, Helvetica, Arial, sans-serif"/>
        <color rgb="FF1155CC"/>
        <sz val="11.0"/>
        <u/>
      </rPr>
      <t>Blue Marlin, The (Japan).zip</t>
    </r>
  </si>
  <si>
    <r>
      <rPr>
        <rFont val="&quot;Helvetica Neue&quot;, Helvetica, Arial, sans-serif"/>
        <color rgb="FF1155CC"/>
        <sz val="11.0"/>
        <u/>
      </rPr>
      <t>Blue Marlin, The (USA).zip</t>
    </r>
  </si>
  <si>
    <r>
      <rPr>
        <rFont val="&quot;Helvetica Neue&quot;, Helvetica, Arial, sans-serif"/>
        <color rgb="FF1155CC"/>
        <sz val="11.0"/>
        <u/>
      </rPr>
      <t>Blue Shadow (Europe).zip</t>
    </r>
  </si>
  <si>
    <r>
      <rPr>
        <rFont val="&quot;Helvetica Neue&quot;, Helvetica, Arial, sans-serif"/>
        <color rgb="FF1155CC"/>
        <sz val="11.0"/>
        <u/>
      </rPr>
      <t>Blues Brothers, The (Europe).zip</t>
    </r>
  </si>
  <si>
    <r>
      <rPr>
        <rFont val="&quot;Helvetica Neue&quot;, Helvetica, Arial, sans-serif"/>
        <color rgb="FF1155CC"/>
        <sz val="11.0"/>
        <u/>
      </rPr>
      <t>Blues Brothers, The (USA).zip</t>
    </r>
  </si>
  <si>
    <r>
      <rPr>
        <rFont val="&quot;Helvetica Neue&quot;, Helvetica, Arial, sans-serif"/>
        <color rgb="FF1155CC"/>
        <sz val="11.0"/>
        <u/>
      </rPr>
      <t>Blurred Lines 2048 (World) (v1.0) (Aftermarket) (Unl).zip</t>
    </r>
  </si>
  <si>
    <r>
      <rPr>
        <rFont val="&quot;Helvetica Neue&quot;, Helvetica, Arial, sans-serif"/>
        <color rgb="FF1155CC"/>
        <sz val="11.0"/>
        <u/>
      </rPr>
      <t>Blurred Lines 2048 (World) (v1.1) (Aftermarket) (Unl).zip</t>
    </r>
  </si>
  <si>
    <r>
      <rPr>
        <rFont val="&quot;Helvetica Neue&quot;, Helvetica, Arial, sans-serif"/>
        <color rgb="FF1155CC"/>
        <sz val="11.0"/>
        <u/>
      </rPr>
      <t>Blurred Lines 2048 (World) (v1.2) (Aftermarket) (Unl).zip</t>
    </r>
  </si>
  <si>
    <r>
      <rPr>
        <rFont val="&quot;Helvetica Neue&quot;, Helvetica, Arial, sans-serif"/>
        <color rgb="FF1155CC"/>
        <sz val="11.0"/>
        <u/>
      </rPr>
      <t>Blurred Lines 2048 (World) (v1.3) (Aftermarket) (Unl).zip</t>
    </r>
  </si>
  <si>
    <r>
      <rPr>
        <rFont val="&quot;Helvetica Neue&quot;, Helvetica, Arial, sans-serif"/>
        <color rgb="FF1155CC"/>
        <sz val="11.0"/>
        <u/>
      </rPr>
      <t>Bo Jackson Baseball (USA).zip</t>
    </r>
  </si>
  <si>
    <r>
      <rPr>
        <rFont val="&quot;Helvetica Neue&quot;, Helvetica, Arial, sans-serif"/>
        <color rgb="FF1155CC"/>
        <sz val="11.0"/>
        <u/>
      </rPr>
      <t>Bobby Six Seven - Time-Traveling Detective (World) (Demo) (2022-10-14) (Aftermarket) (Unl).zip</t>
    </r>
  </si>
  <si>
    <r>
      <rPr>
        <rFont val="&quot;Helvetica Neue&quot;, Helvetica, Arial, sans-serif"/>
        <color rgb="FF1155CC"/>
        <sz val="11.0"/>
        <u/>
      </rPr>
      <t>Bobby Six Seven - Time-Traveling Detective (World) (Demo) (2022-10-17) (Aftermarket) (Unl).zip</t>
    </r>
  </si>
  <si>
    <r>
      <rPr>
        <rFont val="&quot;Helvetica Neue&quot;, Helvetica, Arial, sans-serif"/>
        <color rgb="FF1155CC"/>
        <sz val="11.0"/>
        <u/>
      </rPr>
      <t>Bobby Six Seven - Time-Traveling Detective (World) (Demo) (2022-10-27) (Aftermarket) (Unl).zip</t>
    </r>
  </si>
  <si>
    <r>
      <rPr>
        <rFont val="&quot;Helvetica Neue&quot;, Helvetica, Arial, sans-serif"/>
        <color rgb="FF1155CC"/>
        <sz val="11.0"/>
        <u/>
      </rPr>
      <t>Bobl (World) (v1.0) (Aftermarket) (Unl).zip</t>
    </r>
  </si>
  <si>
    <r>
      <rPr>
        <rFont val="&quot;Helvetica Neue&quot;, Helvetica, Arial, sans-serif"/>
        <color rgb="FF1155CC"/>
        <sz val="11.0"/>
        <u/>
      </rPr>
      <t>Bobl (World) (v1.1) (Aftermarket) (Unl).zip</t>
    </r>
  </si>
  <si>
    <r>
      <rPr>
        <rFont val="&quot;Helvetica Neue&quot;, Helvetica, Arial, sans-serif"/>
        <color rgb="FF1155CC"/>
        <sz val="11.0"/>
        <u/>
      </rPr>
      <t>Bobl (World) (v1.2) (Aftermarket) (Unl).zip</t>
    </r>
  </si>
  <si>
    <r>
      <rPr>
        <rFont val="&quot;Helvetica Neue&quot;, Helvetica, Arial, sans-serif"/>
        <color rgb="FF1155CC"/>
        <sz val="11.0"/>
        <u/>
      </rPr>
      <t>Bogen (World) (Byte-Off 2019) (Aftermarket) (Unl).zip</t>
    </r>
  </si>
  <si>
    <r>
      <rPr>
        <rFont val="&quot;Helvetica Neue&quot;, Helvetica, Arial, sans-serif"/>
        <color rgb="FF1155CC"/>
        <sz val="11.0"/>
        <u/>
      </rPr>
      <t>Bohpoli! - Magical Warps (World) (Demo) (Byte-Off 2019) (Aftermarket) (Unl).zip</t>
    </r>
  </si>
  <si>
    <r>
      <rPr>
        <rFont val="&quot;Helvetica Neue&quot;, Helvetica, Arial, sans-serif"/>
        <color rgb="FF1155CC"/>
        <sz val="11.0"/>
        <u/>
      </rPr>
      <t>Bokosuka Wars (Japan).zip</t>
    </r>
  </si>
  <si>
    <r>
      <rPr>
        <rFont val="&quot;Helvetica Neue&quot;, Helvetica, Arial, sans-serif"/>
        <color rgb="FF1155CC"/>
        <sz val="11.0"/>
        <u/>
      </rPr>
      <t>Bollywood 2003 (Asia) (En) (Pirate).zip</t>
    </r>
  </si>
  <si>
    <r>
      <rPr>
        <rFont val="&quot;Helvetica Neue&quot;, Helvetica, Arial, sans-serif"/>
        <color rgb="FF1155CC"/>
        <sz val="11.0"/>
        <u/>
      </rPr>
      <t>Bollywood 2007 (Asia) (En) (Pirate).zip</t>
    </r>
  </si>
  <si>
    <r>
      <rPr>
        <rFont val="&quot;Helvetica Neue&quot;, Helvetica, Arial, sans-serif"/>
        <color rgb="FF1155CC"/>
        <sz val="11.0"/>
        <u/>
      </rPr>
      <t>Bomb Panic (Japan) (En) (Family BASIC) (Unl).zip</t>
    </r>
  </si>
  <si>
    <r>
      <rPr>
        <rFont val="&quot;Helvetica Neue&quot;, Helvetica, Arial, sans-serif"/>
        <color rgb="FF1155CC"/>
        <sz val="11.0"/>
        <u/>
      </rPr>
      <t>Bomb Sweeper (World) (v0.5) (Proto) (Aftermarket) (Unl).zip</t>
    </r>
  </si>
  <si>
    <r>
      <rPr>
        <rFont val="&quot;Helvetica Neue&quot;, Helvetica, Arial, sans-serif"/>
        <color rgb="FF1155CC"/>
        <sz val="11.0"/>
        <u/>
      </rPr>
      <t>Bomber Boy (Asia) (En) (Pirate).zip</t>
    </r>
  </si>
  <si>
    <r>
      <rPr>
        <rFont val="&quot;Helvetica Neue&quot;, Helvetica, Arial, sans-serif"/>
        <color rgb="FF1155CC"/>
        <sz val="11.0"/>
        <u/>
      </rPr>
      <t>Bomber King (Japan).zip</t>
    </r>
  </si>
  <si>
    <r>
      <rPr>
        <rFont val="&quot;Helvetica Neue&quot;, Helvetica, Arial, sans-serif"/>
        <color rgb="FF1155CC"/>
        <sz val="11.0"/>
        <u/>
      </rPr>
      <t>Bomberman (Japan).zip</t>
    </r>
  </si>
  <si>
    <r>
      <rPr>
        <rFont val="&quot;Helvetica Neue&quot;, Helvetica, Arial, sans-serif"/>
        <color rgb="FF1155CC"/>
        <sz val="11.0"/>
        <u/>
      </rPr>
      <t>Bomberman (USA).zip</t>
    </r>
  </si>
  <si>
    <r>
      <rPr>
        <rFont val="&quot;Helvetica Neue&quot;, Helvetica, Arial, sans-serif"/>
        <color rgb="FF1155CC"/>
        <sz val="11.0"/>
        <u/>
      </rPr>
      <t>Bomberman II (Japan).zip</t>
    </r>
  </si>
  <si>
    <r>
      <rPr>
        <rFont val="&quot;Helvetica Neue&quot;, Helvetica, Arial, sans-serif"/>
        <color rgb="FF1155CC"/>
        <sz val="11.0"/>
        <u/>
      </rPr>
      <t>Bomberman II (USA).zip</t>
    </r>
  </si>
  <si>
    <r>
      <rPr>
        <rFont val="&quot;Helvetica Neue&quot;, Helvetica, Arial, sans-serif"/>
        <color rgb="FF1155CC"/>
        <sz val="11.0"/>
        <u/>
      </rPr>
      <t>Bonk's Adventure (USA).zip</t>
    </r>
  </si>
  <si>
    <r>
      <rPr>
        <rFont val="&quot;Helvetica Neue&quot;, Helvetica, Arial, sans-serif"/>
        <color rgb="FF1155CC"/>
        <sz val="11.0"/>
        <u/>
      </rPr>
      <t>Bonza (Russia) (Unl).zip</t>
    </r>
  </si>
  <si>
    <r>
      <rPr>
        <rFont val="&quot;Helvetica Neue&quot;, Helvetica, Arial, sans-serif"/>
        <color rgb="FF1155CC"/>
        <sz val="11.0"/>
        <u/>
      </rPr>
      <t>Bonza (Russia) (v1.1) (Unl).zip</t>
    </r>
  </si>
  <si>
    <r>
      <rPr>
        <rFont val="&quot;Helvetica Neue&quot;, Helvetica, Arial, sans-serif"/>
        <color rgb="FF1155CC"/>
        <sz val="11.0"/>
        <u/>
      </rPr>
      <t>Booby Kids (Japan).zip</t>
    </r>
  </si>
  <si>
    <r>
      <rPr>
        <rFont val="&quot;Helvetica Neue&quot;, Helvetica, Arial, sans-serif"/>
        <color rgb="FF1155CC"/>
        <sz val="11.0"/>
        <u/>
      </rPr>
      <t>Boogerman (Asia) (En) (Beta) (1996-11-08) (Pirate).zip</t>
    </r>
  </si>
  <si>
    <r>
      <rPr>
        <rFont val="&quot;Helvetica Neue&quot;, Helvetica, Arial, sans-serif"/>
        <color rgb="FF1155CC"/>
        <sz val="11.0"/>
        <u/>
      </rPr>
      <t>Boogerman (Asia) (En) (Pirate).zip</t>
    </r>
  </si>
  <si>
    <r>
      <rPr>
        <rFont val="&quot;Helvetica Neue&quot;, Helvetica, Arial, sans-serif"/>
        <color rgb="FF1155CC"/>
        <sz val="11.0"/>
        <u/>
      </rPr>
      <t>Boogerman II - The Final Adventure (Asia) (En) (Pirate).zip</t>
    </r>
  </si>
  <si>
    <r>
      <rPr>
        <rFont val="&quot;Helvetica Neue&quot;, Helvetica, Arial, sans-serif"/>
        <color rgb="FF1155CC"/>
        <sz val="11.0"/>
        <u/>
      </rPr>
      <t>Booky Man (Brazil) (En) (Mega Soft) (Unl).zip</t>
    </r>
  </si>
  <si>
    <r>
      <rPr>
        <rFont val="&quot;Helvetica Neue&quot;, Helvetica, Arial, sans-serif"/>
        <color rgb="FF1155CC"/>
        <sz val="11.0"/>
        <u/>
      </rPr>
      <t>Booky Man (Spain) (En) (NTDEC) (Unl).zip</t>
    </r>
  </si>
  <si>
    <r>
      <rPr>
        <rFont val="&quot;Helvetica Neue&quot;, Helvetica, Arial, sans-serif"/>
        <color rgb="FF1155CC"/>
        <sz val="11.0"/>
        <u/>
      </rPr>
      <t>Bootee (World) (Aftermarket) (Unl).zip</t>
    </r>
  </si>
  <si>
    <r>
      <rPr>
        <rFont val="&quot;Helvetica Neue&quot;, Helvetica, Arial, sans-serif"/>
        <color rgb="FF1155CC"/>
        <sz val="11.0"/>
        <u/>
      </rPr>
      <t>Boulder Dash (Europe).zip</t>
    </r>
  </si>
  <si>
    <r>
      <rPr>
        <rFont val="&quot;Helvetica Neue&quot;, Helvetica, Arial, sans-serif"/>
        <color rgb="FF1155CC"/>
        <sz val="11.0"/>
        <u/>
      </rPr>
      <t>Boulder Dash (Japan).zip</t>
    </r>
  </si>
  <si>
    <r>
      <rPr>
        <rFont val="&quot;Helvetica Neue&quot;, Helvetica, Arial, sans-serif"/>
        <color rgb="FF1155CC"/>
        <sz val="11.0"/>
        <u/>
      </rPr>
      <t>Boulder Dash (USA).zip</t>
    </r>
  </si>
  <si>
    <r>
      <rPr>
        <rFont val="&quot;Helvetica Neue&quot;, Helvetica, Arial, sans-serif"/>
        <color rgb="FF1155CC"/>
        <sz val="11.0"/>
        <u/>
      </rPr>
      <t>Bovinium Quest - Batteries Not Included (USA) (Aftermarket) (Unl).zip</t>
    </r>
  </si>
  <si>
    <r>
      <rPr>
        <rFont val="&quot;Helvetica Neue&quot;, Helvetica, Arial, sans-serif"/>
        <color rgb="FF1155CC"/>
        <sz val="11.0"/>
        <u/>
      </rPr>
      <t>Bowels of the Beast (World) (Aftermarket) (Unl).zip</t>
    </r>
  </si>
  <si>
    <r>
      <rPr>
        <rFont val="&quot;Helvetica Neue&quot;, Helvetica, Arial, sans-serif"/>
        <color rgb="FF1155CC"/>
        <sz val="11.0"/>
        <u/>
      </rPr>
      <t>Bowling (USA) (Proto).zip</t>
    </r>
  </si>
  <si>
    <r>
      <rPr>
        <rFont val="&quot;Helvetica Neue&quot;, Helvetica, Arial, sans-serif"/>
        <color rgb="FF1155CC"/>
        <sz val="11.0"/>
        <u/>
      </rPr>
      <t>Box, The (World) (Byte-Off 2020) (Aftermarket) (Unl).zip</t>
    </r>
  </si>
  <si>
    <r>
      <rPr>
        <rFont val="&quot;Helvetica Neue&quot;, Helvetica, Arial, sans-serif"/>
        <color rgb="FF1155CC"/>
        <sz val="11.0"/>
        <u/>
      </rPr>
      <t>Box Boy (World) (Aftermarket) (Unl).zip</t>
    </r>
  </si>
  <si>
    <r>
      <rPr>
        <rFont val="&quot;Helvetica Neue&quot;, Helvetica, Arial, sans-serif"/>
        <color rgb="FF1155CC"/>
        <sz val="11.0"/>
        <u/>
      </rPr>
      <t>Boxgame (World) (Byte-Off 2020) (Aftermarket) (Unl).zip</t>
    </r>
  </si>
  <si>
    <r>
      <rPr>
        <rFont val="&quot;Helvetica Neue&quot;, Helvetica, Arial, sans-serif"/>
        <color rgb="FF1155CC"/>
        <sz val="11.0"/>
        <u/>
      </rPr>
      <t>Boxing + Soccer (Asia) (En) (Aftermarket) (Unl).zip</t>
    </r>
  </si>
  <si>
    <r>
      <rPr>
        <rFont val="&quot;Helvetica Neue&quot;, Helvetica, Arial, sans-serif"/>
        <color rgb="FF1155CC"/>
        <sz val="11.0"/>
        <u/>
      </rPr>
      <t>Brain Fu Programming Language Interpreter (World) (Program) (Aftermarket) (Unl).zip</t>
    </r>
  </si>
  <si>
    <r>
      <rPr>
        <rFont val="&quot;Helvetica Neue&quot;, Helvetica, Arial, sans-serif"/>
        <color rgb="FF1155CC"/>
        <sz val="11.0"/>
        <u/>
      </rPr>
      <t>Bram Stoker's Dracula (Europe).zip</t>
    </r>
  </si>
  <si>
    <r>
      <rPr>
        <rFont val="&quot;Helvetica Neue&quot;, Helvetica, Arial, sans-serif"/>
        <color rgb="FF1155CC"/>
        <sz val="11.0"/>
        <u/>
      </rPr>
      <t>Bram Stoker's Dracula (USA).zip</t>
    </r>
  </si>
  <si>
    <r>
      <rPr>
        <rFont val="&quot;Helvetica Neue&quot;, Helvetica, Arial, sans-serif"/>
        <color rgb="FF1155CC"/>
        <sz val="11.0"/>
        <u/>
      </rPr>
      <t>Brandon, You're Going to Hell! (World) (Aftermarket) (Unl).zip</t>
    </r>
  </si>
  <si>
    <r>
      <rPr>
        <rFont val="&quot;Helvetica Neue&quot;, Helvetica, Arial, sans-serif"/>
        <color rgb="FF1155CC"/>
        <sz val="11.0"/>
        <u/>
      </rPr>
      <t>Bravesoft Windows 2000 (Russia) (Subor Keyboard) (Aftermarket) (Pirate).zip</t>
    </r>
  </si>
  <si>
    <r>
      <rPr>
        <rFont val="&quot;Helvetica Neue&quot;, Helvetica, Arial, sans-serif"/>
        <color rgb="FF1155CC"/>
        <sz val="11.0"/>
        <u/>
      </rPr>
      <t>Brayden Bech Tolds FLC (World) (Demo) (Byte-Off 2020) (Aftermarket) (Unl).zip</t>
    </r>
  </si>
  <si>
    <r>
      <rPr>
        <rFont val="&quot;Helvetica Neue&quot;, Helvetica, Arial, sans-serif"/>
        <color rgb="FF1155CC"/>
        <sz val="11.0"/>
        <u/>
      </rPr>
      <t>BreakThru (USA).zip</t>
    </r>
  </si>
  <si>
    <r>
      <rPr>
        <rFont val="&quot;Helvetica Neue&quot;, Helvetica, Arial, sans-serif"/>
        <color rgb="FF1155CC"/>
        <sz val="11.0"/>
        <u/>
      </rPr>
      <t>Break Time - The National Pool Tour (USA).zip</t>
    </r>
  </si>
  <si>
    <r>
      <rPr>
        <rFont val="&quot;Helvetica Neue&quot;, Helvetica, Arial, sans-serif"/>
        <color rgb="FF1155CC"/>
        <sz val="11.0"/>
        <u/>
      </rPr>
      <t>Breakfast of Champions (World) (Demo) (Byte-Off 2020) (Aftermarket) (Unl).zip</t>
    </r>
  </si>
  <si>
    <r>
      <rPr>
        <rFont val="&quot;Helvetica Neue&quot;, Helvetica, Arial, sans-serif"/>
        <color rgb="FF1155CC"/>
        <sz val="11.0"/>
        <u/>
      </rPr>
      <t>Breakout (USA) (Atari Flashback) (Aftermarket) (Unl).zip</t>
    </r>
  </si>
  <si>
    <r>
      <rPr>
        <rFont val="&quot;Helvetica Neue&quot;, Helvetica, Arial, sans-serif"/>
        <color rgb="FF1155CC"/>
        <sz val="11.0"/>
        <u/>
      </rPr>
      <t>Brian Lara 2003 (China) (En) (Aftermarket) (Pirate).zip</t>
    </r>
  </si>
  <si>
    <r>
      <rPr>
        <rFont val="&quot;Helvetica Neue&quot;, Helvetica, Arial, sans-serif"/>
        <color rgb="FF1155CC"/>
        <sz val="11.0"/>
        <u/>
      </rPr>
      <t>Brick Breaker (World) (Aftermarket) (Unl).zip</t>
    </r>
  </si>
  <si>
    <r>
      <rPr>
        <rFont val="&quot;Helvetica Neue&quot;, Helvetica, Arial, sans-serif"/>
        <color rgb="FF1155CC"/>
        <sz val="11.0"/>
        <u/>
      </rPr>
      <t>Brilliant Com Cocoma Pack 1 (Korea) (Unl).zip</t>
    </r>
  </si>
  <si>
    <r>
      <rPr>
        <rFont val="&quot;Helvetica Neue&quot;, Helvetica, Arial, sans-serif"/>
        <color rgb="FF1155CC"/>
        <sz val="11.0"/>
        <u/>
      </rPr>
      <t>Brilliant Com Cocoma Pack 2 (Korea) (Unl).zip</t>
    </r>
  </si>
  <si>
    <r>
      <rPr>
        <rFont val="&quot;Helvetica Neue&quot;, Helvetica, Arial, sans-serif"/>
        <color rgb="FF1155CC"/>
        <sz val="11.0"/>
        <u/>
      </rPr>
      <t>Brilliant Pebbles (USA) (Aftermarket) (Unl).zip</t>
    </r>
  </si>
  <si>
    <r>
      <rPr>
        <rFont val="&quot;Helvetica Neue&quot;, Helvetica, Arial, sans-serif"/>
        <color rgb="FF1155CC"/>
        <sz val="11.0"/>
        <u/>
      </rPr>
      <t>Brix Battle (World) (NESDev 2016) (Aftermarket) (Unl).zip</t>
    </r>
  </si>
  <si>
    <r>
      <rPr>
        <rFont val="&quot;Helvetica Neue&quot;, Helvetica, Arial, sans-serif"/>
        <color rgb="FF1155CC"/>
        <sz val="11.0"/>
        <u/>
      </rPr>
      <t>Brony Blaster (World) (Proto) (Aftermarket) (Unl).zip</t>
    </r>
  </si>
  <si>
    <r>
      <rPr>
        <rFont val="&quot;Helvetica Neue&quot;, Helvetica, Arial, sans-serif"/>
        <color rgb="FF1155CC"/>
        <sz val="11.0"/>
        <u/>
      </rPr>
      <t>Brony Blaster (World) (Proto) (NESWorld) (Aftermarket) (Unl).zip</t>
    </r>
  </si>
  <si>
    <r>
      <rPr>
        <rFont val="&quot;Helvetica Neue&quot;, Helvetica, Arial, sans-serif"/>
        <color rgb="FF1155CC"/>
        <sz val="11.0"/>
        <u/>
      </rPr>
      <t>Brother (World) (Demo) (Aftermarket) (Unl).zip</t>
    </r>
  </si>
  <si>
    <r>
      <rPr>
        <rFont val="&quot;Helvetica Neue&quot;, Helvetica, Arial, sans-serif"/>
        <color rgb="FF1155CC"/>
        <sz val="11.0"/>
        <u/>
      </rPr>
      <t>Brush Roller (Asia) (En) (Hwang Shinwei) (Unl).zip</t>
    </r>
  </si>
  <si>
    <r>
      <rPr>
        <rFont val="&quot;Helvetica Neue&quot;, Helvetica, Arial, sans-serif"/>
        <color rgb="FF1155CC"/>
        <sz val="11.0"/>
        <u/>
      </rPr>
      <t>Bubble Bath Babes (USA) (Unl).zip</t>
    </r>
  </si>
  <si>
    <r>
      <rPr>
        <rFont val="&quot;Helvetica Neue&quot;, Helvetica, Arial, sans-serif"/>
        <color rgb="FF1155CC"/>
        <sz val="11.0"/>
        <u/>
      </rPr>
      <t>Bubble Bobble (Asia) (En) (Kaiser) (Pirate).zip</t>
    </r>
  </si>
  <si>
    <r>
      <rPr>
        <rFont val="&quot;Helvetica Neue&quot;, Helvetica, Arial, sans-serif"/>
        <color rgb="FF1155CC"/>
        <sz val="11.0"/>
        <u/>
      </rPr>
      <t>Bubble Bobble (Asia) (En) (v1.0) (Whirlwind Manu) (LH31) (Pirate).zip</t>
    </r>
  </si>
  <si>
    <r>
      <rPr>
        <rFont val="&quot;Helvetica Neue&quot;, Helvetica, Arial, sans-serif"/>
        <color rgb="FF1155CC"/>
        <sz val="11.0"/>
        <u/>
      </rPr>
      <t>Bubble Bobble (Asia) (En) (v1.1) (Whirlwind Manu) (LH31) (Pirate).zip</t>
    </r>
  </si>
  <si>
    <r>
      <rPr>
        <rFont val="&quot;Helvetica Neue&quot;, Helvetica, Arial, sans-serif"/>
        <color rgb="FF1155CC"/>
        <sz val="11.0"/>
        <u/>
      </rPr>
      <t>Bubble Bobble (Europe) (Virtual Console).zip</t>
    </r>
  </si>
  <si>
    <r>
      <rPr>
        <rFont val="&quot;Helvetica Neue&quot;, Helvetica, Arial, sans-serif"/>
        <color rgb="FF1155CC"/>
        <sz val="11.0"/>
        <u/>
      </rPr>
      <t>Bubble Bobble (Europe).zip</t>
    </r>
  </si>
  <si>
    <r>
      <rPr>
        <rFont val="&quot;Helvetica Neue&quot;, Helvetica, Arial, sans-serif"/>
        <color rgb="FF1155CC"/>
        <sz val="11.0"/>
        <u/>
      </rPr>
      <t>Bubble Bobble (USA) (Virtual Console).zip</t>
    </r>
  </si>
  <si>
    <r>
      <rPr>
        <rFont val="&quot;Helvetica Neue&quot;, Helvetica, Arial, sans-serif"/>
        <color rgb="FF1155CC"/>
        <sz val="11.0"/>
        <u/>
      </rPr>
      <t>Bubble Bobble (USA).zip</t>
    </r>
  </si>
  <si>
    <r>
      <rPr>
        <rFont val="&quot;Helvetica Neue&quot;, Helvetica, Arial, sans-serif"/>
        <color rgb="FF1155CC"/>
        <sz val="11.0"/>
        <u/>
      </rPr>
      <t>Bubble Bobble 2 (Japan).zip</t>
    </r>
  </si>
  <si>
    <r>
      <rPr>
        <rFont val="&quot;Helvetica Neue&quot;, Helvetica, Arial, sans-serif"/>
        <color rgb="FF1155CC"/>
        <sz val="11.0"/>
        <u/>
      </rPr>
      <t>Bubble Bobble Part 2 (USA).zip</t>
    </r>
  </si>
  <si>
    <r>
      <rPr>
        <rFont val="&quot;Helvetica Neue&quot;, Helvetica, Arial, sans-serif"/>
        <color rgb="FF1155CC"/>
        <sz val="11.0"/>
        <u/>
      </rPr>
      <t>Bucky O'Hare (Europe).zip</t>
    </r>
  </si>
  <si>
    <r>
      <rPr>
        <rFont val="&quot;Helvetica Neue&quot;, Helvetica, Arial, sans-serif"/>
        <color rgb="FF1155CC"/>
        <sz val="11.0"/>
        <u/>
      </rPr>
      <t>Bucky O'Hare (Japan).zip</t>
    </r>
  </si>
  <si>
    <r>
      <rPr>
        <rFont val="&quot;Helvetica Neue&quot;, Helvetica, Arial, sans-serif"/>
        <color rgb="FF1155CC"/>
        <sz val="11.0"/>
        <u/>
      </rPr>
      <t>Bucky O'Hare (USA).zip</t>
    </r>
  </si>
  <si>
    <r>
      <rPr>
        <rFont val="&quot;Helvetica Neue&quot;, Helvetica, Arial, sans-serif"/>
        <color rgb="FF1155CC"/>
        <sz val="11.0"/>
        <u/>
      </rPr>
      <t>BugTris (Korea) (En) (Unl).zip</t>
    </r>
  </si>
  <si>
    <r>
      <rPr>
        <rFont val="&quot;Helvetica Neue&quot;, Helvetica, Arial, sans-serif"/>
        <color rgb="FF1155CC"/>
        <sz val="11.0"/>
        <u/>
      </rPr>
      <t>Buggy Popper (Asia) (En) (KT 2136) (Aftermarket) (Pirate).zip</t>
    </r>
  </si>
  <si>
    <r>
      <rPr>
        <rFont val="&quot;Helvetica Neue&quot;, Helvetica, Arial, sans-serif"/>
        <color rgb="FF1155CC"/>
        <sz val="11.0"/>
        <u/>
      </rPr>
      <t>Buggy Popper (Japan).zip</t>
    </r>
  </si>
  <si>
    <r>
      <rPr>
        <rFont val="&quot;Helvetica Neue&quot;, Helvetica, Arial, sans-serif"/>
        <color rgb="FF1155CC"/>
        <sz val="11.0"/>
        <u/>
      </rPr>
      <t>Bugs Bunny Birthday Bash (USA) (Beta).zip</t>
    </r>
  </si>
  <si>
    <r>
      <rPr>
        <rFont val="&quot;Helvetica Neue&quot;, Helvetica, Arial, sans-serif"/>
        <color rgb="FF1155CC"/>
        <sz val="11.0"/>
        <u/>
      </rPr>
      <t>Bugs Bunny Birthday Blowout, The (USA).zip</t>
    </r>
  </si>
  <si>
    <r>
      <rPr>
        <rFont val="&quot;Helvetica Neue&quot;, Helvetica, Arial, sans-serif"/>
        <color rgb="FF1155CC"/>
        <sz val="11.0"/>
        <u/>
      </rPr>
      <t>Bugs Bunny Blowout, The (Europe).zip</t>
    </r>
  </si>
  <si>
    <r>
      <rPr>
        <rFont val="&quot;Helvetica Neue&quot;, Helvetica, Arial, sans-serif"/>
        <color rgb="FF1155CC"/>
        <sz val="11.0"/>
        <u/>
      </rPr>
      <t>Bugs Bunny Crazy Castle, The (USA).zip</t>
    </r>
  </si>
  <si>
    <r>
      <rPr>
        <rFont val="&quot;Helvetica Neue&quot;, Helvetica, Arial, sans-serif"/>
        <color rgb="FF1155CC"/>
        <sz val="11.0"/>
        <u/>
      </rPr>
      <t>Bugs Bunny Fun House (USA) (Beta).zip</t>
    </r>
  </si>
  <si>
    <r>
      <rPr>
        <rFont val="&quot;Helvetica Neue&quot;, Helvetica, Arial, sans-serif"/>
        <color rgb="FF1155CC"/>
        <sz val="11.0"/>
        <u/>
      </rPr>
      <t>BullyBoy 500-in-1 (World) (Aftermarket) (Pirate).zip</t>
    </r>
  </si>
  <si>
    <r>
      <rPr>
        <rFont val="&quot;Helvetica Neue&quot;, Helvetica, Arial, sans-serif"/>
        <color rgb="FF1155CC"/>
        <sz val="11.0"/>
        <u/>
      </rPr>
      <t>BullyBoy Super Game 402-in-1 (World) (Aftermarket) (Pirate).zip</t>
    </r>
  </si>
  <si>
    <r>
      <rPr>
        <rFont val="&quot;Helvetica Neue&quot;, Helvetica, Arial, sans-serif"/>
        <color rgb="FF1155CC"/>
        <sz val="11.0"/>
        <u/>
      </rPr>
      <t>Bump 'n' Jump (USA).zip</t>
    </r>
  </si>
  <si>
    <r>
      <rPr>
        <rFont val="&quot;Helvetica Neue&quot;, Helvetica, Arial, sans-serif"/>
        <color rgb="FF1155CC"/>
        <sz val="11.0"/>
        <u/>
      </rPr>
      <t>Burai Fighter (Europe).zip</t>
    </r>
  </si>
  <si>
    <r>
      <rPr>
        <rFont val="&quot;Helvetica Neue&quot;, Helvetica, Arial, sans-serif"/>
        <color rgb="FF1155CC"/>
        <sz val="11.0"/>
        <u/>
      </rPr>
      <t>Burai Fighter (Japan).zip</t>
    </r>
  </si>
  <si>
    <r>
      <rPr>
        <rFont val="&quot;Helvetica Neue&quot;, Helvetica, Arial, sans-serif"/>
        <color rgb="FF1155CC"/>
        <sz val="11.0"/>
        <u/>
      </rPr>
      <t>Burai Fighter (USA).zip</t>
    </r>
  </si>
  <si>
    <r>
      <rPr>
        <rFont val="&quot;Helvetica Neue&quot;, Helvetica, Arial, sans-serif"/>
        <color rgb="FF1155CC"/>
        <sz val="11.0"/>
        <u/>
      </rPr>
      <t>BurgerTime (Japan).zip</t>
    </r>
  </si>
  <si>
    <r>
      <rPr>
        <rFont val="&quot;Helvetica Neue&quot;, Helvetica, Arial, sans-serif"/>
        <color rgb="FF1155CC"/>
        <sz val="11.0"/>
        <u/>
      </rPr>
      <t>BurgerTime (USA).zip</t>
    </r>
  </si>
  <si>
    <r>
      <rPr>
        <rFont val="&quot;Helvetica Neue&quot;, Helvetica, Arial, sans-serif"/>
        <color rgb="FF1155CC"/>
        <sz val="11.0"/>
        <u/>
      </rPr>
      <t>Burn 'em Down (World) (Aftermarket) (Unl).zip</t>
    </r>
  </si>
  <si>
    <r>
      <rPr>
        <rFont val="&quot;Helvetica Neue&quot;, Helvetica, Arial, sans-serif"/>
        <color rgb="FF1155CC"/>
        <sz val="11.0"/>
        <u/>
      </rPr>
      <t>Burn 'em Down (World) (Demo) (2024-02-14) (Aftermarket) (Unl).zip</t>
    </r>
  </si>
  <si>
    <r>
      <rPr>
        <rFont val="&quot;Helvetica Neue&quot;, Helvetica, Arial, sans-serif"/>
        <color rgb="FF1155CC"/>
        <sz val="11.0"/>
        <u/>
      </rPr>
      <t>Burn 'em Down (World) (Demo) (2024-03-01) (Aftermarket) (Unl).zip</t>
    </r>
  </si>
  <si>
    <r>
      <rPr>
        <rFont val="&quot;Helvetica Neue&quot;, Helvetica, Arial, sans-serif"/>
        <color rgb="FF1155CC"/>
        <sz val="11.0"/>
        <u/>
      </rPr>
      <t>Business Wars (Japan).zip</t>
    </r>
  </si>
  <si>
    <r>
      <rPr>
        <rFont val="&quot;Helvetica Neue&quot;, Helvetica, Arial, sans-serif"/>
        <color rgb="FF1155CC"/>
        <sz val="11.0"/>
        <u/>
      </rPr>
      <t>Bust-A-Nut - The Flight of the Harbinger (USA) (Aftermarket) (Unl).zip</t>
    </r>
  </si>
  <si>
    <r>
      <rPr>
        <rFont val="&quot;Helvetica Neue&quot;, Helvetica, Arial, sans-serif"/>
        <color rgb="FF1155CC"/>
        <sz val="11.0"/>
        <u/>
      </rPr>
      <t>Bustina and the Search for Booty! (World) (v0.2a) (Demo) (Aftermarket) (Unl).zip</t>
    </r>
  </si>
  <si>
    <r>
      <rPr>
        <rFont val="&quot;Helvetica Neue&quot;, Helvetica, Arial, sans-serif"/>
        <color rgb="FF1155CC"/>
        <sz val="11.0"/>
        <u/>
      </rPr>
      <t>Button Smasher (World) (Aftermarket) (Unl).zip</t>
    </r>
  </si>
  <si>
    <r>
      <rPr>
        <rFont val="&quot;Helvetica Neue&quot;, Helvetica, Arial, sans-serif"/>
        <color rgb="FF1155CC"/>
        <sz val="11.0"/>
        <u/>
      </rPr>
      <t>Buzz &amp; Waldog (USA) (Proto) (Unl).zip</t>
    </r>
  </si>
  <si>
    <r>
      <rPr>
        <rFont val="&quot;Helvetica Neue&quot;, Helvetica, Arial, sans-serif"/>
        <color rgb="FF1155CC"/>
        <sz val="11.0"/>
        <u/>
      </rPr>
      <t>CORGS Simulator (World) (Aftermarket) (Unl) (Alt).zip</t>
    </r>
  </si>
  <si>
    <r>
      <rPr>
        <rFont val="&quot;Helvetica Neue&quot;, Helvetica, Arial, sans-serif"/>
        <color rgb="FF1155CC"/>
        <sz val="11.0"/>
        <u/>
      </rPr>
      <t>CORGS Simulator (World) (Aftermarket) (Unl).zip</t>
    </r>
  </si>
  <si>
    <r>
      <rPr>
        <rFont val="&quot;Helvetica Neue&quot;, Helvetica, Arial, sans-serif"/>
        <color rgb="FF1155CC"/>
        <sz val="11.0"/>
        <u/>
      </rPr>
      <t>CUBE (World) (v1.04) (Aftermarket) (Unl).zip</t>
    </r>
  </si>
  <si>
    <r>
      <rPr>
        <rFont val="&quot;Helvetica Neue&quot;, Helvetica, Arial, sans-serif"/>
        <color rgb="FF1155CC"/>
        <sz val="11.0"/>
        <u/>
      </rPr>
      <t>CUBE (World) (v1.05) (Aftermarket) (Unl).zip</t>
    </r>
  </si>
  <si>
    <r>
      <rPr>
        <rFont val="&quot;Helvetica Neue&quot;, Helvetica, Arial, sans-serif"/>
        <color rgb="FF1155CC"/>
        <sz val="11.0"/>
        <u/>
      </rPr>
      <t>CUBE (World) (v1.06) (Aftermarket) (Unl).zip</t>
    </r>
  </si>
  <si>
    <r>
      <rPr>
        <rFont val="&quot;Helvetica Neue&quot;, Helvetica, Arial, sans-serif"/>
        <color rgb="FF1155CC"/>
        <sz val="11.0"/>
        <u/>
      </rPr>
      <t>CUBE (World) (v1.07.3) (Aftermarket) (Unl).zip</t>
    </r>
  </si>
  <si>
    <r>
      <rPr>
        <rFont val="&quot;Helvetica Neue&quot;, Helvetica, Arial, sans-serif"/>
        <color rgb="FF1155CC"/>
        <sz val="11.0"/>
        <u/>
      </rPr>
      <t>CUBE (World) (v1.08.1) (Aftermarket) (Unl).zip</t>
    </r>
  </si>
  <si>
    <r>
      <rPr>
        <rFont val="&quot;Helvetica Neue&quot;, Helvetica, Arial, sans-serif"/>
        <color rgb="FF1155CC"/>
        <sz val="11.0"/>
        <u/>
      </rPr>
      <t>CYO (World) (Aftermarket) (Unl).zip</t>
    </r>
  </si>
  <si>
    <r>
      <rPr>
        <rFont val="&quot;Helvetica Neue&quot;, Helvetica, Arial, sans-serif"/>
        <color rgb="FF1155CC"/>
        <sz val="11.0"/>
        <u/>
      </rPr>
      <t>Cabal (USA).zip</t>
    </r>
  </si>
  <si>
    <r>
      <rPr>
        <rFont val="&quot;Helvetica Neue&quot;, Helvetica, Arial, sans-serif"/>
        <color rgb="FF1155CC"/>
        <sz val="11.0"/>
        <u/>
      </rPr>
      <t>Cadillac (Japan) (Sample).zip</t>
    </r>
  </si>
  <si>
    <r>
      <rPr>
        <rFont val="&quot;Helvetica Neue&quot;, Helvetica, Arial, sans-serif"/>
        <color rgb="FF1155CC"/>
        <sz val="11.0"/>
        <u/>
      </rPr>
      <t>Cadillac (Japan).zip</t>
    </r>
  </si>
  <si>
    <r>
      <rPr>
        <rFont val="&quot;Helvetica Neue&quot;, Helvetica, Arial, sans-serif"/>
        <color rgb="FF1155CC"/>
        <sz val="11.0"/>
        <u/>
      </rPr>
      <t>Caesars Palace (USA) (Beta 1).zip</t>
    </r>
  </si>
  <si>
    <r>
      <rPr>
        <rFont val="&quot;Helvetica Neue&quot;, Helvetica, Arial, sans-serif"/>
        <color rgb="FF1155CC"/>
        <sz val="11.0"/>
        <u/>
      </rPr>
      <t>Caesars Palace (USA) (Beta 2).zip</t>
    </r>
  </si>
  <si>
    <r>
      <rPr>
        <rFont val="&quot;Helvetica Neue&quot;, Helvetica, Arial, sans-serif"/>
        <color rgb="FF1155CC"/>
        <sz val="11.0"/>
        <u/>
      </rPr>
      <t>Caesars Palace (USA).zip</t>
    </r>
  </si>
  <si>
    <r>
      <rPr>
        <rFont val="&quot;Helvetica Neue&quot;, Helvetica, Arial, sans-serif"/>
        <color rgb="FF1155CC"/>
        <sz val="11.0"/>
        <u/>
      </rPr>
      <t>Caged Fury (World) (Proto) (Byte-Off 2020) (Aftermarket) (Unl).zip</t>
    </r>
  </si>
  <si>
    <r>
      <rPr>
        <rFont val="&quot;Helvetica Neue&quot;, Helvetica, Arial, sans-serif"/>
        <color rgb="FF1155CC"/>
        <sz val="11.0"/>
        <u/>
      </rPr>
      <t>Caishen Dao (China) (Unl).zip</t>
    </r>
  </si>
  <si>
    <r>
      <rPr>
        <rFont val="&quot;Helvetica Neue&quot;, Helvetica, Arial, sans-serif"/>
        <color rgb="FF1155CC"/>
        <sz val="11.0"/>
        <u/>
      </rPr>
      <t>California Games (Europe).zip</t>
    </r>
  </si>
  <si>
    <r>
      <rPr>
        <rFont val="&quot;Helvetica Neue&quot;, Helvetica, Arial, sans-serif"/>
        <color rgb="FF1155CC"/>
        <sz val="11.0"/>
        <u/>
      </rPr>
      <t>California Games (USA).zip</t>
    </r>
  </si>
  <si>
    <r>
      <rPr>
        <rFont val="&quot;Helvetica Neue&quot;, Helvetica, Arial, sans-serif"/>
        <color rgb="FF1155CC"/>
        <sz val="11.0"/>
        <u/>
      </rPr>
      <t>California Raisins - The Grape Escape (USA) (Proto 1).zip</t>
    </r>
  </si>
  <si>
    <r>
      <rPr>
        <rFont val="&quot;Helvetica Neue&quot;, Helvetica, Arial, sans-serif"/>
        <color rgb="FF1155CC"/>
        <sz val="11.0"/>
        <u/>
      </rPr>
      <t>California Raisins - The Grape Escape (USA) (Proto 2).zip</t>
    </r>
  </si>
  <si>
    <r>
      <rPr>
        <rFont val="&quot;Helvetica Neue&quot;, Helvetica, Arial, sans-serif"/>
        <color rgb="FF1155CC"/>
        <sz val="11.0"/>
        <u/>
      </rPr>
      <t>Caltron - 6 in 1 (USA) (Unl).zip</t>
    </r>
  </si>
  <si>
    <r>
      <rPr>
        <rFont val="&quot;Helvetica Neue&quot;, Helvetica, Arial, sans-serif"/>
        <color rgb="FF1155CC"/>
        <sz val="11.0"/>
        <u/>
      </rPr>
      <t>Caltron - 9 in 1 (USA) (Proto) (Unl).zip</t>
    </r>
  </si>
  <si>
    <r>
      <rPr>
        <rFont val="&quot;Helvetica Neue&quot;, Helvetica, Arial, sans-serif"/>
        <color rgb="FF1155CC"/>
        <sz val="11.0"/>
        <u/>
      </rPr>
      <t>Candelabra - Estoscerro (World) (Demo 1) (Aftermarket) (Unl).zip</t>
    </r>
  </si>
  <si>
    <r>
      <rPr>
        <rFont val="&quot;Helvetica Neue&quot;, Helvetica, Arial, sans-serif"/>
        <color rgb="FF1155CC"/>
        <sz val="11.0"/>
        <u/>
      </rPr>
      <t>Candelabra - Estoscerro (World) (Demo 2) (Aftermarket) (Unl).zip</t>
    </r>
  </si>
  <si>
    <r>
      <rPr>
        <rFont val="&quot;Helvetica Neue&quot;, Helvetica, Arial, sans-serif"/>
        <color rgb="FF1155CC"/>
        <sz val="11.0"/>
        <u/>
      </rPr>
      <t>Candelabra - Estoscerro (World) (Digital) (Aftermarket) (Unl).zip</t>
    </r>
  </si>
  <si>
    <r>
      <rPr>
        <rFont val="&quot;Helvetica Neue&quot;, Helvetica, Arial, sans-serif"/>
        <color rgb="FF1155CC"/>
        <sz val="11.0"/>
        <u/>
      </rPr>
      <t>Candyman - Be My Victim (World) (v0.12) (Aftermarket) (Unl).zip</t>
    </r>
  </si>
  <si>
    <r>
      <rPr>
        <rFont val="&quot;Helvetica Neue&quot;, Helvetica, Arial, sans-serif"/>
        <color rgb="FF1155CC"/>
        <sz val="11.0"/>
        <u/>
      </rPr>
      <t>Canyon Bomber (USA) (Atari Flashback) (Aftermarket) (Unl).zip</t>
    </r>
  </si>
  <si>
    <r>
      <rPr>
        <rFont val="&quot;Helvetica Neue&quot;, Helvetica, Arial, sans-serif"/>
        <color rgb="FF1155CC"/>
        <sz val="11.0"/>
        <u/>
      </rPr>
      <t>Capcom's Gold Medal Challenge '92 (Europe).zip</t>
    </r>
  </si>
  <si>
    <r>
      <rPr>
        <rFont val="&quot;Helvetica Neue&quot;, Helvetica, Arial, sans-serif"/>
        <color rgb="FF1155CC"/>
        <sz val="11.0"/>
        <u/>
      </rPr>
      <t>Capcom's Gold Medal Challenge '92 (USA).zip</t>
    </r>
  </si>
  <si>
    <r>
      <rPr>
        <rFont val="&quot;Helvetica Neue&quot;, Helvetica, Arial, sans-serif"/>
        <color rgb="FF1155CC"/>
        <sz val="11.0"/>
        <u/>
      </rPr>
      <t>Capcom Barcelona '92 (Japan).zip</t>
    </r>
  </si>
  <si>
    <r>
      <rPr>
        <rFont val="&quot;Helvetica Neue&quot;, Helvetica, Arial, sans-serif"/>
        <color rgb="FF1155CC"/>
        <sz val="11.0"/>
        <u/>
      </rPr>
      <t>Captain America and the Avengers (Australia).zip</t>
    </r>
  </si>
  <si>
    <r>
      <rPr>
        <rFont val="&quot;Helvetica Neue&quot;, Helvetica, Arial, sans-serif"/>
        <color rgb="FF1155CC"/>
        <sz val="11.0"/>
        <u/>
      </rPr>
      <t>Captain America and the Avengers (USA).zip</t>
    </r>
  </si>
  <si>
    <r>
      <rPr>
        <rFont val="&quot;Helvetica Neue&quot;, Helvetica, Arial, sans-serif"/>
        <color rgb="FF1155CC"/>
        <sz val="11.0"/>
        <u/>
      </rPr>
      <t>Captain Comic - The Adventure (Europe) (Unl).zip</t>
    </r>
  </si>
  <si>
    <r>
      <rPr>
        <rFont val="&quot;Helvetica Neue&quot;, Helvetica, Arial, sans-serif"/>
        <color rgb="FF1155CC"/>
        <sz val="11.0"/>
        <u/>
      </rPr>
      <t>Captain Comic - The Adventure (USA, Brazil) (En) (Unl).zip</t>
    </r>
  </si>
  <si>
    <r>
      <rPr>
        <rFont val="&quot;Helvetica Neue&quot;, Helvetica, Arial, sans-serif"/>
        <color rgb="FF1155CC"/>
        <sz val="11.0"/>
        <u/>
      </rPr>
      <t>Captain ED (Japan).zip</t>
    </r>
  </si>
  <si>
    <r>
      <rPr>
        <rFont val="&quot;Helvetica Neue&quot;, Helvetica, Arial, sans-serif"/>
        <color rgb="FF1155CC"/>
        <sz val="11.0"/>
        <u/>
      </rPr>
      <t>Captain Planet and the Planeteers (Asia) (En) (VT-3121) (Pirate).zip</t>
    </r>
  </si>
  <si>
    <r>
      <rPr>
        <rFont val="&quot;Helvetica Neue&quot;, Helvetica, Arial, sans-serif"/>
        <color rgb="FF1155CC"/>
        <sz val="11.0"/>
        <u/>
      </rPr>
      <t>Captain Planet and the Planeteers (Europe).zip</t>
    </r>
  </si>
  <si>
    <r>
      <rPr>
        <rFont val="&quot;Helvetica Neue&quot;, Helvetica, Arial, sans-serif"/>
        <color rgb="FF1155CC"/>
        <sz val="11.0"/>
        <u/>
      </rPr>
      <t>Captain Planet and the Planeteers (USA).zip</t>
    </r>
  </si>
  <si>
    <r>
      <rPr>
        <rFont val="&quot;Helvetica Neue&quot;, Helvetica, Arial, sans-serif"/>
        <color rgb="FF1155CC"/>
        <sz val="11.0"/>
        <u/>
      </rPr>
      <t>Captain Saver (Japan).zip</t>
    </r>
  </si>
  <si>
    <r>
      <rPr>
        <rFont val="&quot;Helvetica Neue&quot;, Helvetica, Arial, sans-serif"/>
        <color rgb="FF1155CC"/>
        <sz val="11.0"/>
        <u/>
      </rPr>
      <t>Captain Silver (Japan).zip</t>
    </r>
  </si>
  <si>
    <r>
      <rPr>
        <rFont val="&quot;Helvetica Neue&quot;, Helvetica, Arial, sans-serif"/>
        <color rgb="FF1155CC"/>
        <sz val="11.0"/>
        <u/>
      </rPr>
      <t>Captain Skyhawk (Europe).zip</t>
    </r>
  </si>
  <si>
    <r>
      <rPr>
        <rFont val="&quot;Helvetica Neue&quot;, Helvetica, Arial, sans-serif"/>
        <color rgb="FF1155CC"/>
        <sz val="11.0"/>
        <u/>
      </rPr>
      <t>Captain Skyhawk (Russia) (Pirate).zip</t>
    </r>
  </si>
  <si>
    <r>
      <rPr>
        <rFont val="&quot;Helvetica Neue&quot;, Helvetica, Arial, sans-serif"/>
        <color rgb="FF1155CC"/>
        <sz val="11.0"/>
        <u/>
      </rPr>
      <t>Captain Skyhawk (USA) (Rev 1).zip</t>
    </r>
  </si>
  <si>
    <r>
      <rPr>
        <rFont val="&quot;Helvetica Neue&quot;, Helvetica, Arial, sans-serif"/>
        <color rgb="FF1155CC"/>
        <sz val="11.0"/>
        <u/>
      </rPr>
      <t>Captain Skyhawk (USA).zip</t>
    </r>
  </si>
  <si>
    <r>
      <rPr>
        <rFont val="&quot;Helvetica Neue&quot;, Helvetica, Arial, sans-serif"/>
        <color rgb="FF1155CC"/>
        <sz val="11.0"/>
        <u/>
      </rPr>
      <t>Captain Tsubasa (Japan).zip</t>
    </r>
  </si>
  <si>
    <r>
      <rPr>
        <rFont val="&quot;Helvetica Neue&quot;, Helvetica, Arial, sans-serif"/>
        <color rgb="FF1155CC"/>
        <sz val="11.0"/>
        <u/>
      </rPr>
      <t>Captain Tsubasa II - Super Striker (Japan).zip</t>
    </r>
  </si>
  <si>
    <r>
      <rPr>
        <rFont val="&quot;Helvetica Neue&quot;, Helvetica, Arial, sans-serif"/>
        <color rgb="FF1155CC"/>
        <sz val="11.0"/>
        <u/>
      </rPr>
      <t>Carmilla (World) (Demo 1) (Aftermarket) (Unl).zip</t>
    </r>
  </si>
  <si>
    <r>
      <rPr>
        <rFont val="&quot;Helvetica Neue&quot;, Helvetica, Arial, sans-serif"/>
        <color rgb="FF1155CC"/>
        <sz val="11.0"/>
        <u/>
      </rPr>
      <t>Carmilla (World) (Demo 2) (Byte-Off 2024) (Aftermarket) (Unl).zip</t>
    </r>
  </si>
  <si>
    <r>
      <rPr>
        <rFont val="&quot;Helvetica Neue&quot;, Helvetica, Arial, sans-serif"/>
        <color rgb="FF1155CC"/>
        <sz val="11.0"/>
        <u/>
      </rPr>
      <t>Carpet Shark (World) (Aftermarket) (Unl).zip</t>
    </r>
  </si>
  <si>
    <r>
      <rPr>
        <rFont val="&quot;Helvetica Neue&quot;, Helvetica, Arial, sans-serif"/>
        <color rgb="FF1155CC"/>
        <sz val="11.0"/>
        <u/>
      </rPr>
      <t>Casino Derby (Japan).zip</t>
    </r>
  </si>
  <si>
    <r>
      <rPr>
        <rFont val="&quot;Helvetica Neue&quot;, Helvetica, Arial, sans-serif"/>
        <color rgb="FF1155CC"/>
        <sz val="11.0"/>
        <u/>
      </rPr>
      <t>Casino Kid (USA).zip</t>
    </r>
  </si>
  <si>
    <r>
      <rPr>
        <rFont val="&quot;Helvetica Neue&quot;, Helvetica, Arial, sans-serif"/>
        <color rgb="FF1155CC"/>
        <sz val="11.0"/>
        <u/>
      </rPr>
      <t>Casino Kid II (USA).zip</t>
    </r>
  </si>
  <si>
    <r>
      <rPr>
        <rFont val="&quot;Helvetica Neue&quot;, Helvetica, Arial, sans-serif"/>
        <color rgb="FF1155CC"/>
        <sz val="11.0"/>
        <u/>
      </rPr>
      <t>Castelian (Europe).zip</t>
    </r>
  </si>
  <si>
    <r>
      <rPr>
        <rFont val="&quot;Helvetica Neue&quot;, Helvetica, Arial, sans-serif"/>
        <color rgb="FF1155CC"/>
        <sz val="11.0"/>
        <u/>
      </rPr>
      <t>Castelian (USA).zip</t>
    </r>
  </si>
  <si>
    <r>
      <rPr>
        <rFont val="&quot;Helvetica Neue&quot;, Helvetica, Arial, sans-serif"/>
        <color rgb="FF1155CC"/>
        <sz val="11.0"/>
        <u/>
      </rPr>
      <t>Castle Excellent (Japan).zip</t>
    </r>
  </si>
  <si>
    <r>
      <rPr>
        <rFont val="&quot;Helvetica Neue&quot;, Helvetica, Arial, sans-serif"/>
        <color rgb="FF1155CC"/>
        <sz val="11.0"/>
        <u/>
      </rPr>
      <t>Castle Quest (Japan).zip</t>
    </r>
  </si>
  <si>
    <r>
      <rPr>
        <rFont val="&quot;Helvetica Neue&quot;, Helvetica, Arial, sans-serif"/>
        <color rgb="FF1155CC"/>
        <sz val="11.0"/>
        <u/>
      </rPr>
      <t>Castle of Deceit (USA) (Unl).zip</t>
    </r>
  </si>
  <si>
    <r>
      <rPr>
        <rFont val="&quot;Helvetica Neue&quot;, Helvetica, Arial, sans-serif"/>
        <color rgb="FF1155CC"/>
        <sz val="11.0"/>
        <u/>
      </rPr>
      <t>Castle of Dragon (USA).zip</t>
    </r>
  </si>
  <si>
    <r>
      <rPr>
        <rFont val="&quot;Helvetica Neue&quot;, Helvetica, Arial, sans-serif"/>
        <color rgb="FF1155CC"/>
        <sz val="11.0"/>
        <u/>
      </rPr>
      <t>Castlequest (USA).zip</t>
    </r>
  </si>
  <si>
    <r>
      <rPr>
        <rFont val="&quot;Helvetica Neue&quot;, Helvetica, Arial, sans-serif"/>
        <color rgb="FF1155CC"/>
        <sz val="11.0"/>
        <u/>
      </rPr>
      <t>Castlevania (Europe) (Virtual Console).zip</t>
    </r>
  </si>
  <si>
    <r>
      <rPr>
        <rFont val="&quot;Helvetica Neue&quot;, Helvetica, Arial, sans-serif"/>
        <color rgb="FF1155CC"/>
        <sz val="11.0"/>
        <u/>
      </rPr>
      <t>Castlevania (Europe).zip</t>
    </r>
  </si>
  <si>
    <r>
      <rPr>
        <rFont val="&quot;Helvetica Neue&quot;, Helvetica, Arial, sans-serif"/>
        <color rgb="FF1155CC"/>
        <sz val="11.0"/>
        <u/>
      </rPr>
      <t>Castlevania (USA) (Rev 1) (Virtual Console).zip</t>
    </r>
  </si>
  <si>
    <r>
      <rPr>
        <rFont val="&quot;Helvetica Neue&quot;, Helvetica, Arial, sans-serif"/>
        <color rgb="FF1155CC"/>
        <sz val="11.0"/>
        <u/>
      </rPr>
      <t>Castlevania (USA) (Rev 1).zip</t>
    </r>
  </si>
  <si>
    <r>
      <rPr>
        <rFont val="&quot;Helvetica Neue&quot;, Helvetica, Arial, sans-serif"/>
        <color rgb="FF1155CC"/>
        <sz val="11.0"/>
        <u/>
      </rPr>
      <t>Castlevania (USA).zip</t>
    </r>
  </si>
  <si>
    <r>
      <rPr>
        <rFont val="&quot;Helvetica Neue&quot;, Helvetica, Arial, sans-serif"/>
        <color rgb="FF1155CC"/>
        <sz val="11.0"/>
        <u/>
      </rPr>
      <t>Castlevania (World) (Castlevania Anniversary Collection).zip</t>
    </r>
  </si>
  <si>
    <r>
      <rPr>
        <rFont val="&quot;Helvetica Neue&quot;, Helvetica, Arial, sans-serif"/>
        <color rgb="FF1155CC"/>
        <sz val="11.0"/>
        <u/>
      </rPr>
      <t>Castlevania (World) (Konami Collector's Series) (Unl).zip</t>
    </r>
  </si>
  <si>
    <r>
      <rPr>
        <rFont val="&quot;Helvetica Neue&quot;, Helvetica, Arial, sans-serif"/>
        <color rgb="FF1155CC"/>
        <sz val="11.0"/>
        <u/>
      </rPr>
      <t>Castlevania II - Simon's Quest (Europe).zip</t>
    </r>
  </si>
  <si>
    <r>
      <rPr>
        <rFont val="&quot;Helvetica Neue&quot;, Helvetica, Arial, sans-serif"/>
        <color rgb="FF1155CC"/>
        <sz val="11.0"/>
        <u/>
      </rPr>
      <t>Castlevania II - Simon's Quest (USA).zip</t>
    </r>
  </si>
  <si>
    <r>
      <rPr>
        <rFont val="&quot;Helvetica Neue&quot;, Helvetica, Arial, sans-serif"/>
        <color rgb="FF1155CC"/>
        <sz val="11.0"/>
        <u/>
      </rPr>
      <t>Castlevania II - Simon's Quest (World) (Castlevania Anniversary Collection).zip</t>
    </r>
  </si>
  <si>
    <r>
      <rPr>
        <rFont val="&quot;Helvetica Neue&quot;, Helvetica, Arial, sans-serif"/>
        <color rgb="FF1155CC"/>
        <sz val="11.0"/>
        <u/>
      </rPr>
      <t>Castlevania II - Simon's Quest (World) (Konami Collector's Series) (Unl).zip</t>
    </r>
  </si>
  <si>
    <r>
      <rPr>
        <rFont val="&quot;Helvetica Neue&quot;, Helvetica, Arial, sans-serif"/>
        <color rgb="FF1155CC"/>
        <sz val="11.0"/>
        <u/>
      </rPr>
      <t>Castlevania III - Dracula's Curse (Europe) (Wii Virtual Console).zip</t>
    </r>
  </si>
  <si>
    <r>
      <rPr>
        <rFont val="&quot;Helvetica Neue&quot;, Helvetica, Arial, sans-serif"/>
        <color rgb="FF1155CC"/>
        <sz val="11.0"/>
        <u/>
      </rPr>
      <t>Castlevania III - Dracula's Curse (Europe).zip</t>
    </r>
  </si>
  <si>
    <r>
      <rPr>
        <rFont val="&quot;Helvetica Neue&quot;, Helvetica, Arial, sans-serif"/>
        <color rgb="FF1155CC"/>
        <sz val="11.0"/>
        <u/>
      </rPr>
      <t>Castlevania III - Dracula's Curse (USA).zip</t>
    </r>
  </si>
  <si>
    <r>
      <rPr>
        <rFont val="&quot;Helvetica Neue&quot;, Helvetica, Arial, sans-serif"/>
        <color rgb="FF1155CC"/>
        <sz val="11.0"/>
        <u/>
      </rPr>
      <t>Castlevania III - Dracula's Curse (USA, Europe) (USA Wii Virtual Console, Wii U Virtual Console).zip</t>
    </r>
  </si>
  <si>
    <r>
      <rPr>
        <rFont val="&quot;Helvetica Neue&quot;, Helvetica, Arial, sans-serif"/>
        <color rgb="FF1155CC"/>
        <sz val="11.0"/>
        <u/>
      </rPr>
      <t>Castlevania III - Dracula's Curse (World) (Castlevania Anniversary Collection).zip</t>
    </r>
  </si>
  <si>
    <r>
      <rPr>
        <rFont val="&quot;Helvetica Neue&quot;, Helvetica, Arial, sans-serif"/>
        <color rgb="FF1155CC"/>
        <sz val="11.0"/>
        <u/>
      </rPr>
      <t>Castlevania III - Dracula's Curse (World) (Konami Collector's Series) (Unl).zip</t>
    </r>
  </si>
  <si>
    <r>
      <rPr>
        <rFont val="&quot;Helvetica Neue&quot;, Helvetica, Arial, sans-serif"/>
        <color rgb="FF1155CC"/>
        <sz val="11.0"/>
        <u/>
      </rPr>
      <t>Cat Hero (World) (Proto) (2023-08-24) (Aftermarket) (Unl).zip</t>
    </r>
  </si>
  <si>
    <r>
      <rPr>
        <rFont val="&quot;Helvetica Neue&quot;, Helvetica, Arial, sans-serif"/>
        <color rgb="FF1155CC"/>
        <sz val="11.0"/>
        <u/>
      </rPr>
      <t>Cat Hero (World) (Proto) (2023-08-31) (Aftermarket) (Unl).zip</t>
    </r>
  </si>
  <si>
    <r>
      <rPr>
        <rFont val="&quot;Helvetica Neue&quot;, Helvetica, Arial, sans-serif"/>
        <color rgb="FF1155CC"/>
        <sz val="11.0"/>
        <u/>
      </rPr>
      <t>Cat Killer (World) (Demo 1) (Aftermarket) (Unl).zip</t>
    </r>
  </si>
  <si>
    <r>
      <rPr>
        <rFont val="&quot;Helvetica Neue&quot;, Helvetica, Arial, sans-serif"/>
        <color rgb="FF1155CC"/>
        <sz val="11.0"/>
        <u/>
      </rPr>
      <t>Cat Killer (World) (Demo 2) (Aftermarket) (Unl).zip</t>
    </r>
  </si>
  <si>
    <r>
      <rPr>
        <rFont val="&quot;Helvetica Neue&quot;, Helvetica, Arial, sans-serif"/>
        <color rgb="FF1155CC"/>
        <sz val="11.0"/>
        <u/>
      </rPr>
      <t>Cat Ninden Teyandee (Japan).zip</t>
    </r>
  </si>
  <si>
    <r>
      <rPr>
        <rFont val="&quot;Helvetica Neue&quot;, Helvetica, Arial, sans-serif"/>
        <color rgb="FF1155CC"/>
        <sz val="11.0"/>
        <u/>
      </rPr>
      <t>Catmercs - Big Bug Invasion (World) (Proto) (Aftermarket) (Unl).zip</t>
    </r>
  </si>
  <si>
    <r>
      <rPr>
        <rFont val="&quot;Helvetica Neue&quot;, Helvetica, Arial, sans-serif"/>
        <color rgb="FF1155CC"/>
        <sz val="11.0"/>
        <u/>
      </rPr>
      <t>Catventure - The Red Cat Quest (World) (Demo) (2023-10-23) (Aftermarket) (Unl).zip</t>
    </r>
  </si>
  <si>
    <r>
      <rPr>
        <rFont val="&quot;Helvetica Neue&quot;, Helvetica, Arial, sans-serif"/>
        <color rgb="FF1155CC"/>
        <sz val="11.0"/>
        <u/>
      </rPr>
      <t>Catventure - The Red Cat Quest (World) (Demo) (2023-11-17) (Aftermarket) (Unl).zip</t>
    </r>
  </si>
  <si>
    <r>
      <rPr>
        <rFont val="&quot;Helvetica Neue&quot;, Helvetica, Arial, sans-serif"/>
        <color rgb="FF1155CC"/>
        <sz val="11.0"/>
        <u/>
      </rPr>
      <t>Cave Driller (World) (v2.0) (Aftermarket) (Unl).zip</t>
    </r>
  </si>
  <si>
    <r>
      <rPr>
        <rFont val="&quot;Helvetica Neue&quot;, Helvetica, Arial, sans-serif"/>
        <color rgb="FF1155CC"/>
        <sz val="11.0"/>
        <u/>
      </rPr>
      <t>Cave Driller (World) (v2.2) (Aftermarket) (Unl).zip</t>
    </r>
  </si>
  <si>
    <r>
      <rPr>
        <rFont val="&quot;Helvetica Neue&quot;, Helvetica, Arial, sans-serif"/>
        <color rgb="FF1155CC"/>
        <sz val="11.0"/>
        <u/>
      </rPr>
      <t>Cave Driller (World) (v3.0) (Aftermarket) (Unl).zip</t>
    </r>
  </si>
  <si>
    <r>
      <rPr>
        <rFont val="&quot;Helvetica Neue&quot;, Helvetica, Arial, sans-serif"/>
        <color rgb="FF1155CC"/>
        <sz val="11.0"/>
        <u/>
      </rPr>
      <t>Caveman Games (USA).zip</t>
    </r>
  </si>
  <si>
    <r>
      <rPr>
        <rFont val="&quot;Helvetica Neue&quot;, Helvetica, Arial, sans-serif"/>
        <color rgb="FF1155CC"/>
        <sz val="11.0"/>
        <u/>
      </rPr>
      <t>Cell, The (World) (Demo) (Aftermarket) (Unl).zip</t>
    </r>
  </si>
  <si>
    <r>
      <rPr>
        <rFont val="&quot;Helvetica Neue&quot;, Helvetica, Arial, sans-serif"/>
        <color rgb="FF1155CC"/>
        <sz val="11.0"/>
        <u/>
      </rPr>
      <t>Cemetery (World) (Demo) (Byte-Off 2022) (Aftermarket) (Unl).zip</t>
    </r>
  </si>
  <si>
    <r>
      <rPr>
        <rFont val="&quot;Helvetica Neue&quot;, Helvetica, Arial, sans-serif"/>
        <color rgb="FF1155CC"/>
        <sz val="11.0"/>
        <u/>
      </rPr>
      <t>Centipede (USA) (Atari Flashback) (Aftermarket) (Unl).zip</t>
    </r>
  </si>
  <si>
    <r>
      <rPr>
        <rFont val="&quot;Helvetica Neue&quot;, Helvetica, Arial, sans-serif"/>
        <color rgb="FF1155CC"/>
        <sz val="11.0"/>
        <u/>
      </rPr>
      <t>Cha Cha Cha (World) (Aftermarket) (Unl).zip</t>
    </r>
  </si>
  <si>
    <r>
      <rPr>
        <rFont val="&quot;Helvetica Neue&quot;, Helvetica, Arial, sans-serif"/>
        <color rgb="FF1155CC"/>
        <sz val="11.0"/>
        <u/>
      </rPr>
      <t>Chack'n Pop (Japan).zip</t>
    </r>
  </si>
  <si>
    <r>
      <rPr>
        <rFont val="&quot;Helvetica Neue&quot;, Helvetica, Arial, sans-serif"/>
        <color rgb="FF1155CC"/>
        <sz val="11.0"/>
        <u/>
      </rPr>
      <t>Challenge of the Dragon (Asia) (En) (Sachen) (Unl).zip</t>
    </r>
  </si>
  <si>
    <r>
      <rPr>
        <rFont val="&quot;Helvetica Neue&quot;, Helvetica, Arial, sans-serif"/>
        <color rgb="FF1155CC"/>
        <sz val="11.0"/>
        <u/>
      </rPr>
      <t>Challenge of the Dragon (USA) (Color Dreams) (Unl).zip</t>
    </r>
  </si>
  <si>
    <r>
      <rPr>
        <rFont val="&quot;Helvetica Neue&quot;, Helvetica, Arial, sans-serif"/>
        <color rgb="FF1155CC"/>
        <sz val="11.0"/>
        <u/>
      </rPr>
      <t>Challenger (Japan).zip</t>
    </r>
  </si>
  <si>
    <r>
      <rPr>
        <rFont val="&quot;Helvetica Neue&quot;, Helvetica, Arial, sans-serif"/>
        <color rgb="FF1155CC"/>
        <sz val="11.0"/>
        <u/>
      </rPr>
      <t>Champion Cassette 2-in-1 (Asia) (En) (AS300) (Pirate).zip</t>
    </r>
  </si>
  <si>
    <r>
      <rPr>
        <rFont val="&quot;Helvetica Neue&quot;, Helvetica, Arial, sans-serif"/>
        <color rgb="FF1155CC"/>
        <sz val="11.0"/>
        <u/>
      </rPr>
      <t>Championship 2015 (World) (Beta) (www.retroPLAYER.nl) (Aftermarket) (Pirate).zip</t>
    </r>
  </si>
  <si>
    <r>
      <rPr>
        <rFont val="&quot;Helvetica Neue&quot;, Helvetica, Arial, sans-serif"/>
        <color rgb="FF1155CC"/>
        <sz val="11.0"/>
        <u/>
      </rPr>
      <t>Championship 2015 (World) (www.retroPLAYER.nl) (Aftermarket) (Pirate).zip</t>
    </r>
  </si>
  <si>
    <r>
      <rPr>
        <rFont val="&quot;Helvetica Neue&quot;, Helvetica, Arial, sans-serif"/>
        <color rgb="FF1155CC"/>
        <sz val="11.0"/>
        <u/>
      </rPr>
      <t>Championship Bowling (Japan).zip</t>
    </r>
  </si>
  <si>
    <r>
      <rPr>
        <rFont val="&quot;Helvetica Neue&quot;, Helvetica, Arial, sans-serif"/>
        <color rgb="FF1155CC"/>
        <sz val="11.0"/>
        <u/>
      </rPr>
      <t>Championship Bowling (USA).zip</t>
    </r>
  </si>
  <si>
    <r>
      <rPr>
        <rFont val="&quot;Helvetica Neue&quot;, Helvetica, Arial, sans-serif"/>
        <color rgb="FF1155CC"/>
        <sz val="11.0"/>
        <u/>
      </rPr>
      <t>Championship Lode Runner (Japan).zip</t>
    </r>
  </si>
  <si>
    <r>
      <rPr>
        <rFont val="&quot;Helvetica Neue&quot;, Helvetica, Arial, sans-serif"/>
        <color rgb="FF1155CC"/>
        <sz val="11.0"/>
        <u/>
      </rPr>
      <t>Championship Pool (USA).zip</t>
    </r>
  </si>
  <si>
    <r>
      <rPr>
        <rFont val="&quot;Helvetica Neue&quot;, Helvetica, Arial, sans-serif"/>
        <color rgb="FF1155CC"/>
        <sz val="11.0"/>
        <u/>
      </rPr>
      <t>Championship Rally (Europe).zip</t>
    </r>
  </si>
  <si>
    <r>
      <rPr>
        <rFont val="&quot;Helvetica Neue&quot;, Helvetica, Arial, sans-serif"/>
        <color rgb="FF1155CC"/>
        <sz val="11.0"/>
        <u/>
      </rPr>
      <t>Chao Keji He Ka 76-in-1 (China) (En) (Tsang Hai) (Pirate).zip</t>
    </r>
  </si>
  <si>
    <r>
      <rPr>
        <rFont val="&quot;Helvetica Neue&quot;, Helvetica, Arial, sans-serif"/>
        <color rgb="FF1155CC"/>
        <sz val="11.0"/>
        <u/>
      </rPr>
      <t>Chao Qiang Gedou Jizhan Pian (Asia) (En,Ja,Zh) (JY-227) (Aftermarket) (Pirate).zip</t>
    </r>
  </si>
  <si>
    <r>
      <rPr>
        <rFont val="&quot;Helvetica Neue&quot;, Helvetica, Arial, sans-serif"/>
        <color rgb="FF1155CC"/>
        <sz val="11.0"/>
        <u/>
      </rPr>
      <t>Chaoji Da Fuweng (China) (Unl).zip</t>
    </r>
  </si>
  <si>
    <r>
      <rPr>
        <rFont val="&quot;Helvetica Neue&quot;, Helvetica, Arial, sans-serif"/>
        <color rgb="FF1155CC"/>
        <sz val="11.0"/>
        <u/>
      </rPr>
      <t>Chaoji Dazhanlue (China) (0100703) (Pirate).zip</t>
    </r>
  </si>
  <si>
    <r>
      <rPr>
        <rFont val="&quot;Helvetica Neue&quot;, Helvetica, Arial, sans-serif"/>
        <color rgb="FF1155CC"/>
        <sz val="11.0"/>
        <u/>
      </rPr>
      <t>Chaoji Dazhanlue (China) (970487) (Pirate).zip</t>
    </r>
  </si>
  <si>
    <r>
      <rPr>
        <rFont val="&quot;Helvetica Neue&quot;, Helvetica, Arial, sans-serif"/>
        <color rgb="FF1155CC"/>
        <sz val="11.0"/>
        <u/>
      </rPr>
      <t>Chaoji Jiqiren Dazhan A (China) (Aftermarket) (Pirate).zip</t>
    </r>
  </si>
  <si>
    <r>
      <rPr>
        <rFont val="&quot;Helvetica Neue&quot;, Helvetica, Arial, sans-serif"/>
        <color rgb="FF1155CC"/>
        <sz val="11.0"/>
        <u/>
      </rPr>
      <t>Chaoji Zhan Hun - Super Contra 7 (China) (960418) (Pirate).zip</t>
    </r>
  </si>
  <si>
    <r>
      <rPr>
        <rFont val="&quot;Helvetica Neue&quot;, Helvetica, Arial, sans-serif"/>
        <color rgb="FF1155CC"/>
        <sz val="11.0"/>
        <u/>
      </rPr>
      <t>Chaoji Zhan Hun - Super Contra 7 (China) (Pirate).zip</t>
    </r>
  </si>
  <si>
    <r>
      <rPr>
        <rFont val="&quot;Helvetica Neue&quot;, Helvetica, Arial, sans-serif"/>
        <color rgb="FF1155CC"/>
        <sz val="11.0"/>
        <u/>
      </rPr>
      <t>Chaoren Duizhang (Super Man) (Asia) (En) (Pirate).zip</t>
    </r>
  </si>
  <si>
    <r>
      <rPr>
        <rFont val="&quot;Helvetica Neue&quot;, Helvetica, Arial, sans-serif"/>
        <color rgb="FF1155CC"/>
        <sz val="11.0"/>
        <u/>
      </rPr>
      <t>Chaos Between Realms (World) (v0.0) (Demo) (2020-09-20) (Byte-Off 2020) (Aftermarket) (Unl).zip</t>
    </r>
  </si>
  <si>
    <r>
      <rPr>
        <rFont val="&quot;Helvetica Neue&quot;, Helvetica, Arial, sans-serif"/>
        <color rgb="FF1155CC"/>
        <sz val="11.0"/>
        <u/>
      </rPr>
      <t>Chaos Between Realms (World) (v0.1) (Demo) (2021-02-22) (Aftermarket) (Unl).zip</t>
    </r>
  </si>
  <si>
    <r>
      <rPr>
        <rFont val="&quot;Helvetica Neue&quot;, Helvetica, Arial, sans-serif"/>
        <color rgb="FF1155CC"/>
        <sz val="11.0"/>
        <u/>
      </rPr>
      <t>Chaos Between Realms - Mission to Midwest Gaming Classic 2023 (World) (Aftermarket) (Unl).zip</t>
    </r>
  </si>
  <si>
    <r>
      <rPr>
        <rFont val="&quot;Helvetica Neue&quot;, Helvetica, Arial, sans-serif"/>
        <color rgb="FF1155CC"/>
        <sz val="11.0"/>
        <u/>
      </rPr>
      <t>Chaos World (Japan).zip</t>
    </r>
  </si>
  <si>
    <r>
      <rPr>
        <rFont val="&quot;Helvetica Neue&quot;, Helvetica, Arial, sans-serif"/>
        <color rgb="FF1155CC"/>
        <sz val="11.0"/>
        <u/>
      </rPr>
      <t>Chaosu Hanma - The Hummer (Asia) (En) (Pirate).zip</t>
    </r>
  </si>
  <si>
    <r>
      <rPr>
        <rFont val="&quot;Helvetica Neue&quot;, Helvetica, Arial, sans-serif"/>
        <color rgb="FF1155CC"/>
        <sz val="11.0"/>
        <u/>
      </rPr>
      <t>Chaoyiliu Yan Shan Bei Weiqi (Asia) (Pirate).zip</t>
    </r>
  </si>
  <si>
    <r>
      <rPr>
        <rFont val="&quot;Helvetica Neue&quot;, Helvetica, Arial, sans-serif"/>
        <color rgb="FF1155CC"/>
        <sz val="11.0"/>
        <u/>
      </rPr>
      <t>Chase (World) (v1.0) (Aftermarket) (Unl).zip</t>
    </r>
  </si>
  <si>
    <r>
      <rPr>
        <rFont val="&quot;Helvetica Neue&quot;, Helvetica, Arial, sans-serif"/>
        <color rgb="FF1155CC"/>
        <sz val="11.0"/>
        <u/>
      </rPr>
      <t>Chase (World) (v1.1) (Aftermarket) (Unl).zip</t>
    </r>
  </si>
  <si>
    <r>
      <rPr>
        <rFont val="&quot;Helvetica Neue&quot;, Helvetica, Arial, sans-serif"/>
        <color rgb="FF1155CC"/>
        <sz val="11.0"/>
        <u/>
      </rPr>
      <t>Chase (World) (v1.2) (Aftermarket) (Unl).zip</t>
    </r>
  </si>
  <si>
    <r>
      <rPr>
        <rFont val="&quot;Helvetica Neue&quot;, Helvetica, Arial, sans-serif"/>
        <color rgb="FF1155CC"/>
        <sz val="11.0"/>
        <u/>
      </rPr>
      <t>Chasing Bottaflies (World) (2024-02-04) (Aftermarket) (Unl).zip</t>
    </r>
  </si>
  <si>
    <r>
      <rPr>
        <rFont val="&quot;Helvetica Neue&quot;, Helvetica, Arial, sans-serif"/>
        <color rgb="FF1155CC"/>
        <sz val="11.0"/>
        <u/>
      </rPr>
      <t>Chasing Bottaflies (World) (2024-02-05) (Aftermarket) (Unl).zip</t>
    </r>
  </si>
  <si>
    <r>
      <rPr>
        <rFont val="&quot;Helvetica Neue&quot;, Helvetica, Arial, sans-serif"/>
        <color rgb="FF1155CC"/>
        <sz val="11.0"/>
        <u/>
      </rPr>
      <t>Chasse aux Pipayons, La (World) (Fr) (2024-02-02) (Aftermarket) (Unl).zip</t>
    </r>
  </si>
  <si>
    <r>
      <rPr>
        <rFont val="&quot;Helvetica Neue&quot;, Helvetica, Arial, sans-serif"/>
        <color rgb="FF1155CC"/>
        <sz val="11.0"/>
        <u/>
      </rPr>
      <t>Chasse aux Pipayons, La (World) (Fr) (2024-02-04) (Aftermarket) (Unl).zip</t>
    </r>
  </si>
  <si>
    <r>
      <rPr>
        <rFont val="&quot;Helvetica Neue&quot;, Helvetica, Arial, sans-serif"/>
        <color rgb="FF1155CC"/>
        <sz val="11.0"/>
        <u/>
      </rPr>
      <t>Che-Man (World) (En,De,Es) (Aftermarket) (Unl).zip</t>
    </r>
  </si>
  <si>
    <r>
      <rPr>
        <rFont val="&quot;Helvetica Neue&quot;, Helvetica, Arial, sans-serif"/>
        <color rgb="FF1155CC"/>
        <sz val="11.0"/>
        <u/>
      </rPr>
      <t>Cheetahmen II (USA) (Unl).zip</t>
    </r>
  </si>
  <si>
    <r>
      <rPr>
        <rFont val="&quot;Helvetica Neue&quot;, Helvetica, Arial, sans-serif"/>
        <color rgb="FF1155CC"/>
        <sz val="11.0"/>
        <u/>
      </rPr>
      <t>Chengjisi Han (Genghis Khan) (China) (Aftermarket) (Unl).zip</t>
    </r>
  </si>
  <si>
    <r>
      <rPr>
        <rFont val="&quot;Helvetica Neue&quot;, Helvetica, Arial, sans-serif"/>
        <color rgb="FF1155CC"/>
        <sz val="11.0"/>
        <u/>
      </rPr>
      <t>Cheril Perils Classic (World) (Aftermarket) (Unl).zip</t>
    </r>
  </si>
  <si>
    <r>
      <rPr>
        <rFont val="&quot;Helvetica Neue&quot;, Helvetica, Arial, sans-serif"/>
        <color rgb="FF1155CC"/>
        <sz val="11.0"/>
        <u/>
      </rPr>
      <t>Cheril Perils Classic (World) (Beta) (Aftermarket) (Unl).zip</t>
    </r>
  </si>
  <si>
    <r>
      <rPr>
        <rFont val="&quot;Helvetica Neue&quot;, Helvetica, Arial, sans-serif"/>
        <color rgb="FF1155CC"/>
        <sz val="11.0"/>
        <u/>
      </rPr>
      <t>Cheril in Cadaverion (World) (Aftermarket) (Unl).zip</t>
    </r>
  </si>
  <si>
    <r>
      <rPr>
        <rFont val="&quot;Helvetica Neue&quot;, Helvetica, Arial, sans-serif"/>
        <color rgb="FF1155CC"/>
        <sz val="11.0"/>
        <u/>
      </rPr>
      <t>Cheril in the Cave (World) (En) (Aftermarket) (Unl).zip</t>
    </r>
  </si>
  <si>
    <r>
      <rPr>
        <rFont val="&quot;Helvetica Neue&quot;, Helvetica, Arial, sans-serif"/>
        <color rgb="FF1155CC"/>
        <sz val="11.0"/>
        <u/>
      </rPr>
      <t>Cheril in the Cave (World) (Es) (Aftermarket) (Unl).zip</t>
    </r>
  </si>
  <si>
    <r>
      <rPr>
        <rFont val="&quot;Helvetica Neue&quot;, Helvetica, Arial, sans-serif"/>
        <color rgb="FF1155CC"/>
        <sz val="11.0"/>
        <u/>
      </rPr>
      <t>Cheril the Goddess (World) (NESDev 2016) (Aftermarket) (Unl) (Alt).zip</t>
    </r>
  </si>
  <si>
    <r>
      <rPr>
        <rFont val="&quot;Helvetica Neue&quot;, Helvetica, Arial, sans-serif"/>
        <color rgb="FF1155CC"/>
        <sz val="11.0"/>
        <u/>
      </rPr>
      <t>Cheril the Goddess (World) (NESDev 2016) (Aftermarket) (Unl).zip</t>
    </r>
  </si>
  <si>
    <r>
      <rPr>
        <rFont val="&quot;Helvetica Neue&quot;, Helvetica, Arial, sans-serif"/>
        <color rgb="FF1155CC"/>
        <sz val="11.0"/>
        <u/>
      </rPr>
      <t>Cheril the Goddess (World) (v1.1) (Aftermarket) (Unl).zip</t>
    </r>
  </si>
  <si>
    <r>
      <rPr>
        <rFont val="&quot;Helvetica Neue&quot;, Helvetica, Arial, sans-serif"/>
        <color rgb="FF1155CC"/>
        <sz val="11.0"/>
        <u/>
      </rPr>
      <t>Cheril the Goddess (World) (v1.2) (Aftermarket) (Unl).zip</t>
    </r>
  </si>
  <si>
    <r>
      <rPr>
        <rFont val="&quot;Helvetica Neue&quot;, Helvetica, Arial, sans-serif"/>
        <color rgb="FF1155CC"/>
        <sz val="11.0"/>
        <u/>
      </rPr>
      <t>Cheril the Goddess (World) (v1.3) (Aftermarket) (Unl).zip</t>
    </r>
  </si>
  <si>
    <r>
      <rPr>
        <rFont val="&quot;Helvetica Neue&quot;, Helvetica, Arial, sans-serif"/>
        <color rgb="FF1155CC"/>
        <sz val="11.0"/>
        <u/>
      </rPr>
      <t>Cheril the Goddess (World) (v1.4) (Aftermarket) (Unl).zip</t>
    </r>
  </si>
  <si>
    <r>
      <rPr>
        <rFont val="&quot;Helvetica Neue&quot;, Helvetica, Arial, sans-serif"/>
        <color rgb="FF1155CC"/>
        <sz val="11.0"/>
        <u/>
      </rPr>
      <t>Cheril the Goddess (World) (v1.5) (Aftermarket) (Unl).zip</t>
    </r>
  </si>
  <si>
    <r>
      <rPr>
        <rFont val="&quot;Helvetica Neue&quot;, Helvetica, Arial, sans-serif"/>
        <color rgb="FF1155CC"/>
        <sz val="11.0"/>
        <u/>
      </rPr>
      <t>Cheril the Writer (World) (Aftermarket) (Unl).zip</t>
    </r>
  </si>
  <si>
    <r>
      <rPr>
        <rFont val="&quot;Helvetica Neue&quot;, Helvetica, Arial, sans-serif"/>
        <color rgb="FF1155CC"/>
        <sz val="11.0"/>
        <u/>
      </rPr>
      <t>Chess Academy (Asia) (Ja) (NTSC) (Unl).zip</t>
    </r>
  </si>
  <si>
    <r>
      <rPr>
        <rFont val="&quot;Helvetica Neue&quot;, Helvetica, Arial, sans-serif"/>
        <color rgb="FF1155CC"/>
        <sz val="11.0"/>
        <u/>
      </rPr>
      <t>Chessmaster, The (Europe).zip</t>
    </r>
  </si>
  <si>
    <r>
      <rPr>
        <rFont val="&quot;Helvetica Neue&quot;, Helvetica, Arial, sans-serif"/>
        <color rgb="FF1155CC"/>
        <sz val="11.0"/>
        <u/>
      </rPr>
      <t>Chessmaster, The (USA) (Rev 1).zip</t>
    </r>
  </si>
  <si>
    <r>
      <rPr>
        <rFont val="&quot;Helvetica Neue&quot;, Helvetica, Arial, sans-serif"/>
        <color rgb="FF1155CC"/>
        <sz val="11.0"/>
        <u/>
      </rPr>
      <t>Chessmaster, The (USA).zip</t>
    </r>
  </si>
  <si>
    <r>
      <rPr>
        <rFont val="&quot;Helvetica Neue&quot;, Helvetica, Arial, sans-serif"/>
        <color rgb="FF1155CC"/>
        <sz val="11.0"/>
        <u/>
      </rPr>
      <t>Chessnovice (World) (Aftermarket) (Unl).zip</t>
    </r>
  </si>
  <si>
    <r>
      <rPr>
        <rFont val="&quot;Helvetica Neue&quot;, Helvetica, Arial, sans-serif"/>
        <color rgb="FF1155CC"/>
        <sz val="11.0"/>
        <u/>
      </rPr>
      <t>Chessnovice (World) (v1.1) (Aftermarket) (Unl).zip</t>
    </r>
  </si>
  <si>
    <r>
      <rPr>
        <rFont val="&quot;Helvetica Neue&quot;, Helvetica, Arial, sans-serif"/>
        <color rgb="FF1155CC"/>
        <sz val="11.0"/>
        <u/>
      </rPr>
      <t>Chester Field - Ankoku Shin e no Chousen (Japan) (Beta).zip</t>
    </r>
  </si>
  <si>
    <r>
      <rPr>
        <rFont val="&quot;Helvetica Neue&quot;, Helvetica, Arial, sans-serif"/>
        <color rgb="FF1155CC"/>
        <sz val="11.0"/>
        <u/>
      </rPr>
      <t>Chester Field - Ankoku Shin e no Chousen (Japan).zip</t>
    </r>
  </si>
  <si>
    <r>
      <rPr>
        <rFont val="&quot;Helvetica Neue&quot;, Helvetica, Arial, sans-serif"/>
        <color rgb="FF1155CC"/>
        <sz val="11.0"/>
        <u/>
      </rPr>
      <t>Chevaliers du Zodiaque, Les - La Legende d'Or (France).zip</t>
    </r>
  </si>
  <si>
    <r>
      <rPr>
        <rFont val="&quot;Helvetica Neue&quot;, Helvetica, Arial, sans-serif"/>
        <color rgb="FF1155CC"/>
        <sz val="11.0"/>
        <u/>
      </rPr>
      <t>Chew Chew Mimic (World) (Demo) (Aftermarket) (Unl).zip</t>
    </r>
  </si>
  <si>
    <r>
      <rPr>
        <rFont val="&quot;Helvetica Neue&quot;, Helvetica, Arial, sans-serif"/>
        <color rgb="FF1155CC"/>
        <sz val="11.0"/>
        <u/>
      </rPr>
      <t>Chibi Maruko-chan - Uki Uki Shopping (Japan).zip</t>
    </r>
  </si>
  <si>
    <r>
      <rPr>
        <rFont val="&quot;Helvetica Neue&quot;, Helvetica, Arial, sans-serif"/>
        <color rgb="FF1155CC"/>
        <sz val="11.0"/>
        <u/>
      </rPr>
      <t>Chibi Monster Br4wl (World) (2024-03-03) (Aftermarket) (Unl).zip</t>
    </r>
  </si>
  <si>
    <r>
      <rPr>
        <rFont val="&quot;Helvetica Neue&quot;, Helvetica, Arial, sans-serif"/>
        <color rgb="FF1155CC"/>
        <sz val="11.0"/>
        <u/>
      </rPr>
      <t>Chibi Monster Br4wl (World) (Demo) (2022-09-20) (Aftermarket) (Unl).zip</t>
    </r>
  </si>
  <si>
    <r>
      <rPr>
        <rFont val="&quot;Helvetica Neue&quot;, Helvetica, Arial, sans-serif"/>
        <color rgb="FF1155CC"/>
        <sz val="11.0"/>
        <u/>
      </rPr>
      <t>Chibi Monster Br4wl (World) (Demo) (2024-01-31) (Aftermarket) (Unl).zip</t>
    </r>
  </si>
  <si>
    <r>
      <rPr>
        <rFont val="&quot;Helvetica Neue&quot;, Helvetica, Arial, sans-serif"/>
        <color rgb="FF1155CC"/>
        <sz val="11.0"/>
        <u/>
      </rPr>
      <t>Chicken of the Farm (World) (NESDev 2018) (Aftermarket) (Unl).zip</t>
    </r>
  </si>
  <si>
    <r>
      <rPr>
        <rFont val="&quot;Helvetica Neue&quot;, Helvetica, Arial, sans-serif"/>
        <color rgb="FF1155CC"/>
        <sz val="11.0"/>
        <u/>
      </rPr>
      <t>Chicken of the Farm (World) (v0.1) (Beta) (Aftermarket) (Unl).zip</t>
    </r>
  </si>
  <si>
    <r>
      <rPr>
        <rFont val="&quot;Helvetica Neue&quot;, Helvetica, Arial, sans-serif"/>
        <color rgb="FF1155CC"/>
        <sz val="11.0"/>
        <u/>
      </rPr>
      <t>Chicken of the Farm (World) (v0.2) (Beta) (Aftermarket) (Unl).zip</t>
    </r>
  </si>
  <si>
    <r>
      <rPr>
        <rFont val="&quot;Helvetica Neue&quot;, Helvetica, Arial, sans-serif"/>
        <color rgb="FF1155CC"/>
        <sz val="11.0"/>
        <u/>
      </rPr>
      <t>Chiisana Obake - Acchi Socchi Kocchi (Japan).zip</t>
    </r>
  </si>
  <si>
    <r>
      <rPr>
        <rFont val="&quot;Helvetica Neue&quot;, Helvetica, Arial, sans-serif"/>
        <color rgb="FF1155CC"/>
        <sz val="11.0"/>
        <u/>
      </rPr>
      <t>Chiki Chiki Machine Mou Race (Japan).zip</t>
    </r>
  </si>
  <si>
    <r>
      <rPr>
        <rFont val="&quot;Helvetica Neue&quot;, Helvetica, Arial, sans-serif"/>
        <color rgb="FF1155CC"/>
        <sz val="11.0"/>
        <u/>
      </rPr>
      <t>Chiller (Australia) (Unl).zip</t>
    </r>
  </si>
  <si>
    <r>
      <rPr>
        <rFont val="&quot;Helvetica Neue&quot;, Helvetica, Arial, sans-serif"/>
        <color rgb="FF1155CC"/>
        <sz val="11.0"/>
        <u/>
      </rPr>
      <t>Chiller (USA) (Unl).zip</t>
    </r>
  </si>
  <si>
    <r>
      <rPr>
        <rFont val="&quot;Helvetica Neue&quot;, Helvetica, Arial, sans-serif"/>
        <color rgb="FF1155CC"/>
        <sz val="11.0"/>
        <u/>
      </rPr>
      <t>Chinese Checkers (Asia) (En) (60 pin cart) (Unl).zip</t>
    </r>
  </si>
  <si>
    <r>
      <rPr>
        <rFont val="&quot;Helvetica Neue&quot;, Helvetica, Arial, sans-serif"/>
        <color rgb="FF1155CC"/>
        <sz val="11.0"/>
        <u/>
      </rPr>
      <t>Chinese Checkers (Asia) (En) (72 pin cart) (Unl).zip</t>
    </r>
  </si>
  <si>
    <r>
      <rPr>
        <rFont val="&quot;Helvetica Neue&quot;, Helvetica, Arial, sans-serif"/>
        <color rgb="FF1155CC"/>
        <sz val="11.0"/>
        <u/>
      </rPr>
      <t>Chip &amp; Dale 3 (Asia) (En) (C-D3) (Pirate).zip</t>
    </r>
  </si>
  <si>
    <r>
      <rPr>
        <rFont val="&quot;Helvetica Neue&quot;, Helvetica, Arial, sans-serif"/>
        <color rgb="FF1155CC"/>
        <sz val="11.0"/>
        <u/>
      </rPr>
      <t>Chip &amp; Dales (Asia) (Ja) (BA058) (Pirate).zip</t>
    </r>
  </si>
  <si>
    <r>
      <rPr>
        <rFont val="&quot;Helvetica Neue&quot;, Helvetica, Arial, sans-serif"/>
        <color rgb="FF1155CC"/>
        <sz val="11.0"/>
        <u/>
      </rPr>
      <t>Chip 'n Dale - Rescue Rangers (Europe) (Beta).zip</t>
    </r>
  </si>
  <si>
    <r>
      <rPr>
        <rFont val="&quot;Helvetica Neue&quot;, Helvetica, Arial, sans-serif"/>
        <color rgb="FF1155CC"/>
        <sz val="11.0"/>
        <u/>
      </rPr>
      <t>Chip 'n Dale - Rescue Rangers (Europe).zip</t>
    </r>
  </si>
  <si>
    <r>
      <rPr>
        <rFont val="&quot;Helvetica Neue&quot;, Helvetica, Arial, sans-serif"/>
        <color rgb="FF1155CC"/>
        <sz val="11.0"/>
        <u/>
      </rPr>
      <t>Chip 'n Dale - Rescue Rangers (USA).zip</t>
    </r>
  </si>
  <si>
    <r>
      <rPr>
        <rFont val="&quot;Helvetica Neue&quot;, Helvetica, Arial, sans-serif"/>
        <color rgb="FF1155CC"/>
        <sz val="11.0"/>
        <u/>
      </rPr>
      <t>Chip 'n Dale - Rescue Rangers (World) (The Disney Afternoon Collection) (Switch).zip</t>
    </r>
  </si>
  <si>
    <r>
      <rPr>
        <rFont val="&quot;Helvetica Neue&quot;, Helvetica, Arial, sans-serif"/>
        <color rgb="FF1155CC"/>
        <sz val="11.0"/>
        <u/>
      </rPr>
      <t>Chip 'n Dale - Rescue Rangers 2 (Europe).zip</t>
    </r>
  </si>
  <si>
    <r>
      <rPr>
        <rFont val="&quot;Helvetica Neue&quot;, Helvetica, Arial, sans-serif"/>
        <color rgb="FF1155CC"/>
        <sz val="11.0"/>
        <u/>
      </rPr>
      <t>Chip 'n Dale - Rescue Rangers 2 (USA) (Beta).zip</t>
    </r>
  </si>
  <si>
    <r>
      <rPr>
        <rFont val="&quot;Helvetica Neue&quot;, Helvetica, Arial, sans-serif"/>
        <color rgb="FF1155CC"/>
        <sz val="11.0"/>
        <u/>
      </rPr>
      <t>Chip 'n Dale - Rescue Rangers 2 (USA).zip</t>
    </r>
  </si>
  <si>
    <r>
      <rPr>
        <rFont val="&quot;Helvetica Neue&quot;, Helvetica, Arial, sans-serif"/>
        <color rgb="FF1155CC"/>
        <sz val="11.0"/>
        <u/>
      </rPr>
      <t>Chip 'n Dale - Rescue Rangers 2 (World) (The Disney Afternoon Collection) (Switch).zip</t>
    </r>
  </si>
  <si>
    <r>
      <rPr>
        <rFont val="&quot;Helvetica Neue&quot;, Helvetica, Arial, sans-serif"/>
        <color rgb="FF1155CC"/>
        <sz val="11.0"/>
        <u/>
      </rPr>
      <t>Chip's Challenge (USA) (v0.924B) (Proto).zip</t>
    </r>
  </si>
  <si>
    <r>
      <rPr>
        <rFont val="&quot;Helvetica Neue&quot;, Helvetica, Arial, sans-serif"/>
        <color rgb="FF1155CC"/>
        <sz val="11.0"/>
        <u/>
      </rPr>
      <t>Chip Dale 2 (Asia) (En) (K1023) (Pirate).zip</t>
    </r>
  </si>
  <si>
    <r>
      <rPr>
        <rFont val="&quot;Helvetica Neue&quot;, Helvetica, Arial, sans-serif"/>
        <color rgb="FF1155CC"/>
        <sz val="11.0"/>
        <u/>
      </rPr>
      <t>Chip to Dale no Daisakusen (Japan).zip</t>
    </r>
  </si>
  <si>
    <r>
      <rPr>
        <rFont val="&quot;Helvetica Neue&quot;, Helvetica, Arial, sans-serif"/>
        <color rgb="FF1155CC"/>
        <sz val="11.0"/>
        <u/>
      </rPr>
      <t>Chip to Dale no Daisakusen 2 (Asia) (Ja) (C-D2) (Pirate).zip</t>
    </r>
  </si>
  <si>
    <r>
      <rPr>
        <rFont val="&quot;Helvetica Neue&quot;, Helvetica, Arial, sans-serif"/>
        <color rgb="FF1155CC"/>
        <sz val="11.0"/>
        <u/>
      </rPr>
      <t>Chip to Dale no Daisakusen 2 (Japan).zip</t>
    </r>
  </si>
  <si>
    <r>
      <rPr>
        <rFont val="&quot;Helvetica Neue&quot;, Helvetica, Arial, sans-serif"/>
        <color rgb="FF1155CC"/>
        <sz val="11.0"/>
        <u/>
      </rPr>
      <t>Chiptune Hell (World) (Ja) (Demo) (Aftermarket) (Unl).zip</t>
    </r>
  </si>
  <si>
    <r>
      <rPr>
        <rFont val="&quot;Helvetica Neue&quot;, Helvetica, Arial, sans-serif"/>
        <color rgb="FF1155CC"/>
        <sz val="11.0"/>
        <u/>
      </rPr>
      <t>Chitei Senkuu Vazolder (Japan).zip</t>
    </r>
  </si>
  <si>
    <r>
      <rPr>
        <rFont val="&quot;Helvetica Neue&quot;, Helvetica, Arial, sans-serif"/>
        <color rgb="FF1155CC"/>
        <sz val="11.0"/>
        <u/>
      </rPr>
      <t>Chiyonofuji no Ooichou (Japan).zip</t>
    </r>
  </si>
  <si>
    <r>
      <rPr>
        <rFont val="&quot;Helvetica Neue&quot;, Helvetica, Arial, sans-serif"/>
        <color rgb="FF1155CC"/>
        <sz val="11.0"/>
        <u/>
      </rPr>
      <t>Chongwu - Hong (China) (Aftermarket) (Pirate).zip</t>
    </r>
  </si>
  <si>
    <r>
      <rPr>
        <rFont val="&quot;Helvetica Neue&quot;, Helvetica, Arial, sans-serif"/>
        <color rgb="FF1155CC"/>
        <sz val="11.0"/>
        <u/>
      </rPr>
      <t>Chongwu Baobao (China) (Unl).zip</t>
    </r>
  </si>
  <si>
    <r>
      <rPr>
        <rFont val="&quot;Helvetica Neue&quot;, Helvetica, Arial, sans-serif"/>
        <color rgb="FF1155CC"/>
        <sz val="11.0"/>
        <u/>
      </rPr>
      <t>Chongwu Da Jiazu - Buluo Fenzheng (Pet Family) (China) (Unl).zip</t>
    </r>
  </si>
  <si>
    <r>
      <rPr>
        <rFont val="&quot;Helvetica Neue&quot;, Helvetica, Arial, sans-serif"/>
        <color rgb="FF1155CC"/>
        <sz val="11.0"/>
        <u/>
      </rPr>
      <t>Chongwu Gaoda Zhan Ji (China) (Unl).zip</t>
    </r>
  </si>
  <si>
    <r>
      <rPr>
        <rFont val="&quot;Helvetica Neue&quot;, Helvetica, Arial, sans-serif"/>
        <color rgb="FF1155CC"/>
        <sz val="11.0"/>
        <u/>
      </rPr>
      <t>Chongwu Jinhua Shi (Pet Evolve) (China) (Unl).zip</t>
    </r>
  </si>
  <si>
    <r>
      <rPr>
        <rFont val="&quot;Helvetica Neue&quot;, Helvetica, Arial, sans-serif"/>
        <color rgb="FF1155CC"/>
        <sz val="11.0"/>
        <u/>
      </rPr>
      <t>Chongwu Xiao Jingling II - Pikachu (China) (Pirate).zip</t>
    </r>
  </si>
  <si>
    <r>
      <rPr>
        <rFont val="&quot;Helvetica Neue&quot;, Helvetica, Arial, sans-serif"/>
        <color rgb="FF1155CC"/>
        <sz val="11.0"/>
        <u/>
      </rPr>
      <t>Chongwu Xiao Jingling IV (China) (Aftermarket) (Pirate).zip</t>
    </r>
  </si>
  <si>
    <r>
      <rPr>
        <rFont val="&quot;Helvetica Neue&quot;, Helvetica, Arial, sans-serif"/>
        <color rgb="FF1155CC"/>
        <sz val="11.0"/>
        <u/>
      </rPr>
      <t>Chongwu Xiao Jingling VI (China) (Aftermarket) (Pirate).zip</t>
    </r>
  </si>
  <si>
    <r>
      <rPr>
        <rFont val="&quot;Helvetica Neue&quot;, Helvetica, Arial, sans-serif"/>
        <color rgb="FF1155CC"/>
        <sz val="11.0"/>
        <u/>
      </rPr>
      <t>Choplifter (Japan) (En) (Rev 1).zip</t>
    </r>
  </si>
  <si>
    <r>
      <rPr>
        <rFont val="&quot;Helvetica Neue&quot;, Helvetica, Arial, sans-serif"/>
        <color rgb="FF1155CC"/>
        <sz val="11.0"/>
        <u/>
      </rPr>
      <t>Choplifter (Japan) (En).zip</t>
    </r>
  </si>
  <si>
    <r>
      <rPr>
        <rFont val="&quot;Helvetica Neue&quot;, Helvetica, Arial, sans-serif"/>
        <color rgb="FF1155CC"/>
        <sz val="11.0"/>
        <u/>
      </rPr>
      <t>Chou-Wakusei Senki - MetaFight (Japan) (Virtual Console).zip</t>
    </r>
  </si>
  <si>
    <r>
      <rPr>
        <rFont val="&quot;Helvetica Neue&quot;, Helvetica, Arial, sans-serif"/>
        <color rgb="FF1155CC"/>
        <sz val="11.0"/>
        <u/>
      </rPr>
      <t>Chou-Wakusei Senki - MetaFight (Japan).zip</t>
    </r>
  </si>
  <si>
    <r>
      <rPr>
        <rFont val="&quot;Helvetica Neue&quot;, Helvetica, Arial, sans-serif"/>
        <color rgb="FF1155CC"/>
        <sz val="11.0"/>
        <u/>
      </rPr>
      <t>Chou Fuyuu Yousai - Exed Exes (Japan).zip</t>
    </r>
  </si>
  <si>
    <r>
      <rPr>
        <rFont val="&quot;Helvetica Neue&quot;, Helvetica, Arial, sans-serif"/>
        <color rgb="FF1155CC"/>
        <sz val="11.0"/>
        <u/>
      </rPr>
      <t>Choujikuu Yousai - Macross (Japan).zip</t>
    </r>
  </si>
  <si>
    <r>
      <rPr>
        <rFont val="&quot;Helvetica Neue&quot;, Helvetica, Arial, sans-serif"/>
        <color rgb="FF1155CC"/>
        <sz val="11.0"/>
        <u/>
      </rPr>
      <t>Choujin - Ultra Baseball (Japan) (Virtual Console).zip</t>
    </r>
  </si>
  <si>
    <r>
      <rPr>
        <rFont val="&quot;Helvetica Neue&quot;, Helvetica, Arial, sans-serif"/>
        <color rgb="FF1155CC"/>
        <sz val="11.0"/>
        <u/>
      </rPr>
      <t>Choujin - Ultra Baseball (Japan).zip</t>
    </r>
  </si>
  <si>
    <r>
      <rPr>
        <rFont val="&quot;Helvetica Neue&quot;, Helvetica, Arial, sans-serif"/>
        <color rgb="FF1155CC"/>
        <sz val="11.0"/>
        <u/>
      </rPr>
      <t>Choujin Sentai - Jetman (Japan).zip</t>
    </r>
  </si>
  <si>
    <r>
      <rPr>
        <rFont val="&quot;Helvetica Neue&quot;, Helvetica, Arial, sans-serif"/>
        <color rgb="FF1155CC"/>
        <sz val="11.0"/>
        <u/>
      </rPr>
      <t>Choujinrou Senki - Warwolf (Japan).zip</t>
    </r>
  </si>
  <si>
    <r>
      <rPr>
        <rFont val="&quot;Helvetica Neue&quot;, Helvetica, Arial, sans-serif"/>
        <color rgb="FF1155CC"/>
        <sz val="11.0"/>
        <u/>
      </rPr>
      <t>Chris Evert &amp; Ivan Lendl in Top Players' Tennis (USA).zip</t>
    </r>
  </si>
  <si>
    <r>
      <rPr>
        <rFont val="&quot;Helvetica Neue&quot;, Helvetica, Arial, sans-serif"/>
        <color rgb="FF1155CC"/>
        <sz val="11.0"/>
        <u/>
      </rPr>
      <t>Christmas on Mars (World) (Demo) (Byte-Off 2024) (Aftermarket) (Unl).zip</t>
    </r>
  </si>
  <si>
    <r>
      <rPr>
        <rFont val="&quot;Helvetica Neue&quot;, Helvetica, Arial, sans-serif"/>
        <color rgb="FF1155CC"/>
        <sz val="11.0"/>
        <u/>
      </rPr>
      <t>ChronoKnight (World) (Byte-Off 2020) (Aftermarket) (Unl).zip</t>
    </r>
  </si>
  <si>
    <r>
      <rPr>
        <rFont val="&quot;Helvetica Neue&quot;, Helvetica, Arial, sans-serif"/>
        <color rgb="FF1155CC"/>
        <sz val="11.0"/>
        <u/>
      </rPr>
      <t>Chrono Trigger - Shikong Zhi Lun (China) (Pirate).zip</t>
    </r>
  </si>
  <si>
    <r>
      <rPr>
        <rFont val="&quot;Helvetica Neue&quot;, Helvetica, Arial, sans-serif"/>
        <color rgb="FF1155CC"/>
        <sz val="11.0"/>
        <u/>
      </rPr>
      <t>Chrono Trigger - The Wheel of Time (World) (Aftermarket) (Pirate).zip</t>
    </r>
  </si>
  <si>
    <r>
      <rPr>
        <rFont val="&quot;Helvetica Neue&quot;, Helvetica, Arial, sans-serif"/>
        <color rgb="FF1155CC"/>
        <sz val="11.0"/>
        <u/>
      </rPr>
      <t>Chronomancer - The Gears of Time (World) (Demo) (Byte-Off 2020) (Aftermarket) (Unl).zip</t>
    </r>
  </si>
  <si>
    <r>
      <rPr>
        <rFont val="&quot;Helvetica Neue&quot;, Helvetica, Arial, sans-serif"/>
        <color rgb="FF1155CC"/>
        <sz val="11.0"/>
        <u/>
      </rPr>
      <t>ChuChu Rocket! (World) (Proto) (2010-05-29) (Aftermarket) (Unl).zip</t>
    </r>
  </si>
  <si>
    <r>
      <rPr>
        <rFont val="&quot;Helvetica Neue&quot;, Helvetica, Arial, sans-serif"/>
        <color rgb="FF1155CC"/>
        <sz val="11.0"/>
        <u/>
      </rPr>
      <t>ChuChu Rocket! (World) (Proto) (2018-06-16) (Aftermarket) (Unl).zip</t>
    </r>
  </si>
  <si>
    <r>
      <rPr>
        <rFont val="&quot;Helvetica Neue&quot;, Helvetica, Arial, sans-serif"/>
        <color rgb="FF1155CC"/>
        <sz val="11.0"/>
        <u/>
      </rPr>
      <t>Chu Da D (Asia) (Unl).zip</t>
    </r>
  </si>
  <si>
    <r>
      <rPr>
        <rFont val="&quot;Helvetica Neue&quot;, Helvetica, Arial, sans-serif"/>
        <color rgb="FF1155CC"/>
        <sz val="11.0"/>
        <u/>
      </rPr>
      <t>Chu Han Fengyun (China) (Aftermarket) (Unl).zip</t>
    </r>
  </si>
  <si>
    <r>
      <rPr>
        <rFont val="&quot;Helvetica Neue&quot;, Helvetica, Arial, sans-serif"/>
        <color rgb="FF1155CC"/>
        <sz val="11.0"/>
        <u/>
      </rPr>
      <t>Chu Han Zhengba - The War Between Chu &amp; Han (China) (0100396) (Unl).zip</t>
    </r>
  </si>
  <si>
    <r>
      <rPr>
        <rFont val="&quot;Helvetica Neue&quot;, Helvetica, Arial, sans-serif"/>
        <color rgb="FF1155CC"/>
        <sz val="11.0"/>
        <u/>
      </rPr>
      <t>Chu Han Zhengba - The War Between Chu &amp; Han (China) (980005) (Unl).zip</t>
    </r>
  </si>
  <si>
    <r>
      <rPr>
        <rFont val="&quot;Helvetica Neue&quot;, Helvetica, Arial, sans-serif"/>
        <color rgb="FF1155CC"/>
        <sz val="11.0"/>
        <u/>
      </rPr>
      <t>Chu Liu Xiang - Xiang Shuai Chuanqi Zhi Xue Hai Piaoling (China) (FS005) (Unl).zip</t>
    </r>
  </si>
  <si>
    <r>
      <rPr>
        <rFont val="&quot;Helvetica Neue&quot;, Helvetica, Arial, sans-serif"/>
        <color rgb="FF1155CC"/>
        <sz val="11.0"/>
        <u/>
      </rPr>
      <t>Chu Liu Xiang - Xiang Shuai Chuanqi Zhi Xue Hai Piaoling (China) (Unl).zip</t>
    </r>
  </si>
  <si>
    <r>
      <rPr>
        <rFont val="&quot;Helvetica Neue&quot;, Helvetica, Arial, sans-serif"/>
        <color rgb="FF1155CC"/>
        <sz val="11.0"/>
        <u/>
      </rPr>
      <t>Chuangshiji Yingxiong (China) (Pirate).zip</t>
    </r>
  </si>
  <si>
    <r>
      <rPr>
        <rFont val="&quot;Helvetica Neue&quot;, Helvetica, Arial, sans-serif"/>
        <color rgb="FF1155CC"/>
        <sz val="11.0"/>
        <u/>
      </rPr>
      <t>Chuanshen Feng Jian (China) (Aftermarket) (Unl).zip</t>
    </r>
  </si>
  <si>
    <r>
      <rPr>
        <rFont val="&quot;Helvetica Neue&quot;, Helvetica, Arial, sans-serif"/>
        <color rgb="FF1155CC"/>
        <sz val="11.0"/>
        <u/>
      </rPr>
      <t>Chubby Cherub (USA).zip</t>
    </r>
  </si>
  <si>
    <r>
      <rPr>
        <rFont val="&quot;Helvetica Neue&quot;, Helvetica, Arial, sans-serif"/>
        <color rgb="FF1155CC"/>
        <sz val="11.0"/>
        <u/>
      </rPr>
      <t>Chuck Yeager's Fighter Combat (USA) (Proto).zip</t>
    </r>
  </si>
  <si>
    <r>
      <rPr>
        <rFont val="&quot;Helvetica Neue&quot;, Helvetica, Arial, sans-serif"/>
        <color rgb="FF1155CC"/>
        <sz val="11.0"/>
        <u/>
      </rPr>
      <t>Chuliuxiang Xin Chuan (China) (Aftermarket) (Unl).zip</t>
    </r>
  </si>
  <si>
    <r>
      <rPr>
        <rFont val="&quot;Helvetica Neue&quot;, Helvetica, Arial, sans-serif"/>
        <color rgb="FF1155CC"/>
        <sz val="11.0"/>
        <u/>
      </rPr>
      <t>Chuugoku Janshi Story - Tonfuu (Japan).zip</t>
    </r>
  </si>
  <si>
    <r>
      <rPr>
        <rFont val="&quot;Helvetica Neue&quot;, Helvetica, Arial, sans-serif"/>
        <color rgb="FF1155CC"/>
        <sz val="11.0"/>
        <u/>
      </rPr>
      <t>Chuugoku Senseijutsu (Japan).zip</t>
    </r>
  </si>
  <si>
    <r>
      <rPr>
        <rFont val="&quot;Helvetica Neue&quot;, Helvetica, Arial, sans-serif"/>
        <color rgb="FF1155CC"/>
        <sz val="11.0"/>
        <u/>
      </rPr>
      <t>Chuuka Taisen (Japan).zip</t>
    </r>
  </si>
  <si>
    <r>
      <rPr>
        <rFont val="&quot;Helvetica Neue&quot;, Helvetica, Arial, sans-serif"/>
        <color rgb="FF1155CC"/>
        <sz val="11.0"/>
        <u/>
      </rPr>
      <t>Circus Caper (USA).zip</t>
    </r>
  </si>
  <si>
    <r>
      <rPr>
        <rFont val="&quot;Helvetica Neue&quot;, Helvetica, Arial, sans-serif"/>
        <color rgb="FF1155CC"/>
        <sz val="11.0"/>
        <u/>
      </rPr>
      <t>Circus Charlie (Japan).zip</t>
    </r>
  </si>
  <si>
    <r>
      <rPr>
        <rFont val="&quot;Helvetica Neue&quot;, Helvetica, Arial, sans-serif"/>
        <color rgb="FF1155CC"/>
        <sz val="11.0"/>
        <u/>
      </rPr>
      <t>City Adventure Touch - Mystery of Triangle (Japan).zip</t>
    </r>
  </si>
  <si>
    <r>
      <rPr>
        <rFont val="&quot;Helvetica Neue&quot;, Helvetica, Arial, sans-serif"/>
        <color rgb="FF1155CC"/>
        <sz val="11.0"/>
        <u/>
      </rPr>
      <t>City Connection (Europe) (Virtual Console).zip</t>
    </r>
  </si>
  <si>
    <r>
      <rPr>
        <rFont val="&quot;Helvetica Neue&quot;, Helvetica, Arial, sans-serif"/>
        <color rgb="FF1155CC"/>
        <sz val="11.0"/>
        <u/>
      </rPr>
      <t>City Connection (Europe).zip</t>
    </r>
  </si>
  <si>
    <r>
      <rPr>
        <rFont val="&quot;Helvetica Neue&quot;, Helvetica, Arial, sans-serif"/>
        <color rgb="FF1155CC"/>
        <sz val="11.0"/>
        <u/>
      </rPr>
      <t>City Connection (Japan).zip</t>
    </r>
  </si>
  <si>
    <r>
      <rPr>
        <rFont val="&quot;Helvetica Neue&quot;, Helvetica, Arial, sans-serif"/>
        <color rgb="FF1155CC"/>
        <sz val="11.0"/>
        <u/>
      </rPr>
      <t>City Connection (USA).zip</t>
    </r>
  </si>
  <si>
    <r>
      <rPr>
        <rFont val="&quot;Helvetica Neue&quot;, Helvetica, Arial, sans-serif"/>
        <color rgb="FF1155CC"/>
        <sz val="11.0"/>
        <u/>
      </rPr>
      <t>City Fighter IV (Asia) (En) (Pirate).zip</t>
    </r>
  </si>
  <si>
    <r>
      <rPr>
        <rFont val="&quot;Helvetica Neue&quot;, Helvetica, Arial, sans-serif"/>
        <color rgb="FF1155CC"/>
        <sz val="11.0"/>
        <u/>
      </rPr>
      <t>City Patrolman (China) (En) (Unl).zip</t>
    </r>
  </si>
  <si>
    <r>
      <rPr>
        <rFont val="&quot;Helvetica Neue&quot;, Helvetica, Arial, sans-serif"/>
        <color rgb="FF1155CC"/>
        <sz val="11.0"/>
        <u/>
      </rPr>
      <t>City Trouble (USA, Europe) (Aftermarket) (Unl).zip</t>
    </r>
  </si>
  <si>
    <r>
      <rPr>
        <rFont val="&quot;Helvetica Neue&quot;, Helvetica, Arial, sans-serif"/>
        <color rgb="FF1155CC"/>
        <sz val="11.0"/>
        <u/>
      </rPr>
      <t>City of the Undead (World) (Demo) (Aftermarket) (Unl).zip</t>
    </r>
  </si>
  <si>
    <r>
      <rPr>
        <rFont val="&quot;Helvetica Neue&quot;, Helvetica, Arial, sans-serif"/>
        <color rgb="FF1155CC"/>
        <sz val="11.0"/>
        <u/>
      </rPr>
      <t>Clash at Demonhead (USA).zip</t>
    </r>
  </si>
  <si>
    <r>
      <rPr>
        <rFont val="&quot;Helvetica Neue&quot;, Helvetica, Arial, sans-serif"/>
        <color rgb="FF1155CC"/>
        <sz val="11.0"/>
        <u/>
      </rPr>
      <t>Classic 500-in-1 Jiaqiang Ban Bu Chongfu (World) (Aftermarket) (Pirate).zip</t>
    </r>
  </si>
  <si>
    <r>
      <rPr>
        <rFont val="&quot;Helvetica Neue&quot;, Helvetica, Arial, sans-serif"/>
        <color rgb="FF1155CC"/>
        <sz val="11.0"/>
        <u/>
      </rPr>
      <t>Classic Concentration (USA).zip</t>
    </r>
  </si>
  <si>
    <r>
      <rPr>
        <rFont val="&quot;Helvetica Neue&quot;, Helvetica, Arial, sans-serif"/>
        <color rgb="FF1155CC"/>
        <sz val="11.0"/>
        <u/>
      </rPr>
      <t>Claudia Adventure (World) (Demo) (Byte-Off 2020) (Aftermarket) (Unl).zip</t>
    </r>
  </si>
  <si>
    <r>
      <rPr>
        <rFont val="&quot;Helvetica Neue&quot;, Helvetica, Arial, sans-serif"/>
        <color rgb="FF1155CC"/>
        <sz val="11.0"/>
        <u/>
      </rPr>
      <t>Cliffhanger (USA).zip</t>
    </r>
  </si>
  <si>
    <r>
      <rPr>
        <rFont val="&quot;Helvetica Neue&quot;, Helvetica, Arial, sans-serif"/>
        <color rgb="FF1155CC"/>
        <sz val="11.0"/>
        <u/>
      </rPr>
      <t>Closeout (World) (Byte-Off 2019) (Aftermarket) (Unl).zip</t>
    </r>
  </si>
  <si>
    <r>
      <rPr>
        <rFont val="&quot;Helvetica Neue&quot;, Helvetica, Arial, sans-serif"/>
        <color rgb="FF1155CC"/>
        <sz val="11.0"/>
        <u/>
      </rPr>
      <t>Closing In! Barney's Daring Escape (World) (Aftermarket) (Unl).zip</t>
    </r>
  </si>
  <si>
    <r>
      <rPr>
        <rFont val="&quot;Helvetica Neue&quot;, Helvetica, Arial, sans-serif"/>
        <color rgb="FF1155CC"/>
        <sz val="11.0"/>
        <u/>
      </rPr>
      <t>Closing In! Barney's Daring Escape (World) (v1.1) (Aftermarket) (Unl).zip</t>
    </r>
  </si>
  <si>
    <r>
      <rPr>
        <rFont val="&quot;Helvetica Neue&quot;, Helvetica, Arial, sans-serif"/>
        <color rgb="FF1155CC"/>
        <sz val="11.0"/>
        <u/>
      </rPr>
      <t>Closing In! Barney's Daring Escape (World) (v1.2) (Aftermarket) (Unl).zip</t>
    </r>
  </si>
  <si>
    <r>
      <rPr>
        <rFont val="&quot;Helvetica Neue&quot;, Helvetica, Arial, sans-serif"/>
        <color rgb="FF1155CC"/>
        <sz val="11.0"/>
        <u/>
      </rPr>
      <t>Closing In! Barney's Daring Escape (World) (v1.3) (Aftermarket) (Unl).zip</t>
    </r>
  </si>
  <si>
    <r>
      <rPr>
        <rFont val="&quot;Helvetica Neue&quot;, Helvetica, Arial, sans-serif"/>
        <color rgb="FF1155CC"/>
        <sz val="11.0"/>
        <u/>
      </rPr>
      <t>Clouds 'n Crows (World) (Proto) (Aftermarket) (Unl).zip</t>
    </r>
  </si>
  <si>
    <r>
      <rPr>
        <rFont val="&quot;Helvetica Neue&quot;, Helvetica, Arial, sans-serif"/>
        <color rgb="FF1155CC"/>
        <sz val="11.0"/>
        <u/>
      </rPr>
      <t>Clu Clu Land (USA) (e-Reader Edition).zip</t>
    </r>
  </si>
  <si>
    <r>
      <rPr>
        <rFont val="&quot;Helvetica Neue&quot;, Helvetica, Arial, sans-serif"/>
        <color rgb="FF1155CC"/>
        <sz val="11.0"/>
        <u/>
      </rPr>
      <t>Clu Clu Land (World) (GameCube Edition).zip</t>
    </r>
  </si>
  <si>
    <r>
      <rPr>
        <rFont val="&quot;Helvetica Neue&quot;, Helvetica, Arial, sans-serif"/>
        <color rgb="FF1155CC"/>
        <sz val="11.0"/>
        <u/>
      </rPr>
      <t>Clu Clu Land (World) (Virtual Console).zip</t>
    </r>
  </si>
  <si>
    <r>
      <rPr>
        <rFont val="&quot;Helvetica Neue&quot;, Helvetica, Arial, sans-serif"/>
        <color rgb="FF1155CC"/>
        <sz val="11.0"/>
        <u/>
      </rPr>
      <t>Clu Clu Land (World).zip</t>
    </r>
  </si>
  <si>
    <r>
      <rPr>
        <rFont val="&quot;Helvetica Neue&quot;, Helvetica, Arial, sans-serif"/>
        <color rgb="FF1155CC"/>
        <sz val="11.0"/>
        <u/>
      </rPr>
      <t>CoOperating System (World) (Proto) (Byte-Off 2020) (Aftermarket) (Unl) (Alt).zip</t>
    </r>
  </si>
  <si>
    <r>
      <rPr>
        <rFont val="&quot;Helvetica Neue&quot;, Helvetica, Arial, sans-serif"/>
        <color rgb="FF1155CC"/>
        <sz val="11.0"/>
        <u/>
      </rPr>
      <t>CoOperating System (World) (Proto) (Byte-Off 2020) (Aftermarket) (Unl).zip</t>
    </r>
  </si>
  <si>
    <r>
      <rPr>
        <rFont val="&quot;Helvetica Neue&quot;, Helvetica, Arial, sans-serif"/>
        <color rgb="FF1155CC"/>
        <sz val="11.0"/>
        <u/>
      </rPr>
      <t>Cobra Command (Japan).zip</t>
    </r>
  </si>
  <si>
    <r>
      <rPr>
        <rFont val="&quot;Helvetica Neue&quot;, Helvetica, Arial, sans-serif"/>
        <color rgb="FF1155CC"/>
        <sz val="11.0"/>
        <u/>
      </rPr>
      <t>Cobra Command (USA).zip</t>
    </r>
  </si>
  <si>
    <r>
      <rPr>
        <rFont val="&quot;Helvetica Neue&quot;, Helvetica, Arial, sans-serif"/>
        <color rgb="FF1155CC"/>
        <sz val="11.0"/>
        <u/>
      </rPr>
      <t>Cobra Mission (Asia) (Ja) (Unl).zip</t>
    </r>
  </si>
  <si>
    <r>
      <rPr>
        <rFont val="&quot;Helvetica Neue&quot;, Helvetica, Arial, sans-serif"/>
        <color rgb="FF1155CC"/>
        <sz val="11.0"/>
        <u/>
      </rPr>
      <t>Cobra Triangle (Europe).zip</t>
    </r>
  </si>
  <si>
    <r>
      <rPr>
        <rFont val="&quot;Helvetica Neue&quot;, Helvetica, Arial, sans-serif"/>
        <color rgb="FF1155CC"/>
        <sz val="11.0"/>
        <u/>
      </rPr>
      <t>Cobra Triangle (USA).zip</t>
    </r>
  </si>
  <si>
    <r>
      <rPr>
        <rFont val="&quot;Helvetica Neue&quot;, Helvetica, Arial, sans-serif"/>
        <color rgb="FF1155CC"/>
        <sz val="11.0"/>
        <u/>
      </rPr>
      <t>Cocoron (Japan).zip</t>
    </r>
  </si>
  <si>
    <r>
      <rPr>
        <rFont val="&quot;Helvetica Neue&quot;, Helvetica, Arial, sans-serif"/>
        <color rgb="FF1155CC"/>
        <sz val="11.0"/>
        <u/>
      </rPr>
      <t>Code Name - Viper (USA).zip</t>
    </r>
  </si>
  <si>
    <r>
      <rPr>
        <rFont val="&quot;Helvetica Neue&quot;, Helvetica, Arial, sans-serif"/>
        <color rgb="FF1155CC"/>
        <sz val="11.0"/>
        <u/>
      </rPr>
      <t>Coffin Pauper (World) (Demo) (Aftermarket) (Unl).zip</t>
    </r>
  </si>
  <si>
    <r>
      <rPr>
        <rFont val="&quot;Helvetica Neue&quot;, Helvetica, Arial, sans-serif"/>
        <color rgb="FF1155CC"/>
        <sz val="11.0"/>
        <u/>
      </rPr>
      <t>Coin World (World)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</si>
  <si>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(2023-11-13)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</si>
  <si>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(2023-12-06)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</si>
  <si>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(2023-12-31)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</si>
  <si>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(2024-01-25) (NTSC)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</si>
  <si>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(2024-01-25) (PAL)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</si>
  <si>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(2024-02-18) (NTSC)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</si>
  <si>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(2024-02-18) (PAL)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</si>
  <si>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(2024-03-25) (NTSC)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</si>
  <si>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(2024-03-25) (PAL)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</si>
  <si>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(2024-04-17) (NTSC)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</si>
  <si>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(2024-04-17) (PAL)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</si>
  <si>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(2024-05-05) (NTSC)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</si>
  <si>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(2024-05-05) (PAL)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</si>
  <si>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(2024-05-29) (NTSC)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</si>
  <si>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(2024-05-29) (PAL)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</si>
  <si>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(2024-06-21) (NTSC) (Aftermarket) (Unl).zip</t>
    </r>
  </si>
  <si>
    <r>
      <rPr>
        <rFont val="&quot;Helvetica Neue&quot;, Helvetica, Arial, sans-serif"/>
        <color rgb="FF1155CC"/>
        <sz val="11.0"/>
        <u/>
      </rPr>
      <t>Cold &amp; Starving (World) (Proto) (2024-06-21) (PAL) (Aftermarket) (Unl).zip</t>
    </r>
  </si>
  <si>
    <r>
      <rPr>
        <rFont val="&quot;Helvetica Neue&quot;, Helvetica, Arial, sans-serif"/>
        <color rgb="FF1155CC"/>
        <sz val="11.0"/>
        <u/>
      </rPr>
      <t>Color Match Combat (World) (2023-06-05) (Proto) (Aftermarket) (Unl).zip</t>
    </r>
  </si>
  <si>
    <r>
      <rPr>
        <rFont val="&quot;Helvetica Neue&quot;, Helvetica, Arial, sans-serif"/>
        <color rgb="FF1155CC"/>
        <sz val="11.0"/>
        <u/>
      </rPr>
      <t>Color Match Combat (World) (Proto) (2023-11-17) (Aftermarket) (Unl).zip</t>
    </r>
  </si>
  <si>
    <r>
      <rPr>
        <rFont val="&quot;Helvetica Neue&quot;, Helvetica, Arial, sans-serif"/>
        <color rgb="FF1155CC"/>
        <sz val="11.0"/>
        <u/>
      </rPr>
      <t>Color a Dinosaur (USA) (Beta).zip</t>
    </r>
  </si>
  <si>
    <r>
      <rPr>
        <rFont val="&quot;Helvetica Neue&quot;, Helvetica, Arial, sans-serif"/>
        <color rgb="FF1155CC"/>
        <sz val="11.0"/>
        <u/>
      </rPr>
      <t>Color a Dinosaur (USA).zip</t>
    </r>
  </si>
  <si>
    <r>
      <rPr>
        <rFont val="&quot;Helvetica Neue&quot;, Helvetica, Arial, sans-serif"/>
        <color rgb="FF1155CC"/>
        <sz val="11.0"/>
        <u/>
      </rPr>
      <t>Colorful Dragon (Asia) (Ja) (Unl).zip</t>
    </r>
  </si>
  <si>
    <r>
      <rPr>
        <rFont val="&quot;Helvetica Neue&quot;, Helvetica, Arial, sans-serif"/>
        <color rgb="FF1155CC"/>
        <sz val="11.0"/>
        <u/>
      </rPr>
      <t>Colour 2001 Streetfighter II (Asia) (En) (Pirate).zip</t>
    </r>
  </si>
  <si>
    <r>
      <rPr>
        <rFont val="&quot;Helvetica Neue&quot;, Helvetica, Arial, sans-serif"/>
        <color rgb="FF1155CC"/>
        <sz val="11.0"/>
        <u/>
      </rPr>
      <t>Columbus - Ougon no Yoake (Japan) (Beta).zip</t>
    </r>
  </si>
  <si>
    <r>
      <rPr>
        <rFont val="&quot;Helvetica Neue&quot;, Helvetica, Arial, sans-serif"/>
        <color rgb="FF1155CC"/>
        <sz val="11.0"/>
        <u/>
      </rPr>
      <t>Columbus - Ougon no Yoake (Japan).zip</t>
    </r>
  </si>
  <si>
    <r>
      <rPr>
        <rFont val="&quot;Helvetica Neue&quot;, Helvetica, Arial, sans-serif"/>
        <color rgb="FF1155CC"/>
        <sz val="11.0"/>
        <u/>
      </rPr>
      <t>Columns (World) (Beta) (Aftermarket) (Unl).zip</t>
    </r>
  </si>
  <si>
    <r>
      <rPr>
        <rFont val="&quot;Helvetica Neue&quot;, Helvetica, Arial, sans-serif"/>
        <color rgb="FF1155CC"/>
        <sz val="11.0"/>
        <u/>
      </rPr>
      <t>Commander Pango and the Pyramid Aliens of Pyramidonia (World) (Proto) (Aftermarket) (Unl).zip</t>
    </r>
  </si>
  <si>
    <r>
      <rPr>
        <rFont val="&quot;Helvetica Neue&quot;, Helvetica, Arial, sans-serif"/>
        <color rgb="FF1155CC"/>
        <sz val="11.0"/>
        <u/>
      </rPr>
      <t>Commando (USA).zip</t>
    </r>
  </si>
  <si>
    <r>
      <rPr>
        <rFont val="&quot;Helvetica Neue&quot;, Helvetica, Arial, sans-serif"/>
        <color rgb="FF1155CC"/>
        <sz val="11.0"/>
        <u/>
      </rPr>
      <t>Commie Killer (USA) (Aftermarket) (Unl).zip</t>
    </r>
  </si>
  <si>
    <r>
      <rPr>
        <rFont val="&quot;Helvetica Neue&quot;, Helvetica, Arial, sans-serif"/>
        <color rgb="FF1155CC"/>
        <sz val="11.0"/>
        <u/>
      </rPr>
      <t>Complex, The (World) (Demo) (Aftermarket) (Unl).zip</t>
    </r>
  </si>
  <si>
    <r>
      <rPr>
        <rFont val="&quot;Helvetica Neue&quot;, Helvetica, Arial, sans-serif"/>
        <color rgb="FF1155CC"/>
        <sz val="11.0"/>
        <u/>
      </rPr>
      <t>Computers Are Easy, Love Is Kind (World) (Demo) (Aftermarket) (Unl).zip</t>
    </r>
  </si>
  <si>
    <r>
      <rPr>
        <rFont val="&quot;Helvetica Neue&quot;, Helvetica, Arial, sans-serif"/>
        <color rgb="FF1155CC"/>
        <sz val="11.0"/>
        <u/>
      </rPr>
      <t>ConTroll (World) (Aftermarket) (Unl).zip</t>
    </r>
  </si>
  <si>
    <r>
      <rPr>
        <rFont val="&quot;Helvetica Neue&quot;, Helvetica, Arial, sans-serif"/>
        <color rgb="FF1155CC"/>
        <sz val="11.0"/>
        <u/>
      </rPr>
      <t>Conan (USA).zip</t>
    </r>
  </si>
  <si>
    <r>
      <rPr>
        <rFont val="&quot;Helvetica Neue&quot;, Helvetica, Arial, sans-serif"/>
        <color rgb="FF1155CC"/>
        <sz val="11.0"/>
        <u/>
      </rPr>
      <t>Concentration Room (World) (v0.01) (Aftermarket) (Unl).zip</t>
    </r>
  </si>
  <si>
    <r>
      <rPr>
        <rFont val="&quot;Helvetica Neue&quot;, Helvetica, Arial, sans-serif"/>
        <color rgb="FF1155CC"/>
        <sz val="11.0"/>
        <u/>
      </rPr>
      <t>Concentration Room (World) (v0.02) (Aftermarket) (Unl).zip</t>
    </r>
  </si>
  <si>
    <r>
      <rPr>
        <rFont val="&quot;Helvetica Neue&quot;, Helvetica, Arial, sans-serif"/>
        <color rgb="FF1155CC"/>
        <sz val="11.0"/>
        <u/>
      </rPr>
      <t>Conflict (Japan).zip</t>
    </r>
  </si>
  <si>
    <r>
      <rPr>
        <rFont val="&quot;Helvetica Neue&quot;, Helvetica, Arial, sans-serif"/>
        <color rgb="FF1155CC"/>
        <sz val="11.0"/>
        <u/>
      </rPr>
      <t>Conflict (USA).zip</t>
    </r>
  </si>
  <si>
    <r>
      <rPr>
        <rFont val="&quot;Helvetica Neue&quot;, Helvetica, Arial, sans-serif"/>
        <color rgb="FF1155CC"/>
        <sz val="11.0"/>
        <u/>
      </rPr>
      <t>Connect 4 (World) (Proto) (Aftermarket) (Unl).zip</t>
    </r>
  </si>
  <si>
    <r>
      <rPr>
        <rFont val="&quot;Helvetica Neue&quot;, Helvetica, Arial, sans-serif"/>
        <color rgb="FF1155CC"/>
        <sz val="11.0"/>
        <u/>
      </rPr>
      <t>Conquest of the Crystal Palace (USA).zip</t>
    </r>
  </si>
  <si>
    <r>
      <rPr>
        <rFont val="&quot;Helvetica Neue&quot;, Helvetica, Arial, sans-serif"/>
        <color rgb="FF1155CC"/>
        <sz val="11.0"/>
        <u/>
      </rPr>
      <t>Contra (Asia) (En) (LH57) (Pirate).zip</t>
    </r>
  </si>
  <si>
    <r>
      <rPr>
        <rFont val="&quot;Helvetica Neue&quot;, Helvetica, Arial, sans-serif"/>
        <color rgb="FF1155CC"/>
        <sz val="11.0"/>
        <u/>
      </rPr>
      <t>Contra (Asia) (Ja) (Pirate).zip</t>
    </r>
  </si>
  <si>
    <r>
      <rPr>
        <rFont val="&quot;Helvetica Neue&quot;, Helvetica, Arial, sans-serif"/>
        <color rgb="FF1155CC"/>
        <sz val="11.0"/>
        <u/>
      </rPr>
      <t>Contra (Japan) (Sample).zip</t>
    </r>
  </si>
  <si>
    <r>
      <rPr>
        <rFont val="&quot;Helvetica Neue&quot;, Helvetica, Arial, sans-serif"/>
        <color rgb="FF1155CC"/>
        <sz val="11.0"/>
        <u/>
      </rPr>
      <t>Contra (Japan).zip</t>
    </r>
  </si>
  <si>
    <r>
      <rPr>
        <rFont val="&quot;Helvetica Neue&quot;, Helvetica, Arial, sans-serif"/>
        <color rgb="FF1155CC"/>
        <sz val="11.0"/>
        <u/>
      </rPr>
      <t>Contra (Russia) (Pirate).zip</t>
    </r>
  </si>
  <si>
    <r>
      <rPr>
        <rFont val="&quot;Helvetica Neue&quot;, Helvetica, Arial, sans-serif"/>
        <color rgb="FF1155CC"/>
        <sz val="11.0"/>
        <u/>
      </rPr>
      <t>Contra (USA).zip</t>
    </r>
  </si>
  <si>
    <r>
      <rPr>
        <rFont val="&quot;Helvetica Neue&quot;, Helvetica, Arial, sans-serif"/>
        <color rgb="FF1155CC"/>
        <sz val="11.0"/>
        <u/>
      </rPr>
      <t>Contra (World) (Contra Anniversary Collection).zip</t>
    </r>
  </si>
  <si>
    <r>
      <rPr>
        <rFont val="&quot;Helvetica Neue&quot;, Helvetica, Arial, sans-serif"/>
        <color rgb="FF1155CC"/>
        <sz val="11.0"/>
        <u/>
      </rPr>
      <t>Contra (World) (Ja) (Contra Anniversary Collection).zip</t>
    </r>
  </si>
  <si>
    <r>
      <rPr>
        <rFont val="&quot;Helvetica Neue&quot;, Helvetica, Arial, sans-serif"/>
        <color rgb="FF1155CC"/>
        <sz val="11.0"/>
        <u/>
      </rPr>
      <t>Contra (World) (Konami Collector's Series) (Unl).zip</t>
    </r>
  </si>
  <si>
    <r>
      <rPr>
        <rFont val="&quot;Helvetica Neue&quot;, Helvetica, Arial, sans-serif"/>
        <color rgb="FF1155CC"/>
        <sz val="11.0"/>
        <u/>
      </rPr>
      <t>Contra 24 in 1 (Asia) (En) (S-P1) (Pirate).zip</t>
    </r>
  </si>
  <si>
    <r>
      <rPr>
        <rFont val="&quot;Helvetica Neue&quot;, Helvetica, Arial, sans-serif"/>
        <color rgb="FF1155CC"/>
        <sz val="11.0"/>
        <u/>
      </rPr>
      <t>Contra Fighter (Asia) (En) (Pirate).zip</t>
    </r>
  </si>
  <si>
    <r>
      <rPr>
        <rFont val="&quot;Helvetica Neue&quot;, Helvetica, Arial, sans-serif"/>
        <color rgb="FF1155CC"/>
        <sz val="11.0"/>
        <u/>
      </rPr>
      <t>Contra Force (Super 1998) (Asia) (En) (VT-3090) (Pirate).zip</t>
    </r>
  </si>
  <si>
    <r>
      <rPr>
        <rFont val="&quot;Helvetica Neue&quot;, Helvetica, Arial, sans-serif"/>
        <color rgb="FF1155CC"/>
        <sz val="11.0"/>
        <u/>
      </rPr>
      <t>Contra Force (USA).zip</t>
    </r>
  </si>
  <si>
    <r>
      <rPr>
        <rFont val="&quot;Helvetica Neue&quot;, Helvetica, Arial, sans-serif"/>
        <color rgb="FF1155CC"/>
        <sz val="11.0"/>
        <u/>
      </rPr>
      <t>Contra Spirits (Asia) (En) (1995) (Pirate).zip</t>
    </r>
  </si>
  <si>
    <r>
      <rPr>
        <rFont val="&quot;Helvetica Neue&quot;, Helvetica, Arial, sans-serif"/>
        <color rgb="FF1155CC"/>
        <sz val="11.0"/>
        <u/>
      </rPr>
      <t>Contra Spirits (Asia) (En) (1996) (Pirate).zip</t>
    </r>
  </si>
  <si>
    <r>
      <rPr>
        <rFont val="&quot;Helvetica Neue&quot;, Helvetica, Arial, sans-serif"/>
        <color rgb="FF1155CC"/>
        <sz val="11.0"/>
        <u/>
      </rPr>
      <t>Controller Test Program (Japan) (En) (Test Program).zip</t>
    </r>
  </si>
  <si>
    <r>
      <rPr>
        <rFont val="&quot;Helvetica Neue&quot;, Helvetica, Arial, sans-serif"/>
        <color rgb="FF1155CC"/>
        <sz val="11.0"/>
        <u/>
      </rPr>
      <t>Convention Quest (USA) (Aftermarket) (Unl).zip</t>
    </r>
  </si>
  <si>
    <r>
      <rPr>
        <rFont val="&quot;Helvetica Neue&quot;, Helvetica, Arial, sans-serif"/>
        <color rgb="FF1155CC"/>
        <sz val="11.0"/>
        <u/>
      </rPr>
      <t>Convoy, The (World) (Aftermarket) (Unl).zip</t>
    </r>
  </si>
  <si>
    <r>
      <rPr>
        <rFont val="&quot;Helvetica Neue&quot;, Helvetica, Arial, sans-serif"/>
        <color rgb="FF1155CC"/>
        <sz val="11.0"/>
        <u/>
      </rPr>
      <t>Conway's Game of Life (World) (Aftermarket) (Unl).zip</t>
    </r>
  </si>
  <si>
    <r>
      <rPr>
        <rFont val="&quot;Helvetica Neue&quot;, Helvetica, Arial, sans-serif"/>
        <color rgb="FF1155CC"/>
        <sz val="11.0"/>
        <u/>
      </rPr>
      <t>Cookie Clicker (World) (Proto) (Aftermarket) (Unl).zip</t>
    </r>
  </si>
  <si>
    <r>
      <rPr>
        <rFont val="&quot;Helvetica Neue&quot;, Helvetica, Arial, sans-serif"/>
        <color rgb="FF1155CC"/>
        <sz val="11.0"/>
        <u/>
      </rPr>
      <t>CoolBoy 198-in-1 Real Game (World) (Aftermarket) (Pirate) (Alt).zip</t>
    </r>
  </si>
  <si>
    <r>
      <rPr>
        <rFont val="&quot;Helvetica Neue&quot;, Helvetica, Arial, sans-serif"/>
        <color rgb="FF1155CC"/>
        <sz val="11.0"/>
        <u/>
      </rPr>
      <t>CoolBoy 198-in-1 Real Game (World) (Aftermarket) (Pirate).zip</t>
    </r>
  </si>
  <si>
    <r>
      <rPr>
        <rFont val="&quot;Helvetica Neue&quot;, Helvetica, Arial, sans-serif"/>
        <color rgb="FF1155CC"/>
        <sz val="11.0"/>
        <u/>
      </rPr>
      <t>CoolBoy 218-in-1 Real Game (World) (Aftermarket) (Pirate) (Alt).zip</t>
    </r>
  </si>
  <si>
    <r>
      <rPr>
        <rFont val="&quot;Helvetica Neue&quot;, Helvetica, Arial, sans-serif"/>
        <color rgb="FF1155CC"/>
        <sz val="11.0"/>
        <u/>
      </rPr>
      <t>CoolBoy 218-in-1 Real Game (World) (Aftermarket) (Pirate).zip</t>
    </r>
  </si>
  <si>
    <r>
      <rPr>
        <rFont val="&quot;Helvetica Neue&quot;, Helvetica, Arial, sans-serif"/>
        <color rgb="FF1155CC"/>
        <sz val="11.0"/>
        <u/>
      </rPr>
      <t>CoolBoy 400-in-1 Real Game (World) (60 pin cart) (Aftermarket) (Pirate).zip</t>
    </r>
  </si>
  <si>
    <r>
      <rPr>
        <rFont val="&quot;Helvetica Neue&quot;, Helvetica, Arial, sans-serif"/>
        <color rgb="FF1155CC"/>
        <sz val="11.0"/>
        <u/>
      </rPr>
      <t>CoolBoy 400-in-1 Real Game (World) (72 pin cart) (Aftermarket) (Pirate).zip</t>
    </r>
  </si>
  <si>
    <r>
      <rPr>
        <rFont val="&quot;Helvetica Neue&quot;, Helvetica, Arial, sans-serif"/>
        <color rgb="FF1155CC"/>
        <sz val="11.0"/>
        <u/>
      </rPr>
      <t>CoolBoy 400-in-1 Real Game (World) (v1.1) (60 pin cart) (Aftermarket) (Pirate).zip</t>
    </r>
  </si>
  <si>
    <r>
      <rPr>
        <rFont val="&quot;Helvetica Neue&quot;, Helvetica, Arial, sans-serif"/>
        <color rgb="FF1155CC"/>
        <sz val="11.0"/>
        <u/>
      </rPr>
      <t>Cool World (USA).zip</t>
    </r>
  </si>
  <si>
    <r>
      <rPr>
        <rFont val="&quot;Helvetica Neue&quot;, Helvetica, Arial, sans-serif"/>
        <color rgb="FF1155CC"/>
        <sz val="11.0"/>
        <u/>
      </rPr>
      <t>Copper Jacket (World) (Demo 1) (Aftermarket) (Unl).zip</t>
    </r>
  </si>
  <si>
    <r>
      <rPr>
        <rFont val="&quot;Helvetica Neue&quot;, Helvetica, Arial, sans-serif"/>
        <color rgb="FF1155CC"/>
        <sz val="11.0"/>
        <u/>
      </rPr>
      <t>Copper Jacket (World) (Demo 2) (Aftermarket) (Unl).zip</t>
    </r>
  </si>
  <si>
    <r>
      <rPr>
        <rFont val="&quot;Helvetica Neue&quot;, Helvetica, Arial, sans-serif"/>
        <color rgb="FF1155CC"/>
        <sz val="11.0"/>
        <u/>
      </rPr>
      <t>Copter Bot (World) (Demo) (Aftermarket) (Unl).zip</t>
    </r>
  </si>
  <si>
    <r>
      <rPr>
        <rFont val="&quot;Helvetica Neue&quot;, Helvetica, Arial, sans-serif"/>
        <color rgb="FF1155CC"/>
        <sz val="11.0"/>
        <u/>
      </rPr>
      <t>Copter Bot (World) (v3.5) (Demo) (Aftermarket) (Unl).zip</t>
    </r>
  </si>
  <si>
    <r>
      <rPr>
        <rFont val="&quot;Helvetica Neue&quot;, Helvetica, Arial, sans-serif"/>
        <color rgb="FF1155CC"/>
        <sz val="11.0"/>
        <u/>
      </rPr>
      <t>Copter Bot (World) (v3.6) (Demo) (Aftermarket) (Unl) (Alt).zip</t>
    </r>
  </si>
  <si>
    <r>
      <rPr>
        <rFont val="&quot;Helvetica Neue&quot;, Helvetica, Arial, sans-serif"/>
        <color rgb="FF1155CC"/>
        <sz val="11.0"/>
        <u/>
      </rPr>
      <t>Copter Bot (World) (v3.6) (Demo) (Aftermarket) (Unl).zip</t>
    </r>
  </si>
  <si>
    <r>
      <rPr>
        <rFont val="&quot;Helvetica Neue&quot;, Helvetica, Arial, sans-serif"/>
        <color rgb="FF1155CC"/>
        <sz val="11.0"/>
        <u/>
      </rPr>
      <t>Copter Bot (World) (v3.7) (Demo) (Aftermarket) (Unl) (Alt).zip</t>
    </r>
  </si>
  <si>
    <r>
      <rPr>
        <rFont val="&quot;Helvetica Neue&quot;, Helvetica, Arial, sans-serif"/>
        <color rgb="FF1155CC"/>
        <sz val="11.0"/>
        <u/>
      </rPr>
      <t>Copter Bot (World) (v3.7) (Demo) (Aftermarket) (Unl).zip</t>
    </r>
  </si>
  <si>
    <r>
      <rPr>
        <rFont val="&quot;Helvetica Neue&quot;, Helvetica, Arial, sans-serif"/>
        <color rgb="FF1155CC"/>
        <sz val="11.0"/>
        <u/>
      </rPr>
      <t>Copter Bot (World) (v4.0) (Demo) (Aftermarket) (Unl).zip</t>
    </r>
  </si>
  <si>
    <r>
      <rPr>
        <rFont val="&quot;Helvetica Neue&quot;, Helvetica, Arial, sans-serif"/>
        <color rgb="FF1155CC"/>
        <sz val="11.0"/>
        <u/>
      </rPr>
      <t>Copter Bot (World) (v4.1) (Demo) (Aftermarket) (Unl).zip</t>
    </r>
  </si>
  <si>
    <r>
      <rPr>
        <rFont val="&quot;Helvetica Neue&quot;, Helvetica, Arial, sans-serif"/>
        <color rgb="FF1155CC"/>
        <sz val="11.0"/>
        <u/>
      </rPr>
      <t>Cornball Cocksuckers (USA) (Aftermarket) (Unl).zip</t>
    </r>
  </si>
  <si>
    <r>
      <rPr>
        <rFont val="&quot;Helvetica Neue&quot;, Helvetica, Arial, sans-serif"/>
        <color rgb="FF1155CC"/>
        <sz val="11.0"/>
        <u/>
      </rPr>
      <t>Corre Benny (Spain) (En) (NTDEC) (Unl).zip</t>
    </r>
  </si>
  <si>
    <r>
      <rPr>
        <rFont val="&quot;Helvetica Neue&quot;, Helvetica, Arial, sans-serif"/>
        <color rgb="FF1155CC"/>
        <sz val="11.0"/>
        <u/>
      </rPr>
      <t>Corvette ZR-1 Challenge (Europe).zip</t>
    </r>
  </si>
  <si>
    <r>
      <rPr>
        <rFont val="&quot;Helvetica Neue&quot;, Helvetica, Arial, sans-serif"/>
        <color rgb="FF1155CC"/>
        <sz val="11.0"/>
        <u/>
      </rPr>
      <t>Cosmic Epsilon (Japan) (Famicom 3D System).zip</t>
    </r>
  </si>
  <si>
    <r>
      <rPr>
        <rFont val="&quot;Helvetica Neue&quot;, Helvetica, Arial, sans-serif"/>
        <color rgb="FF1155CC"/>
        <sz val="11.0"/>
        <u/>
      </rPr>
      <t>Cosmic Spacehead (Europe) (En,Fr,De,Es) (Unl).zip</t>
    </r>
  </si>
  <si>
    <r>
      <rPr>
        <rFont val="&quot;Helvetica Neue&quot;, Helvetica, Arial, sans-serif"/>
        <color rgb="FF1155CC"/>
        <sz val="11.0"/>
        <u/>
      </rPr>
      <t>Cosmic Wars (Japan).zip</t>
    </r>
  </si>
  <si>
    <r>
      <rPr>
        <rFont val="&quot;Helvetica Neue&quot;, Helvetica, Arial, sans-serif"/>
        <color rgb="FF1155CC"/>
        <sz val="11.0"/>
        <u/>
      </rPr>
      <t>Cosmo Genesis (Japan).zip</t>
    </r>
  </si>
  <si>
    <r>
      <rPr>
        <rFont val="&quot;Helvetica Neue&quot;, Helvetica, Arial, sans-serif"/>
        <color rgb="FF1155CC"/>
        <sz val="11.0"/>
        <u/>
      </rPr>
      <t>Cosmo Police Galivan (Japan).zip</t>
    </r>
  </si>
  <si>
    <r>
      <rPr>
        <rFont val="&quot;Helvetica Neue&quot;, Helvetica, Arial, sans-serif"/>
        <color rgb="FF1155CC"/>
        <sz val="11.0"/>
        <u/>
      </rPr>
      <t>Cosmos Cop (Asia) (En) (Mega Soft) (Unl).zip</t>
    </r>
  </si>
  <si>
    <r>
      <rPr>
        <rFont val="&quot;Helvetica Neue&quot;, Helvetica, Arial, sans-serif"/>
        <color rgb="FF1155CC"/>
        <sz val="11.0"/>
        <u/>
      </rPr>
      <t>Cosmos Cop (Europe, Asia) (En) (Caltron) (Unl).zip</t>
    </r>
  </si>
  <si>
    <r>
      <rPr>
        <rFont val="&quot;Helvetica Neue&quot;, Helvetica, Arial, sans-serif"/>
        <color rgb="FF1155CC"/>
        <sz val="11.0"/>
        <u/>
      </rPr>
      <t>Cowboy Kid (USA).zip</t>
    </r>
  </si>
  <si>
    <r>
      <rPr>
        <rFont val="&quot;Helvetica Neue&quot;, Helvetica, Arial, sans-serif"/>
        <color rgb="FF1155CC"/>
        <sz val="11.0"/>
        <u/>
      </rPr>
      <t>Cowlitz Gamers' 2nd Adventure, The (World) (Aftermarket) (Unl).zip</t>
    </r>
  </si>
  <si>
    <r>
      <rPr>
        <rFont val="&quot;Helvetica Neue&quot;, Helvetica, Arial, sans-serif"/>
        <color rgb="FF1155CC"/>
        <sz val="11.0"/>
        <u/>
      </rPr>
      <t>Cowlitz Gamers' Lost Adventure, The (World) (Aftermarket) (Unl).zip</t>
    </r>
  </si>
  <si>
    <r>
      <rPr>
        <rFont val="&quot;Helvetica Neue&quot;, Helvetica, Arial, sans-serif"/>
        <color rgb="FF1155CC"/>
        <sz val="11.0"/>
        <u/>
      </rPr>
      <t>Cowlitz Gamers Adventure, The (World) (Aftermarket) (Unl).zip</t>
    </r>
  </si>
  <si>
    <r>
      <rPr>
        <rFont val="&quot;Helvetica Neue&quot;, Helvetica, Arial, sans-serif"/>
        <color rgb="FF1155CC"/>
        <sz val="11.0"/>
        <u/>
      </rPr>
      <t>Crab Carry the Flag (Japan) (En) (Family BASIC) (Unl).zip</t>
    </r>
  </si>
  <si>
    <r>
      <rPr>
        <rFont val="&quot;Helvetica Neue&quot;, Helvetica, Arial, sans-serif"/>
        <color rgb="FF1155CC"/>
        <sz val="11.0"/>
        <u/>
      </rPr>
      <t>Crabbie Attack! (World) (Demo) (Aftermarket) (Unl).zip</t>
    </r>
  </si>
  <si>
    <r>
      <rPr>
        <rFont val="&quot;Helvetica Neue&quot;, Helvetica, Arial, sans-serif"/>
        <color rgb="FF1155CC"/>
        <sz val="11.0"/>
        <u/>
      </rPr>
      <t>Crackout (Europe).zip</t>
    </r>
  </si>
  <si>
    <r>
      <rPr>
        <rFont val="&quot;Helvetica Neue&quot;, Helvetica, Arial, sans-serif"/>
        <color rgb="FF1155CC"/>
        <sz val="11.0"/>
        <u/>
      </rPr>
      <t>Crackout (USA) (Proto).zip</t>
    </r>
  </si>
  <si>
    <r>
      <rPr>
        <rFont val="&quot;Helvetica Neue&quot;, Helvetica, Arial, sans-serif"/>
        <color rgb="FF1155CC"/>
        <sz val="11.0"/>
        <u/>
      </rPr>
      <t>Crap Job! (World) (Aftermarket) (Unl).zip</t>
    </r>
  </si>
  <si>
    <r>
      <rPr>
        <rFont val="&quot;Helvetica Neue&quot;, Helvetica, Arial, sans-serif"/>
        <color rgb="FF1155CC"/>
        <sz val="11.0"/>
        <u/>
      </rPr>
      <t>Crash 'n' the Boys - Street Challenge (USA).zip</t>
    </r>
  </si>
  <si>
    <r>
      <rPr>
        <rFont val="&quot;Helvetica Neue&quot;, Helvetica, Arial, sans-serif"/>
        <color rgb="FF1155CC"/>
        <sz val="11.0"/>
        <u/>
      </rPr>
      <t>Crater Song (World) (v1.0) (Aftermarket) (Unl).zip</t>
    </r>
  </si>
  <si>
    <r>
      <rPr>
        <rFont val="&quot;Helvetica Neue&quot;, Helvetica, Arial, sans-serif"/>
        <color rgb="FF1155CC"/>
        <sz val="11.0"/>
        <u/>
      </rPr>
      <t>Crater Song (World) (v1.0) (Emulator Optimized) (Aftermarket) (Unl).zip</t>
    </r>
  </si>
  <si>
    <r>
      <rPr>
        <rFont val="&quot;Helvetica Neue&quot;, Helvetica, Arial, sans-serif"/>
        <color rgb="FF1155CC"/>
        <sz val="11.0"/>
        <u/>
      </rPr>
      <t>Crater Song (World) (v1.1) (Aftermarket) (Unl).zip</t>
    </r>
  </si>
  <si>
    <r>
      <rPr>
        <rFont val="&quot;Helvetica Neue&quot;, Helvetica, Arial, sans-serif"/>
        <color rgb="FF1155CC"/>
        <sz val="11.0"/>
        <u/>
      </rPr>
      <t>Crater Song (World) (v1.1) (Emulator Optimized) (Aftermarket) (Unl).zip</t>
    </r>
  </si>
  <si>
    <r>
      <rPr>
        <rFont val="&quot;Helvetica Neue&quot;, Helvetica, Arial, sans-serif"/>
        <color rgb="FF1155CC"/>
        <sz val="11.0"/>
        <u/>
      </rPr>
      <t>Crater Song (World) (v1.2) (2024-03-08) (Aftermarket) (Unl).zip</t>
    </r>
  </si>
  <si>
    <r>
      <rPr>
        <rFont val="&quot;Helvetica Neue&quot;, Helvetica, Arial, sans-serif"/>
        <color rgb="FF1155CC"/>
        <sz val="11.0"/>
        <u/>
      </rPr>
      <t>Crater Song (World) (v1.2) (2024-03-09) (Aftermarket) (Unl).zip</t>
    </r>
  </si>
  <si>
    <r>
      <rPr>
        <rFont val="&quot;Helvetica Neue&quot;, Helvetica, Arial, sans-serif"/>
        <color rgb="FF1155CC"/>
        <sz val="11.0"/>
        <u/>
      </rPr>
      <t>Crater Song (World) (v1.2) (Emulator Optimized) (Aftermarket) (Unl).zip</t>
    </r>
  </si>
  <si>
    <r>
      <rPr>
        <rFont val="&quot;Helvetica Neue&quot;, Helvetica, Arial, sans-serif"/>
        <color rgb="FF1155CC"/>
        <sz val="11.0"/>
        <u/>
      </rPr>
      <t>Crater Song (World) (v1.3) (Aftermarket) (Unl).zip</t>
    </r>
  </si>
  <si>
    <r>
      <rPr>
        <rFont val="&quot;Helvetica Neue&quot;, Helvetica, Arial, sans-serif"/>
        <color rgb="FF1155CC"/>
        <sz val="11.0"/>
        <u/>
      </rPr>
      <t>Crater Song (World) (v1.3) (Emulator Optimized) (Aftermarket) (Unl).zip</t>
    </r>
  </si>
  <si>
    <r>
      <rPr>
        <rFont val="&quot;Helvetica Neue&quot;, Helvetica, Arial, sans-serif"/>
        <color rgb="FF1155CC"/>
        <sz val="11.0"/>
        <u/>
      </rPr>
      <t>Crayon Shin-chan - Ora to Poi Poi (Japan) (Datach).zip</t>
    </r>
  </si>
  <si>
    <r>
      <rPr>
        <rFont val="&quot;Helvetica Neue&quot;, Helvetica, Arial, sans-serif"/>
        <color rgb="FF1155CC"/>
        <sz val="11.0"/>
        <u/>
      </rPr>
      <t>Crayon Shin-chan - Ora to Poi Poi (Japan).zip</t>
    </r>
  </si>
  <si>
    <r>
      <rPr>
        <rFont val="&quot;Helvetica Neue&quot;, Helvetica, Arial, sans-serif"/>
        <color rgb="FF1155CC"/>
        <sz val="11.0"/>
        <u/>
      </rPr>
      <t>CrazyBus (World) (Aftermarket) (Unl).zip</t>
    </r>
  </si>
  <si>
    <r>
      <rPr>
        <rFont val="&quot;Helvetica Neue&quot;, Helvetica, Arial, sans-serif"/>
        <color rgb="FF1155CC"/>
        <sz val="11.0"/>
        <u/>
      </rPr>
      <t>Crazy Climber (Japan).zip</t>
    </r>
  </si>
  <si>
    <r>
      <rPr>
        <rFont val="&quot;Helvetica Neue&quot;, Helvetica, Arial, sans-serif"/>
        <color rgb="FF1155CC"/>
        <sz val="11.0"/>
        <u/>
      </rPr>
      <t>Crazy Land (USA) (Proto).zip</t>
    </r>
  </si>
  <si>
    <r>
      <rPr>
        <rFont val="&quot;Helvetica Neue&quot;, Helvetica, Arial, sans-serif"/>
        <color rgb="FF1155CC"/>
        <sz val="11.0"/>
        <u/>
      </rPr>
      <t>Creatom (Spain) (En) (Micro Genius) (Unl).zip</t>
    </r>
  </si>
  <si>
    <r>
      <rPr>
        <rFont val="&quot;Helvetica Neue&quot;, Helvetica, Arial, sans-serif"/>
        <color rgb="FF1155CC"/>
        <sz val="11.0"/>
        <u/>
      </rPr>
      <t>Creepy Brawlers (World) (Demo) (Aftermarket) (Unl).zip</t>
    </r>
  </si>
  <si>
    <r>
      <rPr>
        <rFont val="&quot;Helvetica Neue&quot;, Helvetica, Arial, sans-serif"/>
        <color rgb="FF1155CC"/>
        <sz val="11.0"/>
        <u/>
      </rPr>
      <t>Crestfallen (World) (Aftermarket) (Unl).zip</t>
    </r>
  </si>
  <si>
    <r>
      <rPr>
        <rFont val="&quot;Helvetica Neue&quot;, Helvetica, Arial, sans-serif"/>
        <color rgb="FF1155CC"/>
        <sz val="11.0"/>
        <u/>
      </rPr>
      <t>Crillion (World) (Beta) (Aftermarket) (Unl).zip</t>
    </r>
  </si>
  <si>
    <r>
      <rPr>
        <rFont val="&quot;Helvetica Neue&quot;, Helvetica, Arial, sans-serif"/>
        <color rgb="FF1155CC"/>
        <sz val="11.0"/>
        <u/>
      </rPr>
      <t>Crillion (World) (v1.1) (Aftermarket) (Unl).zip</t>
    </r>
  </si>
  <si>
    <r>
      <rPr>
        <rFont val="&quot;Helvetica Neue&quot;, Helvetica, Arial, sans-serif"/>
        <color rgb="FF1155CC"/>
        <sz val="11.0"/>
        <u/>
      </rPr>
      <t>Crime Busters (Brazil) (En) (Unl).zip</t>
    </r>
  </si>
  <si>
    <r>
      <rPr>
        <rFont val="&quot;Helvetica Neue&quot;, Helvetica, Arial, sans-serif"/>
        <color rgb="FF1155CC"/>
        <sz val="11.0"/>
        <u/>
      </rPr>
      <t>Crisis Force (Japan) (Sample).zip</t>
    </r>
  </si>
  <si>
    <r>
      <rPr>
        <rFont val="&quot;Helvetica Neue&quot;, Helvetica, Arial, sans-serif"/>
        <color rgb="FF1155CC"/>
        <sz val="11.0"/>
        <u/>
      </rPr>
      <t>Crisis Force (Japan).zip</t>
    </r>
  </si>
  <si>
    <r>
      <rPr>
        <rFont val="&quot;Helvetica Neue&quot;, Helvetica, Arial, sans-serif"/>
        <color rgb="FF1155CC"/>
        <sz val="11.0"/>
        <u/>
      </rPr>
      <t>Critical Match (World) (Aftermarket) (Unl).zip</t>
    </r>
  </si>
  <si>
    <r>
      <rPr>
        <rFont val="&quot;Helvetica Neue&quot;, Helvetica, Arial, sans-serif"/>
        <color rgb="FF1155CC"/>
        <sz val="11.0"/>
        <u/>
      </rPr>
      <t>Critical Match (World) (NESDev 2018) (Aftermarket) (Unl).zip</t>
    </r>
  </si>
  <si>
    <r>
      <rPr>
        <rFont val="&quot;Helvetica Neue&quot;, Helvetica, Arial, sans-serif"/>
        <color rgb="FF1155CC"/>
        <sz val="11.0"/>
        <u/>
      </rPr>
      <t>Cross-Strait Independence (Taiwan) (En) (Aftermarket) (Unl).zip</t>
    </r>
  </si>
  <si>
    <r>
      <rPr>
        <rFont val="&quot;Helvetica Neue&quot;, Helvetica, Arial, sans-serif"/>
        <color rgb="FF1155CC"/>
        <sz val="11.0"/>
        <u/>
      </rPr>
      <t>CrossFire (Japan).zip</t>
    </r>
  </si>
  <si>
    <r>
      <rPr>
        <rFont val="&quot;Helvetica Neue&quot;, Helvetica, Arial, sans-serif"/>
        <color rgb="FF1155CC"/>
        <sz val="11.0"/>
        <u/>
      </rPr>
      <t>CrossFire (USA) (Proto).zip</t>
    </r>
  </si>
  <si>
    <r>
      <rPr>
        <rFont val="&quot;Helvetica Neue&quot;, Helvetica, Arial, sans-serif"/>
        <color rgb="FF1155CC"/>
        <sz val="11.0"/>
        <u/>
      </rPr>
      <t>CrossPaint (World) (v0.45) (Demo) (Aftermarket) (Unl).zip</t>
    </r>
  </si>
  <si>
    <r>
      <rPr>
        <rFont val="&quot;Helvetica Neue&quot;, Helvetica, Arial, sans-serif"/>
        <color rgb="FF1155CC"/>
        <sz val="11.0"/>
        <u/>
      </rPr>
      <t>CrossPaint (World) (v0.46) (Demo) (Aftermarket) (Unl).zip</t>
    </r>
  </si>
  <si>
    <r>
      <rPr>
        <rFont val="&quot;Helvetica Neue&quot;, Helvetica, Arial, sans-serif"/>
        <color rgb="FF1155CC"/>
        <sz val="11.0"/>
        <u/>
      </rPr>
      <t>CrossPaint (World) (v0.47) (Demo) (Aftermarket) (Unl).zip</t>
    </r>
  </si>
  <si>
    <r>
      <rPr>
        <rFont val="&quot;Helvetica Neue&quot;, Helvetica, Arial, sans-serif"/>
        <color rgb="FF1155CC"/>
        <sz val="11.0"/>
        <u/>
      </rPr>
      <t>CrossPaint (World) (v0.55) (Demo) (Aftermarket) (Unl).zip</t>
    </r>
  </si>
  <si>
    <r>
      <rPr>
        <rFont val="&quot;Helvetica Neue&quot;, Helvetica, Arial, sans-serif"/>
        <color rgb="FF1155CC"/>
        <sz val="11.0"/>
        <u/>
      </rPr>
      <t>CrossPaint (World) (v0.60) (Demo) (Aftermarket) (Unl).zip</t>
    </r>
  </si>
  <si>
    <r>
      <rPr>
        <rFont val="&quot;Helvetica Neue&quot;, Helvetica, Arial, sans-serif"/>
        <color rgb="FF1155CC"/>
        <sz val="11.0"/>
        <u/>
      </rPr>
      <t>Crowborg (World) (v0.00001) (Proto) (Aftermarket) (Unl).zip</t>
    </r>
  </si>
  <si>
    <r>
      <rPr>
        <rFont val="&quot;Helvetica Neue&quot;, Helvetica, Arial, sans-serif"/>
        <color rgb="FF1155CC"/>
        <sz val="11.0"/>
        <u/>
      </rPr>
      <t>Crypto (World) (Global Game Jam 2016) (Aftermarket) (Unl).zip</t>
    </r>
  </si>
  <si>
    <r>
      <rPr>
        <rFont val="&quot;Helvetica Neue&quot;, Helvetica, Arial, sans-serif"/>
        <color rgb="FF1155CC"/>
        <sz val="11.0"/>
        <u/>
      </rPr>
      <t>Crypto-Fascist (World) (Aftermarket) (Unl).zip</t>
    </r>
  </si>
  <si>
    <r>
      <rPr>
        <rFont val="&quot;Helvetica Neue&quot;, Helvetica, Arial, sans-serif"/>
        <color rgb="FF1155CC"/>
        <sz val="11.0"/>
        <u/>
      </rPr>
      <t>Crystal Castles (USA) (Atari Flashback) (Aftermarket) (Unl).zip</t>
    </r>
  </si>
  <si>
    <r>
      <rPr>
        <rFont val="&quot;Helvetica Neue&quot;, Helvetica, Arial, sans-serif"/>
        <color rgb="FF1155CC"/>
        <sz val="11.0"/>
        <u/>
      </rPr>
      <t>Crystal Mines (Korea) (Unl).zip</t>
    </r>
  </si>
  <si>
    <r>
      <rPr>
        <rFont val="&quot;Helvetica Neue&quot;, Helvetica, Arial, sans-serif"/>
        <color rgb="FF1155CC"/>
        <sz val="11.0"/>
        <u/>
      </rPr>
      <t>Crystal Mines (USA) (Unl).zip</t>
    </r>
  </si>
  <si>
    <r>
      <rPr>
        <rFont val="&quot;Helvetica Neue&quot;, Helvetica, Arial, sans-serif"/>
        <color rgb="FF1155CC"/>
        <sz val="11.0"/>
        <u/>
      </rPr>
      <t>Crystalis (USA) (Beta).zip</t>
    </r>
  </si>
  <si>
    <r>
      <rPr>
        <rFont val="&quot;Helvetica Neue&quot;, Helvetica, Arial, sans-serif"/>
        <color rgb="FF1155CC"/>
        <sz val="11.0"/>
        <u/>
      </rPr>
      <t>Crystalis (USA).zip</t>
    </r>
  </si>
  <si>
    <r>
      <rPr>
        <rFont val="&quot;Helvetica Neue&quot;, Helvetica, Arial, sans-serif"/>
        <color rgb="FF1155CC"/>
        <sz val="11.0"/>
        <u/>
      </rPr>
      <t>Crystalis (USA, Europe) (SNK 40th Anniversary Collection).zip</t>
    </r>
  </si>
  <si>
    <r>
      <rPr>
        <rFont val="&quot;Helvetica Neue&quot;, Helvetica, Arial, sans-serif"/>
        <color rgb="FF1155CC"/>
        <sz val="11.0"/>
        <u/>
      </rPr>
      <t>Cuba War (Asia) (Zh) (Pirate).zip</t>
    </r>
  </si>
  <si>
    <r>
      <rPr>
        <rFont val="&quot;Helvetica Neue&quot;, Helvetica, Arial, sans-serif"/>
        <color rgb="FF1155CC"/>
        <sz val="11.0"/>
        <u/>
      </rPr>
      <t>Cuba Zhanshi Xi Hua (Asia) (Pirate).zip</t>
    </r>
  </si>
  <si>
    <r>
      <rPr>
        <rFont val="&quot;Helvetica Neue&quot;, Helvetica, Arial, sans-serif"/>
        <color rgb="FF1155CC"/>
        <sz val="11.0"/>
        <u/>
      </rPr>
      <t>Cube, The (World) (Demo 1) (Aftermarket) (Unl).zip</t>
    </r>
  </si>
  <si>
    <r>
      <rPr>
        <rFont val="&quot;Helvetica Neue&quot;, Helvetica, Arial, sans-serif"/>
        <color rgb="FF1155CC"/>
        <sz val="11.0"/>
        <u/>
      </rPr>
      <t>Cube, The (World) (Demo 2) (Byte-Off 2024) (Aftermarket) (Unl).zip</t>
    </r>
  </si>
  <si>
    <r>
      <rPr>
        <rFont val="&quot;Helvetica Neue&quot;, Helvetica, Arial, sans-serif"/>
        <color rgb="FF1155CC"/>
        <sz val="11.0"/>
        <u/>
      </rPr>
      <t>Cube, The (World) (Demo 3) (Aftermarket) (Unl).zip</t>
    </r>
  </si>
  <si>
    <r>
      <rPr>
        <rFont val="&quot;Helvetica Neue&quot;, Helvetica, Arial, sans-serif"/>
        <color rgb="FF1155CC"/>
        <sz val="11.0"/>
        <u/>
      </rPr>
      <t>Cult of the Voodoo Ninjas (World) (2024-04-15) (Aftermarket) (Unl).zip</t>
    </r>
  </si>
  <si>
    <r>
      <rPr>
        <rFont val="&quot;Helvetica Neue&quot;, Helvetica, Arial, sans-serif"/>
        <color rgb="FF1155CC"/>
        <sz val="11.0"/>
        <u/>
      </rPr>
      <t>Cult of the Voodoo Ninjas (World) (2024-06-11) (Aftermarket) (Unl).zip</t>
    </r>
  </si>
  <si>
    <r>
      <rPr>
        <rFont val="&quot;Helvetica Neue&quot;, Helvetica, Arial, sans-serif"/>
        <color rgb="FF1155CC"/>
        <sz val="11.0"/>
        <u/>
      </rPr>
      <t>Cursed Crown (World) (Aftermarket) (Unl).zip</t>
    </r>
  </si>
  <si>
    <r>
      <rPr>
        <rFont val="&quot;Helvetica Neue&quot;, Helvetica, Arial, sans-serif"/>
        <color rgb="FF1155CC"/>
        <sz val="11.0"/>
        <u/>
      </rPr>
      <t>Cursed Crown (World) (v1.0) (Beta) (Aftermarket) (Unl).zip</t>
    </r>
  </si>
  <si>
    <r>
      <rPr>
        <rFont val="&quot;Helvetica Neue&quot;, Helvetica, Arial, sans-serif"/>
        <color rgb="FF1155CC"/>
        <sz val="11.0"/>
        <u/>
      </rPr>
      <t>Cursed Village (World) (Proto) (2023-12-15) (Aftermarket) (Unl).zip</t>
    </r>
  </si>
  <si>
    <r>
      <rPr>
        <rFont val="&quot;Helvetica Neue&quot;, Helvetica, Arial, sans-serif"/>
        <color rgb="FF1155CC"/>
        <sz val="11.0"/>
        <u/>
      </rPr>
      <t>Cursed Village (World) (Proto) (2024-01-14) (Aftermarket) (Unl).zip</t>
    </r>
  </si>
  <si>
    <r>
      <rPr>
        <rFont val="&quot;Helvetica Neue&quot;, Helvetica, Arial, sans-serif"/>
        <color rgb="FF1155CC"/>
        <sz val="11.0"/>
        <u/>
      </rPr>
      <t>Cursed Village (World) (Proto) (2024-02-01) (Aftermarket) (Unl).zip</t>
    </r>
  </si>
  <si>
    <r>
      <rPr>
        <rFont val="&quot;Helvetica Neue&quot;, Helvetica, Arial, sans-serif"/>
        <color rgb="FF1155CC"/>
        <sz val="11.0"/>
        <u/>
      </rPr>
      <t>Cursed Village (World) (Proto) (2024-03-29) (Aftermarket) (Unl).zip</t>
    </r>
  </si>
  <si>
    <r>
      <rPr>
        <rFont val="&quot;Helvetica Neue&quot;, Helvetica, Arial, sans-serif"/>
        <color rgb="FF1155CC"/>
        <sz val="11.0"/>
        <u/>
      </rPr>
      <t>Curse of the Shadow (World) (Proto) (Byte-Off 2020) (Aftermarket) (Unl).zip</t>
    </r>
  </si>
  <si>
    <r>
      <rPr>
        <rFont val="&quot;Helvetica Neue&quot;, Helvetica, Arial, sans-serif"/>
        <color rgb="FF1155CC"/>
        <sz val="11.0"/>
        <u/>
      </rPr>
      <t>Cvetnie Linii (Russia) (Subor Keyboard) (Unl).zip</t>
    </r>
  </si>
  <si>
    <r>
      <rPr>
        <rFont val="&quot;Helvetica Neue&quot;, Helvetica, Arial, sans-serif"/>
        <color rgb="FF1155CC"/>
        <sz val="11.0"/>
        <u/>
      </rPr>
      <t>Cyber Blade (World) (Aftermarket) (Unl).zip</t>
    </r>
  </si>
  <si>
    <r>
      <rPr>
        <rFont val="&quot;Helvetica Neue&quot;, Helvetica, Arial, sans-serif"/>
        <color rgb="FF1155CC"/>
        <sz val="11.0"/>
        <u/>
      </rPr>
      <t>Cyber Blade (World) (Demo) (Aftermarket) (Unl).zip</t>
    </r>
  </si>
  <si>
    <r>
      <rPr>
        <rFont val="&quot;Helvetica Neue&quot;, Helvetica, Arial, sans-serif"/>
        <color rgb="FF1155CC"/>
        <sz val="11.0"/>
        <u/>
      </rPr>
      <t>Cyber Stadium Series - Base Wars (USA).zip</t>
    </r>
  </si>
  <si>
    <r>
      <rPr>
        <rFont val="&quot;Helvetica Neue&quot;, Helvetica, Arial, sans-serif"/>
        <color rgb="FF1155CC"/>
        <sz val="11.0"/>
        <u/>
      </rPr>
      <t>Cyberball (USA).zip</t>
    </r>
  </si>
  <si>
    <r>
      <rPr>
        <rFont val="&quot;Helvetica Neue&quot;, Helvetica, Arial, sans-serif"/>
        <color rgb="FF1155CC"/>
        <sz val="11.0"/>
        <u/>
      </rPr>
      <t>Cybernoid - The Fighting Machine (USA).zip</t>
    </r>
  </si>
  <si>
    <r>
      <rPr>
        <rFont val="&quot;Helvetica Neue&quot;, Helvetica, Arial, sans-serif"/>
        <color rgb="FF1155CC"/>
        <sz val="11.0"/>
        <u/>
      </rPr>
      <t>Cyberstar Education Computer (Italy) (En) (Pirate).zip</t>
    </r>
  </si>
  <si>
    <r>
      <rPr>
        <rFont val="&quot;Helvetica Neue&quot;, Helvetica, Arial, sans-serif"/>
        <color rgb="FF1155CC"/>
        <sz val="11.0"/>
        <u/>
      </rPr>
      <t>Cycle Race - Road Man (Japan).zip</t>
    </r>
  </si>
  <si>
    <r>
      <rPr>
        <rFont val="&quot;Helvetica Neue&quot;, Helvetica, Arial, sans-serif"/>
        <color rgb="FF1155CC"/>
        <sz val="11.0"/>
        <u/>
      </rPr>
      <t>CypherCon 4.0 Schedule (World) (Program) (Aftermarket) (Unl).zip</t>
    </r>
  </si>
  <si>
    <r>
      <rPr>
        <rFont val="&quot;Helvetica Neue&quot;, Helvetica, Arial, sans-serif"/>
        <color rgb="FF1155CC"/>
        <sz val="11.0"/>
        <u/>
      </rPr>
      <t>D+Pad Hero (USA) (v1.0) (Aftermarket) (Unl).zip</t>
    </r>
  </si>
  <si>
    <r>
      <rPr>
        <rFont val="&quot;Helvetica Neue&quot;, Helvetica, Arial, sans-serif"/>
        <color rgb="FF1155CC"/>
        <sz val="11.0"/>
        <u/>
      </rPr>
      <t>D+Pad Hero (USA) (v1.1) (Aftermarket) (Unl).zip</t>
    </r>
  </si>
  <si>
    <r>
      <rPr>
        <rFont val="&quot;Helvetica Neue&quot;, Helvetica, Arial, sans-serif"/>
        <color rgb="FF1155CC"/>
        <sz val="11.0"/>
        <u/>
      </rPr>
      <t>D+Pad Hero II (USA) (Aftermarket) (Unl).zip</t>
    </r>
  </si>
  <si>
    <r>
      <rPr>
        <rFont val="&quot;Helvetica Neue&quot;, Helvetica, Arial, sans-serif"/>
        <color rgb="FF1155CC"/>
        <sz val="11.0"/>
        <u/>
      </rPr>
      <t>D-Society (World) (v1.1) (Demo) (Aftermarket) (Unl).zip</t>
    </r>
  </si>
  <si>
    <r>
      <rPr>
        <rFont val="&quot;Helvetica Neue&quot;, Helvetica, Arial, sans-serif"/>
        <color rgb="FF1155CC"/>
        <sz val="11.0"/>
        <u/>
      </rPr>
      <t>D-Society (World) (v3.0) (Demo) (Aftermarket) (Unl).zip</t>
    </r>
  </si>
  <si>
    <r>
      <rPr>
        <rFont val="&quot;Helvetica Neue&quot;, Helvetica, Arial, sans-serif"/>
        <color rgb="FF1155CC"/>
        <sz val="11.0"/>
        <u/>
      </rPr>
      <t>D.J. Boy (Asia) (En) (Pirate).zip</t>
    </r>
  </si>
  <si>
    <r>
      <rPr>
        <rFont val="&quot;Helvetica Neue&quot;, Helvetica, Arial, sans-serif"/>
        <color rgb="FF1155CC"/>
        <sz val="11.0"/>
        <u/>
      </rPr>
      <t>DABG - Double Action Blaster Guys (World) (Beta) (2013-07-31) (Aftermarket) (Unl) (Alt).zip</t>
    </r>
  </si>
  <si>
    <r>
      <rPr>
        <rFont val="&quot;Helvetica Neue&quot;, Helvetica, Arial, sans-serif"/>
        <color rgb="FF1155CC"/>
        <sz val="11.0"/>
        <u/>
      </rPr>
      <t>DABG - Double Action Blaster Guys (World) (Beta) (2013-10-17) (Aftermarket) (Unl).zip</t>
    </r>
  </si>
  <si>
    <r>
      <rPr>
        <rFont val="&quot;Helvetica Neue&quot;, Helvetica, Arial, sans-serif"/>
        <color rgb="FF1155CC"/>
        <sz val="11.0"/>
        <u/>
      </rPr>
      <t>DABG - Double Action Blaster Guys (World) (NESDev 2014) (Aftermarket) (Unl).zip</t>
    </r>
  </si>
  <si>
    <r>
      <rPr>
        <rFont val="&quot;Helvetica Neue&quot;, Helvetica, Arial, sans-serif"/>
        <color rgb="FF1155CC"/>
        <sz val="11.0"/>
        <u/>
      </rPr>
      <t>DABG - Double Action Blaster Guys (World) (v1.0) (Action 53 Version) (Aftermarket) (Unl).zip</t>
    </r>
  </si>
  <si>
    <r>
      <rPr>
        <rFont val="&quot;Helvetica Neue&quot;, Helvetica, Arial, sans-serif"/>
        <color rgb="FF1155CC"/>
        <sz val="11.0"/>
        <u/>
      </rPr>
      <t>DABG - Double Action Blaster Guys (World) (v1.1) (Action 53 Version) (Aftermarket) (Unl).zip</t>
    </r>
  </si>
  <si>
    <r>
      <rPr>
        <rFont val="&quot;Helvetica Neue&quot;, Helvetica, Arial, sans-serif"/>
        <color rgb="FF1155CC"/>
        <sz val="11.0"/>
        <u/>
      </rPr>
      <t>DC26-6502 - Brainfuck Interpreter (World) (2nd Print Edition) (Aftermarket) (Unl).zip</t>
    </r>
  </si>
  <si>
    <r>
      <rPr>
        <rFont val="&quot;Helvetica Neue&quot;, Helvetica, Arial, sans-serif"/>
        <color rgb="FF1155CC"/>
        <sz val="11.0"/>
        <u/>
      </rPr>
      <t>DC26-6502 - Brainfuck Interpreter (World) (DEFCON 26 Indie Badge) (Aftermarket) (Unl).zip</t>
    </r>
  </si>
  <si>
    <r>
      <rPr>
        <rFont val="&quot;Helvetica Neue&quot;, Helvetica, Arial, sans-serif"/>
        <color rgb="FF1155CC"/>
        <sz val="11.0"/>
        <u/>
      </rPr>
      <t>DENDY Compo II (World) (NTSC) (Aftermarket) (Unl).zip</t>
    </r>
  </si>
  <si>
    <r>
      <rPr>
        <rFont val="&quot;Helvetica Neue&quot;, Helvetica, Arial, sans-serif"/>
        <color rgb="FF1155CC"/>
        <sz val="11.0"/>
        <u/>
      </rPr>
      <t>DENDY Compo II (World) (PAL) (Aftermarket) (Unl).zip</t>
    </r>
  </si>
  <si>
    <r>
      <rPr>
        <rFont val="&quot;Helvetica Neue&quot;, Helvetica, Arial, sans-serif"/>
        <color rgb="FF1155CC"/>
        <sz val="11.0"/>
        <u/>
      </rPr>
      <t>DIG (World) (Proto) (2024-06-04) (Aftermarket) (Unl).zip</t>
    </r>
  </si>
  <si>
    <r>
      <rPr>
        <rFont val="&quot;Helvetica Neue&quot;, Helvetica, Arial, sans-serif"/>
        <color rgb="FF1155CC"/>
        <sz val="11.0"/>
        <u/>
      </rPr>
      <t>DIG (World) (Proto) (2024-06-05) (Aftermarket) (Unl).zip</t>
    </r>
  </si>
  <si>
    <r>
      <rPr>
        <rFont val="&quot;Helvetica Neue&quot;, Helvetica, Arial, sans-serif"/>
        <color rgb="FF1155CC"/>
        <sz val="11.0"/>
        <u/>
      </rPr>
      <t>DVD Screensaver for NES (World) (v1.0) (Program) (Aftermarket) (Unl).zip</t>
    </r>
  </si>
  <si>
    <r>
      <rPr>
        <rFont val="&quot;Helvetica Neue&quot;, Helvetica, Arial, sans-serif"/>
        <color rgb="FF1155CC"/>
        <sz val="11.0"/>
        <u/>
      </rPr>
      <t>DVD Screensaver for NES (World) (v1.1) (Program) (Aftermarket) (Unl).zip</t>
    </r>
  </si>
  <si>
    <r>
      <rPr>
        <rFont val="&quot;Helvetica Neue&quot;, Helvetica, Arial, sans-serif"/>
        <color rgb="FF1155CC"/>
        <sz val="11.0"/>
        <u/>
      </rPr>
      <t>Da Fuweng II - Shanghai Daheng (Shanghai Tycoon) (China) (Unl).zip</t>
    </r>
  </si>
  <si>
    <r>
      <rPr>
        <rFont val="&quot;Helvetica Neue&quot;, Helvetica, Arial, sans-serif"/>
        <color rgb="FF1155CC"/>
        <sz val="11.0"/>
        <u/>
      </rPr>
      <t>Da Hanghai VII (China) (Unl).zip</t>
    </r>
  </si>
  <si>
    <r>
      <rPr>
        <rFont val="&quot;Helvetica Neue&quot;, Helvetica, Arial, sans-serif"/>
        <color rgb="FF1155CC"/>
        <sz val="11.0"/>
        <u/>
      </rPr>
      <t>Da Xieke - Chuliuxiang (China) (Aftermarket) (Unl).zip</t>
    </r>
  </si>
  <si>
    <r>
      <rPr>
        <rFont val="&quot;Helvetica Neue&quot;, Helvetica, Arial, sans-serif"/>
        <color rgb="FF1155CC"/>
        <sz val="11.0"/>
        <u/>
      </rPr>
      <t>Dadao Wuyouwei Men - Tianxia Baozang (China) (Aftermarket) (Pirate).zip</t>
    </r>
  </si>
  <si>
    <r>
      <rPr>
        <rFont val="&quot;Helvetica Neue&quot;, Helvetica, Arial, sans-serif"/>
        <color rgb="FF1155CC"/>
        <sz val="11.0"/>
        <u/>
      </rPr>
      <t>Dahua Sanguo (China) (Unl).zip</t>
    </r>
  </si>
  <si>
    <r>
      <rPr>
        <rFont val="&quot;Helvetica Neue&quot;, Helvetica, Arial, sans-serif"/>
        <color rgb="FF1155CC"/>
        <sz val="11.0"/>
        <u/>
      </rPr>
      <t>Dahua Shuihu (China) (Unl).zip</t>
    </r>
  </si>
  <si>
    <r>
      <rPr>
        <rFont val="&quot;Helvetica Neue&quot;, Helvetica, Arial, sans-serif"/>
        <color rgb="FF1155CC"/>
        <sz val="11.0"/>
        <u/>
      </rPr>
      <t>Dahua Xiyou (China) (Aftermarket) (Unl).zip</t>
    </r>
  </si>
  <si>
    <r>
      <rPr>
        <rFont val="&quot;Helvetica Neue&quot;, Helvetica, Arial, sans-serif"/>
        <color rgb="FF1155CC"/>
        <sz val="11.0"/>
        <u/>
      </rPr>
      <t>Dai-2-ji Chaoji Jiqiren Dazhan (China) (Aftermarket) (Pirate).zip</t>
    </r>
  </si>
  <si>
    <r>
      <rPr>
        <rFont val="&quot;Helvetica Neue&quot;, Helvetica, Arial, sans-serif"/>
        <color rgb="FF1155CC"/>
        <sz val="11.0"/>
        <u/>
      </rPr>
      <t>Dai-2-ji Jiqiren Dazhan (China) (Aftermarket) (Pirate).zip</t>
    </r>
  </si>
  <si>
    <r>
      <rPr>
        <rFont val="&quot;Helvetica Neue&quot;, Helvetica, Arial, sans-serif"/>
        <color rgb="FF1155CC"/>
        <sz val="11.0"/>
        <u/>
      </rPr>
      <t>Dai-2-ji Super Robot Taisen (Japan).zip</t>
    </r>
  </si>
  <si>
    <r>
      <rPr>
        <rFont val="&quot;Helvetica Neue&quot;, Helvetica, Arial, sans-serif"/>
        <color rgb="FF1155CC"/>
        <sz val="11.0"/>
        <u/>
      </rPr>
      <t>Dai-4-ji Jiqiren Daizhan (Robot War IV) (China) (Pirate).zip</t>
    </r>
  </si>
  <si>
    <r>
      <rPr>
        <rFont val="&quot;Helvetica Neue&quot;, Helvetica, Arial, sans-serif"/>
        <color rgb="FF1155CC"/>
        <sz val="11.0"/>
        <u/>
      </rPr>
      <t>Daikaijuu Deburas (Japan).zip</t>
    </r>
  </si>
  <si>
    <r>
      <rPr>
        <rFont val="&quot;Helvetica Neue&quot;, Helvetica, Arial, sans-serif"/>
        <color rgb="FF1155CC"/>
        <sz val="11.0"/>
        <u/>
      </rPr>
      <t>Daikoukai Jidai (Japan).zip</t>
    </r>
  </si>
  <si>
    <r>
      <rPr>
        <rFont val="&quot;Helvetica Neue&quot;, Helvetica, Arial, sans-serif"/>
        <color rgb="FF1155CC"/>
        <sz val="11.0"/>
        <u/>
      </rPr>
      <t>Daiku no Gen-san (Japan).zip</t>
    </r>
  </si>
  <si>
    <r>
      <rPr>
        <rFont val="&quot;Helvetica Neue&quot;, Helvetica, Arial, sans-serif"/>
        <color rgb="FF1155CC"/>
        <sz val="11.0"/>
        <u/>
      </rPr>
      <t>Daiku no Gen-san 2 - Akage no Dan no Gyakushuu (Japan).zip</t>
    </r>
  </si>
  <si>
    <r>
      <rPr>
        <rFont val="&quot;Helvetica Neue&quot;, Helvetica, Arial, sans-serif"/>
        <color rgb="FF1155CC"/>
        <sz val="11.0"/>
        <u/>
      </rPr>
      <t>Daisenryaku (Japan).zip</t>
    </r>
  </si>
  <si>
    <r>
      <rPr>
        <rFont val="&quot;Helvetica Neue&quot;, Helvetica, Arial, sans-serif"/>
        <color rgb="FF1155CC"/>
        <sz val="11.0"/>
        <u/>
      </rPr>
      <t>Daiva - Imperial of Nirsartia (Japan).zip</t>
    </r>
  </si>
  <si>
    <r>
      <rPr>
        <rFont val="&quot;Helvetica Neue&quot;, Helvetica, Arial, sans-serif"/>
        <color rgb="FF1155CC"/>
        <sz val="11.0"/>
        <u/>
      </rPr>
      <t>Dance Aerobics (USA).zip</t>
    </r>
  </si>
  <si>
    <r>
      <rPr>
        <rFont val="&quot;Helvetica Neue&quot;, Helvetica, Arial, sans-serif"/>
        <color rgb="FF1155CC"/>
        <sz val="11.0"/>
        <u/>
      </rPr>
      <t>Dancing Blocks (Asia) (Ja) (PAL) (Unl).zip</t>
    </r>
  </si>
  <si>
    <r>
      <rPr>
        <rFont val="&quot;Helvetica Neue&quot;, Helvetica, Arial, sans-serif"/>
        <color rgb="FF1155CC"/>
        <sz val="11.0"/>
        <u/>
      </rPr>
      <t>Dangeon (World) (Proto) (Aftermarket) (Unl).zip</t>
    </r>
  </si>
  <si>
    <r>
      <rPr>
        <rFont val="&quot;Helvetica Neue&quot;, Helvetica, Arial, sans-serif"/>
        <color rgb="FF1155CC"/>
        <sz val="11.0"/>
        <u/>
      </rPr>
      <t>Dangerous PENPEN (Japan) (En) (Family BASIC) (Unl).zip</t>
    </r>
  </si>
  <si>
    <r>
      <rPr>
        <rFont val="&quot;Helvetica Neue&quot;, Helvetica, Arial, sans-serif"/>
        <color rgb="FF1155CC"/>
        <sz val="11.0"/>
        <u/>
      </rPr>
      <t>Danny Sullivan's Indy Heat (Europe).zip</t>
    </r>
  </si>
  <si>
    <r>
      <rPr>
        <rFont val="&quot;Helvetica Neue&quot;, Helvetica, Arial, sans-serif"/>
        <color rgb="FF1155CC"/>
        <sz val="11.0"/>
        <u/>
      </rPr>
      <t>Danny Sullivan's Indy Heat (USA).zip</t>
    </r>
  </si>
  <si>
    <r>
      <rPr>
        <rFont val="&quot;Helvetica Neue&quot;, Helvetica, Arial, sans-serif"/>
        <color rgb="FF1155CC"/>
        <sz val="11.0"/>
        <u/>
      </rPr>
      <t>Dao Shuai (Asia) (Unl).zip</t>
    </r>
  </si>
  <si>
    <r>
      <rPr>
        <rFont val="&quot;Helvetica Neue&quot;, Helvetica, Arial, sans-serif"/>
        <color rgb="FF1155CC"/>
        <sz val="11.0"/>
        <u/>
      </rPr>
      <t>Daojian Yingxiong Zhuan (China) (Aftermarket) (Unl).zip</t>
    </r>
  </si>
  <si>
    <r>
      <rPr>
        <rFont val="&quot;Helvetica Neue&quot;, Helvetica, Arial, sans-serif"/>
        <color rgb="FF1155CC"/>
        <sz val="11.0"/>
        <u/>
      </rPr>
      <t>Dark (Japan) (En) (Family BASIC) (Unl).zip</t>
    </r>
  </si>
  <si>
    <r>
      <rPr>
        <rFont val="&quot;Helvetica Neue&quot;, Helvetica, Arial, sans-serif"/>
        <color rgb="FF1155CC"/>
        <sz val="11.0"/>
        <u/>
      </rPr>
      <t>Dark Lord (Japan).zip</t>
    </r>
  </si>
  <si>
    <r>
      <rPr>
        <rFont val="&quot;Helvetica Neue&quot;, Helvetica, Arial, sans-serif"/>
        <color rgb="FF1155CC"/>
        <sz val="11.0"/>
        <u/>
      </rPr>
      <t>Dark Seed - Heian Zhi Gu (China) (Pirate).zip</t>
    </r>
  </si>
  <si>
    <r>
      <rPr>
        <rFont val="&quot;Helvetica Neue&quot;, Helvetica, Arial, sans-serif"/>
        <color rgb="FF1155CC"/>
        <sz val="11.0"/>
        <u/>
      </rPr>
      <t>Darkman (Europe).zip</t>
    </r>
  </si>
  <si>
    <r>
      <rPr>
        <rFont val="&quot;Helvetica Neue&quot;, Helvetica, Arial, sans-serif"/>
        <color rgb="FF1155CC"/>
        <sz val="11.0"/>
        <u/>
      </rPr>
      <t>Darkman (USA).zip</t>
    </r>
  </si>
  <si>
    <r>
      <rPr>
        <rFont val="&quot;Helvetica Neue&quot;, Helvetica, Arial, sans-serif"/>
        <color rgb="FF1155CC"/>
        <sz val="11.0"/>
        <u/>
      </rPr>
      <t>Darkwing Duck (Europe).zip</t>
    </r>
  </si>
  <si>
    <r>
      <rPr>
        <rFont val="&quot;Helvetica Neue&quot;, Helvetica, Arial, sans-serif"/>
        <color rgb="FF1155CC"/>
        <sz val="11.0"/>
        <u/>
      </rPr>
      <t>Darkwing Duck (Germany).zip</t>
    </r>
  </si>
  <si>
    <r>
      <rPr>
        <rFont val="&quot;Helvetica Neue&quot;, Helvetica, Arial, sans-serif"/>
        <color rgb="FF1155CC"/>
        <sz val="11.0"/>
        <u/>
      </rPr>
      <t>Darkwing Duck (USA) (Beta).zip</t>
    </r>
  </si>
  <si>
    <r>
      <rPr>
        <rFont val="&quot;Helvetica Neue&quot;, Helvetica, Arial, sans-serif"/>
        <color rgb="FF1155CC"/>
        <sz val="11.0"/>
        <u/>
      </rPr>
      <t>Darkwing Duck (USA).zip</t>
    </r>
  </si>
  <si>
    <r>
      <rPr>
        <rFont val="&quot;Helvetica Neue&quot;, Helvetica, Arial, sans-serif"/>
        <color rgb="FF1155CC"/>
        <sz val="11.0"/>
        <u/>
      </rPr>
      <t>Darkwing Duck (World) (The Disney Afternoon Collection) (Switch).zip</t>
    </r>
  </si>
  <si>
    <r>
      <rPr>
        <rFont val="&quot;Helvetica Neue&quot;, Helvetica, Arial, sans-serif"/>
        <color rgb="FF1155CC"/>
        <sz val="11.0"/>
        <u/>
      </rPr>
      <t>Dash Galaxy in the Alien Asylum (USA).zip</t>
    </r>
  </si>
  <si>
    <r>
      <rPr>
        <rFont val="&quot;Helvetica Neue&quot;, Helvetica, Arial, sans-serif"/>
        <color rgb="FF1155CC"/>
        <sz val="11.0"/>
        <u/>
      </rPr>
      <t>Dash Yarou (Japan).zip</t>
    </r>
  </si>
  <si>
    <r>
      <rPr>
        <rFont val="&quot;Helvetica Neue&quot;, Helvetica, Arial, sans-serif"/>
        <color rgb="FF1155CC"/>
        <sz val="11.0"/>
        <u/>
      </rPr>
      <t>Datang Fengyun VI (China) (Aftermarket) (Unl).zip</t>
    </r>
  </si>
  <si>
    <r>
      <rPr>
        <rFont val="&quot;Helvetica Neue&quot;, Helvetica, Arial, sans-serif"/>
        <color rgb="FF1155CC"/>
        <sz val="11.0"/>
        <u/>
      </rPr>
      <t>Datsugoku (Asia) (Ja) (Pirate).zip</t>
    </r>
  </si>
  <si>
    <r>
      <rPr>
        <rFont val="&quot;Helvetica Neue&quot;, Helvetica, Arial, sans-serif"/>
        <color rgb="FF1155CC"/>
        <sz val="11.0"/>
        <u/>
      </rPr>
      <t>Datsugoku (Japan).zip</t>
    </r>
  </si>
  <si>
    <r>
      <rPr>
        <rFont val="&quot;Helvetica Neue&quot;, Helvetica, Arial, sans-serif"/>
        <color rgb="FF1155CC"/>
        <sz val="11.0"/>
        <u/>
      </rPr>
      <t>David Crane's A Boy and His Blob - Trouble on Blobolonia (Europe) (Rev 1).zip</t>
    </r>
  </si>
  <si>
    <r>
      <rPr>
        <rFont val="&quot;Helvetica Neue&quot;, Helvetica, Arial, sans-serif"/>
        <color rgb="FF1155CC"/>
        <sz val="11.0"/>
        <u/>
      </rPr>
      <t>David Crane's A Boy and His Blob - Trouble on Blobolonia (Europe).zip</t>
    </r>
  </si>
  <si>
    <r>
      <rPr>
        <rFont val="&quot;Helvetica Neue&quot;, Helvetica, Arial, sans-serif"/>
        <color rgb="FF1155CC"/>
        <sz val="11.0"/>
        <u/>
      </rPr>
      <t>David Crane's A Boy and His Blob - Trouble on Blobolonia (USA).zip</t>
    </r>
  </si>
  <si>
    <r>
      <rPr>
        <rFont val="&quot;Helvetica Neue&quot;, Helvetica, Arial, sans-serif"/>
        <color rgb="FF1155CC"/>
        <sz val="11.0"/>
        <u/>
      </rPr>
      <t>Day Dreamin' Davey (USA).zip</t>
    </r>
  </si>
  <si>
    <r>
      <rPr>
        <rFont val="&quot;Helvetica Neue&quot;, Helvetica, Arial, sans-serif"/>
        <color rgb="FF1155CC"/>
        <sz val="11.0"/>
        <u/>
      </rPr>
      <t>Days of Thunder (Europe).zip</t>
    </r>
  </si>
  <si>
    <r>
      <rPr>
        <rFont val="&quot;Helvetica Neue&quot;, Helvetica, Arial, sans-serif"/>
        <color rgb="FF1155CC"/>
        <sz val="11.0"/>
        <u/>
      </rPr>
      <t>Days of Thunder (USA) (Proto).zip</t>
    </r>
  </si>
  <si>
    <r>
      <rPr>
        <rFont val="&quot;Helvetica Neue&quot;, Helvetica, Arial, sans-serif"/>
        <color rgb="FF1155CC"/>
        <sz val="11.0"/>
        <u/>
      </rPr>
      <t>Days of Thunder (USA).zip</t>
    </r>
  </si>
  <si>
    <r>
      <rPr>
        <rFont val="&quot;Helvetica Neue&quot;, Helvetica, Arial, sans-serif"/>
        <color rgb="FF1155CC"/>
        <sz val="11.0"/>
        <u/>
      </rPr>
      <t>Dazhanlue (China) (Pirate).zip</t>
    </r>
  </si>
  <si>
    <r>
      <rPr>
        <rFont val="&quot;Helvetica Neue&quot;, Helvetica, Arial, sans-serif"/>
        <color rgb="FF1155CC"/>
        <sz val="11.0"/>
        <u/>
      </rPr>
      <t>Ddream Ddiver (World) (Aftermarket) (Unl).zip</t>
    </r>
  </si>
  <si>
    <r>
      <rPr>
        <rFont val="&quot;Helvetica Neue&quot;, Helvetica, Arial, sans-serif"/>
        <color rgb="FF1155CC"/>
        <sz val="11.0"/>
        <u/>
      </rPr>
      <t>De-Block (Japan).zip</t>
    </r>
  </si>
  <si>
    <r>
      <rPr>
        <rFont val="&quot;Helvetica Neue&quot;, Helvetica, Arial, sans-serif"/>
        <color rgb="FF1155CC"/>
        <sz val="11.0"/>
        <u/>
      </rPr>
      <t>Dead Fox (Japan) (Sample).zip</t>
    </r>
  </si>
  <si>
    <r>
      <rPr>
        <rFont val="&quot;Helvetica Neue&quot;, Helvetica, Arial, sans-serif"/>
        <color rgb="FF1155CC"/>
        <sz val="11.0"/>
        <u/>
      </rPr>
      <t>Dead Fox (Japan).zip</t>
    </r>
  </si>
  <si>
    <r>
      <rPr>
        <rFont val="&quot;Helvetica Neue&quot;, Helvetica, Arial, sans-serif"/>
        <color rgb="FF1155CC"/>
        <sz val="11.0"/>
        <u/>
      </rPr>
      <t>Deadly Towers (USA).zip</t>
    </r>
  </si>
  <si>
    <r>
      <rPr>
        <rFont val="&quot;Helvetica Neue&quot;, Helvetica, Arial, sans-serif"/>
        <color rgb="FF1155CC"/>
        <sz val="11.0"/>
        <u/>
      </rPr>
      <t>Death Race (USA) (Unl).zip</t>
    </r>
  </si>
  <si>
    <r>
      <rPr>
        <rFont val="&quot;Helvetica Neue&quot;, Helvetica, Arial, sans-serif"/>
        <color rgb="FF1155CC"/>
        <sz val="11.0"/>
        <u/>
      </rPr>
      <t>Deathbots (USA) (Rev 1) (Unl).zip</t>
    </r>
  </si>
  <si>
    <r>
      <rPr>
        <rFont val="&quot;Helvetica Neue&quot;, Helvetica, Arial, sans-serif"/>
        <color rgb="FF1155CC"/>
        <sz val="11.0"/>
        <u/>
      </rPr>
      <t>Deathbots (USA) (Unl).zip</t>
    </r>
  </si>
  <si>
    <r>
      <rPr>
        <rFont val="&quot;Helvetica Neue&quot;, Helvetica, Arial, sans-serif"/>
        <color rgb="FF1155CC"/>
        <sz val="11.0"/>
        <u/>
      </rPr>
      <t>Decathlon (Asia) (Ja) (Unl).zip</t>
    </r>
  </si>
  <si>
    <r>
      <rPr>
        <rFont val="&quot;Helvetica Neue&quot;, Helvetica, Arial, sans-serif"/>
        <color rgb="FF1155CC"/>
        <sz val="11.0"/>
        <u/>
      </rPr>
      <t>Deckard (World) (Proto) (Aftermarket) (Unl).zip</t>
    </r>
  </si>
  <si>
    <r>
      <rPr>
        <rFont val="&quot;Helvetica Neue&quot;, Helvetica, Arial, sans-serif"/>
        <color rgb="FF1155CC"/>
        <sz val="11.0"/>
        <u/>
      </rPr>
      <t>Deep Dungeon III - Yuushi e no Tabi (Japan).zip</t>
    </r>
  </si>
  <si>
    <r>
      <rPr>
        <rFont val="&quot;Helvetica Neue&quot;, Helvetica, Arial, sans-serif"/>
        <color rgb="FF1155CC"/>
        <sz val="11.0"/>
        <u/>
      </rPr>
      <t>Deep Dungeon IV - Kuro no Youjutsushi (Japan).zip</t>
    </r>
  </si>
  <si>
    <r>
      <rPr>
        <rFont val="&quot;Helvetica Neue&quot;, Helvetica, Arial, sans-serif"/>
        <color rgb="FF1155CC"/>
        <sz val="11.0"/>
        <u/>
      </rPr>
      <t>Defender II (USA).zip</t>
    </r>
  </si>
  <si>
    <r>
      <rPr>
        <rFont val="&quot;Helvetica Neue&quot;, Helvetica, Arial, sans-serif"/>
        <color rgb="FF1155CC"/>
        <sz val="11.0"/>
        <u/>
      </rPr>
      <t>Defender of the Crown (Europe).zip</t>
    </r>
  </si>
  <si>
    <r>
      <rPr>
        <rFont val="&quot;Helvetica Neue&quot;, Helvetica, Arial, sans-serif"/>
        <color rgb="FF1155CC"/>
        <sz val="11.0"/>
        <u/>
      </rPr>
      <t>Defender of the Crown (France).zip</t>
    </r>
  </si>
  <si>
    <r>
      <rPr>
        <rFont val="&quot;Helvetica Neue&quot;, Helvetica, Arial, sans-serif"/>
        <color rgb="FF1155CC"/>
        <sz val="11.0"/>
        <u/>
      </rPr>
      <t>Defender of the Crown (USA).zip</t>
    </r>
  </si>
  <si>
    <r>
      <rPr>
        <rFont val="&quot;Helvetica Neue&quot;, Helvetica, Arial, sans-serif"/>
        <color rgb="FF1155CC"/>
        <sz val="11.0"/>
        <u/>
      </rPr>
      <t>Defenders of Dynatron City (USA).zip</t>
    </r>
  </si>
  <si>
    <r>
      <rPr>
        <rFont val="&quot;Helvetica Neue&quot;, Helvetica, Arial, sans-serif"/>
        <color rgb="FF1155CC"/>
        <sz val="11.0"/>
        <u/>
      </rPr>
      <t>Deja Vu (Sweden).zip</t>
    </r>
  </si>
  <si>
    <r>
      <rPr>
        <rFont val="&quot;Helvetica Neue&quot;, Helvetica, Arial, sans-serif"/>
        <color rgb="FF1155CC"/>
        <sz val="11.0"/>
        <u/>
      </rPr>
      <t>Deja Vu (USA) (Beta) (1990-04-28).zip</t>
    </r>
  </si>
  <si>
    <r>
      <rPr>
        <rFont val="&quot;Helvetica Neue&quot;, Helvetica, Arial, sans-serif"/>
        <color rgb="FF1155CC"/>
        <sz val="11.0"/>
        <u/>
      </rPr>
      <t>Deja Vu (USA) (Beta) (1990-05-08).zip</t>
    </r>
  </si>
  <si>
    <r>
      <rPr>
        <rFont val="&quot;Helvetica Neue&quot;, Helvetica, Arial, sans-serif"/>
        <color rgb="FF1155CC"/>
        <sz val="11.0"/>
        <u/>
      </rPr>
      <t>Deja Vu (USA) (Beta) (1990-05-15).zip</t>
    </r>
  </si>
  <si>
    <r>
      <rPr>
        <rFont val="&quot;Helvetica Neue&quot;, Helvetica, Arial, sans-serif"/>
        <color rgb="FF1155CC"/>
        <sz val="11.0"/>
        <u/>
      </rPr>
      <t>Deja Vu (USA) (Beta) (1990-07-03).zip</t>
    </r>
  </si>
  <si>
    <r>
      <rPr>
        <rFont val="&quot;Helvetica Neue&quot;, Helvetica, Arial, sans-serif"/>
        <color rgb="FF1155CC"/>
        <sz val="11.0"/>
        <u/>
      </rPr>
      <t>Deja Vu (USA).zip</t>
    </r>
  </si>
  <si>
    <r>
      <rPr>
        <rFont val="&quot;Helvetica Neue&quot;, Helvetica, Arial, sans-serif"/>
        <color rgb="FF1155CC"/>
        <sz val="11.0"/>
        <u/>
      </rPr>
      <t>Deja Vu - A Nightmare Comes True!! (Japan).zip</t>
    </r>
  </si>
  <si>
    <r>
      <rPr>
        <rFont val="&quot;Helvetica Neue&quot;, Helvetica, Arial, sans-serif"/>
        <color rgb="FF1155CC"/>
        <sz val="11.0"/>
        <u/>
      </rPr>
      <t>Delirium (World) (Demo) (2023-09-07) (Aftermarket) (Unl).zip</t>
    </r>
  </si>
  <si>
    <r>
      <rPr>
        <rFont val="&quot;Helvetica Neue&quot;, Helvetica, Arial, sans-serif"/>
        <color rgb="FF1155CC"/>
        <sz val="11.0"/>
        <u/>
      </rPr>
      <t>Delirium (World) (Demo) (2023-10-06) (Aftermarket) (Unl).zip</t>
    </r>
  </si>
  <si>
    <r>
      <rPr>
        <rFont val="&quot;Helvetica Neue&quot;, Helvetica, Arial, sans-serif"/>
        <color rgb="FF1155CC"/>
        <sz val="11.0"/>
        <u/>
      </rPr>
      <t>Delirium (World) (Demo) (2023-10-14) (Aftermarket) (Unl).zip</t>
    </r>
  </si>
  <si>
    <r>
      <rPr>
        <rFont val="&quot;Helvetica Neue&quot;, Helvetica, Arial, sans-serif"/>
        <color rgb="FF1155CC"/>
        <sz val="11.0"/>
        <u/>
      </rPr>
      <t>Delirium (World) (Demo) (2023-11-03) (Aftermarket) (Unl).zip</t>
    </r>
  </si>
  <si>
    <r>
      <rPr>
        <rFont val="&quot;Helvetica Neue&quot;, Helvetica, Arial, sans-serif"/>
        <color rgb="FF1155CC"/>
        <sz val="11.0"/>
        <u/>
      </rPr>
      <t>Delirium (World) (Demo) (2024-01-25) (Aftermarket) (Unl).zip</t>
    </r>
  </si>
  <si>
    <r>
      <rPr>
        <rFont val="&quot;Helvetica Neue&quot;, Helvetica, Arial, sans-serif"/>
        <color rgb="FF1155CC"/>
        <sz val="11.0"/>
        <u/>
      </rPr>
      <t>Delivery, The (World) (Demo) (Byte-Off 2019) (Aftermarket) (Unl).zip</t>
    </r>
  </si>
  <si>
    <r>
      <rPr>
        <rFont val="&quot;Helvetica Neue&quot;, Helvetica, Arial, sans-serif"/>
        <color rgb="FF1155CC"/>
        <sz val="11.0"/>
        <u/>
      </rPr>
      <t>Delta 9 (World) (Demo 1) (Aftermarket) (Unl).zip</t>
    </r>
  </si>
  <si>
    <r>
      <rPr>
        <rFont val="&quot;Helvetica Neue&quot;, Helvetica, Arial, sans-serif"/>
        <color rgb="FF1155CC"/>
        <sz val="11.0"/>
        <u/>
      </rPr>
      <t>Delta 9 (World) (Demo 2) (Aftermarket) (Unl).zip</t>
    </r>
  </si>
  <si>
    <r>
      <rPr>
        <rFont val="&quot;Helvetica Neue&quot;, Helvetica, Arial, sans-serif"/>
        <color rgb="FF1155CC"/>
        <sz val="11.0"/>
        <u/>
      </rPr>
      <t>Delta 9 (World) (Demo 3) (Aftermarket) (Unl).zip</t>
    </r>
  </si>
  <si>
    <r>
      <rPr>
        <rFont val="&quot;Helvetica Neue&quot;, Helvetica, Arial, sans-serif"/>
        <color rgb="FF1155CC"/>
        <sz val="11.0"/>
        <u/>
      </rPr>
      <t>Delta 9 (World) (Demo 4) (Aftermarket) (Unl).zip</t>
    </r>
  </si>
  <si>
    <r>
      <rPr>
        <rFont val="&quot;Helvetica Neue&quot;, Helvetica, Arial, sans-serif"/>
        <color rgb="FF1155CC"/>
        <sz val="11.0"/>
        <u/>
      </rPr>
      <t>Delta 9 (World) (Demo 5) (Byte-Off 2024) (Aftermarket) (Unl).zip</t>
    </r>
  </si>
  <si>
    <r>
      <rPr>
        <rFont val="&quot;Helvetica Neue&quot;, Helvetica, Arial, sans-serif"/>
        <color rgb="FF1155CC"/>
        <sz val="11.0"/>
        <u/>
      </rPr>
      <t>DemonDistrict (World) (Aftermarket) (Unl).zip</t>
    </r>
  </si>
  <si>
    <r>
      <rPr>
        <rFont val="&quot;Helvetica Neue&quot;, Helvetica, Arial, sans-serif"/>
        <color rgb="FF1155CC"/>
        <sz val="11.0"/>
        <u/>
      </rPr>
      <t>DemonDistrict (World) (Beta) (2019-11-17) (Aftermarket) (Unl).zip</t>
    </r>
  </si>
  <si>
    <r>
      <rPr>
        <rFont val="&quot;Helvetica Neue&quot;, Helvetica, Arial, sans-serif"/>
        <color rgb="FF1155CC"/>
        <sz val="11.0"/>
        <u/>
      </rPr>
      <t>Demon Sword (USA).zip</t>
    </r>
  </si>
  <si>
    <r>
      <rPr>
        <rFont val="&quot;Helvetica Neue&quot;, Helvetica, Arial, sans-serif"/>
        <color rgb="FF1155CC"/>
        <sz val="11.0"/>
        <u/>
      </rPr>
      <t>Dengeki - Big Bang! (Japan) (Beta).zip</t>
    </r>
  </si>
  <si>
    <r>
      <rPr>
        <rFont val="&quot;Helvetica Neue&quot;, Helvetica, Arial, sans-serif"/>
        <color rgb="FF1155CC"/>
        <sz val="11.0"/>
        <u/>
      </rPr>
      <t>Dengeki - Big Bang! (Japan).zip</t>
    </r>
  </si>
  <si>
    <r>
      <rPr>
        <rFont val="&quot;Helvetica Neue&quot;, Helvetica, Arial, sans-serif"/>
        <color rgb="FF1155CC"/>
        <sz val="11.0"/>
        <u/>
      </rPr>
      <t>Densetsu no Kishi - Elrond (Japan).zip</t>
    </r>
  </si>
  <si>
    <r>
      <rPr>
        <rFont val="&quot;Helvetica Neue&quot;, Helvetica, Arial, sans-serif"/>
        <color rgb="FF1155CC"/>
        <sz val="11.0"/>
        <u/>
      </rPr>
      <t>Depths (World) (Ludum Dare 44) (Aftermarket) (Unl).zip</t>
    </r>
  </si>
  <si>
    <r>
      <rPr>
        <rFont val="&quot;Helvetica Neue&quot;, Helvetica, Arial, sans-serif"/>
        <color rgb="FF1155CC"/>
        <sz val="11.0"/>
        <u/>
      </rPr>
      <t>Depths (World) (v2.0) (Aftermarket) (Unl).zip</t>
    </r>
  </si>
  <si>
    <r>
      <rPr>
        <rFont val="&quot;Helvetica Neue&quot;, Helvetica, Arial, sans-serif"/>
        <color rgb="FF1155CC"/>
        <sz val="11.0"/>
        <u/>
      </rPr>
      <t>Derby Stallion - Zenkoku Ban (Japan).zip</t>
    </r>
  </si>
  <si>
    <r>
      <rPr>
        <rFont val="&quot;Helvetica Neue&quot;, Helvetica, Arial, sans-serif"/>
        <color rgb="FF1155CC"/>
        <sz val="11.0"/>
        <u/>
      </rPr>
      <t>Desert Commander (USA).zip</t>
    </r>
  </si>
  <si>
    <r>
      <rPr>
        <rFont val="&quot;Helvetica Neue&quot;, Helvetica, Arial, sans-serif"/>
        <color rgb="FF1155CC"/>
        <sz val="11.0"/>
        <u/>
      </rPr>
      <t>Desert Escape! (World) (Aftermarket) (Unl).zip</t>
    </r>
  </si>
  <si>
    <r>
      <rPr>
        <rFont val="&quot;Helvetica Neue&quot;, Helvetica, Arial, sans-serif"/>
        <color rgb="FF1155CC"/>
        <sz val="11.0"/>
        <u/>
      </rPr>
      <t>Desert Escape! (World) (v1.0.1) (Aftermarket) (Unl).zip</t>
    </r>
  </si>
  <si>
    <r>
      <rPr>
        <rFont val="&quot;Helvetica Neue&quot;, Helvetica, Arial, sans-serif"/>
        <color rgb="FF1155CC"/>
        <sz val="11.0"/>
        <u/>
      </rPr>
      <t>Desert Falcon (USA) (Atari Flashback) (Aftermarket) (Unl).zip</t>
    </r>
  </si>
  <si>
    <r>
      <rPr>
        <rFont val="&quot;Helvetica Neue&quot;, Helvetica, Arial, sans-serif"/>
        <color rgb="FF1155CC"/>
        <sz val="11.0"/>
        <u/>
      </rPr>
      <t>Desert Storm (China) (En) (Aftermarket) (Pirate) (Alt).zip</t>
    </r>
  </si>
  <si>
    <r>
      <rPr>
        <rFont val="&quot;Helvetica Neue&quot;, Helvetica, Arial, sans-serif"/>
        <color rgb="FF1155CC"/>
        <sz val="11.0"/>
        <u/>
      </rPr>
      <t>Desert Storm (China) (En) (Aftermarket) (Pirate).zip</t>
    </r>
  </si>
  <si>
    <r>
      <rPr>
        <rFont val="&quot;Helvetica Neue&quot;, Helvetica, Arial, sans-serif"/>
        <color rgb="FF1155CC"/>
        <sz val="11.0"/>
        <u/>
      </rPr>
      <t>Desert Storm - Nightmare Snaps Soul (China) (Unl).zip</t>
    </r>
  </si>
  <si>
    <r>
      <rPr>
        <rFont val="&quot;Helvetica Neue&quot;, Helvetica, Arial, sans-serif"/>
        <color rgb="FF1155CC"/>
        <sz val="11.0"/>
        <u/>
      </rPr>
      <t>Desert of the Undead - New Frontiers (World) (Demo) (Aftermarket) (Unl).zip</t>
    </r>
  </si>
  <si>
    <r>
      <rPr>
        <rFont val="&quot;Helvetica Neue&quot;, Helvetica, Arial, sans-serif"/>
        <color rgb="FF1155CC"/>
        <sz val="11.0"/>
        <u/>
      </rPr>
      <t>Desolate Desert (World) (v0.4) (Proto) (Aftermarket) (Unl).zip</t>
    </r>
  </si>
  <si>
    <r>
      <rPr>
        <rFont val="&quot;Helvetica Neue&quot;, Helvetica, Arial, sans-serif"/>
        <color rgb="FF1155CC"/>
        <sz val="11.0"/>
        <u/>
      </rPr>
      <t>Destination Earthstar (USA).zip</t>
    </r>
  </si>
  <si>
    <r>
      <rPr>
        <rFont val="&quot;Helvetica Neue&quot;, Helvetica, Arial, sans-serif"/>
        <color rgb="FF1155CC"/>
        <sz val="11.0"/>
        <u/>
      </rPr>
      <t>Destiny of an Emperor (USA).zip</t>
    </r>
  </si>
  <si>
    <r>
      <rPr>
        <rFont val="&quot;Helvetica Neue&quot;, Helvetica, Arial, sans-serif"/>
        <color rgb="FF1155CC"/>
        <sz val="11.0"/>
        <u/>
      </rPr>
      <t>Destroyer (Asia) (En) (Mega Soft) (Unl).zip</t>
    </r>
  </si>
  <si>
    <r>
      <rPr>
        <rFont val="&quot;Helvetica Neue&quot;, Helvetica, Arial, sans-serif"/>
        <color rgb="FF1155CC"/>
        <sz val="11.0"/>
        <u/>
      </rPr>
      <t>Destructor, El (Spain) (En) (NTDEC) (Unl).zip</t>
    </r>
  </si>
  <si>
    <r>
      <rPr>
        <rFont val="&quot;Helvetica Neue&quot;, Helvetica, Arial, sans-serif"/>
        <color rgb="FF1155CC"/>
        <sz val="11.0"/>
        <u/>
      </rPr>
      <t>Deth Complex! (World) (Aftermarket) (Unl).zip</t>
    </r>
  </si>
  <si>
    <r>
      <rPr>
        <rFont val="&quot;Helvetica Neue&quot;, Helvetica, Arial, sans-serif"/>
        <color rgb="FF1155CC"/>
        <sz val="11.0"/>
        <u/>
      </rPr>
      <t>Deth Complex 2 (World) (Aftermarket) (Unl).zip</t>
    </r>
  </si>
  <si>
    <r>
      <rPr>
        <rFont val="&quot;Helvetica Neue&quot;, Helvetica, Arial, sans-serif"/>
        <color rgb="FF1155CC"/>
        <sz val="11.0"/>
        <u/>
      </rPr>
      <t>Devil Man (Japan).zip</t>
    </r>
  </si>
  <si>
    <r>
      <rPr>
        <rFont val="&quot;Helvetica Neue&quot;, Helvetica, Arial, sans-serif"/>
        <color rgb="FF1155CC"/>
        <sz val="11.0"/>
        <u/>
      </rPr>
      <t>Devil World (Europe).zip</t>
    </r>
  </si>
  <si>
    <r>
      <rPr>
        <rFont val="&quot;Helvetica Neue&quot;, Helvetica, Arial, sans-serif"/>
        <color rgb="FF1155CC"/>
        <sz val="11.0"/>
        <u/>
      </rPr>
      <t>Devil World (Japan) (Rev 1).zip</t>
    </r>
  </si>
  <si>
    <r>
      <rPr>
        <rFont val="&quot;Helvetica Neue&quot;, Helvetica, Arial, sans-serif"/>
        <color rgb="FF1155CC"/>
        <sz val="11.0"/>
        <u/>
      </rPr>
      <t>Devil World (Japan).zip</t>
    </r>
  </si>
  <si>
    <r>
      <rPr>
        <rFont val="&quot;Helvetica Neue&quot;, Helvetica, Arial, sans-serif"/>
        <color rgb="FF1155CC"/>
        <sz val="11.0"/>
        <u/>
      </rPr>
      <t>Di Shi Tian (China) (Unl).zip</t>
    </r>
  </si>
  <si>
    <r>
      <rPr>
        <rFont val="&quot;Helvetica Neue&quot;, Helvetica, Arial, sans-serif"/>
        <color rgb="FF1155CC"/>
        <sz val="11.0"/>
        <u/>
      </rPr>
      <t>Diablo II (World) (Aftermarket) (Pirate).zip</t>
    </r>
  </si>
  <si>
    <r>
      <rPr>
        <rFont val="&quot;Helvetica Neue&quot;, Helvetica, Arial, sans-serif"/>
        <color rgb="FF1155CC"/>
        <sz val="11.0"/>
        <u/>
      </rPr>
      <t>Diablobetes (World) (Byte-Off 2019) (Aftermarket) (Unl).zip</t>
    </r>
  </si>
  <si>
    <r>
      <rPr>
        <rFont val="&quot;Helvetica Neue&quot;, Helvetica, Arial, sans-serif"/>
        <color rgb="FF1155CC"/>
        <sz val="11.0"/>
        <u/>
      </rPr>
      <t>Dianshi Mali - Big TV Mary Bar (Asia) (Pirate).zip</t>
    </r>
  </si>
  <si>
    <r>
      <rPr>
        <rFont val="&quot;Helvetica Neue&quot;, Helvetica, Arial, sans-serif"/>
        <color rgb="FF1155CC"/>
        <sz val="11.0"/>
        <u/>
      </rPr>
      <t>Dick Tracy (USA).zip</t>
    </r>
  </si>
  <si>
    <r>
      <rPr>
        <rFont val="&quot;Helvetica Neue&quot;, Helvetica, Arial, sans-serif"/>
        <color rgb="FF1155CC"/>
        <sz val="11.0"/>
        <u/>
      </rPr>
      <t>Didao Zhan (China) (970266) (Aftermarket) (Unl).zip</t>
    </r>
  </si>
  <si>
    <r>
      <rPr>
        <rFont val="&quot;Helvetica Neue&quot;, Helvetica, Arial, sans-serif"/>
        <color rgb="FF1155CC"/>
        <sz val="11.0"/>
        <u/>
      </rPr>
      <t>Didao Zhan (China) (Aftermarket) (Unl).zip</t>
    </r>
  </si>
  <si>
    <r>
      <rPr>
        <rFont val="&quot;Helvetica Neue&quot;, Helvetica, Arial, sans-serif"/>
        <color rgb="FF1155CC"/>
        <sz val="11.0"/>
        <u/>
      </rPr>
      <t>Die Bian - Incantation (Asia) (En) (Unl).zip</t>
    </r>
  </si>
  <si>
    <r>
      <rPr>
        <rFont val="&quot;Helvetica Neue&quot;, Helvetica, Arial, sans-serif"/>
        <color rgb="FF1155CC"/>
        <sz val="11.0"/>
        <u/>
      </rPr>
      <t>Die Hard (Europe).zip</t>
    </r>
  </si>
  <si>
    <r>
      <rPr>
        <rFont val="&quot;Helvetica Neue&quot;, Helvetica, Arial, sans-serif"/>
        <color rgb="FF1155CC"/>
        <sz val="11.0"/>
        <u/>
      </rPr>
      <t>Die Hard (Japan).zip</t>
    </r>
  </si>
  <si>
    <r>
      <rPr>
        <rFont val="&quot;Helvetica Neue&quot;, Helvetica, Arial, sans-serif"/>
        <color rgb="FF1155CC"/>
        <sz val="11.0"/>
        <u/>
      </rPr>
      <t>Die Hard (USA).zip</t>
    </r>
  </si>
  <si>
    <r>
      <rPr>
        <rFont val="&quot;Helvetica Neue&quot;, Helvetica, Arial, sans-serif"/>
        <color rgb="FF1155CC"/>
        <sz val="11.0"/>
        <u/>
      </rPr>
      <t>Dig Dug (Japan).zip</t>
    </r>
  </si>
  <si>
    <r>
      <rPr>
        <rFont val="&quot;Helvetica Neue&quot;, Helvetica, Arial, sans-serif"/>
        <color rgb="FF1155CC"/>
        <sz val="11.0"/>
        <u/>
      </rPr>
      <t>Dig Dug (World) (Namcot Collection, Namco Museum Archives Vol 1).zip</t>
    </r>
  </si>
  <si>
    <r>
      <rPr>
        <rFont val="&quot;Helvetica Neue&quot;, Helvetica, Arial, sans-serif"/>
        <color rgb="FF1155CC"/>
        <sz val="11.0"/>
        <u/>
      </rPr>
      <t>Dig Dug II (Japan).zip</t>
    </r>
  </si>
  <si>
    <r>
      <rPr>
        <rFont val="&quot;Helvetica Neue&quot;, Helvetica, Arial, sans-serif"/>
        <color rgb="FF1155CC"/>
        <sz val="11.0"/>
        <u/>
      </rPr>
      <t>Dig Dug II (USA, Europe) (Namco Museum Archives Vol 2).zip</t>
    </r>
  </si>
  <si>
    <r>
      <rPr>
        <rFont val="&quot;Helvetica Neue&quot;, Helvetica, Arial, sans-serif"/>
        <color rgb="FF1155CC"/>
        <sz val="11.0"/>
        <u/>
      </rPr>
      <t>Dig Dug II - Trouble in Paradise (USA).zip</t>
    </r>
  </si>
  <si>
    <r>
      <rPr>
        <rFont val="&quot;Helvetica Neue&quot;, Helvetica, Arial, sans-serif"/>
        <color rgb="FF1155CC"/>
        <sz val="11.0"/>
        <u/>
      </rPr>
      <t>Dig Dug II - Trouble in Paradise (USA, Europe) (Virtual Console).zip</t>
    </r>
  </si>
  <si>
    <r>
      <rPr>
        <rFont val="&quot;Helvetica Neue&quot;, Helvetica, Arial, sans-serif"/>
        <color rgb="FF1155CC"/>
        <sz val="11.0"/>
        <u/>
      </rPr>
      <t>Digger T. Rock - The Legend of the Lost City (Asia) (En) (Pirate).zip</t>
    </r>
  </si>
  <si>
    <r>
      <rPr>
        <rFont val="&quot;Helvetica Neue&quot;, Helvetica, Arial, sans-serif"/>
        <color rgb="FF1155CC"/>
        <sz val="11.0"/>
        <u/>
      </rPr>
      <t>Digger T. Rock - The Legend of the Lost City (Europe).zip</t>
    </r>
  </si>
  <si>
    <r>
      <rPr>
        <rFont val="&quot;Helvetica Neue&quot;, Helvetica, Arial, sans-serif"/>
        <color rgb="FF1155CC"/>
        <sz val="11.0"/>
        <u/>
      </rPr>
      <t>Digger T. Rock - The Legend of the Lost City (USA).zip</t>
    </r>
  </si>
  <si>
    <r>
      <rPr>
        <rFont val="&quot;Helvetica Neue&quot;, Helvetica, Arial, sans-serif"/>
        <color rgb="FF1155CC"/>
        <sz val="11.0"/>
        <u/>
      </rPr>
      <t>Digger Tom - V Poiskah Drevnego Goroda (Russia) (Pirate).zip</t>
    </r>
  </si>
  <si>
    <r>
      <rPr>
        <rFont val="&quot;Helvetica Neue&quot;, Helvetica, Arial, sans-serif"/>
        <color rgb="FF1155CC"/>
        <sz val="11.0"/>
        <u/>
      </rPr>
      <t>Digital Devil Story - Megami Tensei (Japan) (Namcot Collection).zip</t>
    </r>
  </si>
  <si>
    <r>
      <rPr>
        <rFont val="&quot;Helvetica Neue&quot;, Helvetica, Arial, sans-serif"/>
        <color rgb="FF1155CC"/>
        <sz val="11.0"/>
        <u/>
      </rPr>
      <t>Digital Devil Story - Megami Tensei (Japan).zip</t>
    </r>
  </si>
  <si>
    <r>
      <rPr>
        <rFont val="&quot;Helvetica Neue&quot;, Helvetica, Arial, sans-serif"/>
        <color rgb="FF1155CC"/>
        <sz val="11.0"/>
        <u/>
      </rPr>
      <t>Digital Devil Story - Megami Tensei II (Japan) (Rev 1).zip</t>
    </r>
  </si>
  <si>
    <r>
      <rPr>
        <rFont val="&quot;Helvetica Neue&quot;, Helvetica, Arial, sans-serif"/>
        <color rgb="FF1155CC"/>
        <sz val="11.0"/>
        <u/>
      </rPr>
      <t>Digital Devil Story - Megami Tensei II (Japan).zip</t>
    </r>
  </si>
  <si>
    <r>
      <rPr>
        <rFont val="&quot;Helvetica Neue&quot;, Helvetica, Arial, sans-serif"/>
        <color rgb="FF1155CC"/>
        <sz val="11.0"/>
        <u/>
      </rPr>
      <t>Diguo Fengbao - Napoleon's War (China) (980340) (Unl).zip</t>
    </r>
  </si>
  <si>
    <r>
      <rPr>
        <rFont val="&quot;Helvetica Neue&quot;, Helvetica, Arial, sans-serif"/>
        <color rgb="FF1155CC"/>
        <sz val="11.0"/>
        <u/>
      </rPr>
      <t>Diguo Fengbao - Napoleon's War (China) (980100029) (Unl).zip</t>
    </r>
  </si>
  <si>
    <r>
      <rPr>
        <rFont val="&quot;Helvetica Neue&quot;, Helvetica, Arial, sans-serif"/>
        <color rgb="FF1155CC"/>
        <sz val="11.0"/>
        <u/>
      </rPr>
      <t>Diguo Shidai (Age of Empires) (China) (0100725) (Pirate).zip</t>
    </r>
  </si>
  <si>
    <r>
      <rPr>
        <rFont val="&quot;Helvetica Neue&quot;, Helvetica, Arial, sans-serif"/>
        <color rgb="FF1155CC"/>
        <sz val="11.0"/>
        <u/>
      </rPr>
      <t>Diguo Shidai (Age of Empires) (China) (970493) (Pirate).zip</t>
    </r>
  </si>
  <si>
    <r>
      <rPr>
        <rFont val="&quot;Helvetica Neue&quot;, Helvetica, Arial, sans-serif"/>
        <color rgb="FF1155CC"/>
        <sz val="11.0"/>
        <u/>
      </rPr>
      <t>Dikki Painguin in - TKO for the Third Reich (World) (Aftermarket) (Unl).zip</t>
    </r>
  </si>
  <si>
    <r>
      <rPr>
        <rFont val="&quot;Helvetica Neue&quot;, Helvetica, Arial, sans-serif"/>
        <color rgb="FF1155CC"/>
        <sz val="11.0"/>
        <u/>
      </rPr>
      <t>Dimension Shift (World) (Demo) (2019-03-11) (Byte-Off 2019) (Aftermarket) (Unl).zip</t>
    </r>
  </si>
  <si>
    <r>
      <rPr>
        <rFont val="&quot;Helvetica Neue&quot;, Helvetica, Arial, sans-serif"/>
        <color rgb="FF1155CC"/>
        <sz val="11.0"/>
        <u/>
      </rPr>
      <t>Dimension Shift (World) (Demo) (2021-05-05) (Aftermarket) (Unl).zip</t>
    </r>
  </si>
  <si>
    <r>
      <rPr>
        <rFont val="&quot;Helvetica Neue&quot;, Helvetica, Arial, sans-serif"/>
        <color rgb="FF1155CC"/>
        <sz val="11.0"/>
        <u/>
      </rPr>
      <t>Dino Hockey (USA) (Proto 1).zip</t>
    </r>
  </si>
  <si>
    <r>
      <rPr>
        <rFont val="&quot;Helvetica Neue&quot;, Helvetica, Arial, sans-serif"/>
        <color rgb="FF1155CC"/>
        <sz val="11.0"/>
        <u/>
      </rPr>
      <t>Dino Hockey (USA) (Proto 2).zip</t>
    </r>
  </si>
  <si>
    <r>
      <rPr>
        <rFont val="&quot;Helvetica Neue&quot;, Helvetica, Arial, sans-serif"/>
        <color rgb="FF1155CC"/>
        <sz val="11.0"/>
        <u/>
      </rPr>
      <t>Dino NES (World) (v1.0) (Aftermarket) (Unl).zip</t>
    </r>
  </si>
  <si>
    <r>
      <rPr>
        <rFont val="&quot;Helvetica Neue&quot;, Helvetica, Arial, sans-serif"/>
        <color rgb="FF1155CC"/>
        <sz val="11.0"/>
        <u/>
      </rPr>
      <t>Dino NES (World) (v1.0a1) (Beta) (Aftermarket) (Unl).zip</t>
    </r>
  </si>
  <si>
    <r>
      <rPr>
        <rFont val="&quot;Helvetica Neue&quot;, Helvetica, Arial, sans-serif"/>
        <color rgb="FF1155CC"/>
        <sz val="11.0"/>
        <u/>
      </rPr>
      <t>Dino NES (World) (v1.0a2) (Beta) (Aftermarket) (Unl).zip</t>
    </r>
  </si>
  <si>
    <r>
      <rPr>
        <rFont val="&quot;Helvetica Neue&quot;, Helvetica, Arial, sans-serif"/>
        <color rgb="FF1155CC"/>
        <sz val="11.0"/>
        <u/>
      </rPr>
      <t>Dino NES (World) (v1.0a3) (Beta) (Aftermarket) (Unl).zip</t>
    </r>
  </si>
  <si>
    <r>
      <rPr>
        <rFont val="&quot;Helvetica Neue&quot;, Helvetica, Arial, sans-serif"/>
        <color rgb="FF1155CC"/>
        <sz val="11.0"/>
        <u/>
      </rPr>
      <t>Dino NES (World) (v1.0b1) (Beta) (Aftermarket) (Unl).zip</t>
    </r>
  </si>
  <si>
    <r>
      <rPr>
        <rFont val="&quot;Helvetica Neue&quot;, Helvetica, Arial, sans-serif"/>
        <color rgb="FF1155CC"/>
        <sz val="11.0"/>
        <u/>
      </rPr>
      <t>Dino NES (World) (v1.0b2) (Beta) (Aftermarket) (Unl).zip</t>
    </r>
  </si>
  <si>
    <r>
      <rPr>
        <rFont val="&quot;Helvetica Neue&quot;, Helvetica, Arial, sans-serif"/>
        <color rgb="FF1155CC"/>
        <sz val="11.0"/>
        <u/>
      </rPr>
      <t>Dino NES (World) (v1.0b3) (Beta) (Aftermarket) (Unl).zip</t>
    </r>
  </si>
  <si>
    <r>
      <rPr>
        <rFont val="&quot;Helvetica Neue&quot;, Helvetica, Arial, sans-serif"/>
        <color rgb="FF1155CC"/>
        <sz val="11.0"/>
        <u/>
      </rPr>
      <t>Dino NES (World) (v1.0b4) (Beta) (Aftermarket) (Unl).zip</t>
    </r>
  </si>
  <si>
    <r>
      <rPr>
        <rFont val="&quot;Helvetica Neue&quot;, Helvetica, Arial, sans-serif"/>
        <color rgb="FF1155CC"/>
        <sz val="11.0"/>
        <u/>
      </rPr>
      <t>Dino NES (World) (v1.0rc1) (Beta) (Aftermarket) (Unl).zip</t>
    </r>
  </si>
  <si>
    <r>
      <rPr>
        <rFont val="&quot;Helvetica Neue&quot;, Helvetica, Arial, sans-serif"/>
        <color rgb="FF1155CC"/>
        <sz val="11.0"/>
        <u/>
      </rPr>
      <t>Dino NES (World) (v1.0rc2) (Beta) (Aftermarket) (Unl).zip</t>
    </r>
  </si>
  <si>
    <r>
      <rPr>
        <rFont val="&quot;Helvetica Neue&quot;, Helvetica, Arial, sans-serif"/>
        <color rgb="FF1155CC"/>
        <sz val="11.0"/>
        <u/>
      </rPr>
      <t>Dino NES (World) (v1.0rc3) (Beta) (Aftermarket) (Unl).zip</t>
    </r>
  </si>
  <si>
    <r>
      <rPr>
        <rFont val="&quot;Helvetica Neue&quot;, Helvetica, Arial, sans-serif"/>
        <color rgb="FF1155CC"/>
        <sz val="11.0"/>
        <u/>
      </rPr>
      <t>Dino NES (World) (v1.0rc4) (Beta) (Aftermarket) (Unl).zip</t>
    </r>
  </si>
  <si>
    <r>
      <rPr>
        <rFont val="&quot;Helvetica Neue&quot;, Helvetica, Arial, sans-serif"/>
        <color rgb="FF1155CC"/>
        <sz val="11.0"/>
        <u/>
      </rPr>
      <t>Dirty Harry (USA).zip</t>
    </r>
  </si>
  <si>
    <r>
      <rPr>
        <rFont val="&quot;Helvetica Neue&quot;, Helvetica, Arial, sans-serif"/>
        <color rgb="FF1155CC"/>
        <sz val="11.0"/>
        <u/>
      </rPr>
      <t>Disneyland Adventures (Asia) (En) (P-C5) (Pirate).zip</t>
    </r>
  </si>
  <si>
    <r>
      <rPr>
        <rFont val="&quot;Helvetica Neue&quot;, Helvetica, Arial, sans-serif"/>
        <color rgb="FF1155CC"/>
        <sz val="11.0"/>
        <u/>
      </rPr>
      <t>Diveman (Asia) (En) (Unl).zip</t>
    </r>
  </si>
  <si>
    <r>
      <rPr>
        <rFont val="&quot;Helvetica Neue&quot;, Helvetica, Arial, sans-serif"/>
        <color rgb="FF1155CC"/>
        <sz val="11.0"/>
        <u/>
      </rPr>
      <t>Diyu Shentan (China) (Aftermarket) (Unl).zip</t>
    </r>
  </si>
  <si>
    <r>
      <rPr>
        <rFont val="&quot;Helvetica Neue&quot;, Helvetica, Arial, sans-serif"/>
        <color rgb="FF1155CC"/>
        <sz val="11.0"/>
        <u/>
      </rPr>
      <t>Dizzy - Melanchony of Existance - Chapter 0 (World) (En,Pl) (Aftermarket) (Unl).zip</t>
    </r>
  </si>
  <si>
    <r>
      <rPr>
        <rFont val="&quot;Helvetica Neue&quot;, Helvetica, Arial, sans-serif"/>
        <color rgb="FF1155CC"/>
        <sz val="11.0"/>
        <u/>
      </rPr>
      <t>Dizzy - Sheep Disaster (World) (2017-07-06) (Aftermarket) (Unl).zip</t>
    </r>
  </si>
  <si>
    <r>
      <rPr>
        <rFont val="&quot;Helvetica Neue&quot;, Helvetica, Arial, sans-serif"/>
        <color rgb="FF1155CC"/>
        <sz val="11.0"/>
        <u/>
      </rPr>
      <t>Dizzy - Sheep Disaster (World) (2017-07-11) (Aftermarket) (Unl).zip</t>
    </r>
  </si>
  <si>
    <r>
      <rPr>
        <rFont val="&quot;Helvetica Neue&quot;, Helvetica, Arial, sans-serif"/>
        <color rgb="FF1155CC"/>
        <sz val="11.0"/>
        <u/>
      </rPr>
      <t>Dizzy the Adventurer (USA) (Aladdin Compact Cartridge) (Unl).zip</t>
    </r>
  </si>
  <si>
    <r>
      <rPr>
        <rFont val="&quot;Helvetica Neue&quot;, Helvetica, Arial, sans-serif"/>
        <color rgb="FF1155CC"/>
        <sz val="11.0"/>
        <u/>
      </rPr>
      <t>Dodge Ball Fighters 96 (Asia) (Ja) (VT-3017) (Pirate).zip</t>
    </r>
  </si>
  <si>
    <r>
      <rPr>
        <rFont val="&quot;Helvetica Neue&quot;, Helvetica, Arial, sans-serif"/>
        <color rgb="FF1155CC"/>
        <sz val="11.0"/>
        <u/>
      </rPr>
      <t>Doki! Doki! Yuuenchi - Crazy Land Daisakusen (Asia) (Ja) (KT-2214) (Pirate).zip</t>
    </r>
  </si>
  <si>
    <r>
      <rPr>
        <rFont val="&quot;Helvetica Neue&quot;, Helvetica, Arial, sans-serif"/>
        <color rgb="FF1155CC"/>
        <sz val="11.0"/>
        <u/>
      </rPr>
      <t>Doki! Doki! Yuuenchi - Crazy Land Daisakusen (Japan).zip</t>
    </r>
  </si>
  <si>
    <r>
      <rPr>
        <rFont val="&quot;Helvetica Neue&quot;, Helvetica, Arial, sans-serif"/>
        <color rgb="FF1155CC"/>
        <sz val="11.0"/>
        <u/>
      </rPr>
      <t>Dokuganryuu Masamune (Japan).zip</t>
    </r>
  </si>
  <si>
    <r>
      <rPr>
        <rFont val="&quot;Helvetica Neue&quot;, Helvetica, Arial, sans-serif"/>
        <color rgb="FF1155CC"/>
        <sz val="11.0"/>
        <u/>
      </rPr>
      <t>Domkey Kong (Asia) (En) (Pirate).zip</t>
    </r>
  </si>
  <si>
    <r>
      <rPr>
        <rFont val="&quot;Helvetica Neue&quot;, Helvetica, Arial, sans-serif"/>
        <color rgb="FF1155CC"/>
        <sz val="11.0"/>
        <u/>
      </rPr>
      <t>Don Doko Don (Japan).zip</t>
    </r>
  </si>
  <si>
    <r>
      <rPr>
        <rFont val="&quot;Helvetica Neue&quot;, Helvetica, Arial, sans-serif"/>
        <color rgb="FF1155CC"/>
        <sz val="11.0"/>
        <u/>
      </rPr>
      <t>Don Doko Don 2 (Japan).zip</t>
    </r>
  </si>
  <si>
    <r>
      <rPr>
        <rFont val="&quot;Helvetica Neue&quot;, Helvetica, Arial, sans-serif"/>
        <color rgb="FF1155CC"/>
        <sz val="11.0"/>
        <u/>
      </rPr>
      <t>Donald Duck (Japan).zip</t>
    </r>
  </si>
  <si>
    <r>
      <rPr>
        <rFont val="&quot;Helvetica Neue&quot;, Helvetica, Arial, sans-serif"/>
        <color rgb="FF1155CC"/>
        <sz val="11.0"/>
        <u/>
      </rPr>
      <t>Donald Land (Japan).zip</t>
    </r>
  </si>
  <si>
    <r>
      <rPr>
        <rFont val="&quot;Helvetica Neue&quot;, Helvetica, Arial, sans-serif"/>
        <color rgb="FF1155CC"/>
        <sz val="11.0"/>
        <u/>
      </rPr>
      <t>Dong (World) (v1.0) (Aftermarket) (Unl).zip</t>
    </r>
  </si>
  <si>
    <r>
      <rPr>
        <rFont val="&quot;Helvetica Neue&quot;, Helvetica, Arial, sans-serif"/>
        <color rgb="FF1155CC"/>
        <sz val="11.0"/>
        <u/>
      </rPr>
      <t>Dong (World) (v1.1) (Aftermarket) (Unl).zip</t>
    </r>
  </si>
  <si>
    <r>
      <rPr>
        <rFont val="&quot;Helvetica Neue&quot;, Helvetica, Arial, sans-serif"/>
        <color rgb="FF1155CC"/>
        <sz val="11.0"/>
        <u/>
      </rPr>
      <t>Dong Dongnao 1 (Asia) (En) (Unl).zip</t>
    </r>
  </si>
  <si>
    <r>
      <rPr>
        <rFont val="&quot;Helvetica Neue&quot;, Helvetica, Arial, sans-serif"/>
        <color rgb="FF1155CC"/>
        <sz val="11.0"/>
        <u/>
      </rPr>
      <t>Dong Dongnao II - Guozhong Yingwen (Yi) (Asia) (Unl).zip</t>
    </r>
  </si>
  <si>
    <r>
      <rPr>
        <rFont val="&quot;Helvetica Neue&quot;, Helvetica, Arial, sans-serif"/>
        <color rgb="FF1155CC"/>
        <sz val="11.0"/>
        <u/>
      </rPr>
      <t>Dongfang de Chuanshuo - The Hyrule Fantasy (China) (Pirate).zip</t>
    </r>
  </si>
  <si>
    <r>
      <rPr>
        <rFont val="&quot;Helvetica Neue&quot;, Helvetica, Arial, sans-serif"/>
        <color rgb="FF1155CC"/>
        <sz val="11.0"/>
        <u/>
      </rPr>
      <t>Dongfang de Chuanshuo Zhi Fengyin Dao (China) (Aftermarket) (Pirate).zip</t>
    </r>
  </si>
  <si>
    <r>
      <rPr>
        <rFont val="&quot;Helvetica Neue&quot;, Helvetica, Arial, sans-serif"/>
        <color rgb="FF1155CC"/>
        <sz val="11.0"/>
        <u/>
      </rPr>
      <t>Dongzhou Lie Guozhi (China) (2006SR04301) (Aftermarket) (Unl).zip</t>
    </r>
  </si>
  <si>
    <r>
      <rPr>
        <rFont val="&quot;Helvetica Neue&quot;, Helvetica, Arial, sans-serif"/>
        <color rgb="FF1155CC"/>
        <sz val="11.0"/>
        <u/>
      </rPr>
      <t>Dongzhou Lie Guozhi (China) (960100577) (Unl).zip</t>
    </r>
  </si>
  <si>
    <r>
      <rPr>
        <rFont val="&quot;Helvetica Neue&quot;, Helvetica, Arial, sans-serif"/>
        <color rgb="FF1155CC"/>
        <sz val="11.0"/>
        <u/>
      </rPr>
      <t>Donkey Kong (Asia) (En) (LA03) (Pirate).zip</t>
    </r>
  </si>
  <si>
    <r>
      <rPr>
        <rFont val="&quot;Helvetica Neue&quot;, Helvetica, Arial, sans-serif"/>
        <color rgb="FF1155CC"/>
        <sz val="11.0"/>
        <u/>
      </rPr>
      <t>Donkey Kong (Asia) (En) (Pirate).zip</t>
    </r>
  </si>
  <si>
    <r>
      <rPr>
        <rFont val="&quot;Helvetica Neue&quot;, Helvetica, Arial, sans-serif"/>
        <color rgb="FF1155CC"/>
        <sz val="11.0"/>
        <u/>
      </rPr>
      <t>Donkey Kong (Japan).zip</t>
    </r>
  </si>
  <si>
    <r>
      <rPr>
        <rFont val="&quot;Helvetica Neue&quot;, Helvetica, Arial, sans-serif"/>
        <color rgb="FF1155CC"/>
        <sz val="11.0"/>
        <u/>
      </rPr>
      <t>Donkey Kong (USA) (Rev 1) (e-Reader Edition).zip</t>
    </r>
  </si>
  <si>
    <r>
      <rPr>
        <rFont val="&quot;Helvetica Neue&quot;, Helvetica, Arial, sans-serif"/>
        <color rgb="FF1155CC"/>
        <sz val="11.0"/>
        <u/>
      </rPr>
      <t>Donkey Kong (World) (Demo) (Vertical Orientation) (Aftermarket) (Pirate).zip</t>
    </r>
  </si>
  <si>
    <r>
      <rPr>
        <rFont val="&quot;Helvetica Neue&quot;, Helvetica, Arial, sans-serif"/>
        <color rgb="FF1155CC"/>
        <sz val="11.0"/>
        <u/>
      </rPr>
      <t>Donkey Kong (World) (Rev 1) (GameCube Edition).zip</t>
    </r>
  </si>
  <si>
    <r>
      <rPr>
        <rFont val="&quot;Helvetica Neue&quot;, Helvetica, Arial, sans-serif"/>
        <color rgb="FF1155CC"/>
        <sz val="11.0"/>
        <u/>
      </rPr>
      <t>Donkey Kong (World) (Rev 1).zip</t>
    </r>
  </si>
  <si>
    <r>
      <rPr>
        <rFont val="&quot;Helvetica Neue&quot;, Helvetica, Arial, sans-serif"/>
        <color rgb="FF1155CC"/>
        <sz val="11.0"/>
        <u/>
      </rPr>
      <t>Donkey Kong - Original Edition (Europe) (Wii Virtual Console) (NTSC).zip</t>
    </r>
  </si>
  <si>
    <r>
      <rPr>
        <rFont val="&quot;Helvetica Neue&quot;, Helvetica, Arial, sans-serif"/>
        <color rgb="FF1155CC"/>
        <sz val="11.0"/>
        <u/>
      </rPr>
      <t>Donkey Kong - Original Edition (USA, Europe) (3DS Virtual Console).zip</t>
    </r>
  </si>
  <si>
    <r>
      <rPr>
        <rFont val="&quot;Helvetica Neue&quot;, Helvetica, Arial, sans-serif"/>
        <color rgb="FF1155CC"/>
        <sz val="11.0"/>
        <u/>
      </rPr>
      <t>Donkey Kong 3 (Asia) (En) (LA05) (Pirate).zip</t>
    </r>
  </si>
  <si>
    <r>
      <rPr>
        <rFont val="&quot;Helvetica Neue&quot;, Helvetica, Arial, sans-serif"/>
        <color rgb="FF1155CC"/>
        <sz val="11.0"/>
        <u/>
      </rPr>
      <t>Donkey Kong 3 (USA) (e-Reader Edition).zip</t>
    </r>
  </si>
  <si>
    <r>
      <rPr>
        <rFont val="&quot;Helvetica Neue&quot;, Helvetica, Arial, sans-serif"/>
        <color rgb="FF1155CC"/>
        <sz val="11.0"/>
        <u/>
      </rPr>
      <t>Donkey Kong 3 (World) (GameCube Edition).zip</t>
    </r>
  </si>
  <si>
    <r>
      <rPr>
        <rFont val="&quot;Helvetica Neue&quot;, Helvetica, Arial, sans-serif"/>
        <color rgb="FF1155CC"/>
        <sz val="11.0"/>
        <u/>
      </rPr>
      <t>Donkey Kong 3 (World).zip</t>
    </r>
  </si>
  <si>
    <r>
      <rPr>
        <rFont val="&quot;Helvetica Neue&quot;, Helvetica, Arial, sans-serif"/>
        <color rgb="FF1155CC"/>
        <sz val="11.0"/>
        <u/>
      </rPr>
      <t>Donkey Kong Classics (USA, Europe).zip</t>
    </r>
  </si>
  <si>
    <r>
      <rPr>
        <rFont val="&quot;Helvetica Neue&quot;, Helvetica, Arial, sans-serif"/>
        <color rgb="FF1155CC"/>
        <sz val="11.0"/>
        <u/>
      </rPr>
      <t>Donkey Kong Country (Asia) (En) (Pirate).zip</t>
    </r>
  </si>
  <si>
    <r>
      <rPr>
        <rFont val="&quot;Helvetica Neue&quot;, Helvetica, Arial, sans-serif"/>
        <color rgb="FF1155CC"/>
        <sz val="11.0"/>
        <u/>
      </rPr>
      <t>Donkey Kong Country 4 (Asia) (En) (Pirate).zip</t>
    </r>
  </si>
  <si>
    <r>
      <rPr>
        <rFont val="&quot;Helvetica Neue&quot;, Helvetica, Arial, sans-serif"/>
        <color rgb="FF1155CC"/>
        <sz val="11.0"/>
        <u/>
      </rPr>
      <t>Donkey Kong Jr. (Asia) (En) (LA04) (Pirate).zip</t>
    </r>
  </si>
  <si>
    <r>
      <rPr>
        <rFont val="&quot;Helvetica Neue&quot;, Helvetica, Arial, sans-serif"/>
        <color rgb="FF1155CC"/>
        <sz val="11.0"/>
        <u/>
      </rPr>
      <t>Donkey Kong Jr. (Japan).zip</t>
    </r>
  </si>
  <si>
    <r>
      <rPr>
        <rFont val="&quot;Helvetica Neue&quot;, Helvetica, Arial, sans-serif"/>
        <color rgb="FF1155CC"/>
        <sz val="11.0"/>
        <u/>
      </rPr>
      <t>Donkey Kong Jr. (USA) (Rev 1) (e-Reader Edition).zip</t>
    </r>
  </si>
  <si>
    <r>
      <rPr>
        <rFont val="&quot;Helvetica Neue&quot;, Helvetica, Arial, sans-serif"/>
        <color rgb="FF1155CC"/>
        <sz val="11.0"/>
        <u/>
      </rPr>
      <t>Donkey Kong Jr. (World) (Rev 1) (GameCube Edition).zip</t>
    </r>
  </si>
  <si>
    <r>
      <rPr>
        <rFont val="&quot;Helvetica Neue&quot;, Helvetica, Arial, sans-serif"/>
        <color rgb="FF1155CC"/>
        <sz val="11.0"/>
        <u/>
      </rPr>
      <t>Donkey Kong Jr. (World) (Rev 1).zip</t>
    </r>
  </si>
  <si>
    <r>
      <rPr>
        <rFont val="&quot;Helvetica Neue&quot;, Helvetica, Arial, sans-serif"/>
        <color rgb="FF1155CC"/>
        <sz val="11.0"/>
        <u/>
      </rPr>
      <t>Donkey Kong Jr. + Jr. Lesson (Japan).zip</t>
    </r>
  </si>
  <si>
    <r>
      <rPr>
        <rFont val="&quot;Helvetica Neue&quot;, Helvetica, Arial, sans-serif"/>
        <color rgb="FF1155CC"/>
        <sz val="11.0"/>
        <u/>
      </rPr>
      <t>Donkey Kong Jr. Math (USA, Europe).zip</t>
    </r>
  </si>
  <si>
    <r>
      <rPr>
        <rFont val="&quot;Helvetica Neue&quot;, Helvetica, Arial, sans-serif"/>
        <color rgb="FF1155CC"/>
        <sz val="11.0"/>
        <u/>
      </rPr>
      <t>Donkey Kong Jr. no Sansuu Asobi (Japan) (GameCube Edition).zip</t>
    </r>
  </si>
  <si>
    <r>
      <rPr>
        <rFont val="&quot;Helvetica Neue&quot;, Helvetica, Arial, sans-serif"/>
        <color rgb="FF1155CC"/>
        <sz val="11.0"/>
        <u/>
      </rPr>
      <t>Donkey Kong Jr. no Sansuu Asobi (Japan).zip</t>
    </r>
  </si>
  <si>
    <r>
      <rPr>
        <rFont val="&quot;Helvetica Neue&quot;, Helvetica, Arial, sans-serif"/>
        <color rgb="FF1155CC"/>
        <sz val="11.0"/>
        <u/>
      </rPr>
      <t>Doodle Land (World) (Demo) (2019-03-01) (Aftermarket) (Unl).zip</t>
    </r>
  </si>
  <si>
    <r>
      <rPr>
        <rFont val="&quot;Helvetica Neue&quot;, Helvetica, Arial, sans-serif"/>
        <color rgb="FF1155CC"/>
        <sz val="11.0"/>
        <u/>
      </rPr>
      <t>Doodle Land (World) (Demo) (2019-03-11) (Byte-Off 2019) (Aftermarket) (Unl).zip</t>
    </r>
  </si>
  <si>
    <r>
      <rPr>
        <rFont val="&quot;Helvetica Neue&quot;, Helvetica, Arial, sans-serif"/>
        <color rgb="FF1155CC"/>
        <sz val="11.0"/>
        <u/>
      </rPr>
      <t>Doodle World (World) (Demo) (2020-09-08) (Aftermarket) (Unl).zip</t>
    </r>
  </si>
  <si>
    <r>
      <rPr>
        <rFont val="&quot;Helvetica Neue&quot;, Helvetica, Arial, sans-serif"/>
        <color rgb="FF1155CC"/>
        <sz val="11.0"/>
        <u/>
      </rPr>
      <t>Dooly Bravo Land (Korea) (Unl).zip</t>
    </r>
  </si>
  <si>
    <r>
      <rPr>
        <rFont val="&quot;Helvetica Neue&quot;, Helvetica, Arial, sans-serif"/>
        <color rgb="FF1155CC"/>
        <sz val="11.0"/>
        <u/>
      </rPr>
      <t>Door Door (Japan).zip</t>
    </r>
  </si>
  <si>
    <r>
      <rPr>
        <rFont val="&quot;Helvetica Neue&quot;, Helvetica, Arial, sans-serif"/>
        <color rgb="FF1155CC"/>
        <sz val="11.0"/>
        <u/>
      </rPr>
      <t>Doors of Darkness (World) (v0.09B) (Proto) (Aftermarket) (Unl).zip</t>
    </r>
  </si>
  <si>
    <r>
      <rPr>
        <rFont val="&quot;Helvetica Neue&quot;, Helvetica, Arial, sans-serif"/>
        <color rgb="FF1155CC"/>
        <sz val="11.0"/>
        <u/>
      </rPr>
      <t>Doppel Effect (World) (v1.00) (Ludum Dare 55) (Aftermarket) (Unl).zip</t>
    </r>
  </si>
  <si>
    <r>
      <rPr>
        <rFont val="&quot;Helvetica Neue&quot;, Helvetica, Arial, sans-serif"/>
        <color rgb="FF1155CC"/>
        <sz val="11.0"/>
        <u/>
      </rPr>
      <t>Doppel Effect (World) (v1.01) (Ludum Dare 55) (Aftermarket) (Unl).zip</t>
    </r>
  </si>
  <si>
    <r>
      <rPr>
        <rFont val="&quot;Helvetica Neue&quot;, Helvetica, Arial, sans-serif"/>
        <color rgb="FF1155CC"/>
        <sz val="11.0"/>
        <u/>
      </rPr>
      <t>Doraemon (Japan) (Rev 1).zip</t>
    </r>
  </si>
  <si>
    <r>
      <rPr>
        <rFont val="&quot;Helvetica Neue&quot;, Helvetica, Arial, sans-serif"/>
        <color rgb="FF1155CC"/>
        <sz val="11.0"/>
        <u/>
      </rPr>
      <t>Doraemon (Japan).zip</t>
    </r>
  </si>
  <si>
    <r>
      <rPr>
        <rFont val="&quot;Helvetica Neue&quot;, Helvetica, Arial, sans-serif"/>
        <color rgb="FF1155CC"/>
        <sz val="11.0"/>
        <u/>
      </rPr>
      <t>Doraemon - Chao Shikong Lixian (China) (Aftermarket) (Pirate) (Alt).zip</t>
    </r>
  </si>
  <si>
    <r>
      <rPr>
        <rFont val="&quot;Helvetica Neue&quot;, Helvetica, Arial, sans-serif"/>
        <color rgb="FF1155CC"/>
        <sz val="11.0"/>
        <u/>
      </rPr>
      <t>Doraemon - Chao Shikong Lixian (China) (Aftermarket) (Pirate).zip</t>
    </r>
  </si>
  <si>
    <r>
      <rPr>
        <rFont val="&quot;Helvetica Neue&quot;, Helvetica, Arial, sans-serif"/>
        <color rgb="FF1155CC"/>
        <sz val="11.0"/>
        <u/>
      </rPr>
      <t>Doraemon - Giga Zombie no Gyakushuu (Japan).zip</t>
    </r>
  </si>
  <si>
    <r>
      <rPr>
        <rFont val="&quot;Helvetica Neue&quot;, Helvetica, Arial, sans-serif"/>
        <color rgb="FF1155CC"/>
        <sz val="11.0"/>
        <u/>
      </rPr>
      <t>Dou Zhi Pinpan - Wisdom Boy (Asia) (Gamtec) (Unl).zip</t>
    </r>
  </si>
  <si>
    <r>
      <rPr>
        <rFont val="&quot;Helvetica Neue&quot;, Helvetica, Arial, sans-serif"/>
        <color rgb="FF1155CC"/>
        <sz val="11.0"/>
        <u/>
      </rPr>
      <t>Dou Zhi Pinpan - Wisdom Boy (Asia) (Unknown) (Unl).zip</t>
    </r>
  </si>
  <si>
    <r>
      <rPr>
        <rFont val="&quot;Helvetica Neue&quot;, Helvetica, Arial, sans-serif"/>
        <color rgb="FF1155CC"/>
        <sz val="11.0"/>
        <u/>
      </rPr>
      <t>Double Action 53 - Volume 2 (USA) (Aftermarket) (Unl).zip</t>
    </r>
  </si>
  <si>
    <r>
      <rPr>
        <rFont val="&quot;Helvetica Neue&quot;, Helvetica, Arial, sans-serif"/>
        <color rgb="FF1155CC"/>
        <sz val="11.0"/>
        <u/>
      </rPr>
      <t>Double Action 53 - Volume 2 (World) (Beta) (RC.2) (Aftermarket) (Unl).zip</t>
    </r>
  </si>
  <si>
    <r>
      <rPr>
        <rFont val="&quot;Helvetica Neue&quot;, Helvetica, Arial, sans-serif"/>
        <color rgb="FF1155CC"/>
        <sz val="11.0"/>
        <u/>
      </rPr>
      <t>Double Action 53 - Volume 2 (World) (Beta) (RC.3) (Aftermarket) (Unl).zip</t>
    </r>
  </si>
  <si>
    <r>
      <rPr>
        <rFont val="&quot;Helvetica Neue&quot;, Helvetica, Arial, sans-serif"/>
        <color rgb="FF1155CC"/>
        <sz val="11.0"/>
        <u/>
      </rPr>
      <t>Double Action 53 - Volume 2 (World) (Beta) (RC.4a) (Aftermarket) (Unl).zip</t>
    </r>
  </si>
  <si>
    <r>
      <rPr>
        <rFont val="&quot;Helvetica Neue&quot;, Helvetica, Arial, sans-serif"/>
        <color rgb="FF1155CC"/>
        <sz val="11.0"/>
        <u/>
      </rPr>
      <t>Double Dare (USA).zip</t>
    </r>
  </si>
  <si>
    <r>
      <rPr>
        <rFont val="&quot;Helvetica Neue&quot;, Helvetica, Arial, sans-serif"/>
        <color rgb="FF1155CC"/>
        <sz val="11.0"/>
        <u/>
      </rPr>
      <t>Double Dragon (Europe) (Virtual Console).zip</t>
    </r>
  </si>
  <si>
    <r>
      <rPr>
        <rFont val="&quot;Helvetica Neue&quot;, Helvetica, Arial, sans-serif"/>
        <color rgb="FF1155CC"/>
        <sz val="11.0"/>
        <u/>
      </rPr>
      <t>Double Dragon (Europe).zip</t>
    </r>
  </si>
  <si>
    <r>
      <rPr>
        <rFont val="&quot;Helvetica Neue&quot;, Helvetica, Arial, sans-serif"/>
        <color rgb="FF1155CC"/>
        <sz val="11.0"/>
        <u/>
      </rPr>
      <t>Double Dragon (Japan) (Beta).zip</t>
    </r>
  </si>
  <si>
    <r>
      <rPr>
        <rFont val="&quot;Helvetica Neue&quot;, Helvetica, Arial, sans-serif"/>
        <color rgb="FF1155CC"/>
        <sz val="11.0"/>
        <u/>
      </rPr>
      <t>Double Dragon (Japan).zip</t>
    </r>
  </si>
  <si>
    <r>
      <rPr>
        <rFont val="&quot;Helvetica Neue&quot;, Helvetica, Arial, sans-serif"/>
        <color rgb="FF1155CC"/>
        <sz val="11.0"/>
        <u/>
      </rPr>
      <t>Double Dragon (USA).zip</t>
    </r>
  </si>
  <si>
    <r>
      <rPr>
        <rFont val="&quot;Helvetica Neue&quot;, Helvetica, Arial, sans-serif"/>
        <color rgb="FF1155CC"/>
        <sz val="11.0"/>
        <u/>
      </rPr>
      <t>Double Dragon II - The Revenge (Asia) (Ja) (Pirate).zip</t>
    </r>
  </si>
  <si>
    <r>
      <rPr>
        <rFont val="&quot;Helvetica Neue&quot;, Helvetica, Arial, sans-serif"/>
        <color rgb="FF1155CC"/>
        <sz val="11.0"/>
        <u/>
      </rPr>
      <t>Double Dragon II - The Revenge (Europe).zip</t>
    </r>
  </si>
  <si>
    <r>
      <rPr>
        <rFont val="&quot;Helvetica Neue&quot;, Helvetica, Arial, sans-serif"/>
        <color rgb="FF1155CC"/>
        <sz val="11.0"/>
        <u/>
      </rPr>
      <t>Double Dragon II - The Revenge (Japan) (Beta).zip</t>
    </r>
  </si>
  <si>
    <r>
      <rPr>
        <rFont val="&quot;Helvetica Neue&quot;, Helvetica, Arial, sans-serif"/>
        <color rgb="FF1155CC"/>
        <sz val="11.0"/>
        <u/>
      </rPr>
      <t>Double Dragon II - The Revenge (Japan).zip</t>
    </r>
  </si>
  <si>
    <r>
      <rPr>
        <rFont val="&quot;Helvetica Neue&quot;, Helvetica, Arial, sans-serif"/>
        <color rgb="FF1155CC"/>
        <sz val="11.0"/>
        <u/>
      </rPr>
      <t>Double Dragon II - The Revenge (USA) (Rev 1).zip</t>
    </r>
  </si>
  <si>
    <r>
      <rPr>
        <rFont val="&quot;Helvetica Neue&quot;, Helvetica, Arial, sans-serif"/>
        <color rgb="FF1155CC"/>
        <sz val="11.0"/>
        <u/>
      </rPr>
      <t>Double Dragon II - The Revenge (USA).zip</t>
    </r>
  </si>
  <si>
    <r>
      <rPr>
        <rFont val="&quot;Helvetica Neue&quot;, Helvetica, Arial, sans-serif"/>
        <color rgb="FF1155CC"/>
        <sz val="11.0"/>
        <u/>
      </rPr>
      <t>Double Dragon III - The Rosetta Stone (Japan).zip</t>
    </r>
  </si>
  <si>
    <r>
      <rPr>
        <rFont val="&quot;Helvetica Neue&quot;, Helvetica, Arial, sans-serif"/>
        <color rgb="FF1155CC"/>
        <sz val="11.0"/>
        <u/>
      </rPr>
      <t>Double Dragon III - The Rosetta Stone (USA) (Beta).zip</t>
    </r>
  </si>
  <si>
    <r>
      <rPr>
        <rFont val="&quot;Helvetica Neue&quot;, Helvetica, Arial, sans-serif"/>
        <color rgb="FF1155CC"/>
        <sz val="11.0"/>
        <u/>
      </rPr>
      <t>Double Dragon III - The Sacred Stones (Europe).zip</t>
    </r>
  </si>
  <si>
    <r>
      <rPr>
        <rFont val="&quot;Helvetica Neue&quot;, Helvetica, Arial, sans-serif"/>
        <color rgb="FF1155CC"/>
        <sz val="11.0"/>
        <u/>
      </rPr>
      <t>Double Dragon III - The Sacred Stones (USA).zip</t>
    </r>
  </si>
  <si>
    <r>
      <rPr>
        <rFont val="&quot;Helvetica Neue&quot;, Helvetica, Arial, sans-serif"/>
        <color rgb="FF1155CC"/>
        <sz val="11.0"/>
        <u/>
      </rPr>
      <t>Double Dragon IV (Asia) (En) (Unl).zip</t>
    </r>
  </si>
  <si>
    <r>
      <rPr>
        <rFont val="&quot;Helvetica Neue&quot;, Helvetica, Arial, sans-serif"/>
        <color rgb="FF1155CC"/>
        <sz val="11.0"/>
        <u/>
      </rPr>
      <t>Double Dragon V - The Shadow Falls (Asia) (En) (D-N3) (Pirate).zip</t>
    </r>
  </si>
  <si>
    <r>
      <rPr>
        <rFont val="&quot;Helvetica Neue&quot;, Helvetica, Arial, sans-serif"/>
        <color rgb="FF1155CC"/>
        <sz val="11.0"/>
        <u/>
      </rPr>
      <t>Double Dribble (Europe).zip</t>
    </r>
  </si>
  <si>
    <r>
      <rPr>
        <rFont val="&quot;Helvetica Neue&quot;, Helvetica, Arial, sans-serif"/>
        <color rgb="FF1155CC"/>
        <sz val="11.0"/>
        <u/>
      </rPr>
      <t>Double Dribble (USA) (Rev 1).zip</t>
    </r>
  </si>
  <si>
    <r>
      <rPr>
        <rFont val="&quot;Helvetica Neue&quot;, Helvetica, Arial, sans-serif"/>
        <color rgb="FF1155CC"/>
        <sz val="11.0"/>
        <u/>
      </rPr>
      <t>Double Dribble (USA).zip</t>
    </r>
  </si>
  <si>
    <r>
      <rPr>
        <rFont val="&quot;Helvetica Neue&quot;, Helvetica, Arial, sans-serif"/>
        <color rgb="FF1155CC"/>
        <sz val="11.0"/>
        <u/>
      </rPr>
      <t>Double Moon Densetsu (Japan).zip</t>
    </r>
  </si>
  <si>
    <r>
      <rPr>
        <rFont val="&quot;Helvetica Neue&quot;, Helvetica, Arial, sans-serif"/>
        <color rgb="FF1155CC"/>
        <sz val="11.0"/>
        <u/>
      </rPr>
      <t>Double Strike - Aerial Attack Force (USA) (NINA-06) (Unl).zip</t>
    </r>
  </si>
  <si>
    <r>
      <rPr>
        <rFont val="&quot;Helvetica Neue&quot;, Helvetica, Arial, sans-serif"/>
        <color rgb="FF1155CC"/>
        <sz val="11.0"/>
        <u/>
      </rPr>
      <t>Double Strike - Aerial Attack Force (USA) (Unl).zip</t>
    </r>
  </si>
  <si>
    <r>
      <rPr>
        <rFont val="&quot;Helvetica Neue&quot;, Helvetica, Arial, sans-serif"/>
        <color rgb="FF1155CC"/>
        <sz val="11.0"/>
        <u/>
      </rPr>
      <t>Dough Boy (Japan).zip</t>
    </r>
  </si>
  <si>
    <r>
      <rPr>
        <rFont val="&quot;Helvetica Neue&quot;, Helvetica, Arial, sans-serif"/>
        <color rgb="FF1155CC"/>
        <sz val="11.0"/>
        <u/>
      </rPr>
      <t>Downtown - Nekketsu Koushinkyoku - Soreyuke Daiundoukai (Japan).zip</t>
    </r>
  </si>
  <si>
    <r>
      <rPr>
        <rFont val="&quot;Helvetica Neue&quot;, Helvetica, Arial, sans-serif"/>
        <color rgb="FF1155CC"/>
        <sz val="11.0"/>
        <u/>
      </rPr>
      <t>Downtown - Nekketsu Monogatari (Japan) (Virtual Console).zip</t>
    </r>
  </si>
  <si>
    <r>
      <rPr>
        <rFont val="&quot;Helvetica Neue&quot;, Helvetica, Arial, sans-serif"/>
        <color rgb="FF1155CC"/>
        <sz val="11.0"/>
        <u/>
      </rPr>
      <t>Downtown - Nekketsu Monogatari (Japan).zip</t>
    </r>
  </si>
  <si>
    <r>
      <rPr>
        <rFont val="&quot;Helvetica Neue&quot;, Helvetica, Arial, sans-serif"/>
        <color rgb="FF1155CC"/>
        <sz val="11.0"/>
        <u/>
      </rPr>
      <t>Downtown Special - Kunio-kun no Jidaigeki Da yo Zenin Shuugou! (Japan).zip</t>
    </r>
  </si>
  <si>
    <r>
      <rPr>
        <rFont val="&quot;Helvetica Neue&quot;, Helvetica, Arial, sans-serif"/>
        <color rgb="FF1155CC"/>
        <sz val="11.0"/>
        <u/>
      </rPr>
      <t>Dr. Chaos (USA).zip</t>
    </r>
  </si>
  <si>
    <r>
      <rPr>
        <rFont val="&quot;Helvetica Neue&quot;, Helvetica, Arial, sans-serif"/>
        <color rgb="FF1155CC"/>
        <sz val="11.0"/>
        <u/>
      </rPr>
      <t>Dr. Jekyll and Mr. Hyde (USA).zip</t>
    </r>
  </si>
  <si>
    <r>
      <rPr>
        <rFont val="&quot;Helvetica Neue&quot;, Helvetica, Arial, sans-serif"/>
        <color rgb="FF1155CC"/>
        <sz val="11.0"/>
        <u/>
      </rPr>
      <t>Dr. Mario (Europe).zip</t>
    </r>
  </si>
  <si>
    <r>
      <rPr>
        <rFont val="&quot;Helvetica Neue&quot;, Helvetica, Arial, sans-serif"/>
        <color rgb="FF1155CC"/>
        <sz val="11.0"/>
        <u/>
      </rPr>
      <t>Dr. Mario (Japan, USA) (En) (Rev 1).zip</t>
    </r>
  </si>
  <si>
    <r>
      <rPr>
        <rFont val="&quot;Helvetica Neue&quot;, Helvetica, Arial, sans-serif"/>
        <color rgb="FF1155CC"/>
        <sz val="11.0"/>
        <u/>
      </rPr>
      <t>Dr. Mario (Japan, USA) (En).zip</t>
    </r>
  </si>
  <si>
    <r>
      <rPr>
        <rFont val="&quot;Helvetica Neue&quot;, Helvetica, Arial, sans-serif"/>
        <color rgb="FF1155CC"/>
        <sz val="11.0"/>
        <u/>
      </rPr>
      <t>Dr. Mario (USA) (Beta 1) (1990-04-27).zip</t>
    </r>
  </si>
  <si>
    <r>
      <rPr>
        <rFont val="&quot;Helvetica Neue&quot;, Helvetica, Arial, sans-serif"/>
        <color rgb="FF1155CC"/>
        <sz val="11.0"/>
        <u/>
      </rPr>
      <t>Dr. Mario (USA) (Beta 2).zip</t>
    </r>
  </si>
  <si>
    <r>
      <rPr>
        <rFont val="&quot;Helvetica Neue&quot;, Helvetica, Arial, sans-serif"/>
        <color rgb="FF1155CC"/>
        <sz val="11.0"/>
        <u/>
      </rPr>
      <t>Dr. Mario (USA) (Beta 3).zip</t>
    </r>
  </si>
  <si>
    <r>
      <rPr>
        <rFont val="&quot;Helvetica Neue&quot;, Helvetica, Arial, sans-serif"/>
        <color rgb="FF1155CC"/>
        <sz val="11.0"/>
        <u/>
      </rPr>
      <t>Drac's Night Out (USA) (Proto).zip</t>
    </r>
  </si>
  <si>
    <r>
      <rPr>
        <rFont val="&quot;Helvetica Neue&quot;, Helvetica, Arial, sans-serif"/>
        <color rgb="FF1155CC"/>
        <sz val="11.0"/>
        <u/>
      </rPr>
      <t>Dracula II - Noroi no Fuuin (Asia) (Ja) (Kaiser) (KS-7031) (Pirate).zip</t>
    </r>
  </si>
  <si>
    <r>
      <rPr>
        <rFont val="&quot;Helvetica Neue&quot;, Helvetica, Arial, sans-serif"/>
        <color rgb="FF1155CC"/>
        <sz val="11.0"/>
        <u/>
      </rPr>
      <t>Dragon's Lair (Europe).zip</t>
    </r>
  </si>
  <si>
    <r>
      <rPr>
        <rFont val="&quot;Helvetica Neue&quot;, Helvetica, Arial, sans-serif"/>
        <color rgb="FF1155CC"/>
        <sz val="11.0"/>
        <u/>
      </rPr>
      <t>Dragon's Lair (Japan).zip</t>
    </r>
  </si>
  <si>
    <r>
      <rPr>
        <rFont val="&quot;Helvetica Neue&quot;, Helvetica, Arial, sans-serif"/>
        <color rgb="FF1155CC"/>
        <sz val="11.0"/>
        <u/>
      </rPr>
      <t>Dragon's Lair (USA).zip</t>
    </r>
  </si>
  <si>
    <r>
      <rPr>
        <rFont val="&quot;Helvetica Neue&quot;, Helvetica, Arial, sans-serif"/>
        <color rgb="FF1155CC"/>
        <sz val="11.0"/>
        <u/>
      </rPr>
      <t>Dragon, The (Asia) (En,Ar) (Unl).zip</t>
    </r>
  </si>
  <si>
    <r>
      <rPr>
        <rFont val="&quot;Helvetica Neue&quot;, Helvetica, Arial, sans-serif"/>
        <color rgb="FF1155CC"/>
        <sz val="11.0"/>
        <u/>
      </rPr>
      <t>Dragon Ball - Daimaou Fukkatsu (Japan).zip</t>
    </r>
  </si>
  <si>
    <r>
      <rPr>
        <rFont val="&quot;Helvetica Neue&quot;, Helvetica, Arial, sans-serif"/>
        <color rgb="FF1155CC"/>
        <sz val="11.0"/>
        <u/>
      </rPr>
      <t>Dragon Ball - Le Secret du Dragon (France) (Rev 1).zip</t>
    </r>
  </si>
  <si>
    <r>
      <rPr>
        <rFont val="&quot;Helvetica Neue&quot;, Helvetica, Arial, sans-serif"/>
        <color rgb="FF1155CC"/>
        <sz val="11.0"/>
        <u/>
      </rPr>
      <t>Dragon Ball - Le Secret du Dragon (France).zip</t>
    </r>
  </si>
  <si>
    <r>
      <rPr>
        <rFont val="&quot;Helvetica Neue&quot;, Helvetica, Arial, sans-serif"/>
        <color rgb="FF1155CC"/>
        <sz val="11.0"/>
        <u/>
      </rPr>
      <t>Dragon Ball - Shen Long no Nazo (Japan).zip</t>
    </r>
  </si>
  <si>
    <r>
      <rPr>
        <rFont val="&quot;Helvetica Neue&quot;, Helvetica, Arial, sans-serif"/>
        <color rgb="FF1155CC"/>
        <sz val="11.0"/>
        <u/>
      </rPr>
      <t>Dragon Ball 3 - Gokuu Den (Japan) (Rev 1).zip</t>
    </r>
  </si>
  <si>
    <r>
      <rPr>
        <rFont val="&quot;Helvetica Neue&quot;, Helvetica, Arial, sans-serif"/>
        <color rgb="FF1155CC"/>
        <sz val="11.0"/>
        <u/>
      </rPr>
      <t>Dragon Ball 3 - Gokuu Den (Japan).zip</t>
    </r>
  </si>
  <si>
    <r>
      <rPr>
        <rFont val="&quot;Helvetica Neue&quot;, Helvetica, Arial, sans-serif"/>
        <color rgb="FF1155CC"/>
        <sz val="11.0"/>
        <u/>
      </rPr>
      <t>Dragon Ball Adventure (World) (Aftermarket) (Pirate).zip</t>
    </r>
  </si>
  <si>
    <r>
      <rPr>
        <rFont val="&quot;Helvetica Neue&quot;, Helvetica, Arial, sans-serif"/>
        <color rgb="FF1155CC"/>
        <sz val="11.0"/>
        <u/>
      </rPr>
      <t>Dragon Ball Z - Gekitou Tenkaichi Budoukai (Asia) (Ja) (T-230) (Pirate).zip</t>
    </r>
  </si>
  <si>
    <r>
      <rPr>
        <rFont val="&quot;Helvetica Neue&quot;, Helvetica, Arial, sans-serif"/>
        <color rgb="FF1155CC"/>
        <sz val="11.0"/>
        <u/>
      </rPr>
      <t>Dragon Ball Z - Gekitou Tenkaichi Budoukai (Japan) (Datach).zip</t>
    </r>
  </si>
  <si>
    <r>
      <rPr>
        <rFont val="&quot;Helvetica Neue&quot;, Helvetica, Arial, sans-serif"/>
        <color rgb="FF1155CC"/>
        <sz val="11.0"/>
        <u/>
      </rPr>
      <t>Dragon Ball Z - Kyoushuu! Saiya Jin (Japan) (Rev 1).zip</t>
    </r>
  </si>
  <si>
    <r>
      <rPr>
        <rFont val="&quot;Helvetica Neue&quot;, Helvetica, Arial, sans-serif"/>
        <color rgb="FF1155CC"/>
        <sz val="11.0"/>
        <u/>
      </rPr>
      <t>Dragon Ball Z - Kyoushuu! Saiya Jin (Japan).zip</t>
    </r>
  </si>
  <si>
    <r>
      <rPr>
        <rFont val="&quot;Helvetica Neue&quot;, Helvetica, Arial, sans-serif"/>
        <color rgb="FF1155CC"/>
        <sz val="11.0"/>
        <u/>
      </rPr>
      <t>Dragon Ball Z - Super Butouden 2 (Asia) (v1.0) (Pirate).zip</t>
    </r>
  </si>
  <si>
    <r>
      <rPr>
        <rFont val="&quot;Helvetica Neue&quot;, Helvetica, Arial, sans-serif"/>
        <color rgb="FF1155CC"/>
        <sz val="11.0"/>
        <u/>
      </rPr>
      <t>Dragon Ball Z - Super Butouden 2 (Asia) (v1.1) (Pirate).zip</t>
    </r>
  </si>
  <si>
    <r>
      <rPr>
        <rFont val="&quot;Helvetica Neue&quot;, Helvetica, Arial, sans-serif"/>
        <color rgb="FF1155CC"/>
        <sz val="11.0"/>
        <u/>
      </rPr>
      <t>Dragon Ball Z 5 (Asia) (En,Zh) (Pirate).zip</t>
    </r>
  </si>
  <si>
    <r>
      <rPr>
        <rFont val="&quot;Helvetica Neue&quot;, Helvetica, Arial, sans-serif"/>
        <color rgb="FF1155CC"/>
        <sz val="11.0"/>
        <u/>
      </rPr>
      <t>Dragon Ball Z Gaiden - Saiya Jin Zetsumetsu Keikaku (Asia) (Ja) (YY0807) (Pirate).zip</t>
    </r>
  </si>
  <si>
    <r>
      <rPr>
        <rFont val="&quot;Helvetica Neue&quot;, Helvetica, Arial, sans-serif"/>
        <color rgb="FF1155CC"/>
        <sz val="11.0"/>
        <u/>
      </rPr>
      <t>Dragon Ball Z Gaiden - Saiya Jin Zetsumetsu Keikaku (Japan).zip</t>
    </r>
  </si>
  <si>
    <r>
      <rPr>
        <rFont val="&quot;Helvetica Neue&quot;, Helvetica, Arial, sans-serif"/>
        <color rgb="FF1155CC"/>
        <sz val="11.0"/>
        <u/>
      </rPr>
      <t>Dragon Ball Z II - Gekishin Freeza!! (Japan) (Rev 1).zip</t>
    </r>
  </si>
  <si>
    <r>
      <rPr>
        <rFont val="&quot;Helvetica Neue&quot;, Helvetica, Arial, sans-serif"/>
        <color rgb="FF1155CC"/>
        <sz val="11.0"/>
        <u/>
      </rPr>
      <t>Dragon Ball Z II - Gekishin Freeza!! (Japan).zip</t>
    </r>
  </si>
  <si>
    <r>
      <rPr>
        <rFont val="&quot;Helvetica Neue&quot;, Helvetica, Arial, sans-serif"/>
        <color rgb="FF1155CC"/>
        <sz val="11.0"/>
        <u/>
      </rPr>
      <t>Dragon Ball Z III - Ressen Jinzou Ningen (Japan).zip</t>
    </r>
  </si>
  <si>
    <r>
      <rPr>
        <rFont val="&quot;Helvetica Neue&quot;, Helvetica, Arial, sans-serif"/>
        <color rgb="FF1155CC"/>
        <sz val="11.0"/>
        <u/>
      </rPr>
      <t>Dragon Buster (Japan) (Virtual Console).zip</t>
    </r>
  </si>
  <si>
    <r>
      <rPr>
        <rFont val="&quot;Helvetica Neue&quot;, Helvetica, Arial, sans-serif"/>
        <color rgb="FF1155CC"/>
        <sz val="11.0"/>
        <u/>
      </rPr>
      <t>Dragon Buster (Japan).zip</t>
    </r>
  </si>
  <si>
    <r>
      <rPr>
        <rFont val="&quot;Helvetica Neue&quot;, Helvetica, Arial, sans-serif"/>
        <color rgb="FF1155CC"/>
        <sz val="11.0"/>
        <u/>
      </rPr>
      <t>Dragon Buster (World) (Namcot Collection, Namco Museum Archives Vol 1).zip</t>
    </r>
  </si>
  <si>
    <r>
      <rPr>
        <rFont val="&quot;Helvetica Neue&quot;, Helvetica, Arial, sans-serif"/>
        <color rgb="FF1155CC"/>
        <sz val="11.0"/>
        <u/>
      </rPr>
      <t>Dragon Buster II - Yami no Fuuin (Japan).zip</t>
    </r>
  </si>
  <si>
    <r>
      <rPr>
        <rFont val="&quot;Helvetica Neue&quot;, Helvetica, Arial, sans-serif"/>
        <color rgb="FF1155CC"/>
        <sz val="11.0"/>
        <u/>
      </rPr>
      <t>Dragon Buster II - Yami no Fuuin (USA, Europe) (Namco Museum Archives Vol 2).zip</t>
    </r>
  </si>
  <si>
    <r>
      <rPr>
        <rFont val="&quot;Helvetica Neue&quot;, Helvetica, Arial, sans-serif"/>
        <color rgb="FF1155CC"/>
        <sz val="11.0"/>
        <u/>
      </rPr>
      <t>Dragon Feet (USA) (Aftermarket) (Unl).zip</t>
    </r>
  </si>
  <si>
    <r>
      <rPr>
        <rFont val="&quot;Helvetica Neue&quot;, Helvetica, Arial, sans-serif"/>
        <color rgb="FF1155CC"/>
        <sz val="11.0"/>
        <u/>
      </rPr>
      <t>Dragon Fighter (Asia) (En) (Pirate).zip</t>
    </r>
  </si>
  <si>
    <r>
      <rPr>
        <rFont val="&quot;Helvetica Neue&quot;, Helvetica, Arial, sans-serif"/>
        <color rgb="FF1155CC"/>
        <sz val="11.0"/>
        <u/>
      </rPr>
      <t>Dragon Fighter (Japan).zip</t>
    </r>
  </si>
  <si>
    <r>
      <rPr>
        <rFont val="&quot;Helvetica Neue&quot;, Helvetica, Arial, sans-serif"/>
        <color rgb="FF1155CC"/>
        <sz val="11.0"/>
        <u/>
      </rPr>
      <t>Dragon Fighter (USA).zip</t>
    </r>
  </si>
  <si>
    <r>
      <rPr>
        <rFont val="&quot;Helvetica Neue&quot;, Helvetica, Arial, sans-serif"/>
        <color rgb="FF1155CC"/>
        <sz val="11.0"/>
        <u/>
      </rPr>
      <t>Dragon Knife (China) (Unl).zip</t>
    </r>
  </si>
  <si>
    <r>
      <rPr>
        <rFont val="&quot;Helvetica Neue&quot;, Helvetica, Arial, sans-serif"/>
        <color rgb="FF1155CC"/>
        <sz val="11.0"/>
        <u/>
      </rPr>
      <t>Dragon Leap (USA) (Aftermarket) (Unl).zip</t>
    </r>
  </si>
  <si>
    <r>
      <rPr>
        <rFont val="&quot;Helvetica Neue&quot;, Helvetica, Arial, sans-serif"/>
        <color rgb="FF1155CC"/>
        <sz val="11.0"/>
        <u/>
      </rPr>
      <t>Dragon Leap (World) (Web Version) (Aftermarket) (Unl).zip</t>
    </r>
  </si>
  <si>
    <r>
      <rPr>
        <rFont val="&quot;Helvetica Neue&quot;, Helvetica, Arial, sans-serif"/>
        <color rgb="FF1155CC"/>
        <sz val="11.0"/>
        <u/>
      </rPr>
      <t>Dragon Master (World) (Demo) (Byte-Off 2019) (Aftermarket) (Unl).zip</t>
    </r>
  </si>
  <si>
    <r>
      <rPr>
        <rFont val="&quot;Helvetica Neue&quot;, Helvetica, Arial, sans-serif"/>
        <color rgb="FF1155CC"/>
        <sz val="11.0"/>
        <u/>
      </rPr>
      <t>Dragon Master (World) (Digital) (Aftermarket) (Unl).zip</t>
    </r>
  </si>
  <si>
    <r>
      <rPr>
        <rFont val="&quot;Helvetica Neue&quot;, Helvetica, Arial, sans-serif"/>
        <color rgb="FF1155CC"/>
        <sz val="11.0"/>
        <u/>
      </rPr>
      <t>Dragon Ninja (Asia) (Ja) (CTC-31) (Pirate).zip</t>
    </r>
  </si>
  <si>
    <r>
      <rPr>
        <rFont val="&quot;Helvetica Neue&quot;, Helvetica, Arial, sans-serif"/>
        <color rgb="FF1155CC"/>
        <sz val="11.0"/>
        <u/>
      </rPr>
      <t>Dragon Ninja (Japan) (Rev 1).zip</t>
    </r>
  </si>
  <si>
    <r>
      <rPr>
        <rFont val="&quot;Helvetica Neue&quot;, Helvetica, Arial, sans-serif"/>
        <color rgb="FF1155CC"/>
        <sz val="11.0"/>
        <u/>
      </rPr>
      <t>Dragon Ninja (Japan).zip</t>
    </r>
  </si>
  <si>
    <r>
      <rPr>
        <rFont val="&quot;Helvetica Neue&quot;, Helvetica, Arial, sans-serif"/>
        <color rgb="FF1155CC"/>
        <sz val="11.0"/>
        <u/>
      </rPr>
      <t>Dragon Power (USA).zip</t>
    </r>
  </si>
  <si>
    <r>
      <rPr>
        <rFont val="&quot;Helvetica Neue&quot;, Helvetica, Arial, sans-serif"/>
        <color rgb="FF1155CC"/>
        <sz val="11.0"/>
        <u/>
      </rPr>
      <t>Dragon Quest (Japan).zip</t>
    </r>
  </si>
  <si>
    <r>
      <rPr>
        <rFont val="&quot;Helvetica Neue&quot;, Helvetica, Arial, sans-serif"/>
        <color rgb="FF1155CC"/>
        <sz val="11.0"/>
        <u/>
      </rPr>
      <t>Dragon Quest II - Akuryou no Kamigami (Japan).zip</t>
    </r>
  </si>
  <si>
    <r>
      <rPr>
        <rFont val="&quot;Helvetica Neue&quot;, Helvetica, Arial, sans-serif"/>
        <color rgb="FF1155CC"/>
        <sz val="11.0"/>
        <u/>
      </rPr>
      <t>Dragon Quest III - Soshite Densetsu e... (Japan) (Rev 1).zip</t>
    </r>
  </si>
  <si>
    <r>
      <rPr>
        <rFont val="&quot;Helvetica Neue&quot;, Helvetica, Arial, sans-serif"/>
        <color rgb="FF1155CC"/>
        <sz val="11.0"/>
        <u/>
      </rPr>
      <t>Dragon Quest III - Soshite Densetsu e... (Japan).zip</t>
    </r>
  </si>
  <si>
    <r>
      <rPr>
        <rFont val="&quot;Helvetica Neue&quot;, Helvetica, Arial, sans-serif"/>
        <color rgb="FF1155CC"/>
        <sz val="11.0"/>
        <u/>
      </rPr>
      <t>Dragon Quest IV - Michibikareshi Monotachi (Japan) (Rev 1).zip</t>
    </r>
  </si>
  <si>
    <r>
      <rPr>
        <rFont val="&quot;Helvetica Neue&quot;, Helvetica, Arial, sans-serif"/>
        <color rgb="FF1155CC"/>
        <sz val="11.0"/>
        <u/>
      </rPr>
      <t>Dragon Quest IV - Michibikareshi Monotachi (Japan).zip</t>
    </r>
  </si>
  <si>
    <r>
      <rPr>
        <rFont val="&quot;Helvetica Neue&quot;, Helvetica, Arial, sans-serif"/>
        <color rgb="FF1155CC"/>
        <sz val="11.0"/>
        <u/>
      </rPr>
      <t>Dragon Raid (World) (Demo) (Byte-Off 2024) (Aftermarket) (Unl).zip</t>
    </r>
  </si>
  <si>
    <r>
      <rPr>
        <rFont val="&quot;Helvetica Neue&quot;, Helvetica, Arial, sans-serif"/>
        <color rgb="FF1155CC"/>
        <sz val="11.0"/>
        <u/>
      </rPr>
      <t>Dragon Raid (World) (Demo 1) (Aftermarket) (Unl).zip</t>
    </r>
  </si>
  <si>
    <r>
      <rPr>
        <rFont val="&quot;Helvetica Neue&quot;, Helvetica, Arial, sans-serif"/>
        <color rgb="FF1155CC"/>
        <sz val="11.0"/>
        <u/>
      </rPr>
      <t>Dragon Raid (World) (Demo 2) (Aftermarket) (Unl).zip</t>
    </r>
  </si>
  <si>
    <r>
      <rPr>
        <rFont val="&quot;Helvetica Neue&quot;, Helvetica, Arial, sans-serif"/>
        <color rgb="FF1155CC"/>
        <sz val="11.0"/>
        <u/>
      </rPr>
      <t>Dragon Scroll - Yomigaerishi Maryuu (Japan).zip</t>
    </r>
  </si>
  <si>
    <r>
      <rPr>
        <rFont val="&quot;Helvetica Neue&quot;, Helvetica, Arial, sans-serif"/>
        <color rgb="FF1155CC"/>
        <sz val="11.0"/>
        <u/>
      </rPr>
      <t>Dragon Slayer IV - Drasle Family (Japan).zip</t>
    </r>
  </si>
  <si>
    <r>
      <rPr>
        <rFont val="&quot;Helvetica Neue&quot;, Helvetica, Arial, sans-serif"/>
        <color rgb="FF1155CC"/>
        <sz val="11.0"/>
        <u/>
      </rPr>
      <t>Dragon Spirit - Aratanaru Densetsu (Japan) (Namcot Collection).zip</t>
    </r>
  </si>
  <si>
    <r>
      <rPr>
        <rFont val="&quot;Helvetica Neue&quot;, Helvetica, Arial, sans-serif"/>
        <color rgb="FF1155CC"/>
        <sz val="11.0"/>
        <u/>
      </rPr>
      <t>Dragon Spirit - Aratanaru Densetsu (Japan).zip</t>
    </r>
  </si>
  <si>
    <r>
      <rPr>
        <rFont val="&quot;Helvetica Neue&quot;, Helvetica, Arial, sans-serif"/>
        <color rgb="FF1155CC"/>
        <sz val="11.0"/>
        <u/>
      </rPr>
      <t>Dragon Spirit - The New Legend (USA).zip</t>
    </r>
  </si>
  <si>
    <r>
      <rPr>
        <rFont val="&quot;Helvetica Neue&quot;, Helvetica, Arial, sans-serif"/>
        <color rgb="FF1155CC"/>
        <sz val="11.0"/>
        <u/>
      </rPr>
      <t>Dragon Spirit - The New Legend (USA, Europe) (Namco Museum Archives Vol 1).zip</t>
    </r>
  </si>
  <si>
    <r>
      <rPr>
        <rFont val="&quot;Helvetica Neue&quot;, Helvetica, Arial, sans-serif"/>
        <color rgb="FF1155CC"/>
        <sz val="11.0"/>
        <u/>
      </rPr>
      <t>Dragon Unit (Japan).zip</t>
    </r>
  </si>
  <si>
    <r>
      <rPr>
        <rFont val="&quot;Helvetica Neue&quot;, Helvetica, Arial, sans-serif"/>
        <color rgb="FF1155CC"/>
        <sz val="11.0"/>
        <u/>
      </rPr>
      <t>Dragon Warrior (USA) (Rev 1).zip</t>
    </r>
  </si>
  <si>
    <r>
      <rPr>
        <rFont val="&quot;Helvetica Neue&quot;, Helvetica, Arial, sans-serif"/>
        <color rgb="FF1155CC"/>
        <sz val="11.0"/>
        <u/>
      </rPr>
      <t>Dragon Warrior (USA).zip</t>
    </r>
  </si>
  <si>
    <r>
      <rPr>
        <rFont val="&quot;Helvetica Neue&quot;, Helvetica, Arial, sans-serif"/>
        <color rgb="FF1155CC"/>
        <sz val="11.0"/>
        <u/>
      </rPr>
      <t>Dragon Warrior II (USA) (Beta).zip</t>
    </r>
  </si>
  <si>
    <r>
      <rPr>
        <rFont val="&quot;Helvetica Neue&quot;, Helvetica, Arial, sans-serif"/>
        <color rgb="FF1155CC"/>
        <sz val="11.0"/>
        <u/>
      </rPr>
      <t>Dragon Warrior II (USA).zip</t>
    </r>
  </si>
  <si>
    <r>
      <rPr>
        <rFont val="&quot;Helvetica Neue&quot;, Helvetica, Arial, sans-serif"/>
        <color rgb="FF1155CC"/>
        <sz val="11.0"/>
        <u/>
      </rPr>
      <t>Dragon Warrior III (USA).zip</t>
    </r>
  </si>
  <si>
    <r>
      <rPr>
        <rFont val="&quot;Helvetica Neue&quot;, Helvetica, Arial, sans-serif"/>
        <color rgb="FF1155CC"/>
        <sz val="11.0"/>
        <u/>
      </rPr>
      <t>Dragon Warrior IV (USA).zip</t>
    </r>
  </si>
  <si>
    <r>
      <rPr>
        <rFont val="&quot;Helvetica Neue&quot;, Helvetica, Arial, sans-serif"/>
        <color rgb="FF1155CC"/>
        <sz val="11.0"/>
        <u/>
      </rPr>
      <t>Dragon Wars (Japan).zip</t>
    </r>
  </si>
  <si>
    <r>
      <rPr>
        <rFont val="&quot;Helvetica Neue&quot;, Helvetica, Arial, sans-serif"/>
        <color rgb="FF1155CC"/>
        <sz val="11.0"/>
        <u/>
      </rPr>
      <t>Dragon Wars (USA) (Proto).zip</t>
    </r>
  </si>
  <si>
    <r>
      <rPr>
        <rFont val="&quot;Helvetica Neue&quot;, Helvetica, Arial, sans-serif"/>
        <color rgb="FF1155CC"/>
        <sz val="11.0"/>
        <u/>
      </rPr>
      <t>Draiocht (World) (v3) (Demo) (Aftermarket) (Unl).zip</t>
    </r>
  </si>
  <si>
    <r>
      <rPr>
        <rFont val="&quot;Helvetica Neue&quot;, Helvetica, Arial, sans-serif"/>
        <color rgb="FF1155CC"/>
        <sz val="11.0"/>
        <u/>
      </rPr>
      <t>Drakaina (World) (Proto 1) (bitbitJAM #3) (Aftermarket) (Unl).zip</t>
    </r>
  </si>
  <si>
    <r>
      <rPr>
        <rFont val="&quot;Helvetica Neue&quot;, Helvetica, Arial, sans-serif"/>
        <color rgb="FF1155CC"/>
        <sz val="11.0"/>
        <u/>
      </rPr>
      <t>Drakaina (World) (Proto 2) (Aftermarket) (Unl).zip</t>
    </r>
  </si>
  <si>
    <r>
      <rPr>
        <rFont val="&quot;Helvetica Neue&quot;, Helvetica, Arial, sans-serif"/>
        <color rgb="FF1155CC"/>
        <sz val="11.0"/>
        <u/>
      </rPr>
      <t>Dream Demons (World) (Proto) (Aftermarket) (Unl).zip</t>
    </r>
  </si>
  <si>
    <r>
      <rPr>
        <rFont val="&quot;Helvetica Neue&quot;, Helvetica, Arial, sans-serif"/>
        <color rgb="FF1155CC"/>
        <sz val="11.0"/>
        <u/>
      </rPr>
      <t>Dream Dog Dilemma (World) (Ludum Dare 49) (Aftermarket) (Unl).zip</t>
    </r>
  </si>
  <si>
    <r>
      <rPr>
        <rFont val="&quot;Helvetica Neue&quot;, Helvetica, Arial, sans-serif"/>
        <color rgb="FF1155CC"/>
        <sz val="11.0"/>
        <u/>
      </rPr>
      <t>Dream Dog Dilemma (World) (v1.1) (Aftermarket) (Unl).zip</t>
    </r>
  </si>
  <si>
    <r>
      <rPr>
        <rFont val="&quot;Helvetica Neue&quot;, Helvetica, Arial, sans-serif"/>
        <color rgb="FF1155CC"/>
        <sz val="11.0"/>
        <u/>
      </rPr>
      <t>Dream Fighter (Asia) (En) (Asder) (Unl).zip</t>
    </r>
  </si>
  <si>
    <r>
      <rPr>
        <rFont val="&quot;Helvetica Neue&quot;, Helvetica, Arial, sans-serif"/>
        <color rgb="FF1155CC"/>
        <sz val="11.0"/>
        <u/>
      </rPr>
      <t>Dream Fighter (Asia) (En) (Caltron) (Unl).zip</t>
    </r>
  </si>
  <si>
    <r>
      <rPr>
        <rFont val="&quot;Helvetica Neue&quot;, Helvetica, Arial, sans-serif"/>
        <color rgb="FF1155CC"/>
        <sz val="11.0"/>
        <u/>
      </rPr>
      <t>Dream Master, The (Asia) (En) (FK-8379) (Pirate).zip</t>
    </r>
  </si>
  <si>
    <r>
      <rPr>
        <rFont val="&quot;Helvetica Neue&quot;, Helvetica, Arial, sans-serif"/>
        <color rgb="FF1155CC"/>
        <sz val="11.0"/>
        <u/>
      </rPr>
      <t>Dreamworld Pogie (Unknown) (Proto) (1993-10-19).zip</t>
    </r>
  </si>
  <si>
    <r>
      <rPr>
        <rFont val="&quot;Helvetica Neue&quot;, Helvetica, Arial, sans-serif"/>
        <color rgb="FF1155CC"/>
        <sz val="11.0"/>
        <u/>
      </rPr>
      <t>Dreamworld Pogie (World) (Aftermarket) (Unl).zip</t>
    </r>
  </si>
  <si>
    <r>
      <rPr>
        <rFont val="&quot;Helvetica Neue&quot;, Helvetica, Arial, sans-serif"/>
        <color rgb="FF1155CC"/>
        <sz val="11.0"/>
        <u/>
      </rPr>
      <t>Dreamworld Pogie (World) (v1.1) (Aftermarket) (Unl).zip</t>
    </r>
  </si>
  <si>
    <r>
      <rPr>
        <rFont val="&quot;Helvetica Neue&quot;, Helvetica, Arial, sans-serif"/>
        <color rgb="FF1155CC"/>
        <sz val="11.0"/>
        <u/>
      </rPr>
      <t>Driar (World) (v1.0) (NTSC) (Aftermarket) (Unl).zip</t>
    </r>
  </si>
  <si>
    <r>
      <rPr>
        <rFont val="&quot;Helvetica Neue&quot;, Helvetica, Arial, sans-serif"/>
        <color rgb="FF1155CC"/>
        <sz val="11.0"/>
        <u/>
      </rPr>
      <t>Driar (World) (v1.0) (PAL) (Aftermarket) (Unl).zip</t>
    </r>
  </si>
  <si>
    <r>
      <rPr>
        <rFont val="&quot;Helvetica Neue&quot;, Helvetica, Arial, sans-serif"/>
        <color rgb="FF1155CC"/>
        <sz val="11.0"/>
        <u/>
      </rPr>
      <t>Driar (World) (v1.1) (PAL-NTSC) (Aftermarket) (Unl).zip</t>
    </r>
  </si>
  <si>
    <r>
      <rPr>
        <rFont val="&quot;Helvetica Neue&quot;, Helvetica, Arial, sans-serif"/>
        <color rgb="FF1155CC"/>
        <sz val="11.0"/>
        <u/>
      </rPr>
      <t>Drift Trial (World) (v0.01) (Proto) (Aftermarket) (Unl).zip</t>
    </r>
  </si>
  <si>
    <r>
      <rPr>
        <rFont val="&quot;Helvetica Neue&quot;, Helvetica, Arial, sans-serif"/>
        <color rgb="FF1155CC"/>
        <sz val="11.0"/>
        <u/>
      </rPr>
      <t>Drip (World) (Proto) (2009-06-26) (Aftermarket) (Unl).zip</t>
    </r>
  </si>
  <si>
    <r>
      <rPr>
        <rFont val="&quot;Helvetica Neue&quot;, Helvetica, Arial, sans-serif"/>
        <color rgb="FF1155CC"/>
        <sz val="11.0"/>
        <u/>
      </rPr>
      <t>Drip (World) (Proto) (2016-06-01) (Aftermarket) (Unl).zip</t>
    </r>
  </si>
  <si>
    <r>
      <rPr>
        <rFont val="&quot;Helvetica Neue&quot;, Helvetica, Arial, sans-serif"/>
        <color rgb="FF1155CC"/>
        <sz val="11.0"/>
        <u/>
      </rPr>
      <t>Drip (World) (Proto) (2021-05-25) (Aftermarket) (Unl).zip</t>
    </r>
  </si>
  <si>
    <r>
      <rPr>
        <rFont val="&quot;Helvetica Neue&quot;, Helvetica, Arial, sans-serif"/>
        <color rgb="FF1155CC"/>
        <sz val="11.0"/>
        <u/>
      </rPr>
      <t>Dropzone (Europe).zip</t>
    </r>
  </si>
  <si>
    <r>
      <rPr>
        <rFont val="&quot;Helvetica Neue&quot;, Helvetica, Arial, sans-serif"/>
        <color rgb="FF1155CC"/>
        <sz val="11.0"/>
        <u/>
      </rPr>
      <t>Druaga no Tou (Japan).zip</t>
    </r>
  </si>
  <si>
    <r>
      <rPr>
        <rFont val="&quot;Helvetica Neue&quot;, Helvetica, Arial, sans-serif"/>
        <color rgb="FF1155CC"/>
        <sz val="11.0"/>
        <u/>
      </rPr>
      <t>Druaga no Tou (World) (Namcot Collection, Namco Museum Archives Vol 1).zip</t>
    </r>
  </si>
  <si>
    <r>
      <rPr>
        <rFont val="&quot;Helvetica Neue&quot;, Helvetica, Arial, sans-serif"/>
        <color rgb="FF1155CC"/>
        <sz val="11.0"/>
        <u/>
      </rPr>
      <t>Drunk Time Traveler's Fiancee, The (World) (Demo) (2020-09-20) (Byte-Off 2020) (Aftermarket) (Unl).zip</t>
    </r>
  </si>
  <si>
    <r>
      <rPr>
        <rFont val="&quot;Helvetica Neue&quot;, Helvetica, Arial, sans-serif"/>
        <color rgb="FF1155CC"/>
        <sz val="11.0"/>
        <u/>
      </rPr>
      <t>Drunk Time Traveler's Fiancee, The (World) (Demo) (2023-03-23) (Aftermarket) (Unl).zip</t>
    </r>
  </si>
  <si>
    <r>
      <rPr>
        <rFont val="&quot;Helvetica Neue&quot;, Helvetica, Arial, sans-serif"/>
        <color rgb="FF1155CC"/>
        <sz val="11.0"/>
        <u/>
      </rPr>
      <t>Du Shen - Numen Wager (China) (Pirate).zip</t>
    </r>
  </si>
  <si>
    <r>
      <rPr>
        <rFont val="&quot;Helvetica Neue&quot;, Helvetica, Arial, sans-serif"/>
        <color rgb="FF1155CC"/>
        <sz val="11.0"/>
        <u/>
      </rPr>
      <t>Du Shen - Zhi Shai Zhanshi (China) (Pirate).zip</t>
    </r>
  </si>
  <si>
    <r>
      <rPr>
        <rFont val="&quot;Helvetica Neue&quot;, Helvetica, Arial, sans-serif"/>
        <color rgb="FF1155CC"/>
        <sz val="11.0"/>
        <u/>
      </rPr>
      <t>Du Wang - Moses Wager (China) (Pirate).zip</t>
    </r>
  </si>
  <si>
    <r>
      <rPr>
        <rFont val="&quot;Helvetica Neue&quot;, Helvetica, Arial, sans-serif"/>
        <color rgb="FF1155CC"/>
        <sz val="11.0"/>
        <u/>
      </rPr>
      <t>Duanwu Jie (Taiwan) (Aftermarket) (Unl).zip</t>
    </r>
  </si>
  <si>
    <r>
      <rPr>
        <rFont val="&quot;Helvetica Neue&quot;, Helvetica, Arial, sans-serif"/>
        <color rgb="FF1155CC"/>
        <sz val="11.0"/>
        <u/>
      </rPr>
      <t>Duck (Asia) (En) (Unl).zip</t>
    </r>
  </si>
  <si>
    <r>
      <rPr>
        <rFont val="&quot;Helvetica Neue&quot;, Helvetica, Arial, sans-serif"/>
        <color rgb="FF1155CC"/>
        <sz val="11.0"/>
        <u/>
      </rPr>
      <t>Duck Hunt (Asia) (En) (LA07) (Pirate).zip</t>
    </r>
  </si>
  <si>
    <r>
      <rPr>
        <rFont val="&quot;Helvetica Neue&quot;, Helvetica, Arial, sans-serif"/>
        <color rgb="FF1155CC"/>
        <sz val="11.0"/>
        <u/>
      </rPr>
      <t>Duck Hunt (World).zip</t>
    </r>
  </si>
  <si>
    <r>
      <rPr>
        <rFont val="&quot;Helvetica Neue&quot;, Helvetica, Arial, sans-serif"/>
        <color rgb="FF1155CC"/>
        <sz val="11.0"/>
        <u/>
      </rPr>
      <t>Duck Maze (Australia) (Unl).zip</t>
    </r>
  </si>
  <si>
    <r>
      <rPr>
        <rFont val="&quot;Helvetica Neue&quot;, Helvetica, Arial, sans-serif"/>
        <color rgb="FF1155CC"/>
        <sz val="11.0"/>
        <u/>
      </rPr>
      <t>Duck Tails (USA) (Audio) (Aftermarket) (Unl).zip</t>
    </r>
  </si>
  <si>
    <r>
      <rPr>
        <rFont val="&quot;Helvetica Neue&quot;, Helvetica, Arial, sans-serif"/>
        <color rgb="FF1155CC"/>
        <sz val="11.0"/>
        <u/>
      </rPr>
      <t>DuckTales (Europe).zip</t>
    </r>
  </si>
  <si>
    <r>
      <rPr>
        <rFont val="&quot;Helvetica Neue&quot;, Helvetica, Arial, sans-serif"/>
        <color rgb="FF1155CC"/>
        <sz val="11.0"/>
        <u/>
      </rPr>
      <t>DuckTales (USA) (Beta) (1989-02-05).zip</t>
    </r>
  </si>
  <si>
    <r>
      <rPr>
        <rFont val="&quot;Helvetica Neue&quot;, Helvetica, Arial, sans-serif"/>
        <color rgb="FF1155CC"/>
        <sz val="11.0"/>
        <u/>
      </rPr>
      <t>DuckTales (USA) (Beta) (1989-05-25).zip</t>
    </r>
  </si>
  <si>
    <r>
      <rPr>
        <rFont val="&quot;Helvetica Neue&quot;, Helvetica, Arial, sans-serif"/>
        <color rgb="FF1155CC"/>
        <sz val="11.0"/>
        <u/>
      </rPr>
      <t>DuckTales (USA).zip</t>
    </r>
  </si>
  <si>
    <r>
      <rPr>
        <rFont val="&quot;Helvetica Neue&quot;, Helvetica, Arial, sans-serif"/>
        <color rgb="FF1155CC"/>
        <sz val="11.0"/>
        <u/>
      </rPr>
      <t>DuckTales (World) (The Disney Afternoon Collection) (Switch).zip</t>
    </r>
  </si>
  <si>
    <r>
      <rPr>
        <rFont val="&quot;Helvetica Neue&quot;, Helvetica, Arial, sans-serif"/>
        <color rgb="FF1155CC"/>
        <sz val="11.0"/>
        <u/>
      </rPr>
      <t>DuckTales 2 (Asia) (Ja) (D-T2) (Pirate).zip</t>
    </r>
  </si>
  <si>
    <r>
      <rPr>
        <rFont val="&quot;Helvetica Neue&quot;, Helvetica, Arial, sans-serif"/>
        <color rgb="FF1155CC"/>
        <sz val="11.0"/>
        <u/>
      </rPr>
      <t>DuckTales 2 (Europe) (Beta).zip</t>
    </r>
  </si>
  <si>
    <r>
      <rPr>
        <rFont val="&quot;Helvetica Neue&quot;, Helvetica, Arial, sans-serif"/>
        <color rgb="FF1155CC"/>
        <sz val="11.0"/>
        <u/>
      </rPr>
      <t>DuckTales 2 (Europe).zip</t>
    </r>
  </si>
  <si>
    <r>
      <rPr>
        <rFont val="&quot;Helvetica Neue&quot;, Helvetica, Arial, sans-serif"/>
        <color rgb="FF1155CC"/>
        <sz val="11.0"/>
        <u/>
      </rPr>
      <t>DuckTales 2 (France).zip</t>
    </r>
  </si>
  <si>
    <r>
      <rPr>
        <rFont val="&quot;Helvetica Neue&quot;, Helvetica, Arial, sans-serif"/>
        <color rgb="FF1155CC"/>
        <sz val="11.0"/>
        <u/>
      </rPr>
      <t>DuckTales 2 (Germany).zip</t>
    </r>
  </si>
  <si>
    <r>
      <rPr>
        <rFont val="&quot;Helvetica Neue&quot;, Helvetica, Arial, sans-serif"/>
        <color rgb="FF1155CC"/>
        <sz val="11.0"/>
        <u/>
      </rPr>
      <t>DuckTales 2 (Japan).zip</t>
    </r>
  </si>
  <si>
    <r>
      <rPr>
        <rFont val="&quot;Helvetica Neue&quot;, Helvetica, Arial, sans-serif"/>
        <color rgb="FF1155CC"/>
        <sz val="11.0"/>
        <u/>
      </rPr>
      <t>DuckTales 2 (USA).zip</t>
    </r>
  </si>
  <si>
    <r>
      <rPr>
        <rFont val="&quot;Helvetica Neue&quot;, Helvetica, Arial, sans-serif"/>
        <color rgb="FF1155CC"/>
        <sz val="11.0"/>
        <u/>
      </rPr>
      <t>DuckTales 2 (World) (The Disney Afternoon Collection).zip</t>
    </r>
  </si>
  <si>
    <r>
      <rPr>
        <rFont val="&quot;Helvetica Neue&quot;, Helvetica, Arial, sans-serif"/>
        <color rgb="FF1155CC"/>
        <sz val="11.0"/>
        <u/>
      </rPr>
      <t>DuckTales III (Asia) (En) (Pirate).zip</t>
    </r>
  </si>
  <si>
    <r>
      <rPr>
        <rFont val="&quot;Helvetica Neue&quot;, Helvetica, Arial, sans-serif"/>
        <color rgb="FF1155CC"/>
        <sz val="11.0"/>
        <u/>
      </rPr>
      <t>DuckTales III (Russia) (Pirate).zip</t>
    </r>
  </si>
  <si>
    <r>
      <rPr>
        <rFont val="&quot;Helvetica Neue&quot;, Helvetica, Arial, sans-serif"/>
        <color rgb="FF1155CC"/>
        <sz val="11.0"/>
        <u/>
      </rPr>
      <t>Duckstroma (World) (v0.28) (Proto) (Byte-Off 2020) (Aftermarket) (Unl).zip</t>
    </r>
  </si>
  <si>
    <r>
      <rPr>
        <rFont val="&quot;Helvetica Neue&quot;, Helvetica, Arial, sans-serif"/>
        <color rgb="FF1155CC"/>
        <sz val="11.0"/>
        <u/>
      </rPr>
      <t>Dude - The Deck Swabber (World) (v1.0) (Aftermarket) (Unl).zip</t>
    </r>
  </si>
  <si>
    <r>
      <rPr>
        <rFont val="&quot;Helvetica Neue&quot;, Helvetica, Arial, sans-serif"/>
        <color rgb="FF1155CC"/>
        <sz val="11.0"/>
        <u/>
      </rPr>
      <t>Dude - The Deck Swabber (World) (v1.1) (Aftermarket) (Unl).zip</t>
    </r>
  </si>
  <si>
    <r>
      <rPr>
        <rFont val="&quot;Helvetica Neue&quot;, Helvetica, Arial, sans-serif"/>
        <color rgb="FF1155CC"/>
        <sz val="11.0"/>
        <u/>
      </rPr>
      <t>Dude - The Deck Swabber (World) (v1.2) (Aftermarket) (Unl).zip</t>
    </r>
  </si>
  <si>
    <r>
      <rPr>
        <rFont val="&quot;Helvetica Neue&quot;, Helvetica, Arial, sans-serif"/>
        <color rgb="FF1155CC"/>
        <sz val="11.0"/>
        <u/>
      </rPr>
      <t>Dudes with Attitude (USA) (MB-91) (Unl).zip</t>
    </r>
  </si>
  <si>
    <r>
      <rPr>
        <rFont val="&quot;Helvetica Neue&quot;, Helvetica, Arial, sans-serif"/>
        <color rgb="FF1155CC"/>
        <sz val="11.0"/>
        <u/>
      </rPr>
      <t>Dudes with Attitude (USA) (NINA-06) (Unl).zip</t>
    </r>
  </si>
  <si>
    <r>
      <rPr>
        <rFont val="&quot;Helvetica Neue&quot;, Helvetica, Arial, sans-serif"/>
        <color rgb="FF1155CC"/>
        <sz val="11.0"/>
        <u/>
      </rPr>
      <t>Dummy Duck 7 (World) (v0.1) (Demo) (Byte-Off 2019) (Aftermarket) (Unl).zip</t>
    </r>
  </si>
  <si>
    <r>
      <rPr>
        <rFont val="&quot;Helvetica Neue&quot;, Helvetica, Arial, sans-serif"/>
        <color rgb="FF1155CC"/>
        <sz val="11.0"/>
        <u/>
      </rPr>
      <t>Dummy Duck 7 (World) (v0.2) (Demo) (Remastered) (Aftermarket) (Unl).zip</t>
    </r>
  </si>
  <si>
    <r>
      <rPr>
        <rFont val="&quot;Helvetica Neue&quot;, Helvetica, Arial, sans-serif"/>
        <color rgb="FF1155CC"/>
        <sz val="11.0"/>
        <u/>
      </rPr>
      <t>Dungeon &amp; Magic - Swords of Element (Japan).zip</t>
    </r>
  </si>
  <si>
    <r>
      <rPr>
        <rFont val="&quot;Helvetica Neue&quot;, Helvetica, Arial, sans-serif"/>
        <color rgb="FF1155CC"/>
        <sz val="11.0"/>
        <u/>
      </rPr>
      <t>Dungeon Explorer (World) (Aftermarket) (Unl).zip</t>
    </r>
  </si>
  <si>
    <r>
      <rPr>
        <rFont val="&quot;Helvetica Neue&quot;, Helvetica, Arial, sans-serif"/>
        <color rgb="FF1155CC"/>
        <sz val="11.0"/>
        <u/>
      </rPr>
      <t>Dungeon Kid (Japan).zip</t>
    </r>
  </si>
  <si>
    <r>
      <rPr>
        <rFont val="&quot;Helvetica Neue&quot;, Helvetica, Arial, sans-serif"/>
        <color rgb="FF1155CC"/>
        <sz val="11.0"/>
        <u/>
      </rPr>
      <t>Dungeon Magic - Sword of the Elements (USA).zip</t>
    </r>
  </si>
  <si>
    <r>
      <rPr>
        <rFont val="&quot;Helvetica Neue&quot;, Helvetica, Arial, sans-serif"/>
        <color rgb="FF1155CC"/>
        <sz val="11.0"/>
        <u/>
      </rPr>
      <t>Dungeons &amp; Doomknights (World) (Demo) (Aftermarket) (Unl).zip</t>
    </r>
  </si>
  <si>
    <r>
      <rPr>
        <rFont val="&quot;Helvetica Neue&quot;, Helvetica, Arial, sans-serif"/>
        <color rgb="FF1155CC"/>
        <sz val="11.0"/>
        <u/>
      </rPr>
      <t>Duo Bao Xiao Yinghao - Guangming Yu An Heian Chuanshuo (China) (960270) (Unl).zip</t>
    </r>
  </si>
  <si>
    <r>
      <rPr>
        <rFont val="&quot;Helvetica Neue&quot;, Helvetica, Arial, sans-serif"/>
        <color rgb="FF1155CC"/>
        <sz val="11.0"/>
        <u/>
      </rPr>
      <t>Duo Bao Xiao Yinghao - Guangming Yu An Heian Chuanshuo (China) (Unl).zip</t>
    </r>
  </si>
  <si>
    <r>
      <rPr>
        <rFont val="&quot;Helvetica Neue&quot;, Helvetica, Arial, sans-serif"/>
        <color rgb="FF1155CC"/>
        <sz val="11.0"/>
        <u/>
      </rPr>
      <t>Durandal - The Knight of Gunsmoke (World) (En,Ja) (Proto) (Aftermarket) (Unl).zip</t>
    </r>
  </si>
  <si>
    <r>
      <rPr>
        <rFont val="&quot;Helvetica Neue&quot;, Helvetica, Arial, sans-serif"/>
        <color rgb="FF1155CC"/>
        <sz val="11.0"/>
        <u/>
      </rPr>
      <t>Dusty Diamond's All-Star Softball (USA).zip</t>
    </r>
  </si>
  <si>
    <r>
      <rPr>
        <rFont val="&quot;Helvetica Neue&quot;, Helvetica, Arial, sans-serif"/>
        <color rgb="FF1155CC"/>
        <sz val="11.0"/>
        <u/>
      </rPr>
      <t>Dynablaster (Europe).zip</t>
    </r>
  </si>
  <si>
    <r>
      <rPr>
        <rFont val="&quot;Helvetica Neue&quot;, Helvetica, Arial, sans-serif"/>
        <color rgb="FF1155CC"/>
        <sz val="11.0"/>
        <u/>
      </rPr>
      <t>Dynamite Batman (Japan).zip</t>
    </r>
  </si>
  <si>
    <r>
      <rPr>
        <rFont val="&quot;Helvetica Neue&quot;, Helvetica, Arial, sans-serif"/>
        <color rgb="FF1155CC"/>
        <sz val="11.0"/>
        <u/>
      </rPr>
      <t>Dynamite Bowl (Japan) (Rev 1).zip</t>
    </r>
  </si>
  <si>
    <r>
      <rPr>
        <rFont val="&quot;Helvetica Neue&quot;, Helvetica, Arial, sans-serif"/>
        <color rgb="FF1155CC"/>
        <sz val="11.0"/>
        <u/>
      </rPr>
      <t>Dynamite Bowl (Japan).zip</t>
    </r>
  </si>
  <si>
    <r>
      <rPr>
        <rFont val="&quot;Helvetica Neue&quot;, Helvetica, Arial, sans-serif"/>
        <color rgb="FF1155CC"/>
        <sz val="11.0"/>
        <u/>
      </rPr>
      <t>Dynowarz - The Destruction of Spondylus (USA).zip</t>
    </r>
  </si>
  <si>
    <r>
      <rPr>
        <rFont val="&quot;Helvetica Neue&quot;, Helvetica, Arial, sans-serif"/>
        <color rgb="FF1155CC"/>
        <sz val="11.0"/>
        <u/>
      </rPr>
      <t>E.T. - The Extra Terrestrial (USA) (Aftermarket) (Unl).zip</t>
    </r>
  </si>
  <si>
    <r>
      <rPr>
        <rFont val="&quot;Helvetica Neue&quot;, Helvetica, Arial, sans-serif"/>
        <color rgb="FF1155CC"/>
        <sz val="11.0"/>
        <u/>
      </rPr>
      <t>E.T. - The Extra Terrestrial (USA) (Digital Release) (Aftermarket) (Unl).zip</t>
    </r>
  </si>
  <si>
    <r>
      <rPr>
        <rFont val="&quot;Helvetica Neue&quot;, Helvetica, Arial, sans-serif"/>
        <color rgb="FF1155CC"/>
        <sz val="11.0"/>
        <u/>
      </rPr>
      <t>EV Cruising (World) (Demo) (Aftermarket) (Unl).zip</t>
    </r>
  </si>
  <si>
    <r>
      <rPr>
        <rFont val="&quot;Helvetica Neue&quot;, Helvetica, Arial, sans-serif"/>
        <color rgb="FF1155CC"/>
        <sz val="11.0"/>
        <u/>
      </rPr>
      <t>EarthBound Beginnings (USA, Europe) (Virtual Console).zip</t>
    </r>
  </si>
  <si>
    <r>
      <rPr>
        <rFont val="&quot;Helvetica Neue&quot;, Helvetica, Arial, sans-serif"/>
        <color rgb="FF1155CC"/>
        <sz val="11.0"/>
        <u/>
      </rPr>
      <t>Earth Soldier - Happy Bichi (China) (Pirate).zip</t>
    </r>
  </si>
  <si>
    <r>
      <rPr>
        <rFont val="&quot;Helvetica Neue&quot;, Helvetica, Arial, sans-serif"/>
        <color rgb="FF1155CC"/>
        <sz val="11.0"/>
        <u/>
      </rPr>
      <t>Earthworm Jim 2 (Asia) (En) (Ka Sheng) (Pirate).zip</t>
    </r>
  </si>
  <si>
    <r>
      <rPr>
        <rFont val="&quot;Helvetica Neue&quot;, Helvetica, Arial, sans-serif"/>
        <color rgb="FF1155CC"/>
        <sz val="11.0"/>
        <u/>
      </rPr>
      <t>Earthworm Jim 2 (Asia) (En) (Super Game) (Pirate) (Alt).zip</t>
    </r>
  </si>
  <si>
    <r>
      <rPr>
        <rFont val="&quot;Helvetica Neue&quot;, Helvetica, Arial, sans-serif"/>
        <color rgb="FF1155CC"/>
        <sz val="11.0"/>
        <u/>
      </rPr>
      <t>Earthworm Jim 2 (Asia) (En) (Super Game) (Pirate).zip</t>
    </r>
  </si>
  <si>
    <r>
      <rPr>
        <rFont val="&quot;Helvetica Neue&quot;, Helvetica, Arial, sans-serif"/>
        <color rgb="FF1155CC"/>
        <sz val="11.0"/>
        <u/>
      </rPr>
      <t>Earthworm Jim 2 (Asia) (En) (Test Version) (Beta) (Super Game) (Pirate).zip</t>
    </r>
  </si>
  <si>
    <r>
      <rPr>
        <rFont val="&quot;Helvetica Neue&quot;, Helvetica, Arial, sans-serif"/>
        <color rgb="FF1155CC"/>
        <sz val="11.0"/>
        <u/>
      </rPr>
      <t>Earthworm Jim 3 (Asia) (En) (Pirate).zip</t>
    </r>
  </si>
  <si>
    <r>
      <rPr>
        <rFont val="&quot;Helvetica Neue&quot;, Helvetica, Arial, sans-serif"/>
        <color rgb="FF1155CC"/>
        <sz val="11.0"/>
        <u/>
      </rPr>
      <t>Echoes of the Unread (World) (Demo) (Aftermarket) (Unl).zip</t>
    </r>
  </si>
  <si>
    <r>
      <rPr>
        <rFont val="&quot;Helvetica Neue&quot;, Helvetica, Arial, sans-serif"/>
        <color rgb="FF1155CC"/>
        <sz val="11.0"/>
        <u/>
      </rPr>
      <t>Educational Computer 2000 - 48-in-1 (Spain) (Pirate).zip</t>
    </r>
  </si>
  <si>
    <r>
      <rPr>
        <rFont val="&quot;Helvetica Neue&quot;, Helvetica, Arial, sans-serif"/>
        <color rgb="FF1155CC"/>
        <sz val="11.0"/>
        <u/>
      </rPr>
      <t>Eelectric (World) (Aftermarket) (Unl).zip</t>
    </r>
  </si>
  <si>
    <r>
      <rPr>
        <rFont val="&quot;Helvetica Neue&quot;, Helvetica, Arial, sans-serif"/>
        <color rgb="FF1155CC"/>
        <sz val="11.0"/>
        <u/>
      </rPr>
      <t>Egg World (World) (Proto) (Aftermarket) (Unl).zip</t>
    </r>
  </si>
  <si>
    <r>
      <rPr>
        <rFont val="&quot;Helvetica Neue&quot;, Helvetica, Arial, sans-serif"/>
        <color rgb="FF1155CC"/>
        <sz val="11.0"/>
        <u/>
      </rPr>
      <t>Eggerland - Meikyuu no Fukkatsu (Japan).zip</t>
    </r>
  </si>
  <si>
    <r>
      <rPr>
        <rFont val="&quot;Helvetica Neue&quot;, Helvetica, Arial, sans-serif"/>
        <color rgb="FF1155CC"/>
        <sz val="11.0"/>
        <u/>
      </rPr>
      <t>Egypt (Japan).zip</t>
    </r>
  </si>
  <si>
    <r>
      <rPr>
        <rFont val="&quot;Helvetica Neue&quot;, Helvetica, Arial, sans-serif"/>
        <color rgb="FF1155CC"/>
        <sz val="11.0"/>
        <u/>
      </rPr>
      <t>Elemental (World) (Aftermarket) (Unl).zip</t>
    </r>
  </si>
  <si>
    <r>
      <rPr>
        <rFont val="&quot;Helvetica Neue&quot;, Helvetica, Arial, sans-serif"/>
        <color rgb="FF1155CC"/>
        <sz val="11.0"/>
        <u/>
      </rPr>
      <t>Elemental (World) (Demo) (Byte-Off 2022) (Aftermarket) (Unl).zip</t>
    </r>
  </si>
  <si>
    <r>
      <rPr>
        <rFont val="&quot;Helvetica Neue&quot;, Helvetica, Arial, sans-serif"/>
        <color rgb="FF1155CC"/>
        <sz val="11.0"/>
        <u/>
      </rPr>
      <t>Elevator Action (Asia) (En) (LB31) (Pirate).zip</t>
    </r>
  </si>
  <si>
    <r>
      <rPr>
        <rFont val="&quot;Helvetica Neue&quot;, Helvetica, Arial, sans-serif"/>
        <color rgb="FF1155CC"/>
        <sz val="11.0"/>
        <u/>
      </rPr>
      <t>Elevator Action (Japan) (Rev 1) (Virtual Console).zip</t>
    </r>
  </si>
  <si>
    <r>
      <rPr>
        <rFont val="&quot;Helvetica Neue&quot;, Helvetica, Arial, sans-serif"/>
        <color rgb="FF1155CC"/>
        <sz val="11.0"/>
        <u/>
      </rPr>
      <t>Elevator Action (Japan) (Rev 1).zip</t>
    </r>
  </si>
  <si>
    <r>
      <rPr>
        <rFont val="&quot;Helvetica Neue&quot;, Helvetica, Arial, sans-serif"/>
        <color rgb="FF1155CC"/>
        <sz val="11.0"/>
        <u/>
      </rPr>
      <t>Elevator Action (Japan).zip</t>
    </r>
  </si>
  <si>
    <r>
      <rPr>
        <rFont val="&quot;Helvetica Neue&quot;, Helvetica, Arial, sans-serif"/>
        <color rgb="FF1155CC"/>
        <sz val="11.0"/>
        <u/>
      </rPr>
      <t>Elevator Action (USA) (Virtual Console).zip</t>
    </r>
  </si>
  <si>
    <r>
      <rPr>
        <rFont val="&quot;Helvetica Neue&quot;, Helvetica, Arial, sans-serif"/>
        <color rgb="FF1155CC"/>
        <sz val="11.0"/>
        <u/>
      </rPr>
      <t>Elevator Action (USA).zip</t>
    </r>
  </si>
  <si>
    <r>
      <rPr>
        <rFont val="&quot;Helvetica Neue&quot;, Helvetica, Arial, sans-serif"/>
        <color rgb="FF1155CC"/>
        <sz val="11.0"/>
        <u/>
      </rPr>
      <t>Elf's Tale, An (World) (Demo) (Byte-Off 2020) (Aftermarket) (Unl).zip</t>
    </r>
  </si>
  <si>
    <r>
      <rPr>
        <rFont val="&quot;Helvetica Neue&quot;, Helvetica, Arial, sans-serif"/>
        <color rgb="FF1155CC"/>
        <sz val="11.0"/>
        <u/>
      </rPr>
      <t>Elfland (Asia) (En) (Unl).zip</t>
    </r>
  </si>
  <si>
    <r>
      <rPr>
        <rFont val="&quot;Helvetica Neue&quot;, Helvetica, Arial, sans-serif"/>
        <color rgb="FF1155CC"/>
        <sz val="11.0"/>
        <u/>
      </rPr>
      <t>Eliminator Boat Duel (Europe).zip</t>
    </r>
  </si>
  <si>
    <r>
      <rPr>
        <rFont val="&quot;Helvetica Neue&quot;, Helvetica, Arial, sans-serif"/>
        <color rgb="FF1155CC"/>
        <sz val="11.0"/>
        <u/>
      </rPr>
      <t>Eliminator Boat Duel (USA).zip</t>
    </r>
  </si>
  <si>
    <r>
      <rPr>
        <rFont val="&quot;Helvetica Neue&quot;, Helvetica, Arial, sans-serif"/>
        <color rgb="FF1155CC"/>
        <sz val="11.0"/>
        <u/>
      </rPr>
      <t>Elite (Europe) (En,Fr,De).zip</t>
    </r>
  </si>
  <si>
    <r>
      <rPr>
        <rFont val="&quot;Helvetica Neue&quot;, Helvetica, Arial, sans-serif"/>
        <color rgb="FF1155CC"/>
        <sz val="11.0"/>
        <u/>
      </rPr>
      <t>Elite (World) (Unl).zip</t>
    </r>
  </si>
  <si>
    <r>
      <rPr>
        <rFont val="&quot;Helvetica Neue&quot;, Helvetica, Arial, sans-serif"/>
        <color rgb="FF1155CC"/>
        <sz val="11.0"/>
        <u/>
      </rPr>
      <t>Elnark no Zaihou (Japan).zip</t>
    </r>
  </si>
  <si>
    <r>
      <rPr>
        <rFont val="&quot;Helvetica Neue&quot;, Helvetica, Arial, sans-serif"/>
        <color rgb="FF1155CC"/>
        <sz val="11.0"/>
        <u/>
      </rPr>
      <t>Elysion (Japan).zip</t>
    </r>
  </si>
  <si>
    <r>
      <rPr>
        <rFont val="&quot;Helvetica Neue&quot;, Helvetica, Arial, sans-serif"/>
        <color rgb="FF1155CC"/>
        <sz val="11.0"/>
        <u/>
      </rPr>
      <t>Ember Hollow (World) (Demo) (2023-10-09) (Aftermarket) (Unl).zip</t>
    </r>
  </si>
  <si>
    <r>
      <rPr>
        <rFont val="&quot;Helvetica Neue&quot;, Helvetica, Arial, sans-serif"/>
        <color rgb="FF1155CC"/>
        <sz val="11.0"/>
        <u/>
      </rPr>
      <t>Ember Hollow (World) (Demo) (2024-03-06T171942) (Aftermarket) (Unl).zip</t>
    </r>
  </si>
  <si>
    <r>
      <rPr>
        <rFont val="&quot;Helvetica Neue&quot;, Helvetica, Arial, sans-serif"/>
        <color rgb="FF1155CC"/>
        <sz val="11.0"/>
        <u/>
      </rPr>
      <t>Ember Hollow (World) (Demo) (2024-03-06T174436) (Aftermarket) (Unl).zip</t>
    </r>
  </si>
  <si>
    <r>
      <rPr>
        <rFont val="&quot;Helvetica Neue&quot;, Helvetica, Arial, sans-serif"/>
        <color rgb="FF1155CC"/>
        <sz val="11.0"/>
        <u/>
      </rPr>
      <t>Emoyan no 10 Bai Pro Yakyuu (Japan).zip</t>
    </r>
  </si>
  <si>
    <r>
      <rPr>
        <rFont val="&quot;Helvetica Neue&quot;, Helvetica, Arial, sans-serif"/>
        <color rgb="FF1155CC"/>
        <sz val="11.0"/>
        <u/>
      </rPr>
      <t>Empereur, L' (Japan).zip</t>
    </r>
  </si>
  <si>
    <r>
      <rPr>
        <rFont val="&quot;Helvetica Neue&quot;, Helvetica, Arial, sans-serif"/>
        <color rgb="FF1155CC"/>
        <sz val="11.0"/>
        <u/>
      </rPr>
      <t>Empereur, L' (USA).zip</t>
    </r>
  </si>
  <si>
    <r>
      <rPr>
        <rFont val="&quot;Helvetica Neue&quot;, Helvetica, Arial, sans-serif"/>
        <color rgb="FF1155CC"/>
        <sz val="11.0"/>
        <u/>
      </rPr>
      <t>English, Pyramid (Korea) (Unl).zip</t>
    </r>
  </si>
  <si>
    <r>
      <rPr>
        <rFont val="&quot;Helvetica Neue&quot;, Helvetica, Arial, sans-serif"/>
        <color rgb="FF1155CC"/>
        <sz val="11.0"/>
        <u/>
      </rPr>
      <t>Enigmacore (USA) (Aftermarket) (Unl).zip</t>
    </r>
  </si>
  <si>
    <r>
      <rPr>
        <rFont val="&quot;Helvetica Neue&quot;, Helvetica, Arial, sans-serif"/>
        <color rgb="FF1155CC"/>
        <sz val="11.0"/>
        <u/>
      </rPr>
      <t>Enormous Adventures (World) (Demo) (Aftermarket) (Unl).zip</t>
    </r>
  </si>
  <si>
    <r>
      <rPr>
        <rFont val="&quot;Helvetica Neue&quot;, Helvetica, Arial, sans-serif"/>
        <color rgb="FF1155CC"/>
        <sz val="11.0"/>
        <u/>
      </rPr>
      <t>Eric Cantona Football Challenge - Goal! 2 (Europe).zip</t>
    </r>
  </si>
  <si>
    <r>
      <rPr>
        <rFont val="&quot;Helvetica Neue&quot;, Helvetica, Arial, sans-serif"/>
        <color rgb="FF1155CC"/>
        <sz val="11.0"/>
        <u/>
      </rPr>
      <t>Erika to Satoru no Yume Bouken (Japan).zip</t>
    </r>
  </si>
  <si>
    <r>
      <rPr>
        <rFont val="&quot;Helvetica Neue&quot;, Helvetica, Arial, sans-serif"/>
        <color rgb="FF1155CC"/>
        <sz val="11.0"/>
        <u/>
      </rPr>
      <t>Erzhan Zhi Jingdian Zhanyi (China) (Hengge) (Aftermarket) (Unl).zip</t>
    </r>
  </si>
  <si>
    <r>
      <rPr>
        <rFont val="&quot;Helvetica Neue&quot;, Helvetica, Arial, sans-serif"/>
        <color rgb="FF1155CC"/>
        <sz val="11.0"/>
        <u/>
      </rPr>
      <t>Escape from Atlantis, The (USA) (Piko Interactive) (Aftermarket) (Unl).zip</t>
    </r>
  </si>
  <si>
    <r>
      <rPr>
        <rFont val="&quot;Helvetica Neue&quot;, Helvetica, Arial, sans-serif"/>
        <color rgb="FF1155CC"/>
        <sz val="11.0"/>
        <u/>
      </rPr>
      <t>Escape from Atlantis, The (USA) (Proto 1) (Unl).zip</t>
    </r>
  </si>
  <si>
    <r>
      <rPr>
        <rFont val="&quot;Helvetica Neue&quot;, Helvetica, Arial, sans-serif"/>
        <color rgb="FF1155CC"/>
        <sz val="11.0"/>
        <u/>
      </rPr>
      <t>Escape from Atlantis, The (USA) (Proto 2) (Unl).zip</t>
    </r>
  </si>
  <si>
    <r>
      <rPr>
        <rFont val="&quot;Helvetica Neue&quot;, Helvetica, Arial, sans-serif"/>
        <color rgb="FF1155CC"/>
        <sz val="11.0"/>
        <u/>
      </rPr>
      <t>Escape from Flooded Ruins (World) (v1.0) (Aftermarket) (Unl).zip</t>
    </r>
  </si>
  <si>
    <r>
      <rPr>
        <rFont val="&quot;Helvetica Neue&quot;, Helvetica, Arial, sans-serif"/>
        <color rgb="FF1155CC"/>
        <sz val="11.0"/>
        <u/>
      </rPr>
      <t>Escape from Flooded Ruins (World) (v1.1) (Aftermarket) (Unl).zip</t>
    </r>
  </si>
  <si>
    <r>
      <rPr>
        <rFont val="&quot;Helvetica Neue&quot;, Helvetica, Arial, sans-serif"/>
        <color rgb="FF1155CC"/>
        <sz val="11.0"/>
        <u/>
      </rPr>
      <t>Escape from Paradise (World) (Aftermarket) (Unl).zip</t>
    </r>
  </si>
  <si>
    <r>
      <rPr>
        <rFont val="&quot;Helvetica Neue&quot;, Helvetica, Arial, sans-serif"/>
        <color rgb="FF1155CC"/>
        <sz val="11.0"/>
        <u/>
      </rPr>
      <t>Escape from the Art Trail 2020 (World) (Demo) (Aftermarket) (Unl).zip</t>
    </r>
  </si>
  <si>
    <r>
      <rPr>
        <rFont val="&quot;Helvetica Neue&quot;, Helvetica, Arial, sans-serif"/>
        <color rgb="FF1155CC"/>
        <sz val="11.0"/>
        <u/>
      </rPr>
      <t>Eskimo Bob Starring Alfonzo (World) (Demo) (Aftermarket) (Unl).zip</t>
    </r>
  </si>
  <si>
    <r>
      <rPr>
        <rFont val="&quot;Helvetica Neue&quot;, Helvetica, Arial, sans-serif"/>
        <color rgb="FF1155CC"/>
        <sz val="11.0"/>
        <u/>
      </rPr>
      <t>Espanol de Estudo - 32-in-1 (Spain) (Pirate).zip</t>
    </r>
  </si>
  <si>
    <r>
      <rPr>
        <rFont val="&quot;Helvetica Neue&quot;, Helvetica, Arial, sans-serif"/>
        <color rgb="FF1155CC"/>
        <sz val="11.0"/>
        <u/>
      </rPr>
      <t>Esper Bouken Tai (Japan).zip</t>
    </r>
  </si>
  <si>
    <r>
      <rPr>
        <rFont val="&quot;Helvetica Neue&quot;, Helvetica, Arial, sans-serif"/>
        <color rgb="FF1155CC"/>
        <sz val="11.0"/>
        <u/>
      </rPr>
      <t>Esper Dream 2 - Aratanaru Tatakai (Japan).zip</t>
    </r>
  </si>
  <si>
    <r>
      <rPr>
        <rFont val="&quot;Helvetica Neue&quot;, Helvetica, Arial, sans-serif"/>
        <color rgb="FF1155CC"/>
        <sz val="11.0"/>
        <u/>
      </rPr>
      <t>Espitene (World) (Aftermarket) (Unl).zip</t>
    </r>
  </si>
  <si>
    <r>
      <rPr>
        <rFont val="&quot;Helvetica Neue&quot;, Helvetica, Arial, sans-serif"/>
        <color rgb="FF1155CC"/>
        <sz val="11.0"/>
        <u/>
      </rPr>
      <t>Espitenen und Herr Pimponen (World) (En) (Aftermarket) (Unl).zip</t>
    </r>
  </si>
  <si>
    <r>
      <rPr>
        <rFont val="&quot;Helvetica Neue&quot;, Helvetica, Arial, sans-serif"/>
        <color rgb="FF1155CC"/>
        <sz val="11.0"/>
        <u/>
      </rPr>
      <t>Espitenen und Herr Pimponen (World) (Es) (Aftermarket) (Unl).zip</t>
    </r>
  </si>
  <si>
    <r>
      <rPr>
        <rFont val="&quot;Helvetica Neue&quot;, Helvetica, Arial, sans-serif"/>
        <color rgb="FF1155CC"/>
        <sz val="11.0"/>
        <u/>
      </rPr>
      <t>Eternal GladNES (World) (Demo) (Aftermarket) (Unl).zip</t>
    </r>
  </si>
  <si>
    <r>
      <rPr>
        <rFont val="&quot;Helvetica Neue&quot;, Helvetica, Arial, sans-serif"/>
        <color rgb="FF1155CC"/>
        <sz val="11.0"/>
        <u/>
      </rPr>
      <t>Eternal Prelude (World) (Demo) (Byte-Off 2019) (Aftermarket) (Unl).zip</t>
    </r>
  </si>
  <si>
    <r>
      <rPr>
        <rFont val="&quot;Helvetica Neue&quot;, Helvetica, Arial, sans-serif"/>
        <color rgb="FF1155CC"/>
        <sz val="11.0"/>
        <u/>
      </rPr>
      <t>Euchre (World) (Aftermarket) (Unl).zip</t>
    </r>
  </si>
  <si>
    <r>
      <rPr>
        <rFont val="&quot;Helvetica Neue&quot;, Helvetica, Arial, sans-serif"/>
        <color rgb="FF1155CC"/>
        <sz val="11.0"/>
        <u/>
      </rPr>
      <t>Euchre (World) (NESDev 2018) (Aftermarket) (Unl).zip</t>
    </r>
  </si>
  <si>
    <r>
      <rPr>
        <rFont val="&quot;Helvetica Neue&quot;, Helvetica, Arial, sans-serif"/>
        <color rgb="FF1155CC"/>
        <sz val="11.0"/>
        <u/>
      </rPr>
      <t>Excitebike (Asia) (En) (LA21) (Pirate) (Alt).zip</t>
    </r>
  </si>
  <si>
    <r>
      <rPr>
        <rFont val="&quot;Helvetica Neue&quot;, Helvetica, Arial, sans-serif"/>
        <color rgb="FF1155CC"/>
        <sz val="11.0"/>
        <u/>
      </rPr>
      <t>Excitebike (Asia) (En) (LA21) (Pirate).zip</t>
    </r>
  </si>
  <si>
    <r>
      <rPr>
        <rFont val="&quot;Helvetica Neue&quot;, Helvetica, Arial, sans-serif"/>
        <color rgb="FF1155CC"/>
        <sz val="11.0"/>
        <u/>
      </rPr>
      <t>Excitebike (Europe) (Virtual Console).zip</t>
    </r>
  </si>
  <si>
    <r>
      <rPr>
        <rFont val="&quot;Helvetica Neue&quot;, Helvetica, Arial, sans-serif"/>
        <color rgb="FF1155CC"/>
        <sz val="11.0"/>
        <u/>
      </rPr>
      <t>Excitebike (Europe).zip</t>
    </r>
  </si>
  <si>
    <r>
      <rPr>
        <rFont val="&quot;Helvetica Neue&quot;, Helvetica, Arial, sans-serif"/>
        <color rgb="FF1155CC"/>
        <sz val="11.0"/>
        <u/>
      </rPr>
      <t>Excitebike (Japan, USA) (En) (GameCube Edition).zip</t>
    </r>
  </si>
  <si>
    <r>
      <rPr>
        <rFont val="&quot;Helvetica Neue&quot;, Helvetica, Arial, sans-serif"/>
        <color rgb="FF1155CC"/>
        <sz val="11.0"/>
        <u/>
      </rPr>
      <t>Excitebike (Japan, USA) (En) (Virtual Console).zip</t>
    </r>
  </si>
  <si>
    <r>
      <rPr>
        <rFont val="&quot;Helvetica Neue&quot;, Helvetica, Arial, sans-serif"/>
        <color rgb="FF1155CC"/>
        <sz val="11.0"/>
        <u/>
      </rPr>
      <t>Excitebike (Japan, USA) (En).zip</t>
    </r>
  </si>
  <si>
    <r>
      <rPr>
        <rFont val="&quot;Helvetica Neue&quot;, Helvetica, Arial, sans-serif"/>
        <color rgb="FF1155CC"/>
        <sz val="11.0"/>
        <u/>
      </rPr>
      <t>Excitebike (USA) (e-Reader Edition).zip</t>
    </r>
  </si>
  <si>
    <r>
      <rPr>
        <rFont val="&quot;Helvetica Neue&quot;, Helvetica, Arial, sans-serif"/>
        <color rgb="FF1155CC"/>
        <sz val="11.0"/>
        <u/>
      </rPr>
      <t>Excitebike (World) (Switch Online).zip</t>
    </r>
  </si>
  <si>
    <r>
      <rPr>
        <rFont val="&quot;Helvetica Neue&quot;, Helvetica, Arial, sans-serif"/>
        <color rgb="FF1155CC"/>
        <sz val="11.0"/>
        <u/>
      </rPr>
      <t>Exciting Basket (Asia) (En) (Kaiser) (KS-7016) (Pirate).zip</t>
    </r>
  </si>
  <si>
    <r>
      <rPr>
        <rFont val="&quot;Helvetica Neue&quot;, Helvetica, Arial, sans-serif"/>
        <color rgb="FF1155CC"/>
        <sz val="11.0"/>
        <u/>
      </rPr>
      <t>Exciting Boxing (Japan).zip</t>
    </r>
  </si>
  <si>
    <r>
      <rPr>
        <rFont val="&quot;Helvetica Neue&quot;, Helvetica, Arial, sans-serif"/>
        <color rgb="FF1155CC"/>
        <sz val="11.0"/>
        <u/>
      </rPr>
      <t>Exciting Rally - World Rally Championship (Japan).zip</t>
    </r>
  </si>
  <si>
    <r>
      <rPr>
        <rFont val="&quot;Helvetica Neue&quot;, Helvetica, Arial, sans-serif"/>
        <color rgb="FF1155CC"/>
        <sz val="11.0"/>
        <u/>
      </rPr>
      <t>Exciting Soccer - Konami Cup (Asia) (Ja) (Kaiser) (KS-7047) (Pirate).zip</t>
    </r>
  </si>
  <si>
    <r>
      <rPr>
        <rFont val="&quot;Helvetica Neue&quot;, Helvetica, Arial, sans-serif"/>
        <color rgb="FF1155CC"/>
        <sz val="11.0"/>
        <u/>
      </rPr>
      <t>Exerion (Japan) (En).zip</t>
    </r>
  </si>
  <si>
    <r>
      <rPr>
        <rFont val="&quot;Helvetica Neue&quot;, Helvetica, Arial, sans-serif"/>
        <color rgb="FF1155CC"/>
        <sz val="11.0"/>
        <u/>
      </rPr>
      <t>Exerion II (USA) (NintendoAge) (Aftermarket) (Pirate).zip</t>
    </r>
  </si>
  <si>
    <r>
      <rPr>
        <rFont val="&quot;Helvetica Neue&quot;, Helvetica, Arial, sans-serif"/>
        <color rgb="FF1155CC"/>
        <sz val="11.0"/>
        <u/>
      </rPr>
      <t>Exerion II (USA) (Proto).zip</t>
    </r>
  </si>
  <si>
    <r>
      <rPr>
        <rFont val="&quot;Helvetica Neue&quot;, Helvetica, Arial, sans-serif"/>
        <color rgb="FF1155CC"/>
        <sz val="11.0"/>
        <u/>
      </rPr>
      <t>Exodus - Journey to the Promised Land (USA) (v4.0) (Unl).zip</t>
    </r>
  </si>
  <si>
    <r>
      <rPr>
        <rFont val="&quot;Helvetica Neue&quot;, Helvetica, Arial, sans-serif"/>
        <color rgb="FF1155CC"/>
        <sz val="11.0"/>
        <u/>
      </rPr>
      <t>Exodus - Journey to the Promised Land (USA) (v5.0) (Unl).zip</t>
    </r>
  </si>
  <si>
    <r>
      <rPr>
        <rFont val="&quot;Helvetica Neue&quot;, Helvetica, Arial, sans-serif"/>
        <color rgb="FF1155CC"/>
        <sz val="11.0"/>
        <u/>
      </rPr>
      <t>Exophage - Extermination Protocol (World) (Demo) (Byte-Off 2024) (Aftermarket) (Unl).zip</t>
    </r>
  </si>
  <si>
    <r>
      <rPr>
        <rFont val="&quot;Helvetica Neue&quot;, Helvetica, Arial, sans-serif"/>
        <color rgb="FF1155CC"/>
        <sz val="11.0"/>
        <u/>
      </rPr>
      <t>Exploding Fist (USA) (Proto 1).zip</t>
    </r>
  </si>
  <si>
    <r>
      <rPr>
        <rFont val="&quot;Helvetica Neue&quot;, Helvetica, Arial, sans-serif"/>
        <color rgb="FF1155CC"/>
        <sz val="11.0"/>
        <u/>
      </rPr>
      <t>Exploding Fist (USA) (Proto 2).zip</t>
    </r>
  </si>
  <si>
    <r>
      <rPr>
        <rFont val="&quot;Helvetica Neue&quot;, Helvetica, Arial, sans-serif"/>
        <color rgb="FF1155CC"/>
        <sz val="11.0"/>
        <u/>
      </rPr>
      <t>Eyra, The Crow Maiden (World) (Demo) (Aftermarket) (Unl).zip</t>
    </r>
  </si>
  <si>
    <r>
      <rPr>
        <rFont val="&quot;Helvetica Neue&quot;, Helvetica, Arial, sans-serif"/>
        <color rgb="FF1155CC"/>
        <sz val="11.0"/>
        <u/>
      </rPr>
      <t>F-1 Race (Japan) (Beta).zip</t>
    </r>
  </si>
  <si>
    <r>
      <rPr>
        <rFont val="&quot;Helvetica Neue&quot;, Helvetica, Arial, sans-serif"/>
        <color rgb="FF1155CC"/>
        <sz val="11.0"/>
        <u/>
      </rPr>
      <t>F-1 Sensation (Japan) (En).zip</t>
    </r>
  </si>
  <si>
    <r>
      <rPr>
        <rFont val="&quot;Helvetica Neue&quot;, Helvetica, Arial, sans-serif"/>
        <color rgb="FF1155CC"/>
        <sz val="11.0"/>
        <u/>
      </rPr>
      <t>F-15 City War (Asia) (En) (Idea-Tek) (Unl).zip</t>
    </r>
  </si>
  <si>
    <r>
      <rPr>
        <rFont val="&quot;Helvetica Neue&quot;, Helvetica, Arial, sans-serif"/>
        <color rgb="FF1155CC"/>
        <sz val="11.0"/>
        <u/>
      </rPr>
      <t>F-15 City War (Spain) (En) (Idea-Tek) (Unl).zip</t>
    </r>
  </si>
  <si>
    <r>
      <rPr>
        <rFont val="&quot;Helvetica Neue&quot;, Helvetica, Arial, sans-serif"/>
        <color rgb="FF1155CC"/>
        <sz val="11.0"/>
        <u/>
      </rPr>
      <t>F-15 City War (USA) (v1.0) (Unl).zip</t>
    </r>
  </si>
  <si>
    <r>
      <rPr>
        <rFont val="&quot;Helvetica Neue&quot;, Helvetica, Arial, sans-serif"/>
        <color rgb="FF1155CC"/>
        <sz val="11.0"/>
        <u/>
      </rPr>
      <t>F-15 City War (USA) (v1.1) (MB-91) (Unl).zip</t>
    </r>
  </si>
  <si>
    <r>
      <rPr>
        <rFont val="&quot;Helvetica Neue&quot;, Helvetica, Arial, sans-serif"/>
        <color rgb="FF1155CC"/>
        <sz val="11.0"/>
        <u/>
      </rPr>
      <t>F-15 City War (USA) (v1.1) (NINA-06) (Unl).zip</t>
    </r>
  </si>
  <si>
    <r>
      <rPr>
        <rFont val="&quot;Helvetica Neue&quot;, Helvetica, Arial, sans-serif"/>
        <color rgb="FF1155CC"/>
        <sz val="11.0"/>
        <u/>
      </rPr>
      <t>F-15 Strike Eagle (Europe) (En,Sv,Da,Fi).zip</t>
    </r>
  </si>
  <si>
    <r>
      <rPr>
        <rFont val="&quot;Helvetica Neue&quot;, Helvetica, Arial, sans-serif"/>
        <color rgb="FF1155CC"/>
        <sz val="11.0"/>
        <u/>
      </rPr>
      <t>F-15 Strike Eagle (Europe).zip</t>
    </r>
  </si>
  <si>
    <r>
      <rPr>
        <rFont val="&quot;Helvetica Neue&quot;, Helvetica, Arial, sans-serif"/>
        <color rgb="FF1155CC"/>
        <sz val="11.0"/>
        <u/>
      </rPr>
      <t>F-15 Strike Eagle (France) (En,Fr,Nl).zip</t>
    </r>
  </si>
  <si>
    <r>
      <rPr>
        <rFont val="&quot;Helvetica Neue&quot;, Helvetica, Arial, sans-serif"/>
        <color rgb="FF1155CC"/>
        <sz val="11.0"/>
        <u/>
      </rPr>
      <t>F-15 Strike Eagle (Germany).zip</t>
    </r>
  </si>
  <si>
    <r>
      <rPr>
        <rFont val="&quot;Helvetica Neue&quot;, Helvetica, Arial, sans-serif"/>
        <color rgb="FF1155CC"/>
        <sz val="11.0"/>
        <u/>
      </rPr>
      <t>F-15 Strike Eagle (Italy).zip</t>
    </r>
  </si>
  <si>
    <r>
      <rPr>
        <rFont val="&quot;Helvetica Neue&quot;, Helvetica, Arial, sans-serif"/>
        <color rgb="FF1155CC"/>
        <sz val="11.0"/>
        <u/>
      </rPr>
      <t>F-15 Strike Eagle (USA).zip</t>
    </r>
  </si>
  <si>
    <r>
      <rPr>
        <rFont val="&quot;Helvetica Neue&quot;, Helvetica, Arial, sans-serif"/>
        <color rgb="FF1155CC"/>
        <sz val="11.0"/>
        <u/>
      </rPr>
      <t>F-117A Stealth Fighter (USA).zip</t>
    </r>
  </si>
  <si>
    <r>
      <rPr>
        <rFont val="&quot;Helvetica Neue&quot;, Helvetica, Arial, sans-serif"/>
        <color rgb="FF1155CC"/>
        <sz val="11.0"/>
        <u/>
      </rPr>
      <t>F-FF (World) (Aftermarket) (Unl).zip</t>
    </r>
  </si>
  <si>
    <r>
      <rPr>
        <rFont val="&quot;Helvetica Neue&quot;, Helvetica, Arial, sans-serif"/>
        <color rgb="FF1155CC"/>
        <sz val="11.0"/>
        <u/>
      </rPr>
      <t>F1 Circus (Japan).zip</t>
    </r>
  </si>
  <si>
    <r>
      <rPr>
        <rFont val="&quot;Helvetica Neue&quot;, Helvetica, Arial, sans-serif"/>
        <color rgb="FF1155CC"/>
        <sz val="11.0"/>
        <u/>
      </rPr>
      <t>F1 Race (Asia) (En) (LA16) (Pirate).zip</t>
    </r>
  </si>
  <si>
    <r>
      <rPr>
        <rFont val="&quot;Helvetica Neue&quot;, Helvetica, Arial, sans-serif"/>
        <color rgb="FF1155CC"/>
        <sz val="11.0"/>
        <u/>
      </rPr>
      <t>F1 Race (Japan).zip</t>
    </r>
  </si>
  <si>
    <r>
      <rPr>
        <rFont val="&quot;Helvetica Neue&quot;, Helvetica, Arial, sans-serif"/>
        <color rgb="FF1155CC"/>
        <sz val="11.0"/>
        <u/>
      </rPr>
      <t>F1 Race (Russia) (Pirate).zip</t>
    </r>
  </si>
  <si>
    <r>
      <rPr>
        <rFont val="&quot;Helvetica Neue&quot;, Helvetica, Arial, sans-serif"/>
        <color rgb="FF1155CC"/>
        <sz val="11.0"/>
        <u/>
      </rPr>
      <t>FC Genjin - Freakthoropus Computerus (Japan).zip</t>
    </r>
  </si>
  <si>
    <r>
      <rPr>
        <rFont val="&quot;Helvetica Neue&quot;, Helvetica, Arial, sans-serif"/>
        <color rgb="FF1155CC"/>
        <sz val="11.0"/>
        <u/>
      </rPr>
      <t>FIFA 99 (Asia) (En) (Pirate).zip</t>
    </r>
  </si>
  <si>
    <r>
      <rPr>
        <rFont val="&quot;Helvetica Neue&quot;, Helvetica, Arial, sans-serif"/>
        <color rgb="FF1155CC"/>
        <sz val="11.0"/>
        <u/>
      </rPr>
      <t>FIFA International Soccer '96 (Asia) (Ja) (Pirate).zip</t>
    </r>
  </si>
  <si>
    <r>
      <rPr>
        <rFont val="&quot;Helvetica Neue&quot;, Helvetica, Arial, sans-serif"/>
        <color rgb="FF1155CC"/>
        <sz val="11.0"/>
        <u/>
      </rPr>
      <t>FIFA International Soccer '97 (Asia) (Ja) (Pirate).zip</t>
    </r>
  </si>
  <si>
    <r>
      <rPr>
        <rFont val="&quot;Helvetica Neue&quot;, Helvetica, Arial, sans-serif"/>
        <color rgb="FF1155CC"/>
        <sz val="11.0"/>
        <u/>
      </rPr>
      <t>Fairyland Story, The (Japan) (En) (Proto).zip</t>
    </r>
  </si>
  <si>
    <r>
      <rPr>
        <rFont val="&quot;Helvetica Neue&quot;, Helvetica, Arial, sans-serif"/>
        <color rgb="FF1155CC"/>
        <sz val="11.0"/>
        <u/>
      </rPr>
      <t>Falao Wang Chuanshuo (Pharaoh) (China) (Aftermarket) (Unl).zip</t>
    </r>
  </si>
  <si>
    <r>
      <rPr>
        <rFont val="&quot;Helvetica Neue&quot;, Helvetica, Arial, sans-serif"/>
        <color rgb="FF1155CC"/>
        <sz val="11.0"/>
        <u/>
      </rPr>
      <t>Falldown (World) (Aftermarket) (Unl).zip</t>
    </r>
  </si>
  <si>
    <r>
      <rPr>
        <rFont val="&quot;Helvetica Neue&quot;, Helvetica, Arial, sans-serif"/>
        <color rgb="FF1155CC"/>
        <sz val="11.0"/>
        <u/>
      </rPr>
      <t>Falling (World) (v1.0) (Aftermarket) (Unl).zip</t>
    </r>
  </si>
  <si>
    <r>
      <rPr>
        <rFont val="&quot;Helvetica Neue&quot;, Helvetica, Arial, sans-serif"/>
        <color rgb="FF1155CC"/>
        <sz val="11.0"/>
        <u/>
      </rPr>
      <t>Falling (World) (v1.01) (Aftermarket) (Unl).zip</t>
    </r>
  </si>
  <si>
    <r>
      <rPr>
        <rFont val="&quot;Helvetica Neue&quot;, Helvetica, Arial, sans-serif"/>
        <color rgb="FF1155CC"/>
        <sz val="11.0"/>
        <u/>
      </rPr>
      <t>Falling (World) (v1.1) (Aftermarket) (Unl).zip</t>
    </r>
  </si>
  <si>
    <r>
      <rPr>
        <rFont val="&quot;Helvetica Neue&quot;, Helvetica, Arial, sans-serif"/>
        <color rgb="FF1155CC"/>
        <sz val="11.0"/>
        <u/>
      </rPr>
      <t>Falling Tiles (World) (NESDev 2019) (Aftermarket) (Unl).zip</t>
    </r>
  </si>
  <si>
    <r>
      <rPr>
        <rFont val="&quot;Helvetica Neue&quot;, Helvetica, Arial, sans-serif"/>
        <color rgb="FF1155CC"/>
        <sz val="11.0"/>
        <u/>
      </rPr>
      <t>Falling Tiles (World) (v1.1) (Aftermarket) (Unl).zip</t>
    </r>
  </si>
  <si>
    <r>
      <rPr>
        <rFont val="&quot;Helvetica Neue&quot;, Helvetica, Arial, sans-serif"/>
        <color rgb="FF1155CC"/>
        <sz val="11.0"/>
        <u/>
      </rPr>
      <t>Falsion (Asia) (En) (Whirlwind Manu) (LH54) (Pirate).zip</t>
    </r>
  </si>
  <si>
    <r>
      <rPr>
        <rFont val="&quot;Helvetica Neue&quot;, Helvetica, Arial, sans-serif"/>
        <color rgb="FF1155CC"/>
        <sz val="11.0"/>
        <u/>
      </rPr>
      <t>FamiDepth (World) (Aftermarket) (Unl).zip</t>
    </r>
  </si>
  <si>
    <r>
      <rPr>
        <rFont val="&quot;Helvetica Neue&quot;, Helvetica, Arial, sans-serif"/>
        <color rgb="FF1155CC"/>
        <sz val="11.0"/>
        <u/>
      </rPr>
      <t>FamicomBox (Japan) (Menu Cart).zip</t>
    </r>
  </si>
  <si>
    <r>
      <rPr>
        <rFont val="&quot;Helvetica Neue&quot;, Helvetica, Arial, sans-serif"/>
        <color rgb="FF1155CC"/>
        <sz val="11.0"/>
        <u/>
      </rPr>
      <t>Famicom Doubutsu Seitai Zukan! - Katte ni Shirokuma - Mori o Sukue no Maki! (Japan).zip</t>
    </r>
  </si>
  <si>
    <r>
      <rPr>
        <rFont val="&quot;Helvetica Neue&quot;, Helvetica, Arial, sans-serif"/>
        <color rgb="FF1155CC"/>
        <sz val="11.0"/>
        <u/>
      </rPr>
      <t>Famicom Igo Nyuumon (Japan).zip</t>
    </r>
  </si>
  <si>
    <r>
      <rPr>
        <rFont val="&quot;Helvetica Neue&quot;, Helvetica, Arial, sans-serif"/>
        <color rgb="FF1155CC"/>
        <sz val="11.0"/>
        <u/>
      </rPr>
      <t>Famicom Jump - Eiyuu Retsuden (Japan).zip</t>
    </r>
  </si>
  <si>
    <r>
      <rPr>
        <rFont val="&quot;Helvetica Neue&quot;, Helvetica, Arial, sans-serif"/>
        <color rgb="FF1155CC"/>
        <sz val="11.0"/>
        <u/>
      </rPr>
      <t>Famicom Jump - Heroes History (World) (Aftermarket) (Pirate).zip</t>
    </r>
  </si>
  <si>
    <r>
      <rPr>
        <rFont val="&quot;Helvetica Neue&quot;, Helvetica, Arial, sans-serif"/>
        <color rgb="FF1155CC"/>
        <sz val="11.0"/>
        <u/>
      </rPr>
      <t>Famicom Jump II - Saikyou no 7 Nin (Japan).zip</t>
    </r>
  </si>
  <si>
    <r>
      <rPr>
        <rFont val="&quot;Helvetica Neue&quot;, Helvetica, Arial, sans-serif"/>
        <color rgb="FF1155CC"/>
        <sz val="11.0"/>
        <u/>
      </rPr>
      <t>Famicom Meijin Sen (Japan) (Rev 1).zip</t>
    </r>
  </si>
  <si>
    <r>
      <rPr>
        <rFont val="&quot;Helvetica Neue&quot;, Helvetica, Arial, sans-serif"/>
        <color rgb="FF1155CC"/>
        <sz val="11.0"/>
        <u/>
      </rPr>
      <t>Famicom Meijin Sen (Japan).zip</t>
    </r>
  </si>
  <si>
    <r>
      <rPr>
        <rFont val="&quot;Helvetica Neue&quot;, Helvetica, Arial, sans-serif"/>
        <color rgb="FF1155CC"/>
        <sz val="11.0"/>
        <u/>
      </rPr>
      <t>Famicom Shougi - Ryuuousen (Japan) (Beta).zip</t>
    </r>
  </si>
  <si>
    <r>
      <rPr>
        <rFont val="&quot;Helvetica Neue&quot;, Helvetica, Arial, sans-serif"/>
        <color rgb="FF1155CC"/>
        <sz val="11.0"/>
        <u/>
      </rPr>
      <t>Famicom Shougi - Ryuuousen (Japan).zip</t>
    </r>
  </si>
  <si>
    <r>
      <rPr>
        <rFont val="&quot;Helvetica Neue&quot;, Helvetica, Arial, sans-serif"/>
        <color rgb="FF1155CC"/>
        <sz val="11.0"/>
        <u/>
      </rPr>
      <t>FamicomStation (Japan) (Menu Cart).zip</t>
    </r>
  </si>
  <si>
    <r>
      <rPr>
        <rFont val="&quot;Helvetica Neue&quot;, Helvetica, Arial, sans-serif"/>
        <color rgb="FF1155CC"/>
        <sz val="11.0"/>
        <u/>
      </rPr>
      <t>Famicom Top Management (Japan).zip</t>
    </r>
  </si>
  <si>
    <r>
      <rPr>
        <rFont val="&quot;Helvetica Neue&quot;, Helvetica, Arial, sans-serif"/>
        <color rgb="FF1155CC"/>
        <sz val="11.0"/>
        <u/>
      </rPr>
      <t>Famicom Wars (Japan) (Virtual Console).zip</t>
    </r>
  </si>
  <si>
    <r>
      <rPr>
        <rFont val="&quot;Helvetica Neue&quot;, Helvetica, Arial, sans-serif"/>
        <color rgb="FF1155CC"/>
        <sz val="11.0"/>
        <u/>
      </rPr>
      <t>Famicom Wars (Japan).zip</t>
    </r>
  </si>
  <si>
    <r>
      <rPr>
        <rFont val="&quot;Helvetica Neue&quot;, Helvetica, Arial, sans-serif"/>
        <color rgb="FF1155CC"/>
        <sz val="11.0"/>
        <u/>
      </rPr>
      <t>Famicom Yakyuu Ban (Japan).zip</t>
    </r>
  </si>
  <si>
    <r>
      <rPr>
        <rFont val="&quot;Helvetica Neue&quot;, Helvetica, Arial, sans-serif"/>
        <color rgb="FF1155CC"/>
        <sz val="11.0"/>
        <u/>
      </rPr>
      <t>Famicom de Pon (World) (Aftermarket) (Unl).zip</t>
    </r>
  </si>
  <si>
    <r>
      <rPr>
        <rFont val="&quot;Helvetica Neue&quot;, Helvetica, Arial, sans-serif"/>
        <color rgb="FF1155CC"/>
        <sz val="11.0"/>
        <u/>
      </rPr>
      <t>Famicompo Pico (World) (Aftermarket) (Unl).zip</t>
    </r>
  </si>
  <si>
    <r>
      <rPr>
        <rFont val="&quot;Helvetica Neue&quot;, Helvetica, Arial, sans-serif"/>
        <color rgb="FF1155CC"/>
        <sz val="11.0"/>
        <u/>
      </rPr>
      <t>Famicompo Pico 2 (World) (Aftermarket) (Unl).zip</t>
    </r>
  </si>
  <si>
    <r>
      <rPr>
        <rFont val="&quot;Helvetica Neue&quot;, Helvetica, Arial, sans-serif"/>
        <color rgb="FF1155CC"/>
        <sz val="11.0"/>
        <u/>
      </rPr>
      <t>Famidash (World) (v4.05.1) (Demo) (Aftermarket) (Unl).zip</t>
    </r>
  </si>
  <si>
    <r>
      <rPr>
        <rFont val="&quot;Helvetica Neue&quot;, Helvetica, Arial, sans-serif"/>
        <color rgb="FF1155CC"/>
        <sz val="11.0"/>
        <u/>
      </rPr>
      <t>Family BASIC (Japan) (v1.0).zip</t>
    </r>
  </si>
  <si>
    <r>
      <rPr>
        <rFont val="&quot;Helvetica Neue&quot;, Helvetica, Arial, sans-serif"/>
        <color rgb="FF1155CC"/>
        <sz val="11.0"/>
        <u/>
      </rPr>
      <t>Family BASIC (Japan) (v2.0).zip</t>
    </r>
  </si>
  <si>
    <r>
      <rPr>
        <rFont val="&quot;Helvetica Neue&quot;, Helvetica, Arial, sans-serif"/>
        <color rgb="FF1155CC"/>
        <sz val="11.0"/>
        <u/>
      </rPr>
      <t>Family BASIC (Japan) (v2.1).zip</t>
    </r>
  </si>
  <si>
    <r>
      <rPr>
        <rFont val="&quot;Helvetica Neue&quot;, Helvetica, Arial, sans-serif"/>
        <color rgb="FF1155CC"/>
        <sz val="11.0"/>
        <u/>
      </rPr>
      <t>Family BASIC V3 (Japan).zip</t>
    </r>
  </si>
  <si>
    <r>
      <rPr>
        <rFont val="&quot;Helvetica Neue&quot;, Helvetica, Arial, sans-serif"/>
        <color rgb="FF1155CC"/>
        <sz val="11.0"/>
        <u/>
      </rPr>
      <t>Family Block (Japan).zip</t>
    </r>
  </si>
  <si>
    <r>
      <rPr>
        <rFont val="&quot;Helvetica Neue&quot;, Helvetica, Arial, sans-serif"/>
        <color rgb="FF1155CC"/>
        <sz val="11.0"/>
        <u/>
      </rPr>
      <t>Family Boxing (Japan).zip</t>
    </r>
  </si>
  <si>
    <r>
      <rPr>
        <rFont val="&quot;Helvetica Neue&quot;, Helvetica, Arial, sans-serif"/>
        <color rgb="FF1155CC"/>
        <sz val="11.0"/>
        <u/>
      </rPr>
      <t>Family Circuit '91 (Japan) (En).zip</t>
    </r>
  </si>
  <si>
    <r>
      <rPr>
        <rFont val="&quot;Helvetica Neue&quot;, Helvetica, Arial, sans-serif"/>
        <color rgb="FF1155CC"/>
        <sz val="11.0"/>
        <u/>
      </rPr>
      <t>Family Circuit (Japan) (Namcot Collection).zip</t>
    </r>
  </si>
  <si>
    <r>
      <rPr>
        <rFont val="&quot;Helvetica Neue&quot;, Helvetica, Arial, sans-serif"/>
        <color rgb="FF1155CC"/>
        <sz val="11.0"/>
        <u/>
      </rPr>
      <t>Family Circuit (Japan).zip</t>
    </r>
  </si>
  <si>
    <r>
      <rPr>
        <rFont val="&quot;Helvetica Neue&quot;, Helvetica, Arial, sans-serif"/>
        <color rgb="FF1155CC"/>
        <sz val="11.0"/>
        <u/>
      </rPr>
      <t>Family Feud (USA).zip</t>
    </r>
  </si>
  <si>
    <r>
      <rPr>
        <rFont val="&quot;Helvetica Neue&quot;, Helvetica, Arial, sans-serif"/>
        <color rgb="FF1155CC"/>
        <sz val="11.0"/>
        <u/>
      </rPr>
      <t>Family Jockey (Japan) (Namcot Collection).zip</t>
    </r>
  </si>
  <si>
    <r>
      <rPr>
        <rFont val="&quot;Helvetica Neue&quot;, Helvetica, Arial, sans-serif"/>
        <color rgb="FF1155CC"/>
        <sz val="11.0"/>
        <u/>
      </rPr>
      <t>Family Jockey (Japan).zip</t>
    </r>
  </si>
  <si>
    <r>
      <rPr>
        <rFont val="&quot;Helvetica Neue&quot;, Helvetica, Arial, sans-serif"/>
        <color rgb="FF1155CC"/>
        <sz val="11.0"/>
        <u/>
      </rPr>
      <t>Family Kid (Asia) (En) (Pirate).zip</t>
    </r>
  </si>
  <si>
    <r>
      <rPr>
        <rFont val="&quot;Helvetica Neue&quot;, Helvetica, Arial, sans-serif"/>
        <color rgb="FF1155CC"/>
        <sz val="11.0"/>
        <u/>
      </rPr>
      <t>Family Mahjong (Japan) (Rev 1).zip</t>
    </r>
  </si>
  <si>
    <r>
      <rPr>
        <rFont val="&quot;Helvetica Neue&quot;, Helvetica, Arial, sans-serif"/>
        <color rgb="FF1155CC"/>
        <sz val="11.0"/>
        <u/>
      </rPr>
      <t>Family Mahjong (Japan).zip</t>
    </r>
  </si>
  <si>
    <r>
      <rPr>
        <rFont val="&quot;Helvetica Neue&quot;, Helvetica, Arial, sans-serif"/>
        <color rgb="FF1155CC"/>
        <sz val="11.0"/>
        <u/>
      </rPr>
      <t>Family Mahjong II - Shanghai e no Michi (Japan).zip</t>
    </r>
  </si>
  <si>
    <r>
      <rPr>
        <rFont val="&quot;Helvetica Neue&quot;, Helvetica, Arial, sans-serif"/>
        <color rgb="FF1155CC"/>
        <sz val="11.0"/>
        <u/>
      </rPr>
      <t>Family Noraebang (Korea) (Unl).zip</t>
    </r>
  </si>
  <si>
    <r>
      <rPr>
        <rFont val="&quot;Helvetica Neue&quot;, Helvetica, Arial, sans-serif"/>
        <color rgb="FF1155CC"/>
        <sz val="11.0"/>
        <u/>
      </rPr>
      <t>Family Noraebang - 16 Songs Collection (Korea) (DS-H355) (Unl).zip</t>
    </r>
  </si>
  <si>
    <r>
      <rPr>
        <rFont val="&quot;Helvetica Neue&quot;, Helvetica, Arial, sans-serif"/>
        <color rgb="FF1155CC"/>
        <sz val="11.0"/>
        <u/>
      </rPr>
      <t>Family Noraebang - The Best 32 Songs (Korea) (DS-H352) (Unl).zip</t>
    </r>
  </si>
  <si>
    <r>
      <rPr>
        <rFont val="&quot;Helvetica Neue&quot;, Helvetica, Arial, sans-serif"/>
        <color rgb="FF1155CC"/>
        <sz val="11.0"/>
        <u/>
      </rPr>
      <t>Family Noraebang - The Best 40 Songs (Korea) (DS-H353) (Unl).zip</t>
    </r>
  </si>
  <si>
    <r>
      <rPr>
        <rFont val="&quot;Helvetica Neue&quot;, Helvetica, Arial, sans-serif"/>
        <color rgb="FF1155CC"/>
        <sz val="11.0"/>
        <u/>
      </rPr>
      <t>Family Noraebang - The Best 40 Songs (Korea) (DS-H354) (Unl).zip</t>
    </r>
  </si>
  <si>
    <r>
      <rPr>
        <rFont val="&quot;Helvetica Neue&quot;, Helvetica, Arial, sans-serif"/>
        <color rgb="FF1155CC"/>
        <sz val="11.0"/>
        <u/>
      </rPr>
      <t>Family Pinball (Japan) (Namcot Collection).zip</t>
    </r>
  </si>
  <si>
    <r>
      <rPr>
        <rFont val="&quot;Helvetica Neue&quot;, Helvetica, Arial, sans-serif"/>
        <color rgb="FF1155CC"/>
        <sz val="11.0"/>
        <u/>
      </rPr>
      <t>Family Pinball (Japan).zip</t>
    </r>
  </si>
  <si>
    <r>
      <rPr>
        <rFont val="&quot;Helvetica Neue&quot;, Helvetica, Arial, sans-serif"/>
        <color rgb="FF1155CC"/>
        <sz val="11.0"/>
        <u/>
      </rPr>
      <t>Family Quiz - 4-nin wa Rival (Japan).zip</t>
    </r>
  </si>
  <si>
    <r>
      <rPr>
        <rFont val="&quot;Helvetica Neue&quot;, Helvetica, Arial, sans-serif"/>
        <color rgb="FF1155CC"/>
        <sz val="11.0"/>
        <u/>
      </rPr>
      <t>Family School (Japan).zip</t>
    </r>
  </si>
  <si>
    <r>
      <rPr>
        <rFont val="&quot;Helvetica Neue&quot;, Helvetica, Arial, sans-serif"/>
        <color rgb="FF1155CC"/>
        <sz val="11.0"/>
        <u/>
      </rPr>
      <t>Family Tennis (Japan).zip</t>
    </r>
  </si>
  <si>
    <r>
      <rPr>
        <rFont val="&quot;Helvetica Neue&quot;, Helvetica, Arial, sans-serif"/>
        <color rgb="FF1155CC"/>
        <sz val="11.0"/>
        <u/>
      </rPr>
      <t>Family Trainer 1 - Athletic World (Japan) (Rev 1).zip</t>
    </r>
  </si>
  <si>
    <r>
      <rPr>
        <rFont val="&quot;Helvetica Neue&quot;, Helvetica, Arial, sans-serif"/>
        <color rgb="FF1155CC"/>
        <sz val="11.0"/>
        <u/>
      </rPr>
      <t>Family Trainer 1 - Athletic World (Japan).zip</t>
    </r>
  </si>
  <si>
    <r>
      <rPr>
        <rFont val="&quot;Helvetica Neue&quot;, Helvetica, Arial, sans-serif"/>
        <color rgb="FF1155CC"/>
        <sz val="11.0"/>
        <u/>
      </rPr>
      <t>Family Trainer 2 - Running Stadium (Japan).zip</t>
    </r>
  </si>
  <si>
    <r>
      <rPr>
        <rFont val="&quot;Helvetica Neue&quot;, Helvetica, Arial, sans-serif"/>
        <color rgb="FF1155CC"/>
        <sz val="11.0"/>
        <u/>
      </rPr>
      <t>Family Trainer 3 - Aerobics Studio (Japan).zip</t>
    </r>
  </si>
  <si>
    <r>
      <rPr>
        <rFont val="&quot;Helvetica Neue&quot;, Helvetica, Arial, sans-serif"/>
        <color rgb="FF1155CC"/>
        <sz val="11.0"/>
        <u/>
      </rPr>
      <t>Family Trainer 4 - Jogging Race (Japan).zip</t>
    </r>
  </si>
  <si>
    <r>
      <rPr>
        <rFont val="&quot;Helvetica Neue&quot;, Helvetica, Arial, sans-serif"/>
        <color rgb="FF1155CC"/>
        <sz val="11.0"/>
        <u/>
      </rPr>
      <t>Family Trainer 5 - Meiro Daisakusen (Japan).zip</t>
    </r>
  </si>
  <si>
    <r>
      <rPr>
        <rFont val="&quot;Helvetica Neue&quot;, Helvetica, Arial, sans-serif"/>
        <color rgb="FF1155CC"/>
        <sz val="11.0"/>
        <u/>
      </rPr>
      <t>Family Trainer 6 - Manhattan Police (Japan).zip</t>
    </r>
  </si>
  <si>
    <r>
      <rPr>
        <rFont val="&quot;Helvetica Neue&quot;, Helvetica, Arial, sans-serif"/>
        <color rgb="FF1155CC"/>
        <sz val="11.0"/>
        <u/>
      </rPr>
      <t>Family Trainer 7 - Daiundoukai (Japan).zip</t>
    </r>
  </si>
  <si>
    <r>
      <rPr>
        <rFont val="&quot;Helvetica Neue&quot;, Helvetica, Arial, sans-serif"/>
        <color rgb="FF1155CC"/>
        <sz val="11.0"/>
        <u/>
      </rPr>
      <t>Family Trainer 8 - Totsugeki! Fuuun Takeshi-jou (Japan).zip</t>
    </r>
  </si>
  <si>
    <r>
      <rPr>
        <rFont val="&quot;Helvetica Neue&quot;, Helvetica, Arial, sans-serif"/>
        <color rgb="FF1155CC"/>
        <sz val="11.0"/>
        <u/>
      </rPr>
      <t>Family Trainer 9 - Fuuun Takeshi-jou 2 (Japan).zip</t>
    </r>
  </si>
  <si>
    <r>
      <rPr>
        <rFont val="&quot;Helvetica Neue&quot;, Helvetica, Arial, sans-serif"/>
        <color rgb="FF1155CC"/>
        <sz val="11.0"/>
        <u/>
      </rPr>
      <t>Family Trainer 10 - Rairai Kyonsees (Japan) (Beta).zip</t>
    </r>
  </si>
  <si>
    <r>
      <rPr>
        <rFont val="&quot;Helvetica Neue&quot;, Helvetica, Arial, sans-serif"/>
        <color rgb="FF1155CC"/>
        <sz val="11.0"/>
        <u/>
      </rPr>
      <t>Family Trainer 10 - Rairai Kyonsees (Japan).zip</t>
    </r>
  </si>
  <si>
    <r>
      <rPr>
        <rFont val="&quot;Helvetica Neue&quot;, Helvetica, Arial, sans-serif"/>
        <color rgb="FF1155CC"/>
        <sz val="11.0"/>
        <u/>
      </rPr>
      <t>Famista '89 - Kaimaku Ban!! (Japan).zip</t>
    </r>
  </si>
  <si>
    <r>
      <rPr>
        <rFont val="&quot;Helvetica Neue&quot;, Helvetica, Arial, sans-serif"/>
        <color rgb="FF1155CC"/>
        <sz val="11.0"/>
        <u/>
      </rPr>
      <t>Famista '90 (Japan).zip</t>
    </r>
  </si>
  <si>
    <r>
      <rPr>
        <rFont val="&quot;Helvetica Neue&quot;, Helvetica, Arial, sans-serif"/>
        <color rgb="FF1155CC"/>
        <sz val="11.0"/>
        <u/>
      </rPr>
      <t>Famista '91 (Japan).zip</t>
    </r>
  </si>
  <si>
    <r>
      <rPr>
        <rFont val="&quot;Helvetica Neue&quot;, Helvetica, Arial, sans-serif"/>
        <color rgb="FF1155CC"/>
        <sz val="11.0"/>
        <u/>
      </rPr>
      <t>Famista '92 (Japan).zip</t>
    </r>
  </si>
  <si>
    <r>
      <rPr>
        <rFont val="&quot;Helvetica Neue&quot;, Helvetica, Arial, sans-serif"/>
        <color rgb="FF1155CC"/>
        <sz val="11.0"/>
        <u/>
      </rPr>
      <t>Famista '93 (Japan).zip</t>
    </r>
  </si>
  <si>
    <r>
      <rPr>
        <rFont val="&quot;Helvetica Neue&quot;, Helvetica, Arial, sans-serif"/>
        <color rgb="FF1155CC"/>
        <sz val="11.0"/>
        <u/>
      </rPr>
      <t>Famista '94 (Japan).zip</t>
    </r>
  </si>
  <si>
    <r>
      <rPr>
        <rFont val="&quot;Helvetica Neue&quot;, Helvetica, Arial, sans-serif"/>
        <color rgb="FF1155CC"/>
        <sz val="11.0"/>
        <u/>
      </rPr>
      <t>Fang Shi Yu (China) (Aftermarket) (Unl).zip</t>
    </r>
  </si>
  <si>
    <r>
      <rPr>
        <rFont val="&quot;Helvetica Neue&quot;, Helvetica, Arial, sans-serif"/>
        <color rgb="FF1155CC"/>
        <sz val="11.0"/>
        <u/>
      </rPr>
      <t>Fangkuai Zongdongyuan (China) (Pirate).zip</t>
    </r>
  </si>
  <si>
    <r>
      <rPr>
        <rFont val="&quot;Helvetica Neue&quot;, Helvetica, Arial, sans-serif"/>
        <color rgb="FF1155CC"/>
        <sz val="11.0"/>
        <u/>
      </rPr>
      <t>Fankong Fengbao Zhi Haiwan Zhanzheng (China) (Aftermarket) (Pirate).zip</t>
    </r>
  </si>
  <si>
    <r>
      <rPr>
        <rFont val="&quot;Helvetica Neue&quot;, Helvetica, Arial, sans-serif"/>
        <color rgb="FF1155CC"/>
        <sz val="11.0"/>
        <u/>
      </rPr>
      <t>Fankong Jingying (China) (Aftermarket) (Pirate).zip</t>
    </r>
  </si>
  <si>
    <r>
      <rPr>
        <rFont val="&quot;Helvetica Neue&quot;, Helvetica, Arial, sans-serif"/>
        <color rgb="FF1155CC"/>
        <sz val="11.0"/>
        <u/>
      </rPr>
      <t>Fantastic Adventures of Dizzy, The (Europe) (En,Fr,De) (Unl).zip</t>
    </r>
  </si>
  <si>
    <r>
      <rPr>
        <rFont val="&quot;Helvetica Neue&quot;, Helvetica, Arial, sans-serif"/>
        <color rgb="FF1155CC"/>
        <sz val="11.0"/>
        <u/>
      </rPr>
      <t>Fantastic Adventures of Dizzy, The (USA) (Aladdin Compact Cartridge) (Unl).zip</t>
    </r>
  </si>
  <si>
    <r>
      <rPr>
        <rFont val="&quot;Helvetica Neue&quot;, Helvetica, Arial, sans-serif"/>
        <color rgb="FF1155CC"/>
        <sz val="11.0"/>
        <u/>
      </rPr>
      <t>Fantastic Adventures of Dizzy, The (USA) (Unl).zip</t>
    </r>
  </si>
  <si>
    <r>
      <rPr>
        <rFont val="&quot;Helvetica Neue&quot;, Helvetica, Arial, sans-serif"/>
        <color rgb="FF1155CC"/>
        <sz val="11.0"/>
        <u/>
      </rPr>
      <t>Fantasy Legend, The (World) (Demo) (Byte-Off 2024) (Aftermarket) (Unl).zip</t>
    </r>
  </si>
  <si>
    <r>
      <rPr>
        <rFont val="&quot;Helvetica Neue&quot;, Helvetica, Arial, sans-serif"/>
        <color rgb="FF1155CC"/>
        <sz val="11.0"/>
        <u/>
      </rPr>
      <t>Fantasy Zone (Japan) (Sunsoft).zip</t>
    </r>
  </si>
  <si>
    <r>
      <rPr>
        <rFont val="&quot;Helvetica Neue&quot;, Helvetica, Arial, sans-serif"/>
        <color rgb="FF1155CC"/>
        <sz val="11.0"/>
        <u/>
      </rPr>
      <t>Fantasy Zone (USA) (Tengen) (Unl).zip</t>
    </r>
  </si>
  <si>
    <r>
      <rPr>
        <rFont val="&quot;Helvetica Neue&quot;, Helvetica, Arial, sans-serif"/>
        <color rgb="FF1155CC"/>
        <sz val="11.0"/>
        <u/>
      </rPr>
      <t>Fantasy Zone II - Opa-Opa no Namida (Japan).zip</t>
    </r>
  </si>
  <si>
    <r>
      <rPr>
        <rFont val="&quot;Helvetica Neue&quot;, Helvetica, Arial, sans-serif"/>
        <color rgb="FF1155CC"/>
        <sz val="11.0"/>
        <u/>
      </rPr>
      <t>Faria - A World of Mystery &amp; Danger! (USA).zip</t>
    </r>
  </si>
  <si>
    <r>
      <rPr>
        <rFont val="&quot;Helvetica Neue&quot;, Helvetica, Arial, sans-serif"/>
        <color rgb="FF1155CC"/>
        <sz val="11.0"/>
        <u/>
      </rPr>
      <t>Faria - Fuuin no Tsurugi (Japan).zip</t>
    </r>
  </si>
  <si>
    <r>
      <rPr>
        <rFont val="&quot;Helvetica Neue&quot;, Helvetica, Arial, sans-serif"/>
        <color rgb="FF1155CC"/>
        <sz val="11.0"/>
        <u/>
      </rPr>
      <t>Farming Mushrooms in LOWAS (World) (Aftermarket) (Unl).zip</t>
    </r>
  </si>
  <si>
    <r>
      <rPr>
        <rFont val="&quot;Helvetica Neue&quot;, Helvetica, Arial, sans-serif"/>
        <color rgb="FF1155CC"/>
        <sz val="11.0"/>
        <u/>
      </rPr>
      <t>Farpoint - Toys Matter (World) (v1.0) (Demo) (Aftermarket) (Unl).zip</t>
    </r>
  </si>
  <si>
    <r>
      <rPr>
        <rFont val="&quot;Helvetica Neue&quot;, Helvetica, Arial, sans-serif"/>
        <color rgb="FF1155CC"/>
        <sz val="11.0"/>
        <u/>
      </rPr>
      <t>Farpoint - Toys Matter (World) (v1.2) (Demo) (Aftermarket) (Unl).zip</t>
    </r>
  </si>
  <si>
    <r>
      <rPr>
        <rFont val="&quot;Helvetica Neue&quot;, Helvetica, Arial, sans-serif"/>
        <color rgb="FF1155CC"/>
        <sz val="11.0"/>
        <u/>
      </rPr>
      <t>Farpoint - Toys Matter (World) (v1.3) (Demo) (Aftermarket) (Unl).zip</t>
    </r>
  </si>
  <si>
    <r>
      <rPr>
        <rFont val="&quot;Helvetica Neue&quot;, Helvetica, Arial, sans-serif"/>
        <color rgb="FF1155CC"/>
        <sz val="11.0"/>
        <u/>
      </rPr>
      <t>Fatal Fury 2 (Asia) (En,Zh) (Pirate).zip</t>
    </r>
  </si>
  <si>
    <r>
      <rPr>
        <rFont val="&quot;Helvetica Neue&quot;, Helvetica, Arial, sans-serif"/>
        <color rgb="FF1155CC"/>
        <sz val="11.0"/>
        <u/>
      </rPr>
      <t>Fatal Fury 2' (Asia) (En,Zh) (Pirate).zip</t>
    </r>
  </si>
  <si>
    <r>
      <rPr>
        <rFont val="&quot;Helvetica Neue&quot;, Helvetica, Arial, sans-serif"/>
        <color rgb="FF1155CC"/>
        <sz val="11.0"/>
        <u/>
      </rPr>
      <t>Fateslayer, The (World) (Proto) (Byte-Off 2020) (Aftermarket) (Unl).zip</t>
    </r>
  </si>
  <si>
    <r>
      <rPr>
        <rFont val="&quot;Helvetica Neue&quot;, Helvetica, Arial, sans-serif"/>
        <color rgb="FF1155CC"/>
        <sz val="11.0"/>
        <u/>
      </rPr>
      <t>Faxanadu (Europe).zip</t>
    </r>
  </si>
  <si>
    <r>
      <rPr>
        <rFont val="&quot;Helvetica Neue&quot;, Helvetica, Arial, sans-serif"/>
        <color rgb="FF1155CC"/>
        <sz val="11.0"/>
        <u/>
      </rPr>
      <t>Faxanadu (Japan).zip</t>
    </r>
  </si>
  <si>
    <r>
      <rPr>
        <rFont val="&quot;Helvetica Neue&quot;, Helvetica, Arial, sans-serif"/>
        <color rgb="FF1155CC"/>
        <sz val="11.0"/>
        <u/>
      </rPr>
      <t>Faxanadu (USA) (Rev 1).zip</t>
    </r>
  </si>
  <si>
    <r>
      <rPr>
        <rFont val="&quot;Helvetica Neue&quot;, Helvetica, Arial, sans-serif"/>
        <color rgb="FF1155CC"/>
        <sz val="11.0"/>
        <u/>
      </rPr>
      <t>Faxanadu (USA).zip</t>
    </r>
  </si>
  <si>
    <r>
      <rPr>
        <rFont val="&quot;Helvetica Neue&quot;, Helvetica, Arial, sans-serif"/>
        <color rgb="FF1155CC"/>
        <sz val="11.0"/>
        <u/>
      </rPr>
      <t>Fearless (World) (Aftermarket) (Pirate).zip</t>
    </r>
  </si>
  <si>
    <r>
      <rPr>
        <rFont val="&quot;Helvetica Neue&quot;, Helvetica, Arial, sans-serif"/>
        <color rgb="FF1155CC"/>
        <sz val="11.0"/>
        <u/>
      </rPr>
      <t>Feline Flood Fiasco (World) (Aftermarket) (Unl).zip</t>
    </r>
  </si>
  <si>
    <r>
      <rPr>
        <rFont val="&quot;Helvetica Neue&quot;, Helvetica, Arial, sans-serif"/>
        <color rgb="FF1155CC"/>
        <sz val="11.0"/>
        <u/>
      </rPr>
      <t>Felix the Cat (China) (En) (Dragon Co.) (Unl).zip</t>
    </r>
  </si>
  <si>
    <r>
      <rPr>
        <rFont val="&quot;Helvetica Neue&quot;, Helvetica, Arial, sans-serif"/>
        <color rgb="FF1155CC"/>
        <sz val="11.0"/>
        <u/>
      </rPr>
      <t>Felix the Cat (Europe) (Hudson).zip</t>
    </r>
  </si>
  <si>
    <r>
      <rPr>
        <rFont val="&quot;Helvetica Neue&quot;, Helvetica, Arial, sans-serif"/>
        <color rgb="FF1155CC"/>
        <sz val="11.0"/>
        <u/>
      </rPr>
      <t>Felix the Cat (USA) (Hudson).zip</t>
    </r>
  </si>
  <si>
    <r>
      <rPr>
        <rFont val="&quot;Helvetica Neue&quot;, Helvetica, Arial, sans-serif"/>
        <color rgb="FF1155CC"/>
        <sz val="11.0"/>
        <u/>
      </rPr>
      <t>Felix the Cat (World) (En) (Limited Run Games) (Switch).zip</t>
    </r>
  </si>
  <si>
    <r>
      <rPr>
        <rFont val="&quot;Helvetica Neue&quot;, Helvetica, Arial, sans-serif"/>
        <color rgb="FF1155CC"/>
        <sz val="11.0"/>
        <u/>
      </rPr>
      <t>Felix the Cat (World) (Ja) (Limited Run Games) (Switch).zip</t>
    </r>
  </si>
  <si>
    <r>
      <rPr>
        <rFont val="&quot;Helvetica Neue&quot;, Helvetica, Arial, sans-serif"/>
        <color rgb="FF1155CC"/>
        <sz val="11.0"/>
        <u/>
      </rPr>
      <t>Felix vs Jerry (Asia) (En) (F-Y2) (Pirate).zip</t>
    </r>
  </si>
  <si>
    <r>
      <rPr>
        <rFont val="&quot;Helvetica Neue&quot;, Helvetica, Arial, sans-serif"/>
        <color rgb="FF1155CC"/>
        <sz val="11.0"/>
        <u/>
      </rPr>
      <t>Fengchen Yixialu (China) (Hengge) (Unl).zip</t>
    </r>
  </si>
  <si>
    <r>
      <rPr>
        <rFont val="&quot;Helvetica Neue&quot;, Helvetica, Arial, sans-serif"/>
        <color rgb="FF1155CC"/>
        <sz val="11.0"/>
        <u/>
      </rPr>
      <t>Fengkuang Jidan Zi - Flighty Chicken (China) (Unl).zip</t>
    </r>
  </si>
  <si>
    <r>
      <rPr>
        <rFont val="&quot;Helvetica Neue&quot;, Helvetica, Arial, sans-serif"/>
        <color rgb="FF1155CC"/>
        <sz val="11.0"/>
        <u/>
      </rPr>
      <t>Fengse Huanxiang (China) (Aftermarket) (Pirate).zip</t>
    </r>
  </si>
  <si>
    <r>
      <rPr>
        <rFont val="&quot;Helvetica Neue&quot;, Helvetica, Arial, sans-serif"/>
        <color rgb="FF1155CC"/>
        <sz val="11.0"/>
        <u/>
      </rPr>
      <t>Fengshenbang (Asia) (C&amp;E) (Simplified) (Unl).zip</t>
    </r>
  </si>
  <si>
    <r>
      <rPr>
        <rFont val="&quot;Helvetica Neue&quot;, Helvetica, Arial, sans-serif"/>
        <color rgb="FF1155CC"/>
        <sz val="11.0"/>
        <u/>
      </rPr>
      <t>Fengshenbang (Asia) (C&amp;E) (Traditional) (Unl).zip</t>
    </r>
  </si>
  <si>
    <r>
      <rPr>
        <rFont val="&quot;Helvetica Neue&quot;, Helvetica, Arial, sans-serif"/>
        <color rgb="FF1155CC"/>
        <sz val="11.0"/>
        <u/>
      </rPr>
      <t>Fengshenbang (China) (Jncota) (Aftermarket) (Unl).zip</t>
    </r>
  </si>
  <si>
    <r>
      <rPr>
        <rFont val="&quot;Helvetica Neue&quot;, Helvetica, Arial, sans-serif"/>
        <color rgb="FF1155CC"/>
        <sz val="11.0"/>
        <u/>
      </rPr>
      <t>Fengshenbang (Myth Struggle) (China) (Pirate).zip</t>
    </r>
  </si>
  <si>
    <r>
      <rPr>
        <rFont val="&quot;Helvetica Neue&quot;, Helvetica, Arial, sans-serif"/>
        <color rgb="FF1155CC"/>
        <sz val="11.0"/>
        <u/>
      </rPr>
      <t>Fengyun - Traitor Legend (China) (980334) (Unl).zip</t>
    </r>
  </si>
  <si>
    <r>
      <rPr>
        <rFont val="&quot;Helvetica Neue&quot;, Helvetica, Arial, sans-serif"/>
        <color rgb="FF1155CC"/>
        <sz val="11.0"/>
        <u/>
      </rPr>
      <t>Fengyun - Traitor Legend (China) (970100684) (43-406 PCB) (Unl).zip</t>
    </r>
  </si>
  <si>
    <r>
      <rPr>
        <rFont val="&quot;Helvetica Neue&quot;, Helvetica, Arial, sans-serif"/>
        <color rgb="FF1155CC"/>
        <sz val="11.0"/>
        <u/>
      </rPr>
      <t>Fengyun - Traitor Legend (China) (970100684) (Unl).zip</t>
    </r>
  </si>
  <si>
    <r>
      <rPr>
        <rFont val="&quot;Helvetica Neue&quot;, Helvetica, Arial, sans-serif"/>
        <color rgb="FF1155CC"/>
        <sz val="11.0"/>
        <u/>
      </rPr>
      <t>Fengyun Shaolinquan (Asia) (Ja) (Whirlwind Manu) (LH10) (Pirate).zip</t>
    </r>
  </si>
  <si>
    <r>
      <rPr>
        <rFont val="&quot;Helvetica Neue&quot;, Helvetica, Arial, sans-serif"/>
        <color rgb="FF1155CC"/>
        <sz val="11.0"/>
        <u/>
      </rPr>
      <t>Ferrari (Japan).zip</t>
    </r>
  </si>
  <si>
    <r>
      <rPr>
        <rFont val="&quot;Helvetica Neue&quot;, Helvetica, Arial, sans-serif"/>
        <color rgb="FF1155CC"/>
        <sz val="11.0"/>
        <u/>
      </rPr>
      <t>Ferrari Grand Prix Challenge (Europe).zip</t>
    </r>
  </si>
  <si>
    <r>
      <rPr>
        <rFont val="&quot;Helvetica Neue&quot;, Helvetica, Arial, sans-serif"/>
        <color rgb="FF1155CC"/>
        <sz val="11.0"/>
        <u/>
      </rPr>
      <t>Ferrari Grand Prix Challenge (USA).zip</t>
    </r>
  </si>
  <si>
    <r>
      <rPr>
        <rFont val="&quot;Helvetica Neue&quot;, Helvetica, Arial, sans-serif"/>
        <color rgb="FF1155CC"/>
        <sz val="11.0"/>
        <u/>
      </rPr>
      <t>Fester's Quest (Europe) (Rev 1).zip</t>
    </r>
  </si>
  <si>
    <r>
      <rPr>
        <rFont val="&quot;Helvetica Neue&quot;, Helvetica, Arial, sans-serif"/>
        <color rgb="FF1155CC"/>
        <sz val="11.0"/>
        <u/>
      </rPr>
      <t>Fester's Quest (Europe).zip</t>
    </r>
  </si>
  <si>
    <r>
      <rPr>
        <rFont val="&quot;Helvetica Neue&quot;, Helvetica, Arial, sans-serif"/>
        <color rgb="FF1155CC"/>
        <sz val="11.0"/>
        <u/>
      </rPr>
      <t>Fester's Quest (USA).zip</t>
    </r>
  </si>
  <si>
    <r>
      <rPr>
        <rFont val="&quot;Helvetica Neue&quot;, Helvetica, Arial, sans-serif"/>
        <color rgb="FF1155CC"/>
        <sz val="11.0"/>
        <u/>
      </rPr>
      <t>Field Combat (Japan).zip</t>
    </r>
  </si>
  <si>
    <r>
      <rPr>
        <rFont val="&quot;Helvetica Neue&quot;, Helvetica, Arial, sans-serif"/>
        <color rgb="FF1155CC"/>
        <sz val="11.0"/>
        <u/>
      </rPr>
      <t>Fight Street VI (8 People) (Asia) (En) (Pirate).zip</t>
    </r>
  </si>
  <si>
    <r>
      <rPr>
        <rFont val="&quot;Helvetica Neue&quot;, Helvetica, Arial, sans-serif"/>
        <color rgb="FF1155CC"/>
        <sz val="11.0"/>
        <u/>
      </rPr>
      <t>Fight Street VI (16 People) (Asia) (En) (Pirate).zip</t>
    </r>
  </si>
  <si>
    <r>
      <rPr>
        <rFont val="&quot;Helvetica Neue&quot;, Helvetica, Arial, sans-serif"/>
        <color rgb="FF1155CC"/>
        <sz val="11.0"/>
        <u/>
      </rPr>
      <t>Fighter V (Asia) (En) (Pirate).zip</t>
    </r>
  </si>
  <si>
    <r>
      <rPr>
        <rFont val="&quot;Helvetica Neue&quot;, Helvetica, Arial, sans-serif"/>
        <color rgb="FF1155CC"/>
        <sz val="11.0"/>
        <u/>
      </rPr>
      <t>Fighting Golf (Japan) (FamicomBox).zip</t>
    </r>
  </si>
  <si>
    <r>
      <rPr>
        <rFont val="&quot;Helvetica Neue&quot;, Helvetica, Arial, sans-serif"/>
        <color rgb="FF1155CC"/>
        <sz val="11.0"/>
        <u/>
      </rPr>
      <t>Fighting Golf (Japan).zip</t>
    </r>
  </si>
  <si>
    <r>
      <rPr>
        <rFont val="&quot;Helvetica Neue&quot;, Helvetica, Arial, sans-serif"/>
        <color rgb="FF1155CC"/>
        <sz val="11.0"/>
        <u/>
      </rPr>
      <t>Fighting Hero (Asia) (En) (Unl).zip</t>
    </r>
  </si>
  <si>
    <r>
      <rPr>
        <rFont val="&quot;Helvetica Neue&quot;, Helvetica, Arial, sans-serif"/>
        <color rgb="FF1155CC"/>
        <sz val="11.0"/>
        <u/>
      </rPr>
      <t>Fighting Hero (Asia) (En) (v1.1) (Unl).zip</t>
    </r>
  </si>
  <si>
    <r>
      <rPr>
        <rFont val="&quot;Helvetica Neue&quot;, Helvetica, Arial, sans-serif"/>
        <color rgb="FF1155CC"/>
        <sz val="11.0"/>
        <u/>
      </rPr>
      <t>Fighting Hero (Asia) (En) (v1.2) (Unl).zip</t>
    </r>
  </si>
  <si>
    <r>
      <rPr>
        <rFont val="&quot;Helvetica Neue&quot;, Helvetica, Arial, sans-serif"/>
        <color rgb="FF1155CC"/>
        <sz val="11.0"/>
        <u/>
      </rPr>
      <t>Fighting Hero III (Asia) (Ja) (Unl).zip</t>
    </r>
  </si>
  <si>
    <r>
      <rPr>
        <rFont val="&quot;Helvetica Neue&quot;, Helvetica, Arial, sans-serif"/>
        <color rgb="FF1155CC"/>
        <sz val="11.0"/>
        <u/>
      </rPr>
      <t>Fighting Road (Japan).zip</t>
    </r>
  </si>
  <si>
    <r>
      <rPr>
        <rFont val="&quot;Helvetica Neue&quot;, Helvetica, Arial, sans-serif"/>
        <color rgb="FF1155CC"/>
        <sz val="11.0"/>
        <u/>
      </rPr>
      <t>Fighting Simulator - World Champ (USA) (Proto).zip</t>
    </r>
  </si>
  <si>
    <r>
      <rPr>
        <rFont val="&quot;Helvetica Neue&quot;, Helvetica, Arial, sans-serif"/>
        <color rgb="FF1155CC"/>
        <sz val="11.0"/>
        <u/>
      </rPr>
      <t>Fight of the Phoenix (World) (Demo 1) (Aftermarket) (Unl).zip</t>
    </r>
  </si>
  <si>
    <r>
      <rPr>
        <rFont val="&quot;Helvetica Neue&quot;, Helvetica, Arial, sans-serif"/>
        <color rgb="FF1155CC"/>
        <sz val="11.0"/>
        <u/>
      </rPr>
      <t>Fight of the Phoenix (World) (Demo 2) (Byte-Off 2019) (Aftermarket) (Unl).zip</t>
    </r>
  </si>
  <si>
    <r>
      <rPr>
        <rFont val="&quot;Helvetica Neue&quot;, Helvetica, Arial, sans-serif"/>
        <color rgb="FF1155CC"/>
        <sz val="11.0"/>
        <u/>
      </rPr>
      <t>File Fixers (World) (Aftermarket) (Unl).zip</t>
    </r>
  </si>
  <si>
    <r>
      <rPr>
        <rFont val="&quot;Helvetica Neue&quot;, Helvetica, Arial, sans-serif"/>
        <color rgb="FF1155CC"/>
        <sz val="11.0"/>
        <u/>
      </rPr>
      <t>Filthy Kitchen (World) (Aftermarket) (Unl).zip</t>
    </r>
  </si>
  <si>
    <r>
      <rPr>
        <rFont val="&quot;Helvetica Neue&quot;, Helvetica, Arial, sans-serif"/>
        <color rgb="FF1155CC"/>
        <sz val="11.0"/>
        <u/>
      </rPr>
      <t>Filthy Kitchen (World) (NESDev 2016) (Aftermarket) (Unl).zip</t>
    </r>
  </si>
  <si>
    <r>
      <rPr>
        <rFont val="&quot;Helvetica Neue&quot;, Helvetica, Arial, sans-serif"/>
        <color rgb="FF1155CC"/>
        <sz val="11.0"/>
        <u/>
      </rPr>
      <t>Final Combat (Asia) (En) (60 pin cart) (Unl).zip</t>
    </r>
  </si>
  <si>
    <r>
      <rPr>
        <rFont val="&quot;Helvetica Neue&quot;, Helvetica, Arial, sans-serif"/>
        <color rgb="FF1155CC"/>
        <sz val="11.0"/>
        <u/>
      </rPr>
      <t>Final Combat (Asia) (En) (72 pin cart) (Unl).zip</t>
    </r>
  </si>
  <si>
    <r>
      <rPr>
        <rFont val="&quot;Helvetica Neue&quot;, Helvetica, Arial, sans-serif"/>
        <color rgb="FF1155CC"/>
        <sz val="11.0"/>
        <u/>
      </rPr>
      <t>Final Command - Akai Yousai (Asia) (En) (Whirlwind Manu) (LH89) (Pirate).zip</t>
    </r>
  </si>
  <si>
    <r>
      <rPr>
        <rFont val="&quot;Helvetica Neue&quot;, Helvetica, Arial, sans-serif"/>
        <color rgb="FF1155CC"/>
        <sz val="11.0"/>
        <u/>
      </rPr>
      <t>Final Fantasy (Japan) (Rev 1) (3DS Virtual Console).zip</t>
    </r>
  </si>
  <si>
    <r>
      <rPr>
        <rFont val="&quot;Helvetica Neue&quot;, Helvetica, Arial, sans-serif"/>
        <color rgb="FF1155CC"/>
        <sz val="11.0"/>
        <u/>
      </rPr>
      <t>Final Fantasy (Japan) (Rev 1) (Wii and Wii U Virtual Console).zip</t>
    </r>
  </si>
  <si>
    <r>
      <rPr>
        <rFont val="&quot;Helvetica Neue&quot;, Helvetica, Arial, sans-serif"/>
        <color rgb="FF1155CC"/>
        <sz val="11.0"/>
        <u/>
      </rPr>
      <t>Final Fantasy (Japan) (Rev 1).zip</t>
    </r>
  </si>
  <si>
    <r>
      <rPr>
        <rFont val="&quot;Helvetica Neue&quot;, Helvetica, Arial, sans-serif"/>
        <color rgb="FF1155CC"/>
        <sz val="11.0"/>
        <u/>
      </rPr>
      <t>Final Fantasy (Japan).zip</t>
    </r>
  </si>
  <si>
    <r>
      <rPr>
        <rFont val="&quot;Helvetica Neue&quot;, Helvetica, Arial, sans-serif"/>
        <color rgb="FF1155CC"/>
        <sz val="11.0"/>
        <u/>
      </rPr>
      <t>Final Fantasy (USA) (Beta).zip</t>
    </r>
  </si>
  <si>
    <r>
      <rPr>
        <rFont val="&quot;Helvetica Neue&quot;, Helvetica, Arial, sans-serif"/>
        <color rgb="FF1155CC"/>
        <sz val="11.0"/>
        <u/>
      </rPr>
      <t>Final Fantasy (USA) (Virtual Console).zip</t>
    </r>
  </si>
  <si>
    <r>
      <rPr>
        <rFont val="&quot;Helvetica Neue&quot;, Helvetica, Arial, sans-serif"/>
        <color rgb="FF1155CC"/>
        <sz val="11.0"/>
        <u/>
      </rPr>
      <t>Final Fantasy (USA).zip</t>
    </r>
  </si>
  <si>
    <r>
      <rPr>
        <rFont val="&quot;Helvetica Neue&quot;, Helvetica, Arial, sans-serif"/>
        <color rgb="FF1155CC"/>
        <sz val="11.0"/>
        <u/>
      </rPr>
      <t>Final Fantasy - Taikong Zhanshi V (China) (v1.0) (Pirate).zip</t>
    </r>
  </si>
  <si>
    <r>
      <rPr>
        <rFont val="&quot;Helvetica Neue&quot;, Helvetica, Arial, sans-serif"/>
        <color rgb="FF1155CC"/>
        <sz val="11.0"/>
        <u/>
      </rPr>
      <t>Final Fantasy - Taikong Zhanshi V (China) (v1.1) (Pirate).zip</t>
    </r>
  </si>
  <si>
    <r>
      <rPr>
        <rFont val="&quot;Helvetica Neue&quot;, Helvetica, Arial, sans-serif"/>
        <color rgb="FF1155CC"/>
        <sz val="11.0"/>
        <u/>
      </rPr>
      <t>Final Fantasy 7 - Hexin Weiji (China) (Aftermarket) (Pirate).zip</t>
    </r>
  </si>
  <si>
    <r>
      <rPr>
        <rFont val="&quot;Helvetica Neue&quot;, Helvetica, Arial, sans-serif"/>
        <color rgb="FF1155CC"/>
        <sz val="11.0"/>
        <u/>
      </rPr>
      <t>Final Fantasy I, II (Japan).zip</t>
    </r>
  </si>
  <si>
    <r>
      <rPr>
        <rFont val="&quot;Helvetica Neue&quot;, Helvetica, Arial, sans-serif"/>
        <color rgb="FF1155CC"/>
        <sz val="11.0"/>
        <u/>
      </rPr>
      <t>Final Fantasy II (Japan) (3DS Virtual Console).zip</t>
    </r>
  </si>
  <si>
    <r>
      <rPr>
        <rFont val="&quot;Helvetica Neue&quot;, Helvetica, Arial, sans-serif"/>
        <color rgb="FF1155CC"/>
        <sz val="11.0"/>
        <u/>
      </rPr>
      <t>Final Fantasy II (Japan) (Wii and Wii U Virtual Console).zip</t>
    </r>
  </si>
  <si>
    <r>
      <rPr>
        <rFont val="&quot;Helvetica Neue&quot;, Helvetica, Arial, sans-serif"/>
        <color rgb="FF1155CC"/>
        <sz val="11.0"/>
        <u/>
      </rPr>
      <t>Final Fantasy II (Japan).zip</t>
    </r>
  </si>
  <si>
    <r>
      <rPr>
        <rFont val="&quot;Helvetica Neue&quot;, Helvetica, Arial, sans-serif"/>
        <color rgb="FF1155CC"/>
        <sz val="11.0"/>
        <u/>
      </rPr>
      <t>Final Fantasy II (USA) (Proto).zip</t>
    </r>
  </si>
  <si>
    <r>
      <rPr>
        <rFont val="&quot;Helvetica Neue&quot;, Helvetica, Arial, sans-serif"/>
        <color rgb="FF1155CC"/>
        <sz val="11.0"/>
        <u/>
      </rPr>
      <t>Final Fantasy III (Japan) (3DS Virtual Console).zip</t>
    </r>
  </si>
  <si>
    <r>
      <rPr>
        <rFont val="&quot;Helvetica Neue&quot;, Helvetica, Arial, sans-serif"/>
        <color rgb="FF1155CC"/>
        <sz val="11.0"/>
        <u/>
      </rPr>
      <t>Final Fantasy III (Japan) (Wii U Virtual Console).zip</t>
    </r>
  </si>
  <si>
    <r>
      <rPr>
        <rFont val="&quot;Helvetica Neue&quot;, Helvetica, Arial, sans-serif"/>
        <color rgb="FF1155CC"/>
        <sz val="11.0"/>
        <u/>
      </rPr>
      <t>Final Fantasy III (Japan) (Wii Virtual Console).zip</t>
    </r>
  </si>
  <si>
    <r>
      <rPr>
        <rFont val="&quot;Helvetica Neue&quot;, Helvetica, Arial, sans-serif"/>
        <color rgb="FF1155CC"/>
        <sz val="11.0"/>
        <u/>
      </rPr>
      <t>Final Fantasy III (Japan).zip</t>
    </r>
  </si>
  <si>
    <r>
      <rPr>
        <rFont val="&quot;Helvetica Neue&quot;, Helvetica, Arial, sans-serif"/>
        <color rgb="FF1155CC"/>
        <sz val="11.0"/>
        <u/>
      </rPr>
      <t>Final Fantasy VII - Zuizhong Huanxiang 7 (China) (Aftermarket) (Pirate).zip</t>
    </r>
  </si>
  <si>
    <r>
      <rPr>
        <rFont val="&quot;Helvetica Neue&quot;, Helvetica, Arial, sans-serif"/>
        <color rgb="FF1155CC"/>
        <sz val="11.0"/>
        <u/>
      </rPr>
      <t>Final Fight 3 (Asia) (En) (Pirate).zip</t>
    </r>
  </si>
  <si>
    <r>
      <rPr>
        <rFont val="&quot;Helvetica Neue&quot;, Helvetica, Arial, sans-serif"/>
        <color rgb="FF1155CC"/>
        <sz val="11.0"/>
        <u/>
      </rPr>
      <t>Final Lap (Japan).zip</t>
    </r>
  </si>
  <si>
    <r>
      <rPr>
        <rFont val="&quot;Helvetica Neue&quot;, Helvetica, Arial, sans-serif"/>
        <color rgb="FF1155CC"/>
        <sz val="11.0"/>
        <u/>
      </rPr>
      <t>Final Mission (Japan).zip</t>
    </r>
  </si>
  <si>
    <r>
      <rPr>
        <rFont val="&quot;Helvetica Neue&quot;, Helvetica, Arial, sans-serif"/>
        <color rgb="FF1155CC"/>
        <sz val="11.0"/>
        <u/>
      </rPr>
      <t>Fire 'n Ice (USA).zip</t>
    </r>
  </si>
  <si>
    <r>
      <rPr>
        <rFont val="&quot;Helvetica Neue&quot;, Helvetica, Arial, sans-serif"/>
        <color rgb="FF1155CC"/>
        <sz val="11.0"/>
        <u/>
      </rPr>
      <t>Fire Dragon (Asia) (En) (Unl).zip</t>
    </r>
  </si>
  <si>
    <r>
      <rPr>
        <rFont val="&quot;Helvetica Neue&quot;, Helvetica, Arial, sans-serif"/>
        <color rgb="FF1155CC"/>
        <sz val="11.0"/>
        <u/>
      </rPr>
      <t>Fire Emblem - Ankoku Ryuu to Hikari no Tsurugi (Japan).zip</t>
    </r>
  </si>
  <si>
    <r>
      <rPr>
        <rFont val="&quot;Helvetica Neue&quot;, Helvetica, Arial, sans-serif"/>
        <color rgb="FF1155CC"/>
        <sz val="11.0"/>
        <u/>
      </rPr>
      <t>Fire Emblem Gaiden (Japan) (Virtual Console).zip</t>
    </r>
  </si>
  <si>
    <r>
      <rPr>
        <rFont val="&quot;Helvetica Neue&quot;, Helvetica, Arial, sans-serif"/>
        <color rgb="FF1155CC"/>
        <sz val="11.0"/>
        <u/>
      </rPr>
      <t>Fire Emblem Gaiden (Japan).zip</t>
    </r>
  </si>
  <si>
    <r>
      <rPr>
        <rFont val="&quot;Helvetica Neue&quot;, Helvetica, Arial, sans-serif"/>
        <color rgb="FF1155CC"/>
        <sz val="11.0"/>
        <u/>
      </rPr>
      <t>Firehawk (Europe) (Unl).zip</t>
    </r>
  </si>
  <si>
    <r>
      <rPr>
        <rFont val="&quot;Helvetica Neue&quot;, Helvetica, Arial, sans-serif"/>
        <color rgb="FF1155CC"/>
        <sz val="11.0"/>
        <u/>
      </rPr>
      <t>Firehawk (USA) (Unl).zip</t>
    </r>
  </si>
  <si>
    <r>
      <rPr>
        <rFont val="&quot;Helvetica Neue&quot;, Helvetica, Arial, sans-serif"/>
        <color rgb="FF1155CC"/>
        <sz val="11.0"/>
        <u/>
      </rPr>
      <t>Fire of Rebellion (World) (Pt-BR) (Aftermarket) (Unl).zip</t>
    </r>
  </si>
  <si>
    <r>
      <rPr>
        <rFont val="&quot;Helvetica Neue&quot;, Helvetica, Arial, sans-serif"/>
        <color rgb="FF1155CC"/>
        <sz val="11.0"/>
        <u/>
      </rPr>
      <t>Firewall (World) (Ludum Dare 54) (Aftermarket) (Unl).zip</t>
    </r>
  </si>
  <si>
    <r>
      <rPr>
        <rFont val="&quot;Helvetica Neue&quot;, Helvetica, Arial, sans-serif"/>
        <color rgb="FF1155CC"/>
        <sz val="11.0"/>
        <u/>
      </rPr>
      <t>Firewall (World) (v1.1) (Aftermarket) (Unl).zip</t>
    </r>
  </si>
  <si>
    <r>
      <rPr>
        <rFont val="&quot;Helvetica Neue&quot;, Helvetica, Arial, sans-serif"/>
        <color rgb="FF1155CC"/>
        <sz val="11.0"/>
        <u/>
      </rPr>
      <t>Firewall (World) (v1.2) (NESDev 2023) (Aftermarket) (Unl).zip</t>
    </r>
  </si>
  <si>
    <r>
      <rPr>
        <rFont val="&quot;Helvetica Neue&quot;, Helvetica, Arial, sans-serif"/>
        <color rgb="FF1155CC"/>
        <sz val="11.0"/>
        <u/>
      </rPr>
      <t>Fisher-Price - Firehouse Rescue (USA).zip</t>
    </r>
  </si>
  <si>
    <r>
      <rPr>
        <rFont val="&quot;Helvetica Neue&quot;, Helvetica, Arial, sans-serif"/>
        <color rgb="FF1155CC"/>
        <sz val="11.0"/>
        <u/>
      </rPr>
      <t>Fisher-Price - I Can Remember (USA).zip</t>
    </r>
  </si>
  <si>
    <r>
      <rPr>
        <rFont val="&quot;Helvetica Neue&quot;, Helvetica, Arial, sans-serif"/>
        <color rgb="FF1155CC"/>
        <sz val="11.0"/>
        <u/>
      </rPr>
      <t>Fisher-Price - Perfect Fit (USA).zip</t>
    </r>
  </si>
  <si>
    <r>
      <rPr>
        <rFont val="&quot;Helvetica Neue&quot;, Helvetica, Arial, sans-serif"/>
        <color rgb="FF1155CC"/>
        <sz val="11.0"/>
        <u/>
      </rPr>
      <t>Fisraduth - Castle of Tyramis (Japan) (Easy Version) (Family BASIC) (Unl).zip</t>
    </r>
  </si>
  <si>
    <r>
      <rPr>
        <rFont val="&quot;Helvetica Neue&quot;, Helvetica, Arial, sans-serif"/>
        <color rgb="FF1155CC"/>
        <sz val="11.0"/>
        <u/>
      </rPr>
      <t>Fisraduth - Castle of Tyramis (Japan) (Family BASIC) (Unl).zip</t>
    </r>
  </si>
  <si>
    <r>
      <rPr>
        <rFont val="&quot;Helvetica Neue&quot;, Helvetica, Arial, sans-serif"/>
        <color rgb="FF1155CC"/>
        <sz val="11.0"/>
        <u/>
      </rPr>
      <t>Fisraduth - Castle of Tyramis (Japan) (Very Easy Version) (Family BASIC) (Unl).zip</t>
    </r>
  </si>
  <si>
    <r>
      <rPr>
        <rFont val="&quot;Helvetica Neue&quot;, Helvetica, Arial, sans-serif"/>
        <color rgb="FF1155CC"/>
        <sz val="11.0"/>
        <u/>
      </rPr>
      <t>Fist of the North Star (USA).zip</t>
    </r>
  </si>
  <si>
    <r>
      <rPr>
        <rFont val="&quot;Helvetica Neue&quot;, Helvetica, Arial, sans-serif"/>
        <color rgb="FF1155CC"/>
        <sz val="11.0"/>
        <u/>
      </rPr>
      <t>Five Kids (Asia) (En) (Unl).zip</t>
    </r>
  </si>
  <si>
    <r>
      <rPr>
        <rFont val="&quot;Helvetica Neue&quot;, Helvetica, Arial, sans-serif"/>
        <color rgb="FF1155CC"/>
        <sz val="11.0"/>
        <u/>
      </rPr>
      <t>Flap Happy (World) (Demo) (2024-01-17) (Aftermarket) (Unl).zip</t>
    </r>
  </si>
  <si>
    <r>
      <rPr>
        <rFont val="&quot;Helvetica Neue&quot;, Helvetica, Arial, sans-serif"/>
        <color rgb="FF1155CC"/>
        <sz val="11.0"/>
        <u/>
      </rPr>
      <t>Flap Happy (World) (Demo) (2024-01-24) (Aftermarket) (Unl).zip</t>
    </r>
  </si>
  <si>
    <r>
      <rPr>
        <rFont val="&quot;Helvetica Neue&quot;, Helvetica, Arial, sans-serif"/>
        <color rgb="FF1155CC"/>
        <sz val="11.0"/>
        <u/>
      </rPr>
      <t>Flappy (Japan).zip</t>
    </r>
  </si>
  <si>
    <r>
      <rPr>
        <rFont val="&quot;Helvetica Neue&quot;, Helvetica, Arial, sans-serif"/>
        <color rgb="FF1155CC"/>
        <sz val="11.0"/>
        <u/>
      </rPr>
      <t>Flappy Bat (World) (v1.0.0) (Demo) (Aftermarket) (Unl).zip</t>
    </r>
  </si>
  <si>
    <r>
      <rPr>
        <rFont val="&quot;Helvetica Neue&quot;, Helvetica, Arial, sans-serif"/>
        <color rgb="FF1155CC"/>
        <sz val="11.0"/>
        <u/>
      </rPr>
      <t>Flappy Bat (World) (v1.2.0) (Demo) (Aftermarket) (Unl).zip</t>
    </r>
  </si>
  <si>
    <r>
      <rPr>
        <rFont val="&quot;Helvetica Neue&quot;, Helvetica, Arial, sans-serif"/>
        <color rgb="FF1155CC"/>
        <sz val="11.0"/>
        <u/>
      </rPr>
      <t>Flappy Bat (World) (v1.3.0) (Demo) (Aftermarket) (Unl).zip</t>
    </r>
  </si>
  <si>
    <r>
      <rPr>
        <rFont val="&quot;Helvetica Neue&quot;, Helvetica, Arial, sans-serif"/>
        <color rgb="FF1155CC"/>
        <sz val="11.0"/>
        <u/>
      </rPr>
      <t>Flappy Bat (World) (v1.5.0) (Demo) (Aftermarket) (Unl).zip</t>
    </r>
  </si>
  <si>
    <r>
      <rPr>
        <rFont val="&quot;Helvetica Neue&quot;, Helvetica, Arial, sans-serif"/>
        <color rgb="FF1155CC"/>
        <sz val="11.0"/>
        <u/>
      </rPr>
      <t>Flappy Bird (World) (Easier) (Nioreh) (Aftermarket) (Unl).zip</t>
    </r>
  </si>
  <si>
    <r>
      <rPr>
        <rFont val="&quot;Helvetica Neue&quot;, Helvetica, Arial, sans-serif"/>
        <color rgb="FF1155CC"/>
        <sz val="11.0"/>
        <u/>
      </rPr>
      <t>Flappy Bird (World) (Nioreh) (Aftermarket) (Unl).zip</t>
    </r>
  </si>
  <si>
    <r>
      <rPr>
        <rFont val="&quot;Helvetica Neue&quot;, Helvetica, Arial, sans-serif"/>
        <color rgb="FF1155CC"/>
        <sz val="11.0"/>
        <u/>
      </rPr>
      <t>Flappy Bird (World) (jwarby) (Aftermarket) (Unl).zip</t>
    </r>
  </si>
  <si>
    <r>
      <rPr>
        <rFont val="&quot;Helvetica Neue&quot;, Helvetica, Arial, sans-serif"/>
        <color rgb="FF1155CC"/>
        <sz val="11.0"/>
        <u/>
      </rPr>
      <t>Flappy Jack (World) (NESDev 2016) (Aftermarket) (Unl).zip</t>
    </r>
  </si>
  <si>
    <r>
      <rPr>
        <rFont val="&quot;Helvetica Neue&quot;, Helvetica, Arial, sans-serif"/>
        <color rgb="FF1155CC"/>
        <sz val="11.0"/>
        <u/>
      </rPr>
      <t>Flea! (World) (Demo) (2020-02-23) (Aftermarket) (Unl).zip</t>
    </r>
  </si>
  <si>
    <r>
      <rPr>
        <rFont val="&quot;Helvetica Neue&quot;, Helvetica, Arial, sans-serif"/>
        <color rgb="FF1155CC"/>
        <sz val="11.0"/>
        <u/>
      </rPr>
      <t>Flea! (World) (Demo) (2020-09-19) (Aftermarket) (Unl).zip</t>
    </r>
  </si>
  <si>
    <r>
      <rPr>
        <rFont val="&quot;Helvetica Neue&quot;, Helvetica, Arial, sans-serif"/>
        <color rgb="FF1155CC"/>
        <sz val="11.0"/>
        <u/>
      </rPr>
      <t>Flea! (World) (Demo) (2021-02-19) (Aftermarket) (Unl).zip</t>
    </r>
  </si>
  <si>
    <r>
      <rPr>
        <rFont val="&quot;Helvetica Neue&quot;, Helvetica, Arial, sans-serif"/>
        <color rgb="FF1155CC"/>
        <sz val="11.0"/>
        <u/>
      </rPr>
      <t>Flea! (World) (Demo) (Byte-Off 2019) (Aftermarket) (Unl).zip</t>
    </r>
  </si>
  <si>
    <r>
      <rPr>
        <rFont val="&quot;Helvetica Neue&quot;, Helvetica, Arial, sans-serif"/>
        <color rgb="FF1155CC"/>
        <sz val="11.0"/>
        <u/>
      </rPr>
      <t>Flea! 2 (World) (KS03) (Demo) (Aftermarket) (Unl).zip</t>
    </r>
  </si>
  <si>
    <r>
      <rPr>
        <rFont val="&quot;Helvetica Neue&quot;, Helvetica, Arial, sans-serif"/>
        <color rgb="FF1155CC"/>
        <sz val="11.0"/>
        <u/>
      </rPr>
      <t>Flea! 2 (World) (KS04) (Demo) (Aftermarket) (Unl).zip</t>
    </r>
  </si>
  <si>
    <r>
      <rPr>
        <rFont val="&quot;Helvetica Neue&quot;, Helvetica, Arial, sans-serif"/>
        <color rgb="FF1155CC"/>
        <sz val="11.0"/>
        <u/>
      </rPr>
      <t>Fleet Commander (Japan).zip</t>
    </r>
  </si>
  <si>
    <r>
      <rPr>
        <rFont val="&quot;Helvetica Neue&quot;, Helvetica, Arial, sans-serif"/>
        <color rgb="FF1155CC"/>
        <sz val="11.0"/>
        <u/>
      </rPr>
      <t>Flies (Japan) (En) (Family BASIC) (Unl).zip</t>
    </r>
  </si>
  <si>
    <r>
      <rPr>
        <rFont val="&quot;Helvetica Neue&quot;, Helvetica, Arial, sans-serif"/>
        <color rgb="FF1155CC"/>
        <sz val="11.0"/>
        <u/>
      </rPr>
      <t>Flight of the Intruder (USA).zip</t>
    </r>
  </si>
  <si>
    <r>
      <rPr>
        <rFont val="&quot;Helvetica Neue&quot;, Helvetica, Arial, sans-serif"/>
        <color rgb="FF1155CC"/>
        <sz val="11.0"/>
        <u/>
      </rPr>
      <t>Flintstones, The - The Rescue of Dino &amp; Hoppy (Europe).zip</t>
    </r>
  </si>
  <si>
    <r>
      <rPr>
        <rFont val="&quot;Helvetica Neue&quot;, Helvetica, Arial, sans-serif"/>
        <color rgb="FF1155CC"/>
        <sz val="11.0"/>
        <u/>
      </rPr>
      <t>Flintstones, The - The Rescue of Dino &amp; Hoppy (Japan).zip</t>
    </r>
  </si>
  <si>
    <r>
      <rPr>
        <rFont val="&quot;Helvetica Neue&quot;, Helvetica, Arial, sans-serif"/>
        <color rgb="FF1155CC"/>
        <sz val="11.0"/>
        <u/>
      </rPr>
      <t>Flintstones, The - The Rescue of Dino &amp; Hoppy (USA).zip</t>
    </r>
  </si>
  <si>
    <r>
      <rPr>
        <rFont val="&quot;Helvetica Neue&quot;, Helvetica, Arial, sans-serif"/>
        <color rgb="FF1155CC"/>
        <sz val="11.0"/>
        <u/>
      </rPr>
      <t>Flintstones, The - The Surprise at Dinosaur Peak! (USA).zip</t>
    </r>
  </si>
  <si>
    <r>
      <rPr>
        <rFont val="&quot;Helvetica Neue&quot;, Helvetica, Arial, sans-serif"/>
        <color rgb="FF1155CC"/>
        <sz val="11.0"/>
        <u/>
      </rPr>
      <t>Flintstones, The - The Surprise at Dinosaur Peak (Europe).zip</t>
    </r>
  </si>
  <si>
    <r>
      <rPr>
        <rFont val="&quot;Helvetica Neue&quot;, Helvetica, Arial, sans-serif"/>
        <color rgb="FF1155CC"/>
        <sz val="11.0"/>
        <u/>
      </rPr>
      <t>Flipull - An Exciting Cube Game (Japan) (En) (Rev 1).zip</t>
    </r>
  </si>
  <si>
    <r>
      <rPr>
        <rFont val="&quot;Helvetica Neue&quot;, Helvetica, Arial, sans-serif"/>
        <color rgb="FF1155CC"/>
        <sz val="11.0"/>
        <u/>
      </rPr>
      <t>Flipull - An Exciting Cube Game (Japan) (En).zip</t>
    </r>
  </si>
  <si>
    <r>
      <rPr>
        <rFont val="&quot;Helvetica Neue&quot;, Helvetica, Arial, sans-serif"/>
        <color rgb="FF1155CC"/>
        <sz val="11.0"/>
        <u/>
      </rPr>
      <t>Fluffles and the Sock Thief! (World) (Demo) (Aftermarket) (Unl).zip</t>
    </r>
  </si>
  <si>
    <r>
      <rPr>
        <rFont val="&quot;Helvetica Neue&quot;, Helvetica, Arial, sans-serif"/>
        <color rgb="FF1155CC"/>
        <sz val="11.0"/>
        <u/>
      </rPr>
      <t>Fluffy Space Escape (World) (Aftermarket) (Unl).zip</t>
    </r>
  </si>
  <si>
    <r>
      <rPr>
        <rFont val="&quot;Helvetica Neue&quot;, Helvetica, Arial, sans-serif"/>
        <color rgb="FF1155CC"/>
        <sz val="11.0"/>
        <u/>
      </rPr>
      <t>Fly a Way (World) (Aftermarket) (Unl).zip</t>
    </r>
  </si>
  <si>
    <r>
      <rPr>
        <rFont val="&quot;Helvetica Neue&quot;, Helvetica, Arial, sans-serif"/>
        <color rgb="FF1155CC"/>
        <sz val="11.0"/>
        <u/>
      </rPr>
      <t>Flying Dragon - The Secret Scroll (USA).zip</t>
    </r>
  </si>
  <si>
    <r>
      <rPr>
        <rFont val="&quot;Helvetica Neue&quot;, Helvetica, Arial, sans-serif"/>
        <color rgb="FF1155CC"/>
        <sz val="11.0"/>
        <u/>
      </rPr>
      <t>Flying Hero (Japan).zip</t>
    </r>
  </si>
  <si>
    <r>
      <rPr>
        <rFont val="&quot;Helvetica Neue&quot;, Helvetica, Arial, sans-serif"/>
        <color rgb="FF1155CC"/>
        <sz val="11.0"/>
        <u/>
      </rPr>
      <t>Flying Warriors (USA) (Beta).zip</t>
    </r>
  </si>
  <si>
    <r>
      <rPr>
        <rFont val="&quot;Helvetica Neue&quot;, Helvetica, Arial, sans-serif"/>
        <color rgb="FF1155CC"/>
        <sz val="11.0"/>
        <u/>
      </rPr>
      <t>Flying Warriors (USA) (Virtual Console).zip</t>
    </r>
  </si>
  <si>
    <r>
      <rPr>
        <rFont val="&quot;Helvetica Neue&quot;, Helvetica, Arial, sans-serif"/>
        <color rgb="FF1155CC"/>
        <sz val="11.0"/>
        <u/>
      </rPr>
      <t>Flying Warriors (USA).zip</t>
    </r>
  </si>
  <si>
    <r>
      <rPr>
        <rFont val="&quot;Helvetica Neue&quot;, Helvetica, Arial, sans-serif"/>
        <color rgb="FF1155CC"/>
        <sz val="11.0"/>
        <u/>
      </rPr>
      <t>Foals Creek (World) (Ru) (Aftermarket) (Unl).zip</t>
    </r>
  </si>
  <si>
    <r>
      <rPr>
        <rFont val="&quot;Helvetica Neue&quot;, Helvetica, Arial, sans-serif"/>
        <color rgb="FF1155CC"/>
        <sz val="11.0"/>
        <u/>
      </rPr>
      <t>Food Fight (USA) (Atari Flashback) (Aftermarket) (Unl).zip</t>
    </r>
  </si>
  <si>
    <r>
      <rPr>
        <rFont val="&quot;Helvetica Neue&quot;, Helvetica, Arial, sans-serif"/>
        <color rgb="FF1155CC"/>
        <sz val="11.0"/>
        <u/>
      </rPr>
      <t>Foonfboarder (World) (Demo) (Byte-Off 2022) (Aftermarket) (Unl).zip</t>
    </r>
  </si>
  <si>
    <r>
      <rPr>
        <rFont val="&quot;Helvetica Neue&quot;, Helvetica, Arial, sans-serif"/>
        <color rgb="FF1155CC"/>
        <sz val="11.0"/>
        <u/>
      </rPr>
      <t>Forehead Block Guy (World) (NESDev 2011) (Aftermarket) (Unl).zip</t>
    </r>
  </si>
  <si>
    <r>
      <rPr>
        <rFont val="&quot;Helvetica Neue&quot;, Helvetica, Arial, sans-serif"/>
        <color rgb="FF1155CC"/>
        <sz val="11.0"/>
        <u/>
      </rPr>
      <t>Forgotten in Time (World) (Demo) (Byte-Off 2020) (Aftermarket) (Unl).zip</t>
    </r>
  </si>
  <si>
    <r>
      <rPr>
        <rFont val="&quot;Helvetica Neue&quot;, Helvetica, Arial, sans-serif"/>
        <color rgb="FF1155CC"/>
        <sz val="11.0"/>
        <u/>
      </rPr>
      <t>Formation Z (Japan) (Rev 1) (Virtual Console).zip</t>
    </r>
  </si>
  <si>
    <r>
      <rPr>
        <rFont val="&quot;Helvetica Neue&quot;, Helvetica, Arial, sans-serif"/>
        <color rgb="FF1155CC"/>
        <sz val="11.0"/>
        <u/>
      </rPr>
      <t>Formation Z (Japan) (Rev 1).zip</t>
    </r>
  </si>
  <si>
    <r>
      <rPr>
        <rFont val="&quot;Helvetica Neue&quot;, Helvetica, Arial, sans-serif"/>
        <color rgb="FF1155CC"/>
        <sz val="11.0"/>
        <u/>
      </rPr>
      <t>Formation Z (Japan).zip</t>
    </r>
  </si>
  <si>
    <r>
      <rPr>
        <rFont val="&quot;Helvetica Neue&quot;, Helvetica, Arial, sans-serif"/>
        <color rgb="FF1155CC"/>
        <sz val="11.0"/>
        <u/>
      </rPr>
      <t>Formula 1 Sensation (Europe).zip</t>
    </r>
  </si>
  <si>
    <r>
      <rPr>
        <rFont val="&quot;Helvetica Neue&quot;, Helvetica, Arial, sans-serif"/>
        <color rgb="FF1155CC"/>
        <sz val="11.0"/>
        <u/>
      </rPr>
      <t>Formula One - Built to Win (USA).zip</t>
    </r>
  </si>
  <si>
    <r>
      <rPr>
        <rFont val="&quot;Helvetica Neue&quot;, Helvetica, Arial, sans-serif"/>
        <color rgb="FF1155CC"/>
        <sz val="11.0"/>
        <u/>
      </rPr>
      <t>For the Birds VI (World) (Aftermarket) (Unl).zip</t>
    </r>
  </si>
  <si>
    <r>
      <rPr>
        <rFont val="&quot;Helvetica Neue&quot;, Helvetica, Arial, sans-serif"/>
        <color rgb="FF1155CC"/>
        <sz val="11.0"/>
        <u/>
      </rPr>
      <t>Fortuna (Russia) (Unl).zip</t>
    </r>
  </si>
  <si>
    <r>
      <rPr>
        <rFont val="&quot;Helvetica Neue&quot;, Helvetica, Arial, sans-serif"/>
        <color rgb="FF1155CC"/>
        <sz val="11.0"/>
        <u/>
      </rPr>
      <t>Four Players' Tennis (Europe).zip</t>
    </r>
  </si>
  <si>
    <r>
      <rPr>
        <rFont val="&quot;Helvetica Neue&quot;, Helvetica, Arial, sans-serif"/>
        <color rgb="FF1155CC"/>
        <sz val="11.0"/>
        <u/>
      </rPr>
      <t>Fox's Peter Pan &amp; the Pirates - The Revenge of Captain Hook (USA).zip</t>
    </r>
  </si>
  <si>
    <r>
      <rPr>
        <rFont val="&quot;Helvetica Neue&quot;, Helvetica, Arial, sans-serif"/>
        <color rgb="FF1155CC"/>
        <sz val="11.0"/>
        <u/>
      </rPr>
      <t>Fox Hunt (World) (Demo) (Byte-Off 2020) (Aftermarket) (Unl).zip</t>
    </r>
  </si>
  <si>
    <r>
      <rPr>
        <rFont val="&quot;Helvetica Neue&quot;, Helvetica, Arial, sans-serif"/>
        <color rgb="FF1155CC"/>
        <sz val="11.0"/>
        <u/>
      </rPr>
      <t>France 98 (Asia) (En) (Pirate).zip</t>
    </r>
  </si>
  <si>
    <r>
      <rPr>
        <rFont val="&quot;Helvetica Neue&quot;, Helvetica, Arial, sans-serif"/>
        <color rgb="FF1155CC"/>
        <sz val="11.0"/>
        <u/>
      </rPr>
      <t>Frankenstein - The Monster Returns (USA).zip</t>
    </r>
  </si>
  <si>
    <r>
      <rPr>
        <rFont val="&quot;Helvetica Neue&quot;, Helvetica, Arial, sans-serif"/>
        <color rgb="FF1155CC"/>
        <sz val="11.0"/>
        <u/>
      </rPr>
      <t>Free Fall (USA) (Proto) (Earlier).zip</t>
    </r>
  </si>
  <si>
    <r>
      <rPr>
        <rFont val="&quot;Helvetica Neue&quot;, Helvetica, Arial, sans-serif"/>
        <color rgb="FF1155CC"/>
        <sz val="11.0"/>
        <u/>
      </rPr>
      <t>Free Fall (USA) (Proto) (Later).zip</t>
    </r>
  </si>
  <si>
    <r>
      <rPr>
        <rFont val="&quot;Helvetica Neue&quot;, Helvetica, Arial, sans-serif"/>
        <color rgb="FF1155CC"/>
        <sz val="11.0"/>
        <u/>
      </rPr>
      <t>Freedom Force (USA) (Beta).zip</t>
    </r>
  </si>
  <si>
    <r>
      <rPr>
        <rFont val="&quot;Helvetica Neue&quot;, Helvetica, Arial, sans-serif"/>
        <color rgb="FF1155CC"/>
        <sz val="11.0"/>
        <u/>
      </rPr>
      <t>Freedom Force (USA).zip</t>
    </r>
  </si>
  <si>
    <r>
      <rPr>
        <rFont val="&quot;Helvetica Neue&quot;, Helvetica, Arial, sans-serif"/>
        <color rgb="FF1155CC"/>
        <sz val="11.0"/>
        <u/>
      </rPr>
      <t>Frenzy (World) (Aftermarket) (Unl).zip</t>
    </r>
  </si>
  <si>
    <r>
      <rPr>
        <rFont val="&quot;Helvetica Neue&quot;, Helvetica, Arial, sans-serif"/>
        <color rgb="FF1155CC"/>
        <sz val="11.0"/>
        <u/>
      </rPr>
      <t>Friday the 13th (USA).zip</t>
    </r>
  </si>
  <si>
    <r>
      <rPr>
        <rFont val="&quot;Helvetica Neue&quot;, Helvetica, Arial, sans-serif"/>
        <color rgb="FF1155CC"/>
        <sz val="11.0"/>
        <u/>
      </rPr>
      <t>Friday the 13th - Return to Camp Blood (World) (v1.52) (Aftermarket) (Unl).zip</t>
    </r>
  </si>
  <si>
    <r>
      <rPr>
        <rFont val="&quot;Helvetica Neue&quot;, Helvetica, Arial, sans-serif"/>
        <color rgb="FF1155CC"/>
        <sz val="11.0"/>
        <u/>
      </rPr>
      <t>Frog (World) (Aftermarket) (Unl).zip</t>
    </r>
  </si>
  <si>
    <r>
      <rPr>
        <rFont val="&quot;Helvetica Neue&quot;, Helvetica, Arial, sans-serif"/>
        <color rgb="FF1155CC"/>
        <sz val="11.0"/>
        <u/>
      </rPr>
      <t>Frog Adventure (World) (Demo) (2023-03-05) (Aftermarket) (Unl).zip</t>
    </r>
  </si>
  <si>
    <r>
      <rPr>
        <rFont val="&quot;Helvetica Neue&quot;, Helvetica, Arial, sans-serif"/>
        <color rgb="FF1155CC"/>
        <sz val="11.0"/>
        <u/>
      </rPr>
      <t>Frog Adventure (World) (Demo) (2023-03-07T001403) (Aftermarket) (Unl).zip</t>
    </r>
  </si>
  <si>
    <r>
      <rPr>
        <rFont val="&quot;Helvetica Neue&quot;, Helvetica, Arial, sans-serif"/>
        <color rgb="FF1155CC"/>
        <sz val="11.0"/>
        <u/>
      </rPr>
      <t>Frog Adventure (World) (Demo) (2023-03-07T001953) (Aftermarket) (Unl).zip</t>
    </r>
  </si>
  <si>
    <r>
      <rPr>
        <rFont val="&quot;Helvetica Neue&quot;, Helvetica, Arial, sans-serif"/>
        <color rgb="FF1155CC"/>
        <sz val="11.0"/>
        <u/>
      </rPr>
      <t>Frog Adventure (World) (Demo) (2023-04-08) (Aftermarket) (Unl).zip</t>
    </r>
  </si>
  <si>
    <r>
      <rPr>
        <rFont val="&quot;Helvetica Neue&quot;, Helvetica, Arial, sans-serif"/>
        <color rgb="FF1155CC"/>
        <sz val="11.0"/>
        <u/>
      </rPr>
      <t>From Below (World) (Aftermarket) (Unl).zip</t>
    </r>
  </si>
  <si>
    <r>
      <rPr>
        <rFont val="&quot;Helvetica Neue&quot;, Helvetica, Arial, sans-serif"/>
        <color rgb="FF1155CC"/>
        <sz val="11.0"/>
        <u/>
      </rPr>
      <t>Front Line (Japan).zip</t>
    </r>
  </si>
  <si>
    <r>
      <rPr>
        <rFont val="&quot;Helvetica Neue&quot;, Helvetica, Arial, sans-serif"/>
        <color rgb="FF1155CC"/>
        <sz val="11.0"/>
        <u/>
      </rPr>
      <t>Fruit Shinobi (World) (Aftermarket) (Unl).zip</t>
    </r>
  </si>
  <si>
    <r>
      <rPr>
        <rFont val="&quot;Helvetica Neue&quot;, Helvetica, Arial, sans-serif"/>
        <color rgb="FF1155CC"/>
        <sz val="11.0"/>
        <u/>
      </rPr>
      <t>Fudou Myouou Den (Japan).zip</t>
    </r>
  </si>
  <si>
    <r>
      <rPr>
        <rFont val="&quot;Helvetica Neue&quot;, Helvetica, Arial, sans-serif"/>
        <color rgb="FF1155CC"/>
        <sz val="11.0"/>
        <u/>
      </rPr>
      <t>Fujia Sanguo (China) (Aftermarket) (Unl).zip</t>
    </r>
  </si>
  <si>
    <r>
      <rPr>
        <rFont val="&quot;Helvetica Neue&quot;, Helvetica, Arial, sans-serif"/>
        <color rgb="FF1155CC"/>
        <sz val="11.0"/>
        <u/>
      </rPr>
      <t>Fujiya Famicasse Series 3 - Thinking Game Collection (Japan) (En) (Unl).zip</t>
    </r>
  </si>
  <si>
    <r>
      <rPr>
        <rFont val="&quot;Helvetica Neue&quot;, Helvetica, Arial, sans-serif"/>
        <color rgb="FF1155CC"/>
        <sz val="11.0"/>
        <u/>
      </rPr>
      <t>Fumo Yingxiong Chuan (China) (Aftermarket) (Unl).zip</t>
    </r>
  </si>
  <si>
    <r>
      <rPr>
        <rFont val="&quot;Helvetica Neue&quot;, Helvetica, Arial, sans-serif"/>
        <color rgb="FF1155CC"/>
        <sz val="11.0"/>
        <u/>
      </rPr>
      <t>Fun House (USA).zip</t>
    </r>
  </si>
  <si>
    <r>
      <rPr>
        <rFont val="&quot;Helvetica Neue&quot;, Helvetica, Arial, sans-serif"/>
        <color rgb="FF1155CC"/>
        <sz val="11.0"/>
        <u/>
      </rPr>
      <t>Funblaster Pak (Australia) (Unl).zip</t>
    </r>
  </si>
  <si>
    <r>
      <rPr>
        <rFont val="&quot;Helvetica Neue&quot;, Helvetica, Arial, sans-serif"/>
        <color rgb="FF1155CC"/>
        <sz val="11.0"/>
        <u/>
      </rPr>
      <t>Function (World) (En,Pl) (Aftermarket) (Unl).zip</t>
    </r>
  </si>
  <si>
    <r>
      <rPr>
        <rFont val="&quot;Helvetica Neue&quot;, Helvetica, Arial, sans-serif"/>
        <color rgb="FF1155CC"/>
        <sz val="11.0"/>
        <u/>
      </rPr>
      <t>Fushigi na Blobby - Blobania no Kiki (Japan).zip</t>
    </r>
  </si>
  <si>
    <r>
      <rPr>
        <rFont val="&quot;Helvetica Neue&quot;, Helvetica, Arial, sans-serif"/>
        <color rgb="FF1155CC"/>
        <sz val="11.0"/>
        <u/>
      </rPr>
      <t>Fushigi no Umi no Nadia (Japan).zip</t>
    </r>
  </si>
  <si>
    <r>
      <rPr>
        <rFont val="&quot;Helvetica Neue&quot;, Helvetica, Arial, sans-serif"/>
        <color rgb="FF1155CC"/>
        <sz val="11.0"/>
        <u/>
      </rPr>
      <t>Futebol (Brazil) (Unl).zip</t>
    </r>
  </si>
  <si>
    <r>
      <rPr>
        <rFont val="&quot;Helvetica Neue&quot;, Helvetica, Arial, sans-serif"/>
        <color rgb="FF1155CC"/>
        <sz val="11.0"/>
        <u/>
      </rPr>
      <t>Future Wars - Mirai Senshi Lios (Japan).zip</t>
    </r>
  </si>
  <si>
    <r>
      <rPr>
        <rFont val="&quot;Helvetica Neue&quot;, Helvetica, Arial, sans-serif"/>
        <color rgb="FF1155CC"/>
        <sz val="11.0"/>
        <u/>
      </rPr>
      <t>Fuzhou Coolboy 400-in-1 Real Game (World) (Aftermarket) (Pirate).zip</t>
    </r>
  </si>
  <si>
    <r>
      <rPr>
        <rFont val="&quot;Helvetica Neue&quot;, Helvetica, Arial, sans-serif"/>
        <color rgb="FF1155CC"/>
        <sz val="11.0"/>
        <u/>
      </rPr>
      <t>Fuzzical Fighter (Japan).zip</t>
    </r>
  </si>
  <si>
    <r>
      <rPr>
        <rFont val="&quot;Helvetica Neue&quot;, Helvetica, Arial, sans-serif"/>
        <color rgb="FF1155CC"/>
        <sz val="11.0"/>
        <u/>
      </rPr>
      <t>G.A.S. - Gas Attendant Simulator (World) (Aftermarket) (Unl).zip</t>
    </r>
  </si>
  <si>
    <r>
      <rPr>
        <rFont val="&quot;Helvetica Neue&quot;, Helvetica, Arial, sans-serif"/>
        <color rgb="FF1155CC"/>
        <sz val="11.0"/>
        <u/>
      </rPr>
      <t>G.I. Joe - A Real American Hero (USA).zip</t>
    </r>
  </si>
  <si>
    <r>
      <rPr>
        <rFont val="&quot;Helvetica Neue&quot;, Helvetica, Arial, sans-serif"/>
        <color rgb="FF1155CC"/>
        <sz val="11.0"/>
        <u/>
      </rPr>
      <t>G.I. Joe - A Real American Hero - The Atlantis Factor (USA) (Beta).zip</t>
    </r>
  </si>
  <si>
    <r>
      <rPr>
        <rFont val="&quot;Helvetica Neue&quot;, Helvetica, Arial, sans-serif"/>
        <color rgb="FF1155CC"/>
        <sz val="11.0"/>
        <u/>
      </rPr>
      <t>G.I. Joe - The Atlantis Factor (USA).zip</t>
    </r>
  </si>
  <si>
    <r>
      <rPr>
        <rFont val="&quot;Helvetica Neue&quot;, Helvetica, Arial, sans-serif"/>
        <color rgb="FF1155CC"/>
        <sz val="11.0"/>
        <u/>
      </rPr>
      <t>GLK Dance (China) (En) (Pirate).zip</t>
    </r>
  </si>
  <si>
    <r>
      <rPr>
        <rFont val="&quot;Helvetica Neue&quot;, Helvetica, Arial, sans-serif"/>
        <color rgb="FF1155CC"/>
        <sz val="11.0"/>
        <u/>
      </rPr>
      <t>Gaiapolis (Asia) (En) (Pirate).zip</t>
    </r>
  </si>
  <si>
    <r>
      <rPr>
        <rFont val="&quot;Helvetica Neue&quot;, Helvetica, Arial, sans-serif"/>
        <color rgb="FF1155CC"/>
        <sz val="11.0"/>
        <u/>
      </rPr>
      <t>Galactic Ascension (USA) (Aftermarket) (Unl).zip</t>
    </r>
  </si>
  <si>
    <r>
      <rPr>
        <rFont val="&quot;Helvetica Neue&quot;, Helvetica, Arial, sans-serif"/>
        <color rgb="FF1155CC"/>
        <sz val="11.0"/>
        <u/>
      </rPr>
      <t>Galactic Crusader (Asia) (En) (Unl).zip</t>
    </r>
  </si>
  <si>
    <r>
      <rPr>
        <rFont val="&quot;Helvetica Neue&quot;, Helvetica, Arial, sans-serif"/>
        <color rgb="FF1155CC"/>
        <sz val="11.0"/>
        <u/>
      </rPr>
      <t>Galactic Crusader (USA) (Unl).zip</t>
    </r>
  </si>
  <si>
    <r>
      <rPr>
        <rFont val="&quot;Helvetica Neue&quot;, Helvetica, Arial, sans-serif"/>
        <color rgb="FF1155CC"/>
        <sz val="11.0"/>
        <u/>
      </rPr>
      <t>Galaga (Asia) (En) (LA25) (Pirate).zip</t>
    </r>
  </si>
  <si>
    <r>
      <rPr>
        <rFont val="&quot;Helvetica Neue&quot;, Helvetica, Arial, sans-serif"/>
        <color rgb="FF1155CC"/>
        <sz val="11.0"/>
        <u/>
      </rPr>
      <t>Galaga (Europe).zip</t>
    </r>
  </si>
  <si>
    <r>
      <rPr>
        <rFont val="&quot;Helvetica Neue&quot;, Helvetica, Arial, sans-serif"/>
        <color rgb="FF1155CC"/>
        <sz val="11.0"/>
        <u/>
      </rPr>
      <t>Galaga (Japan).zip</t>
    </r>
  </si>
  <si>
    <r>
      <rPr>
        <rFont val="&quot;Helvetica Neue&quot;, Helvetica, Arial, sans-serif"/>
        <color rgb="FF1155CC"/>
        <sz val="11.0"/>
        <u/>
      </rPr>
      <t>Galaga (World) (Namcot Collection, Namco Museum Archives Vol 2).zip</t>
    </r>
  </si>
  <si>
    <r>
      <rPr>
        <rFont val="&quot;Helvetica Neue&quot;, Helvetica, Arial, sans-serif"/>
        <color rgb="FF1155CC"/>
        <sz val="11.0"/>
        <u/>
      </rPr>
      <t>Galaga - Demons of Death (USA).zip</t>
    </r>
  </si>
  <si>
    <r>
      <rPr>
        <rFont val="&quot;Helvetica Neue&quot;, Helvetica, Arial, sans-serif"/>
        <color rgb="FF1155CC"/>
        <sz val="11.0"/>
        <u/>
      </rPr>
      <t>Galaxian (Japan) (Rev 1).zip</t>
    </r>
  </si>
  <si>
    <r>
      <rPr>
        <rFont val="&quot;Helvetica Neue&quot;, Helvetica, Arial, sans-serif"/>
        <color rgb="FF1155CC"/>
        <sz val="11.0"/>
        <u/>
      </rPr>
      <t>Galaxian (Japan).zip</t>
    </r>
  </si>
  <si>
    <r>
      <rPr>
        <rFont val="&quot;Helvetica Neue&quot;, Helvetica, Arial, sans-serif"/>
        <color rgb="FF1155CC"/>
        <sz val="11.0"/>
        <u/>
      </rPr>
      <t>Galaxian (World) (Namcot Collection, Namco Museum Archives Vol 1).zip</t>
    </r>
  </si>
  <si>
    <r>
      <rPr>
        <rFont val="&quot;Helvetica Neue&quot;, Helvetica, Arial, sans-serif"/>
        <color rgb="FF1155CC"/>
        <sz val="11.0"/>
        <u/>
      </rPr>
      <t>Galaxxon - The Third War (World) (Aftermarket) (Unl).zip</t>
    </r>
  </si>
  <si>
    <r>
      <rPr>
        <rFont val="&quot;Helvetica Neue&quot;, Helvetica, Arial, sans-serif"/>
        <color rgb="FF1155CC"/>
        <sz val="11.0"/>
        <u/>
      </rPr>
      <t>Galaxy 5000 - Racing in the 51st Century (Europe).zip</t>
    </r>
  </si>
  <si>
    <r>
      <rPr>
        <rFont val="&quot;Helvetica Neue&quot;, Helvetica, Arial, sans-serif"/>
        <color rgb="FF1155CC"/>
        <sz val="11.0"/>
        <u/>
      </rPr>
      <t>Galaxy 5000 - Racing in the 51st Century (USA) (Beta 1).zip</t>
    </r>
  </si>
  <si>
    <r>
      <rPr>
        <rFont val="&quot;Helvetica Neue&quot;, Helvetica, Arial, sans-serif"/>
        <color rgb="FF1155CC"/>
        <sz val="11.0"/>
        <u/>
      </rPr>
      <t>Galaxy 5000 - Racing in the 51st Century (USA) (Beta 2).zip</t>
    </r>
  </si>
  <si>
    <r>
      <rPr>
        <rFont val="&quot;Helvetica Neue&quot;, Helvetica, Arial, sans-serif"/>
        <color rgb="FF1155CC"/>
        <sz val="11.0"/>
        <u/>
      </rPr>
      <t>Galaxy 5000 - Racing in the 51st Century (USA).zip</t>
    </r>
  </si>
  <si>
    <r>
      <rPr>
        <rFont val="&quot;Helvetica Neue&quot;, Helvetica, Arial, sans-serif"/>
        <color rgb="FF1155CC"/>
        <sz val="11.0"/>
        <u/>
      </rPr>
      <t>Galf (World) (Aftermarket) (Unl).zip</t>
    </r>
  </si>
  <si>
    <r>
      <rPr>
        <rFont val="&quot;Helvetica Neue&quot;, Helvetica, Arial, sans-serif"/>
        <color rgb="FF1155CC"/>
        <sz val="11.0"/>
        <u/>
      </rPr>
      <t>Gambler Jiko Chuushinha (Japan).zip</t>
    </r>
  </si>
  <si>
    <r>
      <rPr>
        <rFont val="&quot;Helvetica Neue&quot;, Helvetica, Arial, sans-serif"/>
        <color rgb="FF1155CC"/>
        <sz val="11.0"/>
        <u/>
      </rPr>
      <t>Gambler Jiko Chuushinha 2 (Japan).zip</t>
    </r>
  </si>
  <si>
    <r>
      <rPr>
        <rFont val="&quot;Helvetica Neue&quot;, Helvetica, Arial, sans-serif"/>
        <color rgb="FF1155CC"/>
        <sz val="11.0"/>
        <u/>
      </rPr>
      <t>Game 500-in-1 (World) (Aftermarket) (Pirate).zip</t>
    </r>
  </si>
  <si>
    <r>
      <rPr>
        <rFont val="&quot;Helvetica Neue&quot;, Helvetica, Arial, sans-serif"/>
        <color rgb="FF1155CC"/>
        <sz val="11.0"/>
        <u/>
      </rPr>
      <t>Game Designer Yousei Soft - Dezaemon (Japan).zip</t>
    </r>
  </si>
  <si>
    <r>
      <rPr>
        <rFont val="&quot;Helvetica Neue&quot;, Helvetica, Arial, sans-serif"/>
        <color rgb="FF1155CC"/>
        <sz val="11.0"/>
        <u/>
      </rPr>
      <t>GameOnExpo Retro Championships 2015 (World) (Aftermarket) (Unl).zip</t>
    </r>
  </si>
  <si>
    <r>
      <rPr>
        <rFont val="&quot;Helvetica Neue&quot;, Helvetica, Arial, sans-serif"/>
        <color rgb="FF1155CC"/>
        <sz val="11.0"/>
        <u/>
      </rPr>
      <t>Game Paks - 4 Games in 1 (Asia) (En) (NC-80) (Pirate).zip</t>
    </r>
  </si>
  <si>
    <r>
      <rPr>
        <rFont val="&quot;Helvetica Neue&quot;, Helvetica, Arial, sans-serif"/>
        <color rgb="FF1155CC"/>
        <sz val="11.0"/>
        <u/>
      </rPr>
      <t>Game Party (Japan).zip</t>
    </r>
  </si>
  <si>
    <r>
      <rPr>
        <rFont val="&quot;Helvetica Neue&quot;, Helvetica, Arial, sans-serif"/>
        <color rgb="FF1155CC"/>
        <sz val="11.0"/>
        <u/>
      </rPr>
      <t>Ganbare Goemon! - Karakuri Douchuu (Japan) (Virtual Console).zip</t>
    </r>
  </si>
  <si>
    <r>
      <rPr>
        <rFont val="&quot;Helvetica Neue&quot;, Helvetica, Arial, sans-serif"/>
        <color rgb="FF1155CC"/>
        <sz val="11.0"/>
        <u/>
      </rPr>
      <t>Ganbare Goemon! - Karakuri Douchuu (Japan).zip</t>
    </r>
  </si>
  <si>
    <r>
      <rPr>
        <rFont val="&quot;Helvetica Neue&quot;, Helvetica, Arial, sans-serif"/>
        <color rgb="FF1155CC"/>
        <sz val="11.0"/>
        <u/>
      </rPr>
      <t>Ganbare Goemon 2 (Japan) (Virtual Console).zip</t>
    </r>
  </si>
  <si>
    <r>
      <rPr>
        <rFont val="&quot;Helvetica Neue&quot;, Helvetica, Arial, sans-serif"/>
        <color rgb="FF1155CC"/>
        <sz val="11.0"/>
        <u/>
      </rPr>
      <t>Ganbare Goemon 2 (Japan).zip</t>
    </r>
  </si>
  <si>
    <r>
      <rPr>
        <rFont val="&quot;Helvetica Neue&quot;, Helvetica, Arial, sans-serif"/>
        <color rgb="FF1155CC"/>
        <sz val="11.0"/>
        <u/>
      </rPr>
      <t>Ganbare Goemon Gaiden - Kieta Ougon Kiseru (Japan) (Rev 1) (Virtual Console).zip</t>
    </r>
  </si>
  <si>
    <r>
      <rPr>
        <rFont val="&quot;Helvetica Neue&quot;, Helvetica, Arial, sans-serif"/>
        <color rgb="FF1155CC"/>
        <sz val="11.0"/>
        <u/>
      </rPr>
      <t>Ganbare Goemon Gaiden - Kieta Ougon Kiseru (Japan) (Rev 1).zip</t>
    </r>
  </si>
  <si>
    <r>
      <rPr>
        <rFont val="&quot;Helvetica Neue&quot;, Helvetica, Arial, sans-serif"/>
        <color rgb="FF1155CC"/>
        <sz val="11.0"/>
        <u/>
      </rPr>
      <t>Ganbare Goemon Gaiden - Kieta Ougon Kiseru (Japan).zip</t>
    </r>
  </si>
  <si>
    <r>
      <rPr>
        <rFont val="&quot;Helvetica Neue&quot;, Helvetica, Arial, sans-serif"/>
        <color rgb="FF1155CC"/>
        <sz val="11.0"/>
        <u/>
      </rPr>
      <t>Ganbare Goemon Gaiden 2 - Tenka no Zaihou (Japan).zip</t>
    </r>
  </si>
  <si>
    <r>
      <rPr>
        <rFont val="&quot;Helvetica Neue&quot;, Helvetica, Arial, sans-serif"/>
        <color rgb="FF1155CC"/>
        <sz val="11.0"/>
        <u/>
      </rPr>
      <t>Ganbare Pennant Race! (Japan).zip</t>
    </r>
  </si>
  <si>
    <r>
      <rPr>
        <rFont val="&quot;Helvetica Neue&quot;, Helvetica, Arial, sans-serif"/>
        <color rgb="FF1155CC"/>
        <sz val="11.0"/>
        <u/>
      </rPr>
      <t>Ganso Saiyuuki - Super Monkey Daibouken (Japan).zip</t>
    </r>
  </si>
  <si>
    <r>
      <rPr>
        <rFont val="&quot;Helvetica Neue&quot;, Helvetica, Arial, sans-serif"/>
        <color rgb="FF1155CC"/>
        <sz val="11.0"/>
        <u/>
      </rPr>
      <t>Gaoda Qishi Wuyu 2 - Guang Zhi Qishi (China) (Aftermarket) (Pirate).zip</t>
    </r>
  </si>
  <si>
    <r>
      <rPr>
        <rFont val="&quot;Helvetica Neue&quot;, Helvetica, Arial, sans-serif"/>
        <color rgb="FF1155CC"/>
        <sz val="11.0"/>
        <u/>
      </rPr>
      <t>Gaoda Zhi Qishi Wuyu I (China) (Aftermarket) (Pirate).zip</t>
    </r>
  </si>
  <si>
    <r>
      <rPr>
        <rFont val="&quot;Helvetica Neue&quot;, Helvetica, Arial, sans-serif"/>
        <color rgb="FF1155CC"/>
        <sz val="11.0"/>
        <u/>
      </rPr>
      <t>Gardman (Asia) (Zh) (Unl).zip</t>
    </r>
  </si>
  <si>
    <r>
      <rPr>
        <rFont val="&quot;Helvetica Neue&quot;, Helvetica, Arial, sans-serif"/>
        <color rgb="FF1155CC"/>
        <sz val="11.0"/>
        <u/>
      </rPr>
      <t>Garfield no Isshukan (Japan) (En) (Beta 2).zip</t>
    </r>
  </si>
  <si>
    <r>
      <rPr>
        <rFont val="&quot;Helvetica Neue&quot;, Helvetica, Arial, sans-serif"/>
        <color rgb="FF1155CC"/>
        <sz val="11.0"/>
        <u/>
      </rPr>
      <t>Garfield no Isshukan (Japan) (En) (v0.9) (Beta 1).zip</t>
    </r>
  </si>
  <si>
    <r>
      <rPr>
        <rFont val="&quot;Helvetica Neue&quot;, Helvetica, Arial, sans-serif"/>
        <color rgb="FF1155CC"/>
        <sz val="11.0"/>
        <u/>
      </rPr>
      <t>Garfield no Isshukan (Japan) (En).zip</t>
    </r>
  </si>
  <si>
    <r>
      <rPr>
        <rFont val="&quot;Helvetica Neue&quot;, Helvetica, Arial, sans-serif"/>
        <color rgb="FF1155CC"/>
        <sz val="11.0"/>
        <u/>
      </rPr>
      <t>Gargoyle's Quest II (Europe).zip</t>
    </r>
  </si>
  <si>
    <r>
      <rPr>
        <rFont val="&quot;Helvetica Neue&quot;, Helvetica, Arial, sans-serif"/>
        <color rgb="FF1155CC"/>
        <sz val="11.0"/>
        <u/>
      </rPr>
      <t>Gargoyle's Quest II (USA).zip</t>
    </r>
  </si>
  <si>
    <r>
      <rPr>
        <rFont val="&quot;Helvetica Neue&quot;, Helvetica, Arial, sans-serif"/>
        <color rgb="FF1155CC"/>
        <sz val="11.0"/>
        <u/>
      </rPr>
      <t>Garou Densetsu 2 (Asia) (Cony Soft) (Pirate).zip</t>
    </r>
  </si>
  <si>
    <r>
      <rPr>
        <rFont val="&quot;Helvetica Neue&quot;, Helvetica, Arial, sans-serif"/>
        <color rgb="FF1155CC"/>
        <sz val="11.0"/>
        <u/>
      </rPr>
      <t>Garou Densetsu 2 (Asia) (Unknown) (Pirate).zip</t>
    </r>
  </si>
  <si>
    <r>
      <rPr>
        <rFont val="&quot;Helvetica Neue&quot;, Helvetica, Arial, sans-serif"/>
        <color rgb="FF1155CC"/>
        <sz val="11.0"/>
        <u/>
      </rPr>
      <t>Garou Densetsu Special (Asia) (Gouder) (Pirate).zip</t>
    </r>
  </si>
  <si>
    <r>
      <rPr>
        <rFont val="&quot;Helvetica Neue&quot;, Helvetica, Arial, sans-serif"/>
        <color rgb="FF1155CC"/>
        <sz val="11.0"/>
        <u/>
      </rPr>
      <t>Garou Densetsu Special (Asia) (Ka Sheng) (Pirate).zip</t>
    </r>
  </si>
  <si>
    <r>
      <rPr>
        <rFont val="&quot;Helvetica Neue&quot;, Helvetica, Arial, sans-serif"/>
        <color rgb="FF1155CC"/>
        <sz val="11.0"/>
        <u/>
      </rPr>
      <t>Garry Kitchen's Battletank (USA).zip</t>
    </r>
  </si>
  <si>
    <r>
      <rPr>
        <rFont val="&quot;Helvetica Neue&quot;, Helvetica, Arial, sans-serif"/>
        <color rgb="FF1155CC"/>
        <sz val="11.0"/>
        <u/>
      </rPr>
      <t>Gauntlet (USA) (Unl).zip</t>
    </r>
  </si>
  <si>
    <r>
      <rPr>
        <rFont val="&quot;Helvetica Neue&quot;, Helvetica, Arial, sans-serif"/>
        <color rgb="FF1155CC"/>
        <sz val="11.0"/>
        <u/>
      </rPr>
      <t>Gauntlet (USA).zip</t>
    </r>
  </si>
  <si>
    <r>
      <rPr>
        <rFont val="&quot;Helvetica Neue&quot;, Helvetica, Arial, sans-serif"/>
        <color rgb="FF1155CC"/>
        <sz val="11.0"/>
        <u/>
      </rPr>
      <t>Gauntlet II (Europe).zip</t>
    </r>
  </si>
  <si>
    <r>
      <rPr>
        <rFont val="&quot;Helvetica Neue&quot;, Helvetica, Arial, sans-serif"/>
        <color rgb="FF1155CC"/>
        <sz val="11.0"/>
        <u/>
      </rPr>
      <t>Gauntlet II (USA).zip</t>
    </r>
  </si>
  <si>
    <r>
      <rPr>
        <rFont val="&quot;Helvetica Neue&quot;, Helvetica, Arial, sans-serif"/>
        <color rgb="FF1155CC"/>
        <sz val="11.0"/>
        <u/>
      </rPr>
      <t>Gedou Qilongzhu (China) (Aftermarket) (Pirate).zip</t>
    </r>
  </si>
  <si>
    <r>
      <rPr>
        <rFont val="&quot;Helvetica Neue&quot;, Helvetica, Arial, sans-serif"/>
        <color rgb="FF1155CC"/>
        <sz val="11.0"/>
        <u/>
      </rPr>
      <t>Gegege no Kitarou - Youkai Daimakyou (Japan) (Beta).zip</t>
    </r>
  </si>
  <si>
    <r>
      <rPr>
        <rFont val="&quot;Helvetica Neue&quot;, Helvetica, Arial, sans-serif"/>
        <color rgb="FF1155CC"/>
        <sz val="11.0"/>
        <u/>
      </rPr>
      <t>Gegege no Kitarou - Youkai Daimakyou (Japan).zip</t>
    </r>
  </si>
  <si>
    <r>
      <rPr>
        <rFont val="&quot;Helvetica Neue&quot;, Helvetica, Arial, sans-serif"/>
        <color rgb="FF1155CC"/>
        <sz val="11.0"/>
        <u/>
      </rPr>
      <t>Gegege no Kitarou 2 - Youkai Gundan no Chousen (Japan).zip</t>
    </r>
  </si>
  <si>
    <r>
      <rPr>
        <rFont val="&quot;Helvetica Neue&quot;, Helvetica, Arial, sans-serif"/>
        <color rgb="FF1155CC"/>
        <sz val="11.0"/>
        <u/>
      </rPr>
      <t>Geimos (Japan).zip</t>
    </r>
  </si>
  <si>
    <r>
      <rPr>
        <rFont val="&quot;Helvetica Neue&quot;, Helvetica, Arial, sans-serif"/>
        <color rgb="FF1155CC"/>
        <sz val="11.0"/>
        <u/>
      </rPr>
      <t>Gekikame Ninja Den (Japan) (The Cowabunga Collection).zip</t>
    </r>
  </si>
  <si>
    <r>
      <rPr>
        <rFont val="&quot;Helvetica Neue&quot;, Helvetica, Arial, sans-serif"/>
        <color rgb="FF1155CC"/>
        <sz val="11.0"/>
        <u/>
      </rPr>
      <t>Gekikame Ninja Den (Japan) (Virtual Console).zip</t>
    </r>
  </si>
  <si>
    <r>
      <rPr>
        <rFont val="&quot;Helvetica Neue&quot;, Helvetica, Arial, sans-serif"/>
        <color rgb="FF1155CC"/>
        <sz val="11.0"/>
        <u/>
      </rPr>
      <t>Gekikame Ninja Den (Japan).zip</t>
    </r>
  </si>
  <si>
    <r>
      <rPr>
        <rFont val="&quot;Helvetica Neue&quot;, Helvetica, Arial, sans-serif"/>
        <color rgb="FF1155CC"/>
        <sz val="11.0"/>
        <u/>
      </rPr>
      <t>Gekitotsu Yonku Battle (Japan).zip</t>
    </r>
  </si>
  <si>
    <r>
      <rPr>
        <rFont val="&quot;Helvetica Neue&quot;, Helvetica, Arial, sans-serif"/>
        <color rgb="FF1155CC"/>
        <sz val="11.0"/>
        <u/>
      </rPr>
      <t>Gekitou Pro Wrestling!! - Toukon Densetsu (Japan).zip</t>
    </r>
  </si>
  <si>
    <r>
      <rPr>
        <rFont val="&quot;Helvetica Neue&quot;, Helvetica, Arial, sans-serif"/>
        <color rgb="FF1155CC"/>
        <sz val="11.0"/>
        <u/>
      </rPr>
      <t>Gekitou Stadium!! (Japan).zip</t>
    </r>
  </si>
  <si>
    <r>
      <rPr>
        <rFont val="&quot;Helvetica Neue&quot;, Helvetica, Arial, sans-serif"/>
        <color rgb="FF1155CC"/>
        <sz val="11.0"/>
        <u/>
      </rPr>
      <t>Gelunbu Maoxianji (China) (Bensheng) (Pirate).zip</t>
    </r>
  </si>
  <si>
    <r>
      <rPr>
        <rFont val="&quot;Helvetica Neue&quot;, Helvetica, Arial, sans-serif"/>
        <color rgb="FF1155CC"/>
        <sz val="11.0"/>
        <u/>
      </rPr>
      <t>Gelunbu Zhuan (China) (Waixing) (FS006) (Pirate).zip</t>
    </r>
  </si>
  <si>
    <r>
      <rPr>
        <rFont val="&quot;Helvetica Neue&quot;, Helvetica, Arial, sans-serif"/>
        <color rgb="FF1155CC"/>
        <sz val="11.0"/>
        <u/>
      </rPr>
      <t>Gelunbu Zhuan (China) (Waixing) (FS303) (Aftermarket) (Pirate).zip</t>
    </r>
  </si>
  <si>
    <r>
      <rPr>
        <rFont val="&quot;Helvetica Neue&quot;, Helvetica, Arial, sans-serif"/>
        <color rgb="FF1155CC"/>
        <sz val="11.0"/>
        <u/>
      </rPr>
      <t>GemVenture (USA) (Beta) (Aftermarket) (Unl).zip</t>
    </r>
  </si>
  <si>
    <r>
      <rPr>
        <rFont val="&quot;Helvetica Neue&quot;, Helvetica, Arial, sans-serif"/>
        <color rgb="FF1155CC"/>
        <sz val="11.0"/>
        <u/>
      </rPr>
      <t>Gemfire (USA).zip</t>
    </r>
  </si>
  <si>
    <r>
      <rPr>
        <rFont val="&quot;Helvetica Neue&quot;, Helvetica, Arial, sans-serif"/>
        <color rgb="FF1155CC"/>
        <sz val="11.0"/>
        <u/>
      </rPr>
      <t>Geminim (World) (Demo) (Earlier) (Aftermarket) (Unl).zip</t>
    </r>
  </si>
  <si>
    <r>
      <rPr>
        <rFont val="&quot;Helvetica Neue&quot;, Helvetica, Arial, sans-serif"/>
        <color rgb="FF1155CC"/>
        <sz val="11.0"/>
        <u/>
      </rPr>
      <t>Geminim (World) (v0.980) (Demo) (Aftermarket) (Unl).zip</t>
    </r>
  </si>
  <si>
    <r>
      <rPr>
        <rFont val="&quot;Helvetica Neue&quot;, Helvetica, Arial, sans-serif"/>
        <color rgb="FF1155CC"/>
        <sz val="11.0"/>
        <u/>
      </rPr>
      <t>Geminim (World) (v0.990) (Demo) (Aftermarket) (Unl).zip</t>
    </r>
  </si>
  <si>
    <r>
      <rPr>
        <rFont val="&quot;Helvetica Neue&quot;, Helvetica, Arial, sans-serif"/>
        <color rgb="FF1155CC"/>
        <sz val="11.0"/>
        <u/>
      </rPr>
      <t>Genghis Khan (USA).zip</t>
    </r>
  </si>
  <si>
    <r>
      <rPr>
        <rFont val="&quot;Helvetica Neue&quot;, Helvetica, Arial, sans-serif"/>
        <color rgb="FF1155CC"/>
        <sz val="11.0"/>
        <u/>
      </rPr>
      <t>Genpei Touma Den - Computer Boardgame (Japan).zip</t>
    </r>
  </si>
  <si>
    <r>
      <rPr>
        <rFont val="&quot;Helvetica Neue&quot;, Helvetica, Arial, sans-serif"/>
        <color rgb="FF1155CC"/>
        <sz val="11.0"/>
        <u/>
      </rPr>
      <t>George Foreman's KO Boxing (Europe).zip</t>
    </r>
  </si>
  <si>
    <r>
      <rPr>
        <rFont val="&quot;Helvetica Neue&quot;, Helvetica, Arial, sans-serif"/>
        <color rgb="FF1155CC"/>
        <sz val="11.0"/>
        <u/>
      </rPr>
      <t>George Foreman's KO Boxing (USA).zip</t>
    </r>
  </si>
  <si>
    <r>
      <rPr>
        <rFont val="&quot;Helvetica Neue&quot;, Helvetica, Arial, sans-serif"/>
        <color rgb="FF1155CC"/>
        <sz val="11.0"/>
        <u/>
      </rPr>
      <t>Germ Squashers (USA) (Aftermarket) (Unl).zip</t>
    </r>
  </si>
  <si>
    <r>
      <rPr>
        <rFont val="&quot;Helvetica Neue&quot;, Helvetica, Arial, sans-serif"/>
        <color rgb="FF1155CC"/>
        <sz val="11.0"/>
        <u/>
      </rPr>
      <t>Gesture Test for Power Pad (World) (Demo) (Program) (Aftermarket) (Unl).zip</t>
    </r>
  </si>
  <si>
    <r>
      <rPr>
        <rFont val="&quot;Helvetica Neue&quot;, Helvetica, Arial, sans-serif"/>
        <color rgb="FF1155CC"/>
        <sz val="11.0"/>
        <u/>
      </rPr>
      <t>Get It! (World) (Aftermarket) (Unl).zip</t>
    </r>
  </si>
  <si>
    <r>
      <rPr>
        <rFont val="&quot;Helvetica Neue&quot;, Helvetica, Arial, sans-serif"/>
        <color rgb="FF1155CC"/>
        <sz val="11.0"/>
        <u/>
      </rPr>
      <t>Get It Together! (World) (Aftermarket) (Unl).zip</t>
    </r>
  </si>
  <si>
    <r>
      <rPr>
        <rFont val="&quot;Helvetica Neue&quot;, Helvetica, Arial, sans-serif"/>
        <color rgb="FF1155CC"/>
        <sz val="11.0"/>
        <u/>
      </rPr>
      <t>Get It Together! (World) (Demo) (2022-08-26) (Aftermarket) (Unl).zip</t>
    </r>
  </si>
  <si>
    <r>
      <rPr>
        <rFont val="&quot;Helvetica Neue&quot;, Helvetica, Arial, sans-serif"/>
        <color rgb="FF1155CC"/>
        <sz val="11.0"/>
        <u/>
      </rPr>
      <t>Get It Together! (World) (Demo) (2022-09-18) (Byte-Off 2022) (Aftermarket) (Unl).zip</t>
    </r>
  </si>
  <si>
    <r>
      <rPr>
        <rFont val="&quot;Helvetica Neue&quot;, Helvetica, Arial, sans-serif"/>
        <color rgb="FF1155CC"/>
        <sz val="11.0"/>
        <u/>
      </rPr>
      <t>Get It Together! (World) (Demo) (2023-07-09) (Aftermarket) (Unl).zip</t>
    </r>
  </si>
  <si>
    <r>
      <rPr>
        <rFont val="&quot;Helvetica Neue&quot;, Helvetica, Arial, sans-serif"/>
        <color rgb="FF1155CC"/>
        <sz val="11.0"/>
        <u/>
      </rPr>
      <t>Get It Together! (World) (Demo) (2023-08-03) (Aftermarket) (Unl).zip</t>
    </r>
  </si>
  <si>
    <r>
      <rPr>
        <rFont val="&quot;Helvetica Neue&quot;, Helvetica, Arial, sans-serif"/>
        <color rgb="FF1155CC"/>
        <sz val="11.0"/>
        <u/>
      </rPr>
      <t>Get It Together! (World) (Demo) (2023-08-04) (Aftermarket) (Unl).zip</t>
    </r>
  </si>
  <si>
    <r>
      <rPr>
        <rFont val="&quot;Helvetica Neue&quot;, Helvetica, Arial, sans-serif"/>
        <color rgb="FF1155CC"/>
        <sz val="11.0"/>
        <u/>
      </rPr>
      <t>Get It Together! (World) (Demo) (2023-08-09) (Aftermarket) (Unl).zip</t>
    </r>
  </si>
  <si>
    <r>
      <rPr>
        <rFont val="&quot;Helvetica Neue&quot;, Helvetica, Arial, sans-serif"/>
        <color rgb="FF1155CC"/>
        <sz val="11.0"/>
        <u/>
      </rPr>
      <t>Getsu Fuuma Den (Asia) (Ja) (Kaiser) (KS-7021A) (Pirate).zip</t>
    </r>
  </si>
  <si>
    <r>
      <rPr>
        <rFont val="&quot;Helvetica Neue&quot;, Helvetica, Arial, sans-serif"/>
        <color rgb="FF1155CC"/>
        <sz val="11.0"/>
        <u/>
      </rPr>
      <t>Getsu Fuuma Den (Japan) (Beta).zip</t>
    </r>
  </si>
  <si>
    <r>
      <rPr>
        <rFont val="&quot;Helvetica Neue&quot;, Helvetica, Arial, sans-serif"/>
        <color rgb="FF1155CC"/>
        <sz val="11.0"/>
        <u/>
      </rPr>
      <t>Getsu Fuuma Den (Japan) (Steam).zip</t>
    </r>
  </si>
  <si>
    <r>
      <rPr>
        <rFont val="&quot;Helvetica Neue&quot;, Helvetica, Arial, sans-serif"/>
        <color rgb="FF1155CC"/>
        <sz val="11.0"/>
        <u/>
      </rPr>
      <t>Getsu Fuuma Den (Japan) (Virtual Console).zip</t>
    </r>
  </si>
  <si>
    <r>
      <rPr>
        <rFont val="&quot;Helvetica Neue&quot;, Helvetica, Arial, sans-serif"/>
        <color rgb="FF1155CC"/>
        <sz val="11.0"/>
        <u/>
      </rPr>
      <t>Getsu Fuuma Den (Japan).zip</t>
    </r>
  </si>
  <si>
    <r>
      <rPr>
        <rFont val="&quot;Helvetica Neue&quot;, Helvetica, Arial, sans-serif"/>
        <color rgb="FF1155CC"/>
        <sz val="11.0"/>
        <u/>
      </rPr>
      <t>Ghost'n Goblins (Europe).zip</t>
    </r>
  </si>
  <si>
    <r>
      <rPr>
        <rFont val="&quot;Helvetica Neue&quot;, Helvetica, Arial, sans-serif"/>
        <color rgb="FF1155CC"/>
        <sz val="11.0"/>
        <u/>
      </rPr>
      <t>Ghost Castle (World) (Demo) (Aftermarket) (Unl).zip</t>
    </r>
  </si>
  <si>
    <r>
      <rPr>
        <rFont val="&quot;Helvetica Neue&quot;, Helvetica, Arial, sans-serif"/>
        <color rgb="FF1155CC"/>
        <sz val="11.0"/>
        <u/>
      </rPr>
      <t>Ghost Lion (USA).zip</t>
    </r>
  </si>
  <si>
    <r>
      <rPr>
        <rFont val="&quot;Helvetica Neue&quot;, Helvetica, Arial, sans-serif"/>
        <color rgb="FF1155CC"/>
        <sz val="11.0"/>
        <u/>
      </rPr>
      <t>Ghostbusters (Brazil) (En) (Unl).zip</t>
    </r>
  </si>
  <si>
    <r>
      <rPr>
        <rFont val="&quot;Helvetica Neue&quot;, Helvetica, Arial, sans-serif"/>
        <color rgb="FF1155CC"/>
        <sz val="11.0"/>
        <u/>
      </rPr>
      <t>Ghostbusters (Japan) (Beta).zip</t>
    </r>
  </si>
  <si>
    <r>
      <rPr>
        <rFont val="&quot;Helvetica Neue&quot;, Helvetica, Arial, sans-serif"/>
        <color rgb="FF1155CC"/>
        <sz val="11.0"/>
        <u/>
      </rPr>
      <t>Ghostbusters (Japan).zip</t>
    </r>
  </si>
  <si>
    <r>
      <rPr>
        <rFont val="&quot;Helvetica Neue&quot;, Helvetica, Arial, sans-serif"/>
        <color rgb="FF1155CC"/>
        <sz val="11.0"/>
        <u/>
      </rPr>
      <t>Ghostbusters (USA).zip</t>
    </r>
  </si>
  <si>
    <r>
      <rPr>
        <rFont val="&quot;Helvetica Neue&quot;, Helvetica, Arial, sans-serif"/>
        <color rgb="FF1155CC"/>
        <sz val="11.0"/>
        <u/>
      </rPr>
      <t>Ghostbusters II (Europe).zip</t>
    </r>
  </si>
  <si>
    <r>
      <rPr>
        <rFont val="&quot;Helvetica Neue&quot;, Helvetica, Arial, sans-serif"/>
        <color rgb="FF1155CC"/>
        <sz val="11.0"/>
        <u/>
      </rPr>
      <t>Ghostbusters II (USA).zip</t>
    </r>
  </si>
  <si>
    <r>
      <rPr>
        <rFont val="&quot;Helvetica Neue&quot;, Helvetica, Arial, sans-serif"/>
        <color rgb="FF1155CC"/>
        <sz val="11.0"/>
        <u/>
      </rPr>
      <t>Ghostbusters III (Asia) (En) (Pirate).zip</t>
    </r>
  </si>
  <si>
    <r>
      <rPr>
        <rFont val="&quot;Helvetica Neue&quot;, Helvetica, Arial, sans-serif"/>
        <color rgb="FF1155CC"/>
        <sz val="11.0"/>
        <u/>
      </rPr>
      <t>Ghosts'n Goblins (USA) (Capcom Town).zip</t>
    </r>
  </si>
  <si>
    <r>
      <rPr>
        <rFont val="&quot;Helvetica Neue&quot;, Helvetica, Arial, sans-serif"/>
        <color rgb="FF1155CC"/>
        <sz val="11.0"/>
        <u/>
      </rPr>
      <t>Ghosts'n Goblins (USA).zip</t>
    </r>
  </si>
  <si>
    <r>
      <rPr>
        <rFont val="&quot;Helvetica Neue&quot;, Helvetica, Arial, sans-serif"/>
        <color rgb="FF1155CC"/>
        <sz val="11.0"/>
        <u/>
      </rPr>
      <t>Ghoul Grind - Night of the Necromancer (World) (Demo) (2020-12-01) (Aftermarket) (Unl).zip</t>
    </r>
  </si>
  <si>
    <r>
      <rPr>
        <rFont val="&quot;Helvetica Neue&quot;, Helvetica, Arial, sans-serif"/>
        <color rgb="FF1155CC"/>
        <sz val="11.0"/>
        <u/>
      </rPr>
      <t>Ghoul Grind - Night of the Necromancer (World) (Demo) (2021-10-28) (Aftermarket) (Unl).zip</t>
    </r>
  </si>
  <si>
    <r>
      <rPr>
        <rFont val="&quot;Helvetica Neue&quot;, Helvetica, Arial, sans-serif"/>
        <color rgb="FF1155CC"/>
        <sz val="11.0"/>
        <u/>
      </rPr>
      <t>Ghoul Grind - Night of the Necromancer (World) (Dreamcast Version) (Demo) (Aftermarket) (Unl).zip</t>
    </r>
  </si>
  <si>
    <r>
      <rPr>
        <rFont val="&quot;Helvetica Neue&quot;, Helvetica, Arial, sans-serif"/>
        <color rgb="FF1155CC"/>
        <sz val="11.0"/>
        <u/>
      </rPr>
      <t>Ghoul School (USA).zip</t>
    </r>
  </si>
  <si>
    <r>
      <rPr>
        <rFont val="&quot;Helvetica Neue&quot;, Helvetica, Arial, sans-serif"/>
        <color rgb="FF1155CC"/>
        <sz val="11.0"/>
        <u/>
      </rPr>
      <t>Gift (World) (Pt-BR) (Aftermarket) (Unl).zip</t>
    </r>
  </si>
  <si>
    <r>
      <rPr>
        <rFont val="&quot;Helvetica Neue&quot;, Helvetica, Arial, sans-serif"/>
        <color rgb="FF1155CC"/>
        <sz val="11.0"/>
        <u/>
      </rPr>
      <t>Gimmi a Break - Shijou Saikyou no Quiz Ou Ketteisen (Japan).zip</t>
    </r>
  </si>
  <si>
    <r>
      <rPr>
        <rFont val="&quot;Helvetica Neue&quot;, Helvetica, Arial, sans-serif"/>
        <color rgb="FF1155CC"/>
        <sz val="11.0"/>
        <u/>
      </rPr>
      <t>Gimmi a Break - Shijou Saikyou no Quiz Ou Ketteisen 2 (Japan).zip</t>
    </r>
  </si>
  <si>
    <r>
      <rPr>
        <rFont val="&quot;Helvetica Neue&quot;, Helvetica, Arial, sans-serif"/>
        <color rgb="FF1155CC"/>
        <sz val="11.0"/>
        <u/>
      </rPr>
      <t>Gimmick! (Japan) (Beta).zip</t>
    </r>
  </si>
  <si>
    <r>
      <rPr>
        <rFont val="&quot;Helvetica Neue&quot;, Helvetica, Arial, sans-serif"/>
        <color rgb="FF1155CC"/>
        <sz val="11.0"/>
        <u/>
      </rPr>
      <t>Gimmick! (Japan).zip</t>
    </r>
  </si>
  <si>
    <r>
      <rPr>
        <rFont val="&quot;Helvetica Neue&quot;, Helvetica, Arial, sans-serif"/>
        <color rgb="FF1155CC"/>
        <sz val="11.0"/>
        <u/>
      </rPr>
      <t>Ginga Eiyuu Densetsu (Japan).zip</t>
    </r>
  </si>
  <si>
    <r>
      <rPr>
        <rFont val="&quot;Helvetica Neue&quot;, Helvetica, Arial, sans-serif"/>
        <color rgb="FF1155CC"/>
        <sz val="11.0"/>
        <u/>
      </rPr>
      <t>Ginga no Sannin (Japan).zip</t>
    </r>
  </si>
  <si>
    <r>
      <rPr>
        <rFont val="&quot;Helvetica Neue&quot;, Helvetica, Arial, sans-serif"/>
        <color rgb="FF1155CC"/>
        <sz val="11.0"/>
        <u/>
      </rPr>
      <t>Glider (World) (Aftermarket) (Unl).zip</t>
    </r>
  </si>
  <si>
    <r>
      <rPr>
        <rFont val="&quot;Helvetica Neue&quot;, Helvetica, Arial, sans-serif"/>
        <color rgb="FF1155CC"/>
        <sz val="11.0"/>
        <u/>
      </rPr>
      <t>Glider - Mad House (World) (Aftermarket) (Unl).zip</t>
    </r>
  </si>
  <si>
    <r>
      <rPr>
        <rFont val="&quot;Helvetica Neue&quot;, Helvetica, Arial, sans-serif"/>
        <color rgb="FF1155CC"/>
        <sz val="11.0"/>
        <u/>
      </rPr>
      <t>Glider - Pluto's Bath House (World) (Aftermarket) (Unl).zip</t>
    </r>
  </si>
  <si>
    <r>
      <rPr>
        <rFont val="&quot;Helvetica Neue&quot;, Helvetica, Arial, sans-serif"/>
        <color rgb="FF1155CC"/>
        <sz val="11.0"/>
        <u/>
      </rPr>
      <t>Global Warming (World) (Demo) (Byte-Off 2019) (Aftermarket) (Unl).zip</t>
    </r>
  </si>
  <si>
    <r>
      <rPr>
        <rFont val="&quot;Helvetica Neue&quot;, Helvetica, Arial, sans-serif"/>
        <color rgb="FF1155CC"/>
        <sz val="11.0"/>
        <u/>
      </rPr>
      <t>Glubers Gleepers (World) (Proto) (Aftermarket) (Unl).zip</t>
    </r>
  </si>
  <si>
    <r>
      <rPr>
        <rFont val="&quot;Helvetica Neue&quot;, Helvetica, Arial, sans-serif"/>
        <color rgb="FF1155CC"/>
        <sz val="11.0"/>
        <u/>
      </rPr>
      <t>Gluk the Thunder Warrior (Spain) (En) (Micro Genius) (Unl).zip</t>
    </r>
  </si>
  <si>
    <r>
      <rPr>
        <rFont val="&quot;Helvetica Neue&quot;, Helvetica, Arial, sans-serif"/>
        <color rgb="FF1155CC"/>
        <sz val="11.0"/>
        <u/>
      </rPr>
      <t>Go! Benny! (Asia) (En) (Mega Soft) (Unl).zip</t>
    </r>
  </si>
  <si>
    <r>
      <rPr>
        <rFont val="&quot;Helvetica Neue&quot;, Helvetica, Arial, sans-serif"/>
        <color rgb="FF1155CC"/>
        <sz val="11.0"/>
        <u/>
      </rPr>
      <t>Go! Dizzy Go! (World) (Unl).zip</t>
    </r>
  </si>
  <si>
    <r>
      <rPr>
        <rFont val="&quot;Helvetica Neue&quot;, Helvetica, Arial, sans-serif"/>
        <color rgb="FF1155CC"/>
        <sz val="11.0"/>
        <u/>
      </rPr>
      <t>Goal!! (Japan).zip</t>
    </r>
  </si>
  <si>
    <r>
      <rPr>
        <rFont val="&quot;Helvetica Neue&quot;, Helvetica, Arial, sans-serif"/>
        <color rgb="FF1155CC"/>
        <sz val="11.0"/>
        <u/>
      </rPr>
      <t>Goal! (Europe).zip</t>
    </r>
  </si>
  <si>
    <r>
      <rPr>
        <rFont val="&quot;Helvetica Neue&quot;, Helvetica, Arial, sans-serif"/>
        <color rgb="FF1155CC"/>
        <sz val="11.0"/>
        <u/>
      </rPr>
      <t>Goal! (USA).zip</t>
    </r>
  </si>
  <si>
    <r>
      <rPr>
        <rFont val="&quot;Helvetica Neue&quot;, Helvetica, Arial, sans-serif"/>
        <color rgb="FF1155CC"/>
        <sz val="11.0"/>
        <u/>
      </rPr>
      <t>Goal! Two (USA).zip</t>
    </r>
  </si>
  <si>
    <r>
      <rPr>
        <rFont val="&quot;Helvetica Neue&quot;, Helvetica, Arial, sans-serif"/>
        <color rgb="FF1155CC"/>
        <sz val="11.0"/>
        <u/>
      </rPr>
      <t>Goal 3 (Asia) (Ja) (Pirate) (Alt).zip</t>
    </r>
  </si>
  <si>
    <r>
      <rPr>
        <rFont val="&quot;Helvetica Neue&quot;, Helvetica, Arial, sans-serif"/>
        <color rgb="FF1155CC"/>
        <sz val="11.0"/>
        <u/>
      </rPr>
      <t>Goal 3 (Asia) (Ja) (Pirate).zip</t>
    </r>
  </si>
  <si>
    <r>
      <rPr>
        <rFont val="&quot;Helvetica Neue&quot;, Helvetica, Arial, sans-serif"/>
        <color rgb="FF1155CC"/>
        <sz val="11.0"/>
        <u/>
      </rPr>
      <t>Goal Goal! (Japan) (Family BASIC) (Unl).zip</t>
    </r>
  </si>
  <si>
    <r>
      <rPr>
        <rFont val="&quot;Helvetica Neue&quot;, Helvetica, Arial, sans-serif"/>
        <color rgb="FF1155CC"/>
        <sz val="11.0"/>
        <u/>
      </rPr>
      <t>Goblins (Russia) (Pirate).zip</t>
    </r>
  </si>
  <si>
    <r>
      <rPr>
        <rFont val="&quot;Helvetica Neue&quot;, Helvetica, Arial, sans-serif"/>
        <color rgb="FF1155CC"/>
        <sz val="11.0"/>
        <u/>
      </rPr>
      <t>God Slayer - Haruka Tenkuu no Sonata (Japan) (SNK 40th Anniversary Collection).zip</t>
    </r>
  </si>
  <si>
    <r>
      <rPr>
        <rFont val="&quot;Helvetica Neue&quot;, Helvetica, Arial, sans-serif"/>
        <color rgb="FF1155CC"/>
        <sz val="11.0"/>
        <u/>
      </rPr>
      <t>God Slayer - Haruka Tenkuu no Sonata (Japan).zip</t>
    </r>
  </si>
  <si>
    <r>
      <rPr>
        <rFont val="&quot;Helvetica Neue&quot;, Helvetica, Arial, sans-serif"/>
        <color rgb="FF1155CC"/>
        <sz val="11.0"/>
        <u/>
      </rPr>
      <t>Godzilla - King of the Monsters (World) (Demo) (2015-04-16) (Aftermarket) (Unl).zip</t>
    </r>
  </si>
  <si>
    <r>
      <rPr>
        <rFont val="&quot;Helvetica Neue&quot;, Helvetica, Arial, sans-serif"/>
        <color rgb="FF1155CC"/>
        <sz val="11.0"/>
        <u/>
      </rPr>
      <t>Godzilla - King of the Monsters (World) (Demo) (2015-04-22) (Aftermarket) (Unl).zip</t>
    </r>
  </si>
  <si>
    <r>
      <rPr>
        <rFont val="&quot;Helvetica Neue&quot;, Helvetica, Arial, sans-serif"/>
        <color rgb="FF1155CC"/>
        <sz val="11.0"/>
        <u/>
      </rPr>
      <t>Godzilla - King of the Monsters (World) (Demo) (2015-05-10) (Aftermarket) (Unl).zip</t>
    </r>
  </si>
  <si>
    <r>
      <rPr>
        <rFont val="&quot;Helvetica Neue&quot;, Helvetica, Arial, sans-serif"/>
        <color rgb="FF1155CC"/>
        <sz val="11.0"/>
        <u/>
      </rPr>
      <t>Godzilla - Monster of Monsters! (Europe).zip</t>
    </r>
  </si>
  <si>
    <r>
      <rPr>
        <rFont val="&quot;Helvetica Neue&quot;, Helvetica, Arial, sans-serif"/>
        <color rgb="FF1155CC"/>
        <sz val="11.0"/>
        <u/>
      </rPr>
      <t>Godzilla - Monster of Monsters! (USA).zip</t>
    </r>
  </si>
  <si>
    <r>
      <rPr>
        <rFont val="&quot;Helvetica Neue&quot;, Helvetica, Arial, sans-serif"/>
        <color rgb="FF1155CC"/>
        <sz val="11.0"/>
        <u/>
      </rPr>
      <t>Godzilla 2 - War of the Monsters (USA).zip</t>
    </r>
  </si>
  <si>
    <r>
      <rPr>
        <rFont val="&quot;Helvetica Neue&quot;, Helvetica, Arial, sans-serif"/>
        <color rgb="FF1155CC"/>
        <sz val="11.0"/>
        <u/>
      </rPr>
      <t>Gojira (Japan).zip</t>
    </r>
  </si>
  <si>
    <r>
      <rPr>
        <rFont val="&quot;Helvetica Neue&quot;, Helvetica, Arial, sans-serif"/>
        <color rgb="FF1155CC"/>
        <sz val="11.0"/>
        <u/>
      </rPr>
      <t>Gold Fins Steel Hearts (World) (Demo) (Byte-Off 2024) (Aftermarket) (Unl).zip</t>
    </r>
  </si>
  <si>
    <r>
      <rPr>
        <rFont val="&quot;Helvetica Neue&quot;, Helvetica, Arial, sans-serif"/>
        <color rgb="FF1155CC"/>
        <sz val="11.0"/>
        <u/>
      </rPr>
      <t>Gold Guardian Gun Girl (World) (Trial Edition) (Aftermarket) (Unl).zip</t>
    </r>
  </si>
  <si>
    <r>
      <rPr>
        <rFont val="&quot;Helvetica Neue&quot;, Helvetica, Arial, sans-serif"/>
        <color rgb="FF1155CC"/>
        <sz val="11.0"/>
        <u/>
      </rPr>
      <t>Golden Axe III (China) (En) (Pirate).zip</t>
    </r>
  </si>
  <si>
    <r>
      <rPr>
        <rFont val="&quot;Helvetica Neue&quot;, Helvetica, Arial, sans-serif"/>
        <color rgb="FF1155CC"/>
        <sz val="11.0"/>
        <u/>
      </rPr>
      <t>Golden Axe IV (Asia) (Ja) (Pirate).zip</t>
    </r>
  </si>
  <si>
    <r>
      <rPr>
        <rFont val="&quot;Helvetica Neue&quot;, Helvetica, Arial, sans-serif"/>
        <color rgb="FF1155CC"/>
        <sz val="11.0"/>
        <u/>
      </rPr>
      <t>Golden Card 5-in-1 (Asia) (SPC010) (Pirate).zip</t>
    </r>
  </si>
  <si>
    <r>
      <rPr>
        <rFont val="&quot;Helvetica Neue&quot;, Helvetica, Arial, sans-serif"/>
        <color rgb="FF1155CC"/>
        <sz val="11.0"/>
        <u/>
      </rPr>
      <t>Golden Card 6-in-1 (Asia) (En) (SPC009) (Pirate).zip</t>
    </r>
  </si>
  <si>
    <r>
      <rPr>
        <rFont val="&quot;Helvetica Neue&quot;, Helvetica, Arial, sans-serif"/>
        <color rgb="FF1155CC"/>
        <sz val="11.0"/>
        <u/>
      </rPr>
      <t>Golden Game 100-in-1 (Asia) (En) (Pirate).zip</t>
    </r>
  </si>
  <si>
    <r>
      <rPr>
        <rFont val="&quot;Helvetica Neue&quot;, Helvetica, Arial, sans-serif"/>
        <color rgb="FF1155CC"/>
        <sz val="11.0"/>
        <u/>
      </rPr>
      <t>Golden Game 150-in-1 (Asia) (En) (Pirate).zip</t>
    </r>
  </si>
  <si>
    <r>
      <rPr>
        <rFont val="&quot;Helvetica Neue&quot;, Helvetica, Arial, sans-serif"/>
        <color rgb="FF1155CC"/>
        <sz val="11.0"/>
        <u/>
      </rPr>
      <t>Golden Game 210-in-1 (Asia) (En) (Pirate).zip</t>
    </r>
  </si>
  <si>
    <r>
      <rPr>
        <rFont val="&quot;Helvetica Neue&quot;, Helvetica, Arial, sans-serif"/>
        <color rgb="FF1155CC"/>
        <sz val="11.0"/>
        <u/>
      </rPr>
      <t>Golden Game 260-in-1 (Asia) (En) (Pirate).zip</t>
    </r>
  </si>
  <si>
    <r>
      <rPr>
        <rFont val="&quot;Helvetica Neue&quot;, Helvetica, Arial, sans-serif"/>
        <color rgb="FF1155CC"/>
        <sz val="11.0"/>
        <u/>
      </rPr>
      <t>Golf '92, The (Japan).zip</t>
    </r>
  </si>
  <si>
    <r>
      <rPr>
        <rFont val="&quot;Helvetica Neue&quot;, Helvetica, Arial, sans-serif"/>
        <color rgb="FF1155CC"/>
        <sz val="11.0"/>
        <u/>
      </rPr>
      <t>Golf (Europe) (GameCube Edition).zip</t>
    </r>
  </si>
  <si>
    <r>
      <rPr>
        <rFont val="&quot;Helvetica Neue&quot;, Helvetica, Arial, sans-serif"/>
        <color rgb="FF1155CC"/>
        <sz val="11.0"/>
        <u/>
      </rPr>
      <t>Golf (Europe).zip</t>
    </r>
  </si>
  <si>
    <r>
      <rPr>
        <rFont val="&quot;Helvetica Neue&quot;, Helvetica, Arial, sans-serif"/>
        <color rgb="FF1155CC"/>
        <sz val="11.0"/>
        <u/>
      </rPr>
      <t>Golf (Japan) (En) (GameCube Edition).zip</t>
    </r>
  </si>
  <si>
    <r>
      <rPr>
        <rFont val="&quot;Helvetica Neue&quot;, Helvetica, Arial, sans-serif"/>
        <color rgb="FF1155CC"/>
        <sz val="11.0"/>
        <u/>
      </rPr>
      <t>Golf (Japan) (En).zip</t>
    </r>
  </si>
  <si>
    <r>
      <rPr>
        <rFont val="&quot;Helvetica Neue&quot;, Helvetica, Arial, sans-serif"/>
        <color rgb="FF1155CC"/>
        <sz val="11.0"/>
        <u/>
      </rPr>
      <t>Golf (USA) (e-Reader Edition).zip</t>
    </r>
  </si>
  <si>
    <r>
      <rPr>
        <rFont val="&quot;Helvetica Neue&quot;, Helvetica, Arial, sans-serif"/>
        <color rgb="FF1155CC"/>
        <sz val="11.0"/>
        <u/>
      </rPr>
      <t>Golf (USA, Asia) (En).zip</t>
    </r>
  </si>
  <si>
    <r>
      <rPr>
        <rFont val="&quot;Helvetica Neue&quot;, Helvetica, Arial, sans-serif"/>
        <color rgb="FF1155CC"/>
        <sz val="11.0"/>
        <u/>
      </rPr>
      <t>Golf Cart Traffic Jam (World) (Proto) (Aftermarket) (Unl).zip</t>
    </r>
  </si>
  <si>
    <r>
      <rPr>
        <rFont val="&quot;Helvetica Neue&quot;, Helvetica, Arial, sans-serif"/>
        <color rgb="FF1155CC"/>
        <sz val="11.0"/>
        <u/>
      </rPr>
      <t>Golf Club - Birdy Rush (Japan).zip</t>
    </r>
  </si>
  <si>
    <r>
      <rPr>
        <rFont val="&quot;Helvetica Neue&quot;, Helvetica, Arial, sans-serif"/>
        <color rgb="FF1155CC"/>
        <sz val="11.0"/>
        <u/>
      </rPr>
      <t>Golf Grand Slam (Japan).zip</t>
    </r>
  </si>
  <si>
    <r>
      <rPr>
        <rFont val="&quot;Helvetica Neue&quot;, Helvetica, Arial, sans-serif"/>
        <color rgb="FF1155CC"/>
        <sz val="11.0"/>
        <u/>
      </rPr>
      <t>Golf Grand Slam (USA).zip</t>
    </r>
  </si>
  <si>
    <r>
      <rPr>
        <rFont val="&quot;Helvetica Neue&quot;, Helvetica, Arial, sans-serif"/>
        <color rgb="FF1155CC"/>
        <sz val="11.0"/>
        <u/>
      </rPr>
      <t>Golfkko Open (Japan).zip</t>
    </r>
  </si>
  <si>
    <r>
      <rPr>
        <rFont val="&quot;Helvetica Neue&quot;, Helvetica, Arial, sans-serif"/>
        <color rgb="FF1155CC"/>
        <sz val="11.0"/>
        <u/>
      </rPr>
      <t>Golgo 13 - Daiisshou - Kamigami no Tasogare (Japan).zip</t>
    </r>
  </si>
  <si>
    <r>
      <rPr>
        <rFont val="&quot;Helvetica Neue&quot;, Helvetica, Arial, sans-serif"/>
        <color rgb="FF1155CC"/>
        <sz val="11.0"/>
        <u/>
      </rPr>
      <t>Golgo 13 - Dainishou - Icarus no Nazo (Japan).zip</t>
    </r>
  </si>
  <si>
    <r>
      <rPr>
        <rFont val="&quot;Helvetica Neue&quot;, Helvetica, Arial, sans-serif"/>
        <color rgb="FF1155CC"/>
        <sz val="11.0"/>
        <u/>
      </rPr>
      <t>Golgo 13 - Top Secret Episode (USA).zip</t>
    </r>
  </si>
  <si>
    <r>
      <rPr>
        <rFont val="&quot;Helvetica Neue&quot;, Helvetica, Arial, sans-serif"/>
        <color rgb="FF1155CC"/>
        <sz val="11.0"/>
        <u/>
      </rPr>
      <t>Gomoku Narabe (Japan) (GameCube Edition).zip</t>
    </r>
  </si>
  <si>
    <r>
      <rPr>
        <rFont val="&quot;Helvetica Neue&quot;, Helvetica, Arial, sans-serif"/>
        <color rgb="FF1155CC"/>
        <sz val="11.0"/>
        <u/>
      </rPr>
      <t>Gomoku Narabe (Japan).zip</t>
    </r>
  </si>
  <si>
    <r>
      <rPr>
        <rFont val="&quot;Helvetica Neue&quot;, Helvetica, Arial, sans-serif"/>
        <color rgb="FF1155CC"/>
        <sz val="11.0"/>
        <u/>
      </rPr>
      <t>Googie Toons (World) (Demo) (Aftermarket) (Unl).zip</t>
    </r>
  </si>
  <si>
    <r>
      <rPr>
        <rFont val="&quot;Helvetica Neue&quot;, Helvetica, Arial, sans-serif"/>
        <color rgb="FF1155CC"/>
        <sz val="11.0"/>
        <u/>
      </rPr>
      <t>Goonies (Japan).zip</t>
    </r>
  </si>
  <si>
    <r>
      <rPr>
        <rFont val="&quot;Helvetica Neue&quot;, Helvetica, Arial, sans-serif"/>
        <color rgb="FF1155CC"/>
        <sz val="11.0"/>
        <u/>
      </rPr>
      <t>Goonies 2 - Fratelli Saigo no Chousen (Japan).zip</t>
    </r>
  </si>
  <si>
    <r>
      <rPr>
        <rFont val="&quot;Helvetica Neue&quot;, Helvetica, Arial, sans-serif"/>
        <color rgb="FF1155CC"/>
        <sz val="11.0"/>
        <u/>
      </rPr>
      <t>Goonies II, The (Europe).zip</t>
    </r>
  </si>
  <si>
    <r>
      <rPr>
        <rFont val="&quot;Helvetica Neue&quot;, Helvetica, Arial, sans-serif"/>
        <color rgb="FF1155CC"/>
        <sz val="11.0"/>
        <u/>
      </rPr>
      <t>Goonies II, The (USA).zip</t>
    </r>
  </si>
  <si>
    <r>
      <rPr>
        <rFont val="&quot;Helvetica Neue&quot;, Helvetica, Arial, sans-serif"/>
        <color rgb="FF1155CC"/>
        <sz val="11.0"/>
        <u/>
      </rPr>
      <t>Goonies II, The - Fratelli Saigo no Chousen (Japan) (Sample).zip</t>
    </r>
  </si>
  <si>
    <r>
      <rPr>
        <rFont val="&quot;Helvetica Neue&quot;, Helvetica, Arial, sans-serif"/>
        <color rgb="FF1155CC"/>
        <sz val="11.0"/>
        <u/>
      </rPr>
      <t>Gorby no Pipeline Daisakusen (Japan).zip</t>
    </r>
  </si>
  <si>
    <r>
      <rPr>
        <rFont val="&quot;Helvetica Neue&quot;, Helvetica, Arial, sans-serif"/>
        <color rgb="FF1155CC"/>
        <sz val="11.0"/>
        <u/>
      </rPr>
      <t>Gorilla Man, The (Japan).zip</t>
    </r>
  </si>
  <si>
    <r>
      <rPr>
        <rFont val="&quot;Helvetica Neue&quot;, Helvetica, Arial, sans-serif"/>
        <color rgb="FF1155CC"/>
        <sz val="11.0"/>
        <u/>
      </rPr>
      <t>Gotcha! - The Sport! (USA).zip</t>
    </r>
  </si>
  <si>
    <r>
      <rPr>
        <rFont val="&quot;Helvetica Neue&quot;, Helvetica, Arial, sans-serif"/>
        <color rgb="FF1155CC"/>
        <sz val="11.0"/>
        <u/>
      </rPr>
      <t>Gotta Protectors - Amazon's Running Diet (World) (Aftermarket) (Unl).zip</t>
    </r>
  </si>
  <si>
    <r>
      <rPr>
        <rFont val="&quot;Helvetica Neue&quot;, Helvetica, Arial, sans-serif"/>
        <color rgb="FF1155CC"/>
        <sz val="11.0"/>
        <u/>
      </rPr>
      <t>Gozonji - Yaji Kita Chin Douchuu (Japan).zip</t>
    </r>
  </si>
  <si>
    <r>
      <rPr>
        <rFont val="&quot;Helvetica Neue&quot;, Helvetica, Arial, sans-serif"/>
        <color rgb="FF1155CC"/>
        <sz val="11.0"/>
        <u/>
      </rPr>
      <t>Gradius (Europe).zip</t>
    </r>
  </si>
  <si>
    <r>
      <rPr>
        <rFont val="&quot;Helvetica Neue&quot;, Helvetica, Arial, sans-serif"/>
        <color rgb="FF1155CC"/>
        <sz val="11.0"/>
        <u/>
      </rPr>
      <t>Gradius (Japan) (ArchiMENdes Hen).zip</t>
    </r>
  </si>
  <si>
    <r>
      <rPr>
        <rFont val="&quot;Helvetica Neue&quot;, Helvetica, Arial, sans-serif"/>
        <color rgb="FF1155CC"/>
        <sz val="11.0"/>
        <u/>
      </rPr>
      <t>Gradius (Japan) (FamicomBox).zip</t>
    </r>
  </si>
  <si>
    <r>
      <rPr>
        <rFont val="&quot;Helvetica Neue&quot;, Helvetica, Arial, sans-serif"/>
        <color rgb="FF1155CC"/>
        <sz val="11.0"/>
        <u/>
      </rPr>
      <t>Gradius (Japan).zip</t>
    </r>
  </si>
  <si>
    <r>
      <rPr>
        <rFont val="&quot;Helvetica Neue&quot;, Helvetica, Arial, sans-serif"/>
        <color rgb="FF1155CC"/>
        <sz val="11.0"/>
        <u/>
      </rPr>
      <t>Gradius (USA).zip</t>
    </r>
  </si>
  <si>
    <r>
      <rPr>
        <rFont val="&quot;Helvetica Neue&quot;, Helvetica, Arial, sans-serif"/>
        <color rgb="FF1155CC"/>
        <sz val="11.0"/>
        <u/>
      </rPr>
      <t>Gradius II (Japan) (En).zip</t>
    </r>
  </si>
  <si>
    <r>
      <rPr>
        <rFont val="&quot;Helvetica Neue&quot;, Helvetica, Arial, sans-serif"/>
        <color rgb="FF1155CC"/>
        <sz val="11.0"/>
        <u/>
      </rPr>
      <t>Grand Master (Japan).zip</t>
    </r>
  </si>
  <si>
    <r>
      <rPr>
        <rFont val="&quot;Helvetica Neue&quot;, Helvetica, Arial, sans-serif"/>
        <color rgb="FF1155CC"/>
        <sz val="11.0"/>
        <u/>
      </rPr>
      <t>Grandia (China) (Pirate).zip</t>
    </r>
  </si>
  <si>
    <r>
      <rPr>
        <rFont val="&quot;Helvetica Neue&quot;, Helvetica, Arial, sans-serif"/>
        <color rgb="FF1155CC"/>
        <sz val="11.0"/>
        <u/>
      </rPr>
      <t>Grandia Chuanshuo (China) (2006SR04308) (Aftermarket) (Pirate).zip</t>
    </r>
  </si>
  <si>
    <r>
      <rPr>
        <rFont val="&quot;Helvetica Neue&quot;, Helvetica, Arial, sans-serif"/>
        <color rgb="FF1155CC"/>
        <sz val="11.0"/>
        <u/>
      </rPr>
      <t>Grandia Chuanshuo (China) (981208) (Pirate).zip</t>
    </r>
  </si>
  <si>
    <r>
      <rPr>
        <rFont val="&quot;Helvetica Neue&quot;, Helvetica, Arial, sans-serif"/>
        <color rgb="FF1155CC"/>
        <sz val="11.0"/>
        <u/>
      </rPr>
      <t>Grave Adventure 19 (World) (Demo) (Byte-Off 2019) (Aftermarket) (Unl).zip</t>
    </r>
  </si>
  <si>
    <r>
      <rPr>
        <rFont val="&quot;Helvetica Neue&quot;, Helvetica, Arial, sans-serif"/>
        <color rgb="FF1155CC"/>
        <sz val="11.0"/>
        <u/>
      </rPr>
      <t>Gravedigger (World) (Aftermarket) (Unl).zip</t>
    </r>
  </si>
  <si>
    <r>
      <rPr>
        <rFont val="&quot;Helvetica Neue&quot;, Helvetica, Arial, sans-serif"/>
        <color rgb="FF1155CC"/>
        <sz val="11.0"/>
        <u/>
      </rPr>
      <t>Gravefrenzy (World) (Proto) (Aftermarket) (Unl).zip</t>
    </r>
  </si>
  <si>
    <r>
      <rPr>
        <rFont val="&quot;Helvetica Neue&quot;, Helvetica, Arial, sans-serif"/>
        <color rgb="FF1155CC"/>
        <sz val="11.0"/>
        <u/>
      </rPr>
      <t>Graveyard Dude (World) (Beta) (2022-06-06) (Aftermarket) (Unl).zip</t>
    </r>
  </si>
  <si>
    <r>
      <rPr>
        <rFont val="&quot;Helvetica Neue&quot;, Helvetica, Arial, sans-serif"/>
        <color rgb="FF1155CC"/>
        <sz val="11.0"/>
        <u/>
      </rPr>
      <t>Graveyard Dude (World) (Beta) (2022-06-26) (Aftermarket) (Unl).zip</t>
    </r>
  </si>
  <si>
    <r>
      <rPr>
        <rFont val="&quot;Helvetica Neue&quot;, Helvetica, Arial, sans-serif"/>
        <color rgb="FF1155CC"/>
        <sz val="11.0"/>
        <u/>
      </rPr>
      <t>Graveyard Dude (World) (Demo) (2022-09-01) (Aftermarket) (Unl).zip</t>
    </r>
  </si>
  <si>
    <r>
      <rPr>
        <rFont val="&quot;Helvetica Neue&quot;, Helvetica, Arial, sans-serif"/>
        <color rgb="FF1155CC"/>
        <sz val="11.0"/>
        <u/>
      </rPr>
      <t>Graveyard Dude (World) (Demo) (2022-09-17) (Enhanced) (Aftermarket) (Unl).zip</t>
    </r>
  </si>
  <si>
    <r>
      <rPr>
        <rFont val="&quot;Helvetica Neue&quot;, Helvetica, Arial, sans-serif"/>
        <color rgb="FF1155CC"/>
        <sz val="11.0"/>
        <u/>
      </rPr>
      <t>Gravitar (USA) (Atari Flashback) (Aftermarket) (Unl).zip</t>
    </r>
  </si>
  <si>
    <r>
      <rPr>
        <rFont val="&quot;Helvetica Neue&quot;, Helvetica, Arial, sans-serif"/>
        <color rgb="FF1155CC"/>
        <sz val="11.0"/>
        <u/>
      </rPr>
      <t>Great Battle Cyber (Japan).zip</t>
    </r>
  </si>
  <si>
    <r>
      <rPr>
        <rFont val="&quot;Helvetica Neue&quot;, Helvetica, Arial, sans-serif"/>
        <color rgb="FF1155CC"/>
        <sz val="11.0"/>
        <u/>
      </rPr>
      <t>Great Boxing - Rush Up (Japan).zip</t>
    </r>
  </si>
  <si>
    <r>
      <rPr>
        <rFont val="&quot;Helvetica Neue&quot;, Helvetica, Arial, sans-serif"/>
        <color rgb="FF1155CC"/>
        <sz val="11.0"/>
        <u/>
      </rPr>
      <t>Great Deal (Japan) (En).zip</t>
    </r>
  </si>
  <si>
    <r>
      <rPr>
        <rFont val="&quot;Helvetica Neue&quot;, Helvetica, Arial, sans-serif"/>
        <color rgb="FF1155CC"/>
        <sz val="11.0"/>
        <u/>
      </rPr>
      <t>Great Gatsby, The (World) (Aftermarket) (Unl).zip</t>
    </r>
  </si>
  <si>
    <r>
      <rPr>
        <rFont val="&quot;Helvetica Neue&quot;, Helvetica, Arial, sans-serif"/>
        <color rgb="FF1155CC"/>
        <sz val="11.0"/>
        <u/>
      </rPr>
      <t>Great Tank (Japan) (SNK 40th Anniversary Collection).zip</t>
    </r>
  </si>
  <si>
    <r>
      <rPr>
        <rFont val="&quot;Helvetica Neue&quot;, Helvetica, Arial, sans-serif"/>
        <color rgb="FF1155CC"/>
        <sz val="11.0"/>
        <u/>
      </rPr>
      <t>Great Tank (Japan).zip</t>
    </r>
  </si>
  <si>
    <r>
      <rPr>
        <rFont val="&quot;Helvetica Neue&quot;, Helvetica, Arial, sans-serif"/>
        <color rgb="FF1155CC"/>
        <sz val="11.0"/>
        <u/>
      </rPr>
      <t>Great Waldo Search, The (USA).zip</t>
    </r>
  </si>
  <si>
    <r>
      <rPr>
        <rFont val="&quot;Helvetica Neue&quot;, Helvetica, Arial, sans-serif"/>
        <color rgb="FF1155CC"/>
        <sz val="11.0"/>
        <u/>
      </rPr>
      <t>Great Wall, The (Asia) (En) (72 pin cart) (Unl).zip</t>
    </r>
  </si>
  <si>
    <r>
      <rPr>
        <rFont val="&quot;Helvetica Neue&quot;, Helvetica, Arial, sans-serif"/>
        <color rgb="FF1155CC"/>
        <sz val="11.0"/>
        <u/>
      </rPr>
      <t>Green Beret (Asia) (En) (Kaiser) (Pirate).zip</t>
    </r>
  </si>
  <si>
    <r>
      <rPr>
        <rFont val="&quot;Helvetica Neue&quot;, Helvetica, Arial, sans-serif"/>
        <color rgb="FF1155CC"/>
        <sz val="11.0"/>
        <u/>
      </rPr>
      <t>Green Beret (Asia) (En) (Whirlwind Manu) (LH09) (Pirate).zip</t>
    </r>
  </si>
  <si>
    <r>
      <rPr>
        <rFont val="&quot;Helvetica Neue&quot;, Helvetica, Arial, sans-serif"/>
        <color rgb="FF1155CC"/>
        <sz val="11.0"/>
        <u/>
      </rPr>
      <t>Greg Norman's Golf Power (USA).zip</t>
    </r>
  </si>
  <si>
    <r>
      <rPr>
        <rFont val="&quot;Helvetica Neue&quot;, Helvetica, Arial, sans-serif"/>
        <color rgb="FF1155CC"/>
        <sz val="11.0"/>
        <u/>
      </rPr>
      <t>Gremlin 2 - Shinshu Tanjou (Japan).zip</t>
    </r>
  </si>
  <si>
    <r>
      <rPr>
        <rFont val="&quot;Helvetica Neue&quot;, Helvetica, Arial, sans-serif"/>
        <color rgb="FF1155CC"/>
        <sz val="11.0"/>
        <u/>
      </rPr>
      <t>Gremlins (World) (Aftermarket) (Pirate).zip</t>
    </r>
  </si>
  <si>
    <r>
      <rPr>
        <rFont val="&quot;Helvetica Neue&quot;, Helvetica, Arial, sans-serif"/>
        <color rgb="FF1155CC"/>
        <sz val="11.0"/>
        <u/>
      </rPr>
      <t>Gremlins 2 - The New Batch (Europe) (Beta).zip</t>
    </r>
  </si>
  <si>
    <r>
      <rPr>
        <rFont val="&quot;Helvetica Neue&quot;, Helvetica, Arial, sans-serif"/>
        <color rgb="FF1155CC"/>
        <sz val="11.0"/>
        <u/>
      </rPr>
      <t>Gremlins 2 - The New Batch (Europe).zip</t>
    </r>
  </si>
  <si>
    <r>
      <rPr>
        <rFont val="&quot;Helvetica Neue&quot;, Helvetica, Arial, sans-serif"/>
        <color rgb="FF1155CC"/>
        <sz val="11.0"/>
        <u/>
      </rPr>
      <t>Gremlins 2 - The New Batch (USA) (Beta).zip</t>
    </r>
  </si>
  <si>
    <r>
      <rPr>
        <rFont val="&quot;Helvetica Neue&quot;, Helvetica, Arial, sans-serif"/>
        <color rgb="FF1155CC"/>
        <sz val="11.0"/>
        <u/>
      </rPr>
      <t>Gremlins 2 - The New Batch (USA).zip</t>
    </r>
  </si>
  <si>
    <r>
      <rPr>
        <rFont val="&quot;Helvetica Neue&quot;, Helvetica, Arial, sans-serif"/>
        <color rgb="FF1155CC"/>
        <sz val="11.0"/>
        <u/>
      </rPr>
      <t>Grind, The (USA) (Aftermarket) (Unl).zip</t>
    </r>
  </si>
  <si>
    <r>
      <rPr>
        <rFont val="&quot;Helvetica Neue&quot;, Helvetica, Arial, sans-serif"/>
        <color rgb="FF1155CC"/>
        <sz val="11.0"/>
        <u/>
      </rPr>
      <t>Grocery Warfare (World) (Aftermarket) (Unl).zip</t>
    </r>
  </si>
  <si>
    <r>
      <rPr>
        <rFont val="&quot;Helvetica Neue&quot;, Helvetica, Arial, sans-serif"/>
        <color rgb="FF1155CC"/>
        <sz val="11.0"/>
        <u/>
      </rPr>
      <t>Gruniozerca (World) (Pl) (NROM) (Aftermarket) (Unl).zip</t>
    </r>
  </si>
  <si>
    <r>
      <rPr>
        <rFont val="&quot;Helvetica Neue&quot;, Helvetica, Arial, sans-serif"/>
        <color rgb="FF1155CC"/>
        <sz val="11.0"/>
        <u/>
      </rPr>
      <t>Gruniozerca (World) (Pl) (UOROM) (Aftermarket) (Unl).zip</t>
    </r>
  </si>
  <si>
    <r>
      <rPr>
        <rFont val="&quot;Helvetica Neue&quot;, Helvetica, Arial, sans-serif"/>
        <color rgb="FF1155CC"/>
        <sz val="11.0"/>
        <u/>
      </rPr>
      <t>Gruniozerca 2 (World) (En,Pl) (NESDev 2017) (Aftermarket) (Unl).zip</t>
    </r>
  </si>
  <si>
    <r>
      <rPr>
        <rFont val="&quot;Helvetica Neue&quot;, Helvetica, Arial, sans-serif"/>
        <color rgb="FF1155CC"/>
        <sz val="11.0"/>
        <u/>
      </rPr>
      <t>Gruniozerca 2 (World) (En,Pl) (Rev 1) (NESDev 2017) (Aftermarket) (Unl).zip</t>
    </r>
  </si>
  <si>
    <r>
      <rPr>
        <rFont val="&quot;Helvetica Neue&quot;, Helvetica, Arial, sans-serif"/>
        <color rgb="FF1155CC"/>
        <sz val="11.0"/>
        <u/>
      </rPr>
      <t>Gruniozerca 2 - The Great Cavy Rescue! (World) (En,Pl) (Aftermarket) (Unl).zip</t>
    </r>
  </si>
  <si>
    <r>
      <rPr>
        <rFont val="&quot;Helvetica Neue&quot;, Helvetica, Arial, sans-serif"/>
        <color rgb="FF1155CC"/>
        <sz val="11.0"/>
        <u/>
      </rPr>
      <t>Gruniozerca 3 - The Great Cavy Clean-Up! (World) (En,Pl) (Aftermarket) (Unl).zip</t>
    </r>
  </si>
  <si>
    <r>
      <rPr>
        <rFont val="&quot;Helvetica Neue&quot;, Helvetica, Arial, sans-serif"/>
        <color rgb="FF1155CC"/>
        <sz val="11.0"/>
        <u/>
      </rPr>
      <t>Gruniozerca 3 - The Great Cavy Clean-Up! (World) (NESDev 2018) (Aftermarket) (Unl).zip</t>
    </r>
  </si>
  <si>
    <r>
      <rPr>
        <rFont val="&quot;Helvetica Neue&quot;, Helvetica, Arial, sans-serif"/>
        <color rgb="FF1155CC"/>
        <sz val="11.0"/>
        <u/>
      </rPr>
      <t>Gu Mu Li Ying (China) (Aftermarket) (Pirate).zip</t>
    </r>
  </si>
  <si>
    <r>
      <rPr>
        <rFont val="&quot;Helvetica Neue&quot;, Helvetica, Arial, sans-serif"/>
        <color rgb="FF1155CC"/>
        <sz val="11.0"/>
        <u/>
      </rPr>
      <t>Guaiwu Zhizao Zhe 1 (China) (Aftermarket) (Pirate).zip</t>
    </r>
  </si>
  <si>
    <r>
      <rPr>
        <rFont val="&quot;Helvetica Neue&quot;, Helvetica, Arial, sans-serif"/>
        <color rgb="FF1155CC"/>
        <sz val="11.0"/>
        <u/>
      </rPr>
      <t>Guaiwu Zhizao Zhe 2 (China) (Aftermarket) (Pirate).zip</t>
    </r>
  </si>
  <si>
    <r>
      <rPr>
        <rFont val="&quot;Helvetica Neue&quot;, Helvetica, Arial, sans-serif"/>
        <color rgb="FF1155CC"/>
        <sz val="11.0"/>
        <u/>
      </rPr>
      <t>Guangming Zhishen (China) (Pirate).zip</t>
    </r>
  </si>
  <si>
    <r>
      <rPr>
        <rFont val="&quot;Helvetica Neue&quot;, Helvetica, Arial, sans-serif"/>
        <color rgb="FF1155CC"/>
        <sz val="11.0"/>
        <u/>
      </rPr>
      <t>Guard Game (World) (Demo) (Byte-Off 2020) (Aftermarket) (Unl).zip</t>
    </r>
  </si>
  <si>
    <r>
      <rPr>
        <rFont val="&quot;Helvetica Neue&quot;, Helvetica, Arial, sans-serif"/>
        <color rgb="FF1155CC"/>
        <sz val="11.0"/>
        <u/>
      </rPr>
      <t>Guardian 5 (World) (Demo) (Aftermarket) (Unl).zip</t>
    </r>
  </si>
  <si>
    <r>
      <rPr>
        <rFont val="&quot;Helvetica Neue&quot;, Helvetica, Arial, sans-serif"/>
        <color rgb="FF1155CC"/>
        <sz val="11.0"/>
        <u/>
      </rPr>
      <t>Guardian Legend, The (Europe).zip</t>
    </r>
  </si>
  <si>
    <r>
      <rPr>
        <rFont val="&quot;Helvetica Neue&quot;, Helvetica, Arial, sans-serif"/>
        <color rgb="FF1155CC"/>
        <sz val="11.0"/>
        <u/>
      </rPr>
      <t>Guardian Legend, The (USA).zip</t>
    </r>
  </si>
  <si>
    <r>
      <rPr>
        <rFont val="&quot;Helvetica Neue&quot;, Helvetica, Arial, sans-serif"/>
        <color rgb="FF1155CC"/>
        <sz val="11.0"/>
        <u/>
      </rPr>
      <t>Guardians of the Galaxy (World) (Aftermarket) (Pirate).zip</t>
    </r>
  </si>
  <si>
    <r>
      <rPr>
        <rFont val="&quot;Helvetica Neue&quot;, Helvetica, Arial, sans-serif"/>
        <color rgb="FF1155CC"/>
        <sz val="11.0"/>
        <u/>
      </rPr>
      <t>Guardic Gaiden (Japan).zip</t>
    </r>
  </si>
  <si>
    <r>
      <rPr>
        <rFont val="&quot;Helvetica Neue&quot;, Helvetica, Arial, sans-serif"/>
        <color rgb="FF1155CC"/>
        <sz val="11.0"/>
        <u/>
      </rPr>
      <t>Guerrilla War (Europe).zip</t>
    </r>
  </si>
  <si>
    <r>
      <rPr>
        <rFont val="&quot;Helvetica Neue&quot;, Helvetica, Arial, sans-serif"/>
        <color rgb="FF1155CC"/>
        <sz val="11.0"/>
        <u/>
      </rPr>
      <t>Guerrilla War (USA).zip</t>
    </r>
  </si>
  <si>
    <r>
      <rPr>
        <rFont val="&quot;Helvetica Neue&quot;, Helvetica, Arial, sans-serif"/>
        <color rgb="FF1155CC"/>
        <sz val="11.0"/>
        <u/>
      </rPr>
      <t>Guevara (Japan).zip</t>
    </r>
  </si>
  <si>
    <r>
      <rPr>
        <rFont val="&quot;Helvetica Neue&quot;, Helvetica, Arial, sans-serif"/>
        <color rgb="FF1155CC"/>
        <sz val="11.0"/>
        <u/>
      </rPr>
      <t>Guimei Zhan Ji (China) (Aftermarket) (Pirate).zip</t>
    </r>
  </si>
  <si>
    <r>
      <rPr>
        <rFont val="&quot;Helvetica Neue&quot;, Helvetica, Arial, sans-serif"/>
        <color rgb="FF1155CC"/>
        <sz val="11.0"/>
        <u/>
      </rPr>
      <t>Gumshoe (USA, Europe).zip</t>
    </r>
  </si>
  <si>
    <r>
      <rPr>
        <rFont val="&quot;Helvetica Neue&quot;, Helvetica, Arial, sans-serif"/>
        <color rgb="FF1155CC"/>
        <sz val="11.0"/>
        <u/>
      </rPr>
      <t>Gun-Dec (Japan).zip</t>
    </r>
  </si>
  <si>
    <r>
      <rPr>
        <rFont val="&quot;Helvetica Neue&quot;, Helvetica, Arial, sans-serif"/>
        <color rgb="FF1155CC"/>
        <sz val="11.0"/>
        <u/>
      </rPr>
      <t>Gun.Smoke (Asia) (En) (NTDEC) (Pirate).zip</t>
    </r>
  </si>
  <si>
    <r>
      <rPr>
        <rFont val="&quot;Helvetica Neue&quot;, Helvetica, Arial, sans-serif"/>
        <color rgb="FF1155CC"/>
        <sz val="11.0"/>
        <u/>
      </rPr>
      <t>Gun.Smoke (Europe).zip</t>
    </r>
  </si>
  <si>
    <r>
      <rPr>
        <rFont val="&quot;Helvetica Neue&quot;, Helvetica, Arial, sans-serif"/>
        <color rgb="FF1155CC"/>
        <sz val="11.0"/>
        <u/>
      </rPr>
      <t>Gun.Smoke (USA).zip</t>
    </r>
  </si>
  <si>
    <r>
      <rPr>
        <rFont val="&quot;Helvetica Neue&quot;, Helvetica, Arial, sans-serif"/>
        <color rgb="FF1155CC"/>
        <sz val="11.0"/>
        <u/>
      </rPr>
      <t>Gun Nac (Japan).zip</t>
    </r>
  </si>
  <si>
    <r>
      <rPr>
        <rFont val="&quot;Helvetica Neue&quot;, Helvetica, Arial, sans-serif"/>
        <color rgb="FF1155CC"/>
        <sz val="11.0"/>
        <u/>
      </rPr>
      <t>Gun Nac (USA).zip</t>
    </r>
  </si>
  <si>
    <r>
      <rPr>
        <rFont val="&quot;Helvetica Neue&quot;, Helvetica, Arial, sans-serif"/>
        <color rgb="FF1155CC"/>
        <sz val="11.0"/>
        <u/>
      </rPr>
      <t>Gun Sight (Japan).zip</t>
    </r>
  </si>
  <si>
    <r>
      <rPr>
        <rFont val="&quot;Helvetica Neue&quot;, Helvetica, Arial, sans-serif"/>
        <color rgb="FF1155CC"/>
        <sz val="11.0"/>
        <u/>
      </rPr>
      <t>GunTneR (World) (Aftermarket) (Unl).zip</t>
    </r>
  </si>
  <si>
    <r>
      <rPr>
        <rFont val="&quot;Helvetica Neue&quot;, Helvetica, Arial, sans-serif"/>
        <color rgb="FF1155CC"/>
        <sz val="11.0"/>
        <u/>
      </rPr>
      <t>GunTneR (World) (Beta) (Build 47) (Aftermarket) (Unl).zip</t>
    </r>
  </si>
  <si>
    <r>
      <rPr>
        <rFont val="&quot;Helvetica Neue&quot;, Helvetica, Arial, sans-serif"/>
        <color rgb="FF1155CC"/>
        <sz val="11.0"/>
        <u/>
      </rPr>
      <t>GunTneR (World) (Beta) (Build 53) (Aftermarket) (Unl).zip</t>
    </r>
  </si>
  <si>
    <r>
      <rPr>
        <rFont val="&quot;Helvetica Neue&quot;, Helvetica, Arial, sans-serif"/>
        <color rgb="FF1155CC"/>
        <sz val="11.0"/>
        <u/>
      </rPr>
      <t>GunTneR (World) (Beta) (Build 65) (Aftermarket) (Unl).zip</t>
    </r>
  </si>
  <si>
    <r>
      <rPr>
        <rFont val="&quot;Helvetica Neue&quot;, Helvetica, Arial, sans-serif"/>
        <color rgb="FF1155CC"/>
        <sz val="11.0"/>
        <u/>
      </rPr>
      <t>GunTneR (World) (Beta) (Build 132) (Aftermarket) (Unl).zip</t>
    </r>
  </si>
  <si>
    <r>
      <rPr>
        <rFont val="&quot;Helvetica Neue&quot;, Helvetica, Arial, sans-serif"/>
        <color rgb="FF1155CC"/>
        <sz val="11.0"/>
        <u/>
      </rPr>
      <t>GunTneR (World) (Beta) (Build 157) (Aftermarket) (Unl).zip</t>
    </r>
  </si>
  <si>
    <r>
      <rPr>
        <rFont val="&quot;Helvetica Neue&quot;, Helvetica, Arial, sans-serif"/>
        <color rgb="FF1155CC"/>
        <sz val="11.0"/>
        <u/>
      </rPr>
      <t>GunTneR (World) (Beta) (Build 158) (Aftermarket) (Unl).zip</t>
    </r>
  </si>
  <si>
    <r>
      <rPr>
        <rFont val="&quot;Helvetica Neue&quot;, Helvetica, Arial, sans-serif"/>
        <color rgb="FF1155CC"/>
        <sz val="11.0"/>
        <u/>
      </rPr>
      <t>GunTneR (World) (Beta) (Build 186) (Aftermarket) (Unl).zip</t>
    </r>
  </si>
  <si>
    <r>
      <rPr>
        <rFont val="&quot;Helvetica Neue&quot;, Helvetica, Arial, sans-serif"/>
        <color rgb="FF1155CC"/>
        <sz val="11.0"/>
        <u/>
      </rPr>
      <t>GunTneR (World) (Beta) (Build 194) (Aftermarket) (Unl).zip</t>
    </r>
  </si>
  <si>
    <r>
      <rPr>
        <rFont val="&quot;Helvetica Neue&quot;, Helvetica, Arial, sans-serif"/>
        <color rgb="FF1155CC"/>
        <sz val="11.0"/>
        <u/>
      </rPr>
      <t>GunTneR (World) (Beta) (Build 208) (Aftermarket) (Unl).zip</t>
    </r>
  </si>
  <si>
    <r>
      <rPr>
        <rFont val="&quot;Helvetica Neue&quot;, Helvetica, Arial, sans-serif"/>
        <color rgb="FF1155CC"/>
        <sz val="11.0"/>
        <u/>
      </rPr>
      <t>GunTneR (World) (Beta) (Build 209) (Aftermarket) (Unl).zip</t>
    </r>
  </si>
  <si>
    <r>
      <rPr>
        <rFont val="&quot;Helvetica Neue&quot;, Helvetica, Arial, sans-serif"/>
        <color rgb="FF1155CC"/>
        <sz val="11.0"/>
        <u/>
      </rPr>
      <t>GunTneR (World) (Beta) (Build 211) (Aftermarket) (Unl).zip</t>
    </r>
  </si>
  <si>
    <r>
      <rPr>
        <rFont val="&quot;Helvetica Neue&quot;, Helvetica, Arial, sans-serif"/>
        <color rgb="FF1155CC"/>
        <sz val="11.0"/>
        <u/>
      </rPr>
      <t>GunTneR (World) (Beta) (Build 221) (Aftermarket) (Unl).zip</t>
    </r>
  </si>
  <si>
    <r>
      <rPr>
        <rFont val="&quot;Helvetica Neue&quot;, Helvetica, Arial, sans-serif"/>
        <color rgb="FF1155CC"/>
        <sz val="11.0"/>
        <u/>
      </rPr>
      <t>GunTneR (World) (Beta) (Build 231) (Aftermarket) (Unl).zip</t>
    </r>
  </si>
  <si>
    <r>
      <rPr>
        <rFont val="&quot;Helvetica Neue&quot;, Helvetica, Arial, sans-serif"/>
        <color rgb="FF1155CC"/>
        <sz val="11.0"/>
        <u/>
      </rPr>
      <t>GunTneR (World) (Beta) (Build 235) (Aftermarket) (Unl).zip</t>
    </r>
  </si>
  <si>
    <r>
      <rPr>
        <rFont val="&quot;Helvetica Neue&quot;, Helvetica, Arial, sans-serif"/>
        <color rgb="FF1155CC"/>
        <sz val="11.0"/>
        <u/>
      </rPr>
      <t>GunTneR (World) (Beta) (Build 239) (Aftermarket) (Unl).zip</t>
    </r>
  </si>
  <si>
    <r>
      <rPr>
        <rFont val="&quot;Helvetica Neue&quot;, Helvetica, Arial, sans-serif"/>
        <color rgb="FF1155CC"/>
        <sz val="11.0"/>
        <u/>
      </rPr>
      <t>GunTneR (World) (Beta) (Build 243) (Aftermarket) (Unl).zip</t>
    </r>
  </si>
  <si>
    <r>
      <rPr>
        <rFont val="&quot;Helvetica Neue&quot;, Helvetica, Arial, sans-serif"/>
        <color rgb="FF1155CC"/>
        <sz val="11.0"/>
        <u/>
      </rPr>
      <t>GunTneR (World) (Beta) (Build 249) (Aftermarket) (Unl).zip</t>
    </r>
  </si>
  <si>
    <r>
      <rPr>
        <rFont val="&quot;Helvetica Neue&quot;, Helvetica, Arial, sans-serif"/>
        <color rgb="FF1155CC"/>
        <sz val="11.0"/>
        <u/>
      </rPr>
      <t>GunTneR (World) (Beta) (Build 252) (Aftermarket) (Unl).zip</t>
    </r>
  </si>
  <si>
    <r>
      <rPr>
        <rFont val="&quot;Helvetica Neue&quot;, Helvetica, Arial, sans-serif"/>
        <color rgb="FF1155CC"/>
        <sz val="11.0"/>
        <u/>
      </rPr>
      <t>GunTneR (World) (Magfest 2023) (Aftermarket) (Unl).zip</t>
    </r>
  </si>
  <si>
    <r>
      <rPr>
        <rFont val="&quot;Helvetica Neue&quot;, Helvetica, Arial, sans-serif"/>
        <color rgb="FF1155CC"/>
        <sz val="11.0"/>
        <u/>
      </rPr>
      <t>GunTneR (World) (v1.2) (Demo) (Kickstarter) (Aftermarket) (Unl).zip</t>
    </r>
  </si>
  <si>
    <r>
      <rPr>
        <rFont val="&quot;Helvetica Neue&quot;, Helvetica, Arial, sans-serif"/>
        <color rgb="FF1155CC"/>
        <sz val="11.0"/>
        <u/>
      </rPr>
      <t>GunTneR (World) (v1.2) (Demo) (itch.io) (Aftermarket) (Unl).zip</t>
    </r>
  </si>
  <si>
    <r>
      <rPr>
        <rFont val="&quot;Helvetica Neue&quot;, Helvetica, Arial, sans-serif"/>
        <color rgb="FF1155CC"/>
        <sz val="11.0"/>
        <u/>
      </rPr>
      <t>GunTneR (World) (v1.3) (Aftermarket) (Unl).zip</t>
    </r>
  </si>
  <si>
    <r>
      <rPr>
        <rFont val="&quot;Helvetica Neue&quot;, Helvetica, Arial, sans-serif"/>
        <color rgb="FF1155CC"/>
        <sz val="11.0"/>
        <u/>
      </rPr>
      <t>GunTneR (World) (v1.3) (Demo) (Kickstarter) (Aftermarket) (Unl).zip</t>
    </r>
  </si>
  <si>
    <r>
      <rPr>
        <rFont val="&quot;Helvetica Neue&quot;, Helvetica, Arial, sans-serif"/>
        <color rgb="FF1155CC"/>
        <sz val="11.0"/>
        <u/>
      </rPr>
      <t>GunTneR (World) (v2.73) (Beta) (Build 4) (Aftermarket) (Unl).zip</t>
    </r>
  </si>
  <si>
    <r>
      <rPr>
        <rFont val="&quot;Helvetica Neue&quot;, Helvetica, Arial, sans-serif"/>
        <color rgb="FF1155CC"/>
        <sz val="11.0"/>
        <u/>
      </rPr>
      <t>GunTneR (World) (v2.73) (Beta) (Build 5) (Aftermarket) (Unl).zip</t>
    </r>
  </si>
  <si>
    <r>
      <rPr>
        <rFont val="&quot;Helvetica Neue&quot;, Helvetica, Arial, sans-serif"/>
        <color rgb="FF1155CC"/>
        <sz val="11.0"/>
        <u/>
      </rPr>
      <t>GunTneR (World) (v2.73) (Beta) (Build 132) (Aftermarket) (Unl).zip</t>
    </r>
  </si>
  <si>
    <r>
      <rPr>
        <rFont val="&quot;Helvetica Neue&quot;, Helvetica, Arial, sans-serif"/>
        <color rgb="FF1155CC"/>
        <sz val="11.0"/>
        <u/>
      </rPr>
      <t>GunTneR (World) (v2.73) (Beta) (Build 141) (Aftermarket) (Unl).zip</t>
    </r>
  </si>
  <si>
    <r>
      <rPr>
        <rFont val="&quot;Helvetica Neue&quot;, Helvetica, Arial, sans-serif"/>
        <color rgb="FF1155CC"/>
        <sz val="11.0"/>
        <u/>
      </rPr>
      <t>GunTneR (World) (v2.73) (Beta) (Build 143) (Aftermarket) (Unl).zip</t>
    </r>
  </si>
  <si>
    <r>
      <rPr>
        <rFont val="&quot;Helvetica Neue&quot;, Helvetica, Arial, sans-serif"/>
        <color rgb="FF1155CC"/>
        <sz val="11.0"/>
        <u/>
      </rPr>
      <t>GunTneR (World) (v2.73) (Beta) (Build 167) (Aftermarket) (Unl).zip</t>
    </r>
  </si>
  <si>
    <r>
      <rPr>
        <rFont val="&quot;Helvetica Neue&quot;, Helvetica, Arial, sans-serif"/>
        <color rgb="FF1155CC"/>
        <sz val="11.0"/>
        <u/>
      </rPr>
      <t>GunTneR (World) (v2.73) (Beta) (Build 190) (Aftermarket) (Unl).zip</t>
    </r>
  </si>
  <si>
    <r>
      <rPr>
        <rFont val="&quot;Helvetica Neue&quot;, Helvetica, Arial, sans-serif"/>
        <color rgb="FF1155CC"/>
        <sz val="11.0"/>
        <u/>
      </rPr>
      <t>Gunhed - Aratanaru Tatakai (Japan).zip</t>
    </r>
  </si>
  <si>
    <r>
      <rPr>
        <rFont val="&quot;Helvetica Neue&quot;, Helvetica, Arial, sans-serif"/>
        <color rgb="FF1155CC"/>
        <sz val="11.0"/>
        <u/>
      </rPr>
      <t>Gypsum and The Travelers (World) (Demo) (Aftermarket) (Unl).zip</t>
    </r>
  </si>
  <si>
    <r>
      <rPr>
        <rFont val="&quot;Helvetica Neue&quot;, Helvetica, Arial, sans-serif"/>
        <color rgb="FF1155CC"/>
        <sz val="11.0"/>
        <u/>
      </rPr>
      <t>Gyrodine (Japan).zip</t>
    </r>
  </si>
  <si>
    <r>
      <rPr>
        <rFont val="&quot;Helvetica Neue&quot;, Helvetica, Arial, sans-serif"/>
        <color rgb="FF1155CC"/>
        <sz val="11.0"/>
        <u/>
      </rPr>
      <t>Gyromite (World).zip</t>
    </r>
  </si>
  <si>
    <r>
      <rPr>
        <rFont val="&quot;Helvetica Neue&quot;, Helvetica, Arial, sans-serif"/>
        <color rgb="FF1155CC"/>
        <sz val="11.0"/>
        <u/>
      </rPr>
      <t>Gyruss (Asia) (En) (Kaiser) (KS-7057) (Pirate).zip</t>
    </r>
  </si>
  <si>
    <r>
      <rPr>
        <rFont val="&quot;Helvetica Neue&quot;, Helvetica, Arial, sans-serif"/>
        <color rgb="FF1155CC"/>
        <sz val="11.0"/>
        <u/>
      </rPr>
      <t>Gyruss (USA).zip</t>
    </r>
  </si>
  <si>
    <r>
      <rPr>
        <rFont val="&quot;Helvetica Neue&quot;, Helvetica, Arial, sans-serif"/>
        <color rgb="FF1155CC"/>
        <sz val="11.0"/>
        <u/>
      </rPr>
      <t>HBC Phutball (World) (Aftermarket) (Unl).zip</t>
    </r>
  </si>
  <si>
    <r>
      <rPr>
        <rFont val="&quot;Helvetica Neue&quot;, Helvetica, Arial, sans-serif"/>
        <color rgb="FF1155CC"/>
        <sz val="11.0"/>
        <u/>
      </rPr>
      <t>HES 6-Pak - Real Player's Pak (Australia) (Unl).zip</t>
    </r>
  </si>
  <si>
    <r>
      <rPr>
        <rFont val="&quot;Helvetica Neue&quot;, Helvetica, Arial, sans-serif"/>
        <color rgb="FF1155CC"/>
        <sz val="11.0"/>
        <u/>
      </rPr>
      <t>HVC Kensa Cassette Controller Test (Japan) (Test Program).zip</t>
    </r>
  </si>
  <si>
    <r>
      <rPr>
        <rFont val="&quot;Helvetica Neue&quot;, Helvetica, Arial, sans-serif"/>
        <color rgb="FF1155CC"/>
        <sz val="11.0"/>
        <u/>
      </rPr>
      <t>Hacker, The (China) (Pirate).zip</t>
    </r>
  </si>
  <si>
    <r>
      <rPr>
        <rFont val="&quot;Helvetica Neue&quot;, Helvetica, Arial, sans-serif"/>
        <color rgb="FF1155CC"/>
        <sz val="11.0"/>
        <u/>
      </rPr>
      <t>Haja no Fuuin (Japan).zip</t>
    </r>
  </si>
  <si>
    <r>
      <rPr>
        <rFont val="&quot;Helvetica Neue&quot;, Helvetica, Arial, sans-serif"/>
        <color rgb="FF1155CC"/>
        <sz val="11.0"/>
        <u/>
      </rPr>
      <t>Halloween - October 31st (World) (v0.02) (Aftermarket) (Unl).zip</t>
    </r>
  </si>
  <si>
    <r>
      <rPr>
        <rFont val="&quot;Helvetica Neue&quot;, Helvetica, Arial, sans-serif"/>
        <color rgb="FF1155CC"/>
        <sz val="11.0"/>
        <u/>
      </rPr>
      <t>Halloween 2015 NA Scare Cart (USA) (Aftermarket) (Unl).zip</t>
    </r>
  </si>
  <si>
    <r>
      <rPr>
        <rFont val="&quot;Helvetica Neue&quot;, Helvetica, Arial, sans-serif"/>
        <color rgb="FF1155CC"/>
        <sz val="11.0"/>
        <u/>
      </rPr>
      <t>Halloween 2016 NA Scare Cart (USA) (Aftermarket) (Unl).zip</t>
    </r>
  </si>
  <si>
    <r>
      <rPr>
        <rFont val="&quot;Helvetica Neue&quot;, Helvetica, Arial, sans-serif"/>
        <color rgb="FF1155CC"/>
        <sz val="11.0"/>
        <u/>
      </rPr>
      <t>Halloween 2017 NA Scare Cart (USA) (Aftermarket) (Unl).zip</t>
    </r>
  </si>
  <si>
    <r>
      <rPr>
        <rFont val="&quot;Helvetica Neue&quot;, Helvetica, Arial, sans-serif"/>
        <color rgb="FF1155CC"/>
        <sz val="11.0"/>
        <u/>
      </rPr>
      <t>Hallway (World) (Demo) (2024-02-29) (Aftermarket) (Unl).zip</t>
    </r>
  </si>
  <si>
    <r>
      <rPr>
        <rFont val="&quot;Helvetica Neue&quot;, Helvetica, Arial, sans-serif"/>
        <color rgb="FF1155CC"/>
        <sz val="11.0"/>
        <u/>
      </rPr>
      <t>Hallway (World) (Demo) (2024-03-15) (Byte-Off 2024) (Aftermarket) (Unl).zip</t>
    </r>
  </si>
  <si>
    <r>
      <rPr>
        <rFont val="&quot;Helvetica Neue&quot;, Helvetica, Arial, sans-serif"/>
        <color rgb="FF1155CC"/>
        <sz val="11.0"/>
        <u/>
      </rPr>
      <t>HammerSmack! (World) (Demo) (Byte-Off 2019) (Aftermarket) (Unl).zip</t>
    </r>
  </si>
  <si>
    <r>
      <rPr>
        <rFont val="&quot;Helvetica Neue&quot;, Helvetica, Arial, sans-serif"/>
        <color rgb="FF1155CC"/>
        <sz val="11.0"/>
        <u/>
      </rPr>
      <t>Hammerin' Harry (Europe).zip</t>
    </r>
  </si>
  <si>
    <r>
      <rPr>
        <rFont val="&quot;Helvetica Neue&quot;, Helvetica, Arial, sans-serif"/>
        <color rgb="FF1155CC"/>
        <sz val="11.0"/>
        <u/>
      </rPr>
      <t>Han Liubang (China) (Aftermarket) (Unl).zip</t>
    </r>
  </si>
  <si>
    <r>
      <rPr>
        <rFont val="&quot;Helvetica Neue&quot;, Helvetica, Arial, sans-serif"/>
        <color rgb="FF1155CC"/>
        <sz val="11.0"/>
        <u/>
      </rPr>
      <t>Hanafuda Yuukyou Den - Nagarebana Oryuu (Japan) (Unl).zip</t>
    </r>
  </si>
  <si>
    <r>
      <rPr>
        <rFont val="&quot;Helvetica Neue&quot;, Helvetica, Arial, sans-serif"/>
        <color rgb="FF1155CC"/>
        <sz val="11.0"/>
        <u/>
      </rPr>
      <t>Hana no Star Kaidou (Japan).zip</t>
    </r>
  </si>
  <si>
    <r>
      <rPr>
        <rFont val="&quot;Helvetica Neue&quot;, Helvetica, Arial, sans-serif"/>
        <color rgb="FF1155CC"/>
        <sz val="11.0"/>
        <u/>
      </rPr>
      <t>Hanjuku Hero (Japan) (Virtual Console).zip</t>
    </r>
  </si>
  <si>
    <r>
      <rPr>
        <rFont val="&quot;Helvetica Neue&quot;, Helvetica, Arial, sans-serif"/>
        <color rgb="FF1155CC"/>
        <sz val="11.0"/>
        <u/>
      </rPr>
      <t>Hanjuku Hero (Japan).zip</t>
    </r>
  </si>
  <si>
    <r>
      <rPr>
        <rFont val="&quot;Helvetica Neue&quot;, Helvetica, Arial, sans-serif"/>
        <color rgb="FF1155CC"/>
        <sz val="11.0"/>
        <u/>
      </rPr>
      <t>Happily Ever After starring Snow White (USA) (Proto).zip</t>
    </r>
  </si>
  <si>
    <r>
      <rPr>
        <rFont val="&quot;Helvetica Neue&quot;, Helvetica, Arial, sans-serif"/>
        <color rgb="FF1155CC"/>
        <sz val="11.0"/>
        <u/>
      </rPr>
      <t>Happy Biqi - World Fighter (China) (En) (Pirate).zip</t>
    </r>
  </si>
  <si>
    <r>
      <rPr>
        <rFont val="&quot;Helvetica Neue&quot;, Helvetica, Arial, sans-serif"/>
        <color rgb="FF1155CC"/>
        <sz val="11.0"/>
        <u/>
      </rPr>
      <t>Happy Biqi III - World Fighter (China) (Pirate).zip</t>
    </r>
  </si>
  <si>
    <r>
      <rPr>
        <rFont val="&quot;Helvetica Neue&quot;, Helvetica, Arial, sans-serif"/>
        <color rgb="FF1155CC"/>
        <sz val="11.0"/>
        <u/>
      </rPr>
      <t>Happy Birthday Bugs (Japan).zip</t>
    </r>
  </si>
  <si>
    <r>
      <rPr>
        <rFont val="&quot;Helvetica Neue&quot;, Helvetica, Arial, sans-serif"/>
        <color rgb="FF1155CC"/>
        <sz val="11.0"/>
        <u/>
      </rPr>
      <t>Happy Camper (USA) (NintendoAge) (Aftermarket) (Pirate).zip</t>
    </r>
  </si>
  <si>
    <r>
      <rPr>
        <rFont val="&quot;Helvetica Neue&quot;, Helvetica, Arial, sans-serif"/>
        <color rgb="FF1155CC"/>
        <sz val="11.0"/>
        <u/>
      </rPr>
      <t>Happy Camper (USA) (Proto) (Unl).zip</t>
    </r>
  </si>
  <si>
    <r>
      <rPr>
        <rFont val="&quot;Helvetica Neue&quot;, Helvetica, Arial, sans-serif"/>
        <color rgb="FF1155CC"/>
        <sz val="11.0"/>
        <u/>
      </rPr>
      <t>Happy Hour (World) (Aftermarket) (Unl).zip</t>
    </r>
  </si>
  <si>
    <r>
      <rPr>
        <rFont val="&quot;Helvetica Neue&quot;, Helvetica, Arial, sans-serif"/>
        <color rgb="FF1155CC"/>
        <sz val="11.0"/>
        <u/>
      </rPr>
      <t>HappyNESs (World) (Aftermarket) (Unl).zip</t>
    </r>
  </si>
  <si>
    <r>
      <rPr>
        <rFont val="&quot;Helvetica Neue&quot;, Helvetica, Arial, sans-serif"/>
        <color rgb="FF1155CC"/>
        <sz val="11.0"/>
        <u/>
      </rPr>
      <t>Happy Pairs (Asia) (En) (60 pin cart) (Unl).zip</t>
    </r>
  </si>
  <si>
    <r>
      <rPr>
        <rFont val="&quot;Helvetica Neue&quot;, Helvetica, Arial, sans-serif"/>
        <color rgb="FF1155CC"/>
        <sz val="11.0"/>
        <u/>
      </rPr>
      <t>Happy Pairs (Asia) (En) (72 pin cart) (Unl).zip</t>
    </r>
  </si>
  <si>
    <r>
      <rPr>
        <rFont val="&quot;Helvetica Neue&quot;, Helvetica, Arial, sans-serif"/>
        <color rgb="FF1155CC"/>
        <sz val="11.0"/>
        <u/>
      </rPr>
      <t>Happy Scrappy (World) (Demo) (Byte-Off 2019) (Aftermarket) (Unl).zip</t>
    </r>
  </si>
  <si>
    <r>
      <rPr>
        <rFont val="&quot;Helvetica Neue&quot;, Helvetica, Arial, sans-serif"/>
        <color rgb="FF1155CC"/>
        <sz val="11.0"/>
        <u/>
      </rPr>
      <t>Harbinger 2 - Cunt Punch (World) (Proto) (Aftermarket) (Unl).zip</t>
    </r>
  </si>
  <si>
    <r>
      <rPr>
        <rFont val="&quot;Helvetica Neue&quot;, Helvetica, Arial, sans-serif"/>
        <color rgb="FF1155CC"/>
        <sz val="11.0"/>
        <u/>
      </rPr>
      <t>Hard Drivin' (USA) (Proto) (Unl).zip</t>
    </r>
  </si>
  <si>
    <r>
      <rPr>
        <rFont val="&quot;Helvetica Neue&quot;, Helvetica, Arial, sans-serif"/>
        <color rgb="FF1155CC"/>
        <sz val="11.0"/>
        <u/>
      </rPr>
      <t>Harlee, Barlee and Charlee in Whacky Water Wiles (World) (Aftermarket) (Unl).zip</t>
    </r>
  </si>
  <si>
    <r>
      <rPr>
        <rFont val="&quot;Helvetica Neue&quot;, Helvetica, Arial, sans-serif"/>
        <color rgb="FF1155CC"/>
        <sz val="11.0"/>
        <u/>
      </rPr>
      <t>Harlem Globetrotters (USA).zip</t>
    </r>
  </si>
  <si>
    <r>
      <rPr>
        <rFont val="&quot;Helvetica Neue&quot;, Helvetica, Arial, sans-serif"/>
        <color rgb="FF1155CC"/>
        <sz val="11.0"/>
        <u/>
      </rPr>
      <t>Harry'er Space (World) (Demo) (Byte-Off 2024) (Aftermarket) (Unl).zip</t>
    </r>
  </si>
  <si>
    <r>
      <rPr>
        <rFont val="&quot;Helvetica Neue&quot;, Helvetica, Arial, sans-serif"/>
        <color rgb="FF1155CC"/>
        <sz val="11.0"/>
        <u/>
      </rPr>
      <t>Harry's Legend (Asia) (En) (Unl).zip</t>
    </r>
  </si>
  <si>
    <r>
      <rPr>
        <rFont val="&quot;Helvetica Neue&quot;, Helvetica, Arial, sans-serif"/>
        <color rgb="FF1155CC"/>
        <sz val="11.0"/>
        <u/>
      </rPr>
      <t>Harry's Legend - Hali Chuanqi (Asia) (En) (Unl).zip</t>
    </r>
  </si>
  <si>
    <r>
      <rPr>
        <rFont val="&quot;Helvetica Neue&quot;, Helvetica, Arial, sans-serif"/>
        <color rgb="FF1155CC"/>
        <sz val="11.0"/>
        <u/>
      </rPr>
      <t>Harry Dwarf (World) (Proto 1) (Aftermarket) (Unl).zip</t>
    </r>
  </si>
  <si>
    <r>
      <rPr>
        <rFont val="&quot;Helvetica Neue&quot;, Helvetica, Arial, sans-serif"/>
        <color rgb="FF1155CC"/>
        <sz val="11.0"/>
        <u/>
      </rPr>
      <t>Harry Dwarf (World) (Proto 2) (Byte-Off 2019) (Aftermarket) (Unl).zip</t>
    </r>
  </si>
  <si>
    <r>
      <rPr>
        <rFont val="&quot;Helvetica Neue&quot;, Helvetica, Arial, sans-serif"/>
        <color rgb="FF1155CC"/>
        <sz val="11.0"/>
        <u/>
      </rPr>
      <t>Harry Dwarf (World) (Proto 3) (Aftermarket) (Unl).zip</t>
    </r>
  </si>
  <si>
    <r>
      <rPr>
        <rFont val="&quot;Helvetica Neue&quot;, Helvetica, Arial, sans-serif"/>
        <color rgb="FF1155CC"/>
        <sz val="11.0"/>
        <u/>
      </rPr>
      <t>Harry Potter (Asia) (En) (Unl).zip</t>
    </r>
  </si>
  <si>
    <r>
      <rPr>
        <rFont val="&quot;Helvetica Neue&quot;, Helvetica, Arial, sans-serif"/>
        <color rgb="FF1155CC"/>
        <sz val="11.0"/>
        <u/>
      </rPr>
      <t>Harry Story (Asia) (En) (Pirate).zip</t>
    </r>
  </si>
  <si>
    <r>
      <rPr>
        <rFont val="&quot;Helvetica Neue&quot;, Helvetica, Arial, sans-serif"/>
        <color rgb="FF1155CC"/>
        <sz val="11.0"/>
        <u/>
      </rPr>
      <t>Hassle (Asia) (En) (Pirate).zip</t>
    </r>
  </si>
  <si>
    <r>
      <rPr>
        <rFont val="&quot;Helvetica Neue&quot;, Helvetica, Arial, sans-serif"/>
        <color rgb="FF1155CC"/>
        <sz val="11.0"/>
        <u/>
      </rPr>
      <t>Hatris (Japan).zip</t>
    </r>
  </si>
  <si>
    <r>
      <rPr>
        <rFont val="&quot;Helvetica Neue&quot;, Helvetica, Arial, sans-serif"/>
        <color rgb="FF1155CC"/>
        <sz val="11.0"/>
        <u/>
      </rPr>
      <t>Hatris (USA) (Beta).zip</t>
    </r>
  </si>
  <si>
    <r>
      <rPr>
        <rFont val="&quot;Helvetica Neue&quot;, Helvetica, Arial, sans-serif"/>
        <color rgb="FF1155CC"/>
        <sz val="11.0"/>
        <u/>
      </rPr>
      <t>Hatris (USA).zip</t>
    </r>
  </si>
  <si>
    <r>
      <rPr>
        <rFont val="&quot;Helvetica Neue&quot;, Helvetica, Arial, sans-serif"/>
        <color rgb="FF1155CC"/>
        <sz val="11.0"/>
        <u/>
      </rPr>
      <t>Haunted House (USA) (Atari Flashback) (Aftermarket) (Unl).zip</t>
    </r>
  </si>
  <si>
    <r>
      <rPr>
        <rFont val="&quot;Helvetica Neue&quot;, Helvetica, Arial, sans-serif"/>
        <color rgb="FF1155CC"/>
        <sz val="11.0"/>
        <u/>
      </rPr>
      <t>Hayauchi Super Igo (Japan) (Rev 1).zip</t>
    </r>
  </si>
  <si>
    <r>
      <rPr>
        <rFont val="&quot;Helvetica Neue&quot;, Helvetica, Arial, sans-serif"/>
        <color rgb="FF1155CC"/>
        <sz val="11.0"/>
        <u/>
      </rPr>
      <t>Hayauchi Super Igo (Japan).zip</t>
    </r>
  </si>
  <si>
    <r>
      <rPr>
        <rFont val="&quot;Helvetica Neue&quot;, Helvetica, Arial, sans-serif"/>
        <color rgb="FF1155CC"/>
        <sz val="11.0"/>
        <u/>
      </rPr>
      <t>Hazard - Let Us Out! (World) (Demo) (2019-02-16) (Byte-Off 2019) (Aftermarket) (Unl).zip</t>
    </r>
  </si>
  <si>
    <r>
      <rPr>
        <rFont val="&quot;Helvetica Neue&quot;, Helvetica, Arial, sans-serif"/>
        <color rgb="FF1155CC"/>
        <sz val="11.0"/>
        <u/>
      </rPr>
      <t>Hazard - Let us Out! (World) (Demo) (2019-02-23) (Aftermarket) (Unl).zip</t>
    </r>
  </si>
  <si>
    <r>
      <rPr>
        <rFont val="&quot;Helvetica Neue&quot;, Helvetica, Arial, sans-serif"/>
        <color rgb="FF1155CC"/>
        <sz val="11.0"/>
        <u/>
      </rPr>
      <t>Heather the Beheader (World) (Demo) (2021-02-22) (Aftermarket) (Unl).zip</t>
    </r>
  </si>
  <si>
    <r>
      <rPr>
        <rFont val="&quot;Helvetica Neue&quot;, Helvetica, Arial, sans-serif"/>
        <color rgb="FF1155CC"/>
        <sz val="11.0"/>
        <u/>
      </rPr>
      <t>Heather the Beheader (World) (Demo) (2023-03-10) (Aftermarket) (Unl).zip</t>
    </r>
  </si>
  <si>
    <r>
      <rPr>
        <rFont val="&quot;Helvetica Neue&quot;, Helvetica, Arial, sans-serif"/>
        <color rgb="FF1155CC"/>
        <sz val="11.0"/>
        <u/>
      </rPr>
      <t>Heavy Barrel (Asia) (En) (Pirate).zip</t>
    </r>
  </si>
  <si>
    <r>
      <rPr>
        <rFont val="&quot;Helvetica Neue&quot;, Helvetica, Arial, sans-serif"/>
        <color rgb="FF1155CC"/>
        <sz val="11.0"/>
        <u/>
      </rPr>
      <t>Heavy Barrel (Japan).zip</t>
    </r>
  </si>
  <si>
    <r>
      <rPr>
        <rFont val="&quot;Helvetica Neue&quot;, Helvetica, Arial, sans-serif"/>
        <color rgb="FF1155CC"/>
        <sz val="11.0"/>
        <u/>
      </rPr>
      <t>Heavy Barrel (USA).zip</t>
    </r>
  </si>
  <si>
    <r>
      <rPr>
        <rFont val="&quot;Helvetica Neue&quot;, Helvetica, Arial, sans-serif"/>
        <color rgb="FF1155CC"/>
        <sz val="11.0"/>
        <u/>
      </rPr>
      <t>Heavy Shreddin' (USA) (Beta).zip</t>
    </r>
  </si>
  <si>
    <r>
      <rPr>
        <rFont val="&quot;Helvetica Neue&quot;, Helvetica, Arial, sans-serif"/>
        <color rgb="FF1155CC"/>
        <sz val="11.0"/>
        <u/>
      </rPr>
      <t>Heavy Shreddin' (USA).zip</t>
    </r>
  </si>
  <si>
    <r>
      <rPr>
        <rFont val="&quot;Helvetica Neue&quot;, Helvetica, Arial, sans-serif"/>
        <color rgb="FF1155CC"/>
        <sz val="11.0"/>
        <u/>
      </rPr>
      <t>Hebereke (Japan) (Virtual Console).zip</t>
    </r>
  </si>
  <si>
    <r>
      <rPr>
        <rFont val="&quot;Helvetica Neue&quot;, Helvetica, Arial, sans-serif"/>
        <color rgb="FF1155CC"/>
        <sz val="11.0"/>
        <u/>
      </rPr>
      <t>Hebereke (Japan).zip</t>
    </r>
  </si>
  <si>
    <r>
      <rPr>
        <rFont val="&quot;Helvetica Neue&quot;, Helvetica, Arial, sans-serif"/>
        <color rgb="FF1155CC"/>
        <sz val="11.0"/>
        <u/>
      </rPr>
      <t>Hector '87 (Japan).zip</t>
    </r>
  </si>
  <si>
    <r>
      <rPr>
        <rFont val="&quot;Helvetica Neue&quot;, Helvetica, Arial, sans-serif"/>
        <color rgb="FF1155CC"/>
        <sz val="11.0"/>
        <u/>
      </rPr>
      <t>Heisei Tensai Bakabon (Japan).zip</t>
    </r>
  </si>
  <si>
    <r>
      <rPr>
        <rFont val="&quot;Helvetica Neue&quot;, Helvetica, Arial, sans-serif"/>
        <color rgb="FF1155CC"/>
        <sz val="11.0"/>
        <u/>
      </rPr>
      <t>Heist (World) (Aftermarket) (Unl).zip</t>
    </r>
  </si>
  <si>
    <r>
      <rPr>
        <rFont val="&quot;Helvetica Neue&quot;, Helvetica, Arial, sans-serif"/>
        <color rgb="FF1155CC"/>
        <sz val="11.0"/>
        <u/>
      </rPr>
      <t>Heist (World) (NESDev 2022) (Aftermarket) (Unl).zip</t>
    </r>
  </si>
  <si>
    <r>
      <rPr>
        <rFont val="&quot;Helvetica Neue&quot;, Helvetica, Arial, sans-serif"/>
        <color rgb="FF1155CC"/>
        <sz val="11.0"/>
        <u/>
      </rPr>
      <t>Hejin Fengbao (China) (Aftermarket) (Unl).zip</t>
    </r>
  </si>
  <si>
    <r>
      <rPr>
        <rFont val="&quot;Helvetica Neue&quot;, Helvetica, Arial, sans-serif"/>
        <color rgb="FF1155CC"/>
        <sz val="11.0"/>
        <u/>
      </rPr>
      <t>Hejin Zhuangbei (150-in-1 Real Game) (China) (Aftermarket) (Pirate).zip</t>
    </r>
  </si>
  <si>
    <r>
      <rPr>
        <rFont val="&quot;Helvetica Neue&quot;, Helvetica, Arial, sans-serif"/>
        <color rgb="FF1155CC"/>
        <sz val="11.0"/>
        <u/>
      </rPr>
      <t>Hell Fighter (Asia) (En) (72 pin cart) (Unl).zip</t>
    </r>
  </si>
  <si>
    <r>
      <rPr>
        <rFont val="&quot;Helvetica Neue&quot;, Helvetica, Arial, sans-serif"/>
        <color rgb="FF1155CC"/>
        <sz val="11.0"/>
        <u/>
      </rPr>
      <t>Hell Fire (Asia) (En) (Pirate).zip</t>
    </r>
  </si>
  <si>
    <r>
      <rPr>
        <rFont val="&quot;Helvetica Neue&quot;, Helvetica, Arial, sans-serif"/>
        <color rgb="FF1155CC"/>
        <sz val="11.0"/>
        <u/>
      </rPr>
      <t>Hello Kitty World (Japan).zip</t>
    </r>
  </si>
  <si>
    <r>
      <rPr>
        <rFont val="&quot;Helvetica Neue&quot;, Helvetica, Arial, sans-serif"/>
        <color rgb="FF1155CC"/>
        <sz val="11.0"/>
        <u/>
      </rPr>
      <t>Hello Kitty no Ohanabatake (Japan).zip</t>
    </r>
  </si>
  <si>
    <r>
      <rPr>
        <rFont val="&quot;Helvetica Neue&quot;, Helvetica, Arial, sans-serif"/>
        <color rgb="FF1155CC"/>
        <sz val="11.0"/>
        <u/>
      </rPr>
      <t>Heosphoros - Embered Recollections (World) (Aftermarket) (Unl).zip</t>
    </r>
  </si>
  <si>
    <r>
      <rPr>
        <rFont val="&quot;Helvetica Neue&quot;, Helvetica, Arial, sans-serif"/>
        <color rgb="FF1155CC"/>
        <sz val="11.0"/>
        <u/>
      </rPr>
      <t>Heracles no Eikou - Toujin Makyou Den (Japan).zip</t>
    </r>
  </si>
  <si>
    <r>
      <rPr>
        <rFont val="&quot;Helvetica Neue&quot;, Helvetica, Arial, sans-serif"/>
        <color rgb="FF1155CC"/>
        <sz val="11.0"/>
        <u/>
      </rPr>
      <t>Heracles no Eikou II - Titan no Metsubou (Japan).zip</t>
    </r>
  </si>
  <si>
    <r>
      <rPr>
        <rFont val="&quot;Helvetica Neue&quot;, Helvetica, Arial, sans-serif"/>
        <color rgb="FF1155CC"/>
        <sz val="11.0"/>
        <u/>
      </rPr>
      <t>Hero 11-in-1 (Asia) (Ja) (P1022) (Aftermarket) (Pirate).zip</t>
    </r>
  </si>
  <si>
    <r>
      <rPr>
        <rFont val="&quot;Helvetica Neue&quot;, Helvetica, Arial, sans-serif"/>
        <color rgb="FF1155CC"/>
        <sz val="11.0"/>
        <u/>
      </rPr>
      <t>HeroQuest (Europe) (De) (Proto) (1991-12-19).zip</t>
    </r>
  </si>
  <si>
    <r>
      <rPr>
        <rFont val="&quot;Helvetica Neue&quot;, Helvetica, Arial, sans-serif"/>
        <color rgb="FF1155CC"/>
        <sz val="11.0"/>
        <u/>
      </rPr>
      <t>HeroQuest (Europe) (Proto) (1992-08-21).zip</t>
    </r>
  </si>
  <si>
    <r>
      <rPr>
        <rFont val="&quot;Helvetica Neue&quot;, Helvetica, Arial, sans-serif"/>
        <color rgb="FF1155CC"/>
        <sz val="11.0"/>
        <u/>
      </rPr>
      <t>HeroQuest (USA) (Proto).zip</t>
    </r>
  </si>
  <si>
    <r>
      <rPr>
        <rFont val="&quot;Helvetica Neue&quot;, Helvetica, Arial, sans-serif"/>
        <color rgb="FF1155CC"/>
        <sz val="11.0"/>
        <u/>
      </rPr>
      <t>HexS (World) (Aftermarket) (Unl).zip</t>
    </r>
  </si>
  <si>
    <r>
      <rPr>
        <rFont val="&quot;Helvetica Neue&quot;, Helvetica, Arial, sans-serif"/>
        <color rgb="FF1155CC"/>
        <sz val="11.0"/>
        <u/>
      </rPr>
      <t>Hey Reset (World) (Demo) (2019-02-14) (Aftermarket) (Unl).zip</t>
    </r>
  </si>
  <si>
    <r>
      <rPr>
        <rFont val="&quot;Helvetica Neue&quot;, Helvetica, Arial, sans-serif"/>
        <color rgb="FF1155CC"/>
        <sz val="11.0"/>
        <u/>
      </rPr>
      <t>Hey Reset (World) (Demo) (2019-03-01) (Aftermarket) (Unl).zip</t>
    </r>
  </si>
  <si>
    <r>
      <rPr>
        <rFont val="&quot;Helvetica Neue&quot;, Helvetica, Arial, sans-serif"/>
        <color rgb="FF1155CC"/>
        <sz val="11.0"/>
        <u/>
      </rPr>
      <t>Hey Reset (World) (Demo) (2019-03-06) (Byte-Off 2019) (Aftermarket) (Unl).zip</t>
    </r>
  </si>
  <si>
    <r>
      <rPr>
        <rFont val="&quot;Helvetica Neue&quot;, Helvetica, Arial, sans-serif"/>
        <color rgb="FF1155CC"/>
        <sz val="11.0"/>
        <u/>
      </rPr>
      <t>Hidden Chinese Chess - An Qi (Asia) (Ja) (NTSC) (Unl).zip</t>
    </r>
  </si>
  <si>
    <r>
      <rPr>
        <rFont val="&quot;Helvetica Neue&quot;, Helvetica, Arial, sans-serif"/>
        <color rgb="FF1155CC"/>
        <sz val="11.0"/>
        <u/>
      </rPr>
      <t>Hiddenventory (World) (Aftermarket) (Unl).zip</t>
    </r>
  </si>
  <si>
    <r>
      <rPr>
        <rFont val="&quot;Helvetica Neue&quot;, Helvetica, Arial, sans-serif"/>
        <color rgb="FF1155CC"/>
        <sz val="11.0"/>
        <u/>
      </rPr>
      <t>Higemaru - Makai-jima - Nanatsu no Shima Daibouken (Japan).zip</t>
    </r>
  </si>
  <si>
    <r>
      <rPr>
        <rFont val="&quot;Helvetica Neue&quot;, Helvetica, Arial, sans-serif"/>
        <color rgb="FF1155CC"/>
        <sz val="11.0"/>
        <u/>
      </rPr>
      <t>High Speed (Europe).zip</t>
    </r>
  </si>
  <si>
    <r>
      <rPr>
        <rFont val="&quot;Helvetica Neue&quot;, Helvetica, Arial, sans-serif"/>
        <color rgb="FF1155CC"/>
        <sz val="11.0"/>
        <u/>
      </rPr>
      <t>High Speed (USA).zip</t>
    </r>
  </si>
  <si>
    <r>
      <rPr>
        <rFont val="&quot;Helvetica Neue&quot;, Helvetica, Arial, sans-serif"/>
        <color rgb="FF1155CC"/>
        <sz val="11.0"/>
        <u/>
      </rPr>
      <t>Highway Star (Asia) (En) (Kaiser) (KS-7013) (Pirate).zip</t>
    </r>
  </si>
  <si>
    <r>
      <rPr>
        <rFont val="&quot;Helvetica Neue&quot;, Helvetica, Arial, sans-serif"/>
        <color rgb="FF1155CC"/>
        <sz val="11.0"/>
        <u/>
      </rPr>
      <t>Highway Star (Asia) (En) (Whirlwind Manu) (LH42) (Pirate).zip</t>
    </r>
  </si>
  <si>
    <r>
      <rPr>
        <rFont val="&quot;Helvetica Neue&quot;, Helvetica, Arial, sans-serif"/>
        <color rgb="FF1155CC"/>
        <sz val="11.0"/>
        <u/>
      </rPr>
      <t>Highway Star (Japan) (Famicom 3D System).zip</t>
    </r>
  </si>
  <si>
    <r>
      <rPr>
        <rFont val="&quot;Helvetica Neue&quot;, Helvetica, Arial, sans-serif"/>
        <color rgb="FF1155CC"/>
        <sz val="11.0"/>
        <u/>
      </rPr>
      <t>Highway Star (Russia) (Pirate).zip</t>
    </r>
  </si>
  <si>
    <r>
      <rPr>
        <rFont val="&quot;Helvetica Neue&quot;, Helvetica, Arial, sans-serif"/>
        <color rgb="FF1155CC"/>
        <sz val="11.0"/>
        <u/>
      </rPr>
      <t>Hikari Shinwa - Palthena no Kagami (Asia) (Ja) (Pirate).zip</t>
    </r>
  </si>
  <si>
    <r>
      <rPr>
        <rFont val="&quot;Helvetica Neue&quot;, Helvetica, Arial, sans-serif"/>
        <color rgb="FF1155CC"/>
        <sz val="11.0"/>
        <u/>
      </rPr>
      <t>Hikari no Senshi Foton - The Ultimate Game on Planet Earth (Japan).zip</t>
    </r>
  </si>
  <si>
    <r>
      <rPr>
        <rFont val="&quot;Helvetica Neue&quot;, Helvetica, Arial, sans-serif"/>
        <color rgb="FF1155CC"/>
        <sz val="11.0"/>
        <u/>
      </rPr>
      <t>Hi no Tori - Houou Hen - Gaou no Bouken (Japan).zip</t>
    </r>
  </si>
  <si>
    <r>
      <rPr>
        <rFont val="&quot;Helvetica Neue&quot;, Helvetica, Arial, sans-serif"/>
        <color rgb="FF1155CC"/>
        <sz val="11.0"/>
        <u/>
      </rPr>
      <t>Hirake! Ponkikki (Japan).zip</t>
    </r>
  </si>
  <si>
    <r>
      <rPr>
        <rFont val="&quot;Helvetica Neue&quot;, Helvetica, Arial, sans-serif"/>
        <color rgb="FF1155CC"/>
        <sz val="11.0"/>
        <u/>
      </rPr>
      <t>Hiryuu no Ken - Ougi no Sho (Japan).zip</t>
    </r>
  </si>
  <si>
    <r>
      <rPr>
        <rFont val="&quot;Helvetica Neue&quot;, Helvetica, Arial, sans-serif"/>
        <color rgb="FF1155CC"/>
        <sz val="11.0"/>
        <u/>
      </rPr>
      <t>Hiryuu no Ken II - Dragon no Tsubasa (Japan) (Virtual Console).zip</t>
    </r>
  </si>
  <si>
    <r>
      <rPr>
        <rFont val="&quot;Helvetica Neue&quot;, Helvetica, Arial, sans-serif"/>
        <color rgb="FF1155CC"/>
        <sz val="11.0"/>
        <u/>
      </rPr>
      <t>Hiryuu no Ken II - Dragon no Tsubasa (Japan).zip</t>
    </r>
  </si>
  <si>
    <r>
      <rPr>
        <rFont val="&quot;Helvetica Neue&quot;, Helvetica, Arial, sans-serif"/>
        <color rgb="FF1155CC"/>
        <sz val="11.0"/>
        <u/>
      </rPr>
      <t>Hiryuu no Ken III - 5 Nin no Dragon (Japan).zip</t>
    </r>
  </si>
  <si>
    <r>
      <rPr>
        <rFont val="&quot;Helvetica Neue&quot;, Helvetica, Arial, sans-serif"/>
        <color rgb="FF1155CC"/>
        <sz val="11.0"/>
        <u/>
      </rPr>
      <t>Hiryuu no Ken Special - Fighting Wars (Japan) (Beta).zip</t>
    </r>
  </si>
  <si>
    <r>
      <rPr>
        <rFont val="&quot;Helvetica Neue&quot;, Helvetica, Arial, sans-serif"/>
        <color rgb="FF1155CC"/>
        <sz val="11.0"/>
        <u/>
      </rPr>
      <t>Hiryuu no Ken Special - Fighting Wars (Japan).zip</t>
    </r>
  </si>
  <si>
    <r>
      <rPr>
        <rFont val="&quot;Helvetica Neue&quot;, Helvetica, Arial, sans-serif"/>
        <color rgb="FF1155CC"/>
        <sz val="11.0"/>
        <u/>
      </rPr>
      <t>Hissatsu Doujou Yaburi (Japan).zip</t>
    </r>
  </si>
  <si>
    <r>
      <rPr>
        <rFont val="&quot;Helvetica Neue&quot;, Helvetica, Arial, sans-serif"/>
        <color rgb="FF1155CC"/>
        <sz val="11.0"/>
        <u/>
      </rPr>
      <t>Hissatsu Shigoto Nin (Japan).zip</t>
    </r>
  </si>
  <si>
    <r>
      <rPr>
        <rFont val="&quot;Helvetica Neue&quot;, Helvetica, Arial, sans-serif"/>
        <color rgb="FF1155CC"/>
        <sz val="11.0"/>
        <u/>
      </rPr>
      <t>Hit Marmot (Asia) (Ja) (Unl).zip</t>
    </r>
  </si>
  <si>
    <r>
      <rPr>
        <rFont val="&quot;Helvetica Neue&quot;, Helvetica, Arial, sans-serif"/>
        <color rgb="FF1155CC"/>
        <sz val="11.0"/>
        <u/>
      </rPr>
      <t>Hitler no Fukkatsu - Top Secret (Japan) (Beta).zip</t>
    </r>
  </si>
  <si>
    <r>
      <rPr>
        <rFont val="&quot;Helvetica Neue&quot;, Helvetica, Arial, sans-serif"/>
        <color rgb="FF1155CC"/>
        <sz val="11.0"/>
        <u/>
      </rPr>
      <t>Hitler no Fukkatsu - Top Secret (Japan).zip</t>
    </r>
  </si>
  <si>
    <r>
      <rPr>
        <rFont val="&quot;Helvetica Neue&quot;, Helvetica, Arial, sans-serif"/>
        <color rgb="FF1155CC"/>
        <sz val="11.0"/>
        <u/>
      </rPr>
      <t>Hit the Ice (USA) (Proto 1).zip</t>
    </r>
  </si>
  <si>
    <r>
      <rPr>
        <rFont val="&quot;Helvetica Neue&quot;, Helvetica, Arial, sans-serif"/>
        <color rgb="FF1155CC"/>
        <sz val="11.0"/>
        <u/>
      </rPr>
      <t>Hit the Ice (USA) (Proto 2).zip</t>
    </r>
  </si>
  <si>
    <r>
      <rPr>
        <rFont val="&quot;Helvetica Neue&quot;, Helvetica, Arial, sans-serif"/>
        <color rgb="FF1155CC"/>
        <sz val="11.0"/>
        <u/>
      </rPr>
      <t>Hogan's Alley (Asia) (En) (LA06) (Pirate).zip</t>
    </r>
  </si>
  <si>
    <r>
      <rPr>
        <rFont val="&quot;Helvetica Neue&quot;, Helvetica, Arial, sans-serif"/>
        <color rgb="FF1155CC"/>
        <sz val="11.0"/>
        <u/>
      </rPr>
      <t>Hogan's Alley (World).zip</t>
    </r>
  </si>
  <si>
    <r>
      <rPr>
        <rFont val="&quot;Helvetica Neue&quot;, Helvetica, Arial, sans-serif"/>
        <color rgb="FF1155CC"/>
        <sz val="11.0"/>
        <u/>
      </rPr>
      <t>Hokkaidou Rensa Satsujin - Okhotsk ni Kiyu (Japan).zip</t>
    </r>
  </si>
  <si>
    <r>
      <rPr>
        <rFont val="&quot;Helvetica Neue&quot;, Helvetica, Arial, sans-serif"/>
        <color rgb="FF1155CC"/>
        <sz val="11.0"/>
        <u/>
      </rPr>
      <t>Hokuto no Ken (Japan) (Beta).zip</t>
    </r>
  </si>
  <si>
    <r>
      <rPr>
        <rFont val="&quot;Helvetica Neue&quot;, Helvetica, Arial, sans-serif"/>
        <color rgb="FF1155CC"/>
        <sz val="11.0"/>
        <u/>
      </rPr>
      <t>Hokuto no Ken (Japan).zip</t>
    </r>
  </si>
  <si>
    <r>
      <rPr>
        <rFont val="&quot;Helvetica Neue&quot;, Helvetica, Arial, sans-serif"/>
        <color rgb="FF1155CC"/>
        <sz val="11.0"/>
        <u/>
      </rPr>
      <t>Hokuto no Ken 2 (Japan).zip</t>
    </r>
  </si>
  <si>
    <r>
      <rPr>
        <rFont val="&quot;Helvetica Neue&quot;, Helvetica, Arial, sans-serif"/>
        <color rgb="FF1155CC"/>
        <sz val="11.0"/>
        <u/>
      </rPr>
      <t>Hokuto no Ken 3 - Shin Seiki Souzou Seiken Retsuden (Japan).zip</t>
    </r>
  </si>
  <si>
    <r>
      <rPr>
        <rFont val="&quot;Helvetica Neue&quot;, Helvetica, Arial, sans-serif"/>
        <color rgb="FF1155CC"/>
        <sz val="11.0"/>
        <u/>
      </rPr>
      <t>Hokuto no Ken 4 - Shichisei Haken Den - Hokuto Shinken no Kanata e (Japan).zip</t>
    </r>
  </si>
  <si>
    <r>
      <rPr>
        <rFont val="&quot;Helvetica Neue&quot;, Helvetica, Arial, sans-serif"/>
        <color rgb="FF1155CC"/>
        <sz val="11.0"/>
        <u/>
      </rPr>
      <t>Hollow Knight - Grab Grub (World) (Aftermarket) (Unl).zip</t>
    </r>
  </si>
  <si>
    <r>
      <rPr>
        <rFont val="&quot;Helvetica Neue&quot;, Helvetica, Arial, sans-serif"/>
        <color rgb="FF1155CC"/>
        <sz val="11.0"/>
        <u/>
      </rPr>
      <t>Hollywood Squares (USA).zip</t>
    </r>
  </si>
  <si>
    <r>
      <rPr>
        <rFont val="&quot;Helvetica Neue&quot;, Helvetica, Arial, sans-serif"/>
        <color rgb="FF1155CC"/>
        <sz val="11.0"/>
        <u/>
      </rPr>
      <t>Holy Diver (Japan).zip</t>
    </r>
  </si>
  <si>
    <r>
      <rPr>
        <rFont val="&quot;Helvetica Neue&quot;, Helvetica, Arial, sans-serif"/>
        <color rgb="FF1155CC"/>
        <sz val="11.0"/>
        <u/>
      </rPr>
      <t>Home Alone (USA) (Rev 1).zip</t>
    </r>
  </si>
  <si>
    <r>
      <rPr>
        <rFont val="&quot;Helvetica Neue&quot;, Helvetica, Arial, sans-serif"/>
        <color rgb="FF1155CC"/>
        <sz val="11.0"/>
        <u/>
      </rPr>
      <t>Home Alone (USA).zip</t>
    </r>
  </si>
  <si>
    <r>
      <rPr>
        <rFont val="&quot;Helvetica Neue&quot;, Helvetica, Arial, sans-serif"/>
        <color rgb="FF1155CC"/>
        <sz val="11.0"/>
        <u/>
      </rPr>
      <t>Home Alone 2 - Lost in New York (Europe).zip</t>
    </r>
  </si>
  <si>
    <r>
      <rPr>
        <rFont val="&quot;Helvetica Neue&quot;, Helvetica, Arial, sans-serif"/>
        <color rgb="FF1155CC"/>
        <sz val="11.0"/>
        <u/>
      </rPr>
      <t>Home Alone 2 - Lost in New York (USA).zip</t>
    </r>
  </si>
  <si>
    <r>
      <rPr>
        <rFont val="&quot;Helvetica Neue&quot;, Helvetica, Arial, sans-serif"/>
        <color rgb="FF1155CC"/>
        <sz val="11.0"/>
        <u/>
      </rPr>
      <t>Honey Peach (Asia) (En) (Unl).zip</t>
    </r>
  </si>
  <si>
    <r>
      <rPr>
        <rFont val="&quot;Helvetica Neue&quot;, Helvetica, Arial, sans-serif"/>
        <color rgb="FF1155CC"/>
        <sz val="11.0"/>
        <u/>
      </rPr>
      <t>Hong Wenhao (China) (Aftermarket) (Unl).zip</t>
    </r>
  </si>
  <si>
    <r>
      <rPr>
        <rFont val="&quot;Helvetica Neue&quot;, Helvetica, Arial, sans-serif"/>
        <color rgb="FF1155CC"/>
        <sz val="11.0"/>
        <u/>
      </rPr>
      <t>Hongloumeng - Shenyou Tai Xu Jing (China) (Unl).zip</t>
    </r>
  </si>
  <si>
    <r>
      <rPr>
        <rFont val="&quot;Helvetica Neue&quot;, Helvetica, Arial, sans-serif"/>
        <color rgb="FF1155CC"/>
        <sz val="11.0"/>
        <u/>
      </rPr>
      <t>Honoo no Rangerman (World) (Ja) (Demo) (Aftermarket) (Unl).zip</t>
    </r>
  </si>
  <si>
    <r>
      <rPr>
        <rFont val="&quot;Helvetica Neue&quot;, Helvetica, Arial, sans-serif"/>
        <color rgb="FF1155CC"/>
        <sz val="11.0"/>
        <u/>
      </rPr>
      <t>Honoo no Toukyuuji - Dodge Danpei (Japan).zip</t>
    </r>
  </si>
  <si>
    <r>
      <rPr>
        <rFont val="&quot;Helvetica Neue&quot;, Helvetica, Arial, sans-serif"/>
        <color rgb="FF1155CC"/>
        <sz val="11.0"/>
        <u/>
      </rPr>
      <t>Honoo no Toukyuuji - Dodge Danpei 2 (Japan).zip</t>
    </r>
  </si>
  <si>
    <r>
      <rPr>
        <rFont val="&quot;Helvetica Neue&quot;, Helvetica, Arial, sans-serif"/>
        <color rgb="FF1155CC"/>
        <sz val="11.0"/>
        <u/>
      </rPr>
      <t>Honshougi - Naitou 9 Dan Shougi Hiden (Japan).zip</t>
    </r>
  </si>
  <si>
    <r>
      <rPr>
        <rFont val="&quot;Helvetica Neue&quot;, Helvetica, Arial, sans-serif"/>
        <color rgb="FF1155CC"/>
        <sz val="11.0"/>
        <u/>
      </rPr>
      <t>Hook (Europe).zip</t>
    </r>
  </si>
  <si>
    <r>
      <rPr>
        <rFont val="&quot;Helvetica Neue&quot;, Helvetica, Arial, sans-serif"/>
        <color rgb="FF1155CC"/>
        <sz val="11.0"/>
        <u/>
      </rPr>
      <t>Hook (Japan).zip</t>
    </r>
  </si>
  <si>
    <r>
      <rPr>
        <rFont val="&quot;Helvetica Neue&quot;, Helvetica, Arial, sans-serif"/>
        <color rgb="FF1155CC"/>
        <sz val="11.0"/>
        <u/>
      </rPr>
      <t>Hook (USA).zip</t>
    </r>
  </si>
  <si>
    <r>
      <rPr>
        <rFont val="&quot;Helvetica Neue&quot;, Helvetica, Arial, sans-serif"/>
        <color rgb="FF1155CC"/>
        <sz val="11.0"/>
        <u/>
      </rPr>
      <t>Hoops (Europe).zip</t>
    </r>
  </si>
  <si>
    <r>
      <rPr>
        <rFont val="&quot;Helvetica Neue&quot;, Helvetica, Arial, sans-serif"/>
        <color rgb="FF1155CC"/>
        <sz val="11.0"/>
        <u/>
      </rPr>
      <t>Hoops (USA) (Beta).zip</t>
    </r>
  </si>
  <si>
    <r>
      <rPr>
        <rFont val="&quot;Helvetica Neue&quot;, Helvetica, Arial, sans-serif"/>
        <color rgb="FF1155CC"/>
        <sz val="11.0"/>
        <u/>
      </rPr>
      <t>Hoops (USA).zip</t>
    </r>
  </si>
  <si>
    <r>
      <rPr>
        <rFont val="&quot;Helvetica Neue&quot;, Helvetica, Arial, sans-serif"/>
        <color rgb="FF1155CC"/>
        <sz val="11.0"/>
        <u/>
      </rPr>
      <t>Hoppin' Mad (USA) (Aftermarket) (Pirate).zip</t>
    </r>
  </si>
  <si>
    <r>
      <rPr>
        <rFont val="&quot;Helvetica Neue&quot;, Helvetica, Arial, sans-serif"/>
        <color rgb="FF1155CC"/>
        <sz val="11.0"/>
        <u/>
      </rPr>
      <t>Hoppin' Mad (USA) (Proto).zip</t>
    </r>
  </si>
  <si>
    <r>
      <rPr>
        <rFont val="&quot;Helvetica Neue&quot;, Helvetica, Arial, sans-serif"/>
        <color rgb="FF1155CC"/>
        <sz val="11.0"/>
        <u/>
      </rPr>
      <t>Horace and Buggie Shoot for the Moon (World) (Demo 1) (Aftermarket) (Unl).zip</t>
    </r>
  </si>
  <si>
    <r>
      <rPr>
        <rFont val="&quot;Helvetica Neue&quot;, Helvetica, Arial, sans-serif"/>
        <color rgb="FF1155CC"/>
        <sz val="11.0"/>
        <u/>
      </rPr>
      <t>Horace and Buggie Shoot for the Moon (World) (Demo 2) (Aftermarket) (Unl).zip</t>
    </r>
  </si>
  <si>
    <r>
      <rPr>
        <rFont val="&quot;Helvetica Neue&quot;, Helvetica, Arial, sans-serif"/>
        <color rgb="FF1155CC"/>
        <sz val="11.0"/>
        <u/>
      </rPr>
      <t>Horace and Buggie Shoot for the Moon (World) (Demo 3) (Byte-Off 2024) (Aftermarket) (Unl).zip</t>
    </r>
  </si>
  <si>
    <r>
      <rPr>
        <rFont val="&quot;Helvetica Neue&quot;, Helvetica, Arial, sans-serif"/>
        <color rgb="FF1155CC"/>
        <sz val="11.0"/>
        <u/>
      </rPr>
      <t>Horror Hospital (World) (Demo) (Aftermarket) (Unl).zip</t>
    </r>
  </si>
  <si>
    <r>
      <rPr>
        <rFont val="&quot;Helvetica Neue&quot;, Helvetica, Arial, sans-serif"/>
        <color rgb="FF1155CC"/>
        <sz val="11.0"/>
        <u/>
      </rPr>
      <t>Hoshi no Kirby - Yume no Izumi no Monogatari (Japan).zip</t>
    </r>
  </si>
  <si>
    <r>
      <rPr>
        <rFont val="&quot;Helvetica Neue&quot;, Helvetica, Arial, sans-serif"/>
        <color rgb="FF1155CC"/>
        <sz val="11.0"/>
        <u/>
      </rPr>
      <t>Hoshi o Miru Hito (Japan).zip</t>
    </r>
  </si>
  <si>
    <r>
      <rPr>
        <rFont val="&quot;Helvetica Neue&quot;, Helvetica, Arial, sans-serif"/>
        <color rgb="FF1155CC"/>
        <sz val="11.0"/>
        <u/>
      </rPr>
      <t>Hostages - The Embassy Mission (Japan).zip</t>
    </r>
  </si>
  <si>
    <r>
      <rPr>
        <rFont val="&quot;Helvetica Neue&quot;, Helvetica, Arial, sans-serif"/>
        <color rgb="FF1155CC"/>
        <sz val="11.0"/>
        <u/>
      </rPr>
      <t>Hot Dance 2000 (China) (En) (Pirate).zip</t>
    </r>
  </si>
  <si>
    <r>
      <rPr>
        <rFont val="&quot;Helvetica Neue&quot;, Helvetica, Arial, sans-serif"/>
        <color rgb="FF1155CC"/>
        <sz val="11.0"/>
        <u/>
      </rPr>
      <t>Hot Dance 2020 (World) (Aftermarket) (Unl).zip</t>
    </r>
  </si>
  <si>
    <r>
      <rPr>
        <rFont val="&quot;Helvetica Neue&quot;, Helvetica, Arial, sans-serif"/>
        <color rgb="FF1155CC"/>
        <sz val="11.0"/>
        <u/>
      </rPr>
      <t>Hot Seat Harry (World) (Aftermarket) (Unl).zip</t>
    </r>
  </si>
  <si>
    <r>
      <rPr>
        <rFont val="&quot;Helvetica Neue&quot;, Helvetica, Arial, sans-serif"/>
        <color rgb="FF1155CC"/>
        <sz val="11.0"/>
        <u/>
      </rPr>
      <t>Hot Slots (USA) (Unl).zip</t>
    </r>
  </si>
  <si>
    <r>
      <rPr>
        <rFont val="&quot;Helvetica Neue&quot;, Helvetica, Arial, sans-serif"/>
        <color rgb="FF1155CC"/>
        <sz val="11.0"/>
        <u/>
      </rPr>
      <t>Hototogisu (Japan).zip</t>
    </r>
  </si>
  <si>
    <r>
      <rPr>
        <rFont val="&quot;Helvetica Neue&quot;, Helvetica, Arial, sans-serif"/>
        <color rgb="FF1155CC"/>
        <sz val="11.0"/>
        <u/>
      </rPr>
      <t>Hottarman no Chitei Tanken (Japan) (Beta).zip</t>
    </r>
  </si>
  <si>
    <r>
      <rPr>
        <rFont val="&quot;Helvetica Neue&quot;, Helvetica, Arial, sans-serif"/>
        <color rgb="FF1155CC"/>
        <sz val="11.0"/>
        <u/>
      </rPr>
      <t>Hottarman no Chitei Tanken (Japan).zip</t>
    </r>
  </si>
  <si>
    <r>
      <rPr>
        <rFont val="&quot;Helvetica Neue&quot;, Helvetica, Arial, sans-serif"/>
        <color rgb="FF1155CC"/>
        <sz val="11.0"/>
        <u/>
      </rPr>
      <t>HouYi Shot the Suns (World) (Demo) (Byte-Off 2024) (Aftermarket) (Unl).zip</t>
    </r>
  </si>
  <si>
    <r>
      <rPr>
        <rFont val="&quot;Helvetica Neue&quot;, Helvetica, Arial, sans-serif"/>
        <color rgb="FF1155CC"/>
        <sz val="11.0"/>
        <u/>
      </rPr>
      <t>House in the Cemetery, The (World) (Demo) (Aftermarket) (Unl).zip</t>
    </r>
  </si>
  <si>
    <r>
      <rPr>
        <rFont val="&quot;Helvetica Neue&quot;, Helvetica, Arial, sans-serif"/>
        <color rgb="FF1155CC"/>
        <sz val="11.0"/>
        <u/>
      </rPr>
      <t>House in the Cemetery, The (World) (Demo) (Byte-Off 2022) (Aftermarket) (Unl).zip</t>
    </r>
  </si>
  <si>
    <r>
      <rPr>
        <rFont val="&quot;Helvetica Neue&quot;, Helvetica, Arial, sans-serif"/>
        <color rgb="FF1155CC"/>
        <sz val="11.0"/>
        <u/>
      </rPr>
      <t>Huan Shi Lu (China) (Aftermarket) (Unl).zip</t>
    </r>
  </si>
  <si>
    <r>
      <rPr>
        <rFont val="&quot;Helvetica Neue&quot;, Helvetica, Arial, sans-serif"/>
        <color rgb="FF1155CC"/>
        <sz val="11.0"/>
        <u/>
      </rPr>
      <t>Huang Di (Asia) (Ja) (Unl).zip</t>
    </r>
  </si>
  <si>
    <r>
      <rPr>
        <rFont val="&quot;Helvetica Neue&quot;, Helvetica, Arial, sans-serif"/>
        <color rgb="FF1155CC"/>
        <sz val="11.0"/>
        <u/>
      </rPr>
      <t>Huang Feihong (China) (Aftermarket) (Unl).zip</t>
    </r>
  </si>
  <si>
    <r>
      <rPr>
        <rFont val="&quot;Helvetica Neue&quot;, Helvetica, Arial, sans-serif"/>
        <color rgb="FF1155CC"/>
        <sz val="11.0"/>
        <u/>
      </rPr>
      <t>Huangjin Taiyang (China) (Aftermarket) (Pirate).zip</t>
    </r>
  </si>
  <si>
    <r>
      <rPr>
        <rFont val="&quot;Helvetica Neue&quot;, Helvetica, Arial, sans-serif"/>
        <color rgb="FF1155CC"/>
        <sz val="11.0"/>
        <u/>
      </rPr>
      <t>Huanxiang Chuanshuo (China) (Aftermarket) (Pirate).zip</t>
    </r>
  </si>
  <si>
    <r>
      <rPr>
        <rFont val="&quot;Helvetica Neue&quot;, Helvetica, Arial, sans-serif"/>
        <color rgb="FF1155CC"/>
        <sz val="11.0"/>
        <u/>
      </rPr>
      <t>Hudson Hawk (Europe).zip</t>
    </r>
  </si>
  <si>
    <r>
      <rPr>
        <rFont val="&quot;Helvetica Neue&quot;, Helvetica, Arial, sans-serif"/>
        <color rgb="FF1155CC"/>
        <sz val="11.0"/>
        <u/>
      </rPr>
      <t>Hudson Hawk (Japan).zip</t>
    </r>
  </si>
  <si>
    <r>
      <rPr>
        <rFont val="&quot;Helvetica Neue&quot;, Helvetica, Arial, sans-serif"/>
        <color rgb="FF1155CC"/>
        <sz val="11.0"/>
        <u/>
      </rPr>
      <t>Hudson Hawk (USA).zip</t>
    </r>
  </si>
  <si>
    <r>
      <rPr>
        <rFont val="&quot;Helvetica Neue&quot;, Helvetica, Arial, sans-serif"/>
        <color rgb="FF1155CC"/>
        <sz val="11.0"/>
        <u/>
      </rPr>
      <t>Huge Insect (Asia) (Ja) (Unl).zip</t>
    </r>
  </si>
  <si>
    <r>
      <rPr>
        <rFont val="&quot;Helvetica Neue&quot;, Helvetica, Arial, sans-serif"/>
        <color rgb="FF1155CC"/>
        <sz val="11.0"/>
        <u/>
      </rPr>
      <t>Huimie Zhi Shen (China) (Aftermarket) (Pirate).zip</t>
    </r>
  </si>
  <si>
    <r>
      <rPr>
        <rFont val="&quot;Helvetica Neue&quot;, Helvetica, Arial, sans-serif"/>
        <color rgb="FF1155CC"/>
        <sz val="11.0"/>
        <u/>
      </rPr>
      <t>Hulu Jingang (China) (Aftermarket) (Unl).zip</t>
    </r>
  </si>
  <si>
    <r>
      <rPr>
        <rFont val="&quot;Helvetica Neue&quot;, Helvetica, Arial, sans-serif"/>
        <color rgb="FF1155CC"/>
        <sz val="11.0"/>
        <u/>
      </rPr>
      <t>Humbled (World) (v0.396) (Demo) (Byte-Off 2022) (Aftermarket) (Unl).zip</t>
    </r>
  </si>
  <si>
    <r>
      <rPr>
        <rFont val="&quot;Helvetica Neue&quot;, Helvetica, Arial, sans-serif"/>
        <color rgb="FF1155CC"/>
        <sz val="11.0"/>
        <u/>
      </rPr>
      <t>Humbled (World) (v0.399) (Demo) (Aftermarket) (Unl).zip</t>
    </r>
  </si>
  <si>
    <r>
      <rPr>
        <rFont val="&quot;Helvetica Neue&quot;, Helvetica, Arial, sans-serif"/>
        <color rgb="FF1155CC"/>
        <sz val="11.0"/>
        <u/>
      </rPr>
      <t>Humen Jinyan (China) (Pirate).zip</t>
    </r>
  </si>
  <si>
    <r>
      <rPr>
        <rFont val="&quot;Helvetica Neue&quot;, Helvetica, Arial, sans-serif"/>
        <color rgb="FF1155CC"/>
        <sz val="11.0"/>
        <u/>
      </rPr>
      <t>Humen Xiaoyan (China) (Unl).zip</t>
    </r>
  </si>
  <si>
    <r>
      <rPr>
        <rFont val="&quot;Helvetica Neue&quot;, Helvetica, Arial, sans-serif"/>
        <color rgb="FF1155CC"/>
        <sz val="11.0"/>
        <u/>
      </rPr>
      <t>Hundun Shijie (China) (Aftermarket) (Pirate).zip</t>
    </r>
  </si>
  <si>
    <r>
      <rPr>
        <rFont val="&quot;Helvetica Neue&quot;, Helvetica, Arial, sans-serif"/>
        <color rgb="FF1155CC"/>
        <sz val="11.0"/>
        <u/>
      </rPr>
      <t>Hunter (Asia) (En) (Unl).zip</t>
    </r>
  </si>
  <si>
    <r>
      <rPr>
        <rFont val="&quot;Helvetica Neue&quot;, Helvetica, Arial, sans-serif"/>
        <color rgb="FF1155CC"/>
        <sz val="11.0"/>
        <u/>
      </rPr>
      <t>Hunt for Red October, The (Asia) (En) (Pirate).zip</t>
    </r>
  </si>
  <si>
    <r>
      <rPr>
        <rFont val="&quot;Helvetica Neue&quot;, Helvetica, Arial, sans-serif"/>
        <color rgb="FF1155CC"/>
        <sz val="11.0"/>
        <u/>
      </rPr>
      <t>Hunt for Red October, The (Europe).zip</t>
    </r>
  </si>
  <si>
    <r>
      <rPr>
        <rFont val="&quot;Helvetica Neue&quot;, Helvetica, Arial, sans-serif"/>
        <color rgb="FF1155CC"/>
        <sz val="11.0"/>
        <u/>
      </rPr>
      <t>Hunt for Red October, The (USA) (Rev 1).zip</t>
    </r>
  </si>
  <si>
    <r>
      <rPr>
        <rFont val="&quot;Helvetica Neue&quot;, Helvetica, Arial, sans-serif"/>
        <color rgb="FF1155CC"/>
        <sz val="11.0"/>
        <u/>
      </rPr>
      <t>Hunt for Red October, The (USA).zip</t>
    </r>
  </si>
  <si>
    <r>
      <rPr>
        <rFont val="&quot;Helvetica Neue&quot;, Helvetica, Arial, sans-serif"/>
        <color rgb="FF1155CC"/>
        <sz val="11.0"/>
        <u/>
      </rPr>
      <t>Huo Yuan Jia (China) (Aftermarket) (Unl).zip</t>
    </r>
  </si>
  <si>
    <r>
      <rPr>
        <rFont val="&quot;Helvetica Neue&quot;, Helvetica, Arial, sans-serif"/>
        <color rgb="FF1155CC"/>
        <sz val="11.0"/>
        <u/>
      </rPr>
      <t>Huolong (Asia) (Unl).zip</t>
    </r>
  </si>
  <si>
    <r>
      <rPr>
        <rFont val="&quot;Helvetica Neue&quot;, Helvetica, Arial, sans-serif"/>
        <color rgb="FF1155CC"/>
        <sz val="11.0"/>
        <u/>
      </rPr>
      <t>Huoyan Shizhe (China) (Unl).zip</t>
    </r>
  </si>
  <si>
    <r>
      <rPr>
        <rFont val="&quot;Helvetica Neue&quot;, Helvetica, Arial, sans-serif"/>
        <color rgb="FF1155CC"/>
        <sz val="11.0"/>
        <u/>
      </rPr>
      <t>Huoyan Wen Zhang - Shengzhan de Xipu (China) (Aftermarket) (Pirate).zip</t>
    </r>
  </si>
  <si>
    <r>
      <rPr>
        <rFont val="&quot;Helvetica Neue&quot;, Helvetica, Arial, sans-serif"/>
        <color rgb="FF1155CC"/>
        <sz val="11.0"/>
        <u/>
      </rPr>
      <t>Hyakkiyagyou (Japan).zip</t>
    </r>
  </si>
  <si>
    <r>
      <rPr>
        <rFont val="&quot;Helvetica Neue&quot;, Helvetica, Arial, sans-serif"/>
        <color rgb="FF1155CC"/>
        <sz val="11.0"/>
        <u/>
      </rPr>
      <t>Hyaku no Sekai no Monogatari - The Tales on a Watery Wilderness (Japan).zip</t>
    </r>
  </si>
  <si>
    <r>
      <rPr>
        <rFont val="&quot;Helvetica Neue&quot;, Helvetica, Arial, sans-serif"/>
        <color rgb="FF1155CC"/>
        <sz val="11.0"/>
        <u/>
      </rPr>
      <t>Hydlide (USA).zip</t>
    </r>
  </si>
  <si>
    <r>
      <rPr>
        <rFont val="&quot;Helvetica Neue&quot;, Helvetica, Arial, sans-serif"/>
        <color rgb="FF1155CC"/>
        <sz val="11.0"/>
        <u/>
      </rPr>
      <t>Hydlide 3 - Yami kara no Houmonsha (Japan).zip</t>
    </r>
  </si>
  <si>
    <r>
      <rPr>
        <rFont val="&quot;Helvetica Neue&quot;, Helvetica, Arial, sans-serif"/>
        <color rgb="FF1155CC"/>
        <sz val="11.0"/>
        <u/>
      </rPr>
      <t>Hydlide Special (Japan).zip</t>
    </r>
  </si>
  <si>
    <r>
      <rPr>
        <rFont val="&quot;Helvetica Neue&quot;, Helvetica, Arial, sans-serif"/>
        <color rgb="FF1155CC"/>
        <sz val="11.0"/>
        <u/>
      </rPr>
      <t>Hydlide Special Password Generator (Japan) (Family BASIC) (Program) (Unl).zip</t>
    </r>
  </si>
  <si>
    <r>
      <rPr>
        <rFont val="&quot;Helvetica Neue&quot;, Helvetica, Arial, sans-serif"/>
        <color rgb="FF1155CC"/>
        <sz val="11.0"/>
        <u/>
      </rPr>
      <t>Hyokkori Hyoutan-jima - Nazo no Kaizokusen (Japan).zip</t>
    </r>
  </si>
  <si>
    <r>
      <rPr>
        <rFont val="&quot;Helvetica Neue&quot;, Helvetica, Arial, sans-serif"/>
        <color rgb="FF1155CC"/>
        <sz val="11.0"/>
        <u/>
      </rPr>
      <t>Hyper Olympic (Japan) (Genteiban!).zip</t>
    </r>
  </si>
  <si>
    <r>
      <rPr>
        <rFont val="&quot;Helvetica Neue&quot;, Helvetica, Arial, sans-serif"/>
        <color rgb="FF1155CC"/>
        <sz val="11.0"/>
        <u/>
      </rPr>
      <t>Hyper Olympic (Japan).zip</t>
    </r>
  </si>
  <si>
    <r>
      <rPr>
        <rFont val="&quot;Helvetica Neue&quot;, Helvetica, Arial, sans-serif"/>
        <color rgb="FF1155CC"/>
        <sz val="11.0"/>
        <u/>
      </rPr>
      <t>Hyper Sports (Japan) (Rev 1).zip</t>
    </r>
  </si>
  <si>
    <r>
      <rPr>
        <rFont val="&quot;Helvetica Neue&quot;, Helvetica, Arial, sans-serif"/>
        <color rgb="FF1155CC"/>
        <sz val="11.0"/>
        <u/>
      </rPr>
      <t>Hyper Sports (Japan).zip</t>
    </r>
  </si>
  <si>
    <r>
      <rPr>
        <rFont val="&quot;Helvetica Neue&quot;, Helvetica, Arial, sans-serif"/>
        <color rgb="FF1155CC"/>
        <sz val="11.0"/>
        <u/>
      </rPr>
      <t>Hyperbeatz (World) (v1.2.1) (Aftermarket) (Unl).zip</t>
    </r>
  </si>
  <si>
    <r>
      <rPr>
        <rFont val="&quot;Helvetica Neue&quot;, Helvetica, Arial, sans-serif"/>
        <color rgb="FF1155CC"/>
        <sz val="11.0"/>
        <u/>
      </rPr>
      <t>I Dream of Game Genies and ZIP Files - Hacking the NES (World) (Program) (Aftermarket) (Unl).zip</t>
    </r>
  </si>
  <si>
    <r>
      <rPr>
        <rFont val="&quot;Helvetica Neue&quot;, Helvetica, Arial, sans-serif"/>
        <color rgb="FF1155CC"/>
        <sz val="11.0"/>
        <u/>
      </rPr>
      <t>I Love Softball (Japan).zip</t>
    </r>
  </si>
  <si>
    <r>
      <rPr>
        <rFont val="&quot;Helvetica Neue&quot;, Helvetica, Arial, sans-serif"/>
        <color rgb="FF1155CC"/>
        <sz val="11.0"/>
        <u/>
      </rPr>
      <t>I Wanna Flip the Sky (World) (Aftermarket) (Unl).zip</t>
    </r>
  </si>
  <si>
    <r>
      <rPr>
        <rFont val="&quot;Helvetica Neue&quot;, Helvetica, Arial, sans-serif"/>
        <color rgb="FF1155CC"/>
        <sz val="11.0"/>
        <u/>
      </rPr>
      <t>Ice Climber (Asia) (En) (LA20) (Pirate).zip</t>
    </r>
  </si>
  <si>
    <r>
      <rPr>
        <rFont val="&quot;Helvetica Neue&quot;, Helvetica, Arial, sans-serif"/>
        <color rgb="FF1155CC"/>
        <sz val="11.0"/>
        <u/>
      </rPr>
      <t>Ice Climber (Japan) (En).zip</t>
    </r>
  </si>
  <si>
    <r>
      <rPr>
        <rFont val="&quot;Helvetica Neue&quot;, Helvetica, Arial, sans-serif"/>
        <color rgb="FF1155CC"/>
        <sz val="11.0"/>
        <u/>
      </rPr>
      <t>Ice Climber (USA) (e-Reader Edition).zip</t>
    </r>
  </si>
  <si>
    <r>
      <rPr>
        <rFont val="&quot;Helvetica Neue&quot;, Helvetica, Arial, sans-serif"/>
        <color rgb="FF1155CC"/>
        <sz val="11.0"/>
        <u/>
      </rPr>
      <t>Ice Climber (USA, Europe, Korea) (En).zip</t>
    </r>
  </si>
  <si>
    <r>
      <rPr>
        <rFont val="&quot;Helvetica Neue&quot;, Helvetica, Arial, sans-serif"/>
        <color rgb="FF1155CC"/>
        <sz val="11.0"/>
        <u/>
      </rPr>
      <t>Ice Hockey (Europe) (Virtual Console).zip</t>
    </r>
  </si>
  <si>
    <r>
      <rPr>
        <rFont val="&quot;Helvetica Neue&quot;, Helvetica, Arial, sans-serif"/>
        <color rgb="FF1155CC"/>
        <sz val="11.0"/>
        <u/>
      </rPr>
      <t>Ice Hockey (Europe).zip</t>
    </r>
  </si>
  <si>
    <r>
      <rPr>
        <rFont val="&quot;Helvetica Neue&quot;, Helvetica, Arial, sans-serif"/>
        <color rgb="FF1155CC"/>
        <sz val="11.0"/>
        <u/>
      </rPr>
      <t>Ice Hockey (USA).zip</t>
    </r>
  </si>
  <si>
    <r>
      <rPr>
        <rFont val="&quot;Helvetica Neue&quot;, Helvetica, Arial, sans-serif"/>
        <color rgb="FF1155CC"/>
        <sz val="11.0"/>
        <u/>
      </rPr>
      <t>Ichor (World) (Demo) (2023-09-05) (Aftermarket) (Unl).zip</t>
    </r>
  </si>
  <si>
    <r>
      <rPr>
        <rFont val="&quot;Helvetica Neue&quot;, Helvetica, Arial, sans-serif"/>
        <color rgb="FF1155CC"/>
        <sz val="11.0"/>
        <u/>
      </rPr>
      <t>Ichor (World) (Demo) (2023-09-06) (Aftermarket) (Unl).zip</t>
    </r>
  </si>
  <si>
    <r>
      <rPr>
        <rFont val="&quot;Helvetica Neue&quot;, Helvetica, Arial, sans-serif"/>
        <color rgb="FF1155CC"/>
        <sz val="11.0"/>
        <u/>
      </rPr>
      <t>Ichor (World) (Demo) (2023-10-10) (Aftermarket) (Unl) (Alt).zip</t>
    </r>
  </si>
  <si>
    <r>
      <rPr>
        <rFont val="&quot;Helvetica Neue&quot;, Helvetica, Arial, sans-serif"/>
        <color rgb="FF1155CC"/>
        <sz val="11.0"/>
        <u/>
      </rPr>
      <t>Ichor (World) (Demo) (2023-10-10) (Aftermarket) (Unl).zip</t>
    </r>
  </si>
  <si>
    <r>
      <rPr>
        <rFont val="&quot;Helvetica Neue&quot;, Helvetica, Arial, sans-serif"/>
        <color rgb="FF1155CC"/>
        <sz val="11.0"/>
        <u/>
      </rPr>
      <t>Iconoclast (World) (Demo) (Byte-Off 2020) (Aftermarket) (Unl).zip</t>
    </r>
  </si>
  <si>
    <r>
      <rPr>
        <rFont val="&quot;Helvetica Neue&quot;, Helvetica, Arial, sans-serif"/>
        <color rgb="FF1155CC"/>
        <sz val="11.0"/>
        <u/>
      </rPr>
      <t>Ide Yousuke Meijin no Jissen Mahjong (Japan) (Rev 1).zip</t>
    </r>
  </si>
  <si>
    <r>
      <rPr>
        <rFont val="&quot;Helvetica Neue&quot;, Helvetica, Arial, sans-serif"/>
        <color rgb="FF1155CC"/>
        <sz val="11.0"/>
        <u/>
      </rPr>
      <t>Ide Yousuke Meijin no Jissen Mahjong (Japan).zip</t>
    </r>
  </si>
  <si>
    <r>
      <rPr>
        <rFont val="&quot;Helvetica Neue&quot;, Helvetica, Arial, sans-serif"/>
        <color rgb="FF1155CC"/>
        <sz val="11.0"/>
        <u/>
      </rPr>
      <t>Ide Yousuke Meijin no Jissen Mahjong II (Japan).zip</t>
    </r>
  </si>
  <si>
    <r>
      <rPr>
        <rFont val="&quot;Helvetica Neue&quot;, Helvetica, Arial, sans-serif"/>
        <color rgb="FF1155CC"/>
        <sz val="11.0"/>
        <u/>
      </rPr>
      <t>Idemitsu - Space College - Kikenbutsu no Yasashii Butsuri to Kagaku (Japan).zip</t>
    </r>
  </si>
  <si>
    <r>
      <rPr>
        <rFont val="&quot;Helvetica Neue&quot;, Helvetica, Arial, sans-serif"/>
        <color rgb="FF1155CC"/>
        <sz val="11.0"/>
        <u/>
      </rPr>
      <t>Idol Hakkenden (Japan).zip</t>
    </r>
  </si>
  <si>
    <r>
      <rPr>
        <rFont val="&quot;Helvetica Neue&quot;, Helvetica, Arial, sans-serif"/>
        <color rgb="FF1155CC"/>
        <sz val="11.0"/>
        <u/>
      </rPr>
      <t>Idol Shisen Mahjong (Japan) (Unl).zip</t>
    </r>
  </si>
  <si>
    <r>
      <rPr>
        <rFont val="&quot;Helvetica Neue&quot;, Helvetica, Arial, sans-serif"/>
        <color rgb="FF1155CC"/>
        <sz val="11.0"/>
        <u/>
      </rPr>
      <t>Igo - Kyuu Roban Taikyoku (Japan).zip</t>
    </r>
  </si>
  <si>
    <r>
      <rPr>
        <rFont val="&quot;Helvetica Neue&quot;, Helvetica, Arial, sans-serif"/>
        <color rgb="FF1155CC"/>
        <sz val="11.0"/>
        <u/>
      </rPr>
      <t>Igo Meikan (Japan).zip</t>
    </r>
  </si>
  <si>
    <r>
      <rPr>
        <rFont val="&quot;Helvetica Neue&quot;, Helvetica, Arial, sans-serif"/>
        <color rgb="FF1155CC"/>
        <sz val="11.0"/>
        <u/>
      </rPr>
      <t>Igo Shinan '91 (Japan).zip</t>
    </r>
  </si>
  <si>
    <r>
      <rPr>
        <rFont val="&quot;Helvetica Neue&quot;, Helvetica, Arial, sans-serif"/>
        <color rgb="FF1155CC"/>
        <sz val="11.0"/>
        <u/>
      </rPr>
      <t>Igo Shinan '92 (Japan).zip</t>
    </r>
  </si>
  <si>
    <r>
      <rPr>
        <rFont val="&quot;Helvetica Neue&quot;, Helvetica, Arial, sans-serif"/>
        <color rgb="FF1155CC"/>
        <sz val="11.0"/>
        <u/>
      </rPr>
      <t>Igo Shinan '93 (Japan).zip</t>
    </r>
  </si>
  <si>
    <r>
      <rPr>
        <rFont val="&quot;Helvetica Neue&quot;, Helvetica, Arial, sans-serif"/>
        <color rgb="FF1155CC"/>
        <sz val="11.0"/>
        <u/>
      </rPr>
      <t>Igo Shinan '94 (Japan).zip</t>
    </r>
  </si>
  <si>
    <r>
      <rPr>
        <rFont val="&quot;Helvetica Neue&quot;, Helvetica, Arial, sans-serif"/>
        <color rgb="FF1155CC"/>
        <sz val="11.0"/>
        <u/>
      </rPr>
      <t>Igo Shinan (Japan).zip</t>
    </r>
  </si>
  <si>
    <r>
      <rPr>
        <rFont val="&quot;Helvetica Neue&quot;, Helvetica, Arial, sans-serif"/>
        <color rgb="FF1155CC"/>
        <sz val="11.0"/>
        <u/>
      </rPr>
      <t>Ikari (Japan).zip</t>
    </r>
  </si>
  <si>
    <r>
      <rPr>
        <rFont val="&quot;Helvetica Neue&quot;, Helvetica, Arial, sans-serif"/>
        <color rgb="FF1155CC"/>
        <sz val="11.0"/>
        <u/>
      </rPr>
      <t>Ikari II - Dogosoken (Japan).zip</t>
    </r>
  </si>
  <si>
    <r>
      <rPr>
        <rFont val="&quot;Helvetica Neue&quot;, Helvetica, Arial, sans-serif"/>
        <color rgb="FF1155CC"/>
        <sz val="11.0"/>
        <u/>
      </rPr>
      <t>Ikari III (Japan).zip</t>
    </r>
  </si>
  <si>
    <r>
      <rPr>
        <rFont val="&quot;Helvetica Neue&quot;, Helvetica, Arial, sans-serif"/>
        <color rgb="FF1155CC"/>
        <sz val="11.0"/>
        <u/>
      </rPr>
      <t>Ikari III - The Rescue (USA).zip</t>
    </r>
  </si>
  <si>
    <r>
      <rPr>
        <rFont val="&quot;Helvetica Neue&quot;, Helvetica, Arial, sans-serif"/>
        <color rgb="FF1155CC"/>
        <sz val="11.0"/>
        <u/>
      </rPr>
      <t>Ikari Warriors (Europe).zip</t>
    </r>
  </si>
  <si>
    <r>
      <rPr>
        <rFont val="&quot;Helvetica Neue&quot;, Helvetica, Arial, sans-serif"/>
        <color rgb="FF1155CC"/>
        <sz val="11.0"/>
        <u/>
      </rPr>
      <t>Ikari Warriors (USA) (Rev 1).zip</t>
    </r>
  </si>
  <si>
    <r>
      <rPr>
        <rFont val="&quot;Helvetica Neue&quot;, Helvetica, Arial, sans-serif"/>
        <color rgb="FF1155CC"/>
        <sz val="11.0"/>
        <u/>
      </rPr>
      <t>Ikari Warriors (USA).zip</t>
    </r>
  </si>
  <si>
    <r>
      <rPr>
        <rFont val="&quot;Helvetica Neue&quot;, Helvetica, Arial, sans-serif"/>
        <color rgb="FF1155CC"/>
        <sz val="11.0"/>
        <u/>
      </rPr>
      <t>Ikari Warriors II - Victory Road (USA).zip</t>
    </r>
  </si>
  <si>
    <r>
      <rPr>
        <rFont val="&quot;Helvetica Neue&quot;, Helvetica, Arial, sans-serif"/>
        <color rgb="FF1155CC"/>
        <sz val="11.0"/>
        <u/>
      </rPr>
      <t>Ike Ike! Nekketsu Hockey-bu - Subette Koronde Dairantou (Japan).zip</t>
    </r>
  </si>
  <si>
    <r>
      <rPr>
        <rFont val="&quot;Helvetica Neue&quot;, Helvetica, Arial, sans-serif"/>
        <color rgb="FF1155CC"/>
        <sz val="11.0"/>
        <u/>
      </rPr>
      <t>Ikinari Musician (Japan) (Beta).zip</t>
    </r>
  </si>
  <si>
    <r>
      <rPr>
        <rFont val="&quot;Helvetica Neue&quot;, Helvetica, Arial, sans-serif"/>
        <color rgb="FF1155CC"/>
        <sz val="11.0"/>
        <u/>
      </rPr>
      <t>Ikinari Musician (Japan).zip</t>
    </r>
  </si>
  <si>
    <r>
      <rPr>
        <rFont val="&quot;Helvetica Neue&quot;, Helvetica, Arial, sans-serif"/>
        <color rgb="FF1155CC"/>
        <sz val="11.0"/>
        <u/>
      </rPr>
      <t>Ikki (Japan).zip</t>
    </r>
  </si>
  <si>
    <r>
      <rPr>
        <rFont val="&quot;Helvetica Neue&quot;, Helvetica, Arial, sans-serif"/>
        <color rgb="FF1155CC"/>
        <sz val="11.0"/>
        <u/>
      </rPr>
      <t>ImageFight (Japan).zip</t>
    </r>
  </si>
  <si>
    <r>
      <rPr>
        <rFont val="&quot;Helvetica Neue&quot;, Helvetica, Arial, sans-serif"/>
        <color rgb="FF1155CC"/>
        <sz val="11.0"/>
        <u/>
      </rPr>
      <t>ImageFight (USA).zip</t>
    </r>
  </si>
  <si>
    <r>
      <rPr>
        <rFont val="&quot;Helvetica Neue&quot;, Helvetica, Arial, sans-serif"/>
        <color rgb="FF1155CC"/>
        <sz val="11.0"/>
        <u/>
      </rPr>
      <t>Immortal, The (USA).zip</t>
    </r>
  </si>
  <si>
    <r>
      <rPr>
        <rFont val="&quot;Helvetica Neue&quot;, Helvetica, Arial, sans-serif"/>
        <color rgb="FF1155CC"/>
        <sz val="11.0"/>
        <u/>
      </rPr>
      <t>Immortal, The (World) (QUByte Classics).zip</t>
    </r>
  </si>
  <si>
    <r>
      <rPr>
        <rFont val="&quot;Helvetica Neue&quot;, Helvetica, Arial, sans-serif"/>
        <color rgb="FF1155CC"/>
        <sz val="11.0"/>
        <u/>
      </rPr>
      <t>Impartial Judge (China) (Pirate).zip</t>
    </r>
  </si>
  <si>
    <r>
      <rPr>
        <rFont val="&quot;Helvetica Neue&quot;, Helvetica, Arial, sans-serif"/>
        <color rgb="FF1155CC"/>
        <sz val="11.0"/>
        <u/>
      </rPr>
      <t>Impossible Mission II (USA) (Unl).zip</t>
    </r>
  </si>
  <si>
    <r>
      <rPr>
        <rFont val="&quot;Helvetica Neue&quot;, Helvetica, Arial, sans-serif"/>
        <color rgb="FF1155CC"/>
        <sz val="11.0"/>
        <u/>
      </rPr>
      <t>Improbability Fighter (World) (Aftermarket) (Unl).zip</t>
    </r>
  </si>
  <si>
    <r>
      <rPr>
        <rFont val="&quot;Helvetica Neue&quot;, Helvetica, Arial, sans-serif"/>
        <color rgb="FF1155CC"/>
        <sz val="11.0"/>
        <u/>
      </rPr>
      <t>Improbability Fighter (World) (Beta) (Ludum Dare 49) (Aftermarket) (Unl).zip</t>
    </r>
  </si>
  <si>
    <r>
      <rPr>
        <rFont val="&quot;Helvetica Neue&quot;, Helvetica, Arial, sans-serif"/>
        <color rgb="FF1155CC"/>
        <sz val="11.0"/>
        <u/>
      </rPr>
      <t>Incident, The (World) (Demo) (Aftermarket) (Unl).zip</t>
    </r>
  </si>
  <si>
    <r>
      <rPr>
        <rFont val="&quot;Helvetica Neue&quot;, Helvetica, Arial, sans-serif"/>
        <color rgb="FF1155CC"/>
        <sz val="11.0"/>
        <u/>
      </rPr>
      <t>Incident, The - Standalone Level Creator (World) (Aftermarket) (Unl).zip</t>
    </r>
  </si>
  <si>
    <r>
      <rPr>
        <rFont val="&quot;Helvetica Neue&quot;, Helvetica, Arial, sans-serif"/>
        <color rgb="FF1155CC"/>
        <sz val="11.0"/>
        <u/>
      </rPr>
      <t>Incredible Crash Dummies, The (Europe).zip</t>
    </r>
  </si>
  <si>
    <r>
      <rPr>
        <rFont val="&quot;Helvetica Neue&quot;, Helvetica, Arial, sans-serif"/>
        <color rgb="FF1155CC"/>
        <sz val="11.0"/>
        <u/>
      </rPr>
      <t>Incredible Crash Dummies, The (USA).zip</t>
    </r>
  </si>
  <si>
    <r>
      <rPr>
        <rFont val="&quot;Helvetica Neue&quot;, Helvetica, Arial, sans-serif"/>
        <color rgb="FF1155CC"/>
        <sz val="11.0"/>
        <u/>
      </rPr>
      <t>Indiana Jones and the Last Crusade (Europe).zip</t>
    </r>
  </si>
  <si>
    <r>
      <rPr>
        <rFont val="&quot;Helvetica Neue&quot;, Helvetica, Arial, sans-serif"/>
        <color rgb="FF1155CC"/>
        <sz val="11.0"/>
        <u/>
      </rPr>
      <t>Indiana Jones and the Last Crusade (USA) (Taito).zip</t>
    </r>
  </si>
  <si>
    <r>
      <rPr>
        <rFont val="&quot;Helvetica Neue&quot;, Helvetica, Arial, sans-serif"/>
        <color rgb="FF1155CC"/>
        <sz val="11.0"/>
        <u/>
      </rPr>
      <t>Indiana Jones and the Last Crusade (USA) (UBI Soft).zip</t>
    </r>
  </si>
  <si>
    <r>
      <rPr>
        <rFont val="&quot;Helvetica Neue&quot;, Helvetica, Arial, sans-serif"/>
        <color rgb="FF1155CC"/>
        <sz val="11.0"/>
        <u/>
      </rPr>
      <t>Indiana Jones and the Temple of Doom (USA) (Rev 1).zip</t>
    </r>
  </si>
  <si>
    <r>
      <rPr>
        <rFont val="&quot;Helvetica Neue&quot;, Helvetica, Arial, sans-serif"/>
        <color rgb="FF1155CC"/>
        <sz val="11.0"/>
        <u/>
      </rPr>
      <t>Indiana Jones and the Temple of Doom (USA) (Unl).zip</t>
    </r>
  </si>
  <si>
    <r>
      <rPr>
        <rFont val="&quot;Helvetica Neue&quot;, Helvetica, Arial, sans-serif"/>
        <color rgb="FF1155CC"/>
        <sz val="11.0"/>
        <u/>
      </rPr>
      <t>Indiana Jones and the Temple of Doom (USA).zip</t>
    </r>
  </si>
  <si>
    <r>
      <rPr>
        <rFont val="&quot;Helvetica Neue&quot;, Helvetica, Arial, sans-serif"/>
        <color rgb="FF1155CC"/>
        <sz val="11.0"/>
        <u/>
      </rPr>
      <t>Indivisible (World) (Aftermarket) (Unl).zip</t>
    </r>
  </si>
  <si>
    <r>
      <rPr>
        <rFont val="&quot;Helvetica Neue&quot;, Helvetica, Arial, sans-serif"/>
        <color rgb="FF1155CC"/>
        <sz val="11.0"/>
        <u/>
      </rPr>
      <t>Indora no Hikari (Japan) (Beta).zip</t>
    </r>
  </si>
  <si>
    <r>
      <rPr>
        <rFont val="&quot;Helvetica Neue&quot;, Helvetica, Arial, sans-serif"/>
        <color rgb="FF1155CC"/>
        <sz val="11.0"/>
        <u/>
      </rPr>
      <t>Indora no Hikari (Japan).zip</t>
    </r>
  </si>
  <si>
    <r>
      <rPr>
        <rFont val="&quot;Helvetica Neue&quot;, Helvetica, Arial, sans-serif"/>
        <color rgb="FF1155CC"/>
        <sz val="11.0"/>
        <u/>
      </rPr>
      <t>Infiltrator (USA).zip</t>
    </r>
  </si>
  <si>
    <r>
      <rPr>
        <rFont val="&quot;Helvetica Neue&quot;, Helvetica, Arial, sans-serif"/>
        <color rgb="FF1155CC"/>
        <sz val="11.0"/>
        <u/>
      </rPr>
      <t>Inherent Smile (World) (NESDev 2017) (Aftermarket) (Unl).zip</t>
    </r>
  </si>
  <si>
    <r>
      <rPr>
        <rFont val="&quot;Helvetica Neue&quot;, Helvetica, Arial, sans-serif"/>
        <color rgb="FF1155CC"/>
        <sz val="11.0"/>
        <u/>
      </rPr>
      <t>Insector X (Japan).zip</t>
    </r>
  </si>
  <si>
    <r>
      <rPr>
        <rFont val="&quot;Helvetica Neue&quot;, Helvetica, Arial, sans-serif"/>
        <color rgb="FF1155CC"/>
        <sz val="11.0"/>
        <u/>
      </rPr>
      <t>Interglactic Transmissing! (World) (Aftermarket) (Unl).zip</t>
    </r>
  </si>
  <si>
    <r>
      <rPr>
        <rFont val="&quot;Helvetica Neue&quot;, Helvetica, Arial, sans-serif"/>
        <color rgb="FF1155CC"/>
        <sz val="11.0"/>
        <u/>
      </rPr>
      <t>International Cricket (Australia) (Beta) (1992-08-24).zip</t>
    </r>
  </si>
  <si>
    <r>
      <rPr>
        <rFont val="&quot;Helvetica Neue&quot;, Helvetica, Arial, sans-serif"/>
        <color rgb="FF1155CC"/>
        <sz val="11.0"/>
        <u/>
      </rPr>
      <t>International Cricket (Australia).zip</t>
    </r>
  </si>
  <si>
    <r>
      <rPr>
        <rFont val="&quot;Helvetica Neue&quot;, Helvetica, Arial, sans-serif"/>
        <color rgb="FF1155CC"/>
        <sz val="11.0"/>
        <u/>
      </rPr>
      <t>International Cricket (China) (En) (Aftermarket) (Pirate).zip</t>
    </r>
  </si>
  <si>
    <r>
      <rPr>
        <rFont val="&quot;Helvetica Neue&quot;, Helvetica, Arial, sans-serif"/>
        <color rgb="FF1155CC"/>
        <sz val="11.0"/>
        <u/>
      </rPr>
      <t>Interstellar Slipstream (World) (Proto 1) (Aftermarket) (Unl).zip</t>
    </r>
  </si>
  <si>
    <r>
      <rPr>
        <rFont val="&quot;Helvetica Neue&quot;, Helvetica, Arial, sans-serif"/>
        <color rgb="FF1155CC"/>
        <sz val="11.0"/>
        <u/>
      </rPr>
      <t>Interstellar Slipstream (World) (Proto 2) (Aftermarket) (Unl).zip</t>
    </r>
  </si>
  <si>
    <r>
      <rPr>
        <rFont val="&quot;Helvetica Neue&quot;, Helvetica, Arial, sans-serif"/>
        <color rgb="FF1155CC"/>
        <sz val="11.0"/>
        <u/>
      </rPr>
      <t>Inversion (World) (v1.3) (Aftermarket) (Unl).zip</t>
    </r>
  </si>
  <si>
    <r>
      <rPr>
        <rFont val="&quot;Helvetica Neue&quot;, Helvetica, Arial, sans-serif"/>
        <color rgb="FF1155CC"/>
        <sz val="11.0"/>
        <u/>
      </rPr>
      <t>Inversion (World) (v1.4) (Aftermarket) (Unl).zip</t>
    </r>
  </si>
  <si>
    <r>
      <rPr>
        <rFont val="&quot;Helvetica Neue&quot;, Helvetica, Arial, sans-serif"/>
        <color rgb="FF1155CC"/>
        <sz val="11.0"/>
        <u/>
      </rPr>
      <t>IronSword - Wizards &amp; Warriors II (Europe).zip</t>
    </r>
  </si>
  <si>
    <r>
      <rPr>
        <rFont val="&quot;Helvetica Neue&quot;, Helvetica, Arial, sans-serif"/>
        <color rgb="FF1155CC"/>
        <sz val="11.0"/>
        <u/>
      </rPr>
      <t>IronSword - Wizards &amp; Warriors II (USA).zip</t>
    </r>
  </si>
  <si>
    <r>
      <rPr>
        <rFont val="&quot;Helvetica Neue&quot;, Helvetica, Arial, sans-serif"/>
        <color rgb="FF1155CC"/>
        <sz val="11.0"/>
        <u/>
      </rPr>
      <t>Iron Tank - The Invasion of Normandy (Europe).zip</t>
    </r>
  </si>
  <si>
    <r>
      <rPr>
        <rFont val="&quot;Helvetica Neue&quot;, Helvetica, Arial, sans-serif"/>
        <color rgb="FF1155CC"/>
        <sz val="11.0"/>
        <u/>
      </rPr>
      <t>Iron Tank - The Invasion of Normandy (USA) (Beta).zip</t>
    </r>
  </si>
  <si>
    <r>
      <rPr>
        <rFont val="&quot;Helvetica Neue&quot;, Helvetica, Arial, sans-serif"/>
        <color rgb="FF1155CC"/>
        <sz val="11.0"/>
        <u/>
      </rPr>
      <t>Iron Tank - The Invasion of Normandy (USA).zip</t>
    </r>
  </si>
  <si>
    <r>
      <rPr>
        <rFont val="&quot;Helvetica Neue&quot;, Helvetica, Arial, sans-serif"/>
        <color rgb="FF1155CC"/>
        <sz val="11.0"/>
        <u/>
      </rPr>
      <t>Irritating Ship (World) (Aftermarket) (Unl).zip</t>
    </r>
  </si>
  <si>
    <r>
      <rPr>
        <rFont val="&quot;Helvetica Neue&quot;, Helvetica, Arial, sans-serif"/>
        <color rgb="FF1155CC"/>
        <sz val="11.0"/>
        <u/>
      </rPr>
      <t>Isaki Shuugorou no Keiba Hisshou Gaku (Japan).zip</t>
    </r>
  </si>
  <si>
    <r>
      <rPr>
        <rFont val="&quot;Helvetica Neue&quot;, Helvetica, Arial, sans-serif"/>
        <color rgb="FF1155CC"/>
        <sz val="11.0"/>
        <u/>
      </rPr>
      <t>Ishin no Arashi (Japan).zip</t>
    </r>
  </si>
  <si>
    <r>
      <rPr>
        <rFont val="&quot;Helvetica Neue&quot;, Helvetica, Arial, sans-serif"/>
        <color rgb="FF1155CC"/>
        <sz val="11.0"/>
        <u/>
      </rPr>
      <t>Isle Quest (World) (v0.1) (Proto) (Aftermarket) (Unl).zip</t>
    </r>
  </si>
  <si>
    <r>
      <rPr>
        <rFont val="&quot;Helvetica Neue&quot;, Helvetica, Arial, sans-serif"/>
        <color rgb="FF1155CC"/>
        <sz val="11.0"/>
        <u/>
      </rPr>
      <t>Isle Quest (World) (v0.1b) (Proto) (Aftermarket) (Unl).zip</t>
    </r>
  </si>
  <si>
    <r>
      <rPr>
        <rFont val="&quot;Helvetica Neue&quot;, Helvetica, Arial, sans-serif"/>
        <color rgb="FF1155CC"/>
        <sz val="11.0"/>
        <u/>
      </rPr>
      <t>Isle Quest (World) (v0.1c) (Proto) (Build 03854) (Aftermarket) (Unl).zip</t>
    </r>
  </si>
  <si>
    <r>
      <rPr>
        <rFont val="&quot;Helvetica Neue&quot;, Helvetica, Arial, sans-serif"/>
        <color rgb="FF1155CC"/>
        <sz val="11.0"/>
        <u/>
      </rPr>
      <t>Isle Quest (World) (v0.1c) (Proto) (Build 03945) (Aftermarket) (Unl).zip</t>
    </r>
  </si>
  <si>
    <r>
      <rPr>
        <rFont val="&quot;Helvetica Neue&quot;, Helvetica, Arial, sans-serif"/>
        <color rgb="FF1155CC"/>
        <sz val="11.0"/>
        <u/>
      </rPr>
      <t>Isolated Warrior (Europe).zip</t>
    </r>
  </si>
  <si>
    <r>
      <rPr>
        <rFont val="&quot;Helvetica Neue&quot;, Helvetica, Arial, sans-serif"/>
        <color rgb="FF1155CC"/>
        <sz val="11.0"/>
        <u/>
      </rPr>
      <t>Isolated Warrior (USA).zip</t>
    </r>
  </si>
  <si>
    <r>
      <rPr>
        <rFont val="&quot;Helvetica Neue&quot;, Helvetica, Arial, sans-serif"/>
        <color rgb="FF1155CC"/>
        <sz val="11.0"/>
        <u/>
      </rPr>
      <t>Isostasy (World) (Demo) (Aftermarket) (Unl).zip</t>
    </r>
  </si>
  <si>
    <r>
      <rPr>
        <rFont val="&quot;Helvetica Neue&quot;, Helvetica, Arial, sans-serif"/>
        <color rgb="FF1155CC"/>
        <sz val="11.0"/>
        <u/>
      </rPr>
      <t>Isostasy (World) (v2.1) (Demo) (Aftermarket) (Unl).zip</t>
    </r>
  </si>
  <si>
    <r>
      <rPr>
        <rFont val="&quot;Helvetica Neue&quot;, Helvetica, Arial, sans-serif"/>
        <color rgb="FF1155CC"/>
        <sz val="11.0"/>
        <u/>
      </rPr>
      <t>Itadaki Street - Watashi no Omise ni Yottette (Japan).zip</t>
    </r>
  </si>
  <si>
    <r>
      <rPr>
        <rFont val="&quot;Helvetica Neue&quot;, Helvetica, Arial, sans-serif"/>
        <color rgb="FF1155CC"/>
        <sz val="11.0"/>
        <u/>
      </rPr>
      <t>Ivan 'Ironman' Stewart's Super Off Road (Europe).zip</t>
    </r>
  </si>
  <si>
    <r>
      <rPr>
        <rFont val="&quot;Helvetica Neue&quot;, Helvetica, Arial, sans-serif"/>
        <color rgb="FF1155CC"/>
        <sz val="11.0"/>
        <u/>
      </rPr>
      <t>Ivan 'Ironman' Stewart's Super Off Road (USA).zip</t>
    </r>
  </si>
  <si>
    <r>
      <rPr>
        <rFont val="&quot;Helvetica Neue&quot;, Helvetica, Arial, sans-serif"/>
        <color rgb="FF1155CC"/>
        <sz val="11.0"/>
        <u/>
      </rPr>
      <t>J.League Fighting Soccer - The King of Ace Strikers (Japan).zip</t>
    </r>
  </si>
  <si>
    <r>
      <rPr>
        <rFont val="&quot;Helvetica Neue&quot;, Helvetica, Arial, sans-serif"/>
        <color rgb="FF1155CC"/>
        <sz val="11.0"/>
        <u/>
      </rPr>
      <t>J.League Super Top Players (Japan) (Datach).zip</t>
    </r>
  </si>
  <si>
    <r>
      <rPr>
        <rFont val="&quot;Helvetica Neue&quot;, Helvetica, Arial, sans-serif"/>
        <color rgb="FF1155CC"/>
        <sz val="11.0"/>
        <u/>
      </rPr>
      <t>J.League Winning Goal (Japan).zip</t>
    </r>
  </si>
  <si>
    <r>
      <rPr>
        <rFont val="&quot;Helvetica Neue&quot;, Helvetica, Arial, sans-serif"/>
        <color rgb="FF1155CC"/>
        <sz val="11.0"/>
        <u/>
      </rPr>
      <t>JJ (Japan) (Famicom 3D System).zip</t>
    </r>
  </si>
  <si>
    <r>
      <rPr>
        <rFont val="&quot;Helvetica Neue&quot;, Helvetica, Arial, sans-serif"/>
        <color rgb="FF1155CC"/>
        <sz val="11.0"/>
        <u/>
      </rPr>
      <t>Jack Nicklaus' Greatest 18 Holes of Major Championship Golf (Europe).zip</t>
    </r>
  </si>
  <si>
    <r>
      <rPr>
        <rFont val="&quot;Helvetica Neue&quot;, Helvetica, Arial, sans-serif"/>
        <color rgb="FF1155CC"/>
        <sz val="11.0"/>
        <u/>
      </rPr>
      <t>Jack Nicklaus' Greatest 18 Holes of Major Championship Golf (USA).zip</t>
    </r>
  </si>
  <si>
    <r>
      <rPr>
        <rFont val="&quot;Helvetica Neue&quot;, Helvetica, Arial, sans-serif"/>
        <color rgb="FF1155CC"/>
        <sz val="11.0"/>
        <u/>
      </rPr>
      <t>Jackal (USA).zip</t>
    </r>
  </si>
  <si>
    <r>
      <rPr>
        <rFont val="&quot;Helvetica Neue&quot;, Helvetica, Arial, sans-serif"/>
        <color rgb="FF1155CC"/>
        <sz val="11.0"/>
        <u/>
      </rPr>
      <t>Jackal (World) (Konami Collector's Series) (Unl).zip</t>
    </r>
  </si>
  <si>
    <r>
      <rPr>
        <rFont val="&quot;Helvetica Neue&quot;, Helvetica, Arial, sans-serif"/>
        <color rgb="FF1155CC"/>
        <sz val="11.0"/>
        <u/>
      </rPr>
      <t>Jackie Chan's Action Kung Fu (Europe).zip</t>
    </r>
  </si>
  <si>
    <r>
      <rPr>
        <rFont val="&quot;Helvetica Neue&quot;, Helvetica, Arial, sans-serif"/>
        <color rgb="FF1155CC"/>
        <sz val="11.0"/>
        <u/>
      </rPr>
      <t>Jackie Chan's Action Kung Fu (USA).zip</t>
    </r>
  </si>
  <si>
    <r>
      <rPr>
        <rFont val="&quot;Helvetica Neue&quot;, Helvetica, Arial, sans-serif"/>
        <color rgb="FF1155CC"/>
        <sz val="11.0"/>
        <u/>
      </rPr>
      <t>Jackie Chan (Japan).zip</t>
    </r>
  </si>
  <si>
    <r>
      <rPr>
        <rFont val="&quot;Helvetica Neue&quot;, Helvetica, Arial, sans-serif"/>
        <color rgb="FF1155CC"/>
        <sz val="11.0"/>
        <u/>
      </rPr>
      <t>Jackpot (Australia) (Unl).zip</t>
    </r>
  </si>
  <si>
    <r>
      <rPr>
        <rFont val="&quot;Helvetica Neue&quot;, Helvetica, Arial, sans-serif"/>
        <color rgb="FF1155CC"/>
        <sz val="11.0"/>
        <u/>
      </rPr>
      <t>Jajamaru Gekimaden - Maboroshi no Kinmajou (Japan).zip</t>
    </r>
  </si>
  <si>
    <r>
      <rPr>
        <rFont val="&quot;Helvetica Neue&quot;, Helvetica, Arial, sans-serif"/>
        <color rgb="FF1155CC"/>
        <sz val="11.0"/>
        <u/>
      </rPr>
      <t>Jajamaru Ninpou Chou (Japan) (Beta).zip</t>
    </r>
  </si>
  <si>
    <r>
      <rPr>
        <rFont val="&quot;Helvetica Neue&quot;, Helvetica, Arial, sans-serif"/>
        <color rgb="FF1155CC"/>
        <sz val="11.0"/>
        <u/>
      </rPr>
      <t>Jajamaru Ninpou Chou (Japan).zip</t>
    </r>
  </si>
  <si>
    <r>
      <rPr>
        <rFont val="&quot;Helvetica Neue&quot;, Helvetica, Arial, sans-serif"/>
        <color rgb="FF1155CC"/>
        <sz val="11.0"/>
        <u/>
      </rPr>
      <t>Jajamaru no Daibouken (Japan).zip</t>
    </r>
  </si>
  <si>
    <r>
      <rPr>
        <rFont val="&quot;Helvetica Neue&quot;, Helvetica, Arial, sans-serif"/>
        <color rgb="FF1155CC"/>
        <sz val="11.0"/>
        <u/>
      </rPr>
      <t>James Bond Jr (Asia) (En) (J-D1) (Pirate).zip</t>
    </r>
  </si>
  <si>
    <r>
      <rPr>
        <rFont val="&quot;Helvetica Neue&quot;, Helvetica, Arial, sans-serif"/>
        <color rgb="FF1155CC"/>
        <sz val="11.0"/>
        <u/>
      </rPr>
      <t>James Bond Jr (Europe).zip</t>
    </r>
  </si>
  <si>
    <r>
      <rPr>
        <rFont val="&quot;Helvetica Neue&quot;, Helvetica, Arial, sans-serif"/>
        <color rgb="FF1155CC"/>
        <sz val="11.0"/>
        <u/>
      </rPr>
      <t>James Bond Jr (USA).zip</t>
    </r>
  </si>
  <si>
    <r>
      <rPr>
        <rFont val="&quot;Helvetica Neue&quot;, Helvetica, Arial, sans-serif"/>
        <color rgb="FF1155CC"/>
        <sz val="11.0"/>
        <u/>
      </rPr>
      <t>Jammin Honey (World) (Aftermarket) (Unl).zip</t>
    </r>
  </si>
  <si>
    <r>
      <rPr>
        <rFont val="&quot;Helvetica Neue&quot;, Helvetica, Arial, sans-serif"/>
        <color rgb="FF1155CC"/>
        <sz val="11.0"/>
        <u/>
      </rPr>
      <t>Jammin Honey (World) (NESDev 2017) (Aftermarket) (Unl).zip</t>
    </r>
  </si>
  <si>
    <r>
      <rPr>
        <rFont val="&quot;Helvetica Neue&quot;, Helvetica, Arial, sans-serif"/>
        <color rgb="FF1155CC"/>
        <sz val="11.0"/>
        <u/>
      </rPr>
      <t>Jane Austen's 8-bit Adventure (World) (Build 486) (Demo) (Aftermarket) (Unl).zip</t>
    </r>
  </si>
  <si>
    <r>
      <rPr>
        <rFont val="&quot;Helvetica Neue&quot;, Helvetica, Arial, sans-serif"/>
        <color rgb="FF1155CC"/>
        <sz val="11.0"/>
        <u/>
      </rPr>
      <t>Jane Austen's 8-bit Adventure (World) (Build 487) (Demo) (Aftermarket) (Unl).zip</t>
    </r>
  </si>
  <si>
    <r>
      <rPr>
        <rFont val="&quot;Helvetica Neue&quot;, Helvetica, Arial, sans-serif"/>
        <color rgb="FF1155CC"/>
        <sz val="11.0"/>
        <u/>
      </rPr>
      <t>Jane Austen's 8-bit Adventure (World) (Demo) (NESDev 2022) (Aftermarket) (Unl).zip</t>
    </r>
  </si>
  <si>
    <r>
      <rPr>
        <rFont val="&quot;Helvetica Neue&quot;, Helvetica, Arial, sans-serif"/>
        <color rgb="FF1155CC"/>
        <sz val="11.0"/>
        <u/>
      </rPr>
      <t>Jane Austen's 8-bit Adventure (World) (v1.0.542) (Demo) (Aftermarket) (Unl).zip</t>
    </r>
  </si>
  <si>
    <r>
      <rPr>
        <rFont val="&quot;Helvetica Neue&quot;, Helvetica, Arial, sans-serif"/>
        <color rgb="FF1155CC"/>
        <sz val="11.0"/>
        <u/>
      </rPr>
      <t>Jane Jones - Poet Detective (World) (Demo) (Byte-Off 2019) (Aftermarket) (Unl).zip</t>
    </r>
  </si>
  <si>
    <r>
      <rPr>
        <rFont val="&quot;Helvetica Neue&quot;, Helvetica, Arial, sans-serif"/>
        <color rgb="FF1155CC"/>
        <sz val="11.0"/>
        <u/>
      </rPr>
      <t>Janggun-ui Adeul (Korea) (En) (Unl).zip</t>
    </r>
  </si>
  <si>
    <r>
      <rPr>
        <rFont val="&quot;Helvetica Neue&quot;, Helvetica, Arial, sans-serif"/>
        <color rgb="FF1155CC"/>
        <sz val="11.0"/>
        <u/>
      </rPr>
      <t>Jangou (Japan).zip</t>
    </r>
  </si>
  <si>
    <r>
      <rPr>
        <rFont val="&quot;Helvetica Neue&quot;, Helvetica, Arial, sans-serif"/>
        <color rgb="FF1155CC"/>
        <sz val="11.0"/>
        <u/>
      </rPr>
      <t>Japan's #1 Baseball Manager (World) (Aftermarket) (Pirate).zip</t>
    </r>
  </si>
  <si>
    <r>
      <rPr>
        <rFont val="&quot;Helvetica Neue&quot;, Helvetica, Arial, sans-serif"/>
        <color rgb="FF1155CC"/>
        <sz val="11.0"/>
        <u/>
      </rPr>
      <t>Jarinko Chie - Bakudan Musume no Shiawase Sagashi (Japan).zip</t>
    </r>
  </si>
  <si>
    <r>
      <rPr>
        <rFont val="&quot;Helvetica Neue&quot;, Helvetica, Arial, sans-serif"/>
        <color rgb="FF1155CC"/>
        <sz val="11.0"/>
        <u/>
      </rPr>
      <t>Jason X (World) (Aftermarket) (Pirate).zip</t>
    </r>
  </si>
  <si>
    <r>
      <rPr>
        <rFont val="&quot;Helvetica Neue&quot;, Helvetica, Arial, sans-serif"/>
        <color rgb="FF1155CC"/>
        <sz val="11.0"/>
        <u/>
      </rPr>
      <t>Jaws (USA).zip</t>
    </r>
  </si>
  <si>
    <r>
      <rPr>
        <rFont val="&quot;Helvetica Neue&quot;, Helvetica, Arial, sans-serif"/>
        <color rgb="FF1155CC"/>
        <sz val="11.0"/>
        <u/>
      </rPr>
      <t>Jekyll Hakase no Houma ga Toki (Japan).zip</t>
    </r>
  </si>
  <si>
    <r>
      <rPr>
        <rFont val="&quot;Helvetica Neue&quot;, Helvetica, Arial, sans-serif"/>
        <color rgb="FF1155CC"/>
        <sz val="11.0"/>
        <u/>
      </rPr>
      <t>Jelly Jam'd (World) (Demo) (Byte-Off 2019) (Aftermarket) (Unl).zip</t>
    </r>
  </si>
  <si>
    <r>
      <rPr>
        <rFont val="&quot;Helvetica Neue&quot;, Helvetica, Arial, sans-serif"/>
        <color rgb="FF1155CC"/>
        <sz val="11.0"/>
        <u/>
      </rPr>
      <t>Jeopardy! (USA) (Rev 1).zip</t>
    </r>
  </si>
  <si>
    <r>
      <rPr>
        <rFont val="&quot;Helvetica Neue&quot;, Helvetica, Arial, sans-serif"/>
        <color rgb="FF1155CC"/>
        <sz val="11.0"/>
        <u/>
      </rPr>
      <t>Jeopardy! (USA).zip</t>
    </r>
  </si>
  <si>
    <r>
      <rPr>
        <rFont val="&quot;Helvetica Neue&quot;, Helvetica, Arial, sans-serif"/>
        <color rgb="FF1155CC"/>
        <sz val="11.0"/>
        <u/>
      </rPr>
      <t>Jeopardy! 25th Anniversary Edition (USA).zip</t>
    </r>
  </si>
  <si>
    <r>
      <rPr>
        <rFont val="&quot;Helvetica Neue&quot;, Helvetica, Arial, sans-serif"/>
        <color rgb="FF1155CC"/>
        <sz val="11.0"/>
        <u/>
      </rPr>
      <t>Jeopardy! Junior Edition (USA).zip</t>
    </r>
  </si>
  <si>
    <r>
      <rPr>
        <rFont val="&quot;Helvetica Neue&quot;, Helvetica, Arial, sans-serif"/>
        <color rgb="FF1155CC"/>
        <sz val="11.0"/>
        <u/>
      </rPr>
      <t>Jesus - Kyoufu no Bio Monster (Japan).zip</t>
    </r>
  </si>
  <si>
    <r>
      <rPr>
        <rFont val="&quot;Helvetica Neue&quot;, Helvetica, Arial, sans-serif"/>
        <color rgb="FF1155CC"/>
        <sz val="11.0"/>
        <u/>
      </rPr>
      <t>Jet-Paco - Hyper Special Space Agent!! (World) (Aftermarket) (Unl).zip</t>
    </r>
  </si>
  <si>
    <r>
      <rPr>
        <rFont val="&quot;Helvetica Neue&quot;, Helvetica, Arial, sans-serif"/>
        <color rgb="FF1155CC"/>
        <sz val="11.0"/>
        <u/>
      </rPr>
      <t>Jetsons, The - Cogswell's Caper (Europe).zip</t>
    </r>
  </si>
  <si>
    <r>
      <rPr>
        <rFont val="&quot;Helvetica Neue&quot;, Helvetica, Arial, sans-serif"/>
        <color rgb="FF1155CC"/>
        <sz val="11.0"/>
        <u/>
      </rPr>
      <t>Jetsons, The - Cogswell's Caper (Japan).zip</t>
    </r>
  </si>
  <si>
    <r>
      <rPr>
        <rFont val="&quot;Helvetica Neue&quot;, Helvetica, Arial, sans-serif"/>
        <color rgb="FF1155CC"/>
        <sz val="11.0"/>
        <u/>
      </rPr>
      <t>Jetsons, The - Cogswell's Caper (USA).zip</t>
    </r>
  </si>
  <si>
    <r>
      <rPr>
        <rFont val="&quot;Helvetica Neue&quot;, Helvetica, Arial, sans-serif"/>
        <color rgb="FF1155CC"/>
        <sz val="11.0"/>
        <u/>
      </rPr>
      <t>Ji Dou Sheng Zhanshi (China) (Aftermarket) (Pirate).zip</t>
    </r>
  </si>
  <si>
    <r>
      <rPr>
        <rFont val="&quot;Helvetica Neue&quot;, Helvetica, Arial, sans-serif"/>
        <color rgb="FF1155CC"/>
        <sz val="11.0"/>
        <u/>
      </rPr>
      <t>Jia A - China Soccer League for Division A (China) (Aftermarket) (Unl).zip</t>
    </r>
  </si>
  <si>
    <r>
      <rPr>
        <rFont val="&quot;Helvetica Neue&quot;, Helvetica, Arial, sans-serif"/>
        <color rgb="FF1155CC"/>
        <sz val="11.0"/>
        <u/>
      </rPr>
      <t>Jia A - China Soccer League for Division A (China) (Unl).zip</t>
    </r>
  </si>
  <si>
    <r>
      <rPr>
        <rFont val="&quot;Helvetica Neue&quot;, Helvetica, Arial, sans-serif"/>
        <color rgb="FF1155CC"/>
        <sz val="11.0"/>
        <u/>
      </rPr>
      <t>Jian Wuzhe (China) (Unl).zip</t>
    </r>
  </si>
  <si>
    <r>
      <rPr>
        <rFont val="&quot;Helvetica Neue&quot;, Helvetica, Arial, sans-serif"/>
        <color rgb="FF1155CC"/>
        <sz val="11.0"/>
        <u/>
      </rPr>
      <t>Jianxia Qingyuan (China) (Coolboy) (Unl).zip</t>
    </r>
  </si>
  <si>
    <r>
      <rPr>
        <rFont val="&quot;Helvetica Neue&quot;, Helvetica, Arial, sans-serif"/>
        <color rgb="FF1155CC"/>
        <sz val="11.0"/>
        <u/>
      </rPr>
      <t>Jianxia Qingyuan (China) (Jncota) (Aftermarket) (Unl).zip</t>
    </r>
  </si>
  <si>
    <r>
      <rPr>
        <rFont val="&quot;Helvetica Neue&quot;, Helvetica, Arial, sans-serif"/>
        <color rgb="FF1155CC"/>
        <sz val="11.0"/>
        <u/>
      </rPr>
      <t>Jianxia Qingyuan (China) (Nanjin) (Aftermarket) (Unl).zip</t>
    </r>
  </si>
  <si>
    <r>
      <rPr>
        <rFont val="&quot;Helvetica Neue&quot;, Helvetica, Arial, sans-serif"/>
        <color rgb="FF1155CC"/>
        <sz val="11.0"/>
        <u/>
      </rPr>
      <t>Jianxia Qingyuan (China) (Nantong) (Aftermarket) (Pirate).zip</t>
    </r>
  </si>
  <si>
    <r>
      <rPr>
        <rFont val="&quot;Helvetica Neue&quot;, Helvetica, Arial, sans-serif"/>
        <color rgb="FF1155CC"/>
        <sz val="11.0"/>
        <u/>
      </rPr>
      <t>Jiating Diannao Jiaoxue Jianpan (Asia) (En) (Pirate).zip</t>
    </r>
  </si>
  <si>
    <r>
      <rPr>
        <rFont val="&quot;Helvetica Neue&quot;, Helvetica, Arial, sans-serif"/>
        <color rgb="FF1155CC"/>
        <sz val="11.0"/>
        <u/>
      </rPr>
      <t>Jidu Shan En Chouji - Le Comte de Monte-Cristo (China) (0100551) (Unl).zip</t>
    </r>
  </si>
  <si>
    <r>
      <rPr>
        <rFont val="&quot;Helvetica Neue&quot;, Helvetica, Arial, sans-serif"/>
        <color rgb="FF1155CC"/>
        <sz val="11.0"/>
        <u/>
      </rPr>
      <t>Jidu Shan En Chouji - Le Comte de Monte-Cristo (China) (970260) (Unl).zip</t>
    </r>
  </si>
  <si>
    <r>
      <rPr>
        <rFont val="&quot;Helvetica Neue&quot;, Helvetica, Arial, sans-serif"/>
        <color rgb="FF1155CC"/>
        <sz val="11.0"/>
        <u/>
      </rPr>
      <t>Jigoku Gokuraku Maru (Japan).zip</t>
    </r>
  </si>
  <si>
    <r>
      <rPr>
        <rFont val="&quot;Helvetica Neue&quot;, Helvetica, Arial, sans-serif"/>
        <color rgb="FF1155CC"/>
        <sz val="11.0"/>
        <u/>
      </rPr>
      <t>Jijia Zhanshi (China) (Pirate).zip</t>
    </r>
  </si>
  <si>
    <r>
      <rPr>
        <rFont val="&quot;Helvetica Neue&quot;, Helvetica, Arial, sans-serif"/>
        <color rgb="FF1155CC"/>
        <sz val="11.0"/>
        <u/>
      </rPr>
      <t>Jijia Zhanshi III (China) (Hengge) (Aftermarket) (Unl).zip</t>
    </r>
  </si>
  <si>
    <r>
      <rPr>
        <rFont val="&quot;Helvetica Neue&quot;, Helvetica, Arial, sans-serif"/>
        <color rgb="FF1155CC"/>
        <sz val="11.0"/>
        <u/>
      </rPr>
      <t>Jijia Zhanshi III (China) (Jncota) (Aftermarket) (Unl).zip</t>
    </r>
  </si>
  <si>
    <r>
      <rPr>
        <rFont val="&quot;Helvetica Neue&quot;, Helvetica, Arial, sans-serif"/>
        <color rgb="FF1155CC"/>
        <sz val="11.0"/>
        <u/>
      </rPr>
      <t>Jikuu Yuuden - Debias (Japan).zip</t>
    </r>
  </si>
  <si>
    <r>
      <rPr>
        <rFont val="&quot;Helvetica Neue&quot;, Helvetica, Arial, sans-serif"/>
        <color rgb="FF1155CC"/>
        <sz val="11.0"/>
        <u/>
      </rPr>
      <t>Jim Power - The Lost Dimension (World) (QUByte Classics).zip</t>
    </r>
  </si>
  <si>
    <r>
      <rPr>
        <rFont val="&quot;Helvetica Neue&quot;, Helvetica, Arial, sans-serif"/>
        <color rgb="FF1155CC"/>
        <sz val="11.0"/>
        <u/>
      </rPr>
      <t>Jimmy (World) (Aftermarket) (Unl).zip</t>
    </r>
  </si>
  <si>
    <r>
      <rPr>
        <rFont val="&quot;Helvetica Neue&quot;, Helvetica, Arial, sans-serif"/>
        <color rgb="FF1155CC"/>
        <sz val="11.0"/>
        <u/>
      </rPr>
      <t>Jimmy Connors Tennis (Europe).zip</t>
    </r>
  </si>
  <si>
    <r>
      <rPr>
        <rFont val="&quot;Helvetica Neue&quot;, Helvetica, Arial, sans-serif"/>
        <color rgb="FF1155CC"/>
        <sz val="11.0"/>
        <u/>
      </rPr>
      <t>Jimmy Connors Tennis (Russia) (Pirate).zip</t>
    </r>
  </si>
  <si>
    <r>
      <rPr>
        <rFont val="&quot;Helvetica Neue&quot;, Helvetica, Arial, sans-serif"/>
        <color rgb="FF1155CC"/>
        <sz val="11.0"/>
        <u/>
      </rPr>
      <t>Jimmy Connors Tennis (USA).zip</t>
    </r>
  </si>
  <si>
    <r>
      <rPr>
        <rFont val="&quot;Helvetica Neue&quot;, Helvetica, Arial, sans-serif"/>
        <color rgb="FF1155CC"/>
        <sz val="11.0"/>
        <u/>
      </rPr>
      <t>Jinghua Yuan (China) (Unl).zip</t>
    </r>
  </si>
  <si>
    <r>
      <rPr>
        <rFont val="&quot;Helvetica Neue&quot;, Helvetica, Arial, sans-serif"/>
        <color rgb="FF1155CC"/>
        <sz val="11.0"/>
        <u/>
      </rPr>
      <t>Jingke Xin Zhuan (Asia) (Unl).zip</t>
    </r>
  </si>
  <si>
    <r>
      <rPr>
        <rFont val="&quot;Helvetica Neue&quot;, Helvetica, Arial, sans-serif"/>
        <color rgb="FF1155CC"/>
        <sz val="11.0"/>
        <u/>
      </rPr>
      <t>Jingke Xin Zhuan (China) (Jncota) (Aftermarket) (Unl).zip</t>
    </r>
  </si>
  <si>
    <r>
      <rPr>
        <rFont val="&quot;Helvetica Neue&quot;, Helvetica, Arial, sans-serif"/>
        <color rgb="FF1155CC"/>
        <sz val="11.0"/>
        <u/>
      </rPr>
      <t>Jingke Xin Zhuan (China) (Waixing) (Unl).zip</t>
    </r>
  </si>
  <si>
    <r>
      <rPr>
        <rFont val="&quot;Helvetica Neue&quot;, Helvetica, Arial, sans-serif"/>
        <color rgb="FF1155CC"/>
        <sz val="11.0"/>
        <u/>
      </rPr>
      <t>Jingwei Tianhai (China) (Pirate).zip</t>
    </r>
  </si>
  <si>
    <r>
      <rPr>
        <rFont val="&quot;Helvetica Neue&quot;, Helvetica, Arial, sans-serif"/>
        <color rgb="FF1155CC"/>
        <sz val="11.0"/>
        <u/>
      </rPr>
      <t>Jinji Zhiling (Asia) (En) (Kaiser) (KS-7037) (Pirate).zip</t>
    </r>
  </si>
  <si>
    <r>
      <rPr>
        <rFont val="&quot;Helvetica Neue&quot;, Helvetica, Arial, sans-serif"/>
        <color rgb="FF1155CC"/>
        <sz val="11.0"/>
        <u/>
      </rPr>
      <t>Jinqu KTV (Asia) (Unl).zip</t>
    </r>
  </si>
  <si>
    <r>
      <rPr>
        <rFont val="&quot;Helvetica Neue&quot;, Helvetica, Arial, sans-serif"/>
        <color rgb="FF1155CC"/>
        <sz val="11.0"/>
        <u/>
      </rPr>
      <t>Jinyong Qun Xia Zhuan - Shu Jian Jiangshan (China) (Aftermarket) (Unl).zip</t>
    </r>
  </si>
  <si>
    <r>
      <rPr>
        <rFont val="&quot;Helvetica Neue&quot;, Helvetica, Arial, sans-serif"/>
        <color rgb="FF1155CC"/>
        <sz val="11.0"/>
        <u/>
      </rPr>
      <t>Jiqi Mao - Xiao Dingdang (China) (Pirate).zip</t>
    </r>
  </si>
  <si>
    <r>
      <rPr>
        <rFont val="&quot;Helvetica Neue&quot;, Helvetica, Arial, sans-serif"/>
        <color rgb="FF1155CC"/>
        <sz val="11.0"/>
        <u/>
      </rPr>
      <t>Jiqi Zhanshi Gaoda (China) (Pirate).zip</t>
    </r>
  </si>
  <si>
    <r>
      <rPr>
        <rFont val="&quot;Helvetica Neue&quot;, Helvetica, Arial, sans-serif"/>
        <color rgb="FF1155CC"/>
        <sz val="11.0"/>
        <u/>
      </rPr>
      <t>Jiqiren Dazhan (China) (Aftermarket) (Pirate).zip</t>
    </r>
  </si>
  <si>
    <r>
      <rPr>
        <rFont val="&quot;Helvetica Neue&quot;, Helvetica, Arial, sans-serif"/>
        <color rgb="FF1155CC"/>
        <sz val="11.0"/>
        <u/>
      </rPr>
      <t>Jixian Tiaowu (China) (En) (Pirate).zip</t>
    </r>
  </si>
  <si>
    <r>
      <rPr>
        <rFont val="&quot;Helvetica Neue&quot;, Helvetica, Arial, sans-serif"/>
        <color rgb="FF1155CC"/>
        <sz val="11.0"/>
        <u/>
      </rPr>
      <t>Jizhan Freeza Zhi Sun Wufan (China) (Aftermarket) (Pirate).zip</t>
    </r>
  </si>
  <si>
    <r>
      <rPr>
        <rFont val="&quot;Helvetica Neue&quot;, Helvetica, Arial, sans-serif"/>
        <color rgb="FF1155CC"/>
        <sz val="11.0"/>
        <u/>
      </rPr>
      <t>Joe &amp; Mac (USA).zip</t>
    </r>
  </si>
  <si>
    <r>
      <rPr>
        <rFont val="&quot;Helvetica Neue&quot;, Helvetica, Arial, sans-serif"/>
        <color rgb="FF1155CC"/>
        <sz val="11.0"/>
        <u/>
      </rPr>
      <t>Joe &amp; Mac - Caveman Ninja (Europe).zip</t>
    </r>
  </si>
  <si>
    <r>
      <rPr>
        <rFont val="&quot;Helvetica Neue&quot;, Helvetica, Arial, sans-serif"/>
        <color rgb="FF1155CC"/>
        <sz val="11.0"/>
        <u/>
      </rPr>
      <t>Joe and Mac (Asia) (En) (J-C5) (Pirate).zip</t>
    </r>
  </si>
  <si>
    <r>
      <rPr>
        <rFont val="&quot;Helvetica Neue&quot;, Helvetica, Arial, sans-serif"/>
        <color rgb="FF1155CC"/>
        <sz val="11.0"/>
        <u/>
      </rPr>
      <t>John Elway's Quarterback (USA).zip</t>
    </r>
  </si>
  <si>
    <r>
      <rPr>
        <rFont val="&quot;Helvetica Neue&quot;, Helvetica, Arial, sans-serif"/>
        <color rgb="FF1155CC"/>
        <sz val="11.0"/>
        <u/>
      </rPr>
      <t>John Smith - Special Agent (USA) (Beta) (1992-08-27).zip</t>
    </r>
  </si>
  <si>
    <r>
      <rPr>
        <rFont val="&quot;Helvetica Neue&quot;, Helvetica, Arial, sans-serif"/>
        <color rgb="FF1155CC"/>
        <sz val="11.0"/>
        <u/>
      </rPr>
      <t>Jongbou (Japan).zip</t>
    </r>
  </si>
  <si>
    <r>
      <rPr>
        <rFont val="&quot;Helvetica Neue&quot;, Helvetica, Arial, sans-serif"/>
        <color rgb="FF1155CC"/>
        <sz val="11.0"/>
        <u/>
      </rPr>
      <t>Jordan vs Bird - One on One (USA).zip</t>
    </r>
  </si>
  <si>
    <r>
      <rPr>
        <rFont val="&quot;Helvetica Neue&quot;, Helvetica, Arial, sans-serif"/>
        <color rgb="FF1155CC"/>
        <sz val="11.0"/>
        <u/>
      </rPr>
      <t>Joshua &amp; the Battle of Jericho (USA) (v5.0) (Unl).zip</t>
    </r>
  </si>
  <si>
    <r>
      <rPr>
        <rFont val="&quot;Helvetica Neue&quot;, Helvetica, Arial, sans-serif"/>
        <color rgb="FF1155CC"/>
        <sz val="11.0"/>
        <u/>
      </rPr>
      <t>Joshua &amp; the Battle of Jericho (USA) (v6.0) (Unl).zip</t>
    </r>
  </si>
  <si>
    <r>
      <rPr>
        <rFont val="&quot;Helvetica Neue&quot;, Helvetica, Arial, sans-serif"/>
        <color rgb="FF1155CC"/>
        <sz val="11.0"/>
        <u/>
      </rPr>
      <t>Journey (USA) (Aftermarket) (Unl).zip</t>
    </r>
  </si>
  <si>
    <r>
      <rPr>
        <rFont val="&quot;Helvetica Neue&quot;, Helvetica, Arial, sans-serif"/>
        <color rgb="FF1155CC"/>
        <sz val="11.0"/>
        <u/>
      </rPr>
      <t>Journey to Silius (Europe).zip</t>
    </r>
  </si>
  <si>
    <r>
      <rPr>
        <rFont val="&quot;Helvetica Neue&quot;, Helvetica, Arial, sans-serif"/>
        <color rgb="FF1155CC"/>
        <sz val="11.0"/>
        <u/>
      </rPr>
      <t>Journey to Silius (USA).zip</t>
    </r>
  </si>
  <si>
    <r>
      <rPr>
        <rFont val="&quot;Helvetica Neue&quot;, Helvetica, Arial, sans-serif"/>
        <color rgb="FF1155CC"/>
        <sz val="11.0"/>
        <u/>
      </rPr>
      <t>Journey to the Centre of the Alien (World) (En) (Aftermarket) (Unl).zip</t>
    </r>
  </si>
  <si>
    <r>
      <rPr>
        <rFont val="&quot;Helvetica Neue&quot;, Helvetica, Arial, sans-serif"/>
        <color rgb="FF1155CC"/>
        <sz val="11.0"/>
        <u/>
      </rPr>
      <t>Journey to the Centre of the Alien (World) (Es) (Aftermarket) (Unl).zip</t>
    </r>
  </si>
  <si>
    <r>
      <rPr>
        <rFont val="&quot;Helvetica Neue&quot;, Helvetica, Arial, sans-serif"/>
        <color rgb="FF1155CC"/>
        <sz val="11.0"/>
        <u/>
      </rPr>
      <t>Joust (Japan).zip</t>
    </r>
  </si>
  <si>
    <r>
      <rPr>
        <rFont val="&quot;Helvetica Neue&quot;, Helvetica, Arial, sans-serif"/>
        <color rgb="FF1155CC"/>
        <sz val="11.0"/>
        <u/>
      </rPr>
      <t>Joust (USA).zip</t>
    </r>
  </si>
  <si>
    <r>
      <rPr>
        <rFont val="&quot;Helvetica Neue&quot;, Helvetica, Arial, sans-serif"/>
        <color rgb="FF1155CC"/>
        <sz val="11.0"/>
        <u/>
      </rPr>
      <t>Jovial Race (Asia) (En) (Unl).zip</t>
    </r>
  </si>
  <si>
    <r>
      <rPr>
        <rFont val="&quot;Helvetica Neue&quot;, Helvetica, Arial, sans-serif"/>
        <color rgb="FF1155CC"/>
        <sz val="11.0"/>
        <u/>
      </rPr>
      <t>Jovial Race (Asia) (Ja) (PAL) (Unl).zip</t>
    </r>
  </si>
  <si>
    <r>
      <rPr>
        <rFont val="&quot;Helvetica Neue&quot;, Helvetica, Arial, sans-serif"/>
        <color rgb="FF1155CC"/>
        <sz val="11.0"/>
        <u/>
      </rPr>
      <t>Joy Mech Fight (Japan) (Virtual Console).zip</t>
    </r>
  </si>
  <si>
    <r>
      <rPr>
        <rFont val="&quot;Helvetica Neue&quot;, Helvetica, Arial, sans-serif"/>
        <color rgb="FF1155CC"/>
        <sz val="11.0"/>
        <u/>
      </rPr>
      <t>Joy Mech Fight (Japan).zip</t>
    </r>
  </si>
  <si>
    <r>
      <rPr>
        <rFont val="&quot;Helvetica Neue&quot;, Helvetica, Arial, sans-serif"/>
        <color rgb="FF1155CC"/>
        <sz val="11.0"/>
        <u/>
      </rPr>
      <t>JuJu Densetsu (Japan).zip</t>
    </r>
  </si>
  <si>
    <r>
      <rPr>
        <rFont val="&quot;Helvetica Neue&quot;, Helvetica, Arial, sans-serif"/>
        <color rgb="FF1155CC"/>
        <sz val="11.0"/>
        <u/>
      </rPr>
      <t>Juedai Shuang Jiao (China) (Aftermarket) (Unl).zip</t>
    </r>
  </si>
  <si>
    <r>
      <rPr>
        <rFont val="&quot;Helvetica Neue&quot;, Helvetica, Arial, sans-serif"/>
        <color rgb="FF1155CC"/>
        <sz val="11.0"/>
        <u/>
      </rPr>
      <t>Juedai Yingxiong (China) (0100705) (Pirate).zip</t>
    </r>
  </si>
  <si>
    <r>
      <rPr>
        <rFont val="&quot;Helvetica Neue&quot;, Helvetica, Arial, sans-serif"/>
        <color rgb="FF1155CC"/>
        <sz val="11.0"/>
        <u/>
      </rPr>
      <t>Juedai Yingxiong (China) (970489) (Pirate).zip</t>
    </r>
  </si>
  <si>
    <r>
      <rPr>
        <rFont val="&quot;Helvetica Neue&quot;, Helvetica, Arial, sans-serif"/>
        <color rgb="FF1155CC"/>
        <sz val="11.0"/>
        <u/>
      </rPr>
      <t>Juezhan Taipingyang (China) (Unl).zip</t>
    </r>
  </si>
  <si>
    <r>
      <rPr>
        <rFont val="&quot;Helvetica Neue&quot;, Helvetica, Arial, sans-serif"/>
        <color rgb="FF1155CC"/>
        <sz val="11.0"/>
        <u/>
      </rPr>
      <t>Juhannussauna 2016 (World) (Fi) (Illegal Pirated Copy Version) (Aftermarket) (Unl).zip</t>
    </r>
  </si>
  <si>
    <r>
      <rPr>
        <rFont val="&quot;Helvetica Neue&quot;, Helvetica, Arial, sans-serif"/>
        <color rgb="FF1155CC"/>
        <sz val="11.0"/>
        <u/>
      </rPr>
      <t>Jumbo Ozaki no Hole in One Professional (Japan).zip</t>
    </r>
  </si>
  <si>
    <r>
      <rPr>
        <rFont val="&quot;Helvetica Neue&quot;, Helvetica, Arial, sans-serif"/>
        <color rgb="FF1155CC"/>
        <sz val="11.0"/>
        <u/>
      </rPr>
      <t>Jumpin' Kid - Jack to Mame no Ki Monogatari (Japan).zip</t>
    </r>
  </si>
  <si>
    <r>
      <rPr>
        <rFont val="&quot;Helvetica Neue&quot;, Helvetica, Arial, sans-serif"/>
        <color rgb="FF1155CC"/>
        <sz val="11.0"/>
        <u/>
      </rPr>
      <t>Jungle Book, The (Europe).zip</t>
    </r>
  </si>
  <si>
    <r>
      <rPr>
        <rFont val="&quot;Helvetica Neue&quot;, Helvetica, Arial, sans-serif"/>
        <color rgb="FF1155CC"/>
        <sz val="11.0"/>
        <u/>
      </rPr>
      <t>Jungle Book, The (USA).zip</t>
    </r>
  </si>
  <si>
    <r>
      <rPr>
        <rFont val="&quot;Helvetica Neue&quot;, Helvetica, Arial, sans-serif"/>
        <color rgb="FF1155CC"/>
        <sz val="11.0"/>
        <u/>
      </rPr>
      <t>Jungle Book, The (World) (Disney Classic Games).zip</t>
    </r>
  </si>
  <si>
    <r>
      <rPr>
        <rFont val="&quot;Helvetica Neue&quot;, Helvetica, Arial, sans-serif"/>
        <color rgb="FF1155CC"/>
        <sz val="11.0"/>
        <u/>
      </rPr>
      <t>Jupiter Scope 2 - Operation Europa (World) (Action 53) (Aftermarket) (Unl).zip</t>
    </r>
  </si>
  <si>
    <r>
      <rPr>
        <rFont val="&quot;Helvetica Neue&quot;, Helvetica, Arial, sans-serif"/>
        <color rgb="FF1155CC"/>
        <sz val="11.0"/>
        <u/>
      </rPr>
      <t>Jupiter Scope 2 - Operation Europa (World) (NESDev 2016) (Aftermarket) (Unl).zip</t>
    </r>
  </si>
  <si>
    <r>
      <rPr>
        <rFont val="&quot;Helvetica Neue&quot;, Helvetica, Arial, sans-serif"/>
        <color rgb="FF1155CC"/>
        <sz val="11.0"/>
        <u/>
      </rPr>
      <t>Jurassic Boy (Asia) (En) (Unl).zip</t>
    </r>
  </si>
  <si>
    <r>
      <rPr>
        <rFont val="&quot;Helvetica Neue&quot;, Helvetica, Arial, sans-serif"/>
        <color rgb="FF1155CC"/>
        <sz val="11.0"/>
        <u/>
      </rPr>
      <t>Jurassic Park (Europe) (En,Fr,De,Es).zip</t>
    </r>
  </si>
  <si>
    <r>
      <rPr>
        <rFont val="&quot;Helvetica Neue&quot;, Helvetica, Arial, sans-serif"/>
        <color rgb="FF1155CC"/>
        <sz val="11.0"/>
        <u/>
      </rPr>
      <t>Jurassic Park (USA).zip</t>
    </r>
  </si>
  <si>
    <r>
      <rPr>
        <rFont val="&quot;Helvetica Neue&quot;, Helvetica, Arial, sans-serif"/>
        <color rgb="FF1155CC"/>
        <sz val="11.0"/>
        <u/>
      </rPr>
      <t>Jurassic Park (World) (Limited Run Games).zip</t>
    </r>
  </si>
  <si>
    <r>
      <rPr>
        <rFont val="&quot;Helvetica Neue&quot;, Helvetica, Arial, sans-serif"/>
        <color rgb="FF1155CC"/>
        <sz val="11.0"/>
        <u/>
      </rPr>
      <t>Just Breed (Japan).zip</t>
    </r>
  </si>
  <si>
    <r>
      <rPr>
        <rFont val="&quot;Helvetica Neue&quot;, Helvetica, Arial, sans-serif"/>
        <color rgb="FF1155CC"/>
        <sz val="11.0"/>
        <u/>
      </rPr>
      <t>Justice Duel (World) (Demo 1) (Aftermarket) (Unl).zip</t>
    </r>
  </si>
  <si>
    <r>
      <rPr>
        <rFont val="&quot;Helvetica Neue&quot;, Helvetica, Arial, sans-serif"/>
        <color rgb="FF1155CC"/>
        <sz val="11.0"/>
        <u/>
      </rPr>
      <t>Justice Duel (World) (Demo 2) (Aftermarket) (Unl).zip</t>
    </r>
  </si>
  <si>
    <r>
      <rPr>
        <rFont val="&quot;Helvetica Neue&quot;, Helvetica, Arial, sans-serif"/>
        <color rgb="FF1155CC"/>
        <sz val="11.0"/>
        <u/>
      </rPr>
      <t>Juuouki (Japan).zip</t>
    </r>
  </si>
  <si>
    <r>
      <rPr>
        <rFont val="&quot;Helvetica Neue&quot;, Helvetica, Arial, sans-serif"/>
        <color rgb="FF1155CC"/>
        <sz val="11.0"/>
        <u/>
      </rPr>
      <t>Juuryoku Soukou Metal Storm (Japan).zip</t>
    </r>
  </si>
  <si>
    <r>
      <rPr>
        <rFont val="&quot;Helvetica Neue&quot;, Helvetica, Arial, sans-serif"/>
        <color rgb="FF1155CC"/>
        <sz val="11.0"/>
        <u/>
      </rPr>
      <t>Juvei Quest (Japan) (Alt).zip</t>
    </r>
  </si>
  <si>
    <r>
      <rPr>
        <rFont val="&quot;Helvetica Neue&quot;, Helvetica, Arial, sans-serif"/>
        <color rgb="FF1155CC"/>
        <sz val="11.0"/>
        <u/>
      </rPr>
      <t>Juvei Quest (Japan).zip</t>
    </r>
  </si>
  <si>
    <r>
      <rPr>
        <rFont val="&quot;Helvetica Neue&quot;, Helvetica, Arial, sans-serif"/>
        <color rgb="FF1155CC"/>
        <sz val="11.0"/>
        <u/>
      </rPr>
      <t>KHAN Games 4-in-1 Retro Gamepak (World) (Aftermarket) (Unl).zip</t>
    </r>
  </si>
  <si>
    <r>
      <rPr>
        <rFont val="&quot;Helvetica Neue&quot;, Helvetica, Arial, sans-serif"/>
        <color rgb="FF1155CC"/>
        <sz val="11.0"/>
        <u/>
      </rPr>
      <t>KIRU! (World) (Ja) (Aftermarket) (Unl).zip</t>
    </r>
  </si>
  <si>
    <r>
      <rPr>
        <rFont val="&quot;Helvetica Neue&quot;, Helvetica, Arial, sans-serif"/>
        <color rgb="FF1155CC"/>
        <sz val="11.0"/>
        <u/>
      </rPr>
      <t>KUBO (World) (Fr) (Aftermarket) (Unl).zip</t>
    </r>
  </si>
  <si>
    <r>
      <rPr>
        <rFont val="&quot;Helvetica Neue&quot;, Helvetica, Arial, sans-serif"/>
        <color rgb="FF1155CC"/>
        <sz val="11.0"/>
        <u/>
      </rPr>
      <t>KUBO 2 - L'Aventurier Courageux (World) (Fr) (Aftermarket) (Unl).zip</t>
    </r>
  </si>
  <si>
    <r>
      <rPr>
        <rFont val="&quot;Helvetica Neue&quot;, Helvetica, Arial, sans-serif"/>
        <color rgb="FF1155CC"/>
        <sz val="11.0"/>
        <u/>
      </rPr>
      <t>KUBO 2 - L'Aventurier Courageux (World) (Fr) (Byte-Off 2019) (Aftermarket) (Unl).zip</t>
    </r>
  </si>
  <si>
    <r>
      <rPr>
        <rFont val="&quot;Helvetica Neue&quot;, Helvetica, Arial, sans-serif"/>
        <color rgb="FF1155CC"/>
        <sz val="11.0"/>
        <u/>
      </rPr>
      <t>KUBO 3 (Japan) (En,Ja) (Rev E) (Aftermarket) (Unl).zip</t>
    </r>
  </si>
  <si>
    <r>
      <rPr>
        <rFont val="&quot;Helvetica Neue&quot;, Helvetica, Arial, sans-serif"/>
        <color rgb="FF1155CC"/>
        <sz val="11.0"/>
        <u/>
      </rPr>
      <t>KUBO 3 (World) (En,Fr) (Aftermarket) (Unl).zip</t>
    </r>
  </si>
  <si>
    <r>
      <rPr>
        <rFont val="&quot;Helvetica Neue&quot;, Helvetica, Arial, sans-serif"/>
        <color rgb="FF1155CC"/>
        <sz val="11.0"/>
        <u/>
      </rPr>
      <t>KUBO 3 (World) (En,Fr) (Rev B) (Aftermarket) (Unl).zip</t>
    </r>
  </si>
  <si>
    <r>
      <rPr>
        <rFont val="&quot;Helvetica Neue&quot;, Helvetica, Arial, sans-serif"/>
        <color rgb="FF1155CC"/>
        <sz val="11.0"/>
        <u/>
      </rPr>
      <t>KUBO 3 (World) (En,Fr) (Rev C) (Aftermarket) (Unl).zip</t>
    </r>
  </si>
  <si>
    <r>
      <rPr>
        <rFont val="&quot;Helvetica Neue&quot;, Helvetica, Arial, sans-serif"/>
        <color rgb="FF1155CC"/>
        <sz val="11.0"/>
        <u/>
      </rPr>
      <t>KUBO 3 (World) (En,Fr) (Rev F) (Aftermarket) (Unl).zip</t>
    </r>
  </si>
  <si>
    <r>
      <rPr>
        <rFont val="&quot;Helvetica Neue&quot;, Helvetica, Arial, sans-serif"/>
        <color rgb="FF1155CC"/>
        <sz val="11.0"/>
        <u/>
      </rPr>
      <t>KUBO 3 (World) (En,Fr) (Rev H) (Aftermarket) (Unl).zip</t>
    </r>
  </si>
  <si>
    <r>
      <rPr>
        <rFont val="&quot;Helvetica Neue&quot;, Helvetica, Arial, sans-serif"/>
        <color rgb="FF1155CC"/>
        <sz val="11.0"/>
        <u/>
      </rPr>
      <t>KUBO 3 (World) (Fr) (Rev A) (Aftermarket) (Unl).zip</t>
    </r>
  </si>
  <si>
    <r>
      <rPr>
        <rFont val="&quot;Helvetica Neue&quot;, Helvetica, Arial, sans-serif"/>
        <color rgb="FF1155CC"/>
        <sz val="11.0"/>
        <u/>
      </rPr>
      <t>KYFF (World) (Robert L Bryant) (Aftermarket) (Unl).zip</t>
    </r>
  </si>
  <si>
    <r>
      <rPr>
        <rFont val="&quot;Helvetica Neue&quot;, Helvetica, Arial, sans-serif"/>
        <color rgb="FF1155CC"/>
        <sz val="11.0"/>
        <u/>
      </rPr>
      <t>KYFF (World) (Sly Dog Studios) (Aftermarket) (Unl).zip</t>
    </r>
  </si>
  <si>
    <r>
      <rPr>
        <rFont val="&quot;Helvetica Neue&quot;, Helvetica, Arial, sans-serif"/>
        <color rgb="FF1155CC"/>
        <sz val="11.0"/>
        <u/>
      </rPr>
      <t>Kabuki - Quantum Fighter (Europe).zip</t>
    </r>
  </si>
  <si>
    <r>
      <rPr>
        <rFont val="&quot;Helvetica Neue&quot;, Helvetica, Arial, sans-serif"/>
        <color rgb="FF1155CC"/>
        <sz val="11.0"/>
        <u/>
      </rPr>
      <t>Kabuki - Quantum Fighter (USA).zip</t>
    </r>
  </si>
  <si>
    <r>
      <rPr>
        <rFont val="&quot;Helvetica Neue&quot;, Helvetica, Arial, sans-serif"/>
        <color rgb="FF1155CC"/>
        <sz val="11.0"/>
        <u/>
      </rPr>
      <t>Kabushiki Doujou (Japan).zip</t>
    </r>
  </si>
  <si>
    <r>
      <rPr>
        <rFont val="&quot;Helvetica Neue&quot;, Helvetica, Arial, sans-serif"/>
        <color rgb="FF1155CC"/>
        <sz val="11.0"/>
        <u/>
      </rPr>
      <t>Kaettekita! Gunjin Shougi - Nanya Sore! (Japan).zip</t>
    </r>
  </si>
  <si>
    <r>
      <rPr>
        <rFont val="&quot;Helvetica Neue&quot;, Helvetica, Arial, sans-serif"/>
        <color rgb="FF1155CC"/>
        <sz val="11.0"/>
        <u/>
      </rPr>
      <t>Kage no Densetsu (Japan) (Virtual Console).zip</t>
    </r>
  </si>
  <si>
    <r>
      <rPr>
        <rFont val="&quot;Helvetica Neue&quot;, Helvetica, Arial, sans-serif"/>
        <color rgb="FF1155CC"/>
        <sz val="11.0"/>
        <u/>
      </rPr>
      <t>Kage no Densetsu (Japan).zip</t>
    </r>
  </si>
  <si>
    <r>
      <rPr>
        <rFont val="&quot;Helvetica Neue&quot;, Helvetica, Arial, sans-serif"/>
        <color rgb="FF1155CC"/>
        <sz val="11.0"/>
        <u/>
      </rPr>
      <t>Kagerou Densetsu (Japan).zip</t>
    </r>
  </si>
  <si>
    <r>
      <rPr>
        <rFont val="&quot;Helvetica Neue&quot;, Helvetica, Arial, sans-serif"/>
        <color rgb="FF1155CC"/>
        <sz val="11.0"/>
        <u/>
      </rPr>
      <t>Kaguya Hime Densetsu (Japan).zip</t>
    </r>
  </si>
  <si>
    <r>
      <rPr>
        <rFont val="&quot;Helvetica Neue&quot;, Helvetica, Arial, sans-serif"/>
        <color rgb="FF1155CC"/>
        <sz val="11.0"/>
        <u/>
      </rPr>
      <t>Kaijuu Monogatari (Japan) (Namcot Collection).zip</t>
    </r>
  </si>
  <si>
    <r>
      <rPr>
        <rFont val="&quot;Helvetica Neue&quot;, Helvetica, Arial, sans-serif"/>
        <color rgb="FF1155CC"/>
        <sz val="11.0"/>
        <u/>
      </rPr>
      <t>Kaijuu Monogatari (Japan).zip</t>
    </r>
  </si>
  <si>
    <r>
      <rPr>
        <rFont val="&quot;Helvetica Neue&quot;, Helvetica, Arial, sans-serif"/>
        <color rgb="FF1155CC"/>
        <sz val="11.0"/>
        <u/>
      </rPr>
      <t>Kaiketsu Yanchamaru (Japan).zip</t>
    </r>
  </si>
  <si>
    <r>
      <rPr>
        <rFont val="&quot;Helvetica Neue&quot;, Helvetica, Arial, sans-serif"/>
        <color rgb="FF1155CC"/>
        <sz val="11.0"/>
        <u/>
      </rPr>
      <t>Kaiketsu Yanchamaru 2 - Karakuri Land (Japan).zip</t>
    </r>
  </si>
  <si>
    <r>
      <rPr>
        <rFont val="&quot;Helvetica Neue&quot;, Helvetica, Arial, sans-serif"/>
        <color rgb="FF1155CC"/>
        <sz val="11.0"/>
        <u/>
      </rPr>
      <t>Kaiketsu Yanchamaru 3 - Taiketsu! Zouringen (Japan).zip</t>
    </r>
  </si>
  <si>
    <r>
      <rPr>
        <rFont val="&quot;Helvetica Neue&quot;, Helvetica, Arial, sans-serif"/>
        <color rgb="FF1155CC"/>
        <sz val="11.0"/>
        <u/>
      </rPr>
      <t>Kakefu-kun no Jump Tengoku - Speed Jigoku (Japan).zip</t>
    </r>
  </si>
  <si>
    <r>
      <rPr>
        <rFont val="&quot;Helvetica Neue&quot;, Helvetica, Arial, sans-serif"/>
        <color rgb="FF1155CC"/>
        <sz val="11.0"/>
        <u/>
      </rPr>
      <t>Kal's Kitchen (World) (Demo) (2023-08-18) (Aftermarket) (Unl).zip</t>
    </r>
  </si>
  <si>
    <r>
      <rPr>
        <rFont val="&quot;Helvetica Neue&quot;, Helvetica, Arial, sans-serif"/>
        <color rgb="FF1155CC"/>
        <sz val="11.0"/>
        <u/>
      </rPr>
      <t>Kal's Kitchen (World) (Demo) (2023-10-11) (Aftermarket) (Unl).zip</t>
    </r>
  </si>
  <si>
    <r>
      <rPr>
        <rFont val="&quot;Helvetica Neue&quot;, Helvetica, Arial, sans-serif"/>
        <color rgb="FF1155CC"/>
        <sz val="11.0"/>
        <u/>
      </rPr>
      <t>Kal's Kitchen (World) (Demo) (2023-10-12) (Aftermarket) (Unl).zip</t>
    </r>
  </si>
  <si>
    <r>
      <rPr>
        <rFont val="&quot;Helvetica Neue&quot;, Helvetica, Arial, sans-serif"/>
        <color rgb="FF1155CC"/>
        <sz val="11.0"/>
        <u/>
      </rPr>
      <t>Kal's Kitchen (World) (Demo) (2023-10-18) (Aftermarket) (Unl).zip</t>
    </r>
  </si>
  <si>
    <r>
      <rPr>
        <rFont val="&quot;Helvetica Neue&quot;, Helvetica, Arial, sans-serif"/>
        <color rgb="FF1155CC"/>
        <sz val="11.0"/>
        <u/>
      </rPr>
      <t>Kal's Kitchen (World) (Demo) (2023-10-19) (Aftermarket) (Unl).zip</t>
    </r>
  </si>
  <si>
    <r>
      <rPr>
        <rFont val="&quot;Helvetica Neue&quot;, Helvetica, Arial, sans-serif"/>
        <color rgb="FF1155CC"/>
        <sz val="11.0"/>
        <u/>
      </rPr>
      <t>Kal's Kitchen (World) (Demo) (2023-10-24) (Aftermarket) (Unl).zip</t>
    </r>
  </si>
  <si>
    <r>
      <rPr>
        <rFont val="&quot;Helvetica Neue&quot;, Helvetica, Arial, sans-serif"/>
        <color rgb="FF1155CC"/>
        <sz val="11.0"/>
        <u/>
      </rPr>
      <t>Kal's Kitchen (World) (Demo) (2023-11-16) (Aftermarket) (Unl).zip</t>
    </r>
  </si>
  <si>
    <r>
      <rPr>
        <rFont val="&quot;Helvetica Neue&quot;, Helvetica, Arial, sans-serif"/>
        <color rgb="FF1155CC"/>
        <sz val="11.0"/>
        <u/>
      </rPr>
      <t>Kal's Kitchen (World) (Demo) (2024-01-16) (Aftermarket) (Unl).zip</t>
    </r>
  </si>
  <si>
    <r>
      <rPr>
        <rFont val="&quot;Helvetica Neue&quot;, Helvetica, Arial, sans-serif"/>
        <color rgb="FF1155CC"/>
        <sz val="11.0"/>
        <u/>
      </rPr>
      <t>Kamen Rider Club (Japan).zip</t>
    </r>
  </si>
  <si>
    <r>
      <rPr>
        <rFont val="&quot;Helvetica Neue&quot;, Helvetica, Arial, sans-serif"/>
        <color rgb="FF1155CC"/>
        <sz val="11.0"/>
        <u/>
      </rPr>
      <t>Kamen Rider SD - Granshocker no Yabou (Japan).zip</t>
    </r>
  </si>
  <si>
    <r>
      <rPr>
        <rFont val="&quot;Helvetica Neue&quot;, Helvetica, Arial, sans-serif"/>
        <color rgb="FF1155CC"/>
        <sz val="11.0"/>
        <u/>
      </rPr>
      <t>Kamen no Ninja - Akakage (Japan).zip</t>
    </r>
  </si>
  <si>
    <r>
      <rPr>
        <rFont val="&quot;Helvetica Neue&quot;, Helvetica, Arial, sans-serif"/>
        <color rgb="FF1155CC"/>
        <sz val="11.0"/>
        <u/>
      </rPr>
      <t>Kamen no Ninja - Hanamaru (Japan).zip</t>
    </r>
  </si>
  <si>
    <r>
      <rPr>
        <rFont val="&quot;Helvetica Neue&quot;, Helvetica, Arial, sans-serif"/>
        <color rgb="FF1155CC"/>
        <sz val="11.0"/>
        <u/>
      </rPr>
      <t>Kame no Ongaeshi - Urashima Densetsu (Japan).zip</t>
    </r>
  </si>
  <si>
    <r>
      <rPr>
        <rFont val="&quot;Helvetica Neue&quot;, Helvetica, Arial, sans-serif"/>
        <color rgb="FF1155CC"/>
        <sz val="11.0"/>
        <u/>
      </rPr>
      <t>Kangti Wu Wang (China) (En) (Pirate).zip</t>
    </r>
  </si>
  <si>
    <r>
      <rPr>
        <rFont val="&quot;Helvetica Neue&quot;, Helvetica, Arial, sans-serif"/>
        <color rgb="FF1155CC"/>
        <sz val="11.0"/>
        <u/>
      </rPr>
      <t>Kanshakudama Nage Kantarou no Toukaidou Gojuusan Tsugi (Japan).zip</t>
    </r>
  </si>
  <si>
    <r>
      <rPr>
        <rFont val="&quot;Helvetica Neue&quot;, Helvetica, Arial, sans-serif"/>
        <color rgb="FF1155CC"/>
        <sz val="11.0"/>
        <u/>
      </rPr>
      <t>Karakuri Kengou Den Musashi Lord - Karakuribito Hashiru (Japan).zip</t>
    </r>
  </si>
  <si>
    <r>
      <rPr>
        <rFont val="&quot;Helvetica Neue&quot;, Helvetica, Arial, sans-serif"/>
        <color rgb="FF1155CC"/>
        <sz val="11.0"/>
        <u/>
      </rPr>
      <t>Karaoke Studio (Japan).zip</t>
    </r>
  </si>
  <si>
    <r>
      <rPr>
        <rFont val="&quot;Helvetica Neue&quot;, Helvetica, Arial, sans-serif"/>
        <color rgb="FF1155CC"/>
        <sz val="11.0"/>
        <u/>
      </rPr>
      <t>Karaoke Studio Senyou Cassette - Top Hit 20 Vol. 1 (Japan).zip</t>
    </r>
  </si>
  <si>
    <r>
      <rPr>
        <rFont val="&quot;Helvetica Neue&quot;, Helvetica, Arial, sans-serif"/>
        <color rgb="FF1155CC"/>
        <sz val="11.0"/>
        <u/>
      </rPr>
      <t>Karaoke Studio Senyou Cassette - Top Hit 20 Vol. 2 (Japan).zip</t>
    </r>
  </si>
  <si>
    <r>
      <rPr>
        <rFont val="&quot;Helvetica Neue&quot;, Helvetica, Arial, sans-serif"/>
        <color rgb="FF1155CC"/>
        <sz val="11.0"/>
        <u/>
      </rPr>
      <t>Karate Champ (USA) (Rev 1).zip</t>
    </r>
  </si>
  <si>
    <r>
      <rPr>
        <rFont val="&quot;Helvetica Neue&quot;, Helvetica, Arial, sans-serif"/>
        <color rgb="FF1155CC"/>
        <sz val="11.0"/>
        <u/>
      </rPr>
      <t>Karate Champ (USA).zip</t>
    </r>
  </si>
  <si>
    <r>
      <rPr>
        <rFont val="&quot;Helvetica Neue&quot;, Helvetica, Arial, sans-serif"/>
        <color rgb="FF1155CC"/>
        <sz val="11.0"/>
        <u/>
      </rPr>
      <t>Karate Kick (World) (Aftermarket) (Unl).zip</t>
    </r>
  </si>
  <si>
    <r>
      <rPr>
        <rFont val="&quot;Helvetica Neue&quot;, Helvetica, Arial, sans-serif"/>
        <color rgb="FF1155CC"/>
        <sz val="11.0"/>
        <u/>
      </rPr>
      <t>Karate Kick (World) (NESDev 2016) (Aftermarket) (Unl).zip</t>
    </r>
  </si>
  <si>
    <r>
      <rPr>
        <rFont val="&quot;Helvetica Neue&quot;, Helvetica, Arial, sans-serif"/>
        <color rgb="FF1155CC"/>
        <sz val="11.0"/>
        <u/>
      </rPr>
      <t>Karate Kid, The (USA).zip</t>
    </r>
  </si>
  <si>
    <r>
      <rPr>
        <rFont val="&quot;Helvetica Neue&quot;, Helvetica, Arial, sans-serif"/>
        <color rgb="FF1155CC"/>
        <sz val="11.0"/>
        <u/>
      </rPr>
      <t>Karateka (Japan) (Beta).zip</t>
    </r>
  </si>
  <si>
    <r>
      <rPr>
        <rFont val="&quot;Helvetica Neue&quot;, Helvetica, Arial, sans-serif"/>
        <color rgb="FF1155CC"/>
        <sz val="11.0"/>
        <u/>
      </rPr>
      <t>Karateka (Japan).zip</t>
    </r>
  </si>
  <si>
    <r>
      <rPr>
        <rFont val="&quot;Helvetica Neue&quot;, Helvetica, Arial, sans-serif"/>
        <color rgb="FF1155CC"/>
        <sz val="11.0"/>
        <u/>
      </rPr>
      <t>Karnov (Japan) (Rev 1).zip</t>
    </r>
  </si>
  <si>
    <r>
      <rPr>
        <rFont val="&quot;Helvetica Neue&quot;, Helvetica, Arial, sans-serif"/>
        <color rgb="FF1155CC"/>
        <sz val="11.0"/>
        <u/>
      </rPr>
      <t>Karnov (Japan).zip</t>
    </r>
  </si>
  <si>
    <r>
      <rPr>
        <rFont val="&quot;Helvetica Neue&quot;, Helvetica, Arial, sans-serif"/>
        <color rgb="FF1155CC"/>
        <sz val="11.0"/>
        <u/>
      </rPr>
      <t>Karnov (USA).zip</t>
    </r>
  </si>
  <si>
    <r>
      <rPr>
        <rFont val="&quot;Helvetica Neue&quot;, Helvetica, Arial, sans-serif"/>
        <color rgb="FF1155CC"/>
        <sz val="11.0"/>
        <u/>
      </rPr>
      <t>Kart Fighter (Asia) (En) (K-F1) (Pirate).zip</t>
    </r>
  </si>
  <si>
    <r>
      <rPr>
        <rFont val="&quot;Helvetica Neue&quot;, Helvetica, Arial, sans-serif"/>
        <color rgb="FF1155CC"/>
        <sz val="11.0"/>
        <u/>
      </rPr>
      <t>Kart Fighter (Asia) (En) (Pirate).zip</t>
    </r>
  </si>
  <si>
    <r>
      <rPr>
        <rFont val="&quot;Helvetica Neue&quot;, Helvetica, Arial, sans-serif"/>
        <color rgb="FF1155CC"/>
        <sz val="11.0"/>
        <u/>
      </rPr>
      <t>Kart Racer '86 (World) (Proto) (2022-10-26) (879cbea) (Aftermarket) (Unl).zip</t>
    </r>
  </si>
  <si>
    <r>
      <rPr>
        <rFont val="&quot;Helvetica Neue&quot;, Helvetica, Arial, sans-serif"/>
        <color rgb="FF1155CC"/>
        <sz val="11.0"/>
        <u/>
      </rPr>
      <t>Kart Racer '86 (World) (Proto) (2022-10-28) (8d96be2) (Aftermarket) (Unl).zip</t>
    </r>
  </si>
  <si>
    <r>
      <rPr>
        <rFont val="&quot;Helvetica Neue&quot;, Helvetica, Arial, sans-serif"/>
        <color rgb="FF1155CC"/>
        <sz val="11.0"/>
        <u/>
      </rPr>
      <t>Kart Racer '86 (World) (Proto) (2022-10-31) (aa9d5fd) (Aftermarket) (Unl).zip</t>
    </r>
  </si>
  <si>
    <r>
      <rPr>
        <rFont val="&quot;Helvetica Neue&quot;, Helvetica, Arial, sans-serif"/>
        <color rgb="FF1155CC"/>
        <sz val="11.0"/>
        <u/>
      </rPr>
      <t>Kart Racer '86 (World) (Proto) (2022-10-31) (cfcb276) (Aftermarket) (Unl).zip</t>
    </r>
  </si>
  <si>
    <r>
      <rPr>
        <rFont val="&quot;Helvetica Neue&quot;, Helvetica, Arial, sans-serif"/>
        <color rgb="FF1155CC"/>
        <sz val="11.0"/>
        <u/>
      </rPr>
      <t>Kawa no Nushi Tsuri (Japan).zip</t>
    </r>
  </si>
  <si>
    <r>
      <rPr>
        <rFont val="&quot;Helvetica Neue&quot;, Helvetica, Arial, sans-serif"/>
        <color rgb="FF1155CC"/>
        <sz val="11.0"/>
        <u/>
      </rPr>
      <t>Kaylee Is Late for School (World) (Demo) (Aftermarket) (Unl).zip</t>
    </r>
  </si>
  <si>
    <r>
      <rPr>
        <rFont val="&quot;Helvetica Neue&quot;, Helvetica, Arial, sans-serif"/>
        <color rgb="FF1155CC"/>
        <sz val="11.0"/>
        <u/>
      </rPr>
      <t>Kazama Jun to Asama Yuuko no AV Dragon Mahjong (Japan) (Hacker International) (Unl).zip</t>
    </r>
  </si>
  <si>
    <r>
      <rPr>
        <rFont val="&quot;Helvetica Neue&quot;, Helvetica, Arial, sans-serif"/>
        <color rgb="FF1155CC"/>
        <sz val="11.0"/>
        <u/>
      </rPr>
      <t>Keiba Simulation - Honmei (Japan).zip</t>
    </r>
  </si>
  <si>
    <r>
      <rPr>
        <rFont val="&quot;Helvetica Neue&quot;, Helvetica, Arial, sans-serif"/>
        <color rgb="FF1155CC"/>
        <sz val="11.0"/>
        <u/>
      </rPr>
      <t>Kekkyoku Nankyoku Daibouken (Japan) (Rev 1).zip</t>
    </r>
  </si>
  <si>
    <r>
      <rPr>
        <rFont val="&quot;Helvetica Neue&quot;, Helvetica, Arial, sans-serif"/>
        <color rgb="FF1155CC"/>
        <sz val="11.0"/>
        <u/>
      </rPr>
      <t>Kekkyoku Nankyoku Daibouken (Japan).zip</t>
    </r>
  </si>
  <si>
    <r>
      <rPr>
        <rFont val="&quot;Helvetica Neue&quot;, Helvetica, Arial, sans-serif"/>
        <color rgb="FF1155CC"/>
        <sz val="11.0"/>
        <u/>
      </rPr>
      <t>Kero Kero Keroppi no Daibouken (Japan).zip</t>
    </r>
  </si>
  <si>
    <r>
      <rPr>
        <rFont val="&quot;Helvetica Neue&quot;, Helvetica, Arial, sans-serif"/>
        <color rgb="FF1155CC"/>
        <sz val="11.0"/>
        <u/>
      </rPr>
      <t>Kero Kero Keroppi no Daibouken 2 - Donuts Ike wa Oosawagi!! (Asia) (Ja) (Pirate).zip</t>
    </r>
  </si>
  <si>
    <r>
      <rPr>
        <rFont val="&quot;Helvetica Neue&quot;, Helvetica, Arial, sans-serif"/>
        <color rgb="FF1155CC"/>
        <sz val="11.0"/>
        <u/>
      </rPr>
      <t>Kero Kero Keroppi no Daibouken 2 - Donuts Ike wa Oosawagi!! (Japan).zip</t>
    </r>
  </si>
  <si>
    <r>
      <rPr>
        <rFont val="&quot;Helvetica Neue&quot;, Helvetica, Arial, sans-serif"/>
        <color rgb="FF1155CC"/>
        <sz val="11.0"/>
        <u/>
      </rPr>
      <t>Keroppi to Keroriinu no Splash Bomb! (Japan).zip</t>
    </r>
  </si>
  <si>
    <r>
      <rPr>
        <rFont val="&quot;Helvetica Neue&quot;, Helvetica, Arial, sans-serif"/>
        <color rgb="FF1155CC"/>
        <sz val="11.0"/>
        <u/>
      </rPr>
      <t>Kevin Power in Concert Carnage (USA) (Aftermarket) (Unl).zip</t>
    </r>
  </si>
  <si>
    <r>
      <rPr>
        <rFont val="&quot;Helvetica Neue&quot;, Helvetica, Arial, sans-serif"/>
        <color rgb="FF1155CC"/>
        <sz val="11.0"/>
        <u/>
      </rPr>
      <t>Kevin Power in Too Many Games (USA) (Aftermarket) (Unl).zip</t>
    </r>
  </si>
  <si>
    <r>
      <rPr>
        <rFont val="&quot;Helvetica Neue&quot;, Helvetica, Arial, sans-serif"/>
        <color rgb="FF1155CC"/>
        <sz val="11.0"/>
        <u/>
      </rPr>
      <t>Kick Master (Asia) (En) (NT-6079) (Pirate).zip</t>
    </r>
  </si>
  <si>
    <r>
      <rPr>
        <rFont val="&quot;Helvetica Neue&quot;, Helvetica, Arial, sans-serif"/>
        <color rgb="FF1155CC"/>
        <sz val="11.0"/>
        <u/>
      </rPr>
      <t>Kick Master (Asia) (En) (Pirate).zip</t>
    </r>
  </si>
  <si>
    <r>
      <rPr>
        <rFont val="&quot;Helvetica Neue&quot;, Helvetica, Arial, sans-serif"/>
        <color rgb="FF1155CC"/>
        <sz val="11.0"/>
        <u/>
      </rPr>
      <t>KickMaster (USA).zip</t>
    </r>
  </si>
  <si>
    <r>
      <rPr>
        <rFont val="&quot;Helvetica Neue&quot;, Helvetica, Arial, sans-serif"/>
        <color rgb="FF1155CC"/>
        <sz val="11.0"/>
        <u/>
      </rPr>
      <t>Kick Off (Europe).zip</t>
    </r>
  </si>
  <si>
    <r>
      <rPr>
        <rFont val="&quot;Helvetica Neue&quot;, Helvetica, Arial, sans-serif"/>
        <color rgb="FF1155CC"/>
        <sz val="11.0"/>
        <u/>
      </rPr>
      <t>Kick The Colonel! (World) (Demo 1) (Aftermarket) (Unl).zip</t>
    </r>
  </si>
  <si>
    <r>
      <rPr>
        <rFont val="&quot;Helvetica Neue&quot;, Helvetica, Arial, sans-serif"/>
        <color rgb="FF1155CC"/>
        <sz val="11.0"/>
        <u/>
      </rPr>
      <t>Kick The Colonel! (World) (Demo 2) (Aftermarket) (Unl).zip</t>
    </r>
  </si>
  <si>
    <r>
      <rPr>
        <rFont val="&quot;Helvetica Neue&quot;, Helvetica, Arial, sans-serif"/>
        <color rgb="FF1155CC"/>
        <sz val="11.0"/>
        <u/>
      </rPr>
      <t>Kick The Colonel! (World) (Demo 3) (Aftermarket) (Unl).zip</t>
    </r>
  </si>
  <si>
    <r>
      <rPr>
        <rFont val="&quot;Helvetica Neue&quot;, Helvetica, Arial, sans-serif"/>
        <color rgb="FF1155CC"/>
        <sz val="11.0"/>
        <u/>
      </rPr>
      <t>Kick The Colonel! (World) (Demo 4) (Aftermarket) (Unl).zip</t>
    </r>
  </si>
  <si>
    <r>
      <rPr>
        <rFont val="&quot;Helvetica Neue&quot;, Helvetica, Arial, sans-serif"/>
        <color rgb="FF1155CC"/>
        <sz val="11.0"/>
        <u/>
      </rPr>
      <t>Kick The Colonel! (World) (Demo 5) (Aftermarket) (Unl).zip</t>
    </r>
  </si>
  <si>
    <r>
      <rPr>
        <rFont val="&quot;Helvetica Neue&quot;, Helvetica, Arial, sans-serif"/>
        <color rgb="FF1155CC"/>
        <sz val="11.0"/>
        <u/>
      </rPr>
      <t>Kick The Colonel! (World) (Demo 6) (Aftermarket) (Unl).zip</t>
    </r>
  </si>
  <si>
    <r>
      <rPr>
        <rFont val="&quot;Helvetica Neue&quot;, Helvetica, Arial, sans-serif"/>
        <color rgb="FF1155CC"/>
        <sz val="11.0"/>
        <u/>
      </rPr>
      <t>Kick The Colonel! (World) (Demo 7) (Aftermarket) (Unl).zip</t>
    </r>
  </si>
  <si>
    <r>
      <rPr>
        <rFont val="&quot;Helvetica Neue&quot;, Helvetica, Arial, sans-serif"/>
        <color rgb="FF1155CC"/>
        <sz val="11.0"/>
        <u/>
      </rPr>
      <t>Kickle Cubicle (Europe).zip</t>
    </r>
  </si>
  <si>
    <r>
      <rPr>
        <rFont val="&quot;Helvetica Neue&quot;, Helvetica, Arial, sans-serif"/>
        <color rgb="FF1155CC"/>
        <sz val="11.0"/>
        <u/>
      </rPr>
      <t>Kickle Cubicle (USA).zip</t>
    </r>
  </si>
  <si>
    <r>
      <rPr>
        <rFont val="&quot;Helvetica Neue&quot;, Helvetica, Arial, sans-serif"/>
        <color rgb="FF1155CC"/>
        <sz val="11.0"/>
        <u/>
      </rPr>
      <t>Kid Dracula (World) (Castlevania Anniversary Collection).zip</t>
    </r>
  </si>
  <si>
    <r>
      <rPr>
        <rFont val="&quot;Helvetica Neue&quot;, Helvetica, Arial, sans-serif"/>
        <color rgb="FF1155CC"/>
        <sz val="11.0"/>
        <u/>
      </rPr>
      <t>Kid Funky (World) (Aftermarket) (Unl).zip</t>
    </r>
  </si>
  <si>
    <r>
      <rPr>
        <rFont val="&quot;Helvetica Neue&quot;, Helvetica, Arial, sans-serif"/>
        <color rgb="FF1155CC"/>
        <sz val="11.0"/>
        <u/>
      </rPr>
      <t>Kid Funky (World) (v1.1) (Aftermarket) (Unl).zip</t>
    </r>
  </si>
  <si>
    <r>
      <rPr>
        <rFont val="&quot;Helvetica Neue&quot;, Helvetica, Arial, sans-serif"/>
        <color rgb="FF1155CC"/>
        <sz val="11.0"/>
        <u/>
      </rPr>
      <t>Kid Icarus (USA, Europe) (Rev 1) (Virtual Console).zip</t>
    </r>
  </si>
  <si>
    <r>
      <rPr>
        <rFont val="&quot;Helvetica Neue&quot;, Helvetica, Arial, sans-serif"/>
        <color rgb="FF1155CC"/>
        <sz val="11.0"/>
        <u/>
      </rPr>
      <t>Kid Icarus (USA, Europe) (Rev 1).zip</t>
    </r>
  </si>
  <si>
    <r>
      <rPr>
        <rFont val="&quot;Helvetica Neue&quot;, Helvetica, Arial, sans-serif"/>
        <color rgb="FF1155CC"/>
        <sz val="11.0"/>
        <u/>
      </rPr>
      <t>Kid Icarus (USA, Europe).zip</t>
    </r>
  </si>
  <si>
    <r>
      <rPr>
        <rFont val="&quot;Helvetica Neue&quot;, Helvetica, Arial, sans-serif"/>
        <color rgb="FF1155CC"/>
        <sz val="11.0"/>
        <u/>
      </rPr>
      <t>Kid Klown in Night Mayor World (USA).zip</t>
    </r>
  </si>
  <si>
    <r>
      <rPr>
        <rFont val="&quot;Helvetica Neue&quot;, Helvetica, Arial, sans-serif"/>
        <color rgb="FF1155CC"/>
        <sz val="11.0"/>
        <u/>
      </rPr>
      <t>Kid Kool (Asia) (En) (Pirate).zip</t>
    </r>
  </si>
  <si>
    <r>
      <rPr>
        <rFont val="&quot;Helvetica Neue&quot;, Helvetica, Arial, sans-serif"/>
        <color rgb="FF1155CC"/>
        <sz val="11.0"/>
        <u/>
      </rPr>
      <t>Kid Kool and the Quest for the Seven Wonder Herbs (USA).zip</t>
    </r>
  </si>
  <si>
    <r>
      <rPr>
        <rFont val="&quot;Helvetica Neue&quot;, Helvetica, Arial, sans-serif"/>
        <color rgb="FF1155CC"/>
        <sz val="11.0"/>
        <u/>
      </rPr>
      <t>Kid Niki - Radical Ninja (USA) (Rev 1).zip</t>
    </r>
  </si>
  <si>
    <r>
      <rPr>
        <rFont val="&quot;Helvetica Neue&quot;, Helvetica, Arial, sans-serif"/>
        <color rgb="FF1155CC"/>
        <sz val="11.0"/>
        <u/>
      </rPr>
      <t>Kid Niki - Radical Ninja (USA).zip</t>
    </r>
  </si>
  <si>
    <r>
      <rPr>
        <rFont val="&quot;Helvetica Neue&quot;, Helvetica, Arial, sans-serif"/>
        <color rgb="FF1155CC"/>
        <sz val="11.0"/>
        <u/>
      </rPr>
      <t>Kidou Senshi Z Gundam - Hot Scramble (Japan) (Final Version).zip</t>
    </r>
  </si>
  <si>
    <r>
      <rPr>
        <rFont val="&quot;Helvetica Neue&quot;, Helvetica, Arial, sans-serif"/>
        <color rgb="FF1155CC"/>
        <sz val="11.0"/>
        <u/>
      </rPr>
      <t>Kidou Senshi Z Gundam - Hot Scramble (Japan).zip</t>
    </r>
  </si>
  <si>
    <r>
      <rPr>
        <rFont val="&quot;Helvetica Neue&quot;, Helvetica, Arial, sans-serif"/>
        <color rgb="FF1155CC"/>
        <sz val="11.0"/>
        <u/>
      </rPr>
      <t>King's Knight (Japan) (Virtual Console).zip</t>
    </r>
  </si>
  <si>
    <r>
      <rPr>
        <rFont val="&quot;Helvetica Neue&quot;, Helvetica, Arial, sans-serif"/>
        <color rgb="FF1155CC"/>
        <sz val="11.0"/>
        <u/>
      </rPr>
      <t>King's Knight (Japan).zip</t>
    </r>
  </si>
  <si>
    <r>
      <rPr>
        <rFont val="&quot;Helvetica Neue&quot;, Helvetica, Arial, sans-serif"/>
        <color rgb="FF1155CC"/>
        <sz val="11.0"/>
        <u/>
      </rPr>
      <t>King's Knight (USA) (Virtual Console).zip</t>
    </r>
  </si>
  <si>
    <r>
      <rPr>
        <rFont val="&quot;Helvetica Neue&quot;, Helvetica, Arial, sans-serif"/>
        <color rgb="FF1155CC"/>
        <sz val="11.0"/>
        <u/>
      </rPr>
      <t>King's Knight (USA).zip</t>
    </r>
  </si>
  <si>
    <r>
      <rPr>
        <rFont val="&quot;Helvetica Neue&quot;, Helvetica, Arial, sans-serif"/>
        <color rgb="FF1155CC"/>
        <sz val="11.0"/>
        <u/>
      </rPr>
      <t>King's Quest V (USA).zip</t>
    </r>
  </si>
  <si>
    <r>
      <rPr>
        <rFont val="&quot;Helvetica Neue&quot;, Helvetica, Arial, sans-serif"/>
        <color rgb="FF1155CC"/>
        <sz val="11.0"/>
        <u/>
      </rPr>
      <t>King Kong 2 - Ikari no Megaton Punch (Japan).zip</t>
    </r>
  </si>
  <si>
    <r>
      <rPr>
        <rFont val="&quot;Helvetica Neue&quot;, Helvetica, Arial, sans-serif"/>
        <color rgb="FF1155CC"/>
        <sz val="11.0"/>
        <u/>
      </rPr>
      <t>King Neptune's Adventure (USA) (Beta) (Unl).zip</t>
    </r>
  </si>
  <si>
    <r>
      <rPr>
        <rFont val="&quot;Helvetica Neue&quot;, Helvetica, Arial, sans-serif"/>
        <color rgb="FF1155CC"/>
        <sz val="11.0"/>
        <u/>
      </rPr>
      <t>King Neptune's Adventure (USA) (Unl).zip</t>
    </r>
  </si>
  <si>
    <r>
      <rPr>
        <rFont val="&quot;Helvetica Neue&quot;, Helvetica, Arial, sans-serif"/>
        <color rgb="FF1155CC"/>
        <sz val="11.0"/>
        <u/>
      </rPr>
      <t>Kingdom Crisis (World) (Proto) (Aftermarket) (Unl).zip</t>
    </r>
  </si>
  <si>
    <r>
      <rPr>
        <rFont val="&quot;Helvetica Neue&quot;, Helvetica, Arial, sans-serif"/>
        <color rgb="FF1155CC"/>
        <sz val="11.0"/>
        <u/>
      </rPr>
      <t>Kingdom Crisis (World) (v1.00) (Demo) (Aftermarket) (Unl).zip</t>
    </r>
  </si>
  <si>
    <r>
      <rPr>
        <rFont val="&quot;Helvetica Neue&quot;, Helvetica, Arial, sans-serif"/>
        <color rgb="FF1155CC"/>
        <sz val="11.0"/>
        <u/>
      </rPr>
      <t>Kingdom Crisis (World) (v1.01) (Aftermarket) (Unl).zip</t>
    </r>
  </si>
  <si>
    <r>
      <rPr>
        <rFont val="&quot;Helvetica Neue&quot;, Helvetica, Arial, sans-serif"/>
        <color rgb="FF1155CC"/>
        <sz val="11.0"/>
        <u/>
      </rPr>
      <t>Kingdom Crisis (World) (v1.02) (Demo) (Aftermarket) (Unl).zip</t>
    </r>
  </si>
  <si>
    <r>
      <rPr>
        <rFont val="&quot;Helvetica Neue&quot;, Helvetica, Arial, sans-serif"/>
        <color rgb="FF1155CC"/>
        <sz val="11.0"/>
        <u/>
      </rPr>
      <t>Kingdom Crisis (World) (v1.03) (Demo) (Aftermarket) (Unl).zip</t>
    </r>
  </si>
  <si>
    <r>
      <rPr>
        <rFont val="&quot;Helvetica Neue&quot;, Helvetica, Arial, sans-serif"/>
        <color rgb="FF1155CC"/>
        <sz val="11.0"/>
        <u/>
      </rPr>
      <t>Kingdom Crisis (World) (v1.04) (Demo) (Aftermarket) (Unl).zip</t>
    </r>
  </si>
  <si>
    <r>
      <rPr>
        <rFont val="&quot;Helvetica Neue&quot;, Helvetica, Arial, sans-serif"/>
        <color rgb="FF1155CC"/>
        <sz val="11.0"/>
        <u/>
      </rPr>
      <t>Kingdom Crisis (World) (v1.05) (Demo) (Aftermarket) (Unl).zip</t>
    </r>
  </si>
  <si>
    <r>
      <rPr>
        <rFont val="&quot;Helvetica Neue&quot;, Helvetica, Arial, sans-serif"/>
        <color rgb="FF1155CC"/>
        <sz val="11.0"/>
        <u/>
      </rPr>
      <t>Kingdom Crisis (World) (v1.06) (Demo) (Aftermarket) (Unl).zip</t>
    </r>
  </si>
  <si>
    <r>
      <rPr>
        <rFont val="&quot;Helvetica Neue&quot;, Helvetica, Arial, sans-serif"/>
        <color rgb="FF1155CC"/>
        <sz val="11.0"/>
        <u/>
      </rPr>
      <t>Kingdom Crisis (World) (v1.07) (Demo) (Aftermarket) (Unl).zip</t>
    </r>
  </si>
  <si>
    <r>
      <rPr>
        <rFont val="&quot;Helvetica Neue&quot;, Helvetica, Arial, sans-serif"/>
        <color rgb="FF1155CC"/>
        <sz val="11.0"/>
        <u/>
      </rPr>
      <t>Kingdom Crisis (World) (v1.08) (Demo) (Aftermarket) (Unl).zip</t>
    </r>
  </si>
  <si>
    <r>
      <rPr>
        <rFont val="&quot;Helvetica Neue&quot;, Helvetica, Arial, sans-serif"/>
        <color rgb="FF1155CC"/>
        <sz val="11.0"/>
        <u/>
      </rPr>
      <t>King of Fighters 96, The (Asia) (En) (Pirate).zip</t>
    </r>
  </si>
  <si>
    <r>
      <rPr>
        <rFont val="&quot;Helvetica Neue&quot;, Helvetica, Arial, sans-serif"/>
        <color rgb="FF1155CC"/>
        <sz val="11.0"/>
        <u/>
      </rPr>
      <t>King of Fighters 97, The (Asia) (En) (Pirate).zip</t>
    </r>
  </si>
  <si>
    <r>
      <rPr>
        <rFont val="&quot;Helvetica Neue&quot;, Helvetica, Arial, sans-serif"/>
        <color rgb="FF1155CC"/>
        <sz val="11.0"/>
        <u/>
      </rPr>
      <t>King of Fighters 99, The (Asia) (En) (Pirate).zip</t>
    </r>
  </si>
  <si>
    <r>
      <rPr>
        <rFont val="&quot;Helvetica Neue&quot;, Helvetica, Arial, sans-serif"/>
        <color rgb="FF1155CC"/>
        <sz val="11.0"/>
        <u/>
      </rPr>
      <t>King of Kings (Japan) (Namcot Collection).zip</t>
    </r>
  </si>
  <si>
    <r>
      <rPr>
        <rFont val="&quot;Helvetica Neue&quot;, Helvetica, Arial, sans-serif"/>
        <color rgb="FF1155CC"/>
        <sz val="11.0"/>
        <u/>
      </rPr>
      <t>King of Kings (Japan).zip</t>
    </r>
  </si>
  <si>
    <r>
      <rPr>
        <rFont val="&quot;Helvetica Neue&quot;, Helvetica, Arial, sans-serif"/>
        <color rgb="FF1155CC"/>
        <sz val="11.0"/>
        <u/>
      </rPr>
      <t>King of Kings, The - The Early Years (USA) (v1.1) (Unl).zip</t>
    </r>
  </si>
  <si>
    <r>
      <rPr>
        <rFont val="&quot;Helvetica Neue&quot;, Helvetica, Arial, sans-serif"/>
        <color rgb="FF1155CC"/>
        <sz val="11.0"/>
        <u/>
      </rPr>
      <t>King of Kings, The - The Early Years (USA) (v1.2) (Unl).zip</t>
    </r>
  </si>
  <si>
    <r>
      <rPr>
        <rFont val="&quot;Helvetica Neue&quot;, Helvetica, Arial, sans-serif"/>
        <color rgb="FF1155CC"/>
        <sz val="11.0"/>
        <u/>
      </rPr>
      <t>King of Kings, The - The Early Years (USA) (v1.3) (Unl).zip</t>
    </r>
  </si>
  <si>
    <r>
      <rPr>
        <rFont val="&quot;Helvetica Neue&quot;, Helvetica, Arial, sans-serif"/>
        <color rgb="FF1155CC"/>
        <sz val="11.0"/>
        <u/>
      </rPr>
      <t>King of Kings, The - The Early Years (USA) (v5.0) (Unl).zip</t>
    </r>
  </si>
  <si>
    <r>
      <rPr>
        <rFont val="&quot;Helvetica Neue&quot;, Helvetica, Arial, sans-serif"/>
        <color rgb="FF1155CC"/>
        <sz val="11.0"/>
        <u/>
      </rPr>
      <t>Kings of the Beach - Professional Beach Volleyball (USA).zip</t>
    </r>
  </si>
  <si>
    <r>
      <rPr>
        <rFont val="&quot;Helvetica Neue&quot;, Helvetica, Arial, sans-serif"/>
        <color rgb="FF1155CC"/>
        <sz val="11.0"/>
        <u/>
      </rPr>
      <t>Kinnikuman - Muscle Tag Match (Japan) (Rev 1).zip</t>
    </r>
  </si>
  <si>
    <r>
      <rPr>
        <rFont val="&quot;Helvetica Neue&quot;, Helvetica, Arial, sans-serif"/>
        <color rgb="FF1155CC"/>
        <sz val="11.0"/>
        <u/>
      </rPr>
      <t>Kinnikuman - Muscle Tag Match (Japan).zip</t>
    </r>
  </si>
  <si>
    <r>
      <rPr>
        <rFont val="&quot;Helvetica Neue&quot;, Helvetica, Arial, sans-serif"/>
        <color rgb="FF1155CC"/>
        <sz val="11.0"/>
        <u/>
      </rPr>
      <t>Ki no Bouken - The Quest of Ki (Japan) (Namcot Collection).zip</t>
    </r>
  </si>
  <si>
    <r>
      <rPr>
        <rFont val="&quot;Helvetica Neue&quot;, Helvetica, Arial, sans-serif"/>
        <color rgb="FF1155CC"/>
        <sz val="11.0"/>
        <u/>
      </rPr>
      <t>Ki no Bouken - The Quest of Ki (Japan).zip</t>
    </r>
  </si>
  <si>
    <r>
      <rPr>
        <rFont val="&quot;Helvetica Neue&quot;, Helvetica, Arial, sans-serif"/>
        <color rgb="FF1155CC"/>
        <sz val="11.0"/>
        <u/>
      </rPr>
      <t>Kira Kira Star Night (Japan) (En) (Aftermarket) (Unl).zip</t>
    </r>
  </si>
  <si>
    <r>
      <rPr>
        <rFont val="&quot;Helvetica Neue&quot;, Helvetica, Arial, sans-serif"/>
        <color rgb="FF1155CC"/>
        <sz val="11.0"/>
        <u/>
      </rPr>
      <t>Kira Kira Star Night - Furusato Nouzei Fujimino-ban (Japan) (Disc) (Aftermarket) (Unl).zip</t>
    </r>
  </si>
  <si>
    <r>
      <rPr>
        <rFont val="&quot;Helvetica Neue&quot;, Helvetica, Arial, sans-serif"/>
        <color rgb="FF1155CC"/>
        <sz val="11.0"/>
        <u/>
      </rPr>
      <t>Kira Kira Star Night AC (Japan) (En) (Aftermarket) (Unl).zip</t>
    </r>
  </si>
  <si>
    <r>
      <rPr>
        <rFont val="&quot;Helvetica Neue&quot;, Helvetica, Arial, sans-serif"/>
        <color rgb="FF1155CC"/>
        <sz val="11.0"/>
        <u/>
      </rPr>
      <t>Kira Kira Star Night DX (USA) (Aftermarket) (Unl).zip</t>
    </r>
  </si>
  <si>
    <r>
      <rPr>
        <rFont val="&quot;Helvetica Neue&quot;, Helvetica, Arial, sans-serif"/>
        <color rgb="FF1155CC"/>
        <sz val="11.0"/>
        <u/>
      </rPr>
      <t>Kira Kira Star Night DX - Tournament Edition (Japan) (En) (Aftermarket) (Unl).zip</t>
    </r>
  </si>
  <si>
    <r>
      <rPr>
        <rFont val="&quot;Helvetica Neue&quot;, Helvetica, Arial, sans-serif"/>
        <color rgb="FF1155CC"/>
        <sz val="11.0"/>
        <u/>
      </rPr>
      <t>Kirby's Adventure (Canada) (Fr).zip</t>
    </r>
  </si>
  <si>
    <r>
      <rPr>
        <rFont val="&quot;Helvetica Neue&quot;, Helvetica, Arial, sans-serif"/>
        <color rgb="FF1155CC"/>
        <sz val="11.0"/>
        <u/>
      </rPr>
      <t>Kirby's Adventure (Europe).zip</t>
    </r>
  </si>
  <si>
    <r>
      <rPr>
        <rFont val="&quot;Helvetica Neue&quot;, Helvetica, Arial, sans-serif"/>
        <color rgb="FF1155CC"/>
        <sz val="11.0"/>
        <u/>
      </rPr>
      <t>Kirby's Adventure (France).zip</t>
    </r>
  </si>
  <si>
    <r>
      <rPr>
        <rFont val="&quot;Helvetica Neue&quot;, Helvetica, Arial, sans-serif"/>
        <color rgb="FF1155CC"/>
        <sz val="11.0"/>
        <u/>
      </rPr>
      <t>Kirby's Adventure (Germany).zip</t>
    </r>
  </si>
  <si>
    <r>
      <rPr>
        <rFont val="&quot;Helvetica Neue&quot;, Helvetica, Arial, sans-serif"/>
        <color rgb="FF1155CC"/>
        <sz val="11.0"/>
        <u/>
      </rPr>
      <t>Kirby's Adventure (USA) (Rev 1).zip</t>
    </r>
  </si>
  <si>
    <r>
      <rPr>
        <rFont val="&quot;Helvetica Neue&quot;, Helvetica, Arial, sans-serif"/>
        <color rgb="FF1155CC"/>
        <sz val="11.0"/>
        <u/>
      </rPr>
      <t>Kirby's Adventure (USA).zip</t>
    </r>
  </si>
  <si>
    <r>
      <rPr>
        <rFont val="&quot;Helvetica Neue&quot;, Helvetica, Arial, sans-serif"/>
        <color rgb="FF1155CC"/>
        <sz val="11.0"/>
        <u/>
      </rPr>
      <t>Kiteretsu Daihyakka (Japan).zip</t>
    </r>
  </si>
  <si>
    <r>
      <rPr>
        <rFont val="&quot;Helvetica Neue&quot;, Helvetica, Arial, sans-serif"/>
        <color rgb="FF1155CC"/>
        <sz val="11.0"/>
        <u/>
      </rPr>
      <t>Kitty's Catch (USA) (Proto) (Unl).zip</t>
    </r>
  </si>
  <si>
    <r>
      <rPr>
        <rFont val="&quot;Helvetica Neue&quot;, Helvetica, Arial, sans-serif"/>
        <color rgb="FF1155CC"/>
        <sz val="11.0"/>
        <u/>
      </rPr>
      <t>Kiwi Kraze (Asia) (En) (K-E3) (Pirate).zip</t>
    </r>
  </si>
  <si>
    <r>
      <rPr>
        <rFont val="&quot;Helvetica Neue&quot;, Helvetica, Arial, sans-serif"/>
        <color rgb="FF1155CC"/>
        <sz val="11.0"/>
        <u/>
      </rPr>
      <t>Kiwi Kraze - A Bird-Brained Adventure! (USA).zip</t>
    </r>
  </si>
  <si>
    <r>
      <rPr>
        <rFont val="&quot;Helvetica Neue&quot;, Helvetica, Arial, sans-serif"/>
        <color rgb="FF1155CC"/>
        <sz val="11.0"/>
        <u/>
      </rPr>
      <t>Kkachi-wa Norae Chingu (Korea) (Unl).zip</t>
    </r>
  </si>
  <si>
    <r>
      <rPr>
        <rFont val="&quot;Helvetica Neue&quot;, Helvetica, Arial, sans-serif"/>
        <color rgb="FF1155CC"/>
        <sz val="11.0"/>
        <u/>
      </rPr>
      <t>KlashBall (USA).zip</t>
    </r>
  </si>
  <si>
    <r>
      <rPr>
        <rFont val="&quot;Helvetica Neue&quot;, Helvetica, Arial, sans-serif"/>
        <color rgb="FF1155CC"/>
        <sz val="11.0"/>
        <u/>
      </rPr>
      <t>Klax (Japan).zip</t>
    </r>
  </si>
  <si>
    <r>
      <rPr>
        <rFont val="&quot;Helvetica Neue&quot;, Helvetica, Arial, sans-serif"/>
        <color rgb="FF1155CC"/>
        <sz val="11.0"/>
        <u/>
      </rPr>
      <t>Klax (USA) (Beta) (Unl).zip</t>
    </r>
  </si>
  <si>
    <r>
      <rPr>
        <rFont val="&quot;Helvetica Neue&quot;, Helvetica, Arial, sans-serif"/>
        <color rgb="FF1155CC"/>
        <sz val="11.0"/>
        <u/>
      </rPr>
      <t>Klax (USA) (Unl).zip</t>
    </r>
  </si>
  <si>
    <r>
      <rPr>
        <rFont val="&quot;Helvetica Neue&quot;, Helvetica, Arial, sans-serif"/>
        <color rgb="FF1155CC"/>
        <sz val="11.0"/>
        <u/>
      </rPr>
      <t>Klepsydra (World) (Demo) (Byte-Off 2020) (Aftermarket) (Unl).zip</t>
    </r>
  </si>
  <si>
    <r>
      <rPr>
        <rFont val="&quot;Helvetica Neue&quot;, Helvetica, Arial, sans-serif"/>
        <color rgb="FF1155CC"/>
        <sz val="11.0"/>
        <u/>
      </rPr>
      <t>Knight Rider (Europe).zip</t>
    </r>
  </si>
  <si>
    <r>
      <rPr>
        <rFont val="&quot;Helvetica Neue&quot;, Helvetica, Arial, sans-serif"/>
        <color rgb="FF1155CC"/>
        <sz val="11.0"/>
        <u/>
      </rPr>
      <t>Knight Rider (Japan) (FamicomBox).zip</t>
    </r>
  </si>
  <si>
    <r>
      <rPr>
        <rFont val="&quot;Helvetica Neue&quot;, Helvetica, Arial, sans-serif"/>
        <color rgb="FF1155CC"/>
        <sz val="11.0"/>
        <u/>
      </rPr>
      <t>Knight Rider (Japan).zip</t>
    </r>
  </si>
  <si>
    <r>
      <rPr>
        <rFont val="&quot;Helvetica Neue&quot;, Helvetica, Arial, sans-serif"/>
        <color rgb="FF1155CC"/>
        <sz val="11.0"/>
        <u/>
      </rPr>
      <t>Knight Rider (USA).zip</t>
    </r>
  </si>
  <si>
    <r>
      <rPr>
        <rFont val="&quot;Helvetica Neue&quot;, Helvetica, Arial, sans-serif"/>
        <color rgb="FF1155CC"/>
        <sz val="11.0"/>
        <u/>
      </rPr>
      <t>Knurps Egg Rescue (World) (v1.01) (Aftermarket) (Unl).zip</t>
    </r>
  </si>
  <si>
    <r>
      <rPr>
        <rFont val="&quot;Helvetica Neue&quot;, Helvetica, Arial, sans-serif"/>
        <color rgb="FF1155CC"/>
        <sz val="11.0"/>
        <u/>
      </rPr>
      <t>Koko Adventure (Korea) (En) (Unl).zip</t>
    </r>
  </si>
  <si>
    <r>
      <rPr>
        <rFont val="&quot;Helvetica Neue&quot;, Helvetica, Arial, sans-serif"/>
        <color rgb="FF1155CC"/>
        <sz val="11.0"/>
        <u/>
      </rPr>
      <t>Kokon Eiyuu Den - The Ancient &amp; Modern Heros (Asia) (En) (Pirate).zip</t>
    </r>
  </si>
  <si>
    <r>
      <rPr>
        <rFont val="&quot;Helvetica Neue&quot;, Helvetica, Arial, sans-serif"/>
        <color rgb="FF1155CC"/>
        <sz val="11.0"/>
        <u/>
      </rPr>
      <t>Konami Hyper Soccer (Europe).zip</t>
    </r>
  </si>
  <si>
    <r>
      <rPr>
        <rFont val="&quot;Helvetica Neue&quot;, Helvetica, Arial, sans-serif"/>
        <color rgb="FF1155CC"/>
        <sz val="11.0"/>
        <u/>
      </rPr>
      <t>Konami Wai Wai World (Japan).zip</t>
    </r>
  </si>
  <si>
    <r>
      <rPr>
        <rFont val="&quot;Helvetica Neue&quot;, Helvetica, Arial, sans-serif"/>
        <color rgb="FF1155CC"/>
        <sz val="11.0"/>
        <u/>
      </rPr>
      <t>Konami World III (Asia) (En) (K-W3) (Pirate).zip</t>
    </r>
  </si>
  <si>
    <r>
      <rPr>
        <rFont val="&quot;Helvetica Neue&quot;, Helvetica, Arial, sans-serif"/>
        <color rgb="FF1155CC"/>
        <sz val="11.0"/>
        <u/>
      </rPr>
      <t>Konamic Sports in Seoul (Japan).zip</t>
    </r>
  </si>
  <si>
    <r>
      <rPr>
        <rFont val="&quot;Helvetica Neue&quot;, Helvetica, Arial, sans-serif"/>
        <color rgb="FF1155CC"/>
        <sz val="11.0"/>
        <u/>
      </rPr>
      <t>Korean Igo (Korea) (Unl).zip</t>
    </r>
  </si>
  <si>
    <r>
      <rPr>
        <rFont val="&quot;Helvetica Neue&quot;, Helvetica, Arial, sans-serif"/>
        <color rgb="FF1155CC"/>
        <sz val="11.0"/>
        <u/>
      </rPr>
      <t>Kosmity Atakujo (World) (Demo 1) (Aftermarket) (Unl).zip</t>
    </r>
  </si>
  <si>
    <r>
      <rPr>
        <rFont val="&quot;Helvetica Neue&quot;, Helvetica, Arial, sans-serif"/>
        <color rgb="FF1155CC"/>
        <sz val="11.0"/>
        <u/>
      </rPr>
      <t>Kosmity Atakujo (World) (Demo 2) (Aftermarket) (Unl).zip</t>
    </r>
  </si>
  <si>
    <r>
      <rPr>
        <rFont val="&quot;Helvetica Neue&quot;, Helvetica, Arial, sans-serif"/>
        <color rgb="FF1155CC"/>
        <sz val="11.0"/>
        <u/>
      </rPr>
      <t>Kosmity Atakujo (World) (Demo 3) (Aftermarket) (Unl).zip</t>
    </r>
  </si>
  <si>
    <r>
      <rPr>
        <rFont val="&quot;Helvetica Neue&quot;, Helvetica, Arial, sans-serif"/>
        <color rgb="FF1155CC"/>
        <sz val="11.0"/>
        <u/>
      </rPr>
      <t>Kosmity Atakujo - Open Map Test (World) (Demo) (Aftermarket) (Unl).zip</t>
    </r>
  </si>
  <si>
    <r>
      <rPr>
        <rFont val="&quot;Helvetica Neue&quot;, Helvetica, Arial, sans-serif"/>
        <color rgb="FF1155CC"/>
        <sz val="11.0"/>
        <u/>
      </rPr>
      <t>Koudai Baoshi - Hong (China) (Aftermarket) (Pirate).zip</t>
    </r>
  </si>
  <si>
    <r>
      <rPr>
        <rFont val="&quot;Helvetica Neue&quot;, Helvetica, Arial, sans-serif"/>
        <color rgb="FF1155CC"/>
        <sz val="11.0"/>
        <u/>
      </rPr>
      <t>Koudai Baoshi - Jin (China) (Aftermarket) (Pirate).zip</t>
    </r>
  </si>
  <si>
    <r>
      <rPr>
        <rFont val="&quot;Helvetica Neue&quot;, Helvetica, Arial, sans-serif"/>
        <color rgb="FF1155CC"/>
        <sz val="11.0"/>
        <u/>
      </rPr>
      <t>Koudai Baoshi - Lan (China) (Aftermarket) (Pirate).zip</t>
    </r>
  </si>
  <si>
    <r>
      <rPr>
        <rFont val="&quot;Helvetica Neue&quot;, Helvetica, Arial, sans-serif"/>
        <color rgb="FF1155CC"/>
        <sz val="11.0"/>
        <u/>
      </rPr>
      <t>Koudai Baoshi - Yin (China) (Aftermarket) (Pirate).zip</t>
    </r>
  </si>
  <si>
    <r>
      <rPr>
        <rFont val="&quot;Helvetica Neue&quot;, Helvetica, Arial, sans-serif"/>
        <color rgb="FF1155CC"/>
        <sz val="11.0"/>
        <u/>
      </rPr>
      <t>Koudai Guaishou - Baijin Ban (China) (Aftermarket) (Pirate).zip</t>
    </r>
  </si>
  <si>
    <r>
      <rPr>
        <rFont val="&quot;Helvetica Neue&quot;, Helvetica, Arial, sans-serif"/>
        <color rgb="FF1155CC"/>
        <sz val="11.0"/>
        <u/>
      </rPr>
      <t>Koudai Guaishou - Baiyu Ban (China) (Aftermarket) (Pirate).zip</t>
    </r>
  </si>
  <si>
    <r>
      <rPr>
        <rFont val="&quot;Helvetica Neue&quot;, Helvetica, Arial, sans-serif"/>
        <color rgb="FF1155CC"/>
        <sz val="11.0"/>
        <u/>
      </rPr>
      <t>Koudai Guaishou - Feicui Ban (China) (Aftermarket) (Pirate).zip</t>
    </r>
  </si>
  <si>
    <r>
      <rPr>
        <rFont val="&quot;Helvetica Neue&quot;, Helvetica, Arial, sans-serif"/>
        <color rgb="FF1155CC"/>
        <sz val="11.0"/>
        <u/>
      </rPr>
      <t>Koudai Guaishou - Hupo Ban (China) (Aftermarket) (Pirate).zip</t>
    </r>
  </si>
  <si>
    <r>
      <rPr>
        <rFont val="&quot;Helvetica Neue&quot;, Helvetica, Arial, sans-serif"/>
        <color rgb="FF1155CC"/>
        <sz val="11.0"/>
        <u/>
      </rPr>
      <t>Koudai Guaishou - Shuijing Ban (China) (Aftermarket) (Pirate).zip</t>
    </r>
  </si>
  <si>
    <r>
      <rPr>
        <rFont val="&quot;Helvetica Neue&quot;, Helvetica, Arial, sans-serif"/>
        <color rgb="FF1155CC"/>
        <sz val="11.0"/>
        <u/>
      </rPr>
      <t>Koudai Guaishou - Zhenzhu Ban (China) (Aftermarket) (Pirate).zip</t>
    </r>
  </si>
  <si>
    <r>
      <rPr>
        <rFont val="&quot;Helvetica Neue&quot;, Helvetica, Arial, sans-serif"/>
        <color rgb="FF1155CC"/>
        <sz val="11.0"/>
        <u/>
      </rPr>
      <t>Koudai Guaishou - Zuanshi Ban (China) (Aftermarket) (Pirate).zip</t>
    </r>
  </si>
  <si>
    <r>
      <rPr>
        <rFont val="&quot;Helvetica Neue&quot;, Helvetica, Arial, sans-serif"/>
        <color rgb="FF1155CC"/>
        <sz val="11.0"/>
        <u/>
      </rPr>
      <t>Koudai Guaishou II (China) (Aftermarket) (Pirate).zip</t>
    </r>
  </si>
  <si>
    <r>
      <rPr>
        <rFont val="&quot;Helvetica Neue&quot;, Helvetica, Arial, sans-serif"/>
        <color rgb="FF1155CC"/>
        <sz val="11.0"/>
        <u/>
      </rPr>
      <t>Koudai Guaishou III (China) (Aftermarket) (Pirate).zip</t>
    </r>
  </si>
  <si>
    <r>
      <rPr>
        <rFont val="&quot;Helvetica Neue&quot;, Helvetica, Arial, sans-serif"/>
        <color rgb="FF1155CC"/>
        <sz val="11.0"/>
        <u/>
      </rPr>
      <t>Koudai Jingling - Feicui (China) (2004SR05368) (Aftermarket) (Pirate).zip</t>
    </r>
  </si>
  <si>
    <r>
      <rPr>
        <rFont val="&quot;Helvetica Neue&quot;, Helvetica, Arial, sans-serif"/>
        <color rgb="FF1155CC"/>
        <sz val="11.0"/>
        <u/>
      </rPr>
      <t>Koudai Jingling - Feicui (China) (Aftermarket) (Pirate).zip</t>
    </r>
  </si>
  <si>
    <r>
      <rPr>
        <rFont val="&quot;Helvetica Neue&quot;, Helvetica, Arial, sans-serif"/>
        <color rgb="FF1155CC"/>
        <sz val="11.0"/>
        <u/>
      </rPr>
      <t>Koudai Jingling - Hong (China) (Aftermarket) (Pirate).zip</t>
    </r>
  </si>
  <si>
    <r>
      <rPr>
        <rFont val="&quot;Helvetica Neue&quot;, Helvetica, Arial, sans-serif"/>
        <color rgb="FF1155CC"/>
        <sz val="11.0"/>
        <u/>
      </rPr>
      <t>Koudai Jingling - Jin (China) (Waixing) (Aftermarket) (Pirate).zip</t>
    </r>
  </si>
  <si>
    <r>
      <rPr>
        <rFont val="&quot;Helvetica Neue&quot;, Helvetica, Arial, sans-serif"/>
        <color rgb="FF1155CC"/>
        <sz val="11.0"/>
        <u/>
      </rPr>
      <t>Koudai Jingling - Jin (China) (Yancheng) (Pirate).zip</t>
    </r>
  </si>
  <si>
    <r>
      <rPr>
        <rFont val="&quot;Helvetica Neue&quot;, Helvetica, Arial, sans-serif"/>
        <color rgb="FF1155CC"/>
        <sz val="11.0"/>
        <u/>
      </rPr>
      <t>Koudai Jingling - Shuijing (China) (Aftermarket) (Pirate).zip</t>
    </r>
  </si>
  <si>
    <r>
      <rPr>
        <rFont val="&quot;Helvetica Neue&quot;, Helvetica, Arial, sans-serif"/>
        <color rgb="FF1155CC"/>
        <sz val="11.0"/>
        <u/>
      </rPr>
      <t>Koudai Shuijing (China) (Aftermarket) (Pirate).zip</t>
    </r>
  </si>
  <si>
    <r>
      <rPr>
        <rFont val="&quot;Helvetica Neue&quot;, Helvetica, Arial, sans-serif"/>
        <color rgb="FF1155CC"/>
        <sz val="11.0"/>
        <u/>
      </rPr>
      <t>Koudai Yaoguai - Leaf Green I (China) (Aftermarket) (Pirate).zip</t>
    </r>
  </si>
  <si>
    <r>
      <rPr>
        <rFont val="&quot;Helvetica Neue&quot;, Helvetica, Arial, sans-serif"/>
        <color rgb="FF1155CC"/>
        <sz val="11.0"/>
        <u/>
      </rPr>
      <t>Koudai Yaoguai - Leaf Green II (China) (Aftermarket) (Pirate).zip</t>
    </r>
  </si>
  <si>
    <r>
      <rPr>
        <rFont val="&quot;Helvetica Neue&quot;, Helvetica, Arial, sans-serif"/>
        <color rgb="FF1155CC"/>
        <sz val="11.0"/>
        <u/>
      </rPr>
      <t>Koudai Yaoguai - Leaf Green III (China) (Aftermarket) (Pirate).zip</t>
    </r>
  </si>
  <si>
    <r>
      <rPr>
        <rFont val="&quot;Helvetica Neue&quot;, Helvetica, Arial, sans-serif"/>
        <color rgb="FF1155CC"/>
        <sz val="11.0"/>
        <u/>
      </rPr>
      <t>Koudai Yaoguai - Zuanshi Ban (China) (Unl).zip</t>
    </r>
  </si>
  <si>
    <r>
      <rPr>
        <rFont val="&quot;Helvetica Neue&quot;, Helvetica, Arial, sans-serif"/>
        <color rgb="FF1155CC"/>
        <sz val="11.0"/>
        <u/>
      </rPr>
      <t>Koudai Zuanshi (China) (Aftermarket) (Pirate).zip</t>
    </r>
  </si>
  <si>
    <r>
      <rPr>
        <rFont val="&quot;Helvetica Neue&quot;, Helvetica, Arial, sans-serif"/>
        <color rgb="FF1155CC"/>
        <sz val="11.0"/>
        <u/>
      </rPr>
      <t>Kouryuu Densetsu Villgust Gaiden (Japan).zip</t>
    </r>
  </si>
  <si>
    <r>
      <rPr>
        <rFont val="&quot;Helvetica Neue&quot;, Helvetica, Arial, sans-serif"/>
        <color rgb="FF1155CC"/>
        <sz val="11.0"/>
        <u/>
      </rPr>
      <t>Koushien (Japan).zip</t>
    </r>
  </si>
  <si>
    <r>
      <rPr>
        <rFont val="&quot;Helvetica Neue&quot;, Helvetica, Arial, sans-serif"/>
        <color rgb="FF1155CC"/>
        <sz val="11.0"/>
        <u/>
      </rPr>
      <t>Krazy Kreatures (USA) (NINA-03) (Unl).zip</t>
    </r>
  </si>
  <si>
    <r>
      <rPr>
        <rFont val="&quot;Helvetica Neue&quot;, Helvetica, Arial, sans-serif"/>
        <color rgb="FF1155CC"/>
        <sz val="11.0"/>
        <u/>
      </rPr>
      <t>Krazy Kreatures (USA) (NINA-06) (Unl).zip</t>
    </r>
  </si>
  <si>
    <r>
      <rPr>
        <rFont val="&quot;Helvetica Neue&quot;, Helvetica, Arial, sans-serif"/>
        <color rgb="FF1155CC"/>
        <sz val="11.0"/>
        <u/>
      </rPr>
      <t>Krion Conquest, The (USA).zip</t>
    </r>
  </si>
  <si>
    <r>
      <rPr>
        <rFont val="&quot;Helvetica Neue&quot;, Helvetica, Arial, sans-serif"/>
        <color rgb="FF1155CC"/>
        <sz val="11.0"/>
        <u/>
      </rPr>
      <t>Krusty's Fun House (Europe).zip</t>
    </r>
  </si>
  <si>
    <r>
      <rPr>
        <rFont val="&quot;Helvetica Neue&quot;, Helvetica, Arial, sans-serif"/>
        <color rgb="FF1155CC"/>
        <sz val="11.0"/>
        <u/>
      </rPr>
      <t>Krusty's Fun House (USA).zip</t>
    </r>
  </si>
  <si>
    <r>
      <rPr>
        <rFont val="&quot;Helvetica Neue&quot;, Helvetica, Arial, sans-serif"/>
        <color rgb="FF1155CC"/>
        <sz val="11.0"/>
        <u/>
      </rPr>
      <t>Kuai Da Chuanshuo - Street Fighter IV (Asia) (En) (Unl).zip</t>
    </r>
  </si>
  <si>
    <r>
      <rPr>
        <rFont val="&quot;Helvetica Neue&quot;, Helvetica, Arial, sans-serif"/>
        <color rgb="FF1155CC"/>
        <sz val="11.0"/>
        <u/>
      </rPr>
      <t>Kujaku Ou (Japan).zip</t>
    </r>
  </si>
  <si>
    <r>
      <rPr>
        <rFont val="&quot;Helvetica Neue&quot;, Helvetica, Arial, sans-serif"/>
        <color rgb="FF1155CC"/>
        <sz val="11.0"/>
        <u/>
      </rPr>
      <t>Kujaku Ou II (Japan).zip</t>
    </r>
  </si>
  <si>
    <r>
      <rPr>
        <rFont val="&quot;Helvetica Neue&quot;, Helvetica, Arial, sans-serif"/>
        <color rgb="FF1155CC"/>
        <sz val="11.0"/>
        <u/>
      </rPr>
      <t>Kuku-Ruku (World) (Demo 1) (Aftermarket) (Unl).zip</t>
    </r>
  </si>
  <si>
    <r>
      <rPr>
        <rFont val="&quot;Helvetica Neue&quot;, Helvetica, Arial, sans-serif"/>
        <color rgb="FF1155CC"/>
        <sz val="11.0"/>
        <u/>
      </rPr>
      <t>Kuku-Ruku (World) (Demo 2) (Aftermarket) (Unl).zip</t>
    </r>
  </si>
  <si>
    <r>
      <rPr>
        <rFont val="&quot;Helvetica Neue&quot;, Helvetica, Arial, sans-serif"/>
        <color rgb="FF1155CC"/>
        <sz val="11.0"/>
        <u/>
      </rPr>
      <t>Kuku-Ruku (World) (Demo 3) (Aftermarket) (Unl).zip</t>
    </r>
  </si>
  <si>
    <r>
      <rPr>
        <rFont val="&quot;Helvetica Neue&quot;, Helvetica, Arial, sans-serif"/>
        <color rgb="FF1155CC"/>
        <sz val="11.0"/>
        <u/>
      </rPr>
      <t>Kuku-Ruku (World) (Demo 4) (Aftermarket) (Unl).zip</t>
    </r>
  </si>
  <si>
    <r>
      <rPr>
        <rFont val="&quot;Helvetica Neue&quot;, Helvetica, Arial, sans-serif"/>
        <color rgb="FF1155CC"/>
        <sz val="11.0"/>
        <u/>
      </rPr>
      <t>Kung-Fu Heroes (USA).zip</t>
    </r>
  </si>
  <si>
    <r>
      <rPr>
        <rFont val="&quot;Helvetica Neue&quot;, Helvetica, Arial, sans-serif"/>
        <color rgb="FF1155CC"/>
        <sz val="11.0"/>
        <u/>
      </rPr>
      <t>Kung Fu (Europe, Hong Kong) (En).zip</t>
    </r>
  </si>
  <si>
    <r>
      <rPr>
        <rFont val="&quot;Helvetica Neue&quot;, Helvetica, Arial, sans-serif"/>
        <color rgb="FF1155CC"/>
        <sz val="11.0"/>
        <u/>
      </rPr>
      <t>Kung Fu (Japan, USA) (En).zip</t>
    </r>
  </si>
  <si>
    <r>
      <rPr>
        <rFont val="&quot;Helvetica Neue&quot;, Helvetica, Arial, sans-serif"/>
        <color rgb="FF1155CC"/>
        <sz val="11.0"/>
        <u/>
      </rPr>
      <t>Kunio-kun no Nekketsu Soccer League (Japan).zip</t>
    </r>
  </si>
  <si>
    <r>
      <rPr>
        <rFont val="&quot;Helvetica Neue&quot;, Helvetica, Arial, sans-serif"/>
        <color rgb="FF1155CC"/>
        <sz val="11.0"/>
        <u/>
      </rPr>
      <t>Kurogane Hiroshi no Yosou Daisuki! - Kachiuma Densetsu (Japan).zip</t>
    </r>
  </si>
  <si>
    <r>
      <rPr>
        <rFont val="&quot;Helvetica Neue&quot;, Helvetica, Arial, sans-serif"/>
        <color rgb="FF1155CC"/>
        <sz val="11.0"/>
        <u/>
      </rPr>
      <t>Kyonshiizu 2 (Japan) (Sample).zip</t>
    </r>
  </si>
  <si>
    <r>
      <rPr>
        <rFont val="&quot;Helvetica Neue&quot;, Helvetica, Arial, sans-serif"/>
        <color rgb="FF1155CC"/>
        <sz val="11.0"/>
        <u/>
      </rPr>
      <t>Kyonshiizu 2 (Japan).zip</t>
    </r>
  </si>
  <si>
    <r>
      <rPr>
        <rFont val="&quot;Helvetica Neue&quot;, Helvetica, Arial, sans-serif"/>
        <color rgb="FF1155CC"/>
        <sz val="11.0"/>
        <u/>
      </rPr>
      <t>Kyoro-chan Land (Japan).zip</t>
    </r>
  </si>
  <si>
    <r>
      <rPr>
        <rFont val="&quot;Helvetica Neue&quot;, Helvetica, Arial, sans-serif"/>
        <color rgb="FF1155CC"/>
        <sz val="11.0"/>
        <u/>
      </rPr>
      <t>Kyoto Hana no Misshitsu Satsujin Jiken (Japan).zip</t>
    </r>
  </si>
  <si>
    <r>
      <rPr>
        <rFont val="&quot;Helvetica Neue&quot;, Helvetica, Arial, sans-serif"/>
        <color rgb="FF1155CC"/>
        <sz val="11.0"/>
        <u/>
      </rPr>
      <t>Kyoto Ryuu no Tera Satsujin Jiken (Japan).zip</t>
    </r>
  </si>
  <si>
    <r>
      <rPr>
        <rFont val="&quot;Helvetica Neue&quot;, Helvetica, Arial, sans-serif"/>
        <color rgb="FF1155CC"/>
        <sz val="11.0"/>
        <u/>
      </rPr>
      <t>Kyouryuu Sentai Zyuranger (Japan).zip</t>
    </r>
  </si>
  <si>
    <r>
      <rPr>
        <rFont val="&quot;Helvetica Neue&quot;, Helvetica, Arial, sans-serif"/>
        <color rgb="FF1155CC"/>
        <sz val="11.0"/>
        <u/>
      </rPr>
      <t>Kyuukyoku Harikiri Koushien (Japan).zip</t>
    </r>
  </si>
  <si>
    <r>
      <rPr>
        <rFont val="&quot;Helvetica Neue&quot;, Helvetica, Arial, sans-serif"/>
        <color rgb="FF1155CC"/>
        <sz val="11.0"/>
        <u/>
      </rPr>
      <t>Kyuukyoku Harikiri Stadium (Japan).zip</t>
    </r>
  </si>
  <si>
    <r>
      <rPr>
        <rFont val="&quot;Helvetica Neue&quot;, Helvetica, Arial, sans-serif"/>
        <color rgb="FF1155CC"/>
        <sz val="11.0"/>
        <u/>
      </rPr>
      <t>Kyuukyoku Harikiri Stadium - '88 Senshu Shin Data Version (Japan).zip</t>
    </r>
  </si>
  <si>
    <r>
      <rPr>
        <rFont val="&quot;Helvetica Neue&quot;, Helvetica, Arial, sans-serif"/>
        <color rgb="FF1155CC"/>
        <sz val="11.0"/>
        <u/>
      </rPr>
      <t>Kyuukyoku Harikiri Stadium - Heisei Gannen Ban (Japan).zip</t>
    </r>
  </si>
  <si>
    <r>
      <rPr>
        <rFont val="&quot;Helvetica Neue&quot;, Helvetica, Arial, sans-serif"/>
        <color rgb="FF1155CC"/>
        <sz val="11.0"/>
        <u/>
      </rPr>
      <t>Kyuukyoku Harikiri Stadium III (Japan).zip</t>
    </r>
  </si>
  <si>
    <r>
      <rPr>
        <rFont val="&quot;Helvetica Neue&quot;, Helvetica, Arial, sans-serif"/>
        <color rgb="FF1155CC"/>
        <sz val="11.0"/>
        <u/>
      </rPr>
      <t>Kyuukyoku Tiger (Japan).zip</t>
    </r>
  </si>
  <si>
    <r>
      <rPr>
        <rFont val="&quot;Helvetica Neue&quot;, Helvetica, Arial, sans-serif"/>
        <color rgb="FF1155CC"/>
        <sz val="11.0"/>
        <u/>
      </rPr>
      <t>L.A Cop - Miss. Peach World (Japan) (Unl).zip</t>
    </r>
  </si>
  <si>
    <r>
      <rPr>
        <rFont val="&quot;Helvetica Neue&quot;, Helvetica, Arial, sans-serif"/>
        <color rgb="FF1155CC"/>
        <sz val="11.0"/>
        <u/>
      </rPr>
      <t>LAN Master (World) (NESDev 2011) (Aftermarket) (Unl).zip</t>
    </r>
  </si>
  <si>
    <r>
      <rPr>
        <rFont val="&quot;Helvetica Neue&quot;, Helvetica, Arial, sans-serif"/>
        <color rgb="FF1155CC"/>
        <sz val="11.0"/>
        <u/>
      </rPr>
      <t>LAN Master (World) (v1.1) (Aftermarket) (Unl).zip</t>
    </r>
  </si>
  <si>
    <r>
      <rPr>
        <rFont val="&quot;Helvetica Neue&quot;, Helvetica, Arial, sans-serif"/>
        <color rgb="FF1155CC"/>
        <sz val="11.0"/>
        <u/>
      </rPr>
      <t>LAN Master (World) (v1.2) (Aftermarket) (Unl).zip</t>
    </r>
  </si>
  <si>
    <r>
      <rPr>
        <rFont val="&quot;Helvetica Neue&quot;, Helvetica, Arial, sans-serif"/>
        <color rgb="FF1155CC"/>
        <sz val="11.0"/>
        <u/>
      </rPr>
      <t>LIKO - Study Cartridge 3-in-1 (Russia) (Subor Keyboard) (Unl).zip</t>
    </r>
  </si>
  <si>
    <r>
      <rPr>
        <rFont val="&quot;Helvetica Neue&quot;, Helvetica, Arial, sans-serif"/>
        <color rgb="FF1155CC"/>
        <sz val="11.0"/>
        <u/>
      </rPr>
      <t>Labi Xiao Xin (Asia) (Pirate).zip</t>
    </r>
  </si>
  <si>
    <r>
      <rPr>
        <rFont val="&quot;Helvetica Neue&quot;, Helvetica, Arial, sans-serif"/>
        <color rgb="FF1155CC"/>
        <sz val="11.0"/>
        <u/>
      </rPr>
      <t>Labi Xiao Xin II (Asia) (JY-035) (Pirate).zip</t>
    </r>
  </si>
  <si>
    <r>
      <rPr>
        <rFont val="&quot;Helvetica Neue&quot;, Helvetica, Arial, sans-serif"/>
        <color rgb="FF1155CC"/>
        <sz val="11.0"/>
        <u/>
      </rPr>
      <t>Labyrinth (Japan).zip</t>
    </r>
  </si>
  <si>
    <r>
      <rPr>
        <rFont val="&quot;Helvetica Neue&quot;, Helvetica, Arial, sans-serif"/>
        <color rgb="FF1155CC"/>
        <sz val="11.0"/>
        <u/>
      </rPr>
      <t>Labyrinth of Yggdrasil (World) (Demo) (Aftermarket) (Unl).zip</t>
    </r>
  </si>
  <si>
    <r>
      <rPr>
        <rFont val="&quot;Helvetica Neue&quot;, Helvetica, Arial, sans-serif"/>
        <color rgb="FF1155CC"/>
        <sz val="11.0"/>
        <u/>
      </rPr>
      <t>Lagrange Point (Japan).zip</t>
    </r>
  </si>
  <si>
    <r>
      <rPr>
        <rFont val="&quot;Helvetica Neue&quot;, Helvetica, Arial, sans-serif"/>
        <color rgb="FF1155CC"/>
        <sz val="11.0"/>
        <u/>
      </rPr>
      <t>Lake Fever (World) (Demo) (Aftermarket) (Unl).zip</t>
    </r>
  </si>
  <si>
    <r>
      <rPr>
        <rFont val="&quot;Helvetica Neue&quot;, Helvetica, Arial, sans-serif"/>
        <color rgb="FF1155CC"/>
        <sz val="11.0"/>
        <u/>
      </rPr>
      <t>Lala the Magical (World) (Aftermarket) (Unl).zip</t>
    </r>
  </si>
  <si>
    <r>
      <rPr>
        <rFont val="&quot;Helvetica Neue&quot;, Helvetica, Arial, sans-serif"/>
        <color rgb="FF1155CC"/>
        <sz val="11.0"/>
        <u/>
      </rPr>
      <t>Lala the Magical (World) (NESDev 2016) (Aftermarket) (Unl).zip</t>
    </r>
  </si>
  <si>
    <r>
      <rPr>
        <rFont val="&quot;Helvetica Neue&quot;, Helvetica, Arial, sans-serif"/>
        <color rgb="FF1155CC"/>
        <sz val="11.0"/>
        <u/>
      </rPr>
      <t>Land Ahoy! (World) (Demo) (2024-03-17) (Aftermarket) (Unl).zip</t>
    </r>
  </si>
  <si>
    <r>
      <rPr>
        <rFont val="&quot;Helvetica Neue&quot;, Helvetica, Arial, sans-serif"/>
        <color rgb="FF1155CC"/>
        <sz val="11.0"/>
        <u/>
      </rPr>
      <t>Land Ahoy! (World) (Demo) (2024-04-12) (Aftermarket) (Unl).zip</t>
    </r>
  </si>
  <si>
    <r>
      <rPr>
        <rFont val="&quot;Helvetica Neue&quot;, Helvetica, Arial, sans-serif"/>
        <color rgb="FF1155CC"/>
        <sz val="11.0"/>
        <u/>
      </rPr>
      <t>Larry and the Long Look for a Luscious Lover (USA) (Aftermarket) (Unl).zip</t>
    </r>
  </si>
  <si>
    <r>
      <rPr>
        <rFont val="&quot;Helvetica Neue&quot;, Helvetica, Arial, sans-serif"/>
        <color rgb="FF1155CC"/>
        <sz val="11.0"/>
        <u/>
      </rPr>
      <t>Larry and the Long Look for a Luscious Lover (USA) (Engagement Edition) (Aftermarket) (Unl).zip</t>
    </r>
  </si>
  <si>
    <r>
      <rPr>
        <rFont val="&quot;Helvetica Neue&quot;, Helvetica, Arial, sans-serif"/>
        <color rgb="FF1155CC"/>
        <sz val="11.0"/>
        <u/>
      </rPr>
      <t>Lasalle Ishii no Child's Quest (Japan).zip</t>
    </r>
  </si>
  <si>
    <r>
      <rPr>
        <rFont val="&quot;Helvetica Neue&quot;, Helvetica, Arial, sans-serif"/>
        <color rgb="FF1155CC"/>
        <sz val="11.0"/>
        <u/>
      </rPr>
      <t>Laser (World) (Aftermarket) (Unl).zip</t>
    </r>
  </si>
  <si>
    <r>
      <rPr>
        <rFont val="&quot;Helvetica Neue&quot;, Helvetica, Arial, sans-serif"/>
        <color rgb="FF1155CC"/>
        <sz val="11.0"/>
        <u/>
      </rPr>
      <t>Laser Invasion (USA).zip</t>
    </r>
  </si>
  <si>
    <r>
      <rPr>
        <rFont val="&quot;Helvetica Neue&quot;, Helvetica, Arial, sans-serif"/>
        <color rgb="FF1155CC"/>
        <sz val="11.0"/>
        <u/>
      </rPr>
      <t>Last Action Hero (USA).zip</t>
    </r>
  </si>
  <si>
    <r>
      <rPr>
        <rFont val="&quot;Helvetica Neue&quot;, Helvetica, Arial, sans-serif"/>
        <color rgb="FF1155CC"/>
        <sz val="11.0"/>
        <u/>
      </rPr>
      <t>Last Armageddon (Japan).zip</t>
    </r>
  </si>
  <si>
    <r>
      <rPr>
        <rFont val="&quot;Helvetica Neue&quot;, Helvetica, Arial, sans-serif"/>
        <color rgb="FF1155CC"/>
        <sz val="11.0"/>
        <u/>
      </rPr>
      <t>Last Ninja, The (USA).zip</t>
    </r>
  </si>
  <si>
    <r>
      <rPr>
        <rFont val="&quot;Helvetica Neue&quot;, Helvetica, Arial, sans-serif"/>
        <color rgb="FF1155CC"/>
        <sz val="11.0"/>
        <u/>
      </rPr>
      <t>Last Starfighter, The (USA).zip</t>
    </r>
  </si>
  <si>
    <r>
      <rPr>
        <rFont val="&quot;Helvetica Neue&quot;, Helvetica, Arial, sans-serif"/>
        <color rgb="FF1155CC"/>
        <sz val="11.0"/>
        <u/>
      </rPr>
      <t>Lawn Mower (World) (NESDev 2011) (Aftermarket) (Unl).zip</t>
    </r>
  </si>
  <si>
    <r>
      <rPr>
        <rFont val="&quot;Helvetica Neue&quot;, Helvetica, Arial, sans-serif"/>
        <color rgb="FF1155CC"/>
        <sz val="11.0"/>
        <u/>
      </rPr>
      <t>Lawn Mower (World) (v1.1) (Aftermarket) (Unl).zip</t>
    </r>
  </si>
  <si>
    <r>
      <rPr>
        <rFont val="&quot;Helvetica Neue&quot;, Helvetica, Arial, sans-serif"/>
        <color rgb="FF1155CC"/>
        <sz val="11.0"/>
        <u/>
      </rPr>
      <t>Law of the West (Japan).zip</t>
    </r>
  </si>
  <si>
    <r>
      <rPr>
        <rFont val="&quot;Helvetica Neue&quot;, Helvetica, Arial, sans-serif"/>
        <color rgb="FF1155CC"/>
        <sz val="11.0"/>
        <u/>
      </rPr>
      <t>Layla (Japan).zip</t>
    </r>
  </si>
  <si>
    <r>
      <rPr>
        <rFont val="&quot;Helvetica Neue&quot;, Helvetica, Arial, sans-serif"/>
        <color rgb="FF1155CC"/>
        <sz val="11.0"/>
        <u/>
      </rPr>
      <t>Lee Trevino's Fighting Golf (Europe).zip</t>
    </r>
  </si>
  <si>
    <r>
      <rPr>
        <rFont val="&quot;Helvetica Neue&quot;, Helvetica, Arial, sans-serif"/>
        <color rgb="FF1155CC"/>
        <sz val="11.0"/>
        <u/>
      </rPr>
      <t>Lee Trevino's Fighting Golf (USA).zip</t>
    </r>
  </si>
  <si>
    <r>
      <rPr>
        <rFont val="&quot;Helvetica Neue&quot;, Helvetica, Arial, sans-serif"/>
        <color rgb="FF1155CC"/>
        <sz val="11.0"/>
        <u/>
      </rPr>
      <t>Legacy of the Vagrant (World) (Demo) (Aftermarket) (Unl).zip</t>
    </r>
  </si>
  <si>
    <r>
      <rPr>
        <rFont val="&quot;Helvetica Neue&quot;, Helvetica, Arial, sans-serif"/>
        <color rgb="FF1155CC"/>
        <sz val="11.0"/>
        <u/>
      </rPr>
      <t>Legacy of the Wizard (USA).zip</t>
    </r>
  </si>
  <si>
    <r>
      <rPr>
        <rFont val="&quot;Helvetica Neue&quot;, Helvetica, Arial, sans-serif"/>
        <color rgb="FF1155CC"/>
        <sz val="11.0"/>
        <u/>
      </rPr>
      <t>Legacy of the Wizard (USA, Europe) (Namco Museum Archives Vol 2).zip</t>
    </r>
  </si>
  <si>
    <r>
      <rPr>
        <rFont val="&quot;Helvetica Neue&quot;, Helvetica, Arial, sans-serif"/>
        <color rgb="FF1155CC"/>
        <sz val="11.0"/>
        <u/>
      </rPr>
      <t>Legendary Wings (USA).zip</t>
    </r>
  </si>
  <si>
    <r>
      <rPr>
        <rFont val="&quot;Helvetica Neue&quot;, Helvetica, Arial, sans-serif"/>
        <color rgb="FF1155CC"/>
        <sz val="11.0"/>
        <u/>
      </rPr>
      <t>Legend of Chang'E, The (World) (Demo 1) (Aftermarket) (Unl).zip</t>
    </r>
  </si>
  <si>
    <r>
      <rPr>
        <rFont val="&quot;Helvetica Neue&quot;, Helvetica, Arial, sans-serif"/>
        <color rgb="FF1155CC"/>
        <sz val="11.0"/>
        <u/>
      </rPr>
      <t>Legend of Chang'E, The (World) (Demo 2) (Byte-Off 2024) (Aftermarket) (Unl).zip</t>
    </r>
  </si>
  <si>
    <r>
      <rPr>
        <rFont val="&quot;Helvetica Neue&quot;, Helvetica, Arial, sans-serif"/>
        <color rgb="FF1155CC"/>
        <sz val="11.0"/>
        <u/>
      </rPr>
      <t>Legend of Kage, The (USA) (Virtual Console).zip</t>
    </r>
  </si>
  <si>
    <r>
      <rPr>
        <rFont val="&quot;Helvetica Neue&quot;, Helvetica, Arial, sans-serif"/>
        <color rgb="FF1155CC"/>
        <sz val="11.0"/>
        <u/>
      </rPr>
      <t>Legend of Kage, The (USA).zip</t>
    </r>
  </si>
  <si>
    <r>
      <rPr>
        <rFont val="&quot;Helvetica Neue&quot;, Helvetica, Arial, sans-serif"/>
        <color rgb="FF1155CC"/>
        <sz val="11.0"/>
        <u/>
      </rPr>
      <t>Legend of Prince Valiant, The (Europe).zip</t>
    </r>
  </si>
  <si>
    <r>
      <rPr>
        <rFont val="&quot;Helvetica Neue&quot;, Helvetica, Arial, sans-serif"/>
        <color rgb="FF1155CC"/>
        <sz val="11.0"/>
        <u/>
      </rPr>
      <t>Legend of Robin Hood, The (USA) (Proto) (Earlier).zip</t>
    </r>
  </si>
  <si>
    <r>
      <rPr>
        <rFont val="&quot;Helvetica Neue&quot;, Helvetica, Arial, sans-serif"/>
        <color rgb="FF1155CC"/>
        <sz val="11.0"/>
        <u/>
      </rPr>
      <t>Legend of Robin Hood, The (USA) (Proto) (Later).zip</t>
    </r>
  </si>
  <si>
    <r>
      <rPr>
        <rFont val="&quot;Helvetica Neue&quot;, Helvetica, Arial, sans-serif"/>
        <color rgb="FF1155CC"/>
        <sz val="11.0"/>
        <u/>
      </rPr>
      <t>Legend of Zelda, The (Europe) (Rev 1) (Virtual Console).zip</t>
    </r>
  </si>
  <si>
    <r>
      <rPr>
        <rFont val="&quot;Helvetica Neue&quot;, Helvetica, Arial, sans-serif"/>
        <color rgb="FF1155CC"/>
        <sz val="11.0"/>
        <u/>
      </rPr>
      <t>Legend of Zelda, The (Europe) (Rev 1).zip</t>
    </r>
  </si>
  <si>
    <r>
      <rPr>
        <rFont val="&quot;Helvetica Neue&quot;, Helvetica, Arial, sans-serif"/>
        <color rgb="FF1155CC"/>
        <sz val="11.0"/>
        <u/>
      </rPr>
      <t>Legend of Zelda, The (Europe).zip</t>
    </r>
  </si>
  <si>
    <r>
      <rPr>
        <rFont val="&quot;Helvetica Neue&quot;, Helvetica, Arial, sans-serif"/>
        <color rgb="FF1155CC"/>
        <sz val="11.0"/>
        <u/>
      </rPr>
      <t>Legend of Zelda, The (USA) (Beta) (1987-02-23).zip</t>
    </r>
  </si>
  <si>
    <r>
      <rPr>
        <rFont val="&quot;Helvetica Neue&quot;, Helvetica, Arial, sans-serif"/>
        <color rgb="FF1155CC"/>
        <sz val="11.0"/>
        <u/>
      </rPr>
      <t>Legend of Zelda, The (USA) (GameCube Edition).zip</t>
    </r>
  </si>
  <si>
    <r>
      <rPr>
        <rFont val="&quot;Helvetica Neue&quot;, Helvetica, Arial, sans-serif"/>
        <color rgb="FF1155CC"/>
        <sz val="11.0"/>
        <u/>
      </rPr>
      <t>Legend of Zelda, The (USA) (Rev 1) (GameCube Edition).zip</t>
    </r>
  </si>
  <si>
    <r>
      <rPr>
        <rFont val="&quot;Helvetica Neue&quot;, Helvetica, Arial, sans-serif"/>
        <color rgb="FF1155CC"/>
        <sz val="11.0"/>
        <u/>
      </rPr>
      <t>Legend of Zelda, The (USA) (Rev 1) (Virtual Console).zip</t>
    </r>
  </si>
  <si>
    <r>
      <rPr>
        <rFont val="&quot;Helvetica Neue&quot;, Helvetica, Arial, sans-serif"/>
        <color rgb="FF1155CC"/>
        <sz val="11.0"/>
        <u/>
      </rPr>
      <t>Legend of Zelda, The (USA) (Rev 1).zip</t>
    </r>
  </si>
  <si>
    <r>
      <rPr>
        <rFont val="&quot;Helvetica Neue&quot;, Helvetica, Arial, sans-serif"/>
        <color rgb="FF1155CC"/>
        <sz val="11.0"/>
        <u/>
      </rPr>
      <t>Legend of Zelda, The (USA).zip</t>
    </r>
  </si>
  <si>
    <r>
      <rPr>
        <rFont val="&quot;Helvetica Neue&quot;, Helvetica, Arial, sans-serif"/>
        <color rgb="FF1155CC"/>
        <sz val="11.0"/>
        <u/>
      </rPr>
      <t>Legend of Zelda - The Minish Cap (World) (Aftermarket) (Pirate).zip</t>
    </r>
  </si>
  <si>
    <r>
      <rPr>
        <rFont val="&quot;Helvetica Neue&quot;, Helvetica, Arial, sans-serif"/>
        <color rgb="FF1155CC"/>
        <sz val="11.0"/>
        <u/>
      </rPr>
      <t>Legends of Owlia, The (World) (Aftermarket) (Unl).zip</t>
    </r>
  </si>
  <si>
    <r>
      <rPr>
        <rFont val="&quot;Helvetica Neue&quot;, Helvetica, Arial, sans-serif"/>
        <color rgb="FF1155CC"/>
        <sz val="11.0"/>
        <u/>
      </rPr>
      <t>Legends of Owlia, The (World) (Demo 1) (Aftermarket) (Unl).zip</t>
    </r>
  </si>
  <si>
    <r>
      <rPr>
        <rFont val="&quot;Helvetica Neue&quot;, Helvetica, Arial, sans-serif"/>
        <color rgb="FF1155CC"/>
        <sz val="11.0"/>
        <u/>
      </rPr>
      <t>Legends of Owlia, The (World) (Demo 2) (Aftermarket) (Unl).zip</t>
    </r>
  </si>
  <si>
    <r>
      <rPr>
        <rFont val="&quot;Helvetica Neue&quot;, Helvetica, Arial, sans-serif"/>
        <color rgb="FF1155CC"/>
        <sz val="11.0"/>
        <u/>
      </rPr>
      <t>Legends of the Diamond - The Baseball Championship Game (USA).zip</t>
    </r>
  </si>
  <si>
    <r>
      <rPr>
        <rFont val="&quot;Helvetica Neue&quot;, Helvetica, Arial, sans-serif"/>
        <color rgb="FF1155CC"/>
        <sz val="11.0"/>
        <u/>
      </rPr>
      <t>Lei Dian II - Thunderbolt Fighting Plane (Asia) (En) (Unl).zip</t>
    </r>
  </si>
  <si>
    <r>
      <rPr>
        <rFont val="&quot;Helvetica Neue&quot;, Helvetica, Arial, sans-serif"/>
        <color rgb="FF1155CC"/>
        <sz val="11.0"/>
        <u/>
      </rPr>
      <t>Leidian Huang - Pikachu Chuanshuo (China) (Aftermarket) (Pirate).zip</t>
    </r>
  </si>
  <si>
    <r>
      <rPr>
        <rFont val="&quot;Helvetica Neue&quot;, Helvetica, Arial, sans-serif"/>
        <color rgb="FF1155CC"/>
        <sz val="11.0"/>
        <u/>
      </rPr>
      <t>Lemmings (Europe).zip</t>
    </r>
  </si>
  <si>
    <r>
      <rPr>
        <rFont val="&quot;Helvetica Neue&quot;, Helvetica, Arial, sans-serif"/>
        <color rgb="FF1155CC"/>
        <sz val="11.0"/>
        <u/>
      </rPr>
      <t>Lemmings (USA).zip</t>
    </r>
  </si>
  <si>
    <r>
      <rPr>
        <rFont val="&quot;Helvetica Neue&quot;, Helvetica, Arial, sans-serif"/>
        <color rgb="FF1155CC"/>
        <sz val="11.0"/>
        <u/>
      </rPr>
      <t>Leprechaun (World) (Demo) (Byte-Off 2024) (Aftermarket) (Unl).zip</t>
    </r>
  </si>
  <si>
    <r>
      <rPr>
        <rFont val="&quot;Helvetica Neue&quot;, Helvetica, Arial, sans-serif"/>
        <color rgb="FF1155CC"/>
        <sz val="11.0"/>
        <u/>
      </rPr>
      <t>Lethal Weapon (Asia) (En) (Unl).zip</t>
    </r>
  </si>
  <si>
    <r>
      <rPr>
        <rFont val="&quot;Helvetica Neue&quot;, Helvetica, Arial, sans-serif"/>
        <color rgb="FF1155CC"/>
        <sz val="11.0"/>
        <u/>
      </rPr>
      <t>Lethal Weapon (Europe).zip</t>
    </r>
  </si>
  <si>
    <r>
      <rPr>
        <rFont val="&quot;Helvetica Neue&quot;, Helvetica, Arial, sans-serif"/>
        <color rgb="FF1155CC"/>
        <sz val="11.0"/>
        <u/>
      </rPr>
      <t>Lethal Weapon (USA).zip</t>
    </r>
  </si>
  <si>
    <r>
      <rPr>
        <rFont val="&quot;Helvetica Neue&quot;, Helvetica, Arial, sans-serif"/>
        <color rgb="FF1155CC"/>
        <sz val="11.0"/>
        <u/>
      </rPr>
      <t>Liangshan Yingxiong (China) (Aftermarket) (Unl).zip</t>
    </r>
  </si>
  <si>
    <r>
      <rPr>
        <rFont val="&quot;Helvetica Neue&quot;, Helvetica, Arial, sans-serif"/>
        <color rgb="FF1155CC"/>
        <sz val="11.0"/>
        <u/>
      </rPr>
      <t>Liangshan Yingxiong Zhuan (China) (Pirate).zip</t>
    </r>
  </si>
  <si>
    <r>
      <rPr>
        <rFont val="&quot;Helvetica Neue&quot;, Helvetica, Arial, sans-serif"/>
        <color rgb="FF1155CC"/>
        <sz val="11.0"/>
        <u/>
      </rPr>
      <t>Lieche Qi An (China) (Aftermarket) (Pirate).zip</t>
    </r>
  </si>
  <si>
    <r>
      <rPr>
        <rFont val="&quot;Helvetica Neue&quot;, Helvetica, Arial, sans-serif"/>
        <color rgb="FF1155CC"/>
        <sz val="11.0"/>
        <u/>
      </rPr>
      <t>Liesha Zhuluoji - Blood of Jurassic (China) (En) (Unl).zip</t>
    </r>
  </si>
  <si>
    <r>
      <rPr>
        <rFont val="&quot;Helvetica Neue&quot;, Helvetica, Arial, sans-serif"/>
        <color rgb="FF1155CC"/>
        <sz val="11.0"/>
        <u/>
      </rPr>
      <t>Life Force (USA) (Rev 1) (Virtual Console).zip</t>
    </r>
  </si>
  <si>
    <r>
      <rPr>
        <rFont val="&quot;Helvetica Neue&quot;, Helvetica, Arial, sans-serif"/>
        <color rgb="FF1155CC"/>
        <sz val="11.0"/>
        <u/>
      </rPr>
      <t>Life Force (USA).zip</t>
    </r>
  </si>
  <si>
    <r>
      <rPr>
        <rFont val="&quot;Helvetica Neue&quot;, Helvetica, Arial, sans-serif"/>
        <color rgb="FF1155CC"/>
        <sz val="11.0"/>
        <u/>
      </rPr>
      <t>Life Force - Salamander (Europe) (Virtual Console).zip</t>
    </r>
  </si>
  <si>
    <r>
      <rPr>
        <rFont val="&quot;Helvetica Neue&quot;, Helvetica, Arial, sans-serif"/>
        <color rgb="FF1155CC"/>
        <sz val="11.0"/>
        <u/>
      </rPr>
      <t>Life Force - Salamander (Europe).zip</t>
    </r>
  </si>
  <si>
    <r>
      <rPr>
        <rFont val="&quot;Helvetica Neue&quot;, Helvetica, Arial, sans-serif"/>
        <color rgb="FF1155CC"/>
        <sz val="11.0"/>
        <u/>
      </rPr>
      <t>Light Shields (World) (Aftermarket) (Unl).zip</t>
    </r>
  </si>
  <si>
    <r>
      <rPr>
        <rFont val="&quot;Helvetica Neue&quot;, Helvetica, Arial, sans-serif"/>
        <color rgb="FF1155CC"/>
        <sz val="11.0"/>
        <u/>
      </rPr>
      <t>Light from Within (World) (v1.4) (Demo) (Aftermarket) (Unl).zip</t>
    </r>
  </si>
  <si>
    <r>
      <rPr>
        <rFont val="&quot;Helvetica Neue&quot;, Helvetica, Arial, sans-serif"/>
        <color rgb="FF1155CC"/>
        <sz val="11.0"/>
        <u/>
      </rPr>
      <t>Light from Within (World) (v1.5) (Demo) (Aftermarket) (Unl).zip</t>
    </r>
  </si>
  <si>
    <r>
      <rPr>
        <rFont val="&quot;Helvetica Neue&quot;, Helvetica, Arial, sans-serif"/>
        <color rgb="FF1155CC"/>
        <sz val="11.0"/>
        <u/>
      </rPr>
      <t>Lightgun Game 2 in 1 - Cosmocop + Cyber Monster (Asia) (Ja) (Unl).zip</t>
    </r>
  </si>
  <si>
    <r>
      <rPr>
        <rFont val="&quot;Helvetica Neue&quot;, Helvetica, Arial, sans-serif"/>
        <color rgb="FF1155CC"/>
        <sz val="11.0"/>
        <u/>
      </rPr>
      <t>Lightgun Game 2 in 1 - Tough Cop + Super Tough Cop (Asia) (Ja) (Unl).zip</t>
    </r>
  </si>
  <si>
    <r>
      <rPr>
        <rFont val="&quot;Helvetica Neue&quot;, Helvetica, Arial, sans-serif"/>
        <color rgb="FF1155CC"/>
        <sz val="11.0"/>
        <u/>
      </rPr>
      <t>Lines (Russia) (Unl).zip</t>
    </r>
  </si>
  <si>
    <r>
      <rPr>
        <rFont val="&quot;Helvetica Neue&quot;, Helvetica, Arial, sans-serif"/>
        <color rgb="FF1155CC"/>
        <sz val="11.0"/>
        <u/>
      </rPr>
      <t>Lingjie Hufa - Shock (China) (Unl).zip</t>
    </r>
  </si>
  <si>
    <r>
      <rPr>
        <rFont val="&quot;Helvetica Neue&quot;, Helvetica, Arial, sans-serif"/>
        <color rgb="FF1155CC"/>
        <sz val="11.0"/>
        <u/>
      </rPr>
      <t>Linus Spacehead's Cosmic Crusade (USA) (En,Fr,De,Es) (Unl).zip</t>
    </r>
  </si>
  <si>
    <r>
      <rPr>
        <rFont val="&quot;Helvetica Neue&quot;, Helvetica, Arial, sans-serif"/>
        <color rgb="FF1155CC"/>
        <sz val="11.0"/>
        <u/>
      </rPr>
      <t>Linzexu Jinyan (China) (Unl).zip</t>
    </r>
  </si>
  <si>
    <r>
      <rPr>
        <rFont val="&quot;Helvetica Neue&quot;, Helvetica, Arial, sans-serif"/>
        <color rgb="FF1155CC"/>
        <sz val="11.0"/>
        <u/>
      </rPr>
      <t>Lion King, The (1995) (Asia) (En) (Pirate).zip</t>
    </r>
  </si>
  <si>
    <r>
      <rPr>
        <rFont val="&quot;Helvetica Neue&quot;, Helvetica, Arial, sans-serif"/>
        <color rgb="FF1155CC"/>
        <sz val="11.0"/>
        <u/>
      </rPr>
      <t>Lion King, The (Chiki-Chiki Dog) (Asia) (En) (Pirate).zip</t>
    </r>
  </si>
  <si>
    <r>
      <rPr>
        <rFont val="&quot;Helvetica Neue&quot;, Helvetica, Arial, sans-serif"/>
        <color rgb="FF1155CC"/>
        <sz val="11.0"/>
        <u/>
      </rPr>
      <t>Lion King, The (Europe).zip</t>
    </r>
  </si>
  <si>
    <r>
      <rPr>
        <rFont val="&quot;Helvetica Neue&quot;, Helvetica, Arial, sans-serif"/>
        <color rgb="FF1155CC"/>
        <sz val="11.0"/>
        <u/>
      </rPr>
      <t>Lion King 5, The - Timon &amp; Pumbaa (Asia) (En) (Pirate).zip</t>
    </r>
  </si>
  <si>
    <r>
      <rPr>
        <rFont val="&quot;Helvetica Neue&quot;, Helvetica, Arial, sans-serif"/>
        <color rgb="FF1155CC"/>
        <sz val="11.0"/>
        <u/>
      </rPr>
      <t>Lion King 6, The - Timon &amp; Pumbaa (Asia) (En) (Pirate).zip</t>
    </r>
  </si>
  <si>
    <r>
      <rPr>
        <rFont val="&quot;Helvetica Neue&quot;, Helvetica, Arial, sans-serif"/>
        <color rgb="FF1155CC"/>
        <sz val="11.0"/>
        <u/>
      </rPr>
      <t>Lion King III, The - Timon &amp; Pumbaa (Asia) (En) (Pirate).zip</t>
    </r>
  </si>
  <si>
    <r>
      <rPr>
        <rFont val="&quot;Helvetica Neue&quot;, Helvetica, Arial, sans-serif"/>
        <color rgb="FF1155CC"/>
        <sz val="11.0"/>
        <u/>
      </rPr>
      <t>Lion King Legeng, The (China) (Pirate).zip</t>
    </r>
  </si>
  <si>
    <r>
      <rPr>
        <rFont val="&quot;Helvetica Neue&quot;, Helvetica, Arial, sans-serif"/>
        <color rgb="FF1155CC"/>
        <sz val="11.0"/>
        <u/>
      </rPr>
      <t>Little Flame (World) (Demo) (Byte-Off 2020) (Aftermarket) (Unl).zip</t>
    </r>
  </si>
  <si>
    <r>
      <rPr>
        <rFont val="&quot;Helvetica Neue&quot;, Helvetica, Arial, sans-serif"/>
        <color rgb="FF1155CC"/>
        <sz val="11.0"/>
        <u/>
      </rPr>
      <t>Little League Baseball - Championship Series (USA).zip</t>
    </r>
  </si>
  <si>
    <r>
      <rPr>
        <rFont val="&quot;Helvetica Neue&quot;, Helvetica, Arial, sans-serif"/>
        <color rgb="FF1155CC"/>
        <sz val="11.0"/>
        <u/>
      </rPr>
      <t>Little Magic (Japan).zip</t>
    </r>
  </si>
  <si>
    <r>
      <rPr>
        <rFont val="&quot;Helvetica Neue&quot;, Helvetica, Arial, sans-serif"/>
        <color rgb="FF1155CC"/>
        <sz val="11.0"/>
        <u/>
      </rPr>
      <t>Little Medusa (USA) (Demo) (Aftermarket) (Unl).zip</t>
    </r>
  </si>
  <si>
    <r>
      <rPr>
        <rFont val="&quot;Helvetica Neue&quot;, Helvetica, Arial, sans-serif"/>
        <color rgb="FF1155CC"/>
        <sz val="11.0"/>
        <u/>
      </rPr>
      <t>Little Mermaid, The (Russia) (Electronica) (Pirate).zip</t>
    </r>
  </si>
  <si>
    <r>
      <rPr>
        <rFont val="&quot;Helvetica Neue&quot;, Helvetica, Arial, sans-serif"/>
        <color rgb="FF1155CC"/>
        <sz val="11.0"/>
        <u/>
      </rPr>
      <t>Little Mermaid, The (Russia) (Snake) (Pirate).zip</t>
    </r>
  </si>
  <si>
    <r>
      <rPr>
        <rFont val="&quot;Helvetica Neue&quot;, Helvetica, Arial, sans-serif"/>
        <color rgb="FF1155CC"/>
        <sz val="11.0"/>
        <u/>
      </rPr>
      <t>Little Mermaid, The (Russia) (Unknown) (Pirate).zip</t>
    </r>
  </si>
  <si>
    <r>
      <rPr>
        <rFont val="&quot;Helvetica Neue&quot;, Helvetica, Arial, sans-serif"/>
        <color rgb="FF1155CC"/>
        <sz val="11.0"/>
        <u/>
      </rPr>
      <t>Little Mermaid, The (USA).zip</t>
    </r>
  </si>
  <si>
    <r>
      <rPr>
        <rFont val="&quot;Helvetica Neue&quot;, Helvetica, Arial, sans-serif"/>
        <color rgb="FF1155CC"/>
        <sz val="11.0"/>
        <u/>
      </rPr>
      <t>Little Mermaid - Ningyo Hime (Japan) (Beta).zip</t>
    </r>
  </si>
  <si>
    <r>
      <rPr>
        <rFont val="&quot;Helvetica Neue&quot;, Helvetica, Arial, sans-serif"/>
        <color rgb="FF1155CC"/>
        <sz val="11.0"/>
        <u/>
      </rPr>
      <t>Little Mermaid - Ningyo Hime (Japan).zip</t>
    </r>
  </si>
  <si>
    <r>
      <rPr>
        <rFont val="&quot;Helvetica Neue&quot;, Helvetica, Arial, sans-serif"/>
        <color rgb="FF1155CC"/>
        <sz val="11.0"/>
        <u/>
      </rPr>
      <t>Little Nemo - The Dream Master (Europe).zip</t>
    </r>
  </si>
  <si>
    <r>
      <rPr>
        <rFont val="&quot;Helvetica Neue&quot;, Helvetica, Arial, sans-serif"/>
        <color rgb="FF1155CC"/>
        <sz val="11.0"/>
        <u/>
      </rPr>
      <t>Little Nemo - The Dream Master (USA).zip</t>
    </r>
  </si>
  <si>
    <r>
      <rPr>
        <rFont val="&quot;Helvetica Neue&quot;, Helvetica, Arial, sans-serif"/>
        <color rgb="FF1155CC"/>
        <sz val="11.0"/>
        <u/>
      </rPr>
      <t>Little Ninja Brothers (Europe).zip</t>
    </r>
  </si>
  <si>
    <r>
      <rPr>
        <rFont val="&quot;Helvetica Neue&quot;, Helvetica, Arial, sans-serif"/>
        <color rgb="FF1155CC"/>
        <sz val="11.0"/>
        <u/>
      </rPr>
      <t>Little Ninja Brothers (USA).zip</t>
    </r>
  </si>
  <si>
    <r>
      <rPr>
        <rFont val="&quot;Helvetica Neue&quot;, Helvetica, Arial, sans-serif"/>
        <color rgb="FF1155CC"/>
        <sz val="11.0"/>
        <u/>
      </rPr>
      <t>Little Red Hood (Australia) (Unl).zip</t>
    </r>
  </si>
  <si>
    <r>
      <rPr>
        <rFont val="&quot;Helvetica Neue&quot;, Helvetica, Arial, sans-serif"/>
        <color rgb="FF1155CC"/>
        <sz val="11.0"/>
        <u/>
      </rPr>
      <t>Little Red Hood - Xiao Hong Mao (Asia) (Ja) (Unl).zip</t>
    </r>
  </si>
  <si>
    <r>
      <rPr>
        <rFont val="&quot;Helvetica Neue&quot;, Helvetica, Arial, sans-serif"/>
        <color rgb="FF1155CC"/>
        <sz val="11.0"/>
        <u/>
      </rPr>
      <t>Little Samson (Europe).zip</t>
    </r>
  </si>
  <si>
    <r>
      <rPr>
        <rFont val="&quot;Helvetica Neue&quot;, Helvetica, Arial, sans-serif"/>
        <color rgb="FF1155CC"/>
        <sz val="11.0"/>
        <u/>
      </rPr>
      <t>Little Samson (USA).zip</t>
    </r>
  </si>
  <si>
    <r>
      <rPr>
        <rFont val="&quot;Helvetica Neue&quot;, Helvetica, Arial, sans-serif"/>
        <color rgb="FF1155CC"/>
        <sz val="11.0"/>
        <u/>
      </rPr>
      <t>Little Sisyphus (World) (Aftermarket) (Unl).zip</t>
    </r>
  </si>
  <si>
    <r>
      <rPr>
        <rFont val="&quot;Helvetica Neue&quot;, Helvetica, Arial, sans-serif"/>
        <color rgb="FF1155CC"/>
        <sz val="11.0"/>
        <u/>
      </rPr>
      <t>Lizard (World) (Beta) (2011) (Aftermarket) (Unl).zip</t>
    </r>
  </si>
  <si>
    <r>
      <rPr>
        <rFont val="&quot;Helvetica Neue&quot;, Helvetica, Arial, sans-serif"/>
        <color rgb="FF1155CC"/>
        <sz val="11.0"/>
        <u/>
      </rPr>
      <t>Lizard (World) (Demo) (2014-10-28) (Aftermarket) (Unl).zip</t>
    </r>
  </si>
  <si>
    <r>
      <rPr>
        <rFont val="&quot;Helvetica Neue&quot;, Helvetica, Arial, sans-serif"/>
        <color rgb="FF1155CC"/>
        <sz val="11.0"/>
        <u/>
      </rPr>
      <t>Lizard (World) (Demo) (2018-11-01) (Aftermarket) (Unl).zip</t>
    </r>
  </si>
  <si>
    <r>
      <rPr>
        <rFont val="&quot;Helvetica Neue&quot;, Helvetica, Arial, sans-serif"/>
        <color rgb="FF1155CC"/>
        <sz val="11.0"/>
        <u/>
      </rPr>
      <t>Llamagade (World) (Demo) (Byte-Off 2019) (Aftermarket) (Unl).zip</t>
    </r>
  </si>
  <si>
    <r>
      <rPr>
        <rFont val="&quot;Helvetica Neue&quot;, Helvetica, Arial, sans-serif"/>
        <color rgb="FF1155CC"/>
        <sz val="11.0"/>
        <u/>
      </rPr>
      <t>Locksmith (Asia) (En) (72 pin cart) (Unl).zip</t>
    </r>
  </si>
  <si>
    <r>
      <rPr>
        <rFont val="&quot;Helvetica Neue&quot;, Helvetica, Arial, sans-serif"/>
        <color rgb="FF1155CC"/>
        <sz val="11.0"/>
        <u/>
      </rPr>
      <t>Lode Runner (Asia) (En) (LA59) (Pirate).zip</t>
    </r>
  </si>
  <si>
    <r>
      <rPr>
        <rFont val="&quot;Helvetica Neue&quot;, Helvetica, Arial, sans-serif"/>
        <color rgb="FF1155CC"/>
        <sz val="11.0"/>
        <u/>
      </rPr>
      <t>Lode Runner (Japan) (Virtual Console).zip</t>
    </r>
  </si>
  <si>
    <r>
      <rPr>
        <rFont val="&quot;Helvetica Neue&quot;, Helvetica, Arial, sans-serif"/>
        <color rgb="FF1155CC"/>
        <sz val="11.0"/>
        <u/>
      </rPr>
      <t>Lode Runner (Japan).zip</t>
    </r>
  </si>
  <si>
    <r>
      <rPr>
        <rFont val="&quot;Helvetica Neue&quot;, Helvetica, Arial, sans-serif"/>
        <color rgb="FF1155CC"/>
        <sz val="11.0"/>
        <u/>
      </rPr>
      <t>Lode Runner (USA).zip</t>
    </r>
  </si>
  <si>
    <r>
      <rPr>
        <rFont val="&quot;Helvetica Neue&quot;, Helvetica, Arial, sans-serif"/>
        <color rgb="FF1155CC"/>
        <sz val="11.0"/>
        <u/>
      </rPr>
      <t>Lode Runner (USA, Europe) (Virtual Console).zip</t>
    </r>
  </si>
  <si>
    <r>
      <rPr>
        <rFont val="&quot;Helvetica Neue&quot;, Helvetica, Arial, sans-serif"/>
        <color rgb="FF1155CC"/>
        <sz val="11.0"/>
        <u/>
      </rPr>
      <t>Log Jammers (USA) (Demo) (Aftermarket) (Unl).zip</t>
    </r>
  </si>
  <si>
    <r>
      <rPr>
        <rFont val="&quot;Helvetica Neue&quot;, Helvetica, Arial, sans-serif"/>
        <color rgb="FF1155CC"/>
        <sz val="11.0"/>
        <u/>
      </rPr>
      <t>Lone Ranger, The (USA).zip</t>
    </r>
  </si>
  <si>
    <r>
      <rPr>
        <rFont val="&quot;Helvetica Neue&quot;, Helvetica, Arial, sans-serif"/>
        <color rgb="FF1155CC"/>
        <sz val="11.0"/>
        <u/>
      </rPr>
      <t>Long Hun (China) (Pirate).zip</t>
    </r>
  </si>
  <si>
    <r>
      <rPr>
        <rFont val="&quot;Helvetica Neue&quot;, Helvetica, Arial, sans-serif"/>
        <color rgb="FF1155CC"/>
        <sz val="11.0"/>
        <u/>
      </rPr>
      <t>Long Zhi Gu (China) (Pirate).zip</t>
    </r>
  </si>
  <si>
    <r>
      <rPr>
        <rFont val="&quot;Helvetica Neue&quot;, Helvetica, Arial, sans-serif"/>
        <color rgb="FF1155CC"/>
        <sz val="11.0"/>
        <u/>
      </rPr>
      <t>Longzhu Yingxiong (China) (Waixing) (Pirate).zip</t>
    </r>
  </si>
  <si>
    <r>
      <rPr>
        <rFont val="&quot;Helvetica Neue&quot;, Helvetica, Arial, sans-serif"/>
        <color rgb="FF1155CC"/>
        <sz val="11.0"/>
        <u/>
      </rPr>
      <t>Longzhu Z3 - Ren Zao Ren Lie Zhuan (China) (Aftermarket) (Pirate).zip</t>
    </r>
  </si>
  <si>
    <r>
      <rPr>
        <rFont val="&quot;Helvetica Neue&quot;, Helvetica, Arial, sans-serif"/>
        <color rgb="FF1155CC"/>
        <sz val="11.0"/>
        <u/>
      </rPr>
      <t>Loopz (USA).zip</t>
    </r>
  </si>
  <si>
    <r>
      <rPr>
        <rFont val="&quot;Helvetica Neue&quot;, Helvetica, Arial, sans-serif"/>
        <color rgb="FF1155CC"/>
        <sz val="11.0"/>
        <u/>
      </rPr>
      <t>Lord of King, The (Japan).zip</t>
    </r>
  </si>
  <si>
    <r>
      <rPr>
        <rFont val="&quot;Helvetica Neue&quot;, Helvetica, Arial, sans-serif"/>
        <color rgb="FF1155CC"/>
        <sz val="11.0"/>
        <u/>
      </rPr>
      <t>Lost Boys, The - Frog Bros (World) (Aftermarket) (Pirate).zip</t>
    </r>
  </si>
  <si>
    <r>
      <rPr>
        <rFont val="&quot;Helvetica Neue&quot;, Helvetica, Arial, sans-serif"/>
        <color rgb="FF1155CC"/>
        <sz val="11.0"/>
        <u/>
      </rPr>
      <t>Lost Word of Jenny - Ushinawareta Message (Japan).zip</t>
    </r>
  </si>
  <si>
    <r>
      <rPr>
        <rFont val="&quot;Helvetica Neue&quot;, Helvetica, Arial, sans-serif"/>
        <color rgb="FF1155CC"/>
        <sz val="11.0"/>
        <u/>
      </rPr>
      <t>Lost World, The - Jurassic Park (Asia) (En) (Pirate).zip</t>
    </r>
  </si>
  <si>
    <r>
      <rPr>
        <rFont val="&quot;Helvetica Neue&quot;, Helvetica, Arial, sans-serif"/>
        <color rgb="FF1155CC"/>
        <sz val="11.0"/>
        <u/>
      </rPr>
      <t>Lot Lot (Japan).zip</t>
    </r>
  </si>
  <si>
    <r>
      <rPr>
        <rFont val="&quot;Helvetica Neue&quot;, Helvetica, Arial, sans-serif"/>
        <color rgb="FF1155CC"/>
        <sz val="11.0"/>
        <u/>
      </rPr>
      <t>Love Carnival (World) (Demo) (Aftermarket) (Unl).zip</t>
    </r>
  </si>
  <si>
    <r>
      <rPr>
        <rFont val="&quot;Helvetica Neue&quot;, Helvetica, Arial, sans-serif"/>
        <color rgb="FF1155CC"/>
        <sz val="11.0"/>
        <u/>
      </rPr>
      <t>Love Recovery (World) (Aftermarket) (Unl).zip</t>
    </r>
  </si>
  <si>
    <r>
      <rPr>
        <rFont val="&quot;Helvetica Neue&quot;, Helvetica, Arial, sans-serif"/>
        <color rgb="FF1155CC"/>
        <sz val="11.0"/>
        <u/>
      </rPr>
      <t>Love Story (World) (Aftermarket) (Unl).zip</t>
    </r>
  </si>
  <si>
    <r>
      <rPr>
        <rFont val="&quot;Helvetica Neue&quot;, Helvetica, Arial, sans-serif"/>
        <color rgb="FF1155CC"/>
        <sz val="11.0"/>
        <u/>
      </rPr>
      <t>Love Story (World) (NESDev 2014) (Aftermarket) (Unl).zip</t>
    </r>
  </si>
  <si>
    <r>
      <rPr>
        <rFont val="&quot;Helvetica Neue&quot;, Helvetica, Arial, sans-serif"/>
        <color rgb="FF1155CC"/>
        <sz val="11.0"/>
        <u/>
      </rPr>
      <t>Low G Man - The Low Gravity Man (Europe).zip</t>
    </r>
  </si>
  <si>
    <r>
      <rPr>
        <rFont val="&quot;Helvetica Neue&quot;, Helvetica, Arial, sans-serif"/>
        <color rgb="FF1155CC"/>
        <sz val="11.0"/>
        <u/>
      </rPr>
      <t>Low G Man - The Low Gravity Man (USA).zip</t>
    </r>
  </si>
  <si>
    <r>
      <rPr>
        <rFont val="&quot;Helvetica Neue&quot;, Helvetica, Arial, sans-serif"/>
        <color rgb="FF1155CC"/>
        <sz val="11.0"/>
        <u/>
      </rPr>
      <t>Loxiaolong Chuanqi (The Dragon) (Asia) (En,Ar) (Unl).zip</t>
    </r>
  </si>
  <si>
    <r>
      <rPr>
        <rFont val="&quot;Helvetica Neue&quot;, Helvetica, Arial, sans-serif"/>
        <color rgb="FF1155CC"/>
        <sz val="11.0"/>
        <u/>
      </rPr>
      <t>Luanshi Sanguo (China) (Unl).zip</t>
    </r>
  </si>
  <si>
    <r>
      <rPr>
        <rFont val="&quot;Helvetica Neue&quot;, Helvetica, Arial, sans-serif"/>
        <color rgb="FF1155CC"/>
        <sz val="11.0"/>
        <u/>
      </rPr>
      <t>Lucky Penguin (USA) (Demo) (Aftermarket) (Unl).zip</t>
    </r>
  </si>
  <si>
    <r>
      <rPr>
        <rFont val="&quot;Helvetica Neue&quot;, Helvetica, Arial, sans-serif"/>
        <color rgb="FF1155CC"/>
        <sz val="11.0"/>
        <u/>
      </rPr>
      <t>Lucky Rabbit (Asia) (En) (Pirate).zip</t>
    </r>
  </si>
  <si>
    <r>
      <rPr>
        <rFont val="&quot;Helvetica Neue&quot;, Helvetica, Arial, sans-serif"/>
        <color rgb="FF1155CC"/>
        <sz val="11.0"/>
        <u/>
      </rPr>
      <t>Ludingji (China) (Aftermarket) (Unl).zip</t>
    </r>
  </si>
  <si>
    <r>
      <rPr>
        <rFont val="&quot;Helvetica Neue&quot;, Helvetica, Arial, sans-serif"/>
        <color rgb="FF1155CC"/>
        <sz val="11.0"/>
        <u/>
      </rPr>
      <t>Lunar Ball (Japan).zip</t>
    </r>
  </si>
  <si>
    <r>
      <rPr>
        <rFont val="&quot;Helvetica Neue&quot;, Helvetica, Arial, sans-serif"/>
        <color rgb="FF1155CC"/>
        <sz val="11.0"/>
        <u/>
      </rPr>
      <t>Lunar Limit (World) (Aftermarket) (Unl).zip</t>
    </r>
  </si>
  <si>
    <r>
      <rPr>
        <rFont val="&quot;Helvetica Neue&quot;, Helvetica, Arial, sans-serif"/>
        <color rgb="FF1155CC"/>
        <sz val="11.0"/>
        <u/>
      </rPr>
      <t>Lunar Limit (World) (v1.1) (Aftermarket) (Unl).zip</t>
    </r>
  </si>
  <si>
    <r>
      <rPr>
        <rFont val="&quot;Helvetica Neue&quot;, Helvetica, Arial, sans-serif"/>
        <color rgb="FF1155CC"/>
        <sz val="11.0"/>
        <u/>
      </rPr>
      <t>Lunar Pool (Europe).zip</t>
    </r>
  </si>
  <si>
    <r>
      <rPr>
        <rFont val="&quot;Helvetica Neue&quot;, Helvetica, Arial, sans-serif"/>
        <color rgb="FF1155CC"/>
        <sz val="11.0"/>
        <u/>
      </rPr>
      <t>Lunar Pool (USA).zip</t>
    </r>
  </si>
  <si>
    <r>
      <rPr>
        <rFont val="&quot;Helvetica Neue&quot;, Helvetica, Arial, sans-serif"/>
        <color rgb="FF1155CC"/>
        <sz val="11.0"/>
        <u/>
      </rPr>
      <t>Luoke Ren X (China) (Aftermarket) (Unl).zip</t>
    </r>
  </si>
  <si>
    <r>
      <rPr>
        <rFont val="&quot;Helvetica Neue&quot;, Helvetica, Arial, sans-serif"/>
        <color rgb="FF1155CC"/>
        <sz val="11.0"/>
        <u/>
      </rPr>
      <t>Luori Zhengzhan (China) (Aftermarket) (Unl).zip</t>
    </r>
  </si>
  <si>
    <r>
      <rPr>
        <rFont val="&quot;Helvetica Neue&quot;, Helvetica, Arial, sans-serif"/>
        <color rgb="FF1155CC"/>
        <sz val="11.0"/>
        <u/>
      </rPr>
      <t>Lupin Sansei - Pandora no Isan (Japan).zip</t>
    </r>
  </si>
  <si>
    <r>
      <rPr>
        <rFont val="&quot;Helvetica Neue&quot;, Helvetica, Arial, sans-serif"/>
        <color rgb="FF1155CC"/>
        <sz val="11.0"/>
        <u/>
      </rPr>
      <t>Luye Xian Zong (China) (970307) (Unl).zip</t>
    </r>
  </si>
  <si>
    <r>
      <rPr>
        <rFont val="&quot;Helvetica Neue&quot;, Helvetica, Arial, sans-serif"/>
        <color rgb="FF1155CC"/>
        <sz val="11.0"/>
        <u/>
      </rPr>
      <t>Luye Xian Zong (China) (960100549) (Unl).zip</t>
    </r>
  </si>
  <si>
    <r>
      <rPr>
        <rFont val="&quot;Helvetica Neue&quot;, Helvetica, Arial, sans-serif"/>
        <color rgb="FF1155CC"/>
        <sz val="11.0"/>
        <u/>
      </rPr>
      <t>M.C. Kids (USA) (Beta).zip</t>
    </r>
  </si>
  <si>
    <r>
      <rPr>
        <rFont val="&quot;Helvetica Neue&quot;, Helvetica, Arial, sans-serif"/>
        <color rgb="FF1155CC"/>
        <sz val="11.0"/>
        <u/>
      </rPr>
      <t>M.C. Kids (USA).zip</t>
    </r>
  </si>
  <si>
    <r>
      <rPr>
        <rFont val="&quot;Helvetica Neue&quot;, Helvetica, Arial, sans-serif"/>
        <color rgb="FF1155CC"/>
        <sz val="11.0"/>
        <u/>
      </rPr>
      <t>M.C. Mario (Asia) (En) (Pirate).zip</t>
    </r>
  </si>
  <si>
    <r>
      <rPr>
        <rFont val="&quot;Helvetica Neue&quot;, Helvetica, Arial, sans-serif"/>
        <color rgb="FF1155CC"/>
        <sz val="11.0"/>
        <u/>
      </rPr>
      <t>M.U.L.E. (USA).zip</t>
    </r>
  </si>
  <si>
    <r>
      <rPr>
        <rFont val="&quot;Helvetica Neue&quot;, Helvetica, Arial, sans-serif"/>
        <color rgb="FF1155CC"/>
        <sz val="11.0"/>
        <u/>
      </rPr>
      <t>M.U.S.C.L.E. - Tag Team Match (USA).zip</t>
    </r>
  </si>
  <si>
    <r>
      <rPr>
        <rFont val="&quot;Helvetica Neue&quot;, Helvetica, Arial, sans-serif"/>
        <color rgb="FF1155CC"/>
        <sz val="11.0"/>
        <u/>
      </rPr>
      <t>M8 Game Selectable Working Product Display (USA) (Rev B) (Kiosk).zip</t>
    </r>
  </si>
  <si>
    <r>
      <rPr>
        <rFont val="&quot;Helvetica Neue&quot;, Helvetica, Arial, sans-serif"/>
        <color rgb="FF1155CC"/>
        <sz val="11.0"/>
        <u/>
      </rPr>
      <t>M82 Game Selectable Working Product Display (Europe) (Demo) (Kiosk).zip</t>
    </r>
  </si>
  <si>
    <r>
      <rPr>
        <rFont val="&quot;Helvetica Neue&quot;, Helvetica, Arial, sans-serif"/>
        <color rgb="FF1155CC"/>
        <sz val="11.0"/>
        <u/>
      </rPr>
      <t>MK 6 (Asia) (En) (Pirate).zip</t>
    </r>
  </si>
  <si>
    <r>
      <rPr>
        <rFont val="&quot;Helvetica Neue&quot;, Helvetica, Arial, sans-serif"/>
        <color rgb="FF1155CC"/>
        <sz val="11.0"/>
        <u/>
      </rPr>
      <t>MOON8 (World) (Aftermarket) (Unl).zip</t>
    </r>
  </si>
  <si>
    <r>
      <rPr>
        <rFont val="&quot;Helvetica Neue&quot;, Helvetica, Arial, sans-serif"/>
        <color rgb="FF1155CC"/>
        <sz val="11.0"/>
        <u/>
      </rPr>
      <t>Mach Rider (Europe) (Virtual Console).zip</t>
    </r>
  </si>
  <si>
    <r>
      <rPr>
        <rFont val="&quot;Helvetica Neue&quot;, Helvetica, Arial, sans-serif"/>
        <color rgb="FF1155CC"/>
        <sz val="11.0"/>
        <u/>
      </rPr>
      <t>Mach Rider (Europe).zip</t>
    </r>
  </si>
  <si>
    <r>
      <rPr>
        <rFont val="&quot;Helvetica Neue&quot;, Helvetica, Arial, sans-serif"/>
        <color rgb="FF1155CC"/>
        <sz val="11.0"/>
        <u/>
      </rPr>
      <t>Mach Rider (Japan, USA) (En) (Rev 1) (Virtual Console).zip</t>
    </r>
  </si>
  <si>
    <r>
      <rPr>
        <rFont val="&quot;Helvetica Neue&quot;, Helvetica, Arial, sans-serif"/>
        <color rgb="FF1155CC"/>
        <sz val="11.0"/>
        <u/>
      </rPr>
      <t>Mach Rider (Japan, USA) (En) (Rev 1).zip</t>
    </r>
  </si>
  <si>
    <r>
      <rPr>
        <rFont val="&quot;Helvetica Neue&quot;, Helvetica, Arial, sans-serif"/>
        <color rgb="FF1155CC"/>
        <sz val="11.0"/>
        <u/>
      </rPr>
      <t>Mach Rider (Japan, USA) (En) (Virtual Console).zip</t>
    </r>
  </si>
  <si>
    <r>
      <rPr>
        <rFont val="&quot;Helvetica Neue&quot;, Helvetica, Arial, sans-serif"/>
        <color rgb="FF1155CC"/>
        <sz val="11.0"/>
        <u/>
      </rPr>
      <t>Mach Rider (Japan, USA) (En).zip</t>
    </r>
  </si>
  <si>
    <r>
      <rPr>
        <rFont val="&quot;Helvetica Neue&quot;, Helvetica, Arial, sans-serif"/>
        <color rgb="FF1155CC"/>
        <sz val="11.0"/>
        <u/>
      </rPr>
      <t>Machine Cave (World) (v1.15) (Aftermarket) (Unl).zip</t>
    </r>
  </si>
  <si>
    <r>
      <rPr>
        <rFont val="&quot;Helvetica Neue&quot;, Helvetica, Arial, sans-serif"/>
        <color rgb="FF1155CC"/>
        <sz val="11.0"/>
        <u/>
      </rPr>
      <t>Machine Cave (World) (v1.18b) (Aftermarket) (Unl).zip</t>
    </r>
  </si>
  <si>
    <r>
      <rPr>
        <rFont val="&quot;Helvetica Neue&quot;, Helvetica, Arial, sans-serif"/>
        <color rgb="FF1155CC"/>
        <sz val="11.0"/>
        <u/>
      </rPr>
      <t>Machine Cave (World) (v1.19) (Aftermarket) (Unl).zip</t>
    </r>
  </si>
  <si>
    <r>
      <rPr>
        <rFont val="&quot;Helvetica Neue&quot;, Helvetica, Arial, sans-serif"/>
        <color rgb="FF1155CC"/>
        <sz val="11.0"/>
        <u/>
      </rPr>
      <t>Mad City (Japan) (Beta).zip</t>
    </r>
  </si>
  <si>
    <r>
      <rPr>
        <rFont val="&quot;Helvetica Neue&quot;, Helvetica, Arial, sans-serif"/>
        <color rgb="FF1155CC"/>
        <sz val="11.0"/>
        <u/>
      </rPr>
      <t>Mad City (Japan) (Virtual Console).zip</t>
    </r>
  </si>
  <si>
    <r>
      <rPr>
        <rFont val="&quot;Helvetica Neue&quot;, Helvetica, Arial, sans-serif"/>
        <color rgb="FF1155CC"/>
        <sz val="11.0"/>
        <u/>
      </rPr>
      <t>Mad City (Japan).zip</t>
    </r>
  </si>
  <si>
    <r>
      <rPr>
        <rFont val="&quot;Helvetica Neue&quot;, Helvetica, Arial, sans-serif"/>
        <color rgb="FF1155CC"/>
        <sz val="11.0"/>
        <u/>
      </rPr>
      <t>Mad Max (USA).zip</t>
    </r>
  </si>
  <si>
    <r>
      <rPr>
        <rFont val="&quot;Helvetica Neue&quot;, Helvetica, Arial, sans-serif"/>
        <color rgb="FF1155CC"/>
        <sz val="11.0"/>
        <u/>
      </rPr>
      <t>Mad Wizard, The - A Candelabra Chronicle (World) (Beta) (2014-11-25) (Aftermarket) (Unl).zip</t>
    </r>
  </si>
  <si>
    <r>
      <rPr>
        <rFont val="&quot;Helvetica Neue&quot;, Helvetica, Arial, sans-serif"/>
        <color rgb="FF1155CC"/>
        <sz val="11.0"/>
        <u/>
      </rPr>
      <t>Mad Wizard, The - A Candelabra Chronicle (World) (Beta) (2014-12-19) (Aftermarket) (Unl).zip</t>
    </r>
  </si>
  <si>
    <r>
      <rPr>
        <rFont val="&quot;Helvetica Neue&quot;, Helvetica, Arial, sans-serif"/>
        <color rgb="FF1155CC"/>
        <sz val="11.0"/>
        <u/>
      </rPr>
      <t>Mad Wizard, The - A Candelabra Chronicle (World) (Beta) (2014-12-20) (Aftermarket) (Unl).zip</t>
    </r>
  </si>
  <si>
    <r>
      <rPr>
        <rFont val="&quot;Helvetica Neue&quot;, Helvetica, Arial, sans-serif"/>
        <color rgb="FF1155CC"/>
        <sz val="11.0"/>
        <u/>
      </rPr>
      <t>Mad Wizard, The - A Candelabra Chronicle (World) (Demo) (2015-06-15) (Aftermarket) (Unl).zip</t>
    </r>
  </si>
  <si>
    <r>
      <rPr>
        <rFont val="&quot;Helvetica Neue&quot;, Helvetica, Arial, sans-serif"/>
        <color rgb="FF1155CC"/>
        <sz val="11.0"/>
        <u/>
      </rPr>
      <t>Mad Wizard, The - A Candelabra Chronicle (World) (Robert L Bryant) (Aftermarket) (Unl).zip</t>
    </r>
  </si>
  <si>
    <r>
      <rPr>
        <rFont val="&quot;Helvetica Neue&quot;, Helvetica, Arial, sans-serif"/>
        <color rgb="FF1155CC"/>
        <sz val="11.0"/>
        <u/>
      </rPr>
      <t>Mad Wizard, The - A Candelabra Chronicle (World) (Sly Dog Studios) (Aftermarket) (Unl).zip</t>
    </r>
  </si>
  <si>
    <r>
      <rPr>
        <rFont val="&quot;Helvetica Neue&quot;, Helvetica, Arial, sans-serif"/>
        <color rgb="FF1155CC"/>
        <sz val="11.0"/>
        <u/>
      </rPr>
      <t>Madoola no Tsubasa (Japan) (Sample).zip</t>
    </r>
  </si>
  <si>
    <r>
      <rPr>
        <rFont val="&quot;Helvetica Neue&quot;, Helvetica, Arial, sans-serif"/>
        <color rgb="FF1155CC"/>
        <sz val="11.0"/>
        <u/>
      </rPr>
      <t>Madoola no Tsubasa (Japan).zip</t>
    </r>
  </si>
  <si>
    <r>
      <rPr>
        <rFont val="&quot;Helvetica Neue&quot;, Helvetica, Arial, sans-serif"/>
        <color rgb="FF1155CC"/>
        <sz val="11.0"/>
        <u/>
      </rPr>
      <t>Mafat Conspiracy, The (USA).zip</t>
    </r>
  </si>
  <si>
    <r>
      <rPr>
        <rFont val="&quot;Helvetica Neue&quot;, Helvetica, Arial, sans-serif"/>
        <color rgb="FF1155CC"/>
        <sz val="11.0"/>
        <u/>
      </rPr>
      <t>Magic Block (Asia) (En) (Mega Soft) (Unl).zip</t>
    </r>
  </si>
  <si>
    <r>
      <rPr>
        <rFont val="&quot;Helvetica Neue&quot;, Helvetica, Arial, sans-serif"/>
        <color rgb="FF1155CC"/>
        <sz val="11.0"/>
        <u/>
      </rPr>
      <t>Magic Bubble (Asia) (En) (Unl).zip</t>
    </r>
  </si>
  <si>
    <r>
      <rPr>
        <rFont val="&quot;Helvetica Neue&quot;, Helvetica, Arial, sans-serif"/>
        <color rgb="FF1155CC"/>
        <sz val="11.0"/>
        <u/>
      </rPr>
      <t>Magic Candle, The (Japan).zip</t>
    </r>
  </si>
  <si>
    <r>
      <rPr>
        <rFont val="&quot;Helvetica Neue&quot;, Helvetica, Arial, sans-serif"/>
        <color rgb="FF1155CC"/>
        <sz val="11.0"/>
        <u/>
      </rPr>
      <t>Magic Carpet 1001 (Europe, Asia) (En) (Unl).zip</t>
    </r>
  </si>
  <si>
    <r>
      <rPr>
        <rFont val="&quot;Helvetica Neue&quot;, Helvetica, Arial, sans-serif"/>
        <color rgb="FF1155CC"/>
        <sz val="11.0"/>
        <u/>
      </rPr>
      <t>Magic Carpet 1001 (USA) (Unl).zip</t>
    </r>
  </si>
  <si>
    <r>
      <rPr>
        <rFont val="&quot;Helvetica Neue&quot;, Helvetica, Arial, sans-serif"/>
        <color rgb="FF1155CC"/>
        <sz val="11.0"/>
        <u/>
      </rPr>
      <t>Magic Cube (Asia) (En) (72 pin cart) (Unl).zip</t>
    </r>
  </si>
  <si>
    <r>
      <rPr>
        <rFont val="&quot;Helvetica Neue&quot;, Helvetica, Arial, sans-serif"/>
        <color rgb="FF1155CC"/>
        <sz val="11.0"/>
        <u/>
      </rPr>
      <t>Magic Darts (Japan).zip</t>
    </r>
  </si>
  <si>
    <r>
      <rPr>
        <rFont val="&quot;Helvetica Neue&quot;, Helvetica, Arial, sans-serif"/>
        <color rgb="FF1155CC"/>
        <sz val="11.0"/>
        <u/>
      </rPr>
      <t>Magic Darts (USA).zip</t>
    </r>
  </si>
  <si>
    <r>
      <rPr>
        <rFont val="&quot;Helvetica Neue&quot;, Helvetica, Arial, sans-serif"/>
        <color rgb="FF1155CC"/>
        <sz val="11.0"/>
        <u/>
      </rPr>
      <t>Magic Dragon (Asia) (En) (Pirate).zip</t>
    </r>
  </si>
  <si>
    <r>
      <rPr>
        <rFont val="&quot;Helvetica Neue&quot;, Helvetica, Arial, sans-serif"/>
        <color rgb="FF1155CC"/>
        <sz val="11.0"/>
        <u/>
      </rPr>
      <t>Magic Floor (World) (Aftermarket) (Unl).zip</t>
    </r>
  </si>
  <si>
    <r>
      <rPr>
        <rFont val="&quot;Helvetica Neue&quot;, Helvetica, Arial, sans-serif"/>
        <color rgb="FF1155CC"/>
        <sz val="11.0"/>
        <u/>
      </rPr>
      <t>Magic Giral (Meinu Quan) (Asia) (Unl).zip</t>
    </r>
  </si>
  <si>
    <r>
      <rPr>
        <rFont val="&quot;Helvetica Neue&quot;, Helvetica, Arial, sans-serif"/>
        <color rgb="FF1155CC"/>
        <sz val="11.0"/>
        <u/>
      </rPr>
      <t>Magic Jewelry (Asia) (En) (Unl).zip</t>
    </r>
  </si>
  <si>
    <r>
      <rPr>
        <rFont val="&quot;Helvetica Neue&quot;, Helvetica, Arial, sans-serif"/>
        <color rgb="FF1155CC"/>
        <sz val="11.0"/>
        <u/>
      </rPr>
      <t>Magic Jewelry II (Asia) (En) (Unl).zip</t>
    </r>
  </si>
  <si>
    <r>
      <rPr>
        <rFont val="&quot;Helvetica Neue&quot;, Helvetica, Arial, sans-serif"/>
        <color rgb="FF1155CC"/>
        <sz val="11.0"/>
        <u/>
      </rPr>
      <t>Magic John (Japan).zip</t>
    </r>
  </si>
  <si>
    <r>
      <rPr>
        <rFont val="&quot;Helvetica Neue&quot;, Helvetica, Arial, sans-serif"/>
        <color rgb="FF1155CC"/>
        <sz val="11.0"/>
        <u/>
      </rPr>
      <t>Magic Johnson's Fast Break (USA).zip</t>
    </r>
  </si>
  <si>
    <r>
      <rPr>
        <rFont val="&quot;Helvetica Neue&quot;, Helvetica, Arial, sans-serif"/>
        <color rgb="FF1155CC"/>
        <sz val="11.0"/>
        <u/>
      </rPr>
      <t>Magic Kid Googoo (Korea) (En) (Unl).zip</t>
    </r>
  </si>
  <si>
    <r>
      <rPr>
        <rFont val="&quot;Helvetica Neue&quot;, Helvetica, Arial, sans-serif"/>
        <color rgb="FF1155CC"/>
        <sz val="11.0"/>
        <u/>
      </rPr>
      <t>Magical Doropie (Asia) (Ja) (M-D2) (Pirate).zip</t>
    </r>
  </si>
  <si>
    <r>
      <rPr>
        <rFont val="&quot;Helvetica Neue&quot;, Helvetica, Arial, sans-serif"/>
        <color rgb="FF1155CC"/>
        <sz val="11.0"/>
        <u/>
      </rPr>
      <t>Magical Kid's Doropie (Japan) (Beta).zip</t>
    </r>
  </si>
  <si>
    <r>
      <rPr>
        <rFont val="&quot;Helvetica Neue&quot;, Helvetica, Arial, sans-serif"/>
        <color rgb="FF1155CC"/>
        <sz val="11.0"/>
        <u/>
      </rPr>
      <t>Magical Kid's Doropie (Japan).zip</t>
    </r>
  </si>
  <si>
    <r>
      <rPr>
        <rFont val="&quot;Helvetica Neue&quot;, Helvetica, Arial, sans-serif"/>
        <color rgb="FF1155CC"/>
        <sz val="11.0"/>
        <u/>
      </rPr>
      <t>Magical Mathematics (Asia) (En) (NTSC) (Unl).zip</t>
    </r>
  </si>
  <si>
    <r>
      <rPr>
        <rFont val="&quot;Helvetica Neue&quot;, Helvetica, Arial, sans-serif"/>
        <color rgb="FF1155CC"/>
        <sz val="11.0"/>
        <u/>
      </rPr>
      <t>Magical Mathematics (Asia) (Ja) (PAL) (Unl).zip</t>
    </r>
  </si>
  <si>
    <r>
      <rPr>
        <rFont val="&quot;Helvetica Neue&quot;, Helvetica, Arial, sans-serif"/>
        <color rgb="FF1155CC"/>
        <sz val="11.0"/>
        <u/>
      </rPr>
      <t>Magical Taruruuto-kun - Fantastic World!! (Japan) (Rev 1).zip</t>
    </r>
  </si>
  <si>
    <r>
      <rPr>
        <rFont val="&quot;Helvetica Neue&quot;, Helvetica, Arial, sans-serif"/>
        <color rgb="FF1155CC"/>
        <sz val="11.0"/>
        <u/>
      </rPr>
      <t>Magical Taruruuto-kun - Fantastic World!! (Japan).zip</t>
    </r>
  </si>
  <si>
    <r>
      <rPr>
        <rFont val="&quot;Helvetica Neue&quot;, Helvetica, Arial, sans-serif"/>
        <color rgb="FF1155CC"/>
        <sz val="11.0"/>
        <u/>
      </rPr>
      <t>Magical Taruruuto-kun 2 - Mahou Daibouken (Japan).zip</t>
    </r>
  </si>
  <si>
    <r>
      <rPr>
        <rFont val="&quot;Helvetica Neue&quot;, Helvetica, Arial, sans-serif"/>
        <color rgb="FF1155CC"/>
        <sz val="11.0"/>
        <u/>
      </rPr>
      <t>Magician (USA) (Beta 1) (1990-03-02).zip</t>
    </r>
  </si>
  <si>
    <r>
      <rPr>
        <rFont val="&quot;Helvetica Neue&quot;, Helvetica, Arial, sans-serif"/>
        <color rgb="FF1155CC"/>
        <sz val="11.0"/>
        <u/>
      </rPr>
      <t>Magician (USA) (Beta 2).zip</t>
    </r>
  </si>
  <si>
    <r>
      <rPr>
        <rFont val="&quot;Helvetica Neue&quot;, Helvetica, Arial, sans-serif"/>
        <color rgb="FF1155CC"/>
        <sz val="11.0"/>
        <u/>
      </rPr>
      <t>Magician (USA) (Beta 3).zip</t>
    </r>
  </si>
  <si>
    <r>
      <rPr>
        <rFont val="&quot;Helvetica Neue&quot;, Helvetica, Arial, sans-serif"/>
        <color rgb="FF1155CC"/>
        <sz val="11.0"/>
        <u/>
      </rPr>
      <t>Magician (USA).zip</t>
    </r>
  </si>
  <si>
    <r>
      <rPr>
        <rFont val="&quot;Helvetica Neue&quot;, Helvetica, Arial, sans-serif"/>
        <color rgb="FF1155CC"/>
        <sz val="11.0"/>
        <u/>
      </rPr>
      <t>Magic of Scheherazade, The (USA).zip</t>
    </r>
  </si>
  <si>
    <r>
      <rPr>
        <rFont val="&quot;Helvetica Neue&quot;, Helvetica, Arial, sans-serif"/>
        <color rgb="FF1155CC"/>
        <sz val="11.0"/>
        <u/>
      </rPr>
      <t>Magmax (Japan).zip</t>
    </r>
  </si>
  <si>
    <r>
      <rPr>
        <rFont val="&quot;Helvetica Neue&quot;, Helvetica, Arial, sans-serif"/>
        <color rgb="FF1155CC"/>
        <sz val="11.0"/>
        <u/>
      </rPr>
      <t>Magmax (USA).zip</t>
    </r>
  </si>
  <si>
    <r>
      <rPr>
        <rFont val="&quot;Helvetica Neue&quot;, Helvetica, Arial, sans-serif"/>
        <color rgb="FF1155CC"/>
        <sz val="11.0"/>
        <u/>
      </rPr>
      <t>Magnetizer (World) (Proto) (2023-03-24) (Aftermarket) (Unl).zip</t>
    </r>
  </si>
  <si>
    <r>
      <rPr>
        <rFont val="&quot;Helvetica Neue&quot;, Helvetica, Arial, sans-serif"/>
        <color rgb="FF1155CC"/>
        <sz val="11.0"/>
        <u/>
      </rPr>
      <t>Magnetizer (World) (Proto) (2023-03-31) (Aftermarket) (Unl).zip</t>
    </r>
  </si>
  <si>
    <r>
      <rPr>
        <rFont val="&quot;Helvetica Neue&quot;, Helvetica, Arial, sans-serif"/>
        <color rgb="FF1155CC"/>
        <sz val="11.0"/>
        <u/>
      </rPr>
      <t>Magnetizer (World) (Proto) (2023-04-03) (Aftermarket) (Unl).zip</t>
    </r>
  </si>
  <si>
    <r>
      <rPr>
        <rFont val="&quot;Helvetica Neue&quot;, Helvetica, Arial, sans-serif"/>
        <color rgb="FF1155CC"/>
        <sz val="11.0"/>
        <u/>
      </rPr>
      <t>Magnetizer (World) (Proto) (2023-04-04) (Aftermarket) (Unl).zip</t>
    </r>
  </si>
  <si>
    <r>
      <rPr>
        <rFont val="&quot;Helvetica Neue&quot;, Helvetica, Arial, sans-serif"/>
        <color rgb="FF1155CC"/>
        <sz val="11.0"/>
        <u/>
      </rPr>
      <t>Magnetizer (World) (Proto) (2023-04-23) (Aftermarket) (Unl).zip</t>
    </r>
  </si>
  <si>
    <r>
      <rPr>
        <rFont val="&quot;Helvetica Neue&quot;, Helvetica, Arial, sans-serif"/>
        <color rgb="FF1155CC"/>
        <sz val="11.0"/>
        <u/>
      </rPr>
      <t>Magnilo Case, The (World) (Demo) (2020-09-15) (Aftermarket) (Unl).zip</t>
    </r>
  </si>
  <si>
    <r>
      <rPr>
        <rFont val="&quot;Helvetica Neue&quot;, Helvetica, Arial, sans-serif"/>
        <color rgb="FF1155CC"/>
        <sz val="11.0"/>
        <u/>
      </rPr>
      <t>Magnilo Case, The (World) (Demo) (2020-09-19) (Byte-Off 2020) (Aftermarket) (Unl).zip</t>
    </r>
  </si>
  <si>
    <r>
      <rPr>
        <rFont val="&quot;Helvetica Neue&quot;, Helvetica, Arial, sans-serif"/>
        <color rgb="FF1155CC"/>
        <sz val="11.0"/>
        <u/>
      </rPr>
      <t>Magnilo Case, The (World) (Digital Version) (Aftermarket) (Unl).zip</t>
    </r>
  </si>
  <si>
    <r>
      <rPr>
        <rFont val="&quot;Helvetica Neue&quot;, Helvetica, Arial, sans-serif"/>
        <color rgb="FF1155CC"/>
        <sz val="11.0"/>
        <u/>
      </rPr>
      <t>Magnilo Case, The (World) (v1.1) (Digital Version) (Aftermarket) (Unl).zip</t>
    </r>
  </si>
  <si>
    <r>
      <rPr>
        <rFont val="&quot;Helvetica Neue&quot;, Helvetica, Arial, sans-serif"/>
        <color rgb="FF1155CC"/>
        <sz val="11.0"/>
        <u/>
      </rPr>
      <t>Magnilo Case, The (World) (v2.0) (Demo) (Digital Version) (Aftermarket) (Unl).zip</t>
    </r>
  </si>
  <si>
    <r>
      <rPr>
        <rFont val="&quot;Helvetica Neue&quot;, Helvetica, Arial, sans-serif"/>
        <color rgb="FF1155CC"/>
        <sz val="11.0"/>
        <u/>
      </rPr>
      <t>Magnilo Case, The (World) (v5.0) (Demo) (Aftermarket) (Unl).zip</t>
    </r>
  </si>
  <si>
    <r>
      <rPr>
        <rFont val="&quot;Helvetica Neue&quot;, Helvetica, Arial, sans-serif"/>
        <color rgb="FF1155CC"/>
        <sz val="11.0"/>
        <u/>
      </rPr>
      <t>Magnum Kikiippatsu - Empire City - 1931 (Japan).zip</t>
    </r>
  </si>
  <si>
    <r>
      <rPr>
        <rFont val="&quot;Helvetica Neue&quot;, Helvetica, Arial, sans-serif"/>
        <color rgb="FF1155CC"/>
        <sz val="11.0"/>
        <u/>
      </rPr>
      <t>Maharaja (Japan).zip</t>
    </r>
  </si>
  <si>
    <r>
      <rPr>
        <rFont val="&quot;Helvetica Neue&quot;, Helvetica, Arial, sans-serif"/>
        <color rgb="FF1155CC"/>
        <sz val="11.0"/>
        <u/>
      </rPr>
      <t>Mahjang Companion (Asia) (Ja) (Sachen) (Unl).zip</t>
    </r>
  </si>
  <si>
    <r>
      <rPr>
        <rFont val="&quot;Helvetica Neue&quot;, Helvetica, Arial, sans-serif"/>
        <color rgb="FF1155CC"/>
        <sz val="11.0"/>
        <u/>
      </rPr>
      <t>Mahjang Companion (Japan) (Hacker) (SA-002 3011 PCB) (Unl).zip</t>
    </r>
  </si>
  <si>
    <r>
      <rPr>
        <rFont val="&quot;Helvetica Neue&quot;, Helvetica, Arial, sans-serif"/>
        <color rgb="FF1155CC"/>
        <sz val="11.0"/>
        <u/>
      </rPr>
      <t>Mahjang Companion (Japan) (Hacker) (SA-016 PCB) (Unl).zip</t>
    </r>
  </si>
  <si>
    <r>
      <rPr>
        <rFont val="&quot;Helvetica Neue&quot;, Helvetica, Arial, sans-serif"/>
        <color rgb="FF1155CC"/>
        <sz val="11.0"/>
        <u/>
      </rPr>
      <t>Mahjong (Asia) (Ja) (Pirate).zip</t>
    </r>
  </si>
  <si>
    <r>
      <rPr>
        <rFont val="&quot;Helvetica Neue&quot;, Helvetica, Arial, sans-serif"/>
        <color rgb="FF1155CC"/>
        <sz val="11.0"/>
        <u/>
      </rPr>
      <t>Mahjong (Japan) (Rev 1).zip</t>
    </r>
  </si>
  <si>
    <r>
      <rPr>
        <rFont val="&quot;Helvetica Neue&quot;, Helvetica, Arial, sans-serif"/>
        <color rgb="FF1155CC"/>
        <sz val="11.0"/>
        <u/>
      </rPr>
      <t>Mahjong (Japan) (Rev 2) (GameCube Edition).zip</t>
    </r>
  </si>
  <si>
    <r>
      <rPr>
        <rFont val="&quot;Helvetica Neue&quot;, Helvetica, Arial, sans-serif"/>
        <color rgb="FF1155CC"/>
        <sz val="11.0"/>
        <u/>
      </rPr>
      <t>Mahjong (Japan) (Rev 2).zip</t>
    </r>
  </si>
  <si>
    <r>
      <rPr>
        <rFont val="&quot;Helvetica Neue&quot;, Helvetica, Arial, sans-serif"/>
        <color rgb="FF1155CC"/>
        <sz val="11.0"/>
        <u/>
      </rPr>
      <t>Mahjong (Japan).zip</t>
    </r>
  </si>
  <si>
    <r>
      <rPr>
        <rFont val="&quot;Helvetica Neue&quot;, Helvetica, Arial, sans-serif"/>
        <color rgb="FF1155CC"/>
        <sz val="11.0"/>
        <u/>
      </rPr>
      <t>Mahjong Academy (Asia) (Ja) (Unl).zip</t>
    </r>
  </si>
  <si>
    <r>
      <rPr>
        <rFont val="&quot;Helvetica Neue&quot;, Helvetica, Arial, sans-serif"/>
        <color rgb="FF1155CC"/>
        <sz val="11.0"/>
        <u/>
      </rPr>
      <t>Mahjong Block (Asia) (Super Mega) (Unl).zip</t>
    </r>
  </si>
  <si>
    <r>
      <rPr>
        <rFont val="&quot;Helvetica Neue&quot;, Helvetica, Arial, sans-serif"/>
        <color rgb="FF1155CC"/>
        <sz val="11.0"/>
        <u/>
      </rPr>
      <t>Mahjong Block (Asia) (TXC) (Unl).zip</t>
    </r>
  </si>
  <si>
    <r>
      <rPr>
        <rFont val="&quot;Helvetica Neue&quot;, Helvetica, Arial, sans-serif"/>
        <color rgb="FF1155CC"/>
        <sz val="11.0"/>
        <u/>
      </rPr>
      <t>Mahjong Club Nagatachou - Sousaisen (Japan).zip</t>
    </r>
  </si>
  <si>
    <r>
      <rPr>
        <rFont val="&quot;Helvetica Neue&quot;, Helvetica, Arial, sans-serif"/>
        <color rgb="FF1155CC"/>
        <sz val="11.0"/>
        <u/>
      </rPr>
      <t>Mahjong RPG Dora Dora Dora (Japan).zip</t>
    </r>
  </si>
  <si>
    <r>
      <rPr>
        <rFont val="&quot;Helvetica Neue&quot;, Helvetica, Arial, sans-serif"/>
        <color rgb="FF1155CC"/>
        <sz val="11.0"/>
        <u/>
      </rPr>
      <t>Mahjong Samit - Kabukicho Hen (Japan) (Unl).zip</t>
    </r>
  </si>
  <si>
    <r>
      <rPr>
        <rFont val="&quot;Helvetica Neue&quot;, Helvetica, Arial, sans-serif"/>
        <color rgb="FF1155CC"/>
        <sz val="11.0"/>
        <u/>
      </rPr>
      <t>Mahjong Taikai (Japan).zip</t>
    </r>
  </si>
  <si>
    <r>
      <rPr>
        <rFont val="&quot;Helvetica Neue&quot;, Helvetica, Arial, sans-serif"/>
        <color rgb="FF1155CC"/>
        <sz val="11.0"/>
        <u/>
      </rPr>
      <t>Mahjong Taisen (Japan).zip</t>
    </r>
  </si>
  <si>
    <r>
      <rPr>
        <rFont val="&quot;Helvetica Neue&quot;, Helvetica, Arial, sans-serif"/>
        <color rgb="FF1155CC"/>
        <sz val="11.0"/>
        <u/>
      </rPr>
      <t>Mahjong Trap (Asia) (Ja) (Unl).zip</t>
    </r>
  </si>
  <si>
    <r>
      <rPr>
        <rFont val="&quot;Helvetica Neue&quot;, Helvetica, Arial, sans-serif"/>
        <color rgb="FF1155CC"/>
        <sz val="11.0"/>
        <u/>
      </rPr>
      <t>Mahjong World, The (Asia) (Ja) (60 pin cart) (Unl).zip</t>
    </r>
  </si>
  <si>
    <r>
      <rPr>
        <rFont val="&quot;Helvetica Neue&quot;, Helvetica, Arial, sans-serif"/>
        <color rgb="FF1155CC"/>
        <sz val="11.0"/>
        <u/>
      </rPr>
      <t>Mahjong World, The (Asia) (Ja) (72 pin cart) (Unl).zip</t>
    </r>
  </si>
  <si>
    <r>
      <rPr>
        <rFont val="&quot;Helvetica Neue&quot;, Helvetica, Arial, sans-serif"/>
        <color rgb="FF1155CC"/>
        <sz val="11.0"/>
        <u/>
      </rPr>
      <t>Mahou no Princess Minky Momo - Remember Dream (Japan).zip</t>
    </r>
  </si>
  <si>
    <r>
      <rPr>
        <rFont val="&quot;Helvetica Neue&quot;, Helvetica, Arial, sans-serif"/>
        <color rgb="FF1155CC"/>
        <sz val="11.0"/>
        <u/>
      </rPr>
      <t>Maile Penguin's Christmas Card Adventure (World) (Aftermarket) (Unl).zip</t>
    </r>
  </si>
  <si>
    <r>
      <rPr>
        <rFont val="&quot;Helvetica Neue&quot;, Helvetica, Arial, sans-serif"/>
        <color rgb="FF1155CC"/>
        <sz val="11.0"/>
        <u/>
      </rPr>
      <t>Maison Ikkoku (Japan).zip</t>
    </r>
  </si>
  <si>
    <r>
      <rPr>
        <rFont val="&quot;Helvetica Neue&quot;, Helvetica, Arial, sans-serif"/>
        <color rgb="FF1155CC"/>
        <sz val="11.0"/>
        <u/>
      </rPr>
      <t>Majaventure - Mahjong Senki (Japan).zip</t>
    </r>
  </si>
  <si>
    <r>
      <rPr>
        <rFont val="&quot;Helvetica Neue&quot;, Helvetica, Arial, sans-serif"/>
        <color rgb="FF1155CC"/>
        <sz val="11.0"/>
        <u/>
      </rPr>
      <t>Major League (Japan).zip</t>
    </r>
  </si>
  <si>
    <r>
      <rPr>
        <rFont val="&quot;Helvetica Neue&quot;, Helvetica, Arial, sans-serif"/>
        <color rgb="FF1155CC"/>
        <sz val="11.0"/>
        <u/>
      </rPr>
      <t>Major League Baseball (USA) (Rev 1).zip</t>
    </r>
  </si>
  <si>
    <r>
      <rPr>
        <rFont val="&quot;Helvetica Neue&quot;, Helvetica, Arial, sans-serif"/>
        <color rgb="FF1155CC"/>
        <sz val="11.0"/>
        <u/>
      </rPr>
      <t>Major League Baseball (USA).zip</t>
    </r>
  </si>
  <si>
    <r>
      <rPr>
        <rFont val="&quot;Helvetica Neue&quot;, Helvetica, Arial, sans-serif"/>
        <color rgb="FF1155CC"/>
        <sz val="11.0"/>
        <u/>
      </rPr>
      <t>Majou Densetsu II - Daimashikyou Galious (Japan).zip</t>
    </r>
  </si>
  <si>
    <r>
      <rPr>
        <rFont val="&quot;Helvetica Neue&quot;, Helvetica, Arial, sans-serif"/>
        <color rgb="FF1155CC"/>
        <sz val="11.0"/>
        <u/>
      </rPr>
      <t>Makai Island (USA) (NintendoAge) (Aftermarket) (Pirate).zip</t>
    </r>
  </si>
  <si>
    <r>
      <rPr>
        <rFont val="&quot;Helvetica Neue&quot;, Helvetica, Arial, sans-serif"/>
        <color rgb="FF1155CC"/>
        <sz val="11.0"/>
        <u/>
      </rPr>
      <t>Makai Island (USA) (Proto).zip</t>
    </r>
  </si>
  <si>
    <r>
      <rPr>
        <rFont val="&quot;Helvetica Neue&quot;, Helvetica, Arial, sans-serif"/>
        <color rgb="FF1155CC"/>
        <sz val="11.0"/>
        <u/>
      </rPr>
      <t>Makaimura (Japan).zip</t>
    </r>
  </si>
  <si>
    <r>
      <rPr>
        <rFont val="&quot;Helvetica Neue&quot;, Helvetica, Arial, sans-serif"/>
        <color rgb="FF1155CC"/>
        <sz val="11.0"/>
        <u/>
      </rPr>
      <t>Malen'kaya Rusalochka (Russia) (Pirate).zip</t>
    </r>
  </si>
  <si>
    <r>
      <rPr>
        <rFont val="&quot;Helvetica Neue&quot;, Helvetica, Arial, sans-serif"/>
        <color rgb="FF1155CC"/>
        <sz val="11.0"/>
        <u/>
      </rPr>
      <t>Mali &amp; Lugi Fighting 2 (Asia) (Ja) (Pirate).zip</t>
    </r>
  </si>
  <si>
    <r>
      <rPr>
        <rFont val="&quot;Helvetica Neue&quot;, Helvetica, Arial, sans-serif"/>
        <color rgb="FF1155CC"/>
        <sz val="11.0"/>
        <u/>
      </rPr>
      <t>Mali Boss (Asia) (Ja) (Pirate).zip</t>
    </r>
  </si>
  <si>
    <r>
      <rPr>
        <rFont val="&quot;Helvetica Neue&quot;, Helvetica, Arial, sans-serif"/>
        <color rgb="FF1155CC"/>
        <sz val="11.0"/>
        <u/>
      </rPr>
      <t>Mali Jiazu 7-in-1 (Asia) (Pirate).zip</t>
    </r>
  </si>
  <si>
    <r>
      <rPr>
        <rFont val="&quot;Helvetica Neue&quot;, Helvetica, Arial, sans-serif"/>
        <color rgb="FF1155CC"/>
        <sz val="11.0"/>
        <u/>
      </rPr>
      <t>Mancelona Tarnation (World) (vA.4.2) (Demo) (Aftermarket) (Unl).zip</t>
    </r>
  </si>
  <si>
    <r>
      <rPr>
        <rFont val="&quot;Helvetica Neue&quot;, Helvetica, Arial, sans-serif"/>
        <color rgb="FF1155CC"/>
        <sz val="11.0"/>
        <u/>
      </rPr>
      <t>Mancelona Tarnation (World) (vA.4.3) (Demo) (Aftermarket) (Unl).zip</t>
    </r>
  </si>
  <si>
    <r>
      <rPr>
        <rFont val="&quot;Helvetica Neue&quot;, Helvetica, Arial, sans-serif"/>
        <color rgb="FF1155CC"/>
        <sz val="11.0"/>
        <u/>
      </rPr>
      <t>Mandelbrot Set (World) (Aftermarket) (Unl).zip</t>
    </r>
  </si>
  <si>
    <r>
      <rPr>
        <rFont val="&quot;Helvetica Neue&quot;, Helvetica, Arial, sans-serif"/>
        <color rgb="FF1155CC"/>
        <sz val="11.0"/>
        <u/>
      </rPr>
      <t>Maniac Mansion (Europe).zip</t>
    </r>
  </si>
  <si>
    <r>
      <rPr>
        <rFont val="&quot;Helvetica Neue&quot;, Helvetica, Arial, sans-serif"/>
        <color rgb="FF1155CC"/>
        <sz val="11.0"/>
        <u/>
      </rPr>
      <t>Maniac Mansion (France).zip</t>
    </r>
  </si>
  <si>
    <r>
      <rPr>
        <rFont val="&quot;Helvetica Neue&quot;, Helvetica, Arial, sans-serif"/>
        <color rgb="FF1155CC"/>
        <sz val="11.0"/>
        <u/>
      </rPr>
      <t>Maniac Mansion (Germany).zip</t>
    </r>
  </si>
  <si>
    <r>
      <rPr>
        <rFont val="&quot;Helvetica Neue&quot;, Helvetica, Arial, sans-serif"/>
        <color rgb="FF1155CC"/>
        <sz val="11.0"/>
        <u/>
      </rPr>
      <t>Maniac Mansion (Italy).zip</t>
    </r>
  </si>
  <si>
    <r>
      <rPr>
        <rFont val="&quot;Helvetica Neue&quot;, Helvetica, Arial, sans-serif"/>
        <color rgb="FF1155CC"/>
        <sz val="11.0"/>
        <u/>
      </rPr>
      <t>Maniac Mansion (Japan).zip</t>
    </r>
  </si>
  <si>
    <r>
      <rPr>
        <rFont val="&quot;Helvetica Neue&quot;, Helvetica, Arial, sans-serif"/>
        <color rgb="FF1155CC"/>
        <sz val="11.0"/>
        <u/>
      </rPr>
      <t>Maniac Mansion (Spain).zip</t>
    </r>
  </si>
  <si>
    <r>
      <rPr>
        <rFont val="&quot;Helvetica Neue&quot;, Helvetica, Arial, sans-serif"/>
        <color rgb="FF1155CC"/>
        <sz val="11.0"/>
        <u/>
      </rPr>
      <t>Maniac Mansion (Sweden).zip</t>
    </r>
  </si>
  <si>
    <r>
      <rPr>
        <rFont val="&quot;Helvetica Neue&quot;, Helvetica, Arial, sans-serif"/>
        <color rgb="FF1155CC"/>
        <sz val="11.0"/>
        <u/>
      </rPr>
      <t>Maniac Mansion (USA) (Beta).zip</t>
    </r>
  </si>
  <si>
    <r>
      <rPr>
        <rFont val="&quot;Helvetica Neue&quot;, Helvetica, Arial, sans-serif"/>
        <color rgb="FF1155CC"/>
        <sz val="11.0"/>
        <u/>
      </rPr>
      <t>Maniac Mansion (USA).zip</t>
    </r>
  </si>
  <si>
    <r>
      <rPr>
        <rFont val="&quot;Helvetica Neue&quot;, Helvetica, Arial, sans-serif"/>
        <color rgb="FF1155CC"/>
        <sz val="11.0"/>
        <u/>
      </rPr>
      <t>Manoir des Zombies, Le (World) (Demo) (2022-08-27) (Byte-Off 2022) (Aftermarket) (Unl).zip</t>
    </r>
  </si>
  <si>
    <r>
      <rPr>
        <rFont val="&quot;Helvetica Neue&quot;, Helvetica, Arial, sans-serif"/>
        <color rgb="FF1155CC"/>
        <sz val="11.0"/>
        <u/>
      </rPr>
      <t>Manoir des Zombies, Le (World) (Demo) (2022-09-16) (Aftermarket) (Unl).zip</t>
    </r>
  </si>
  <si>
    <r>
      <rPr>
        <rFont val="&quot;Helvetica Neue&quot;, Helvetica, Arial, sans-serif"/>
        <color rgb="FF1155CC"/>
        <sz val="11.0"/>
        <u/>
      </rPr>
      <t>Mappy (Asia) (En) (LA22) (Pirate).zip</t>
    </r>
  </si>
  <si>
    <r>
      <rPr>
        <rFont val="&quot;Helvetica Neue&quot;, Helvetica, Arial, sans-serif"/>
        <color rgb="FF1155CC"/>
        <sz val="11.0"/>
        <u/>
      </rPr>
      <t>Mappy (Japan).zip</t>
    </r>
  </si>
  <si>
    <r>
      <rPr>
        <rFont val="&quot;Helvetica Neue&quot;, Helvetica, Arial, sans-serif"/>
        <color rgb="FF1155CC"/>
        <sz val="11.0"/>
        <u/>
      </rPr>
      <t>Mappy (World) (Namcot Collection, Namco Museum Archives Vol 1).zip</t>
    </r>
  </si>
  <si>
    <r>
      <rPr>
        <rFont val="&quot;Helvetica Neue&quot;, Helvetica, Arial, sans-serif"/>
        <color rgb="FF1155CC"/>
        <sz val="11.0"/>
        <u/>
      </rPr>
      <t>Mappy-Land (Japan).zip</t>
    </r>
  </si>
  <si>
    <r>
      <rPr>
        <rFont val="&quot;Helvetica Neue&quot;, Helvetica, Arial, sans-serif"/>
        <color rgb="FF1155CC"/>
        <sz val="11.0"/>
        <u/>
      </rPr>
      <t>Mappy-Land (USA).zip</t>
    </r>
  </si>
  <si>
    <r>
      <rPr>
        <rFont val="&quot;Helvetica Neue&quot;, Helvetica, Arial, sans-serif"/>
        <color rgb="FF1155CC"/>
        <sz val="11.0"/>
        <u/>
      </rPr>
      <t>Mappy-Land (USA, Europe) (Namco Museum Archives Vol 2).zip</t>
    </r>
  </si>
  <si>
    <r>
      <rPr>
        <rFont val="&quot;Helvetica Neue&quot;, Helvetica, Arial, sans-serif"/>
        <color rgb="FF1155CC"/>
        <sz val="11.0"/>
        <u/>
      </rPr>
      <t>Mappy-Land (USA, Europe) (Virtual Console).zip</t>
    </r>
  </si>
  <si>
    <r>
      <rPr>
        <rFont val="&quot;Helvetica Neue&quot;, Helvetica, Arial, sans-serif"/>
        <color rgb="FF1155CC"/>
        <sz val="11.0"/>
        <u/>
      </rPr>
      <t>Mappy Kids (Japan).zip</t>
    </r>
  </si>
  <si>
    <r>
      <rPr>
        <rFont val="&quot;Helvetica Neue&quot;, Helvetica, Arial, sans-serif"/>
        <color rgb="FF1155CC"/>
        <sz val="11.0"/>
        <u/>
      </rPr>
      <t>Marble Madness (Europe).zip</t>
    </r>
  </si>
  <si>
    <r>
      <rPr>
        <rFont val="&quot;Helvetica Neue&quot;, Helvetica, Arial, sans-serif"/>
        <color rgb="FF1155CC"/>
        <sz val="11.0"/>
        <u/>
      </rPr>
      <t>Marble Madness (USA).zip</t>
    </r>
  </si>
  <si>
    <r>
      <rPr>
        <rFont val="&quot;Helvetica Neue&quot;, Helvetica, Arial, sans-serif"/>
        <color rgb="FF1155CC"/>
        <sz val="11.0"/>
        <u/>
      </rPr>
      <t>March of the Minotaurs (World) (Demo) (Byte-Off 2019) (Aftermarket) (Unl).zip</t>
    </r>
  </si>
  <si>
    <r>
      <rPr>
        <rFont val="&quot;Helvetica Neue&quot;, Helvetica, Arial, sans-serif"/>
        <color rgb="FF1155CC"/>
        <sz val="11.0"/>
        <u/>
      </rPr>
      <t>March of the Minotaurs (World) (Demo) (Uncut) (Aftermarket) (Unl).zip</t>
    </r>
  </si>
  <si>
    <r>
      <rPr>
        <rFont val="&quot;Helvetica Neue&quot;, Helvetica, Arial, sans-serif"/>
        <color rgb="FF1155CC"/>
        <sz val="11.0"/>
        <u/>
      </rPr>
      <t>Mari Street Fighter III (Asia) (En) (Pirate).zip</t>
    </r>
  </si>
  <si>
    <r>
      <rPr>
        <rFont val="&quot;Helvetica Neue&quot;, Helvetica, Arial, sans-serif"/>
        <color rgb="FF1155CC"/>
        <sz val="11.0"/>
        <u/>
      </rPr>
      <t>Mario &amp; Yoshi (Europe).zip</t>
    </r>
  </si>
  <si>
    <r>
      <rPr>
        <rFont val="&quot;Helvetica Neue&quot;, Helvetica, Arial, sans-serif"/>
        <color rgb="FF1155CC"/>
        <sz val="11.0"/>
        <u/>
      </rPr>
      <t>Mario's Time Machine (USA).zip</t>
    </r>
  </si>
  <si>
    <r>
      <rPr>
        <rFont val="&quot;Helvetica Neue&quot;, Helvetica, Arial, sans-serif"/>
        <color rgb="FF1155CC"/>
        <sz val="11.0"/>
        <u/>
      </rPr>
      <t>Mario 12 (Asia) (Ja) (Pirate).zip</t>
    </r>
  </si>
  <si>
    <r>
      <rPr>
        <rFont val="&quot;Helvetica Neue&quot;, Helvetica, Arial, sans-serif"/>
        <color rgb="FF1155CC"/>
        <sz val="11.0"/>
        <u/>
      </rPr>
      <t>Mario 16 (Asia) (En) (1993) (Pirate).zip</t>
    </r>
  </si>
  <si>
    <r>
      <rPr>
        <rFont val="&quot;Helvetica Neue&quot;, Helvetica, Arial, sans-serif"/>
        <color rgb="FF1155CC"/>
        <sz val="11.0"/>
        <u/>
      </rPr>
      <t>Mario 16 (Asia) (En) (1996) (Pirate).zip</t>
    </r>
  </si>
  <si>
    <r>
      <rPr>
        <rFont val="&quot;Helvetica Neue&quot;, Helvetica, Arial, sans-serif"/>
        <color rgb="FF1155CC"/>
        <sz val="11.0"/>
        <u/>
      </rPr>
      <t>Mario Baby (Asia) (Ja) (Whirlwind Manu) (LH90) (Pirate).zip</t>
    </r>
  </si>
  <si>
    <r>
      <rPr>
        <rFont val="&quot;Helvetica Neue&quot;, Helvetica, Arial, sans-serif"/>
        <color rgb="FF1155CC"/>
        <sz val="11.0"/>
        <u/>
      </rPr>
      <t>Mario Bros. (Asia) (En) (LA01) (Pirate).zip</t>
    </r>
  </si>
  <si>
    <r>
      <rPr>
        <rFont val="&quot;Helvetica Neue&quot;, Helvetica, Arial, sans-serif"/>
        <color rgb="FF1155CC"/>
        <sz val="11.0"/>
        <u/>
      </rPr>
      <t>Mario Bros. (Europe) (PAL-MA-0).zip</t>
    </r>
  </si>
  <si>
    <r>
      <rPr>
        <rFont val="&quot;Helvetica Neue&quot;, Helvetica, Arial, sans-serif"/>
        <color rgb="FF1155CC"/>
        <sz val="11.0"/>
        <u/>
      </rPr>
      <t>Mario Bros. (Europe) (PAL-MC-0, Classic Series).zip</t>
    </r>
  </si>
  <si>
    <r>
      <rPr>
        <rFont val="&quot;Helvetica Neue&quot;, Helvetica, Arial, sans-serif"/>
        <color rgb="FF1155CC"/>
        <sz val="11.0"/>
        <u/>
      </rPr>
      <t>Mario Bros. (USA) (e-Reader Edition).zip</t>
    </r>
  </si>
  <si>
    <r>
      <rPr>
        <rFont val="&quot;Helvetica Neue&quot;, Helvetica, Arial, sans-serif"/>
        <color rgb="FF1155CC"/>
        <sz val="11.0"/>
        <u/>
      </rPr>
      <t>Mario Bros. (World) (GameCube Edition).zip</t>
    </r>
  </si>
  <si>
    <r>
      <rPr>
        <rFont val="&quot;Helvetica Neue&quot;, Helvetica, Arial, sans-serif"/>
        <color rgb="FF1155CC"/>
        <sz val="11.0"/>
        <u/>
      </rPr>
      <t>Mario Bros. (World).zip</t>
    </r>
  </si>
  <si>
    <r>
      <rPr>
        <rFont val="&quot;Helvetica Neue&quot;, Helvetica, Arial, sans-serif"/>
        <color rgb="FF1155CC"/>
        <sz val="11.0"/>
        <u/>
      </rPr>
      <t>Mario Bros 14 (Asia) (Ja) (Pirate).zip</t>
    </r>
  </si>
  <si>
    <r>
      <rPr>
        <rFont val="&quot;Helvetica Neue&quot;, Helvetica, Arial, sans-serif"/>
        <color rgb="FF1155CC"/>
        <sz val="11.0"/>
        <u/>
      </rPr>
      <t>Mario Fighter III (Asia) (En) (Pirate).zip</t>
    </r>
  </si>
  <si>
    <r>
      <rPr>
        <rFont val="&quot;Helvetica Neue&quot;, Helvetica, Arial, sans-serif"/>
        <color rgb="FF1155CC"/>
        <sz val="11.0"/>
        <u/>
      </rPr>
      <t>Mario Open Golf (Japan) (Rev 1) (Virtual Console).zip</t>
    </r>
  </si>
  <si>
    <r>
      <rPr>
        <rFont val="&quot;Helvetica Neue&quot;, Helvetica, Arial, sans-serif"/>
        <color rgb="FF1155CC"/>
        <sz val="11.0"/>
        <u/>
      </rPr>
      <t>Mario Open Golf (Japan) (Rev 1).zip</t>
    </r>
  </si>
  <si>
    <r>
      <rPr>
        <rFont val="&quot;Helvetica Neue&quot;, Helvetica, Arial, sans-serif"/>
        <color rgb="FF1155CC"/>
        <sz val="11.0"/>
        <u/>
      </rPr>
      <t>Mario Open Golf (Japan).zip</t>
    </r>
  </si>
  <si>
    <r>
      <rPr>
        <rFont val="&quot;Helvetica Neue&quot;, Helvetica, Arial, sans-serif"/>
        <color rgb="FF1155CC"/>
        <sz val="11.0"/>
        <u/>
      </rPr>
      <t>Mario Rider (Asia) (Ja) (JY010) (Pirate).zip</t>
    </r>
  </si>
  <si>
    <r>
      <rPr>
        <rFont val="&quot;Helvetica Neue&quot;, Helvetica, Arial, sans-serif"/>
        <color rgb="FF1155CC"/>
        <sz val="11.0"/>
        <u/>
      </rPr>
      <t>Mario is Missing! (Europe).zip</t>
    </r>
  </si>
  <si>
    <r>
      <rPr>
        <rFont val="&quot;Helvetica Neue&quot;, Helvetica, Arial, sans-serif"/>
        <color rgb="FF1155CC"/>
        <sz val="11.0"/>
        <u/>
      </rPr>
      <t>Mario is Missing! (USA).zip</t>
    </r>
  </si>
  <si>
    <r>
      <rPr>
        <rFont val="&quot;Helvetica Neue&quot;, Helvetica, Arial, sans-serif"/>
        <color rgb="FF1155CC"/>
        <sz val="11.0"/>
        <u/>
      </rPr>
      <t>Mark of the Beast (World) (Demo) (Aftermarket) (Unl).zip</t>
    </r>
  </si>
  <si>
    <r>
      <rPr>
        <rFont val="&quot;Helvetica Neue&quot;, Helvetica, Arial, sans-serif"/>
        <color rgb="FF1155CC"/>
        <sz val="11.0"/>
        <u/>
      </rPr>
      <t>Marusa no Onna (Japan).zip</t>
    </r>
  </si>
  <si>
    <r>
      <rPr>
        <rFont val="&quot;Helvetica Neue&quot;, Helvetica, Arial, sans-serif"/>
        <color rgb="FF1155CC"/>
        <sz val="11.0"/>
        <u/>
      </rPr>
      <t>Mary Pizza Pop! (Asia) (Ja) (Pirate).zip</t>
    </r>
  </si>
  <si>
    <r>
      <rPr>
        <rFont val="&quot;Helvetica Neue&quot;, Helvetica, Arial, sans-serif"/>
        <color rgb="FF1155CC"/>
        <sz val="11.0"/>
        <u/>
      </rPr>
      <t>Mashin Eiyuuden Wataru Gaiden (Japan).zip</t>
    </r>
  </si>
  <si>
    <r>
      <rPr>
        <rFont val="&quot;Helvetica Neue&quot;, Helvetica, Arial, sans-serif"/>
        <color rgb="FF1155CC"/>
        <sz val="11.0"/>
        <u/>
      </rPr>
      <t>Mashou (Japan).zip</t>
    </r>
  </si>
  <si>
    <r>
      <rPr>
        <rFont val="&quot;Helvetica Neue&quot;, Helvetica, Arial, sans-serif"/>
        <color rgb="FF1155CC"/>
        <sz val="11.0"/>
        <u/>
      </rPr>
      <t>Master Chu and the Drunkard Hu (Asia) (En) (72 pin cart) (Unl).zip</t>
    </r>
  </si>
  <si>
    <r>
      <rPr>
        <rFont val="&quot;Helvetica Neue&quot;, Helvetica, Arial, sans-serif"/>
        <color rgb="FF1155CC"/>
        <sz val="11.0"/>
        <u/>
      </rPr>
      <t>Master Chu and the Drunkard Hu (USA) (Unl).zip</t>
    </r>
  </si>
  <si>
    <r>
      <rPr>
        <rFont val="&quot;Helvetica Neue&quot;, Helvetica, Arial, sans-serif"/>
        <color rgb="FF1155CC"/>
        <sz val="11.0"/>
        <u/>
      </rPr>
      <t>Master Fighter II (Asia) (En) (Pirate).zip</t>
    </r>
  </si>
  <si>
    <r>
      <rPr>
        <rFont val="&quot;Helvetica Neue&quot;, Helvetica, Arial, sans-serif"/>
        <color rgb="FF1155CC"/>
        <sz val="11.0"/>
        <u/>
      </rPr>
      <t>Master Fighter III (Asia) (En) (Pirate).zip</t>
    </r>
  </si>
  <si>
    <r>
      <rPr>
        <rFont val="&quot;Helvetica Neue&quot;, Helvetica, Arial, sans-serif"/>
        <color rgb="FF1155CC"/>
        <sz val="11.0"/>
        <u/>
      </rPr>
      <t>Master Fighter VI' (Asia) (En) (EJ-4003) (Pirate).zip</t>
    </r>
  </si>
  <si>
    <r>
      <rPr>
        <rFont val="&quot;Helvetica Neue&quot;, Helvetica, Arial, sans-serif"/>
        <color rgb="FF1155CC"/>
        <sz val="11.0"/>
        <u/>
      </rPr>
      <t>Master Fighter VI' (Asia) (En) (Pirate).zip</t>
    </r>
  </si>
  <si>
    <r>
      <rPr>
        <rFont val="&quot;Helvetica Neue&quot;, Helvetica, Arial, sans-serif"/>
        <color rgb="FF1155CC"/>
        <sz val="11.0"/>
        <u/>
      </rPr>
      <t>Master Shooter (Asia) (Ja) (Unl).zip</t>
    </r>
  </si>
  <si>
    <r>
      <rPr>
        <rFont val="&quot;Helvetica Neue&quot;, Helvetica, Arial, sans-serif"/>
        <color rgb="FF1155CC"/>
        <sz val="11.0"/>
        <u/>
      </rPr>
      <t>Master of Time (World) (Proto) (Byte-Off 2020) (Aftermarket) (Unl).zip</t>
    </r>
  </si>
  <si>
    <r>
      <rPr>
        <rFont val="&quot;Helvetica Neue&quot;, Helvetica, Arial, sans-serif"/>
        <color rgb="FF1155CC"/>
        <sz val="11.0"/>
        <u/>
      </rPr>
      <t>Masuzoe Youichi - Asa Made Famicom (Japan).zip</t>
    </r>
  </si>
  <si>
    <r>
      <rPr>
        <rFont val="&quot;Helvetica Neue&quot;, Helvetica, Arial, sans-serif"/>
        <color rgb="FF1155CC"/>
        <sz val="11.0"/>
        <u/>
      </rPr>
      <t>Matendouji (Japan).zip</t>
    </r>
  </si>
  <si>
    <r>
      <rPr>
        <rFont val="&quot;Helvetica Neue&quot;, Helvetica, Arial, sans-serif"/>
        <color rgb="FF1155CC"/>
        <sz val="11.0"/>
        <u/>
      </rPr>
      <t>Matsumoto Tooru no Kabushiki Hisshou Gaku (Japan).zip</t>
    </r>
  </si>
  <si>
    <r>
      <rPr>
        <rFont val="&quot;Helvetica Neue&quot;, Helvetica, Arial, sans-serif"/>
        <color rgb="FF1155CC"/>
        <sz val="11.0"/>
        <u/>
      </rPr>
      <t>Matsumoto Tooru no Kabushiki Hisshou Gaku - Part II (Japan).zip</t>
    </r>
  </si>
  <si>
    <r>
      <rPr>
        <rFont val="&quot;Helvetica Neue&quot;, Helvetica, Arial, sans-serif"/>
        <color rgb="FF1155CC"/>
        <sz val="11.0"/>
        <u/>
      </rPr>
      <t>Mawthorne (World) (Demo) (Aftermarket) (Unl).zip</t>
    </r>
  </si>
  <si>
    <r>
      <rPr>
        <rFont val="&quot;Helvetica Neue&quot;, Helvetica, Arial, sans-serif"/>
        <color rgb="FF1155CC"/>
        <sz val="11.0"/>
        <u/>
      </rPr>
      <t>Max Warrior - Wakusei Kaigenrei (Japan).zip</t>
    </r>
  </si>
  <si>
    <r>
      <rPr>
        <rFont val="&quot;Helvetica Neue&quot;, Helvetica, Arial, sans-serif"/>
        <color rgb="FF1155CC"/>
        <sz val="11.0"/>
        <u/>
      </rPr>
      <t>Maxi-15 Pack (Australia) (Rev 1) (Unl).zip</t>
    </r>
  </si>
  <si>
    <r>
      <rPr>
        <rFont val="&quot;Helvetica Neue&quot;, Helvetica, Arial, sans-serif"/>
        <color rgb="FF1155CC"/>
        <sz val="11.0"/>
        <u/>
      </rPr>
      <t>Maxi-15 Pack (Australia) (Unl).zip</t>
    </r>
  </si>
  <si>
    <r>
      <rPr>
        <rFont val="&quot;Helvetica Neue&quot;, Helvetica, Arial, sans-serif"/>
        <color rgb="FF1155CC"/>
        <sz val="11.0"/>
        <u/>
      </rPr>
      <t>Maxi 15 (USA) (Rev 1) (Unl).zip</t>
    </r>
  </si>
  <si>
    <r>
      <rPr>
        <rFont val="&quot;Helvetica Neue&quot;, Helvetica, Arial, sans-serif"/>
        <color rgb="FF1155CC"/>
        <sz val="11.0"/>
        <u/>
      </rPr>
      <t>Maxi 15 (USA) (Unl).zip</t>
    </r>
  </si>
  <si>
    <r>
      <rPr>
        <rFont val="&quot;Helvetica Neue&quot;, Helvetica, Arial, sans-serif"/>
        <color rgb="FF1155CC"/>
        <sz val="11.0"/>
        <u/>
      </rPr>
      <t>Maxwell The Cat - NES Adventure (World) (Aftermarket) (Unl).zip</t>
    </r>
  </si>
  <si>
    <r>
      <rPr>
        <rFont val="&quot;Helvetica Neue&quot;, Helvetica, Arial, sans-serif"/>
        <color rgb="FF1155CC"/>
        <sz val="11.0"/>
        <u/>
      </rPr>
      <t>McDonaldland (Europe).zip</t>
    </r>
  </si>
  <si>
    <r>
      <rPr>
        <rFont val="&quot;Helvetica Neue&quot;, Helvetica, Arial, sans-serif"/>
        <color rgb="FF1155CC"/>
        <sz val="11.0"/>
        <u/>
      </rPr>
      <t>McDonaldland (France).zip</t>
    </r>
  </si>
  <si>
    <r>
      <rPr>
        <rFont val="&quot;Helvetica Neue&quot;, Helvetica, Arial, sans-serif"/>
        <color rgb="FF1155CC"/>
        <sz val="11.0"/>
        <u/>
      </rPr>
      <t>Meating, The (World) (Demo) (Aftermarket) (Unl).zip</t>
    </r>
  </si>
  <si>
    <r>
      <rPr>
        <rFont val="&quot;Helvetica Neue&quot;, Helvetica, Arial, sans-serif"/>
        <color rgb="FF1155CC"/>
        <sz val="11.0"/>
        <u/>
      </rPr>
      <t>Meating, The (World) (Demo) (CAFe DEMOPARTY 2019) (Aftermarket) (Unl).zip</t>
    </r>
  </si>
  <si>
    <r>
      <rPr>
        <rFont val="&quot;Helvetica Neue&quot;, Helvetica, Arial, sans-serif"/>
        <color rgb="FF1155CC"/>
        <sz val="11.0"/>
        <u/>
      </rPr>
      <t>Mechanized Attack (USA).zip</t>
    </r>
  </si>
  <si>
    <r>
      <rPr>
        <rFont val="&quot;Helvetica Neue&quot;, Helvetica, Arial, sans-serif"/>
        <color rgb="FF1155CC"/>
        <sz val="11.0"/>
        <u/>
      </rPr>
      <t>Meet Me in the Parking Lot (World) (Aftermarket) (Unl).zip</t>
    </r>
  </si>
  <si>
    <r>
      <rPr>
        <rFont val="&quot;Helvetica Neue&quot;, Helvetica, Arial, sans-serif"/>
        <color rgb="FF1155CC"/>
        <sz val="11.0"/>
        <u/>
      </rPr>
      <t>Mega Man (Europe).zip</t>
    </r>
  </si>
  <si>
    <r>
      <rPr>
        <rFont val="&quot;Helvetica Neue&quot;, Helvetica, Arial, sans-serif"/>
        <color rgb="FF1155CC"/>
        <sz val="11.0"/>
        <u/>
      </rPr>
      <t>Mega Man (USA) (Capcom Town).zip</t>
    </r>
  </si>
  <si>
    <r>
      <rPr>
        <rFont val="&quot;Helvetica Neue&quot;, Helvetica, Arial, sans-serif"/>
        <color rgb="FF1155CC"/>
        <sz val="11.0"/>
        <u/>
      </rPr>
      <t>Mega Man (USA) (Virtual Console).zip</t>
    </r>
  </si>
  <si>
    <r>
      <rPr>
        <rFont val="&quot;Helvetica Neue&quot;, Helvetica, Arial, sans-serif"/>
        <color rgb="FF1155CC"/>
        <sz val="11.0"/>
        <u/>
      </rPr>
      <t>Mega Man (USA).zip</t>
    </r>
  </si>
  <si>
    <r>
      <rPr>
        <rFont val="&quot;Helvetica Neue&quot;, Helvetica, Arial, sans-serif"/>
        <color rgb="FF1155CC"/>
        <sz val="11.0"/>
        <u/>
      </rPr>
      <t>Mega Man (World) (Mega Man Legacy Collection).zip</t>
    </r>
  </si>
  <si>
    <r>
      <rPr>
        <rFont val="&quot;Helvetica Neue&quot;, Helvetica, Arial, sans-serif"/>
        <color rgb="FF1155CC"/>
        <sz val="11.0"/>
        <u/>
      </rPr>
      <t>Mega Man 2 (Europe) (Virtual Console).zip</t>
    </r>
  </si>
  <si>
    <r>
      <rPr>
        <rFont val="&quot;Helvetica Neue&quot;, Helvetica, Arial, sans-serif"/>
        <color rgb="FF1155CC"/>
        <sz val="11.0"/>
        <u/>
      </rPr>
      <t>Mega Man 2 (Europe).zip</t>
    </r>
  </si>
  <si>
    <r>
      <rPr>
        <rFont val="&quot;Helvetica Neue&quot;, Helvetica, Arial, sans-serif"/>
        <color rgb="FF1155CC"/>
        <sz val="11.0"/>
        <u/>
      </rPr>
      <t>Mega Man 2 (USA) (Capcom Town).zip</t>
    </r>
  </si>
  <si>
    <r>
      <rPr>
        <rFont val="&quot;Helvetica Neue&quot;, Helvetica, Arial, sans-serif"/>
        <color rgb="FF1155CC"/>
        <sz val="11.0"/>
        <u/>
      </rPr>
      <t>Mega Man 2 (USA) (Virtual Console).zip</t>
    </r>
  </si>
  <si>
    <r>
      <rPr>
        <rFont val="&quot;Helvetica Neue&quot;, Helvetica, Arial, sans-serif"/>
        <color rgb="FF1155CC"/>
        <sz val="11.0"/>
        <u/>
      </rPr>
      <t>Mega Man 2 (USA) (iam8bit).zip</t>
    </r>
  </si>
  <si>
    <r>
      <rPr>
        <rFont val="&quot;Helvetica Neue&quot;, Helvetica, Arial, sans-serif"/>
        <color rgb="FF1155CC"/>
        <sz val="11.0"/>
        <u/>
      </rPr>
      <t>Mega Man 2 (USA).zip</t>
    </r>
  </si>
  <si>
    <r>
      <rPr>
        <rFont val="&quot;Helvetica Neue&quot;, Helvetica, Arial, sans-serif"/>
        <color rgb="FF1155CC"/>
        <sz val="11.0"/>
        <u/>
      </rPr>
      <t>Mega Man 2 (World) (Mega Man Legacy Collection).zip</t>
    </r>
  </si>
  <si>
    <r>
      <rPr>
        <rFont val="&quot;Helvetica Neue&quot;, Helvetica, Arial, sans-serif"/>
        <color rgb="FF1155CC"/>
        <sz val="11.0"/>
        <u/>
      </rPr>
      <t>Mega Man 3 (Europe) (Rev 1) (Virtual Console).zip</t>
    </r>
  </si>
  <si>
    <r>
      <rPr>
        <rFont val="&quot;Helvetica Neue&quot;, Helvetica, Arial, sans-serif"/>
        <color rgb="FF1155CC"/>
        <sz val="11.0"/>
        <u/>
      </rPr>
      <t>Mega Man 3 (Europe) (Rev 1).zip</t>
    </r>
  </si>
  <si>
    <r>
      <rPr>
        <rFont val="&quot;Helvetica Neue&quot;, Helvetica, Arial, sans-serif"/>
        <color rgb="FF1155CC"/>
        <sz val="11.0"/>
        <u/>
      </rPr>
      <t>Mega Man 3 (Europe).zip</t>
    </r>
  </si>
  <si>
    <r>
      <rPr>
        <rFont val="&quot;Helvetica Neue&quot;, Helvetica, Arial, sans-serif"/>
        <color rgb="FF1155CC"/>
        <sz val="11.0"/>
        <u/>
      </rPr>
      <t>Mega Man 3 (USA) (Beta).zip</t>
    </r>
  </si>
  <si>
    <r>
      <rPr>
        <rFont val="&quot;Helvetica Neue&quot;, Helvetica, Arial, sans-serif"/>
        <color rgb="FF1155CC"/>
        <sz val="11.0"/>
        <u/>
      </rPr>
      <t>Mega Man 3 (USA) (Virtual Console).zip</t>
    </r>
  </si>
  <si>
    <r>
      <rPr>
        <rFont val="&quot;Helvetica Neue&quot;, Helvetica, Arial, sans-serif"/>
        <color rgb="FF1155CC"/>
        <sz val="11.0"/>
        <u/>
      </rPr>
      <t>Mega Man 3 (USA).zip</t>
    </r>
  </si>
  <si>
    <r>
      <rPr>
        <rFont val="&quot;Helvetica Neue&quot;, Helvetica, Arial, sans-serif"/>
        <color rgb="FF1155CC"/>
        <sz val="11.0"/>
        <u/>
      </rPr>
      <t>Mega Man 3 (World) (Mega Man Legacy Collection).zip</t>
    </r>
  </si>
  <si>
    <r>
      <rPr>
        <rFont val="&quot;Helvetica Neue&quot;, Helvetica, Arial, sans-serif"/>
        <color rgb="FF1155CC"/>
        <sz val="11.0"/>
        <u/>
      </rPr>
      <t>Mega Man 4 (Europe) (Virtual Console).zip</t>
    </r>
  </si>
  <si>
    <r>
      <rPr>
        <rFont val="&quot;Helvetica Neue&quot;, Helvetica, Arial, sans-serif"/>
        <color rgb="FF1155CC"/>
        <sz val="11.0"/>
        <u/>
      </rPr>
      <t>Mega Man 4 (Europe).zip</t>
    </r>
  </si>
  <si>
    <r>
      <rPr>
        <rFont val="&quot;Helvetica Neue&quot;, Helvetica, Arial, sans-serif"/>
        <color rgb="FF1155CC"/>
        <sz val="11.0"/>
        <u/>
      </rPr>
      <t>Mega Man 4 (USA) (Rev 1).zip</t>
    </r>
  </si>
  <si>
    <r>
      <rPr>
        <rFont val="&quot;Helvetica Neue&quot;, Helvetica, Arial, sans-serif"/>
        <color rgb="FF1155CC"/>
        <sz val="11.0"/>
        <u/>
      </rPr>
      <t>Mega Man 4 (USA) (Virtual Console).zip</t>
    </r>
  </si>
  <si>
    <r>
      <rPr>
        <rFont val="&quot;Helvetica Neue&quot;, Helvetica, Arial, sans-serif"/>
        <color rgb="FF1155CC"/>
        <sz val="11.0"/>
        <u/>
      </rPr>
      <t>Mega Man 4 (USA).zip</t>
    </r>
  </si>
  <si>
    <r>
      <rPr>
        <rFont val="&quot;Helvetica Neue&quot;, Helvetica, Arial, sans-serif"/>
        <color rgb="FF1155CC"/>
        <sz val="11.0"/>
        <u/>
      </rPr>
      <t>Mega Man 4 (World) (Mega Man Legacy Collection).zip</t>
    </r>
  </si>
  <si>
    <r>
      <rPr>
        <rFont val="&quot;Helvetica Neue&quot;, Helvetica, Arial, sans-serif"/>
        <color rgb="FF1155CC"/>
        <sz val="11.0"/>
        <u/>
      </rPr>
      <t>Mega Man 5 (Europe) (Virtual Console).zip</t>
    </r>
  </si>
  <si>
    <r>
      <rPr>
        <rFont val="&quot;Helvetica Neue&quot;, Helvetica, Arial, sans-serif"/>
        <color rgb="FF1155CC"/>
        <sz val="11.0"/>
        <u/>
      </rPr>
      <t>Mega Man 5 (Europe).zip</t>
    </r>
  </si>
  <si>
    <r>
      <rPr>
        <rFont val="&quot;Helvetica Neue&quot;, Helvetica, Arial, sans-serif"/>
        <color rgb="FF1155CC"/>
        <sz val="11.0"/>
        <u/>
      </rPr>
      <t>Mega Man 5 (USA) (Virtual Console).zip</t>
    </r>
  </si>
  <si>
    <r>
      <rPr>
        <rFont val="&quot;Helvetica Neue&quot;, Helvetica, Arial, sans-serif"/>
        <color rgb="FF1155CC"/>
        <sz val="11.0"/>
        <u/>
      </rPr>
      <t>Mega Man 5 (USA).zip</t>
    </r>
  </si>
  <si>
    <r>
      <rPr>
        <rFont val="&quot;Helvetica Neue&quot;, Helvetica, Arial, sans-serif"/>
        <color rgb="FF1155CC"/>
        <sz val="11.0"/>
        <u/>
      </rPr>
      <t>Mega Man 5 (World) (Mega Man Legacy Collection).zip</t>
    </r>
  </si>
  <si>
    <r>
      <rPr>
        <rFont val="&quot;Helvetica Neue&quot;, Helvetica, Arial, sans-serif"/>
        <color rgb="FF1155CC"/>
        <sz val="11.0"/>
        <u/>
      </rPr>
      <t>Mega Man 6 (USA).zip</t>
    </r>
  </si>
  <si>
    <r>
      <rPr>
        <rFont val="&quot;Helvetica Neue&quot;, Helvetica, Arial, sans-serif"/>
        <color rgb="FF1155CC"/>
        <sz val="11.0"/>
        <u/>
      </rPr>
      <t>Mega Man 6 (World) (Mega Man Legacy Collection).zip</t>
    </r>
  </si>
  <si>
    <r>
      <rPr>
        <rFont val="&quot;Helvetica Neue&quot;, Helvetica, Arial, sans-serif"/>
        <color rgb="FF1155CC"/>
        <sz val="11.0"/>
        <u/>
      </rPr>
      <t>Mega Man X (World) (Flashback Entertainment) (Aftermarket) (Pirate).zip</t>
    </r>
  </si>
  <si>
    <r>
      <rPr>
        <rFont val="&quot;Helvetica Neue&quot;, Helvetica, Arial, sans-serif"/>
        <color rgb="FF1155CC"/>
        <sz val="11.0"/>
        <u/>
      </rPr>
      <t>Mega Man X (World) (Pacnsacdave Reproductions) (Aftermarket) (Pirate).zip</t>
    </r>
  </si>
  <si>
    <r>
      <rPr>
        <rFont val="&quot;Helvetica Neue&quot;, Helvetica, Arial, sans-serif"/>
        <color rgb="FF1155CC"/>
        <sz val="11.0"/>
        <u/>
      </rPr>
      <t>Mei Shaonu Meng Gongchang (Asia) (Pirate).zip</t>
    </r>
  </si>
  <si>
    <r>
      <rPr>
        <rFont val="&quot;Helvetica Neue&quot;, Helvetica, Arial, sans-serif"/>
        <color rgb="FF1155CC"/>
        <sz val="11.0"/>
        <u/>
      </rPr>
      <t>Meiguo Fuhao (China) (Unl).zip</t>
    </r>
  </si>
  <si>
    <r>
      <rPr>
        <rFont val="&quot;Helvetica Neue&quot;, Helvetica, Arial, sans-serif"/>
        <color rgb="FF1155CC"/>
        <sz val="11.0"/>
        <u/>
      </rPr>
      <t>Meiji Ishin (Japan).zip</t>
    </r>
  </si>
  <si>
    <r>
      <rPr>
        <rFont val="&quot;Helvetica Neue&quot;, Helvetica, Arial, sans-serif"/>
        <color rgb="FF1155CC"/>
        <sz val="11.0"/>
        <u/>
      </rPr>
      <t>Meikyuu-jima (Japan).zip</t>
    </r>
  </si>
  <si>
    <r>
      <rPr>
        <rFont val="&quot;Helvetica Neue&quot;, Helvetica, Arial, sans-serif"/>
        <color rgb="FF1155CC"/>
        <sz val="11.0"/>
        <u/>
      </rPr>
      <t>Meikyuu Jiin Dababa (Asia) (Ja) (Kaiser) (KS-7016B) (Pirate).zip</t>
    </r>
  </si>
  <si>
    <r>
      <rPr>
        <rFont val="&quot;Helvetica Neue&quot;, Helvetica, Arial, sans-serif"/>
        <color rgb="FF1155CC"/>
        <sz val="11.0"/>
        <u/>
      </rPr>
      <t>Meikyuu Jiin Dababa (Asia) (Ja) (Whirlwind Manu) (LH28) (Pirate).zip</t>
    </r>
  </si>
  <si>
    <r>
      <rPr>
        <rFont val="&quot;Helvetica Neue&quot;, Helvetica, Arial, sans-serif"/>
        <color rgb="FF1155CC"/>
        <sz val="11.0"/>
        <u/>
      </rPr>
      <t>Meikyuu Kumikyoku - Milon no Daibouken (Japan) (Sample).zip</t>
    </r>
  </si>
  <si>
    <r>
      <rPr>
        <rFont val="&quot;Helvetica Neue&quot;, Helvetica, Arial, sans-serif"/>
        <color rgb="FF1155CC"/>
        <sz val="11.0"/>
        <u/>
      </rPr>
      <t>Meikyuu Kumikyoku - Milon no Daibouken (Japan) (Virtual Console).zip</t>
    </r>
  </si>
  <si>
    <r>
      <rPr>
        <rFont val="&quot;Helvetica Neue&quot;, Helvetica, Arial, sans-serif"/>
        <color rgb="FF1155CC"/>
        <sz val="11.0"/>
        <u/>
      </rPr>
      <t>Meikyuu Kumikyoku - Milon no Daibouken (Japan).zip</t>
    </r>
  </si>
  <si>
    <r>
      <rPr>
        <rFont val="&quot;Helvetica Neue&quot;, Helvetica, Arial, sans-serif"/>
        <color rgb="FF1155CC"/>
        <sz val="11.0"/>
        <u/>
      </rPr>
      <t>Meikyuu no Tatsujin - Daimeiro (Japan).zip</t>
    </r>
  </si>
  <si>
    <r>
      <rPr>
        <rFont val="&quot;Helvetica Neue&quot;, Helvetica, Arial, sans-serif"/>
        <color rgb="FF1155CC"/>
        <sz val="11.0"/>
        <u/>
      </rPr>
      <t>Meimon! Daisan Yakyuubu (Japan).zip</t>
    </r>
  </si>
  <si>
    <r>
      <rPr>
        <rFont val="&quot;Helvetica Neue&quot;, Helvetica, Arial, sans-serif"/>
        <color rgb="FF1155CC"/>
        <sz val="11.0"/>
        <u/>
      </rPr>
      <t>Meimon! Takonishi Ouendan - Kouha 6 Nin Shuu (Japan).zip</t>
    </r>
  </si>
  <si>
    <r>
      <rPr>
        <rFont val="&quot;Helvetica Neue&quot;, Helvetica, Arial, sans-serif"/>
        <color rgb="FF1155CC"/>
        <sz val="11.0"/>
        <u/>
      </rPr>
      <t>Meitantei Holmes - Kiri no London Satsujin Jiken (Japan).zip</t>
    </r>
  </si>
  <si>
    <r>
      <rPr>
        <rFont val="&quot;Helvetica Neue&quot;, Helvetica, Arial, sans-serif"/>
        <color rgb="FF1155CC"/>
        <sz val="11.0"/>
        <u/>
      </rPr>
      <t>Meitantei Holmes - M kara no Chousenjou (Japan).zip</t>
    </r>
  </si>
  <si>
    <r>
      <rPr>
        <rFont val="&quot;Helvetica Neue&quot;, Helvetica, Arial, sans-serif"/>
        <color rgb="FF1155CC"/>
        <sz val="11.0"/>
        <u/>
      </rPr>
      <t>Melanchony of Existance - Chapter 0 (World) (Demo) (NESDev 2011) (Aftermarket) (Unl).zip</t>
    </r>
  </si>
  <si>
    <r>
      <rPr>
        <rFont val="&quot;Helvetica Neue&quot;, Helvetica, Arial, sans-serif"/>
        <color rgb="FF1155CC"/>
        <sz val="11.0"/>
        <u/>
      </rPr>
      <t>Melo Jellos 2 (World) (Aftermarket) (Unl).zip</t>
    </r>
  </si>
  <si>
    <r>
      <rPr>
        <rFont val="&quot;Helvetica Neue&quot;, Helvetica, Arial, sans-serif"/>
        <color rgb="FF1155CC"/>
        <sz val="11.0"/>
        <u/>
      </rPr>
      <t>Menace Beach (USA) (Unl).zip</t>
    </r>
  </si>
  <si>
    <r>
      <rPr>
        <rFont val="&quot;Helvetica Neue&quot;, Helvetica, Arial, sans-serif"/>
        <color rgb="FF1155CC"/>
        <sz val="11.0"/>
        <u/>
      </rPr>
      <t>Mendel Palace (USA).zip</t>
    </r>
  </si>
  <si>
    <r>
      <rPr>
        <rFont val="&quot;Helvetica Neue&quot;, Helvetica, Arial, sans-serif"/>
        <color rgb="FF1155CC"/>
        <sz val="11.0"/>
        <u/>
      </rPr>
      <t>Mendel Palace (USA, Europe) (Namco Museum Archives Vol 2).zip</t>
    </r>
  </si>
  <si>
    <r>
      <rPr>
        <rFont val="&quot;Helvetica Neue&quot;, Helvetica, Arial, sans-serif"/>
        <color rgb="FF1155CC"/>
        <sz val="11.0"/>
        <u/>
      </rPr>
      <t>Meng Huan - Xiang Shuai Chuanqi Zhi Xue Hai Piaoling (China) (Aftermarket) (Unl).zip</t>
    </r>
  </si>
  <si>
    <r>
      <rPr>
        <rFont val="&quot;Helvetica Neue&quot;, Helvetica, Arial, sans-serif"/>
        <color rgb="FF1155CC"/>
        <sz val="11.0"/>
        <u/>
      </rPr>
      <t>Meng Jun Gansidui (China) (Aftermarket) (Unl).zip</t>
    </r>
  </si>
  <si>
    <r>
      <rPr>
        <rFont val="&quot;Helvetica Neue&quot;, Helvetica, Arial, sans-serif"/>
        <color rgb="FF1155CC"/>
        <sz val="11.0"/>
        <u/>
      </rPr>
      <t>Menghuan Shalou (China) (Aftermarket) (Pirate).zip</t>
    </r>
  </si>
  <si>
    <r>
      <rPr>
        <rFont val="&quot;Helvetica Neue&quot;, Helvetica, Arial, sans-serif"/>
        <color rgb="FF1155CC"/>
        <sz val="11.0"/>
        <u/>
      </rPr>
      <t>Menghuan Xianjing (China) (Aftermarket) (Pirate).zip</t>
    </r>
  </si>
  <si>
    <r>
      <rPr>
        <rFont val="&quot;Helvetica Neue&quot;, Helvetica, Arial, sans-serif"/>
        <color rgb="FF1155CC"/>
        <sz val="11.0"/>
        <u/>
      </rPr>
      <t>Menghuan Zhi Xing IV (China) (Unl).zip</t>
    </r>
  </si>
  <si>
    <r>
      <rPr>
        <rFont val="&quot;Helvetica Neue&quot;, Helvetica, Arial, sans-serif"/>
        <color rgb="FF1155CC"/>
        <sz val="11.0"/>
        <u/>
      </rPr>
      <t>Mengjing Zhi Wang - Dream Master (China) (Aftermarket) (Pirate).zip</t>
    </r>
  </si>
  <si>
    <r>
      <rPr>
        <rFont val="&quot;Helvetica Neue&quot;, Helvetica, Arial, sans-serif"/>
        <color rgb="FF1155CC"/>
        <sz val="11.0"/>
        <u/>
      </rPr>
      <t>Meribo (World) (Aftermarket) (Unl).zip</t>
    </r>
  </si>
  <si>
    <r>
      <rPr>
        <rFont val="&quot;Helvetica Neue&quot;, Helvetica, Arial, sans-serif"/>
        <color rgb="FF1155CC"/>
        <sz val="11.0"/>
        <u/>
      </rPr>
      <t>Mermaid (Asia) (Ja) (M-U1) (Pirate).zip</t>
    </r>
  </si>
  <si>
    <r>
      <rPr>
        <rFont val="&quot;Helvetica Neue&quot;, Helvetica, Arial, sans-serif"/>
        <color rgb="FF1155CC"/>
        <sz val="11.0"/>
        <u/>
      </rPr>
      <t>Mermaids of Atlantis - The Riddle of the Magic Bubble (USA) (Unl).zip</t>
    </r>
  </si>
  <si>
    <r>
      <rPr>
        <rFont val="&quot;Helvetica Neue&quot;, Helvetica, Arial, sans-serif"/>
        <color rgb="FF1155CC"/>
        <sz val="11.0"/>
        <u/>
      </rPr>
      <t>Mermay's Den - Deep Sea Escape (World) (0.10b) (Proto) (Aftermarket) (Unl).zip</t>
    </r>
  </si>
  <si>
    <r>
      <rPr>
        <rFont val="&quot;Helvetica Neue&quot;, Helvetica, Arial, sans-serif"/>
        <color rgb="FF1155CC"/>
        <sz val="11.0"/>
        <u/>
      </rPr>
      <t>Mess Maker (World) (Byte-Off 2020) (Program) (Aftermarket) (Unl).zip</t>
    </r>
  </si>
  <si>
    <r>
      <rPr>
        <rFont val="&quot;Helvetica Neue&quot;, Helvetica, Arial, sans-serif"/>
        <color rgb="FF1155CC"/>
        <sz val="11.0"/>
        <u/>
      </rPr>
      <t>Metal Arms (Japan) (En) (Family BASIC) (Unl).zip</t>
    </r>
  </si>
  <si>
    <r>
      <rPr>
        <rFont val="&quot;Helvetica Neue&quot;, Helvetica, Arial, sans-serif"/>
        <color rgb="FF1155CC"/>
        <sz val="11.0"/>
        <u/>
      </rPr>
      <t>Metal Arms (Japan) (Family BASIC) (Ending Credits Program) (Unl).zip</t>
    </r>
  </si>
  <si>
    <r>
      <rPr>
        <rFont val="&quot;Helvetica Neue&quot;, Helvetica, Arial, sans-serif"/>
        <color rgb="FF1155CC"/>
        <sz val="11.0"/>
        <u/>
      </rPr>
      <t>Metal Fighter (Asia) (En) (Sachen) (72 pin cart) (Unl).zip</t>
    </r>
  </si>
  <si>
    <r>
      <rPr>
        <rFont val="&quot;Helvetica Neue&quot;, Helvetica, Arial, sans-serif"/>
        <color rgb="FF1155CC"/>
        <sz val="11.0"/>
        <u/>
      </rPr>
      <t>Metal Fighter (USA) (Unl).zip</t>
    </r>
  </si>
  <si>
    <r>
      <rPr>
        <rFont val="&quot;Helvetica Neue&quot;, Helvetica, Arial, sans-serif"/>
        <color rgb="FF1155CC"/>
        <sz val="11.0"/>
        <u/>
      </rPr>
      <t>Metal Fighter Mu (Japan) (Unl).zip</t>
    </r>
  </si>
  <si>
    <r>
      <rPr>
        <rFont val="&quot;Helvetica Neue&quot;, Helvetica, Arial, sans-serif"/>
        <color rgb="FF1155CC"/>
        <sz val="11.0"/>
        <u/>
      </rPr>
      <t>Metal Flame - Psy Buster (Japan).zip</t>
    </r>
  </si>
  <si>
    <r>
      <rPr>
        <rFont val="&quot;Helvetica Neue&quot;, Helvetica, Arial, sans-serif"/>
        <color rgb="FF1155CC"/>
        <sz val="11.0"/>
        <u/>
      </rPr>
      <t>Metal Force (Korea) (En) (Unl).zip</t>
    </r>
  </si>
  <si>
    <r>
      <rPr>
        <rFont val="&quot;Helvetica Neue&quot;, Helvetica, Arial, sans-serif"/>
        <color rgb="FF1155CC"/>
        <sz val="11.0"/>
        <u/>
      </rPr>
      <t>Metal Gear (Europe).zip</t>
    </r>
  </si>
  <si>
    <r>
      <rPr>
        <rFont val="&quot;Helvetica Neue&quot;, Helvetica, Arial, sans-serif"/>
        <color rgb="FF1155CC"/>
        <sz val="11.0"/>
        <u/>
      </rPr>
      <t>Metal Gear (Japan) (Metal Gear Solid Collection).zip</t>
    </r>
  </si>
  <si>
    <r>
      <rPr>
        <rFont val="&quot;Helvetica Neue&quot;, Helvetica, Arial, sans-serif"/>
        <color rgb="FF1155CC"/>
        <sz val="11.0"/>
        <u/>
      </rPr>
      <t>Metal Gear (Japan).zip</t>
    </r>
  </si>
  <si>
    <r>
      <rPr>
        <rFont val="&quot;Helvetica Neue&quot;, Helvetica, Arial, sans-serif"/>
        <color rgb="FF1155CC"/>
        <sz val="11.0"/>
        <u/>
      </rPr>
      <t>Metal Gear (USA) (Metal Gear Solid Collection).zip</t>
    </r>
  </si>
  <si>
    <r>
      <rPr>
        <rFont val="&quot;Helvetica Neue&quot;, Helvetica, Arial, sans-serif"/>
        <color rgb="FF1155CC"/>
        <sz val="11.0"/>
        <u/>
      </rPr>
      <t>Metal Gear (USA).zip</t>
    </r>
  </si>
  <si>
    <r>
      <rPr>
        <rFont val="&quot;Helvetica Neue&quot;, Helvetica, Arial, sans-serif"/>
        <color rgb="FF1155CC"/>
        <sz val="11.0"/>
        <u/>
      </rPr>
      <t>Metal Max (Japan) (Beta) (1991-01-31).zip</t>
    </r>
  </si>
  <si>
    <r>
      <rPr>
        <rFont val="&quot;Helvetica Neue&quot;, Helvetica, Arial, sans-serif"/>
        <color rgb="FF1155CC"/>
        <sz val="11.0"/>
        <u/>
      </rPr>
      <t>Metal Max (Japan) (Virtual Console).zip</t>
    </r>
  </si>
  <si>
    <r>
      <rPr>
        <rFont val="&quot;Helvetica Neue&quot;, Helvetica, Arial, sans-serif"/>
        <color rgb="FF1155CC"/>
        <sz val="11.0"/>
        <u/>
      </rPr>
      <t>Metal Max (Japan).zip</t>
    </r>
  </si>
  <si>
    <r>
      <rPr>
        <rFont val="&quot;Helvetica Neue&quot;, Helvetica, Arial, sans-serif"/>
        <color rgb="FF1155CC"/>
        <sz val="11.0"/>
        <u/>
      </rPr>
      <t>MetalMech - Man &amp; Machine (USA).zip</t>
    </r>
  </si>
  <si>
    <r>
      <rPr>
        <rFont val="&quot;Helvetica Neue&quot;, Helvetica, Arial, sans-serif"/>
        <color rgb="FF1155CC"/>
        <sz val="11.0"/>
        <u/>
      </rPr>
      <t>Metal Slader Glory (Japan) (Virtual Console).zip</t>
    </r>
  </si>
  <si>
    <r>
      <rPr>
        <rFont val="&quot;Helvetica Neue&quot;, Helvetica, Arial, sans-serif"/>
        <color rgb="FF1155CC"/>
        <sz val="11.0"/>
        <u/>
      </rPr>
      <t>Metal Slader Glory (Japan).zip</t>
    </r>
  </si>
  <si>
    <r>
      <rPr>
        <rFont val="&quot;Helvetica Neue&quot;, Helvetica, Arial, sans-serif"/>
        <color rgb="FF1155CC"/>
        <sz val="11.0"/>
        <u/>
      </rPr>
      <t>Metal Slug Advance (China) (En) (Aftermarket) (Pirate).zip</t>
    </r>
  </si>
  <si>
    <r>
      <rPr>
        <rFont val="&quot;Helvetica Neue&quot;, Helvetica, Arial, sans-serif"/>
        <color rgb="FF1155CC"/>
        <sz val="11.0"/>
        <u/>
      </rPr>
      <t>Metal Storm (USA).zip</t>
    </r>
  </si>
  <si>
    <r>
      <rPr>
        <rFont val="&quot;Helvetica Neue&quot;, Helvetica, Arial, sans-serif"/>
        <color rgb="FF1155CC"/>
        <sz val="11.0"/>
        <u/>
      </rPr>
      <t>Meteor Swarm (USA) (Aftermarket) (Unl).zip</t>
    </r>
  </si>
  <si>
    <r>
      <rPr>
        <rFont val="&quot;Helvetica Neue&quot;, Helvetica, Arial, sans-serif"/>
        <color rgb="FF1155CC"/>
        <sz val="11.0"/>
        <u/>
      </rPr>
      <t>Metro-Cross (Japan) (Namcot Collection).zip</t>
    </r>
  </si>
  <si>
    <r>
      <rPr>
        <rFont val="&quot;Helvetica Neue&quot;, Helvetica, Arial, sans-serif"/>
        <color rgb="FF1155CC"/>
        <sz val="11.0"/>
        <u/>
      </rPr>
      <t>Metro-Cross (Japan).zip</t>
    </r>
  </si>
  <si>
    <r>
      <rPr>
        <rFont val="&quot;Helvetica Neue&quot;, Helvetica, Arial, sans-serif"/>
        <color rgb="FF1155CC"/>
        <sz val="11.0"/>
        <u/>
      </rPr>
      <t>Metroid (Europe) (Virtual Console).zip</t>
    </r>
  </si>
  <si>
    <r>
      <rPr>
        <rFont val="&quot;Helvetica Neue&quot;, Helvetica, Arial, sans-serif"/>
        <color rgb="FF1155CC"/>
        <sz val="11.0"/>
        <u/>
      </rPr>
      <t>Metroid (Europe).zip</t>
    </r>
  </si>
  <si>
    <r>
      <rPr>
        <rFont val="&quot;Helvetica Neue&quot;, Helvetica, Arial, sans-serif"/>
        <color rgb="FF1155CC"/>
        <sz val="11.0"/>
        <u/>
      </rPr>
      <t>Metroid (USA) (Virtual Console).zip</t>
    </r>
  </si>
  <si>
    <r>
      <rPr>
        <rFont val="&quot;Helvetica Neue&quot;, Helvetica, Arial, sans-serif"/>
        <color rgb="FF1155CC"/>
        <sz val="11.0"/>
        <u/>
      </rPr>
      <t>Metroid (USA).zip</t>
    </r>
  </si>
  <si>
    <r>
      <rPr>
        <rFont val="&quot;Helvetica Neue&quot;, Helvetica, Arial, sans-serif"/>
        <color rgb="FF1155CC"/>
        <sz val="11.0"/>
        <u/>
      </rPr>
      <t>Mezase! Top Pro - Green ni Kakeru Yume (Japan).zip</t>
    </r>
  </si>
  <si>
    <r>
      <rPr>
        <rFont val="&quot;Helvetica Neue&quot;, Helvetica, Arial, sans-serif"/>
        <color rgb="FF1155CC"/>
        <sz val="11.0"/>
        <u/>
      </rPr>
      <t>Mezase Pachi Pro - Pachio-kun (Japan) (Beta).zip</t>
    </r>
  </si>
  <si>
    <r>
      <rPr>
        <rFont val="&quot;Helvetica Neue&quot;, Helvetica, Arial, sans-serif"/>
        <color rgb="FF1155CC"/>
        <sz val="11.0"/>
        <u/>
      </rPr>
      <t>Mezase Pachi Pro - Pachio-kun (Japan).zip</t>
    </r>
  </si>
  <si>
    <r>
      <rPr>
        <rFont val="&quot;Helvetica Neue&quot;, Helvetica, Arial, sans-serif"/>
        <color rgb="FF1155CC"/>
        <sz val="11.0"/>
        <u/>
      </rPr>
      <t>MiG 29 - Soviet Fighter (USA, Europe) (Unl).zip</t>
    </r>
  </si>
  <si>
    <r>
      <rPr>
        <rFont val="&quot;Helvetica Neue&quot;, Helvetica, Arial, sans-serif"/>
        <color rgb="FF1155CC"/>
        <sz val="11.0"/>
        <u/>
      </rPr>
      <t>Mi Hun Che (Asia) (Unl).zip</t>
    </r>
  </si>
  <si>
    <r>
      <rPr>
        <rFont val="&quot;Helvetica Neue&quot;, Helvetica, Arial, sans-serif"/>
        <color rgb="FF1155CC"/>
        <sz val="11.0"/>
        <u/>
      </rPr>
      <t>Mica - El Videojuego (World) (Es) (Demo) (Aftermarket) (Unl).zip</t>
    </r>
  </si>
  <si>
    <r>
      <rPr>
        <rFont val="&quot;Helvetica Neue&quot;, Helvetica, Arial, sans-serif"/>
        <color rgb="FF1155CC"/>
        <sz val="11.0"/>
        <u/>
      </rPr>
      <t>Michael Andretti's World GP (USA).zip</t>
    </r>
  </si>
  <si>
    <r>
      <rPr>
        <rFont val="&quot;Helvetica Neue&quot;, Helvetica, Arial, sans-serif"/>
        <color rgb="FF1155CC"/>
        <sz val="11.0"/>
        <u/>
      </rPr>
      <t>Mick &amp; Mack as the Global Gladiators (USA) (Proto) (1993-05-28) (Alt).zip</t>
    </r>
  </si>
  <si>
    <r>
      <rPr>
        <rFont val="&quot;Helvetica Neue&quot;, Helvetica, Arial, sans-serif"/>
        <color rgb="FF1155CC"/>
        <sz val="11.0"/>
        <u/>
      </rPr>
      <t>Mick &amp; Mack as the Global Gladiators (USA) (Proto) (1993-05-28).zip</t>
    </r>
  </si>
  <si>
    <r>
      <rPr>
        <rFont val="&quot;Helvetica Neue&quot;, Helvetica, Arial, sans-serif"/>
        <color rgb="FF1155CC"/>
        <sz val="11.0"/>
        <u/>
      </rPr>
      <t>Mick &amp; Mack as the Global Gladiators (USA) (Proto) (1993-06-16).zip</t>
    </r>
  </si>
  <si>
    <r>
      <rPr>
        <rFont val="&quot;Helvetica Neue&quot;, Helvetica, Arial, sans-serif"/>
        <color rgb="FF1155CC"/>
        <sz val="11.0"/>
        <u/>
      </rPr>
      <t>Mick &amp; Mack as the Global Gladiators (USA) (Proto) (1993-06-30).zip</t>
    </r>
  </si>
  <si>
    <r>
      <rPr>
        <rFont val="&quot;Helvetica Neue&quot;, Helvetica, Arial, sans-serif"/>
        <color rgb="FF1155CC"/>
        <sz val="11.0"/>
        <u/>
      </rPr>
      <t>Mick &amp; Mack as the Global Gladiators (USA) (Proto) (1993-07-09).zip</t>
    </r>
  </si>
  <si>
    <r>
      <rPr>
        <rFont val="&quot;Helvetica Neue&quot;, Helvetica, Arial, sans-serif"/>
        <color rgb="FF1155CC"/>
        <sz val="11.0"/>
        <u/>
      </rPr>
      <t>Mickey's Adventure in Numberland (USA) (Beta).zip</t>
    </r>
  </si>
  <si>
    <r>
      <rPr>
        <rFont val="&quot;Helvetica Neue&quot;, Helvetica, Arial, sans-serif"/>
        <color rgb="FF1155CC"/>
        <sz val="11.0"/>
        <u/>
      </rPr>
      <t>Mickey's Adventure in Numberland (USA).zip</t>
    </r>
  </si>
  <si>
    <r>
      <rPr>
        <rFont val="&quot;Helvetica Neue&quot;, Helvetica, Arial, sans-serif"/>
        <color rgb="FF1155CC"/>
        <sz val="11.0"/>
        <u/>
      </rPr>
      <t>Mickey's Safari in Letterland (USA).zip</t>
    </r>
  </si>
  <si>
    <r>
      <rPr>
        <rFont val="&quot;Helvetica Neue&quot;, Helvetica, Arial, sans-serif"/>
        <color rgb="FF1155CC"/>
        <sz val="11.0"/>
        <u/>
      </rPr>
      <t>Mickey Mania 7 (Asia) (En) (Pirate).zip</t>
    </r>
  </si>
  <si>
    <r>
      <rPr>
        <rFont val="&quot;Helvetica Neue&quot;, Helvetica, Arial, sans-serif"/>
        <color rgb="FF1155CC"/>
        <sz val="11.0"/>
        <u/>
      </rPr>
      <t>Mickey Mouse - Dream Balloon (USA) (Beta).zip</t>
    </r>
  </si>
  <si>
    <r>
      <rPr>
        <rFont val="&quot;Helvetica Neue&quot;, Helvetica, Arial, sans-serif"/>
        <color rgb="FF1155CC"/>
        <sz val="11.0"/>
        <u/>
      </rPr>
      <t>Mickey Mouse - Fushigi no Kuni no Daibouken (Asia) (En) (LD28) (Pirate).zip</t>
    </r>
  </si>
  <si>
    <r>
      <rPr>
        <rFont val="&quot;Helvetica Neue&quot;, Helvetica, Arial, sans-serif"/>
        <color rgb="FF1155CC"/>
        <sz val="11.0"/>
        <u/>
      </rPr>
      <t>Mickey Mouse - Fushigi no Kuni no Daibouken (Japan) (En).zip</t>
    </r>
  </si>
  <si>
    <r>
      <rPr>
        <rFont val="&quot;Helvetica Neue&quot;, Helvetica, Arial, sans-serif"/>
        <color rgb="FF1155CC"/>
        <sz val="11.0"/>
        <u/>
      </rPr>
      <t>Mickey Mouse III - Yume Fuusen (Japan).zip</t>
    </r>
  </si>
  <si>
    <r>
      <rPr>
        <rFont val="&quot;Helvetica Neue&quot;, Helvetica, Arial, sans-serif"/>
        <color rgb="FF1155CC"/>
        <sz val="11.0"/>
        <u/>
      </rPr>
      <t>Mickey Mousecapade (USA).zip</t>
    </r>
  </si>
  <si>
    <r>
      <rPr>
        <rFont val="&quot;Helvetica Neue&quot;, Helvetica, Arial, sans-serif"/>
        <color rgb="FF1155CC"/>
        <sz val="11.0"/>
        <u/>
      </rPr>
      <t>Micro Knight (World) (v1.3) (Aftermarket) (Unl).zip</t>
    </r>
  </si>
  <si>
    <r>
      <rPr>
        <rFont val="&quot;Helvetica Neue&quot;, Helvetica, Arial, sans-serif"/>
        <color rgb="FF1155CC"/>
        <sz val="11.0"/>
        <u/>
      </rPr>
      <t>Micro Knight - Revenge of the Four Skulls (World) (Aftermarket) (Unl).zip</t>
    </r>
  </si>
  <si>
    <r>
      <rPr>
        <rFont val="&quot;Helvetica Neue&quot;, Helvetica, Arial, sans-serif"/>
        <color rgb="FF1155CC"/>
        <sz val="11.0"/>
        <u/>
      </rPr>
      <t>Micro Knight II (World) (Aftermarket) (Unl).zip</t>
    </r>
  </si>
  <si>
    <r>
      <rPr>
        <rFont val="&quot;Helvetica Neue&quot;, Helvetica, Arial, sans-serif"/>
        <color rgb="FF1155CC"/>
        <sz val="11.0"/>
        <u/>
      </rPr>
      <t>Micro Knight II (World) (v1.1) (Aftermarket) (Unl).zip</t>
    </r>
  </si>
  <si>
    <r>
      <rPr>
        <rFont val="&quot;Helvetica Neue&quot;, Helvetica, Arial, sans-serif"/>
        <color rgb="FF1155CC"/>
        <sz val="11.0"/>
        <u/>
      </rPr>
      <t>Micro Knight IV (World) (v1.02) (Aftermarket) (Unl).zip</t>
    </r>
  </si>
  <si>
    <r>
      <rPr>
        <rFont val="&quot;Helvetica Neue&quot;, Helvetica, Arial, sans-serif"/>
        <color rgb="FF1155CC"/>
        <sz val="11.0"/>
        <u/>
      </rPr>
      <t>Micro Knight IV (World) (v1.05) (Aftermarket) (Unl).zip</t>
    </r>
  </si>
  <si>
    <r>
      <rPr>
        <rFont val="&quot;Helvetica Neue&quot;, Helvetica, Arial, sans-serif"/>
        <color rgb="FF1155CC"/>
        <sz val="11.0"/>
        <u/>
      </rPr>
      <t>Micro Machines (Europe) (Unl).zip</t>
    </r>
  </si>
  <si>
    <r>
      <rPr>
        <rFont val="&quot;Helvetica Neue&quot;, Helvetica, Arial, sans-serif"/>
        <color rgb="FF1155CC"/>
        <sz val="11.0"/>
        <u/>
      </rPr>
      <t>Micro Machines (USA) (Aladdin Compact Cartridge) (Unl).zip</t>
    </r>
  </si>
  <si>
    <r>
      <rPr>
        <rFont val="&quot;Helvetica Neue&quot;, Helvetica, Arial, sans-serif"/>
        <color rgb="FF1155CC"/>
        <sz val="11.0"/>
        <u/>
      </rPr>
      <t>Micro Machines (USA) (Unl).zip</t>
    </r>
  </si>
  <si>
    <r>
      <rPr>
        <rFont val="&quot;Helvetica Neue&quot;, Helvetica, Arial, sans-serif"/>
        <color rgb="FF1155CC"/>
        <sz val="11.0"/>
        <u/>
      </rPr>
      <t>Micro Mages (World) (Demo) (Digital) (Aftermarket) (Unl).zip</t>
    </r>
  </si>
  <si>
    <r>
      <rPr>
        <rFont val="&quot;Helvetica Neue&quot;, Helvetica, Arial, sans-serif"/>
        <color rgb="FF1155CC"/>
        <sz val="11.0"/>
        <u/>
      </rPr>
      <t>Midnight Zone (World) (Demo 1) (Aftermarket) (Unl).zip</t>
    </r>
  </si>
  <si>
    <r>
      <rPr>
        <rFont val="&quot;Helvetica Neue&quot;, Helvetica, Arial, sans-serif"/>
        <color rgb="FF1155CC"/>
        <sz val="11.0"/>
        <u/>
      </rPr>
      <t>Midnight Zone (World) (Demo 2) (Aftermarket) (Unl).zip</t>
    </r>
  </si>
  <si>
    <r>
      <rPr>
        <rFont val="&quot;Helvetica Neue&quot;, Helvetica, Arial, sans-serif"/>
        <color rgb="FF1155CC"/>
        <sz val="11.0"/>
        <u/>
      </rPr>
      <t>Midnight Zone (World) (Demo 3) (Aftermarket) (Unl).zip</t>
    </r>
  </si>
  <si>
    <r>
      <rPr>
        <rFont val="&quot;Helvetica Neue&quot;, Helvetica, Arial, sans-serif"/>
        <color rgb="FF1155CC"/>
        <sz val="11.0"/>
        <u/>
      </rPr>
      <t>Midnight Zone (World) (Demo 4) (Aftermarket) (Unl).zip</t>
    </r>
  </si>
  <si>
    <r>
      <rPr>
        <rFont val="&quot;Helvetica Neue&quot;, Helvetica, Arial, sans-serif"/>
        <color rgb="FF1155CC"/>
        <sz val="11.0"/>
        <u/>
      </rPr>
      <t>Midnight Zone (World) (Demo 5) (Byte-Off 2024) (Aftermarket) (Unl).zip</t>
    </r>
  </si>
  <si>
    <r>
      <rPr>
        <rFont val="&quot;Helvetica Neue&quot;, Helvetica, Arial, sans-serif"/>
        <color rgb="FF1155CC"/>
        <sz val="11.0"/>
        <u/>
      </rPr>
      <t>Midnight Zone (World) (Demo 6) (Aftermarket) (Unl).zip</t>
    </r>
  </si>
  <si>
    <r>
      <rPr>
        <rFont val="&quot;Helvetica Neue&quot;, Helvetica, Arial, sans-serif"/>
        <color rgb="FF1155CC"/>
        <sz val="11.0"/>
        <u/>
      </rPr>
      <t>Midnight Zone (World) (Demo 7) (Aftermarket) (Unl).zip</t>
    </r>
  </si>
  <si>
    <r>
      <rPr>
        <rFont val="&quot;Helvetica Neue&quot;, Helvetica, Arial, sans-serif"/>
        <color rgb="FF1155CC"/>
        <sz val="11.0"/>
        <u/>
      </rPr>
      <t>Midnight Zone (World) (Demo 8) (Aftermarket) (Unl).zip</t>
    </r>
  </si>
  <si>
    <r>
      <rPr>
        <rFont val="&quot;Helvetica Neue&quot;, Helvetica, Arial, sans-serif"/>
        <color rgb="FF1155CC"/>
        <sz val="11.0"/>
        <u/>
      </rPr>
      <t>Midnight Zone (World) (Demo 9) (Aftermarket) (Unl).zip</t>
    </r>
  </si>
  <si>
    <r>
      <rPr>
        <rFont val="&quot;Helvetica Neue&quot;, Helvetica, Arial, sans-serif"/>
        <color rgb="FF1155CC"/>
        <sz val="11.0"/>
        <u/>
      </rPr>
      <t>MiedoW (World) (Aftermarket) (Unl).zip</t>
    </r>
  </si>
  <si>
    <r>
      <rPr>
        <rFont val="&quot;Helvetica Neue&quot;, Helvetica, Arial, sans-serif"/>
        <color rgb="FF1155CC"/>
        <sz val="11.0"/>
        <u/>
      </rPr>
      <t>Might &amp; Magic - Secret of the Inner Sanctum (USA).zip</t>
    </r>
  </si>
  <si>
    <r>
      <rPr>
        <rFont val="&quot;Helvetica Neue&quot;, Helvetica, Arial, sans-serif"/>
        <color rgb="FF1155CC"/>
        <sz val="11.0"/>
        <u/>
      </rPr>
      <t>Might and Magic - Book One - Secret of the Inner Sanctum (Japan).zip</t>
    </r>
  </si>
  <si>
    <r>
      <rPr>
        <rFont val="&quot;Helvetica Neue&quot;, Helvetica, Arial, sans-serif"/>
        <color rgb="FF1155CC"/>
        <sz val="11.0"/>
        <u/>
      </rPr>
      <t>Mighty Bomb Jack (Europe).zip</t>
    </r>
  </si>
  <si>
    <r>
      <rPr>
        <rFont val="&quot;Helvetica Neue&quot;, Helvetica, Arial, sans-serif"/>
        <color rgb="FF1155CC"/>
        <sz val="11.0"/>
        <u/>
      </rPr>
      <t>Mighty Bomb Jack (Japan) (Rev 1) (Virtual Console).zip</t>
    </r>
  </si>
  <si>
    <r>
      <rPr>
        <rFont val="&quot;Helvetica Neue&quot;, Helvetica, Arial, sans-serif"/>
        <color rgb="FF1155CC"/>
        <sz val="11.0"/>
        <u/>
      </rPr>
      <t>Mighty Bomb Jack (Japan) (Rev 1).zip</t>
    </r>
  </si>
  <si>
    <r>
      <rPr>
        <rFont val="&quot;Helvetica Neue&quot;, Helvetica, Arial, sans-serif"/>
        <color rgb="FF1155CC"/>
        <sz val="11.0"/>
        <u/>
      </rPr>
      <t>Mighty Bomb Jack (Japan).zip</t>
    </r>
  </si>
  <si>
    <r>
      <rPr>
        <rFont val="&quot;Helvetica Neue&quot;, Helvetica, Arial, sans-serif"/>
        <color rgb="FF1155CC"/>
        <sz val="11.0"/>
        <u/>
      </rPr>
      <t>Mighty Bomb Jack (USA).zip</t>
    </r>
  </si>
  <si>
    <r>
      <rPr>
        <rFont val="&quot;Helvetica Neue&quot;, Helvetica, Arial, sans-serif"/>
        <color rgb="FF1155CC"/>
        <sz val="11.0"/>
        <u/>
      </rPr>
      <t>Mighty Final Fight (Europe).zip</t>
    </r>
  </si>
  <si>
    <r>
      <rPr>
        <rFont val="&quot;Helvetica Neue&quot;, Helvetica, Arial, sans-serif"/>
        <color rgb="FF1155CC"/>
        <sz val="11.0"/>
        <u/>
      </rPr>
      <t>Mighty Final Fight (Japan).zip</t>
    </r>
  </si>
  <si>
    <r>
      <rPr>
        <rFont val="&quot;Helvetica Neue&quot;, Helvetica, Arial, sans-serif"/>
        <color rgb="FF1155CC"/>
        <sz val="11.0"/>
        <u/>
      </rPr>
      <t>Mighty Final Fight (USA) (Capcom Classics Mini Mix) (Aftermarket) (Unl).zip</t>
    </r>
  </si>
  <si>
    <r>
      <rPr>
        <rFont val="&quot;Helvetica Neue&quot;, Helvetica, Arial, sans-serif"/>
        <color rgb="FF1155CC"/>
        <sz val="11.0"/>
        <u/>
      </rPr>
      <t>Mighty Final Fight (USA).zip</t>
    </r>
  </si>
  <si>
    <r>
      <rPr>
        <rFont val="&quot;Helvetica Neue&quot;, Helvetica, Arial, sans-serif"/>
        <color rgb="FF1155CC"/>
        <sz val="11.0"/>
        <u/>
      </rPr>
      <t>Mighty Morphin - Power Rangers III (Asia) (En) (Pirate).zip</t>
    </r>
  </si>
  <si>
    <r>
      <rPr>
        <rFont val="&quot;Helvetica Neue&quot;, Helvetica, Arial, sans-serif"/>
        <color rgb="FF1155CC"/>
        <sz val="11.0"/>
        <u/>
      </rPr>
      <t>Mighty Morphin - Power Rangers IV - The Movie (Asia) (En) (Pirate).zip</t>
    </r>
  </si>
  <si>
    <r>
      <rPr>
        <rFont val="&quot;Helvetica Neue&quot;, Helvetica, Arial, sans-serif"/>
        <color rgb="FF1155CC"/>
        <sz val="11.0"/>
        <u/>
      </rPr>
      <t>Mihu Che (Asia) (Unl).zip</t>
    </r>
  </si>
  <si>
    <r>
      <rPr>
        <rFont val="&quot;Helvetica Neue&quot;, Helvetica, Arial, sans-serif"/>
        <color rgb="FF1155CC"/>
        <sz val="11.0"/>
        <u/>
      </rPr>
      <t>Mike Ditka's Big Play Football (USA) (NintendoAge) (Aftermarket) (Pirate).zip</t>
    </r>
  </si>
  <si>
    <r>
      <rPr>
        <rFont val="&quot;Helvetica Neue&quot;, Helvetica, Arial, sans-serif"/>
        <color rgb="FF1155CC"/>
        <sz val="11.0"/>
        <u/>
      </rPr>
      <t>Mike Tyson's Intergalactic Power Punch (USA) (Beta).zip</t>
    </r>
  </si>
  <si>
    <r>
      <rPr>
        <rFont val="&quot;Helvetica Neue&quot;, Helvetica, Arial, sans-serif"/>
        <color rgb="FF1155CC"/>
        <sz val="11.0"/>
        <u/>
      </rPr>
      <t>Mike Tyson's Intergalactic Power Punch (USA) (NintendoAge) (Aftermarket) (Pirate).zip</t>
    </r>
  </si>
  <si>
    <r>
      <rPr>
        <rFont val="&quot;Helvetica Neue&quot;, Helvetica, Arial, sans-serif"/>
        <color rgb="FF1155CC"/>
        <sz val="11.0"/>
        <u/>
      </rPr>
      <t>Mike Tyson's Punch-Out!! (Asia) (En) (Pirate).zip</t>
    </r>
  </si>
  <si>
    <r>
      <rPr>
        <rFont val="&quot;Helvetica Neue&quot;, Helvetica, Arial, sans-serif"/>
        <color rgb="FF1155CC"/>
        <sz val="11.0"/>
        <u/>
      </rPr>
      <t>Mike Tyson's Punch-Out!! (Europe) (Rev 1).zip</t>
    </r>
  </si>
  <si>
    <r>
      <rPr>
        <rFont val="&quot;Helvetica Neue&quot;, Helvetica, Arial, sans-serif"/>
        <color rgb="FF1155CC"/>
        <sz val="11.0"/>
        <u/>
      </rPr>
      <t>Mike Tyson's Punch-Out!! (Europe).zip</t>
    </r>
  </si>
  <si>
    <r>
      <rPr>
        <rFont val="&quot;Helvetica Neue&quot;, Helvetica, Arial, sans-serif"/>
        <color rgb="FF1155CC"/>
        <sz val="11.0"/>
        <u/>
      </rPr>
      <t>Mike Tyson's Punch-Out!! (Japan, USA) (En) (Rev 1).zip</t>
    </r>
  </si>
  <si>
    <r>
      <rPr>
        <rFont val="&quot;Helvetica Neue&quot;, Helvetica, Arial, sans-serif"/>
        <color rgb="FF1155CC"/>
        <sz val="11.0"/>
        <u/>
      </rPr>
      <t>Mike Tyson's Punch-Out!! (Japan, USA) (En).zip</t>
    </r>
  </si>
  <si>
    <r>
      <rPr>
        <rFont val="&quot;Helvetica Neue&quot;, Helvetica, Arial, sans-serif"/>
        <color rgb="FF1155CC"/>
        <sz val="11.0"/>
        <u/>
      </rPr>
      <t>MilioNESy (World) (Aftermarket) (Unl).zip</t>
    </r>
  </si>
  <si>
    <r>
      <rPr>
        <rFont val="&quot;Helvetica Neue&quot;, Helvetica, Arial, sans-serif"/>
        <color rgb="FF1155CC"/>
        <sz val="11.0"/>
        <u/>
      </rPr>
      <t>Millionaire (Asia) (En) (72 pin cart) (Unl).zip</t>
    </r>
  </si>
  <si>
    <r>
      <rPr>
        <rFont val="&quot;Helvetica Neue&quot;, Helvetica, Arial, sans-serif"/>
        <color rgb="FF1155CC"/>
        <sz val="11.0"/>
        <u/>
      </rPr>
      <t>Millipede (Japan) (En) (Proto).zip</t>
    </r>
  </si>
  <si>
    <r>
      <rPr>
        <rFont val="&quot;Helvetica Neue&quot;, Helvetica, Arial, sans-serif"/>
        <color rgb="FF1155CC"/>
        <sz val="11.0"/>
        <u/>
      </rPr>
      <t>Millipede (USA) (Atari Flashback) (Aftermarket) (Unl).zip</t>
    </r>
  </si>
  <si>
    <r>
      <rPr>
        <rFont val="&quot;Helvetica Neue&quot;, Helvetica, Arial, sans-serif"/>
        <color rgb="FF1155CC"/>
        <sz val="11.0"/>
        <u/>
      </rPr>
      <t>Millipede (USA).zip</t>
    </r>
  </si>
  <si>
    <r>
      <rPr>
        <rFont val="&quot;Helvetica Neue&quot;, Helvetica, Arial, sans-serif"/>
        <color rgb="FF1155CC"/>
        <sz val="11.0"/>
        <u/>
      </rPr>
      <t>Millipede - Kyodai Konchuu no Gyakushuu (Japan).zip</t>
    </r>
  </si>
  <si>
    <r>
      <rPr>
        <rFont val="&quot;Helvetica Neue&quot;, Helvetica, Arial, sans-serif"/>
        <color rgb="FF1155CC"/>
        <sz val="11.0"/>
        <u/>
      </rPr>
      <t>Milon's Secret Castle (USA) (Virtual Console).zip</t>
    </r>
  </si>
  <si>
    <r>
      <rPr>
        <rFont val="&quot;Helvetica Neue&quot;, Helvetica, Arial, sans-serif"/>
        <color rgb="FF1155CC"/>
        <sz val="11.0"/>
        <u/>
      </rPr>
      <t>Milon's Secret Castle (USA).zip</t>
    </r>
  </si>
  <si>
    <r>
      <rPr>
        <rFont val="&quot;Helvetica Neue&quot;, Helvetica, Arial, sans-serif"/>
        <color rgb="FF1155CC"/>
        <sz val="11.0"/>
        <u/>
      </rPr>
      <t>Mindblower Pak (Australia) (Unl).zip</t>
    </r>
  </si>
  <si>
    <r>
      <rPr>
        <rFont val="&quot;Helvetica Neue&quot;, Helvetica, Arial, sans-serif"/>
        <color rgb="FF1155CC"/>
        <sz val="11.0"/>
        <u/>
      </rPr>
      <t>Mindkids 114-in-1 (World) (Aftermarket) (Pirate).zip</t>
    </r>
  </si>
  <si>
    <r>
      <rPr>
        <rFont val="&quot;Helvetica Neue&quot;, Helvetica, Arial, sans-serif"/>
        <color rgb="FF1155CC"/>
        <sz val="11.0"/>
        <u/>
      </rPr>
      <t>Mindseeker (Japan).zip</t>
    </r>
  </si>
  <si>
    <r>
      <rPr>
        <rFont val="&quot;Helvetica Neue&quot;, Helvetica, Arial, sans-serif"/>
        <color rgb="FF1155CC"/>
        <sz val="11.0"/>
        <u/>
      </rPr>
      <t>Mine Mayhem (World) (Aftermarket) (Unl).zip</t>
    </r>
  </si>
  <si>
    <r>
      <rPr>
        <rFont val="&quot;Helvetica Neue&quot;, Helvetica, Arial, sans-serif"/>
        <color rgb="FF1155CC"/>
        <sz val="11.0"/>
        <u/>
      </rPr>
      <t>Mine Shaft (World) (Aftermarket) (Unl).zip</t>
    </r>
  </si>
  <si>
    <r>
      <rPr>
        <rFont val="&quot;Helvetica Neue&quot;, Helvetica, Arial, sans-serif"/>
        <color rgb="FF1155CC"/>
        <sz val="11.0"/>
        <u/>
      </rPr>
      <t>Minekart Madness (World) (Aftermarket) (Unl).zip</t>
    </r>
  </si>
  <si>
    <r>
      <rPr>
        <rFont val="&quot;Helvetica Neue&quot;, Helvetica, Arial, sans-serif"/>
        <color rgb="FF1155CC"/>
        <sz val="11.0"/>
        <u/>
      </rPr>
      <t>Minelvaton Saga - Ragon no Fukkatsu (Japan).zip</t>
    </r>
  </si>
  <si>
    <r>
      <rPr>
        <rFont val="&quot;Helvetica Neue&quot;, Helvetica, Arial, sans-serif"/>
        <color rgb="FF1155CC"/>
        <sz val="11.0"/>
        <u/>
      </rPr>
      <t>Miner (World) (Byte-Off 2019) (Aftermarket) (Unl).zip</t>
    </r>
  </si>
  <si>
    <r>
      <rPr>
        <rFont val="&quot;Helvetica Neue&quot;, Helvetica, Arial, sans-serif"/>
        <color rgb="FF1155CC"/>
        <sz val="11.0"/>
        <u/>
      </rPr>
      <t>Miner (World) (v1.1) (Aftermarket) (Unl).zip</t>
    </r>
  </si>
  <si>
    <r>
      <rPr>
        <rFont val="&quot;Helvetica Neue&quot;, Helvetica, Arial, sans-serif"/>
        <color rgb="FF1155CC"/>
        <sz val="11.0"/>
        <u/>
      </rPr>
      <t>Mini-Putt (Japan).zip</t>
    </r>
  </si>
  <si>
    <r>
      <rPr>
        <rFont val="&quot;Helvetica Neue&quot;, Helvetica, Arial, sans-serif"/>
        <color rgb="FF1155CC"/>
        <sz val="11.0"/>
        <u/>
      </rPr>
      <t>Mini-Putt (USA) (Proto).zip</t>
    </r>
  </si>
  <si>
    <r>
      <rPr>
        <rFont val="&quot;Helvetica Neue&quot;, Helvetica, Arial, sans-serif"/>
        <color rgb="FF1155CC"/>
        <sz val="11.0"/>
        <u/>
      </rPr>
      <t>Minnade Mamotte Knight - Amazon's Running Diet (World) (Ja) (Aftermarket) (Unl).zip</t>
    </r>
  </si>
  <si>
    <r>
      <rPr>
        <rFont val="&quot;Helvetica Neue&quot;, Helvetica, Arial, sans-serif"/>
        <color rgb="FF1155CC"/>
        <sz val="11.0"/>
        <u/>
      </rPr>
      <t>Minna no Taabou no Nakayoshi Daisakusen (Japan) (Rev 1).zip</t>
    </r>
  </si>
  <si>
    <r>
      <rPr>
        <rFont val="&quot;Helvetica Neue&quot;, Helvetica, Arial, sans-serif"/>
        <color rgb="FF1155CC"/>
        <sz val="11.0"/>
        <u/>
      </rPr>
      <t>Minna no Taabou no Nakayoshi Daisakusen (Japan).zip</t>
    </r>
  </si>
  <si>
    <r>
      <rPr>
        <rFont val="&quot;Helvetica Neue&quot;, Helvetica, Arial, sans-serif"/>
        <color rgb="FF1155CC"/>
        <sz val="11.0"/>
        <u/>
      </rPr>
      <t>Minotaur Game (World) (Demo) (Byte-Off 2020) (Aftermarket) (Unl).zip</t>
    </r>
  </si>
  <si>
    <r>
      <rPr>
        <rFont val="&quot;Helvetica Neue&quot;, Helvetica, Arial, sans-serif"/>
        <color rgb="FF1155CC"/>
        <sz val="11.0"/>
        <u/>
      </rPr>
      <t>Miracle Piano Teaching System, The (France).zip</t>
    </r>
  </si>
  <si>
    <r>
      <rPr>
        <rFont val="&quot;Helvetica Neue&quot;, Helvetica, Arial, sans-serif"/>
        <color rgb="FF1155CC"/>
        <sz val="11.0"/>
        <u/>
      </rPr>
      <t>Miracle Piano Teaching System, The (Germany).zip</t>
    </r>
  </si>
  <si>
    <r>
      <rPr>
        <rFont val="&quot;Helvetica Neue&quot;, Helvetica, Arial, sans-serif"/>
        <color rgb="FF1155CC"/>
        <sz val="11.0"/>
        <u/>
      </rPr>
      <t>Miracle Piano Teaching System, The (USA).zip</t>
    </r>
  </si>
  <si>
    <r>
      <rPr>
        <rFont val="&quot;Helvetica Neue&quot;, Helvetica, Arial, sans-serif"/>
        <color rgb="FF1155CC"/>
        <sz val="11.0"/>
        <u/>
      </rPr>
      <t>Miracle Piano Teaching System, The (United Kingdom).zip</t>
    </r>
  </si>
  <si>
    <r>
      <rPr>
        <rFont val="&quot;Helvetica Neue&quot;, Helvetica, Arial, sans-serif"/>
        <color rgb="FF1155CC"/>
        <sz val="11.0"/>
        <u/>
      </rPr>
      <t>Miracle Ropit's - 2100 Nen no Daibouken (Japan).zip</t>
    </r>
  </si>
  <si>
    <r>
      <rPr>
        <rFont val="&quot;Helvetica Neue&quot;, Helvetica, Arial, sans-serif"/>
        <color rgb="FF1155CC"/>
        <sz val="11.0"/>
        <u/>
      </rPr>
      <t>Mirai Shinwa Jarvas (Japan).zip</t>
    </r>
  </si>
  <si>
    <r>
      <rPr>
        <rFont val="&quot;Helvetica Neue&quot;, Helvetica, Arial, sans-serif"/>
        <color rgb="FF1155CC"/>
        <sz val="11.0"/>
        <u/>
      </rPr>
      <t>Miroh (World) (v1.0.0) (Aftermarket) (Unl).zip</t>
    </r>
  </si>
  <si>
    <r>
      <rPr>
        <rFont val="&quot;Helvetica Neue&quot;, Helvetica, Arial, sans-serif"/>
        <color rgb="FF1155CC"/>
        <sz val="11.0"/>
        <u/>
      </rPr>
      <t>Miroh (World) (v1.0.1) (Aftermarket) (Unl).zip</t>
    </r>
  </si>
  <si>
    <r>
      <rPr>
        <rFont val="&quot;Helvetica Neue&quot;, Helvetica, Arial, sans-serif"/>
        <color rgb="FF1155CC"/>
        <sz val="11.0"/>
        <u/>
      </rPr>
      <t>Miroh (World) (v2.0.0) (Aftermarket) (Unl).zip</t>
    </r>
  </si>
  <si>
    <r>
      <rPr>
        <rFont val="&quot;Helvetica Neue&quot;, Helvetica, Arial, sans-serif"/>
        <color rgb="FF1155CC"/>
        <sz val="11.0"/>
        <u/>
      </rPr>
      <t>Miroh (World) (v2.0.1)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</si>
  <si>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(2023-09-01)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</si>
  <si>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(2023-09-02)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</si>
  <si>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(2023-09-03)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</si>
  <si>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(2023-09-07)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</si>
  <si>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(2023-09-08T171433) (Aftermarket) (Unl) (Alt).zip</t>
    </r>
  </si>
  <si>
    <r>
      <rPr>
        <rFont val="&quot;Helvetica Neue&quot;, Helvetica, Arial, sans-serif"/>
        <color rgb="FF1155CC"/>
        <sz val="11.0"/>
        <u/>
      </rPr>
      <t>Mischief Castle (World) (Demo) (2023-09-08T193917)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</si>
  <si>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(2023-09-11)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</si>
  <si>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(2023-09-12)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</si>
  <si>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(2023-09-21T003932)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</si>
  <si>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(2023-10-23T012452)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</si>
  <si>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(2023-10-23T062406)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</si>
  <si>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(2023-10-25T145855)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</si>
  <si>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(2023-10-25T213035)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</si>
  <si>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(2023-10-26)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</si>
  <si>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(2023-10-27)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</si>
  <si>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(2023-11-05)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</si>
  <si>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(2023-12-12)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</si>
  <si>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(2023-12-15) (Aftermarket) (Unl).zip</t>
    </r>
  </si>
  <si>
    <r>
      <rPr>
        <rFont val="&quot;Helvetica Neue&quot;, Helvetica, Arial, sans-serif"/>
        <color rgb="FF1155CC"/>
        <sz val="11.0"/>
        <u/>
      </rPr>
      <t>Mischief Castle (World) (Demo) (2024-01-22) (Aftermarket) (Unl).zip</t>
    </r>
  </si>
  <si>
    <r>
      <rPr>
        <rFont val="&quot;Helvetica Neue&quot;, Helvetica, Arial, sans-serif"/>
        <color rgb="FF1155CC"/>
        <sz val="11.0"/>
        <u/>
      </rPr>
      <t>Mischievous Crow (Japan) (Family BASIC) (Unl).zip</t>
    </r>
  </si>
  <si>
    <r>
      <rPr>
        <rFont val="&quot;Helvetica Neue&quot;, Helvetica, Arial, sans-serif"/>
        <color rgb="FF1155CC"/>
        <sz val="11.0"/>
        <u/>
      </rPr>
      <t>Missing Lands (World) (Ludum Dare 38) (Aftermarket) (Unl).zip</t>
    </r>
  </si>
  <si>
    <r>
      <rPr>
        <rFont val="&quot;Helvetica Neue&quot;, Helvetica, Arial, sans-serif"/>
        <color rgb="FF1155CC"/>
        <sz val="11.0"/>
        <u/>
      </rPr>
      <t>Missing Lands DX (World) (Aftermarket) (Unl).zip</t>
    </r>
  </si>
  <si>
    <r>
      <rPr>
        <rFont val="&quot;Helvetica Neue&quot;, Helvetica, Arial, sans-serif"/>
        <color rgb="FF1155CC"/>
        <sz val="11.0"/>
        <u/>
      </rPr>
      <t>Mission - Impossible (Europe).zip</t>
    </r>
  </si>
  <si>
    <r>
      <rPr>
        <rFont val="&quot;Helvetica Neue&quot;, Helvetica, Arial, sans-serif"/>
        <color rgb="FF1155CC"/>
        <sz val="11.0"/>
        <u/>
      </rPr>
      <t>Mission - Impossible (France).zip</t>
    </r>
  </si>
  <si>
    <r>
      <rPr>
        <rFont val="&quot;Helvetica Neue&quot;, Helvetica, Arial, sans-serif"/>
        <color rgb="FF1155CC"/>
        <sz val="11.0"/>
        <u/>
      </rPr>
      <t>Mission - Impossible (USA).zip</t>
    </r>
  </si>
  <si>
    <r>
      <rPr>
        <rFont val="&quot;Helvetica Neue&quot;, Helvetica, Arial, sans-serif"/>
        <color rgb="FF1155CC"/>
        <sz val="11.0"/>
        <u/>
      </rPr>
      <t>Mission Cobra (USA) (Unl).zip</t>
    </r>
  </si>
  <si>
    <r>
      <rPr>
        <rFont val="&quot;Helvetica Neue&quot;, Helvetica, Arial, sans-serif"/>
        <color rgb="FF1155CC"/>
        <sz val="11.0"/>
        <u/>
      </rPr>
      <t>Mississippi Satsujin Jiken (Japan) (Rev 1).zip</t>
    </r>
  </si>
  <si>
    <r>
      <rPr>
        <rFont val="&quot;Helvetica Neue&quot;, Helvetica, Arial, sans-serif"/>
        <color rgb="FF1155CC"/>
        <sz val="11.0"/>
        <u/>
      </rPr>
      <t>Mississippi Satsujin Jiken (Japan).zip</t>
    </r>
  </si>
  <si>
    <r>
      <rPr>
        <rFont val="&quot;Helvetica Neue&quot;, Helvetica, Arial, sans-serif"/>
        <color rgb="FF1155CC"/>
        <sz val="11.0"/>
        <u/>
      </rPr>
      <t>Mito Koumon - Sekai Manyuu Ki (Japan).zip</t>
    </r>
  </si>
  <si>
    <r>
      <rPr>
        <rFont val="&quot;Helvetica Neue&quot;, Helvetica, Arial, sans-serif"/>
        <color rgb="FF1155CC"/>
        <sz val="11.0"/>
        <u/>
      </rPr>
      <t>Mitsume ga Tooru (Japan).zip</t>
    </r>
  </si>
  <si>
    <r>
      <rPr>
        <rFont val="&quot;Helvetica Neue&quot;, Helvetica, Arial, sans-serif"/>
        <color rgb="FF1155CC"/>
        <sz val="11.0"/>
        <u/>
      </rPr>
      <t>Mizushima Shinji no Daikoushien (Japan).zip</t>
    </r>
  </si>
  <si>
    <r>
      <rPr>
        <rFont val="&quot;Helvetica Neue&quot;, Helvetica, Arial, sans-serif"/>
        <color rgb="FF1155CC"/>
        <sz val="11.0"/>
        <u/>
      </rPr>
      <t>Mo Daoshi Yinmou (China) (Pirate).zip</t>
    </r>
  </si>
  <si>
    <r>
      <rPr>
        <rFont val="&quot;Helvetica Neue&quot;, Helvetica, Arial, sans-serif"/>
        <color rgb="FF1155CC"/>
        <sz val="11.0"/>
        <u/>
      </rPr>
      <t>Moai-kun (Japan).zip</t>
    </r>
  </si>
  <si>
    <r>
      <rPr>
        <rFont val="&quot;Helvetica Neue&quot;, Helvetica, Arial, sans-serif"/>
        <color rgb="FF1155CC"/>
        <sz val="11.0"/>
        <u/>
      </rPr>
      <t>Modao Jie (China) (Aftermarket) (Unl).zip</t>
    </r>
  </si>
  <si>
    <r>
      <rPr>
        <rFont val="&quot;Helvetica Neue&quot;, Helvetica, Arial, sans-serif"/>
        <color rgb="FF1155CC"/>
        <sz val="11.0"/>
        <u/>
      </rPr>
      <t>Moe Pro! '90 - Kandou Hen (Japan).zip</t>
    </r>
  </si>
  <si>
    <r>
      <rPr>
        <rFont val="&quot;Helvetica Neue&quot;, Helvetica, Arial, sans-serif"/>
        <color rgb="FF1155CC"/>
        <sz val="11.0"/>
        <u/>
      </rPr>
      <t>Moe Pro! - Saikyou Hen (Japan).zip</t>
    </r>
  </si>
  <si>
    <r>
      <rPr>
        <rFont val="&quot;Helvetica Neue&quot;, Helvetica, Arial, sans-serif"/>
        <color rgb="FF1155CC"/>
        <sz val="11.0"/>
        <u/>
      </rPr>
      <t>Moero!! Junior Basket - Two on Two (Japan) (Beta).zip</t>
    </r>
  </si>
  <si>
    <r>
      <rPr>
        <rFont val="&quot;Helvetica Neue&quot;, Helvetica, Arial, sans-serif"/>
        <color rgb="FF1155CC"/>
        <sz val="11.0"/>
        <u/>
      </rPr>
      <t>Moero!! Junior Basket - Two on Two (Japan).zip</t>
    </r>
  </si>
  <si>
    <r>
      <rPr>
        <rFont val="&quot;Helvetica Neue&quot;, Helvetica, Arial, sans-serif"/>
        <color rgb="FF1155CC"/>
        <sz val="11.0"/>
        <u/>
      </rPr>
      <t>Moero!! Juudou Warriors (Japan).zip</t>
    </r>
  </si>
  <si>
    <r>
      <rPr>
        <rFont val="&quot;Helvetica Neue&quot;, Helvetica, Arial, sans-serif"/>
        <color rgb="FF1155CC"/>
        <sz val="11.0"/>
        <u/>
      </rPr>
      <t>Moero!! Pro Soccer (Japan).zip</t>
    </r>
  </si>
  <si>
    <r>
      <rPr>
        <rFont val="&quot;Helvetica Neue&quot;, Helvetica, Arial, sans-serif"/>
        <color rgb="FF1155CC"/>
        <sz val="11.0"/>
        <u/>
      </rPr>
      <t>Moero!! Pro Tennis (Japan).zip</t>
    </r>
  </si>
  <si>
    <r>
      <rPr>
        <rFont val="&quot;Helvetica Neue&quot;, Helvetica, Arial, sans-serif"/>
        <color rgb="FF1155CC"/>
        <sz val="11.0"/>
        <u/>
      </rPr>
      <t>Moero!! Pro Yakyuu '88 - Ketteiban (Japan).zip</t>
    </r>
  </si>
  <si>
    <r>
      <rPr>
        <rFont val="&quot;Helvetica Neue&quot;, Helvetica, Arial, sans-serif"/>
        <color rgb="FF1155CC"/>
        <sz val="11.0"/>
        <u/>
      </rPr>
      <t>Moero!! Pro Yakyuu (Japan) (Beta).zip</t>
    </r>
  </si>
  <si>
    <r>
      <rPr>
        <rFont val="&quot;Helvetica Neue&quot;, Helvetica, Arial, sans-serif"/>
        <color rgb="FF1155CC"/>
        <sz val="11.0"/>
        <u/>
      </rPr>
      <t>Moero!! Pro Yakyuu (Japan) (Rev 1).zip</t>
    </r>
  </si>
  <si>
    <r>
      <rPr>
        <rFont val="&quot;Helvetica Neue&quot;, Helvetica, Arial, sans-serif"/>
        <color rgb="FF1155CC"/>
        <sz val="11.0"/>
        <u/>
      </rPr>
      <t>Moero!! Pro Yakyuu (Japan) (Rev 2).zip</t>
    </r>
  </si>
  <si>
    <r>
      <rPr>
        <rFont val="&quot;Helvetica Neue&quot;, Helvetica, Arial, sans-serif"/>
        <color rgb="FF1155CC"/>
        <sz val="11.0"/>
        <u/>
      </rPr>
      <t>Moero!! Pro Yakyuu (Japan) (Rev 3) (Virtual Console).zip</t>
    </r>
  </si>
  <si>
    <r>
      <rPr>
        <rFont val="&quot;Helvetica Neue&quot;, Helvetica, Arial, sans-serif"/>
        <color rgb="FF1155CC"/>
        <sz val="11.0"/>
        <u/>
      </rPr>
      <t>Moero!! Pro Yakyuu (Japan) (Rev 3).zip</t>
    </r>
  </si>
  <si>
    <r>
      <rPr>
        <rFont val="&quot;Helvetica Neue&quot;, Helvetica, Arial, sans-serif"/>
        <color rgb="FF1155CC"/>
        <sz val="11.0"/>
        <u/>
      </rPr>
      <t>Moero!! Pro Yakyuu (Japan).zip</t>
    </r>
  </si>
  <si>
    <r>
      <rPr>
        <rFont val="&quot;Helvetica Neue&quot;, Helvetica, Arial, sans-serif"/>
        <color rgb="FF1155CC"/>
        <sz val="11.0"/>
        <u/>
      </rPr>
      <t>Moero TwinBee - Cinnamon Hakase o Sukue! (Asia) (Ja) (Whirlwind Manu) (LG25) (Pirate).zip</t>
    </r>
  </si>
  <si>
    <r>
      <rPr>
        <rFont val="&quot;Helvetica Neue&quot;, Helvetica, Arial, sans-serif"/>
        <color rgb="FF1155CC"/>
        <sz val="11.0"/>
        <u/>
      </rPr>
      <t>Moero TwinBee - Cinnamon Hakase o Sukue! (Japan) (Virtual Console).zip</t>
    </r>
  </si>
  <si>
    <r>
      <rPr>
        <rFont val="&quot;Helvetica Neue&quot;, Helvetica, Arial, sans-serif"/>
        <color rgb="FF1155CC"/>
        <sz val="11.0"/>
        <u/>
      </rPr>
      <t>Moero TwinBee - Cinnamon Hakase o Sukue! (Japan).zip</t>
    </r>
  </si>
  <si>
    <r>
      <rPr>
        <rFont val="&quot;Helvetica Neue&quot;, Helvetica, Arial, sans-serif"/>
        <color rgb="FF1155CC"/>
        <sz val="11.0"/>
        <u/>
      </rPr>
      <t>Moeru! Oniisan (Japan).zip</t>
    </r>
  </si>
  <si>
    <r>
      <rPr>
        <rFont val="&quot;Helvetica Neue&quot;, Helvetica, Arial, sans-serif"/>
        <color rgb="FF1155CC"/>
        <sz val="11.0"/>
        <u/>
      </rPr>
      <t>Mofa Men Zhi Yingxiong Wudi (China) (980584) (Pirate).zip</t>
    </r>
  </si>
  <si>
    <r>
      <rPr>
        <rFont val="&quot;Helvetica Neue&quot;, Helvetica, Arial, sans-serif"/>
        <color rgb="FF1155CC"/>
        <sz val="11.0"/>
        <u/>
      </rPr>
      <t>Mofa Men Zhi Yingxiong Wudi (China) (980100295) (Pirate).zip</t>
    </r>
  </si>
  <si>
    <r>
      <rPr>
        <rFont val="&quot;Helvetica Neue&quot;, Helvetica, Arial, sans-serif"/>
        <color rgb="FF1155CC"/>
        <sz val="11.0"/>
        <u/>
      </rPr>
      <t>Mogura Mines (World) (Aftermarket) (Unl).zip</t>
    </r>
  </si>
  <si>
    <r>
      <rPr>
        <rFont val="&quot;Helvetica Neue&quot;, Helvetica, Arial, sans-serif"/>
        <color rgb="FF1155CC"/>
        <sz val="11.0"/>
        <u/>
      </rPr>
      <t>Mohuan Sanguozhi (China) (Aftermarket) (Unl).zip</t>
    </r>
  </si>
  <si>
    <r>
      <rPr>
        <rFont val="&quot;Helvetica Neue&quot;, Helvetica, Arial, sans-serif"/>
        <color rgb="FF1155CC"/>
        <sz val="11.0"/>
        <u/>
      </rPr>
      <t>Mohuan Shijie (China) (Aftermarket) (Pirate).zip</t>
    </r>
  </si>
  <si>
    <r>
      <rPr>
        <rFont val="&quot;Helvetica Neue&quot;, Helvetica, Arial, sans-serif"/>
        <color rgb="FF1155CC"/>
        <sz val="11.0"/>
        <u/>
      </rPr>
      <t>Mojie Bazhu (China) (Aftermarket) (Pirate).zip</t>
    </r>
  </si>
  <si>
    <r>
      <rPr>
        <rFont val="&quot;Helvetica Neue&quot;, Helvetica, Arial, sans-serif"/>
        <color rgb="FF1155CC"/>
        <sz val="11.0"/>
        <u/>
      </rPr>
      <t>Mojie Tashi (China) (Aftermarket) (Pirate).zip</t>
    </r>
  </si>
  <si>
    <r>
      <rPr>
        <rFont val="&quot;Helvetica Neue&quot;, Helvetica, Arial, sans-serif"/>
        <color rgb="FF1155CC"/>
        <sz val="11.0"/>
        <u/>
      </rPr>
      <t>Mojon Twins Gran Sabiduria - 31 in 1 Real Game! (World) (Aftermarket) (Unl).zip</t>
    </r>
  </si>
  <si>
    <r>
      <rPr>
        <rFont val="&quot;Helvetica Neue&quot;, Helvetica, Arial, sans-serif"/>
        <color rgb="FF1155CC"/>
        <sz val="11.0"/>
        <u/>
      </rPr>
      <t>Mojon Twins Gran Sabiduria - 31 in 1 Real Game! (World) (v2.0) (Aftermarket) (Unl).zip</t>
    </r>
  </si>
  <si>
    <r>
      <rPr>
        <rFont val="&quot;Helvetica Neue&quot;, Helvetica, Arial, sans-serif"/>
        <color rgb="FF1155CC"/>
        <sz val="11.0"/>
        <u/>
      </rPr>
      <t>Mojonian Tales (World) (Aftermarket) (Unl).zip</t>
    </r>
  </si>
  <si>
    <r>
      <rPr>
        <rFont val="&quot;Helvetica Neue&quot;, Helvetica, Arial, sans-serif"/>
        <color rgb="FF1155CC"/>
        <sz val="11.0"/>
        <u/>
      </rPr>
      <t>Mojonian Tales (World) (Demo) (Aftermarket) (Unl).zip</t>
    </r>
  </si>
  <si>
    <r>
      <rPr>
        <rFont val="&quot;Helvetica Neue&quot;, Helvetica, Arial, sans-serif"/>
        <color rgb="FF1155CC"/>
        <sz val="11.0"/>
        <u/>
      </rPr>
      <t>Moli Zhanshi (China) (Aftermarket) (Unl).zip</t>
    </r>
  </si>
  <si>
    <r>
      <rPr>
        <rFont val="&quot;Helvetica Neue&quot;, Helvetica, Arial, sans-serif"/>
        <color rgb="FF1155CC"/>
        <sz val="11.0"/>
        <u/>
      </rPr>
      <t>Mom, My Ears Are Bleeding! (World) (Aftermarket) (Unl).zip</t>
    </r>
  </si>
  <si>
    <r>
      <rPr>
        <rFont val="&quot;Helvetica Neue&quot;, Helvetica, Arial, sans-serif"/>
        <color rgb="FF1155CC"/>
        <sz val="11.0"/>
        <u/>
      </rPr>
      <t>Momoc (World) (Proto 1) (Byte-Off 2019) (Aftermarket) (Unl).zip</t>
    </r>
  </si>
  <si>
    <r>
      <rPr>
        <rFont val="&quot;Helvetica Neue&quot;, Helvetica, Arial, sans-serif"/>
        <color rgb="FF1155CC"/>
        <sz val="11.0"/>
        <u/>
      </rPr>
      <t>Momoc (World) (Proto 2) (Aftermarket) (Unl).zip</t>
    </r>
  </si>
  <si>
    <r>
      <rPr>
        <rFont val="&quot;Helvetica Neue&quot;, Helvetica, Arial, sans-serif"/>
        <color rgb="FF1155CC"/>
        <sz val="11.0"/>
        <u/>
      </rPr>
      <t>Momotarou Densetsu (Japan).zip</t>
    </r>
  </si>
  <si>
    <r>
      <rPr>
        <rFont val="&quot;Helvetica Neue&quot;, Helvetica, Arial, sans-serif"/>
        <color rgb="FF1155CC"/>
        <sz val="11.0"/>
        <u/>
      </rPr>
      <t>Momotarou Densetsu Gaiden (Japan).zip</t>
    </r>
  </si>
  <si>
    <r>
      <rPr>
        <rFont val="&quot;Helvetica Neue&quot;, Helvetica, Arial, sans-serif"/>
        <color rgb="FF1155CC"/>
        <sz val="11.0"/>
        <u/>
      </rPr>
      <t>Momotarou Dentetsu (Japan).zip</t>
    </r>
  </si>
  <si>
    <r>
      <rPr>
        <rFont val="&quot;Helvetica Neue&quot;, Helvetica, Arial, sans-serif"/>
        <color rgb="FF1155CC"/>
        <sz val="11.0"/>
        <u/>
      </rPr>
      <t>Monarch's Flight (World) (Byte-Off 2024) (Aftermarket) (Unl).zip</t>
    </r>
  </si>
  <si>
    <r>
      <rPr>
        <rFont val="&quot;Helvetica Neue&quot;, Helvetica, Arial, sans-serif"/>
        <color rgb="FF1155CC"/>
        <sz val="11.0"/>
        <u/>
      </rPr>
      <t>Monarch's Flight (World) (v1.5) (Aftermarket) (Unl).zip</t>
    </r>
  </si>
  <si>
    <r>
      <rPr>
        <rFont val="&quot;Helvetica Neue&quot;, Helvetica, Arial, sans-serif"/>
        <color rgb="FF1155CC"/>
        <sz val="11.0"/>
        <u/>
      </rPr>
      <t>Money Game, The (Japan).zip</t>
    </r>
  </si>
  <si>
    <r>
      <rPr>
        <rFont val="&quot;Helvetica Neue&quot;, Helvetica, Arial, sans-serif"/>
        <color rgb="FF1155CC"/>
        <sz val="11.0"/>
        <u/>
      </rPr>
      <t>Money Game II, The - Kabutochou no Kiseki (Japan).zip</t>
    </r>
  </si>
  <si>
    <r>
      <rPr>
        <rFont val="&quot;Helvetica Neue&quot;, Helvetica, Arial, sans-serif"/>
        <color rgb="FF1155CC"/>
        <sz val="11.0"/>
        <u/>
      </rPr>
      <t>Monk - The Shaolin Warrior (World) (Demo) (2024-03-11) (Aftermarket) (Unl).zip</t>
    </r>
  </si>
  <si>
    <r>
      <rPr>
        <rFont val="&quot;Helvetica Neue&quot;, Helvetica, Arial, sans-serif"/>
        <color rgb="FF1155CC"/>
        <sz val="11.0"/>
        <u/>
      </rPr>
      <t>Monk - The Shaolin Warrior (World) (Demo) (2024-04-10) (Aftermarket) (Unl).zip</t>
    </r>
  </si>
  <si>
    <r>
      <rPr>
        <rFont val="&quot;Helvetica Neue&quot;, Helvetica, Arial, sans-serif"/>
        <color rgb="FF1155CC"/>
        <sz val="11.0"/>
        <u/>
      </rPr>
      <t>Monkey King (China) (En) (Aftermarket) (Unl).zip</t>
    </r>
  </si>
  <si>
    <r>
      <rPr>
        <rFont val="&quot;Helvetica Neue&quot;, Helvetica, Arial, sans-serif"/>
        <color rgb="FF1155CC"/>
        <sz val="11.0"/>
        <u/>
      </rPr>
      <t>Monopoly (France).zip</t>
    </r>
  </si>
  <si>
    <r>
      <rPr>
        <rFont val="&quot;Helvetica Neue&quot;, Helvetica, Arial, sans-serif"/>
        <color rgb="FF1155CC"/>
        <sz val="11.0"/>
        <u/>
      </rPr>
      <t>Monopoly (Germany).zip</t>
    </r>
  </si>
  <si>
    <r>
      <rPr>
        <rFont val="&quot;Helvetica Neue&quot;, Helvetica, Arial, sans-serif"/>
        <color rgb="FF1155CC"/>
        <sz val="11.0"/>
        <u/>
      </rPr>
      <t>Monopoly (Japan).zip</t>
    </r>
  </si>
  <si>
    <r>
      <rPr>
        <rFont val="&quot;Helvetica Neue&quot;, Helvetica, Arial, sans-serif"/>
        <color rgb="FF1155CC"/>
        <sz val="11.0"/>
        <u/>
      </rPr>
      <t>Monopoly (USA).zip</t>
    </r>
  </si>
  <si>
    <r>
      <rPr>
        <rFont val="&quot;Helvetica Neue&quot;, Helvetica, Arial, sans-serif"/>
        <color rgb="FF1155CC"/>
        <sz val="11.0"/>
        <u/>
      </rPr>
      <t>Monster Brother (Asia) (En) (Unl).zip</t>
    </r>
  </si>
  <si>
    <r>
      <rPr>
        <rFont val="&quot;Helvetica Neue&quot;, Helvetica, Arial, sans-serif"/>
        <color rgb="FF1155CC"/>
        <sz val="11.0"/>
        <u/>
      </rPr>
      <t>Monster Inc. (Asia) (Ja) (Pirate).zip</t>
    </r>
  </si>
  <si>
    <r>
      <rPr>
        <rFont val="&quot;Helvetica Neue&quot;, Helvetica, Arial, sans-serif"/>
        <color rgb="FF1155CC"/>
        <sz val="11.0"/>
        <u/>
      </rPr>
      <t>Monster Maker - 7 Tsu no Hihou (Japan).zip</t>
    </r>
  </si>
  <si>
    <r>
      <rPr>
        <rFont val="&quot;Helvetica Neue&quot;, Helvetica, Arial, sans-serif"/>
        <color rgb="FF1155CC"/>
        <sz val="11.0"/>
        <u/>
      </rPr>
      <t>Monster Party (USA).zip</t>
    </r>
  </si>
  <si>
    <r>
      <rPr>
        <rFont val="&quot;Helvetica Neue&quot;, Helvetica, Arial, sans-serif"/>
        <color rgb="FF1155CC"/>
        <sz val="11.0"/>
        <u/>
      </rPr>
      <t>Monster Slayer (World) (Demo) (Byte-Off 2020) (Aftermarket) (Unl).zip</t>
    </r>
  </si>
  <si>
    <r>
      <rPr>
        <rFont val="&quot;Helvetica Neue&quot;, Helvetica, Arial, sans-serif"/>
        <color rgb="FF1155CC"/>
        <sz val="11.0"/>
        <u/>
      </rPr>
      <t>Monster Truck Rally (USA).zip</t>
    </r>
  </si>
  <si>
    <r>
      <rPr>
        <rFont val="&quot;Helvetica Neue&quot;, Helvetica, Arial, sans-serif"/>
        <color rgb="FF1155CC"/>
        <sz val="11.0"/>
        <u/>
      </rPr>
      <t>Monster in My Pocket (Asia) (En) (M-16) (Pirate).zip</t>
    </r>
  </si>
  <si>
    <r>
      <rPr>
        <rFont val="&quot;Helvetica Neue&quot;, Helvetica, Arial, sans-serif"/>
        <color rgb="FF1155CC"/>
        <sz val="11.0"/>
        <u/>
      </rPr>
      <t>Monster in My Pocket (Europe).zip</t>
    </r>
  </si>
  <si>
    <r>
      <rPr>
        <rFont val="&quot;Helvetica Neue&quot;, Helvetica, Arial, sans-serif"/>
        <color rgb="FF1155CC"/>
        <sz val="11.0"/>
        <u/>
      </rPr>
      <t>Monster in My Pocket (USA) (Beta) (1991-04-22).zip</t>
    </r>
  </si>
  <si>
    <r>
      <rPr>
        <rFont val="&quot;Helvetica Neue&quot;, Helvetica, Arial, sans-serif"/>
        <color rgb="FF1155CC"/>
        <sz val="11.0"/>
        <u/>
      </rPr>
      <t>Monster in My Pocket (USA).zip</t>
    </r>
  </si>
  <si>
    <r>
      <rPr>
        <rFont val="&quot;Helvetica Neue&quot;, Helvetica, Arial, sans-serif"/>
        <color rgb="FF1155CC"/>
        <sz val="11.0"/>
        <u/>
      </rPr>
      <t>Monstruo de los Globos, El (Spain) (En) (Caltron) (Unl).zip</t>
    </r>
  </si>
  <si>
    <r>
      <rPr>
        <rFont val="&quot;Helvetica Neue&quot;, Helvetica, Arial, sans-serif"/>
        <color rgb="FF1155CC"/>
        <sz val="11.0"/>
        <u/>
      </rPr>
      <t>Montezuma's Revenge (USA) (Demo) (Aftermarket) (Unl).zip</t>
    </r>
  </si>
  <si>
    <r>
      <rPr>
        <rFont val="&quot;Helvetica Neue&quot;, Helvetica, Arial, sans-serif"/>
        <color rgb="FF1155CC"/>
        <sz val="11.0"/>
        <u/>
      </rPr>
      <t>Montu's Nightmare (World) (Demo) (Aftermarket) (Unl).zip</t>
    </r>
  </si>
  <si>
    <r>
      <rPr>
        <rFont val="&quot;Helvetica Neue&quot;, Helvetica, Arial, sans-serif"/>
        <color rgb="FF1155CC"/>
        <sz val="11.0"/>
        <u/>
      </rPr>
      <t>Monty no Doki Doki Daisassou (Asia) (Ja) (Whirlwind Manu) (LH32) (Pirate).zip</t>
    </r>
  </si>
  <si>
    <r>
      <rPr>
        <rFont val="&quot;Helvetica Neue&quot;, Helvetica, Arial, sans-serif"/>
        <color rgb="FF1155CC"/>
        <sz val="11.0"/>
        <u/>
      </rPr>
      <t>Moon Crystal (Japan).zip</t>
    </r>
  </si>
  <si>
    <r>
      <rPr>
        <rFont val="&quot;Helvetica Neue&quot;, Helvetica, Arial, sans-serif"/>
        <color rgb="FF1155CC"/>
        <sz val="11.0"/>
        <u/>
      </rPr>
      <t>Moon Harvest (World) (Beta) (Aftermarket) (Unl).zip</t>
    </r>
  </si>
  <si>
    <r>
      <rPr>
        <rFont val="&quot;Helvetica Neue&quot;, Helvetica, Arial, sans-serif"/>
        <color rgb="FF1155CC"/>
        <sz val="11.0"/>
        <u/>
      </rPr>
      <t>Moon Harvest (World) (v1.0.0) (Ludum Dare 52) (Aftermarket) (Unl).zip</t>
    </r>
  </si>
  <si>
    <r>
      <rPr>
        <rFont val="&quot;Helvetica Neue&quot;, Helvetica, Arial, sans-serif"/>
        <color rgb="FF1155CC"/>
        <sz val="11.0"/>
        <u/>
      </rPr>
      <t>Moon Harvest (World) (v1.0.1) (Aftermarket) (Unl).zip</t>
    </r>
  </si>
  <si>
    <r>
      <rPr>
        <rFont val="&quot;Helvetica Neue&quot;, Helvetica, Arial, sans-serif"/>
        <color rgb="FF1155CC"/>
        <sz val="11.0"/>
        <u/>
      </rPr>
      <t>Moon Harvest (World) (v1.0.2) (Aftermarket) (Unl).zip</t>
    </r>
  </si>
  <si>
    <r>
      <rPr>
        <rFont val="&quot;Helvetica Neue&quot;, Helvetica, Arial, sans-serif"/>
        <color rgb="FF1155CC"/>
        <sz val="11.0"/>
        <u/>
      </rPr>
      <t>Moon Harvest (World) (v1.1.0) (Aftermarket) (Unl).zip</t>
    </r>
  </si>
  <si>
    <r>
      <rPr>
        <rFont val="&quot;Helvetica Neue&quot;, Helvetica, Arial, sans-serif"/>
        <color rgb="FF1155CC"/>
        <sz val="11.0"/>
        <u/>
      </rPr>
      <t>Moon Ranger (USA) (Unl).zip</t>
    </r>
  </si>
  <si>
    <r>
      <rPr>
        <rFont val="&quot;Helvetica Neue&quot;, Helvetica, Arial, sans-serif"/>
        <color rgb="FF1155CC"/>
        <sz val="11.0"/>
        <u/>
      </rPr>
      <t>Mooooo! (World) (Demo) (Aftermarket) (Unl).zip</t>
    </r>
  </si>
  <si>
    <r>
      <rPr>
        <rFont val="&quot;Helvetica Neue&quot;, Helvetica, Arial, sans-serif"/>
        <color rgb="FF1155CC"/>
        <sz val="11.0"/>
        <u/>
      </rPr>
      <t>Morbidly Obese Alligator at the Staten Island Olympics (World) (v6) (Demo) (Aftermarket) (Unl).zip</t>
    </r>
  </si>
  <si>
    <r>
      <rPr>
        <rFont val="&quot;Helvetica Neue&quot;, Helvetica, Arial, sans-serif"/>
        <color rgb="FF1155CC"/>
        <sz val="11.0"/>
        <u/>
      </rPr>
      <t>Morita Shougi (Japan).zip</t>
    </r>
  </si>
  <si>
    <r>
      <rPr>
        <rFont val="&quot;Helvetica Neue&quot;, Helvetica, Arial, sans-serif"/>
        <color rgb="FF1155CC"/>
        <sz val="11.0"/>
        <u/>
      </rPr>
      <t>Morskoy Boy (Russia) (Unl).zip</t>
    </r>
  </si>
  <si>
    <r>
      <rPr>
        <rFont val="&quot;Helvetica Neue&quot;, Helvetica, Arial, sans-serif"/>
        <color rgb="FF1155CC"/>
        <sz val="11.0"/>
        <u/>
      </rPr>
      <t>Mortal Amrs (Asia) (Ja) (P-H3) (Pirate).zip</t>
    </r>
  </si>
  <si>
    <r>
      <rPr>
        <rFont val="&quot;Helvetica Neue&quot;, Helvetica, Arial, sans-serif"/>
        <color rgb="FF1155CC"/>
        <sz val="11.0"/>
        <u/>
      </rPr>
      <t>Mortal Kombat (Asia) (En) (JJ-01) (Pirate).zip</t>
    </r>
  </si>
  <si>
    <r>
      <rPr>
        <rFont val="&quot;Helvetica Neue&quot;, Helvetica, Arial, sans-serif"/>
        <color rgb="FF1155CC"/>
        <sz val="11.0"/>
        <u/>
      </rPr>
      <t>Mortal Kombat (Asia) (En) (YY-01) (Pirate).zip</t>
    </r>
  </si>
  <si>
    <r>
      <rPr>
        <rFont val="&quot;Helvetica Neue&quot;, Helvetica, Arial, sans-serif"/>
        <color rgb="FF1155CC"/>
        <sz val="11.0"/>
        <u/>
      </rPr>
      <t>Mortal Kombat 3 (Asia) (En) (Ka Sheng) (Pirate).zip</t>
    </r>
  </si>
  <si>
    <r>
      <rPr>
        <rFont val="&quot;Helvetica Neue&quot;, Helvetica, Arial, sans-serif"/>
        <color rgb="FF1155CC"/>
        <sz val="11.0"/>
        <u/>
      </rPr>
      <t>Mortal Kombat 3 (Asia) (En) (Super Game) (Pirate).zip</t>
    </r>
  </si>
  <si>
    <r>
      <rPr>
        <rFont val="&quot;Helvetica Neue&quot;, Helvetica, Arial, sans-serif"/>
        <color rgb="FF1155CC"/>
        <sz val="11.0"/>
        <u/>
      </rPr>
      <t>Mortal Kombat 3 - Extra 60 (Asia) (En) (Pirate).zip</t>
    </r>
  </si>
  <si>
    <r>
      <rPr>
        <rFont val="&quot;Helvetica Neue&quot;, Helvetica, Arial, sans-serif"/>
        <color rgb="FF1155CC"/>
        <sz val="11.0"/>
        <u/>
      </rPr>
      <t>Mortal Kombat 3 - Special 56 Peoples (Asia) (En) (JY-074) (Pirate).zip</t>
    </r>
  </si>
  <si>
    <r>
      <rPr>
        <rFont val="&quot;Helvetica Neue&quot;, Helvetica, Arial, sans-serif"/>
        <color rgb="FF1155CC"/>
        <sz val="11.0"/>
        <u/>
      </rPr>
      <t>Mortal Kombat 4 (Asia) (En) (Pirate).zip</t>
    </r>
  </si>
  <si>
    <r>
      <rPr>
        <rFont val="&quot;Helvetica Neue&quot;, Helvetica, Arial, sans-serif"/>
        <color rgb="FF1155CC"/>
        <sz val="11.0"/>
        <u/>
      </rPr>
      <t>Mortal Kombat 6 (Asia) (En) (Pirate).zip</t>
    </r>
  </si>
  <si>
    <r>
      <rPr>
        <rFont val="&quot;Helvetica Neue&quot;, Helvetica, Arial, sans-serif"/>
        <color rgb="FF1155CC"/>
        <sz val="11.0"/>
        <u/>
      </rPr>
      <t>Mortal Kombat 7 (Asia) (En) (Pirate).zip</t>
    </r>
  </si>
  <si>
    <r>
      <rPr>
        <rFont val="&quot;Helvetica Neue&quot;, Helvetica, Arial, sans-serif"/>
        <color rgb="FF1155CC"/>
        <sz val="11.0"/>
        <u/>
      </rPr>
      <t>Mortal Kombat II (Asia) (En) (Hummer Team) (Blue Version) (Pirate).zip</t>
    </r>
  </si>
  <si>
    <r>
      <rPr>
        <rFont val="&quot;Helvetica Neue&quot;, Helvetica, Arial, sans-serif"/>
        <color rgb="FF1155CC"/>
        <sz val="11.0"/>
        <u/>
      </rPr>
      <t>Mortal Kombat II (Asia) (En) (Hummer Team) (M-O9) (Pirate).zip</t>
    </r>
  </si>
  <si>
    <r>
      <rPr>
        <rFont val="&quot;Helvetica Neue&quot;, Helvetica, Arial, sans-serif"/>
        <color rgb="FF1155CC"/>
        <sz val="11.0"/>
        <u/>
      </rPr>
      <t>Mortal Kombat II (Asia) (En) (Hummer Team) (Pirate).zip</t>
    </r>
  </si>
  <si>
    <r>
      <rPr>
        <rFont val="&quot;Helvetica Neue&quot;, Helvetica, Arial, sans-serif"/>
        <color rgb="FF1155CC"/>
        <sz val="11.0"/>
        <u/>
      </rPr>
      <t>Mortal Kombat II (Asia) (En) (YOKO) (Pirate).zip</t>
    </r>
  </si>
  <si>
    <r>
      <rPr>
        <rFont val="&quot;Helvetica Neue&quot;, Helvetica, Arial, sans-serif"/>
        <color rgb="FF1155CC"/>
        <sz val="11.0"/>
        <u/>
      </rPr>
      <t>Mortal Kombat III - 28 People (Asia) (En) (NT-328) (Pirate).zip</t>
    </r>
  </si>
  <si>
    <r>
      <rPr>
        <rFont val="&quot;Helvetica Neue&quot;, Helvetica, Arial, sans-serif"/>
        <color rgb="FF1155CC"/>
        <sz val="11.0"/>
        <u/>
      </rPr>
      <t>Mortal Kombat III Special (Asia) (En) (Pirate).zip</t>
    </r>
  </si>
  <si>
    <r>
      <rPr>
        <rFont val="&quot;Helvetica Neue&quot;, Helvetica, Arial, sans-serif"/>
        <color rgb="FF1155CC"/>
        <sz val="11.0"/>
        <u/>
      </rPr>
      <t>Mortal Kombat III Super Special (Asia) (En) (YY-030) (Pirate).zip</t>
    </r>
  </si>
  <si>
    <r>
      <rPr>
        <rFont val="&quot;Helvetica Neue&quot;, Helvetica, Arial, sans-serif"/>
        <color rgb="FF1155CC"/>
        <sz val="11.0"/>
        <u/>
      </rPr>
      <t>Mortal Kombat III Turbo (Asia) (En) (MD102) (Pirate).zip</t>
    </r>
  </si>
  <si>
    <r>
      <rPr>
        <rFont val="&quot;Helvetica Neue&quot;, Helvetica, Arial, sans-serif"/>
        <color rgb="FF1155CC"/>
        <sz val="11.0"/>
        <u/>
      </rPr>
      <t>Mortal Kombat III Turbo - 18 People (Asia) (En) (JY-011) (Pirate).zip</t>
    </r>
  </si>
  <si>
    <r>
      <rPr>
        <rFont val="&quot;Helvetica Neue&quot;, Helvetica, Arial, sans-serif"/>
        <color rgb="FF1155CC"/>
        <sz val="11.0"/>
        <u/>
      </rPr>
      <t>Mortal Kombat III Turbo - 18 People (Asia) (En) (JY-609) (Pirate).zip</t>
    </r>
  </si>
  <si>
    <r>
      <rPr>
        <rFont val="&quot;Helvetica Neue&quot;, Helvetica, Arial, sans-serif"/>
        <color rgb="FF1155CC"/>
        <sz val="11.0"/>
        <u/>
      </rPr>
      <t>Mortal Kombat III Turbo - 18 People (Asia) (En) (NT-851) (Pirate).zip</t>
    </r>
  </si>
  <si>
    <r>
      <rPr>
        <rFont val="&quot;Helvetica Neue&quot;, Helvetica, Arial, sans-serif"/>
        <color rgb="FF1155CC"/>
        <sz val="11.0"/>
        <u/>
      </rPr>
      <t>Mortal Kombat II Special (Asia) (En) (Pirate).zip</t>
    </r>
  </si>
  <si>
    <r>
      <rPr>
        <rFont val="&quot;Helvetica Neue&quot;, Helvetica, Arial, sans-serif"/>
        <color rgb="FF1155CC"/>
        <sz val="11.0"/>
        <u/>
      </rPr>
      <t>Mortal Kombat II Turbo (Asia) (En) (Pirate).zip</t>
    </r>
  </si>
  <si>
    <r>
      <rPr>
        <rFont val="&quot;Helvetica Neue&quot;, Helvetica, Arial, sans-serif"/>
        <color rgb="FF1155CC"/>
        <sz val="11.0"/>
        <u/>
      </rPr>
      <t>Mortal Kombat Trilogy MK5 (Asia) (En) (8 Fighters) (Pirate).zip</t>
    </r>
  </si>
  <si>
    <r>
      <rPr>
        <rFont val="&quot;Helvetica Neue&quot;, Helvetica, Arial, sans-serif"/>
        <color rgb="FF1155CC"/>
        <sz val="11.0"/>
        <u/>
      </rPr>
      <t>Mortal Kombat Trilogy MK5 (Asia) (En) (16 Fighters) (Pirate).zip</t>
    </r>
  </si>
  <si>
    <r>
      <rPr>
        <rFont val="&quot;Helvetica Neue&quot;, Helvetica, Arial, sans-serif"/>
        <color rgb="FF1155CC"/>
        <sz val="11.0"/>
        <u/>
      </rPr>
      <t>Mortal Kombat V Pro (Asia) (En) (Pirate).zip</t>
    </r>
  </si>
  <si>
    <r>
      <rPr>
        <rFont val="&quot;Helvetica Neue&quot;, Helvetica, Arial, sans-serif"/>
        <color rgb="FF1155CC"/>
        <sz val="11.0"/>
        <u/>
      </rPr>
      <t>Mortal Kombat V Turbo - 30 People (Asia) (En) (V1995) (Pirate).zip</t>
    </r>
  </si>
  <si>
    <r>
      <rPr>
        <rFont val="&quot;Helvetica Neue&quot;, Helvetica, Arial, sans-serif"/>
        <color rgb="FF1155CC"/>
        <sz val="11.0"/>
        <u/>
      </rPr>
      <t>Mortal Kombat V Turbo - 30 People (Asia) (En) (VT-482) (Pirate).zip</t>
    </r>
  </si>
  <si>
    <r>
      <rPr>
        <rFont val="&quot;Helvetica Neue&quot;, Helvetica, Arial, sans-serif"/>
        <color rgb="FF1155CC"/>
        <sz val="11.0"/>
        <u/>
      </rPr>
      <t>Mortal Kombat V Turbo - 30 People (Asia) (En) (ZR006) (Pirate).zip</t>
    </r>
  </si>
  <si>
    <r>
      <rPr>
        <rFont val="&quot;Helvetica Neue&quot;, Helvetica, Arial, sans-serif"/>
        <color rgb="FF1155CC"/>
        <sz val="11.0"/>
        <u/>
      </rPr>
      <t>Moshen Fashi - Demogorgon Monk (China) (FS005) (Unl).zip</t>
    </r>
  </si>
  <si>
    <r>
      <rPr>
        <rFont val="&quot;Helvetica Neue&quot;, Helvetica, Arial, sans-serif"/>
        <color rgb="FF1155CC"/>
        <sz val="11.0"/>
        <u/>
      </rPr>
      <t>Moshen Fashi - Demogorgon Monk (China) (TKROM) (Unl).zip</t>
    </r>
  </si>
  <si>
    <r>
      <rPr>
        <rFont val="&quot;Helvetica Neue&quot;, Helvetica, Arial, sans-serif"/>
        <color rgb="FF1155CC"/>
        <sz val="11.0"/>
        <u/>
      </rPr>
      <t>Moshou Shijie - Emo Lieren (China) (Aftermarket) (Pirate).zip</t>
    </r>
  </si>
  <si>
    <r>
      <rPr>
        <rFont val="&quot;Helvetica Neue&quot;, Helvetica, Arial, sans-serif"/>
        <color rgb="FF1155CC"/>
        <sz val="11.0"/>
        <u/>
      </rPr>
      <t>Mother (Japan) (Virtual Console).zip</t>
    </r>
  </si>
  <si>
    <r>
      <rPr>
        <rFont val="&quot;Helvetica Neue&quot;, Helvetica, Arial, sans-serif"/>
        <color rgb="FF1155CC"/>
        <sz val="11.0"/>
        <u/>
      </rPr>
      <t>Mother (Japan).zip</t>
    </r>
  </si>
  <si>
    <r>
      <rPr>
        <rFont val="&quot;Helvetica Neue&quot;, Helvetica, Arial, sans-serif"/>
        <color rgb="FF1155CC"/>
        <sz val="11.0"/>
        <u/>
      </rPr>
      <t>Motocross Champion (Japan).zip</t>
    </r>
  </si>
  <si>
    <r>
      <rPr>
        <rFont val="&quot;Helvetica Neue&quot;, Helvetica, Arial, sans-serif"/>
        <color rgb="FF1155CC"/>
        <sz val="11.0"/>
        <u/>
      </rPr>
      <t>Motor City Patrol (USA).zip</t>
    </r>
  </si>
  <si>
    <r>
      <rPr>
        <rFont val="&quot;Helvetica Neue&quot;, Helvetica, Arial, sans-serif"/>
        <color rgb="FF1155CC"/>
        <sz val="11.0"/>
        <u/>
      </rPr>
      <t>Mottomo Abunai Deka (Japan).zip</t>
    </r>
  </si>
  <si>
    <r>
      <rPr>
        <rFont val="&quot;Helvetica Neue&quot;, Helvetica, Arial, sans-serif"/>
        <color rgb="FF1155CC"/>
        <sz val="11.0"/>
        <u/>
      </rPr>
      <t>Moulin Rouge Senki - Melville no Honoo (Japan).zip</t>
    </r>
  </si>
  <si>
    <r>
      <rPr>
        <rFont val="&quot;Helvetica Neue&quot;, Helvetica, Arial, sans-serif"/>
        <color rgb="FF1155CC"/>
        <sz val="11.0"/>
        <u/>
      </rPr>
      <t>Mouryou Senki Madara (Japan).zip</t>
    </r>
  </si>
  <si>
    <r>
      <rPr>
        <rFont val="&quot;Helvetica Neue&quot;, Helvetica, Arial, sans-serif"/>
        <color rgb="FF1155CC"/>
        <sz val="11.0"/>
        <u/>
      </rPr>
      <t>Moyu Yingxiong Chuan - Hero on Devil Lands (China) (FS005) (Unl).zip</t>
    </r>
  </si>
  <si>
    <r>
      <rPr>
        <rFont val="&quot;Helvetica Neue&quot;, Helvetica, Arial, sans-serif"/>
        <color rgb="FF1155CC"/>
        <sz val="11.0"/>
        <u/>
      </rPr>
      <t>Moyu Yingxiong Chuan - Hero on Devil Lands (China) (TKROM) (Unl).zip</t>
    </r>
  </si>
  <si>
    <r>
      <rPr>
        <rFont val="&quot;Helvetica Neue&quot;, Helvetica, Arial, sans-serif"/>
        <color rgb="FF1155CC"/>
        <sz val="11.0"/>
        <u/>
      </rPr>
      <t>Mr. Assy - Momoco &amp; Hanako (Asia) (Ja) (Proto) (Pirate).zip</t>
    </r>
  </si>
  <si>
    <r>
      <rPr>
        <rFont val="&quot;Helvetica Neue&quot;, Helvetica, Arial, sans-serif"/>
        <color rgb="FF1155CC"/>
        <sz val="11.0"/>
        <u/>
      </rPr>
      <t>Mr. Boot (World) (Demo) (Aftermarket) (Unl).zip</t>
    </r>
  </si>
  <si>
    <r>
      <rPr>
        <rFont val="&quot;Helvetica Neue&quot;, Helvetica, Arial, sans-serif"/>
        <color rgb="FF1155CC"/>
        <sz val="11.0"/>
        <u/>
      </rPr>
      <t>Mr. Gimmick (Europe).zip</t>
    </r>
  </si>
  <si>
    <r>
      <rPr>
        <rFont val="&quot;Helvetica Neue&quot;, Helvetica, Arial, sans-serif"/>
        <color rgb="FF1155CC"/>
        <sz val="11.0"/>
        <u/>
      </rPr>
      <t>Mr. Gimmick (USA) (Proto).zip</t>
    </r>
  </si>
  <si>
    <r>
      <rPr>
        <rFont val="&quot;Helvetica Neue&quot;, Helvetica, Arial, sans-serif"/>
        <color rgb="FF1155CC"/>
        <sz val="11.0"/>
        <u/>
      </rPr>
      <t>Mr. Potato in Potatoland (World) (Demo) (Aftermarket) (Unl).zip</t>
    </r>
  </si>
  <si>
    <r>
      <rPr>
        <rFont val="&quot;Helvetica Neue&quot;, Helvetica, Arial, sans-serif"/>
        <color rgb="FF1155CC"/>
        <sz val="11.0"/>
        <u/>
      </rPr>
      <t>Mr. Run and Jump (World) (Aftermarket) (Unl).zip</t>
    </r>
  </si>
  <si>
    <r>
      <rPr>
        <rFont val="&quot;Helvetica Neue&quot;, Helvetica, Arial, sans-serif"/>
        <color rgb="FF1155CC"/>
        <sz val="11.0"/>
        <u/>
      </rPr>
      <t>Mr. Splash (France) (Omake Books Version) (Aftermarket) (Unl).zip</t>
    </r>
  </si>
  <si>
    <r>
      <rPr>
        <rFont val="&quot;Helvetica Neue&quot;, Helvetica, Arial, sans-serif"/>
        <color rgb="FF1155CC"/>
        <sz val="11.0"/>
        <u/>
      </rPr>
      <t>Mr. Splash (Japan) (En) (Columbia Version) (Aftermarket) (Unl).zip</t>
    </r>
  </si>
  <si>
    <r>
      <rPr>
        <rFont val="&quot;Helvetica Neue&quot;, Helvetica, Arial, sans-serif"/>
        <color rgb="FF1155CC"/>
        <sz val="11.0"/>
        <u/>
      </rPr>
      <t>Mr. Splash (Japan) (En) (Mondo21 Version) (Aftermarket) (Unl).zip</t>
    </r>
  </si>
  <si>
    <r>
      <rPr>
        <rFont val="&quot;Helvetica Neue&quot;, Helvetica, Arial, sans-serif"/>
        <color rgb="FF1155CC"/>
        <sz val="11.0"/>
        <u/>
      </rPr>
      <t>Mr Mary (Asia) (En) (Pirate).zip</t>
    </r>
  </si>
  <si>
    <r>
      <rPr>
        <rFont val="&quot;Helvetica Neue&quot;, Helvetica, Arial, sans-serif"/>
        <color rgb="FF1155CC"/>
        <sz val="11.0"/>
        <u/>
      </rPr>
      <t>Ms. Pac-Man (USA) (Namco).zip</t>
    </r>
  </si>
  <si>
    <r>
      <rPr>
        <rFont val="&quot;Helvetica Neue&quot;, Helvetica, Arial, sans-serif"/>
        <color rgb="FF1155CC"/>
        <sz val="11.0"/>
        <u/>
      </rPr>
      <t>Ms. Pac-Man (USA) (Tengen) (Unl).zip</t>
    </r>
  </si>
  <si>
    <r>
      <rPr>
        <rFont val="&quot;Helvetica Neue&quot;, Helvetica, Arial, sans-serif"/>
        <color rgb="FF1155CC"/>
        <sz val="11.0"/>
        <u/>
      </rPr>
      <t>Muchang Wuyu (China) (Pirate).zip</t>
    </r>
  </si>
  <si>
    <r>
      <rPr>
        <rFont val="&quot;Helvetica Neue&quot;, Helvetica, Arial, sans-serif"/>
        <color rgb="FF1155CC"/>
        <sz val="11.0"/>
        <u/>
      </rPr>
      <t>Muck Sunflower - Escape from Bot Planet (World) (Demo) (Aftermarket) (Unl).zip</t>
    </r>
  </si>
  <si>
    <r>
      <rPr>
        <rFont val="&quot;Helvetica Neue&quot;, Helvetica, Arial, sans-serif"/>
        <color rgb="FF1155CC"/>
        <sz val="11.0"/>
        <u/>
      </rPr>
      <t>Mugen Senshi Valis (Japan).zip</t>
    </r>
  </si>
  <si>
    <r>
      <rPr>
        <rFont val="&quot;Helvetica Neue&quot;, Helvetica, Arial, sans-serif"/>
        <color rgb="FF1155CC"/>
        <sz val="11.0"/>
        <u/>
      </rPr>
      <t>Multidude (World) (Aftermarket) (Unl).zip</t>
    </r>
  </si>
  <si>
    <r>
      <rPr>
        <rFont val="&quot;Helvetica Neue&quot;, Helvetica, Arial, sans-serif"/>
        <color rgb="FF1155CC"/>
        <sz val="11.0"/>
        <u/>
      </rPr>
      <t>Munchie Attack (World) (Aftermarket) (Unl).zip</t>
    </r>
  </si>
  <si>
    <r>
      <rPr>
        <rFont val="&quot;Helvetica Neue&quot;, Helvetica, Arial, sans-serif"/>
        <color rgb="FF1155CC"/>
        <sz val="11.0"/>
        <u/>
      </rPr>
      <t>Muppet Adventure - Chaos at the Carnival (USA).zip</t>
    </r>
  </si>
  <si>
    <r>
      <rPr>
        <rFont val="&quot;Helvetica Neue&quot;, Helvetica, Arial, sans-serif"/>
        <color rgb="FF1155CC"/>
        <sz val="11.0"/>
        <u/>
      </rPr>
      <t>Murder Club - Honkaku Mystery Adventure (Japan).zip</t>
    </r>
  </si>
  <si>
    <r>
      <rPr>
        <rFont val="&quot;Helvetica Neue&quot;, Helvetica, Arial, sans-serif"/>
        <color rgb="FF1155CC"/>
        <sz val="11.0"/>
        <u/>
      </rPr>
      <t>Musashi no Bouken (Japan).zip</t>
    </r>
  </si>
  <si>
    <r>
      <rPr>
        <rFont val="&quot;Helvetica Neue&quot;, Helvetica, Arial, sans-serif"/>
        <color rgb="FF1155CC"/>
        <sz val="11.0"/>
        <u/>
      </rPr>
      <t>Musashi no Ken - Tadaima Shugyou Chuu (Japan).zip</t>
    </r>
  </si>
  <si>
    <r>
      <rPr>
        <rFont val="&quot;Helvetica Neue&quot;, Helvetica, Arial, sans-serif"/>
        <color rgb="FF1155CC"/>
        <sz val="11.0"/>
        <u/>
      </rPr>
      <t>Musical Quest (World) (En,Fi) (Proto) (2024-06-20) (PAL) (Aftermarket) (Unl).zip</t>
    </r>
  </si>
  <si>
    <r>
      <rPr>
        <rFont val="&quot;Helvetica Neue&quot;, Helvetica, Arial, sans-serif"/>
        <color rgb="FF1155CC"/>
        <sz val="11.0"/>
        <u/>
      </rPr>
      <t>Musical Quest (World) (Proto) (2021-03-30) (NTSC) (Aftermarket) (Unl).zip</t>
    </r>
  </si>
  <si>
    <r>
      <rPr>
        <rFont val="&quot;Helvetica Neue&quot;, Helvetica, Arial, sans-serif"/>
        <color rgb="FF1155CC"/>
        <sz val="11.0"/>
        <u/>
      </rPr>
      <t>Musical Quest (World) (Proto) (2021-03-30) (PAL) (Aftermarket) (Unl).zip</t>
    </r>
  </si>
  <si>
    <r>
      <rPr>
        <rFont val="&quot;Helvetica Neue&quot;, Helvetica, Arial, sans-serif"/>
        <color rgb="FF1155CC"/>
        <sz val="11.0"/>
        <u/>
      </rPr>
      <t>Musical Quest (World) (Proto) (2022-11-03) (Aftermarket) (Unl).zip</t>
    </r>
  </si>
  <si>
    <r>
      <rPr>
        <rFont val="&quot;Helvetica Neue&quot;, Helvetica, Arial, sans-serif"/>
        <color rgb="FF1155CC"/>
        <sz val="11.0"/>
        <u/>
      </rPr>
      <t>Mutant Virus, The - Crisis in a Computer World (USA).zip</t>
    </r>
  </si>
  <si>
    <r>
      <rPr>
        <rFont val="&quot;Helvetica Neue&quot;, Helvetica, Arial, sans-serif"/>
        <color rgb="FF1155CC"/>
        <sz val="11.0"/>
        <u/>
      </rPr>
      <t>My Friendly A.I. Assistant Robot (World) (Demo) (Aftermarket) (Unl).zip</t>
    </r>
  </si>
  <si>
    <r>
      <rPr>
        <rFont val="&quot;Helvetica Neue&quot;, Helvetica, Arial, sans-serif"/>
        <color rgb="FF1155CC"/>
        <sz val="11.0"/>
        <u/>
      </rPr>
      <t>My Friendly A.I. Assistant Robot (World) (Rev A) (Demo) (Aftermarket) (Unl).zip</t>
    </r>
  </si>
  <si>
    <r>
      <rPr>
        <rFont val="&quot;Helvetica Neue&quot;, Helvetica, Arial, sans-serif"/>
        <color rgb="FF1155CC"/>
        <sz val="11.0"/>
        <u/>
      </rPr>
      <t>My Friendly A.I. Assistant Robot (World) (Rev B) (Demo) (Aftermarket) (Unl).zip</t>
    </r>
  </si>
  <si>
    <r>
      <rPr>
        <rFont val="&quot;Helvetica Neue&quot;, Helvetica, Arial, sans-serif"/>
        <color rgb="FF1155CC"/>
        <sz val="11.0"/>
        <u/>
      </rPr>
      <t>My Life My Love - Boku no Yume - Watashi no Negai (Japan).zip</t>
    </r>
  </si>
  <si>
    <r>
      <rPr>
        <rFont val="&quot;Helvetica Neue&quot;, Helvetica, Arial, sans-serif"/>
        <color rgb="FF1155CC"/>
        <sz val="11.0"/>
        <u/>
      </rPr>
      <t>Mystery Quest (USA).zip</t>
    </r>
  </si>
  <si>
    <r>
      <rPr>
        <rFont val="&quot;Helvetica Neue&quot;, Helvetica, Arial, sans-serif"/>
        <color rgb="FF1155CC"/>
        <sz val="11.0"/>
        <u/>
      </rPr>
      <t>Mystery World Dizzy (World) (En,Pt,Pl) (Digital) (Aftermarket) (Unl).zip</t>
    </r>
  </si>
  <si>
    <r>
      <rPr>
        <rFont val="&quot;Helvetica Neue&quot;, Helvetica, Arial, sans-serif"/>
        <color rgb="FF1155CC"/>
        <sz val="11.0"/>
        <u/>
      </rPr>
      <t>Mystic Origins (USA) (Aftermarket) (Unl).zip</t>
    </r>
  </si>
  <si>
    <r>
      <rPr>
        <rFont val="&quot;Helvetica Neue&quot;, Helvetica, Arial, sans-serif"/>
        <color rgb="FF1155CC"/>
        <sz val="11.0"/>
        <u/>
      </rPr>
      <t>Mystic Origins (USA) (Beta) (2017-03-04) (Aftermarket) (Unl).zip</t>
    </r>
  </si>
  <si>
    <r>
      <rPr>
        <rFont val="&quot;Helvetica Neue&quot;, Helvetica, Arial, sans-serif"/>
        <color rgb="FF1155CC"/>
        <sz val="11.0"/>
        <u/>
      </rPr>
      <t>Mystic Origins (USA) (Beta) (2017-04-21) (Aftermarket) (Unl) (Alt).zip</t>
    </r>
  </si>
  <si>
    <r>
      <rPr>
        <rFont val="&quot;Helvetica Neue&quot;, Helvetica, Arial, sans-serif"/>
        <color rgb="FF1155CC"/>
        <sz val="11.0"/>
        <u/>
      </rPr>
      <t>Mystic Origins (USA) (Beta) (2017-04-21) (Aftermarket) (Unl) (Alt 2).zip</t>
    </r>
  </si>
  <si>
    <r>
      <rPr>
        <rFont val="&quot;Helvetica Neue&quot;, Helvetica, Arial, sans-serif"/>
        <color rgb="FF1155CC"/>
        <sz val="11.0"/>
        <u/>
      </rPr>
      <t>Mystic Origins (USA) (Beta) (2017-04-21) (Aftermarket) (Unl).zip</t>
    </r>
  </si>
  <si>
    <r>
      <rPr>
        <rFont val="&quot;Helvetica Neue&quot;, Helvetica, Arial, sans-serif"/>
        <color rgb="FF1155CC"/>
        <sz val="11.0"/>
        <u/>
      </rPr>
      <t>Mystic Pillars (World) (Aftermarket) (Unl).zip</t>
    </r>
  </si>
  <si>
    <r>
      <rPr>
        <rFont val="&quot;Helvetica Neue&quot;, Helvetica, Arial, sans-serif"/>
        <color rgb="FF1155CC"/>
        <sz val="11.0"/>
        <u/>
      </rPr>
      <t>Myth of Zayla, The (World) (Aftermarket) (Unl).zip</t>
    </r>
  </si>
  <si>
    <r>
      <rPr>
        <rFont val="&quot;Helvetica Neue&quot;, Helvetica, Arial, sans-serif"/>
        <color rgb="FF1155CC"/>
        <sz val="11.0"/>
        <u/>
      </rPr>
      <t>Myth of Zayla, The (World) (Beta) (2024-01-11) (Aftermarket) (Unl).zip</t>
    </r>
  </si>
  <si>
    <r>
      <rPr>
        <rFont val="&quot;Helvetica Neue&quot;, Helvetica, Arial, sans-serif"/>
        <color rgb="FF1155CC"/>
        <sz val="11.0"/>
        <u/>
      </rPr>
      <t>Myth of Zayla, The (World) (Beta 1) (Aftermarket) (Unl).zip</t>
    </r>
  </si>
  <si>
    <r>
      <rPr>
        <rFont val="&quot;Helvetica Neue&quot;, Helvetica, Arial, sans-serif"/>
        <color rgb="FF1155CC"/>
        <sz val="11.0"/>
        <u/>
      </rPr>
      <t>Myth of Zayla, The (World) (Beta 2) (Aftermarket) (Unl).zip</t>
    </r>
  </si>
  <si>
    <r>
      <rPr>
        <rFont val="&quot;Helvetica Neue&quot;, Helvetica, Arial, sans-serif"/>
        <color rgb="FF1155CC"/>
        <sz val="11.0"/>
        <u/>
      </rPr>
      <t>Myth of Zayla, The (World) (Rev 1) (Aftermarket) (Unl).zip</t>
    </r>
  </si>
  <si>
    <r>
      <rPr>
        <rFont val="&quot;Helvetica Neue&quot;, Helvetica, Arial, sans-serif"/>
        <color rgb="FF1155CC"/>
        <sz val="11.0"/>
        <u/>
      </rPr>
      <t>Myth of Zayla, The (World) (Rev 2) (Aftermarket) (Unl).zip</t>
    </r>
  </si>
  <si>
    <r>
      <rPr>
        <rFont val="&quot;Helvetica Neue&quot;, Helvetica, Arial, sans-serif"/>
        <color rgb="FF1155CC"/>
        <sz val="11.0"/>
        <u/>
      </rPr>
      <t>NARC (Russia) (Pirate).zip</t>
    </r>
  </si>
  <si>
    <r>
      <rPr>
        <rFont val="&quot;Helvetica Neue&quot;, Helvetica, Arial, sans-serif"/>
        <color rgb="FF1155CC"/>
        <sz val="11.0"/>
        <u/>
      </rPr>
      <t>NARC (USA) (Beta).zip</t>
    </r>
  </si>
  <si>
    <r>
      <rPr>
        <rFont val="&quot;Helvetica Neue&quot;, Helvetica, Arial, sans-serif"/>
        <color rgb="FF1155CC"/>
        <sz val="11.0"/>
        <u/>
      </rPr>
      <t>NARC (USA).zip</t>
    </r>
  </si>
  <si>
    <r>
      <rPr>
        <rFont val="&quot;Helvetica Neue&quot;, Helvetica, Arial, sans-serif"/>
        <color rgb="FF1155CC"/>
        <sz val="11.0"/>
        <u/>
      </rPr>
      <t>NBA '98 (Asia) (En) (NT-6098) (Pirate).zip</t>
    </r>
  </si>
  <si>
    <r>
      <rPr>
        <rFont val="&quot;Helvetica Neue&quot;, Helvetica, Arial, sans-serif"/>
        <color rgb="FF1155CC"/>
        <sz val="11.0"/>
        <u/>
      </rPr>
      <t>NBA Live 96 (Asia) (Ja) (NT-865) (Pirate).zip</t>
    </r>
  </si>
  <si>
    <r>
      <rPr>
        <rFont val="&quot;Helvetica Neue&quot;, Helvetica, Arial, sans-serif"/>
        <color rgb="FF1155CC"/>
        <sz val="11.0"/>
        <u/>
      </rPr>
      <t>NES Calculator (World) (Program) (Aftermarket) (Unl).zip</t>
    </r>
  </si>
  <si>
    <r>
      <rPr>
        <rFont val="&quot;Helvetica Neue&quot;, Helvetica, Arial, sans-serif"/>
        <color rgb="FF1155CC"/>
        <sz val="11.0"/>
        <u/>
      </rPr>
      <t>NESDev '19 Compo Cart (World) (Aftermarket) (Unl).zip</t>
    </r>
  </si>
  <si>
    <r>
      <rPr>
        <rFont val="&quot;Helvetica Neue&quot;, Helvetica, Arial, sans-serif"/>
        <color rgb="FF1155CC"/>
        <sz val="11.0"/>
        <u/>
      </rPr>
      <t>NES Hangman (World) (Aftermarket) (Unl).zip</t>
    </r>
  </si>
  <si>
    <r>
      <rPr>
        <rFont val="&quot;Helvetica Neue&quot;, Helvetica, Arial, sans-serif"/>
        <color rgb="FF1155CC"/>
        <sz val="11.0"/>
        <u/>
      </rPr>
      <t>NES Matrix (World) (Demo) (Aftermarket) (Unl).zip</t>
    </r>
  </si>
  <si>
    <r>
      <rPr>
        <rFont val="&quot;Helvetica Neue&quot;, Helvetica, Arial, sans-serif"/>
        <color rgb="FF1155CC"/>
        <sz val="11.0"/>
        <u/>
      </rPr>
      <t>NESOS (World) (En,Ja) (Program) (Aftermarket) (Unl) [b].zip</t>
    </r>
  </si>
  <si>
    <r>
      <rPr>
        <rFont val="&quot;Helvetica Neue&quot;, Helvetica, Arial, sans-serif"/>
        <color rgb="FF1155CC"/>
        <sz val="11.0"/>
        <u/>
      </rPr>
      <t>NES Open Tournament Golf (Europe) (Virtual Console).zip</t>
    </r>
  </si>
  <si>
    <r>
      <rPr>
        <rFont val="&quot;Helvetica Neue&quot;, Helvetica, Arial, sans-serif"/>
        <color rgb="FF1155CC"/>
        <sz val="11.0"/>
        <u/>
      </rPr>
      <t>NES Open Tournament Golf (Europe).zip</t>
    </r>
  </si>
  <si>
    <r>
      <rPr>
        <rFont val="&quot;Helvetica Neue&quot;, Helvetica, Arial, sans-serif"/>
        <color rgb="FF1155CC"/>
        <sz val="11.0"/>
        <u/>
      </rPr>
      <t>NES Open Tournament Golf (USA) (Beta).zip</t>
    </r>
  </si>
  <si>
    <r>
      <rPr>
        <rFont val="&quot;Helvetica Neue&quot;, Helvetica, Arial, sans-serif"/>
        <color rgb="FF1155CC"/>
        <sz val="11.0"/>
        <u/>
      </rPr>
      <t>NES Open Tournament Golf (USA) (Virtual Console).zip</t>
    </r>
  </si>
  <si>
    <r>
      <rPr>
        <rFont val="&quot;Helvetica Neue&quot;, Helvetica, Arial, sans-serif"/>
        <color rgb="FF1155CC"/>
        <sz val="11.0"/>
        <u/>
      </rPr>
      <t>NES Open Tournament Golf (USA).zip</t>
    </r>
  </si>
  <si>
    <r>
      <rPr>
        <rFont val="&quot;Helvetica Neue&quot;, Helvetica, Arial, sans-serif"/>
        <color rgb="FF1155CC"/>
        <sz val="11.0"/>
        <u/>
      </rPr>
      <t>NES Play Action Football (USA) (Beta).zip</t>
    </r>
  </si>
  <si>
    <r>
      <rPr>
        <rFont val="&quot;Helvetica Neue&quot;, Helvetica, Arial, sans-serif"/>
        <color rgb="FF1155CC"/>
        <sz val="11.0"/>
        <u/>
      </rPr>
      <t>NES Play Action Football (USA) (Virtual Console).zip</t>
    </r>
  </si>
  <si>
    <r>
      <rPr>
        <rFont val="&quot;Helvetica Neue&quot;, Helvetica, Arial, sans-serif"/>
        <color rgb="FF1155CC"/>
        <sz val="11.0"/>
        <u/>
      </rPr>
      <t>NES Play Action Football (USA).zip</t>
    </r>
  </si>
  <si>
    <r>
      <rPr>
        <rFont val="&quot;Helvetica Neue&quot;, Helvetica, Arial, sans-serif"/>
        <color rgb="FF1155CC"/>
        <sz val="11.0"/>
        <u/>
      </rPr>
      <t>NES Puzzle Maker Test (World) (v5.1) (Demo) (Aftermarket) (Unl).zip</t>
    </r>
  </si>
  <si>
    <r>
      <rPr>
        <rFont val="&quot;Helvetica Neue&quot;, Helvetica, Arial, sans-serif"/>
        <color rgb="FF1155CC"/>
        <sz val="11.0"/>
        <u/>
      </rPr>
      <t>NES Puzzle Maker Test (World) (v5.2) (Demo) (Aftermarket) (Unl).zip</t>
    </r>
  </si>
  <si>
    <r>
      <rPr>
        <rFont val="&quot;Helvetica Neue&quot;, Helvetica, Arial, sans-serif"/>
        <color rgb="FF1155CC"/>
        <sz val="11.0"/>
        <u/>
      </rPr>
      <t>NES Puzzle Maker Test (World) (v5.3) (Demo) (Aftermarket) (Unl).zip</t>
    </r>
  </si>
  <si>
    <r>
      <rPr>
        <rFont val="&quot;Helvetica Neue&quot;, Helvetica, Arial, sans-serif"/>
        <color rgb="FF1155CC"/>
        <sz val="11.0"/>
        <u/>
      </rPr>
      <t>NES Speech Synthesizer (World) (Program) (Aftermarket) (Unl).zip</t>
    </r>
  </si>
  <si>
    <r>
      <rPr>
        <rFont val="&quot;Helvetica Neue&quot;, Helvetica, Arial, sans-serif"/>
        <color rgb="FF1155CC"/>
        <sz val="11.0"/>
        <u/>
      </rPr>
      <t>NES Virus Cleaner (World) (Airwalk Studios) (Aftermarket) (Unl).zip</t>
    </r>
  </si>
  <si>
    <r>
      <rPr>
        <rFont val="&quot;Helvetica Neue&quot;, Helvetica, Arial, sans-serif"/>
        <color rgb="FF1155CC"/>
        <sz val="11.0"/>
        <u/>
      </rPr>
      <t>NES Virus Cleaner (World) (Beta) (Airwalk Studios) (Aftermarket) (Unl).zip</t>
    </r>
  </si>
  <si>
    <r>
      <rPr>
        <rFont val="&quot;Helvetica Neue&quot;, Helvetica, Arial, sans-serif"/>
        <color rgb="FF1155CC"/>
        <sz val="11.0"/>
        <u/>
      </rPr>
      <t>NES Virus Cleaner (World) (Second Dimension) (Aftermarket) (Unl).zip</t>
    </r>
  </si>
  <si>
    <r>
      <rPr>
        <rFont val="&quot;Helvetica Neue&quot;, Helvetica, Arial, sans-serif"/>
        <color rgb="FF1155CC"/>
        <sz val="11.0"/>
        <u/>
      </rPr>
      <t>NESZIP (World) (Program) (Aftermarket) (Unl).zip</t>
    </r>
  </si>
  <si>
    <r>
      <rPr>
        <rFont val="&quot;Helvetica Neue&quot;, Helvetica, Arial, sans-serif"/>
        <color rgb="FF1155CC"/>
        <sz val="11.0"/>
        <u/>
      </rPr>
      <t>NESertBus (World) (Aftermarket) (Unl).zip</t>
    </r>
  </si>
  <si>
    <r>
      <rPr>
        <rFont val="&quot;Helvetica Neue&quot;, Helvetica, Arial, sans-serif"/>
        <color rgb="FF1155CC"/>
        <sz val="11.0"/>
        <u/>
      </rPr>
      <t>NESert Golfing (World) (v1.0) (Aftermarket) (Unl).zip</t>
    </r>
  </si>
  <si>
    <r>
      <rPr>
        <rFont val="&quot;Helvetica Neue&quot;, Helvetica, Arial, sans-serif"/>
        <color rgb="FF1155CC"/>
        <sz val="11.0"/>
        <u/>
      </rPr>
      <t>NESert Golfing (World) (v1.1) (Aftermarket) (Unl).zip</t>
    </r>
  </si>
  <si>
    <r>
      <rPr>
        <rFont val="&quot;Helvetica Neue&quot;, Helvetica, Arial, sans-serif"/>
        <color rgb="FF1155CC"/>
        <sz val="11.0"/>
        <u/>
      </rPr>
      <t>NESert Golfing (World) (v1.2) (Aftermarket) (Unl).zip</t>
    </r>
  </si>
  <si>
    <r>
      <rPr>
        <rFont val="&quot;Helvetica Neue&quot;, Helvetica, Arial, sans-serif"/>
        <color rgb="FF1155CC"/>
        <sz val="11.0"/>
        <u/>
      </rPr>
      <t>NESert Golfing (World) (v1.3) (Aftermarket) (Unl).zip</t>
    </r>
  </si>
  <si>
    <r>
      <rPr>
        <rFont val="&quot;Helvetica Neue&quot;, Helvetica, Arial, sans-serif"/>
        <color rgb="FF1155CC"/>
        <sz val="11.0"/>
        <u/>
      </rPr>
      <t>NESert Golfing (World) (v1.4) (Aftermarket) (Unl).zip</t>
    </r>
  </si>
  <si>
    <r>
      <rPr>
        <rFont val="&quot;Helvetica Neue&quot;, Helvetica, Arial, sans-serif"/>
        <color rgb="FF1155CC"/>
        <sz val="11.0"/>
        <u/>
      </rPr>
      <t>NESert Golfing (World) (v1.5) (Aftermarket) (Unl).zip</t>
    </r>
  </si>
  <si>
    <r>
      <rPr>
        <rFont val="&quot;Helvetica Neue&quot;, Helvetica, Arial, sans-serif"/>
        <color rgb="FF1155CC"/>
        <sz val="11.0"/>
        <u/>
      </rPr>
      <t>NESert Golfing - Tournament Edition (World) (Aftermarket) (Unl).zip</t>
    </r>
  </si>
  <si>
    <r>
      <rPr>
        <rFont val="&quot;Helvetica Neue&quot;, Helvetica, Arial, sans-serif"/>
        <color rgb="FF1155CC"/>
        <sz val="11.0"/>
        <u/>
      </rPr>
      <t>NESnake 2 (World) (Demo) (Aftermarket) (Unl).zip</t>
    </r>
  </si>
  <si>
    <r>
      <rPr>
        <rFont val="&quot;Helvetica Neue&quot;, Helvetica, Arial, sans-serif"/>
        <color rgb="FF1155CC"/>
        <sz val="11.0"/>
        <u/>
      </rPr>
      <t>NESnake 2 (World) (v1.0) (Aftermarket) (Unl).zip</t>
    </r>
  </si>
  <si>
    <r>
      <rPr>
        <rFont val="&quot;Helvetica Neue&quot;, Helvetica, Arial, sans-serif"/>
        <color rgb="FF1155CC"/>
        <sz val="11.0"/>
        <u/>
      </rPr>
      <t>NESnake 2 (World) (v1.2) (NTSC) (Aftermarket) (Unl).zip</t>
    </r>
  </si>
  <si>
    <r>
      <rPr>
        <rFont val="&quot;Helvetica Neue&quot;, Helvetica, Arial, sans-serif"/>
        <color rgb="FF1155CC"/>
        <sz val="11.0"/>
        <u/>
      </rPr>
      <t>NESnake 2 (World) (v1.2) (PAL) (Aftermarket) (Unl).zip</t>
    </r>
  </si>
  <si>
    <r>
      <rPr>
        <rFont val="&quot;Helvetica Neue&quot;, Helvetica, Arial, sans-serif"/>
        <color rgb="FF1155CC"/>
        <sz val="11.0"/>
        <u/>
      </rPr>
      <t>NESnake 2 (World) (v1.3) (NTSC) (Aftermarket) (Unl).zip</t>
    </r>
  </si>
  <si>
    <r>
      <rPr>
        <rFont val="&quot;Helvetica Neue&quot;, Helvetica, Arial, sans-serif"/>
        <color rgb="FF1155CC"/>
        <sz val="11.0"/>
        <u/>
      </rPr>
      <t>NFL (USA).zip</t>
    </r>
  </si>
  <si>
    <r>
      <rPr>
        <rFont val="&quot;Helvetica Neue&quot;, Helvetica, Arial, sans-serif"/>
        <color rgb="FF1155CC"/>
        <sz val="11.0"/>
        <u/>
      </rPr>
      <t>NHK Gakuen - Space School - Sansu 5 Nen (Jou) (Japan).zip</t>
    </r>
  </si>
  <si>
    <r>
      <rPr>
        <rFont val="&quot;Helvetica Neue&quot;, Helvetica, Arial, sans-serif"/>
        <color rgb="FF1155CC"/>
        <sz val="11.0"/>
        <u/>
      </rPr>
      <t>NHK Gakuen - Space School - Sansu 6 Nen (Ge) (Japan).zip</t>
    </r>
  </si>
  <si>
    <r>
      <rPr>
        <rFont val="&quot;Helvetica Neue&quot;, Helvetica, Arial, sans-serif"/>
        <color rgb="FF1155CC"/>
        <sz val="11.0"/>
        <u/>
      </rPr>
      <t>NHK Gakuen - Space School - Sansu 6 Nen (Jou) (Japan).zip</t>
    </r>
  </si>
  <si>
    <r>
      <rPr>
        <rFont val="&quot;Helvetica Neue&quot;, Helvetica, Arial, sans-serif"/>
        <color rgb="FF1155CC"/>
        <sz val="11.0"/>
        <u/>
      </rPr>
      <t>NNNNNN (World) (Aftermarket) (Unl).zip</t>
    </r>
  </si>
  <si>
    <r>
      <rPr>
        <rFont val="&quot;Helvetica Neue&quot;, Helvetica, Arial, sans-serif"/>
        <color rgb="FF1155CC"/>
        <sz val="11.0"/>
        <u/>
      </rPr>
      <t>NOFX Cover Cart Vol. 1 (World) (Aftermarket) (Unl).zip</t>
    </r>
  </si>
  <si>
    <r>
      <rPr>
        <rFont val="&quot;Helvetica Neue&quot;, Helvetica, Arial, sans-serif"/>
        <color rgb="FF1155CC"/>
        <sz val="11.0"/>
        <u/>
      </rPr>
      <t>NTDEC 22-in-1 (Asia) (Pirate).zip</t>
    </r>
  </si>
  <si>
    <r>
      <rPr>
        <rFont val="&quot;Helvetica Neue&quot;, Helvetica, Arial, sans-serif"/>
        <color rgb="FF1155CC"/>
        <sz val="11.0"/>
        <u/>
      </rPr>
      <t>NTRQ (World) (v1.9) (NTSC) (Program) (Aftermarket) (Unl).zip</t>
    </r>
  </si>
  <si>
    <r>
      <rPr>
        <rFont val="&quot;Helvetica Neue&quot;, Helvetica, Arial, sans-serif"/>
        <color rgb="FF1155CC"/>
        <sz val="11.0"/>
        <u/>
      </rPr>
      <t>NTRQ (World) (v1.9) (PAL) (Program) (Aftermarket) (Unl).zip</t>
    </r>
  </si>
  <si>
    <r>
      <rPr>
        <rFont val="&quot;Helvetica Neue&quot;, Helvetica, Arial, sans-serif"/>
        <color rgb="FF1155CC"/>
        <sz val="11.0"/>
        <u/>
      </rPr>
      <t>Nagagutsu o Haita Neko - Sekai Isshuu 80 Nichi Daibouken (Japan) (Beta).zip</t>
    </r>
  </si>
  <si>
    <r>
      <rPr>
        <rFont val="&quot;Helvetica Neue&quot;, Helvetica, Arial, sans-serif"/>
        <color rgb="FF1155CC"/>
        <sz val="11.0"/>
        <u/>
      </rPr>
      <t>Nagagutsu o Haita Neko - Sekai Isshuu 80 Nichi Daibouken (Japan).zip</t>
    </r>
  </si>
  <si>
    <r>
      <rPr>
        <rFont val="&quot;Helvetica Neue&quot;, Helvetica, Arial, sans-serif"/>
        <color rgb="FF1155CC"/>
        <sz val="11.0"/>
        <u/>
      </rPr>
      <t>Nakajima Satoru - F-1 Hero (Japan).zip</t>
    </r>
  </si>
  <si>
    <r>
      <rPr>
        <rFont val="&quot;Helvetica Neue&quot;, Helvetica, Arial, sans-serif"/>
        <color rgb="FF1155CC"/>
        <sz val="11.0"/>
        <u/>
      </rPr>
      <t>Nakajima Satoru Kanshuu - F-1 Hero 2 (Japan).zip</t>
    </r>
  </si>
  <si>
    <r>
      <rPr>
        <rFont val="&quot;Helvetica Neue&quot;, Helvetica, Arial, sans-serif"/>
        <color rgb="FF1155CC"/>
        <sz val="11.0"/>
        <u/>
      </rPr>
      <t>Nakayoshi to Issho (Japan).zip</t>
    </r>
  </si>
  <si>
    <r>
      <rPr>
        <rFont val="&quot;Helvetica Neue&quot;, Helvetica, Arial, sans-serif"/>
        <color rgb="FF1155CC"/>
        <sz val="11.0"/>
        <u/>
      </rPr>
      <t>Nalara Superboy (Korea) (En) (Unl).zip</t>
    </r>
  </si>
  <si>
    <r>
      <rPr>
        <rFont val="&quot;Helvetica Neue&quot;, Helvetica, Arial, sans-serif"/>
        <color rgb="FF1155CC"/>
        <sz val="11.0"/>
        <u/>
      </rPr>
      <t>Nalle Land (World) (v0.3.4) (Aftermarket) (Unl).zip</t>
    </r>
  </si>
  <si>
    <r>
      <rPr>
        <rFont val="&quot;Helvetica Neue&quot;, Helvetica, Arial, sans-serif"/>
        <color rgb="FF1155CC"/>
        <sz val="11.0"/>
        <u/>
      </rPr>
      <t>Nalle Land (World) (v0.4.0) (Aftermarket) (Unl).zip</t>
    </r>
  </si>
  <si>
    <r>
      <rPr>
        <rFont val="&quot;Helvetica Neue&quot;, Helvetica, Arial, sans-serif"/>
        <color rgb="FF1155CC"/>
        <sz val="11.0"/>
        <u/>
      </rPr>
      <t>Namco Classic (Japan).zip</t>
    </r>
  </si>
  <si>
    <r>
      <rPr>
        <rFont val="&quot;Helvetica Neue&quot;, Helvetica, Arial, sans-serif"/>
        <color rgb="FF1155CC"/>
        <sz val="11.0"/>
        <u/>
      </rPr>
      <t>Namco Classic II (Japan) (Namcot Collection).zip</t>
    </r>
  </si>
  <si>
    <r>
      <rPr>
        <rFont val="&quot;Helvetica Neue&quot;, Helvetica, Arial, sans-serif"/>
        <color rgb="FF1155CC"/>
        <sz val="11.0"/>
        <u/>
      </rPr>
      <t>Namco Classic II (Japan).zip</t>
    </r>
  </si>
  <si>
    <r>
      <rPr>
        <rFont val="&quot;Helvetica Neue&quot;, Helvetica, Arial, sans-serif"/>
        <color rgb="FF1155CC"/>
        <sz val="11.0"/>
        <u/>
      </rPr>
      <t>Namco Prism Zone - Dream Master (Japan).zip</t>
    </r>
  </si>
  <si>
    <r>
      <rPr>
        <rFont val="&quot;Helvetica Neue&quot;, Helvetica, Arial, sans-serif"/>
        <color rgb="FF1155CC"/>
        <sz val="11.0"/>
        <u/>
      </rPr>
      <t>Namcot Mahjong III - Mahjong Tengoku (Japan).zip</t>
    </r>
  </si>
  <si>
    <r>
      <rPr>
        <rFont val="&quot;Helvetica Neue&quot;, Helvetica, Arial, sans-serif"/>
        <color rgb="FF1155CC"/>
        <sz val="11.0"/>
        <u/>
      </rPr>
      <t>Nangoku Shirei!! - Spy vs Spy (Japan).zip</t>
    </r>
  </si>
  <si>
    <r>
      <rPr>
        <rFont val="&quot;Helvetica Neue&quot;, Helvetica, Arial, sans-serif"/>
        <color rgb="FF1155CC"/>
        <sz val="11.0"/>
        <u/>
      </rPr>
      <t>Nantettatte!! Baseball (Japan) (Sample) (1989-12-22).zip</t>
    </r>
  </si>
  <si>
    <r>
      <rPr>
        <rFont val="&quot;Helvetica Neue&quot;, Helvetica, Arial, sans-serif"/>
        <color rgb="FF1155CC"/>
        <sz val="11.0"/>
        <u/>
      </rPr>
      <t>Nantettatte!! Baseball (Japan).zip</t>
    </r>
  </si>
  <si>
    <r>
      <rPr>
        <rFont val="&quot;Helvetica Neue&quot;, Helvetica, Arial, sans-serif"/>
        <color rgb="FF1155CC"/>
        <sz val="11.0"/>
        <u/>
      </rPr>
      <t>Nantettatte!! Baseball + Nantettatte!! Baseball - Ko-Game Cassette - '91 Kaimaku Hen (Japan).zip</t>
    </r>
  </si>
  <si>
    <r>
      <rPr>
        <rFont val="&quot;Helvetica Neue&quot;, Helvetica, Arial, sans-serif"/>
        <color rgb="FF1155CC"/>
        <sz val="11.0"/>
        <u/>
      </rPr>
      <t>Nantettatte!! Baseball + Nantettatte!! Baseball - Ko-Game Cassette - OB All Star Hen (Japan).zip</t>
    </r>
  </si>
  <si>
    <r>
      <rPr>
        <rFont val="&quot;Helvetica Neue&quot;, Helvetica, Arial, sans-serif"/>
        <color rgb="FF1155CC"/>
        <sz val="11.0"/>
        <u/>
      </rPr>
      <t>Napoleon Senki (Japan).zip</t>
    </r>
  </si>
  <si>
    <r>
      <rPr>
        <rFont val="&quot;Helvetica Neue&quot;, Helvetica, Arial, sans-serif"/>
        <color rgb="FF1155CC"/>
        <sz val="11.0"/>
        <u/>
      </rPr>
      <t>Naruto RPG - Huoying Renzhe (China) (Aftermarket) (Pirate).zip</t>
    </r>
  </si>
  <si>
    <r>
      <rPr>
        <rFont val="&quot;Helvetica Neue&quot;, Helvetica, Arial, sans-serif"/>
        <color rgb="FF1155CC"/>
        <sz val="11.0"/>
        <u/>
      </rPr>
      <t>Nathan and Drake's Adventure (World) (v1.03) (Demo) (Aftermarket) (Unl).zip</t>
    </r>
  </si>
  <si>
    <r>
      <rPr>
        <rFont val="&quot;Helvetica Neue&quot;, Helvetica, Arial, sans-serif"/>
        <color rgb="FF1155CC"/>
        <sz val="11.0"/>
        <u/>
      </rPr>
      <t>Navy Blue (Japan).zip</t>
    </r>
  </si>
  <si>
    <r>
      <rPr>
        <rFont val="&quot;Helvetica Neue&quot;, Helvetica, Arial, sans-serif"/>
        <color rgb="FF1155CC"/>
        <sz val="11.0"/>
        <u/>
      </rPr>
      <t>Nazo no Murasamejou (Asia) (Ja) (LH53) (Pirate).zip</t>
    </r>
  </si>
  <si>
    <r>
      <rPr>
        <rFont val="&quot;Helvetica Neue&quot;, Helvetica, Arial, sans-serif"/>
        <color rgb="FF1155CC"/>
        <sz val="11.0"/>
        <u/>
      </rPr>
      <t>NeSnake (World) (MiniGame Compo 2004) (Aftermarket) (Unl).zip</t>
    </r>
  </si>
  <si>
    <r>
      <rPr>
        <rFont val="&quot;Helvetica Neue&quot;, Helvetica, Arial, sans-serif"/>
        <color rgb="FF1155CC"/>
        <sz val="11.0"/>
        <u/>
      </rPr>
      <t>Nebs 'n Debs (World) (Demo) (2018-08-14) (Aftermarket) (Unl).zip</t>
    </r>
  </si>
  <si>
    <r>
      <rPr>
        <rFont val="&quot;Helvetica Neue&quot;, Helvetica, Arial, sans-serif"/>
        <color rgb="FF1155CC"/>
        <sz val="11.0"/>
        <u/>
      </rPr>
      <t>Nebs 'n Debs (World) (Demo) (NESDev 2016) (Aftermarket) (Unl).zip</t>
    </r>
  </si>
  <si>
    <r>
      <rPr>
        <rFont val="&quot;Helvetica Neue&quot;, Helvetica, Arial, sans-serif"/>
        <color rgb="FF1155CC"/>
        <sz val="11.0"/>
        <u/>
      </rPr>
      <t>Nekketsu! Street Basket - Ganbare Dunk Heroes (Japan).zip</t>
    </r>
  </si>
  <si>
    <r>
      <rPr>
        <rFont val="&quot;Helvetica Neue&quot;, Helvetica, Arial, sans-serif"/>
        <color rgb="FF1155CC"/>
        <sz val="11.0"/>
        <u/>
      </rPr>
      <t>Nekketsu Kakutou Densetsu (Japan).zip</t>
    </r>
  </si>
  <si>
    <r>
      <rPr>
        <rFont val="&quot;Helvetica Neue&quot;, Helvetica, Arial, sans-serif"/>
        <color rgb="FF1155CC"/>
        <sz val="11.0"/>
        <u/>
      </rPr>
      <t>Nekketsu Kouha Kunio-kun (Japan) (Virtual Console).zip</t>
    </r>
  </si>
  <si>
    <r>
      <rPr>
        <rFont val="&quot;Helvetica Neue&quot;, Helvetica, Arial, sans-serif"/>
        <color rgb="FF1155CC"/>
        <sz val="11.0"/>
        <u/>
      </rPr>
      <t>Nekketsu Kouha Kunio-kun (Japan).zip</t>
    </r>
  </si>
  <si>
    <r>
      <rPr>
        <rFont val="&quot;Helvetica Neue&quot;, Helvetica, Arial, sans-serif"/>
        <color rgb="FF1155CC"/>
        <sz val="11.0"/>
        <u/>
      </rPr>
      <t>Nekketsu Koukou Dodgeball-bu (Japan) (Virtual Console).zip</t>
    </r>
  </si>
  <si>
    <r>
      <rPr>
        <rFont val="&quot;Helvetica Neue&quot;, Helvetica, Arial, sans-serif"/>
        <color rgb="FF1155CC"/>
        <sz val="11.0"/>
        <u/>
      </rPr>
      <t>Nekketsu Koukou Dodgeball-bu (Japan).zip</t>
    </r>
  </si>
  <si>
    <r>
      <rPr>
        <rFont val="&quot;Helvetica Neue&quot;, Helvetica, Arial, sans-serif"/>
        <color rgb="FF1155CC"/>
        <sz val="11.0"/>
        <u/>
      </rPr>
      <t>Nekketsu Koukou Dodgeball-bu - Soccer Hen (Japan) (Virtual Console).zip</t>
    </r>
  </si>
  <si>
    <r>
      <rPr>
        <rFont val="&quot;Helvetica Neue&quot;, Helvetica, Arial, sans-serif"/>
        <color rgb="FF1155CC"/>
        <sz val="11.0"/>
        <u/>
      </rPr>
      <t>Nekketsu Koukou Dodgeball-bu - Soccer Hen (Japan).zip</t>
    </r>
  </si>
  <si>
    <r>
      <rPr>
        <rFont val="&quot;Helvetica Neue&quot;, Helvetica, Arial, sans-serif"/>
        <color rgb="FF1155CC"/>
        <sz val="11.0"/>
        <u/>
      </rPr>
      <t>Neotoxin (World) (Demo) (Aftermarket) (Unl).zip</t>
    </r>
  </si>
  <si>
    <r>
      <rPr>
        <rFont val="&quot;Helvetica Neue&quot;, Helvetica, Arial, sans-serif"/>
        <color rgb="FF1155CC"/>
        <sz val="11.0"/>
        <u/>
      </rPr>
      <t>Neotoxin (World) (Proto) (2004-02-15) (Aftermarket) (Unl).zip</t>
    </r>
  </si>
  <si>
    <r>
      <rPr>
        <rFont val="&quot;Helvetica Neue&quot;, Helvetica, Arial, sans-serif"/>
        <color rgb="FF1155CC"/>
        <sz val="11.0"/>
        <u/>
      </rPr>
      <t>Neotoxin (World) (Proto) (2005-01-09) (Aftermarket) (Unl).zip</t>
    </r>
  </si>
  <si>
    <r>
      <rPr>
        <rFont val="&quot;Helvetica Neue&quot;, Helvetica, Arial, sans-serif"/>
        <color rgb="FF1155CC"/>
        <sz val="11.0"/>
        <u/>
      </rPr>
      <t>Nerdle (World) (v1.01) (Aftermarket) (Unl).zip</t>
    </r>
  </si>
  <si>
    <r>
      <rPr>
        <rFont val="&quot;Helvetica Neue&quot;, Helvetica, Arial, sans-serif"/>
        <color rgb="FF1155CC"/>
        <sz val="11.0"/>
        <u/>
      </rPr>
      <t>Nesglovphone (World) (Music Program) (Aftermarket) (Unl).zip</t>
    </r>
  </si>
  <si>
    <r>
      <rPr>
        <rFont val="&quot;Helvetica Neue&quot;, Helvetica, Arial, sans-serif"/>
        <color rgb="FF1155CC"/>
        <sz val="11.0"/>
        <u/>
      </rPr>
      <t>Nessy the NES Robot (World) (v0.01) (Demo) (Byte-Off 2019) (Aftermarket) (Unl).zip</t>
    </r>
  </si>
  <si>
    <r>
      <rPr>
        <rFont val="&quot;Helvetica Neue&quot;, Helvetica, Arial, sans-serif"/>
        <color rgb="FF1155CC"/>
        <sz val="11.0"/>
        <u/>
      </rPr>
      <t>Nessy the NES Robot (World) (v1.25) (Aftermarket) (Unl).zip</t>
    </r>
  </si>
  <si>
    <r>
      <rPr>
        <rFont val="&quot;Helvetica Neue&quot;, Helvetica, Arial, sans-serif"/>
        <color rgb="FF1155CC"/>
        <sz val="11.0"/>
        <u/>
      </rPr>
      <t>Nessy the NES Robot (World) (v1.30) (Aftermarket) (Unl).zip</t>
    </r>
  </si>
  <si>
    <r>
      <rPr>
        <rFont val="&quot;Helvetica Neue&quot;, Helvetica, Arial, sans-serif"/>
        <color rgb="FF1155CC"/>
        <sz val="11.0"/>
        <u/>
      </rPr>
      <t>Nessy the NES Robot (World) (v1.30) (Demo) (Aftermarket) (Unl).zip</t>
    </r>
  </si>
  <si>
    <r>
      <rPr>
        <rFont val="&quot;Helvetica Neue&quot;, Helvetica, Arial, sans-serif"/>
        <color rgb="FF1155CC"/>
        <sz val="11.0"/>
        <u/>
      </rPr>
      <t>Neverending Story, The (World) (Aftermarket) (Pirate).zip</t>
    </r>
  </si>
  <si>
    <r>
      <rPr>
        <rFont val="&quot;Helvetica Neue&quot;, Helvetica, Arial, sans-serif"/>
        <color rgb="FF1155CC"/>
        <sz val="11.0"/>
        <u/>
      </rPr>
      <t>New Adventures of the Black Cat, The (World) (Demo) (2024-03-14) (Byte-Off 2024) (Aftermarket) (Unl).zip</t>
    </r>
  </si>
  <si>
    <r>
      <rPr>
        <rFont val="&quot;Helvetica Neue&quot;, Helvetica, Arial, sans-serif"/>
        <color rgb="FF1155CC"/>
        <sz val="11.0"/>
        <u/>
      </rPr>
      <t>New Adventures of the Black Cat, The (World) (Demo 1) (Aftermarket) (Unl).zip</t>
    </r>
  </si>
  <si>
    <r>
      <rPr>
        <rFont val="&quot;Helvetica Neue&quot;, Helvetica, Arial, sans-serif"/>
        <color rgb="FF1155CC"/>
        <sz val="11.0"/>
        <u/>
      </rPr>
      <t>New Adventures of the Black Cat, The (World) (Demo 2) (Aftermarket) (Unl).zip</t>
    </r>
  </si>
  <si>
    <r>
      <rPr>
        <rFont val="&quot;Helvetica Neue&quot;, Helvetica, Arial, sans-serif"/>
        <color rgb="FF1155CC"/>
        <sz val="11.0"/>
        <u/>
      </rPr>
      <t>New Adventures of the Black Cat, The (World) (Demo 3) (Aftermarket) (Unl).zip</t>
    </r>
  </si>
  <si>
    <r>
      <rPr>
        <rFont val="&quot;Helvetica Neue&quot;, Helvetica, Arial, sans-serif"/>
        <color rgb="FF1155CC"/>
        <sz val="11.0"/>
        <u/>
      </rPr>
      <t>New Ghostbusters II (Europe).zip</t>
    </r>
  </si>
  <si>
    <r>
      <rPr>
        <rFont val="&quot;Helvetica Neue&quot;, Helvetica, Arial, sans-serif"/>
        <color rgb="FF1155CC"/>
        <sz val="11.0"/>
        <u/>
      </rPr>
      <t>New Ghostbusters II (Japan).zip</t>
    </r>
  </si>
  <si>
    <r>
      <rPr>
        <rFont val="&quot;Helvetica Neue&quot;, Helvetica, Arial, sans-serif"/>
        <color rgb="FF1155CC"/>
        <sz val="11.0"/>
        <u/>
      </rPr>
      <t>New Ghostbusters II (USA) (Proto).zip</t>
    </r>
  </si>
  <si>
    <r>
      <rPr>
        <rFont val="&quot;Helvetica Neue&quot;, Helvetica, Arial, sans-serif"/>
        <color rgb="FF1155CC"/>
        <sz val="11.0"/>
        <u/>
      </rPr>
      <t>New York Nyankies (Japan).zip</t>
    </r>
  </si>
  <si>
    <r>
      <rPr>
        <rFont val="&quot;Helvetica Neue&quot;, Helvetica, Arial, sans-serif"/>
        <color rgb="FF1155CC"/>
        <sz val="11.0"/>
        <u/>
      </rPr>
      <t>NewZealand Story, The (Europe).zip</t>
    </r>
  </si>
  <si>
    <r>
      <rPr>
        <rFont val="&quot;Helvetica Neue&quot;, Helvetica, Arial, sans-serif"/>
        <color rgb="FF1155CC"/>
        <sz val="11.0"/>
        <u/>
      </rPr>
      <t>Nezha Chuanqi (China) (Aftermarket) (Unl).zip</t>
    </r>
  </si>
  <si>
    <r>
      <rPr>
        <rFont val="&quot;Helvetica Neue&quot;, Helvetica, Arial, sans-serif"/>
        <color rgb="FF1155CC"/>
        <sz val="11.0"/>
        <u/>
      </rPr>
      <t>Nezumi (World) (Demo) (Byte-Off 2019) (Aftermarket) (Unl).zip</t>
    </r>
  </si>
  <si>
    <r>
      <rPr>
        <rFont val="&quot;Helvetica Neue&quot;, Helvetica, Arial, sans-serif"/>
        <color rgb="FF1155CC"/>
        <sz val="11.0"/>
        <u/>
      </rPr>
      <t>Nichibutsu Mahjong III - Mahjong G Men (Japan).zip</t>
    </r>
  </si>
  <si>
    <r>
      <rPr>
        <rFont val="&quot;Helvetica Neue&quot;, Helvetica, Arial, sans-serif"/>
        <color rgb="FF1155CC"/>
        <sz val="11.0"/>
        <u/>
      </rPr>
      <t>Nigel Mansell's World Championship (Europe) (En,Fr,De,Es,It).zip</t>
    </r>
  </si>
  <si>
    <r>
      <rPr>
        <rFont val="&quot;Helvetica Neue&quot;, Helvetica, Arial, sans-serif"/>
        <color rgb="FF1155CC"/>
        <sz val="11.0"/>
        <u/>
      </rPr>
      <t>Nigel Mansell's World Championship Racing (USA) (Beta).zip</t>
    </r>
  </si>
  <si>
    <r>
      <rPr>
        <rFont val="&quot;Helvetica Neue&quot;, Helvetica, Arial, sans-serif"/>
        <color rgb="FF1155CC"/>
        <sz val="11.0"/>
        <u/>
      </rPr>
      <t>Nigel Mansell's World Championship Racing (USA).zip</t>
    </r>
  </si>
  <si>
    <r>
      <rPr>
        <rFont val="&quot;Helvetica Neue&quot;, Helvetica, Arial, sans-serif"/>
        <color rgb="FF1155CC"/>
        <sz val="11.0"/>
        <u/>
      </rPr>
      <t>Nightman vs. Justice Incarnate (World) (Proto) (2009-11-12) (Aftermarket) (Unl).zip</t>
    </r>
  </si>
  <si>
    <r>
      <rPr>
        <rFont val="&quot;Helvetica Neue&quot;, Helvetica, Arial, sans-serif"/>
        <color rgb="FF1155CC"/>
        <sz val="11.0"/>
        <u/>
      </rPr>
      <t>Nightman vs. Justice Incarnate (World) (Proto) (2009-12-16) (Aftermarket) (Unl).zip</t>
    </r>
  </si>
  <si>
    <r>
      <rPr>
        <rFont val="&quot;Helvetica Neue&quot;, Helvetica, Arial, sans-serif"/>
        <color rgb="FF1155CC"/>
        <sz val="11.0"/>
        <u/>
      </rPr>
      <t>Nightman vs. Justice Incarnate (World) (Proto) (2011-06-07) (Aftermarket) (Unl).zip</t>
    </r>
  </si>
  <si>
    <r>
      <rPr>
        <rFont val="&quot;Helvetica Neue&quot;, Helvetica, Arial, sans-serif"/>
        <color rgb="FF1155CC"/>
        <sz val="11.0"/>
        <u/>
      </rPr>
      <t>Nightmare Castle (World) (Demo) (Aftermarket) (Unl).zip</t>
    </r>
  </si>
  <si>
    <r>
      <rPr>
        <rFont val="&quot;Helvetica Neue&quot;, Helvetica, Arial, sans-serif"/>
        <color rgb="FF1155CC"/>
        <sz val="11.0"/>
        <u/>
      </rPr>
      <t>Nightmare on Elm Street, A (USA).zip</t>
    </r>
  </si>
  <si>
    <r>
      <rPr>
        <rFont val="&quot;Helvetica Neue&quot;, Helvetica, Arial, sans-serif"/>
        <color rgb="FF1155CC"/>
        <sz val="11.0"/>
        <u/>
      </rPr>
      <t>Nightmare on Elm Street, A - Son of a Hundred Maniacs (World) (v0.02) (Aftermarket) (Unl).zip</t>
    </r>
  </si>
  <si>
    <r>
      <rPr>
        <rFont val="&quot;Helvetica Neue&quot;, Helvetica, Arial, sans-serif"/>
        <color rgb="FF1155CC"/>
        <sz val="11.0"/>
        <u/>
      </rPr>
      <t>Nightshade (USA).zip</t>
    </r>
  </si>
  <si>
    <r>
      <rPr>
        <rFont val="&quot;Helvetica Neue&quot;, Helvetica, Arial, sans-serif"/>
        <color rgb="FF1155CC"/>
        <sz val="11.0"/>
        <u/>
      </rPr>
      <t>Nighttime Bastards (USA) (Aftermarket) (Unl).zip</t>
    </r>
  </si>
  <si>
    <r>
      <rPr>
        <rFont val="&quot;Helvetica Neue&quot;, Helvetica, Arial, sans-serif"/>
        <color rgb="FF1155CC"/>
        <sz val="11.0"/>
        <u/>
      </rPr>
      <t>Nihonichi no Mei Kantoku (Japan).zip</t>
    </r>
  </si>
  <si>
    <r>
      <rPr>
        <rFont val="&quot;Helvetica Neue&quot;, Helvetica, Arial, sans-serif"/>
        <color rgb="FF1155CC"/>
        <sz val="11.0"/>
        <u/>
      </rPr>
      <t>Niji no Silk Road (Japan).zip</t>
    </r>
  </si>
  <si>
    <r>
      <rPr>
        <rFont val="&quot;Helvetica Neue&quot;, Helvetica, Arial, sans-serif"/>
        <color rgb="FF1155CC"/>
        <sz val="11.0"/>
        <u/>
      </rPr>
      <t>Nim &amp; Nom (World) (Aftermarket) (Unl).zip</t>
    </r>
  </si>
  <si>
    <r>
      <rPr>
        <rFont val="&quot;Helvetica Neue&quot;, Helvetica, Arial, sans-serif"/>
        <color rgb="FF1155CC"/>
        <sz val="11.0"/>
        <u/>
      </rPr>
      <t>Nim &amp; Nom (World) (Beta) (2015-01-17) (Aftermarket) (Unl).zip</t>
    </r>
  </si>
  <si>
    <r>
      <rPr>
        <rFont val="&quot;Helvetica Neue&quot;, Helvetica, Arial, sans-serif"/>
        <color rgb="FF1155CC"/>
        <sz val="11.0"/>
        <u/>
      </rPr>
      <t>Nim &amp; Nom (World) (Beta) (2015-02-14) (Aftermarket) (Unl).zip</t>
    </r>
  </si>
  <si>
    <r>
      <rPr>
        <rFont val="&quot;Helvetica Neue&quot;, Helvetica, Arial, sans-serif"/>
        <color rgb="FF1155CC"/>
        <sz val="11.0"/>
        <u/>
      </rPr>
      <t>Nim &amp; Nom (World) (Beta) (2016-11-24) (Aftermarket) (Unl).zip</t>
    </r>
  </si>
  <si>
    <r>
      <rPr>
        <rFont val="&quot;Helvetica Neue&quot;, Helvetica, Arial, sans-serif"/>
        <color rgb="FF1155CC"/>
        <sz val="11.0"/>
        <u/>
      </rPr>
      <t>Nim &amp; Nom (World) (v1.1) (Aftermarket) (Unl).zip</t>
    </r>
  </si>
  <si>
    <r>
      <rPr>
        <rFont val="&quot;Helvetica Neue&quot;, Helvetica, Arial, sans-serif"/>
        <color rgb="FF1155CC"/>
        <sz val="11.0"/>
        <u/>
      </rPr>
      <t>Nim &amp; Nom (World) (v1.2) (Aftermarket) (Unl).zip</t>
    </r>
  </si>
  <si>
    <r>
      <rPr>
        <rFont val="&quot;Helvetica Neue&quot;, Helvetica, Arial, sans-serif"/>
        <color rgb="FF1155CC"/>
        <sz val="11.0"/>
        <u/>
      </rPr>
      <t>Nimble Cat (World) (Demo) (Byte-Off 2024) (Aftermarket) (Unl).zip</t>
    </r>
  </si>
  <si>
    <r>
      <rPr>
        <rFont val="&quot;Helvetica Neue&quot;, Helvetica, Arial, sans-serif"/>
        <color rgb="FF1155CC"/>
        <sz val="11.0"/>
        <u/>
      </rPr>
      <t>Nin Nin (World) (Beta) (Aftermarket) (Unl).zip</t>
    </r>
  </si>
  <si>
    <r>
      <rPr>
        <rFont val="&quot;Helvetica Neue&quot;, Helvetica, Arial, sans-serif"/>
        <color rgb="FF1155CC"/>
        <sz val="11.0"/>
        <u/>
      </rPr>
      <t>Nin Nin (World) (v1.1) (NESDev 2019) (Aftermarket) (Unl).zip</t>
    </r>
  </si>
  <si>
    <r>
      <rPr>
        <rFont val="&quot;Helvetica Neue&quot;, Helvetica, Arial, sans-serif"/>
        <color rgb="FF1155CC"/>
        <sz val="11.0"/>
        <u/>
      </rPr>
      <t>Nin Nin (World) (v1.2) (Aftermarket) (Unl).zip</t>
    </r>
  </si>
  <si>
    <r>
      <rPr>
        <rFont val="&quot;Helvetica Neue&quot;, Helvetica, Arial, sans-serif"/>
        <color rgb="FF1155CC"/>
        <sz val="11.0"/>
        <u/>
      </rPr>
      <t>Nin Nin (World) (v1.3) (Aftermarket) (Unl).zip</t>
    </r>
  </si>
  <si>
    <r>
      <rPr>
        <rFont val="&quot;Helvetica Neue&quot;, Helvetica, Arial, sans-serif"/>
        <color rgb="FF1155CC"/>
        <sz val="11.0"/>
        <u/>
      </rPr>
      <t>Ninja-kun - Ashura no Shou (Japan).zip</t>
    </r>
  </si>
  <si>
    <r>
      <rPr>
        <rFont val="&quot;Helvetica Neue&quot;, Helvetica, Arial, sans-serif"/>
        <color rgb="FF1155CC"/>
        <sz val="11.0"/>
        <u/>
      </rPr>
      <t>Ninja-kun - Majou no Bouken (Japan) (Rev 1).zip</t>
    </r>
  </si>
  <si>
    <r>
      <rPr>
        <rFont val="&quot;Helvetica Neue&quot;, Helvetica, Arial, sans-serif"/>
        <color rgb="FF1155CC"/>
        <sz val="11.0"/>
        <u/>
      </rPr>
      <t>Ninja-kun - Majou no Bouken (Japan).zip</t>
    </r>
  </si>
  <si>
    <r>
      <rPr>
        <rFont val="&quot;Helvetica Neue&quot;, Helvetica, Arial, sans-serif"/>
        <color rgb="FF1155CC"/>
        <sz val="11.0"/>
        <u/>
      </rPr>
      <t>Ninja Cop Saizou (Japan).zip</t>
    </r>
  </si>
  <si>
    <r>
      <rPr>
        <rFont val="&quot;Helvetica Neue&quot;, Helvetica, Arial, sans-serif"/>
        <color rgb="FF1155CC"/>
        <sz val="11.0"/>
        <u/>
      </rPr>
      <t>Ninja Crusaders (USA).zip</t>
    </r>
  </si>
  <si>
    <r>
      <rPr>
        <rFont val="&quot;Helvetica Neue&quot;, Helvetica, Arial, sans-serif"/>
        <color rgb="FF1155CC"/>
        <sz val="11.0"/>
        <u/>
      </rPr>
      <t>Ninja Crusaders - Ryuuga (Japan).zip</t>
    </r>
  </si>
  <si>
    <r>
      <rPr>
        <rFont val="&quot;Helvetica Neue&quot;, Helvetica, Arial, sans-serif"/>
        <color rgb="FF1155CC"/>
        <sz val="11.0"/>
        <u/>
      </rPr>
      <t>Ninja Gaiden (USA) (Beta).zip</t>
    </r>
  </si>
  <si>
    <r>
      <rPr>
        <rFont val="&quot;Helvetica Neue&quot;, Helvetica, Arial, sans-serif"/>
        <color rgb="FF1155CC"/>
        <sz val="11.0"/>
        <u/>
      </rPr>
      <t>Ninja Gaiden (USA).zip</t>
    </r>
  </si>
  <si>
    <r>
      <rPr>
        <rFont val="&quot;Helvetica Neue&quot;, Helvetica, Arial, sans-serif"/>
        <color rgb="FF1155CC"/>
        <sz val="11.0"/>
        <u/>
      </rPr>
      <t>Ninja Gaiden - Episode II - The Dark Sword of Chaos (USA) (Sample) (1990-01-18).zip</t>
    </r>
  </si>
  <si>
    <r>
      <rPr>
        <rFont val="&quot;Helvetica Neue&quot;, Helvetica, Arial, sans-serif"/>
        <color rgb="FF1155CC"/>
        <sz val="11.0"/>
        <u/>
      </rPr>
      <t>Ninja Gaiden II - The Dark Sword of Chaos (USA) (Virtual Console).zip</t>
    </r>
  </si>
  <si>
    <r>
      <rPr>
        <rFont val="&quot;Helvetica Neue&quot;, Helvetica, Arial, sans-serif"/>
        <color rgb="FF1155CC"/>
        <sz val="11.0"/>
        <u/>
      </rPr>
      <t>Ninja Gaiden II - The Dark Sword of Chaos (USA).zip</t>
    </r>
  </si>
  <si>
    <r>
      <rPr>
        <rFont val="&quot;Helvetica Neue&quot;, Helvetica, Arial, sans-serif"/>
        <color rgb="FF1155CC"/>
        <sz val="11.0"/>
        <u/>
      </rPr>
      <t>Ninja Gaiden III - The Ancient Ship of Doom (USA) (Beta).zip</t>
    </r>
  </si>
  <si>
    <r>
      <rPr>
        <rFont val="&quot;Helvetica Neue&quot;, Helvetica, Arial, sans-serif"/>
        <color rgb="FF1155CC"/>
        <sz val="11.0"/>
        <u/>
      </rPr>
      <t>Ninja Gaiden III - The Ancient Ship of Doom (USA) (Wii U Virtual Console).zip</t>
    </r>
  </si>
  <si>
    <r>
      <rPr>
        <rFont val="&quot;Helvetica Neue&quot;, Helvetica, Arial, sans-serif"/>
        <color rgb="FF1155CC"/>
        <sz val="11.0"/>
        <u/>
      </rPr>
      <t>Ninja Gaiden III - The Ancient Ship of Doom (USA) (Wii Virtual Console).zip</t>
    </r>
  </si>
  <si>
    <r>
      <rPr>
        <rFont val="&quot;Helvetica Neue&quot;, Helvetica, Arial, sans-serif"/>
        <color rgb="FF1155CC"/>
        <sz val="11.0"/>
        <u/>
      </rPr>
      <t>Ninja Gaiden III - The Ancient Ship of Doom (USA).zip</t>
    </r>
  </si>
  <si>
    <r>
      <rPr>
        <rFont val="&quot;Helvetica Neue&quot;, Helvetica, Arial, sans-serif"/>
        <color rgb="FF1155CC"/>
        <sz val="11.0"/>
        <u/>
      </rPr>
      <t>Ninja Hattori-kun - Ninja wa Syugyou de Gozaru no Maki (Asia) (Ja) (LB19) (Pirate).zip</t>
    </r>
  </si>
  <si>
    <r>
      <rPr>
        <rFont val="&quot;Helvetica Neue&quot;, Helvetica, Arial, sans-serif"/>
        <color rgb="FF1155CC"/>
        <sz val="11.0"/>
        <u/>
      </rPr>
      <t>Ninja Hattori-kun - Ninja wa Syugyou de Gozaru no Maki (Japan) (Beta).zip</t>
    </r>
  </si>
  <si>
    <r>
      <rPr>
        <rFont val="&quot;Helvetica Neue&quot;, Helvetica, Arial, sans-serif"/>
        <color rgb="FF1155CC"/>
        <sz val="11.0"/>
        <u/>
      </rPr>
      <t>Ninja Hattori-kun - Ninja wa Syugyou de Gozaru no Maki (Japan).zip</t>
    </r>
  </si>
  <si>
    <r>
      <rPr>
        <rFont val="&quot;Helvetica Neue&quot;, Helvetica, Arial, sans-serif"/>
        <color rgb="FF1155CC"/>
        <sz val="11.0"/>
        <u/>
      </rPr>
      <t>Ninja JaJaMaru's Big Adventure (USA, Europe) (Ninja JaJaMaru Retro Collection) (Switch).zip</t>
    </r>
  </si>
  <si>
    <r>
      <rPr>
        <rFont val="&quot;Helvetica Neue&quot;, Helvetica, Arial, sans-serif"/>
        <color rgb="FF1155CC"/>
        <sz val="11.0"/>
        <u/>
      </rPr>
      <t>Ninja JaJaMaru - Operation Milky Way (USA, Europe) (Ninja JaJaMaru Retro Collection) (Switch).zip</t>
    </r>
  </si>
  <si>
    <r>
      <rPr>
        <rFont val="&quot;Helvetica Neue&quot;, Helvetica, Arial, sans-serif"/>
        <color rgb="FF1155CC"/>
        <sz val="11.0"/>
        <u/>
      </rPr>
      <t>Ninja JaJaMaru - The Legend of the Golden Castle (USA, Europe) (Ninja JaJaMaru Retro Collection) (Switch).zip</t>
    </r>
  </si>
  <si>
    <r>
      <rPr>
        <rFont val="&quot;Helvetica Neue&quot;, Helvetica, Arial, sans-serif"/>
        <color rgb="FF1155CC"/>
        <sz val="11.0"/>
        <u/>
      </rPr>
      <t>Ninja JaJaMaru - The Ninja Skill Book (USA, Europe) (Ninja JaJaMaru Retro Collection) (Switch).zip</t>
    </r>
  </si>
  <si>
    <r>
      <rPr>
        <rFont val="&quot;Helvetica Neue&quot;, Helvetica, Arial, sans-serif"/>
        <color rgb="FF1155CC"/>
        <sz val="11.0"/>
        <u/>
      </rPr>
      <t>Ninja JaJaMaru-kun (USA, Europe) (Ninja JaJaMaru Retro Collection) (Switch).zip</t>
    </r>
  </si>
  <si>
    <r>
      <rPr>
        <rFont val="&quot;Helvetica Neue&quot;, Helvetica, Arial, sans-serif"/>
        <color rgb="FF1155CC"/>
        <sz val="11.0"/>
        <u/>
      </rPr>
      <t>Ninja Jajamaru - Ginga Daisakusen (Japan) (Beta).zip</t>
    </r>
  </si>
  <si>
    <r>
      <rPr>
        <rFont val="&quot;Helvetica Neue&quot;, Helvetica, Arial, sans-serif"/>
        <color rgb="FF1155CC"/>
        <sz val="11.0"/>
        <u/>
      </rPr>
      <t>Ninja Jajamaru - Ginga Daisakusen (Japan).zip</t>
    </r>
  </si>
  <si>
    <r>
      <rPr>
        <rFont val="&quot;Helvetica Neue&quot;, Helvetica, Arial, sans-serif"/>
        <color rgb="FF1155CC"/>
        <sz val="11.0"/>
        <u/>
      </rPr>
      <t>Ninja Jajamaru-kun (Japan).zip</t>
    </r>
  </si>
  <si>
    <r>
      <rPr>
        <rFont val="&quot;Helvetica Neue&quot;, Helvetica, Arial, sans-serif"/>
        <color rgb="FF1155CC"/>
        <sz val="11.0"/>
        <u/>
      </rPr>
      <t>Ninja Jajamaru-kun (World) (Ja) (Virtual Console).zip</t>
    </r>
  </si>
  <si>
    <r>
      <rPr>
        <rFont val="&quot;Helvetica Neue&quot;, Helvetica, Arial, sans-serif"/>
        <color rgb="FF1155CC"/>
        <sz val="11.0"/>
        <u/>
      </rPr>
      <t>Ninja Kid (USA).zip</t>
    </r>
  </si>
  <si>
    <r>
      <rPr>
        <rFont val="&quot;Helvetica Neue&quot;, Helvetica, Arial, sans-serif"/>
        <color rgb="FF1155CC"/>
        <sz val="11.0"/>
        <u/>
      </rPr>
      <t>Ninja Ryukenden IV (Asia) (Ja) (Pirate).zip</t>
    </r>
  </si>
  <si>
    <r>
      <rPr>
        <rFont val="&quot;Helvetica Neue&quot;, Helvetica, Arial, sans-serif"/>
        <color rgb="FF1155CC"/>
        <sz val="11.0"/>
        <u/>
      </rPr>
      <t>Ninja Ryuuken Den (Japan) (FamicomBox).zip</t>
    </r>
  </si>
  <si>
    <r>
      <rPr>
        <rFont val="&quot;Helvetica Neue&quot;, Helvetica, Arial, sans-serif"/>
        <color rgb="FF1155CC"/>
        <sz val="11.0"/>
        <u/>
      </rPr>
      <t>Ninja Ryuuken Den (Japan) (Wii U Virtual Console).zip</t>
    </r>
  </si>
  <si>
    <r>
      <rPr>
        <rFont val="&quot;Helvetica Neue&quot;, Helvetica, Arial, sans-serif"/>
        <color rgb="FF1155CC"/>
        <sz val="11.0"/>
        <u/>
      </rPr>
      <t>Ninja Ryuuken Den (Japan) (Wii Virtual Console).zip</t>
    </r>
  </si>
  <si>
    <r>
      <rPr>
        <rFont val="&quot;Helvetica Neue&quot;, Helvetica, Arial, sans-serif"/>
        <color rgb="FF1155CC"/>
        <sz val="11.0"/>
        <u/>
      </rPr>
      <t>Ninja Ryuuken Den (Japan).zip</t>
    </r>
  </si>
  <si>
    <r>
      <rPr>
        <rFont val="&quot;Helvetica Neue&quot;, Helvetica, Arial, sans-serif"/>
        <color rgb="FF1155CC"/>
        <sz val="11.0"/>
        <u/>
      </rPr>
      <t>Ninja Ryuuken Den II - Ankoku no Jashin Ken (Japan).zip</t>
    </r>
  </si>
  <si>
    <r>
      <rPr>
        <rFont val="&quot;Helvetica Neue&quot;, Helvetica, Arial, sans-serif"/>
        <color rgb="FF1155CC"/>
        <sz val="11.0"/>
        <u/>
      </rPr>
      <t>Ninja Ryuuken Den III - Yomi no Hakobune (Japan).zip</t>
    </r>
  </si>
  <si>
    <r>
      <rPr>
        <rFont val="&quot;Helvetica Neue&quot;, Helvetica, Arial, sans-serif"/>
        <color rgb="FF1155CC"/>
        <sz val="11.0"/>
        <u/>
      </rPr>
      <t>Ninja Slapper (World) (Aftermarket) (Unl).zip</t>
    </r>
  </si>
  <si>
    <r>
      <rPr>
        <rFont val="&quot;Helvetica Neue&quot;, Helvetica, Arial, sans-serif"/>
        <color rgb="FF1155CC"/>
        <sz val="11.0"/>
        <u/>
      </rPr>
      <t>Ninja Teenz - The Revival (World) (Rev A) (Demo) (Byte-Off 2022) (Aftermarket) (Unl).zip</t>
    </r>
  </si>
  <si>
    <r>
      <rPr>
        <rFont val="&quot;Helvetica Neue&quot;, Helvetica, Arial, sans-serif"/>
        <color rgb="FF1155CC"/>
        <sz val="11.0"/>
        <u/>
      </rPr>
      <t>Ninja Teenz - The Revival (World) (Rev B) (Demo) (Aftermarket) (Unl).zip</t>
    </r>
  </si>
  <si>
    <r>
      <rPr>
        <rFont val="&quot;Helvetica Neue&quot;, Helvetica, Arial, sans-serif"/>
        <color rgb="FF1155CC"/>
        <sz val="11.0"/>
        <u/>
      </rPr>
      <t>Ninja Teenz - The Revival (World) (Rev C) (Demo) (Aftermarket) (Unl).zip</t>
    </r>
  </si>
  <si>
    <r>
      <rPr>
        <rFont val="&quot;Helvetica Neue&quot;, Helvetica, Arial, sans-serif"/>
        <color rgb="FF1155CC"/>
        <sz val="11.0"/>
        <u/>
      </rPr>
      <t>Ninja Trip (World) (Aftermarket) (Unl).zip</t>
    </r>
  </si>
  <si>
    <r>
      <rPr>
        <rFont val="&quot;Helvetica Neue&quot;, Helvetica, Arial, sans-serif"/>
        <color rgb="FF1155CC"/>
        <sz val="11.0"/>
        <u/>
      </rPr>
      <t>Ninja Turtles 5 (Asia) (En) (Pirate).zip</t>
    </r>
  </si>
  <si>
    <r>
      <rPr>
        <rFont val="&quot;Helvetica Neue&quot;, Helvetica, Arial, sans-serif"/>
        <color rgb="FF1155CC"/>
        <sz val="11.0"/>
        <u/>
      </rPr>
      <t>Ninja of the 4 Seasons, The (World) (v1.1) (Aftermarket) (Unl).zip</t>
    </r>
  </si>
  <si>
    <r>
      <rPr>
        <rFont val="&quot;Helvetica Neue&quot;, Helvetica, Arial, sans-serif"/>
        <color rgb="FF1155CC"/>
        <sz val="11.0"/>
        <u/>
      </rPr>
      <t>Ninjara Hoi! (Japan).zip</t>
    </r>
  </si>
  <si>
    <r>
      <rPr>
        <rFont val="&quot;Helvetica Neue&quot;, Helvetica, Arial, sans-serif"/>
        <color rgb="FF1155CC"/>
        <sz val="11.0"/>
        <u/>
      </rPr>
      <t>Nintencat - The Parody (World) (Robert L Bryant) (Aftermarket) (Unl).zip</t>
    </r>
  </si>
  <si>
    <r>
      <rPr>
        <rFont val="&quot;Helvetica Neue&quot;, Helvetica, Arial, sans-serif"/>
        <color rgb="FF1155CC"/>
        <sz val="11.0"/>
        <u/>
      </rPr>
      <t>Nintencat - The Parody (World) (Sly Dog Studios) (Aftermarket) (Unl).zip</t>
    </r>
  </si>
  <si>
    <r>
      <rPr>
        <rFont val="&quot;Helvetica Neue&quot;, Helvetica, Arial, sans-serif"/>
        <color rgb="FF1155CC"/>
        <sz val="11.0"/>
        <u/>
      </rPr>
      <t>NintendoAge Halloween 2009 (USA) (Aftermarket) (Unl).zip</t>
    </r>
  </si>
  <si>
    <r>
      <rPr>
        <rFont val="&quot;Helvetica Neue&quot;, Helvetica, Arial, sans-serif"/>
        <color rgb="FF1155CC"/>
        <sz val="11.0"/>
        <u/>
      </rPr>
      <t>Nintendo Campus Challenge 1991 (USA) (Competition Cart) [b].zip</t>
    </r>
  </si>
  <si>
    <r>
      <rPr>
        <rFont val="&quot;Helvetica Neue&quot;, Helvetica, Arial, sans-serif"/>
        <color rgb="FF1155CC"/>
        <sz val="11.0"/>
        <u/>
      </rPr>
      <t>Nintendo NTF2 System Cartridge (USA) (v1.1) (Test Program).zip</t>
    </r>
  </si>
  <si>
    <r>
      <rPr>
        <rFont val="&quot;Helvetica Neue&quot;, Helvetica, Arial, sans-serif"/>
        <color rgb="FF1155CC"/>
        <sz val="11.0"/>
        <u/>
      </rPr>
      <t>Nintendo NTF2 Test Cartridge (USA) (Test Program).zip</t>
    </r>
  </si>
  <si>
    <r>
      <rPr>
        <rFont val="&quot;Helvetica Neue&quot;, Helvetica, Arial, sans-serif"/>
        <color rgb="FF1155CC"/>
        <sz val="11.0"/>
        <u/>
      </rPr>
      <t>Nintendo NTF2 Test Cartridge (USA) (v1.1) (Test Program).zip</t>
    </r>
  </si>
  <si>
    <r>
      <rPr>
        <rFont val="&quot;Helvetica Neue&quot;, Helvetica, Arial, sans-serif"/>
        <color rgb="FF1155CC"/>
        <sz val="11.0"/>
        <u/>
      </rPr>
      <t>Nintendo World Championships 1990 (USA) (Competition Cart).zip</t>
    </r>
  </si>
  <si>
    <r>
      <rPr>
        <rFont val="&quot;Helvetica Neue&quot;, Helvetica, Arial, sans-serif"/>
        <color rgb="FF1155CC"/>
        <sz val="11.0"/>
        <u/>
      </rPr>
      <t>Nintendo World Class Service - Control Deck Test Cartridge (USA) (Test Program).zip</t>
    </r>
  </si>
  <si>
    <r>
      <rPr>
        <rFont val="&quot;Helvetica Neue&quot;, Helvetica, Arial, sans-serif"/>
        <color rgb="FF1155CC"/>
        <sz val="11.0"/>
        <u/>
      </rPr>
      <t>Nintendo World Class Service - Joystick Test Cartridge (USA) (Test Program).zip</t>
    </r>
  </si>
  <si>
    <r>
      <rPr>
        <rFont val="&quot;Helvetica Neue&quot;, Helvetica, Arial, sans-serif"/>
        <color rgb="FF1155CC"/>
        <sz val="11.0"/>
        <u/>
      </rPr>
      <t>Nintendo World Class Service - Port Test Cartridge (USA) (Test Program).zip</t>
    </r>
  </si>
  <si>
    <r>
      <rPr>
        <rFont val="&quot;Helvetica Neue&quot;, Helvetica, Arial, sans-serif"/>
        <color rgb="FF1155CC"/>
        <sz val="11.0"/>
        <u/>
      </rPr>
      <t>Nintendo World Class Service - Power Pad Test Cartridge (USA) (Test Program).zip</t>
    </r>
  </si>
  <si>
    <r>
      <rPr>
        <rFont val="&quot;Helvetica Neue&quot;, Helvetica, Arial, sans-serif"/>
        <color rgb="FF1155CC"/>
        <sz val="11.0"/>
        <u/>
      </rPr>
      <t>Nintendo World Cup (Europe) (Rev 1).zip</t>
    </r>
  </si>
  <si>
    <r>
      <rPr>
        <rFont val="&quot;Helvetica Neue&quot;, Helvetica, Arial, sans-serif"/>
        <color rgb="FF1155CC"/>
        <sz val="11.0"/>
        <u/>
      </rPr>
      <t>Nintendo World Cup (Europe) (Rev 2).zip</t>
    </r>
  </si>
  <si>
    <r>
      <rPr>
        <rFont val="&quot;Helvetica Neue&quot;, Helvetica, Arial, sans-serif"/>
        <color rgb="FF1155CC"/>
        <sz val="11.0"/>
        <u/>
      </rPr>
      <t>Nintendo World Cup (Europe).zip</t>
    </r>
  </si>
  <si>
    <r>
      <rPr>
        <rFont val="&quot;Helvetica Neue&quot;, Helvetica, Arial, sans-serif"/>
        <color rgb="FF1155CC"/>
        <sz val="11.0"/>
        <u/>
      </rPr>
      <t>Nintendo World Cup (USA) (Rev 1).zip</t>
    </r>
  </si>
  <si>
    <r>
      <rPr>
        <rFont val="&quot;Helvetica Neue&quot;, Helvetica, Arial, sans-serif"/>
        <color rgb="FF1155CC"/>
        <sz val="11.0"/>
        <u/>
      </rPr>
      <t>Nintendo World Cup (USA).zip</t>
    </r>
  </si>
  <si>
    <r>
      <rPr>
        <rFont val="&quot;Helvetica Neue&quot;, Helvetica, Arial, sans-serif"/>
        <color rgb="FF1155CC"/>
        <sz val="11.0"/>
        <u/>
      </rPr>
      <t>Nishimura Kyoutarou Mystery - Blue Train Satsujin Jiken (Japan).zip</t>
    </r>
  </si>
  <si>
    <r>
      <rPr>
        <rFont val="&quot;Helvetica Neue&quot;, Helvetica, Arial, sans-serif"/>
        <color rgb="FF1155CC"/>
        <sz val="11.0"/>
        <u/>
      </rPr>
      <t>Nishimura Kyoutarou Mystery - Super Express Satsujin Jiken (Japan).zip</t>
    </r>
  </si>
  <si>
    <r>
      <rPr>
        <rFont val="&quot;Helvetica Neue&quot;, Helvetica, Arial, sans-serif"/>
        <color rgb="FF1155CC"/>
        <sz val="11.0"/>
        <u/>
      </rPr>
      <t>Nix - The Paradox Relic (World) (Demo) (Byte-Off 2019) (Aftermarket) (Unl).zip</t>
    </r>
  </si>
  <si>
    <r>
      <rPr>
        <rFont val="&quot;Helvetica Neue&quot;, Helvetica, Arial, sans-serif"/>
        <color rgb="FF1155CC"/>
        <sz val="11.0"/>
        <u/>
      </rPr>
      <t>Nix - The Paradox Relic (World) (v1.2) (Demo) (Aftermarket) (Unl).zip</t>
    </r>
  </si>
  <si>
    <r>
      <rPr>
        <rFont val="&quot;Helvetica Neue&quot;, Helvetica, Arial, sans-serif"/>
        <color rgb="FF1155CC"/>
        <sz val="11.0"/>
        <u/>
      </rPr>
      <t>No Good Choice (World) (Aftermarket) (Unl).zip</t>
    </r>
  </si>
  <si>
    <r>
      <rPr>
        <rFont val="&quot;Helvetica Neue&quot;, Helvetica, Arial, sans-serif"/>
        <color rgb="FF1155CC"/>
        <sz val="11.0"/>
        <u/>
      </rPr>
      <t>Noah's Ark (Europe).zip</t>
    </r>
  </si>
  <si>
    <r>
      <rPr>
        <rFont val="&quot;Helvetica Neue&quot;, Helvetica, Arial, sans-serif"/>
        <color rgb="FF1155CC"/>
        <sz val="11.0"/>
        <u/>
      </rPr>
      <t>Nobunaga's Ambition (USA).zip</t>
    </r>
  </si>
  <si>
    <r>
      <rPr>
        <rFont val="&quot;Helvetica Neue&quot;, Helvetica, Arial, sans-serif"/>
        <color rgb="FF1155CC"/>
        <sz val="11.0"/>
        <u/>
      </rPr>
      <t>Nobunaga's Ambition II (USA).zip</t>
    </r>
  </si>
  <si>
    <r>
      <rPr>
        <rFont val="&quot;Helvetica Neue&quot;, Helvetica, Arial, sans-serif"/>
        <color rgb="FF1155CC"/>
        <sz val="11.0"/>
        <u/>
      </rPr>
      <t>Nobunaga no Yabou - Bushou Fuuun Roku (Japan) (Rev 1).zip</t>
    </r>
  </si>
  <si>
    <r>
      <rPr>
        <rFont val="&quot;Helvetica Neue&quot;, Helvetica, Arial, sans-serif"/>
        <color rgb="FF1155CC"/>
        <sz val="11.0"/>
        <u/>
      </rPr>
      <t>Nobunaga no Yabou - Bushou Fuuun Roku (Japan).zip</t>
    </r>
  </si>
  <si>
    <r>
      <rPr>
        <rFont val="&quot;Helvetica Neue&quot;, Helvetica, Arial, sans-serif"/>
        <color rgb="FF1155CC"/>
        <sz val="11.0"/>
        <u/>
      </rPr>
      <t>Nobunaga no Yabou - Sengoku Gunyuuden (Japan) (Rev 1).zip</t>
    </r>
  </si>
  <si>
    <r>
      <rPr>
        <rFont val="&quot;Helvetica Neue&quot;, Helvetica, Arial, sans-serif"/>
        <color rgb="FF1155CC"/>
        <sz val="11.0"/>
        <u/>
      </rPr>
      <t>Nobunaga no Yabou - Sengoku Gunyuuden (Japan).zip</t>
    </r>
  </si>
  <si>
    <r>
      <rPr>
        <rFont val="&quot;Helvetica Neue&quot;, Helvetica, Arial, sans-serif"/>
        <color rgb="FF1155CC"/>
        <sz val="11.0"/>
        <u/>
      </rPr>
      <t>Nobunaga no Yabou - Zenkoku Ban (Japan) (Rev 1).zip</t>
    </r>
  </si>
  <si>
    <r>
      <rPr>
        <rFont val="&quot;Helvetica Neue&quot;, Helvetica, Arial, sans-serif"/>
        <color rgb="FF1155CC"/>
        <sz val="11.0"/>
        <u/>
      </rPr>
      <t>Nobunaga no Yabou - Zenkoku Ban (Japan).zip</t>
    </r>
  </si>
  <si>
    <r>
      <rPr>
        <rFont val="&quot;Helvetica Neue&quot;, Helvetica, Arial, sans-serif"/>
        <color rgb="FF1155CC"/>
        <sz val="11.0"/>
        <u/>
      </rPr>
      <t>Nomolos - Storming the CATsle (World) (V1.00D) (Demo) (Aftermarket) (Unl) (Alt).zip</t>
    </r>
  </si>
  <si>
    <r>
      <rPr>
        <rFont val="&quot;Helvetica Neue&quot;, Helvetica, Arial, sans-serif"/>
        <color rgb="FF1155CC"/>
        <sz val="11.0"/>
        <u/>
      </rPr>
      <t>Nomolos - Storming the CATsle (World) (V1.00D) (Demo) (Aftermarket) (Unl).zip</t>
    </r>
  </si>
  <si>
    <r>
      <rPr>
        <rFont val="&quot;Helvetica Neue&quot;, Helvetica, Arial, sans-serif"/>
        <color rgb="FF1155CC"/>
        <sz val="11.0"/>
        <u/>
      </rPr>
      <t>Nomolos - Storming the CATsle (World) (v1.0) (Aftermarket) (Unl).zip</t>
    </r>
  </si>
  <si>
    <r>
      <rPr>
        <rFont val="&quot;Helvetica Neue&quot;, Helvetica, Arial, sans-serif"/>
        <color rgb="FF1155CC"/>
        <sz val="11.0"/>
        <u/>
      </rPr>
      <t>Nomolos - Storming the CATsle (World) (v1.1) (Aftermarket) (Unl).zip</t>
    </r>
  </si>
  <si>
    <r>
      <rPr>
        <rFont val="&quot;Helvetica Neue&quot;, Helvetica, Arial, sans-serif"/>
        <color rgb="FF1155CC"/>
        <sz val="11.0"/>
        <u/>
      </rPr>
      <t>Nongchang Xiao Jingling (China) (Aftermarket) (Pirate).zip</t>
    </r>
  </si>
  <si>
    <r>
      <rPr>
        <rFont val="&quot;Helvetica Neue&quot;, Helvetica, Arial, sans-serif"/>
        <color rgb="FF1155CC"/>
        <sz val="11.0"/>
        <u/>
      </rPr>
      <t>North &amp; South (Europe).zip</t>
    </r>
  </si>
  <si>
    <r>
      <rPr>
        <rFont val="&quot;Helvetica Neue&quot;, Helvetica, Arial, sans-serif"/>
        <color rgb="FF1155CC"/>
        <sz val="11.0"/>
        <u/>
      </rPr>
      <t>North &amp; South - Wakuwaku Nanboku Sensou (Japan).zip</t>
    </r>
  </si>
  <si>
    <r>
      <rPr>
        <rFont val="&quot;Helvetica Neue&quot;, Helvetica, Arial, sans-serif"/>
        <color rgb="FF1155CC"/>
        <sz val="11.0"/>
        <u/>
      </rPr>
      <t>North and South (USA).zip</t>
    </r>
  </si>
  <si>
    <r>
      <rPr>
        <rFont val="&quot;Helvetica Neue&quot;, Helvetica, Arial, sans-serif"/>
        <color rgb="FF1155CC"/>
        <sz val="11.0"/>
        <u/>
      </rPr>
      <t>Nothing Good Can Come of This (World) (Aftermarket) (Unl).zip</t>
    </r>
  </si>
  <si>
    <r>
      <rPr>
        <rFont val="&quot;Helvetica Neue&quot;, Helvetica, Arial, sans-serif"/>
        <color rgb="FF1155CC"/>
        <sz val="11.0"/>
        <u/>
      </rPr>
      <t>Nova the Squirrel (World) (v1.0.0) (Aftermarket) (Unl).zip</t>
    </r>
  </si>
  <si>
    <r>
      <rPr>
        <rFont val="&quot;Helvetica Neue&quot;, Helvetica, Arial, sans-serif"/>
        <color rgb="FF1155CC"/>
        <sz val="11.0"/>
        <u/>
      </rPr>
      <t>Nova the Squirrel (World) (v1.0.1) (Aftermarket) (Unl).zip</t>
    </r>
  </si>
  <si>
    <r>
      <rPr>
        <rFont val="&quot;Helvetica Neue&quot;, Helvetica, Arial, sans-serif"/>
        <color rgb="FF1155CC"/>
        <sz val="11.0"/>
        <u/>
      </rPr>
      <t>Nova the Squirrel (World) (v1.0.2) (Aftermarket) (Unl).zip</t>
    </r>
  </si>
  <si>
    <r>
      <rPr>
        <rFont val="&quot;Helvetica Neue&quot;, Helvetica, Arial, sans-serif"/>
        <color rgb="FF1155CC"/>
        <sz val="11.0"/>
        <u/>
      </rPr>
      <t>Nova the Squirrel (World) (v1.0.3) (Aftermarket) (Unl).zip</t>
    </r>
  </si>
  <si>
    <r>
      <rPr>
        <rFont val="&quot;Helvetica Neue&quot;, Helvetica, Arial, sans-serif"/>
        <color rgb="FF1155CC"/>
        <sz val="11.0"/>
        <u/>
      </rPr>
      <t>Nova the Squirrel (World) (v1.0.4) (Aftermarket) (Unl).zip</t>
    </r>
  </si>
  <si>
    <r>
      <rPr>
        <rFont val="&quot;Helvetica Neue&quot;, Helvetica, Arial, sans-serif"/>
        <color rgb="FF1155CC"/>
        <sz val="11.0"/>
        <u/>
      </rPr>
      <t>Nova the Squirrel (World) (v1.0.5) (Aftermarket) (Unl).zip</t>
    </r>
  </si>
  <si>
    <r>
      <rPr>
        <rFont val="&quot;Helvetica Neue&quot;, Helvetica, Arial, sans-serif"/>
        <color rgb="FF1155CC"/>
        <sz val="11.0"/>
        <u/>
      </rPr>
      <t>Nova the Squirrel (World) (v1.0.6) (Aftermarket) (Unl) (Alt).zip</t>
    </r>
  </si>
  <si>
    <r>
      <rPr>
        <rFont val="&quot;Helvetica Neue&quot;, Helvetica, Arial, sans-serif"/>
        <color rgb="FF1155CC"/>
        <sz val="11.0"/>
        <u/>
      </rPr>
      <t>Nova the Squirrel (World) (v1.0.6) (Aftermarket) (Unl).zip</t>
    </r>
  </si>
  <si>
    <r>
      <rPr>
        <rFont val="&quot;Helvetica Neue&quot;, Helvetica, Arial, sans-serif"/>
        <color rgb="FF1155CC"/>
        <sz val="11.0"/>
        <u/>
      </rPr>
      <t>Noxious Liquid (World) (Proto) (Aftermarket) (Unl).zip</t>
    </r>
  </si>
  <si>
    <r>
      <rPr>
        <rFont val="&quot;Helvetica Neue&quot;, Helvetica, Arial, sans-serif"/>
        <color rgb="FF1155CC"/>
        <sz val="11.0"/>
        <u/>
      </rPr>
      <t>Nushen de Jiushu (China) (Aftermarket) (Unl).zip</t>
    </r>
  </si>
  <si>
    <r>
      <rPr>
        <rFont val="&quot;Helvetica Neue&quot;, Helvetica, Arial, sans-serif"/>
        <color rgb="FF1155CC"/>
        <sz val="11.0"/>
        <u/>
      </rPr>
      <t>Nuts &amp; Milk (Japan).zip</t>
    </r>
  </si>
  <si>
    <r>
      <rPr>
        <rFont val="&quot;Helvetica Neue&quot;, Helvetica, Arial, sans-serif"/>
        <color rgb="FF1155CC"/>
        <sz val="11.0"/>
        <u/>
      </rPr>
      <t>OLD WORLD - Aftermath (World) (Demo 1) (Aftermarket) (Unl).zip</t>
    </r>
  </si>
  <si>
    <r>
      <rPr>
        <rFont val="&quot;Helvetica Neue&quot;, Helvetica, Arial, sans-serif"/>
        <color rgb="FF1155CC"/>
        <sz val="11.0"/>
        <u/>
      </rPr>
      <t>OLD WORLD - Aftermath (World) (Demo 2) (Aftermarket) (Unl).zip</t>
    </r>
  </si>
  <si>
    <r>
      <rPr>
        <rFont val="&quot;Helvetica Neue&quot;, Helvetica, Arial, sans-serif"/>
        <color rgb="FF1155CC"/>
        <sz val="11.0"/>
        <u/>
      </rPr>
      <t>OLD WORLD - Aftermath (World) (Demo 3) (Aftermarket) (Unl).zip</t>
    </r>
  </si>
  <si>
    <r>
      <rPr>
        <rFont val="&quot;Helvetica Neue&quot;, Helvetica, Arial, sans-serif"/>
        <color rgb="FF1155CC"/>
        <sz val="11.0"/>
        <u/>
      </rPr>
      <t>Obake no Q Tarou - Wanwan Panic (Japan).zip</t>
    </r>
  </si>
  <si>
    <r>
      <rPr>
        <rFont val="&quot;Helvetica Neue&quot;, Helvetica, Arial, sans-serif"/>
        <color rgb="FF1155CC"/>
        <sz val="11.0"/>
        <u/>
      </rPr>
      <t>Obocchama-kun (Japan).zip</t>
    </r>
  </si>
  <si>
    <r>
      <rPr>
        <rFont val="&quot;Helvetica Neue&quot;, Helvetica, Arial, sans-serif"/>
        <color rgb="FF1155CC"/>
        <sz val="11.0"/>
        <u/>
      </rPr>
      <t>Obuchayushchiy Kartridzh (Russia) (Subor Keyboard) (Unl).zip</t>
    </r>
  </si>
  <si>
    <r>
      <rPr>
        <rFont val="&quot;Helvetica Neue&quot;, Helvetica, Arial, sans-serif"/>
        <color rgb="FF1155CC"/>
        <sz val="11.0"/>
        <u/>
      </rPr>
      <t>Odyssey 1156 (World) (Demo) (Byte-Off 2020) (Aftermarket) (Unl).zip</t>
    </r>
  </si>
  <si>
    <r>
      <rPr>
        <rFont val="&quot;Helvetica Neue&quot;, Helvetica, Arial, sans-serif"/>
        <color rgb="FF1155CC"/>
        <sz val="11.0"/>
        <u/>
      </rPr>
      <t>Odyssey 1157 (World) (Proto) (Aftermarket) (Unl).zip</t>
    </r>
  </si>
  <si>
    <r>
      <rPr>
        <rFont val="&quot;Helvetica Neue&quot;, Helvetica, Arial, sans-serif"/>
        <color rgb="FF1155CC"/>
        <sz val="11.0"/>
        <u/>
      </rPr>
      <t>Oeka Kids - Anpanman no Hiragana Daisuki (Japan).zip</t>
    </r>
  </si>
  <si>
    <r>
      <rPr>
        <rFont val="&quot;Helvetica Neue&quot;, Helvetica, Arial, sans-serif"/>
        <color rgb="FF1155CC"/>
        <sz val="11.0"/>
        <u/>
      </rPr>
      <t>Oeka Kids - Anpanman to Oekaki Shiyou!! (Japan).zip</t>
    </r>
  </si>
  <si>
    <r>
      <rPr>
        <rFont val="&quot;Helvetica Neue&quot;, Helvetica, Arial, sans-serif"/>
        <color rgb="FF1155CC"/>
        <sz val="11.0"/>
        <u/>
      </rPr>
      <t>Office Hero (World) (Demo) (Byte-Off 2019) (Aftermarket) (Unl).zip</t>
    </r>
  </si>
  <si>
    <r>
      <rPr>
        <rFont val="&quot;Helvetica Neue&quot;, Helvetica, Arial, sans-serif"/>
        <color rgb="FF1155CC"/>
        <sz val="11.0"/>
        <u/>
      </rPr>
      <t>Oishinbo - Kyuukyoku no Menu Sanbon Shoubu (Japan).zip</t>
    </r>
  </si>
  <si>
    <r>
      <rPr>
        <rFont val="&quot;Helvetica Neue&quot;, Helvetica, Arial, sans-serif"/>
        <color rgb="FF1155CC"/>
        <sz val="11.0"/>
        <u/>
      </rPr>
      <t>Okkotoshi Puzzle - Tonjan! (Japan) (Beta).zip</t>
    </r>
  </si>
  <si>
    <r>
      <rPr>
        <rFont val="&quot;Helvetica Neue&quot;, Helvetica, Arial, sans-serif"/>
        <color rgb="FF1155CC"/>
        <sz val="11.0"/>
        <u/>
      </rPr>
      <t>Okkotoshi Puzzle - Tonjan! (Japan).zip</t>
    </r>
  </si>
  <si>
    <r>
      <rPr>
        <rFont val="&quot;Helvetica Neue&quot;, Helvetica, Arial, sans-serif"/>
        <color rgb="FF1155CC"/>
        <sz val="11.0"/>
        <u/>
      </rPr>
      <t>Oliver's Shell - An Adventure Story (World) (Aftermarket) (Unl).zip</t>
    </r>
  </si>
  <si>
    <r>
      <rPr>
        <rFont val="&quot;Helvetica Neue&quot;, Helvetica, Arial, sans-serif"/>
        <color rgb="FF1155CC"/>
        <sz val="11.0"/>
        <u/>
      </rPr>
      <t>Olympic 2000 - 500-in-1 (Asia) (En) (FL-4466A) (Pirate).zip</t>
    </r>
  </si>
  <si>
    <r>
      <rPr>
        <rFont val="&quot;Helvetica Neue&quot;, Helvetica, Arial, sans-serif"/>
        <color rgb="FF1155CC"/>
        <sz val="11.0"/>
        <u/>
      </rPr>
      <t>Olympic 2000 - 1000000-in-1 (Asia) (En) (Pirate).zip</t>
    </r>
  </si>
  <si>
    <r>
      <rPr>
        <rFont val="&quot;Helvetica Neue&quot;, Helvetica, Arial, sans-serif"/>
        <color rgb="FF1155CC"/>
        <sz val="11.0"/>
        <u/>
      </rPr>
      <t>Olympic I.Q. (Asia) (Ja) (PAL) (Unl).zip</t>
    </r>
  </si>
  <si>
    <r>
      <rPr>
        <rFont val="&quot;Helvetica Neue&quot;, Helvetica, Arial, sans-serif"/>
        <color rgb="FF1155CC"/>
        <sz val="11.0"/>
        <u/>
      </rPr>
      <t>Olympic I.Q. (Korea) (En) (Unl).zip</t>
    </r>
  </si>
  <si>
    <r>
      <rPr>
        <rFont val="&quot;Helvetica Neue&quot;, Helvetica, Arial, sans-serif"/>
        <color rgb="FF1155CC"/>
        <sz val="11.0"/>
        <u/>
      </rPr>
      <t>Olympus no Tatakai (Japan).zip</t>
    </r>
  </si>
  <si>
    <r>
      <rPr>
        <rFont val="&quot;Helvetica Neue&quot;, Helvetica, Arial, sans-serif"/>
        <color rgb="FF1155CC"/>
        <sz val="11.0"/>
        <u/>
      </rPr>
      <t>Omega Driver (World) (Proto) (2018-09-17) (Aftermarket) (Unl).zip</t>
    </r>
  </si>
  <si>
    <r>
      <rPr>
        <rFont val="&quot;Helvetica Neue&quot;, Helvetica, Arial, sans-serif"/>
        <color rgb="FF1155CC"/>
        <sz val="11.0"/>
        <u/>
      </rPr>
      <t>Omega Driver (World) (Proto) (2018-11-05) (Aftermarket) (Unl).zip</t>
    </r>
  </si>
  <si>
    <r>
      <rPr>
        <rFont val="&quot;Helvetica Neue&quot;, Helvetica, Arial, sans-serif"/>
        <color rgb="FF1155CC"/>
        <sz val="11.0"/>
        <u/>
      </rPr>
      <t>Once Upon a Time in China (World) (Aftermarket) (Pirate).zip</t>
    </r>
  </si>
  <si>
    <r>
      <rPr>
        <rFont val="&quot;Helvetica Neue&quot;, Helvetica, Arial, sans-serif"/>
        <color rgb="FF1155CC"/>
        <sz val="11.0"/>
        <u/>
      </rPr>
      <t>Oneshot (World) (Proto) (Aftermarket) (Unl).zip</t>
    </r>
  </si>
  <si>
    <r>
      <rPr>
        <rFont val="&quot;Helvetica Neue&quot;, Helvetica, Arial, sans-serif"/>
        <color rgb="FF1155CC"/>
        <sz val="11.0"/>
        <u/>
      </rPr>
      <t>Onyanko Town (Japan).zip</t>
    </r>
  </si>
  <si>
    <r>
      <rPr>
        <rFont val="&quot;Helvetica Neue&quot;, Helvetica, Arial, sans-serif"/>
        <color rgb="FF1155CC"/>
        <sz val="11.0"/>
        <u/>
      </rPr>
      <t>Oof McBrewster's Haunted House Adventure (World) (Aftermarket) (Unl).zip</t>
    </r>
  </si>
  <si>
    <r>
      <rPr>
        <rFont val="&quot;Helvetica Neue&quot;, Helvetica, Arial, sans-serif"/>
        <color rgb="FF1155CC"/>
        <sz val="11.0"/>
        <u/>
      </rPr>
      <t>Oopie's Quest (World) (v1.2.0) (Aftermarket) (Unl).zip</t>
    </r>
  </si>
  <si>
    <r>
      <rPr>
        <rFont val="&quot;Helvetica Neue&quot;, Helvetica, Arial, sans-serif"/>
        <color rgb="FF1155CC"/>
        <sz val="11.0"/>
        <u/>
      </rPr>
      <t>Ooze Redux (World) (Demo) (Aftermarket) (Unl).zip</t>
    </r>
  </si>
  <si>
    <r>
      <rPr>
        <rFont val="&quot;Helvetica Neue&quot;, Helvetica, Arial, sans-serif"/>
        <color rgb="FF1155CC"/>
        <sz val="11.0"/>
        <u/>
      </rPr>
      <t>Open Minded (World) (Demo) (2023-09-07) (Aftermarket) (Unl).zip</t>
    </r>
  </si>
  <si>
    <r>
      <rPr>
        <rFont val="&quot;Helvetica Neue&quot;, Helvetica, Arial, sans-serif"/>
        <color rgb="FF1155CC"/>
        <sz val="11.0"/>
        <u/>
      </rPr>
      <t>Open Minded (World) (Demo) (2023-10-13T020952) (Aftermarket) (Unl).zip</t>
    </r>
  </si>
  <si>
    <r>
      <rPr>
        <rFont val="&quot;Helvetica Neue&quot;, Helvetica, Arial, sans-serif"/>
        <color rgb="FF1155CC"/>
        <sz val="11.0"/>
        <u/>
      </rPr>
      <t>Open Minded (World) (Demo) (2023-10-13T021510) (Aftermarket) (Unl).zip</t>
    </r>
  </si>
  <si>
    <r>
      <rPr>
        <rFont val="&quot;Helvetica Neue&quot;, Helvetica, Arial, sans-serif"/>
        <color rgb="FF1155CC"/>
        <sz val="11.0"/>
        <u/>
      </rPr>
      <t>Open Minded (World) (Demo) (2024-01-25) (Aftermarket) (Unl).zip</t>
    </r>
  </si>
  <si>
    <r>
      <rPr>
        <rFont val="&quot;Helvetica Neue&quot;, Helvetica, Arial, sans-serif"/>
        <color rgb="FF1155CC"/>
        <sz val="11.0"/>
        <u/>
      </rPr>
      <t>Operation Secret Storm (USA) (Unl).zip</t>
    </r>
  </si>
  <si>
    <r>
      <rPr>
        <rFont val="&quot;Helvetica Neue&quot;, Helvetica, Arial, sans-serif"/>
        <color rgb="FF1155CC"/>
        <sz val="11.0"/>
        <u/>
      </rPr>
      <t>Operation Wolf (Europe).zip</t>
    </r>
  </si>
  <si>
    <r>
      <rPr>
        <rFont val="&quot;Helvetica Neue&quot;, Helvetica, Arial, sans-serif"/>
        <color rgb="FF1155CC"/>
        <sz val="11.0"/>
        <u/>
      </rPr>
      <t>Operation Wolf (Japan).zip</t>
    </r>
  </si>
  <si>
    <r>
      <rPr>
        <rFont val="&quot;Helvetica Neue&quot;, Helvetica, Arial, sans-serif"/>
        <color rgb="FF1155CC"/>
        <sz val="11.0"/>
        <u/>
      </rPr>
      <t>Operation Wolf (USA).zip</t>
    </r>
  </si>
  <si>
    <r>
      <rPr>
        <rFont val="&quot;Helvetica Neue&quot;, Helvetica, Arial, sans-serif"/>
        <color rgb="FF1155CC"/>
        <sz val="11.0"/>
        <u/>
      </rPr>
      <t>Oratorio (World) (Demo) (2022-08-26) (Aftermarket) (Unl).zip</t>
    </r>
  </si>
  <si>
    <r>
      <rPr>
        <rFont val="&quot;Helvetica Neue&quot;, Helvetica, Arial, sans-serif"/>
        <color rgb="FF1155CC"/>
        <sz val="11.0"/>
        <u/>
      </rPr>
      <t>Oratorio (World) (Demo) (2022-09-01) (Byte-Off 2022) (Aftermarket) (Unl).zip</t>
    </r>
  </si>
  <si>
    <r>
      <rPr>
        <rFont val="&quot;Helvetica Neue&quot;, Helvetica, Arial, sans-serif"/>
        <color rgb="FF1155CC"/>
        <sz val="11.0"/>
        <u/>
      </rPr>
      <t>Oratorio (World) (v1.0) (Demo) (2023-08-05) (Aftermarket) (Unl).zip</t>
    </r>
  </si>
  <si>
    <r>
      <rPr>
        <rFont val="&quot;Helvetica Neue&quot;, Helvetica, Arial, sans-serif"/>
        <color rgb="FF1155CC"/>
        <sz val="11.0"/>
        <u/>
      </rPr>
      <t>Orb-3D (USA).zip</t>
    </r>
  </si>
  <si>
    <r>
      <rPr>
        <rFont val="&quot;Helvetica Neue&quot;, Helvetica, Arial, sans-serif"/>
        <color rgb="FF1155CC"/>
        <sz val="11.0"/>
        <u/>
      </rPr>
      <t>Orebody - Binder's Tale (World) (2023-01-27) (Aftermarket) (Unl).zip</t>
    </r>
  </si>
  <si>
    <r>
      <rPr>
        <rFont val="&quot;Helvetica Neue&quot;, Helvetica, Arial, sans-serif"/>
        <color rgb="FF1155CC"/>
        <sz val="11.0"/>
        <u/>
      </rPr>
      <t>Orebody - Binder's Tale (World) (Demo) (2021-10-31) (Aftermarket) (Unl).zip</t>
    </r>
  </si>
  <si>
    <r>
      <rPr>
        <rFont val="&quot;Helvetica Neue&quot;, Helvetica, Arial, sans-serif"/>
        <color rgb="FF1155CC"/>
        <sz val="11.0"/>
        <u/>
      </rPr>
      <t>Orebody - Binder's Tale (World) (Demo) (2022-06-05) (Aftermarket) (Unl).zip</t>
    </r>
  </si>
  <si>
    <r>
      <rPr>
        <rFont val="&quot;Helvetica Neue&quot;, Helvetica, Arial, sans-serif"/>
        <color rgb="FF1155CC"/>
        <sz val="11.0"/>
        <u/>
      </rPr>
      <t>Orebody - Binder's Tale (World) (Demo) (2022-09-29) (Aftermarket) (Unl).zip</t>
    </r>
  </si>
  <si>
    <r>
      <rPr>
        <rFont val="&quot;Helvetica Neue&quot;, Helvetica, Arial, sans-serif"/>
        <color rgb="FF1155CC"/>
        <sz val="11.0"/>
        <u/>
      </rPr>
      <t>Orebody - Binder's Tale (World) (Digital) (Aftermarket) (Unl).zip</t>
    </r>
  </si>
  <si>
    <r>
      <rPr>
        <rFont val="&quot;Helvetica Neue&quot;, Helvetica, Arial, sans-serif"/>
        <color rgb="FF1155CC"/>
        <sz val="11.0"/>
        <u/>
      </rPr>
      <t>Orebody - Sand Ripples (World) (Aftermarket) (Unl).zip</t>
    </r>
  </si>
  <si>
    <r>
      <rPr>
        <rFont val="&quot;Helvetica Neue&quot;, Helvetica, Arial, sans-serif"/>
        <color rgb="FF1155CC"/>
        <sz val="11.0"/>
        <u/>
      </rPr>
      <t>Osomatsu-kun - Back to the Me no Deppa no Maki (Japan).zip</t>
    </r>
  </si>
  <si>
    <r>
      <rPr>
        <rFont val="&quot;Helvetica Neue&quot;, Helvetica, Arial, sans-serif"/>
        <color rgb="FF1155CC"/>
        <sz val="11.0"/>
        <u/>
      </rPr>
      <t>Otaku no Seiza - An Adventure in the Otaku Galaxy (Japan).zip</t>
    </r>
  </si>
  <si>
    <r>
      <rPr>
        <rFont val="&quot;Helvetica Neue&quot;, Helvetica, Arial, sans-serif"/>
        <color rgb="FF1155CC"/>
        <sz val="11.0"/>
        <u/>
      </rPr>
      <t>Othello (Asia) (En) (Unl).zip</t>
    </r>
  </si>
  <si>
    <r>
      <rPr>
        <rFont val="&quot;Helvetica Neue&quot;, Helvetica, Arial, sans-serif"/>
        <color rgb="FF1155CC"/>
        <sz val="11.0"/>
        <u/>
      </rPr>
      <t>Othello (Australia) (HES) (Unl).zip</t>
    </r>
  </si>
  <si>
    <r>
      <rPr>
        <rFont val="&quot;Helvetica Neue&quot;, Helvetica, Arial, sans-serif"/>
        <color rgb="FF1155CC"/>
        <sz val="11.0"/>
        <u/>
      </rPr>
      <t>Othello (Japan) (Rev 1) (Possible Proto).zip</t>
    </r>
  </si>
  <si>
    <r>
      <rPr>
        <rFont val="&quot;Helvetica Neue&quot;, Helvetica, Arial, sans-serif"/>
        <color rgb="FF1155CC"/>
        <sz val="11.0"/>
        <u/>
      </rPr>
      <t>Othello (Japan).zip</t>
    </r>
  </si>
  <si>
    <r>
      <rPr>
        <rFont val="&quot;Helvetica Neue&quot;, Helvetica, Arial, sans-serif"/>
        <color rgb="FF1155CC"/>
        <sz val="11.0"/>
        <u/>
      </rPr>
      <t>Othello (USA).zip</t>
    </r>
  </si>
  <si>
    <r>
      <rPr>
        <rFont val="&quot;Helvetica Neue&quot;, Helvetica, Arial, sans-serif"/>
        <color rgb="FF1155CC"/>
        <sz val="11.0"/>
        <u/>
      </rPr>
      <t>Oulu Zhi Zhan (China) (Pirate).zip</t>
    </r>
  </si>
  <si>
    <r>
      <rPr>
        <rFont val="&quot;Helvetica Neue&quot;, Helvetica, Arial, sans-serif"/>
        <color rgb="FF1155CC"/>
        <sz val="11.0"/>
        <u/>
      </rPr>
      <t>Ouroboros (World) (1JAM-Loop) (Aftermarket) (Unl).zip</t>
    </r>
  </si>
  <si>
    <r>
      <rPr>
        <rFont val="&quot;Helvetica Neue&quot;, Helvetica, Arial, sans-serif"/>
        <color rgb="FF1155CC"/>
        <sz val="11.0"/>
        <u/>
      </rPr>
      <t>Ouroboros (World) (Ludum Dare 47) (Aftermarket) (Unl).zip</t>
    </r>
  </si>
  <si>
    <r>
      <rPr>
        <rFont val="&quot;Helvetica Neue&quot;, Helvetica, Arial, sans-serif"/>
        <color rgb="FF1155CC"/>
        <sz val="11.0"/>
        <u/>
      </rPr>
      <t>Outlanders (Japan).zip</t>
    </r>
  </si>
  <si>
    <r>
      <rPr>
        <rFont val="&quot;Helvetica Neue&quot;, Helvetica, Arial, sans-serif"/>
        <color rgb="FF1155CC"/>
        <sz val="11.0"/>
        <u/>
      </rPr>
      <t>Over Horizon (Europe).zip</t>
    </r>
  </si>
  <si>
    <r>
      <rPr>
        <rFont val="&quot;Helvetica Neue&quot;, Helvetica, Arial, sans-serif"/>
        <color rgb="FF1155CC"/>
        <sz val="11.0"/>
        <u/>
      </rPr>
      <t>Over Horizon (Japan).zip</t>
    </r>
  </si>
  <si>
    <r>
      <rPr>
        <rFont val="&quot;Helvetica Neue&quot;, Helvetica, Arial, sans-serif"/>
        <color rgb="FF1155CC"/>
        <sz val="11.0"/>
        <u/>
      </rPr>
      <t>Over Horizon - Fei Li Hangdao (Asia) (En) (Pirate).zip</t>
    </r>
  </si>
  <si>
    <r>
      <rPr>
        <rFont val="&quot;Helvetica Neue&quot;, Helvetica, Arial, sans-serif"/>
        <color rgb="FF1155CC"/>
        <sz val="11.0"/>
        <u/>
      </rPr>
      <t>Overclocked (World) (Byte-Off 2020) (Aftermarket) (Unl).zip</t>
    </r>
  </si>
  <si>
    <r>
      <rPr>
        <rFont val="&quot;Helvetica Neue&quot;, Helvetica, Arial, sans-serif"/>
        <color rgb="FF1155CC"/>
        <sz val="11.0"/>
        <u/>
      </rPr>
      <t>Overlord (USA).zip</t>
    </r>
  </si>
  <si>
    <r>
      <rPr>
        <rFont val="&quot;Helvetica Neue&quot;, Helvetica, Arial, sans-serif"/>
        <color rgb="FF1155CC"/>
        <sz val="11.0"/>
        <u/>
      </rPr>
      <t>P'Radikus Conflict (USA) (Unl).zip</t>
    </r>
  </si>
  <si>
    <r>
      <rPr>
        <rFont val="&quot;Helvetica Neue&quot;, Helvetica, Arial, sans-serif"/>
        <color rgb="FF1155CC"/>
        <sz val="11.0"/>
        <u/>
      </rPr>
      <t>P.O.W. - Prisoners of War (Europe).zip</t>
    </r>
  </si>
  <si>
    <r>
      <rPr>
        <rFont val="&quot;Helvetica Neue&quot;, Helvetica, Arial, sans-serif"/>
        <color rgb="FF1155CC"/>
        <sz val="11.0"/>
        <u/>
      </rPr>
      <t>P.O.W. - Prisoners of War (USA).zip</t>
    </r>
  </si>
  <si>
    <r>
      <rPr>
        <rFont val="&quot;Helvetica Neue&quot;, Helvetica, Arial, sans-serif"/>
        <color rgb="FF1155CC"/>
        <sz val="11.0"/>
        <u/>
      </rPr>
      <t>PCB Artist (World) (NESDev 2014) (Program) (Aftermarket) (Unl).zip</t>
    </r>
  </si>
  <si>
    <r>
      <rPr>
        <rFont val="&quot;Helvetica Neue&quot;, Helvetica, Arial, sans-serif"/>
        <color rgb="FF1155CC"/>
        <sz val="11.0"/>
        <u/>
      </rPr>
      <t>PCB Artist (World) (Program) (Aftermarket) (Unl).zip</t>
    </r>
  </si>
  <si>
    <r>
      <rPr>
        <rFont val="&quot;Helvetica Neue&quot;, Helvetica, Arial, sans-serif"/>
        <color rgb="FF1155CC"/>
        <sz val="11.0"/>
        <u/>
      </rPr>
      <t>PLOID (World) (v2.0) (Aftermarket) (Unl).zip</t>
    </r>
  </si>
  <si>
    <r>
      <rPr>
        <rFont val="&quot;Helvetica Neue&quot;, Helvetica, Arial, sans-serif"/>
        <color rgb="FF1155CC"/>
        <sz val="11.0"/>
        <u/>
      </rPr>
      <t>PR8 (World) (v0.99) (Beta) (Music Program) (Aftermarket) (Unl).zip</t>
    </r>
  </si>
  <si>
    <r>
      <rPr>
        <rFont val="&quot;Helvetica Neue&quot;, Helvetica, Arial, sans-serif"/>
        <color rgb="FF1155CC"/>
        <sz val="11.0"/>
        <u/>
      </rPr>
      <t>PR8 (World) (v0.99a) (Beta) (Music Program) (Aftermarket) (Unl).zip</t>
    </r>
  </si>
  <si>
    <r>
      <rPr>
        <rFont val="&quot;Helvetica Neue&quot;, Helvetica, Arial, sans-serif"/>
        <color rgb="FF1155CC"/>
        <sz val="11.0"/>
        <u/>
      </rPr>
      <t>PR8 (World) (v0.99b) (Beta) (Music Program) (Aftermarket) (Unl).zip</t>
    </r>
  </si>
  <si>
    <r>
      <rPr>
        <rFont val="&quot;Helvetica Neue&quot;, Helvetica, Arial, sans-serif"/>
        <color rgb="FF1155CC"/>
        <sz val="11.0"/>
        <u/>
      </rPr>
      <t>PR8 (World) (v0.99c) (Beta) (Music Program) (Aftermarket) (Unl).zip</t>
    </r>
  </si>
  <si>
    <r>
      <rPr>
        <rFont val="&quot;Helvetica Neue&quot;, Helvetica, Arial, sans-serif"/>
        <color rgb="FF1155CC"/>
        <sz val="11.0"/>
        <u/>
      </rPr>
      <t>PR8 (World) (v1.00) (Music Program) (Aftermarket) (Unl).zip</t>
    </r>
  </si>
  <si>
    <r>
      <rPr>
        <rFont val="&quot;Helvetica Neue&quot;, Helvetica, Arial, sans-serif"/>
        <color rgb="FF1155CC"/>
        <sz val="11.0"/>
        <u/>
      </rPr>
      <t>PR8 (World) (v1.01) (Music Program) (Aftermarket) (Unl).zip</t>
    </r>
  </si>
  <si>
    <r>
      <rPr>
        <rFont val="&quot;Helvetica Neue&quot;, Helvetica, Arial, sans-serif"/>
        <color rgb="FF1155CC"/>
        <sz val="11.0"/>
        <u/>
      </rPr>
      <t>PROTO DERE .NES (World) (v1.0) (Aftermarket) (Unl).zip</t>
    </r>
  </si>
  <si>
    <r>
      <rPr>
        <rFont val="&quot;Helvetica Neue&quot;, Helvetica, Arial, sans-serif"/>
        <color rgb="FF1155CC"/>
        <sz val="11.0"/>
        <u/>
      </rPr>
      <t>PROTO DERE .NES (World) (v1.1) (Aftermarket) (Unl).zip</t>
    </r>
  </si>
  <si>
    <r>
      <rPr>
        <rFont val="&quot;Helvetica Neue&quot;, Helvetica, Arial, sans-serif"/>
        <color rgb="FF1155CC"/>
        <sz val="11.0"/>
        <u/>
      </rPr>
      <t>PROTO DERE .NES (World) (v1.2) (Aftermarket) (Unl).zip</t>
    </r>
  </si>
  <si>
    <r>
      <rPr>
        <rFont val="&quot;Helvetica Neue&quot;, Helvetica, Arial, sans-serif"/>
        <color rgb="FF1155CC"/>
        <sz val="11.0"/>
        <u/>
      </rPr>
      <t>PROTO DERE .NES (World) (v1.3) (Aftermarket) (Unl).zip</t>
    </r>
  </si>
  <si>
    <r>
      <rPr>
        <rFont val="&quot;Helvetica Neue&quot;, Helvetica, Arial, sans-serif"/>
        <color rgb="FF1155CC"/>
        <sz val="11.0"/>
        <u/>
      </rPr>
      <t>Pac-Land (Japan).zip</t>
    </r>
  </si>
  <si>
    <r>
      <rPr>
        <rFont val="&quot;Helvetica Neue&quot;, Helvetica, Arial, sans-serif"/>
        <color rgb="FF1155CC"/>
        <sz val="11.0"/>
        <u/>
      </rPr>
      <t>Pac-Land (World) (Namcot Collection, Namco Museum Archives Vol 2).zip</t>
    </r>
  </si>
  <si>
    <r>
      <rPr>
        <rFont val="&quot;Helvetica Neue&quot;, Helvetica, Arial, sans-serif"/>
        <color rgb="FF1155CC"/>
        <sz val="11.0"/>
        <u/>
      </rPr>
      <t>Pac-Man (Asia) (En) (LA34) (Pirate).zip</t>
    </r>
  </si>
  <si>
    <r>
      <rPr>
        <rFont val="&quot;Helvetica Neue&quot;, Helvetica, Arial, sans-serif"/>
        <color rgb="FF1155CC"/>
        <sz val="11.0"/>
        <u/>
      </rPr>
      <t>Pac-Man (Europe).zip</t>
    </r>
  </si>
  <si>
    <r>
      <rPr>
        <rFont val="&quot;Helvetica Neue&quot;, Helvetica, Arial, sans-serif"/>
        <color rgb="FF1155CC"/>
        <sz val="11.0"/>
        <u/>
      </rPr>
      <t>Pac-Man (Japan) (En) (Rev 1).zip</t>
    </r>
  </si>
  <si>
    <r>
      <rPr>
        <rFont val="&quot;Helvetica Neue&quot;, Helvetica, Arial, sans-serif"/>
        <color rgb="FF1155CC"/>
        <sz val="11.0"/>
        <u/>
      </rPr>
      <t>Pac-Man (Japan) (En) (Rev 2).zip</t>
    </r>
  </si>
  <si>
    <r>
      <rPr>
        <rFont val="&quot;Helvetica Neue&quot;, Helvetica, Arial, sans-serif"/>
        <color rgb="FF1155CC"/>
        <sz val="11.0"/>
        <u/>
      </rPr>
      <t>Pac-Man (Japan) (En).zip</t>
    </r>
  </si>
  <si>
    <r>
      <rPr>
        <rFont val="&quot;Helvetica Neue&quot;, Helvetica, Arial, sans-serif"/>
        <color rgb="FF1155CC"/>
        <sz val="11.0"/>
        <u/>
      </rPr>
      <t>Pac-Man (USA) (Namco) (Virtual Console).zip</t>
    </r>
  </si>
  <si>
    <r>
      <rPr>
        <rFont val="&quot;Helvetica Neue&quot;, Helvetica, Arial, sans-serif"/>
        <color rgb="FF1155CC"/>
        <sz val="11.0"/>
        <u/>
      </rPr>
      <t>Pac-Man (USA) (Namco).zip</t>
    </r>
  </si>
  <si>
    <r>
      <rPr>
        <rFont val="&quot;Helvetica Neue&quot;, Helvetica, Arial, sans-serif"/>
        <color rgb="FF1155CC"/>
        <sz val="11.0"/>
        <u/>
      </rPr>
      <t>Pac-Man (USA) (Tengen).zip</t>
    </r>
  </si>
  <si>
    <r>
      <rPr>
        <rFont val="&quot;Helvetica Neue&quot;, Helvetica, Arial, sans-serif"/>
        <color rgb="FF1155CC"/>
        <sz val="11.0"/>
        <u/>
      </rPr>
      <t>Pac-Man (USA, Brazil) (En) (Tengen) (Unl).zip</t>
    </r>
  </si>
  <si>
    <r>
      <rPr>
        <rFont val="&quot;Helvetica Neue&quot;, Helvetica, Arial, sans-serif"/>
        <color rgb="FF1155CC"/>
        <sz val="11.0"/>
        <u/>
      </rPr>
      <t>Pac-Man (World) (Rev A) (Namcot Collection, Namco Museum Archives Vol 1).zip</t>
    </r>
  </si>
  <si>
    <r>
      <rPr>
        <rFont val="&quot;Helvetica Neue&quot;, Helvetica, Arial, sans-serif"/>
        <color rgb="FF1155CC"/>
        <sz val="11.0"/>
        <u/>
      </rPr>
      <t>Pac-Man - Championship Edition (Japan) (En) (Namcot Collection).zip</t>
    </r>
  </si>
  <si>
    <r>
      <rPr>
        <rFont val="&quot;Helvetica Neue&quot;, Helvetica, Arial, sans-serif"/>
        <color rgb="FF1155CC"/>
        <sz val="11.0"/>
        <u/>
      </rPr>
      <t>Pac-Man - Championship Edition (USA, Europe) (Namco Museum Archives Vol 1).zip</t>
    </r>
  </si>
  <si>
    <r>
      <rPr>
        <rFont val="&quot;Helvetica Neue&quot;, Helvetica, Arial, sans-serif"/>
        <color rgb="FF1155CC"/>
        <sz val="11.0"/>
        <u/>
      </rPr>
      <t>Pac-Mania (USA) (Unl).zip</t>
    </r>
  </si>
  <si>
    <r>
      <rPr>
        <rFont val="&quot;Helvetica Neue&quot;, Helvetica, Arial, sans-serif"/>
        <color rgb="FF1155CC"/>
        <sz val="11.0"/>
        <u/>
      </rPr>
      <t>Pachi-Slot Adventure 2 - Sorotta-kun no Pachi-Slot Tanteidan (Japan).zip</t>
    </r>
  </si>
  <si>
    <r>
      <rPr>
        <rFont val="&quot;Helvetica Neue&quot;, Helvetica, Arial, sans-serif"/>
        <color rgb="FF1155CC"/>
        <sz val="11.0"/>
        <u/>
      </rPr>
      <t>Pachi-Slot Adventure 3 - Bitaoshii 7 Kenzan! (Japan).zip</t>
    </r>
  </si>
  <si>
    <r>
      <rPr>
        <rFont val="&quot;Helvetica Neue&quot;, Helvetica, Arial, sans-serif"/>
        <color rgb="FF1155CC"/>
        <sz val="11.0"/>
        <u/>
      </rPr>
      <t>Pachicom (Japan).zip</t>
    </r>
  </si>
  <si>
    <r>
      <rPr>
        <rFont val="&quot;Helvetica Neue&quot;, Helvetica, Arial, sans-serif"/>
        <color rgb="FF1155CC"/>
        <sz val="11.0"/>
        <u/>
      </rPr>
      <t>Pachinko Daisakusen (Japan).zip</t>
    </r>
  </si>
  <si>
    <r>
      <rPr>
        <rFont val="&quot;Helvetica Neue&quot;, Helvetica, Arial, sans-serif"/>
        <color rgb="FF1155CC"/>
        <sz val="11.0"/>
        <u/>
      </rPr>
      <t>Pachinko Daisakusen 2 (Japan).zip</t>
    </r>
  </si>
  <si>
    <r>
      <rPr>
        <rFont val="&quot;Helvetica Neue&quot;, Helvetica, Arial, sans-serif"/>
        <color rgb="FF1155CC"/>
        <sz val="11.0"/>
        <u/>
      </rPr>
      <t>Pachio-kun 2 (Japan).zip</t>
    </r>
  </si>
  <si>
    <r>
      <rPr>
        <rFont val="&quot;Helvetica Neue&quot;, Helvetica, Arial, sans-serif"/>
        <color rgb="FF1155CC"/>
        <sz val="11.0"/>
        <u/>
      </rPr>
      <t>Pachio-kun 3 (Japan) (Rev 1).zip</t>
    </r>
  </si>
  <si>
    <r>
      <rPr>
        <rFont val="&quot;Helvetica Neue&quot;, Helvetica, Arial, sans-serif"/>
        <color rgb="FF1155CC"/>
        <sz val="11.0"/>
        <u/>
      </rPr>
      <t>Pachio-kun 3 (Japan).zip</t>
    </r>
  </si>
  <si>
    <r>
      <rPr>
        <rFont val="&quot;Helvetica Neue&quot;, Helvetica, Arial, sans-serif"/>
        <color rgb="FF1155CC"/>
        <sz val="11.0"/>
        <u/>
      </rPr>
      <t>Pachio-kun 4 (Japan).zip</t>
    </r>
  </si>
  <si>
    <r>
      <rPr>
        <rFont val="&quot;Helvetica Neue&quot;, Helvetica, Arial, sans-serif"/>
        <color rgb="FF1155CC"/>
        <sz val="11.0"/>
        <u/>
      </rPr>
      <t>Pachio-kun 5 (Japan).zip</t>
    </r>
  </si>
  <si>
    <r>
      <rPr>
        <rFont val="&quot;Helvetica Neue&quot;, Helvetica, Arial, sans-serif"/>
        <color rgb="FF1155CC"/>
        <sz val="11.0"/>
        <u/>
      </rPr>
      <t>Paco - New Frontiers (World) (Demo 1) (Aftermarket) (Unl).zip</t>
    </r>
  </si>
  <si>
    <r>
      <rPr>
        <rFont val="&quot;Helvetica Neue&quot;, Helvetica, Arial, sans-serif"/>
        <color rgb="FF1155CC"/>
        <sz val="11.0"/>
        <u/>
      </rPr>
      <t>Paco - New Frontiers (World) (Demo 2) (Aftermarket) (Unl).zip</t>
    </r>
  </si>
  <si>
    <r>
      <rPr>
        <rFont val="&quot;Helvetica Neue&quot;, Helvetica, Arial, sans-serif"/>
        <color rgb="FF1155CC"/>
        <sz val="11.0"/>
        <u/>
      </rPr>
      <t>Paco - New Frontiers (World) (Demo 3) (Aftermarket) (Unl).zip</t>
    </r>
  </si>
  <si>
    <r>
      <rPr>
        <rFont val="&quot;Helvetica Neue&quot;, Helvetica, Arial, sans-serif"/>
        <color rgb="FF1155CC"/>
        <sz val="11.0"/>
        <u/>
      </rPr>
      <t>Paco - New Frontiers (World) (Demo 4) (Aftermarket) (Unl).zip</t>
    </r>
  </si>
  <si>
    <r>
      <rPr>
        <rFont val="&quot;Helvetica Neue&quot;, Helvetica, Arial, sans-serif"/>
        <color rgb="FF1155CC"/>
        <sz val="11.0"/>
        <u/>
      </rPr>
      <t>Paco - New Frontiers (World) (Demo 5) (Aftermarket) (Unl).zip</t>
    </r>
  </si>
  <si>
    <r>
      <rPr>
        <rFont val="&quot;Helvetica Neue&quot;, Helvetica, Arial, sans-serif"/>
        <color rgb="FF1155CC"/>
        <sz val="11.0"/>
        <u/>
      </rPr>
      <t>Paco - New Frontiers (World) (Demo 6) (Aftermarket) (Unl).zip</t>
    </r>
  </si>
  <si>
    <r>
      <rPr>
        <rFont val="&quot;Helvetica Neue&quot;, Helvetica, Arial, sans-serif"/>
        <color rgb="FF1155CC"/>
        <sz val="11.0"/>
        <u/>
      </rPr>
      <t>Paco - New Frontiers (World) (Demo 7) (Aftermarket) (Unl).zip</t>
    </r>
  </si>
  <si>
    <r>
      <rPr>
        <rFont val="&quot;Helvetica Neue&quot;, Helvetica, Arial, sans-serif"/>
        <color rgb="FF1155CC"/>
        <sz val="11.0"/>
        <u/>
      </rPr>
      <t>Paco - New Frontiers (World) (Demo 8) (Aftermarket) (Unl).zip</t>
    </r>
  </si>
  <si>
    <r>
      <rPr>
        <rFont val="&quot;Helvetica Neue&quot;, Helvetica, Arial, sans-serif"/>
        <color rgb="FF1155CC"/>
        <sz val="11.0"/>
        <u/>
      </rPr>
      <t>Paco - New Frontiers (World) (Demo 9) (Byte-Off 2024) (Aftermarket) (Unl).zip</t>
    </r>
  </si>
  <si>
    <r>
      <rPr>
        <rFont val="&quot;Helvetica Neue&quot;, Helvetica, Arial, sans-serif"/>
        <color rgb="FF1155CC"/>
        <sz val="11.0"/>
        <u/>
      </rPr>
      <t>Paco The Alpaca (World) (Demo 1) (Aftermarket) (Unl).zip</t>
    </r>
  </si>
  <si>
    <r>
      <rPr>
        <rFont val="&quot;Helvetica Neue&quot;, Helvetica, Arial, sans-serif"/>
        <color rgb="FF1155CC"/>
        <sz val="11.0"/>
        <u/>
      </rPr>
      <t>Paco The Alpaca (World) (Demo 2) (Aftermarket) (Unl).zip</t>
    </r>
  </si>
  <si>
    <r>
      <rPr>
        <rFont val="&quot;Helvetica Neue&quot;, Helvetica, Arial, sans-serif"/>
        <color rgb="FF1155CC"/>
        <sz val="11.0"/>
        <u/>
      </rPr>
      <t>Paco The Alpaca (World) (Demo 3) (Aftermarket) (Unl).zip</t>
    </r>
  </si>
  <si>
    <r>
      <rPr>
        <rFont val="&quot;Helvetica Neue&quot;, Helvetica, Arial, sans-serif"/>
        <color rgb="FF1155CC"/>
        <sz val="11.0"/>
        <u/>
      </rPr>
      <t>Page Turner (World) (Demo) (Byte-Off 2019) (Aftermarket) (Unl).zip</t>
    </r>
  </si>
  <si>
    <r>
      <rPr>
        <rFont val="&quot;Helvetica Neue&quot;, Helvetica, Arial, sans-serif"/>
        <color rgb="FF1155CC"/>
        <sz val="11.0"/>
        <u/>
      </rPr>
      <t>Pajama Hero - Nemo (Japan).zip</t>
    </r>
  </si>
  <si>
    <r>
      <rPr>
        <rFont val="&quot;Helvetica Neue&quot;, Helvetica, Arial, sans-serif"/>
        <color rgb="FF1155CC"/>
        <sz val="11.0"/>
        <u/>
      </rPr>
      <t>Palamedes (Japan).zip</t>
    </r>
  </si>
  <si>
    <r>
      <rPr>
        <rFont val="&quot;Helvetica Neue&quot;, Helvetica, Arial, sans-serif"/>
        <color rgb="FF1155CC"/>
        <sz val="11.0"/>
        <u/>
      </rPr>
      <t>Palamedes (USA).zip</t>
    </r>
  </si>
  <si>
    <r>
      <rPr>
        <rFont val="&quot;Helvetica Neue&quot;, Helvetica, Arial, sans-serif"/>
        <color rgb="FF1155CC"/>
        <sz val="11.0"/>
        <u/>
      </rPr>
      <t>Palamedes II - Star Twinkle, Hoshi no Mabataki (Japan).zip</t>
    </r>
  </si>
  <si>
    <r>
      <rPr>
        <rFont val="&quot;Helvetica Neue&quot;, Helvetica, Arial, sans-serif"/>
        <color rgb="FF1155CC"/>
        <sz val="11.0"/>
        <u/>
      </rPr>
      <t>Panda Baby (Asia) (En) (Pirate).zip</t>
    </r>
  </si>
  <si>
    <r>
      <rPr>
        <rFont val="&quot;Helvetica Neue&quot;, Helvetica, Arial, sans-serif"/>
        <color rgb="FF1155CC"/>
        <sz val="11.0"/>
        <u/>
      </rPr>
      <t>Panda Prince, The (Asia) (En) (Pirate).zip</t>
    </r>
  </si>
  <si>
    <r>
      <rPr>
        <rFont val="&quot;Helvetica Neue&quot;, Helvetica, Arial, sans-serif"/>
        <color rgb="FF1155CC"/>
        <sz val="11.0"/>
        <u/>
      </rPr>
      <t>Panda World (Asia) (En) (Pirate).zip</t>
    </r>
  </si>
  <si>
    <r>
      <rPr>
        <rFont val="&quot;Helvetica Neue&quot;, Helvetica, Arial, sans-serif"/>
        <color rgb="FF1155CC"/>
        <sz val="11.0"/>
        <u/>
      </rPr>
      <t>Pandora's Blocks (World) (Demo) (Byte-Off 2019) (Aftermarket) (Unl).zip</t>
    </r>
  </si>
  <si>
    <r>
      <rPr>
        <rFont val="&quot;Helvetica Neue&quot;, Helvetica, Arial, sans-serif"/>
        <color rgb="FF1155CC"/>
        <sz val="11.0"/>
        <u/>
      </rPr>
      <t>Panesian Power (World) (Aftermarket) (Unl).zip</t>
    </r>
  </si>
  <si>
    <r>
      <rPr>
        <rFont val="&quot;Helvetica Neue&quot;, Helvetica, Arial, sans-serif"/>
        <color rgb="FF1155CC"/>
        <sz val="11.0"/>
        <u/>
      </rPr>
      <t>Panic! Dizzy (World) (Proto) (Unl).zip</t>
    </r>
  </si>
  <si>
    <r>
      <rPr>
        <rFont val="&quot;Helvetica Neue&quot;, Helvetica, Arial, sans-serif"/>
        <color rgb="FF1155CC"/>
        <sz val="11.0"/>
        <u/>
      </rPr>
      <t>Panic Restaurant (Europe).zip</t>
    </r>
  </si>
  <si>
    <r>
      <rPr>
        <rFont val="&quot;Helvetica Neue&quot;, Helvetica, Arial, sans-serif"/>
        <color rgb="FF1155CC"/>
        <sz val="11.0"/>
        <u/>
      </rPr>
      <t>Panic Restaurant (USA).zip</t>
    </r>
  </si>
  <si>
    <r>
      <rPr>
        <rFont val="&quot;Helvetica Neue&quot;, Helvetica, Arial, sans-serif"/>
        <color rgb="FF1155CC"/>
        <sz val="11.0"/>
        <u/>
      </rPr>
      <t>Paper Plane in Subsoil, The (World) (v1.0) (Aftermarket) (Unl).zip</t>
    </r>
  </si>
  <si>
    <r>
      <rPr>
        <rFont val="&quot;Helvetica Neue&quot;, Helvetica, Arial, sans-serif"/>
        <color rgb="FF1155CC"/>
        <sz val="11.0"/>
        <u/>
      </rPr>
      <t>Paper Plane in Subsoil, The (World) (v1.1) (Aftermarket) (Unl).zip</t>
    </r>
  </si>
  <si>
    <r>
      <rPr>
        <rFont val="&quot;Helvetica Neue&quot;, Helvetica, Arial, sans-serif"/>
        <color rgb="FF1155CC"/>
        <sz val="11.0"/>
        <u/>
      </rPr>
      <t>Paper Plane in Subsoil, The (World) (v1.2) (Aftermarket) (Unl).zip</t>
    </r>
  </si>
  <si>
    <r>
      <rPr>
        <rFont val="&quot;Helvetica Neue&quot;, Helvetica, Arial, sans-serif"/>
        <color rgb="FF1155CC"/>
        <sz val="11.0"/>
        <u/>
      </rPr>
      <t>Paper Plane in Subsoil, The (World) (v4.0) (Aftermarket) (Unl).zip</t>
    </r>
  </si>
  <si>
    <r>
      <rPr>
        <rFont val="&quot;Helvetica Neue&quot;, Helvetica, Arial, sans-serif"/>
        <color rgb="FF1155CC"/>
        <sz val="11.0"/>
        <u/>
      </rPr>
      <t>Paperboy (Europe).zip</t>
    </r>
  </si>
  <si>
    <r>
      <rPr>
        <rFont val="&quot;Helvetica Neue&quot;, Helvetica, Arial, sans-serif"/>
        <color rgb="FF1155CC"/>
        <sz val="11.0"/>
        <u/>
      </rPr>
      <t>Paperboy (Japan).zip</t>
    </r>
  </si>
  <si>
    <r>
      <rPr>
        <rFont val="&quot;Helvetica Neue&quot;, Helvetica, Arial, sans-serif"/>
        <color rgb="FF1155CC"/>
        <sz val="11.0"/>
        <u/>
      </rPr>
      <t>Paperboy (USA).zip</t>
    </r>
  </si>
  <si>
    <r>
      <rPr>
        <rFont val="&quot;Helvetica Neue&quot;, Helvetica, Arial, sans-serif"/>
        <color rgb="FF1155CC"/>
        <sz val="11.0"/>
        <u/>
      </rPr>
      <t>Paperboy 2 (Europe).zip</t>
    </r>
  </si>
  <si>
    <r>
      <rPr>
        <rFont val="&quot;Helvetica Neue&quot;, Helvetica, Arial, sans-serif"/>
        <color rgb="FF1155CC"/>
        <sz val="11.0"/>
        <u/>
      </rPr>
      <t>Paperboy 2 (USA).zip</t>
    </r>
  </si>
  <si>
    <r>
      <rPr>
        <rFont val="&quot;Helvetica Neue&quot;, Helvetica, Arial, sans-serif"/>
        <color rgb="FF1155CC"/>
        <sz val="11.0"/>
        <u/>
      </rPr>
      <t>Papillon Gals (Japan) (Unl).zip</t>
    </r>
  </si>
  <si>
    <r>
      <rPr>
        <rFont val="&quot;Helvetica Neue&quot;, Helvetica, Arial, sans-serif"/>
        <color rgb="FF1155CC"/>
        <sz val="11.0"/>
        <u/>
      </rPr>
      <t>Parallel World (Japan).zip</t>
    </r>
  </si>
  <si>
    <r>
      <rPr>
        <rFont val="&quot;Helvetica Neue&quot;, Helvetica, Arial, sans-serif"/>
        <color rgb="FF1155CC"/>
        <sz val="11.0"/>
        <u/>
      </rPr>
      <t>Parasol Henbee (Japan).zip</t>
    </r>
  </si>
  <si>
    <r>
      <rPr>
        <rFont val="&quot;Helvetica Neue&quot;, Helvetica, Arial, sans-serif"/>
        <color rgb="FF1155CC"/>
        <sz val="11.0"/>
        <u/>
      </rPr>
      <t>Parasol Stars - Rainbow Islands II (Europe).zip</t>
    </r>
  </si>
  <si>
    <r>
      <rPr>
        <rFont val="&quot;Helvetica Neue&quot;, Helvetica, Arial, sans-serif"/>
        <color rgb="FF1155CC"/>
        <sz val="11.0"/>
        <u/>
      </rPr>
      <t>Parasol Stars - The Story of Bubble Bobble III (Europe) (Beta).zip</t>
    </r>
  </si>
  <si>
    <r>
      <rPr>
        <rFont val="&quot;Helvetica Neue&quot;, Helvetica, Arial, sans-serif"/>
        <color rgb="FF1155CC"/>
        <sz val="11.0"/>
        <u/>
      </rPr>
      <t>Paris-Dakar Rally Special (Japan).zip</t>
    </r>
  </si>
  <si>
    <r>
      <rPr>
        <rFont val="&quot;Helvetica Neue&quot;, Helvetica, Arial, sans-serif"/>
        <color rgb="FF1155CC"/>
        <sz val="11.0"/>
        <u/>
      </rPr>
      <t>Parodius (Europe) (Beta).zip</t>
    </r>
  </si>
  <si>
    <r>
      <rPr>
        <rFont val="&quot;Helvetica Neue&quot;, Helvetica, Arial, sans-serif"/>
        <color rgb="FF1155CC"/>
        <sz val="11.0"/>
        <u/>
      </rPr>
      <t>Parodius (Europe).zip</t>
    </r>
  </si>
  <si>
    <r>
      <rPr>
        <rFont val="&quot;Helvetica Neue&quot;, Helvetica, Arial, sans-serif"/>
        <color rgb="FF1155CC"/>
        <sz val="11.0"/>
        <u/>
      </rPr>
      <t>Parodius Da! (Japan).zip</t>
    </r>
  </si>
  <si>
    <r>
      <rPr>
        <rFont val="&quot;Helvetica Neue&quot;, Helvetica, Arial, sans-serif"/>
        <color rgb="FF1155CC"/>
        <sz val="11.0"/>
        <u/>
      </rPr>
      <t>Parody World - Monster Party (Japan) (Proto).zip</t>
    </r>
  </si>
  <si>
    <r>
      <rPr>
        <rFont val="&quot;Helvetica Neue&quot;, Helvetica, Arial, sans-serif"/>
        <color rgb="FF1155CC"/>
        <sz val="11.0"/>
        <u/>
      </rPr>
      <t>Paths of Bridewell, The (World) (Aftermarket) (Unl).zip</t>
    </r>
  </si>
  <si>
    <r>
      <rPr>
        <rFont val="&quot;Helvetica Neue&quot;, Helvetica, Arial, sans-serif"/>
        <color rgb="FF1155CC"/>
        <sz val="11.0"/>
        <u/>
      </rPr>
      <t>Paws N' Play (World) (Demo) (Byte-Off 2020) (Aftermarket) (Unl).zip</t>
    </r>
  </si>
  <si>
    <r>
      <rPr>
        <rFont val="&quot;Helvetica Neue&quot;, Helvetica, Arial, sans-serif"/>
        <color rgb="FF1155CC"/>
        <sz val="11.0"/>
        <u/>
      </rPr>
      <t>Paws of the West (World) (Demo) (Byte-Off 2020) (Aftermarket) (Unl).zip</t>
    </r>
  </si>
  <si>
    <r>
      <rPr>
        <rFont val="&quot;Helvetica Neue&quot;, Helvetica, Arial, sans-serif"/>
        <color rgb="FF1155CC"/>
        <sz val="11.0"/>
        <u/>
      </rPr>
      <t>Pedal Masher (World) (Demo) (2024-03-05) (Aftermarket) (Unl).zip</t>
    </r>
  </si>
  <si>
    <r>
      <rPr>
        <rFont val="&quot;Helvetica Neue&quot;, Helvetica, Arial, sans-serif"/>
        <color rgb="FF1155CC"/>
        <sz val="11.0"/>
        <u/>
      </rPr>
      <t>Pedal Masher (World) (Demo) (2024-03-07T023020) (Aftermarket) (Unl).zip</t>
    </r>
  </si>
  <si>
    <r>
      <rPr>
        <rFont val="&quot;Helvetica Neue&quot;, Helvetica, Arial, sans-serif"/>
        <color rgb="FF1155CC"/>
        <sz val="11.0"/>
        <u/>
      </rPr>
      <t>Pedal Masher (World) (Demo) (2024-03-07T061923) (Aftermarket) (Unl).zip</t>
    </r>
  </si>
  <si>
    <r>
      <rPr>
        <rFont val="&quot;Helvetica Neue&quot;, Helvetica, Arial, sans-serif"/>
        <color rgb="FF1155CC"/>
        <sz val="11.0"/>
        <u/>
      </rPr>
      <t>Peek-A-Boo Poker (USA) (Unl).zip</t>
    </r>
  </si>
  <si>
    <r>
      <rPr>
        <rFont val="&quot;Helvetica Neue&quot;, Helvetica, Arial, sans-serif"/>
        <color rgb="FF1155CC"/>
        <sz val="11.0"/>
        <u/>
      </rPr>
      <t>Peepar Time (Japan).zip</t>
    </r>
  </si>
  <si>
    <r>
      <rPr>
        <rFont val="&quot;Helvetica Neue&quot;, Helvetica, Arial, sans-serif"/>
        <color rgb="FF1155CC"/>
        <sz val="11.0"/>
        <u/>
      </rPr>
      <t>Pegasus Golden Five (Europe) (Unl).zip</t>
    </r>
  </si>
  <si>
    <r>
      <rPr>
        <rFont val="&quot;Helvetica Neue&quot;, Helvetica, Arial, sans-serif"/>
        <color rgb="FF1155CC"/>
        <sz val="11.0"/>
        <u/>
      </rPr>
      <t>Pegasus Quattro Adventure (Europe) (Unl).zip</t>
    </r>
  </si>
  <si>
    <r>
      <rPr>
        <rFont val="&quot;Helvetica Neue&quot;, Helvetica, Arial, sans-serif"/>
        <color rgb="FF1155CC"/>
        <sz val="11.0"/>
        <u/>
      </rPr>
      <t>Pegs (World) (Robert L Bryant) (Aftermarket) (Unl).zip</t>
    </r>
  </si>
  <si>
    <r>
      <rPr>
        <rFont val="&quot;Helvetica Neue&quot;, Helvetica, Arial, sans-serif"/>
        <color rgb="FF1155CC"/>
        <sz val="11.0"/>
        <u/>
      </rPr>
      <t>Pegs (World) (Sly Dog Studios) (Aftermarket) (Unl).zip</t>
    </r>
  </si>
  <si>
    <r>
      <rPr>
        <rFont val="&quot;Helvetica Neue&quot;, Helvetica, Arial, sans-serif"/>
        <color rgb="FF1155CC"/>
        <sz val="11.0"/>
        <u/>
      </rPr>
      <t>Pen Pen (Japan) (En) (Family BASIC) (Unl).zip</t>
    </r>
  </si>
  <si>
    <r>
      <rPr>
        <rFont val="&quot;Helvetica Neue&quot;, Helvetica, Arial, sans-serif"/>
        <color rgb="FF1155CC"/>
        <sz val="11.0"/>
        <u/>
      </rPr>
      <t>Penguin-kun Wars (Japan).zip</t>
    </r>
  </si>
  <si>
    <r>
      <rPr>
        <rFont val="&quot;Helvetica Neue&quot;, Helvetica, Arial, sans-serif"/>
        <color rgb="FF1155CC"/>
        <sz val="11.0"/>
        <u/>
      </rPr>
      <t>Pennant League!! - Home Run Nighter (Japan).zip</t>
    </r>
  </si>
  <si>
    <r>
      <rPr>
        <rFont val="&quot;Helvetica Neue&quot;, Helvetica, Arial, sans-serif"/>
        <color rgb="FF1155CC"/>
        <sz val="11.0"/>
        <u/>
      </rPr>
      <t>Pennant League, The - Home Run Nighter '90 (Japan).zip</t>
    </r>
  </si>
  <si>
    <r>
      <rPr>
        <rFont val="&quot;Helvetica Neue&quot;, Helvetica, Arial, sans-serif"/>
        <color rgb="FF1155CC"/>
        <sz val="11.0"/>
        <u/>
      </rPr>
      <t>Pentablocat (World) (Aftermarket) (Unl).zip</t>
    </r>
  </si>
  <si>
    <r>
      <rPr>
        <rFont val="&quot;Helvetica Neue&quot;, Helvetica, Arial, sans-serif"/>
        <color rgb="FF1155CC"/>
        <sz val="11.0"/>
        <u/>
      </rPr>
      <t>Perfect Bowling (Japan).zip</t>
    </r>
  </si>
  <si>
    <r>
      <rPr>
        <rFont val="&quot;Helvetica Neue&quot;, Helvetica, Arial, sans-serif"/>
        <color rgb="FF1155CC"/>
        <sz val="11.0"/>
        <u/>
      </rPr>
      <t>Perman (Japan).zip</t>
    </r>
  </si>
  <si>
    <r>
      <rPr>
        <rFont val="&quot;Helvetica Neue&quot;, Helvetica, Arial, sans-serif"/>
        <color rgb="FF1155CC"/>
        <sz val="11.0"/>
        <u/>
      </rPr>
      <t>Perman Part 2 - Himitsu Kessha Madoodan o Taose! (Japan).zip</t>
    </r>
  </si>
  <si>
    <r>
      <rPr>
        <rFont val="&quot;Helvetica Neue&quot;, Helvetica, Arial, sans-serif"/>
        <color rgb="FF1155CC"/>
        <sz val="11.0"/>
        <u/>
      </rPr>
      <t>Pescatore (Japan) (Proto).zip</t>
    </r>
  </si>
  <si>
    <r>
      <rPr>
        <rFont val="&quot;Helvetica Neue&quot;, Helvetica, Arial, sans-serif"/>
        <color rgb="FF1155CC"/>
        <sz val="11.0"/>
        <u/>
      </rPr>
      <t>Pesterminator - The Western Exterminator (USA) (Unl).zip</t>
    </r>
  </si>
  <si>
    <r>
      <rPr>
        <rFont val="&quot;Helvetica Neue&quot;, Helvetica, Arial, sans-serif"/>
        <color rgb="FF1155CC"/>
        <sz val="11.0"/>
        <u/>
      </rPr>
      <t>Phantom Air Mission (Spain) (En).zip</t>
    </r>
  </si>
  <si>
    <r>
      <rPr>
        <rFont val="&quot;Helvetica Neue&quot;, Helvetica, Arial, sans-serif"/>
        <color rgb="FF1155CC"/>
        <sz val="11.0"/>
        <u/>
      </rPr>
      <t>Phantom Fighter (USA).zip</t>
    </r>
  </si>
  <si>
    <r>
      <rPr>
        <rFont val="&quot;Helvetica Neue&quot;, Helvetica, Arial, sans-serif"/>
        <color rgb="FF1155CC"/>
        <sz val="11.0"/>
        <u/>
      </rPr>
      <t>Pickle Run (World) (Aftermarket) (Unl).zip</t>
    </r>
  </si>
  <si>
    <r>
      <rPr>
        <rFont val="&quot;Helvetica Neue&quot;, Helvetica, Arial, sans-serif"/>
        <color rgb="FF1155CC"/>
        <sz val="11.0"/>
        <u/>
      </rPr>
      <t>Pictionary - The Game of Video Quick Draw (USA).zip</t>
    </r>
  </si>
  <si>
    <r>
      <rPr>
        <rFont val="&quot;Helvetica Neue&quot;, Helvetica, Arial, sans-serif"/>
        <color rgb="FF1155CC"/>
        <sz val="11.0"/>
        <u/>
      </rPr>
      <t>Pin Bot (Europe).zip</t>
    </r>
  </si>
  <si>
    <r>
      <rPr>
        <rFont val="&quot;Helvetica Neue&quot;, Helvetica, Arial, sans-serif"/>
        <color rgb="FF1155CC"/>
        <sz val="11.0"/>
        <u/>
      </rPr>
      <t>Pin Bot (USA).zip</t>
    </r>
  </si>
  <si>
    <r>
      <rPr>
        <rFont val="&quot;Helvetica Neue&quot;, Helvetica, Arial, sans-serif"/>
        <color rgb="FF1155CC"/>
        <sz val="11.0"/>
        <u/>
      </rPr>
      <t>Pinball &amp; Baseball (Asia) (En) (Aftermarket) (Pirate).zip</t>
    </r>
  </si>
  <si>
    <r>
      <rPr>
        <rFont val="&quot;Helvetica Neue&quot;, Helvetica, Arial, sans-serif"/>
        <color rgb="FF1155CC"/>
        <sz val="11.0"/>
        <u/>
      </rPr>
      <t>Pinball (Asia) (En) (LA10) (Pirate).zip</t>
    </r>
  </si>
  <si>
    <r>
      <rPr>
        <rFont val="&quot;Helvetica Neue&quot;, Helvetica, Arial, sans-serif"/>
        <color rgb="FF1155CC"/>
        <sz val="11.0"/>
        <u/>
      </rPr>
      <t>Pinball (Europe, Asia) (En).zip</t>
    </r>
  </si>
  <si>
    <r>
      <rPr>
        <rFont val="&quot;Helvetica Neue&quot;, Helvetica, Arial, sans-serif"/>
        <color rgb="FF1155CC"/>
        <sz val="11.0"/>
        <u/>
      </rPr>
      <t>Pinball (Japan) (En) (GameCube Edition).zip</t>
    </r>
  </si>
  <si>
    <r>
      <rPr>
        <rFont val="&quot;Helvetica Neue&quot;, Helvetica, Arial, sans-serif"/>
        <color rgb="FF1155CC"/>
        <sz val="11.0"/>
        <u/>
      </rPr>
      <t>Pinball (Japan, USA) (En) (GameCube Edition).zip</t>
    </r>
  </si>
  <si>
    <r>
      <rPr>
        <rFont val="&quot;Helvetica Neue&quot;, Helvetica, Arial, sans-serif"/>
        <color rgb="FF1155CC"/>
        <sz val="11.0"/>
        <u/>
      </rPr>
      <t>Pinball (Japan, USA) (En).zip</t>
    </r>
  </si>
  <si>
    <r>
      <rPr>
        <rFont val="&quot;Helvetica Neue&quot;, Helvetica, Arial, sans-serif"/>
        <color rgb="FF1155CC"/>
        <sz val="11.0"/>
        <u/>
      </rPr>
      <t>Pinball (USA) (e-Reader Edition).zip</t>
    </r>
  </si>
  <si>
    <r>
      <rPr>
        <rFont val="&quot;Helvetica Neue&quot;, Helvetica, Arial, sans-serif"/>
        <color rgb="FF1155CC"/>
        <sz val="11.0"/>
        <u/>
      </rPr>
      <t>Pinball Quest (Australia).zip</t>
    </r>
  </si>
  <si>
    <r>
      <rPr>
        <rFont val="&quot;Helvetica Neue&quot;, Helvetica, Arial, sans-serif"/>
        <color rgb="FF1155CC"/>
        <sz val="11.0"/>
        <u/>
      </rPr>
      <t>Pinball Quest (Japan).zip</t>
    </r>
  </si>
  <si>
    <r>
      <rPr>
        <rFont val="&quot;Helvetica Neue&quot;, Helvetica, Arial, sans-serif"/>
        <color rgb="FF1155CC"/>
        <sz val="11.0"/>
        <u/>
      </rPr>
      <t>Pinball Quest (USA) (Beta).zip</t>
    </r>
  </si>
  <si>
    <r>
      <rPr>
        <rFont val="&quot;Helvetica Neue&quot;, Helvetica, Arial, sans-serif"/>
        <color rgb="FF1155CC"/>
        <sz val="11.0"/>
        <u/>
      </rPr>
      <t>Pinball Quest (USA).zip</t>
    </r>
  </si>
  <si>
    <r>
      <rPr>
        <rFont val="&quot;Helvetica Neue&quot;, Helvetica, Arial, sans-serif"/>
        <color rgb="FF1155CC"/>
        <sz val="11.0"/>
        <u/>
      </rPr>
      <t>Ping Pong (Asia) (En) (Unl).zip</t>
    </r>
  </si>
  <si>
    <r>
      <rPr>
        <rFont val="&quot;Helvetica Neue&quot;, Helvetica, Arial, sans-serif"/>
        <color rgb="FF1155CC"/>
        <sz val="11.0"/>
        <u/>
      </rPr>
      <t>Ping Pong Challenge (World) (Aftermarket) (Unl).zip</t>
    </r>
  </si>
  <si>
    <r>
      <rPr>
        <rFont val="&quot;Helvetica Neue&quot;, Helvetica, Arial, sans-serif"/>
        <color rgb="FF1155CC"/>
        <sz val="11.0"/>
        <u/>
      </rPr>
      <t>Pingback (World) (v1.1) (Demo) (Byte-Off 2019) (Aftermarket) (Unl).zip</t>
    </r>
  </si>
  <si>
    <r>
      <rPr>
        <rFont val="&quot;Helvetica Neue&quot;, Helvetica, Arial, sans-serif"/>
        <color rgb="FF1155CC"/>
        <sz val="11.0"/>
        <u/>
      </rPr>
      <t>Pingback (World) (v1.7a) (Demo) (Aftermarket) (Unl).zip</t>
    </r>
  </si>
  <si>
    <r>
      <rPr>
        <rFont val="&quot;Helvetica Neue&quot;, Helvetica, Arial, sans-serif"/>
        <color rgb="FF1155CC"/>
        <sz val="11.0"/>
        <u/>
      </rPr>
      <t>Pingpong (Asia) (En) (Aftermarket) (Unl).zip</t>
    </r>
  </si>
  <si>
    <r>
      <rPr>
        <rFont val="&quot;Helvetica Neue&quot;, Helvetica, Arial, sans-serif"/>
        <color rgb="FF1155CC"/>
        <sz val="11.0"/>
        <u/>
      </rPr>
      <t>Pink Fucking Face (World) (Demo) (Byte-Off 2019) (Aftermarket) (Unl).zip</t>
    </r>
  </si>
  <si>
    <r>
      <rPr>
        <rFont val="&quot;Helvetica Neue&quot;, Helvetica, Arial, sans-serif"/>
        <color rgb="FF1155CC"/>
        <sz val="11.0"/>
        <u/>
      </rPr>
      <t>Pinky (World) (Demo) (Aftermarket) (Unl).zip</t>
    </r>
  </si>
  <si>
    <r>
      <rPr>
        <rFont val="&quot;Helvetica Neue&quot;, Helvetica, Arial, sans-serif"/>
        <color rgb="FF1155CC"/>
        <sz val="11.0"/>
        <u/>
      </rPr>
      <t>Pinky Xmas (World) (Aftermarket) (Unl).zip</t>
    </r>
  </si>
  <si>
    <r>
      <rPr>
        <rFont val="&quot;Helvetica Neue&quot;, Helvetica, Arial, sans-serif"/>
        <color rgb="FF1155CC"/>
        <sz val="11.0"/>
        <u/>
      </rPr>
      <t>Pinuocao de Fusu (China) (Unl).zip</t>
    </r>
  </si>
  <si>
    <r>
      <rPr>
        <rFont val="&quot;Helvetica Neue&quot;, Helvetica, Arial, sans-serif"/>
        <color rgb="FF1155CC"/>
        <sz val="11.0"/>
        <u/>
      </rPr>
      <t>Pipe Dream (USA).zip</t>
    </r>
  </si>
  <si>
    <r>
      <rPr>
        <rFont val="&quot;Helvetica Neue&quot;, Helvetica, Arial, sans-serif"/>
        <color rgb="FF1155CC"/>
        <sz val="11.0"/>
        <u/>
      </rPr>
      <t>Pipeline Daisakusen (Japan) (Project EGG) (Unl).zip</t>
    </r>
  </si>
  <si>
    <r>
      <rPr>
        <rFont val="&quot;Helvetica Neue&quot;, Helvetica, Arial, sans-serif"/>
        <color rgb="FF1155CC"/>
        <sz val="11.0"/>
        <u/>
      </rPr>
      <t>Pipemania (Australia) (Unl).zip</t>
    </r>
  </si>
  <si>
    <r>
      <rPr>
        <rFont val="&quot;Helvetica Neue&quot;, Helvetica, Arial, sans-serif"/>
        <color rgb="FF1155CC"/>
        <sz val="11.0"/>
        <u/>
      </rPr>
      <t>Pirates! (Europe).zip</t>
    </r>
  </si>
  <si>
    <r>
      <rPr>
        <rFont val="&quot;Helvetica Neue&quot;, Helvetica, Arial, sans-serif"/>
        <color rgb="FF1155CC"/>
        <sz val="11.0"/>
        <u/>
      </rPr>
      <t>Pirates! (Germany).zip</t>
    </r>
  </si>
  <si>
    <r>
      <rPr>
        <rFont val="&quot;Helvetica Neue&quot;, Helvetica, Arial, sans-serif"/>
        <color rgb="FF1155CC"/>
        <sz val="11.0"/>
        <u/>
      </rPr>
      <t>Pirates! (USA).zip</t>
    </r>
  </si>
  <si>
    <r>
      <rPr>
        <rFont val="&quot;Helvetica Neue&quot;, Helvetica, Arial, sans-serif"/>
        <color rgb="FF1155CC"/>
        <sz val="11.0"/>
        <u/>
      </rPr>
      <t>Pitfall! - The Unofficial Adventure (World) (v0.83.0) (Aftermarket) (Unl).zip</t>
    </r>
  </si>
  <si>
    <r>
      <rPr>
        <rFont val="&quot;Helvetica Neue&quot;, Helvetica, Arial, sans-serif"/>
        <color rgb="FF1155CC"/>
        <sz val="11.0"/>
        <u/>
      </rPr>
      <t>Pitfall! - The Unofficial Adventure (World) (v0.92.3) (Aftermarket) (Unl).zip</t>
    </r>
  </si>
  <si>
    <r>
      <rPr>
        <rFont val="&quot;Helvetica Neue&quot;, Helvetica, Arial, sans-serif"/>
        <color rgb="FF1155CC"/>
        <sz val="11.0"/>
        <u/>
      </rPr>
      <t>Pitfall! - The Unofficial Adventure (World) (v0.93.0) (Aftermarket) (Unl).zip</t>
    </r>
  </si>
  <si>
    <r>
      <rPr>
        <rFont val="&quot;Helvetica Neue&quot;, Helvetica, Arial, sans-serif"/>
        <color rgb="FF1155CC"/>
        <sz val="11.0"/>
        <u/>
      </rPr>
      <t>Pixel Poops - Number Two (World) (Demo) (Aftermarket) (Unl).zip</t>
    </r>
  </si>
  <si>
    <r>
      <rPr>
        <rFont val="&quot;Helvetica Neue&quot;, Helvetica, Arial, sans-serif"/>
        <color rgb="FF1155CC"/>
        <sz val="11.0"/>
        <u/>
      </rPr>
      <t>Pizza Boulevard (World) (Demo 1) (Aftermarket) (Unl).zip</t>
    </r>
  </si>
  <si>
    <r>
      <rPr>
        <rFont val="&quot;Helvetica Neue&quot;, Helvetica, Arial, sans-serif"/>
        <color rgb="FF1155CC"/>
        <sz val="11.0"/>
        <u/>
      </rPr>
      <t>Pizza Boulevard (World) (Demo 2) (Aftermarket) (Unl).zip</t>
    </r>
  </si>
  <si>
    <r>
      <rPr>
        <rFont val="&quot;Helvetica Neue&quot;, Helvetica, Arial, sans-serif"/>
        <color rgb="FF1155CC"/>
        <sz val="11.0"/>
        <u/>
      </rPr>
      <t>Pizza Boulevard (World) (Demo 3) (Aftermarket) (Unl).zip</t>
    </r>
  </si>
  <si>
    <r>
      <rPr>
        <rFont val="&quot;Helvetica Neue&quot;, Helvetica, Arial, sans-serif"/>
        <color rgb="FF1155CC"/>
        <sz val="11.0"/>
        <u/>
      </rPr>
      <t>Pizza Boulevard (World) (Demo 4) (Aftermarket) (Unl).zip</t>
    </r>
  </si>
  <si>
    <r>
      <rPr>
        <rFont val="&quot;Helvetica Neue&quot;, Helvetica, Arial, sans-serif"/>
        <color rgb="FF1155CC"/>
        <sz val="11.0"/>
        <u/>
      </rPr>
      <t>Pizza Boulevard (World) (Demo 5) (Aftermarket) (Unl).zip</t>
    </r>
  </si>
  <si>
    <r>
      <rPr>
        <rFont val="&quot;Helvetica Neue&quot;, Helvetica, Arial, sans-serif"/>
        <color rgb="FF1155CC"/>
        <sz val="11.0"/>
        <u/>
      </rPr>
      <t>Pizza Boulevard (World) (Demo 6) (Byte-Off 2024) (Aftermarket) (Unl).zip</t>
    </r>
  </si>
  <si>
    <r>
      <rPr>
        <rFont val="&quot;Helvetica Neue&quot;, Helvetica, Arial, sans-serif"/>
        <color rgb="FF1155CC"/>
        <sz val="11.0"/>
        <u/>
      </rPr>
      <t>Pizza Party! (World) (v1.0) (Byte-Off 2019) (Aftermarket) (Unl).zip</t>
    </r>
  </si>
  <si>
    <r>
      <rPr>
        <rFont val="&quot;Helvetica Neue&quot;, Helvetica, Arial, sans-serif"/>
        <color rgb="FF1155CC"/>
        <sz val="11.0"/>
        <u/>
      </rPr>
      <t>Pizza Party! (World) (v1.1) (Aftermarket) (Unl).zip</t>
    </r>
  </si>
  <si>
    <r>
      <rPr>
        <rFont val="&quot;Helvetica Neue&quot;, Helvetica, Arial, sans-serif"/>
        <color rgb="FF1155CC"/>
        <sz val="11.0"/>
        <u/>
      </rPr>
      <t>Pizza Pop! (Japan).zip</t>
    </r>
  </si>
  <si>
    <r>
      <rPr>
        <rFont val="&quot;Helvetica Neue&quot;, Helvetica, Arial, sans-serif"/>
        <color rgb="FF1155CC"/>
        <sz val="11.0"/>
        <u/>
      </rPr>
      <t>Pizza Portals (World) (Demo) (Aftermarket) (Unl).zip</t>
    </r>
  </si>
  <si>
    <r>
      <rPr>
        <rFont val="&quot;Helvetica Neue&quot;, Helvetica, Arial, sans-serif"/>
        <color rgb="FF1155CC"/>
        <sz val="11.0"/>
        <u/>
      </rPr>
      <t>Place of Memories, A (World) (Proto) (Byte-Off 2022) (Aftermarket) (Unl).zip</t>
    </r>
  </si>
  <si>
    <r>
      <rPr>
        <rFont val="&quot;Helvetica Neue&quot;, Helvetica, Arial, sans-serif"/>
        <color rgb="FF1155CC"/>
        <sz val="11.0"/>
        <u/>
      </rPr>
      <t>Planet Fear (World) (Demo) (Byte-Off 2024) (Aftermarket) (Unl).zip</t>
    </r>
  </si>
  <si>
    <r>
      <rPr>
        <rFont val="&quot;Helvetica Neue&quot;, Helvetica, Arial, sans-serif"/>
        <color rgb="FF1155CC"/>
        <sz val="11.0"/>
        <u/>
      </rPr>
      <t>Planet Smashers (USA) (Atari Flashback) (Aftermarket) (Unl).zip</t>
    </r>
  </si>
  <si>
    <r>
      <rPr>
        <rFont val="&quot;Helvetica Neue&quot;, Helvetica, Arial, sans-serif"/>
        <color rgb="FF1155CC"/>
        <sz val="11.0"/>
        <u/>
      </rPr>
      <t>Planter (World) (Aftermarket) (Unl).zip</t>
    </r>
  </si>
  <si>
    <r>
      <rPr>
        <rFont val="&quot;Helvetica Neue&quot;, Helvetica, Arial, sans-serif"/>
        <color rgb="FF1155CC"/>
        <sz val="11.0"/>
        <u/>
      </rPr>
      <t>Plants vs. Zombies (China) (En) (Aftermarket) (Pirate).zip</t>
    </r>
  </si>
  <si>
    <r>
      <rPr>
        <rFont val="&quot;Helvetica Neue&quot;, Helvetica, Arial, sans-serif"/>
        <color rgb="FF1155CC"/>
        <sz val="11.0"/>
        <u/>
      </rPr>
      <t>Plasma Ball (Japan).zip</t>
    </r>
  </si>
  <si>
    <r>
      <rPr>
        <rFont val="&quot;Helvetica Neue&quot;, Helvetica, Arial, sans-serif"/>
        <color rgb="FF1155CC"/>
        <sz val="11.0"/>
        <u/>
      </rPr>
      <t>Platformer - Text Adventure (World) (Demo) (Byte-Off 2020) (Aftermarket) (Unl).zip</t>
    </r>
  </si>
  <si>
    <r>
      <rPr>
        <rFont val="&quot;Helvetica Neue&quot;, Helvetica, Arial, sans-serif"/>
        <color rgb="FF1155CC"/>
        <sz val="11.0"/>
        <u/>
      </rPr>
      <t>Platoon (USA) (Rev 1).zip</t>
    </r>
  </si>
  <si>
    <r>
      <rPr>
        <rFont val="&quot;Helvetica Neue&quot;, Helvetica, Arial, sans-serif"/>
        <color rgb="FF1155CC"/>
        <sz val="11.0"/>
        <u/>
      </rPr>
      <t>Platoon (USA).zip</t>
    </r>
  </si>
  <si>
    <r>
      <rPr>
        <rFont val="&quot;Helvetica Neue&quot;, Helvetica, Arial, sans-serif"/>
        <color rgb="FF1155CC"/>
        <sz val="11.0"/>
        <u/>
      </rPr>
      <t>Platycat (World) (Demo) (Byte-Off 2020) (Aftermarket) (Unl).zip</t>
    </r>
  </si>
  <si>
    <r>
      <rPr>
        <rFont val="&quot;Helvetica Neue&quot;, Helvetica, Arial, sans-serif"/>
        <color rgb="FF1155CC"/>
        <sz val="11.0"/>
        <u/>
      </rPr>
      <t>Playbox BASIC (Japan) (Sample).zip</t>
    </r>
  </si>
  <si>
    <r>
      <rPr>
        <rFont val="&quot;Helvetica Neue&quot;, Helvetica, Arial, sans-serif"/>
        <color rgb="FF1155CC"/>
        <sz val="11.0"/>
        <u/>
      </rPr>
      <t>Playbox BASIC (Japan).zip</t>
    </r>
  </si>
  <si>
    <r>
      <rPr>
        <rFont val="&quot;Helvetica Neue&quot;, Helvetica, Arial, sans-serif"/>
        <color rgb="FF1155CC"/>
        <sz val="11.0"/>
        <u/>
      </rPr>
      <t>Plummet Challenge Game (World) (Aftermarket) (Unl).zip</t>
    </r>
  </si>
  <si>
    <r>
      <rPr>
        <rFont val="&quot;Helvetica Neue&quot;, Helvetica, Arial, sans-serif"/>
        <color rgb="FF1155CC"/>
        <sz val="11.0"/>
        <u/>
      </rPr>
      <t>Pocahontas (Asia) (En) (Pirate).zip</t>
    </r>
  </si>
  <si>
    <r>
      <rPr>
        <rFont val="&quot;Helvetica Neue&quot;, Helvetica, Arial, sans-serif"/>
        <color rgb="FF1155CC"/>
        <sz val="11.0"/>
        <u/>
      </rPr>
      <t>Pocahontas 2 (Asia) (En) (Pirate).zip</t>
    </r>
  </si>
  <si>
    <r>
      <rPr>
        <rFont val="&quot;Helvetica Neue&quot;, Helvetica, Arial, sans-serif"/>
        <color rgb="FF1155CC"/>
        <sz val="11.0"/>
        <u/>
      </rPr>
      <t>Pocket Games 30-in-1 (World) (WS-0040) (Aftermarket) (Pirate).zip</t>
    </r>
  </si>
  <si>
    <r>
      <rPr>
        <rFont val="&quot;Helvetica Neue&quot;, Helvetica, Arial, sans-serif"/>
        <color rgb="FF1155CC"/>
        <sz val="11.0"/>
        <u/>
      </rPr>
      <t>Pocket Games 150-in-1 (World) (Aftermarket) (Pirate) (Alt).zip</t>
    </r>
  </si>
  <si>
    <r>
      <rPr>
        <rFont val="&quot;Helvetica Neue&quot;, Helvetica, Arial, sans-serif"/>
        <color rgb="FF1155CC"/>
        <sz val="11.0"/>
        <u/>
      </rPr>
      <t>Pocket Games 150-in-1 (World) (Aftermarket) (Pirate).zip</t>
    </r>
  </si>
  <si>
    <r>
      <rPr>
        <rFont val="&quot;Helvetica Neue&quot;, Helvetica, Arial, sans-serif"/>
        <color rgb="FF1155CC"/>
        <sz val="11.0"/>
        <u/>
      </rPr>
      <t>Pocket Games 150-in-1 (World) (v1.1) (Aftermarket) (Pirate) (Alt).zip</t>
    </r>
  </si>
  <si>
    <r>
      <rPr>
        <rFont val="&quot;Helvetica Neue&quot;, Helvetica, Arial, sans-serif"/>
        <color rgb="FF1155CC"/>
        <sz val="11.0"/>
        <u/>
      </rPr>
      <t>Pocket Games 150-in-1 (World) (v1.1) (Aftermarket) (Pirate) (Alt 2).zip</t>
    </r>
  </si>
  <si>
    <r>
      <rPr>
        <rFont val="&quot;Helvetica Neue&quot;, Helvetica, Arial, sans-serif"/>
        <color rgb="FF1155CC"/>
        <sz val="11.0"/>
        <u/>
      </rPr>
      <t>Pocket Games 150-in-1 (World) (v1.1) (Aftermarket) (Pirate).zip</t>
    </r>
  </si>
  <si>
    <r>
      <rPr>
        <rFont val="&quot;Helvetica Neue&quot;, Helvetica, Arial, sans-serif"/>
        <color rgb="FF1155CC"/>
        <sz val="11.0"/>
        <u/>
      </rPr>
      <t>Pocket Games 150-in-1 (World) (v1.2) (Aftermarket) (Pirate).zip</t>
    </r>
  </si>
  <si>
    <r>
      <rPr>
        <rFont val="&quot;Helvetica Neue&quot;, Helvetica, Arial, sans-serif"/>
        <color rgb="FF1155CC"/>
        <sz val="11.0"/>
        <u/>
      </rPr>
      <t>Pocket Monster (Asia) (En) (Pirate).zip</t>
    </r>
  </si>
  <si>
    <r>
      <rPr>
        <rFont val="&quot;Helvetica Neue&quot;, Helvetica, Arial, sans-serif"/>
        <color rgb="FF1155CC"/>
        <sz val="11.0"/>
        <u/>
      </rPr>
      <t>Pocket Zaurus - Juu Ouken no Nazo (Japan).zip</t>
    </r>
  </si>
  <si>
    <r>
      <rPr>
        <rFont val="&quot;Helvetica Neue&quot;, Helvetica, Arial, sans-serif"/>
        <color rgb="FF1155CC"/>
        <sz val="11.0"/>
        <u/>
      </rPr>
      <t>Pofuchenzhou (China) (Aftermarket) (Unl).zip</t>
    </r>
  </si>
  <si>
    <r>
      <rPr>
        <rFont val="&quot;Helvetica Neue&quot;, Helvetica, Arial, sans-serif"/>
        <color rgb="FF1155CC"/>
        <sz val="11.0"/>
        <u/>
      </rPr>
      <t>Pogo Cats (World) (Aftermarket) (Unl).zip</t>
    </r>
  </si>
  <si>
    <r>
      <rPr>
        <rFont val="&quot;Helvetica Neue&quot;, Helvetica, Arial, sans-serif"/>
        <color rgb="FF1155CC"/>
        <sz val="11.0"/>
        <u/>
      </rPr>
      <t>Pogo Cats (World) (Battery Save Version) (Aftermarket) (Unl).zip</t>
    </r>
  </si>
  <si>
    <r>
      <rPr>
        <rFont val="&quot;Helvetica Neue&quot;, Helvetica, Arial, sans-serif"/>
        <color rgb="FF1155CC"/>
        <sz val="11.0"/>
        <u/>
      </rPr>
      <t>Poke Block (Asia) (Ja) (Micro Genius) (Unl).zip</t>
    </r>
  </si>
  <si>
    <r>
      <rPr>
        <rFont val="&quot;Helvetica Neue&quot;, Helvetica, Arial, sans-serif"/>
        <color rgb="FF1155CC"/>
        <sz val="11.0"/>
        <u/>
      </rPr>
      <t>Pokemon - Leaf Green (World) (Aftermarket) (Pirate).zip</t>
    </r>
  </si>
  <si>
    <r>
      <rPr>
        <rFont val="&quot;Helvetica Neue&quot;, Helvetica, Arial, sans-serif"/>
        <color rgb="FF1155CC"/>
        <sz val="11.0"/>
        <u/>
      </rPr>
      <t>Pokemon - Leaf Green 2 (World) (Aftermarket) (Pirate).zip</t>
    </r>
  </si>
  <si>
    <r>
      <rPr>
        <rFont val="&quot;Helvetica Neue&quot;, Helvetica, Arial, sans-serif"/>
        <color rgb="FF1155CC"/>
        <sz val="11.0"/>
        <u/>
      </rPr>
      <t>Pokemon - Leaf Green 3 (World) (Aftermarket) (Pirate).zip</t>
    </r>
  </si>
  <si>
    <r>
      <rPr>
        <rFont val="&quot;Helvetica Neue&quot;, Helvetica, Arial, sans-serif"/>
        <color rgb="FF1155CC"/>
        <sz val="11.0"/>
        <u/>
      </rPr>
      <t>Pokemon 4-in-1 (Asia) (En,Zh) (Pirate).zip</t>
    </r>
  </si>
  <si>
    <r>
      <rPr>
        <rFont val="&quot;Helvetica Neue&quot;, Helvetica, Arial, sans-serif"/>
        <color rgb="FF1155CC"/>
        <sz val="11.0"/>
        <u/>
      </rPr>
      <t>Pokemon 4-in-1 (China) (En,Zh) (Pirate).zip</t>
    </r>
  </si>
  <si>
    <r>
      <rPr>
        <rFont val="&quot;Helvetica Neue&quot;, Helvetica, Arial, sans-serif"/>
        <color rgb="FF1155CC"/>
        <sz val="11.0"/>
        <u/>
      </rPr>
      <t>Pokemon 2000 (Asia) (En) (Pirate).zip</t>
    </r>
  </si>
  <si>
    <r>
      <rPr>
        <rFont val="&quot;Helvetica Neue&quot;, Helvetica, Arial, sans-serif"/>
        <color rgb="FF1155CC"/>
        <sz val="11.0"/>
        <u/>
      </rPr>
      <t>Pokemon 2000 (Asia) (Ja) (Pirate).zip</t>
    </r>
  </si>
  <si>
    <r>
      <rPr>
        <rFont val="&quot;Helvetica Neue&quot;, Helvetica, Arial, sans-serif"/>
        <color rgb="FF1155CC"/>
        <sz val="11.0"/>
        <u/>
      </rPr>
      <t>Poker (1991) (Asia) (En) (Unl).zip</t>
    </r>
  </si>
  <si>
    <r>
      <rPr>
        <rFont val="&quot;Helvetica Neue&quot;, Helvetica, Arial, sans-serif"/>
        <color rgb="FF1155CC"/>
        <sz val="11.0"/>
        <u/>
      </rPr>
      <t>Poker (1995) (Asia) (En) (Unl).zip</t>
    </r>
  </si>
  <si>
    <r>
      <rPr>
        <rFont val="&quot;Helvetica Neue&quot;, Helvetica, Arial, sans-serif"/>
        <color rgb="FF1155CC"/>
        <sz val="11.0"/>
        <u/>
      </rPr>
      <t>Poker II (Asia) (En) (60 pin cart) (Unl).zip</t>
    </r>
  </si>
  <si>
    <r>
      <rPr>
        <rFont val="&quot;Helvetica Neue&quot;, Helvetica, Arial, sans-serif"/>
        <color rgb="FF1155CC"/>
        <sz val="11.0"/>
        <u/>
      </rPr>
      <t>Poker II (Asia) (En) (72 pin cart) (Unl).zip</t>
    </r>
  </si>
  <si>
    <r>
      <rPr>
        <rFont val="&quot;Helvetica Neue&quot;, Helvetica, Arial, sans-serif"/>
        <color rgb="FF1155CC"/>
        <sz val="11.0"/>
        <u/>
      </rPr>
      <t>Poker III - 5 in 1 (Asia) (En) (Unl).zip</t>
    </r>
  </si>
  <si>
    <r>
      <rPr>
        <rFont val="&quot;Helvetica Neue&quot;, Helvetica, Arial, sans-serif"/>
        <color rgb="FF1155CC"/>
        <sz val="11.0"/>
        <u/>
      </rPr>
      <t>Poker Jijin (Asia) (Unl).zip</t>
    </r>
  </si>
  <si>
    <r>
      <rPr>
        <rFont val="&quot;Helvetica Neue&quot;, Helvetica, Arial, sans-serif"/>
        <color rgb="FF1155CC"/>
        <sz val="11.0"/>
        <u/>
      </rPr>
      <t>Poker Jijin - The World of Card Games (Asia) (Sachen) (Unl).zip</t>
    </r>
  </si>
  <si>
    <r>
      <rPr>
        <rFont val="&quot;Helvetica Neue&quot;, Helvetica, Arial, sans-serif"/>
        <color rgb="FF1155CC"/>
        <sz val="11.0"/>
        <u/>
      </rPr>
      <t>Poker Jingling (Asia) (Unl).zip</t>
    </r>
  </si>
  <si>
    <r>
      <rPr>
        <rFont val="&quot;Helvetica Neue&quot;, Helvetica, Arial, sans-serif"/>
        <color rgb="FF1155CC"/>
        <sz val="11.0"/>
        <u/>
      </rPr>
      <t>Poker Mahjong (Asia) (Unl).zip</t>
    </r>
  </si>
  <si>
    <r>
      <rPr>
        <rFont val="&quot;Helvetica Neue&quot;, Helvetica, Arial, sans-serif"/>
        <color rgb="FF1155CC"/>
        <sz val="11.0"/>
        <u/>
      </rPr>
      <t>Pokey (Asia) (En) (Unl).zip</t>
    </r>
  </si>
  <si>
    <r>
      <rPr>
        <rFont val="&quot;Helvetica Neue&quot;, Helvetica, Arial, sans-serif"/>
        <color rgb="FF1155CC"/>
        <sz val="11.0"/>
        <u/>
      </rPr>
      <t>Pole Tchudes (Russia) (Unl).zip</t>
    </r>
  </si>
  <si>
    <r>
      <rPr>
        <rFont val="&quot;Helvetica Neue&quot;, Helvetica, Arial, sans-serif"/>
        <color rgb="FF1155CC"/>
        <sz val="11.0"/>
        <u/>
      </rPr>
      <t>Pole Tchudes 2 (Russia) (Unl).zip</t>
    </r>
  </si>
  <si>
    <r>
      <rPr>
        <rFont val="&quot;Helvetica Neue&quot;, Helvetica, Arial, sans-serif"/>
        <color rgb="FF1155CC"/>
        <sz val="11.0"/>
        <u/>
      </rPr>
      <t>Policeman (Spain) (En) (Micro Genius) (Unl).zip</t>
    </r>
  </si>
  <si>
    <r>
      <rPr>
        <rFont val="&quot;Helvetica Neue&quot;, Helvetica, Arial, sans-serif"/>
        <color rgb="FF1155CC"/>
        <sz val="11.0"/>
        <u/>
      </rPr>
      <t>Polygondwanaland - 2nd Edition (World) (Aftermarket) (Unl).zip</t>
    </r>
  </si>
  <si>
    <r>
      <rPr>
        <rFont val="&quot;Helvetica Neue&quot;, Helvetica, Arial, sans-serif"/>
        <color rgb="FF1155CC"/>
        <sz val="11.0"/>
        <u/>
      </rPr>
      <t>Pong 198x (World) (NESDev 2014) (Aftermarket) (Unl).zip</t>
    </r>
  </si>
  <si>
    <r>
      <rPr>
        <rFont val="&quot;Helvetica Neue&quot;, Helvetica, Arial, sans-serif"/>
        <color rgb="FF1155CC"/>
        <sz val="11.0"/>
        <u/>
      </rPr>
      <t>Pong 198x (World) (v1.1) (Aftermarket) (Unl).zip</t>
    </r>
  </si>
  <si>
    <r>
      <rPr>
        <rFont val="&quot;Helvetica Neue&quot;, Helvetica, Arial, sans-serif"/>
        <color rgb="FF1155CC"/>
        <sz val="11.0"/>
        <u/>
      </rPr>
      <t>Pong and Head Bounce (World) (Aftermarket) (Unl).zip</t>
    </r>
  </si>
  <si>
    <r>
      <rPr>
        <rFont val="&quot;Helvetica Neue&quot;, Helvetica, Arial, sans-serif"/>
        <color rgb="FF1155CC"/>
        <sz val="11.0"/>
        <u/>
      </rPr>
      <t>Pooyan (Japan).zip</t>
    </r>
  </si>
  <si>
    <r>
      <rPr>
        <rFont val="&quot;Helvetica Neue&quot;, Helvetica, Arial, sans-serif"/>
        <color rgb="FF1155CC"/>
        <sz val="11.0"/>
        <u/>
      </rPr>
      <t>Popeye (Asia) (En) (Unknown) (LA02) (Pirate).zip</t>
    </r>
  </si>
  <si>
    <r>
      <rPr>
        <rFont val="&quot;Helvetica Neue&quot;, Helvetica, Arial, sans-serif"/>
        <color rgb="FF1155CC"/>
        <sz val="11.0"/>
        <u/>
      </rPr>
      <t>Popeye (Asia) (En) (Whirlwind Manu) (LA02) (Pirate).zip</t>
    </r>
  </si>
  <si>
    <r>
      <rPr>
        <rFont val="&quot;Helvetica Neue&quot;, Helvetica, Arial, sans-serif"/>
        <color rgb="FF1155CC"/>
        <sz val="11.0"/>
        <u/>
      </rPr>
      <t>Popeye (Japan).zip</t>
    </r>
  </si>
  <si>
    <r>
      <rPr>
        <rFont val="&quot;Helvetica Neue&quot;, Helvetica, Arial, sans-serif"/>
        <color rgb="FF1155CC"/>
        <sz val="11.0"/>
        <u/>
      </rPr>
      <t>Popeye (World) (Rev 1).zip</t>
    </r>
  </si>
  <si>
    <r>
      <rPr>
        <rFont val="&quot;Helvetica Neue&quot;, Helvetica, Arial, sans-serif"/>
        <color rgb="FF1155CC"/>
        <sz val="11.0"/>
        <u/>
      </rPr>
      <t>Popeye II - Travels in Persia (Asia) (En) (Pirate).zip</t>
    </r>
  </si>
  <si>
    <r>
      <rPr>
        <rFont val="&quot;Helvetica Neue&quot;, Helvetica, Arial, sans-serif"/>
        <color rgb="FF1155CC"/>
        <sz val="11.0"/>
        <u/>
      </rPr>
      <t>Popeye no Eigo Asobi (Japan).zip</t>
    </r>
  </si>
  <si>
    <r>
      <rPr>
        <rFont val="&quot;Helvetica Neue&quot;, Helvetica, Arial, sans-serif"/>
        <color rgb="FF1155CC"/>
        <sz val="11.0"/>
        <u/>
      </rPr>
      <t>Popo Team (Asia) (En) (Unl).zip</t>
    </r>
  </si>
  <si>
    <r>
      <rPr>
        <rFont val="&quot;Helvetica Neue&quot;, Helvetica, Arial, sans-serif"/>
        <color rgb="FF1155CC"/>
        <sz val="11.0"/>
        <u/>
      </rPr>
      <t>Porter (Asia) (En) (Unl).zip</t>
    </r>
  </si>
  <si>
    <r>
      <rPr>
        <rFont val="&quot;Helvetica Neue&quot;, Helvetica, Arial, sans-serif"/>
        <color rgb="FF1155CC"/>
        <sz val="11.0"/>
        <u/>
      </rPr>
      <t>Portopia Renzoku Satsujin Jiken (Japan).zip</t>
    </r>
  </si>
  <si>
    <r>
      <rPr>
        <rFont val="&quot;Helvetica Neue&quot;, Helvetica, Arial, sans-serif"/>
        <color rgb="FF1155CC"/>
        <sz val="11.0"/>
        <u/>
      </rPr>
      <t>Porun-chan no Onigiri Daisuki (Japan) (Digital Edition) (Aftermarket) (Unl).zip</t>
    </r>
  </si>
  <si>
    <r>
      <rPr>
        <rFont val="&quot;Helvetica Neue&quot;, Helvetica, Arial, sans-serif"/>
        <color rgb="FF1155CC"/>
        <sz val="11.0"/>
        <u/>
      </rPr>
      <t>Porun-chan no Onigiri Daisuki (Japan) (Trial Edition) (Aftermarket) (Unl).zip</t>
    </r>
  </si>
  <si>
    <r>
      <rPr>
        <rFont val="&quot;Helvetica Neue&quot;, Helvetica, Arial, sans-serif"/>
        <color rgb="FF1155CC"/>
        <sz val="11.0"/>
        <u/>
      </rPr>
      <t>Power Blade (Europe).zip</t>
    </r>
  </si>
  <si>
    <r>
      <rPr>
        <rFont val="&quot;Helvetica Neue&quot;, Helvetica, Arial, sans-serif"/>
        <color rgb="FF1155CC"/>
        <sz val="11.0"/>
        <u/>
      </rPr>
      <t>Power Blade (USA).zip</t>
    </r>
  </si>
  <si>
    <r>
      <rPr>
        <rFont val="&quot;Helvetica Neue&quot;, Helvetica, Arial, sans-serif"/>
        <color rgb="FF1155CC"/>
        <sz val="11.0"/>
        <u/>
      </rPr>
      <t>Power Blade 2 (USA).zip</t>
    </r>
  </si>
  <si>
    <r>
      <rPr>
        <rFont val="&quot;Helvetica Neue&quot;, Helvetica, Arial, sans-serif"/>
        <color rgb="FF1155CC"/>
        <sz val="11.0"/>
        <u/>
      </rPr>
      <t>Power Blazer (Japan).zip</t>
    </r>
  </si>
  <si>
    <r>
      <rPr>
        <rFont val="&quot;Helvetica Neue&quot;, Helvetica, Arial, sans-serif"/>
        <color rgb="FF1155CC"/>
        <sz val="11.0"/>
        <u/>
      </rPr>
      <t>Power Pad Test (World) (v0.1) (Proto) (Test Program) (Aftermarket) (Unl).zip</t>
    </r>
  </si>
  <si>
    <r>
      <rPr>
        <rFont val="&quot;Helvetica Neue&quot;, Helvetica, Arial, sans-serif"/>
        <color rgb="FF1155CC"/>
        <sz val="11.0"/>
        <u/>
      </rPr>
      <t>Power Punch II (USA).zip</t>
    </r>
  </si>
  <si>
    <r>
      <rPr>
        <rFont val="&quot;Helvetica Neue&quot;, Helvetica, Arial, sans-serif"/>
        <color rgb="FF1155CC"/>
        <sz val="11.0"/>
        <u/>
      </rPr>
      <t>Power Rangers (Asia) (En) (Pirate).zip</t>
    </r>
  </si>
  <si>
    <r>
      <rPr>
        <rFont val="&quot;Helvetica Neue&quot;, Helvetica, Arial, sans-serif"/>
        <color rgb="FF1155CC"/>
        <sz val="11.0"/>
        <u/>
      </rPr>
      <t>Power Rangers 2 (Asia) (Ja) (Pirate).zip</t>
    </r>
  </si>
  <si>
    <r>
      <rPr>
        <rFont val="&quot;Helvetica Neue&quot;, Helvetica, Arial, sans-serif"/>
        <color rgb="FF1155CC"/>
        <sz val="11.0"/>
        <u/>
      </rPr>
      <t>Power Soccer (Japan).zip</t>
    </r>
  </si>
  <si>
    <r>
      <rPr>
        <rFont val="&quot;Helvetica Neue&quot;, Helvetica, Arial, sans-serif"/>
        <color rgb="FF1155CC"/>
        <sz val="11.0"/>
        <u/>
      </rPr>
      <t>Powerful 255-in-1 (Asia) (En) (Pirate).zip</t>
    </r>
  </si>
  <si>
    <r>
      <rPr>
        <rFont val="&quot;Helvetica Neue&quot;, Helvetica, Arial, sans-serif"/>
        <color rgb="FF1155CC"/>
        <sz val="11.0"/>
        <u/>
      </rPr>
      <t>Predator (Australia).zip</t>
    </r>
  </si>
  <si>
    <r>
      <rPr>
        <rFont val="&quot;Helvetica Neue&quot;, Helvetica, Arial, sans-serif"/>
        <color rgb="FF1155CC"/>
        <sz val="11.0"/>
        <u/>
      </rPr>
      <t>Predator (Brazil) (En) (Unl).zip</t>
    </r>
  </si>
  <si>
    <r>
      <rPr>
        <rFont val="&quot;Helvetica Neue&quot;, Helvetica, Arial, sans-serif"/>
        <color rgb="FF1155CC"/>
        <sz val="11.0"/>
        <u/>
      </rPr>
      <t>Predator (Japan).zip</t>
    </r>
  </si>
  <si>
    <r>
      <rPr>
        <rFont val="&quot;Helvetica Neue&quot;, Helvetica, Arial, sans-serif"/>
        <color rgb="FF1155CC"/>
        <sz val="11.0"/>
        <u/>
      </rPr>
      <t>Predator (USA).zip</t>
    </r>
  </si>
  <si>
    <r>
      <rPr>
        <rFont val="&quot;Helvetica Neue&quot;, Helvetica, Arial, sans-serif"/>
        <color rgb="FF1155CC"/>
        <sz val="11.0"/>
        <u/>
      </rPr>
      <t>President no Sentaku (Japan).zip</t>
    </r>
  </si>
  <si>
    <r>
      <rPr>
        <rFont val="&quot;Helvetica Neue&quot;, Helvetica, Arial, sans-serif"/>
        <color rgb="FF1155CC"/>
        <sz val="11.0"/>
        <u/>
      </rPr>
      <t>Press Start Again (World) (V4.0.11) (Proto) (Aftermarket) (Unl).zip</t>
    </r>
  </si>
  <si>
    <r>
      <rPr>
        <rFont val="&quot;Helvetica Neue&quot;, Helvetica, Arial, sans-serif"/>
        <color rgb="FF1155CC"/>
        <sz val="11.0"/>
        <u/>
      </rPr>
      <t>Press Start Game (World) (Proto) (Aftermarket) (Unl).zip</t>
    </r>
  </si>
  <si>
    <r>
      <rPr>
        <rFont val="&quot;Helvetica Neue&quot;, Helvetica, Arial, sans-serif"/>
        <color rgb="FF1155CC"/>
        <sz val="11.0"/>
        <u/>
      </rPr>
      <t>Pressing Buttons (World) (Program) (Aftermarket) (Unl).zip</t>
    </r>
  </si>
  <si>
    <r>
      <rPr>
        <rFont val="&quot;Helvetica Neue&quot;, Helvetica, Arial, sans-serif"/>
        <color rgb="FF1155CC"/>
        <sz val="11.0"/>
        <u/>
      </rPr>
      <t>Primitive II (World) (Aftermarket) (Pirate).zip</t>
    </r>
  </si>
  <si>
    <r>
      <rPr>
        <rFont val="&quot;Helvetica Neue&quot;, Helvetica, Arial, sans-serif"/>
        <color rgb="FF1155CC"/>
        <sz val="11.0"/>
        <u/>
      </rPr>
      <t>Prince Persii (Russia) (Pirate).zip</t>
    </r>
  </si>
  <si>
    <r>
      <rPr>
        <rFont val="&quot;Helvetica Neue&quot;, Helvetica, Arial, sans-serif"/>
        <color rgb="FF1155CC"/>
        <sz val="11.0"/>
        <u/>
      </rPr>
      <t>Prince of Persia (Europe).zip</t>
    </r>
  </si>
  <si>
    <r>
      <rPr>
        <rFont val="&quot;Helvetica Neue&quot;, Helvetica, Arial, sans-serif"/>
        <color rgb="FF1155CC"/>
        <sz val="11.0"/>
        <u/>
      </rPr>
      <t>Prince of Persia (France).zip</t>
    </r>
  </si>
  <si>
    <r>
      <rPr>
        <rFont val="&quot;Helvetica Neue&quot;, Helvetica, Arial, sans-serif"/>
        <color rgb="FF1155CC"/>
        <sz val="11.0"/>
        <u/>
      </rPr>
      <t>Prince of Persia (Germany).zip</t>
    </r>
  </si>
  <si>
    <r>
      <rPr>
        <rFont val="&quot;Helvetica Neue&quot;, Helvetica, Arial, sans-serif"/>
        <color rgb="FF1155CC"/>
        <sz val="11.0"/>
        <u/>
      </rPr>
      <t>Prince of Persia (Russia) (Electronica) (Pirate).zip</t>
    </r>
  </si>
  <si>
    <r>
      <rPr>
        <rFont val="&quot;Helvetica Neue&quot;, Helvetica, Arial, sans-serif"/>
        <color rgb="FF1155CC"/>
        <sz val="11.0"/>
        <u/>
      </rPr>
      <t>Prince of Persia (Russia) (Snake) (Pirate).zip</t>
    </r>
  </si>
  <si>
    <r>
      <rPr>
        <rFont val="&quot;Helvetica Neue&quot;, Helvetica, Arial, sans-serif"/>
        <color rgb="FF1155CC"/>
        <sz val="11.0"/>
        <u/>
      </rPr>
      <t>Prince of Persia (Spain).zip</t>
    </r>
  </si>
  <si>
    <r>
      <rPr>
        <rFont val="&quot;Helvetica Neue&quot;, Helvetica, Arial, sans-serif"/>
        <color rgb="FF1155CC"/>
        <sz val="11.0"/>
        <u/>
      </rPr>
      <t>Prince of Persia (USA).zip</t>
    </r>
  </si>
  <si>
    <r>
      <rPr>
        <rFont val="&quot;Helvetica Neue&quot;, Helvetica, Arial, sans-serif"/>
        <color rgb="FF1155CC"/>
        <sz val="11.0"/>
        <u/>
      </rPr>
      <t>Princess Tomato in the Salad Kingdom (USA) (Beta).zip</t>
    </r>
  </si>
  <si>
    <r>
      <rPr>
        <rFont val="&quot;Helvetica Neue&quot;, Helvetica, Arial, sans-serif"/>
        <color rgb="FF1155CC"/>
        <sz val="11.0"/>
        <u/>
      </rPr>
      <t>Princess Tomato in the Salad Kingdom (USA) (Virtual Console).zip</t>
    </r>
  </si>
  <si>
    <r>
      <rPr>
        <rFont val="&quot;Helvetica Neue&quot;, Helvetica, Arial, sans-serif"/>
        <color rgb="FF1155CC"/>
        <sz val="11.0"/>
        <u/>
      </rPr>
      <t>Princess Tomato in the Salad Kingdom (USA).zip</t>
    </r>
  </si>
  <si>
    <r>
      <rPr>
        <rFont val="&quot;Helvetica Neue&quot;, Helvetica, Arial, sans-serif"/>
        <color rgb="FF1155CC"/>
        <sz val="11.0"/>
        <u/>
      </rPr>
      <t>Pro Action Replay (Europe) (Unl).zip</t>
    </r>
  </si>
  <si>
    <r>
      <rPr>
        <rFont val="&quot;Helvetica Neue&quot;, Helvetica, Arial, sans-serif"/>
        <color rgb="FF1155CC"/>
        <sz val="11.0"/>
        <u/>
      </rPr>
      <t>Pro Action Replay (Europe) (v1.1) (Unl).zip</t>
    </r>
  </si>
  <si>
    <r>
      <rPr>
        <rFont val="&quot;Helvetica Neue&quot;, Helvetica, Arial, sans-serif"/>
        <color rgb="FF1155CC"/>
        <sz val="11.0"/>
        <u/>
      </rPr>
      <t>Pro Action Replay (Europe) (v1.2) (Cart Present) (Unl) [b].zip</t>
    </r>
  </si>
  <si>
    <r>
      <rPr>
        <rFont val="&quot;Helvetica Neue&quot;, Helvetica, Arial, sans-serif"/>
        <color rgb="FF1155CC"/>
        <sz val="11.0"/>
        <u/>
      </rPr>
      <t>Pro Action Replay (Europe) (v1.2) (No Cart Present) (Unl) [b].zip</t>
    </r>
  </si>
  <si>
    <r>
      <rPr>
        <rFont val="&quot;Helvetica Neue&quot;, Helvetica, Arial, sans-serif"/>
        <color rgb="FF1155CC"/>
        <sz val="11.0"/>
        <u/>
      </rPr>
      <t>Pro Sport Hockey (USA).zip</t>
    </r>
  </si>
  <si>
    <r>
      <rPr>
        <rFont val="&quot;Helvetica Neue&quot;, Helvetica, Arial, sans-serif"/>
        <color rgb="FF1155CC"/>
        <sz val="11.0"/>
        <u/>
      </rPr>
      <t>Pro Wres (Asia) (En) (Whirlwind Manu) (LE05) (Pirate).zip</t>
    </r>
  </si>
  <si>
    <r>
      <rPr>
        <rFont val="&quot;Helvetica Neue&quot;, Helvetica, Arial, sans-serif"/>
        <color rgb="FF1155CC"/>
        <sz val="11.0"/>
        <u/>
      </rPr>
      <t>Pro Wres (Japan) (FamicomBox).zip</t>
    </r>
  </si>
  <si>
    <r>
      <rPr>
        <rFont val="&quot;Helvetica Neue&quot;, Helvetica, Arial, sans-serif"/>
        <color rgb="FF1155CC"/>
        <sz val="11.0"/>
        <u/>
      </rPr>
      <t>Pro Wrestling (Europe).zip</t>
    </r>
  </si>
  <si>
    <r>
      <rPr>
        <rFont val="&quot;Helvetica Neue&quot;, Helvetica, Arial, sans-serif"/>
        <color rgb="FF1155CC"/>
        <sz val="11.0"/>
        <u/>
      </rPr>
      <t>Pro Wrestling (USA) (Rev 1).zip</t>
    </r>
  </si>
  <si>
    <r>
      <rPr>
        <rFont val="&quot;Helvetica Neue&quot;, Helvetica, Arial, sans-serif"/>
        <color rgb="FF1155CC"/>
        <sz val="11.0"/>
        <u/>
      </rPr>
      <t>Pro Wrestling (USA).zip</t>
    </r>
  </si>
  <si>
    <r>
      <rPr>
        <rFont val="&quot;Helvetica Neue&quot;, Helvetica, Arial, sans-serif"/>
        <color rgb="FF1155CC"/>
        <sz val="11.0"/>
        <u/>
      </rPr>
      <t>Pro Yakyuu - Family Stadium '87 (Japan).zip</t>
    </r>
  </si>
  <si>
    <r>
      <rPr>
        <rFont val="&quot;Helvetica Neue&quot;, Helvetica, Arial, sans-serif"/>
        <color rgb="FF1155CC"/>
        <sz val="11.0"/>
        <u/>
      </rPr>
      <t>Pro Yakyuu - Family Stadium '88 (Japan).zip</t>
    </r>
  </si>
  <si>
    <r>
      <rPr>
        <rFont val="&quot;Helvetica Neue&quot;, Helvetica, Arial, sans-serif"/>
        <color rgb="FF1155CC"/>
        <sz val="11.0"/>
        <u/>
      </rPr>
      <t>Pro Yakyuu - Family Stadium (Japan).zip</t>
    </r>
  </si>
  <si>
    <r>
      <rPr>
        <rFont val="&quot;Helvetica Neue&quot;, Helvetica, Arial, sans-serif"/>
        <color rgb="FF1155CC"/>
        <sz val="11.0"/>
        <u/>
      </rPr>
      <t>Pro Yakyuu Satsujin Jiken! (Japan).zip</t>
    </r>
  </si>
  <si>
    <r>
      <rPr>
        <rFont val="&quot;Helvetica Neue&quot;, Helvetica, Arial, sans-serif"/>
        <color rgb="FF1155CC"/>
        <sz val="11.0"/>
        <u/>
      </rPr>
      <t>Probotector (Europe).zip</t>
    </r>
  </si>
  <si>
    <r>
      <rPr>
        <rFont val="&quot;Helvetica Neue&quot;, Helvetica, Arial, sans-serif"/>
        <color rgb="FF1155CC"/>
        <sz val="11.0"/>
        <u/>
      </rPr>
      <t>Probotector II - Return of the Evil Forces (Europe).zip</t>
    </r>
  </si>
  <si>
    <r>
      <rPr>
        <rFont val="&quot;Helvetica Neue&quot;, Helvetica, Arial, sans-serif"/>
        <color rgb="FF1155CC"/>
        <sz val="11.0"/>
        <u/>
      </rPr>
      <t>Probotector II - Return of the Evil Forces (World) (Contra Anniversary Collection).zip</t>
    </r>
  </si>
  <si>
    <r>
      <rPr>
        <rFont val="&quot;Helvetica Neue&quot;, Helvetica, Arial, sans-serif"/>
        <color rgb="FF1155CC"/>
        <sz val="11.0"/>
        <u/>
      </rPr>
      <t>Project Blue (World) (Beta) (Aftermarket) (Unl).zip</t>
    </r>
  </si>
  <si>
    <r>
      <rPr>
        <rFont val="&quot;Helvetica Neue&quot;, Helvetica, Arial, sans-serif"/>
        <color rgb="FF1155CC"/>
        <sz val="11.0"/>
        <u/>
      </rPr>
      <t>Project Blue (World) (Demo) (2017-12-03) (NESDev 2017) (Aftermarket) (Unl).zip</t>
    </r>
  </si>
  <si>
    <r>
      <rPr>
        <rFont val="&quot;Helvetica Neue&quot;, Helvetica, Arial, sans-serif"/>
        <color rgb="FF1155CC"/>
        <sz val="11.0"/>
        <u/>
      </rPr>
      <t>Project Blue (World) (Demo) (2018-05-01) (NESDev 2017) (Aftermarket) (Unl).zip</t>
    </r>
  </si>
  <si>
    <r>
      <rPr>
        <rFont val="&quot;Helvetica Neue&quot;, Helvetica, Arial, sans-serif"/>
        <color rgb="FF1155CC"/>
        <sz val="11.0"/>
        <u/>
      </rPr>
      <t>Project Blue (World) (Demo) (2019-10-22) (Kickstarter) (Aftermarket) (Unl).zip</t>
    </r>
  </si>
  <si>
    <r>
      <rPr>
        <rFont val="&quot;Helvetica Neue&quot;, Helvetica, Arial, sans-serif"/>
        <color rgb="FF1155CC"/>
        <sz val="11.0"/>
        <u/>
      </rPr>
      <t>Project Blue (World) (Demo) (2019-xx-xx) (Recalbox) (Aftermarket) (Unl).zip</t>
    </r>
  </si>
  <si>
    <r>
      <rPr>
        <rFont val="&quot;Helvetica Neue&quot;, Helvetica, Arial, sans-serif"/>
        <color rgb="FF1155CC"/>
        <sz val="11.0"/>
        <u/>
      </rPr>
      <t>Project Cat (World) (Ru) (Demo 1) (Aftermarket) (Unl).zip</t>
    </r>
  </si>
  <si>
    <r>
      <rPr>
        <rFont val="&quot;Helvetica Neue&quot;, Helvetica, Arial, sans-serif"/>
        <color rgb="FF1155CC"/>
        <sz val="11.0"/>
        <u/>
      </rPr>
      <t>Project Cat (World) (Ru) (Demo 2) (Aftermarket) (Unl).zip</t>
    </r>
  </si>
  <si>
    <r>
      <rPr>
        <rFont val="&quot;Helvetica Neue&quot;, Helvetica, Arial, sans-serif"/>
        <color rgb="FF1155CC"/>
        <sz val="11.0"/>
        <u/>
      </rPr>
      <t>Project Cat (World) (Ru) (Demo 3) (Aftermarket) (Unl).zip</t>
    </r>
  </si>
  <si>
    <r>
      <rPr>
        <rFont val="&quot;Helvetica Neue&quot;, Helvetica, Arial, sans-serif"/>
        <color rgb="FF1155CC"/>
        <sz val="11.0"/>
        <u/>
      </rPr>
      <t>Project Cat (World) (Ru) (Demo 4) (Aftermarket) (Unl).zip</t>
    </r>
  </si>
  <si>
    <r>
      <rPr>
        <rFont val="&quot;Helvetica Neue&quot;, Helvetica, Arial, sans-serif"/>
        <color rgb="FF1155CC"/>
        <sz val="11.0"/>
        <u/>
      </rPr>
      <t>Project DART (World) (Aftermarket) (Unl).zip</t>
    </r>
  </si>
  <si>
    <r>
      <rPr>
        <rFont val="&quot;Helvetica Neue&quot;, Helvetica, Arial, sans-serif"/>
        <color rgb="FF1155CC"/>
        <sz val="11.0"/>
        <u/>
      </rPr>
      <t>Project Kunoichi (World) (v0.1) (Proto) (Byte-Off 2019) (Aftermarket) (Unl).zip</t>
    </r>
  </si>
  <si>
    <r>
      <rPr>
        <rFont val="&quot;Helvetica Neue&quot;, Helvetica, Arial, sans-serif"/>
        <color rgb="FF1155CC"/>
        <sz val="11.0"/>
        <u/>
      </rPr>
      <t>Project PAL (World) (NTSC) (Aftermarket) (Unl).zip</t>
    </r>
  </si>
  <si>
    <r>
      <rPr>
        <rFont val="&quot;Helvetica Neue&quot;, Helvetica, Arial, sans-serif"/>
        <color rgb="FF1155CC"/>
        <sz val="11.0"/>
        <u/>
      </rPr>
      <t>Project PAL (World) (PAL) (Aftermarket) (Unl).zip</t>
    </r>
  </si>
  <si>
    <r>
      <rPr>
        <rFont val="&quot;Helvetica Neue&quot;, Helvetica, Arial, sans-serif"/>
        <color rgb="FF1155CC"/>
        <sz val="11.0"/>
        <u/>
      </rPr>
      <t>Project Q (Japan).zip</t>
    </r>
  </si>
  <si>
    <r>
      <rPr>
        <rFont val="&quot;Helvetica Neue&quot;, Helvetica, Arial, sans-serif"/>
        <color rgb="FF1155CC"/>
        <sz val="11.0"/>
        <u/>
      </rPr>
      <t>Project S.K.I.F.F. (World) (Demo) (2023-01-27) (Aftermarket) (Unl).zip</t>
    </r>
  </si>
  <si>
    <r>
      <rPr>
        <rFont val="&quot;Helvetica Neue&quot;, Helvetica, Arial, sans-serif"/>
        <color rgb="FF1155CC"/>
        <sz val="11.0"/>
        <u/>
      </rPr>
      <t>Project S.K.I.F.F. (World) (Demo) (2023-10-28T140920) (Aftermarket) (Unl).zip</t>
    </r>
  </si>
  <si>
    <r>
      <rPr>
        <rFont val="&quot;Helvetica Neue&quot;, Helvetica, Arial, sans-serif"/>
        <color rgb="FF1155CC"/>
        <sz val="11.0"/>
        <u/>
      </rPr>
      <t>Project S.K.I.F.F. (World) (Demo) (2023-10-28T141525) (Aftermarket) (Unl).zip</t>
    </r>
  </si>
  <si>
    <r>
      <rPr>
        <rFont val="&quot;Helvetica Neue&quot;, Helvetica, Arial, sans-serif"/>
        <color rgb="FF1155CC"/>
        <sz val="11.0"/>
        <u/>
      </rPr>
      <t>Proximity Shift (World) (NESDev 2023) (Aftermarket) (Unl).zip</t>
    </r>
  </si>
  <si>
    <r>
      <rPr>
        <rFont val="&quot;Helvetica Neue&quot;, Helvetica, Arial, sans-serif"/>
        <color rgb="FF1155CC"/>
        <sz val="11.0"/>
        <u/>
      </rPr>
      <t>Prying Eye, The (World) (Demo) (Byte-Off 2020) (Aftermarket) (Unl).zip</t>
    </r>
  </si>
  <si>
    <r>
      <rPr>
        <rFont val="&quot;Helvetica Neue&quot;, Helvetica, Arial, sans-serif"/>
        <color rgb="FF1155CC"/>
        <sz val="11.0"/>
        <u/>
      </rPr>
      <t>Pulsar (World) (v1.00) (Music Program) (Aftermarket) (Unl).zip</t>
    </r>
  </si>
  <si>
    <r>
      <rPr>
        <rFont val="&quot;Helvetica Neue&quot;, Helvetica, Arial, sans-serif"/>
        <color rgb="FF1155CC"/>
        <sz val="11.0"/>
        <u/>
      </rPr>
      <t>Pulsar (World) (v1.01) (Music Program) (Aftermarket) (Unl).zip</t>
    </r>
  </si>
  <si>
    <r>
      <rPr>
        <rFont val="&quot;Helvetica Neue&quot;, Helvetica, Arial, sans-serif"/>
        <color rgb="FF1155CC"/>
        <sz val="11.0"/>
        <u/>
      </rPr>
      <t>Pulsar (World) (v1.02) (Music Program) (Aftermarket) (Unl).zip</t>
    </r>
  </si>
  <si>
    <r>
      <rPr>
        <rFont val="&quot;Helvetica Neue&quot;, Helvetica, Arial, sans-serif"/>
        <color rgb="FF1155CC"/>
        <sz val="11.0"/>
        <u/>
      </rPr>
      <t>Pulsar (World) (v1.04) (NTSC) (Music Program) (Aftermarket) (Unl).zip</t>
    </r>
  </si>
  <si>
    <r>
      <rPr>
        <rFont val="&quot;Helvetica Neue&quot;, Helvetica, Arial, sans-serif"/>
        <color rgb="FF1155CC"/>
        <sz val="11.0"/>
        <u/>
      </rPr>
      <t>Pulsar (World) (v1.04) (PAL) (Music Program) (Aftermarket) (Unl).zip</t>
    </r>
  </si>
  <si>
    <r>
      <rPr>
        <rFont val="&quot;Helvetica Neue&quot;, Helvetica, Arial, sans-serif"/>
        <color rgb="FF1155CC"/>
        <sz val="11.0"/>
        <u/>
      </rPr>
      <t>Pulsewave Invitation (2007, November) (World) (Aftermarket) (Unl).zip</t>
    </r>
  </si>
  <si>
    <r>
      <rPr>
        <rFont val="&quot;Helvetica Neue&quot;, Helvetica, Arial, sans-serif"/>
        <color rgb="FF1155CC"/>
        <sz val="11.0"/>
        <u/>
      </rPr>
      <t>Pulveration (Asia) (En) (Aftermarket) (Pirate).zip</t>
    </r>
  </si>
  <si>
    <r>
      <rPr>
        <rFont val="&quot;Helvetica Neue&quot;, Helvetica, Arial, sans-serif"/>
        <color rgb="FF1155CC"/>
        <sz val="11.0"/>
        <u/>
      </rPr>
      <t>Punch-Out!! (Europe) (Virtual Console).zip</t>
    </r>
  </si>
  <si>
    <r>
      <rPr>
        <rFont val="&quot;Helvetica Neue&quot;, Helvetica, Arial, sans-serif"/>
        <color rgb="FF1155CC"/>
        <sz val="11.0"/>
        <u/>
      </rPr>
      <t>Punch-Out!! (Europe).zip</t>
    </r>
  </si>
  <si>
    <r>
      <rPr>
        <rFont val="&quot;Helvetica Neue&quot;, Helvetica, Arial, sans-serif"/>
        <color rgb="FF1155CC"/>
        <sz val="11.0"/>
        <u/>
      </rPr>
      <t>Punch-Out!! (Japan) (En) (FamicomBox).zip</t>
    </r>
  </si>
  <si>
    <r>
      <rPr>
        <rFont val="&quot;Helvetica Neue&quot;, Helvetica, Arial, sans-serif"/>
        <color rgb="FF1155CC"/>
        <sz val="11.0"/>
        <u/>
      </rPr>
      <t>Punch-Out!! (Japan) (En) (Shouhin Golf Tournament US Course).zip</t>
    </r>
  </si>
  <si>
    <r>
      <rPr>
        <rFont val="&quot;Helvetica Neue&quot;, Helvetica, Arial, sans-serif"/>
        <color rgb="FF1155CC"/>
        <sz val="11.0"/>
        <u/>
      </rPr>
      <t>Punch-Out!! (Japan, USA) (En) (Virtual Console).zip</t>
    </r>
  </si>
  <si>
    <r>
      <rPr>
        <rFont val="&quot;Helvetica Neue&quot;, Helvetica, Arial, sans-serif"/>
        <color rgb="FF1155CC"/>
        <sz val="11.0"/>
        <u/>
      </rPr>
      <t>Punch-Out!! (USA).zip</t>
    </r>
  </si>
  <si>
    <r>
      <rPr>
        <rFont val="&quot;Helvetica Neue&quot;, Helvetica, Arial, sans-serif"/>
        <color rgb="FF1155CC"/>
        <sz val="11.0"/>
        <u/>
      </rPr>
      <t>Punisher, The (Asia) (En) (Pirate).zip</t>
    </r>
  </si>
  <si>
    <r>
      <rPr>
        <rFont val="&quot;Helvetica Neue&quot;, Helvetica, Arial, sans-serif"/>
        <color rgb="FF1155CC"/>
        <sz val="11.0"/>
        <u/>
      </rPr>
      <t>Punisher, The (USA).zip</t>
    </r>
  </si>
  <si>
    <r>
      <rPr>
        <rFont val="&quot;Helvetica Neue&quot;, Helvetica, Arial, sans-serif"/>
        <color rgb="FF1155CC"/>
        <sz val="11.0"/>
        <u/>
      </rPr>
      <t>Purple Cape Man - Vigilante Ninja (World) (v2.0) (Aftermarket) (Unl).zip</t>
    </r>
  </si>
  <si>
    <r>
      <rPr>
        <rFont val="&quot;Helvetica Neue&quot;, Helvetica, Arial, sans-serif"/>
        <color rgb="FF1155CC"/>
        <sz val="11.0"/>
        <u/>
      </rPr>
      <t>Purple Cape Man - Vigilante Ninja (World) (v4.0) (Aftermarket) (Unl).zip</t>
    </r>
  </si>
  <si>
    <r>
      <rPr>
        <rFont val="&quot;Helvetica Neue&quot;, Helvetica, Arial, sans-serif"/>
        <color rgb="FF1155CC"/>
        <sz val="11.0"/>
        <u/>
      </rPr>
      <t>Puss 'n Boots - Pero's Great Adventure (USA).zip</t>
    </r>
  </si>
  <si>
    <r>
      <rPr>
        <rFont val="&quot;Helvetica Neue&quot;, Helvetica, Arial, sans-serif"/>
        <color rgb="FF1155CC"/>
        <sz val="11.0"/>
        <u/>
      </rPr>
      <t>Puteshestvie po Europe (Russia) (Unl).zip</t>
    </r>
  </si>
  <si>
    <r>
      <rPr>
        <rFont val="&quot;Helvetica Neue&quot;, Helvetica, Arial, sans-serif"/>
        <color rgb="FF1155CC"/>
        <sz val="11.0"/>
        <u/>
      </rPr>
      <t>Putt Putt (World) (Demo) (Aftermarket) (Unl).zip</t>
    </r>
  </si>
  <si>
    <r>
      <rPr>
        <rFont val="&quot;Helvetica Neue&quot;, Helvetica, Arial, sans-serif"/>
        <color rgb="FF1155CC"/>
        <sz val="11.0"/>
        <u/>
      </rPr>
      <t>Puyo Puyo (Japan).zip</t>
    </r>
  </si>
  <si>
    <r>
      <rPr>
        <rFont val="&quot;Helvetica Neue&quot;, Helvetica, Arial, sans-serif"/>
        <color rgb="FF1155CC"/>
        <sz val="11.0"/>
        <u/>
      </rPr>
      <t>Puzslot (Japan).zip</t>
    </r>
  </si>
  <si>
    <r>
      <rPr>
        <rFont val="&quot;Helvetica Neue&quot;, Helvetica, Arial, sans-serif"/>
        <color rgb="FF1155CC"/>
        <sz val="11.0"/>
        <u/>
      </rPr>
      <t>Puzzle (Asia) (En) (Idea-Tek) (Unl).zip</t>
    </r>
  </si>
  <si>
    <r>
      <rPr>
        <rFont val="&quot;Helvetica Neue&quot;, Helvetica, Arial, sans-serif"/>
        <color rgb="FF1155CC"/>
        <sz val="11.0"/>
        <u/>
      </rPr>
      <t>Puzzle (Spain) (En) (Idea-Tek) (Unl).zip</t>
    </r>
  </si>
  <si>
    <r>
      <rPr>
        <rFont val="&quot;Helvetica Neue&quot;, Helvetica, Arial, sans-serif"/>
        <color rgb="FF1155CC"/>
        <sz val="11.0"/>
        <u/>
      </rPr>
      <t>Puzzle (USA) (Idea-Tek) (Unl).zip</t>
    </r>
  </si>
  <si>
    <r>
      <rPr>
        <rFont val="&quot;Helvetica Neue&quot;, Helvetica, Arial, sans-serif"/>
        <color rgb="FF1155CC"/>
        <sz val="11.0"/>
        <u/>
      </rPr>
      <t>Puzzle (USA) (Proto) (Unl) [b].zip</t>
    </r>
  </si>
  <si>
    <r>
      <rPr>
        <rFont val="&quot;Helvetica Neue&quot;, Helvetica, Arial, sans-serif"/>
        <color rgb="FF1155CC"/>
        <sz val="11.0"/>
        <u/>
      </rPr>
      <t>Puzznic (Europe).zip</t>
    </r>
  </si>
  <si>
    <r>
      <rPr>
        <rFont val="&quot;Helvetica Neue&quot;, Helvetica, Arial, sans-serif"/>
        <color rgb="FF1155CC"/>
        <sz val="11.0"/>
        <u/>
      </rPr>
      <t>Puzznic (Japan).zip</t>
    </r>
  </si>
  <si>
    <r>
      <rPr>
        <rFont val="&quot;Helvetica Neue&quot;, Helvetica, Arial, sans-serif"/>
        <color rgb="FF1155CC"/>
        <sz val="11.0"/>
        <u/>
      </rPr>
      <t>Puzznic (USA).zip</t>
    </r>
  </si>
  <si>
    <r>
      <rPr>
        <rFont val="&quot;Helvetica Neue&quot;, Helvetica, Arial, sans-serif"/>
        <color rgb="FF1155CC"/>
        <sz val="11.0"/>
        <u/>
      </rPr>
      <t>Pwn Adventure Z (World) (Aftermarket) (Unl).zip</t>
    </r>
  </si>
  <si>
    <r>
      <rPr>
        <rFont val="&quot;Helvetica Neue&quot;, Helvetica, Arial, sans-serif"/>
        <color rgb="FF1155CC"/>
        <sz val="11.0"/>
        <u/>
      </rPr>
      <t>Pwn Adventure Z (World) (CSAW CTF 2015) (Aftermarket) (Unl).zip</t>
    </r>
  </si>
  <si>
    <r>
      <rPr>
        <rFont val="&quot;Helvetica Neue&quot;, Helvetica, Arial, sans-serif"/>
        <color rgb="FF1155CC"/>
        <sz val="11.0"/>
        <u/>
      </rPr>
      <t>Pye the Pyper (World) (NESDev 2023) (Aftermarket) (Unl).zip</t>
    </r>
  </si>
  <si>
    <r>
      <rPr>
        <rFont val="&quot;Helvetica Neue&quot;, Helvetica, Arial, sans-serif"/>
        <color rgb="FF1155CC"/>
        <sz val="11.0"/>
        <u/>
      </rPr>
      <t>Pyokotan no Daimeiro (Japan).zip</t>
    </r>
  </si>
  <si>
    <r>
      <rPr>
        <rFont val="&quot;Helvetica Neue&quot;, Helvetica, Arial, sans-serif"/>
        <color rgb="FF1155CC"/>
        <sz val="11.0"/>
        <u/>
      </rPr>
      <t>Pyramid (USA) (NINA-03) (Unl).zip</t>
    </r>
  </si>
  <si>
    <r>
      <rPr>
        <rFont val="&quot;Helvetica Neue&quot;, Helvetica, Arial, sans-serif"/>
        <color rgb="FF1155CC"/>
        <sz val="11.0"/>
        <u/>
      </rPr>
      <t>Pyramid (USA) (NINA-06) (Unl).zip</t>
    </r>
  </si>
  <si>
    <r>
      <rPr>
        <rFont val="&quot;Helvetica Neue&quot;, Helvetica, Arial, sans-serif"/>
        <color rgb="FF1155CC"/>
        <sz val="11.0"/>
        <u/>
      </rPr>
      <t>Pyramid - Cleopatra Kikiippatsu (Japan) (Unl).zip</t>
    </r>
  </si>
  <si>
    <r>
      <rPr>
        <rFont val="&quot;Helvetica Neue&quot;, Helvetica, Arial, sans-serif"/>
        <color rgb="FF1155CC"/>
        <sz val="11.0"/>
        <u/>
      </rPr>
      <t>Pyramid II (Asia) (En) (72 pin cart) (Unl).zip</t>
    </r>
  </si>
  <si>
    <r>
      <rPr>
        <rFont val="&quot;Helvetica Neue&quot;, Helvetica, Arial, sans-serif"/>
        <color rgb="FF1155CC"/>
        <sz val="11.0"/>
        <u/>
      </rPr>
      <t>Q-bert (USA).zip</t>
    </r>
  </si>
  <si>
    <r>
      <rPr>
        <rFont val="&quot;Helvetica Neue&quot;, Helvetica, Arial, sans-serif"/>
        <color rgb="FF1155CC"/>
        <sz val="11.0"/>
        <u/>
      </rPr>
      <t>Q Boy (Asia) (En) (Unl).zip</t>
    </r>
  </si>
  <si>
    <r>
      <rPr>
        <rFont val="&quot;Helvetica Neue&quot;, Helvetica, Arial, sans-serif"/>
        <color rgb="FF1155CC"/>
        <sz val="11.0"/>
        <u/>
      </rPr>
      <t>QIX (USA).zip</t>
    </r>
  </si>
  <si>
    <r>
      <rPr>
        <rFont val="&quot;Helvetica Neue&quot;, Helvetica, Arial, sans-serif"/>
        <color rgb="FF1155CC"/>
        <sz val="11.0"/>
        <u/>
      </rPr>
      <t>Qi Guo Dazhan (China) (Aftermarket) (Unl).zip</t>
    </r>
  </si>
  <si>
    <r>
      <rPr>
        <rFont val="&quot;Helvetica Neue&quot;, Helvetica, Arial, sans-serif"/>
        <color rgb="FF1155CC"/>
        <sz val="11.0"/>
        <u/>
      </rPr>
      <t>Qi Wang - Chinese Chess (Asia) (Micro Genius) (Unl).zip</t>
    </r>
  </si>
  <si>
    <r>
      <rPr>
        <rFont val="&quot;Helvetica Neue&quot;, Helvetica, Arial, sans-serif"/>
        <color rgb="FF1155CC"/>
        <sz val="11.0"/>
        <u/>
      </rPr>
      <t>Qi Wang - Chinese Chess (Asia) (Unknown) (Unl).zip</t>
    </r>
  </si>
  <si>
    <r>
      <rPr>
        <rFont val="&quot;Helvetica Neue&quot;, Helvetica, Arial, sans-serif"/>
        <color rgb="FF1155CC"/>
        <sz val="11.0"/>
        <u/>
      </rPr>
      <t>Qilongzhu - Dragon Ball (China) (Pirate).zip</t>
    </r>
  </si>
  <si>
    <r>
      <rPr>
        <rFont val="&quot;Helvetica Neue&quot;, Helvetica, Arial, sans-serif"/>
        <color rgb="FF1155CC"/>
        <sz val="11.0"/>
        <u/>
      </rPr>
      <t>Qilongzhu 2 - Dianguang Shihuo (China) (Aftermarket) (Pirate).zip</t>
    </r>
  </si>
  <si>
    <r>
      <rPr>
        <rFont val="&quot;Helvetica Neue&quot;, Helvetica, Arial, sans-serif"/>
        <color rgb="FF1155CC"/>
        <sz val="11.0"/>
        <u/>
      </rPr>
      <t>Qilongzhu 2 - Jizhan Freeza!! (China) (Aftermarket) (Pirate).zip</t>
    </r>
  </si>
  <si>
    <r>
      <rPr>
        <rFont val="&quot;Helvetica Neue&quot;, Helvetica, Arial, sans-serif"/>
        <color rgb="FF1155CC"/>
        <sz val="11.0"/>
        <u/>
      </rPr>
      <t>Qilongzhu 2 - Jizhan Freeza!! (China) (Coolboy) (Aftermarket) (Pirate).zip</t>
    </r>
  </si>
  <si>
    <r>
      <rPr>
        <rFont val="&quot;Helvetica Neue&quot;, Helvetica, Arial, sans-serif"/>
        <color rgb="FF1155CC"/>
        <sz val="11.0"/>
        <u/>
      </rPr>
      <t>Qilongzhu Da Maoxian - Dragon Ball (China) (Aftermarket) (Unl).zip</t>
    </r>
  </si>
  <si>
    <r>
      <rPr>
        <rFont val="&quot;Helvetica Neue&quot;, Helvetica, Arial, sans-serif"/>
        <color rgb="FF1155CC"/>
        <sz val="11.0"/>
        <u/>
      </rPr>
      <t>Qilongzhu Z Chuanshuo (China) (Pirate).zip</t>
    </r>
  </si>
  <si>
    <r>
      <rPr>
        <rFont val="&quot;Helvetica Neue&quot;, Helvetica, Arial, sans-serif"/>
        <color rgb="FF1155CC"/>
        <sz val="11.0"/>
        <u/>
      </rPr>
      <t>Qilongzhu Z Waizhuan - Saiya Ren Miejue Jihua (China) (v1.0) (Aftermarket) (Pirate).zip</t>
    </r>
  </si>
  <si>
    <r>
      <rPr>
        <rFont val="&quot;Helvetica Neue&quot;, Helvetica, Arial, sans-serif"/>
        <color rgb="FF1155CC"/>
        <sz val="11.0"/>
        <u/>
      </rPr>
      <t>Qilongzhu Z Waizhuan - Saiya Ren Miejue Jihua (China) (v1.1) (Aftermarket) (Pirate).zip</t>
    </r>
  </si>
  <si>
    <r>
      <rPr>
        <rFont val="&quot;Helvetica Neue&quot;, Helvetica, Arial, sans-serif"/>
        <color rgb="FF1155CC"/>
        <sz val="11.0"/>
        <u/>
      </rPr>
      <t>Qitian Daheng (China) (Aftermarket) (Unl).zip</t>
    </r>
  </si>
  <si>
    <r>
      <rPr>
        <rFont val="&quot;Helvetica Neue&quot;, Helvetica, Arial, sans-serif"/>
        <color rgb="FF1155CC"/>
        <sz val="11.0"/>
        <u/>
      </rPr>
      <t>Quan Ba 4 (China) (Pirate).zip</t>
    </r>
  </si>
  <si>
    <r>
      <rPr>
        <rFont val="&quot;Helvetica Neue&quot;, Helvetica, Arial, sans-serif"/>
        <color rgb="FF1155CC"/>
        <sz val="11.0"/>
        <u/>
      </rPr>
      <t>Quanhuang R-1 - Zui Qiang Gedou Wang (China) (Aftermarket) (Pirate).zip</t>
    </r>
  </si>
  <si>
    <r>
      <rPr>
        <rFont val="&quot;Helvetica Neue&quot;, Helvetica, Arial, sans-serif"/>
        <color rgb="FF1155CC"/>
        <sz val="11.0"/>
        <u/>
      </rPr>
      <t>Quanhuang R-2 - Dashe Sitianwang (China) (Aftermarket) (Pirate).zip</t>
    </r>
  </si>
  <si>
    <r>
      <rPr>
        <rFont val="&quot;Helvetica Neue&quot;, Helvetica, Arial, sans-serif"/>
        <color rgb="FF1155CC"/>
        <sz val="11.0"/>
        <u/>
      </rPr>
      <t>Quarter Back Scramble (Japan).zip</t>
    </r>
  </si>
  <si>
    <r>
      <rPr>
        <rFont val="&quot;Helvetica Neue&quot;, Helvetica, Arial, sans-serif"/>
        <color rgb="FF1155CC"/>
        <sz val="11.0"/>
        <u/>
      </rPr>
      <t>Quarter Back Scramble (USA) (Proto).zip</t>
    </r>
  </si>
  <si>
    <r>
      <rPr>
        <rFont val="&quot;Helvetica Neue&quot;, Helvetica, Arial, sans-serif"/>
        <color rgb="FF1155CC"/>
        <sz val="11.0"/>
        <u/>
      </rPr>
      <t>Quarth (Japan).zip</t>
    </r>
  </si>
  <si>
    <r>
      <rPr>
        <rFont val="&quot;Helvetica Neue&quot;, Helvetica, Arial, sans-serif"/>
        <color rgb="FF1155CC"/>
        <sz val="11.0"/>
        <u/>
      </rPr>
      <t>Quarti (World) (Aftermarket) (Unl).zip</t>
    </r>
  </si>
  <si>
    <r>
      <rPr>
        <rFont val="&quot;Helvetica Neue&quot;, Helvetica, Arial, sans-serif"/>
        <color rgb="FF1155CC"/>
        <sz val="11.0"/>
        <u/>
      </rPr>
      <t>Quattro Adventure (USA) (Unl).zip</t>
    </r>
  </si>
  <si>
    <r>
      <rPr>
        <rFont val="&quot;Helvetica Neue&quot;, Helvetica, Arial, sans-serif"/>
        <color rgb="FF1155CC"/>
        <sz val="11.0"/>
        <u/>
      </rPr>
      <t>Quattro Arcade (USA) (Unl).zip</t>
    </r>
  </si>
  <si>
    <r>
      <rPr>
        <rFont val="&quot;Helvetica Neue&quot;, Helvetica, Arial, sans-serif"/>
        <color rgb="FF1155CC"/>
        <sz val="11.0"/>
        <u/>
      </rPr>
      <t>Quattro Sports (USA) (Unl).zip</t>
    </r>
  </si>
  <si>
    <r>
      <rPr>
        <rFont val="&quot;Helvetica Neue&quot;, Helvetica, Arial, sans-serif"/>
        <color rgb="FF1155CC"/>
        <sz val="11.0"/>
        <u/>
      </rPr>
      <t>Queen Bee V (Asia) (En) (Pirate).zip</t>
    </r>
  </si>
  <si>
    <r>
      <rPr>
        <rFont val="&quot;Helvetica Neue&quot;, Helvetica, Arial, sans-serif"/>
        <color rgb="FF1155CC"/>
        <sz val="11.0"/>
        <u/>
      </rPr>
      <t>Quest-IONS (World) (Proto) (Aftermarket) (Unl).zip</t>
    </r>
  </si>
  <si>
    <r>
      <rPr>
        <rFont val="&quot;Helvetica Neue&quot;, Helvetica, Arial, sans-serif"/>
        <color rgb="FF1155CC"/>
        <sz val="11.0"/>
        <u/>
      </rPr>
      <t>Quinty (Japan) (Namcot Collection).zip</t>
    </r>
  </si>
  <si>
    <r>
      <rPr>
        <rFont val="&quot;Helvetica Neue&quot;, Helvetica, Arial, sans-serif"/>
        <color rgb="FF1155CC"/>
        <sz val="11.0"/>
        <u/>
      </rPr>
      <t>Quinty (Japan).zip</t>
    </r>
  </si>
  <si>
    <r>
      <rPr>
        <rFont val="&quot;Helvetica Neue&quot;, Helvetica, Arial, sans-serif"/>
        <color rgb="FF1155CC"/>
        <sz val="11.0"/>
        <u/>
      </rPr>
      <t>R.B.I. Baseball (USA) (Unl).zip</t>
    </r>
  </si>
  <si>
    <r>
      <rPr>
        <rFont val="&quot;Helvetica Neue&quot;, Helvetica, Arial, sans-serif"/>
        <color rgb="FF1155CC"/>
        <sz val="11.0"/>
        <u/>
      </rPr>
      <t>R.B.I. Baseball (USA).zip</t>
    </r>
  </si>
  <si>
    <r>
      <rPr>
        <rFont val="&quot;Helvetica Neue&quot;, Helvetica, Arial, sans-serif"/>
        <color rgb="FF1155CC"/>
        <sz val="11.0"/>
        <u/>
      </rPr>
      <t>R.B.I. Baseball 2 (USA) (Beta) (1990-03-07) (Unl).zip</t>
    </r>
  </si>
  <si>
    <r>
      <rPr>
        <rFont val="&quot;Helvetica Neue&quot;, Helvetica, Arial, sans-serif"/>
        <color rgb="FF1155CC"/>
        <sz val="11.0"/>
        <u/>
      </rPr>
      <t>R.B.I. Baseball 2 (USA) (Unl).zip</t>
    </r>
  </si>
  <si>
    <r>
      <rPr>
        <rFont val="&quot;Helvetica Neue&quot;, Helvetica, Arial, sans-serif"/>
        <color rgb="FF1155CC"/>
        <sz val="11.0"/>
        <u/>
      </rPr>
      <t>R.B.I. Baseball 3 (USA) (Unl).zip</t>
    </r>
  </si>
  <si>
    <r>
      <rPr>
        <rFont val="&quot;Helvetica Neue&quot;, Helvetica, Arial, sans-serif"/>
        <color rgb="FF1155CC"/>
        <sz val="11.0"/>
        <u/>
      </rPr>
      <t>R.C. Pro-Am (Europe) (Rev 1).zip</t>
    </r>
  </si>
  <si>
    <r>
      <rPr>
        <rFont val="&quot;Helvetica Neue&quot;, Helvetica, Arial, sans-serif"/>
        <color rgb="FF1155CC"/>
        <sz val="11.0"/>
        <u/>
      </rPr>
      <t>R.C. Pro-Am (Europe).zip</t>
    </r>
  </si>
  <si>
    <r>
      <rPr>
        <rFont val="&quot;Helvetica Neue&quot;, Helvetica, Arial, sans-serif"/>
        <color rgb="FF1155CC"/>
        <sz val="11.0"/>
        <u/>
      </rPr>
      <t>R.C. Pro-Am (USA) (Rev 1).zip</t>
    </r>
  </si>
  <si>
    <r>
      <rPr>
        <rFont val="&quot;Helvetica Neue&quot;, Helvetica, Arial, sans-serif"/>
        <color rgb="FF1155CC"/>
        <sz val="11.0"/>
        <u/>
      </rPr>
      <t>R.C. Pro-Am (USA).zip</t>
    </r>
  </si>
  <si>
    <r>
      <rPr>
        <rFont val="&quot;Helvetica Neue&quot;, Helvetica, Arial, sans-serif"/>
        <color rgb="FF1155CC"/>
        <sz val="11.0"/>
        <u/>
      </rPr>
      <t>R.C. Pro-Am II (Europe).zip</t>
    </r>
  </si>
  <si>
    <r>
      <rPr>
        <rFont val="&quot;Helvetica Neue&quot;, Helvetica, Arial, sans-serif"/>
        <color rgb="FF1155CC"/>
        <sz val="11.0"/>
        <u/>
      </rPr>
      <t>R.C. Pro-Am II (USA).zip</t>
    </r>
  </si>
  <si>
    <r>
      <rPr>
        <rFont val="&quot;Helvetica Neue&quot;, Helvetica, Arial, sans-serif"/>
        <color rgb="FF1155CC"/>
        <sz val="11.0"/>
        <u/>
      </rPr>
      <t>RC2 Rally (World) (v1.00) (Aftermarket) (Unl).zip</t>
    </r>
  </si>
  <si>
    <r>
      <rPr>
        <rFont val="&quot;Helvetica Neue&quot;, Helvetica, Arial, sans-serif"/>
        <color rgb="FF1155CC"/>
        <sz val="11.0"/>
        <u/>
      </rPr>
      <t>RC2 Rally (World) (v1.01) (Aftermarket) (Unl).zip</t>
    </r>
  </si>
  <si>
    <r>
      <rPr>
        <rFont val="&quot;Helvetica Neue&quot;, Helvetica, Arial, sans-serif"/>
        <color rgb="FF1155CC"/>
        <sz val="11.0"/>
        <u/>
      </rPr>
      <t>REKT (USA) (Limited Edition) (Aftermarket) (Unl).zip</t>
    </r>
  </si>
  <si>
    <r>
      <rPr>
        <rFont val="&quot;Helvetica Neue&quot;, Helvetica, Arial, sans-serif"/>
        <color rgb="FF1155CC"/>
        <sz val="11.0"/>
        <u/>
      </rPr>
      <t>REKT (World) (Demo) (Aftermarket) (Unl).zip</t>
    </r>
  </si>
  <si>
    <r>
      <rPr>
        <rFont val="&quot;Helvetica Neue&quot;, Helvetica, Arial, sans-serif"/>
        <color rgb="FF1155CC"/>
        <sz val="11.0"/>
        <u/>
      </rPr>
      <t>RGB (World) (Aftermarket) (Unl).zip</t>
    </r>
  </si>
  <si>
    <r>
      <rPr>
        <rFont val="&quot;Helvetica Neue&quot;, Helvetica, Arial, sans-serif"/>
        <color rgb="FF1155CC"/>
        <sz val="11.0"/>
        <u/>
      </rPr>
      <t>ROB.N (World) (Fr) (Demo) (Aftermarket) (Unl).zip</t>
    </r>
  </si>
  <si>
    <r>
      <rPr>
        <rFont val="&quot;Helvetica Neue&quot;, Helvetica, Arial, sans-serif"/>
        <color rgb="FF1155CC"/>
        <sz val="11.0"/>
        <u/>
      </rPr>
      <t>ROM City Rampage (USA, Europe) (DX) (Proto) (Aftermarket) (Unl).zip</t>
    </r>
  </si>
  <si>
    <r>
      <rPr>
        <rFont val="&quot;Helvetica Neue&quot;, Helvetica, Arial, sans-serif"/>
        <color rgb="FF1155CC"/>
        <sz val="11.0"/>
        <u/>
      </rPr>
      <t>ROM City Rampage (USA, Europe) (Proto) (Aftermarket) (Unl).zip</t>
    </r>
  </si>
  <si>
    <r>
      <rPr>
        <rFont val="&quot;Helvetica Neue&quot;, Helvetica, Arial, sans-serif"/>
        <color rgb="FF1155CC"/>
        <sz val="11.0"/>
        <u/>
      </rPr>
      <t>RPG Jinsei Game (Japan).zip</t>
    </r>
  </si>
  <si>
    <r>
      <rPr>
        <rFont val="&quot;Helvetica Neue&quot;, Helvetica, Arial, sans-serif"/>
        <color rgb="FF1155CC"/>
        <sz val="11.0"/>
        <u/>
      </rPr>
      <t>Race-Car Guzzler (World) (Final Version) (UNROM) (Aftermarket) (Unl).zip</t>
    </r>
  </si>
  <si>
    <r>
      <rPr>
        <rFont val="&quot;Helvetica Neue&quot;, Helvetica, Arial, sans-serif"/>
        <color rgb="FF1155CC"/>
        <sz val="11.0"/>
        <u/>
      </rPr>
      <t>Race-Car Guzzler (World) (Final Version) (UNROM 512) (Aftermarket) (Unl).zip</t>
    </r>
  </si>
  <si>
    <r>
      <rPr>
        <rFont val="&quot;Helvetica Neue&quot;, Helvetica, Arial, sans-serif"/>
        <color rgb="FF1155CC"/>
        <sz val="11.0"/>
        <u/>
      </rPr>
      <t>Race-Car Guzzler (World) (NESDev 2022) (NROM) (Aftermarket) (Unl).zip</t>
    </r>
  </si>
  <si>
    <r>
      <rPr>
        <rFont val="&quot;Helvetica Neue&quot;, Helvetica, Arial, sans-serif"/>
        <color rgb="FF1155CC"/>
        <sz val="11.0"/>
        <u/>
      </rPr>
      <t>Race-Car Guzzler (World) (NESDev 2022) (UNROM) (Aftermarket) (Unl).zip</t>
    </r>
  </si>
  <si>
    <r>
      <rPr>
        <rFont val="&quot;Helvetica Neue&quot;, Helvetica, Arial, sans-serif"/>
        <color rgb="FF1155CC"/>
        <sz val="11.0"/>
        <u/>
      </rPr>
      <t>Race-Car Guzzler (World) (Preliminary Speed Version) (UNROM) (Aftermarket) (Unl).zip</t>
    </r>
  </si>
  <si>
    <r>
      <rPr>
        <rFont val="&quot;Helvetica Neue&quot;, Helvetica, Arial, sans-serif"/>
        <color rgb="FF1155CC"/>
        <sz val="11.0"/>
        <u/>
      </rPr>
      <t>Race-Car Guzzler (World) (Preliminary Speed Version) (UNROM 512) (Aftermarket) (Unl).zip</t>
    </r>
  </si>
  <si>
    <r>
      <rPr>
        <rFont val="&quot;Helvetica Neue&quot;, Helvetica, Arial, sans-serif"/>
        <color rgb="FF1155CC"/>
        <sz val="11.0"/>
        <u/>
      </rPr>
      <t>Racer Mini Yonku - Japan Cup (Japan).zip</t>
    </r>
  </si>
  <si>
    <r>
      <rPr>
        <rFont val="&quot;Helvetica Neue&quot;, Helvetica, Arial, sans-serif"/>
        <color rgb="FF1155CC"/>
        <sz val="11.0"/>
        <u/>
      </rPr>
      <t>Racermate Challenge II (USA) (v3.11.088) (Unl).zip</t>
    </r>
  </si>
  <si>
    <r>
      <rPr>
        <rFont val="&quot;Helvetica Neue&quot;, Helvetica, Arial, sans-serif"/>
        <color rgb="FF1155CC"/>
        <sz val="11.0"/>
        <u/>
      </rPr>
      <t>Racermate Challenge II (USA) (v5.01.033) (Unl).zip</t>
    </r>
  </si>
  <si>
    <r>
      <rPr>
        <rFont val="&quot;Helvetica Neue&quot;, Helvetica, Arial, sans-serif"/>
        <color rgb="FF1155CC"/>
        <sz val="11.0"/>
        <u/>
      </rPr>
      <t>Racermate Challenge II (USA) (v6.02.001) (Unl).zip</t>
    </r>
  </si>
  <si>
    <r>
      <rPr>
        <rFont val="&quot;Helvetica Neue&quot;, Helvetica, Arial, sans-serif"/>
        <color rgb="FF1155CC"/>
        <sz val="11.0"/>
        <u/>
      </rPr>
      <t>Racermate Challenge II (USA) (v6.02.002) (Unl).zip</t>
    </r>
  </si>
  <si>
    <r>
      <rPr>
        <rFont val="&quot;Helvetica Neue&quot;, Helvetica, Arial, sans-serif"/>
        <color rgb="FF1155CC"/>
        <sz val="11.0"/>
        <u/>
      </rPr>
      <t>Racermate Challenge II (USA) (v9.03.128) (Unl).zip</t>
    </r>
  </si>
  <si>
    <r>
      <rPr>
        <rFont val="&quot;Helvetica Neue&quot;, Helvetica, Arial, sans-serif"/>
        <color rgb="FF1155CC"/>
        <sz val="11.0"/>
        <u/>
      </rPr>
      <t>Racermate Challenge II (USA, Australia) (v3.12.027) (Unl).zip</t>
    </r>
  </si>
  <si>
    <r>
      <rPr>
        <rFont val="&quot;Helvetica Neue&quot;, Helvetica, Arial, sans-serif"/>
        <color rgb="FF1155CC"/>
        <sz val="11.0"/>
        <u/>
      </rPr>
      <t>Racket Attack (Europe).zip</t>
    </r>
  </si>
  <si>
    <r>
      <rPr>
        <rFont val="&quot;Helvetica Neue&quot;, Helvetica, Arial, sans-serif"/>
        <color rgb="FF1155CC"/>
        <sz val="11.0"/>
        <u/>
      </rPr>
      <t>Racket Attack (USA).zip</t>
    </r>
  </si>
  <si>
    <r>
      <rPr>
        <rFont val="&quot;Helvetica Neue&quot;, Helvetica, Arial, sans-serif"/>
        <color rgb="FF1155CC"/>
        <sz val="11.0"/>
        <u/>
      </rPr>
      <t>Rackets &amp; Rivals (Europe).zip</t>
    </r>
  </si>
  <si>
    <r>
      <rPr>
        <rFont val="&quot;Helvetica Neue&quot;, Helvetica, Arial, sans-serif"/>
        <color rgb="FF1155CC"/>
        <sz val="11.0"/>
        <u/>
      </rPr>
      <t>Rad Racer (Europe).zip</t>
    </r>
  </si>
  <si>
    <r>
      <rPr>
        <rFont val="&quot;Helvetica Neue&quot;, Helvetica, Arial, sans-serif"/>
        <color rgb="FF1155CC"/>
        <sz val="11.0"/>
        <u/>
      </rPr>
      <t>Rad Racer (USA).zip</t>
    </r>
  </si>
  <si>
    <r>
      <rPr>
        <rFont val="&quot;Helvetica Neue&quot;, Helvetica, Arial, sans-serif"/>
        <color rgb="FF1155CC"/>
        <sz val="11.0"/>
        <u/>
      </rPr>
      <t>Rad Racer II (USA).zip</t>
    </r>
  </si>
  <si>
    <r>
      <rPr>
        <rFont val="&quot;Helvetica Neue&quot;, Helvetica, Arial, sans-serif"/>
        <color rgb="FF1155CC"/>
        <sz val="11.0"/>
        <u/>
      </rPr>
      <t>Rad Racket - Deluxe Tennis II (Asia) (En) (Unl).zip</t>
    </r>
  </si>
  <si>
    <r>
      <rPr>
        <rFont val="&quot;Helvetica Neue&quot;, Helvetica, Arial, sans-serif"/>
        <color rgb="FF1155CC"/>
        <sz val="11.0"/>
        <u/>
      </rPr>
      <t>Rad Racket - Deluxe Tennis II (USA) (Unl).zip</t>
    </r>
  </si>
  <si>
    <r>
      <rPr>
        <rFont val="&quot;Helvetica Neue&quot;, Helvetica, Arial, sans-serif"/>
        <color rgb="FF1155CC"/>
        <sz val="11.0"/>
        <u/>
      </rPr>
      <t>Radac Tailor-Made (Japan) (Rev 1) (Possible Proto).zip</t>
    </r>
  </si>
  <si>
    <r>
      <rPr>
        <rFont val="&quot;Helvetica Neue&quot;, Helvetica, Arial, sans-serif"/>
        <color rgb="FF1155CC"/>
        <sz val="11.0"/>
        <u/>
      </rPr>
      <t>Radac Tailor-Made (Japan).zip</t>
    </r>
  </si>
  <si>
    <r>
      <rPr>
        <rFont val="&quot;Helvetica Neue&quot;, Helvetica, Arial, sans-serif"/>
        <color rgb="FF1155CC"/>
        <sz val="11.0"/>
        <u/>
      </rPr>
      <t>Raddio (World) (Aftermarket) (Unl).zip</t>
    </r>
  </si>
  <si>
    <r>
      <rPr>
        <rFont val="&quot;Helvetica Neue&quot;, Helvetica, Arial, sans-serif"/>
        <color rgb="FF1155CC"/>
        <sz val="11.0"/>
        <u/>
      </rPr>
      <t>Radia Senki - Reimei Hen (Japan).zip</t>
    </r>
  </si>
  <si>
    <r>
      <rPr>
        <rFont val="&quot;Helvetica Neue&quot;, Helvetica, Arial, sans-serif"/>
        <color rgb="FF1155CC"/>
        <sz val="11.0"/>
        <u/>
      </rPr>
      <t>Radia Zhan Ji (Long Yu Tianxia) (China) (Aftermarket) (Pirate).zip</t>
    </r>
  </si>
  <si>
    <r>
      <rPr>
        <rFont val="&quot;Helvetica Neue&quot;, Helvetica, Arial, sans-serif"/>
        <color rgb="FF1155CC"/>
        <sz val="11.0"/>
        <u/>
      </rPr>
      <t>Raid 2020 (USA) (Beta) (1989-12-xx) (Unl).zip</t>
    </r>
  </si>
  <si>
    <r>
      <rPr>
        <rFont val="&quot;Helvetica Neue&quot;, Helvetica, Arial, sans-serif"/>
        <color rgb="FF1155CC"/>
        <sz val="11.0"/>
        <u/>
      </rPr>
      <t>Raid 2020 (USA) (Unl).zip</t>
    </r>
  </si>
  <si>
    <r>
      <rPr>
        <rFont val="&quot;Helvetica Neue&quot;, Helvetica, Arial, sans-serif"/>
        <color rgb="FF1155CC"/>
        <sz val="11.0"/>
        <u/>
      </rPr>
      <t>Raid on Bungeling Bay (Japan) (En) (Rev 1).zip</t>
    </r>
  </si>
  <si>
    <r>
      <rPr>
        <rFont val="&quot;Helvetica Neue&quot;, Helvetica, Arial, sans-serif"/>
        <color rgb="FF1155CC"/>
        <sz val="11.0"/>
        <u/>
      </rPr>
      <t>Raid on Bungeling Bay (Japan).zip</t>
    </r>
  </si>
  <si>
    <r>
      <rPr>
        <rFont val="&quot;Helvetica Neue&quot;, Helvetica, Arial, sans-serif"/>
        <color rgb="FF1155CC"/>
        <sz val="11.0"/>
        <u/>
      </rPr>
      <t>Raid on Bungeling Bay (USA).zip</t>
    </r>
  </si>
  <si>
    <r>
      <rPr>
        <rFont val="&quot;Helvetica Neue&quot;, Helvetica, Arial, sans-serif"/>
        <color rgb="FF1155CC"/>
        <sz val="11.0"/>
        <u/>
      </rPr>
      <t>Raid or Die! (World) (v0.3) (Demo) (Aftermarket) (Unl).zip</t>
    </r>
  </si>
  <si>
    <r>
      <rPr>
        <rFont val="&quot;Helvetica Neue&quot;, Helvetica, Arial, sans-serif"/>
        <color rgb="FF1155CC"/>
        <sz val="11.0"/>
        <u/>
      </rPr>
      <t>Rainbo (World) (Demo) (Aftermarket) (Unl).zip</t>
    </r>
  </si>
  <si>
    <r>
      <rPr>
        <rFont val="&quot;Helvetica Neue&quot;, Helvetica, Arial, sans-serif"/>
        <color rgb="FF1155CC"/>
        <sz val="11.0"/>
        <u/>
      </rPr>
      <t>Rainbow Islands (USA).zip</t>
    </r>
  </si>
  <si>
    <r>
      <rPr>
        <rFont val="&quot;Helvetica Neue&quot;, Helvetica, Arial, sans-serif"/>
        <color rgb="FF1155CC"/>
        <sz val="11.0"/>
        <u/>
      </rPr>
      <t>Rainbow Islands - Bubble Bobble 2 (Europe).zip</t>
    </r>
  </si>
  <si>
    <r>
      <rPr>
        <rFont val="&quot;Helvetica Neue&quot;, Helvetica, Arial, sans-serif"/>
        <color rgb="FF1155CC"/>
        <sz val="11.0"/>
        <u/>
      </rPr>
      <t>Rainbow Islands - The Story of Bubble Bobble 2 (Japan) (Sample).zip</t>
    </r>
  </si>
  <si>
    <r>
      <rPr>
        <rFont val="&quot;Helvetica Neue&quot;, Helvetica, Arial, sans-serif"/>
        <color rgb="FF1155CC"/>
        <sz val="11.0"/>
        <u/>
      </rPr>
      <t>Rainbow Islands - The Story of Bubble Bobble 2 (Japan).zip</t>
    </r>
  </si>
  <si>
    <r>
      <rPr>
        <rFont val="&quot;Helvetica Neue&quot;, Helvetica, Arial, sans-serif"/>
        <color rgb="FF1155CC"/>
        <sz val="11.0"/>
        <u/>
      </rPr>
      <t>Rally (Russia) (Pirate).zip</t>
    </r>
  </si>
  <si>
    <r>
      <rPr>
        <rFont val="&quot;Helvetica Neue&quot;, Helvetica, Arial, sans-serif"/>
        <color rgb="FF1155CC"/>
        <sz val="11.0"/>
        <u/>
      </rPr>
      <t>Rally Bike (USA) (Beta).zip</t>
    </r>
  </si>
  <si>
    <r>
      <rPr>
        <rFont val="&quot;Helvetica Neue&quot;, Helvetica, Arial, sans-serif"/>
        <color rgb="FF1155CC"/>
        <sz val="11.0"/>
        <u/>
      </rPr>
      <t>Rally Bike (USA).zip</t>
    </r>
  </si>
  <si>
    <r>
      <rPr>
        <rFont val="&quot;Helvetica Neue&quot;, Helvetica, Arial, sans-serif"/>
        <color rgb="FF1155CC"/>
        <sz val="11.0"/>
        <u/>
      </rPr>
      <t>Ralph 4 (World) (Aftermarket) (Unl).zip</t>
    </r>
  </si>
  <si>
    <r>
      <rPr>
        <rFont val="&quot;Helvetica Neue&quot;, Helvetica, Arial, sans-serif"/>
        <color rgb="FF1155CC"/>
        <sz val="11.0"/>
        <u/>
      </rPr>
      <t>Ralph 4 (World) (Beta) (Aftermarket) (Unl).zip</t>
    </r>
  </si>
  <si>
    <r>
      <rPr>
        <rFont val="&quot;Helvetica Neue&quot;, Helvetica, Arial, sans-serif"/>
        <color rgb="FF1155CC"/>
        <sz val="11.0"/>
        <u/>
      </rPr>
      <t>Rambo (Japan).zip</t>
    </r>
  </si>
  <si>
    <r>
      <rPr>
        <rFont val="&quot;Helvetica Neue&quot;, Helvetica, Arial, sans-serif"/>
        <color rgb="FF1155CC"/>
        <sz val="11.0"/>
        <u/>
      </rPr>
      <t>Rambo (USA) (Rev 1).zip</t>
    </r>
  </si>
  <si>
    <r>
      <rPr>
        <rFont val="&quot;Helvetica Neue&quot;, Helvetica, Arial, sans-serif"/>
        <color rgb="FF1155CC"/>
        <sz val="11.0"/>
        <u/>
      </rPr>
      <t>Rambo (USA).zip</t>
    </r>
  </si>
  <si>
    <r>
      <rPr>
        <rFont val="&quot;Helvetica Neue&quot;, Helvetica, Arial, sans-serif"/>
        <color rgb="FF1155CC"/>
        <sz val="11.0"/>
        <u/>
      </rPr>
      <t>Ramen Adventure (World) (Demo) (Aftermarket) (Unl).zip</t>
    </r>
  </si>
  <si>
    <r>
      <rPr>
        <rFont val="&quot;Helvetica Neue&quot;, Helvetica, Arial, sans-serif"/>
        <color rgb="FF1155CC"/>
        <sz val="11.0"/>
        <u/>
      </rPr>
      <t>Rampage (USA).zip</t>
    </r>
  </si>
  <si>
    <r>
      <rPr>
        <rFont val="&quot;Helvetica Neue&quot;, Helvetica, Arial, sans-serif"/>
        <color rgb="FF1155CC"/>
        <sz val="11.0"/>
        <u/>
      </rPr>
      <t>Rampart (Europe) (Jaleco).zip</t>
    </r>
  </si>
  <si>
    <r>
      <rPr>
        <rFont val="&quot;Helvetica Neue&quot;, Helvetica, Arial, sans-serif"/>
        <color rgb="FF1155CC"/>
        <sz val="11.0"/>
        <u/>
      </rPr>
      <t>Rampart (Japan) (Konami).zip</t>
    </r>
  </si>
  <si>
    <r>
      <rPr>
        <rFont val="&quot;Helvetica Neue&quot;, Helvetica, Arial, sans-serif"/>
        <color rgb="FF1155CC"/>
        <sz val="11.0"/>
        <u/>
      </rPr>
      <t>Rampart (Japan) (Sample) (Konami).zip</t>
    </r>
  </si>
  <si>
    <r>
      <rPr>
        <rFont val="&quot;Helvetica Neue&quot;, Helvetica, Arial, sans-serif"/>
        <color rgb="FF1155CC"/>
        <sz val="11.0"/>
        <u/>
      </rPr>
      <t>Rampart (USA) (Beta) (Jaleco).zip</t>
    </r>
  </si>
  <si>
    <r>
      <rPr>
        <rFont val="&quot;Helvetica Neue&quot;, Helvetica, Arial, sans-serif"/>
        <color rgb="FF1155CC"/>
        <sz val="11.0"/>
        <u/>
      </rPr>
      <t>Rampart (USA) (Jaleco).zip</t>
    </r>
  </si>
  <si>
    <r>
      <rPr>
        <rFont val="&quot;Helvetica Neue&quot;, Helvetica, Arial, sans-serif"/>
        <color rgb="FF1155CC"/>
        <sz val="11.0"/>
        <u/>
      </rPr>
      <t>Randy in Sokobanland (World) (Aftermarket) (Unl).zip</t>
    </r>
  </si>
  <si>
    <r>
      <rPr>
        <rFont val="&quot;Helvetica Neue&quot;, Helvetica, Arial, sans-serif"/>
        <color rgb="FF1155CC"/>
        <sz val="11.0"/>
        <u/>
      </rPr>
      <t>Raven's Gate (World) (Aftermarket) (Unl).zip</t>
    </r>
  </si>
  <si>
    <r>
      <rPr>
        <rFont val="&quot;Helvetica Neue&quot;, Helvetica, Arial, sans-serif"/>
        <color rgb="FF1155CC"/>
        <sz val="11.0"/>
        <u/>
      </rPr>
      <t>Raven's Gate (World) (NESDev 2022) (Aftermarket) (Unl).zip</t>
    </r>
  </si>
  <si>
    <r>
      <rPr>
        <rFont val="&quot;Helvetica Neue&quot;, Helvetica, Arial, sans-serif"/>
        <color rgb="FF1155CC"/>
        <sz val="11.0"/>
        <u/>
      </rPr>
      <t>Rayban the Third (Asia) (Ja) (Pirate).zip</t>
    </r>
  </si>
  <si>
    <r>
      <rPr>
        <rFont val="&quot;Helvetica Neue&quot;, Helvetica, Arial, sans-serif"/>
        <color rgb="FF1155CC"/>
        <sz val="11.0"/>
        <u/>
      </rPr>
      <t>Red Arremer II (Japan).zip</t>
    </r>
  </si>
  <si>
    <r>
      <rPr>
        <rFont val="&quot;Helvetica Neue&quot;, Helvetica, Arial, sans-serif"/>
        <color rgb="FF1155CC"/>
        <sz val="11.0"/>
        <u/>
      </rPr>
      <t>Reggie's Radical Adventures (World) (Aftermarket) (Pirate).zip</t>
    </r>
  </si>
  <si>
    <r>
      <rPr>
        <rFont val="&quot;Helvetica Neue&quot;, Helvetica, Arial, sans-serif"/>
        <color rgb="FF1155CC"/>
        <sz val="11.0"/>
        <u/>
      </rPr>
      <t>Reggie's Radical Adventures (World) (Patreon) (Aftermarket) (Pirate).zip</t>
    </r>
  </si>
  <si>
    <r>
      <rPr>
        <rFont val="&quot;Helvetica Neue&quot;, Helvetica, Arial, sans-serif"/>
        <color rgb="FF1155CC"/>
        <sz val="11.0"/>
        <u/>
      </rPr>
      <t>Reigen Doushi (Japan).zip</t>
    </r>
  </si>
  <si>
    <r>
      <rPr>
        <rFont val="&quot;Helvetica Neue&quot;, Helvetica, Arial, sans-serif"/>
        <color rgb="FF1155CC"/>
        <sz val="11.0"/>
        <u/>
      </rPr>
      <t>Reign of Death (World) (Demo 1) (Aftermarket) (Unl).zip</t>
    </r>
  </si>
  <si>
    <r>
      <rPr>
        <rFont val="&quot;Helvetica Neue&quot;, Helvetica, Arial, sans-serif"/>
        <color rgb="FF1155CC"/>
        <sz val="11.0"/>
        <u/>
      </rPr>
      <t>Reign of Death (World) (Demo 2) (Byte-Off 2022) (Aftermarket) (Unl).zip</t>
    </r>
  </si>
  <si>
    <r>
      <rPr>
        <rFont val="&quot;Helvetica Neue&quot;, Helvetica, Arial, sans-serif"/>
        <color rgb="FF1155CC"/>
        <sz val="11.0"/>
        <u/>
      </rPr>
      <t>Reign of Death (World) (Demo 3) (Aftermarket) (Unl).zip</t>
    </r>
  </si>
  <si>
    <r>
      <rPr>
        <rFont val="&quot;Helvetica Neue&quot;, Helvetica, Arial, sans-serif"/>
        <color rgb="FF1155CC"/>
        <sz val="11.0"/>
        <u/>
      </rPr>
      <t>Reknum - The Awakening (World) (Aftermarket) (Unl).zip</t>
    </r>
  </si>
  <si>
    <r>
      <rPr>
        <rFont val="&quot;Helvetica Neue&quot;, Helvetica, Arial, sans-serif"/>
        <color rgb="FF1155CC"/>
        <sz val="11.0"/>
        <u/>
      </rPr>
      <t>Remote Control (USA).zip</t>
    </r>
  </si>
  <si>
    <r>
      <rPr>
        <rFont val="&quot;Helvetica Neue&quot;, Helvetica, Arial, sans-serif"/>
        <color rgb="FF1155CC"/>
        <sz val="11.0"/>
        <u/>
      </rPr>
      <t>Ren &amp; Stimpy Show, The - Buckeroo$! (USA).zip</t>
    </r>
  </si>
  <si>
    <r>
      <rPr>
        <rFont val="&quot;Helvetica Neue&quot;, Helvetica, Arial, sans-serif"/>
        <color rgb="FF1155CC"/>
        <sz val="11.0"/>
        <u/>
      </rPr>
      <t>Renegade (USA) (Beta).zip</t>
    </r>
  </si>
  <si>
    <r>
      <rPr>
        <rFont val="&quot;Helvetica Neue&quot;, Helvetica, Arial, sans-serif"/>
        <color rgb="FF1155CC"/>
        <sz val="11.0"/>
        <u/>
      </rPr>
      <t>Renegade (USA) (Virtual Console).zip</t>
    </r>
  </si>
  <si>
    <r>
      <rPr>
        <rFont val="&quot;Helvetica Neue&quot;, Helvetica, Arial, sans-serif"/>
        <color rgb="FF1155CC"/>
        <sz val="11.0"/>
        <u/>
      </rPr>
      <t>Renegade (USA).zip</t>
    </r>
  </si>
  <si>
    <r>
      <rPr>
        <rFont val="&quot;Helvetica Neue&quot;, Helvetica, Arial, sans-serif"/>
        <color rgb="FF1155CC"/>
        <sz val="11.0"/>
        <u/>
      </rPr>
      <t>Renegades - Mountain Showdown (World) (Demo) (Byte-Off 2019) (Aftermarket) (Unl).zip</t>
    </r>
  </si>
  <si>
    <r>
      <rPr>
        <rFont val="&quot;Helvetica Neue&quot;, Helvetica, Arial, sans-serif"/>
        <color rgb="FF1155CC"/>
        <sz val="11.0"/>
        <u/>
      </rPr>
      <t>Replanet (World) (Demo) (Byte-Off 2022) (Aftermarket) (Unl).zip</t>
    </r>
  </si>
  <si>
    <r>
      <rPr>
        <rFont val="&quot;Helvetica Neue&quot;, Helvetica, Arial, sans-serif"/>
        <color rgb="FF1155CC"/>
        <sz val="11.0"/>
        <u/>
      </rPr>
      <t>Rescue - The Embassy Mission (Europe).zip</t>
    </r>
  </si>
  <si>
    <r>
      <rPr>
        <rFont val="&quot;Helvetica Neue&quot;, Helvetica, Arial, sans-serif"/>
        <color rgb="FF1155CC"/>
        <sz val="11.0"/>
        <u/>
      </rPr>
      <t>Rescue - The Embassy Mission (USA) (Beta).zip</t>
    </r>
  </si>
  <si>
    <r>
      <rPr>
        <rFont val="&quot;Helvetica Neue&quot;, Helvetica, Arial, sans-serif"/>
        <color rgb="FF1155CC"/>
        <sz val="11.0"/>
        <u/>
      </rPr>
      <t>Rescue - The Embassy Mission (USA).zip</t>
    </r>
  </si>
  <si>
    <r>
      <rPr>
        <rFont val="&quot;Helvetica Neue&quot;, Helvetica, Arial, sans-serif"/>
        <color rgb="FF1155CC"/>
        <sz val="11.0"/>
        <u/>
      </rPr>
      <t>Rescue Time (World) (Aftermarket) (Unl).zip</t>
    </r>
  </si>
  <si>
    <r>
      <rPr>
        <rFont val="&quot;Helvetica Neue&quot;, Helvetica, Arial, sans-serif"/>
        <color rgb="FF1155CC"/>
        <sz val="11.0"/>
        <u/>
      </rPr>
      <t>Rescue Time (World) (Demo) (Byte-Off 2020) (Aftermarket) (Unl).zip</t>
    </r>
  </si>
  <si>
    <r>
      <rPr>
        <rFont val="&quot;Helvetica Neue&quot;, Helvetica, Arial, sans-serif"/>
        <color rgb="FF1155CC"/>
        <sz val="11.0"/>
        <u/>
      </rPr>
      <t>Retro Puzzle Maker (World) (v1.1) (Program) (Aftermarket) (Unl).zip</t>
    </r>
  </si>
  <si>
    <r>
      <rPr>
        <rFont val="&quot;Helvetica Neue&quot;, Helvetica, Arial, sans-serif"/>
        <color rgb="FF1155CC"/>
        <sz val="11.0"/>
        <u/>
      </rPr>
      <t>Retrogathering 2010 (World) (Aftermarket) (Unl).zip</t>
    </r>
  </si>
  <si>
    <r>
      <rPr>
        <rFont val="&quot;Helvetica Neue&quot;, Helvetica, Arial, sans-serif"/>
        <color rgb="FF1155CC"/>
        <sz val="11.0"/>
        <u/>
      </rPr>
      <t>Retropia (World) (En) (Aftermarket) (Unl).zip</t>
    </r>
  </si>
  <si>
    <r>
      <rPr>
        <rFont val="&quot;Helvetica Neue&quot;, Helvetica, Arial, sans-serif"/>
        <color rgb="FF1155CC"/>
        <sz val="11.0"/>
        <u/>
      </rPr>
      <t>Retropia (World) (Pt-BR) (Aftermarket) (Unl).zip</t>
    </r>
  </si>
  <si>
    <r>
      <rPr>
        <rFont val="&quot;Helvetica Neue&quot;, Helvetica, Arial, sans-serif"/>
        <color rgb="FF1155CC"/>
        <sz val="11.0"/>
        <u/>
      </rPr>
      <t>Retrospelsmassan 2011 (World) (Sv) (Demo) (Aftermarket) (Unl).zip</t>
    </r>
  </si>
  <si>
    <r>
      <rPr>
        <rFont val="&quot;Helvetica Neue&quot;, Helvetica, Arial, sans-serif"/>
        <color rgb="FF1155CC"/>
        <sz val="11.0"/>
        <u/>
      </rPr>
      <t>Retrospelsmassan 2012 (World) (Sv) (Demo) (Aftermarket) (Unl).zip</t>
    </r>
  </si>
  <si>
    <r>
      <rPr>
        <rFont val="&quot;Helvetica Neue&quot;, Helvetica, Arial, sans-serif"/>
        <color rgb="FF1155CC"/>
        <sz val="11.0"/>
        <u/>
      </rPr>
      <t>Return of the Jedi (Asia) (En) (Pirate).zip</t>
    </r>
  </si>
  <si>
    <r>
      <rPr>
        <rFont val="&quot;Helvetica Neue&quot;, Helvetica, Arial, sans-serif"/>
        <color rgb="FF1155CC"/>
        <sz val="11.0"/>
        <u/>
      </rPr>
      <t>Revolving Gems (World) (Ja) (Aftermarket) (Unl).zip</t>
    </r>
  </si>
  <si>
    <r>
      <rPr>
        <rFont val="&quot;Helvetica Neue&quot;, Helvetica, Arial, sans-serif"/>
        <color rgb="FF1155CC"/>
        <sz val="11.0"/>
        <u/>
      </rPr>
      <t>Rick Rolled! (World) (Demo) (Aftermarket) (Unl).zip</t>
    </r>
  </si>
  <si>
    <r>
      <rPr>
        <rFont val="&quot;Helvetica Neue&quot;, Helvetica, Arial, sans-serif"/>
        <color rgb="FF1155CC"/>
        <sz val="11.0"/>
        <u/>
      </rPr>
      <t>Rick Starfield (World) (Demo) (Byte-Off 2020) (Aftermarket) (Unl).zip</t>
    </r>
  </si>
  <si>
    <r>
      <rPr>
        <rFont val="&quot;Helvetica Neue&quot;, Helvetica, Arial, sans-serif"/>
        <color rgb="FF1155CC"/>
        <sz val="11.0"/>
        <u/>
      </rPr>
      <t>Ring King (USA).zip</t>
    </r>
  </si>
  <si>
    <r>
      <rPr>
        <rFont val="&quot;Helvetica Neue&quot;, Helvetica, Arial, sans-serif"/>
        <color rgb="FF1155CC"/>
        <sz val="11.0"/>
        <u/>
      </rPr>
      <t>Ripple Island (Japan).zip</t>
    </r>
  </si>
  <si>
    <r>
      <rPr>
        <rFont val="&quot;Helvetica Neue&quot;, Helvetica, Arial, sans-serif"/>
        <color rgb="FF1155CC"/>
        <sz val="11.0"/>
        <u/>
      </rPr>
      <t>Rise of Amondus, The (World) (Demo) (Aftermarket) (Unl).zip</t>
    </r>
  </si>
  <si>
    <r>
      <rPr>
        <rFont val="&quot;Helvetica Neue&quot;, Helvetica, Arial, sans-serif"/>
        <color rgb="FF1155CC"/>
        <sz val="11.0"/>
        <u/>
      </rPr>
      <t>Rise of Amondus, The (World) (Digital) (Robert L Bryant) (Aftermarket) (Unl).zip</t>
    </r>
  </si>
  <si>
    <r>
      <rPr>
        <rFont val="&quot;Helvetica Neue&quot;, Helvetica, Arial, sans-serif"/>
        <color rgb="FF1155CC"/>
        <sz val="11.0"/>
        <u/>
      </rPr>
      <t>Rise of Amondus, The (World) (Digital) (Sly Dog Studios) (Aftermarket) (Unl) (Alt).zip</t>
    </r>
  </si>
  <si>
    <r>
      <rPr>
        <rFont val="&quot;Helvetica Neue&quot;, Helvetica, Arial, sans-serif"/>
        <color rgb="FF1155CC"/>
        <sz val="11.0"/>
        <u/>
      </rPr>
      <t>Rise of Amondus, The (World) (Digital) (Sly Dog Studios) (Aftermarket) (Unl).zip</t>
    </r>
  </si>
  <si>
    <r>
      <rPr>
        <rFont val="&quot;Helvetica Neue&quot;, Helvetica, Arial, sans-serif"/>
        <color rgb="FF1155CC"/>
        <sz val="11.0"/>
        <u/>
      </rPr>
      <t>River City Ransom (USA).zip</t>
    </r>
  </si>
  <si>
    <r>
      <rPr>
        <rFont val="&quot;Helvetica Neue&quot;, Helvetica, Arial, sans-serif"/>
        <color rgb="FF1155CC"/>
        <sz val="11.0"/>
        <u/>
      </rPr>
      <t>RoadBlasters (Asia) (En) (R-B1) (Pirate).zip</t>
    </r>
  </si>
  <si>
    <r>
      <rPr>
        <rFont val="&quot;Helvetica Neue&quot;, Helvetica, Arial, sans-serif"/>
        <color rgb="FF1155CC"/>
        <sz val="11.0"/>
        <u/>
      </rPr>
      <t>RoadBlasters (Europe).zip</t>
    </r>
  </si>
  <si>
    <r>
      <rPr>
        <rFont val="&quot;Helvetica Neue&quot;, Helvetica, Arial, sans-serif"/>
        <color rgb="FF1155CC"/>
        <sz val="11.0"/>
        <u/>
      </rPr>
      <t>RoadBlasters (USA) (Beta).zip</t>
    </r>
  </si>
  <si>
    <r>
      <rPr>
        <rFont val="&quot;Helvetica Neue&quot;, Helvetica, Arial, sans-serif"/>
        <color rgb="FF1155CC"/>
        <sz val="11.0"/>
        <u/>
      </rPr>
      <t>RoadBlasters (USA).zip</t>
    </r>
  </si>
  <si>
    <r>
      <rPr>
        <rFont val="&quot;Helvetica Neue&quot;, Helvetica, Arial, sans-serif"/>
        <color rgb="FF1155CC"/>
        <sz val="11.0"/>
        <u/>
      </rPr>
      <t>Road Fighter (Asia) (En) (LA42) (Pirate).zip</t>
    </r>
  </si>
  <si>
    <r>
      <rPr>
        <rFont val="&quot;Helvetica Neue&quot;, Helvetica, Arial, sans-serif"/>
        <color rgb="FF1155CC"/>
        <sz val="11.0"/>
        <u/>
      </rPr>
      <t>Road Fighter (Europe).zip</t>
    </r>
  </si>
  <si>
    <r>
      <rPr>
        <rFont val="&quot;Helvetica Neue&quot;, Helvetica, Arial, sans-serif"/>
        <color rgb="FF1155CC"/>
        <sz val="11.0"/>
        <u/>
      </rPr>
      <t>Road Fighter (Japan).zip</t>
    </r>
  </si>
  <si>
    <r>
      <rPr>
        <rFont val="&quot;Helvetica Neue&quot;, Helvetica, Arial, sans-serif"/>
        <color rgb="FF1155CC"/>
        <sz val="11.0"/>
        <u/>
      </rPr>
      <t>Road Runner (USA) (Unl).zip</t>
    </r>
  </si>
  <si>
    <r>
      <rPr>
        <rFont val="&quot;Helvetica Neue&quot;, Helvetica, Arial, sans-serif"/>
        <color rgb="FF1155CC"/>
        <sz val="11.0"/>
        <u/>
      </rPr>
      <t>Robert Byrne's Pool Challenge (USA) (Proto) (Unl).zip</t>
    </r>
  </si>
  <si>
    <r>
      <rPr>
        <rFont val="&quot;Helvetica Neue&quot;, Helvetica, Arial, sans-serif"/>
        <color rgb="FF1155CC"/>
        <sz val="11.0"/>
        <u/>
      </rPr>
      <t>Robin Hood - Prince of Thieves (Europe).zip</t>
    </r>
  </si>
  <si>
    <r>
      <rPr>
        <rFont val="&quot;Helvetica Neue&quot;, Helvetica, Arial, sans-serif"/>
        <color rgb="FF1155CC"/>
        <sz val="11.0"/>
        <u/>
      </rPr>
      <t>Robin Hood - Prince of Thieves (Germany).zip</t>
    </r>
  </si>
  <si>
    <r>
      <rPr>
        <rFont val="&quot;Helvetica Neue&quot;, Helvetica, Arial, sans-serif"/>
        <color rgb="FF1155CC"/>
        <sz val="11.0"/>
        <u/>
      </rPr>
      <t>Robin Hood - Prince of Thieves (Spain).zip</t>
    </r>
  </si>
  <si>
    <r>
      <rPr>
        <rFont val="&quot;Helvetica Neue&quot;, Helvetica, Arial, sans-serif"/>
        <color rgb="FF1155CC"/>
        <sz val="11.0"/>
        <u/>
      </rPr>
      <t>Robin Hood - Prince of Thieves (USA) (Beta) (1991-05-16).zip</t>
    </r>
  </si>
  <si>
    <r>
      <rPr>
        <rFont val="&quot;Helvetica Neue&quot;, Helvetica, Arial, sans-serif"/>
        <color rgb="FF1155CC"/>
        <sz val="11.0"/>
        <u/>
      </rPr>
      <t>Robin Hood - Prince of Thieves (USA) (Rev 1).zip</t>
    </r>
  </si>
  <si>
    <r>
      <rPr>
        <rFont val="&quot;Helvetica Neue&quot;, Helvetica, Arial, sans-serif"/>
        <color rgb="FF1155CC"/>
        <sz val="11.0"/>
        <u/>
      </rPr>
      <t>Robin Hood - Prince of Thieves (USA).zip</t>
    </r>
  </si>
  <si>
    <r>
      <rPr>
        <rFont val="&quot;Helvetica Neue&quot;, Helvetica, Arial, sans-serif"/>
        <color rgb="FF1155CC"/>
        <sz val="11.0"/>
        <u/>
      </rPr>
      <t>Robo-Ninja Climb (World) (Aftermarket) (Unl).zip</t>
    </r>
  </si>
  <si>
    <r>
      <rPr>
        <rFont val="&quot;Helvetica Neue&quot;, Helvetica, Arial, sans-serif"/>
        <color rgb="FF1155CC"/>
        <sz val="11.0"/>
        <u/>
      </rPr>
      <t>Robo-Ninja Climb (World) (NESDev 2017) (Aftermarket) (Unl).zip</t>
    </r>
  </si>
  <si>
    <r>
      <rPr>
        <rFont val="&quot;Helvetica Neue&quot;, Helvetica, Arial, sans-serif"/>
        <color rgb="FF1155CC"/>
        <sz val="11.0"/>
        <u/>
      </rPr>
      <t>Robo Boy - The Gem Collector (World) (Demo) (Aftermarket) (Unl).zip</t>
    </r>
  </si>
  <si>
    <r>
      <rPr>
        <rFont val="&quot;Helvetica Neue&quot;, Helvetica, Arial, sans-serif"/>
        <color rgb="FF1155CC"/>
        <sz val="11.0"/>
        <u/>
      </rPr>
      <t>RoboCop (Europe).zip</t>
    </r>
  </si>
  <si>
    <r>
      <rPr>
        <rFont val="&quot;Helvetica Neue&quot;, Helvetica, Arial, sans-serif"/>
        <color rgb="FF1155CC"/>
        <sz val="11.0"/>
        <u/>
      </rPr>
      <t>RoboCop (Japan).zip</t>
    </r>
  </si>
  <si>
    <r>
      <rPr>
        <rFont val="&quot;Helvetica Neue&quot;, Helvetica, Arial, sans-serif"/>
        <color rgb="FF1155CC"/>
        <sz val="11.0"/>
        <u/>
      </rPr>
      <t>RoboCop (USA) (Beta).zip</t>
    </r>
  </si>
  <si>
    <r>
      <rPr>
        <rFont val="&quot;Helvetica Neue&quot;, Helvetica, Arial, sans-serif"/>
        <color rgb="FF1155CC"/>
        <sz val="11.0"/>
        <u/>
      </rPr>
      <t>RoboCop (USA).zip</t>
    </r>
  </si>
  <si>
    <r>
      <rPr>
        <rFont val="&quot;Helvetica Neue&quot;, Helvetica, Arial, sans-serif"/>
        <color rgb="FF1155CC"/>
        <sz val="11.0"/>
        <u/>
      </rPr>
      <t>RoboCop 2 (Europe).zip</t>
    </r>
  </si>
  <si>
    <r>
      <rPr>
        <rFont val="&quot;Helvetica Neue&quot;, Helvetica, Arial, sans-serif"/>
        <color rgb="FF1155CC"/>
        <sz val="11.0"/>
        <u/>
      </rPr>
      <t>RoboCop 2 (Japan).zip</t>
    </r>
  </si>
  <si>
    <r>
      <rPr>
        <rFont val="&quot;Helvetica Neue&quot;, Helvetica, Arial, sans-serif"/>
        <color rgb="FF1155CC"/>
        <sz val="11.0"/>
        <u/>
      </rPr>
      <t>RoboCop 2 (USA) (Rev 1).zip</t>
    </r>
  </si>
  <si>
    <r>
      <rPr>
        <rFont val="&quot;Helvetica Neue&quot;, Helvetica, Arial, sans-serif"/>
        <color rgb="FF1155CC"/>
        <sz val="11.0"/>
        <u/>
      </rPr>
      <t>RoboCop 2 (USA).zip</t>
    </r>
  </si>
  <si>
    <r>
      <rPr>
        <rFont val="&quot;Helvetica Neue&quot;, Helvetica, Arial, sans-serif"/>
        <color rgb="FF1155CC"/>
        <sz val="11.0"/>
        <u/>
      </rPr>
      <t>RoboCop 3 (Europe).zip</t>
    </r>
  </si>
  <si>
    <r>
      <rPr>
        <rFont val="&quot;Helvetica Neue&quot;, Helvetica, Arial, sans-serif"/>
        <color rgb="FF1155CC"/>
        <sz val="11.0"/>
        <u/>
      </rPr>
      <t>RoboCop 3 (USA).zip</t>
    </r>
  </si>
  <si>
    <r>
      <rPr>
        <rFont val="&quot;Helvetica Neue&quot;, Helvetica, Arial, sans-serif"/>
        <color rgb="FF1155CC"/>
        <sz val="11.0"/>
        <u/>
      </rPr>
      <t>RoboCop versus The Terminator (USA) (Proto).zip</t>
    </r>
  </si>
  <si>
    <r>
      <rPr>
        <rFont val="&quot;Helvetica Neue&quot;, Helvetica, Arial, sans-serif"/>
        <color rgb="FF1155CC"/>
        <sz val="11.0"/>
        <u/>
      </rPr>
      <t>Robo Fix It (World) (Demo) (Aftermarket) (Unl).zip</t>
    </r>
  </si>
  <si>
    <r>
      <rPr>
        <rFont val="&quot;Helvetica Neue&quot;, Helvetica, Arial, sans-serif"/>
        <color rgb="FF1155CC"/>
        <sz val="11.0"/>
        <u/>
      </rPr>
      <t>Robo Warrior (Europe).zip</t>
    </r>
  </si>
  <si>
    <r>
      <rPr>
        <rFont val="&quot;Helvetica Neue&quot;, Helvetica, Arial, sans-serif"/>
        <color rgb="FF1155CC"/>
        <sz val="11.0"/>
        <u/>
      </rPr>
      <t>Robo Warrior (USA).zip</t>
    </r>
  </si>
  <si>
    <r>
      <rPr>
        <rFont val="&quot;Helvetica Neue&quot;, Helvetica, Arial, sans-serif"/>
        <color rgb="FF1155CC"/>
        <sz val="11.0"/>
        <u/>
      </rPr>
      <t>Robocco Wars (Japan).zip</t>
    </r>
  </si>
  <si>
    <r>
      <rPr>
        <rFont val="&quot;Helvetica Neue&quot;, Helvetica, Arial, sans-serif"/>
        <color rgb="FF1155CC"/>
        <sz val="11.0"/>
        <u/>
      </rPr>
      <t>Robodemons (USA) (Unl).zip</t>
    </r>
  </si>
  <si>
    <r>
      <rPr>
        <rFont val="&quot;Helvetica Neue&quot;, Helvetica, Arial, sans-serif"/>
        <color rgb="FF1155CC"/>
        <sz val="11.0"/>
        <u/>
      </rPr>
      <t>Rock 'n' Ball (USA).zip</t>
    </r>
  </si>
  <si>
    <r>
      <rPr>
        <rFont val="&quot;Helvetica Neue&quot;, Helvetica, Arial, sans-serif"/>
        <color rgb="FF1155CC"/>
        <sz val="11.0"/>
        <u/>
      </rPr>
      <t>Rock Paper Scissors (World) (Aftermarket) (Unl).zip</t>
    </r>
  </si>
  <si>
    <r>
      <rPr>
        <rFont val="&quot;Helvetica Neue&quot;, Helvetica, Arial, sans-serif"/>
        <color rgb="FF1155CC"/>
        <sz val="11.0"/>
        <u/>
      </rPr>
      <t>Rock Paper Scissors Lizard Sbock (World) (Beta) (Build 9b) (Aftermarket) (Unl).zip</t>
    </r>
  </si>
  <si>
    <r>
      <rPr>
        <rFont val="&quot;Helvetica Neue&quot;, Helvetica, Arial, sans-serif"/>
        <color rgb="FF1155CC"/>
        <sz val="11.0"/>
        <u/>
      </rPr>
      <t>Rock Paper Scissors Lizard Sbock (World) (NESDev 2016) (Aftermarket) (Unl).zip</t>
    </r>
  </si>
  <si>
    <r>
      <rPr>
        <rFont val="&quot;Helvetica Neue&quot;, Helvetica, Arial, sans-serif"/>
        <color rgb="FF1155CC"/>
        <sz val="11.0"/>
        <u/>
      </rPr>
      <t>Rockball (Asia) (En) (Unl).zip</t>
    </r>
  </si>
  <si>
    <r>
      <rPr>
        <rFont val="&quot;Helvetica Neue&quot;, Helvetica, Arial, sans-serif"/>
        <color rgb="FF1155CC"/>
        <sz val="11.0"/>
        <u/>
      </rPr>
      <t>Rocket Ranger (USA).zip</t>
    </r>
  </si>
  <si>
    <r>
      <rPr>
        <rFont val="&quot;Helvetica Neue&quot;, Helvetica, Arial, sans-serif"/>
        <color rgb="FF1155CC"/>
        <sz val="11.0"/>
        <u/>
      </rPr>
      <t>Rocketeer, The (USA).zip</t>
    </r>
  </si>
  <si>
    <r>
      <rPr>
        <rFont val="&quot;Helvetica Neue&quot;, Helvetica, Arial, sans-serif"/>
        <color rgb="FF1155CC"/>
        <sz val="11.0"/>
        <u/>
      </rPr>
      <t>Rockin' Kats (Europe).zip</t>
    </r>
  </si>
  <si>
    <r>
      <rPr>
        <rFont val="&quot;Helvetica Neue&quot;, Helvetica, Arial, sans-serif"/>
        <color rgb="FF1155CC"/>
        <sz val="11.0"/>
        <u/>
      </rPr>
      <t>Rockin' Kats (USA) (Beta) (1991-05-06).zip</t>
    </r>
  </si>
  <si>
    <r>
      <rPr>
        <rFont val="&quot;Helvetica Neue&quot;, Helvetica, Arial, sans-serif"/>
        <color rgb="FF1155CC"/>
        <sz val="11.0"/>
        <u/>
      </rPr>
      <t>Rockin' Kats (USA).zip</t>
    </r>
  </si>
  <si>
    <r>
      <rPr>
        <rFont val="&quot;Helvetica Neue&quot;, Helvetica, Arial, sans-serif"/>
        <color rgb="FF1155CC"/>
        <sz val="11.0"/>
        <u/>
      </rPr>
      <t>Rockman (Japan) (Capcom Town).zip</t>
    </r>
  </si>
  <si>
    <r>
      <rPr>
        <rFont val="&quot;Helvetica Neue&quot;, Helvetica, Arial, sans-serif"/>
        <color rgb="FF1155CC"/>
        <sz val="11.0"/>
        <u/>
      </rPr>
      <t>Rockman (Japan) (En).zip</t>
    </r>
  </si>
  <si>
    <r>
      <rPr>
        <rFont val="&quot;Helvetica Neue&quot;, Helvetica, Arial, sans-serif"/>
        <color rgb="FF1155CC"/>
        <sz val="11.0"/>
        <u/>
      </rPr>
      <t>Rockman (Japan) (Virtual Console).zip</t>
    </r>
  </si>
  <si>
    <r>
      <rPr>
        <rFont val="&quot;Helvetica Neue&quot;, Helvetica, Arial, sans-serif"/>
        <color rgb="FF1155CC"/>
        <sz val="11.0"/>
        <u/>
      </rPr>
      <t>Rockman (Russia) (Pirate).zip</t>
    </r>
  </si>
  <si>
    <r>
      <rPr>
        <rFont val="&quot;Helvetica Neue&quot;, Helvetica, Arial, sans-serif"/>
        <color rgb="FF1155CC"/>
        <sz val="11.0"/>
        <u/>
      </rPr>
      <t>Rockman 2 (Japan) (Capcom Town).zip</t>
    </r>
  </si>
  <si>
    <r>
      <rPr>
        <rFont val="&quot;Helvetica Neue&quot;, Helvetica, Arial, sans-serif"/>
        <color rgb="FF1155CC"/>
        <sz val="11.0"/>
        <u/>
      </rPr>
      <t>Rockman 2 (Taiwan) (En) (Rockman 123).zip</t>
    </r>
  </si>
  <si>
    <r>
      <rPr>
        <rFont val="&quot;Helvetica Neue&quot;, Helvetica, Arial, sans-serif"/>
        <color rgb="FF1155CC"/>
        <sz val="11.0"/>
        <u/>
      </rPr>
      <t>Rockman 2 - Dr. Wily no Nazo (Japan) (Virtual Console).zip</t>
    </r>
  </si>
  <si>
    <r>
      <rPr>
        <rFont val="&quot;Helvetica Neue&quot;, Helvetica, Arial, sans-serif"/>
        <color rgb="FF1155CC"/>
        <sz val="11.0"/>
        <u/>
      </rPr>
      <t>Rockman 2 - Dr. Wily no Nazo (Japan).zip</t>
    </r>
  </si>
  <si>
    <r>
      <rPr>
        <rFont val="&quot;Helvetica Neue&quot;, Helvetica, Arial, sans-serif"/>
        <color rgb="FF1155CC"/>
        <sz val="11.0"/>
        <u/>
      </rPr>
      <t>Rockman 3 - Dr. Wily no Saigo! (Japan) (Virtual Console).zip</t>
    </r>
  </si>
  <si>
    <r>
      <rPr>
        <rFont val="&quot;Helvetica Neue&quot;, Helvetica, Arial, sans-serif"/>
        <color rgb="FF1155CC"/>
        <sz val="11.0"/>
        <u/>
      </rPr>
      <t>Rockman 3 - Dr. Wily no Saigo! (Japan).zip</t>
    </r>
  </si>
  <si>
    <r>
      <rPr>
        <rFont val="&quot;Helvetica Neue&quot;, Helvetica, Arial, sans-serif"/>
        <color rgb="FF1155CC"/>
        <sz val="11.0"/>
        <u/>
      </rPr>
      <t>Rockman 4 - Aratanaru Yabou!! (Japan) (Rev 1).zip</t>
    </r>
  </si>
  <si>
    <r>
      <rPr>
        <rFont val="&quot;Helvetica Neue&quot;, Helvetica, Arial, sans-serif"/>
        <color rgb="FF1155CC"/>
        <sz val="11.0"/>
        <u/>
      </rPr>
      <t>Rockman 4 - Aratanaru Yabou!! (Japan) (Virtual Console).zip</t>
    </r>
  </si>
  <si>
    <r>
      <rPr>
        <rFont val="&quot;Helvetica Neue&quot;, Helvetica, Arial, sans-serif"/>
        <color rgb="FF1155CC"/>
        <sz val="11.0"/>
        <u/>
      </rPr>
      <t>Rockman 4 - Aratanaru Yabou!! (Japan).zip</t>
    </r>
  </si>
  <si>
    <r>
      <rPr>
        <rFont val="&quot;Helvetica Neue&quot;, Helvetica, Arial, sans-serif"/>
        <color rgb="FF1155CC"/>
        <sz val="11.0"/>
        <u/>
      </rPr>
      <t>Rockman 5 - Blues no Wana! (Japan) (Virtual Console).zip</t>
    </r>
  </si>
  <si>
    <r>
      <rPr>
        <rFont val="&quot;Helvetica Neue&quot;, Helvetica, Arial, sans-serif"/>
        <color rgb="FF1155CC"/>
        <sz val="11.0"/>
        <u/>
      </rPr>
      <t>Rockman 5 - Blues no Wana! (Japan).zip</t>
    </r>
  </si>
  <si>
    <r>
      <rPr>
        <rFont val="&quot;Helvetica Neue&quot;, Helvetica, Arial, sans-serif"/>
        <color rgb="FF1155CC"/>
        <sz val="11.0"/>
        <u/>
      </rPr>
      <t>Rockman 6 - Shijou Saidai no Tatakai!! (Japan).zip</t>
    </r>
  </si>
  <si>
    <r>
      <rPr>
        <rFont val="&quot;Helvetica Neue&quot;, Helvetica, Arial, sans-serif"/>
        <color rgb="FF1155CC"/>
        <sz val="11.0"/>
        <u/>
      </rPr>
      <t>Rockman Family 10-in-1 (Asia) (En,Ja) (PL-016) (Aftermarket) (Pirate).zip</t>
    </r>
  </si>
  <si>
    <r>
      <rPr>
        <rFont val="&quot;Helvetica Neue&quot;, Helvetica, Arial, sans-serif"/>
        <color rgb="FF1155CC"/>
        <sz val="11.0"/>
        <u/>
      </rPr>
      <t>Rockman III (Taiwan) (En) (Rockman 123).zip</t>
    </r>
  </si>
  <si>
    <r>
      <rPr>
        <rFont val="&quot;Helvetica Neue&quot;, Helvetica, Arial, sans-serif"/>
        <color rgb="FF1155CC"/>
        <sz val="11.0"/>
        <u/>
      </rPr>
      <t>Rockman IV (Taiwan) (En) (Rockman 123).zip</t>
    </r>
  </si>
  <si>
    <r>
      <rPr>
        <rFont val="&quot;Helvetica Neue&quot;, Helvetica, Arial, sans-serif"/>
        <color rgb="FF1155CC"/>
        <sz val="11.0"/>
        <u/>
      </rPr>
      <t>Rockman V (Taiwan) (En) (Rockman 123).zip</t>
    </r>
  </si>
  <si>
    <r>
      <rPr>
        <rFont val="&quot;Helvetica Neue&quot;, Helvetica, Arial, sans-serif"/>
        <color rgb="FF1155CC"/>
        <sz val="11.0"/>
        <u/>
      </rPr>
      <t>Rockman VI (Taiwan) (En) (Rockman 123).zip</t>
    </r>
  </si>
  <si>
    <r>
      <rPr>
        <rFont val="&quot;Helvetica Neue&quot;, Helvetica, Arial, sans-serif"/>
        <color rgb="FF1155CC"/>
        <sz val="11.0"/>
        <u/>
      </rPr>
      <t>Rocman X (Asia) (En) (Pirate).zip</t>
    </r>
  </si>
  <si>
    <r>
      <rPr>
        <rFont val="&quot;Helvetica Neue&quot;, Helvetica, Arial, sans-serif"/>
        <color rgb="FF1155CC"/>
        <sz val="11.0"/>
        <u/>
      </rPr>
      <t>Rocman X (Asia) (Zh) (Pirate).zip</t>
    </r>
  </si>
  <si>
    <r>
      <rPr>
        <rFont val="&quot;Helvetica Neue&quot;, Helvetica, Arial, sans-serif"/>
        <color rgb="FF1155CC"/>
        <sz val="11.0"/>
        <u/>
      </rPr>
      <t>Rodent-Eating Serpent (World) (Proto) (Aftermarket) (Unl).zip</t>
    </r>
  </si>
  <si>
    <r>
      <rPr>
        <rFont val="&quot;Helvetica Neue&quot;, Helvetica, Arial, sans-serif"/>
        <color rgb="FF1155CC"/>
        <sz val="11.0"/>
        <u/>
      </rPr>
      <t>Rodland (Europe) (Beta).zip</t>
    </r>
  </si>
  <si>
    <r>
      <rPr>
        <rFont val="&quot;Helvetica Neue&quot;, Helvetica, Arial, sans-serif"/>
        <color rgb="FF1155CC"/>
        <sz val="11.0"/>
        <u/>
      </rPr>
      <t>Rodland (Europe).zip</t>
    </r>
  </si>
  <si>
    <r>
      <rPr>
        <rFont val="&quot;Helvetica Neue&quot;, Helvetica, Arial, sans-serif"/>
        <color rgb="FF1155CC"/>
        <sz val="11.0"/>
        <u/>
      </rPr>
      <t>Roger Clemens' MVP Baseball (USA) (Rev 1).zip</t>
    </r>
  </si>
  <si>
    <r>
      <rPr>
        <rFont val="&quot;Helvetica Neue&quot;, Helvetica, Arial, sans-serif"/>
        <color rgb="FF1155CC"/>
        <sz val="11.0"/>
        <u/>
      </rPr>
      <t>Roger Clemens' MVP Baseball (USA).zip</t>
    </r>
  </si>
  <si>
    <r>
      <rPr>
        <rFont val="&quot;Helvetica Neue&quot;, Helvetica, Arial, sans-serif"/>
        <color rgb="FF1155CC"/>
        <sz val="11.0"/>
        <u/>
      </rPr>
      <t>Roguelore (World) (Pt-BR) (v1.1.0) (Aftermarket) (Unl).zip</t>
    </r>
  </si>
  <si>
    <r>
      <rPr>
        <rFont val="&quot;Helvetica Neue&quot;, Helvetica, Arial, sans-serif"/>
        <color rgb="FF1155CC"/>
        <sz val="11.0"/>
        <u/>
      </rPr>
      <t>Rokudenashi Blues (Japan).zip</t>
    </r>
  </si>
  <si>
    <r>
      <rPr>
        <rFont val="&quot;Helvetica Neue&quot;, Helvetica, Arial, sans-serif"/>
        <color rgb="FF1155CC"/>
        <sz val="11.0"/>
        <u/>
      </rPr>
      <t>Rollerball (Australia).zip</t>
    </r>
  </si>
  <si>
    <r>
      <rPr>
        <rFont val="&quot;Helvetica Neue&quot;, Helvetica, Arial, sans-serif"/>
        <color rgb="FF1155CC"/>
        <sz val="11.0"/>
        <u/>
      </rPr>
      <t>Rollerball (Japan).zip</t>
    </r>
  </si>
  <si>
    <r>
      <rPr>
        <rFont val="&quot;Helvetica Neue&quot;, Helvetica, Arial, sans-serif"/>
        <color rgb="FF1155CC"/>
        <sz val="11.0"/>
        <u/>
      </rPr>
      <t>Rollerball (USA).zip</t>
    </r>
  </si>
  <si>
    <r>
      <rPr>
        <rFont val="&quot;Helvetica Neue&quot;, Helvetica, Arial, sans-serif"/>
        <color rgb="FF1155CC"/>
        <sz val="11.0"/>
        <u/>
      </rPr>
      <t>Rollerblade Racer (USA).zip</t>
    </r>
  </si>
  <si>
    <r>
      <rPr>
        <rFont val="&quot;Helvetica Neue&quot;, Helvetica, Arial, sans-serif"/>
        <color rgb="FF1155CC"/>
        <sz val="11.0"/>
        <u/>
      </rPr>
      <t>Rollergames (Europe).zip</t>
    </r>
  </si>
  <si>
    <r>
      <rPr>
        <rFont val="&quot;Helvetica Neue&quot;, Helvetica, Arial, sans-serif"/>
        <color rgb="FF1155CC"/>
        <sz val="11.0"/>
        <u/>
      </rPr>
      <t>Rollergames (USA).zip</t>
    </r>
  </si>
  <si>
    <r>
      <rPr>
        <rFont val="&quot;Helvetica Neue&quot;, Helvetica, Arial, sans-serif"/>
        <color rgb="FF1155CC"/>
        <sz val="11.0"/>
        <u/>
      </rPr>
      <t>Rolling Thunder (Japan).zip</t>
    </r>
  </si>
  <si>
    <r>
      <rPr>
        <rFont val="&quot;Helvetica Neue&quot;, Helvetica, Arial, sans-serif"/>
        <color rgb="FF1155CC"/>
        <sz val="11.0"/>
        <u/>
      </rPr>
      <t>Rolling Thunder (USA) (Unl).zip</t>
    </r>
  </si>
  <si>
    <r>
      <rPr>
        <rFont val="&quot;Helvetica Neue&quot;, Helvetica, Arial, sans-serif"/>
        <color rgb="FF1155CC"/>
        <sz val="11.0"/>
        <u/>
      </rPr>
      <t>Rolling Thunder (World) (Namcot Collection, Namco Museum Archives Vol 2).zip</t>
    </r>
  </si>
  <si>
    <r>
      <rPr>
        <rFont val="&quot;Helvetica Neue&quot;, Helvetica, Arial, sans-serif"/>
        <color rgb="FF1155CC"/>
        <sz val="11.0"/>
        <u/>
      </rPr>
      <t>Romance of the Three Kingdoms (USA).zip</t>
    </r>
  </si>
  <si>
    <r>
      <rPr>
        <rFont val="&quot;Helvetica Neue&quot;, Helvetica, Arial, sans-serif"/>
        <color rgb="FF1155CC"/>
        <sz val="11.0"/>
        <u/>
      </rPr>
      <t>Romance of the Three Kingdoms II (USA).zip</t>
    </r>
  </si>
  <si>
    <r>
      <rPr>
        <rFont val="&quot;Helvetica Neue&quot;, Helvetica, Arial, sans-serif"/>
        <color rgb="FF1155CC"/>
        <sz val="11.0"/>
        <u/>
      </rPr>
      <t>Romancia (Japan) (Rev 1) (Possible Proto).zip</t>
    </r>
  </si>
  <si>
    <r>
      <rPr>
        <rFont val="&quot;Helvetica Neue&quot;, Helvetica, Arial, sans-serif"/>
        <color rgb="FF1155CC"/>
        <sz val="11.0"/>
        <u/>
      </rPr>
      <t>Romancia (Japan).zip</t>
    </r>
  </si>
  <si>
    <r>
      <rPr>
        <rFont val="&quot;Helvetica Neue&quot;, Helvetica, Arial, sans-serif"/>
        <color rgb="FF1155CC"/>
        <sz val="11.0"/>
        <u/>
      </rPr>
      <t>Rongyao Zhi Qishi Tuan (China) (Aftermarket) (Unl).zip</t>
    </r>
  </si>
  <si>
    <r>
      <rPr>
        <rFont val="&quot;Helvetica Neue&quot;, Helvetica, Arial, sans-serif"/>
        <color rgb="FF1155CC"/>
        <sz val="11.0"/>
        <u/>
      </rPr>
      <t>Rongyu Xunzhang (China) (Aftermarket) (Pirate).zip</t>
    </r>
  </si>
  <si>
    <r>
      <rPr>
        <rFont val="&quot;Helvetica Neue&quot;, Helvetica, Arial, sans-serif"/>
        <color rgb="FF1155CC"/>
        <sz val="11.0"/>
        <u/>
      </rPr>
      <t>Roniu's Tale (World) (Demo) (Aftermarket) (Unl).zip</t>
    </r>
  </si>
  <si>
    <r>
      <rPr>
        <rFont val="&quot;Helvetica Neue&quot;, Helvetica, Arial, sans-serif"/>
        <color rgb="FF1155CC"/>
        <sz val="11.0"/>
        <u/>
      </rPr>
      <t>Rooms (World) (Aftermarket) (Unl).zip</t>
    </r>
  </si>
  <si>
    <r>
      <rPr>
        <rFont val="&quot;Helvetica Neue&quot;, Helvetica, Arial, sans-serif"/>
        <color rgb="FF1155CC"/>
        <sz val="11.0"/>
        <u/>
      </rPr>
      <t>Rough World (Japan).zip</t>
    </r>
  </si>
  <si>
    <r>
      <rPr>
        <rFont val="&quot;Helvetica Neue&quot;, Helvetica, Arial, sans-serif"/>
        <color rgb="FF1155CC"/>
        <sz val="11.0"/>
        <u/>
      </rPr>
      <t>Roundball - 2-on-2 Challenge (Europe).zip</t>
    </r>
  </si>
  <si>
    <r>
      <rPr>
        <rFont val="&quot;Helvetica Neue&quot;, Helvetica, Arial, sans-serif"/>
        <color rgb="FF1155CC"/>
        <sz val="11.0"/>
        <u/>
      </rPr>
      <t>Roundball - 2-on-2 Challenge (USA).zip</t>
    </r>
  </si>
  <si>
    <r>
      <rPr>
        <rFont val="&quot;Helvetica Neue&quot;, Helvetica, Arial, sans-serif"/>
        <color rgb="FF1155CC"/>
        <sz val="11.0"/>
        <u/>
      </rPr>
      <t>Route-16 Turbo (Japan).zip</t>
    </r>
  </si>
  <si>
    <r>
      <rPr>
        <rFont val="&quot;Helvetica Neue&quot;, Helvetica, Arial, sans-serif"/>
        <color rgb="FF1155CC"/>
        <sz val="11.0"/>
        <u/>
      </rPr>
      <t>Royal Blood (Japan).zip</t>
    </r>
  </si>
  <si>
    <r>
      <rPr>
        <rFont val="&quot;Helvetica Neue&quot;, Helvetica, Arial, sans-serif"/>
        <color rgb="FF1155CC"/>
        <sz val="11.0"/>
        <u/>
      </rPr>
      <t>Rugrats - Adventures in Gameland (World) (Demo) (2024-04-08) (Aftermarket) (Unl).zip</t>
    </r>
  </si>
  <si>
    <r>
      <rPr>
        <rFont val="&quot;Helvetica Neue&quot;, Helvetica, Arial, sans-serif"/>
        <color rgb="FF1155CC"/>
        <sz val="11.0"/>
        <u/>
      </rPr>
      <t>Rugrats - Adventures in Gameland (World) (Demo) (2024-04-15) (Aftermarket) (Unl).zip</t>
    </r>
  </si>
  <si>
    <r>
      <rPr>
        <rFont val="&quot;Helvetica Neue&quot;, Helvetica, Arial, sans-serif"/>
        <color rgb="FF1155CC"/>
        <sz val="11.0"/>
        <u/>
      </rPr>
      <t>Rugrats - Adventures in Gameland (World) (Demo) (2024-06-13) (Aftermarket) (Unl).zip</t>
    </r>
  </si>
  <si>
    <r>
      <rPr>
        <rFont val="&quot;Helvetica Neue&quot;, Helvetica, Arial, sans-serif"/>
        <color rgb="FF1155CC"/>
        <sz val="11.0"/>
        <u/>
      </rPr>
      <t>Rumble Station - 15 in 1 (USA) (Unl).zip</t>
    </r>
  </si>
  <si>
    <r>
      <rPr>
        <rFont val="&quot;Helvetica Neue&quot;, Helvetica, Arial, sans-serif"/>
        <color rgb="FF1155CC"/>
        <sz val="11.0"/>
        <u/>
      </rPr>
      <t>Rumblefest '89 (World) (Proto) (Byte-Off 2020) (Aftermarket) (Unl).zip</t>
    </r>
  </si>
  <si>
    <r>
      <rPr>
        <rFont val="&quot;Helvetica Neue&quot;, Helvetica, Arial, sans-serif"/>
        <color rgb="FF1155CC"/>
        <sz val="11.0"/>
        <u/>
      </rPr>
      <t>Run Dash Run (World) (vB0.1C) (Proto) (Aftermarket) (Unl).zip</t>
    </r>
  </si>
  <si>
    <r>
      <rPr>
        <rFont val="&quot;Helvetica Neue&quot;, Helvetica, Arial, sans-serif"/>
        <color rgb="FF1155CC"/>
        <sz val="11.0"/>
        <u/>
      </rPr>
      <t>Rush'n Attack (Europe).zip</t>
    </r>
  </si>
  <si>
    <r>
      <rPr>
        <rFont val="&quot;Helvetica Neue&quot;, Helvetica, Arial, sans-serif"/>
        <color rgb="FF1155CC"/>
        <sz val="11.0"/>
        <u/>
      </rPr>
      <t>Rush'n Attack (Russia) (Pirate).zip</t>
    </r>
  </si>
  <si>
    <r>
      <rPr>
        <rFont val="&quot;Helvetica Neue&quot;, Helvetica, Arial, sans-serif"/>
        <color rgb="FF1155CC"/>
        <sz val="11.0"/>
        <u/>
      </rPr>
      <t>Rush'n Attack (USA).zip</t>
    </r>
  </si>
  <si>
    <r>
      <rPr>
        <rFont val="&quot;Helvetica Neue&quot;, Helvetica, Arial, sans-serif"/>
        <color rgb="FF1155CC"/>
        <sz val="11.0"/>
        <u/>
      </rPr>
      <t>Russian Roulette (World) (Aftermarket) (Unl).zip</t>
    </r>
  </si>
  <si>
    <r>
      <rPr>
        <rFont val="&quot;Helvetica Neue&quot;, Helvetica, Arial, sans-serif"/>
        <color rgb="FF1155CC"/>
        <sz val="11.0"/>
        <u/>
      </rPr>
      <t>Rygar (Europe).zip</t>
    </r>
  </si>
  <si>
    <r>
      <rPr>
        <rFont val="&quot;Helvetica Neue&quot;, Helvetica, Arial, sans-serif"/>
        <color rgb="FF1155CC"/>
        <sz val="11.0"/>
        <u/>
      </rPr>
      <t>Rygar (USA) (Rev 1).zip</t>
    </r>
  </si>
  <si>
    <r>
      <rPr>
        <rFont val="&quot;Helvetica Neue&quot;, Helvetica, Arial, sans-serif"/>
        <color rgb="FF1155CC"/>
        <sz val="11.0"/>
        <u/>
      </rPr>
      <t>Rygar (USA).zip</t>
    </r>
  </si>
  <si>
    <r>
      <rPr>
        <rFont val="&quot;Helvetica Neue&quot;, Helvetica, Arial, sans-serif"/>
        <color rgb="FF1155CC"/>
        <sz val="11.0"/>
        <u/>
      </rPr>
      <t>S.C.A.T. - Special Cybernetic Attack Team (USA) (Beta).zip</t>
    </r>
  </si>
  <si>
    <r>
      <rPr>
        <rFont val="&quot;Helvetica Neue&quot;, Helvetica, Arial, sans-serif"/>
        <color rgb="FF1155CC"/>
        <sz val="11.0"/>
        <u/>
      </rPr>
      <t>S.C.A.T. - Special Cybernetic Attack Team (USA) (Limited Run Games).zip</t>
    </r>
  </si>
  <si>
    <r>
      <rPr>
        <rFont val="&quot;Helvetica Neue&quot;, Helvetica, Arial, sans-serif"/>
        <color rgb="FF1155CC"/>
        <sz val="11.0"/>
        <u/>
      </rPr>
      <t>S.C.A.T. - Special Cybernetic Attack Team (USA).zip</t>
    </r>
  </si>
  <si>
    <r>
      <rPr>
        <rFont val="&quot;Helvetica Neue&quot;, Helvetica, Arial, sans-serif"/>
        <color rgb="FF1155CC"/>
        <sz val="11.0"/>
        <u/>
      </rPr>
      <t>S.C.A.T. - Special Cybernetic Attack Team (USA, Europe) (Virtual Console).zip</t>
    </r>
  </si>
  <si>
    <r>
      <rPr>
        <rFont val="&quot;Helvetica Neue&quot;, Helvetica, Arial, sans-serif"/>
        <color rgb="FF1155CC"/>
        <sz val="11.0"/>
        <u/>
      </rPr>
      <t>S. M. Bros. 1988 (USA) (SuperVision) (ASN 0097) (Pirate).zip</t>
    </r>
  </si>
  <si>
    <r>
      <rPr>
        <rFont val="&quot;Helvetica Neue&quot;, Helvetica, Arial, sans-serif"/>
        <color rgb="FF1155CC"/>
        <sz val="11.0"/>
        <u/>
      </rPr>
      <t>S.T.I.N.G. (World) (Aftermarket) (Unl).zip</t>
    </r>
  </si>
  <si>
    <r>
      <rPr>
        <rFont val="&quot;Helvetica Neue&quot;, Helvetica, Arial, sans-serif"/>
        <color rgb="FF1155CC"/>
        <sz val="11.0"/>
        <u/>
      </rPr>
      <t>SD Battle Oozumou - Heisei Hero Basho (Japan).zip</t>
    </r>
  </si>
  <si>
    <r>
      <rPr>
        <rFont val="&quot;Helvetica Neue&quot;, Helvetica, Arial, sans-serif"/>
        <color rgb="FF1155CC"/>
        <sz val="11.0"/>
        <u/>
      </rPr>
      <t>SD Gaoda Waizhuan - Qishi Gaoda Gushi 3 - Chuanshuo Zhi Qishi Tuan (China) (Aftermarket) (Unl).zip</t>
    </r>
  </si>
  <si>
    <r>
      <rPr>
        <rFont val="&quot;Helvetica Neue&quot;, Helvetica, Arial, sans-serif"/>
        <color rgb="FF1155CC"/>
        <sz val="11.0"/>
        <u/>
      </rPr>
      <t>SD Gundam - Gachapon Senshi 2 - Capsule Senki (Japan).zip</t>
    </r>
  </si>
  <si>
    <r>
      <rPr>
        <rFont val="&quot;Helvetica Neue&quot;, Helvetica, Arial, sans-serif"/>
        <color rgb="FF1155CC"/>
        <sz val="11.0"/>
        <u/>
      </rPr>
      <t>SD Gundam - Gachapon Senshi 3 - Eiyuu Senki (Japan).zip</t>
    </r>
  </si>
  <si>
    <r>
      <rPr>
        <rFont val="&quot;Helvetica Neue&quot;, Helvetica, Arial, sans-serif"/>
        <color rgb="FF1155CC"/>
        <sz val="11.0"/>
        <u/>
      </rPr>
      <t>SD Gundam - Gachapon Senshi 4 - NewType Story (Japan).zip</t>
    </r>
  </si>
  <si>
    <r>
      <rPr>
        <rFont val="&quot;Helvetica Neue&quot;, Helvetica, Arial, sans-serif"/>
        <color rgb="FF1155CC"/>
        <sz val="11.0"/>
        <u/>
      </rPr>
      <t>SD Gundam - Gachapon Senshi 5 - Battle of Universal Century (Japan).zip</t>
    </r>
  </si>
  <si>
    <r>
      <rPr>
        <rFont val="&quot;Helvetica Neue&quot;, Helvetica, Arial, sans-serif"/>
        <color rgb="FF1155CC"/>
        <sz val="11.0"/>
        <u/>
      </rPr>
      <t>SD Gundam - Gundam Wars (Japan) (Datach).zip</t>
    </r>
  </si>
  <si>
    <r>
      <rPr>
        <rFont val="&quot;Helvetica Neue&quot;, Helvetica, Arial, sans-serif"/>
        <color rgb="FF1155CC"/>
        <sz val="11.0"/>
        <u/>
      </rPr>
      <t>SD Gundam Gaiden - Knight Gundam Monogatari (Japan) (Rev 1).zip</t>
    </r>
  </si>
  <si>
    <r>
      <rPr>
        <rFont val="&quot;Helvetica Neue&quot;, Helvetica, Arial, sans-serif"/>
        <color rgb="FF1155CC"/>
        <sz val="11.0"/>
        <u/>
      </rPr>
      <t>SD Gundam Gaiden - Knight Gundam Monogatari (Japan).zip</t>
    </r>
  </si>
  <si>
    <r>
      <rPr>
        <rFont val="&quot;Helvetica Neue&quot;, Helvetica, Arial, sans-serif"/>
        <color rgb="FF1155CC"/>
        <sz val="11.0"/>
        <u/>
      </rPr>
      <t>SD Gundam Gaiden - Knight Gundam Monogatari 2 - Hikari no Knight (Japan).zip</t>
    </r>
  </si>
  <si>
    <r>
      <rPr>
        <rFont val="&quot;Helvetica Neue&quot;, Helvetica, Arial, sans-serif"/>
        <color rgb="FF1155CC"/>
        <sz val="11.0"/>
        <u/>
      </rPr>
      <t>SD Gundam Gaiden - Knight Gundam Monogatari 3 - Densetsu no Kishi Dan (Japan).zip</t>
    </r>
  </si>
  <si>
    <r>
      <rPr>
        <rFont val="&quot;Helvetica Neue&quot;, Helvetica, Arial, sans-serif"/>
        <color rgb="FF1155CC"/>
        <sz val="11.0"/>
        <u/>
      </rPr>
      <t>SD Hero Soukessen - Taose! Aku no Gundan (Japan).zip</t>
    </r>
  </si>
  <si>
    <r>
      <rPr>
        <rFont val="&quot;Helvetica Neue&quot;, Helvetica, Arial, sans-serif"/>
        <color rgb="FF1155CC"/>
        <sz val="11.0"/>
        <u/>
      </rPr>
      <t>SD Keiji - Blader (Japan).zip</t>
    </r>
  </si>
  <si>
    <r>
      <rPr>
        <rFont val="&quot;Helvetica Neue&quot;, Helvetica, Arial, sans-serif"/>
        <color rgb="FF1155CC"/>
        <sz val="11.0"/>
        <u/>
      </rPr>
      <t>SD Sengoku Bushou Retsuden (Japan).zip</t>
    </r>
  </si>
  <si>
    <r>
      <rPr>
        <rFont val="&quot;Helvetica Neue&quot;, Helvetica, Arial, sans-serif"/>
        <color rgb="FF1155CC"/>
        <sz val="11.0"/>
        <u/>
      </rPr>
      <t>SFX Editor (World) (Program) (Aftermarket) (Unl).zip</t>
    </r>
  </si>
  <si>
    <r>
      <rPr>
        <rFont val="&quot;Helvetica Neue&quot;, Helvetica, Arial, sans-serif"/>
        <color rgb="FF1155CC"/>
        <sz val="11.0"/>
        <u/>
      </rPr>
      <t>SMMM (World) (v1.01) (Music Program) (Aftermarket) (Unl).zip</t>
    </r>
  </si>
  <si>
    <r>
      <rPr>
        <rFont val="&quot;Helvetica Neue&quot;, Helvetica, Arial, sans-serif"/>
        <color rgb="FF1155CC"/>
        <sz val="11.0"/>
        <u/>
      </rPr>
      <t>STED - Iseki Wakusei no Yabou (Japan).zip</t>
    </r>
  </si>
  <si>
    <r>
      <rPr>
        <rFont val="&quot;Helvetica Neue&quot;, Helvetica, Arial, sans-serif"/>
        <color rgb="FF1155CC"/>
        <sz val="11.0"/>
        <u/>
      </rPr>
      <t>SWAT - Special Weapons and Tactics (Japan).zip</t>
    </r>
  </si>
  <si>
    <r>
      <rPr>
        <rFont val="&quot;Helvetica Neue&quot;, Helvetica, Arial, sans-serif"/>
        <color rgb="FF1155CC"/>
        <sz val="11.0"/>
        <u/>
      </rPr>
      <t>Saboteur (USA) (Atari Flashback) (Aftermarket) (Unl).zip</t>
    </r>
  </si>
  <si>
    <r>
      <rPr>
        <rFont val="&quot;Helvetica Neue&quot;, Helvetica, Arial, sans-serif"/>
        <color rgb="FF1155CC"/>
        <sz val="11.0"/>
        <u/>
      </rPr>
      <t>Sack of Flour - Heart of Gold (World) (Aftermarket) (Unl).zip</t>
    </r>
  </si>
  <si>
    <r>
      <rPr>
        <rFont val="&quot;Helvetica Neue&quot;, Helvetica, Arial, sans-serif"/>
        <color rgb="FF1155CC"/>
        <sz val="11.0"/>
        <u/>
      </rPr>
      <t>Saint Seiya - Ougon Densetsu (Japan).zip</t>
    </r>
  </si>
  <si>
    <r>
      <rPr>
        <rFont val="&quot;Helvetica Neue&quot;, Helvetica, Arial, sans-serif"/>
        <color rgb="FF1155CC"/>
        <sz val="11.0"/>
        <u/>
      </rPr>
      <t>Saint Seiya - Ougon Densetsu Kanketsu Hen (Japan) (Beta).zip</t>
    </r>
  </si>
  <si>
    <r>
      <rPr>
        <rFont val="&quot;Helvetica Neue&quot;, Helvetica, Arial, sans-serif"/>
        <color rgb="FF1155CC"/>
        <sz val="11.0"/>
        <u/>
      </rPr>
      <t>Saint Seiya - Ougon Densetsu Kanketsu Hen (Japan).zip</t>
    </r>
  </si>
  <si>
    <r>
      <rPr>
        <rFont val="&quot;Helvetica Neue&quot;, Helvetica, Arial, sans-serif"/>
        <color rgb="FF1155CC"/>
        <sz val="11.0"/>
        <u/>
      </rPr>
      <t>Saiwai Qixia Zhuan (China) (Hengge) (Unl).zip</t>
    </r>
  </si>
  <si>
    <r>
      <rPr>
        <rFont val="&quot;Helvetica Neue&quot;, Helvetica, Arial, sans-serif"/>
        <color rgb="FF1155CC"/>
        <sz val="11.0"/>
        <u/>
      </rPr>
      <t>Saiya Ren Miejue Jihua (China) (Aftermarket) (Pirate).zip</t>
    </r>
  </si>
  <si>
    <r>
      <rPr>
        <rFont val="&quot;Helvetica Neue&quot;, Helvetica, Arial, sans-serif"/>
        <color rgb="FF1155CC"/>
        <sz val="11.0"/>
        <u/>
      </rPr>
      <t>Saiyuuki World (Japan) (Beta).zip</t>
    </r>
  </si>
  <si>
    <r>
      <rPr>
        <rFont val="&quot;Helvetica Neue&quot;, Helvetica, Arial, sans-serif"/>
        <color rgb="FF1155CC"/>
        <sz val="11.0"/>
        <u/>
      </rPr>
      <t>Saiyuuki World (Japan).zip</t>
    </r>
  </si>
  <si>
    <r>
      <rPr>
        <rFont val="&quot;Helvetica Neue&quot;, Helvetica, Arial, sans-serif"/>
        <color rgb="FF1155CC"/>
        <sz val="11.0"/>
        <u/>
      </rPr>
      <t>Saiyuuki World 2 - Tenjoukai no Majin (Japan).zip</t>
    </r>
  </si>
  <si>
    <r>
      <rPr>
        <rFont val="&quot;Helvetica Neue&quot;, Helvetica, Arial, sans-serif"/>
        <color rgb="FF1155CC"/>
        <sz val="11.0"/>
        <u/>
      </rPr>
      <t>Sakigake!! Otoko Juku - Shippuu Ichi Gou Sei (Japan).zip</t>
    </r>
  </si>
  <si>
    <r>
      <rPr>
        <rFont val="&quot;Helvetica Neue&quot;, Helvetica, Arial, sans-serif"/>
        <color rgb="FF1155CC"/>
        <sz val="11.0"/>
        <u/>
      </rPr>
      <t>Salad no Kuni no Tomato Hime (Japan) (Virtual Console).zip</t>
    </r>
  </si>
  <si>
    <r>
      <rPr>
        <rFont val="&quot;Helvetica Neue&quot;, Helvetica, Arial, sans-serif"/>
        <color rgb="FF1155CC"/>
        <sz val="11.0"/>
        <u/>
      </rPr>
      <t>Salad no Kuni no Tomato Hime (Japan).zip</t>
    </r>
  </si>
  <si>
    <r>
      <rPr>
        <rFont val="&quot;Helvetica Neue&quot;, Helvetica, Arial, sans-serif"/>
        <color rgb="FF1155CC"/>
        <sz val="11.0"/>
        <u/>
      </rPr>
      <t>Salamander (Japan).zip</t>
    </r>
  </si>
  <si>
    <r>
      <rPr>
        <rFont val="&quot;Helvetica Neue&quot;, Helvetica, Arial, sans-serif"/>
        <color rgb="FF1155CC"/>
        <sz val="11.0"/>
        <u/>
      </rPr>
      <t>Sam's Journey (Europe) (Demo) (NTSC) (Aftermarket) (Unl).zip</t>
    </r>
  </si>
  <si>
    <r>
      <rPr>
        <rFont val="&quot;Helvetica Neue&quot;, Helvetica, Arial, sans-serif"/>
        <color rgb="FF1155CC"/>
        <sz val="11.0"/>
        <u/>
      </rPr>
      <t>Sam's Journey (Europe) (Demo) (PAL) (Aftermarket) (Unl).zip</t>
    </r>
  </si>
  <si>
    <r>
      <rPr>
        <rFont val="&quot;Helvetica Neue&quot;, Helvetica, Arial, sans-serif"/>
        <color rgb="FF1155CC"/>
        <sz val="11.0"/>
        <u/>
      </rPr>
      <t>Samsara Naga (Japan).zip</t>
    </r>
  </si>
  <si>
    <r>
      <rPr>
        <rFont val="&quot;Helvetica Neue&quot;, Helvetica, Arial, sans-serif"/>
        <color rgb="FF1155CC"/>
        <sz val="11.0"/>
        <u/>
      </rPr>
      <t>Samurai Shodown III (Asia) (En) (Pirate).zip</t>
    </r>
  </si>
  <si>
    <r>
      <rPr>
        <rFont val="&quot;Helvetica Neue&quot;, Helvetica, Arial, sans-serif"/>
        <color rgb="FF1155CC"/>
        <sz val="11.0"/>
        <u/>
      </rPr>
      <t>Samurai Zombie Nation (Asia) (En) (LEE08072) (Pirate).zip</t>
    </r>
  </si>
  <si>
    <r>
      <rPr>
        <rFont val="&quot;Helvetica Neue&quot;, Helvetica, Arial, sans-serif"/>
        <color rgb="FF1155CC"/>
        <sz val="11.0"/>
        <u/>
      </rPr>
      <t>Sanada Juu Yuushi (Japan).zip</t>
    </r>
  </si>
  <si>
    <r>
      <rPr>
        <rFont val="&quot;Helvetica Neue&quot;, Helvetica, Arial, sans-serif"/>
        <color rgb="FF1155CC"/>
        <sz val="11.0"/>
        <u/>
      </rPr>
      <t>Sand Emperor (World) (Demo 5c) (NTSC) (Aftermarket) (Unl).zip</t>
    </r>
  </si>
  <si>
    <r>
      <rPr>
        <rFont val="&quot;Helvetica Neue&quot;, Helvetica, Arial, sans-serif"/>
        <color rgb="FF1155CC"/>
        <sz val="11.0"/>
        <u/>
      </rPr>
      <t>Sand Emperor (World) (Demo 5c) (PAL) (Aftermarket) (Unl).zip</t>
    </r>
  </si>
  <si>
    <r>
      <rPr>
        <rFont val="&quot;Helvetica Neue&quot;, Helvetica, Arial, sans-serif"/>
        <color rgb="FF1155CC"/>
        <sz val="11.0"/>
        <u/>
      </rPr>
      <t>Sand Emperor (World) (Demo 5d9) (Aftermarket) (Unl).zip</t>
    </r>
  </si>
  <si>
    <r>
      <rPr>
        <rFont val="&quot;Helvetica Neue&quot;, Helvetica, Arial, sans-serif"/>
        <color rgb="FF1155CC"/>
        <sz val="11.0"/>
        <u/>
      </rPr>
      <t>Sangoku III (Asia) (Ja) (BJ-56) (Pirate).zip</t>
    </r>
  </si>
  <si>
    <r>
      <rPr>
        <rFont val="&quot;Helvetica Neue&quot;, Helvetica, Arial, sans-serif"/>
        <color rgb="FF1155CC"/>
        <sz val="11.0"/>
        <u/>
      </rPr>
      <t>Sangokushi (Japan) (Rev 1).zip</t>
    </r>
  </si>
  <si>
    <r>
      <rPr>
        <rFont val="&quot;Helvetica Neue&quot;, Helvetica, Arial, sans-serif"/>
        <color rgb="FF1155CC"/>
        <sz val="11.0"/>
        <u/>
      </rPr>
      <t>Sangokushi (Japan).zip</t>
    </r>
  </si>
  <si>
    <r>
      <rPr>
        <rFont val="&quot;Helvetica Neue&quot;, Helvetica, Arial, sans-serif"/>
        <color rgb="FF1155CC"/>
        <sz val="11.0"/>
        <u/>
      </rPr>
      <t>Sangokushi - Chuugen no Hasha (Japan).zip</t>
    </r>
  </si>
  <si>
    <r>
      <rPr>
        <rFont val="&quot;Helvetica Neue&quot;, Helvetica, Arial, sans-serif"/>
        <color rgb="FF1155CC"/>
        <sz val="11.0"/>
        <u/>
      </rPr>
      <t>Sangokushi II (Japan) (Rev 1).zip</t>
    </r>
  </si>
  <si>
    <r>
      <rPr>
        <rFont val="&quot;Helvetica Neue&quot;, Helvetica, Arial, sans-serif"/>
        <color rgb="FF1155CC"/>
        <sz val="11.0"/>
        <u/>
      </rPr>
      <t>Sangokushi II (Japan).zip</t>
    </r>
  </si>
  <si>
    <r>
      <rPr>
        <rFont val="&quot;Helvetica Neue&quot;, Helvetica, Arial, sans-serif"/>
        <color rgb="FF1155CC"/>
        <sz val="11.0"/>
        <u/>
      </rPr>
      <t>Sangokushi II - Haou no Tairiku (China) (Ja) (Subor) (Pirate).zip</t>
    </r>
  </si>
  <si>
    <r>
      <rPr>
        <rFont val="&quot;Helvetica Neue&quot;, Helvetica, Arial, sans-serif"/>
        <color rgb="FF1155CC"/>
        <sz val="11.0"/>
        <u/>
      </rPr>
      <t>Sangokushi II - Haou no Tairiku (China) (Ja) (Waixing) (Pirate).zip</t>
    </r>
  </si>
  <si>
    <r>
      <rPr>
        <rFont val="&quot;Helvetica Neue&quot;, Helvetica, Arial, sans-serif"/>
        <color rgb="FF1155CC"/>
        <sz val="11.0"/>
        <u/>
      </rPr>
      <t>Sangokushi II - Haou no Tairiku (Japan).zip</t>
    </r>
  </si>
  <si>
    <r>
      <rPr>
        <rFont val="&quot;Helvetica Neue&quot;, Helvetica, Arial, sans-serif"/>
        <color rgb="FF1155CC"/>
        <sz val="11.0"/>
        <u/>
      </rPr>
      <t>Sangokushi III - Haou no Tairiku (Asia) (Ja) (Pirate).zip</t>
    </r>
  </si>
  <si>
    <r>
      <rPr>
        <rFont val="&quot;Helvetica Neue&quot;, Helvetica, Arial, sans-serif"/>
        <color rgb="FF1155CC"/>
        <sz val="11.0"/>
        <u/>
      </rPr>
      <t>Sanguo Chunqiu - Sichuan Sheng (Asia) (Unl).zip</t>
    </r>
  </si>
  <si>
    <r>
      <rPr>
        <rFont val="&quot;Helvetica Neue&quot;, Helvetica, Arial, sans-serif"/>
        <color rgb="FF1155CC"/>
        <sz val="11.0"/>
        <u/>
      </rPr>
      <t>Sanguo Daluan Dou - Zhanguo (Orochi) (China) (Aftermarket) (Unl).zip</t>
    </r>
  </si>
  <si>
    <r>
      <rPr>
        <rFont val="&quot;Helvetica Neue&quot;, Helvetica, Arial, sans-serif"/>
        <color rgb="FF1155CC"/>
        <sz val="11.0"/>
        <u/>
      </rPr>
      <t>Sanguo Fengyun (China) (Jncota) (Unl).zip</t>
    </r>
  </si>
  <si>
    <r>
      <rPr>
        <rFont val="&quot;Helvetica Neue&quot;, Helvetica, Arial, sans-serif"/>
        <color rgb="FF1155CC"/>
        <sz val="11.0"/>
        <u/>
      </rPr>
      <t>Sanguo Qun Xia Zhuan (China) (Aftermarket) (Unl).zip</t>
    </r>
  </si>
  <si>
    <r>
      <rPr>
        <rFont val="&quot;Helvetica Neue&quot;, Helvetica, Arial, sans-serif"/>
        <color rgb="FF1155CC"/>
        <sz val="11.0"/>
        <u/>
      </rPr>
      <t>Sanguo Qunying Chuan (China) (Aftermarket) (Unl).zip</t>
    </r>
  </si>
  <si>
    <r>
      <rPr>
        <rFont val="&quot;Helvetica Neue&quot;, Helvetica, Arial, sans-serif"/>
        <color rgb="FF1155CC"/>
        <sz val="11.0"/>
        <u/>
      </rPr>
      <t>Sanguo Taoyuan Ji - The Story of Three Kingdoms (China) (Unl).zip</t>
    </r>
  </si>
  <si>
    <r>
      <rPr>
        <rFont val="&quot;Helvetica Neue&quot;, Helvetica, Arial, sans-serif"/>
        <color rgb="FF1155CC"/>
        <sz val="11.0"/>
        <u/>
      </rPr>
      <t>Sanguo Wushuang - Mengjiang Zhuan (China) (Aftermarket) (Unl).zip</t>
    </r>
  </si>
  <si>
    <r>
      <rPr>
        <rFont val="&quot;Helvetica Neue&quot;, Helvetica, Arial, sans-serif"/>
        <color rgb="FF1155CC"/>
        <sz val="11.0"/>
        <u/>
      </rPr>
      <t>Sanguo Zhonglie Zhuan - The Story of Three Kingdoms (China) (FS005) (Unl).zip</t>
    </r>
  </si>
  <si>
    <r>
      <rPr>
        <rFont val="&quot;Helvetica Neue&quot;, Helvetica, Arial, sans-serif"/>
        <color rgb="FF1155CC"/>
        <sz val="11.0"/>
        <u/>
      </rPr>
      <t>Sanguo Zhonglie Zhuan - The Story of Three Kingdoms (China) (FS305) (Unl).zip</t>
    </r>
  </si>
  <si>
    <r>
      <rPr>
        <rFont val="&quot;Helvetica Neue&quot;, Helvetica, Arial, sans-serif"/>
        <color rgb="FF1155CC"/>
        <sz val="11.0"/>
        <u/>
      </rPr>
      <t>Sanguozhi - Caocao Zhuan (China) (Aftermarket) (Unl).zip</t>
    </r>
  </si>
  <si>
    <r>
      <rPr>
        <rFont val="&quot;Helvetica Neue&quot;, Helvetica, Arial, sans-serif"/>
        <color rgb="FF1155CC"/>
        <sz val="11.0"/>
        <u/>
      </rPr>
      <t>Sanguozhi - Chibi Zhi Zhan (Asia) (Unl).zip</t>
    </r>
  </si>
  <si>
    <r>
      <rPr>
        <rFont val="&quot;Helvetica Neue&quot;, Helvetica, Arial, sans-serif"/>
        <color rgb="FF1155CC"/>
        <sz val="11.0"/>
        <u/>
      </rPr>
      <t>Sanguozhi - Lubu Zhuan (China) (Aftermarket) (Unl).zip</t>
    </r>
  </si>
  <si>
    <r>
      <rPr>
        <rFont val="&quot;Helvetica Neue&quot;, Helvetica, Arial, sans-serif"/>
        <color rgb="FF1155CC"/>
        <sz val="11.0"/>
        <u/>
      </rPr>
      <t>Sanguozhi - Qunxiong Zhengba (Asia) (Unl).zip</t>
    </r>
  </si>
  <si>
    <r>
      <rPr>
        <rFont val="&quot;Helvetica Neue&quot;, Helvetica, Arial, sans-serif"/>
        <color rgb="FF1155CC"/>
        <sz val="11.0"/>
        <u/>
      </rPr>
      <t>Sanguozhi - Shu Wei Zhengba (China) (Aftermarket) (Unl).zip</t>
    </r>
  </si>
  <si>
    <r>
      <rPr>
        <rFont val="&quot;Helvetica Neue&quot;, Helvetica, Arial, sans-serif"/>
        <color rgb="FF1155CC"/>
        <sz val="11.0"/>
        <u/>
      </rPr>
      <t>Sanguozhi - Shuhan Fengyun (China) (Aftermarket) (Unl).zip</t>
    </r>
  </si>
  <si>
    <r>
      <rPr>
        <rFont val="&quot;Helvetica Neue&quot;, Helvetica, Arial, sans-serif"/>
        <color rgb="FF1155CC"/>
        <sz val="11.0"/>
        <u/>
      </rPr>
      <t>Sanguozhi - Xiongba Tianxia (China) (980337) (Unl).zip</t>
    </r>
  </si>
  <si>
    <r>
      <rPr>
        <rFont val="&quot;Helvetica Neue&quot;, Helvetica, Arial, sans-serif"/>
        <color rgb="FF1155CC"/>
        <sz val="11.0"/>
        <u/>
      </rPr>
      <t>Sanguozhi - Xiongba Tianxia (China) (980100026) (Unl).zip</t>
    </r>
  </si>
  <si>
    <r>
      <rPr>
        <rFont val="&quot;Helvetica Neue&quot;, Helvetica, Arial, sans-serif"/>
        <color rgb="FF1155CC"/>
        <sz val="11.0"/>
        <u/>
      </rPr>
      <t>Sanguozhi - Yingjie Zhuan (China) (Simplified) (Pirate).zip</t>
    </r>
  </si>
  <si>
    <r>
      <rPr>
        <rFont val="&quot;Helvetica Neue&quot;, Helvetica, Arial, sans-serif"/>
        <color rgb="FF1155CC"/>
        <sz val="11.0"/>
        <u/>
      </rPr>
      <t>Sanguozhi - Yingjie Zhuan (China) (Traditional) (Pirate).zip</t>
    </r>
  </si>
  <si>
    <r>
      <rPr>
        <rFont val="&quot;Helvetica Neue&quot;, Helvetica, Arial, sans-serif"/>
        <color rgb="FF1155CC"/>
        <sz val="11.0"/>
        <u/>
      </rPr>
      <t>Sanguozhi - Yingjie Zhuan - Hero Legend (China) (Pirate).zip</t>
    </r>
  </si>
  <si>
    <r>
      <rPr>
        <rFont val="&quot;Helvetica Neue&quot;, Helvetica, Arial, sans-serif"/>
        <color rgb="FF1155CC"/>
        <sz val="11.0"/>
        <u/>
      </rPr>
      <t>Sanguozhi - Zhi Aoshi Tiandi (China) (Aftermarket) (Pirate).zip</t>
    </r>
  </si>
  <si>
    <r>
      <rPr>
        <rFont val="&quot;Helvetica Neue&quot;, Helvetica, Arial, sans-serif"/>
        <color rgb="FF1155CC"/>
        <sz val="11.0"/>
        <u/>
      </rPr>
      <t>Sanguozhi - Zhi Qian Jun Po (China) (Zhenhua) (Aftermarket) (Unl).zip</t>
    </r>
  </si>
  <si>
    <r>
      <rPr>
        <rFont val="&quot;Helvetica Neue&quot;, Helvetica, Arial, sans-serif"/>
        <color rgb="FF1155CC"/>
        <sz val="11.0"/>
        <u/>
      </rPr>
      <t>Sanguozhi 2 - Zhongwen Jiaqiang Ban (China) (Pirate).zip</t>
    </r>
  </si>
  <si>
    <r>
      <rPr>
        <rFont val="&quot;Helvetica Neue&quot;, Helvetica, Arial, sans-serif"/>
        <color rgb="FF1155CC"/>
        <sz val="11.0"/>
        <u/>
      </rPr>
      <t>Sanguozhi II (China) (Zhenhua) (Aftermarket) (Unl).zip</t>
    </r>
  </si>
  <si>
    <r>
      <rPr>
        <rFont val="&quot;Helvetica Neue&quot;, Helvetica, Arial, sans-serif"/>
        <color rgb="FF1155CC"/>
        <sz val="11.0"/>
        <u/>
      </rPr>
      <t>Sanguozhi II Dai (China) (Waixing) (Aftermarket) (Unl).zip</t>
    </r>
  </si>
  <si>
    <r>
      <rPr>
        <rFont val="&quot;Helvetica Neue&quot;, Helvetica, Arial, sans-serif"/>
        <color rgb="FF1155CC"/>
        <sz val="11.0"/>
        <u/>
      </rPr>
      <t>Sanguozhi III (China) (Aftermarket) (Pirate).zip</t>
    </r>
  </si>
  <si>
    <r>
      <rPr>
        <rFont val="&quot;Helvetica Neue&quot;, Helvetica, Arial, sans-serif"/>
        <color rgb="FF1155CC"/>
        <sz val="11.0"/>
        <u/>
      </rPr>
      <t>Sanguozhi IV - Chibi Fengyun (Asia) (Pirate).zip</t>
    </r>
  </si>
  <si>
    <r>
      <rPr>
        <rFont val="&quot;Helvetica Neue&quot;, Helvetica, Arial, sans-serif"/>
        <color rgb="FF1155CC"/>
        <sz val="11.0"/>
        <u/>
      </rPr>
      <t>Sanma no Meitantei (Japan).zip</t>
    </r>
  </si>
  <si>
    <r>
      <rPr>
        <rFont val="&quot;Helvetica Neue&quot;, Helvetica, Arial, sans-serif"/>
        <color rgb="FF1155CC"/>
        <sz val="11.0"/>
        <u/>
      </rPr>
      <t>Sanrio Carnival (Japan).zip</t>
    </r>
  </si>
  <si>
    <r>
      <rPr>
        <rFont val="&quot;Helvetica Neue&quot;, Helvetica, Arial, sans-serif"/>
        <color rgb="FF1155CC"/>
        <sz val="11.0"/>
        <u/>
      </rPr>
      <t>Sanrio Carnival 2 (Japan).zip</t>
    </r>
  </si>
  <si>
    <r>
      <rPr>
        <rFont val="&quot;Helvetica Neue&quot;, Helvetica, Arial, sans-serif"/>
        <color rgb="FF1155CC"/>
        <sz val="11.0"/>
        <u/>
      </rPr>
      <t>Sanrio Cup - Pon Pon Volley (Japan).zip</t>
    </r>
  </si>
  <si>
    <r>
      <rPr>
        <rFont val="&quot;Helvetica Neue&quot;, Helvetica, Arial, sans-serif"/>
        <color rgb="FF1155CC"/>
        <sz val="11.0"/>
        <u/>
      </rPr>
      <t>Sanshiliu Ji - The Thirty-Six Tricks (China) (970158) (Unl).zip</t>
    </r>
  </si>
  <si>
    <r>
      <rPr>
        <rFont val="&quot;Helvetica Neue&quot;, Helvetica, Arial, sans-serif"/>
        <color rgb="FF1155CC"/>
        <sz val="11.0"/>
        <u/>
      </rPr>
      <t>Sanshiliu Ji - The Thirty-Six Tricks (China) (Unl).zip</t>
    </r>
  </si>
  <si>
    <r>
      <rPr>
        <rFont val="&quot;Helvetica Neue&quot;, Helvetica, Arial, sans-serif"/>
        <color rgb="FF1155CC"/>
        <sz val="11.0"/>
        <u/>
      </rPr>
      <t>Sansuu 1 Nen - Keisan Game (Japan).zip</t>
    </r>
  </si>
  <si>
    <r>
      <rPr>
        <rFont val="&quot;Helvetica Neue&quot;, Helvetica, Arial, sans-serif"/>
        <color rgb="FF1155CC"/>
        <sz val="11.0"/>
        <u/>
      </rPr>
      <t>Sansuu 2 Nen - Keisan Game (Japan).zip</t>
    </r>
  </si>
  <si>
    <r>
      <rPr>
        <rFont val="&quot;Helvetica Neue&quot;, Helvetica, Arial, sans-serif"/>
        <color rgb="FF1155CC"/>
        <sz val="11.0"/>
        <u/>
      </rPr>
      <t>Sansuu 3 Nen - Keisan Game (Japan).zip</t>
    </r>
  </si>
  <si>
    <r>
      <rPr>
        <rFont val="&quot;Helvetica Neue&quot;, Helvetica, Arial, sans-serif"/>
        <color rgb="FF1155CC"/>
        <sz val="11.0"/>
        <u/>
      </rPr>
      <t>Sansuu 4 Nen - Keisan Game (Japan) (Beta).zip</t>
    </r>
  </si>
  <si>
    <r>
      <rPr>
        <rFont val="&quot;Helvetica Neue&quot;, Helvetica, Arial, sans-serif"/>
        <color rgb="FF1155CC"/>
        <sz val="11.0"/>
        <u/>
      </rPr>
      <t>Sansuu 4 Nen - Keisan Game (Japan).zip</t>
    </r>
  </si>
  <si>
    <r>
      <rPr>
        <rFont val="&quot;Helvetica Neue&quot;, Helvetica, Arial, sans-serif"/>
        <color rgb="FF1155CC"/>
        <sz val="11.0"/>
        <u/>
      </rPr>
      <t>Sansuu 5 &amp; 6 Nen - Keisan Game (Japan) (Beta).zip</t>
    </r>
  </si>
  <si>
    <r>
      <rPr>
        <rFont val="&quot;Helvetica Neue&quot;, Helvetica, Arial, sans-serif"/>
        <color rgb="FF1155CC"/>
        <sz val="11.0"/>
        <u/>
      </rPr>
      <t>Sansuu 5 &amp; 6 Nen - Keisan Game (Japan).zip</t>
    </r>
  </si>
  <si>
    <r>
      <rPr>
        <rFont val="&quot;Helvetica Neue&quot;, Helvetica, Arial, sans-serif"/>
        <color rgb="FF1155CC"/>
        <sz val="11.0"/>
        <u/>
      </rPr>
      <t>Santa's Magical Christmas Sleigh (World) (Demo) (Aftermarket) (Unl).zip</t>
    </r>
  </si>
  <si>
    <r>
      <rPr>
        <rFont val="&quot;Helvetica Neue&quot;, Helvetica, Arial, sans-serif"/>
        <color rgb="FF1155CC"/>
        <sz val="11.0"/>
        <u/>
      </rPr>
      <t>Santa's Snowman (World) (Aftermarket) (Unl).zip</t>
    </r>
  </si>
  <si>
    <r>
      <rPr>
        <rFont val="&quot;Helvetica Neue&quot;, Helvetica, Arial, sans-serif"/>
        <color rgb="FF1155CC"/>
        <sz val="11.0"/>
        <u/>
      </rPr>
      <t>Sanxia Wuyi - Yumao Chuanqi (China) (2006SR04307) (Aftermarket) (Unl).zip</t>
    </r>
  </si>
  <si>
    <r>
      <rPr>
        <rFont val="&quot;Helvetica Neue&quot;, Helvetica, Arial, sans-serif"/>
        <color rgb="FF1155CC"/>
        <sz val="11.0"/>
        <u/>
      </rPr>
      <t>Sanxia Wuyi - Yumao Chuanqi (China) (980816) (Unl).zip</t>
    </r>
  </si>
  <si>
    <r>
      <rPr>
        <rFont val="&quot;Helvetica Neue&quot;, Helvetica, Arial, sans-serif"/>
        <color rgb="FF1155CC"/>
        <sz val="11.0"/>
        <u/>
      </rPr>
      <t>Satomi Hakkenden (Japan).zip</t>
    </r>
  </si>
  <si>
    <r>
      <rPr>
        <rFont val="&quot;Helvetica Neue&quot;, Helvetica, Arial, sans-serif"/>
        <color rgb="FF1155CC"/>
        <sz val="11.0"/>
        <u/>
      </rPr>
      <t>Satsui no Kaisou - Soft House Renzoku Satsujin Jiken (Japan).zip</t>
    </r>
  </si>
  <si>
    <r>
      <rPr>
        <rFont val="&quot;Helvetica Neue&quot;, Helvetica, Arial, sans-serif"/>
        <color rgb="FF1155CC"/>
        <sz val="11.0"/>
        <u/>
      </rPr>
      <t>SaturdayMan (World) (Fr) (Demo) (Aftermarket) (Unl).zip</t>
    </r>
  </si>
  <si>
    <r>
      <rPr>
        <rFont val="&quot;Helvetica Neue&quot;, Helvetica, Arial, sans-serif"/>
        <color rgb="FF1155CC"/>
        <sz val="11.0"/>
        <u/>
      </rPr>
      <t>Saturn Smash (World) (Aftermarket) (Unl).zip</t>
    </r>
  </si>
  <si>
    <r>
      <rPr>
        <rFont val="&quot;Helvetica Neue&quot;, Helvetica, Arial, sans-serif"/>
        <color rgb="FF1155CC"/>
        <sz val="11.0"/>
        <u/>
      </rPr>
      <t>Save the Kuin (World) (Demo) (Kickstarter Version) (Aftermarket) (Unl).zip</t>
    </r>
  </si>
  <si>
    <r>
      <rPr>
        <rFont val="&quot;Helvetica Neue&quot;, Helvetica, Arial, sans-serif"/>
        <color rgb="FF1155CC"/>
        <sz val="11.0"/>
        <u/>
      </rPr>
      <t>Save the Kuin (World) (v0.1) (Proto) (NESDev 2019) (Aftermarket) (Unl).zip</t>
    </r>
  </si>
  <si>
    <r>
      <rPr>
        <rFont val="&quot;Helvetica Neue&quot;, Helvetica, Arial, sans-serif"/>
        <color rgb="FF1155CC"/>
        <sz val="11.0"/>
        <u/>
      </rPr>
      <t>Save the Kuin (World) (v0.5) (Proto) (Aftermarket) (Unl).zip</t>
    </r>
  </si>
  <si>
    <r>
      <rPr>
        <rFont val="&quot;Helvetica Neue&quot;, Helvetica, Arial, sans-serif"/>
        <color rgb="FF1155CC"/>
        <sz val="11.0"/>
        <u/>
      </rPr>
      <t>Scarabeus (USA) (Proto).zip</t>
    </r>
  </si>
  <si>
    <r>
      <rPr>
        <rFont val="&quot;Helvetica Neue&quot;, Helvetica, Arial, sans-serif"/>
        <color rgb="FF1155CC"/>
        <sz val="11.0"/>
        <u/>
      </rPr>
      <t>Scramble (USA) (Aftermarket) (Unl).zip</t>
    </r>
  </si>
  <si>
    <r>
      <rPr>
        <rFont val="&quot;Helvetica Neue&quot;, Helvetica, Arial, sans-serif"/>
        <color rgb="FF1155CC"/>
        <sz val="11.0"/>
        <u/>
      </rPr>
      <t>Sea of Dreamland (Europe, Asia) (En) (Unl).zip</t>
    </r>
  </si>
  <si>
    <r>
      <rPr>
        <rFont val="&quot;Helvetica Neue&quot;, Helvetica, Arial, sans-serif"/>
        <color rgb="FF1155CC"/>
        <sz val="11.0"/>
        <u/>
      </rPr>
      <t>Secret Scout in the Temple of Demise (USA) (Beta) (Unl).zip</t>
    </r>
  </si>
  <si>
    <r>
      <rPr>
        <rFont val="&quot;Helvetica Neue&quot;, Helvetica, Arial, sans-serif"/>
        <color rgb="FF1155CC"/>
        <sz val="11.0"/>
        <u/>
      </rPr>
      <t>Secret Scout in the Temple of Demise (USA) (Unl).zip</t>
    </r>
  </si>
  <si>
    <r>
      <rPr>
        <rFont val="&quot;Helvetica Neue&quot;, Helvetica, Arial, sans-serif"/>
        <color rgb="FF1155CC"/>
        <sz val="11.0"/>
        <u/>
      </rPr>
      <t>Secret Ties (USA) (Proto).zip</t>
    </r>
  </si>
  <si>
    <r>
      <rPr>
        <rFont val="&quot;Helvetica Neue&quot;, Helvetica, Arial, sans-serif"/>
        <color rgb="FF1155CC"/>
        <sz val="11.0"/>
        <u/>
      </rPr>
      <t>Secret of Grimshire (World) (Aftermarket) (Unl).zip</t>
    </r>
  </si>
  <si>
    <r>
      <rPr>
        <rFont val="&quot;Helvetica Neue&quot;, Helvetica, Arial, sans-serif"/>
        <color rgb="FF1155CC"/>
        <sz val="11.0"/>
        <u/>
      </rPr>
      <t>Secret of NecroNancy, The (World) (Demo) (Aftermarket) (Unl).zip</t>
    </r>
  </si>
  <si>
    <r>
      <rPr>
        <rFont val="&quot;Helvetica Neue&quot;, Helvetica, Arial, sans-serif"/>
        <color rgb="FF1155CC"/>
        <sz val="11.0"/>
        <u/>
      </rPr>
      <t>Section-Z (Europe).zip</t>
    </r>
  </si>
  <si>
    <r>
      <rPr>
        <rFont val="&quot;Helvetica Neue&quot;, Helvetica, Arial, sans-serif"/>
        <color rgb="FF1155CC"/>
        <sz val="11.0"/>
        <u/>
      </rPr>
      <t>Section-Z (USA).zip</t>
    </r>
  </si>
  <si>
    <r>
      <rPr>
        <rFont val="&quot;Helvetica Neue&quot;, Helvetica, Arial, sans-serif"/>
        <color rgb="FF1155CC"/>
        <sz val="11.0"/>
        <u/>
      </rPr>
      <t>Seicross (Japan) (Rev 1).zip</t>
    </r>
  </si>
  <si>
    <r>
      <rPr>
        <rFont val="&quot;Helvetica Neue&quot;, Helvetica, Arial, sans-serif"/>
        <color rgb="FF1155CC"/>
        <sz val="11.0"/>
        <u/>
      </rPr>
      <t>Seicross (Japan) (Virtual Console).zip</t>
    </r>
  </si>
  <si>
    <r>
      <rPr>
        <rFont val="&quot;Helvetica Neue&quot;, Helvetica, Arial, sans-serif"/>
        <color rgb="FF1155CC"/>
        <sz val="11.0"/>
        <u/>
      </rPr>
      <t>Seicross (Japan).zip</t>
    </r>
  </si>
  <si>
    <r>
      <rPr>
        <rFont val="&quot;Helvetica Neue&quot;, Helvetica, Arial, sans-serif"/>
        <color rgb="FF1155CC"/>
        <sz val="11.0"/>
        <u/>
      </rPr>
      <t>Seicross (USA).zip</t>
    </r>
  </si>
  <si>
    <r>
      <rPr>
        <rFont val="&quot;Helvetica Neue&quot;, Helvetica, Arial, sans-serif"/>
        <color rgb="FF1155CC"/>
        <sz val="11.0"/>
        <u/>
      </rPr>
      <t>Seikima II - Akuma no Gyakushuu! (Japan).zip</t>
    </r>
  </si>
  <si>
    <r>
      <rPr>
        <rFont val="&quot;Helvetica Neue&quot;, Helvetica, Arial, sans-serif"/>
        <color rgb="FF1155CC"/>
        <sz val="11.0"/>
        <u/>
      </rPr>
      <t>Seirei Densetsu Lickle (Japan).zip</t>
    </r>
  </si>
  <si>
    <r>
      <rPr>
        <rFont val="&quot;Helvetica Neue&quot;, Helvetica, Arial, sans-serif"/>
        <color rgb="FF1155CC"/>
        <sz val="11.0"/>
        <u/>
      </rPr>
      <t>Seirei Gari (Japan).zip</t>
    </r>
  </si>
  <si>
    <r>
      <rPr>
        <rFont val="&quot;Helvetica Neue&quot;, Helvetica, Arial, sans-serif"/>
        <color rgb="FF1155CC"/>
        <sz val="11.0"/>
        <u/>
      </rPr>
      <t>Seiryaku Simulation - Inbou no Wakusei - Shancara (Japan).zip</t>
    </r>
  </si>
  <si>
    <r>
      <rPr>
        <rFont val="&quot;Helvetica Neue&quot;, Helvetica, Arial, sans-serif"/>
        <color rgb="FF1155CC"/>
        <sz val="11.0"/>
        <u/>
      </rPr>
      <t>Sekiryuuou (Japan).zip</t>
    </r>
  </si>
  <si>
    <r>
      <rPr>
        <rFont val="&quot;Helvetica Neue&quot;, Helvetica, Arial, sans-serif"/>
        <color rgb="FF1155CC"/>
        <sz val="11.0"/>
        <u/>
      </rPr>
      <t>Senjou no Ookami (Japan) (EPROM) (FamicomBox).zip</t>
    </r>
  </si>
  <si>
    <r>
      <rPr>
        <rFont val="&quot;Helvetica Neue&quot;, Helvetica, Arial, sans-serif"/>
        <color rgb="FF1155CC"/>
        <sz val="11.0"/>
        <u/>
      </rPr>
      <t>Senjou no Ookami (Japan).zip</t>
    </r>
  </si>
  <si>
    <r>
      <rPr>
        <rFont val="&quot;Helvetica Neue&quot;, Helvetica, Arial, sans-serif"/>
        <color rgb="FF1155CC"/>
        <sz val="11.0"/>
        <u/>
      </rPr>
      <t>Senseless City (World) (Aftermarket) (Unl).zip</t>
    </r>
  </si>
  <si>
    <r>
      <rPr>
        <rFont val="&quot;Helvetica Neue&quot;, Helvetica, Arial, sans-serif"/>
        <color rgb="FF1155CC"/>
        <sz val="11.0"/>
        <u/>
      </rPr>
      <t>Senseless City - Space Jesus (World) (2023-03-23) (Demo) (Aftermarket) (Unl).zip</t>
    </r>
  </si>
  <si>
    <r>
      <rPr>
        <rFont val="&quot;Helvetica Neue&quot;, Helvetica, Arial, sans-serif"/>
        <color rgb="FF1155CC"/>
        <sz val="11.0"/>
        <u/>
      </rPr>
      <t>Senseless City - Space Jesus (World) (Demo) (2023-04-30) (Aftermarket) (Unl).zip</t>
    </r>
  </si>
  <si>
    <r>
      <rPr>
        <rFont val="&quot;Helvetica Neue&quot;, Helvetica, Arial, sans-serif"/>
        <color rgb="FF1155CC"/>
        <sz val="11.0"/>
        <u/>
      </rPr>
      <t>Senseless City - Space Jesus (World) (Demo) (2023-05-23) (Aftermarket) (Unl).zip</t>
    </r>
  </si>
  <si>
    <r>
      <rPr>
        <rFont val="&quot;Helvetica Neue&quot;, Helvetica, Arial, sans-serif"/>
        <color rgb="FF1155CC"/>
        <sz val="11.0"/>
        <u/>
      </rPr>
      <t>Senseless City - Space Jesus (World) (Demo) (2023-07-23) (Aftermarket) (Unl).zip</t>
    </r>
  </si>
  <si>
    <r>
      <rPr>
        <rFont val="&quot;Helvetica Neue&quot;, Helvetica, Arial, sans-serif"/>
        <color rgb="FF1155CC"/>
        <sz val="11.0"/>
        <u/>
      </rPr>
      <t>Sensha Senryaku - Sabaku no Kitsune (Japan).zip</t>
    </r>
  </si>
  <si>
    <r>
      <rPr>
        <rFont val="&quot;Helvetica Neue&quot;, Helvetica, Arial, sans-serif"/>
        <color rgb="FF1155CC"/>
        <sz val="11.0"/>
        <u/>
      </rPr>
      <t>Sesame Street - 123 (USA).zip</t>
    </r>
  </si>
  <si>
    <r>
      <rPr>
        <rFont val="&quot;Helvetica Neue&quot;, Helvetica, Arial, sans-serif"/>
        <color rgb="FF1155CC"/>
        <sz val="11.0"/>
        <u/>
      </rPr>
      <t>Sesame Street - ABC &amp; 123 (USA).zip</t>
    </r>
  </si>
  <si>
    <r>
      <rPr>
        <rFont val="&quot;Helvetica Neue&quot;, Helvetica, Arial, sans-serif"/>
        <color rgb="FF1155CC"/>
        <sz val="11.0"/>
        <u/>
      </rPr>
      <t>Sesame Street - ABC (USA).zip</t>
    </r>
  </si>
  <si>
    <r>
      <rPr>
        <rFont val="&quot;Helvetica Neue&quot;, Helvetica, Arial, sans-serif"/>
        <color rgb="FF1155CC"/>
        <sz val="11.0"/>
        <u/>
      </rPr>
      <t>Sesame Street - Big Bird's Hide &amp; Speak (USA).zip</t>
    </r>
  </si>
  <si>
    <r>
      <rPr>
        <rFont val="&quot;Helvetica Neue&quot;, Helvetica, Arial, sans-serif"/>
        <color rgb="FF1155CC"/>
        <sz val="11.0"/>
        <u/>
      </rPr>
      <t>Sesame Street - Countdown (USA) (Beta).zip</t>
    </r>
  </si>
  <si>
    <r>
      <rPr>
        <rFont val="&quot;Helvetica Neue&quot;, Helvetica, Arial, sans-serif"/>
        <color rgb="FF1155CC"/>
        <sz val="11.0"/>
        <u/>
      </rPr>
      <t>Sesame Street - Countdown (USA).zip</t>
    </r>
  </si>
  <si>
    <r>
      <rPr>
        <rFont val="&quot;Helvetica Neue&quot;, Helvetica, Arial, sans-serif"/>
        <color rgb="FF1155CC"/>
        <sz val="11.0"/>
        <u/>
      </rPr>
      <t>Sgt. Helmet Training Day (USA, Europe) (Aftermarket) (Unl).zip</t>
    </r>
  </si>
  <si>
    <r>
      <rPr>
        <rFont val="&quot;Helvetica Neue&quot;, Helvetica, Arial, sans-serif"/>
        <color rgb="FF1155CC"/>
        <sz val="11.0"/>
        <u/>
      </rPr>
      <t>Shadow - An Adventure in Monochrome (World) (Byte-Off 2019) (Aftermarket) (Unl).zip</t>
    </r>
  </si>
  <si>
    <r>
      <rPr>
        <rFont val="&quot;Helvetica Neue&quot;, Helvetica, Arial, sans-serif"/>
        <color rgb="FF1155CC"/>
        <sz val="11.0"/>
        <u/>
      </rPr>
      <t>Shadow Animus (World) (Demo) (Byte-Off 2020) (Aftermarket) (Unl).zip</t>
    </r>
  </si>
  <si>
    <r>
      <rPr>
        <rFont val="&quot;Helvetica Neue&quot;, Helvetica, Arial, sans-serif"/>
        <color rgb="FF1155CC"/>
        <sz val="11.0"/>
        <u/>
      </rPr>
      <t>Shadow Brain (Japan).zip</t>
    </r>
  </si>
  <si>
    <r>
      <rPr>
        <rFont val="&quot;Helvetica Neue&quot;, Helvetica, Arial, sans-serif"/>
        <color rgb="FF1155CC"/>
        <sz val="11.0"/>
        <u/>
      </rPr>
      <t>Shadow Warriors - Ninja Gaiden (Europe) (Virtual Console).zip</t>
    </r>
  </si>
  <si>
    <r>
      <rPr>
        <rFont val="&quot;Helvetica Neue&quot;, Helvetica, Arial, sans-serif"/>
        <color rgb="FF1155CC"/>
        <sz val="11.0"/>
        <u/>
      </rPr>
      <t>Shadow Warriors - Ninja Gaiden (Europe).zip</t>
    </r>
  </si>
  <si>
    <r>
      <rPr>
        <rFont val="&quot;Helvetica Neue&quot;, Helvetica, Arial, sans-serif"/>
        <color rgb="FF1155CC"/>
        <sz val="11.0"/>
        <u/>
      </rPr>
      <t>Shadow Warriors II - Ninja Gaiden II (Europe).zip</t>
    </r>
  </si>
  <si>
    <r>
      <rPr>
        <rFont val="&quot;Helvetica Neue&quot;, Helvetica, Arial, sans-serif"/>
        <color rgb="FF1155CC"/>
        <sz val="11.0"/>
        <u/>
      </rPr>
      <t>Shadowgate (Europe).zip</t>
    </r>
  </si>
  <si>
    <r>
      <rPr>
        <rFont val="&quot;Helvetica Neue&quot;, Helvetica, Arial, sans-serif"/>
        <color rgb="FF1155CC"/>
        <sz val="11.0"/>
        <u/>
      </rPr>
      <t>Shadowgate (France).zip</t>
    </r>
  </si>
  <si>
    <r>
      <rPr>
        <rFont val="&quot;Helvetica Neue&quot;, Helvetica, Arial, sans-serif"/>
        <color rgb="FF1155CC"/>
        <sz val="11.0"/>
        <u/>
      </rPr>
      <t>Shadowgate (Germany).zip</t>
    </r>
  </si>
  <si>
    <r>
      <rPr>
        <rFont val="&quot;Helvetica Neue&quot;, Helvetica, Arial, sans-serif"/>
        <color rgb="FF1155CC"/>
        <sz val="11.0"/>
        <u/>
      </rPr>
      <t>Shadowgate (Japan) (Beta) (1988-11-xx).zip</t>
    </r>
  </si>
  <si>
    <r>
      <rPr>
        <rFont val="&quot;Helvetica Neue&quot;, Helvetica, Arial, sans-serif"/>
        <color rgb="FF1155CC"/>
        <sz val="11.0"/>
        <u/>
      </rPr>
      <t>Shadowgate (Japan).zip</t>
    </r>
  </si>
  <si>
    <r>
      <rPr>
        <rFont val="&quot;Helvetica Neue&quot;, Helvetica, Arial, sans-serif"/>
        <color rgb="FF1155CC"/>
        <sz val="11.0"/>
        <u/>
      </rPr>
      <t>Shadowgate (Sweden).zip</t>
    </r>
  </si>
  <si>
    <r>
      <rPr>
        <rFont val="&quot;Helvetica Neue&quot;, Helvetica, Arial, sans-serif"/>
        <color rgb="FF1155CC"/>
        <sz val="11.0"/>
        <u/>
      </rPr>
      <t>Shadowgate (USA).zip</t>
    </r>
  </si>
  <si>
    <r>
      <rPr>
        <rFont val="&quot;Helvetica Neue&quot;, Helvetica, Arial, sans-serif"/>
        <color rgb="FF1155CC"/>
        <sz val="11.0"/>
        <u/>
      </rPr>
      <t>Shadow of the Ninja (USA) (Sample).zip</t>
    </r>
  </si>
  <si>
    <r>
      <rPr>
        <rFont val="&quot;Helvetica Neue&quot;, Helvetica, Arial, sans-serif"/>
        <color rgb="FF1155CC"/>
        <sz val="11.0"/>
        <u/>
      </rPr>
      <t>Shadow of the Ninja (USA).zip</t>
    </r>
  </si>
  <si>
    <r>
      <rPr>
        <rFont val="&quot;Helvetica Neue&quot;, Helvetica, Arial, sans-serif"/>
        <color rgb="FF1155CC"/>
        <sz val="11.0"/>
        <u/>
      </rPr>
      <t>Shadow of the Ninja (USA, Europe) (Virtual Console).zip</t>
    </r>
  </si>
  <si>
    <r>
      <rPr>
        <rFont val="&quot;Helvetica Neue&quot;, Helvetica, Arial, sans-serif"/>
        <color rgb="FF1155CC"/>
        <sz val="11.0"/>
        <u/>
      </rPr>
      <t>Shanggu Shen Jian (China) (Unl).zip</t>
    </r>
  </si>
  <si>
    <r>
      <rPr>
        <rFont val="&quot;Helvetica Neue&quot;, Helvetica, Arial, sans-serif"/>
        <color rgb="FF1155CC"/>
        <sz val="11.0"/>
        <u/>
      </rPr>
      <t>Shanggu Shendian (China) (Aftermarket) (Pirate).zip</t>
    </r>
  </si>
  <si>
    <r>
      <rPr>
        <rFont val="&quot;Helvetica Neue&quot;, Helvetica, Arial, sans-serif"/>
        <color rgb="FF1155CC"/>
        <sz val="11.0"/>
        <u/>
      </rPr>
      <t>Shanghai (Japan) (En) (Sample).zip</t>
    </r>
  </si>
  <si>
    <r>
      <rPr>
        <rFont val="&quot;Helvetica Neue&quot;, Helvetica, Arial, sans-serif"/>
        <color rgb="FF1155CC"/>
        <sz val="11.0"/>
        <u/>
      </rPr>
      <t>Shanghai (Japan) (En).zip</t>
    </r>
  </si>
  <si>
    <r>
      <rPr>
        <rFont val="&quot;Helvetica Neue&quot;, Helvetica, Arial, sans-serif"/>
        <color rgb="FF1155CC"/>
        <sz val="11.0"/>
        <u/>
      </rPr>
      <t>Shanghai Daheng (Shanghai Tycoon) (China) (Unl).zip</t>
    </r>
  </si>
  <si>
    <r>
      <rPr>
        <rFont val="&quot;Helvetica Neue&quot;, Helvetica, Arial, sans-serif"/>
        <color rgb="FF1155CC"/>
        <sz val="11.0"/>
        <u/>
      </rPr>
      <t>Shanghai II (Japan).zip</t>
    </r>
  </si>
  <si>
    <r>
      <rPr>
        <rFont val="&quot;Helvetica Neue&quot;, Helvetica, Arial, sans-serif"/>
        <color rgb="FF1155CC"/>
        <sz val="11.0"/>
        <u/>
      </rPr>
      <t>Shanshan de Hongxing (China) (Aftermarket) (Unl).zip</t>
    </r>
  </si>
  <si>
    <r>
      <rPr>
        <rFont val="&quot;Helvetica Neue&quot;, Helvetica, Arial, sans-serif"/>
        <color rgb="FF1155CC"/>
        <sz val="11.0"/>
        <u/>
      </rPr>
      <t>Shaolin Squirrel (World) (Demo) (Byte-Off 2019) (Aftermarket) (Unl).zip</t>
    </r>
  </si>
  <si>
    <r>
      <rPr>
        <rFont val="&quot;Helvetica Neue&quot;, Helvetica, Arial, sans-serif"/>
        <color rgb="FF1155CC"/>
        <sz val="11.0"/>
        <u/>
      </rPr>
      <t>Shaonian Youxia - Guangming Zhi Shen (Young Chivalry) (China) (FS005) (Unl).zip</t>
    </r>
  </si>
  <si>
    <r>
      <rPr>
        <rFont val="&quot;Helvetica Neue&quot;, Helvetica, Arial, sans-serif"/>
        <color rgb="FF1155CC"/>
        <sz val="11.0"/>
        <u/>
      </rPr>
      <t>Shaonian Youxia - Guangming Zhi Shen (Young Chivalry) (China) (FS308) (Unl).zip</t>
    </r>
  </si>
  <si>
    <r>
      <rPr>
        <rFont val="&quot;Helvetica Neue&quot;, Helvetica, Arial, sans-serif"/>
        <color rgb="FF1155CC"/>
        <sz val="11.0"/>
        <u/>
      </rPr>
      <t>Shark (World) (Demo) (Aftermarket) (Unl).zip</t>
    </r>
  </si>
  <si>
    <r>
      <rPr>
        <rFont val="&quot;Helvetica Neue&quot;, Helvetica, Arial, sans-serif"/>
        <color rgb="FF1155CC"/>
        <sz val="11.0"/>
        <u/>
      </rPr>
      <t>Shatterhand (Europe).zip</t>
    </r>
  </si>
  <si>
    <r>
      <rPr>
        <rFont val="&quot;Helvetica Neue&quot;, Helvetica, Arial, sans-serif"/>
        <color rgb="FF1155CC"/>
        <sz val="11.0"/>
        <u/>
      </rPr>
      <t>Shatterhand (USA) (Beta).zip</t>
    </r>
  </si>
  <si>
    <r>
      <rPr>
        <rFont val="&quot;Helvetica Neue&quot;, Helvetica, Arial, sans-serif"/>
        <color rgb="FF1155CC"/>
        <sz val="11.0"/>
        <u/>
      </rPr>
      <t>Shatterhand (USA).zip</t>
    </r>
  </si>
  <si>
    <r>
      <rPr>
        <rFont val="&quot;Helvetica Neue&quot;, Helvetica, Arial, sans-serif"/>
        <color rgb="FF1155CC"/>
        <sz val="11.0"/>
        <u/>
      </rPr>
      <t>She Diao Yingxiong Zhuan (China) (Aftermarket) (Unl).zip</t>
    </r>
  </si>
  <si>
    <r>
      <rPr>
        <rFont val="&quot;Helvetica Neue&quot;, Helvetica, Arial, sans-serif"/>
        <color rgb="FF1155CC"/>
        <sz val="11.0"/>
        <u/>
      </rPr>
      <t>Shen Gui Chuanqi (Mummy) (China) (Aftermarket) (Unl).zip</t>
    </r>
  </si>
  <si>
    <r>
      <rPr>
        <rFont val="&quot;Helvetica Neue&quot;, Helvetica, Arial, sans-serif"/>
        <color rgb="FF1155CC"/>
        <sz val="11.0"/>
        <u/>
      </rPr>
      <t>Shen Mo Dalu (China) (Aftermarket) (Unl).zip</t>
    </r>
  </si>
  <si>
    <r>
      <rPr>
        <rFont val="&quot;Helvetica Neue&quot;, Helvetica, Arial, sans-serif"/>
        <color rgb="FF1155CC"/>
        <sz val="11.0"/>
        <u/>
      </rPr>
      <t>Sheng Doushi (China) (Bensheng) (Pirate).zip</t>
    </r>
  </si>
  <si>
    <r>
      <rPr>
        <rFont val="&quot;Helvetica Neue&quot;, Helvetica, Arial, sans-serif"/>
        <color rgb="FF1155CC"/>
        <sz val="11.0"/>
        <u/>
      </rPr>
      <t>Sheng Doushi Xingshi - Beiou Tuji Pian (China) (Aftermarket) (Unl).zip</t>
    </r>
  </si>
  <si>
    <r>
      <rPr>
        <rFont val="&quot;Helvetica Neue&quot;, Helvetica, Arial, sans-serif"/>
        <color rgb="FF1155CC"/>
        <sz val="11.0"/>
        <u/>
      </rPr>
      <t>Sheng Doushi Xingshi - Shikong Doushi (China) (Aftermarket) (Pirate).zip</t>
    </r>
  </si>
  <si>
    <r>
      <rPr>
        <rFont val="&quot;Helvetica Neue&quot;, Helvetica, Arial, sans-serif"/>
        <color rgb="FF1155CC"/>
        <sz val="11.0"/>
        <u/>
      </rPr>
      <t>Sheng Doushi Xingshi - Tianma Zhi Huanxiang (China) (Aftermarket) (Pirate).zip</t>
    </r>
  </si>
  <si>
    <r>
      <rPr>
        <rFont val="&quot;Helvetica Neue&quot;, Helvetica, Arial, sans-serif"/>
        <color rgb="FF1155CC"/>
        <sz val="11.0"/>
        <u/>
      </rPr>
      <t>Sheng Jian Chuanshuo (China) (Aftermarket) (Pirate).zip</t>
    </r>
  </si>
  <si>
    <r>
      <rPr>
        <rFont val="&quot;Helvetica Neue&quot;, Helvetica, Arial, sans-serif"/>
        <color rgb="FF1155CC"/>
        <sz val="11.0"/>
        <u/>
      </rPr>
      <t>Shenghua Weiji - Bio Hazard (China) (2003SR7416) (Pirate).zip</t>
    </r>
  </si>
  <si>
    <r>
      <rPr>
        <rFont val="&quot;Helvetica Neue&quot;, Helvetica, Arial, sans-serif"/>
        <color rgb="FF1155CC"/>
        <sz val="11.0"/>
        <u/>
      </rPr>
      <t>Shenghua Weiji - Bio Hazard (China) (200314121) (Pirate).zip</t>
    </r>
  </si>
  <si>
    <r>
      <rPr>
        <rFont val="&quot;Helvetica Neue&quot;, Helvetica, Arial, sans-serif"/>
        <color rgb="FF1155CC"/>
        <sz val="11.0"/>
        <u/>
      </rPr>
      <t>Shenghuo Huizhang - Sofia Fusu (China) (v1.0) (Pirate).zip</t>
    </r>
  </si>
  <si>
    <r>
      <rPr>
        <rFont val="&quot;Helvetica Neue&quot;, Helvetica, Arial, sans-serif"/>
        <color rgb="FF1155CC"/>
        <sz val="11.0"/>
        <u/>
      </rPr>
      <t>Shenghuo Huizhang - Sofia Fusu (China) (v1.1) (Pirate).zip</t>
    </r>
  </si>
  <si>
    <r>
      <rPr>
        <rFont val="&quot;Helvetica Neue&quot;, Helvetica, Arial, sans-serif"/>
        <color rgb="FF1155CC"/>
        <sz val="11.0"/>
        <u/>
      </rPr>
      <t>Shenghuo Huizhang II (China) (v1.0) (Pirate).zip</t>
    </r>
  </si>
  <si>
    <r>
      <rPr>
        <rFont val="&quot;Helvetica Neue&quot;, Helvetica, Arial, sans-serif"/>
        <color rgb="FF1155CC"/>
        <sz val="11.0"/>
        <u/>
      </rPr>
      <t>Shenghuo Huizhang II (China) (v1.1) (Pirate).zip</t>
    </r>
  </si>
  <si>
    <r>
      <rPr>
        <rFont val="&quot;Helvetica Neue&quot;, Helvetica, Arial, sans-serif"/>
        <color rgb="FF1155CC"/>
        <sz val="11.0"/>
        <u/>
      </rPr>
      <t>Shenghuo Huizhang III (China) (Aftermarket) (Pirate).zip</t>
    </r>
  </si>
  <si>
    <r>
      <rPr>
        <rFont val="&quot;Helvetica Neue&quot;, Helvetica, Arial, sans-serif"/>
        <color rgb="FF1155CC"/>
        <sz val="11.0"/>
        <u/>
      </rPr>
      <t>Shenghuo Huizhang Waizhuan (China) (Pirate).zip</t>
    </r>
  </si>
  <si>
    <r>
      <rPr>
        <rFont val="&quot;Helvetica Neue&quot;, Helvetica, Arial, sans-serif"/>
        <color rgb="FF1155CC"/>
        <sz val="11.0"/>
        <u/>
      </rPr>
      <t>Shenghuo Liezhuan (Asia) (C&amp;E) (Unl).zip</t>
    </r>
  </si>
  <si>
    <r>
      <rPr>
        <rFont val="&quot;Helvetica Neue&quot;, Helvetica, Arial, sans-serif"/>
        <color rgb="FF1155CC"/>
        <sz val="11.0"/>
        <u/>
      </rPr>
      <t>Shenghuo Liezhuan (China) (Jncota) (Aftermarket) (Unl).zip</t>
    </r>
  </si>
  <si>
    <r>
      <rPr>
        <rFont val="&quot;Helvetica Neue&quot;, Helvetica, Arial, sans-serif"/>
        <color rgb="FF1155CC"/>
        <sz val="11.0"/>
        <u/>
      </rPr>
      <t>Shenghuo Shao Xia (China) (Aftermarket) (Unl).zip</t>
    </r>
  </si>
  <si>
    <r>
      <rPr>
        <rFont val="&quot;Helvetica Neue&quot;, Helvetica, Arial, sans-serif"/>
        <color rgb="FF1155CC"/>
        <sz val="11.0"/>
        <u/>
      </rPr>
      <t>Shenhua Jian Yun (China) (Aftermarket) (Pirate).zip</t>
    </r>
  </si>
  <si>
    <r>
      <rPr>
        <rFont val="&quot;Helvetica Neue&quot;, Helvetica, Arial, sans-serif"/>
        <color rgb="FF1155CC"/>
        <sz val="11.0"/>
        <u/>
      </rPr>
      <t>Shenqi Baobei (China) (Aftermarket) (Pirate).zip</t>
    </r>
  </si>
  <si>
    <r>
      <rPr>
        <rFont val="&quot;Helvetica Neue&quot;, Helvetica, Arial, sans-serif"/>
        <color rgb="FF1155CC"/>
        <sz val="11.0"/>
        <u/>
      </rPr>
      <t>Shenqi Si Xia (China) (Aftermarket) (Unl).zip</t>
    </r>
  </si>
  <si>
    <r>
      <rPr>
        <rFont val="&quot;Helvetica Neue&quot;, Helvetica, Arial, sans-serif"/>
        <color rgb="FF1155CC"/>
        <sz val="11.0"/>
        <u/>
      </rPr>
      <t>Shentan Kenan (China) (Pirate).zip</t>
    </r>
  </si>
  <si>
    <r>
      <rPr>
        <rFont val="&quot;Helvetica Neue&quot;, Helvetica, Arial, sans-serif"/>
        <color rgb="FF1155CC"/>
        <sz val="11.0"/>
        <u/>
      </rPr>
      <t>Shera and the 40 Thieves (World) (Demo) (Byte-Off 2019) (Aftermarket) (Unl).zip</t>
    </r>
  </si>
  <si>
    <r>
      <rPr>
        <rFont val="&quot;Helvetica Neue&quot;, Helvetica, Arial, sans-serif"/>
        <color rgb="FF1155CC"/>
        <sz val="11.0"/>
        <u/>
      </rPr>
      <t>Shera and the 40 Thieves - Definitive Edition (World) (Demo) (2022-06-XX) (Aftermarket) (Unl).zip</t>
    </r>
  </si>
  <si>
    <r>
      <rPr>
        <rFont val="&quot;Helvetica Neue&quot;, Helvetica, Arial, sans-serif"/>
        <color rgb="FF1155CC"/>
        <sz val="11.0"/>
        <u/>
      </rPr>
      <t>Shera and the 40 Thieves - Definitive Edition (World) (Demo) (2022-11-11) (Aftermarket) (Unl).zip</t>
    </r>
  </si>
  <si>
    <r>
      <rPr>
        <rFont val="&quot;Helvetica Neue&quot;, Helvetica, Arial, sans-serif"/>
        <color rgb="FF1155CC"/>
        <sz val="11.0"/>
        <u/>
      </rPr>
      <t>Shera and the 40 Thieves - Definitive Edition (World) (Demo) (2022-11-15) (Aftermarket) (Unl).zip</t>
    </r>
  </si>
  <si>
    <r>
      <rPr>
        <rFont val="&quot;Helvetica Neue&quot;, Helvetica, Arial, sans-serif"/>
        <color rgb="FF1155CC"/>
        <sz val="11.0"/>
        <u/>
      </rPr>
      <t>Shera and the 40 Thieves - Definitive Edition (World) (v1.1) (Demo) (Aftermarket) (Unl).zip</t>
    </r>
  </si>
  <si>
    <r>
      <rPr>
        <rFont val="&quot;Helvetica Neue&quot;, Helvetica, Arial, sans-serif"/>
        <color rgb="FF1155CC"/>
        <sz val="11.0"/>
        <u/>
      </rPr>
      <t>Sherlock Holmes - Hakushaku Reijou Yuukai Jiken (Japan).zip</t>
    </r>
  </si>
  <si>
    <r>
      <rPr>
        <rFont val="&quot;Helvetica Neue&quot;, Helvetica, Arial, sans-serif"/>
        <color rgb="FF1155CC"/>
        <sz val="11.0"/>
        <u/>
      </rPr>
      <t>Shikinjou (Japan).zip</t>
    </r>
  </si>
  <si>
    <r>
      <rPr>
        <rFont val="&quot;Helvetica Neue&quot;, Helvetica, Arial, sans-serif"/>
        <color rgb="FF1155CC"/>
        <sz val="11.0"/>
        <u/>
      </rPr>
      <t>Shiluo de Shenqi (China) (Aftermarket) (Unl).zip</t>
    </r>
  </si>
  <si>
    <r>
      <rPr>
        <rFont val="&quot;Helvetica Neue&quot;, Helvetica, Arial, sans-serif"/>
        <color rgb="FF1155CC"/>
        <sz val="11.0"/>
        <u/>
      </rPr>
      <t>Shin 4 Nin Uchi Mahjong - Yakuman Tengoku (Japan).zip</t>
    </r>
  </si>
  <si>
    <r>
      <rPr>
        <rFont val="&quot;Helvetica Neue&quot;, Helvetica, Arial, sans-serif"/>
        <color rgb="FF1155CC"/>
        <sz val="11.0"/>
        <u/>
      </rPr>
      <t>Shin Jinrui - The New Type (Japan).zip</t>
    </r>
  </si>
  <si>
    <r>
      <rPr>
        <rFont val="&quot;Helvetica Neue&quot;, Helvetica, Arial, sans-serif"/>
        <color rgb="FF1155CC"/>
        <sz val="11.0"/>
        <u/>
      </rPr>
      <t>Shin Moero!! Pro Yakyuu (Japan).zip</t>
    </r>
  </si>
  <si>
    <r>
      <rPr>
        <rFont val="&quot;Helvetica Neue&quot;, Helvetica, Arial, sans-serif"/>
        <color rgb="FF1155CC"/>
        <sz val="11.0"/>
        <u/>
      </rPr>
      <t>Shin Samurai Spirits 2 - Haoumaru Jigoku Hen (Asia) (Pirate).zip</t>
    </r>
  </si>
  <si>
    <r>
      <rPr>
        <rFont val="&quot;Helvetica Neue&quot;, Helvetica, Arial, sans-serif"/>
        <color rgb="FF1155CC"/>
        <sz val="11.0"/>
        <u/>
      </rPr>
      <t>Shin Satomi Hakken-Den - Hikari to Yami no Tatakai (Japan).zip</t>
    </r>
  </si>
  <si>
    <r>
      <rPr>
        <rFont val="&quot;Helvetica Neue&quot;, Helvetica, Arial, sans-serif"/>
        <color rgb="FF1155CC"/>
        <sz val="11.0"/>
        <u/>
      </rPr>
      <t>Shingen the Ruler (USA).zip</t>
    </r>
  </si>
  <si>
    <r>
      <rPr>
        <rFont val="&quot;Helvetica Neue&quot;, Helvetica, Arial, sans-serif"/>
        <color rgb="FF1155CC"/>
        <sz val="11.0"/>
        <u/>
      </rPr>
      <t>Shinobi (USA) (Unl).zip</t>
    </r>
  </si>
  <si>
    <r>
      <rPr>
        <rFont val="&quot;Helvetica Neue&quot;, Helvetica, Arial, sans-serif"/>
        <color rgb="FF1155CC"/>
        <sz val="11.0"/>
        <u/>
      </rPr>
      <t>Shinsenden (Japan).zip</t>
    </r>
  </si>
  <si>
    <r>
      <rPr>
        <rFont val="&quot;Helvetica Neue&quot;, Helvetica, Arial, sans-serif"/>
        <color rgb="FF1155CC"/>
        <sz val="11.0"/>
        <u/>
      </rPr>
      <t>Shiqi Shidai (China) (Aftermarket) (Unl).zip</t>
    </r>
  </si>
  <si>
    <r>
      <rPr>
        <rFont val="&quot;Helvetica Neue&quot;, Helvetica, Arial, sans-serif"/>
        <color rgb="FF1155CC"/>
        <sz val="11.0"/>
        <u/>
      </rPr>
      <t>Shisen Mahjong - Seifuku Hen (Japan) (Unl).zip</t>
    </r>
  </si>
  <si>
    <r>
      <rPr>
        <rFont val="&quot;Helvetica Neue&quot;, Helvetica, Arial, sans-serif"/>
        <color rgb="FF1155CC"/>
        <sz val="11.0"/>
        <u/>
      </rPr>
      <t>Shisen Mahjong 2 (Asia) (Unl).zip</t>
    </r>
  </si>
  <si>
    <r>
      <rPr>
        <rFont val="&quot;Helvetica Neue&quot;, Helvetica, Arial, sans-serif"/>
        <color rgb="FF1155CC"/>
        <sz val="11.0"/>
        <u/>
      </rPr>
      <t>Shishang Tiaowutan (China) (Pirate).zip</t>
    </r>
  </si>
  <si>
    <r>
      <rPr>
        <rFont val="&quot;Helvetica Neue&quot;, Helvetica, Arial, sans-serif"/>
        <color rgb="FF1155CC"/>
        <sz val="11.0"/>
        <u/>
      </rPr>
      <t>ShmupSpeed (World) (Aftermarket) (Unl).zip</t>
    </r>
  </si>
  <si>
    <r>
      <rPr>
        <rFont val="&quot;Helvetica Neue&quot;, Helvetica, Arial, sans-serif"/>
        <color rgb="FF1155CC"/>
        <sz val="11.0"/>
        <u/>
      </rPr>
      <t>Shockwave (USA) (Unl).zip</t>
    </r>
  </si>
  <si>
    <r>
      <rPr>
        <rFont val="&quot;Helvetica Neue&quot;, Helvetica, Arial, sans-serif"/>
        <color rgb="FF1155CC"/>
        <sz val="11.0"/>
        <u/>
      </rPr>
      <t>Shogun (Japan).zip</t>
    </r>
  </si>
  <si>
    <r>
      <rPr>
        <rFont val="&quot;Helvetica Neue&quot;, Helvetica, Arial, sans-serif"/>
        <color rgb="FF1155CC"/>
        <sz val="11.0"/>
        <u/>
      </rPr>
      <t>Shokan Doro Beginning (World) (Demo) (2018-xx-xx) (Aftermarket) (Unl).zip</t>
    </r>
  </si>
  <si>
    <r>
      <rPr>
        <rFont val="&quot;Helvetica Neue&quot;, Helvetica, Arial, sans-serif"/>
        <color rgb="FF1155CC"/>
        <sz val="11.0"/>
        <u/>
      </rPr>
      <t>Shokan Doro Beginning (World) (Demo) (2019-03-11) (Byte-Off 2019) (Aftermarket) (Unl).zip</t>
    </r>
  </si>
  <si>
    <r>
      <rPr>
        <rFont val="&quot;Helvetica Neue&quot;, Helvetica, Arial, sans-serif"/>
        <color rgb="FF1155CC"/>
        <sz val="11.0"/>
        <u/>
      </rPr>
      <t>Shokan Doro Beginning (World) (Demo) (2019-03-15) (Aftermarket) (Unl).zip</t>
    </r>
  </si>
  <si>
    <r>
      <rPr>
        <rFont val="&quot;Helvetica Neue&quot;, Helvetica, Arial, sans-serif"/>
        <color rgb="FF1155CC"/>
        <sz val="11.0"/>
        <u/>
      </rPr>
      <t>Shokan Doro Beginning (World) (Demo) (2019-10-29) (Aftermarket) (Unl).zip</t>
    </r>
  </si>
  <si>
    <r>
      <rPr>
        <rFont val="&quot;Helvetica Neue&quot;, Helvetica, Arial, sans-serif"/>
        <color rgb="FF1155CC"/>
        <sz val="11.0"/>
        <u/>
      </rPr>
      <t>ShootNES (World) (Demo) (Aftermarket) (Unl).zip</t>
    </r>
  </si>
  <si>
    <r>
      <rPr>
        <rFont val="&quot;Helvetica Neue&quot;, Helvetica, Arial, sans-serif"/>
        <color rgb="FF1155CC"/>
        <sz val="11.0"/>
        <u/>
      </rPr>
      <t>Shooting Range (USA).zip</t>
    </r>
  </si>
  <si>
    <r>
      <rPr>
        <rFont val="&quot;Helvetica Neue&quot;, Helvetica, Arial, sans-serif"/>
        <color rgb="FF1155CC"/>
        <sz val="11.0"/>
        <u/>
      </rPr>
      <t>Shorin Musha - Chinese KungFu (Asia) (Unl).zip</t>
    </r>
  </si>
  <si>
    <r>
      <rPr>
        <rFont val="&quot;Helvetica Neue&quot;, Helvetica, Arial, sans-serif"/>
        <color rgb="FF1155CC"/>
        <sz val="11.0"/>
        <u/>
      </rPr>
      <t>Short Order + Eggsplode! (USA).zip</t>
    </r>
  </si>
  <si>
    <r>
      <rPr>
        <rFont val="&quot;Helvetica Neue&quot;, Helvetica, Arial, sans-serif"/>
        <color rgb="FF1155CC"/>
        <sz val="11.0"/>
        <u/>
      </rPr>
      <t>Shouen no Kishi - Durandal (World) (Ja) (2021-09-13) (Aftermarket) (Unl).zip</t>
    </r>
  </si>
  <si>
    <r>
      <rPr>
        <rFont val="&quot;Helvetica Neue&quot;, Helvetica, Arial, sans-serif"/>
        <color rgb="FF1155CC"/>
        <sz val="11.0"/>
        <u/>
      </rPr>
      <t>Shouen no Kishi - Durandal (World) (Ja) (2022-05-09) (Aftermarket) (Unl).zip</t>
    </r>
  </si>
  <si>
    <r>
      <rPr>
        <rFont val="&quot;Helvetica Neue&quot;, Helvetica, Arial, sans-serif"/>
        <color rgb="FF1155CC"/>
        <sz val="11.0"/>
        <u/>
      </rPr>
      <t>Shougi Meikan '92 (Japan).zip</t>
    </r>
  </si>
  <si>
    <r>
      <rPr>
        <rFont val="&quot;Helvetica Neue&quot;, Helvetica, Arial, sans-serif"/>
        <color rgb="FF1155CC"/>
        <sz val="11.0"/>
        <u/>
      </rPr>
      <t>Shougi Meikan '93 (Japan).zip</t>
    </r>
  </si>
  <si>
    <r>
      <rPr>
        <rFont val="&quot;Helvetica Neue&quot;, Helvetica, Arial, sans-serif"/>
        <color rgb="FF1155CC"/>
        <sz val="11.0"/>
        <u/>
      </rPr>
      <t>Shoukoushi Ceddie (Japan).zip</t>
    </r>
  </si>
  <si>
    <r>
      <rPr>
        <rFont val="&quot;Helvetica Neue&quot;, Helvetica, Arial, sans-serif"/>
        <color rgb="FF1155CC"/>
        <sz val="11.0"/>
        <u/>
      </rPr>
      <t>Shounen Ashibe - Nepal Daibouken no Maki (Japan).zip</t>
    </r>
  </si>
  <si>
    <r>
      <rPr>
        <rFont val="&quot;Helvetica Neue&quot;, Helvetica, Arial, sans-serif"/>
        <color rgb="FF1155CC"/>
        <sz val="11.0"/>
        <u/>
      </rPr>
      <t>Shuang Ying (Asia) (Ja) (Unl).zip</t>
    </r>
  </si>
  <si>
    <r>
      <rPr>
        <rFont val="&quot;Helvetica Neue&quot;, Helvetica, Arial, sans-serif"/>
        <color rgb="FF1155CC"/>
        <sz val="11.0"/>
        <u/>
      </rPr>
      <t>Shuang Yue Zhuan (China) (Aftermarket) (Unl).zip</t>
    </r>
  </si>
  <si>
    <r>
      <rPr>
        <rFont val="&quot;Helvetica Neue&quot;, Helvetica, Arial, sans-serif"/>
        <color rgb="FF1155CC"/>
        <sz val="11.0"/>
        <u/>
      </rPr>
      <t>Shuangxiang Pao (Asia) (En) (Unl).zip</t>
    </r>
  </si>
  <si>
    <r>
      <rPr>
        <rFont val="&quot;Helvetica Neue&quot;, Helvetica, Arial, sans-serif"/>
        <color rgb="FF1155CC"/>
        <sz val="11.0"/>
        <u/>
      </rPr>
      <t>Shudu &amp; Wuziqi (China) (Aftermarket) (Unl).zip</t>
    </r>
  </si>
  <si>
    <r>
      <rPr>
        <rFont val="&quot;Helvetica Neue&quot;, Helvetica, Arial, sans-serif"/>
        <color rgb="FF1155CC"/>
        <sz val="11.0"/>
        <u/>
      </rPr>
      <t>Shuffle Fight (Japan).zip</t>
    </r>
  </si>
  <si>
    <r>
      <rPr>
        <rFont val="&quot;Helvetica Neue&quot;, Helvetica, Arial, sans-serif"/>
        <color rgb="FF1155CC"/>
        <sz val="11.0"/>
        <u/>
      </rPr>
      <t>Shufflepuck Cafe (Japan).zip</t>
    </r>
  </si>
  <si>
    <r>
      <rPr>
        <rFont val="&quot;Helvetica Neue&quot;, Helvetica, Arial, sans-serif"/>
        <color rgb="FF1155CC"/>
        <sz val="11.0"/>
        <u/>
      </rPr>
      <t>Shui Guo Li (Asia) (Unl).zip</t>
    </r>
  </si>
  <si>
    <r>
      <rPr>
        <rFont val="&quot;Helvetica Neue&quot;, Helvetica, Arial, sans-serif"/>
        <color rgb="FF1155CC"/>
        <sz val="11.0"/>
        <u/>
      </rPr>
      <t>Shuiguan Pipe (Asia) (En) (Pirate).zip</t>
    </r>
  </si>
  <si>
    <r>
      <rPr>
        <rFont val="&quot;Helvetica Neue&quot;, Helvetica, Arial, sans-serif"/>
        <color rgb="FF1155CC"/>
        <sz val="11.0"/>
        <u/>
      </rPr>
      <t>Shuihu III (China) (Aftermarket) (Unl).zip</t>
    </r>
  </si>
  <si>
    <r>
      <rPr>
        <rFont val="&quot;Helvetica Neue&quot;, Helvetica, Arial, sans-serif"/>
        <color rgb="FF1155CC"/>
        <sz val="11.0"/>
        <u/>
      </rPr>
      <t>Shuihu Shenshou (China) (Nanjing) (Aftermarket) (Unl).zip</t>
    </r>
  </si>
  <si>
    <r>
      <rPr>
        <rFont val="&quot;Helvetica Neue&quot;, Helvetica, Arial, sans-serif"/>
        <color rgb="FF1155CC"/>
        <sz val="11.0"/>
        <u/>
      </rPr>
      <t>Shuihu Shenshou (China) (Waixing) (Aftermarket) (Unl).zip</t>
    </r>
  </si>
  <si>
    <r>
      <rPr>
        <rFont val="&quot;Helvetica Neue&quot;, Helvetica, Arial, sans-serif"/>
        <color rgb="FF1155CC"/>
        <sz val="11.0"/>
        <u/>
      </rPr>
      <t>Shuihu Xin Zhuan (China) (Unl).zip</t>
    </r>
  </si>
  <si>
    <r>
      <rPr>
        <rFont val="&quot;Helvetica Neue&quot;, Helvetica, Arial, sans-serif"/>
        <color rgb="FF1155CC"/>
        <sz val="11.0"/>
        <u/>
      </rPr>
      <t>Shuihu Zhuan (China) (Unl).zip</t>
    </r>
  </si>
  <si>
    <r>
      <rPr>
        <rFont val="&quot;Helvetica Neue&quot;, Helvetica, Arial, sans-serif"/>
        <color rgb="FF1155CC"/>
        <sz val="11.0"/>
        <u/>
      </rPr>
      <t>Shuihu Zhuan - Marsh Outlaws (China) (960415) (Unl).zip</t>
    </r>
  </si>
  <si>
    <r>
      <rPr>
        <rFont val="&quot;Helvetica Neue&quot;, Helvetica, Arial, sans-serif"/>
        <color rgb="FF1155CC"/>
        <sz val="11.0"/>
        <u/>
      </rPr>
      <t>Shuma Baobei (China) (Aftermarket) (Pirate).zip</t>
    </r>
  </si>
  <si>
    <r>
      <rPr>
        <rFont val="&quot;Helvetica Neue&quot;, Helvetica, Arial, sans-serif"/>
        <color rgb="FF1155CC"/>
        <sz val="11.0"/>
        <u/>
      </rPr>
      <t>Shuma Baolong 4 - Shuijing Ban (China) (2004SR01259) (Pirate).zip</t>
    </r>
  </si>
  <si>
    <r>
      <rPr>
        <rFont val="&quot;Helvetica Neue&quot;, Helvetica, Arial, sans-serif"/>
        <color rgb="FF1155CC"/>
        <sz val="11.0"/>
        <u/>
      </rPr>
      <t>Shuma Baolong 4 - Shuijing Ban (China) (Pirate).zip</t>
    </r>
  </si>
  <si>
    <r>
      <rPr>
        <rFont val="&quot;Helvetica Neue&quot;, Helvetica, Arial, sans-serif"/>
        <color rgb="FF1155CC"/>
        <sz val="11.0"/>
        <u/>
      </rPr>
      <t>Shuma Baolong III (China) (Aftermarket) (Pirate).zip</t>
    </r>
  </si>
  <si>
    <r>
      <rPr>
        <rFont val="&quot;Helvetica Neue&quot;, Helvetica, Arial, sans-serif"/>
        <color rgb="FF1155CC"/>
        <sz val="11.0"/>
        <u/>
      </rPr>
      <t>Shuma Zhandui II (China) (Aftermarket) (Pirate).zip</t>
    </r>
  </si>
  <si>
    <r>
      <rPr>
        <rFont val="&quot;Helvetica Neue&quot;, Helvetica, Arial, sans-serif"/>
        <color rgb="FF1155CC"/>
        <sz val="11.0"/>
        <u/>
      </rPr>
      <t>Shutshimi (World) (Demo) (Aftermarket) (Unl).zip</t>
    </r>
  </si>
  <si>
    <r>
      <rPr>
        <rFont val="&quot;Helvetica Neue&quot;, Helvetica, Arial, sans-serif"/>
        <color rgb="FF1155CC"/>
        <sz val="11.0"/>
        <u/>
      </rPr>
      <t>Siamond (World) (Beta) (Aftermarket) (Unl).zip</t>
    </r>
  </si>
  <si>
    <r>
      <rPr>
        <rFont val="&quot;Helvetica Neue&quot;, Helvetica, Arial, sans-serif"/>
        <color rgb="FF1155CC"/>
        <sz val="11.0"/>
        <u/>
      </rPr>
      <t>Siamond (World) (v0.950) (Aftermarket) (Unl).zip</t>
    </r>
  </si>
  <si>
    <r>
      <rPr>
        <rFont val="&quot;Helvetica Neue&quot;, Helvetica, Arial, sans-serif"/>
        <color rgb="FF1155CC"/>
        <sz val="11.0"/>
        <u/>
      </rPr>
      <t>Siamond (World) (v0.980) (Aftermarket) (Unl).zip</t>
    </r>
  </si>
  <si>
    <r>
      <rPr>
        <rFont val="&quot;Helvetica Neue&quot;, Helvetica, Arial, sans-serif"/>
        <color rgb="FF1155CC"/>
        <sz val="11.0"/>
        <u/>
      </rPr>
      <t>Side Pocket (Asia) (En) (LG06) (Pirate).zip</t>
    </r>
  </si>
  <si>
    <r>
      <rPr>
        <rFont val="&quot;Helvetica Neue&quot;, Helvetica, Arial, sans-serif"/>
        <color rgb="FF1155CC"/>
        <sz val="11.0"/>
        <u/>
      </rPr>
      <t>Side Pocket (Europe).zip</t>
    </r>
  </si>
  <si>
    <r>
      <rPr>
        <rFont val="&quot;Helvetica Neue&quot;, Helvetica, Arial, sans-serif"/>
        <color rgb="FF1155CC"/>
        <sz val="11.0"/>
        <u/>
      </rPr>
      <t>Side Pocket (Japan).zip</t>
    </r>
  </si>
  <si>
    <r>
      <rPr>
        <rFont val="&quot;Helvetica Neue&quot;, Helvetica, Arial, sans-serif"/>
        <color rgb="FF1155CC"/>
        <sz val="11.0"/>
        <u/>
      </rPr>
      <t>Side Pocket (Russia) (Pirate).zip</t>
    </r>
  </si>
  <si>
    <r>
      <rPr>
        <rFont val="&quot;Helvetica Neue&quot;, Helvetica, Arial, sans-serif"/>
        <color rgb="FF1155CC"/>
        <sz val="11.0"/>
        <u/>
      </rPr>
      <t>Side Pocket (USA).zip</t>
    </r>
  </si>
  <si>
    <r>
      <rPr>
        <rFont val="&quot;Helvetica Neue&quot;, Helvetica, Arial, sans-serif"/>
        <color rgb="FF1155CC"/>
        <sz val="11.0"/>
        <u/>
      </rPr>
      <t>Sidewinder (Asia) (En) (72 pin cart) (Unl).zip</t>
    </r>
  </si>
  <si>
    <r>
      <rPr>
        <rFont val="&quot;Helvetica Neue&quot;, Helvetica, Arial, sans-serif"/>
        <color rgb="FF1155CC"/>
        <sz val="11.0"/>
        <u/>
      </rPr>
      <t>Sidewinder (Australia) (Unl).zip</t>
    </r>
  </si>
  <si>
    <r>
      <rPr>
        <rFont val="&quot;Helvetica Neue&quot;, Helvetica, Arial, sans-serif"/>
        <color rgb="FF1155CC"/>
        <sz val="11.0"/>
        <u/>
      </rPr>
      <t>Signal Test (World) (Auto Demo) (Aftermarket) (Unl).zip</t>
    </r>
  </si>
  <si>
    <r>
      <rPr>
        <rFont val="&quot;Helvetica Neue&quot;, Helvetica, Arial, sans-serif"/>
        <color rgb="FF1155CC"/>
        <sz val="11.0"/>
        <u/>
      </rPr>
      <t>Silent Assault (Asia) (En) (72 pin cart) (Unl).zip</t>
    </r>
  </si>
  <si>
    <r>
      <rPr>
        <rFont val="&quot;Helvetica Neue&quot;, Helvetica, Arial, sans-serif"/>
        <color rgb="FF1155CC"/>
        <sz val="11.0"/>
        <u/>
      </rPr>
      <t>Silent Assault (USA) (Unl).zip</t>
    </r>
  </si>
  <si>
    <r>
      <rPr>
        <rFont val="&quot;Helvetica Neue&quot;, Helvetica, Arial, sans-serif"/>
        <color rgb="FF1155CC"/>
        <sz val="11.0"/>
        <u/>
      </rPr>
      <t>Silent Service (Europe).zip</t>
    </r>
  </si>
  <si>
    <r>
      <rPr>
        <rFont val="&quot;Helvetica Neue&quot;, Helvetica, Arial, sans-serif"/>
        <color rgb="FF1155CC"/>
        <sz val="11.0"/>
        <u/>
      </rPr>
      <t>Silent Service (USA) (Rev 1).zip</t>
    </r>
  </si>
  <si>
    <r>
      <rPr>
        <rFont val="&quot;Helvetica Neue&quot;, Helvetica, Arial, sans-serif"/>
        <color rgb="FF1155CC"/>
        <sz val="11.0"/>
        <u/>
      </rPr>
      <t>Silent Service (USA).zip</t>
    </r>
  </si>
  <si>
    <r>
      <rPr>
        <rFont val="&quot;Helvetica Neue&quot;, Helvetica, Arial, sans-serif"/>
        <color rgb="FF1155CC"/>
        <sz val="11.0"/>
        <u/>
      </rPr>
      <t>Silk 2 (Asia) (En) (Pirate).zip</t>
    </r>
  </si>
  <si>
    <r>
      <rPr>
        <rFont val="&quot;Helvetica Neue&quot;, Helvetica, Arial, sans-serif"/>
        <color rgb="FF1155CC"/>
        <sz val="11.0"/>
        <u/>
      </rPr>
      <t>Silk Worm (USA) (Sample).zip</t>
    </r>
  </si>
  <si>
    <r>
      <rPr>
        <rFont val="&quot;Helvetica Neue&quot;, Helvetica, Arial, sans-serif"/>
        <color rgb="FF1155CC"/>
        <sz val="11.0"/>
        <u/>
      </rPr>
      <t>Silk Worm (USA).zip</t>
    </r>
  </si>
  <si>
    <r>
      <rPr>
        <rFont val="&quot;Helvetica Neue&quot;, Helvetica, Arial, sans-serif"/>
        <color rgb="FF1155CC"/>
        <sz val="11.0"/>
        <u/>
      </rPr>
      <t>Silu Chuanqi (China) (Unl).zip</t>
    </r>
  </si>
  <si>
    <r>
      <rPr>
        <rFont val="&quot;Helvetica Neue&quot;, Helvetica, Arial, sans-serif"/>
        <color rgb="FF1155CC"/>
        <sz val="11.0"/>
        <u/>
      </rPr>
      <t>Silva Saga (Japan).zip</t>
    </r>
  </si>
  <si>
    <r>
      <rPr>
        <rFont val="&quot;Helvetica Neue&quot;, Helvetica, Arial, sans-serif"/>
        <color rgb="FF1155CC"/>
        <sz val="11.0"/>
        <u/>
      </rPr>
      <t>Silver Eagle (Asia) (En) (72 pin cart) (Unl).zip</t>
    </r>
  </si>
  <si>
    <r>
      <rPr>
        <rFont val="&quot;Helvetica Neue&quot;, Helvetica, Arial, sans-serif"/>
        <color rgb="FF1155CC"/>
        <sz val="11.0"/>
        <u/>
      </rPr>
      <t>Silver Island (World) (Demo) (Byte-Off 2019) (Aftermarket) (Unl).zip</t>
    </r>
  </si>
  <si>
    <r>
      <rPr>
        <rFont val="&quot;Helvetica Neue&quot;, Helvetica, Arial, sans-serif"/>
        <color rgb="FF1155CC"/>
        <sz val="11.0"/>
        <u/>
      </rPr>
      <t>Silver Surfer (USA).zip</t>
    </r>
  </si>
  <si>
    <r>
      <rPr>
        <rFont val="&quot;Helvetica Neue&quot;, Helvetica, Arial, sans-serif"/>
        <color rgb="FF1155CC"/>
        <sz val="11.0"/>
        <u/>
      </rPr>
      <t>SimCity (USA) (Proto).zip</t>
    </r>
  </si>
  <si>
    <r>
      <rPr>
        <rFont val="&quot;Helvetica Neue&quot;, Helvetica, Arial, sans-serif"/>
        <color rgb="FF1155CC"/>
        <sz val="11.0"/>
        <u/>
      </rPr>
      <t>Simple Platformer Game, A (World) (Byte-Off 2020) (Aftermarket) (Unl).zip</t>
    </r>
  </si>
  <si>
    <r>
      <rPr>
        <rFont val="&quot;Helvetica Neue&quot;, Helvetica, Arial, sans-serif"/>
        <color rgb="FF1155CC"/>
        <sz val="11.0"/>
        <u/>
      </rPr>
      <t>Simpsons, The - Bartman Meets Radioactive Man (Europe).zip</t>
    </r>
  </si>
  <si>
    <r>
      <rPr>
        <rFont val="&quot;Helvetica Neue&quot;, Helvetica, Arial, sans-serif"/>
        <color rgb="FF1155CC"/>
        <sz val="11.0"/>
        <u/>
      </rPr>
      <t>Simpsons, The - Bartman Meets Radioactive Man (USA) (Beta).zip</t>
    </r>
  </si>
  <si>
    <r>
      <rPr>
        <rFont val="&quot;Helvetica Neue&quot;, Helvetica, Arial, sans-serif"/>
        <color rgb="FF1155CC"/>
        <sz val="11.0"/>
        <u/>
      </rPr>
      <t>Simpsons, The - Bartman Meets Radioactive Man (USA).zip</t>
    </r>
  </si>
  <si>
    <r>
      <rPr>
        <rFont val="&quot;Helvetica Neue&quot;, Helvetica, Arial, sans-serif"/>
        <color rgb="FF1155CC"/>
        <sz val="11.0"/>
        <u/>
      </rPr>
      <t>Simpsons, The - Bart vs. the Space Mutants (Europe).zip</t>
    </r>
  </si>
  <si>
    <r>
      <rPr>
        <rFont val="&quot;Helvetica Neue&quot;, Helvetica, Arial, sans-serif"/>
        <color rgb="FF1155CC"/>
        <sz val="11.0"/>
        <u/>
      </rPr>
      <t>Simpsons, The - Bart vs. the Space Mutants (USA) (Beta).zip</t>
    </r>
  </si>
  <si>
    <r>
      <rPr>
        <rFont val="&quot;Helvetica Neue&quot;, Helvetica, Arial, sans-serif"/>
        <color rgb="FF1155CC"/>
        <sz val="11.0"/>
        <u/>
      </rPr>
      <t>Simpsons, The - Bart vs. the Space Mutants (USA) (Rev 1).zip</t>
    </r>
  </si>
  <si>
    <r>
      <rPr>
        <rFont val="&quot;Helvetica Neue&quot;, Helvetica, Arial, sans-serif"/>
        <color rgb="FF1155CC"/>
        <sz val="11.0"/>
        <u/>
      </rPr>
      <t>Simpsons, The - Bart vs. the Space Mutants (USA).zip</t>
    </r>
  </si>
  <si>
    <r>
      <rPr>
        <rFont val="&quot;Helvetica Neue&quot;, Helvetica, Arial, sans-serif"/>
        <color rgb="FF1155CC"/>
        <sz val="11.0"/>
        <u/>
      </rPr>
      <t>Simpsons, The - Bart vs. the World (Europe).zip</t>
    </r>
  </si>
  <si>
    <r>
      <rPr>
        <rFont val="&quot;Helvetica Neue&quot;, Helvetica, Arial, sans-serif"/>
        <color rgb="FF1155CC"/>
        <sz val="11.0"/>
        <u/>
      </rPr>
      <t>Simpsons, The - Bart vs. the World (USA).zip</t>
    </r>
  </si>
  <si>
    <r>
      <rPr>
        <rFont val="&quot;Helvetica Neue&quot;, Helvetica, Arial, sans-serif"/>
        <color rgb="FF1155CC"/>
        <sz val="11.0"/>
        <u/>
      </rPr>
      <t>Sinking Feeling (World) (Aftermarket) (Unl).zip</t>
    </r>
  </si>
  <si>
    <r>
      <rPr>
        <rFont val="&quot;Helvetica Neue&quot;, Helvetica, Arial, sans-serif"/>
        <color rgb="FF1155CC"/>
        <sz val="11.0"/>
        <u/>
      </rPr>
      <t>Sir Ababol (World) (Aftermarket) (Unl).zip</t>
    </r>
  </si>
  <si>
    <r>
      <rPr>
        <rFont val="&quot;Helvetica Neue&quot;, Helvetica, Arial, sans-serif"/>
        <color rgb="FF1155CC"/>
        <sz val="11.0"/>
        <u/>
      </rPr>
      <t>Sir Ababol (World) (Remastered) (Aftermarket) (Unl).zip</t>
    </r>
  </si>
  <si>
    <r>
      <rPr>
        <rFont val="&quot;Helvetica Neue&quot;, Helvetica, Arial, sans-serif"/>
        <color rgb="FF1155CC"/>
        <sz val="11.0"/>
        <u/>
      </rPr>
      <t>Sirvenge (World) (Demo) (Aftermarket) (Unl).zip</t>
    </r>
  </si>
  <si>
    <r>
      <rPr>
        <rFont val="&quot;Helvetica Neue&quot;, Helvetica, Arial, sans-serif"/>
        <color rgb="FF1155CC"/>
        <sz val="11.0"/>
        <u/>
      </rPr>
      <t>Sistema Cyber (World) (Es) (3002S) (Aftermarket) (Unl).zip</t>
    </r>
  </si>
  <si>
    <r>
      <rPr>
        <rFont val="&quot;Helvetica Neue&quot;, Helvetica, Arial, sans-serif"/>
        <color rgb="FF1155CC"/>
        <sz val="11.0"/>
        <u/>
      </rPr>
      <t>Skate Boy (Europe, Asia) (En) (Unl).zip</t>
    </r>
  </si>
  <si>
    <r>
      <rPr>
        <rFont val="&quot;Helvetica Neue&quot;, Helvetica, Arial, sans-serif"/>
        <color rgb="FF1155CC"/>
        <sz val="11.0"/>
        <u/>
      </rPr>
      <t>SkateCat (World) (Demo) (2022-04-23) (Aftermarket) (Unl).zip</t>
    </r>
  </si>
  <si>
    <r>
      <rPr>
        <rFont val="&quot;Helvetica Neue&quot;, Helvetica, Arial, sans-serif"/>
        <color rgb="FF1155CC"/>
        <sz val="11.0"/>
        <u/>
      </rPr>
      <t>SkateCat (World) (En,Fr) (Demo) (2022-12-25) (Aftermarket) (Unl).zip</t>
    </r>
  </si>
  <si>
    <r>
      <rPr>
        <rFont val="&quot;Helvetica Neue&quot;, Helvetica, Arial, sans-serif"/>
        <color rgb="FF1155CC"/>
        <sz val="11.0"/>
        <u/>
      </rPr>
      <t>SkateCat (World) (En,Fr) (Demo) (2022-12-26) (Aftermarket) (Unl).zip</t>
    </r>
  </si>
  <si>
    <r>
      <rPr>
        <rFont val="&quot;Helvetica Neue&quot;, Helvetica, Arial, sans-serif"/>
        <color rgb="FF1155CC"/>
        <sz val="11.0"/>
        <u/>
      </rPr>
      <t>SkateCat (World) (En,Fr) (Demo) (2023-01-07) (Aftermarket) (Unl).zip</t>
    </r>
  </si>
  <si>
    <r>
      <rPr>
        <rFont val="&quot;Helvetica Neue&quot;, Helvetica, Arial, sans-serif"/>
        <color rgb="FF1155CC"/>
        <sz val="11.0"/>
        <u/>
      </rPr>
      <t>SkateCat (World) (En,Fr) (Demo) (2023-01-09) (Aftermarket) (Unl).zip</t>
    </r>
  </si>
  <si>
    <r>
      <rPr>
        <rFont val="&quot;Helvetica Neue&quot;, Helvetica, Arial, sans-serif"/>
        <color rgb="FF1155CC"/>
        <sz val="11.0"/>
        <u/>
      </rPr>
      <t>SkateCat (World) (En,Fr) (Demo) (2023-01-13) (Aftermarket) (Unl).zip</t>
    </r>
  </si>
  <si>
    <r>
      <rPr>
        <rFont val="&quot;Helvetica Neue&quot;, Helvetica, Arial, sans-serif"/>
        <color rgb="FF1155CC"/>
        <sz val="11.0"/>
        <u/>
      </rPr>
      <t>SkateCat (World) (En,Fr) (Demo) (2023-01-16) (Aftermarket) (Unl).zip</t>
    </r>
  </si>
  <si>
    <r>
      <rPr>
        <rFont val="&quot;Helvetica Neue&quot;, Helvetica, Arial, sans-serif"/>
        <color rgb="FF1155CC"/>
        <sz val="11.0"/>
        <u/>
      </rPr>
      <t>SkateCat (World) (En,Fr) (Demo) (2023-02-18) (Aftermarket) (Unl).zip</t>
    </r>
  </si>
  <si>
    <r>
      <rPr>
        <rFont val="&quot;Helvetica Neue&quot;, Helvetica, Arial, sans-serif"/>
        <color rgb="FF1155CC"/>
        <sz val="11.0"/>
        <u/>
      </rPr>
      <t>SkateCat (World) (Fr) (Demo) (2022-06-30) (Aftermarket) (Unl).zip</t>
    </r>
  </si>
  <si>
    <r>
      <rPr>
        <rFont val="&quot;Helvetica Neue&quot;, Helvetica, Arial, sans-serif"/>
        <color rgb="FF1155CC"/>
        <sz val="11.0"/>
        <u/>
      </rPr>
      <t>Skate Scramble (World) (NESDev 2023) (Aftermarket) (Unl).zip</t>
    </r>
  </si>
  <si>
    <r>
      <rPr>
        <rFont val="&quot;Helvetica Neue&quot;, Helvetica, Arial, sans-serif"/>
        <color rgb="FF1155CC"/>
        <sz val="11.0"/>
        <u/>
      </rPr>
      <t>Skatemasta Tcheco (World) (Demo) (Aftermarket) (Unl).zip</t>
    </r>
  </si>
  <si>
    <r>
      <rPr>
        <rFont val="&quot;Helvetica Neue&quot;, Helvetica, Arial, sans-serif"/>
        <color rgb="FF1155CC"/>
        <sz val="11.0"/>
        <u/>
      </rPr>
      <t>Skate or Die (Europe).zip</t>
    </r>
  </si>
  <si>
    <r>
      <rPr>
        <rFont val="&quot;Helvetica Neue&quot;, Helvetica, Arial, sans-serif"/>
        <color rgb="FF1155CC"/>
        <sz val="11.0"/>
        <u/>
      </rPr>
      <t>Skate or Die (USA).zip</t>
    </r>
  </si>
  <si>
    <r>
      <rPr>
        <rFont val="&quot;Helvetica Neue&quot;, Helvetica, Arial, sans-serif"/>
        <color rgb="FF1155CC"/>
        <sz val="11.0"/>
        <u/>
      </rPr>
      <t>Skate or Die 2 - The Search for Double Trouble (USA).zip</t>
    </r>
  </si>
  <si>
    <r>
      <rPr>
        <rFont val="&quot;Helvetica Neue&quot;, Helvetica, Arial, sans-serif"/>
        <color rgb="FF1155CC"/>
        <sz val="11.0"/>
        <u/>
      </rPr>
      <t>Ski Pirates (World) (Proto) (Byte-Off 2019) (Aftermarket) (Unl).zip</t>
    </r>
  </si>
  <si>
    <r>
      <rPr>
        <rFont val="&quot;Helvetica Neue&quot;, Helvetica, Arial, sans-serif"/>
        <color rgb="FF1155CC"/>
        <sz val="11.0"/>
        <u/>
      </rPr>
      <t>Ski or Die (Europe).zip</t>
    </r>
  </si>
  <si>
    <r>
      <rPr>
        <rFont val="&quot;Helvetica Neue&quot;, Helvetica, Arial, sans-serif"/>
        <color rgb="FF1155CC"/>
        <sz val="11.0"/>
        <u/>
      </rPr>
      <t>Ski or Die (USA) (Beta).zip</t>
    </r>
  </si>
  <si>
    <r>
      <rPr>
        <rFont val="&quot;Helvetica Neue&quot;, Helvetica, Arial, sans-serif"/>
        <color rgb="FF1155CC"/>
        <sz val="11.0"/>
        <u/>
      </rPr>
      <t>Ski or Die (USA).zip</t>
    </r>
  </si>
  <si>
    <r>
      <rPr>
        <rFont val="&quot;Helvetica Neue&quot;, Helvetica, Arial, sans-serif"/>
        <color rgb="FF1155CC"/>
        <sz val="11.0"/>
        <u/>
      </rPr>
      <t>Sklad No18 (Russia) (Unl) (Alt).zip</t>
    </r>
  </si>
  <si>
    <r>
      <rPr>
        <rFont val="&quot;Helvetica Neue&quot;, Helvetica, Arial, sans-serif"/>
        <color rgb="FF1155CC"/>
        <sz val="11.0"/>
        <u/>
      </rPr>
      <t>Sklad No18 (Russia) (Unl).zip</t>
    </r>
  </si>
  <si>
    <r>
      <rPr>
        <rFont val="&quot;Helvetica Neue&quot;, Helvetica, Arial, sans-serif"/>
        <color rgb="FF1155CC"/>
        <sz val="11.0"/>
        <u/>
      </rPr>
      <t>Skull &amp; Crossbones (Korea) (En) (Unl).zip</t>
    </r>
  </si>
  <si>
    <r>
      <rPr>
        <rFont val="&quot;Helvetica Neue&quot;, Helvetica, Arial, sans-serif"/>
        <color rgb="FF1155CC"/>
        <sz val="11.0"/>
        <u/>
      </rPr>
      <t>Skull &amp; Crossbones (USA) (Unl).zip</t>
    </r>
  </si>
  <si>
    <r>
      <rPr>
        <rFont val="&quot;Helvetica Neue&quot;, Helvetica, Arial, sans-serif"/>
        <color rgb="FF1155CC"/>
        <sz val="11.0"/>
        <u/>
      </rPr>
      <t>SkyBound Quest (World) (Demo 1) (Aftermarket) (Unl).zip</t>
    </r>
  </si>
  <si>
    <r>
      <rPr>
        <rFont val="&quot;Helvetica Neue&quot;, Helvetica, Arial, sans-serif"/>
        <color rgb="FF1155CC"/>
        <sz val="11.0"/>
        <u/>
      </rPr>
      <t>SkyBound Quest (World) (Demo 2) (Aftermarket) (Unl).zip</t>
    </r>
  </si>
  <si>
    <r>
      <rPr>
        <rFont val="&quot;Helvetica Neue&quot;, Helvetica, Arial, sans-serif"/>
        <color rgb="FF1155CC"/>
        <sz val="11.0"/>
        <u/>
      </rPr>
      <t>SkyBound Quest (World) (Demo 3) (Byte-Off 2024) (Aftermarket) (Unl).zip</t>
    </r>
  </si>
  <si>
    <r>
      <rPr>
        <rFont val="&quot;Helvetica Neue&quot;, Helvetica, Arial, sans-serif"/>
        <color rgb="FF1155CC"/>
        <sz val="11.0"/>
        <u/>
      </rPr>
      <t>Sky Destroyer (Japan).zip</t>
    </r>
  </si>
  <si>
    <r>
      <rPr>
        <rFont val="&quot;Helvetica Neue&quot;, Helvetica, Arial, sans-serif"/>
        <color rgb="FF1155CC"/>
        <sz val="11.0"/>
        <u/>
      </rPr>
      <t>Sky Diver (USA) (Atari Flashback) (Aftermarket) (Unl).zip</t>
    </r>
  </si>
  <si>
    <r>
      <rPr>
        <rFont val="&quot;Helvetica Neue&quot;, Helvetica, Arial, sans-serif"/>
        <color rgb="FF1155CC"/>
        <sz val="11.0"/>
        <u/>
      </rPr>
      <t>Sky Invader (Asia) (En) (Pirate).zip</t>
    </r>
  </si>
  <si>
    <r>
      <rPr>
        <rFont val="&quot;Helvetica Neue&quot;, Helvetica, Arial, sans-serif"/>
        <color rgb="FF1155CC"/>
        <sz val="11.0"/>
        <u/>
      </rPr>
      <t>Sky Kid (Japan) (En).zip</t>
    </r>
  </si>
  <si>
    <r>
      <rPr>
        <rFont val="&quot;Helvetica Neue&quot;, Helvetica, Arial, sans-serif"/>
        <color rgb="FF1155CC"/>
        <sz val="11.0"/>
        <u/>
      </rPr>
      <t>Sky Kid (Japan) (Virtual Console).zip</t>
    </r>
  </si>
  <si>
    <r>
      <rPr>
        <rFont val="&quot;Helvetica Neue&quot;, Helvetica, Arial, sans-serif"/>
        <color rgb="FF1155CC"/>
        <sz val="11.0"/>
        <u/>
      </rPr>
      <t>Sky Kid (USA).zip</t>
    </r>
  </si>
  <si>
    <r>
      <rPr>
        <rFont val="&quot;Helvetica Neue&quot;, Helvetica, Arial, sans-serif"/>
        <color rgb="FF1155CC"/>
        <sz val="11.0"/>
        <u/>
      </rPr>
      <t>Sky Kid (World) (Namcot Collection, Namco Museum Archives Vol 1).zip</t>
    </r>
  </si>
  <si>
    <r>
      <rPr>
        <rFont val="&quot;Helvetica Neue&quot;, Helvetica, Arial, sans-serif"/>
        <color rgb="FF1155CC"/>
        <sz val="11.0"/>
        <u/>
      </rPr>
      <t>Sky Shark (USA).zip</t>
    </r>
  </si>
  <si>
    <r>
      <rPr>
        <rFont val="&quot;Helvetica Neue&quot;, Helvetica, Arial, sans-serif"/>
        <color rgb="FF1155CC"/>
        <sz val="11.0"/>
        <u/>
      </rPr>
      <t>Slalom (Europe).zip</t>
    </r>
  </si>
  <si>
    <r>
      <rPr>
        <rFont val="&quot;Helvetica Neue&quot;, Helvetica, Arial, sans-serif"/>
        <color rgb="FF1155CC"/>
        <sz val="11.0"/>
        <u/>
      </rPr>
      <t>Slalom (USA).zip</t>
    </r>
  </si>
  <si>
    <r>
      <rPr>
        <rFont val="&quot;Helvetica Neue&quot;, Helvetica, Arial, sans-serif"/>
        <color rgb="FF1155CC"/>
        <sz val="11.0"/>
        <u/>
      </rPr>
      <t>Slappin' Bitches (World) (Aftermarket) (Unl).zip</t>
    </r>
  </si>
  <si>
    <r>
      <rPr>
        <rFont val="&quot;Helvetica Neue&quot;, Helvetica, Arial, sans-serif"/>
        <color rgb="FF1155CC"/>
        <sz val="11.0"/>
        <u/>
      </rPr>
      <t>Slappin' Bitches (World) (v1.1) (Aftermarket) (Unl).zip</t>
    </r>
  </si>
  <si>
    <r>
      <rPr>
        <rFont val="&quot;Helvetica Neue&quot;, Helvetica, Arial, sans-serif"/>
        <color rgb="FF1155CC"/>
        <sz val="11.0"/>
        <u/>
      </rPr>
      <t>Slaughter (World) (Proto) (2022-09-01) (Aftermarket) (Unl).zip</t>
    </r>
  </si>
  <si>
    <r>
      <rPr>
        <rFont val="&quot;Helvetica Neue&quot;, Helvetica, Arial, sans-serif"/>
        <color rgb="FF1155CC"/>
        <sz val="11.0"/>
        <u/>
      </rPr>
      <t>Slaughter (World) (Proto) (2022-09-19) (Aftermarket) (Unl).zip</t>
    </r>
  </si>
  <si>
    <r>
      <rPr>
        <rFont val="&quot;Helvetica Neue&quot;, Helvetica, Arial, sans-serif"/>
        <color rgb="FF1155CC"/>
        <sz val="11.0"/>
        <u/>
      </rPr>
      <t>Slaughter (World) (Proto) (2022-10-09) (Aftermarket) (Unl).zip</t>
    </r>
  </si>
  <si>
    <r>
      <rPr>
        <rFont val="&quot;Helvetica Neue&quot;, Helvetica, Arial, sans-serif"/>
        <color rgb="FF1155CC"/>
        <sz val="11.0"/>
        <u/>
      </rPr>
      <t>Slaughter (World) (Proto) (2022-10-31T0452) (Aftermarket) (Unl).zip</t>
    </r>
  </si>
  <si>
    <r>
      <rPr>
        <rFont val="&quot;Helvetica Neue&quot;, Helvetica, Arial, sans-serif"/>
        <color rgb="FF1155CC"/>
        <sz val="11.0"/>
        <u/>
      </rPr>
      <t>Slaughter (World) (Proto) (2022-10-31T1815) (Aftermarket) (Unl).zip</t>
    </r>
  </si>
  <si>
    <r>
      <rPr>
        <rFont val="&quot;Helvetica Neue&quot;, Helvetica, Arial, sans-serif"/>
        <color rgb="FF1155CC"/>
        <sz val="11.0"/>
        <u/>
      </rPr>
      <t>Slaughter (World) (Proto) (2022-11-01T0115) (Aftermarket) (Unl).zip</t>
    </r>
  </si>
  <si>
    <r>
      <rPr>
        <rFont val="&quot;Helvetica Neue&quot;, Helvetica, Arial, sans-serif"/>
        <color rgb="FF1155CC"/>
        <sz val="11.0"/>
        <u/>
      </rPr>
      <t>Slaughter (World) (Proto) (2022-11-01T0558) (Aftermarket) (Unl).zip</t>
    </r>
  </si>
  <si>
    <r>
      <rPr>
        <rFont val="&quot;Helvetica Neue&quot;, Helvetica, Arial, sans-serif"/>
        <color rgb="FF1155CC"/>
        <sz val="11.0"/>
        <u/>
      </rPr>
      <t>Slaughter (World) (Proto) (2022-11-01T0626) (Aftermarket) (Unl).zip</t>
    </r>
  </si>
  <si>
    <r>
      <rPr>
        <rFont val="&quot;Helvetica Neue&quot;, Helvetica, Arial, sans-serif"/>
        <color rgb="FF1155CC"/>
        <sz val="11.0"/>
        <u/>
      </rPr>
      <t>Slaughter (World) (Proto) (2022-12-18) (Aftermarket) (Unl).zip</t>
    </r>
  </si>
  <si>
    <r>
      <rPr>
        <rFont val="&quot;Helvetica Neue&quot;, Helvetica, Arial, sans-serif"/>
        <color rgb="FF1155CC"/>
        <sz val="11.0"/>
        <u/>
      </rPr>
      <t>Slaughter (World) (Proto) (2023-02-11) (Aftermarket) (Unl).zip</t>
    </r>
  </si>
  <si>
    <r>
      <rPr>
        <rFont val="&quot;Helvetica Neue&quot;, Helvetica, Arial, sans-serif"/>
        <color rgb="FF1155CC"/>
        <sz val="11.0"/>
        <u/>
      </rPr>
      <t>Slaughter (World) (Proto) (2023-07-23) (Aftermarket) (Unl).zip</t>
    </r>
  </si>
  <si>
    <r>
      <rPr>
        <rFont val="&quot;Helvetica Neue&quot;, Helvetica, Arial, sans-serif"/>
        <color rgb="FF1155CC"/>
        <sz val="11.0"/>
        <u/>
      </rPr>
      <t>Slaughter (World) (Proto) (2023-12-26) (Aftermarket) (Unl).zip</t>
    </r>
  </si>
  <si>
    <r>
      <rPr>
        <rFont val="&quot;Helvetica Neue&quot;, Helvetica, Arial, sans-serif"/>
        <color rgb="FF1155CC"/>
        <sz val="11.0"/>
        <u/>
      </rPr>
      <t>Slaughter (World) (Proto) (2024-01-31) (Aftermarket) (Unl).zip</t>
    </r>
  </si>
  <si>
    <r>
      <rPr>
        <rFont val="&quot;Helvetica Neue&quot;, Helvetica, Arial, sans-serif"/>
        <color rgb="FF1155CC"/>
        <sz val="11.0"/>
        <u/>
      </rPr>
      <t>Slaughter (World) (Proto) (2024-02-01) (Aftermarket) (Unl).zip</t>
    </r>
  </si>
  <si>
    <r>
      <rPr>
        <rFont val="&quot;Helvetica Neue&quot;, Helvetica, Arial, sans-serif"/>
        <color rgb="FF1155CC"/>
        <sz val="11.0"/>
        <u/>
      </rPr>
      <t>Slaughter (World) (Proto) (NESDev 2022) (Aftermarket) (Unl).zip</t>
    </r>
  </si>
  <si>
    <r>
      <rPr>
        <rFont val="&quot;Helvetica Neue&quot;, Helvetica, Arial, sans-serif"/>
        <color rgb="FF1155CC"/>
        <sz val="11.0"/>
        <u/>
      </rPr>
      <t>Slice of Bread (World) (v0.11) (Proto) (Aftermarket) (Unl).zip</t>
    </r>
  </si>
  <si>
    <r>
      <rPr>
        <rFont val="&quot;Helvetica Neue&quot;, Helvetica, Arial, sans-serif"/>
        <color rgb="FF1155CC"/>
        <sz val="11.0"/>
        <u/>
      </rPr>
      <t>Slice of Bread (World) (v0.12) (Proto) (Aftermarket) (Unl).zip</t>
    </r>
  </si>
  <si>
    <r>
      <rPr>
        <rFont val="&quot;Helvetica Neue&quot;, Helvetica, Arial, sans-serif"/>
        <color rgb="FF1155CC"/>
        <sz val="11.0"/>
        <u/>
      </rPr>
      <t>Slow Mole (World) (v1.1) (Aftermarket) (Unl).zip</t>
    </r>
  </si>
  <si>
    <r>
      <rPr>
        <rFont val="&quot;Helvetica Neue&quot;, Helvetica, Arial, sans-serif"/>
        <color rgb="FF1155CC"/>
        <sz val="11.0"/>
        <u/>
      </rPr>
      <t>Slow Mole (World) (v1.2b) (Aftermarket) (Unl).zip</t>
    </r>
  </si>
  <si>
    <r>
      <rPr>
        <rFont val="&quot;Helvetica Neue&quot;, Helvetica, Arial, sans-serif"/>
        <color rgb="FF1155CC"/>
        <sz val="11.0"/>
        <u/>
      </rPr>
      <t>Small World, A (World) (Beta) (2017-04-24) (Aftermarket) (Unl).zip</t>
    </r>
  </si>
  <si>
    <r>
      <rPr>
        <rFont val="&quot;Helvetica Neue&quot;, Helvetica, Arial, sans-serif"/>
        <color rgb="FF1155CC"/>
        <sz val="11.0"/>
        <u/>
      </rPr>
      <t>Small World, A (World) (Beta) (2017-04-27) (Ludum Dare 38) (Aftermarket) (Unl).zip</t>
    </r>
  </si>
  <si>
    <r>
      <rPr>
        <rFont val="&quot;Helvetica Neue&quot;, Helvetica, Arial, sans-serif"/>
        <color rgb="FF1155CC"/>
        <sz val="11.0"/>
        <u/>
      </rPr>
      <t>Smash T.V. (Europe).zip</t>
    </r>
  </si>
  <si>
    <r>
      <rPr>
        <rFont val="&quot;Helvetica Neue&quot;, Helvetica, Arial, sans-serif"/>
        <color rgb="FF1155CC"/>
        <sz val="11.0"/>
        <u/>
      </rPr>
      <t>Smash T.V. (USA).zip</t>
    </r>
  </si>
  <si>
    <r>
      <rPr>
        <rFont val="&quot;Helvetica Neue&quot;, Helvetica, Arial, sans-serif"/>
        <color rgb="FF1155CC"/>
        <sz val="11.0"/>
        <u/>
      </rPr>
      <t>Smurfs, The (Europe) (En,Fr,De,Es) (Beta).zip</t>
    </r>
  </si>
  <si>
    <r>
      <rPr>
        <rFont val="&quot;Helvetica Neue&quot;, Helvetica, Arial, sans-serif"/>
        <color rgb="FF1155CC"/>
        <sz val="11.0"/>
        <u/>
      </rPr>
      <t>Smurfs, The (Europe) (En,Fr,De,Es).zip</t>
    </r>
  </si>
  <si>
    <r>
      <rPr>
        <rFont val="&quot;Helvetica Neue&quot;, Helvetica, Arial, sans-serif"/>
        <color rgb="FF1155CC"/>
        <sz val="11.0"/>
        <u/>
      </rPr>
      <t>Snackventure (World) (Demo 1) (Aftermarket) (Unl).zip</t>
    </r>
  </si>
  <si>
    <r>
      <rPr>
        <rFont val="&quot;Helvetica Neue&quot;, Helvetica, Arial, sans-serif"/>
        <color rgb="FF1155CC"/>
        <sz val="11.0"/>
        <u/>
      </rPr>
      <t>Snackventure (World) (Demo 2) (Aftermarket) (Unl).zip</t>
    </r>
  </si>
  <si>
    <r>
      <rPr>
        <rFont val="&quot;Helvetica Neue&quot;, Helvetica, Arial, sans-serif"/>
        <color rgb="FF1155CC"/>
        <sz val="11.0"/>
        <u/>
      </rPr>
      <t>Snackventure (World) (Demo 3) (Byte-Off 2024) (Aftermarket) (Unl).zip</t>
    </r>
  </si>
  <si>
    <r>
      <rPr>
        <rFont val="&quot;Helvetica Neue&quot;, Helvetica, Arial, sans-serif"/>
        <color rgb="FF1155CC"/>
        <sz val="11.0"/>
        <u/>
      </rPr>
      <t>Snackventure (World) (Demo 4) (Aftermarket) (Unl).zip</t>
    </r>
  </si>
  <si>
    <r>
      <rPr>
        <rFont val="&quot;Helvetica Neue&quot;, Helvetica, Arial, sans-serif"/>
        <color rgb="FF1155CC"/>
        <sz val="11.0"/>
        <u/>
      </rPr>
      <t>Snackventure (World) (Demo 5) (Aftermarket) (Unl).zip</t>
    </r>
  </si>
  <si>
    <r>
      <rPr>
        <rFont val="&quot;Helvetica Neue&quot;, Helvetica, Arial, sans-serif"/>
        <color rgb="FF1155CC"/>
        <sz val="11.0"/>
        <u/>
      </rPr>
      <t>Snail Maze (World) (Airwalk Studios) (Aftermarket) (Unl).zip</t>
    </r>
  </si>
  <si>
    <r>
      <rPr>
        <rFont val="&quot;Helvetica Neue&quot;, Helvetica, Arial, sans-serif"/>
        <color rgb="FF1155CC"/>
        <sz val="11.0"/>
        <u/>
      </rPr>
      <t>Snail Maze (World) (Robert L Bryant) (Aftermarket) (Unl).zip</t>
    </r>
  </si>
  <si>
    <r>
      <rPr>
        <rFont val="&quot;Helvetica Neue&quot;, Helvetica, Arial, sans-serif"/>
        <color rgb="FF1155CC"/>
        <sz val="11.0"/>
        <u/>
      </rPr>
      <t>Snail Maze (World) (Sly Dog Studios) (Aftermarket) (Unl).zip</t>
    </r>
  </si>
  <si>
    <r>
      <rPr>
        <rFont val="&quot;Helvetica Neue&quot;, Helvetica, Arial, sans-serif"/>
        <color rgb="FF1155CC"/>
        <sz val="11.0"/>
        <u/>
      </rPr>
      <t>SnailNES (World) (v0.1.2) (Aftermarket) (Unl).zip</t>
    </r>
  </si>
  <si>
    <r>
      <rPr>
        <rFont val="&quot;Helvetica Neue&quot;, Helvetica, Arial, sans-serif"/>
        <color rgb="FF1155CC"/>
        <sz val="11.0"/>
        <u/>
      </rPr>
      <t>Snake's Revenge (Europe).zip</t>
    </r>
  </si>
  <si>
    <r>
      <rPr>
        <rFont val="&quot;Helvetica Neue&quot;, Helvetica, Arial, sans-serif"/>
        <color rgb="FF1155CC"/>
        <sz val="11.0"/>
        <u/>
      </rPr>
      <t>Snake's Revenge (USA) (Metal Gear Solid Collection).zip</t>
    </r>
  </si>
  <si>
    <r>
      <rPr>
        <rFont val="&quot;Helvetica Neue&quot;, Helvetica, Arial, sans-serif"/>
        <color rgb="FF1155CC"/>
        <sz val="11.0"/>
        <u/>
      </rPr>
      <t>Snake's Revenge (USA).zip</t>
    </r>
  </si>
  <si>
    <r>
      <rPr>
        <rFont val="&quot;Helvetica Neue&quot;, Helvetica, Arial, sans-serif"/>
        <color rgb="FF1155CC"/>
        <sz val="11.0"/>
        <u/>
      </rPr>
      <t>Snake Off (World) (Aftermarket) (Unl).zip</t>
    </r>
  </si>
  <si>
    <r>
      <rPr>
        <rFont val="&quot;Helvetica Neue&quot;, Helvetica, Arial, sans-serif"/>
        <color rgb="FF1155CC"/>
        <sz val="11.0"/>
        <u/>
      </rPr>
      <t>Snake Rattle n Roll (Europe).zip</t>
    </r>
  </si>
  <si>
    <r>
      <rPr>
        <rFont val="&quot;Helvetica Neue&quot;, Helvetica, Arial, sans-serif"/>
        <color rgb="FF1155CC"/>
        <sz val="11.0"/>
        <u/>
      </rPr>
      <t>Snake Rattle n Roll (USA).zip</t>
    </r>
  </si>
  <si>
    <r>
      <rPr>
        <rFont val="&quot;Helvetica Neue&quot;, Helvetica, Arial, sans-serif"/>
        <color rgb="FF1155CC"/>
        <sz val="11.0"/>
        <u/>
      </rPr>
      <t>Snakey Farm (World) (Proto) (Aftermarket) (Unl).zip</t>
    </r>
  </si>
  <si>
    <r>
      <rPr>
        <rFont val="&quot;Helvetica Neue&quot;, Helvetica, Arial, sans-serif"/>
        <color rgb="FF1155CC"/>
        <sz val="11.0"/>
        <u/>
      </rPr>
      <t>Snakky (World) (Aftermarket) (Unl).zip</t>
    </r>
  </si>
  <si>
    <r>
      <rPr>
        <rFont val="&quot;Helvetica Neue&quot;, Helvetica, Arial, sans-serif"/>
        <color rgb="FF1155CC"/>
        <sz val="11.0"/>
        <u/>
      </rPr>
      <t>Sneak 'n Peak (USA) (Aftermarket) (Unl).zip</t>
    </r>
  </si>
  <si>
    <r>
      <rPr>
        <rFont val="&quot;Helvetica Neue&quot;, Helvetica, Arial, sans-serif"/>
        <color rgb="FF1155CC"/>
        <sz val="11.0"/>
        <u/>
      </rPr>
      <t>Snoopy's Silly Sports Spectacular! (USA).zip</t>
    </r>
  </si>
  <si>
    <r>
      <rPr>
        <rFont val="&quot;Helvetica Neue&quot;, Helvetica, Arial, sans-serif"/>
        <color rgb="FF1155CC"/>
        <sz val="11.0"/>
        <u/>
      </rPr>
      <t>Snow Brawl (World) (Proto) (Aftermarket) (Unl).zip</t>
    </r>
  </si>
  <si>
    <r>
      <rPr>
        <rFont val="&quot;Helvetica Neue&quot;, Helvetica, Arial, sans-serif"/>
        <color rgb="FF1155CC"/>
        <sz val="11.0"/>
        <u/>
      </rPr>
      <t>Snow Bros. (Japan).zip</t>
    </r>
  </si>
  <si>
    <r>
      <rPr>
        <rFont val="&quot;Helvetica Neue&quot;, Helvetica, Arial, sans-serif"/>
        <color rgb="FF1155CC"/>
        <sz val="11.0"/>
        <u/>
      </rPr>
      <t>Snow Brothers (Europe).zip</t>
    </r>
  </si>
  <si>
    <r>
      <rPr>
        <rFont val="&quot;Helvetica Neue&quot;, Helvetica, Arial, sans-serif"/>
        <color rgb="FF1155CC"/>
        <sz val="11.0"/>
        <u/>
      </rPr>
      <t>Snow Brothers (USA).zip</t>
    </r>
  </si>
  <si>
    <r>
      <rPr>
        <rFont val="&quot;Helvetica Neue&quot;, Helvetica, Arial, sans-serif"/>
        <color rgb="FF1155CC"/>
        <sz val="11.0"/>
        <u/>
      </rPr>
      <t>Snowball Fight, The (World) (v1.01) (Aftermarket) (Unl).zip</t>
    </r>
  </si>
  <si>
    <r>
      <rPr>
        <rFont val="&quot;Helvetica Neue&quot;, Helvetica, Arial, sans-serif"/>
        <color rgb="FF1155CC"/>
        <sz val="11.0"/>
        <u/>
      </rPr>
      <t>Snowball Fight, The (World) (v1.02) (Aftermarket) (Unl).zip</t>
    </r>
  </si>
  <si>
    <r>
      <rPr>
        <rFont val="&quot;Helvetica Neue&quot;, Helvetica, Arial, sans-serif"/>
        <color rgb="FF1155CC"/>
        <sz val="11.0"/>
        <u/>
      </rPr>
      <t>Snowboard Challenge (Spain) (En).zip</t>
    </r>
  </si>
  <si>
    <r>
      <rPr>
        <rFont val="&quot;Helvetica Neue&quot;, Helvetica, Arial, sans-serif"/>
        <color rgb="FF1155CC"/>
        <sz val="11.0"/>
        <u/>
      </rPr>
      <t>Soap Panic (Japan) (En) (v1.0) (Unl).zip</t>
    </r>
  </si>
  <si>
    <r>
      <rPr>
        <rFont val="&quot;Helvetica Neue&quot;, Helvetica, Arial, sans-serif"/>
        <color rgb="FF1155CC"/>
        <sz val="11.0"/>
        <u/>
      </rPr>
      <t>Soap Panic (Japan) (En) (v1.1) (Unl).zip</t>
    </r>
  </si>
  <si>
    <r>
      <rPr>
        <rFont val="&quot;Helvetica Neue&quot;, Helvetica, Arial, sans-serif"/>
        <color rgb="FF1155CC"/>
        <sz val="11.0"/>
        <u/>
      </rPr>
      <t>Soccer (Asia) (En) (LB33) (Pirate).zip</t>
    </r>
  </si>
  <si>
    <r>
      <rPr>
        <rFont val="&quot;Helvetica Neue&quot;, Helvetica, Arial, sans-serif"/>
        <color rgb="FF1155CC"/>
        <sz val="11.0"/>
        <u/>
      </rPr>
      <t>Soccer (Europe).zip</t>
    </r>
  </si>
  <si>
    <r>
      <rPr>
        <rFont val="&quot;Helvetica Neue&quot;, Helvetica, Arial, sans-serif"/>
        <color rgb="FF1155CC"/>
        <sz val="11.0"/>
        <u/>
      </rPr>
      <t>Soccer (Japan, USA) (En).zip</t>
    </r>
  </si>
  <si>
    <r>
      <rPr>
        <rFont val="&quot;Helvetica Neue&quot;, Helvetica, Arial, sans-serif"/>
        <color rgb="FF1155CC"/>
        <sz val="11.0"/>
        <u/>
      </rPr>
      <t>Soccer League - Winner's Cup (Japan).zip</t>
    </r>
  </si>
  <si>
    <r>
      <rPr>
        <rFont val="&quot;Helvetica Neue&quot;, Helvetica, Arial, sans-serif"/>
        <color rgb="FF1155CC"/>
        <sz val="11.0"/>
        <u/>
      </rPr>
      <t>Softball Tengoku (Japan).zip</t>
    </r>
  </si>
  <si>
    <r>
      <rPr>
        <rFont val="&quot;Helvetica Neue&quot;, Helvetica, Arial, sans-serif"/>
        <color rgb="FF1155CC"/>
        <sz val="11.0"/>
        <u/>
      </rPr>
      <t>Soko Banana (World) (2019-03-11) (Demo) (Byte-Off 2019) (Aftermarket) (Unl).zip</t>
    </r>
  </si>
  <si>
    <r>
      <rPr>
        <rFont val="&quot;Helvetica Neue&quot;, Helvetica, Arial, sans-serif"/>
        <color rgb="FF1155CC"/>
        <sz val="11.0"/>
        <u/>
      </rPr>
      <t>Soko Banana (World) (2019-05-08) (Demo) (Kickstarter) (Aftermarket) (Unl).zip</t>
    </r>
  </si>
  <si>
    <r>
      <rPr>
        <rFont val="&quot;Helvetica Neue&quot;, Helvetica, Arial, sans-serif"/>
        <color rgb="FF1155CC"/>
        <sz val="11.0"/>
        <u/>
      </rPr>
      <t>Soko Banana (World) (2019-05-16) (Demo) (NESDev) (Aftermarket) (Unl).zip</t>
    </r>
  </si>
  <si>
    <r>
      <rPr>
        <rFont val="&quot;Helvetica Neue&quot;, Helvetica, Arial, sans-serif"/>
        <color rgb="FF1155CC"/>
        <sz val="11.0"/>
        <u/>
      </rPr>
      <t>Soko Banana (World) (Demo) (2023-10-29) (Aftermarket) (Unl).zip</t>
    </r>
  </si>
  <si>
    <r>
      <rPr>
        <rFont val="&quot;Helvetica Neue&quot;, Helvetica, Arial, sans-serif"/>
        <color rgb="FF1155CC"/>
        <sz val="11.0"/>
        <u/>
      </rPr>
      <t>Soko Banana (World) (Demo) (2024-01-19) (Aftermarket) (Unl).zip</t>
    </r>
  </si>
  <si>
    <r>
      <rPr>
        <rFont val="&quot;Helvetica Neue&quot;, Helvetica, Arial, sans-serif"/>
        <color rgb="FF1155CC"/>
        <sz val="11.0"/>
        <u/>
      </rPr>
      <t>Sokoban (World) (Proto) (Aftermarket) (Unl).zip</t>
    </r>
  </si>
  <si>
    <r>
      <rPr>
        <rFont val="&quot;Helvetica Neue&quot;, Helvetica, Arial, sans-serif"/>
        <color rgb="FF1155CC"/>
        <sz val="11.0"/>
        <u/>
      </rPr>
      <t>Solar Jetman - Hunt for the Golden Warpship (Europe).zip</t>
    </r>
  </si>
  <si>
    <r>
      <rPr>
        <rFont val="&quot;Helvetica Neue&quot;, Helvetica, Arial, sans-serif"/>
        <color rgb="FF1155CC"/>
        <sz val="11.0"/>
        <u/>
      </rPr>
      <t>Solar Jetman - Hunt for the Golden Warpship (USA).zip</t>
    </r>
  </si>
  <si>
    <r>
      <rPr>
        <rFont val="&quot;Helvetica Neue&quot;, Helvetica, Arial, sans-serif"/>
        <color rgb="FF1155CC"/>
        <sz val="11.0"/>
        <u/>
      </rPr>
      <t>Solar Wars (World) (Beta 1) (No Sound) (Aftermarket) (Unl).zip</t>
    </r>
  </si>
  <si>
    <r>
      <rPr>
        <rFont val="&quot;Helvetica Neue&quot;, Helvetica, Arial, sans-serif"/>
        <color rgb="FF1155CC"/>
        <sz val="11.0"/>
        <u/>
      </rPr>
      <t>Solar Wars (World) (Beta 2) (No Sound) (Aftermarket) (Unl).zip</t>
    </r>
  </si>
  <si>
    <r>
      <rPr>
        <rFont val="&quot;Helvetica Neue&quot;, Helvetica, Arial, sans-serif"/>
        <color rgb="FF1155CC"/>
        <sz val="11.0"/>
        <u/>
      </rPr>
      <t>Solar Wars (World) (v1.0) (Aftermarket) (Unl).zip</t>
    </r>
  </si>
  <si>
    <r>
      <rPr>
        <rFont val="&quot;Helvetica Neue&quot;, Helvetica, Arial, sans-serif"/>
        <color rgb="FF1155CC"/>
        <sz val="11.0"/>
        <u/>
      </rPr>
      <t>Solar Wars (World) (v1.3) (Aftermarket) (Unl).zip</t>
    </r>
  </si>
  <si>
    <r>
      <rPr>
        <rFont val="&quot;Helvetica Neue&quot;, Helvetica, Arial, sans-serif"/>
        <color rgb="FF1155CC"/>
        <sz val="11.0"/>
        <u/>
      </rPr>
      <t>Solar Wars (World) (v1.5) (CNROM) (Aftermarket) (Unl).zip</t>
    </r>
  </si>
  <si>
    <r>
      <rPr>
        <rFont val="&quot;Helvetica Neue&quot;, Helvetica, Arial, sans-serif"/>
        <color rgb="FF1155CC"/>
        <sz val="11.0"/>
        <u/>
      </rPr>
      <t>Solar Wars (World) (v1.5) (UNROM) (Aftermarket) (Unl).zip</t>
    </r>
  </si>
  <si>
    <r>
      <rPr>
        <rFont val="&quot;Helvetica Neue&quot;, Helvetica, Arial, sans-serif"/>
        <color rgb="FF1155CC"/>
        <sz val="11.0"/>
        <u/>
      </rPr>
      <t>Solaris (USA) (Atari Flashback) (Aftermarket) (Unl).zip</t>
    </r>
  </si>
  <si>
    <r>
      <rPr>
        <rFont val="&quot;Helvetica Neue&quot;, Helvetica, Arial, sans-serif"/>
        <color rgb="FF1155CC"/>
        <sz val="11.0"/>
        <u/>
      </rPr>
      <t>Solitaire (USA) (Unl).zip</t>
    </r>
  </si>
  <si>
    <r>
      <rPr>
        <rFont val="&quot;Helvetica Neue&quot;, Helvetica, Arial, sans-serif"/>
        <color rgb="FF1155CC"/>
        <sz val="11.0"/>
        <u/>
      </rPr>
      <t>Solomon's Key (Europe).zip</t>
    </r>
  </si>
  <si>
    <r>
      <rPr>
        <rFont val="&quot;Helvetica Neue&quot;, Helvetica, Arial, sans-serif"/>
        <color rgb="FF1155CC"/>
        <sz val="11.0"/>
        <u/>
      </rPr>
      <t>Solomon's Key (USA).zip</t>
    </r>
  </si>
  <si>
    <r>
      <rPr>
        <rFont val="&quot;Helvetica Neue&quot;, Helvetica, Arial, sans-serif"/>
        <color rgb="FF1155CC"/>
        <sz val="11.0"/>
        <u/>
      </rPr>
      <t>Solomon's Key 2 (Europe).zip</t>
    </r>
  </si>
  <si>
    <r>
      <rPr>
        <rFont val="&quot;Helvetica Neue&quot;, Helvetica, Arial, sans-serif"/>
        <color rgb="FF1155CC"/>
        <sz val="11.0"/>
        <u/>
      </rPr>
      <t>Solomon's Key 2 (USA) (Beta).zip</t>
    </r>
  </si>
  <si>
    <r>
      <rPr>
        <rFont val="&quot;Helvetica Neue&quot;, Helvetica, Arial, sans-serif"/>
        <color rgb="FF1155CC"/>
        <sz val="11.0"/>
        <u/>
      </rPr>
      <t>Solomon no Kagi (Japan).zip</t>
    </r>
  </si>
  <si>
    <r>
      <rPr>
        <rFont val="&quot;Helvetica Neue&quot;, Helvetica, Arial, sans-serif"/>
        <color rgb="FF1155CC"/>
        <sz val="11.0"/>
        <u/>
      </rPr>
      <t>Solomon no Kagi 2 - Coolmintou Kyuushutsu Sakusen (Japan).zip</t>
    </r>
  </si>
  <si>
    <r>
      <rPr>
        <rFont val="&quot;Helvetica Neue&quot;, Helvetica, Arial, sans-serif"/>
        <color rgb="FF1155CC"/>
        <sz val="11.0"/>
        <u/>
      </rPr>
      <t>Solstice - Sanjigen Meikyuu no Kyoujuu (Japan).zip</t>
    </r>
  </si>
  <si>
    <r>
      <rPr>
        <rFont val="&quot;Helvetica Neue&quot;, Helvetica, Arial, sans-serif"/>
        <color rgb="FF1155CC"/>
        <sz val="11.0"/>
        <u/>
      </rPr>
      <t>Solstice - The Quest for the Staff of Demnos (Europe).zip</t>
    </r>
  </si>
  <si>
    <r>
      <rPr>
        <rFont val="&quot;Helvetica Neue&quot;, Helvetica, Arial, sans-serif"/>
        <color rgb="FF1155CC"/>
        <sz val="11.0"/>
        <u/>
      </rPr>
      <t>Solstice - The Quest for the Staff of Demnos (USA) (Beta).zip</t>
    </r>
  </si>
  <si>
    <r>
      <rPr>
        <rFont val="&quot;Helvetica Neue&quot;, Helvetica, Arial, sans-serif"/>
        <color rgb="FF1155CC"/>
        <sz val="11.0"/>
        <u/>
      </rPr>
      <t>Solstice - The Quest for the Staff of Demnos (USA).zip</t>
    </r>
  </si>
  <si>
    <r>
      <rPr>
        <rFont val="&quot;Helvetica Neue&quot;, Helvetica, Arial, sans-serif"/>
        <color rgb="FF1155CC"/>
        <sz val="11.0"/>
        <u/>
      </rPr>
      <t>Somari (Asia) (En) (NT-616) (Pirate).zip</t>
    </r>
  </si>
  <si>
    <r>
      <rPr>
        <rFont val="&quot;Helvetica Neue&quot;, Helvetica, Arial, sans-serif"/>
        <color rgb="FF1155CC"/>
        <sz val="11.0"/>
        <u/>
      </rPr>
      <t>Somari (Asia) (En) (v1.0) (Pirate).zip</t>
    </r>
  </si>
  <si>
    <r>
      <rPr>
        <rFont val="&quot;Helvetica Neue&quot;, Helvetica, Arial, sans-serif"/>
        <color rgb="FF1155CC"/>
        <sz val="11.0"/>
        <u/>
      </rPr>
      <t>Somari (Asia) (En) (v1.1) (Pirate).zip</t>
    </r>
  </si>
  <si>
    <r>
      <rPr>
        <rFont val="&quot;Helvetica Neue&quot;, Helvetica, Arial, sans-serif"/>
        <color rgb="FF1155CC"/>
        <sz val="11.0"/>
        <u/>
      </rPr>
      <t>Son Son (Japan) (En).zip</t>
    </r>
  </si>
  <si>
    <r>
      <rPr>
        <rFont val="&quot;Helvetica Neue&quot;, Helvetica, Arial, sans-serif"/>
        <color rgb="FF1155CC"/>
        <sz val="11.0"/>
        <u/>
      </rPr>
      <t>Sonic (Asia) (En) (Pirate) [b].zip</t>
    </r>
  </si>
  <si>
    <r>
      <rPr>
        <rFont val="&quot;Helvetica Neue&quot;, Helvetica, Arial, sans-serif"/>
        <color rgb="FF1155CC"/>
        <sz val="11.0"/>
        <u/>
      </rPr>
      <t>Sonic 3D Blast 6 (Asia) (En) (Pirate).zip</t>
    </r>
  </si>
  <si>
    <r>
      <rPr>
        <rFont val="&quot;Helvetica Neue&quot;, Helvetica, Arial, sans-serif"/>
        <color rgb="FF1155CC"/>
        <sz val="11.0"/>
        <u/>
      </rPr>
      <t>Sonic The Hedgehog (Asia) (En) (Unl).zip</t>
    </r>
  </si>
  <si>
    <r>
      <rPr>
        <rFont val="&quot;Helvetica Neue&quot;, Helvetica, Arial, sans-serif"/>
        <color rgb="FF1155CC"/>
        <sz val="11.0"/>
        <u/>
      </rPr>
      <t>Soreike! Anpanman - Minna de Hiking Game! (Japan).zip</t>
    </r>
  </si>
  <si>
    <r>
      <rPr>
        <rFont val="&quot;Helvetica Neue&quot;, Helvetica, Arial, sans-serif"/>
        <color rgb="FF1155CC"/>
        <sz val="11.0"/>
        <u/>
      </rPr>
      <t>Soul Stone (World) (Demo) (2022-09-17) (Byte-Off 2022) (Aftermarket) (Unl).zip</t>
    </r>
  </si>
  <si>
    <r>
      <rPr>
        <rFont val="&quot;Helvetica Neue&quot;, Helvetica, Arial, sans-serif"/>
        <color rgb="FF1155CC"/>
        <sz val="11.0"/>
        <u/>
      </rPr>
      <t>Soul Stone (World) (Demo) (2023-05-08) (Aftermarket) (Unl).zip</t>
    </r>
  </si>
  <si>
    <r>
      <rPr>
        <rFont val="&quot;Helvetica Neue&quot;, Helvetica, Arial, sans-serif"/>
        <color rgb="FF1155CC"/>
        <sz val="11.0"/>
        <u/>
      </rPr>
      <t>SoundTest 2 (World) (Program) (Aftermarket) (Unl).zip</t>
    </r>
  </si>
  <si>
    <r>
      <rPr>
        <rFont val="&quot;Helvetica Neue&quot;, Helvetica, Arial, sans-serif"/>
        <color rgb="FF1155CC"/>
        <sz val="11.0"/>
        <u/>
      </rPr>
      <t>Space Blaze (World) (Aftermarket) (Unl).zip</t>
    </r>
  </si>
  <si>
    <r>
      <rPr>
        <rFont val="&quot;Helvetica Neue&quot;, Helvetica, Arial, sans-serif"/>
        <color rgb="FF1155CC"/>
        <sz val="11.0"/>
        <u/>
      </rPr>
      <t>Space Gulls (World) (NESDev 2020-21) (Aftermarket) (Unl).zip</t>
    </r>
  </si>
  <si>
    <r>
      <rPr>
        <rFont val="&quot;Helvetica Neue&quot;, Helvetica, Arial, sans-serif"/>
        <color rgb="FF1155CC"/>
        <sz val="11.0"/>
        <u/>
      </rPr>
      <t>Space Harrier (Japan).zip</t>
    </r>
  </si>
  <si>
    <r>
      <rPr>
        <rFont val="&quot;Helvetica Neue&quot;, Helvetica, Arial, sans-serif"/>
        <color rgb="FF1155CC"/>
        <sz val="11.0"/>
        <u/>
      </rPr>
      <t>Space Hero - Revival of the Fittest (World) (Demo) (Aftermarket) (Unl).zip</t>
    </r>
  </si>
  <si>
    <r>
      <rPr>
        <rFont val="&quot;Helvetica Neue&quot;, Helvetica, Arial, sans-serif"/>
        <color rgb="FF1155CC"/>
        <sz val="11.0"/>
        <u/>
      </rPr>
      <t>Space Hunter (Japan).zip</t>
    </r>
  </si>
  <si>
    <r>
      <rPr>
        <rFont val="&quot;Helvetica Neue&quot;, Helvetica, Arial, sans-serif"/>
        <color rgb="FF1155CC"/>
        <sz val="11.0"/>
        <u/>
      </rPr>
      <t>Space Invaders (Japan).zip</t>
    </r>
  </si>
  <si>
    <r>
      <rPr>
        <rFont val="&quot;Helvetica Neue&quot;, Helvetica, Arial, sans-serif"/>
        <color rgb="FF1155CC"/>
        <sz val="11.0"/>
        <u/>
      </rPr>
      <t>Space Mutants (World) (2023-04-18) (DG) (Aftermarket) (Unl).zip</t>
    </r>
  </si>
  <si>
    <r>
      <rPr>
        <rFont val="&quot;Helvetica Neue&quot;, Helvetica, Arial, sans-serif"/>
        <color rgb="FF1155CC"/>
        <sz val="11.0"/>
        <u/>
      </rPr>
      <t>Space Mutants (World) (2023-04-18) (JK) (Aftermarket) (Unl).zip</t>
    </r>
  </si>
  <si>
    <r>
      <rPr>
        <rFont val="&quot;Helvetica Neue&quot;, Helvetica, Arial, sans-serif"/>
        <color rgb="FF1155CC"/>
        <sz val="11.0"/>
        <u/>
      </rPr>
      <t>Space Mutants (World) (2023-04-20) (JK) (Aftermarket) (Unl).zip</t>
    </r>
  </si>
  <si>
    <r>
      <rPr>
        <rFont val="&quot;Helvetica Neue&quot;, Helvetica, Arial, sans-serif"/>
        <color rgb="FF1155CC"/>
        <sz val="11.0"/>
        <u/>
      </rPr>
      <t>Space Mutants (World) (2023-05-17) (DG) (Aftermarket) (Unl) (Alt).zip</t>
    </r>
  </si>
  <si>
    <r>
      <rPr>
        <rFont val="&quot;Helvetica Neue&quot;, Helvetica, Arial, sans-serif"/>
        <color rgb="FF1155CC"/>
        <sz val="11.0"/>
        <u/>
      </rPr>
      <t>Space Mutants (World) (2023-05-17) (DG) (Aftermarket) (Unl).zip</t>
    </r>
  </si>
  <si>
    <r>
      <rPr>
        <rFont val="&quot;Helvetica Neue&quot;, Helvetica, Arial, sans-serif"/>
        <color rgb="FF1155CC"/>
        <sz val="11.0"/>
        <u/>
      </rPr>
      <t>Space Mutants (World) (2023-05-17) (JK) (Aftermarket) (Unl).zip</t>
    </r>
  </si>
  <si>
    <r>
      <rPr>
        <rFont val="&quot;Helvetica Neue&quot;, Helvetica, Arial, sans-serif"/>
        <color rgb="FF1155CC"/>
        <sz val="11.0"/>
        <u/>
      </rPr>
      <t>Space Mutants (World) (2023-05-20) (DG) (Retro Achievements Version) (Aftermarket) (Unl).zip</t>
    </r>
  </si>
  <si>
    <r>
      <rPr>
        <rFont val="&quot;Helvetica Neue&quot;, Helvetica, Arial, sans-serif"/>
        <color rgb="FF1155CC"/>
        <sz val="11.0"/>
        <u/>
      </rPr>
      <t>Space Mutants (World) (2023-05-20) (JK) (Aftermarket) (Unl).zip</t>
    </r>
  </si>
  <si>
    <r>
      <rPr>
        <rFont val="&quot;Helvetica Neue&quot;, Helvetica, Arial, sans-serif"/>
        <color rgb="FF1155CC"/>
        <sz val="11.0"/>
        <u/>
      </rPr>
      <t>Space Mutants (World) (2023-06-09) (DG) (Aftermarket) (Unl).zip</t>
    </r>
  </si>
  <si>
    <r>
      <rPr>
        <rFont val="&quot;Helvetica Neue&quot;, Helvetica, Arial, sans-serif"/>
        <color rgb="FF1155CC"/>
        <sz val="11.0"/>
        <u/>
      </rPr>
      <t>Space Mutants (World) (2023-06-09) (JK) (Aftermarket) (Unl).zip</t>
    </r>
  </si>
  <si>
    <r>
      <rPr>
        <rFont val="&quot;Helvetica Neue&quot;, Helvetica, Arial, sans-serif"/>
        <color rgb="FF1155CC"/>
        <sz val="11.0"/>
        <u/>
      </rPr>
      <t>Space Mutants (World) (2023-07-16) (DG) (Aftermarket) (Unl).zip</t>
    </r>
  </si>
  <si>
    <r>
      <rPr>
        <rFont val="&quot;Helvetica Neue&quot;, Helvetica, Arial, sans-serif"/>
        <color rgb="FF1155CC"/>
        <sz val="11.0"/>
        <u/>
      </rPr>
      <t>Space Mutants (World) (2023-07-16) (JK) (Aftermarket) (Unl).zip</t>
    </r>
  </si>
  <si>
    <r>
      <rPr>
        <rFont val="&quot;Helvetica Neue&quot;, Helvetica, Arial, sans-serif"/>
        <color rgb="FF1155CC"/>
        <sz val="11.0"/>
        <u/>
      </rPr>
      <t>Space Mutants (World) (2023-07-25) (Aftermarket) (Unl).zip</t>
    </r>
  </si>
  <si>
    <r>
      <rPr>
        <rFont val="&quot;Helvetica Neue&quot;, Helvetica, Arial, sans-serif"/>
        <color rgb="FF1155CC"/>
        <sz val="11.0"/>
        <u/>
      </rPr>
      <t>Space Mutants (World) (2023-07-26) (DG) (Aftermarket) (Unl).zip</t>
    </r>
  </si>
  <si>
    <r>
      <rPr>
        <rFont val="&quot;Helvetica Neue&quot;, Helvetica, Arial, sans-serif"/>
        <color rgb="FF1155CC"/>
        <sz val="11.0"/>
        <u/>
      </rPr>
      <t>Space Mutants (World) (2023-07-26) (JK) (Aftermarket) (Unl).zip</t>
    </r>
  </si>
  <si>
    <r>
      <rPr>
        <rFont val="&quot;Helvetica Neue&quot;, Helvetica, Arial, sans-serif"/>
        <color rgb="FF1155CC"/>
        <sz val="11.0"/>
        <u/>
      </rPr>
      <t>Space Mutants (World) (2023-10-23) (Extendo UnCut Edition) (Aftermarket) (Unl).zip</t>
    </r>
  </si>
  <si>
    <r>
      <rPr>
        <rFont val="&quot;Helvetica Neue&quot;, Helvetica, Arial, sans-serif"/>
        <color rgb="FF1155CC"/>
        <sz val="11.0"/>
        <u/>
      </rPr>
      <t>Space Mutants (World) (2023-10-26) (Extendo UnCut Edition) (Aftermarket) (Unl).zip</t>
    </r>
  </si>
  <si>
    <r>
      <rPr>
        <rFont val="&quot;Helvetica Neue&quot;, Helvetica, Arial, sans-serif"/>
        <color rgb="FF1155CC"/>
        <sz val="11.0"/>
        <u/>
      </rPr>
      <t>Space Mutants (World) (2023-11-01) (Extendo UnCut Edition) (Aftermarket) (Unl).zip</t>
    </r>
  </si>
  <si>
    <r>
      <rPr>
        <rFont val="&quot;Helvetica Neue&quot;, Helvetica, Arial, sans-serif"/>
        <color rgb="FF1155CC"/>
        <sz val="11.0"/>
        <u/>
      </rPr>
      <t>Space Mutants (World) (2023-11-18) (Extendo UnCut Edition) (Aftermarket) (Unl).zip</t>
    </r>
  </si>
  <si>
    <r>
      <rPr>
        <rFont val="&quot;Helvetica Neue&quot;, Helvetica, Arial, sans-serif"/>
        <color rgb="FF1155CC"/>
        <sz val="11.0"/>
        <u/>
      </rPr>
      <t>Space Mutants (World) (2024-01-31) (Extendo UnCut Edition) (Aftermarket) (Unl).zip</t>
    </r>
  </si>
  <si>
    <r>
      <rPr>
        <rFont val="&quot;Helvetica Neue&quot;, Helvetica, Arial, sans-serif"/>
        <color rgb="FF1155CC"/>
        <sz val="11.0"/>
        <u/>
      </rPr>
      <t>Space Mutants (World) (2024-06-11) (Extendo UnCut Edition) (Aftermarket) (Unl).zip</t>
    </r>
  </si>
  <si>
    <r>
      <rPr>
        <rFont val="&quot;Helvetica Neue&quot;, Helvetica, Arial, sans-serif"/>
        <color rgb="FF1155CC"/>
        <sz val="11.0"/>
        <u/>
      </rPr>
      <t>Space Mutants (World) (2024-06-15) (Extendo UnCut Edition) (DG) (Aftermarket) (Unl).zip</t>
    </r>
  </si>
  <si>
    <r>
      <rPr>
        <rFont val="&quot;Helvetica Neue&quot;, Helvetica, Arial, sans-serif"/>
        <color rgb="FF1155CC"/>
        <sz val="11.0"/>
        <u/>
      </rPr>
      <t>Space Mutants (World) (2024-06-15) (Extendo UnCut Edition) (JK) (Aftermarket) (Unl).zip</t>
    </r>
  </si>
  <si>
    <r>
      <rPr>
        <rFont val="&quot;Helvetica Neue&quot;, Helvetica, Arial, sans-serif"/>
        <color rgb="FF1155CC"/>
        <sz val="11.0"/>
        <u/>
      </rPr>
      <t>Space Parody (World) (Aftermarket) (Unl).zip</t>
    </r>
  </si>
  <si>
    <r>
      <rPr>
        <rFont val="&quot;Helvetica Neue&quot;, Helvetica, Arial, sans-serif"/>
        <color rgb="FF1155CC"/>
        <sz val="11.0"/>
        <u/>
      </rPr>
      <t>Space Raft (World) (Demo) (Byte-Off 2019) (Aftermarket) (Unl).zip</t>
    </r>
  </si>
  <si>
    <r>
      <rPr>
        <rFont val="&quot;Helvetica Neue&quot;, Helvetica, Arial, sans-serif"/>
        <color rgb="FF1155CC"/>
        <sz val="11.0"/>
        <u/>
      </rPr>
      <t>Space Raft (World) (Demo) (Kickstarter) (Aftermarket) (Unl).zip</t>
    </r>
  </si>
  <si>
    <r>
      <rPr>
        <rFont val="&quot;Helvetica Neue&quot;, Helvetica, Arial, sans-serif"/>
        <color rgb="FF1155CC"/>
        <sz val="11.0"/>
        <u/>
      </rPr>
      <t>Space Raft (World) (v2.0) (Demo) (Aftermarket) (Unl).zip</t>
    </r>
  </si>
  <si>
    <r>
      <rPr>
        <rFont val="&quot;Helvetica Neue&quot;, Helvetica, Arial, sans-serif"/>
        <color rgb="FF1155CC"/>
        <sz val="11.0"/>
        <u/>
      </rPr>
      <t>Space Raft (World) (v2.1) (Demo) (Aftermarket) (Unl).zip</t>
    </r>
  </si>
  <si>
    <r>
      <rPr>
        <rFont val="&quot;Helvetica Neue&quot;, Helvetica, Arial, sans-serif"/>
        <color rgb="FF1155CC"/>
        <sz val="11.0"/>
        <u/>
      </rPr>
      <t>Space Raft (World) (v3.0) (Demo) (Aftermarket) (Unl).zip</t>
    </r>
  </si>
  <si>
    <r>
      <rPr>
        <rFont val="&quot;Helvetica Neue&quot;, Helvetica, Arial, sans-serif"/>
        <color rgb="FF1155CC"/>
        <sz val="11.0"/>
        <u/>
      </rPr>
      <t>Space Shadow (Japan).zip</t>
    </r>
  </si>
  <si>
    <r>
      <rPr>
        <rFont val="&quot;Helvetica Neue&quot;, Helvetica, Arial, sans-serif"/>
        <color rgb="FF1155CC"/>
        <sz val="11.0"/>
        <u/>
      </rPr>
      <t>Space Shuttle Project (USA).zip</t>
    </r>
  </si>
  <si>
    <r>
      <rPr>
        <rFont val="&quot;Helvetica Neue&quot;, Helvetica, Arial, sans-serif"/>
        <color rgb="FF1155CC"/>
        <sz val="11.0"/>
        <u/>
      </rPr>
      <t>Space Soviets (World) (Demo) (Aftermarket) (Unl).zip</t>
    </r>
  </si>
  <si>
    <r>
      <rPr>
        <rFont val="&quot;Helvetica Neue&quot;, Helvetica, Arial, sans-serif"/>
        <color rgb="FF1155CC"/>
        <sz val="11.0"/>
        <u/>
      </rPr>
      <t>SpaceVania (World) (Demo) (Byte-Off 2019) (Aftermarket) (Unl).zip</t>
    </r>
  </si>
  <si>
    <r>
      <rPr>
        <rFont val="&quot;Helvetica Neue&quot;, Helvetica, Arial, sans-serif"/>
        <color rgb="FF1155CC"/>
        <sz val="11.0"/>
        <u/>
      </rPr>
      <t>Space Walk 3030 (World) (Byte-Off 2020) (Aftermarket) (Unl).zip</t>
    </r>
  </si>
  <si>
    <r>
      <rPr>
        <rFont val="&quot;Helvetica Neue&quot;, Helvetica, Arial, sans-serif"/>
        <color rgb="FF1155CC"/>
        <sz val="11.0"/>
        <u/>
      </rPr>
      <t>Space Wars (World) (Demo) (Aftermarket) (Unl).zip</t>
    </r>
  </si>
  <si>
    <r>
      <rPr>
        <rFont val="&quot;Helvetica Neue&quot;, Helvetica, Arial, sans-serif"/>
        <color rgb="FF1155CC"/>
        <sz val="11.0"/>
        <u/>
      </rPr>
      <t>Spacegulls (World) (v1.1) (Aftermarket) (Unl).zip</t>
    </r>
  </si>
  <si>
    <r>
      <rPr>
        <rFont val="&quot;Helvetica Neue&quot;, Helvetica, Arial, sans-serif"/>
        <color rgb="FF1155CC"/>
        <sz val="11.0"/>
        <u/>
      </rPr>
      <t>Spacepunk'd (World) (v1.0A) (Demo) (Aftermarket) (Unl).zip</t>
    </r>
  </si>
  <si>
    <r>
      <rPr>
        <rFont val="&quot;Helvetica Neue&quot;, Helvetica, Arial, sans-serif"/>
        <color rgb="FF1155CC"/>
        <sz val="11.0"/>
        <u/>
      </rPr>
      <t>Spacepunk'd (World) (v1.0B) (Demo) (Byte-Off 2019) (Aftermarket) (Unl).zip</t>
    </r>
  </si>
  <si>
    <r>
      <rPr>
        <rFont val="&quot;Helvetica Neue&quot;, Helvetica, Arial, sans-serif"/>
        <color rgb="FF1155CC"/>
        <sz val="11.0"/>
        <u/>
      </rPr>
      <t>Spacey McRacey (World) (Aftermarket) (Unl).zip</t>
    </r>
  </si>
  <si>
    <r>
      <rPr>
        <rFont val="&quot;Helvetica Neue&quot;, Helvetica, Arial, sans-serif"/>
        <color rgb="FF1155CC"/>
        <sz val="11.0"/>
        <u/>
      </rPr>
      <t>Spacey McRacey (World) (NESDev 2016) (Aftermarket) (Unl).zip</t>
    </r>
  </si>
  <si>
    <r>
      <rPr>
        <rFont val="&quot;Helvetica Neue&quot;, Helvetica, Arial, sans-serif"/>
        <color rgb="FF1155CC"/>
        <sz val="11.0"/>
        <u/>
      </rPr>
      <t>Spacin' Gators II - The 3rd One! (World) (Demo 1) (Aftermarket) (Unl).zip</t>
    </r>
  </si>
  <si>
    <r>
      <rPr>
        <rFont val="&quot;Helvetica Neue&quot;, Helvetica, Arial, sans-serif"/>
        <color rgb="FF1155CC"/>
        <sz val="11.0"/>
        <u/>
      </rPr>
      <t>Spacin' Gators II - The 3rd One! (World) (Demo 2) (Byte-Off 2024) (Aftermarket) (Unl).zip</t>
    </r>
  </si>
  <si>
    <r>
      <rPr>
        <rFont val="&quot;Helvetica Neue&quot;, Helvetica, Arial, sans-serif"/>
        <color rgb="FF1155CC"/>
        <sz val="11.0"/>
        <u/>
      </rPr>
      <t>Sparkle Panda Rainbow Hunter (World) (Demo) (2023-07-04) (Aftermarket) (Unl).zip</t>
    </r>
  </si>
  <si>
    <r>
      <rPr>
        <rFont val="&quot;Helvetica Neue&quot;, Helvetica, Arial, sans-serif"/>
        <color rgb="FF1155CC"/>
        <sz val="11.0"/>
        <u/>
      </rPr>
      <t>Sparkle Panda Rainbow Hunter (World) (Demo) (Byte-Off 2020) (Aftermarket) (Unl).zip</t>
    </r>
  </si>
  <si>
    <r>
      <rPr>
        <rFont val="&quot;Helvetica Neue&quot;, Helvetica, Arial, sans-serif"/>
        <color rgb="FF1155CC"/>
        <sz val="11.0"/>
        <u/>
      </rPr>
      <t>Sparky's Return (World) (Proto) (Byte-Off 2022) (Aftermarket) (Unl).zip</t>
    </r>
  </si>
  <si>
    <r>
      <rPr>
        <rFont val="&quot;Helvetica Neue&quot;, Helvetica, Arial, sans-serif"/>
        <color rgb="FF1155CC"/>
        <sz val="11.0"/>
        <u/>
      </rPr>
      <t>Sparky (World) (Demo) (Aftermarket) (Unl).zip</t>
    </r>
  </si>
  <si>
    <r>
      <rPr>
        <rFont val="&quot;Helvetica Neue&quot;, Helvetica, Arial, sans-serif"/>
        <color rgb="FF1155CC"/>
        <sz val="11.0"/>
        <u/>
      </rPr>
      <t>Spartan X (Japan) (En).zip</t>
    </r>
  </si>
  <si>
    <r>
      <rPr>
        <rFont val="&quot;Helvetica Neue&quot;, Helvetica, Arial, sans-serif"/>
        <color rgb="FF1155CC"/>
        <sz val="11.0"/>
        <u/>
      </rPr>
      <t>Spartan X 2 (Japan).zip</t>
    </r>
  </si>
  <si>
    <r>
      <rPr>
        <rFont val="&quot;Helvetica Neue&quot;, Helvetica, Arial, sans-serif"/>
        <color rgb="FF1155CC"/>
        <sz val="11.0"/>
        <u/>
      </rPr>
      <t>Spelunker (Japan) (Virtual Console).zip</t>
    </r>
  </si>
  <si>
    <r>
      <rPr>
        <rFont val="&quot;Helvetica Neue&quot;, Helvetica, Arial, sans-serif"/>
        <color rgb="FF1155CC"/>
        <sz val="11.0"/>
        <u/>
      </rPr>
      <t>Spelunker (Japan).zip</t>
    </r>
  </si>
  <si>
    <r>
      <rPr>
        <rFont val="&quot;Helvetica Neue&quot;, Helvetica, Arial, sans-serif"/>
        <color rgb="FF1155CC"/>
        <sz val="11.0"/>
        <u/>
      </rPr>
      <t>Spelunker (USA).zip</t>
    </r>
  </si>
  <si>
    <r>
      <rPr>
        <rFont val="&quot;Helvetica Neue&quot;, Helvetica, Arial, sans-serif"/>
        <color rgb="FF1155CC"/>
        <sz val="11.0"/>
        <u/>
      </rPr>
      <t>Spelunker (USA, Europe) (Virtual Console).zip</t>
    </r>
  </si>
  <si>
    <r>
      <rPr>
        <rFont val="&quot;Helvetica Neue&quot;, Helvetica, Arial, sans-serif"/>
        <color rgb="FF1155CC"/>
        <sz val="11.0"/>
        <u/>
      </rPr>
      <t>Spelunker II - Yuusha e no Chousen (Japan).zip</t>
    </r>
  </si>
  <si>
    <r>
      <rPr>
        <rFont val="&quot;Helvetica Neue&quot;, Helvetica, Arial, sans-serif"/>
        <color rgb="FF1155CC"/>
        <sz val="11.0"/>
        <u/>
      </rPr>
      <t>Spider-Man - Return of the Sinister Six (Asia) (En) (FK-8380) (Pirate).zip</t>
    </r>
  </si>
  <si>
    <r>
      <rPr>
        <rFont val="&quot;Helvetica Neue&quot;, Helvetica, Arial, sans-serif"/>
        <color rgb="FF1155CC"/>
        <sz val="11.0"/>
        <u/>
      </rPr>
      <t>Spider-Man - Return of the Sinister Six (Europe).zip</t>
    </r>
  </si>
  <si>
    <r>
      <rPr>
        <rFont val="&quot;Helvetica Neue&quot;, Helvetica, Arial, sans-serif"/>
        <color rgb="FF1155CC"/>
        <sz val="11.0"/>
        <u/>
      </rPr>
      <t>Spider-Man - Return of the Sinister Six (USA).zip</t>
    </r>
  </si>
  <si>
    <r>
      <rPr>
        <rFont val="&quot;Helvetica Neue&quot;, Helvetica, Arial, sans-serif"/>
        <color rgb="FF1155CC"/>
        <sz val="11.0"/>
        <u/>
      </rPr>
      <t>Spiderman 2 (Asia) (En) (Pirate) [b].zip</t>
    </r>
  </si>
  <si>
    <r>
      <rPr>
        <rFont val="&quot;Helvetica Neue&quot;, Helvetica, Arial, sans-serif"/>
        <color rgb="FF1155CC"/>
        <sz val="11.0"/>
        <u/>
      </rPr>
      <t>Spin Master (USA) (Aftermarket) (Unl).zip</t>
    </r>
  </si>
  <si>
    <r>
      <rPr>
        <rFont val="&quot;Helvetica Neue&quot;, Helvetica, Arial, sans-serif"/>
        <color rgb="FF1155CC"/>
        <sz val="11.0"/>
        <u/>
      </rPr>
      <t>Spirit Impel (World) (Aftermarket) (Unl).zip</t>
    </r>
  </si>
  <si>
    <r>
      <rPr>
        <rFont val="&quot;Helvetica Neue&quot;, Helvetica, Arial, sans-serif"/>
        <color rgb="FF1155CC"/>
        <sz val="11.0"/>
        <u/>
      </rPr>
      <t>Spirit Impel (World) (Byte-Off 2020) (Aftermarket) (Unl).zip</t>
    </r>
  </si>
  <si>
    <r>
      <rPr>
        <rFont val="&quot;Helvetica Neue&quot;, Helvetica, Arial, sans-serif"/>
        <color rgb="FF1155CC"/>
        <sz val="11.0"/>
        <u/>
      </rPr>
      <t>Spirit of Satan, The (Japan) (En) (Family BASIC) (Unl).zip</t>
    </r>
  </si>
  <si>
    <r>
      <rPr>
        <rFont val="&quot;Helvetica Neue&quot;, Helvetica, Arial, sans-serif"/>
        <color rgb="FF1155CC"/>
        <sz val="11.0"/>
        <u/>
      </rPr>
      <t>Spiritual Guardian - Shock (World) (Aftermarket) (Pirate).zip</t>
    </r>
  </si>
  <si>
    <r>
      <rPr>
        <rFont val="&quot;Helvetica Neue&quot;, Helvetica, Arial, sans-serif"/>
        <color rgb="FF1155CC"/>
        <sz val="11.0"/>
        <u/>
      </rPr>
      <t>Spiritual Warfare (USA) (Beta) (Unl).zip</t>
    </r>
  </si>
  <si>
    <r>
      <rPr>
        <rFont val="&quot;Helvetica Neue&quot;, Helvetica, Arial, sans-serif"/>
        <color rgb="FF1155CC"/>
        <sz val="11.0"/>
        <u/>
      </rPr>
      <t>Spiritual Warfare (USA) (v5.1) (Unl).zip</t>
    </r>
  </si>
  <si>
    <r>
      <rPr>
        <rFont val="&quot;Helvetica Neue&quot;, Helvetica, Arial, sans-serif"/>
        <color rgb="FF1155CC"/>
        <sz val="11.0"/>
        <u/>
      </rPr>
      <t>Spiritual Warfare (USA) (v6.0) (Unl).zip</t>
    </r>
  </si>
  <si>
    <r>
      <rPr>
        <rFont val="&quot;Helvetica Neue&quot;, Helvetica, Arial, sans-serif"/>
        <color rgb="FF1155CC"/>
        <sz val="11.0"/>
        <u/>
      </rPr>
      <t>Spiritual Warfare (USA) (v6.1) (Unl).zip</t>
    </r>
  </si>
  <si>
    <r>
      <rPr>
        <rFont val="&quot;Helvetica Neue&quot;, Helvetica, Arial, sans-serif"/>
        <color rgb="FF1155CC"/>
        <sz val="11.0"/>
        <u/>
      </rPr>
      <t>SplatooD (World) (v1.0.1) (Aftermarket) (Unl).zip</t>
    </r>
  </si>
  <si>
    <r>
      <rPr>
        <rFont val="&quot;Helvetica Neue&quot;, Helvetica, Arial, sans-serif"/>
        <color rgb="FF1155CC"/>
        <sz val="11.0"/>
        <u/>
      </rPr>
      <t>SplatooD (World) (v1.0.2) (Aftermarket) (Unl).zip</t>
    </r>
  </si>
  <si>
    <r>
      <rPr>
        <rFont val="&quot;Helvetica Neue&quot;, Helvetica, Arial, sans-serif"/>
        <color rgb="FF1155CC"/>
        <sz val="11.0"/>
        <u/>
      </rPr>
      <t>SplatooD (World) (v1.0.3) (Aftermarket) (Unl).zip</t>
    </r>
  </si>
  <si>
    <r>
      <rPr>
        <rFont val="&quot;Helvetica Neue&quot;, Helvetica, Arial, sans-serif"/>
        <color rgb="FF1155CC"/>
        <sz val="11.0"/>
        <u/>
      </rPr>
      <t>SplatooD (World) (v1.0.4) (Aftermarket) (Unl).zip</t>
    </r>
  </si>
  <si>
    <r>
      <rPr>
        <rFont val="&quot;Helvetica Neue&quot;, Helvetica, Arial, sans-serif"/>
        <color rgb="FF1155CC"/>
        <sz val="11.0"/>
        <u/>
      </rPr>
      <t>SplatooD (World) (v1.0.5) (Aftermarket) (Unl).zip</t>
    </r>
  </si>
  <si>
    <r>
      <rPr>
        <rFont val="&quot;Helvetica Neue&quot;, Helvetica, Arial, sans-serif"/>
        <color rgb="FF1155CC"/>
        <sz val="11.0"/>
        <u/>
      </rPr>
      <t>SplatooD (World) (v1.0.6) (Aftermarket) (Unl).zip</t>
    </r>
  </si>
  <si>
    <r>
      <rPr>
        <rFont val="&quot;Helvetica Neue&quot;, Helvetica, Arial, sans-serif"/>
        <color rgb="FF1155CC"/>
        <sz val="11.0"/>
        <u/>
      </rPr>
      <t>Splatterhouse - Wanpaku Graffiti (Japan).zip</t>
    </r>
  </si>
  <si>
    <r>
      <rPr>
        <rFont val="&quot;Helvetica Neue&quot;, Helvetica, Arial, sans-serif"/>
        <color rgb="FF1155CC"/>
        <sz val="11.0"/>
        <u/>
      </rPr>
      <t>Splatterhouse - Wanpaku Graffiti (World) (Namcot Collection, Namco Museum Archives Vol 1).zip</t>
    </r>
  </si>
  <si>
    <r>
      <rPr>
        <rFont val="&quot;Helvetica Neue&quot;, Helvetica, Arial, sans-serif"/>
        <color rgb="FF1155CC"/>
        <sz val="11.0"/>
        <u/>
      </rPr>
      <t>Split Second (World) (Aftermarket) (Unl).zip</t>
    </r>
  </si>
  <si>
    <r>
      <rPr>
        <rFont val="&quot;Helvetica Neue&quot;, Helvetica, Arial, sans-serif"/>
        <color rgb="FF1155CC"/>
        <sz val="11.0"/>
        <u/>
      </rPr>
      <t>Split Second (World) (NESDev 2018) (Aftermarket) (Unl).zip</t>
    </r>
  </si>
  <si>
    <r>
      <rPr>
        <rFont val="&quot;Helvetica Neue&quot;, Helvetica, Arial, sans-serif"/>
        <color rgb="FF1155CC"/>
        <sz val="11.0"/>
        <u/>
      </rPr>
      <t>Spook-o'-tron (World) (v1.1) (Demo) (Aftermarket) (Unl).zip</t>
    </r>
  </si>
  <si>
    <r>
      <rPr>
        <rFont val="&quot;Helvetica Neue&quot;, Helvetica, Arial, sans-serif"/>
        <color rgb="FF1155CC"/>
        <sz val="11.0"/>
        <u/>
      </rPr>
      <t>Spooky Soccer (World) (Beta) (Aftermarket) (Unl).zip</t>
    </r>
  </si>
  <si>
    <r>
      <rPr>
        <rFont val="&quot;Helvetica Neue&quot;, Helvetica, Arial, sans-serif"/>
        <color rgb="FF1155CC"/>
        <sz val="11.0"/>
        <u/>
      </rPr>
      <t>Spooky Soccer (World) (NESDev 2022) (Aftermarket) (Unl).zip</t>
    </r>
  </si>
  <si>
    <r>
      <rPr>
        <rFont val="&quot;Helvetica Neue&quot;, Helvetica, Arial, sans-serif"/>
        <color rgb="FF1155CC"/>
        <sz val="11.0"/>
        <u/>
      </rPr>
      <t>Spot (Japan).zip</t>
    </r>
  </si>
  <si>
    <r>
      <rPr>
        <rFont val="&quot;Helvetica Neue&quot;, Helvetica, Arial, sans-serif"/>
        <color rgb="FF1155CC"/>
        <sz val="11.0"/>
        <u/>
      </rPr>
      <t>Spot - The Video Game (USA).zip</t>
    </r>
  </si>
  <si>
    <r>
      <rPr>
        <rFont val="&quot;Helvetica Neue&quot;, Helvetica, Arial, sans-serif"/>
        <color rgb="FF1155CC"/>
        <sz val="11.0"/>
        <u/>
      </rPr>
      <t>Spy Hunter (USA).zip</t>
    </r>
  </si>
  <si>
    <r>
      <rPr>
        <rFont val="&quot;Helvetica Neue&quot;, Helvetica, Arial, sans-serif"/>
        <color rgb="FF1155CC"/>
        <sz val="11.0"/>
        <u/>
      </rPr>
      <t>Spy vs Spy (Europe).zip</t>
    </r>
  </si>
  <si>
    <r>
      <rPr>
        <rFont val="&quot;Helvetica Neue&quot;, Helvetica, Arial, sans-serif"/>
        <color rgb="FF1155CC"/>
        <sz val="11.0"/>
        <u/>
      </rPr>
      <t>Spy vs Spy (Japan).zip</t>
    </r>
  </si>
  <si>
    <r>
      <rPr>
        <rFont val="&quot;Helvetica Neue&quot;, Helvetica, Arial, sans-serif"/>
        <color rgb="FF1155CC"/>
        <sz val="11.0"/>
        <u/>
      </rPr>
      <t>Spy vs Spy (USA).zip</t>
    </r>
  </si>
  <si>
    <r>
      <rPr>
        <rFont val="&quot;Helvetica Neue&quot;, Helvetica, Arial, sans-serif"/>
        <color rgb="FF1155CC"/>
        <sz val="11.0"/>
        <u/>
      </rPr>
      <t>Spy vs Spy II - The Island Caper (USA) (Proto).zip</t>
    </r>
  </si>
  <si>
    <r>
      <rPr>
        <rFont val="&quot;Helvetica Neue&quot;, Helvetica, Arial, sans-serif"/>
        <color rgb="FF1155CC"/>
        <sz val="11.0"/>
        <u/>
      </rPr>
      <t>Sqoon (Japan) (Rev 1).zip</t>
    </r>
  </si>
  <si>
    <r>
      <rPr>
        <rFont val="&quot;Helvetica Neue&quot;, Helvetica, Arial, sans-serif"/>
        <color rgb="FF1155CC"/>
        <sz val="11.0"/>
        <u/>
      </rPr>
      <t>Sqoon (Japan).zip</t>
    </r>
  </si>
  <si>
    <r>
      <rPr>
        <rFont val="&quot;Helvetica Neue&quot;, Helvetica, Arial, sans-serif"/>
        <color rgb="FF1155CC"/>
        <sz val="11.0"/>
        <u/>
      </rPr>
      <t>Sqoon (USA).zip</t>
    </r>
  </si>
  <si>
    <r>
      <rPr>
        <rFont val="&quot;Helvetica Neue&quot;, Helvetica, Arial, sans-serif"/>
        <color rgb="FF1155CC"/>
        <sz val="11.0"/>
        <u/>
      </rPr>
      <t>Square Deal (Japan) (Sample).zip</t>
    </r>
  </si>
  <si>
    <r>
      <rPr>
        <rFont val="&quot;Helvetica Neue&quot;, Helvetica, Arial, sans-serif"/>
        <color rgb="FF1155CC"/>
        <sz val="11.0"/>
        <u/>
      </rPr>
      <t>Square no Tom Sawyer (Japan).zip</t>
    </r>
  </si>
  <si>
    <r>
      <rPr>
        <rFont val="&quot;Helvetica Neue&quot;, Helvetica, Arial, sans-serif"/>
        <color rgb="FF1155CC"/>
        <sz val="11.0"/>
        <u/>
      </rPr>
      <t>Squashed (USA) (Proto).zip</t>
    </r>
  </si>
  <si>
    <r>
      <rPr>
        <rFont val="&quot;Helvetica Neue&quot;, Helvetica, Arial, sans-serif"/>
        <color rgb="FF1155CC"/>
        <sz val="11.0"/>
        <u/>
      </rPr>
      <t>Squirell Chaser (World) (Aftermarket) (Unl).zip</t>
    </r>
  </si>
  <si>
    <r>
      <rPr>
        <rFont val="&quot;Helvetica Neue&quot;, Helvetica, Arial, sans-serif"/>
        <color rgb="FF1155CC"/>
        <sz val="11.0"/>
        <u/>
      </rPr>
      <t>Squirrel Domino (World) (Beta) (Aftermarket) (Unl).zip</t>
    </r>
  </si>
  <si>
    <r>
      <rPr>
        <rFont val="&quot;Helvetica Neue&quot;, Helvetica, Arial, sans-serif"/>
        <color rgb="FF1155CC"/>
        <sz val="11.0"/>
        <u/>
      </rPr>
      <t>Squirrel Domino (World) (NESDev 2018) (Aftermarket) (Unl).zip</t>
    </r>
  </si>
  <si>
    <r>
      <rPr>
        <rFont val="&quot;Helvetica Neue&quot;, Helvetica, Arial, sans-serif"/>
        <color rgb="FF1155CC"/>
        <sz val="11.0"/>
        <u/>
      </rPr>
      <t>Squirrel Domino (World) (v1.1) (Aftermarket) (Unl).zip</t>
    </r>
  </si>
  <si>
    <r>
      <rPr>
        <rFont val="&quot;Helvetica Neue&quot;, Helvetica, Arial, sans-serif"/>
        <color rgb="FF1155CC"/>
        <sz val="11.0"/>
        <u/>
      </rPr>
      <t>Squish - The Bouncing Cat Ball (World) (Aftermarket) (Unl).zip</t>
    </r>
  </si>
  <si>
    <r>
      <rPr>
        <rFont val="&quot;Helvetica Neue&quot;, Helvetica, Arial, sans-serif"/>
        <color rgb="FF1155CC"/>
        <sz val="11.0"/>
        <u/>
      </rPr>
      <t>Stack-Up (World).zip</t>
    </r>
  </si>
  <si>
    <r>
      <rPr>
        <rFont val="&quot;Helvetica Neue&quot;, Helvetica, Arial, sans-serif"/>
        <color rgb="FF1155CC"/>
        <sz val="11.0"/>
        <u/>
      </rPr>
      <t>Stadium Events (Europe).zip</t>
    </r>
  </si>
  <si>
    <r>
      <rPr>
        <rFont val="&quot;Helvetica Neue&quot;, Helvetica, Arial, sans-serif"/>
        <color rgb="FF1155CC"/>
        <sz val="11.0"/>
        <u/>
      </rPr>
      <t>Stadium Events (USA).zip</t>
    </r>
  </si>
  <si>
    <r>
      <rPr>
        <rFont val="&quot;Helvetica Neue&quot;, Helvetica, Arial, sans-serif"/>
        <color rgb="FF1155CC"/>
        <sz val="11.0"/>
        <u/>
      </rPr>
      <t>Stallar (World) (Demo) (Aftermarket) (Unl).zip</t>
    </r>
  </si>
  <si>
    <r>
      <rPr>
        <rFont val="&quot;Helvetica Neue&quot;, Helvetica, Arial, sans-serif"/>
        <color rgb="FF1155CC"/>
        <sz val="11.0"/>
        <u/>
      </rPr>
      <t>Stallar (World) (Demo) (Ludum Dare 50) (Aftermarket) (Unl).zip</t>
    </r>
  </si>
  <si>
    <r>
      <rPr>
        <rFont val="&quot;Helvetica Neue&quot;, Helvetica, Arial, sans-serif"/>
        <color rgb="FF1155CC"/>
        <sz val="11.0"/>
        <u/>
      </rPr>
      <t>Stanley - The Search for Dr. Livingston (USA) (Beta).zip</t>
    </r>
  </si>
  <si>
    <r>
      <rPr>
        <rFont val="&quot;Helvetica Neue&quot;, Helvetica, Arial, sans-serif"/>
        <color rgb="FF1155CC"/>
        <sz val="11.0"/>
        <u/>
      </rPr>
      <t>Stanley - The Search for Dr. Livingston (USA).zip</t>
    </r>
  </si>
  <si>
    <r>
      <rPr>
        <rFont val="&quot;Helvetica Neue&quot;, Helvetica, Arial, sans-serif"/>
        <color rgb="FF1155CC"/>
        <sz val="11.0"/>
        <u/>
      </rPr>
      <t>Star Dust (Japan) (Family BASIC) (Unl).zip</t>
    </r>
  </si>
  <si>
    <r>
      <rPr>
        <rFont val="&quot;Helvetica Neue&quot;, Helvetica, Arial, sans-serif"/>
        <color rgb="FF1155CC"/>
        <sz val="11.0"/>
        <u/>
      </rPr>
      <t>Star Evil (World) (Aftermarket) (Unl).zip</t>
    </r>
  </si>
  <si>
    <r>
      <rPr>
        <rFont val="&quot;Helvetica Neue&quot;, Helvetica, Arial, sans-serif"/>
        <color rgb="FF1155CC"/>
        <sz val="11.0"/>
        <u/>
      </rPr>
      <t>Star Evil (World) (NESDev 2017) (Aftermarket) (Unl).zip</t>
    </r>
  </si>
  <si>
    <r>
      <rPr>
        <rFont val="&quot;Helvetica Neue&quot;, Helvetica, Arial, sans-serif"/>
        <color rgb="FF1155CC"/>
        <sz val="11.0"/>
        <u/>
      </rPr>
      <t>Star Force (Europe).zip</t>
    </r>
  </si>
  <si>
    <r>
      <rPr>
        <rFont val="&quot;Helvetica Neue&quot;, Helvetica, Arial, sans-serif"/>
        <color rgb="FF1155CC"/>
        <sz val="11.0"/>
        <u/>
      </rPr>
      <t>Star Force (Japan).zip</t>
    </r>
  </si>
  <si>
    <r>
      <rPr>
        <rFont val="&quot;Helvetica Neue&quot;, Helvetica, Arial, sans-serif"/>
        <color rgb="FF1155CC"/>
        <sz val="11.0"/>
        <u/>
      </rPr>
      <t>Star Force (USA) (Beta).zip</t>
    </r>
  </si>
  <si>
    <r>
      <rPr>
        <rFont val="&quot;Helvetica Neue&quot;, Helvetica, Arial, sans-serif"/>
        <color rgb="FF1155CC"/>
        <sz val="11.0"/>
        <u/>
      </rPr>
      <t>Star Force (USA).zip</t>
    </r>
  </si>
  <si>
    <r>
      <rPr>
        <rFont val="&quot;Helvetica Neue&quot;, Helvetica, Arial, sans-serif"/>
        <color rgb="FF1155CC"/>
        <sz val="11.0"/>
        <u/>
      </rPr>
      <t>Star Gate (Japan).zip</t>
    </r>
  </si>
  <si>
    <r>
      <rPr>
        <rFont val="&quot;Helvetica Neue&quot;, Helvetica, Arial, sans-serif"/>
        <color rgb="FF1155CC"/>
        <sz val="11.0"/>
        <u/>
      </rPr>
      <t>Star Luster (Japan) (Namco Anthology 1).zip</t>
    </r>
  </si>
  <si>
    <r>
      <rPr>
        <rFont val="&quot;Helvetica Neue&quot;, Helvetica, Arial, sans-serif"/>
        <color rgb="FF1155CC"/>
        <sz val="11.0"/>
        <u/>
      </rPr>
      <t>Star Luster (Japan) (Namcot Collection).zip</t>
    </r>
  </si>
  <si>
    <r>
      <rPr>
        <rFont val="&quot;Helvetica Neue&quot;, Helvetica, Arial, sans-serif"/>
        <color rgb="FF1155CC"/>
        <sz val="11.0"/>
        <u/>
      </rPr>
      <t>Star Luster (Japan) (Virtual Console).zip</t>
    </r>
  </si>
  <si>
    <r>
      <rPr>
        <rFont val="&quot;Helvetica Neue&quot;, Helvetica, Arial, sans-serif"/>
        <color rgb="FF1155CC"/>
        <sz val="11.0"/>
        <u/>
      </rPr>
      <t>Star Luster (Japan).zip</t>
    </r>
  </si>
  <si>
    <r>
      <rPr>
        <rFont val="&quot;Helvetica Neue&quot;, Helvetica, Arial, sans-serif"/>
        <color rgb="FF1155CC"/>
        <sz val="11.0"/>
        <u/>
      </rPr>
      <t>Star Power (World) (Demo) (Aftermarket) (Unl).zip</t>
    </r>
  </si>
  <si>
    <r>
      <rPr>
        <rFont val="&quot;Helvetica Neue&quot;, Helvetica, Arial, sans-serif"/>
        <color rgb="FF1155CC"/>
        <sz val="11.0"/>
        <u/>
      </rPr>
      <t>Star Retrievers (World) (Demo) (Byte-Off 2024) (Aftermarket) (Unl).zip</t>
    </r>
  </si>
  <si>
    <r>
      <rPr>
        <rFont val="&quot;Helvetica Neue&quot;, Helvetica, Arial, sans-serif"/>
        <color rgb="FF1155CC"/>
        <sz val="11.0"/>
        <u/>
      </rPr>
      <t>Star Retrievers (World) (v0.1) (Demo) (Aftermarket) (Unl).zip</t>
    </r>
  </si>
  <si>
    <r>
      <rPr>
        <rFont val="&quot;Helvetica Neue&quot;, Helvetica, Arial, sans-serif"/>
        <color rgb="FF1155CC"/>
        <sz val="11.0"/>
        <u/>
      </rPr>
      <t>Star Ship Go!! (Japan) (En) (Family BASIC) (Unl).zip</t>
    </r>
  </si>
  <si>
    <r>
      <rPr>
        <rFont val="&quot;Helvetica Neue&quot;, Helvetica, Arial, sans-serif"/>
        <color rgb="FF1155CC"/>
        <sz val="11.0"/>
        <u/>
      </rPr>
      <t>Star Soldier (Japan) (Sample).zip</t>
    </r>
  </si>
  <si>
    <r>
      <rPr>
        <rFont val="&quot;Helvetica Neue&quot;, Helvetica, Arial, sans-serif"/>
        <color rgb="FF1155CC"/>
        <sz val="11.0"/>
        <u/>
      </rPr>
      <t>Star Soldier (Japan).zip</t>
    </r>
  </si>
  <si>
    <r>
      <rPr>
        <rFont val="&quot;Helvetica Neue&quot;, Helvetica, Arial, sans-serif"/>
        <color rgb="FF1155CC"/>
        <sz val="11.0"/>
        <u/>
      </rPr>
      <t>Star Soldier (USA).zip</t>
    </r>
  </si>
  <si>
    <r>
      <rPr>
        <rFont val="&quot;Helvetica Neue&quot;, Helvetica, Arial, sans-serif"/>
        <color rgb="FF1155CC"/>
        <sz val="11.0"/>
        <u/>
      </rPr>
      <t>Star Trek - 25th Anniversary (Germany).zip</t>
    </r>
  </si>
  <si>
    <r>
      <rPr>
        <rFont val="&quot;Helvetica Neue&quot;, Helvetica, Arial, sans-serif"/>
        <color rgb="FF1155CC"/>
        <sz val="11.0"/>
        <u/>
      </rPr>
      <t>Star Trek - 25th Anniversary (USA).zip</t>
    </r>
  </si>
  <si>
    <r>
      <rPr>
        <rFont val="&quot;Helvetica Neue&quot;, Helvetica, Arial, sans-serif"/>
        <color rgb="FF1155CC"/>
        <sz val="11.0"/>
        <u/>
      </rPr>
      <t>Star Trek - The Next Generation (USA).zip</t>
    </r>
  </si>
  <si>
    <r>
      <rPr>
        <rFont val="&quot;Helvetica Neue&quot;, Helvetica, Arial, sans-serif"/>
        <color rgb="FF1155CC"/>
        <sz val="11.0"/>
        <u/>
      </rPr>
      <t>Star Trek V - The Final Frontier (USA) (Proto).zip</t>
    </r>
  </si>
  <si>
    <r>
      <rPr>
        <rFont val="&quot;Helvetica Neue&quot;, Helvetica, Arial, sans-serif"/>
        <color rgb="FF1155CC"/>
        <sz val="11.0"/>
        <u/>
      </rPr>
      <t>StarTropics (Europe) (Virtual Console).zip</t>
    </r>
  </si>
  <si>
    <r>
      <rPr>
        <rFont val="&quot;Helvetica Neue&quot;, Helvetica, Arial, sans-serif"/>
        <color rgb="FF1155CC"/>
        <sz val="11.0"/>
        <u/>
      </rPr>
      <t>StarTropics (Europe).zip</t>
    </r>
  </si>
  <si>
    <r>
      <rPr>
        <rFont val="&quot;Helvetica Neue&quot;, Helvetica, Arial, sans-serif"/>
        <color rgb="FF1155CC"/>
        <sz val="11.0"/>
        <u/>
      </rPr>
      <t>StarTropics (USA) (Virtual Console).zip</t>
    </r>
  </si>
  <si>
    <r>
      <rPr>
        <rFont val="&quot;Helvetica Neue&quot;, Helvetica, Arial, sans-serif"/>
        <color rgb="FF1155CC"/>
        <sz val="11.0"/>
        <u/>
      </rPr>
      <t>StarTropics (USA).zip</t>
    </r>
  </si>
  <si>
    <r>
      <rPr>
        <rFont val="&quot;Helvetica Neue&quot;, Helvetica, Arial, sans-serif"/>
        <color rgb="FF1155CC"/>
        <sz val="11.0"/>
        <u/>
      </rPr>
      <t>Star Versus (USA, Europe) (Aftermarket) (Unl).zip</t>
    </r>
  </si>
  <si>
    <r>
      <rPr>
        <rFont val="&quot;Helvetica Neue&quot;, Helvetica, Arial, sans-serif"/>
        <color rgb="FF1155CC"/>
        <sz val="11.0"/>
        <u/>
      </rPr>
      <t>Star Versus (World) (Piepacker) (Aftermarket) (Unl).zip</t>
    </r>
  </si>
  <si>
    <r>
      <rPr>
        <rFont val="&quot;Helvetica Neue&quot;, Helvetica, Arial, sans-serif"/>
        <color rgb="FF1155CC"/>
        <sz val="11.0"/>
        <u/>
      </rPr>
      <t>Star Voyager (USA).zip</t>
    </r>
  </si>
  <si>
    <r>
      <rPr>
        <rFont val="&quot;Helvetica Neue&quot;, Helvetica, Arial, sans-serif"/>
        <color rgb="FF1155CC"/>
        <sz val="11.0"/>
        <u/>
      </rPr>
      <t>Star Wars (Europe).zip</t>
    </r>
  </si>
  <si>
    <r>
      <rPr>
        <rFont val="&quot;Helvetica Neue&quot;, Helvetica, Arial, sans-serif"/>
        <color rgb="FF1155CC"/>
        <sz val="11.0"/>
        <u/>
      </rPr>
      <t>Star Wars (Japan) (Namco).zip</t>
    </r>
  </si>
  <si>
    <r>
      <rPr>
        <rFont val="&quot;Helvetica Neue&quot;, Helvetica, Arial, sans-serif"/>
        <color rgb="FF1155CC"/>
        <sz val="11.0"/>
        <u/>
      </rPr>
      <t>Star Wars (Japan) (Victor).zip</t>
    </r>
  </si>
  <si>
    <r>
      <rPr>
        <rFont val="&quot;Helvetica Neue&quot;, Helvetica, Arial, sans-serif"/>
        <color rgb="FF1155CC"/>
        <sz val="11.0"/>
        <u/>
      </rPr>
      <t>Star Wars (USA) (Beta).zip</t>
    </r>
  </si>
  <si>
    <r>
      <rPr>
        <rFont val="&quot;Helvetica Neue&quot;, Helvetica, Arial, sans-serif"/>
        <color rgb="FF1155CC"/>
        <sz val="11.0"/>
        <u/>
      </rPr>
      <t>Star Wars (USA) (Limited Run Games).zip</t>
    </r>
  </si>
  <si>
    <r>
      <rPr>
        <rFont val="&quot;Helvetica Neue&quot;, Helvetica, Arial, sans-serif"/>
        <color rgb="FF1155CC"/>
        <sz val="11.0"/>
        <u/>
      </rPr>
      <t>Star Wars (USA).zip</t>
    </r>
  </si>
  <si>
    <r>
      <rPr>
        <rFont val="&quot;Helvetica Neue&quot;, Helvetica, Arial, sans-serif"/>
        <color rgb="FF1155CC"/>
        <sz val="11.0"/>
        <u/>
      </rPr>
      <t>Star Wars - The Empire Strikes Back (Europe).zip</t>
    </r>
  </si>
  <si>
    <r>
      <rPr>
        <rFont val="&quot;Helvetica Neue&quot;, Helvetica, Arial, sans-serif"/>
        <color rgb="FF1155CC"/>
        <sz val="11.0"/>
        <u/>
      </rPr>
      <t>Star Wars - The Empire Strikes Back (Japan).zip</t>
    </r>
  </si>
  <si>
    <r>
      <rPr>
        <rFont val="&quot;Helvetica Neue&quot;, Helvetica, Arial, sans-serif"/>
        <color rgb="FF1155CC"/>
        <sz val="11.0"/>
        <u/>
      </rPr>
      <t>Star Wars - The Empire Strikes Back (USA) (Beta 1).zip</t>
    </r>
  </si>
  <si>
    <r>
      <rPr>
        <rFont val="&quot;Helvetica Neue&quot;, Helvetica, Arial, sans-serif"/>
        <color rgb="FF1155CC"/>
        <sz val="11.0"/>
        <u/>
      </rPr>
      <t>Star Wars - The Empire Strikes Back (USA) (Beta 2).zip</t>
    </r>
  </si>
  <si>
    <r>
      <rPr>
        <rFont val="&quot;Helvetica Neue&quot;, Helvetica, Arial, sans-serif"/>
        <color rgb="FF1155CC"/>
        <sz val="11.0"/>
        <u/>
      </rPr>
      <t>Star Wars - The Empire Strikes Back (USA) (Limited Run Games).zip</t>
    </r>
  </si>
  <si>
    <r>
      <rPr>
        <rFont val="&quot;Helvetica Neue&quot;, Helvetica, Arial, sans-serif"/>
        <color rgb="FF1155CC"/>
        <sz val="11.0"/>
        <u/>
      </rPr>
      <t>Star Wars - The Empire Strikes Back (USA).zip</t>
    </r>
  </si>
  <si>
    <r>
      <rPr>
        <rFont val="&quot;Helvetica Neue&quot;, Helvetica, Arial, sans-serif"/>
        <color rgb="FF1155CC"/>
        <sz val="11.0"/>
        <u/>
      </rPr>
      <t>Starfight (World) (Aftermarket) (Unl).zip</t>
    </r>
  </si>
  <si>
    <r>
      <rPr>
        <rFont val="&quot;Helvetica Neue&quot;, Helvetica, Arial, sans-serif"/>
        <color rgb="FF1155CC"/>
        <sz val="11.0"/>
        <u/>
      </rPr>
      <t>Starship Hector (USA).zip</t>
    </r>
  </si>
  <si>
    <r>
      <rPr>
        <rFont val="&quot;Helvetica Neue&quot;, Helvetica, Arial, sans-serif"/>
        <color rgb="FF1155CC"/>
        <sz val="11.0"/>
        <u/>
      </rPr>
      <t>Starship Shooters (World) (Demo 1) (Aftermarket) (Unl).zip</t>
    </r>
  </si>
  <si>
    <r>
      <rPr>
        <rFont val="&quot;Helvetica Neue&quot;, Helvetica, Arial, sans-serif"/>
        <color rgb="FF1155CC"/>
        <sz val="11.0"/>
        <u/>
      </rPr>
      <t>Starship Shooters (World) (Demo 2) (Byte-Off 2024) (Aftermarket) (Unl).zip</t>
    </r>
  </si>
  <si>
    <r>
      <rPr>
        <rFont val="&quot;Helvetica Neue&quot;, Helvetica, Arial, sans-serif"/>
        <color rgb="FF1155CC"/>
        <sz val="11.0"/>
        <u/>
      </rPr>
      <t>Stealth ATF (Brazil) (En) (Unl).zip</t>
    </r>
  </si>
  <si>
    <r>
      <rPr>
        <rFont val="&quot;Helvetica Neue&quot;, Helvetica, Arial, sans-serif"/>
        <color rgb="FF1155CC"/>
        <sz val="11.0"/>
        <u/>
      </rPr>
      <t>Stealth ATF (Europe).zip</t>
    </r>
  </si>
  <si>
    <r>
      <rPr>
        <rFont val="&quot;Helvetica Neue&quot;, Helvetica, Arial, sans-serif"/>
        <color rgb="FF1155CC"/>
        <sz val="11.0"/>
        <u/>
      </rPr>
      <t>Stealth ATF (USA).zip</t>
    </r>
  </si>
  <si>
    <r>
      <rPr>
        <rFont val="&quot;Helvetica Neue&quot;, Helvetica, Arial, sans-serif"/>
        <color rgb="FF1155CC"/>
        <sz val="11.0"/>
        <u/>
      </rPr>
      <t>Steel Legion (World) (Demo) (2023-09-28) (Aftermarket) (Unl).zip</t>
    </r>
  </si>
  <si>
    <r>
      <rPr>
        <rFont val="&quot;Helvetica Neue&quot;, Helvetica, Arial, sans-serif"/>
        <color rgb="FF1155CC"/>
        <sz val="11.0"/>
        <u/>
      </rPr>
      <t>Steel Legion (World) (Demo) (2023-10-12) (Aftermarket) (Unl).zip</t>
    </r>
  </si>
  <si>
    <r>
      <rPr>
        <rFont val="&quot;Helvetica Neue&quot;, Helvetica, Arial, sans-serif"/>
        <color rgb="FF1155CC"/>
        <sz val="11.0"/>
        <u/>
      </rPr>
      <t>Steel Legion (World) (Demo) (2023-10-12T151915) (Aftermarket) (Unl).zip</t>
    </r>
  </si>
  <si>
    <r>
      <rPr>
        <rFont val="&quot;Helvetica Neue&quot;, Helvetica, Arial, sans-serif"/>
        <color rgb="FF1155CC"/>
        <sz val="11.0"/>
        <u/>
      </rPr>
      <t>Steel Legion (World) (Demo) (2023-11-28) (Aftermarket) (Unl).zip</t>
    </r>
  </si>
  <si>
    <r>
      <rPr>
        <rFont val="&quot;Helvetica Neue&quot;, Helvetica, Arial, sans-serif"/>
        <color rgb="FF1155CC"/>
        <sz val="11.0"/>
        <u/>
      </rPr>
      <t>Steel Legion (World) (v1.2) (Demo) (2023-11-29) (Aftermarket) (Unl).zip</t>
    </r>
  </si>
  <si>
    <r>
      <rPr>
        <rFont val="&quot;Helvetica Neue&quot;, Helvetica, Arial, sans-serif"/>
        <color rgb="FF1155CC"/>
        <sz val="11.0"/>
        <u/>
      </rPr>
      <t>Steel Legion (World) (v1.3) (Demo) (2024-06-19) (Aftermarket) (Unl).zip</t>
    </r>
  </si>
  <si>
    <r>
      <rPr>
        <rFont val="&quot;Helvetica Neue&quot;, Helvetica, Arial, sans-serif"/>
        <color rgb="FF1155CC"/>
        <sz val="11.0"/>
        <u/>
      </rPr>
      <t>Steel Moons (World) (2023-01-10) (Aftermarket) (Unl).zip</t>
    </r>
  </si>
  <si>
    <r>
      <rPr>
        <rFont val="&quot;Helvetica Neue&quot;, Helvetica, Arial, sans-serif"/>
        <color rgb="FF1155CC"/>
        <sz val="11.0"/>
        <u/>
      </rPr>
      <t>Steel Moons (World) (2023-01-11) (Aftermarket) (Unl).zip</t>
    </r>
  </si>
  <si>
    <r>
      <rPr>
        <rFont val="&quot;Helvetica Neue&quot;, Helvetica, Arial, sans-serif"/>
        <color rgb="FF1155CC"/>
        <sz val="11.0"/>
        <u/>
      </rPr>
      <t>Steel Moons (World) (NESDev 2022) (Aftermarket) (Unl).zip</t>
    </r>
  </si>
  <si>
    <r>
      <rPr>
        <rFont val="&quot;Helvetica Neue&quot;, Helvetica, Arial, sans-serif"/>
        <color rgb="FF1155CC"/>
        <sz val="11.0"/>
        <u/>
      </rPr>
      <t>Steel Moons (World) (v1.1) (Aftermarket) (Unl).zip</t>
    </r>
  </si>
  <si>
    <r>
      <rPr>
        <rFont val="&quot;Helvetica Neue&quot;, Helvetica, Arial, sans-serif"/>
        <color rgb="FF1155CC"/>
        <sz val="11.0"/>
        <u/>
      </rPr>
      <t>Stellarator (World) (v0.2x) (Demo) (Aftermarket) (Unl).zip</t>
    </r>
  </si>
  <si>
    <r>
      <rPr>
        <rFont val="&quot;Helvetica Neue&quot;, Helvetica, Arial, sans-serif"/>
        <color rgb="FF1155CC"/>
        <sz val="11.0"/>
        <u/>
      </rPr>
      <t>Stellarator (World) (v0.21) (Demo) (Aftermarket) (Unl).zip</t>
    </r>
  </si>
  <si>
    <r>
      <rPr>
        <rFont val="&quot;Helvetica Neue&quot;, Helvetica, Arial, sans-serif"/>
        <color rgb="FF1155CC"/>
        <sz val="11.0"/>
        <u/>
      </rPr>
      <t>Stellarator (World) (v0.21b) (Demo) (Aftermarket) (Unl).zip</t>
    </r>
  </si>
  <si>
    <r>
      <rPr>
        <rFont val="&quot;Helvetica Neue&quot;, Helvetica, Arial, sans-serif"/>
        <color rgb="FF1155CC"/>
        <sz val="11.0"/>
        <u/>
      </rPr>
      <t>Stereo Baseball (Asia) (Ja) (LH12) (Pirate).zip</t>
    </r>
  </si>
  <si>
    <r>
      <rPr>
        <rFont val="&quot;Helvetica Neue&quot;, Helvetica, Arial, sans-serif"/>
        <color rgb="FF1155CC"/>
        <sz val="11.0"/>
        <u/>
      </rPr>
      <t>Stick Hunter - Exciting Ice Hockey (Japan).zip</t>
    </r>
  </si>
  <si>
    <r>
      <rPr>
        <rFont val="&quot;Helvetica Neue&quot;, Helvetica, Arial, sans-serif"/>
        <color rgb="FF1155CC"/>
        <sz val="11.0"/>
        <u/>
      </rPr>
      <t>Stinger (USA) (Virtual Console).zip</t>
    </r>
  </si>
  <si>
    <r>
      <rPr>
        <rFont val="&quot;Helvetica Neue&quot;, Helvetica, Arial, sans-serif"/>
        <color rgb="FF1155CC"/>
        <sz val="11.0"/>
        <u/>
      </rPr>
      <t>Stinger (USA).zip</t>
    </r>
  </si>
  <si>
    <r>
      <rPr>
        <rFont val="&quot;Helvetica Neue&quot;, Helvetica, Arial, sans-serif"/>
        <color rgb="FF1155CC"/>
        <sz val="11.0"/>
        <u/>
      </rPr>
      <t>Storied Sword, The (World) (Demo) (2023-01-09) (UNROM 512) (Aftermarket) (Unl).zip</t>
    </r>
  </si>
  <si>
    <r>
      <rPr>
        <rFont val="&quot;Helvetica Neue&quot;, Helvetica, Arial, sans-serif"/>
        <color rgb="FF1155CC"/>
        <sz val="11.0"/>
        <u/>
      </rPr>
      <t>Storied Sword, The (World) (Demo) (2023-01-10) (GTROM) (Aftermarket) (Unl).zip</t>
    </r>
  </si>
  <si>
    <r>
      <rPr>
        <rFont val="&quot;Helvetica Neue&quot;, Helvetica, Arial, sans-serif"/>
        <color rgb="FF1155CC"/>
        <sz val="11.0"/>
        <u/>
      </rPr>
      <t>Strategist (Asia) (En) (Unl).zip</t>
    </r>
  </si>
  <si>
    <r>
      <rPr>
        <rFont val="&quot;Helvetica Neue&quot;, Helvetica, Arial, sans-serif"/>
        <color rgb="FF1155CC"/>
        <sz val="11.0"/>
        <u/>
      </rPr>
      <t>Strategist (Asia) (Intro) (Unl).zip</t>
    </r>
  </si>
  <si>
    <r>
      <rPr>
        <rFont val="&quot;Helvetica Neue&quot;, Helvetica, Arial, sans-serif"/>
        <color rgb="FF1155CC"/>
        <sz val="11.0"/>
        <u/>
      </rPr>
      <t>Streemerz (World) (Aftermarket) (Unl).zip</t>
    </r>
  </si>
  <si>
    <r>
      <rPr>
        <rFont val="&quot;Helvetica Neue&quot;, Helvetica, Arial, sans-serif"/>
        <color rgb="FF1155CC"/>
        <sz val="11.0"/>
        <u/>
      </rPr>
      <t>Streemerz (World) (Fr) (v02) (Aftermarket) (Unl).zip</t>
    </r>
  </si>
  <si>
    <r>
      <rPr>
        <rFont val="&quot;Helvetica Neue&quot;, Helvetica, Arial, sans-serif"/>
        <color rgb="FF1155CC"/>
        <sz val="11.0"/>
        <u/>
      </rPr>
      <t>Streemerz (World) (v02) (Aftermarket) (Unl).zip</t>
    </r>
  </si>
  <si>
    <r>
      <rPr>
        <rFont val="&quot;Helvetica Neue&quot;, Helvetica, Arial, sans-serif"/>
        <color rgb="FF1155CC"/>
        <sz val="11.0"/>
        <u/>
      </rPr>
      <t>Street Blaster IV - Pro 10 (Asia) (En) (Pirate).zip</t>
    </r>
  </si>
  <si>
    <r>
      <rPr>
        <rFont val="&quot;Helvetica Neue&quot;, Helvetica, Arial, sans-serif"/>
        <color rgb="FF1155CC"/>
        <sz val="11.0"/>
        <u/>
      </rPr>
      <t>Street Blaster V - Turbo 20 (Asia) (En) (Cony Soft) (Pirate).zip</t>
    </r>
  </si>
  <si>
    <r>
      <rPr>
        <rFont val="&quot;Helvetica Neue&quot;, Helvetica, Arial, sans-serif"/>
        <color rgb="FF1155CC"/>
        <sz val="11.0"/>
        <u/>
      </rPr>
      <t>Street Blaster V - Turbo 20 (Asia) (En) (Unknown) (Pirate).zip</t>
    </r>
  </si>
  <si>
    <r>
      <rPr>
        <rFont val="&quot;Helvetica Neue&quot;, Helvetica, Arial, sans-serif"/>
        <color rgb="FF1155CC"/>
        <sz val="11.0"/>
        <u/>
      </rPr>
      <t>Street Cop (USA).zip</t>
    </r>
  </si>
  <si>
    <r>
      <rPr>
        <rFont val="&quot;Helvetica Neue&quot;, Helvetica, Arial, sans-serif"/>
        <color rgb="FF1155CC"/>
        <sz val="11.0"/>
        <u/>
      </rPr>
      <t>Street Dance (China) (En) (Unl).zip</t>
    </r>
  </si>
  <si>
    <r>
      <rPr>
        <rFont val="&quot;Helvetica Neue&quot;, Helvetica, Arial, sans-serif"/>
        <color rgb="FF1155CC"/>
        <sz val="11.0"/>
        <u/>
      </rPr>
      <t>Street Fighter - 60 Players (Asia) (En) (S-F6) (Pirate).zip</t>
    </r>
  </si>
  <si>
    <r>
      <rPr>
        <rFont val="&quot;Helvetica Neue&quot;, Helvetica, Arial, sans-serif"/>
        <color rgb="FF1155CC"/>
        <sz val="11.0"/>
        <u/>
      </rPr>
      <t>Street Fighter 6 (Asia) (En) (Pirate).zip</t>
    </r>
  </si>
  <si>
    <r>
      <rPr>
        <rFont val="&quot;Helvetica Neue&quot;, Helvetica, Arial, sans-serif"/>
        <color rgb="FF1155CC"/>
        <sz val="11.0"/>
        <u/>
      </rPr>
      <t>Street Fighter 2010 - The Final Fight (USA).zip</t>
    </r>
  </si>
  <si>
    <r>
      <rPr>
        <rFont val="&quot;Helvetica Neue&quot;, Helvetica, Arial, sans-serif"/>
        <color rgb="FF1155CC"/>
        <sz val="11.0"/>
        <u/>
      </rPr>
      <t>Street Fighter II - Nostalgic Edition (World) (Demo) (Aftermarket) (Unl).zip</t>
    </r>
  </si>
  <si>
    <r>
      <rPr>
        <rFont val="&quot;Helvetica Neue&quot;, Helvetica, Arial, sans-serif"/>
        <color rgb="FF1155CC"/>
        <sz val="11.0"/>
        <u/>
      </rPr>
      <t>Street Fighter II - The World Warrior (Asia) (En) (Invincibility) (Pirate).zip</t>
    </r>
  </si>
  <si>
    <r>
      <rPr>
        <rFont val="&quot;Helvetica Neue&quot;, Helvetica, Arial, sans-serif"/>
        <color rgb="FF1155CC"/>
        <sz val="11.0"/>
        <u/>
      </rPr>
      <t>Street Fighter II - The World Warrior (Asia) (En) (Pirate).zip</t>
    </r>
  </si>
  <si>
    <r>
      <rPr>
        <rFont val="&quot;Helvetica Neue&quot;, Helvetica, Arial, sans-serif"/>
        <color rgb="FF1155CC"/>
        <sz val="11.0"/>
        <u/>
      </rPr>
      <t>Street Fighter III (Asia) (En) (9 Fighter) (Pirate).zip</t>
    </r>
  </si>
  <si>
    <r>
      <rPr>
        <rFont val="&quot;Helvetica Neue&quot;, Helvetica, Arial, sans-serif"/>
        <color rgb="FF1155CC"/>
        <sz val="11.0"/>
        <u/>
      </rPr>
      <t>Street Fighter III (Asia) (En) (18 Fighter) (Pirate).zip</t>
    </r>
  </si>
  <si>
    <r>
      <rPr>
        <rFont val="&quot;Helvetica Neue&quot;, Helvetica, Arial, sans-serif"/>
        <color rgb="FF1155CC"/>
        <sz val="11.0"/>
        <u/>
      </rPr>
      <t>Street Fighter II Pro (Asia) (En) (Pirate).zip</t>
    </r>
  </si>
  <si>
    <r>
      <rPr>
        <rFont val="&quot;Helvetica Neue&quot;, Helvetica, Arial, sans-serif"/>
        <color rgb="FF1155CC"/>
        <sz val="11.0"/>
        <u/>
      </rPr>
      <t>Street Fighter V (Asia) (En) (Pirate).zip</t>
    </r>
  </si>
  <si>
    <r>
      <rPr>
        <rFont val="&quot;Helvetica Neue&quot;, Helvetica, Arial, sans-serif"/>
        <color rgb="FF1155CC"/>
        <sz val="11.0"/>
        <u/>
      </rPr>
      <t>Street Fighter V - Turbo 60 (Asia) (En) (Pirate).zip</t>
    </r>
  </si>
  <si>
    <r>
      <rPr>
        <rFont val="&quot;Helvetica Neue&quot;, Helvetica, Arial, sans-serif"/>
        <color rgb="FF1155CC"/>
        <sz val="11.0"/>
        <u/>
      </rPr>
      <t>Street Fighter VI (16 People) (Asia) (En) (Pirate).zip</t>
    </r>
  </si>
  <si>
    <r>
      <rPr>
        <rFont val="&quot;Helvetica Neue&quot;, Helvetica, Arial, sans-serif"/>
        <color rgb="FF1155CC"/>
        <sz val="11.0"/>
        <u/>
      </rPr>
      <t>Street Fighter VI - 12 Peoples (Asia) (En) (Pirate).zip</t>
    </r>
  </si>
  <si>
    <r>
      <rPr>
        <rFont val="&quot;Helvetica Neue&quot;, Helvetica, Arial, sans-serif"/>
        <color rgb="FF1155CC"/>
        <sz val="11.0"/>
        <u/>
      </rPr>
      <t>Street Fighter X - Turbo 40 (Asia) (En) (Pirate).zip</t>
    </r>
  </si>
  <si>
    <r>
      <rPr>
        <rFont val="&quot;Helvetica Neue&quot;, Helvetica, Arial, sans-serif"/>
        <color rgb="FF1155CC"/>
        <sz val="11.0"/>
        <u/>
      </rPr>
      <t>Street Fighter Zero 2 '97 (Asia) (En) (Pirate).zip</t>
    </r>
  </si>
  <si>
    <r>
      <rPr>
        <rFont val="&quot;Helvetica Neue&quot;, Helvetica, Arial, sans-serif"/>
        <color rgb="FF1155CC"/>
        <sz val="11.0"/>
        <u/>
      </rPr>
      <t>Street Fighter Zero 2 (Asia) (En) (Pirate).zip</t>
    </r>
  </si>
  <si>
    <r>
      <rPr>
        <rFont val="&quot;Helvetica Neue&quot;, Helvetica, Arial, sans-serif"/>
        <color rgb="FF1155CC"/>
        <sz val="11.0"/>
        <u/>
      </rPr>
      <t>Street Gangs (Europe) (Virtual Console).zip</t>
    </r>
  </si>
  <si>
    <r>
      <rPr>
        <rFont val="&quot;Helvetica Neue&quot;, Helvetica, Arial, sans-serif"/>
        <color rgb="FF1155CC"/>
        <sz val="11.0"/>
        <u/>
      </rPr>
      <t>Street Gangs (Europe).zip</t>
    </r>
  </si>
  <si>
    <r>
      <rPr>
        <rFont val="&quot;Helvetica Neue&quot;, Helvetica, Arial, sans-serif"/>
        <color rgb="FF1155CC"/>
        <sz val="11.0"/>
        <u/>
      </rPr>
      <t>Street Heroes (Asia) (Ja) (Unl).zip</t>
    </r>
  </si>
  <si>
    <r>
      <rPr>
        <rFont val="&quot;Helvetica Neue&quot;, Helvetica, Arial, sans-serif"/>
        <color rgb="FF1155CC"/>
        <sz val="11.0"/>
        <u/>
      </rPr>
      <t>Strider (USA) (Capcom Classics Mini Mix) (Aftermarket) (Unl).zip</t>
    </r>
  </si>
  <si>
    <r>
      <rPr>
        <rFont val="&quot;Helvetica Neue&quot;, Helvetica, Arial, sans-serif"/>
        <color rgb="FF1155CC"/>
        <sz val="11.0"/>
        <u/>
      </rPr>
      <t>Strider (USA).zip</t>
    </r>
  </si>
  <si>
    <r>
      <rPr>
        <rFont val="&quot;Helvetica Neue&quot;, Helvetica, Arial, sans-serif"/>
        <color rgb="FF1155CC"/>
        <sz val="11.0"/>
        <u/>
      </rPr>
      <t>Strider Hiryu (Japan) (Proto).zip</t>
    </r>
  </si>
  <si>
    <r>
      <rPr>
        <rFont val="&quot;Helvetica Neue&quot;, Helvetica, Arial, sans-serif"/>
        <color rgb="FF1155CC"/>
        <sz val="11.0"/>
        <u/>
      </rPr>
      <t>Strike Wolf (Asia) (Unl).zip</t>
    </r>
  </si>
  <si>
    <r>
      <rPr>
        <rFont val="&quot;Helvetica Neue&quot;, Helvetica, Arial, sans-serif"/>
        <color rgb="FF1155CC"/>
        <sz val="11.0"/>
        <u/>
      </rPr>
      <t>Study Hall (USA) (Demo) (Aftermarket) (Unl).zip</t>
    </r>
  </si>
  <si>
    <r>
      <rPr>
        <rFont val="&quot;Helvetica Neue&quot;, Helvetica, Arial, sans-serif"/>
        <color rgb="FF1155CC"/>
        <sz val="11.0"/>
        <u/>
      </rPr>
      <t>Stunt Kids (USA) (Unl).zip</t>
    </r>
  </si>
  <si>
    <r>
      <rPr>
        <rFont val="&quot;Helvetica Neue&quot;, Helvetica, Arial, sans-serif"/>
        <color rgb="FF1155CC"/>
        <sz val="11.0"/>
        <u/>
      </rPr>
      <t>Subor - Learning Computer V1.0 (Russia) (Subor Keyboard) (Unl).zip</t>
    </r>
  </si>
  <si>
    <r>
      <rPr>
        <rFont val="&quot;Helvetica Neue&quot;, Helvetica, Arial, sans-serif"/>
        <color rgb="FF1155CC"/>
        <sz val="11.0"/>
        <u/>
      </rPr>
      <t>Subor V8.0 (China) (Subor Keyboard) (Unl).zip</t>
    </r>
  </si>
  <si>
    <r>
      <rPr>
        <rFont val="&quot;Helvetica Neue&quot;, Helvetica, Arial, sans-serif"/>
        <color rgb="FF1155CC"/>
        <sz val="11.0"/>
        <u/>
      </rPr>
      <t>SuborWin 2000 (Russia) (Subor Keyboard) (Pirate).zip</t>
    </r>
  </si>
  <si>
    <r>
      <rPr>
        <rFont val="&quot;Helvetica Neue&quot;, Helvetica, Arial, sans-serif"/>
        <color rgb="FF1155CC"/>
        <sz val="11.0"/>
        <u/>
      </rPr>
      <t>Substation 7 (World) (Demo 1) (Aftermarket) (Unl).zip</t>
    </r>
  </si>
  <si>
    <r>
      <rPr>
        <rFont val="&quot;Helvetica Neue&quot;, Helvetica, Arial, sans-serif"/>
        <color rgb="FF1155CC"/>
        <sz val="11.0"/>
        <u/>
      </rPr>
      <t>Substation 7 (World) (Demo 2) (Aftermarket) (Unl).zip</t>
    </r>
  </si>
  <si>
    <r>
      <rPr>
        <rFont val="&quot;Helvetica Neue&quot;, Helvetica, Arial, sans-serif"/>
        <color rgb="FF1155CC"/>
        <sz val="11.0"/>
        <u/>
      </rPr>
      <t>Substation 7 (World) (Demo 3) (Aftermarket) (Unl).zip</t>
    </r>
  </si>
  <si>
    <r>
      <rPr>
        <rFont val="&quot;Helvetica Neue&quot;, Helvetica, Arial, sans-serif"/>
        <color rgb="FF1155CC"/>
        <sz val="11.0"/>
        <u/>
      </rPr>
      <t>Substation 7 (World) (Demo 4) (Byte-Off 2024) (Aftermarket) (Unl).zip</t>
    </r>
  </si>
  <si>
    <r>
      <rPr>
        <rFont val="&quot;Helvetica Neue&quot;, Helvetica, Arial, sans-serif"/>
        <color rgb="FF1155CC"/>
        <sz val="11.0"/>
        <u/>
      </rPr>
      <t>Sudo King (Asia) (En) (Unl).zip</t>
    </r>
  </si>
  <si>
    <r>
      <rPr>
        <rFont val="&quot;Helvetica Neue&quot;, Helvetica, Arial, sans-serif"/>
        <color rgb="FF1155CC"/>
        <sz val="11.0"/>
        <u/>
      </rPr>
      <t>Sudoku (World) (NESWORLD Edition) (Aftermarket) (Unl).zip</t>
    </r>
  </si>
  <si>
    <r>
      <rPr>
        <rFont val="&quot;Helvetica Neue&quot;, Helvetica, Arial, sans-serif"/>
        <color rgb="FF1155CC"/>
        <sz val="11.0"/>
        <u/>
      </rPr>
      <t>Sudoku 23 (World) (2023-03-12) (Aftermarket) (Unl).zip</t>
    </r>
  </si>
  <si>
    <r>
      <rPr>
        <rFont val="&quot;Helvetica Neue&quot;, Helvetica, Arial, sans-serif"/>
        <color rgb="FF1155CC"/>
        <sz val="11.0"/>
        <u/>
      </rPr>
      <t>Sudoku 23 (World) (2023-03-13) (Aftermarket) (Unl).zip</t>
    </r>
  </si>
  <si>
    <r>
      <rPr>
        <rFont val="&quot;Helvetica Neue&quot;, Helvetica, Arial, sans-serif"/>
        <color rgb="FF1155CC"/>
        <sz val="11.0"/>
        <u/>
      </rPr>
      <t>Sudoku 23 (World) (2023-06-03) (Aftermarket) (Unl).zip</t>
    </r>
  </si>
  <si>
    <r>
      <rPr>
        <rFont val="&quot;Helvetica Neue&quot;, Helvetica, Arial, sans-serif"/>
        <color rgb="FF1155CC"/>
        <sz val="11.0"/>
        <u/>
      </rPr>
      <t>Sudoku 2007 (USA) (Aftermarket) (Unl).zip</t>
    </r>
  </si>
  <si>
    <r>
      <rPr>
        <rFont val="&quot;Helvetica Neue&quot;, Helvetica, Arial, sans-serif"/>
        <color rgb="FF1155CC"/>
        <sz val="11.0"/>
        <u/>
      </rPr>
      <t>Sudoku 2007 (USA) (RetroZone) (Aftermarket) (Unl).zip</t>
    </r>
  </si>
  <si>
    <r>
      <rPr>
        <rFont val="&quot;Helvetica Neue&quot;, Helvetica, Arial, sans-serif"/>
        <color rgb="FF1155CC"/>
        <sz val="11.0"/>
        <u/>
      </rPr>
      <t>Sugoro Quest - Dice no Senshitachi (Asia) (Pirate).zip</t>
    </r>
  </si>
  <si>
    <r>
      <rPr>
        <rFont val="&quot;Helvetica Neue&quot;, Helvetica, Arial, sans-serif"/>
        <color rgb="FF1155CC"/>
        <sz val="11.0"/>
        <u/>
      </rPr>
      <t>Sugoro Quest - Dice no Senshitachi (Japan) (Virtual Console).zip</t>
    </r>
  </si>
  <si>
    <r>
      <rPr>
        <rFont val="&quot;Helvetica Neue&quot;, Helvetica, Arial, sans-serif"/>
        <color rgb="FF1155CC"/>
        <sz val="11.0"/>
        <u/>
      </rPr>
      <t>Sugoro Quest - Dice no Senshitachi (Japan).zip</t>
    </r>
  </si>
  <si>
    <r>
      <rPr>
        <rFont val="&quot;Helvetica Neue&quot;, Helvetica, Arial, sans-serif"/>
        <color rgb="FF1155CC"/>
        <sz val="11.0"/>
        <u/>
      </rPr>
      <t>Suikoden - Tenmei no Chikai (Japan).zip</t>
    </r>
  </si>
  <si>
    <r>
      <rPr>
        <rFont val="&quot;Helvetica Neue&quot;, Helvetica, Arial, sans-serif"/>
        <color rgb="FF1155CC"/>
        <sz val="11.0"/>
        <u/>
      </rPr>
      <t>Suitang Yanyi (China) (980185) (Unl).zip</t>
    </r>
  </si>
  <si>
    <r>
      <rPr>
        <rFont val="&quot;Helvetica Neue&quot;, Helvetica, Arial, sans-serif"/>
        <color rgb="FF1155CC"/>
        <sz val="11.0"/>
        <u/>
      </rPr>
      <t>Suitang Yanyi (China) (970100587) (Unl).zip</t>
    </r>
  </si>
  <si>
    <r>
      <rPr>
        <rFont val="&quot;Helvetica Neue&quot;, Helvetica, Arial, sans-serif"/>
        <color rgb="FF1155CC"/>
        <sz val="11.0"/>
        <u/>
      </rPr>
      <t>Suitang Yingxiong (China) (Aftermarket) (Unl).zip</t>
    </r>
  </si>
  <si>
    <r>
      <rPr>
        <rFont val="&quot;Helvetica Neue&quot;, Helvetica, Arial, sans-serif"/>
        <color rgb="FF1155CC"/>
        <sz val="11.0"/>
        <u/>
      </rPr>
      <t>Sukeban Deka III (Japan).zip</t>
    </r>
  </si>
  <si>
    <r>
      <rPr>
        <rFont val="&quot;Helvetica Neue&quot;, Helvetica, Arial, sans-serif"/>
        <color rgb="FF1155CC"/>
        <sz val="11.0"/>
        <u/>
      </rPr>
      <t>Summer Carnival '92 - Recca (Japan) (En).zip</t>
    </r>
  </si>
  <si>
    <r>
      <rPr>
        <rFont val="&quot;Helvetica Neue&quot;, Helvetica, Arial, sans-serif"/>
        <color rgb="FF1155CC"/>
        <sz val="11.0"/>
        <u/>
      </rPr>
      <t>Summer Games Done Quick 2019 Event Schedule (World) (Aftermarket) (Unl).zip</t>
    </r>
  </si>
  <si>
    <r>
      <rPr>
        <rFont val="&quot;Helvetica Neue&quot;, Helvetica, Arial, sans-serif"/>
        <color rgb="FF1155CC"/>
        <sz val="11.0"/>
        <u/>
      </rPr>
      <t>Summer Island Battle Tactics (World) (Demo) (2023-08-23) (Aftermarket) (Unl).zip</t>
    </r>
  </si>
  <si>
    <r>
      <rPr>
        <rFont val="&quot;Helvetica Neue&quot;, Helvetica, Arial, sans-serif"/>
        <color rgb="FF1155CC"/>
        <sz val="11.0"/>
        <u/>
      </rPr>
      <t>Summer Island Battle Tactics (World) (Demo) (2023-10-22) (Aftermarket) (Unl).zip</t>
    </r>
  </si>
  <si>
    <r>
      <rPr>
        <rFont val="&quot;Helvetica Neue&quot;, Helvetica, Arial, sans-serif"/>
        <color rgb="FF1155CC"/>
        <sz val="11.0"/>
        <u/>
      </rPr>
      <t>Summer Island Battle Tactics (World) (v1.0) (Demo) (2023-12-24) (Aftermarket) (Unl).zip</t>
    </r>
  </si>
  <si>
    <r>
      <rPr>
        <rFont val="&quot;Helvetica Neue&quot;, Helvetica, Arial, sans-serif"/>
        <color rgb="FF1155CC"/>
        <sz val="11.0"/>
        <u/>
      </rPr>
      <t>Summer Island Battle Tactics (World) (v1.01) (Demo) (2023-12-27) (Aftermarket) (Unl).zip</t>
    </r>
  </si>
  <si>
    <r>
      <rPr>
        <rFont val="&quot;Helvetica Neue&quot;, Helvetica, Arial, sans-serif"/>
        <color rgb="FF1155CC"/>
        <sz val="11.0"/>
        <u/>
      </rPr>
      <t>Summer Island Battle Tactics (World) (v1.02) (Demo) (2023-12-29T0145) (Aftermarket) (Unl).zip</t>
    </r>
  </si>
  <si>
    <r>
      <rPr>
        <rFont val="&quot;Helvetica Neue&quot;, Helvetica, Arial, sans-serif"/>
        <color rgb="FF1155CC"/>
        <sz val="11.0"/>
        <u/>
      </rPr>
      <t>Summer Island Battle Tactics (World) (v1.02) (Demo) (2023-12-29T0914) (Aftermarket) (Unl).zip</t>
    </r>
  </si>
  <si>
    <r>
      <rPr>
        <rFont val="&quot;Helvetica Neue&quot;, Helvetica, Arial, sans-serif"/>
        <color rgb="FF1155CC"/>
        <sz val="11.0"/>
        <u/>
      </rPr>
      <t>Summer Island Battle Tactics (World) (v1.02) (Demo) (2023-12-29T1606) (Aftermarket) (Unl).zip</t>
    </r>
  </si>
  <si>
    <r>
      <rPr>
        <rFont val="&quot;Helvetica Neue&quot;, Helvetica, Arial, sans-serif"/>
        <color rgb="FF1155CC"/>
        <sz val="11.0"/>
        <u/>
      </rPr>
      <t>Summer Island Battle Tactics (World) (v1.03) (Demo) (2023-12-30T1424) (Aftermarket) (Unl).zip</t>
    </r>
  </si>
  <si>
    <r>
      <rPr>
        <rFont val="&quot;Helvetica Neue&quot;, Helvetica, Arial, sans-serif"/>
        <color rgb="FF1155CC"/>
        <sz val="11.0"/>
        <u/>
      </rPr>
      <t>Summer Island Battle Tactics (World) (v1.03) (Demo) (2023-12-30T1437) (Aftermarket) (Unl).zip</t>
    </r>
  </si>
  <si>
    <r>
      <rPr>
        <rFont val="&quot;Helvetica Neue&quot;, Helvetica, Arial, sans-serif"/>
        <color rgb="FF1155CC"/>
        <sz val="11.0"/>
        <u/>
      </rPr>
      <t>Summer Island Battle Tactics (World) (v1.04) (Demo) (2024-01-05) (Aftermarket) (Unl).zip</t>
    </r>
  </si>
  <si>
    <r>
      <rPr>
        <rFont val="&quot;Helvetica Neue&quot;, Helvetica, Arial, sans-serif"/>
        <color rgb="FF1155CC"/>
        <sz val="11.0"/>
        <u/>
      </rPr>
      <t>Summer Island Battle Tactics (World) (v1.05) (Demo) (2024-01-09) (Aftermarket) (Unl).zip</t>
    </r>
  </si>
  <si>
    <r>
      <rPr>
        <rFont val="&quot;Helvetica Neue&quot;, Helvetica, Arial, sans-serif"/>
        <color rgb="FF1155CC"/>
        <sz val="11.0"/>
        <u/>
      </rPr>
      <t>Summer Island Battle Tactics (World) (v1.06) (Demo) (2024-01-18) (Aftermarket) (Unl).zip</t>
    </r>
  </si>
  <si>
    <r>
      <rPr>
        <rFont val="&quot;Helvetica Neue&quot;, Helvetica, Arial, sans-serif"/>
        <color rgb="FF1155CC"/>
        <sz val="11.0"/>
        <u/>
      </rPr>
      <t>Sun Xiaomao Qihuan Dao - Kiddy Sun in Fantasia (Asia).zip</t>
    </r>
  </si>
  <si>
    <r>
      <rPr>
        <rFont val="&quot;Helvetica Neue&quot;, Helvetica, Arial, sans-serif"/>
        <color rgb="FF1155CC"/>
        <sz val="11.0"/>
        <u/>
      </rPr>
      <t>Sunday Funday - The Ride (USA) (Unl).zip</t>
    </r>
  </si>
  <si>
    <r>
      <rPr>
        <rFont val="&quot;Helvetica Neue&quot;, Helvetica, Arial, sans-serif"/>
        <color rgb="FF1155CC"/>
        <sz val="11.0"/>
        <u/>
      </rPr>
      <t>Sunman (Europe) (Proto).zip</t>
    </r>
  </si>
  <si>
    <r>
      <rPr>
        <rFont val="&quot;Helvetica Neue&quot;, Helvetica, Arial, sans-serif"/>
        <color rgb="FF1155CC"/>
        <sz val="11.0"/>
        <u/>
      </rPr>
      <t>Sunset Land (World) (Demo) (2022-09-21) (Aftermarket) (Unl).zip</t>
    </r>
  </si>
  <si>
    <r>
      <rPr>
        <rFont val="&quot;Helvetica Neue&quot;, Helvetica, Arial, sans-serif"/>
        <color rgb="FF1155CC"/>
        <sz val="11.0"/>
        <u/>
      </rPr>
      <t>Sunset Land (World) (Demo) (2023-03-18) (Aftermarket) (Unl).zip</t>
    </r>
  </si>
  <si>
    <r>
      <rPr>
        <rFont val="&quot;Helvetica Neue&quot;, Helvetica, Arial, sans-serif"/>
        <color rgb="FF1155CC"/>
        <sz val="11.0"/>
        <u/>
      </rPr>
      <t>Sunset Land (World) (Demo) (2023-04-25) (Aftermarket) (Unl).zip</t>
    </r>
  </si>
  <si>
    <r>
      <rPr>
        <rFont val="&quot;Helvetica Neue&quot;, Helvetica, Arial, sans-serif"/>
        <color rgb="FF1155CC"/>
        <sz val="11.0"/>
        <u/>
      </rPr>
      <t>Sunset Land (World) (Demo) (2023-05-20) (Aftermarket) (Unl).zip</t>
    </r>
  </si>
  <si>
    <r>
      <rPr>
        <rFont val="&quot;Helvetica Neue&quot;, Helvetica, Arial, sans-serif"/>
        <color rgb="FF1155CC"/>
        <sz val="11.0"/>
        <u/>
      </rPr>
      <t>Sunset Land (World) (Demo) (2023-06-23) (Aftermarket) (Unl).zip</t>
    </r>
  </si>
  <si>
    <r>
      <rPr>
        <rFont val="&quot;Helvetica Neue&quot;, Helvetica, Arial, sans-serif"/>
        <color rgb="FF1155CC"/>
        <sz val="11.0"/>
        <u/>
      </rPr>
      <t>Sunset Land (World) (Demo) (2023-08-05) (Aftermarket) (Unl).zip</t>
    </r>
  </si>
  <si>
    <r>
      <rPr>
        <rFont val="&quot;Helvetica Neue&quot;, Helvetica, Arial, sans-serif"/>
        <color rgb="FF1155CC"/>
        <sz val="11.0"/>
        <u/>
      </rPr>
      <t>Sunset Land (World) (Demo) (2024-02-24) (Aftermarket) (Unl).zip</t>
    </r>
  </si>
  <si>
    <r>
      <rPr>
        <rFont val="&quot;Helvetica Neue&quot;, Helvetica, Arial, sans-serif"/>
        <color rgb="FF1155CC"/>
        <sz val="11.0"/>
        <u/>
      </rPr>
      <t>Sunset World (World) (Demo) (2022-08-07) (Aftermarket) (Unl).zip</t>
    </r>
  </si>
  <si>
    <r>
      <rPr>
        <rFont val="&quot;Helvetica Neue&quot;, Helvetica, Arial, sans-serif"/>
        <color rgb="FF1155CC"/>
        <sz val="11.0"/>
        <u/>
      </rPr>
      <t>Super 2-in-1 - Soccer Game + Crazy Dance (Asia) (En) (Aftermarket) (Unl).zip</t>
    </r>
  </si>
  <si>
    <r>
      <rPr>
        <rFont val="&quot;Helvetica Neue&quot;, Helvetica, Arial, sans-serif"/>
        <color rgb="FF1155CC"/>
        <sz val="11.0"/>
        <u/>
      </rPr>
      <t>Super 4-in-1 (Asia) (En,Ja) (K4033) (Pirate).zip</t>
    </r>
  </si>
  <si>
    <r>
      <rPr>
        <rFont val="&quot;Helvetica Neue&quot;, Helvetica, Arial, sans-serif"/>
        <color rgb="FF1155CC"/>
        <sz val="11.0"/>
        <u/>
      </rPr>
      <t>Super 4-in-1 (Asia) (Ja) (K4022) (Pirate).zip</t>
    </r>
  </si>
  <si>
    <r>
      <rPr>
        <rFont val="&quot;Helvetica Neue&quot;, Helvetica, Arial, sans-serif"/>
        <color rgb="FF1155CC"/>
        <sz val="11.0"/>
        <u/>
      </rPr>
      <t>Super 4-in-1 - Fantasy Gun (Asia) (En) (Unl).zip</t>
    </r>
  </si>
  <si>
    <r>
      <rPr>
        <rFont val="&quot;Helvetica Neue&quot;, Helvetica, Arial, sans-serif"/>
        <color rgb="FF1155CC"/>
        <sz val="11.0"/>
        <u/>
      </rPr>
      <t>Super 6-in-1 (Asia) (En) (JF-002) (Aftermarket) (Pirate).zip</t>
    </r>
  </si>
  <si>
    <r>
      <rPr>
        <rFont val="&quot;Helvetica Neue&quot;, Helvetica, Arial, sans-serif"/>
        <color rgb="FF1155CC"/>
        <sz val="11.0"/>
        <u/>
      </rPr>
      <t>Super 7-in-1 (Asia) (En,Ja) (PL-0002) (Aftermarket) (Pirate).zip</t>
    </r>
  </si>
  <si>
    <r>
      <rPr>
        <rFont val="&quot;Helvetica Neue&quot;, Helvetica, Arial, sans-serif"/>
        <color rgb="FF1155CC"/>
        <sz val="11.0"/>
        <u/>
      </rPr>
      <t>Super 9-in-1 (Asia) (XB-F808) (Aftermarket) (Pirate).zip</t>
    </r>
  </si>
  <si>
    <r>
      <rPr>
        <rFont val="&quot;Helvetica Neue&quot;, Helvetica, Arial, sans-serif"/>
        <color rgb="FF1155CC"/>
        <sz val="11.0"/>
        <u/>
      </rPr>
      <t>Super 22-in-1 (Asia) (En) (Pirate).zip</t>
    </r>
  </si>
  <si>
    <r>
      <rPr>
        <rFont val="&quot;Helvetica Neue&quot;, Helvetica, Arial, sans-serif"/>
        <color rgb="FF1155CC"/>
        <sz val="11.0"/>
        <u/>
      </rPr>
      <t>Super 36-in-1 (Asia) (En,Ja) (WS-0362) (Pirate).zip</t>
    </r>
  </si>
  <si>
    <r>
      <rPr>
        <rFont val="&quot;Helvetica Neue&quot;, Helvetica, Arial, sans-serif"/>
        <color rgb="FF1155CC"/>
        <sz val="11.0"/>
        <u/>
      </rPr>
      <t>Super 42-in-1 (Asia) (En) (Pirate).zip</t>
    </r>
  </si>
  <si>
    <r>
      <rPr>
        <rFont val="&quot;Helvetica Neue&quot;, Helvetica, Arial, sans-serif"/>
        <color rgb="FF1155CC"/>
        <sz val="11.0"/>
        <u/>
      </rPr>
      <t>Super 50-in-1 (Asia) (En) (VT5114,NT2041) (Pirate).zip</t>
    </r>
  </si>
  <si>
    <r>
      <rPr>
        <rFont val="&quot;Helvetica Neue&quot;, Helvetica, Arial, sans-serif"/>
        <color rgb="FF1155CC"/>
        <sz val="11.0"/>
        <u/>
      </rPr>
      <t>Super 77-in-1 (Asia) (En) (WQ5412) (Pirate).zip</t>
    </r>
  </si>
  <si>
    <r>
      <rPr>
        <rFont val="&quot;Helvetica Neue&quot;, Helvetica, Arial, sans-serif"/>
        <color rgb="FF1155CC"/>
        <sz val="11.0"/>
        <u/>
      </rPr>
      <t>Super 98 - 51-in-1 (Asia) (En,Ja) (VT365,NT2057) (Pirate).zip</t>
    </r>
  </si>
  <si>
    <r>
      <rPr>
        <rFont val="&quot;Helvetica Neue&quot;, Helvetica, Arial, sans-serif"/>
        <color rgb="FF1155CC"/>
        <sz val="11.0"/>
        <u/>
      </rPr>
      <t>Super 190-in-1 (Asia) (En) (Pirate).zip</t>
    </r>
  </si>
  <si>
    <r>
      <rPr>
        <rFont val="&quot;Helvetica Neue&quot;, Helvetica, Arial, sans-serif"/>
        <color rgb="FF1155CC"/>
        <sz val="11.0"/>
        <u/>
      </rPr>
      <t>Super 8500-85MG (Asia) (En) (Pirate).zip</t>
    </r>
  </si>
  <si>
    <r>
      <rPr>
        <rFont val="&quot;Helvetica Neue&quot;, Helvetica, Arial, sans-serif"/>
        <color rgb="FF1155CC"/>
        <sz val="11.0"/>
        <u/>
      </rPr>
      <t>Super 9999 in 1 (World) (Aftermarket) (Unl).zip</t>
    </r>
  </si>
  <si>
    <r>
      <rPr>
        <rFont val="&quot;Helvetica Neue&quot;, Helvetica, Arial, sans-serif"/>
        <color rgb="FF1155CC"/>
        <sz val="11.0"/>
        <u/>
      </rPr>
      <t>Super 1000000-in-1 (Asia) (En) (Pirate).zip</t>
    </r>
  </si>
  <si>
    <r>
      <rPr>
        <rFont val="&quot;Helvetica Neue&quot;, Helvetica, Arial, sans-serif"/>
        <color rgb="FF1155CC"/>
        <sz val="11.0"/>
        <u/>
      </rPr>
      <t>Super 9999999-in-1 (Asia) (En) (Pirate).zip</t>
    </r>
  </si>
  <si>
    <r>
      <rPr>
        <rFont val="&quot;Helvetica Neue&quot;, Helvetica, Arial, sans-serif"/>
        <color rgb="FF1155CC"/>
        <sz val="11.0"/>
        <u/>
      </rPr>
      <t>Super Adventure Quests (Europe) (Unl).zip</t>
    </r>
  </si>
  <si>
    <r>
      <rPr>
        <rFont val="&quot;Helvetica Neue&quot;, Helvetica, Arial, sans-serif"/>
        <color rgb="FF1155CC"/>
        <sz val="11.0"/>
        <u/>
      </rPr>
      <t>Super Aladdin (Asia) (En) (Pirate).zip</t>
    </r>
  </si>
  <si>
    <r>
      <rPr>
        <rFont val="&quot;Helvetica Neue&quot;, Helvetica, Arial, sans-serif"/>
        <color rgb="FF1155CC"/>
        <sz val="11.0"/>
        <u/>
      </rPr>
      <t>Super Aladdin - The Return of Jafar (Asia) (Ja) (Pirate).zip</t>
    </r>
  </si>
  <si>
    <r>
      <rPr>
        <rFont val="&quot;Helvetica Neue&quot;, Helvetica, Arial, sans-serif"/>
        <color rgb="FF1155CC"/>
        <sz val="11.0"/>
        <u/>
      </rPr>
      <t>Super Arabian (Japan).zip</t>
    </r>
  </si>
  <si>
    <r>
      <rPr>
        <rFont val="&quot;Helvetica Neue&quot;, Helvetica, Arial, sans-serif"/>
        <color rgb="FF1155CC"/>
        <sz val="11.0"/>
        <u/>
      </rPr>
      <t>Super Bat Puncher (World) (En) (Demo) (Aftermarket) (Unl).zip</t>
    </r>
  </si>
  <si>
    <r>
      <rPr>
        <rFont val="&quot;Helvetica Neue&quot;, Helvetica, Arial, sans-serif"/>
        <color rgb="FF1155CC"/>
        <sz val="11.0"/>
        <u/>
      </rPr>
      <t>Super Bat Puncher (World) (Fr) (Demo) (Aftermarket) (Unl).zip</t>
    </r>
  </si>
  <si>
    <r>
      <rPr>
        <rFont val="&quot;Helvetica Neue&quot;, Helvetica, Arial, sans-serif"/>
        <color rgb="FF1155CC"/>
        <sz val="11.0"/>
        <u/>
      </rPr>
      <t>Super Beta Bros. 3 (World) (Demo) (Aftermarket) (Unl).zip</t>
    </r>
  </si>
  <si>
    <r>
      <rPr>
        <rFont val="&quot;Helvetica Neue&quot;, Helvetica, Arial, sans-serif"/>
        <color rgb="FF1155CC"/>
        <sz val="11.0"/>
        <u/>
      </rPr>
      <t>Super Black Onyx (Japan).zip</t>
    </r>
  </si>
  <si>
    <r>
      <rPr>
        <rFont val="&quot;Helvetica Neue&quot;, Helvetica, Arial, sans-serif"/>
        <color rgb="FF1155CC"/>
        <sz val="11.0"/>
        <u/>
      </rPr>
      <t>Super Blaster VII - Turbo 28 (Asia) (En) (Pirate).zip</t>
    </r>
  </si>
  <si>
    <r>
      <rPr>
        <rFont val="&quot;Helvetica Neue&quot;, Helvetica, Arial, sans-serif"/>
        <color rgb="FF1155CC"/>
        <sz val="11.0"/>
        <u/>
      </rPr>
      <t>Super Boogerman (Asia) (En) (Pirate).zip</t>
    </r>
  </si>
  <si>
    <r>
      <rPr>
        <rFont val="&quot;Helvetica Neue&quot;, Helvetica, Arial, sans-serif"/>
        <color rgb="FF1155CC"/>
        <sz val="11.0"/>
        <u/>
      </rPr>
      <t>Super Bros. 2 (Asia) (En) (Pirate).zip</t>
    </r>
  </si>
  <si>
    <r>
      <rPr>
        <rFont val="&quot;Helvetica Neue&quot;, Helvetica, Arial, sans-serif"/>
        <color rgb="FF1155CC"/>
        <sz val="11.0"/>
        <u/>
      </rPr>
      <t>Super Bros. 5 (Asia) (En) (Pirate).zip</t>
    </r>
  </si>
  <si>
    <r>
      <rPr>
        <rFont val="&quot;Helvetica Neue&quot;, Helvetica, Arial, sans-serif"/>
        <color rgb="FF1155CC"/>
        <sz val="11.0"/>
        <u/>
      </rPr>
      <t>Super Bros. 6 (Asia) (En) (Pirate).zip</t>
    </r>
  </si>
  <si>
    <r>
      <rPr>
        <rFont val="&quot;Helvetica Neue&quot;, Helvetica, Arial, sans-serif"/>
        <color rgb="FF1155CC"/>
        <sz val="11.0"/>
        <u/>
      </rPr>
      <t>Super Bros. 8 (Asia) (Ja) (v1.0) (Pirate).zip</t>
    </r>
  </si>
  <si>
    <r>
      <rPr>
        <rFont val="&quot;Helvetica Neue&quot;, Helvetica, Arial, sans-serif"/>
        <color rgb="FF1155CC"/>
        <sz val="11.0"/>
        <u/>
      </rPr>
      <t>Super Bros. 8 (Asia) (Ja) (v1.1) (Pirate).zip</t>
    </r>
  </si>
  <si>
    <r>
      <rPr>
        <rFont val="&quot;Helvetica Neue&quot;, Helvetica, Arial, sans-serif"/>
        <color rgb="FF1155CC"/>
        <sz val="11.0"/>
        <u/>
      </rPr>
      <t>Super Bros. 9 (Asia) (En) (Pirate).zip</t>
    </r>
  </si>
  <si>
    <r>
      <rPr>
        <rFont val="&quot;Helvetica Neue&quot;, Helvetica, Arial, sans-serif"/>
        <color rgb="FF1155CC"/>
        <sz val="11.0"/>
        <u/>
      </rPr>
      <t>Super Bros. 10 - Kung Fu Mari (Asia) (En) (Pirate).zip</t>
    </r>
  </si>
  <si>
    <r>
      <rPr>
        <rFont val="&quot;Helvetica Neue&quot;, Helvetica, Arial, sans-serif"/>
        <color rgb="FF1155CC"/>
        <sz val="11.0"/>
        <u/>
      </rPr>
      <t>Super Bros. 11 - Mario Adventures (Asia) (En) (Pirate).zip</t>
    </r>
  </si>
  <si>
    <r>
      <rPr>
        <rFont val="&quot;Helvetica Neue&quot;, Helvetica, Arial, sans-serif"/>
        <color rgb="FF1155CC"/>
        <sz val="11.0"/>
        <u/>
      </rPr>
      <t>Super Brother Mario 13 (Asia) (Ja) (Pirate).zip</t>
    </r>
  </si>
  <si>
    <r>
      <rPr>
        <rFont val="&quot;Helvetica Neue&quot;, Helvetica, Arial, sans-serif"/>
        <color rgb="FF1155CC"/>
        <sz val="11.0"/>
        <u/>
      </rPr>
      <t>Super C (USA).zip</t>
    </r>
  </si>
  <si>
    <r>
      <rPr>
        <rFont val="&quot;Helvetica Neue&quot;, Helvetica, Arial, sans-serif"/>
        <color rgb="FF1155CC"/>
        <sz val="11.0"/>
        <u/>
      </rPr>
      <t>Super C (World) (Contra Anniversary Collection).zip</t>
    </r>
  </si>
  <si>
    <r>
      <rPr>
        <rFont val="&quot;Helvetica Neue&quot;, Helvetica, Arial, sans-serif"/>
        <color rgb="FF1155CC"/>
        <sz val="11.0"/>
        <u/>
      </rPr>
      <t>Super C (World) (Konami Collector's Series) (Unl).zip</t>
    </r>
  </si>
  <si>
    <r>
      <rPr>
        <rFont val="&quot;Helvetica Neue&quot;, Helvetica, Arial, sans-serif"/>
        <color rgb="FF1155CC"/>
        <sz val="11.0"/>
        <u/>
      </rPr>
      <t>Super Car (Asia) (Unl).zip</t>
    </r>
  </si>
  <si>
    <r>
      <rPr>
        <rFont val="&quot;Helvetica Neue&quot;, Helvetica, Arial, sans-serif"/>
        <color rgb="FF1155CC"/>
        <sz val="11.0"/>
        <u/>
      </rPr>
      <t>Super Cars (USA).zip</t>
    </r>
  </si>
  <si>
    <r>
      <rPr>
        <rFont val="&quot;Helvetica Neue&quot;, Helvetica, Arial, sans-serif"/>
        <color rgb="FF1155CC"/>
        <sz val="11.0"/>
        <u/>
      </rPr>
      <t>Super Cartridge Ver 1 - 4 in 1 (Asia) (Unl).zip</t>
    </r>
  </si>
  <si>
    <r>
      <rPr>
        <rFont val="&quot;Helvetica Neue&quot;, Helvetica, Arial, sans-serif"/>
        <color rgb="FF1155CC"/>
        <sz val="11.0"/>
        <u/>
      </rPr>
      <t>Super Cartridge Ver 2 - 10 in 1 (Asia) (Unl).zip</t>
    </r>
  </si>
  <si>
    <r>
      <rPr>
        <rFont val="&quot;Helvetica Neue&quot;, Helvetica, Arial, sans-serif"/>
        <color rgb="FF1155CC"/>
        <sz val="11.0"/>
        <u/>
      </rPr>
      <t>Super Cartridge Ver 3 - 8 in 1 (Asia) (Unl).zip</t>
    </r>
  </si>
  <si>
    <r>
      <rPr>
        <rFont val="&quot;Helvetica Neue&quot;, Helvetica, Arial, sans-serif"/>
        <color rgb="FF1155CC"/>
        <sz val="11.0"/>
        <u/>
      </rPr>
      <t>Super Cartridge Ver 4 - 6 in 1 (Asia) (Unl).zip</t>
    </r>
  </si>
  <si>
    <r>
      <rPr>
        <rFont val="&quot;Helvetica Neue&quot;, Helvetica, Arial, sans-serif"/>
        <color rgb="FF1155CC"/>
        <sz val="11.0"/>
        <u/>
      </rPr>
      <t>Super Cartridge Ver 5 - 7 in 1 (Asia) (Unl).zip</t>
    </r>
  </si>
  <si>
    <r>
      <rPr>
        <rFont val="&quot;Helvetica Neue&quot;, Helvetica, Arial, sans-serif"/>
        <color rgb="FF1155CC"/>
        <sz val="11.0"/>
        <u/>
      </rPr>
      <t>Super Cartridge Ver 6 - 6 in 1 (Asia) (En) (Unl).zip</t>
    </r>
  </si>
  <si>
    <r>
      <rPr>
        <rFont val="&quot;Helvetica Neue&quot;, Helvetica, Arial, sans-serif"/>
        <color rgb="FF1155CC"/>
        <sz val="11.0"/>
        <u/>
      </rPr>
      <t>Super Cartridge Ver 7 - 4 in 1 (Asia) (En) (Unl).zip</t>
    </r>
  </si>
  <si>
    <r>
      <rPr>
        <rFont val="&quot;Helvetica Neue&quot;, Helvetica, Arial, sans-serif"/>
        <color rgb="FF1155CC"/>
        <sz val="11.0"/>
        <u/>
      </rPr>
      <t>Super Cartridge Ver 8 - 4 in 1 (Asia) (En) (Unl).zip</t>
    </r>
  </si>
  <si>
    <r>
      <rPr>
        <rFont val="&quot;Helvetica Neue&quot;, Helvetica, Arial, sans-serif"/>
        <color rgb="FF1155CC"/>
        <sz val="11.0"/>
        <u/>
      </rPr>
      <t>Super Cartridge Ver 9 - 3 in 1 (Asia) (En) (Unl).zip</t>
    </r>
  </si>
  <si>
    <r>
      <rPr>
        <rFont val="&quot;Helvetica Neue&quot;, Helvetica, Arial, sans-serif"/>
        <color rgb="FF1155CC"/>
        <sz val="11.0"/>
        <u/>
      </rPr>
      <t>Super Child Bros. 3 (World) (Aftermarket) (Unl).zip</t>
    </r>
  </si>
  <si>
    <r>
      <rPr>
        <rFont val="&quot;Helvetica Neue&quot;, Helvetica, Arial, sans-serif"/>
        <color rgb="FF1155CC"/>
        <sz val="11.0"/>
        <u/>
      </rPr>
      <t>Super Chinese (Japan).zip</t>
    </r>
  </si>
  <si>
    <r>
      <rPr>
        <rFont val="&quot;Helvetica Neue&quot;, Helvetica, Arial, sans-serif"/>
        <color rgb="FF1155CC"/>
        <sz val="11.0"/>
        <u/>
      </rPr>
      <t>Super Chinese 2 - Dragon Kid (Japan) (Virtual Console).zip</t>
    </r>
  </si>
  <si>
    <r>
      <rPr>
        <rFont val="&quot;Helvetica Neue&quot;, Helvetica, Arial, sans-serif"/>
        <color rgb="FF1155CC"/>
        <sz val="11.0"/>
        <u/>
      </rPr>
      <t>Super Chinese 2 - Dragon Kid (Japan).zip</t>
    </r>
  </si>
  <si>
    <r>
      <rPr>
        <rFont val="&quot;Helvetica Neue&quot;, Helvetica, Arial, sans-serif"/>
        <color rgb="FF1155CC"/>
        <sz val="11.0"/>
        <u/>
      </rPr>
      <t>Super Chinese 3 (Japan).zip</t>
    </r>
  </si>
  <si>
    <r>
      <rPr>
        <rFont val="&quot;Helvetica Neue&quot;, Helvetica, Arial, sans-serif"/>
        <color rgb="FF1155CC"/>
        <sz val="11.0"/>
        <u/>
      </rPr>
      <t>Super Choice 5-in-1 (Asia) (SPC011) (Pirate).zip</t>
    </r>
  </si>
  <si>
    <r>
      <rPr>
        <rFont val="&quot;Helvetica Neue&quot;, Helvetica, Arial, sans-serif"/>
        <color rgb="FF1155CC"/>
        <sz val="11.0"/>
        <u/>
      </rPr>
      <t>Super City Mayor (World) (Global Game Jam 2020) (Aftermarket) (Unl).zip</t>
    </r>
  </si>
  <si>
    <r>
      <rPr>
        <rFont val="&quot;Helvetica Neue&quot;, Helvetica, Arial, sans-serif"/>
        <color rgb="FF1155CC"/>
        <sz val="11.0"/>
        <u/>
      </rPr>
      <t>Super City Mayor (World) (NESDev 2019) (Aftermarket) (Unl).zip</t>
    </r>
  </si>
  <si>
    <r>
      <rPr>
        <rFont val="&quot;Helvetica Neue&quot;, Helvetica, Arial, sans-serif"/>
        <color rgb="FF1155CC"/>
        <sz val="11.0"/>
        <u/>
      </rPr>
      <t>Super City Tank (Asia) (En) (Infinite lives) (Unl).zip</t>
    </r>
  </si>
  <si>
    <r>
      <rPr>
        <rFont val="&quot;Helvetica Neue&quot;, Helvetica, Arial, sans-serif"/>
        <color rgb="FF1155CC"/>
        <sz val="11.0"/>
        <u/>
      </rPr>
      <t>Super City Tank (Asia) (En) (Unl).zip</t>
    </r>
  </si>
  <si>
    <r>
      <rPr>
        <rFont val="&quot;Helvetica Neue&quot;, Helvetica, Arial, sans-serif"/>
        <color rgb="FF1155CC"/>
        <sz val="11.0"/>
        <u/>
      </rPr>
      <t>Super Contra (Asia) (En) (Pirate).zip</t>
    </r>
  </si>
  <si>
    <r>
      <rPr>
        <rFont val="&quot;Helvetica Neue&quot;, Helvetica, Arial, sans-serif"/>
        <color rgb="FF1155CC"/>
        <sz val="11.0"/>
        <u/>
      </rPr>
      <t>Super Contra (Japan).zip</t>
    </r>
  </si>
  <si>
    <r>
      <rPr>
        <rFont val="&quot;Helvetica Neue&quot;, Helvetica, Arial, sans-serif"/>
        <color rgb="FF1155CC"/>
        <sz val="11.0"/>
        <u/>
      </rPr>
      <t>Super Contra 3-in-1 (Asia) (En) (Pirate).zip</t>
    </r>
  </si>
  <si>
    <r>
      <rPr>
        <rFont val="&quot;Helvetica Neue&quot;, Helvetica, Arial, sans-serif"/>
        <color rgb="FF1155CC"/>
        <sz val="11.0"/>
        <u/>
      </rPr>
      <t>Super Contra 5 (Asia) (En) (Pirate).zip</t>
    </r>
  </si>
  <si>
    <r>
      <rPr>
        <rFont val="&quot;Helvetica Neue&quot;, Helvetica, Arial, sans-serif"/>
        <color rgb="FF1155CC"/>
        <sz val="11.0"/>
        <u/>
      </rPr>
      <t>Super Contra 6 (Asia) (En) (Pirate).zip</t>
    </r>
  </si>
  <si>
    <r>
      <rPr>
        <rFont val="&quot;Helvetica Neue&quot;, Helvetica, Arial, sans-serif"/>
        <color rgb="FF1155CC"/>
        <sz val="11.0"/>
        <u/>
      </rPr>
      <t>Super Contra 8 (China) (En) (Pirate).zip</t>
    </r>
  </si>
  <si>
    <r>
      <rPr>
        <rFont val="&quot;Helvetica Neue&quot;, Helvetica, Arial, sans-serif"/>
        <color rgb="FF1155CC"/>
        <sz val="11.0"/>
        <u/>
      </rPr>
      <t>Super Contra DS (Asia) (En) (Pirate).zip</t>
    </r>
  </si>
  <si>
    <r>
      <rPr>
        <rFont val="&quot;Helvetica Neue&quot;, Helvetica, Arial, sans-serif"/>
        <color rgb="FF1155CC"/>
        <sz val="11.0"/>
        <u/>
      </rPr>
      <t>Super Contra II (Asia) (En) (Pirate) (Alt).zip</t>
    </r>
  </si>
  <si>
    <r>
      <rPr>
        <rFont val="&quot;Helvetica Neue&quot;, Helvetica, Arial, sans-serif"/>
        <color rgb="FF1155CC"/>
        <sz val="11.0"/>
        <u/>
      </rPr>
      <t>Super Contra II (Asia) (En) (Pirate).zip</t>
    </r>
  </si>
  <si>
    <r>
      <rPr>
        <rFont val="&quot;Helvetica Neue&quot;, Helvetica, Arial, sans-serif"/>
        <color rgb="FF1155CC"/>
        <sz val="11.0"/>
        <u/>
      </rPr>
      <t>Super Contra II (Russia) (Pirate).zip</t>
    </r>
  </si>
  <si>
    <r>
      <rPr>
        <rFont val="&quot;Helvetica Neue&quot;, Helvetica, Arial, sans-serif"/>
        <color rgb="FF1155CC"/>
        <sz val="11.0"/>
        <u/>
      </rPr>
      <t>Super Contra X (China) (Pirate).zip</t>
    </r>
  </si>
  <si>
    <r>
      <rPr>
        <rFont val="&quot;Helvetica Neue&quot;, Helvetica, Arial, sans-serif"/>
        <color rgb="FF1155CC"/>
        <sz val="11.0"/>
        <u/>
      </rPr>
      <t>Super Crusher Fighters (World) (Aftermarket) (Unl).zip</t>
    </r>
  </si>
  <si>
    <r>
      <rPr>
        <rFont val="&quot;Helvetica Neue&quot;, Helvetica, Arial, sans-serif"/>
        <color rgb="FF1155CC"/>
        <sz val="11.0"/>
        <u/>
      </rPr>
      <t>Super Dodge Ball (USA) (Virtual Console).zip</t>
    </r>
  </si>
  <si>
    <r>
      <rPr>
        <rFont val="&quot;Helvetica Neue&quot;, Helvetica, Arial, sans-serif"/>
        <color rgb="FF1155CC"/>
        <sz val="11.0"/>
        <u/>
      </rPr>
      <t>Super Dodge Ball (USA).zip</t>
    </r>
  </si>
  <si>
    <r>
      <rPr>
        <rFont val="&quot;Helvetica Neue&quot;, Helvetica, Arial, sans-serif"/>
        <color rgb="FF1155CC"/>
        <sz val="11.0"/>
        <u/>
      </rPr>
      <t>Super Donkey Kong (Asia) (En) (Pirate).zip</t>
    </r>
  </si>
  <si>
    <r>
      <rPr>
        <rFont val="&quot;Helvetica Neue&quot;, Helvetica, Arial, sans-serif"/>
        <color rgb="FF1155CC"/>
        <sz val="11.0"/>
        <u/>
      </rPr>
      <t>Super Donkey Kong - Xiang Jiao Chuan (China) (Unl).zip</t>
    </r>
  </si>
  <si>
    <r>
      <rPr>
        <rFont val="&quot;Helvetica Neue&quot;, Helvetica, Arial, sans-serif"/>
        <color rgb="FF1155CC"/>
        <sz val="11.0"/>
        <u/>
      </rPr>
      <t>Super Donkey Kong 2 (Asia) (En) (Pirate) (Alt).zip</t>
    </r>
  </si>
  <si>
    <r>
      <rPr>
        <rFont val="&quot;Helvetica Neue&quot;, Helvetica, Arial, sans-serif"/>
        <color rgb="FF1155CC"/>
        <sz val="11.0"/>
        <u/>
      </rPr>
      <t>Super Donkey Kong 2 (Asia) (En) (Pirate).zip</t>
    </r>
  </si>
  <si>
    <r>
      <rPr>
        <rFont val="&quot;Helvetica Neue&quot;, Helvetica, Arial, sans-serif"/>
        <color rgb="FF1155CC"/>
        <sz val="11.0"/>
        <u/>
      </rPr>
      <t>Super Dyna'mix Badminton (Japan).zip</t>
    </r>
  </si>
  <si>
    <r>
      <rPr>
        <rFont val="&quot;Helvetica Neue&quot;, Helvetica, Arial, sans-serif"/>
        <color rgb="FF1155CC"/>
        <sz val="11.0"/>
        <u/>
      </rPr>
      <t>Super Fighter (Asia) (En) (Pirate).zip</t>
    </r>
  </si>
  <si>
    <r>
      <rPr>
        <rFont val="&quot;Helvetica Neue&quot;, Helvetica, Arial, sans-serif"/>
        <color rgb="FF1155CC"/>
        <sz val="11.0"/>
        <u/>
      </rPr>
      <t>Super Fighter II' (Asia) (En) (Pirate).zip</t>
    </r>
  </si>
  <si>
    <r>
      <rPr>
        <rFont val="&quot;Helvetica Neue&quot;, Helvetica, Arial, sans-serif"/>
        <color rgb="FF1155CC"/>
        <sz val="11.0"/>
        <u/>
      </rPr>
      <t>Super Fighter III (Asia) (En) (SuperVision) (Pirate).zip</t>
    </r>
  </si>
  <si>
    <r>
      <rPr>
        <rFont val="&quot;Helvetica Neue&quot;, Helvetica, Arial, sans-serif"/>
        <color rgb="FF1155CC"/>
        <sz val="11.0"/>
        <u/>
      </rPr>
      <t>Super Fighter III (Asia) (En) (Unknown) (FC-28 5027) (Pirate).zip</t>
    </r>
  </si>
  <si>
    <r>
      <rPr>
        <rFont val="&quot;Helvetica Neue&quot;, Helvetica, Arial, sans-serif"/>
        <color rgb="FF1155CC"/>
        <sz val="11.0"/>
        <u/>
      </rPr>
      <t>Super Fighter III (Asia) (En) (Unknown) (Pirate).zip</t>
    </r>
  </si>
  <si>
    <r>
      <rPr>
        <rFont val="&quot;Helvetica Neue&quot;, Helvetica, Arial, sans-serif"/>
        <color rgb="FF1155CC"/>
        <sz val="11.0"/>
        <u/>
      </rPr>
      <t>Super Fighters (Asia) (En) (Pirate).zip</t>
    </r>
  </si>
  <si>
    <r>
      <rPr>
        <rFont val="&quot;Helvetica Neue&quot;, Helvetica, Arial, sans-serif"/>
        <color rgb="FF1155CC"/>
        <sz val="11.0"/>
        <u/>
      </rPr>
      <t>Super Game 4-in-1 (Asia) (En) (F-4001)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</si>
  <si>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(F-4002)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</si>
  <si>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(F-4003)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</si>
  <si>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(F-4004)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</si>
  <si>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(F-4005)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</si>
  <si>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(F-4006)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</si>
  <si>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(F-4007)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</si>
  <si>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(F-4008)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</si>
  <si>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(F-4009)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</si>
  <si>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(F-4010)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</si>
  <si>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(FK-8004) (Pirate).zip</t>
    </r>
  </si>
  <si>
    <r>
      <rPr>
        <rFont val="&quot;Helvetica Neue&quot;, Helvetica, Arial, sans-serif"/>
        <color rgb="FF1155CC"/>
        <sz val="11.0"/>
        <u/>
      </rPr>
      <t>Super Game 4-in-1 (Asia) (En) (FK-8006) (Pirate).zip</t>
    </r>
  </si>
  <si>
    <r>
      <rPr>
        <rFont val="&quot;Helvetica Neue&quot;, Helvetica, Arial, sans-serif"/>
        <color rgb="FF1155CC"/>
        <sz val="11.0"/>
        <u/>
      </rPr>
      <t>Super Game 4-in-1 (Asia) (En) (KG-410)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</si>
  <si>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(KG-448)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</si>
  <si>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(KG-449)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</si>
  <si>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(KG-450)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</si>
  <si>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(KG-457)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</si>
  <si>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(KG-458)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</si>
  <si>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(KG-459)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</si>
  <si>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(KG-460)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</si>
  <si>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(KG-461)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</si>
  <si>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(KG-462)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</si>
  <si>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(KG-481)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</si>
  <si>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(KG-483)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</si>
  <si>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(KG-495)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</si>
  <si>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(KG-496) (Aftermarket) (Pirate).zip</t>
    </r>
  </si>
  <si>
    <r>
      <rPr>
        <rFont val="&quot;Helvetica Neue&quot;, Helvetica, Arial, sans-serif"/>
        <color rgb="FF1155CC"/>
        <sz val="11.0"/>
        <u/>
      </rPr>
      <t>Super Game 4-in-1 (Asia) (En) (KG-497) (Aftermarket) (Pirate).zip</t>
    </r>
  </si>
  <si>
    <r>
      <rPr>
        <rFont val="&quot;Helvetica Neue&quot;, Helvetica, Arial, sans-serif"/>
        <color rgb="FF1155CC"/>
        <sz val="11.0"/>
        <u/>
      </rPr>
      <t>Super Game 4-in-1 (Hengge 18001) (China) (Aftermarket) (Pirate).zip</t>
    </r>
  </si>
  <si>
    <r>
      <rPr>
        <rFont val="&quot;Helvetica Neue&quot;, Helvetica, Arial, sans-serif"/>
        <color rgb="FF1155CC"/>
        <sz val="11.0"/>
        <u/>
      </rPr>
      <t>Super Game 4-in-1 (Hengge 18003) (China) (Aftermarket) (Pirate).zip</t>
    </r>
  </si>
  <si>
    <r>
      <rPr>
        <rFont val="&quot;Helvetica Neue&quot;, Helvetica, Arial, sans-serif"/>
        <color rgb="FF1155CC"/>
        <sz val="11.0"/>
        <u/>
      </rPr>
      <t>Super Game 4-in-1 (Hengge 18007) (China) (Aftermarket) (Pirate).zip</t>
    </r>
  </si>
  <si>
    <r>
      <rPr>
        <rFont val="&quot;Helvetica Neue&quot;, Helvetica, Arial, sans-serif"/>
        <color rgb="FF1155CC"/>
        <sz val="11.0"/>
        <u/>
      </rPr>
      <t>Super Game 4-in-1 (Hengge 18010) (China) (Aftermarket) (Unl).zip</t>
    </r>
  </si>
  <si>
    <r>
      <rPr>
        <rFont val="&quot;Helvetica Neue&quot;, Helvetica, Arial, sans-serif"/>
        <color rgb="FF1155CC"/>
        <sz val="11.0"/>
        <u/>
      </rPr>
      <t>Super Game 4-in-1 (Hengge 18016) (China) (Aftermarket) (Pirate).zip</t>
    </r>
  </si>
  <si>
    <r>
      <rPr>
        <rFont val="&quot;Helvetica Neue&quot;, Helvetica, Arial, sans-serif"/>
        <color rgb="FF1155CC"/>
        <sz val="11.0"/>
        <u/>
      </rPr>
      <t>Super Game 19-in-1 (Asia) (En,Ja) (Aftermarket) (Pirate).zip</t>
    </r>
  </si>
  <si>
    <r>
      <rPr>
        <rFont val="&quot;Helvetica Neue&quot;, Helvetica, Arial, sans-serif"/>
        <color rgb="FF1155CC"/>
        <sz val="11.0"/>
        <u/>
      </rPr>
      <t>Super Game 190-in-1 (Asia) (En) (Aftermarket) (Pirate).zip</t>
    </r>
  </si>
  <si>
    <r>
      <rPr>
        <rFont val="&quot;Helvetica Neue&quot;, Helvetica, Arial, sans-serif"/>
        <color rgb="FF1155CC"/>
        <sz val="11.0"/>
        <u/>
      </rPr>
      <t>Super Game 208-in-1 (World) (Aftermarket) (Pirate).zip</t>
    </r>
  </si>
  <si>
    <r>
      <rPr>
        <rFont val="&quot;Helvetica Neue&quot;, Helvetica, Arial, sans-serif"/>
        <color rgb="FF1155CC"/>
        <sz val="11.0"/>
        <u/>
      </rPr>
      <t>Super Game 340-in-1 (World) (Aftermarket) (Pirate).zip</t>
    </r>
  </si>
  <si>
    <r>
      <rPr>
        <rFont val="&quot;Helvetica Neue&quot;, Helvetica, Arial, sans-serif"/>
        <color rgb="FF1155CC"/>
        <sz val="11.0"/>
        <u/>
      </rPr>
      <t>Super Game 360-in-1 (World) (Aftermarket) (Pirate).zip</t>
    </r>
  </si>
  <si>
    <r>
      <rPr>
        <rFont val="&quot;Helvetica Neue&quot;, Helvetica, Arial, sans-serif"/>
        <color rgb="FF1155CC"/>
        <sz val="11.0"/>
        <u/>
      </rPr>
      <t>Super Game 402-in-1 (World) (Aftermarket) (Pirate).zip</t>
    </r>
  </si>
  <si>
    <r>
      <rPr>
        <rFont val="&quot;Helvetica Neue&quot;, Helvetica, Arial, sans-serif"/>
        <color rgb="FF1155CC"/>
        <sz val="11.0"/>
        <u/>
      </rPr>
      <t>Super Game Mario 30-in-1 Real Game (Asia) (En,Ja) (Aftermarket) (Pirate).zip</t>
    </r>
  </si>
  <si>
    <r>
      <rPr>
        <rFont val="&quot;Helvetica Neue&quot;, Helvetica, Arial, sans-serif"/>
        <color rgb="FF1155CC"/>
        <sz val="11.0"/>
        <u/>
      </rPr>
      <t>Super Games 8-in-1 - Castlevania VS Mega Man (World) (En,Pt-BR) (PL-0006) (Aftermarket) (Pirate).zip</t>
    </r>
  </si>
  <si>
    <r>
      <rPr>
        <rFont val="&quot;Helvetica Neue&quot;, Helvetica, Arial, sans-serif"/>
        <color rgb="FF1155CC"/>
        <sz val="11.0"/>
        <u/>
      </rPr>
      <t>Super Games 143-in-1 (World) (HMNK-143) (Aftermarket) (Pirate).zip</t>
    </r>
  </si>
  <si>
    <r>
      <rPr>
        <rFont val="&quot;Helvetica Neue&quot;, Helvetica, Arial, sans-serif"/>
        <color rgb="FF1155CC"/>
        <sz val="11.0"/>
        <u/>
      </rPr>
      <t>Super Games 143-in-1 (World) (Retroad) (Aftermarket) (Pirate).zip</t>
    </r>
  </si>
  <si>
    <r>
      <rPr>
        <rFont val="&quot;Helvetica Neue&quot;, Helvetica, Arial, sans-serif"/>
        <color rgb="FF1155CC"/>
        <sz val="11.0"/>
        <u/>
      </rPr>
      <t>Super Games 143-in-1 (World) (SuperUFO) (Aftermarket) (Pirate).zip</t>
    </r>
  </si>
  <si>
    <r>
      <rPr>
        <rFont val="&quot;Helvetica Neue&quot;, Helvetica, Arial, sans-serif"/>
        <color rgb="FF1155CC"/>
        <sz val="11.0"/>
        <u/>
      </rPr>
      <t>Super Games 360-in-1 (World) (Aftermarket) (Pirate).zip</t>
    </r>
  </si>
  <si>
    <r>
      <rPr>
        <rFont val="&quot;Helvetica Neue&quot;, Helvetica, Arial, sans-serif"/>
        <color rgb="FF1155CC"/>
        <sz val="11.0"/>
        <u/>
      </rPr>
      <t>Super Games 450-in-1 (Asia) (En) (Aftermarket) (Pirate).zip</t>
    </r>
  </si>
  <si>
    <r>
      <rPr>
        <rFont val="&quot;Helvetica Neue&quot;, Helvetica, Arial, sans-serif"/>
        <color rgb="FF1155CC"/>
        <sz val="11.0"/>
        <u/>
      </rPr>
      <t>Super Games 500-in-1 (World) (Aftermarket) (Pirate) (Alt).zip</t>
    </r>
  </si>
  <si>
    <r>
      <rPr>
        <rFont val="&quot;Helvetica Neue&quot;, Helvetica, Arial, sans-serif"/>
        <color rgb="FF1155CC"/>
        <sz val="11.0"/>
        <u/>
      </rPr>
      <t>Super Games 500-in-1 (World) (Aftermarket) (Pirate).zip</t>
    </r>
  </si>
  <si>
    <r>
      <rPr>
        <rFont val="&quot;Helvetica Neue&quot;, Helvetica, Arial, sans-serif"/>
        <color rgb="FF1155CC"/>
        <sz val="11.0"/>
        <u/>
      </rPr>
      <t>Super Glove Ball (USA).zip</t>
    </r>
  </si>
  <si>
    <r>
      <rPr>
        <rFont val="&quot;Helvetica Neue&quot;, Helvetica, Arial, sans-serif"/>
        <color rgb="FF1155CC"/>
        <sz val="11.0"/>
        <u/>
      </rPr>
      <t>Super Gun (USA) (Unl).zip</t>
    </r>
  </si>
  <si>
    <r>
      <rPr>
        <rFont val="&quot;Helvetica Neue&quot;, Helvetica, Arial, sans-serif"/>
        <color rgb="FF1155CC"/>
        <sz val="11.0"/>
        <u/>
      </rPr>
      <t>Super Gun Game 12-in-1 (Asia) (En,Ja) (AA1201) (Aftermarket) (Pirate).zip</t>
    </r>
  </si>
  <si>
    <r>
      <rPr>
        <rFont val="&quot;Helvetica Neue&quot;, Helvetica, Arial, sans-serif"/>
        <color rgb="FF1155CC"/>
        <sz val="11.0"/>
        <u/>
      </rPr>
      <t>Super Gun Game 1992 Puzzle Edition 36-in-1 (China) (Pirate).zip</t>
    </r>
  </si>
  <si>
    <r>
      <rPr>
        <rFont val="&quot;Helvetica Neue&quot;, Helvetica, Arial, sans-serif"/>
        <color rgb="FF1155CC"/>
        <sz val="11.0"/>
        <u/>
      </rPr>
      <t>Super Hang-On (China) (Pirate).zip</t>
    </r>
  </si>
  <si>
    <r>
      <rPr>
        <rFont val="&quot;Helvetica Neue&quot;, Helvetica, Arial, sans-serif"/>
        <color rgb="FF1155CC"/>
        <sz val="11.0"/>
        <u/>
      </rPr>
      <t>Super Hero (China) (En) (Unl).zip</t>
    </r>
  </si>
  <si>
    <r>
      <rPr>
        <rFont val="&quot;Helvetica Neue&quot;, Helvetica, Arial, sans-serif"/>
        <color rgb="FF1155CC"/>
        <sz val="11.0"/>
        <u/>
      </rPr>
      <t>Super Homebrew War (World) (BNROM) (Aftermarket) (Unl).zip</t>
    </r>
  </si>
  <si>
    <r>
      <rPr>
        <rFont val="&quot;Helvetica Neue&quot;, Helvetica, Arial, sans-serif"/>
        <color rgb="FF1155CC"/>
        <sz val="11.0"/>
        <u/>
      </rPr>
      <t>Super Homebrew War (World) (Beta) (2018-11-08) (Aftermarket) (Unl).zip</t>
    </r>
  </si>
  <si>
    <r>
      <rPr>
        <rFont val="&quot;Helvetica Neue&quot;, Helvetica, Arial, sans-serif"/>
        <color rgb="FF1155CC"/>
        <sz val="11.0"/>
        <u/>
      </rPr>
      <t>Super Homebrew War (World) (Beta) (2018-11-21) (Aftermarket) (Unl).zip</t>
    </r>
  </si>
  <si>
    <r>
      <rPr>
        <rFont val="&quot;Helvetica Neue&quot;, Helvetica, Arial, sans-serif"/>
        <color rgb="FF1155CC"/>
        <sz val="11.0"/>
        <u/>
      </rPr>
      <t>Super Homebrew War (World) (GTROM) (Aftermarket) (Unl).zip</t>
    </r>
  </si>
  <si>
    <r>
      <rPr>
        <rFont val="&quot;Helvetica Neue&quot;, Helvetica, Arial, sans-serif"/>
        <color rgb="FF1155CC"/>
        <sz val="11.0"/>
        <u/>
      </rPr>
      <t>Super Honza (World) (Aftermarket) (Unl).zip</t>
    </r>
  </si>
  <si>
    <r>
      <rPr>
        <rFont val="&quot;Helvetica Neue&quot;, Helvetica, Arial, sans-serif"/>
        <color rgb="FF1155CC"/>
        <sz val="11.0"/>
        <u/>
      </rPr>
      <t>Super Insect Swatter (World) (Aftermarket) (Unl).zip</t>
    </r>
  </si>
  <si>
    <r>
      <rPr>
        <rFont val="&quot;Helvetica Neue&quot;, Helvetica, Arial, sans-serif"/>
        <color rgb="FF1155CC"/>
        <sz val="11.0"/>
        <u/>
      </rPr>
      <t>Super Irmaos (Brazil) (En) (Unl).zip</t>
    </r>
  </si>
  <si>
    <r>
      <rPr>
        <rFont val="&quot;Helvetica Neue&quot;, Helvetica, Arial, sans-serif"/>
        <color rgb="FF1155CC"/>
        <sz val="11.0"/>
        <u/>
      </rPr>
      <t>Super Jeopardy! (USA).zip</t>
    </r>
  </si>
  <si>
    <r>
      <rPr>
        <rFont val="&quot;Helvetica Neue&quot;, Helvetica, Arial, sans-serif"/>
        <color rgb="FF1155CC"/>
        <sz val="11.0"/>
        <u/>
      </rPr>
      <t>Super Lion King (Asia) (En) (NT-656) (Pirate).zip</t>
    </r>
  </si>
  <si>
    <r>
      <rPr>
        <rFont val="&quot;Helvetica Neue&quot;, Helvetica, Arial, sans-serif"/>
        <color rgb="FF1155CC"/>
        <sz val="11.0"/>
        <u/>
      </rPr>
      <t>Super Lion King (Asia) (En) (v1.0) (Super Game) (Pirate).zip</t>
    </r>
  </si>
  <si>
    <r>
      <rPr>
        <rFont val="&quot;Helvetica Neue&quot;, Helvetica, Arial, sans-serif"/>
        <color rgb="FF1155CC"/>
        <sz val="11.0"/>
        <u/>
      </rPr>
      <t>Super Lion King (Asia) (En) (v1.1) (Super Game) (Pirate).zip</t>
    </r>
  </si>
  <si>
    <r>
      <rPr>
        <rFont val="&quot;Helvetica Neue&quot;, Helvetica, Arial, sans-serif"/>
        <color rgb="FF1155CC"/>
        <sz val="11.0"/>
        <u/>
      </rPr>
      <t>Super Lion King 2, The (Asia) (En) (Pirate).zip</t>
    </r>
  </si>
  <si>
    <r>
      <rPr>
        <rFont val="&quot;Helvetica Neue&quot;, Helvetica, Arial, sans-serif"/>
        <color rgb="FF1155CC"/>
        <sz val="11.0"/>
        <u/>
      </rPr>
      <t>Super Little Mamaid 2 (Asia) (En) (NT-6031) (Pirate).zip</t>
    </r>
  </si>
  <si>
    <r>
      <rPr>
        <rFont val="&quot;Helvetica Neue&quot;, Helvetica, Arial, sans-serif"/>
        <color rgb="FF1155CC"/>
        <sz val="11.0"/>
        <u/>
      </rPr>
      <t>Super Mad Max (Asia) (En) (VT-3074) (Pirate).zip</t>
    </r>
  </si>
  <si>
    <r>
      <rPr>
        <rFont val="&quot;Helvetica Neue&quot;, Helvetica, Arial, sans-serif"/>
        <color rgb="FF1155CC"/>
        <sz val="11.0"/>
        <u/>
      </rPr>
      <t>Super Mali - Hero Legends (Asia) (En) (Pirate).zip</t>
    </r>
  </si>
  <si>
    <r>
      <rPr>
        <rFont val="&quot;Helvetica Neue&quot;, Helvetica, Arial, sans-serif"/>
        <color rgb="FF1155CC"/>
        <sz val="11.0"/>
        <u/>
      </rPr>
      <t>Super Mario &amp; Sonic 2 (Asia) (Ja) (v1.0) (Pirate).zip</t>
    </r>
  </si>
  <si>
    <r>
      <rPr>
        <rFont val="&quot;Helvetica Neue&quot;, Helvetica, Arial, sans-serif"/>
        <color rgb="FF1155CC"/>
        <sz val="11.0"/>
        <u/>
      </rPr>
      <t>Super Mario &amp; Sonic 2 (Asia) (Ja) (v1.1) (Pirate).zip</t>
    </r>
  </si>
  <si>
    <r>
      <rPr>
        <rFont val="&quot;Helvetica Neue&quot;, Helvetica, Arial, sans-serif"/>
        <color rgb="FF1155CC"/>
        <sz val="11.0"/>
        <u/>
      </rPr>
      <t>Super Mario (Korea) (Pirate).zip</t>
    </r>
  </si>
  <si>
    <r>
      <rPr>
        <rFont val="&quot;Helvetica Neue&quot;, Helvetica, Arial, sans-serif"/>
        <color rgb="FF1155CC"/>
        <sz val="11.0"/>
        <u/>
      </rPr>
      <t>Super Mario - Jurassk Park (Asia) (En) (Pirate).zip</t>
    </r>
  </si>
  <si>
    <r>
      <rPr>
        <rFont val="&quot;Helvetica Neue&quot;, Helvetica, Arial, sans-serif"/>
        <color rgb="FF1155CC"/>
        <sz val="11.0"/>
        <u/>
      </rPr>
      <t>Super Mario 6 (Asia) (En) (S-M6) (Pirate).zip</t>
    </r>
  </si>
  <si>
    <r>
      <rPr>
        <rFont val="&quot;Helvetica Neue&quot;, Helvetica, Arial, sans-serif"/>
        <color rgb="FF1155CC"/>
        <sz val="11.0"/>
        <u/>
      </rPr>
      <t>Super Mario 14 (Asia) (Ja) (Pirate).zip</t>
    </r>
  </si>
  <si>
    <r>
      <rPr>
        <rFont val="&quot;Helvetica Neue&quot;, Helvetica, Arial, sans-serif"/>
        <color rgb="FF1155CC"/>
        <sz val="11.0"/>
        <u/>
      </rPr>
      <t>Super Mario 15 (Asia) (Ja) (Pirate).zip</t>
    </r>
  </si>
  <si>
    <r>
      <rPr>
        <rFont val="&quot;Helvetica Neue&quot;, Helvetica, Arial, sans-serif"/>
        <color rgb="FF1155CC"/>
        <sz val="11.0"/>
        <u/>
      </rPr>
      <t>Super Mario Bros. (Asia) (En) (LB35) (Pirate).zip</t>
    </r>
  </si>
  <si>
    <r>
      <rPr>
        <rFont val="&quot;Helvetica Neue&quot;, Helvetica, Arial, sans-serif"/>
        <color rgb="FF1155CC"/>
        <sz val="11.0"/>
        <u/>
      </rPr>
      <t>Super Mario Bros. (Europe).zip</t>
    </r>
  </si>
  <si>
    <r>
      <rPr>
        <rFont val="&quot;Helvetica Neue&quot;, Helvetica, Arial, sans-serif"/>
        <color rgb="FF1155CC"/>
        <sz val="11.0"/>
        <u/>
      </rPr>
      <t>Super Mario Bros. (World).zip</t>
    </r>
  </si>
  <si>
    <r>
      <rPr>
        <rFont val="&quot;Helvetica Neue&quot;, Helvetica, Arial, sans-serif"/>
        <color rgb="FF1155CC"/>
        <sz val="11.0"/>
        <u/>
      </rPr>
      <t>Super Mario Bros. + Duck Hunt (Europe, Asia) (En).zip</t>
    </r>
  </si>
  <si>
    <r>
      <rPr>
        <rFont val="&quot;Helvetica Neue&quot;, Helvetica, Arial, sans-serif"/>
        <color rgb="FF1155CC"/>
        <sz val="11.0"/>
        <u/>
      </rPr>
      <t>Super Mario Bros. + Duck Hunt (USA).zip</t>
    </r>
  </si>
  <si>
    <r>
      <rPr>
        <rFont val="&quot;Helvetica Neue&quot;, Helvetica, Arial, sans-serif"/>
        <color rgb="FF1155CC"/>
        <sz val="11.0"/>
        <u/>
      </rPr>
      <t>Super Mario Bros. + Duck Hunt + World Class Track Meet (USA) (Rev 1).zip</t>
    </r>
  </si>
  <si>
    <r>
      <rPr>
        <rFont val="&quot;Helvetica Neue&quot;, Helvetica, Arial, sans-serif"/>
        <color rgb="FF1155CC"/>
        <sz val="11.0"/>
        <u/>
      </rPr>
      <t>Super Mario Bros. + Duck Hunt + World Class Track Meet (USA).zip</t>
    </r>
  </si>
  <si>
    <r>
      <rPr>
        <rFont val="&quot;Helvetica Neue&quot;, Helvetica, Arial, sans-serif"/>
        <color rgb="FF1155CC"/>
        <sz val="11.0"/>
        <u/>
      </rPr>
      <t>Super Mario Bros. + Tetris + Nintendo World Cup (Europe) (Rev 1).zip</t>
    </r>
  </si>
  <si>
    <r>
      <rPr>
        <rFont val="&quot;Helvetica Neue&quot;, Helvetica, Arial, sans-serif"/>
        <color rgb="FF1155CC"/>
        <sz val="11.0"/>
        <u/>
      </rPr>
      <t>Super Mario Bros. + Tetris + Nintendo World Cup (Europe).zip</t>
    </r>
  </si>
  <si>
    <r>
      <rPr>
        <rFont val="&quot;Helvetica Neue&quot;, Helvetica, Arial, sans-serif"/>
        <color rgb="FF1155CC"/>
        <sz val="11.0"/>
        <u/>
      </rPr>
      <t>Super Mario Bros. - 25th Anniversary (Australia) (Virtual Console).zip</t>
    </r>
  </si>
  <si>
    <r>
      <rPr>
        <rFont val="&quot;Helvetica Neue&quot;, Helvetica, Arial, sans-serif"/>
        <color rgb="FF1155CC"/>
        <sz val="11.0"/>
        <u/>
      </rPr>
      <t>Super Mario Bros. - 25th Anniversary (Japan) (En) (Virtual Console).zip</t>
    </r>
  </si>
  <si>
    <r>
      <rPr>
        <rFont val="&quot;Helvetica Neue&quot;, Helvetica, Arial, sans-serif"/>
        <color rgb="FF1155CC"/>
        <sz val="11.0"/>
        <u/>
      </rPr>
      <t>Super Mario Bros. - Pocker Mali (Asia) (Ja) (Pirate).zip</t>
    </r>
  </si>
  <si>
    <r>
      <rPr>
        <rFont val="&quot;Helvetica Neue&quot;, Helvetica, Arial, sans-serif"/>
        <color rgb="FF1155CC"/>
        <sz val="11.0"/>
        <u/>
      </rPr>
      <t>Super Mario Bros. 2 (Asia) (En) (09-034A PCB) (LE10) (Pirate).zip</t>
    </r>
  </si>
  <si>
    <r>
      <rPr>
        <rFont val="&quot;Helvetica Neue&quot;, Helvetica, Arial, sans-serif"/>
        <color rgb="FF1155CC"/>
        <sz val="11.0"/>
        <u/>
      </rPr>
      <t>Super Mario Bros. 2 (Asia) (En) (761214 PCB) (N-32) (Pirate).zip</t>
    </r>
  </si>
  <si>
    <r>
      <rPr>
        <rFont val="&quot;Helvetica Neue&quot;, Helvetica, Arial, sans-serif"/>
        <color rgb="FF1155CC"/>
        <sz val="11.0"/>
        <u/>
      </rPr>
      <t>Super Mario Bros. 2 (Asia) (En) (TONY-I PCB) (Pirate).zip</t>
    </r>
  </si>
  <si>
    <r>
      <rPr>
        <rFont val="&quot;Helvetica Neue&quot;, Helvetica, Arial, sans-serif"/>
        <color rgb="FF1155CC"/>
        <sz val="11.0"/>
        <u/>
      </rPr>
      <t>Super Mario Bros. 2 (Asia) (En) (Whirlwind Manu) (LF36) (Pirate).zip</t>
    </r>
  </si>
  <si>
    <r>
      <rPr>
        <rFont val="&quot;Helvetica Neue&quot;, Helvetica, Arial, sans-serif"/>
        <color rgb="FF1155CC"/>
        <sz val="11.0"/>
        <u/>
      </rPr>
      <t>Super Mario Bros. 2 (Asia) (En) (YS-612 PCB) (Pirate).zip</t>
    </r>
  </si>
  <si>
    <r>
      <rPr>
        <rFont val="&quot;Helvetica Neue&quot;, Helvetica, Arial, sans-serif"/>
        <color rgb="FF1155CC"/>
        <sz val="11.0"/>
        <u/>
      </rPr>
      <t>Super Mario Bros. 2 (Asia) (En) (YUNG-08 PCB) (Pirate).zip</t>
    </r>
  </si>
  <si>
    <r>
      <rPr>
        <rFont val="&quot;Helvetica Neue&quot;, Helvetica, Arial, sans-serif"/>
        <color rgb="FF1155CC"/>
        <sz val="11.0"/>
        <u/>
      </rPr>
      <t>Super Mario Bros. 2 (Europe) (Virtual Console).zip</t>
    </r>
  </si>
  <si>
    <r>
      <rPr>
        <rFont val="&quot;Helvetica Neue&quot;, Helvetica, Arial, sans-serif"/>
        <color rgb="FF1155CC"/>
        <sz val="11.0"/>
        <u/>
      </rPr>
      <t>Super Mario Bros. 2 (Europe).zip</t>
    </r>
  </si>
  <si>
    <r>
      <rPr>
        <rFont val="&quot;Helvetica Neue&quot;, Helvetica, Arial, sans-serif"/>
        <color rgb="FF1155CC"/>
        <sz val="11.0"/>
        <u/>
      </rPr>
      <t>Super Mario Bros. 2 (USA) (Beta).zip</t>
    </r>
  </si>
  <si>
    <r>
      <rPr>
        <rFont val="&quot;Helvetica Neue&quot;, Helvetica, Arial, sans-serif"/>
        <color rgb="FF1155CC"/>
        <sz val="11.0"/>
        <u/>
      </rPr>
      <t>Super Mario Bros. 2 (USA) (Rev 1) (Virtual Console).zip</t>
    </r>
  </si>
  <si>
    <r>
      <rPr>
        <rFont val="&quot;Helvetica Neue&quot;, Helvetica, Arial, sans-serif"/>
        <color rgb="FF1155CC"/>
        <sz val="11.0"/>
        <u/>
      </rPr>
      <t>Super Mario Bros. 2 (USA) (Rev 1).zip</t>
    </r>
  </si>
  <si>
    <r>
      <rPr>
        <rFont val="&quot;Helvetica Neue&quot;, Helvetica, Arial, sans-serif"/>
        <color rgb="FF1155CC"/>
        <sz val="11.0"/>
        <u/>
      </rPr>
      <t>Super Mario Bros. 2 (USA).zip</t>
    </r>
  </si>
  <si>
    <r>
      <rPr>
        <rFont val="&quot;Helvetica Neue&quot;, Helvetica, Arial, sans-serif"/>
        <color rgb="FF1155CC"/>
        <sz val="11.0"/>
        <u/>
      </rPr>
      <t>Super Mario Bros. 2j (USA) (RetroZone) (Aftermarket) (Pirate).zip</t>
    </r>
  </si>
  <si>
    <r>
      <rPr>
        <rFont val="&quot;Helvetica Neue&quot;, Helvetica, Arial, sans-serif"/>
        <color rgb="FF1155CC"/>
        <sz val="11.0"/>
        <u/>
      </rPr>
      <t>Super Mario Bros. 3 (Asia) (En) (Kaiser) (Pirate).zip</t>
    </r>
  </si>
  <si>
    <r>
      <rPr>
        <rFont val="&quot;Helvetica Neue&quot;, Helvetica, Arial, sans-serif"/>
        <color rgb="FF1155CC"/>
        <sz val="11.0"/>
        <u/>
      </rPr>
      <t>Super Mario Bros. 3 (Asia) (En) (Unknown) (047) (Pirate).zip</t>
    </r>
  </si>
  <si>
    <r>
      <rPr>
        <rFont val="&quot;Helvetica Neue&quot;, Helvetica, Arial, sans-serif"/>
        <color rgb="FF1155CC"/>
        <sz val="11.0"/>
        <u/>
      </rPr>
      <t>Super Mario Bros. 3 (Europe) (Virtual Console).zip</t>
    </r>
  </si>
  <si>
    <r>
      <rPr>
        <rFont val="&quot;Helvetica Neue&quot;, Helvetica, Arial, sans-serif"/>
        <color rgb="FF1155CC"/>
        <sz val="11.0"/>
        <u/>
      </rPr>
      <t>Super Mario Bros. 3 (Europe).zip</t>
    </r>
  </si>
  <si>
    <r>
      <rPr>
        <rFont val="&quot;Helvetica Neue&quot;, Helvetica, Arial, sans-serif"/>
        <color rgb="FF1155CC"/>
        <sz val="11.0"/>
        <u/>
      </rPr>
      <t>Super Mario Bros. 3 (Japan) (Rev 1) (Virtual Console).zip</t>
    </r>
  </si>
  <si>
    <r>
      <rPr>
        <rFont val="&quot;Helvetica Neue&quot;, Helvetica, Arial, sans-serif"/>
        <color rgb="FF1155CC"/>
        <sz val="11.0"/>
        <u/>
      </rPr>
      <t>Super Mario Bros. 3 (Japan) (Rev 1).zip</t>
    </r>
  </si>
  <si>
    <r>
      <rPr>
        <rFont val="&quot;Helvetica Neue&quot;, Helvetica, Arial, sans-serif"/>
        <color rgb="FF1155CC"/>
        <sz val="11.0"/>
        <u/>
      </rPr>
      <t>Super Mario Bros. 3 (Japan).zip</t>
    </r>
  </si>
  <si>
    <r>
      <rPr>
        <rFont val="&quot;Helvetica Neue&quot;, Helvetica, Arial, sans-serif"/>
        <color rgb="FF1155CC"/>
        <sz val="11.0"/>
        <u/>
      </rPr>
      <t>Super Mario Bros. 3 (USA) (Rev 1) (Virtual Console).zip</t>
    </r>
  </si>
  <si>
    <r>
      <rPr>
        <rFont val="&quot;Helvetica Neue&quot;, Helvetica, Arial, sans-serif"/>
        <color rgb="FF1155CC"/>
        <sz val="11.0"/>
        <u/>
      </rPr>
      <t>Super Mario Bros. 3 (USA) (Rev 1).zip</t>
    </r>
  </si>
  <si>
    <r>
      <rPr>
        <rFont val="&quot;Helvetica Neue&quot;, Helvetica, Arial, sans-serif"/>
        <color rgb="FF1155CC"/>
        <sz val="11.0"/>
        <u/>
      </rPr>
      <t>Super Mario Bros. 3 (USA).zip</t>
    </r>
  </si>
  <si>
    <r>
      <rPr>
        <rFont val="&quot;Helvetica Neue&quot;, Helvetica, Arial, sans-serif"/>
        <color rgb="FF1155CC"/>
        <sz val="11.0"/>
        <u/>
      </rPr>
      <t>Super Mario Bros. 4 (Asia) (En) (Pirate).zip</t>
    </r>
  </si>
  <si>
    <r>
      <rPr>
        <rFont val="&quot;Helvetica Neue&quot;, Helvetica, Arial, sans-serif"/>
        <color rgb="FF1155CC"/>
        <sz val="11.0"/>
        <u/>
      </rPr>
      <t>Super Mario Bros. II+ (Asia) (En) (Hey Sung) (Pirate).zip</t>
    </r>
  </si>
  <si>
    <r>
      <rPr>
        <rFont val="&quot;Helvetica Neue&quot;, Helvetica, Arial, sans-serif"/>
        <color rgb="FF1155CC"/>
        <sz val="11.0"/>
        <u/>
      </rPr>
      <t>Super Mario Bros 16 (Asia) (Ja) (Pirate).zip</t>
    </r>
  </si>
  <si>
    <r>
      <rPr>
        <rFont val="&quot;Helvetica Neue&quot;, Helvetica, Arial, sans-serif"/>
        <color rgb="FF1155CC"/>
        <sz val="11.0"/>
        <u/>
      </rPr>
      <t>Super Mario IV (Asia) (Ja) (Pirate).zip</t>
    </r>
  </si>
  <si>
    <r>
      <rPr>
        <rFont val="&quot;Helvetica Neue&quot;, Helvetica, Arial, sans-serif"/>
        <color rgb="FF1155CC"/>
        <sz val="11.0"/>
        <u/>
      </rPr>
      <t>Super Mario Kart Rider (Asia) (En) (Pirate).zip</t>
    </r>
  </si>
  <si>
    <r>
      <rPr>
        <rFont val="&quot;Helvetica Neue&quot;, Helvetica, Arial, sans-serif"/>
        <color rgb="FF1155CC"/>
        <sz val="11.0"/>
        <u/>
      </rPr>
      <t>Super Mario Sister (Asia) (En) (Pirate).zip</t>
    </r>
  </si>
  <si>
    <r>
      <rPr>
        <rFont val="&quot;Helvetica Neue&quot;, Helvetica, Arial, sans-serif"/>
        <color rgb="FF1155CC"/>
        <sz val="11.0"/>
        <u/>
      </rPr>
      <t>Super Mario USA (Japan) (En) (Virtual Console).zip</t>
    </r>
  </si>
  <si>
    <r>
      <rPr>
        <rFont val="&quot;Helvetica Neue&quot;, Helvetica, Arial, sans-serif"/>
        <color rgb="FF1155CC"/>
        <sz val="11.0"/>
        <u/>
      </rPr>
      <t>Super Mario USA (Japan) (En).zip</t>
    </r>
  </si>
  <si>
    <r>
      <rPr>
        <rFont val="&quot;Helvetica Neue&quot;, Helvetica, Arial, sans-serif"/>
        <color rgb="FF1155CC"/>
        <sz val="11.0"/>
        <u/>
      </rPr>
      <t>Super Mario World (Asia) (En) (Pirate).zip</t>
    </r>
  </si>
  <si>
    <r>
      <rPr>
        <rFont val="&quot;Helvetica Neue&quot;, Helvetica, Arial, sans-serif"/>
        <color rgb="FF1155CC"/>
        <sz val="11.0"/>
        <u/>
      </rPr>
      <t>Super Mario World 9 (Asia) (En) (Pirate) (Alt).zip</t>
    </r>
  </si>
  <si>
    <r>
      <rPr>
        <rFont val="&quot;Helvetica Neue&quot;, Helvetica, Arial, sans-serif"/>
        <color rgb="FF1155CC"/>
        <sz val="11.0"/>
        <u/>
      </rPr>
      <t>Super Mario World 9 (Asia) (En) (Pirate).zip</t>
    </r>
  </si>
  <si>
    <r>
      <rPr>
        <rFont val="&quot;Helvetica Neue&quot;, Helvetica, Arial, sans-serif"/>
        <color rgb="FF1155CC"/>
        <sz val="11.0"/>
        <u/>
      </rPr>
      <t>Super Maruo (Japan) (Unl).zip</t>
    </r>
  </si>
  <si>
    <r>
      <rPr>
        <rFont val="&quot;Helvetica Neue&quot;, Helvetica, Arial, sans-serif"/>
        <color rgb="FF1155CC"/>
        <sz val="11.0"/>
        <u/>
      </rPr>
      <t>Super Marxsky Comrades (World) (Demo) (Aftermarket) (Unl).zip</t>
    </r>
  </si>
  <si>
    <r>
      <rPr>
        <rFont val="&quot;Helvetica Neue&quot;, Helvetica, Arial, sans-serif"/>
        <color rgb="FF1155CC"/>
        <sz val="11.0"/>
        <u/>
      </rPr>
      <t>Super Micro Machines 1999 (Asia) (En) (NT-6036) (Pirate).zip</t>
    </r>
  </si>
  <si>
    <r>
      <rPr>
        <rFont val="&quot;Helvetica Neue&quot;, Helvetica, Arial, sans-serif"/>
        <color rgb="FF1155CC"/>
        <sz val="11.0"/>
        <u/>
      </rPr>
      <t>Super Mogura Tataki!! - Pokkun Mogurar (Japan).zip</t>
    </r>
  </si>
  <si>
    <r>
      <rPr>
        <rFont val="&quot;Helvetica Neue&quot;, Helvetica, Arial, sans-serif"/>
        <color rgb="FF1155CC"/>
        <sz val="11.0"/>
        <u/>
      </rPr>
      <t>Super Momotarou Dentetsu (Japan).zip</t>
    </r>
  </si>
  <si>
    <r>
      <rPr>
        <rFont val="&quot;Helvetica Neue&quot;, Helvetica, Arial, sans-serif"/>
        <color rgb="FF1155CC"/>
        <sz val="11.0"/>
        <u/>
      </rPr>
      <t>Super Mortal Kombat 2-in-1 (Asia) (En) (Pirate).zip</t>
    </r>
  </si>
  <si>
    <r>
      <rPr>
        <rFont val="&quot;Helvetica Neue&quot;, Helvetica, Arial, sans-serif"/>
        <color rgb="FF1155CC"/>
        <sz val="11.0"/>
        <u/>
      </rPr>
      <t>Super NHL 97 (Asia) (En) (NT-881) (Pirate).zip</t>
    </r>
  </si>
  <si>
    <r>
      <rPr>
        <rFont val="&quot;Helvetica Neue&quot;, Helvetica, Arial, sans-serif"/>
        <color rgb="FF1155CC"/>
        <sz val="11.0"/>
        <u/>
      </rPr>
      <t>Super NeSnake 2 (USA) (Demo) (Aftermarket) (Unl).zip</t>
    </r>
  </si>
  <si>
    <r>
      <rPr>
        <rFont val="&quot;Helvetica Neue&quot;, Helvetica, Arial, sans-serif"/>
        <color rgb="FF1155CC"/>
        <sz val="11.0"/>
        <u/>
      </rPr>
      <t>Super Ninja Cat (Asia) (Ja) (VT3096) (Pirate).zip</t>
    </r>
  </si>
  <si>
    <r>
      <rPr>
        <rFont val="&quot;Helvetica Neue&quot;, Helvetica, Arial, sans-serif"/>
        <color rgb="FF1155CC"/>
        <sz val="11.0"/>
        <u/>
      </rPr>
      <t>Super Painter (World) (Aftermarket) (Unl).zip</t>
    </r>
  </si>
  <si>
    <r>
      <rPr>
        <rFont val="&quot;Helvetica Neue&quot;, Helvetica, Arial, sans-serif"/>
        <color rgb="FF1155CC"/>
        <sz val="11.0"/>
        <u/>
      </rPr>
      <t>Super PakPak (World) (Aftermarket) (Unl).zip</t>
    </r>
  </si>
  <si>
    <r>
      <rPr>
        <rFont val="&quot;Helvetica Neue&quot;, Helvetica, Arial, sans-serif"/>
        <color rgb="FF1155CC"/>
        <sz val="11.0"/>
        <u/>
      </rPr>
      <t>Super PakPak (World) (Double Action 53 - Volume 2) (Aftermarket) (Unl).zip</t>
    </r>
  </si>
  <si>
    <r>
      <rPr>
        <rFont val="&quot;Helvetica Neue&quot;, Helvetica, Arial, sans-serif"/>
        <color rgb="FF1155CC"/>
        <sz val="11.0"/>
        <u/>
      </rPr>
      <t>Super Pang (Asia) (En) (Unl).zip</t>
    </r>
  </si>
  <si>
    <r>
      <rPr>
        <rFont val="&quot;Helvetica Neue&quot;, Helvetica, Arial, sans-serif"/>
        <color rgb="FF1155CC"/>
        <sz val="11.0"/>
        <u/>
      </rPr>
      <t>Super Pang II (Asia) (En) (Unl).zip</t>
    </r>
  </si>
  <si>
    <r>
      <rPr>
        <rFont val="&quot;Helvetica Neue&quot;, Helvetica, Arial, sans-serif"/>
        <color rgb="FF1155CC"/>
        <sz val="11.0"/>
        <u/>
      </rPr>
      <t>Super Pinball (Japan) (Beta).zip</t>
    </r>
  </si>
  <si>
    <r>
      <rPr>
        <rFont val="&quot;Helvetica Neue&quot;, Helvetica, Arial, sans-serif"/>
        <color rgb="FF1155CC"/>
        <sz val="11.0"/>
        <u/>
      </rPr>
      <t>Super Pinball (Japan).zip</t>
    </r>
  </si>
  <si>
    <r>
      <rPr>
        <rFont val="&quot;Helvetica Neue&quot;, Helvetica, Arial, sans-serif"/>
        <color rgb="FF1155CC"/>
        <sz val="11.0"/>
        <u/>
      </rPr>
      <t>Super Pitfall (Japan).zip</t>
    </r>
  </si>
  <si>
    <r>
      <rPr>
        <rFont val="&quot;Helvetica Neue&quot;, Helvetica, Arial, sans-serif"/>
        <color rgb="FF1155CC"/>
        <sz val="11.0"/>
        <u/>
      </rPr>
      <t>Super Pitfall (USA).zip</t>
    </r>
  </si>
  <si>
    <r>
      <rPr>
        <rFont val="&quot;Helvetica Neue&quot;, Helvetica, Arial, sans-serif"/>
        <color rgb="FF1155CC"/>
        <sz val="11.0"/>
        <u/>
      </rPr>
      <t>Super Pitfall II (USA) (Proto).zip</t>
    </r>
  </si>
  <si>
    <r>
      <rPr>
        <rFont val="&quot;Helvetica Neue&quot;, Helvetica, Arial, sans-serif"/>
        <color rgb="FF1155CC"/>
        <sz val="11.0"/>
        <u/>
      </rPr>
      <t>Super PoPo's Adventure (Asia) (En) (Pirate).zip</t>
    </r>
  </si>
  <si>
    <r>
      <rPr>
        <rFont val="&quot;Helvetica Neue&quot;, Helvetica, Arial, sans-serif"/>
        <color rgb="FF1155CC"/>
        <sz val="11.0"/>
        <u/>
      </rPr>
      <t>Super Real Baseball '88 (Japan).zip</t>
    </r>
  </si>
  <si>
    <r>
      <rPr>
        <rFont val="&quot;Helvetica Neue&quot;, Helvetica, Arial, sans-serif"/>
        <color rgb="FF1155CC"/>
        <sz val="11.0"/>
        <u/>
      </rPr>
      <t>Super Real Bout 97 (Asia) (Pirate).zip</t>
    </r>
  </si>
  <si>
    <r>
      <rPr>
        <rFont val="&quot;Helvetica Neue&quot;, Helvetica, Arial, sans-serif"/>
        <color rgb="FF1155CC"/>
        <sz val="11.0"/>
        <u/>
      </rPr>
      <t>Super Robin Hood (Asia) (En) (Unl).zip</t>
    </r>
  </si>
  <si>
    <r>
      <rPr>
        <rFont val="&quot;Helvetica Neue&quot;, Helvetica, Arial, sans-serif"/>
        <color rgb="FF1155CC"/>
        <sz val="11.0"/>
        <u/>
      </rPr>
      <t>Super Rugby (Japan).zip</t>
    </r>
  </si>
  <si>
    <r>
      <rPr>
        <rFont val="&quot;Helvetica Neue&quot;, Helvetica, Arial, sans-serif"/>
        <color rgb="FF1155CC"/>
        <sz val="11.0"/>
        <u/>
      </rPr>
      <t>Super Russian Roulette (World) (Aftermarket) (Unl).zip</t>
    </r>
  </si>
  <si>
    <r>
      <rPr>
        <rFont val="&quot;Helvetica Neue&quot;, Helvetica, Arial, sans-serif"/>
        <color rgb="FF1155CC"/>
        <sz val="11.0"/>
        <u/>
      </rPr>
      <t>Super Shinobi, The (Asia) (En) (Ka Sheng) (Pirate).zip</t>
    </r>
  </si>
  <si>
    <r>
      <rPr>
        <rFont val="&quot;Helvetica Neue&quot;, Helvetica, Arial, sans-serif"/>
        <color rgb="FF1155CC"/>
        <sz val="11.0"/>
        <u/>
      </rPr>
      <t>Super Shinobi, The (Asia) (En) (Pirate).zip</t>
    </r>
  </si>
  <si>
    <r>
      <rPr>
        <rFont val="&quot;Helvetica Neue&quot;, Helvetica, Arial, sans-serif"/>
        <color rgb="FF1155CC"/>
        <sz val="11.0"/>
        <u/>
      </rPr>
      <t>Super Snake Off (World) (Aftermarket) (Unl).zip</t>
    </r>
  </si>
  <si>
    <r>
      <rPr>
        <rFont val="&quot;Helvetica Neue&quot;, Helvetica, Arial, sans-serif"/>
        <color rgb="FF1155CC"/>
        <sz val="11.0"/>
        <u/>
      </rPr>
      <t>Super Soccer Champion (Asia) (Ja) (Pirate).zip</t>
    </r>
  </si>
  <si>
    <r>
      <rPr>
        <rFont val="&quot;Helvetica Neue&quot;, Helvetica, Arial, sans-serif"/>
        <color rgb="FF1155CC"/>
        <sz val="11.0"/>
        <u/>
      </rPr>
      <t>Super Sonic 5 (Asia) (En) (Pirate).zip</t>
    </r>
  </si>
  <si>
    <r>
      <rPr>
        <rFont val="&quot;Helvetica Neue&quot;, Helvetica, Arial, sans-serif"/>
        <color rgb="FF1155CC"/>
        <sz val="11.0"/>
        <u/>
      </rPr>
      <t>Super Spike V'Ball (Europe).zip</t>
    </r>
  </si>
  <si>
    <r>
      <rPr>
        <rFont val="&quot;Helvetica Neue&quot;, Helvetica, Arial, sans-serif"/>
        <color rgb="FF1155CC"/>
        <sz val="11.0"/>
        <u/>
      </rPr>
      <t>Super Spike V'Ball (USA).zip</t>
    </r>
  </si>
  <si>
    <r>
      <rPr>
        <rFont val="&quot;Helvetica Neue&quot;, Helvetica, Arial, sans-serif"/>
        <color rgb="FF1155CC"/>
        <sz val="11.0"/>
        <u/>
      </rPr>
      <t>Super Spike V'Ball + Nintendo World Cup (USA).zip</t>
    </r>
  </si>
  <si>
    <r>
      <rPr>
        <rFont val="&quot;Helvetica Neue&quot;, Helvetica, Arial, sans-serif"/>
        <color rgb="FF1155CC"/>
        <sz val="11.0"/>
        <u/>
      </rPr>
      <t>Super Sports Challenge - Quattro Sports (Europe) (V2) (Unl).zip</t>
    </r>
  </si>
  <si>
    <r>
      <rPr>
        <rFont val="&quot;Helvetica Neue&quot;, Helvetica, Arial, sans-serif"/>
        <color rgb="FF1155CC"/>
        <sz val="11.0"/>
        <u/>
      </rPr>
      <t>Super Sports Challenge - Quattro Sports (Europe) (V3) (NR8QV1 PCB) (Unl).zip</t>
    </r>
  </si>
  <si>
    <r>
      <rPr>
        <rFont val="&quot;Helvetica Neue&quot;, Helvetica, Arial, sans-serif"/>
        <color rgb="FF1155CC"/>
        <sz val="11.0"/>
        <u/>
      </rPr>
      <t>Super Sports Challenge - Quattro Sports (Europe) (V3) (NR8QV2 PCB) (Unl).zip</t>
    </r>
  </si>
  <si>
    <r>
      <rPr>
        <rFont val="&quot;Helvetica Neue&quot;, Helvetica, Arial, sans-serif"/>
        <color rgb="FF1155CC"/>
        <sz val="11.0"/>
        <u/>
      </rPr>
      <t>Super Sprint (Japan) (En).zip</t>
    </r>
  </si>
  <si>
    <r>
      <rPr>
        <rFont val="&quot;Helvetica Neue&quot;, Helvetica, Arial, sans-serif"/>
        <color rgb="FF1155CC"/>
        <sz val="11.0"/>
        <u/>
      </rPr>
      <t>Super Sprint (USA) (Unl).zip</t>
    </r>
  </si>
  <si>
    <r>
      <rPr>
        <rFont val="&quot;Helvetica Neue&quot;, Helvetica, Arial, sans-serif"/>
        <color rgb="FF1155CC"/>
        <sz val="11.0"/>
        <u/>
      </rPr>
      <t>Super Spy Hunter (Europe).zip</t>
    </r>
  </si>
  <si>
    <r>
      <rPr>
        <rFont val="&quot;Helvetica Neue&quot;, Helvetica, Arial, sans-serif"/>
        <color rgb="FF1155CC"/>
        <sz val="11.0"/>
        <u/>
      </rPr>
      <t>Super Spy Hunter (USA).zip</t>
    </r>
  </si>
  <si>
    <r>
      <rPr>
        <rFont val="&quot;Helvetica Neue&quot;, Helvetica, Arial, sans-serif"/>
        <color rgb="FF1155CC"/>
        <sz val="11.0"/>
        <u/>
      </rPr>
      <t>Super Star Force (Japan).zip</t>
    </r>
  </si>
  <si>
    <r>
      <rPr>
        <rFont val="&quot;Helvetica Neue&quot;, Helvetica, Arial, sans-serif"/>
        <color rgb="FF1155CC"/>
        <sz val="11.0"/>
        <u/>
      </rPr>
      <t>Super Strife (World) (v1.1) (Aftermarket) (Unl).zip</t>
    </r>
  </si>
  <si>
    <r>
      <rPr>
        <rFont val="&quot;Helvetica Neue&quot;, Helvetica, Arial, sans-serif"/>
        <color rgb="FF1155CC"/>
        <sz val="11.0"/>
        <u/>
      </rPr>
      <t>Super Strife (World) (v1.2) (Aftermarket) (Unl).zip</t>
    </r>
  </si>
  <si>
    <r>
      <rPr>
        <rFont val="&quot;Helvetica Neue&quot;, Helvetica, Arial, sans-serif"/>
        <color rgb="FF1155CC"/>
        <sz val="11.0"/>
        <u/>
      </rPr>
      <t>Super Sushi Pinball (USA) (Proto).zip</t>
    </r>
  </si>
  <si>
    <r>
      <rPr>
        <rFont val="&quot;Helvetica Neue&quot;, Helvetica, Arial, sans-serif"/>
        <color rgb="FF1155CC"/>
        <sz val="11.0"/>
        <u/>
      </rPr>
      <t>Super TV Test Ver. 4.12 (Russia) (RT-04) (Unl).zip</t>
    </r>
  </si>
  <si>
    <r>
      <rPr>
        <rFont val="&quot;Helvetica Neue&quot;, Helvetica, Arial, sans-serif"/>
        <color rgb="FF1155CC"/>
        <sz val="11.0"/>
        <u/>
      </rPr>
      <t>Super Team Games (USA).zip</t>
    </r>
  </si>
  <si>
    <r>
      <rPr>
        <rFont val="&quot;Helvetica Neue&quot;, Helvetica, Arial, sans-serif"/>
        <color rgb="FF1155CC"/>
        <sz val="11.0"/>
        <u/>
      </rPr>
      <t>Super Tetris II (Asia) (En) (Unl).zip</t>
    </r>
  </si>
  <si>
    <r>
      <rPr>
        <rFont val="&quot;Helvetica Neue&quot;, Helvetica, Arial, sans-serif"/>
        <color rgb="FF1155CC"/>
        <sz val="11.0"/>
        <u/>
      </rPr>
      <t>Super Tilt Bro. (World) (Demo) (Kickstarter) (Aftermarket) (Unl).zip</t>
    </r>
  </si>
  <si>
    <r>
      <rPr>
        <rFont val="&quot;Helvetica Neue&quot;, Helvetica, Arial, sans-serif"/>
        <color rgb="FF1155CC"/>
        <sz val="11.0"/>
        <u/>
      </rPr>
      <t>Super Tilt Bro. (World) (Demo) (NESDev 2016) (Aftermarket) (Unl).zip</t>
    </r>
  </si>
  <si>
    <r>
      <rPr>
        <rFont val="&quot;Helvetica Neue&quot;, Helvetica, Arial, sans-serif"/>
        <color rgb="FF1155CC"/>
        <sz val="11.0"/>
        <u/>
      </rPr>
      <t>Super Tilt Bro. (World) (En) (v1.0) (Beta) (Aftermarket) (Unl).zip</t>
    </r>
  </si>
  <si>
    <r>
      <rPr>
        <rFont val="&quot;Helvetica Neue&quot;, Helvetica, Arial, sans-serif"/>
        <color rgb="FF1155CC"/>
        <sz val="11.0"/>
        <u/>
      </rPr>
      <t>Super Tilt Bro. (World) (En) (v1.1) (Beta) (Aftermarket) (Unl).zip</t>
    </r>
  </si>
  <si>
    <r>
      <rPr>
        <rFont val="&quot;Helvetica Neue&quot;, Helvetica, Arial, sans-serif"/>
        <color rgb="FF1155CC"/>
        <sz val="11.0"/>
        <u/>
      </rPr>
      <t>Super Tilt Bro. (World) (Fr) (v1.0) (Beta) (Aftermarket) (Unl).zip</t>
    </r>
  </si>
  <si>
    <r>
      <rPr>
        <rFont val="&quot;Helvetica Neue&quot;, Helvetica, Arial, sans-serif"/>
        <color rgb="FF1155CC"/>
        <sz val="11.0"/>
        <u/>
      </rPr>
      <t>Super Tilt Bro. (World) (Fr) (v1.1) (Beta) (Aftermarket) (Unl).zip</t>
    </r>
  </si>
  <si>
    <r>
      <rPr>
        <rFont val="&quot;Helvetica Neue&quot;, Helvetica, Arial, sans-serif"/>
        <color rgb="FF1155CC"/>
        <sz val="11.0"/>
        <u/>
      </rPr>
      <t>Super Tilt Bro. (World) (v2.0) (Aftermarket) (Unl).zip</t>
    </r>
  </si>
  <si>
    <r>
      <rPr>
        <rFont val="&quot;Helvetica Neue&quot;, Helvetica, Arial, sans-serif"/>
        <color rgb="FF1155CC"/>
        <sz val="11.0"/>
        <u/>
      </rPr>
      <t>Super Tilt Bro. (World) (v2.0-alpha12) (Beta) (Aftermarket) (Unl).zip</t>
    </r>
  </si>
  <si>
    <r>
      <rPr>
        <rFont val="&quot;Helvetica Neue&quot;, Helvetica, Arial, sans-serif"/>
        <color rgb="FF1155CC"/>
        <sz val="11.0"/>
        <u/>
      </rPr>
      <t>Super Tilt Bro. (World) (v2.0-beta1) (Beta) (Aftermarket) (Unl).zip</t>
    </r>
  </si>
  <si>
    <r>
      <rPr>
        <rFont val="&quot;Helvetica Neue&quot;, Helvetica, Arial, sans-serif"/>
        <color rgb="FF1155CC"/>
        <sz val="11.0"/>
        <u/>
      </rPr>
      <t>Super Tilt Bro. (World) (v2.0-beta2) (Beta) (Aftermarket) (Unl).zip</t>
    </r>
  </si>
  <si>
    <r>
      <rPr>
        <rFont val="&quot;Helvetica Neue&quot;, Helvetica, Arial, sans-serif"/>
        <color rgb="FF1155CC"/>
        <sz val="11.0"/>
        <u/>
      </rPr>
      <t>Super Tilt Bro. (World) (v2.0-beta3) (Beta) (Aftermarket) (Unl).zip</t>
    </r>
  </si>
  <si>
    <r>
      <rPr>
        <rFont val="&quot;Helvetica Neue&quot;, Helvetica, Arial, sans-serif"/>
        <color rgb="FF1155CC"/>
        <sz val="11.0"/>
        <u/>
      </rPr>
      <t>Super Tilt Bro. (World) (v2.0-beta4) (Beta) (Aftermarket) (Unl).zip</t>
    </r>
  </si>
  <si>
    <r>
      <rPr>
        <rFont val="&quot;Helvetica Neue&quot;, Helvetica, Arial, sans-serif"/>
        <color rgb="FF1155CC"/>
        <sz val="11.0"/>
        <u/>
      </rPr>
      <t>Super Tilt Bro. (World) (v2.0-beta5) (Beta) (Aftermarket) (Unl).zip</t>
    </r>
  </si>
  <si>
    <r>
      <rPr>
        <rFont val="&quot;Helvetica Neue&quot;, Helvetica, Arial, sans-serif"/>
        <color rgb="FF1155CC"/>
        <sz val="11.0"/>
        <u/>
      </rPr>
      <t>Super Tilt Bro. (World) (v2.0-beta6) (Beta) (Aftermarket) (Unl).zip</t>
    </r>
  </si>
  <si>
    <r>
      <rPr>
        <rFont val="&quot;Helvetica Neue&quot;, Helvetica, Arial, sans-serif"/>
        <color rgb="FF1155CC"/>
        <sz val="11.0"/>
        <u/>
      </rPr>
      <t>Super Tilt Bro. (World) (v2.0-beta7) (Beta) (Aftermarket) (Unl).zip</t>
    </r>
  </si>
  <si>
    <r>
      <rPr>
        <rFont val="&quot;Helvetica Neue&quot;, Helvetica, Arial, sans-serif"/>
        <color rgb="FF1155CC"/>
        <sz val="11.0"/>
        <u/>
      </rPr>
      <t>Super Tilt Bro. (World) (v2.0-rc2) (Beta) (Aftermarket) (Unl).zip</t>
    </r>
  </si>
  <si>
    <r>
      <rPr>
        <rFont val="&quot;Helvetica Neue&quot;, Helvetica, Arial, sans-serif"/>
        <color rgb="FF1155CC"/>
        <sz val="11.0"/>
        <u/>
      </rPr>
      <t>Super Tilt Bro. (World) (v2.0-rc3) (Beta) (Aftermarket) (Unl).zip</t>
    </r>
  </si>
  <si>
    <r>
      <rPr>
        <rFont val="&quot;Helvetica Neue&quot;, Helvetica, Arial, sans-serif"/>
        <color rgb="FF1155CC"/>
        <sz val="11.0"/>
        <u/>
      </rPr>
      <t>Super Tilt Bro. (World) (v2.0-rc4) (Beta) (Aftermarket) (Unl).zip</t>
    </r>
  </si>
  <si>
    <r>
      <rPr>
        <rFont val="&quot;Helvetica Neue&quot;, Helvetica, Arial, sans-serif"/>
        <color rgb="FF1155CC"/>
        <sz val="11.0"/>
        <u/>
      </rPr>
      <t>Super Tilt Bro. (World) (v2.1) (Rainbow) (Aftermarket) (Unl).zip</t>
    </r>
  </si>
  <si>
    <r>
      <rPr>
        <rFont val="&quot;Helvetica Neue&quot;, Helvetica, Arial, sans-serif"/>
        <color rgb="FF1155CC"/>
        <sz val="11.0"/>
        <u/>
      </rPr>
      <t>Super Tilt Bro. (World) (v2.1) (UxROM) (Aftermarket) (Unl).zip</t>
    </r>
  </si>
  <si>
    <r>
      <rPr>
        <rFont val="&quot;Helvetica Neue&quot;, Helvetica, Arial, sans-serif"/>
        <color rgb="FF1155CC"/>
        <sz val="11.0"/>
        <u/>
      </rPr>
      <t>Super Turrican (Europe).zip</t>
    </r>
  </si>
  <si>
    <r>
      <rPr>
        <rFont val="&quot;Helvetica Neue&quot;, Helvetica, Arial, sans-serif"/>
        <color rgb="FF1155CC"/>
        <sz val="11.0"/>
        <u/>
      </rPr>
      <t>Super Uwol (World) (Aftermarket) (Unl).zip</t>
    </r>
  </si>
  <si>
    <r>
      <rPr>
        <rFont val="&quot;Helvetica Neue&quot;, Helvetica, Arial, sans-serif"/>
        <color rgb="FF1155CC"/>
        <sz val="11.0"/>
        <u/>
      </rPr>
      <t>Super Xevious - Gump no Nazo (Japan).zip</t>
    </r>
  </si>
  <si>
    <r>
      <rPr>
        <rFont val="&quot;Helvetica Neue&quot;, Helvetica, Arial, sans-serif"/>
        <color rgb="FF1155CC"/>
        <sz val="11.0"/>
        <u/>
      </rPr>
      <t>Super Xevious - Gump no Nazo (USA, Europe) (Namco Museum Archives Vol 2).zip</t>
    </r>
  </si>
  <si>
    <r>
      <rPr>
        <rFont val="&quot;Helvetica Neue&quot;, Helvetica, Arial, sans-serif"/>
        <color rgb="FF1155CC"/>
        <sz val="11.0"/>
        <u/>
      </rPr>
      <t>Superman (Japan) (Beta).zip</t>
    </r>
  </si>
  <si>
    <r>
      <rPr>
        <rFont val="&quot;Helvetica Neue&quot;, Helvetica, Arial, sans-serif"/>
        <color rgb="FF1155CC"/>
        <sz val="11.0"/>
        <u/>
      </rPr>
      <t>Superman (Japan).zip</t>
    </r>
  </si>
  <si>
    <r>
      <rPr>
        <rFont val="&quot;Helvetica Neue&quot;, Helvetica, Arial, sans-serif"/>
        <color rgb="FF1155CC"/>
        <sz val="11.0"/>
        <u/>
      </rPr>
      <t>Superman (USA) (Kemco).zip</t>
    </r>
  </si>
  <si>
    <r>
      <rPr>
        <rFont val="&quot;Helvetica Neue&quot;, Helvetica, Arial, sans-serif"/>
        <color rgb="FF1155CC"/>
        <sz val="11.0"/>
        <u/>
      </rPr>
      <t>Superman (USA) (Proto) (Sunsoft).zip</t>
    </r>
  </si>
  <si>
    <r>
      <rPr>
        <rFont val="&quot;Helvetica Neue&quot;, Helvetica, Arial, sans-serif"/>
        <color rgb="FF1155CC"/>
        <sz val="11.0"/>
        <u/>
      </rPr>
      <t>Superstar Pro Wrestling (Japan).zip</t>
    </r>
  </si>
  <si>
    <r>
      <rPr>
        <rFont val="&quot;Helvetica Neue&quot;, Helvetica, Arial, sans-serif"/>
        <color rgb="FF1155CC"/>
        <sz val="11.0"/>
        <u/>
      </rPr>
      <t>Swamp Donkey (World) (Demo) (Byte-Off 2019) (Aftermarket) (Unl).zip</t>
    </r>
  </si>
  <si>
    <r>
      <rPr>
        <rFont val="&quot;Helvetica Neue&quot;, Helvetica, Arial, sans-serif"/>
        <color rgb="FF1155CC"/>
        <sz val="11.0"/>
        <u/>
      </rPr>
      <t>Swamp Thing (Europe).zip</t>
    </r>
  </si>
  <si>
    <r>
      <rPr>
        <rFont val="&quot;Helvetica Neue&quot;, Helvetica, Arial, sans-serif"/>
        <color rgb="FF1155CC"/>
        <sz val="11.0"/>
        <u/>
      </rPr>
      <t>Swamp Thing (USA).zip</t>
    </r>
  </si>
  <si>
    <r>
      <rPr>
        <rFont val="&quot;Helvetica Neue&quot;, Helvetica, Arial, sans-serif"/>
        <color rgb="FF1155CC"/>
        <sz val="11.0"/>
        <u/>
      </rPr>
      <t>Sweet Dreams Nonogram (World) (Aftermarket) (Unl).zip</t>
    </r>
  </si>
  <si>
    <r>
      <rPr>
        <rFont val="&quot;Helvetica Neue&quot;, Helvetica, Arial, sans-serif"/>
        <color rgb="FF1155CC"/>
        <sz val="11.0"/>
        <u/>
      </rPr>
      <t>Sweet Home (Japan) (Sample).zip</t>
    </r>
  </si>
  <si>
    <r>
      <rPr>
        <rFont val="&quot;Helvetica Neue&quot;, Helvetica, Arial, sans-serif"/>
        <color rgb="FF1155CC"/>
        <sz val="11.0"/>
        <u/>
      </rPr>
      <t>Sweet Home (Japan).zip</t>
    </r>
  </si>
  <si>
    <r>
      <rPr>
        <rFont val="&quot;Helvetica Neue&quot;, Helvetica, Arial, sans-serif"/>
        <color rgb="FF1155CC"/>
        <sz val="11.0"/>
        <u/>
      </rPr>
      <t>Sword Master (Asia) (En) (S-R2) (Pirate).zip</t>
    </r>
  </si>
  <si>
    <r>
      <rPr>
        <rFont val="&quot;Helvetica Neue&quot;, Helvetica, Arial, sans-serif"/>
        <color rgb="FF1155CC"/>
        <sz val="11.0"/>
        <u/>
      </rPr>
      <t>Sword Master (Europe).zip</t>
    </r>
  </si>
  <si>
    <r>
      <rPr>
        <rFont val="&quot;Helvetica Neue&quot;, Helvetica, Arial, sans-serif"/>
        <color rgb="FF1155CC"/>
        <sz val="11.0"/>
        <u/>
      </rPr>
      <t>Sword Master (Japan).zip</t>
    </r>
  </si>
  <si>
    <r>
      <rPr>
        <rFont val="&quot;Helvetica Neue&quot;, Helvetica, Arial, sans-serif"/>
        <color rgb="FF1155CC"/>
        <sz val="11.0"/>
        <u/>
      </rPr>
      <t>Sword Master (USA).zip</t>
    </r>
  </si>
  <si>
    <r>
      <rPr>
        <rFont val="&quot;Helvetica Neue&quot;, Helvetica, Arial, sans-serif"/>
        <color rgb="FF1155CC"/>
        <sz val="11.0"/>
        <u/>
      </rPr>
      <t>Swords and Serpents (Europe).zip</t>
    </r>
  </si>
  <si>
    <r>
      <rPr>
        <rFont val="&quot;Helvetica Neue&quot;, Helvetica, Arial, sans-serif"/>
        <color rgb="FF1155CC"/>
        <sz val="11.0"/>
        <u/>
      </rPr>
      <t>Swords and Serpents (France).zip</t>
    </r>
  </si>
  <si>
    <r>
      <rPr>
        <rFont val="&quot;Helvetica Neue&quot;, Helvetica, Arial, sans-serif"/>
        <color rgb="FF1155CC"/>
        <sz val="11.0"/>
        <u/>
      </rPr>
      <t>Swords and Serpents (USA).zip</t>
    </r>
  </si>
  <si>
    <r>
      <rPr>
        <rFont val="&quot;Helvetica Neue&quot;, Helvetica, Arial, sans-serif"/>
        <color rgb="FF1155CC"/>
        <sz val="11.0"/>
        <u/>
      </rPr>
      <t>Sydney Hunter and the Mayan's Revenge (World) (Proto) (Aftermarket) (Unl).zip</t>
    </r>
  </si>
  <si>
    <r>
      <rPr>
        <rFont val="&quot;Helvetica Neue&quot;, Helvetica, Arial, sans-serif"/>
        <color rgb="FF1155CC"/>
        <sz val="11.0"/>
        <u/>
      </rPr>
      <t>Synther (World) (Demo) (Byte-Off 2024) (Aftermarket) (Unl).zip</t>
    </r>
  </si>
  <si>
    <r>
      <rPr>
        <rFont val="&quot;Helvetica Neue&quot;, Helvetica, Arial, sans-serif"/>
        <color rgb="FF1155CC"/>
        <sz val="11.0"/>
        <u/>
      </rPr>
      <t>T-Gun (World) (Digital) (Aftermarket) (Unl).zip</t>
    </r>
  </si>
  <si>
    <r>
      <rPr>
        <rFont val="&quot;Helvetica Neue&quot;, Helvetica, Arial, sans-serif"/>
        <color rgb="FF1155CC"/>
        <sz val="11.0"/>
        <u/>
      </rPr>
      <t>T3 Terminator (Asia) (En) (A-Q3) (Pirate) (Alt).zip</t>
    </r>
  </si>
  <si>
    <r>
      <rPr>
        <rFont val="&quot;Helvetica Neue&quot;, Helvetica, Arial, sans-serif"/>
        <color rgb="FF1155CC"/>
        <sz val="11.0"/>
        <u/>
      </rPr>
      <t>T3 Terminator (Asia) (En) (A-Q3) (Pirate).zip</t>
    </r>
  </si>
  <si>
    <r>
      <rPr>
        <rFont val="&quot;Helvetica Neue&quot;, Helvetica, Arial, sans-serif"/>
        <color rgb="FF1155CC"/>
        <sz val="11.0"/>
        <u/>
      </rPr>
      <t>TBAS Interpreter V1 (World) (Program) (Aftermarket) (Unl).zip</t>
    </r>
  </si>
  <si>
    <r>
      <rPr>
        <rFont val="&quot;Helvetica Neue&quot;, Helvetica, Arial, sans-serif"/>
        <color rgb="FF1155CC"/>
        <sz val="11.0"/>
        <u/>
      </rPr>
      <t>TM Network - Live in Power Bowl (Japan).zip</t>
    </r>
  </si>
  <si>
    <r>
      <rPr>
        <rFont val="&quot;Helvetica Neue&quot;, Helvetica, Arial, sans-serif"/>
        <color rgb="FF1155CC"/>
        <sz val="11.0"/>
        <u/>
      </rPr>
      <t>TORGMAN Adventures Pt. 1 (World) (Aftermarket) (Unl).zip</t>
    </r>
  </si>
  <si>
    <r>
      <rPr>
        <rFont val="&quot;Helvetica Neue&quot;, Helvetica, Arial, sans-serif"/>
        <color rgb="FF1155CC"/>
        <sz val="11.0"/>
        <u/>
      </rPr>
      <t>TV-Chan's Great Escape! (World) (Aftermarket) (Unl).zip</t>
    </r>
  </si>
  <si>
    <r>
      <rPr>
        <rFont val="&quot;Helvetica Neue&quot;, Helvetica, Arial, sans-serif"/>
        <color rgb="FF1155CC"/>
        <sz val="11.0"/>
        <u/>
      </rPr>
      <t>TV-Chan's Great Escape! (World) (v2.0) (Aftermarket) (Unl).zip</t>
    </r>
  </si>
  <si>
    <r>
      <rPr>
        <rFont val="&quot;Helvetica Neue&quot;, Helvetica, Arial, sans-serif"/>
        <color rgb="FF1155CC"/>
        <sz val="11.0"/>
        <u/>
      </rPr>
      <t>Taboo - The Sixth Sense (USA) (Rev 1).zip</t>
    </r>
  </si>
  <si>
    <r>
      <rPr>
        <rFont val="&quot;Helvetica Neue&quot;, Helvetica, Arial, sans-serif"/>
        <color rgb="FF1155CC"/>
        <sz val="11.0"/>
        <u/>
      </rPr>
      <t>Taboo - The Sixth Sense (USA).zip</t>
    </r>
  </si>
  <si>
    <r>
      <rPr>
        <rFont val="&quot;Helvetica Neue&quot;, Helvetica, Arial, sans-serif"/>
        <color rgb="FF1155CC"/>
        <sz val="11.0"/>
        <u/>
      </rPr>
      <t>Tactus (World) (Proto) (NESDev 2022) (Aftermarket) (Unl).zip</t>
    </r>
  </si>
  <si>
    <r>
      <rPr>
        <rFont val="&quot;Helvetica Neue&quot;, Helvetica, Arial, sans-serif"/>
        <color rgb="FF1155CC"/>
        <sz val="11.0"/>
        <u/>
      </rPr>
      <t>Tactus (World) (v0.2) (Demo) (Aftermarket) (Unl).zip</t>
    </r>
  </si>
  <si>
    <r>
      <rPr>
        <rFont val="&quot;Helvetica Neue&quot;, Helvetica, Arial, sans-serif"/>
        <color rgb="FF1155CC"/>
        <sz val="11.0"/>
        <u/>
      </rPr>
      <t>Tag Team Pro-Wrestling (Brazil) (En) (Unl).zip</t>
    </r>
  </si>
  <si>
    <r>
      <rPr>
        <rFont val="&quot;Helvetica Neue&quot;, Helvetica, Arial, sans-serif"/>
        <color rgb="FF1155CC"/>
        <sz val="11.0"/>
        <u/>
      </rPr>
      <t>Tag Team Pro-Wrestling (Japan).zip</t>
    </r>
  </si>
  <si>
    <r>
      <rPr>
        <rFont val="&quot;Helvetica Neue&quot;, Helvetica, Arial, sans-serif"/>
        <color rgb="FF1155CC"/>
        <sz val="11.0"/>
        <u/>
      </rPr>
      <t>Tag Team Pro-Wrestling Special (Japan) (Not for Resale).zip</t>
    </r>
  </si>
  <si>
    <r>
      <rPr>
        <rFont val="&quot;Helvetica Neue&quot;, Helvetica, Arial, sans-serif"/>
        <color rgb="FF1155CC"/>
        <sz val="11.0"/>
        <u/>
      </rPr>
      <t>Tag Team Wrestling (USA).zip</t>
    </r>
  </si>
  <si>
    <r>
      <rPr>
        <rFont val="&quot;Helvetica Neue&quot;, Helvetica, Arial, sans-serif"/>
        <color rgb="FF1155CC"/>
        <sz val="11.0"/>
        <u/>
      </rPr>
      <t>Tagin' Dragon (USA) (Unl).zip</t>
    </r>
  </si>
  <si>
    <r>
      <rPr>
        <rFont val="&quot;Helvetica Neue&quot;, Helvetica, Arial, sans-serif"/>
        <color rgb="FF1155CC"/>
        <sz val="11.0"/>
        <u/>
      </rPr>
      <t>Taikong Huanxiang (China) (Aftermarket) (Unl).zip</t>
    </r>
  </si>
  <si>
    <r>
      <rPr>
        <rFont val="&quot;Helvetica Neue&quot;, Helvetica, Arial, sans-serif"/>
        <color rgb="FF1155CC"/>
        <sz val="11.0"/>
        <u/>
      </rPr>
      <t>Tailgate Party (World) (Demo) (Aftermarket) (Unl).zip</t>
    </r>
  </si>
  <si>
    <r>
      <rPr>
        <rFont val="&quot;Helvetica Neue&quot;, Helvetica, Arial, sans-serif"/>
        <color rgb="FF1155CC"/>
        <sz val="11.0"/>
        <u/>
      </rPr>
      <t>Tailgate Party (World) (GTROM) (Aftermarket) (Unl).zip</t>
    </r>
  </si>
  <si>
    <r>
      <rPr>
        <rFont val="&quot;Helvetica Neue&quot;, Helvetica, Arial, sans-serif"/>
        <color rgb="FF1155CC"/>
        <sz val="11.0"/>
        <u/>
      </rPr>
      <t>Tailgate Party (World) (UNROM 512) (Aftermarket) (Unl).zip</t>
    </r>
  </si>
  <si>
    <r>
      <rPr>
        <rFont val="&quot;Helvetica Neue&quot;, Helvetica, Arial, sans-serif"/>
        <color rgb="FF1155CC"/>
        <sz val="11.0"/>
        <u/>
      </rPr>
      <t>Taito Basketball (Japan).zip</t>
    </r>
  </si>
  <si>
    <r>
      <rPr>
        <rFont val="&quot;Helvetica Neue&quot;, Helvetica, Arial, sans-serif"/>
        <color rgb="FF1155CC"/>
        <sz val="11.0"/>
        <u/>
      </rPr>
      <t>Taito Chase H.Q. (Japan).zip</t>
    </r>
  </si>
  <si>
    <r>
      <rPr>
        <rFont val="&quot;Helvetica Neue&quot;, Helvetica, Arial, sans-serif"/>
        <color rgb="FF1155CC"/>
        <sz val="11.0"/>
        <u/>
      </rPr>
      <t>Taito Grand Prix - Eikou e no License (Japan).zip</t>
    </r>
  </si>
  <si>
    <r>
      <rPr>
        <rFont val="&quot;Helvetica Neue&quot;, Helvetica, Arial, sans-serif"/>
        <color rgb="FF1155CC"/>
        <sz val="11.0"/>
        <u/>
      </rPr>
      <t>Taiwan 16 Maque (Asia) (v1.0) (Unl).zip</t>
    </r>
  </si>
  <si>
    <r>
      <rPr>
        <rFont val="&quot;Helvetica Neue&quot;, Helvetica, Arial, sans-serif"/>
        <color rgb="FF1155CC"/>
        <sz val="11.0"/>
        <u/>
      </rPr>
      <t>Taiwan 16 Maque (Asia) (v1.1) (Unl).zip</t>
    </r>
  </si>
  <si>
    <r>
      <rPr>
        <rFont val="&quot;Helvetica Neue&quot;, Helvetica, Arial, sans-serif"/>
        <color rgb="FF1155CC"/>
        <sz val="11.0"/>
        <u/>
      </rPr>
      <t>Taiwan Mahjong 2 (Asia) (Ja) (Unl).zip</t>
    </r>
  </si>
  <si>
    <r>
      <rPr>
        <rFont val="&quot;Helvetica Neue&quot;, Helvetica, Arial, sans-serif"/>
        <color rgb="FF1155CC"/>
        <sz val="11.0"/>
        <u/>
      </rPr>
      <t>Taiyou no Shinden (Japan).zip</t>
    </r>
  </si>
  <si>
    <r>
      <rPr>
        <rFont val="&quot;Helvetica Neue&quot;, Helvetica, Arial, sans-serif"/>
        <color rgb="FF1155CC"/>
        <sz val="11.0"/>
        <u/>
      </rPr>
      <t>Taiyou no Yuusha - Fighbird (Japan).zip</t>
    </r>
  </si>
  <si>
    <r>
      <rPr>
        <rFont val="&quot;Helvetica Neue&quot;, Helvetica, Arial, sans-serif"/>
        <color rgb="FF1155CC"/>
        <sz val="11.0"/>
        <u/>
      </rPr>
      <t>Takahashi Meijin no Bouken-jima (Asia) (Ja) (LD12) (Pirate).zip</t>
    </r>
  </si>
  <si>
    <r>
      <rPr>
        <rFont val="&quot;Helvetica Neue&quot;, Helvetica, Arial, sans-serif"/>
        <color rgb="FF1155CC"/>
        <sz val="11.0"/>
        <u/>
      </rPr>
      <t>Takahashi Meijin no Bouken-jima (Japan).zip</t>
    </r>
  </si>
  <si>
    <r>
      <rPr>
        <rFont val="&quot;Helvetica Neue&quot;, Helvetica, Arial, sans-serif"/>
        <color rgb="FF1155CC"/>
        <sz val="11.0"/>
        <u/>
      </rPr>
      <t>Takahashi Meijin no Bouken-jima II (Japan).zip</t>
    </r>
  </si>
  <si>
    <r>
      <rPr>
        <rFont val="&quot;Helvetica Neue&quot;, Helvetica, Arial, sans-serif"/>
        <color rgb="FF1155CC"/>
        <sz val="11.0"/>
        <u/>
      </rPr>
      <t>Takahashi Meijin no Bouken-jima III (Japan).zip</t>
    </r>
  </si>
  <si>
    <r>
      <rPr>
        <rFont val="&quot;Helvetica Neue&quot;, Helvetica, Arial, sans-serif"/>
        <color rgb="FF1155CC"/>
        <sz val="11.0"/>
        <u/>
      </rPr>
      <t>Takahashi Meijin no Bouken-jima IV (Japan).zip</t>
    </r>
  </si>
  <si>
    <r>
      <rPr>
        <rFont val="&quot;Helvetica Neue&quot;, Helvetica, Arial, sans-serif"/>
        <color rgb="FF1155CC"/>
        <sz val="11.0"/>
        <u/>
      </rPr>
      <t>Takahashi Meijin no Bugutte Honey (Japan).zip</t>
    </r>
  </si>
  <si>
    <r>
      <rPr>
        <rFont val="&quot;Helvetica Neue&quot;, Helvetica, Arial, sans-serif"/>
        <color rgb="FF1155CC"/>
        <sz val="11.0"/>
        <u/>
      </rPr>
      <t>Takeda Shingen (Japan).zip</t>
    </r>
  </si>
  <si>
    <r>
      <rPr>
        <rFont val="&quot;Helvetica Neue&quot;, Helvetica, Arial, sans-serif"/>
        <color rgb="FF1155CC"/>
        <sz val="11.0"/>
        <u/>
      </rPr>
      <t>Takeda Shingen 2 (Japan).zip</t>
    </r>
  </si>
  <si>
    <r>
      <rPr>
        <rFont val="&quot;Helvetica Neue&quot;, Helvetica, Arial, sans-serif"/>
        <color rgb="FF1155CC"/>
        <sz val="11.0"/>
        <u/>
      </rPr>
      <t>Takeshi no Chousenjou (Japan) (Virtual Console).zip</t>
    </r>
  </si>
  <si>
    <r>
      <rPr>
        <rFont val="&quot;Helvetica Neue&quot;, Helvetica, Arial, sans-serif"/>
        <color rgb="FF1155CC"/>
        <sz val="11.0"/>
        <u/>
      </rPr>
      <t>Takeshi no Chousenjou (Japan).zip</t>
    </r>
  </si>
  <si>
    <r>
      <rPr>
        <rFont val="&quot;Helvetica Neue&quot;, Helvetica, Arial, sans-serif"/>
        <color rgb="FF1155CC"/>
        <sz val="11.0"/>
        <u/>
      </rPr>
      <t>Takeshi no Sengoku Fuuunji (Japan) (Beta).zip</t>
    </r>
  </si>
  <si>
    <r>
      <rPr>
        <rFont val="&quot;Helvetica Neue&quot;, Helvetica, Arial, sans-serif"/>
        <color rgb="FF1155CC"/>
        <sz val="11.0"/>
        <u/>
      </rPr>
      <t>Takeshi no Sengoku Fuuunji (Japan).zip</t>
    </r>
  </si>
  <si>
    <r>
      <rPr>
        <rFont val="&quot;Helvetica Neue&quot;, Helvetica, Arial, sans-serif"/>
        <color rgb="FF1155CC"/>
        <sz val="11.0"/>
        <u/>
      </rPr>
      <t>Tale, The - Elrond no Eiyuu (Japan) (Beta).zip</t>
    </r>
  </si>
  <si>
    <r>
      <rPr>
        <rFont val="&quot;Helvetica Neue&quot;, Helvetica, Arial, sans-serif"/>
        <color rgb="FF1155CC"/>
        <sz val="11.0"/>
        <u/>
      </rPr>
      <t>TaleSpin (Europe).zip</t>
    </r>
  </si>
  <si>
    <r>
      <rPr>
        <rFont val="&quot;Helvetica Neue&quot;, Helvetica, Arial, sans-serif"/>
        <color rgb="FF1155CC"/>
        <sz val="11.0"/>
        <u/>
      </rPr>
      <t>TaleSpin (USA).zip</t>
    </r>
  </si>
  <si>
    <r>
      <rPr>
        <rFont val="&quot;Helvetica Neue&quot;, Helvetica, Arial, sans-serif"/>
        <color rgb="FF1155CC"/>
        <sz val="11.0"/>
        <u/>
      </rPr>
      <t>TaleSpin (World) (The Disney Afternoon Collection) (Switch).zip</t>
    </r>
  </si>
  <si>
    <r>
      <rPr>
        <rFont val="&quot;Helvetica Neue&quot;, Helvetica, Arial, sans-serif"/>
        <color rgb="FF1155CC"/>
        <sz val="11.0"/>
        <u/>
      </rPr>
      <t>Tamfor (World) (Demo) (Aftermarket) (Unl).zip</t>
    </r>
  </si>
  <si>
    <r>
      <rPr>
        <rFont val="&quot;Helvetica Neue&quot;, Helvetica, Arial, sans-serif"/>
        <color rgb="FF1155CC"/>
        <sz val="11.0"/>
        <u/>
      </rPr>
      <t>Tamura Koushou Mahjong Seminar (Japan).zip</t>
    </r>
  </si>
  <si>
    <r>
      <rPr>
        <rFont val="&quot;Helvetica Neue&quot;, Helvetica, Arial, sans-serif"/>
        <color rgb="FF1155CC"/>
        <sz val="11.0"/>
        <u/>
      </rPr>
      <t>Tangbohu Dian Qiuxiang (China) (Aftermarket) (Unl).zip</t>
    </r>
  </si>
  <si>
    <r>
      <rPr>
        <rFont val="&quot;Helvetica Neue&quot;, Helvetica, Arial, sans-serif"/>
        <color rgb="FF1155CC"/>
        <sz val="11.0"/>
        <u/>
      </rPr>
      <t>Tangguo Mao 2 (Asia) (En) (Pirate).zip</t>
    </r>
  </si>
  <si>
    <r>
      <rPr>
        <rFont val="&quot;Helvetica Neue&quot;, Helvetica, Arial, sans-serif"/>
        <color rgb="FF1155CC"/>
        <sz val="11.0"/>
        <u/>
      </rPr>
      <t>Tangmu Lixianji (China) (Aftermarket) (Pirate).zip</t>
    </r>
  </si>
  <si>
    <r>
      <rPr>
        <rFont val="&quot;Helvetica Neue&quot;, Helvetica, Arial, sans-serif"/>
        <color rgb="FF1155CC"/>
        <sz val="11.0"/>
        <u/>
      </rPr>
      <t>Tangmu Xunbaoji (China) (Aftermarket) (Pirate).zip</t>
    </r>
  </si>
  <si>
    <r>
      <rPr>
        <rFont val="&quot;Helvetica Neue&quot;, Helvetica, Arial, sans-serif"/>
        <color rgb="FF1155CC"/>
        <sz val="11.0"/>
        <u/>
      </rPr>
      <t>Tanigawa Kouji no Shougi Shinan II (Japan).zip</t>
    </r>
  </si>
  <si>
    <r>
      <rPr>
        <rFont val="&quot;Helvetica Neue&quot;, Helvetica, Arial, sans-serif"/>
        <color rgb="FF1155CC"/>
        <sz val="11.0"/>
        <u/>
      </rPr>
      <t>Tanigawa Kouji no Shougi Shinan III (Japan).zip</t>
    </r>
  </si>
  <si>
    <r>
      <rPr>
        <rFont val="&quot;Helvetica Neue&quot;, Helvetica, Arial, sans-serif"/>
        <color rgb="FF1155CC"/>
        <sz val="11.0"/>
        <u/>
      </rPr>
      <t>Tank (Asia) (En) (Asder) (Unl).zip</t>
    </r>
  </si>
  <si>
    <r>
      <rPr>
        <rFont val="&quot;Helvetica Neue&quot;, Helvetica, Arial, sans-serif"/>
        <color rgb="FF1155CC"/>
        <sz val="11.0"/>
        <u/>
      </rPr>
      <t>Tank (Asia) (En) (Caltron) (Unl).zip</t>
    </r>
  </si>
  <si>
    <r>
      <rPr>
        <rFont val="&quot;Helvetica Neue&quot;, Helvetica, Arial, sans-serif"/>
        <color rgb="FF1155CC"/>
        <sz val="11.0"/>
        <u/>
      </rPr>
      <t>Tank 1990 (Asia) (En) (Pirate).zip</t>
    </r>
  </si>
  <si>
    <r>
      <rPr>
        <rFont val="&quot;Helvetica Neue&quot;, Helvetica, Arial, sans-serif"/>
        <color rgb="FF1155CC"/>
        <sz val="11.0"/>
        <u/>
      </rPr>
      <t>Tank Fengyun - King Tank (Asia) (Unl).zip</t>
    </r>
  </si>
  <si>
    <r>
      <rPr>
        <rFont val="&quot;Helvetica Neue&quot;, Helvetica, Arial, sans-serif"/>
        <color rgb="FF1155CC"/>
        <sz val="11.0"/>
        <u/>
      </rPr>
      <t>Tank of Lore (World) (Aftermarket) (Unl).zip</t>
    </r>
  </si>
  <si>
    <r>
      <rPr>
        <rFont val="&quot;Helvetica Neue&quot;, Helvetica, Arial, sans-serif"/>
        <color rgb="FF1155CC"/>
        <sz val="11.0"/>
        <u/>
      </rPr>
      <t>Tanque (Spain) (En) (NTDEC) (Unl).zip</t>
    </r>
  </si>
  <si>
    <r>
      <rPr>
        <rFont val="&quot;Helvetica Neue&quot;, Helvetica, Arial, sans-serif"/>
        <color rgb="FF1155CC"/>
        <sz val="11.0"/>
        <u/>
      </rPr>
      <t>Tantei Jinguuji Saburou - Toki no Sugiyuku Mama ni (Japan).zip</t>
    </r>
  </si>
  <si>
    <r>
      <rPr>
        <rFont val="&quot;Helvetica Neue&quot;, Helvetica, Arial, sans-serif"/>
        <color rgb="FF1155CC"/>
        <sz val="11.0"/>
        <u/>
      </rPr>
      <t>Tantei Jinguuji Saburou - Yokohamakou Renzoku Satsujin Jiken (Japan) (Virtual Console).zip</t>
    </r>
  </si>
  <si>
    <r>
      <rPr>
        <rFont val="&quot;Helvetica Neue&quot;, Helvetica, Arial, sans-serif"/>
        <color rgb="FF1155CC"/>
        <sz val="11.0"/>
        <u/>
      </rPr>
      <t>Tantei Jinguuji Saburou - Yokohamakou Renzoku Satsujin Jiken (Japan).zip</t>
    </r>
  </si>
  <si>
    <r>
      <rPr>
        <rFont val="&quot;Helvetica Neue&quot;, Helvetica, Arial, sans-serif"/>
        <color rgb="FF1155CC"/>
        <sz val="11.0"/>
        <u/>
      </rPr>
      <t>Tao (Japan).zip</t>
    </r>
  </si>
  <si>
    <r>
      <rPr>
        <rFont val="&quot;Helvetica Neue&quot;, Helvetica, Arial, sans-serif"/>
        <color rgb="FF1155CC"/>
        <sz val="11.0"/>
        <u/>
      </rPr>
      <t>TapeDump (World) (NTSC) (Program) (Aftermarket) (Unl).zip</t>
    </r>
  </si>
  <si>
    <r>
      <rPr>
        <rFont val="&quot;Helvetica Neue&quot;, Helvetica, Arial, sans-serif"/>
        <color rgb="FF1155CC"/>
        <sz val="11.0"/>
        <u/>
      </rPr>
      <t>TapeDump (World) (PAL) (Program) (Aftermarket) (Unl).zip</t>
    </r>
  </si>
  <si>
    <r>
      <rPr>
        <rFont val="&quot;Helvetica Neue&quot;, Helvetica, Arial, sans-serif"/>
        <color rgb="FF1155CC"/>
        <sz val="11.0"/>
        <u/>
      </rPr>
      <t>Tapeworm - Disco Puzzle (World) (Demo) (Aftermarket) (Unl).zip</t>
    </r>
  </si>
  <si>
    <r>
      <rPr>
        <rFont val="&quot;Helvetica Neue&quot;, Helvetica, Arial, sans-serif"/>
        <color rgb="FF1155CC"/>
        <sz val="11.0"/>
        <u/>
      </rPr>
      <t>Target - Renegade (USA).zip</t>
    </r>
  </si>
  <si>
    <r>
      <rPr>
        <rFont val="&quot;Helvetica Neue&quot;, Helvetica, Arial, sans-serif"/>
        <color rgb="FF1155CC"/>
        <sz val="11.0"/>
        <u/>
      </rPr>
      <t>Taro's Quest (USA) (Proto).zip</t>
    </r>
  </si>
  <si>
    <r>
      <rPr>
        <rFont val="&quot;Helvetica Neue&quot;, Helvetica, Arial, sans-serif"/>
        <color rgb="FF1155CC"/>
        <sz val="11.0"/>
        <u/>
      </rPr>
      <t>Tasac (Asia) (En) (Unl).zip</t>
    </r>
  </si>
  <si>
    <r>
      <rPr>
        <rFont val="&quot;Helvetica Neue&quot;, Helvetica, Arial, sans-serif"/>
        <color rgb="FF1155CC"/>
        <sz val="11.0"/>
        <u/>
      </rPr>
      <t>Tashiro Masashi no Princess ga Ippai (Japan).zip</t>
    </r>
  </si>
  <si>
    <r>
      <rPr>
        <rFont val="&quot;Helvetica Neue&quot;, Helvetica, Arial, sans-serif"/>
        <color rgb="FF1155CC"/>
        <sz val="11.0"/>
        <u/>
      </rPr>
      <t>Tatakae!! Rahmen Man - Sakuretsu Choujin 102 Gei (Japan).zip</t>
    </r>
  </si>
  <si>
    <r>
      <rPr>
        <rFont val="&quot;Helvetica Neue&quot;, Helvetica, Arial, sans-serif"/>
        <color rgb="FF1155CC"/>
        <sz val="11.0"/>
        <u/>
      </rPr>
      <t>Tatakae! Chou Robot Seimeitai Transformers - Convoy no Nazo (Japan) (Virtual Console).zip</t>
    </r>
  </si>
  <si>
    <r>
      <rPr>
        <rFont val="&quot;Helvetica Neue&quot;, Helvetica, Arial, sans-serif"/>
        <color rgb="FF1155CC"/>
        <sz val="11.0"/>
        <u/>
      </rPr>
      <t>Tatakae! Chou Robot Seimeitai Transformers - Convoy no Nazo (Japan).zip</t>
    </r>
  </si>
  <si>
    <r>
      <rPr>
        <rFont val="&quot;Helvetica Neue&quot;, Helvetica, Arial, sans-serif"/>
        <color rgb="FF1155CC"/>
        <sz val="11.0"/>
        <u/>
      </rPr>
      <t>Tatakai no Banka (Japan) (Rev 1).zip</t>
    </r>
  </si>
  <si>
    <r>
      <rPr>
        <rFont val="&quot;Helvetica Neue&quot;, Helvetica, Arial, sans-serif"/>
        <color rgb="FF1155CC"/>
        <sz val="11.0"/>
        <u/>
      </rPr>
      <t>Tatakai no Banka (Japan).zip</t>
    </r>
  </si>
  <si>
    <r>
      <rPr>
        <rFont val="&quot;Helvetica Neue&quot;, Helvetica, Arial, sans-serif"/>
        <color rgb="FF1155CC"/>
        <sz val="11.0"/>
        <u/>
      </rPr>
      <t>Tecmo Baseball (USA).zip</t>
    </r>
  </si>
  <si>
    <r>
      <rPr>
        <rFont val="&quot;Helvetica Neue&quot;, Helvetica, Arial, sans-serif"/>
        <color rgb="FF1155CC"/>
        <sz val="11.0"/>
        <u/>
      </rPr>
      <t>Tecmo Bowl (Japan).zip</t>
    </r>
  </si>
  <si>
    <r>
      <rPr>
        <rFont val="&quot;Helvetica Neue&quot;, Helvetica, Arial, sans-serif"/>
        <color rgb="FF1155CC"/>
        <sz val="11.0"/>
        <u/>
      </rPr>
      <t>Tecmo Bowl (USA) (Beta).zip</t>
    </r>
  </si>
  <si>
    <r>
      <rPr>
        <rFont val="&quot;Helvetica Neue&quot;, Helvetica, Arial, sans-serif"/>
        <color rgb="FF1155CC"/>
        <sz val="11.0"/>
        <u/>
      </rPr>
      <t>Tecmo Bowl (USA) (Rev 1).zip</t>
    </r>
  </si>
  <si>
    <r>
      <rPr>
        <rFont val="&quot;Helvetica Neue&quot;, Helvetica, Arial, sans-serif"/>
        <color rgb="FF1155CC"/>
        <sz val="11.0"/>
        <u/>
      </rPr>
      <t>Tecmo Bowl (USA).zip</t>
    </r>
  </si>
  <si>
    <r>
      <rPr>
        <rFont val="&quot;Helvetica Neue&quot;, Helvetica, Arial, sans-serif"/>
        <color rgb="FF1155CC"/>
        <sz val="11.0"/>
        <u/>
      </rPr>
      <t>Tecmo Bowl (World) (Rev 1) (Virtual Console, Switch Online).zip</t>
    </r>
  </si>
  <si>
    <r>
      <rPr>
        <rFont val="&quot;Helvetica Neue&quot;, Helvetica, Arial, sans-serif"/>
        <color rgb="FF1155CC"/>
        <sz val="11.0"/>
        <u/>
      </rPr>
      <t>Tecmo Cup - Football Game (Europe).zip</t>
    </r>
  </si>
  <si>
    <r>
      <rPr>
        <rFont val="&quot;Helvetica Neue&quot;, Helvetica, Arial, sans-serif"/>
        <color rgb="FF1155CC"/>
        <sz val="11.0"/>
        <u/>
      </rPr>
      <t>Tecmo Cup - Football Game (Spain).zip</t>
    </r>
  </si>
  <si>
    <r>
      <rPr>
        <rFont val="&quot;Helvetica Neue&quot;, Helvetica, Arial, sans-serif"/>
        <color rgb="FF1155CC"/>
        <sz val="11.0"/>
        <u/>
      </rPr>
      <t>Tecmo Cup - Soccer Game (USA).zip</t>
    </r>
  </si>
  <si>
    <r>
      <rPr>
        <rFont val="&quot;Helvetica Neue&quot;, Helvetica, Arial, sans-serif"/>
        <color rgb="FF1155CC"/>
        <sz val="11.0"/>
        <u/>
      </rPr>
      <t>Tecmo NBA Basketball (Asia) (En) (Pirate) (Alt).zip</t>
    </r>
  </si>
  <si>
    <r>
      <rPr>
        <rFont val="&quot;Helvetica Neue&quot;, Helvetica, Arial, sans-serif"/>
        <color rgb="FF1155CC"/>
        <sz val="11.0"/>
        <u/>
      </rPr>
      <t>Tecmo NBA Basketball (Asia) (En) (Pirate).zip</t>
    </r>
  </si>
  <si>
    <r>
      <rPr>
        <rFont val="&quot;Helvetica Neue&quot;, Helvetica, Arial, sans-serif"/>
        <color rgb="FF1155CC"/>
        <sz val="11.0"/>
        <u/>
      </rPr>
      <t>Tecmo NBA Basketball (USA) (NES-BK) (Rev 1).zip</t>
    </r>
  </si>
  <si>
    <r>
      <rPr>
        <rFont val="&quot;Helvetica Neue&quot;, Helvetica, Arial, sans-serif"/>
        <color rgb="FF1155CC"/>
        <sz val="11.0"/>
        <u/>
      </rPr>
      <t>Tecmo NBA Basketball (USA) (NES-BK).zip</t>
    </r>
  </si>
  <si>
    <r>
      <rPr>
        <rFont val="&quot;Helvetica Neue&quot;, Helvetica, Arial, sans-serif"/>
        <color rgb="FF1155CC"/>
        <sz val="11.0"/>
        <u/>
      </rPr>
      <t>Tecmo NBA Basketball (USA) (NES-N7).zip</t>
    </r>
  </si>
  <si>
    <r>
      <rPr>
        <rFont val="&quot;Helvetica Neue&quot;, Helvetica, Arial, sans-serif"/>
        <color rgb="FF1155CC"/>
        <sz val="11.0"/>
        <u/>
      </rPr>
      <t>Tecmo Super Bowl (Japan).zip</t>
    </r>
  </si>
  <si>
    <r>
      <rPr>
        <rFont val="&quot;Helvetica Neue&quot;, Helvetica, Arial, sans-serif"/>
        <color rgb="FF1155CC"/>
        <sz val="11.0"/>
        <u/>
      </rPr>
      <t>Tecmo Super Bowl (USA) (Beta).zip</t>
    </r>
  </si>
  <si>
    <r>
      <rPr>
        <rFont val="&quot;Helvetica Neue&quot;, Helvetica, Arial, sans-serif"/>
        <color rgb="FF1155CC"/>
        <sz val="11.0"/>
        <u/>
      </rPr>
      <t>Tecmo Super Bowl (USA).zip</t>
    </r>
  </si>
  <si>
    <r>
      <rPr>
        <rFont val="&quot;Helvetica Neue&quot;, Helvetica, Arial, sans-serif"/>
        <color rgb="FF1155CC"/>
        <sz val="11.0"/>
        <u/>
      </rPr>
      <t>Tecmo World Cup Soccer (Europe).zip</t>
    </r>
  </si>
  <si>
    <r>
      <rPr>
        <rFont val="&quot;Helvetica Neue&quot;, Helvetica, Arial, sans-serif"/>
        <color rgb="FF1155CC"/>
        <sz val="11.0"/>
        <u/>
      </rPr>
      <t>Tecmo World Cup Soccer (Japan).zip</t>
    </r>
  </si>
  <si>
    <r>
      <rPr>
        <rFont val="&quot;Helvetica Neue&quot;, Helvetica, Arial, sans-serif"/>
        <color rgb="FF1155CC"/>
        <sz val="11.0"/>
        <u/>
      </rPr>
      <t>Tecmo World Wrestling (Europe).zip</t>
    </r>
  </si>
  <si>
    <r>
      <rPr>
        <rFont val="&quot;Helvetica Neue&quot;, Helvetica, Arial, sans-serif"/>
        <color rgb="FF1155CC"/>
        <sz val="11.0"/>
        <u/>
      </rPr>
      <t>Tecmo World Wrestling (USA).zip</t>
    </r>
  </si>
  <si>
    <r>
      <rPr>
        <rFont val="&quot;Helvetica Neue&quot;, Helvetica, Arial, sans-serif"/>
        <color rgb="FF1155CC"/>
        <sz val="11.0"/>
        <u/>
      </rPr>
      <t>Teenage Mutant Hero Turtles (Europe) (Virtual Console).zip</t>
    </r>
  </si>
  <si>
    <r>
      <rPr>
        <rFont val="&quot;Helvetica Neue&quot;, Helvetica, Arial, sans-serif"/>
        <color rgb="FF1155CC"/>
        <sz val="11.0"/>
        <u/>
      </rPr>
      <t>Teenage Mutant Hero Turtles (Europe).zip</t>
    </r>
  </si>
  <si>
    <r>
      <rPr>
        <rFont val="&quot;Helvetica Neue&quot;, Helvetica, Arial, sans-serif"/>
        <color rgb="FF1155CC"/>
        <sz val="11.0"/>
        <u/>
      </rPr>
      <t>Teenage Mutant Hero Turtles - Tournament Fighters (Europe).zip</t>
    </r>
  </si>
  <si>
    <r>
      <rPr>
        <rFont val="&quot;Helvetica Neue&quot;, Helvetica, Arial, sans-serif"/>
        <color rgb="FF1155CC"/>
        <sz val="11.0"/>
        <u/>
      </rPr>
      <t>Teenage Mutant Hero Turtles II - The Arcade Game (Europe).zip</t>
    </r>
  </si>
  <si>
    <r>
      <rPr>
        <rFont val="&quot;Helvetica Neue&quot;, Helvetica, Arial, sans-serif"/>
        <color rgb="FF1155CC"/>
        <sz val="11.0"/>
        <u/>
      </rPr>
      <t>Teenage Mutant Ninja Turtles (Australia).zip</t>
    </r>
  </si>
  <si>
    <r>
      <rPr>
        <rFont val="&quot;Helvetica Neue&quot;, Helvetica, Arial, sans-serif"/>
        <color rgb="FF1155CC"/>
        <sz val="11.0"/>
        <u/>
      </rPr>
      <t>Teenage Mutant Ninja Turtles (Japan) (En) (The Cowabunga Collection).zip</t>
    </r>
  </si>
  <si>
    <r>
      <rPr>
        <rFont val="&quot;Helvetica Neue&quot;, Helvetica, Arial, sans-serif"/>
        <color rgb="FF1155CC"/>
        <sz val="11.0"/>
        <u/>
      </rPr>
      <t>Teenage Mutant Ninja Turtles (Japan).zip</t>
    </r>
  </si>
  <si>
    <r>
      <rPr>
        <rFont val="&quot;Helvetica Neue&quot;, Helvetica, Arial, sans-serif"/>
        <color rgb="FF1155CC"/>
        <sz val="11.0"/>
        <u/>
      </rPr>
      <t>Teenage Mutant Ninja Turtles (USA) (Beta).zip</t>
    </r>
  </si>
  <si>
    <r>
      <rPr>
        <rFont val="&quot;Helvetica Neue&quot;, Helvetica, Arial, sans-serif"/>
        <color rgb="FF1155CC"/>
        <sz val="11.0"/>
        <u/>
      </rPr>
      <t>Teenage Mutant Ninja Turtles (USA) (The Cowabunga Collection).zip</t>
    </r>
  </si>
  <si>
    <r>
      <rPr>
        <rFont val="&quot;Helvetica Neue&quot;, Helvetica, Arial, sans-serif"/>
        <color rgb="FF1155CC"/>
        <sz val="11.0"/>
        <u/>
      </rPr>
      <t>Teenage Mutant Ninja Turtles (USA) (Virtual Console).zip</t>
    </r>
  </si>
  <si>
    <r>
      <rPr>
        <rFont val="&quot;Helvetica Neue&quot;, Helvetica, Arial, sans-serif"/>
        <color rgb="FF1155CC"/>
        <sz val="11.0"/>
        <u/>
      </rPr>
      <t>Teenage Mutant Ninja Turtles (USA).zip</t>
    </r>
  </si>
  <si>
    <r>
      <rPr>
        <rFont val="&quot;Helvetica Neue&quot;, Helvetica, Arial, sans-serif"/>
        <color rgb="FF1155CC"/>
        <sz val="11.0"/>
        <u/>
      </rPr>
      <t>Teenage Mutant Ninja Turtles - Donatello's Destiny (World) (Aftermarket) (Pirate).zip</t>
    </r>
  </si>
  <si>
    <r>
      <rPr>
        <rFont val="&quot;Helvetica Neue&quot;, Helvetica, Arial, sans-serif"/>
        <color rgb="FF1155CC"/>
        <sz val="11.0"/>
        <u/>
      </rPr>
      <t>Teenage Mutant Ninja Turtles - Leonardo's Legacy (World) (Aftermarket) (Pirate).zip</t>
    </r>
  </si>
  <si>
    <r>
      <rPr>
        <rFont val="&quot;Helvetica Neue&quot;, Helvetica, Arial, sans-serif"/>
        <color rgb="FF1155CC"/>
        <sz val="11.0"/>
        <u/>
      </rPr>
      <t>Teenage Mutant Ninja Turtles - Michelangelo's Mission (World) (Aftermarket) (Pirate).zip</t>
    </r>
  </si>
  <si>
    <r>
      <rPr>
        <rFont val="&quot;Helvetica Neue&quot;, Helvetica, Arial, sans-serif"/>
        <color rgb="FF1155CC"/>
        <sz val="11.0"/>
        <u/>
      </rPr>
      <t>Teenage Mutant Ninja Turtles - Raphael's Rampage (World) (Aftermarket) (Pirate).zip</t>
    </r>
  </si>
  <si>
    <r>
      <rPr>
        <rFont val="&quot;Helvetica Neue&quot;, Helvetica, Arial, sans-serif"/>
        <color rgb="FF1155CC"/>
        <sz val="11.0"/>
        <u/>
      </rPr>
      <t>Teenage Mutant Ninja Turtles - Tournament Fighters (USA) (The Cowabunga Collection).zip</t>
    </r>
  </si>
  <si>
    <r>
      <rPr>
        <rFont val="&quot;Helvetica Neue&quot;, Helvetica, Arial, sans-serif"/>
        <color rgb="FF1155CC"/>
        <sz val="11.0"/>
        <u/>
      </rPr>
      <t>Teenage Mutant Ninja Turtles - Tournament Fighters (USA).zip</t>
    </r>
  </si>
  <si>
    <r>
      <rPr>
        <rFont val="&quot;Helvetica Neue&quot;, Helvetica, Arial, sans-serif"/>
        <color rgb="FF1155CC"/>
        <sz val="11.0"/>
        <u/>
      </rPr>
      <t>Teenage Mutant Ninja Turtles 2 - The Manhattan Project (Japan) (The Cowabunga Collection).zip</t>
    </r>
  </si>
  <si>
    <r>
      <rPr>
        <rFont val="&quot;Helvetica Neue&quot;, Helvetica, Arial, sans-serif"/>
        <color rgb="FF1155CC"/>
        <sz val="11.0"/>
        <u/>
      </rPr>
      <t>Teenage Mutant Ninja Turtles 2 - The Manhattan Project (Japan).zip</t>
    </r>
  </si>
  <si>
    <r>
      <rPr>
        <rFont val="&quot;Helvetica Neue&quot;, Helvetica, Arial, sans-serif"/>
        <color rgb="FF1155CC"/>
        <sz val="11.0"/>
        <u/>
      </rPr>
      <t>Teenage Mutant Ninja Turtles II - The Arcade Game (Australia).zip</t>
    </r>
  </si>
  <si>
    <r>
      <rPr>
        <rFont val="&quot;Helvetica Neue&quot;, Helvetica, Arial, sans-serif"/>
        <color rgb="FF1155CC"/>
        <sz val="11.0"/>
        <u/>
      </rPr>
      <t>Teenage Mutant Ninja Turtles II - The Arcade Game (USA) (Sample) (1990-08-02).zip</t>
    </r>
  </si>
  <si>
    <r>
      <rPr>
        <rFont val="&quot;Helvetica Neue&quot;, Helvetica, Arial, sans-serif"/>
        <color rgb="FF1155CC"/>
        <sz val="11.0"/>
        <u/>
      </rPr>
      <t>Teenage Mutant Ninja Turtles II - The Arcade Game (USA) (Sample) (1990-08-20).zip</t>
    </r>
  </si>
  <si>
    <r>
      <rPr>
        <rFont val="&quot;Helvetica Neue&quot;, Helvetica, Arial, sans-serif"/>
        <color rgb="FF1155CC"/>
        <sz val="11.0"/>
        <u/>
      </rPr>
      <t>Teenage Mutant Ninja Turtles II - The Arcade Game (USA) (The Cowabunga Collection).zip</t>
    </r>
  </si>
  <si>
    <r>
      <rPr>
        <rFont val="&quot;Helvetica Neue&quot;, Helvetica, Arial, sans-serif"/>
        <color rgb="FF1155CC"/>
        <sz val="11.0"/>
        <u/>
      </rPr>
      <t>Teenage Mutant Ninja Turtles II - The Arcade Game (USA).zip</t>
    </r>
  </si>
  <si>
    <r>
      <rPr>
        <rFont val="&quot;Helvetica Neue&quot;, Helvetica, Arial, sans-serif"/>
        <color rgb="FF1155CC"/>
        <sz val="11.0"/>
        <u/>
      </rPr>
      <t>Teenage Mutant Ninja Turtles III - The Manhattan Project (USA) (The Cowabunga Collection).zip</t>
    </r>
  </si>
  <si>
    <r>
      <rPr>
        <rFont val="&quot;Helvetica Neue&quot;, Helvetica, Arial, sans-serif"/>
        <color rgb="FF1155CC"/>
        <sz val="11.0"/>
        <u/>
      </rPr>
      <t>Teenage Mutant Ninja Turtles III - The Manhattan Project (USA).zip</t>
    </r>
  </si>
  <si>
    <r>
      <rPr>
        <rFont val="&quot;Helvetica Neue&quot;, Helvetica, Arial, sans-serif"/>
        <color rgb="FF1155CC"/>
        <sz val="11.0"/>
        <u/>
      </rPr>
      <t>Tekken 2 (Asia) (En) (Pirate).zip</t>
    </r>
  </si>
  <si>
    <r>
      <rPr>
        <rFont val="&quot;Helvetica Neue&quot;, Helvetica, Arial, sans-serif"/>
        <color rgb="FF1155CC"/>
        <sz val="11.0"/>
        <u/>
      </rPr>
      <t>Tekken 3 (Asia) (En) (Pirate).zip</t>
    </r>
  </si>
  <si>
    <r>
      <rPr>
        <rFont val="&quot;Helvetica Neue&quot;, Helvetica, Arial, sans-serif"/>
        <color rgb="FF1155CC"/>
        <sz val="11.0"/>
        <u/>
      </rPr>
      <t>Teletime (World) (Aftermarket) (Unl).zip</t>
    </r>
  </si>
  <si>
    <r>
      <rPr>
        <rFont val="&quot;Helvetica Neue&quot;, Helvetica, Arial, sans-serif"/>
        <color rgb="FF1155CC"/>
        <sz val="11.0"/>
        <u/>
      </rPr>
      <t>Teletubbies 2000 (Asia) (En) (Pirate).zip</t>
    </r>
  </si>
  <si>
    <r>
      <rPr>
        <rFont val="&quot;Helvetica Neue&quot;, Helvetica, Arial, sans-serif"/>
        <color rgb="FF1155CC"/>
        <sz val="11.0"/>
        <u/>
      </rPr>
      <t>Temple Dilemma (World) (v2.0) (Demo) (Aftermarket) (Unl).zip</t>
    </r>
  </si>
  <si>
    <r>
      <rPr>
        <rFont val="&quot;Helvetica Neue&quot;, Helvetica, Arial, sans-serif"/>
        <color rgb="FF1155CC"/>
        <sz val="11.0"/>
        <u/>
      </rPr>
      <t>Temple Labyrinth Dababa (World) (Aftermarket) (Pirate).zip</t>
    </r>
  </si>
  <si>
    <r>
      <rPr>
        <rFont val="&quot;Helvetica Neue&quot;, Helvetica, Arial, sans-serif"/>
        <color rgb="FF1155CC"/>
        <sz val="11.0"/>
        <u/>
      </rPr>
      <t>Temple Runner (World) (Aftermarket) (Unl).zip</t>
    </r>
  </si>
  <si>
    <r>
      <rPr>
        <rFont val="&quot;Helvetica Neue&quot;, Helvetica, Arial, sans-serif"/>
        <color rgb="FF1155CC"/>
        <sz val="11.0"/>
        <u/>
      </rPr>
      <t>Tenchi o Kurau (Japan) (Rev 1).zip</t>
    </r>
  </si>
  <si>
    <r>
      <rPr>
        <rFont val="&quot;Helvetica Neue&quot;, Helvetica, Arial, sans-serif"/>
        <color rgb="FF1155CC"/>
        <sz val="11.0"/>
        <u/>
      </rPr>
      <t>Tenchi o Kurau (Japan).zip</t>
    </r>
  </si>
  <si>
    <r>
      <rPr>
        <rFont val="&quot;Helvetica Neue&quot;, Helvetica, Arial, sans-serif"/>
        <color rgb="FF1155CC"/>
        <sz val="11.0"/>
        <u/>
      </rPr>
      <t>Tenchi o Kurau II - Shokatsu Koumei Den (Japan) (Rev 1).zip</t>
    </r>
  </si>
  <si>
    <r>
      <rPr>
        <rFont val="&quot;Helvetica Neue&quot;, Helvetica, Arial, sans-serif"/>
        <color rgb="FF1155CC"/>
        <sz val="11.0"/>
        <u/>
      </rPr>
      <t>Tenchi o Kurau II - Shokatsu Koumei Den (Japan).zip</t>
    </r>
  </si>
  <si>
    <r>
      <rPr>
        <rFont val="&quot;Helvetica Neue&quot;, Helvetica, Arial, sans-serif"/>
        <color rgb="FF1155CC"/>
        <sz val="11.0"/>
        <u/>
      </rPr>
      <t>Tenebra (World) (Aftermarket) (Unl).zip</t>
    </r>
  </si>
  <si>
    <r>
      <rPr>
        <rFont val="&quot;Helvetica Neue&quot;, Helvetica, Arial, sans-serif"/>
        <color rgb="FF1155CC"/>
        <sz val="11.0"/>
        <u/>
      </rPr>
      <t>Tenebra 2 (World) (Aftermarket) (Unl).zip</t>
    </r>
  </si>
  <si>
    <r>
      <rPr>
        <rFont val="&quot;Helvetica Neue&quot;, Helvetica, Arial, sans-serif"/>
        <color rgb="FF1155CC"/>
        <sz val="11.0"/>
        <u/>
      </rPr>
      <t>Tenkaichi Bushi - Keru Naguuru (Japan) (Namcot Collection).zip</t>
    </r>
  </si>
  <si>
    <r>
      <rPr>
        <rFont val="&quot;Helvetica Neue&quot;, Helvetica, Arial, sans-serif"/>
        <color rgb="FF1155CC"/>
        <sz val="11.0"/>
        <u/>
      </rPr>
      <t>Tenkaichi Bushi - Keru Naguuru (Japan).zip</t>
    </r>
  </si>
  <si>
    <r>
      <rPr>
        <rFont val="&quot;Helvetica Neue&quot;, Helvetica, Arial, sans-serif"/>
        <color rgb="FF1155CC"/>
        <sz val="11.0"/>
        <u/>
      </rPr>
      <t>Tenka no Goikenban - Mito Koumon (Japan).zip</t>
    </r>
  </si>
  <si>
    <r>
      <rPr>
        <rFont val="&quot;Helvetica Neue&quot;, Helvetica, Arial, sans-serif"/>
        <color rgb="FF1155CC"/>
        <sz val="11.0"/>
        <u/>
      </rPr>
      <t>Tennis (Asia) (En) (Pirate).zip</t>
    </r>
  </si>
  <si>
    <r>
      <rPr>
        <rFont val="&quot;Helvetica Neue&quot;, Helvetica, Arial, sans-serif"/>
        <color rgb="FF1155CC"/>
        <sz val="11.0"/>
        <u/>
      </rPr>
      <t>Tennis (Europe).zip</t>
    </r>
  </si>
  <si>
    <r>
      <rPr>
        <rFont val="&quot;Helvetica Neue&quot;, Helvetica, Arial, sans-serif"/>
        <color rgb="FF1155CC"/>
        <sz val="11.0"/>
        <u/>
      </rPr>
      <t>Tennis (Japan, USA) (En) (GameCube Edition).zip</t>
    </r>
  </si>
  <si>
    <r>
      <rPr>
        <rFont val="&quot;Helvetica Neue&quot;, Helvetica, Arial, sans-serif"/>
        <color rgb="FF1155CC"/>
        <sz val="11.0"/>
        <u/>
      </rPr>
      <t>Tennis (Japan, USA) (En).zip</t>
    </r>
  </si>
  <si>
    <r>
      <rPr>
        <rFont val="&quot;Helvetica Neue&quot;, Helvetica, Arial, sans-serif"/>
        <color rgb="FF1155CC"/>
        <sz val="11.0"/>
        <u/>
      </rPr>
      <t>Tennis (USA) (e-Reader Edition).zip</t>
    </r>
  </si>
  <si>
    <r>
      <rPr>
        <rFont val="&quot;Helvetica Neue&quot;, Helvetica, Arial, sans-serif"/>
        <color rgb="FF1155CC"/>
        <sz val="11.0"/>
        <u/>
      </rPr>
      <t>Tennis for 2 (World) (Aftermarket) (Unl).zip</t>
    </r>
  </si>
  <si>
    <r>
      <rPr>
        <rFont val="&quot;Helvetica Neue&quot;, Helvetica, Arial, sans-serif"/>
        <color rgb="FF1155CC"/>
        <sz val="11.0"/>
        <u/>
      </rPr>
      <t>Tense Conds (World) (Aftermarket) (Unl).zip</t>
    </r>
  </si>
  <si>
    <r>
      <rPr>
        <rFont val="&quot;Helvetica Neue&quot;, Helvetica, Arial, sans-serif"/>
        <color rgb="FF1155CC"/>
        <sz val="11.0"/>
        <u/>
      </rPr>
      <t>Terao no Dosukoi Oozumou (Japan).zip</t>
    </r>
  </si>
  <si>
    <r>
      <rPr>
        <rFont val="&quot;Helvetica Neue&quot;, Helvetica, Arial, sans-serif"/>
        <color rgb="FF1155CC"/>
        <sz val="11.0"/>
        <u/>
      </rPr>
      <t>Terminator (World) (Proto) (Aftermarket) (Unl).zip</t>
    </r>
  </si>
  <si>
    <r>
      <rPr>
        <rFont val="&quot;Helvetica Neue&quot;, Helvetica, Arial, sans-serif"/>
        <color rgb="FF1155CC"/>
        <sz val="11.0"/>
        <u/>
      </rPr>
      <t>Terminator, The (USA, Europe).zip</t>
    </r>
  </si>
  <si>
    <r>
      <rPr>
        <rFont val="&quot;Helvetica Neue&quot;, Helvetica, Arial, sans-serif"/>
        <color rgb="FF1155CC"/>
        <sz val="11.0"/>
        <u/>
      </rPr>
      <t>Terminator 2 (Japan).zip</t>
    </r>
  </si>
  <si>
    <r>
      <rPr>
        <rFont val="&quot;Helvetica Neue&quot;, Helvetica, Arial, sans-serif"/>
        <color rgb="FF1155CC"/>
        <sz val="11.0"/>
        <u/>
      </rPr>
      <t>Terminator 2 - Judgment Day (Europe).zip</t>
    </r>
  </si>
  <si>
    <r>
      <rPr>
        <rFont val="&quot;Helvetica Neue&quot;, Helvetica, Arial, sans-serif"/>
        <color rgb="FF1155CC"/>
        <sz val="11.0"/>
        <u/>
      </rPr>
      <t>Terminator 2 - Judgment Day (USA) (Beta).zip</t>
    </r>
  </si>
  <si>
    <r>
      <rPr>
        <rFont val="&quot;Helvetica Neue&quot;, Helvetica, Arial, sans-serif"/>
        <color rgb="FF1155CC"/>
        <sz val="11.0"/>
        <u/>
      </rPr>
      <t>Terminator 2 - Judgment Day (USA).zip</t>
    </r>
  </si>
  <si>
    <r>
      <rPr>
        <rFont val="&quot;Helvetica Neue&quot;, Helvetica, Arial, sans-serif"/>
        <color rgb="FF1155CC"/>
        <sz val="11.0"/>
        <u/>
      </rPr>
      <t>Terra Cresta (Japan).zip</t>
    </r>
  </si>
  <si>
    <r>
      <rPr>
        <rFont val="&quot;Helvetica Neue&quot;, Helvetica, Arial, sans-serif"/>
        <color rgb="FF1155CC"/>
        <sz val="11.0"/>
        <u/>
      </rPr>
      <t>Terra Cresta (USA).zip</t>
    </r>
  </si>
  <si>
    <r>
      <rPr>
        <rFont val="&quot;Helvetica Neue&quot;, Helvetica, Arial, sans-serif"/>
        <color rgb="FF1155CC"/>
        <sz val="11.0"/>
        <u/>
      </rPr>
      <t>Tesla Vs. Edison (World) (Aftermarket) (Unl).zip</t>
    </r>
  </si>
  <si>
    <r>
      <rPr>
        <rFont val="&quot;Helvetica Neue&quot;, Helvetica, Arial, sans-serif"/>
        <color rgb="FF1155CC"/>
        <sz val="11.0"/>
        <u/>
      </rPr>
      <t>Test Ver. 1.01 - Dlya Proverki TV Pristavok (Russia) (RT-01) (Unl).zip</t>
    </r>
  </si>
  <si>
    <r>
      <rPr>
        <rFont val="&quot;Helvetica Neue&quot;, Helvetica, Arial, sans-serif"/>
        <color rgb="FF1155CC"/>
        <sz val="11.0"/>
        <u/>
      </rPr>
      <t>Tetrastar - The Fighter (Japan).zip</t>
    </r>
  </si>
  <si>
    <r>
      <rPr>
        <rFont val="&quot;Helvetica Neue&quot;, Helvetica, Arial, sans-serif"/>
        <color rgb="FF1155CC"/>
        <sz val="11.0"/>
        <u/>
      </rPr>
      <t>Tetris (Bulletproof) (Japan) (Rev 1).zip</t>
    </r>
  </si>
  <si>
    <r>
      <rPr>
        <rFont val="&quot;Helvetica Neue&quot;, Helvetica, Arial, sans-serif"/>
        <color rgb="FF1155CC"/>
        <sz val="11.0"/>
        <u/>
      </rPr>
      <t>Tetris (Bulletproof) (Japan) (Rev 2).zip</t>
    </r>
  </si>
  <si>
    <r>
      <rPr>
        <rFont val="&quot;Helvetica Neue&quot;, Helvetica, Arial, sans-serif"/>
        <color rgb="FF1155CC"/>
        <sz val="11.0"/>
        <u/>
      </rPr>
      <t>Tetris (Bulletproof) (Japan).zip</t>
    </r>
  </si>
  <si>
    <r>
      <rPr>
        <rFont val="&quot;Helvetica Neue&quot;, Helvetica, Arial, sans-serif"/>
        <color rgb="FF1155CC"/>
        <sz val="11.0"/>
        <u/>
      </rPr>
      <t>Tetris (China) (Pirate).zip</t>
    </r>
  </si>
  <si>
    <r>
      <rPr>
        <rFont val="&quot;Helvetica Neue&quot;, Helvetica, Arial, sans-serif"/>
        <color rgb="FF1155CC"/>
        <sz val="11.0"/>
        <u/>
      </rPr>
      <t>Tetris (Europe).zip</t>
    </r>
  </si>
  <si>
    <r>
      <rPr>
        <rFont val="&quot;Helvetica Neue&quot;, Helvetica, Arial, sans-serif"/>
        <color rgb="FF1155CC"/>
        <sz val="11.0"/>
        <u/>
      </rPr>
      <t>Tetris (Russia) (En) (Pirate).zip</t>
    </r>
  </si>
  <si>
    <r>
      <rPr>
        <rFont val="&quot;Helvetica Neue&quot;, Helvetica, Arial, sans-serif"/>
        <color rgb="FF1155CC"/>
        <sz val="11.0"/>
        <u/>
      </rPr>
      <t>Tetris (USA) (Beta 1) (Tengen) (Unl).zip</t>
    </r>
  </si>
  <si>
    <r>
      <rPr>
        <rFont val="&quot;Helvetica Neue&quot;, Helvetica, Arial, sans-serif"/>
        <color rgb="FF1155CC"/>
        <sz val="11.0"/>
        <u/>
      </rPr>
      <t>Tetris (USA) (Beta 2) (Tengen) (Unl).zip</t>
    </r>
  </si>
  <si>
    <r>
      <rPr>
        <rFont val="&quot;Helvetica Neue&quot;, Helvetica, Arial, sans-serif"/>
        <color rgb="FF1155CC"/>
        <sz val="11.0"/>
        <u/>
      </rPr>
      <t>Tetris (USA) (Beta 3) (Tengen) (Unl).zip</t>
    </r>
  </si>
  <si>
    <r>
      <rPr>
        <rFont val="&quot;Helvetica Neue&quot;, Helvetica, Arial, sans-serif"/>
        <color rgb="FF1155CC"/>
        <sz val="11.0"/>
        <u/>
      </rPr>
      <t>Tetris (USA) (Beta 4) (Tengen) (Unl).zip</t>
    </r>
  </si>
  <si>
    <r>
      <rPr>
        <rFont val="&quot;Helvetica Neue&quot;, Helvetica, Arial, sans-serif"/>
        <color rgb="FF1155CC"/>
        <sz val="11.0"/>
        <u/>
      </rPr>
      <t>Tetris (USA) (Tengen) (Unl).zip</t>
    </r>
  </si>
  <si>
    <r>
      <rPr>
        <rFont val="&quot;Helvetica Neue&quot;, Helvetica, Arial, sans-serif"/>
        <color rgb="FF1155CC"/>
        <sz val="11.0"/>
        <u/>
      </rPr>
      <t>Tetris (USA).zip</t>
    </r>
  </si>
  <si>
    <r>
      <rPr>
        <rFont val="&quot;Helvetica Neue&quot;, Helvetica, Arial, sans-serif"/>
        <color rgb="FF1155CC"/>
        <sz val="11.0"/>
        <u/>
      </rPr>
      <t>Tetris (World) (Aftermarket) (Unl).zip</t>
    </r>
  </si>
  <si>
    <r>
      <rPr>
        <rFont val="&quot;Helvetica Neue&quot;, Helvetica, Arial, sans-serif"/>
        <color rgb="FF1155CC"/>
        <sz val="11.0"/>
        <u/>
      </rPr>
      <t>Tetris 2 (Europe).zip</t>
    </r>
  </si>
  <si>
    <r>
      <rPr>
        <rFont val="&quot;Helvetica Neue&quot;, Helvetica, Arial, sans-serif"/>
        <color rgb="FF1155CC"/>
        <sz val="11.0"/>
        <u/>
      </rPr>
      <t>Tetris 2 (USA).zip</t>
    </r>
  </si>
  <si>
    <r>
      <rPr>
        <rFont val="&quot;Helvetica Neue&quot;, Helvetica, Arial, sans-serif"/>
        <color rgb="FF1155CC"/>
        <sz val="11.0"/>
        <u/>
      </rPr>
      <t>Tetris 2 + Bombliss (Japan) (Rev 1).zip</t>
    </r>
  </si>
  <si>
    <r>
      <rPr>
        <rFont val="&quot;Helvetica Neue&quot;, Helvetica, Arial, sans-serif"/>
        <color rgb="FF1155CC"/>
        <sz val="11.0"/>
        <u/>
      </rPr>
      <t>Tetris 2 + Bombliss (Japan).zip</t>
    </r>
  </si>
  <si>
    <r>
      <rPr>
        <rFont val="&quot;Helvetica Neue&quot;, Helvetica, Arial, sans-serif"/>
        <color rgb="FF1155CC"/>
        <sz val="11.0"/>
        <u/>
      </rPr>
      <t>Tetris Flash (Japan).zip</t>
    </r>
  </si>
  <si>
    <r>
      <rPr>
        <rFont val="&quot;Helvetica Neue&quot;, Helvetica, Arial, sans-serif"/>
        <color rgb="FF1155CC"/>
        <sz val="11.0"/>
        <u/>
      </rPr>
      <t>Tetsudou Ou - Famicom Boardgame (Japan).zip</t>
    </r>
  </si>
  <si>
    <r>
      <rPr>
        <rFont val="&quot;Helvetica Neue&quot;, Helvetica, Arial, sans-serif"/>
        <color rgb="FF1155CC"/>
        <sz val="11.0"/>
        <u/>
      </rPr>
      <t>Tetsuwan Atom (Japan).zip</t>
    </r>
  </si>
  <si>
    <r>
      <rPr>
        <rFont val="&quot;Helvetica Neue&quot;, Helvetica, Arial, sans-serif"/>
        <color rgb="FF1155CC"/>
        <sz val="11.0"/>
        <u/>
      </rPr>
      <t>Text Editor (Russia) (Subor Keyboard) (Unl).zip</t>
    </r>
  </si>
  <si>
    <r>
      <rPr>
        <rFont val="&quot;Helvetica Neue&quot;, Helvetica, Arial, sans-serif"/>
        <color rgb="FF1155CC"/>
        <sz val="11.0"/>
        <u/>
      </rPr>
      <t>Thalassaphobe (World) (Demo) (Byte-Off 2020) (Aftermarket) (Unl).zip</t>
    </r>
  </si>
  <si>
    <r>
      <rPr>
        <rFont val="&quot;Helvetica Neue&quot;, Helvetica, Arial, sans-serif"/>
        <color rgb="FF1155CC"/>
        <sz val="11.0"/>
        <u/>
      </rPr>
      <t>Theremin (World) (Aftermarket) (Unl).zip</t>
    </r>
  </si>
  <si>
    <r>
      <rPr>
        <rFont val="&quot;Helvetica Neue&quot;, Helvetica, Arial, sans-serif"/>
        <color rgb="FF1155CC"/>
        <sz val="11.0"/>
        <u/>
      </rPr>
      <t>Theremin (World) (NESDev 2014) (Music Program) (Aftermarket) (Unl).zip</t>
    </r>
  </si>
  <si>
    <r>
      <rPr>
        <rFont val="&quot;Helvetica Neue&quot;, Helvetica, Arial, sans-serif"/>
        <color rgb="FF1155CC"/>
        <sz val="11.0"/>
        <u/>
      </rPr>
      <t>Thexder (Japan).zip</t>
    </r>
  </si>
  <si>
    <r>
      <rPr>
        <rFont val="&quot;Helvetica Neue&quot;, Helvetica, Arial, sans-serif"/>
        <color rgb="FF1155CC"/>
        <sz val="11.0"/>
        <u/>
      </rPr>
      <t>They Came to Wreak Hell (World) (v0.1) (Proto) (NESDev 2022) (Aftermarket) (Unl).zip</t>
    </r>
  </si>
  <si>
    <r>
      <rPr>
        <rFont val="&quot;Helvetica Neue&quot;, Helvetica, Arial, sans-serif"/>
        <color rgb="FF1155CC"/>
        <sz val="11.0"/>
        <u/>
      </rPr>
      <t>They Came to Wreak Hell (World) (v0.2.1) (Proto) (Aftermarket) (Unl).zip</t>
    </r>
  </si>
  <si>
    <r>
      <rPr>
        <rFont val="&quot;Helvetica Neue&quot;, Helvetica, Arial, sans-serif"/>
        <color rgb="FF1155CC"/>
        <sz val="11.0"/>
        <u/>
      </rPr>
      <t>They Came to Wreak Hell (World) (v0.3a) (Proto) (Aftermarket) (Unl).zip</t>
    </r>
  </si>
  <si>
    <r>
      <rPr>
        <rFont val="&quot;Helvetica Neue&quot;, Helvetica, Arial, sans-serif"/>
        <color rgb="FF1155CC"/>
        <sz val="11.0"/>
        <u/>
      </rPr>
      <t>They Came to Wreak Hell (World) (v0.4) (Proto) (Aftermarket) (Unl).zip</t>
    </r>
  </si>
  <si>
    <r>
      <rPr>
        <rFont val="&quot;Helvetica Neue&quot;, Helvetica, Arial, sans-serif"/>
        <color rgb="FF1155CC"/>
        <sz val="11.0"/>
        <u/>
      </rPr>
      <t>They Came to Wreak Hell (World) (v0.5) (Proto) (Aftermarket) (Unl).zip</t>
    </r>
  </si>
  <si>
    <r>
      <rPr>
        <rFont val="&quot;Helvetica Neue&quot;, Helvetica, Arial, sans-serif"/>
        <color rgb="FF1155CC"/>
        <sz val="11.0"/>
        <u/>
      </rPr>
      <t>Thomas the Tank Engine &amp; Friends (USA) (Proto).zip</t>
    </r>
  </si>
  <si>
    <r>
      <rPr>
        <rFont val="&quot;Helvetica Neue&quot;, Helvetica, Arial, sans-serif"/>
        <color rgb="FF1155CC"/>
        <sz val="11.0"/>
        <u/>
      </rPr>
      <t>Three Stooges, The (USA) (Beta) (1989-02-23).zip</t>
    </r>
  </si>
  <si>
    <r>
      <rPr>
        <rFont val="&quot;Helvetica Neue&quot;, Helvetica, Arial, sans-serif"/>
        <color rgb="FF1155CC"/>
        <sz val="11.0"/>
        <u/>
      </rPr>
      <t>Three Stooges, The (USA).zip</t>
    </r>
  </si>
  <si>
    <r>
      <rPr>
        <rFont val="&quot;Helvetica Neue&quot;, Helvetica, Arial, sans-serif"/>
        <color rgb="FF1155CC"/>
        <sz val="11.0"/>
        <u/>
      </rPr>
      <t>Through Dimensions (World) (Aftermarket) (Unl).zip</t>
    </r>
  </si>
  <si>
    <r>
      <rPr>
        <rFont val="&quot;Helvetica Neue&quot;, Helvetica, Arial, sans-serif"/>
        <color rgb="FF1155CC"/>
        <sz val="11.0"/>
        <u/>
      </rPr>
      <t>Through Dimensions (World) (v1.1) (Aftermarket) (Unl).zip</t>
    </r>
  </si>
  <si>
    <r>
      <rPr>
        <rFont val="&quot;Helvetica Neue&quot;, Helvetica, Arial, sans-serif"/>
        <color rgb="FF1155CC"/>
        <sz val="11.0"/>
        <u/>
      </rPr>
      <t>Through Dimensions (World) (v1.2) (Aftermarket) (Unl).zip</t>
    </r>
  </si>
  <si>
    <r>
      <rPr>
        <rFont val="&quot;Helvetica Neue&quot;, Helvetica, Arial, sans-serif"/>
        <color rgb="FF1155CC"/>
        <sz val="11.0"/>
        <u/>
      </rPr>
      <t>Thunder &amp; Lightning (USA).zip</t>
    </r>
  </si>
  <si>
    <r>
      <rPr>
        <rFont val="&quot;Helvetica Neue&quot;, Helvetica, Arial, sans-serif"/>
        <color rgb="FF1155CC"/>
        <sz val="11.0"/>
        <u/>
      </rPr>
      <t>Thunder Warrior (Asia) (En) (Micro Genius) (Unl).zip</t>
    </r>
  </si>
  <si>
    <r>
      <rPr>
        <rFont val="&quot;Helvetica Neue&quot;, Helvetica, Arial, sans-serif"/>
        <color rgb="FF1155CC"/>
        <sz val="11.0"/>
        <u/>
      </rPr>
      <t>Thunderbirds (Japan).zip</t>
    </r>
  </si>
  <si>
    <r>
      <rPr>
        <rFont val="&quot;Helvetica Neue&quot;, Helvetica, Arial, sans-serif"/>
        <color rgb="FF1155CC"/>
        <sz val="11.0"/>
        <u/>
      </rPr>
      <t>Thunderbirds (USA).zip</t>
    </r>
  </si>
  <si>
    <r>
      <rPr>
        <rFont val="&quot;Helvetica Neue&quot;, Helvetica, Arial, sans-serif"/>
        <color rgb="FF1155CC"/>
        <sz val="11.0"/>
        <u/>
      </rPr>
      <t>Thunderbolt Fighting Plane (World) (QUByte Classics).zip</t>
    </r>
  </si>
  <si>
    <r>
      <rPr>
        <rFont val="&quot;Helvetica Neue&quot;, Helvetica, Arial, sans-serif"/>
        <color rgb="FF1155CC"/>
        <sz val="11.0"/>
        <u/>
      </rPr>
      <t>Thundercade (USA).zip</t>
    </r>
  </si>
  <si>
    <r>
      <rPr>
        <rFont val="&quot;Helvetica Neue&quot;, Helvetica, Arial, sans-serif"/>
        <color rgb="FF1155CC"/>
        <sz val="11.0"/>
        <u/>
      </rPr>
      <t>Thwaite (World) (v0.01) (NESDev 2011) (Aftermarket) (Unl).zip</t>
    </r>
  </si>
  <si>
    <r>
      <rPr>
        <rFont val="&quot;Helvetica Neue&quot;, Helvetica, Arial, sans-serif"/>
        <color rgb="FF1155CC"/>
        <sz val="11.0"/>
        <u/>
      </rPr>
      <t>Thwaite (World) (v0.02) (Aftermarket) (Unl).zip</t>
    </r>
  </si>
  <si>
    <r>
      <rPr>
        <rFont val="&quot;Helvetica Neue&quot;, Helvetica, Arial, sans-serif"/>
        <color rgb="FF1155CC"/>
        <sz val="11.0"/>
        <u/>
      </rPr>
      <t>Thwaite (World) (v0.03) (Aftermarket) (Unl).zip</t>
    </r>
  </si>
  <si>
    <r>
      <rPr>
        <rFont val="&quot;Helvetica Neue&quot;, Helvetica, Arial, sans-serif"/>
        <color rgb="FF1155CC"/>
        <sz val="11.0"/>
        <u/>
      </rPr>
      <t>Thwaite (World) (v0.04) (Aftermarket) (Unl).zip</t>
    </r>
  </si>
  <si>
    <r>
      <rPr>
        <rFont val="&quot;Helvetica Neue&quot;, Helvetica, Arial, sans-serif"/>
        <color rgb="FF1155CC"/>
        <sz val="11.0"/>
        <u/>
      </rPr>
      <t>Tiancai Xiaozi (China) (Unl).zip</t>
    </r>
  </si>
  <si>
    <r>
      <rPr>
        <rFont val="&quot;Helvetica Neue&quot;, Helvetica, Arial, sans-serif"/>
        <color rgb="FF1155CC"/>
        <sz val="11.0"/>
        <u/>
      </rPr>
      <t>Tianlong Ba Bu (China) (Aftermarket) (Unl).zip</t>
    </r>
  </si>
  <si>
    <r>
      <rPr>
        <rFont val="&quot;Helvetica Neue&quot;, Helvetica, Arial, sans-serif"/>
        <color rgb="FF1155CC"/>
        <sz val="11.0"/>
        <u/>
      </rPr>
      <t>Tianshen Zhi Jian (China) (Aftermarket) (Pirate).zip</t>
    </r>
  </si>
  <si>
    <r>
      <rPr>
        <rFont val="&quot;Helvetica Neue&quot;, Helvetica, Arial, sans-serif"/>
        <color rgb="FF1155CC"/>
        <sz val="11.0"/>
        <u/>
      </rPr>
      <t>Tianshi Zhi Yi 2 (China) (Aftermarket) (Pirate).zip</t>
    </r>
  </si>
  <si>
    <r>
      <rPr>
        <rFont val="&quot;Helvetica Neue&quot;, Helvetica, Arial, sans-serif"/>
        <color rgb="FF1155CC"/>
        <sz val="11.0"/>
        <u/>
      </rPr>
      <t>Tianwang Xiangmo Zhuan (China) (Unl).zip</t>
    </r>
  </si>
  <si>
    <r>
      <rPr>
        <rFont val="&quot;Helvetica Neue&quot;, Helvetica, Arial, sans-serif"/>
        <color rgb="FF1155CC"/>
        <sz val="11.0"/>
        <u/>
      </rPr>
      <t>Tiaowu Yu Karaoke (China) (En) (Unl).zip</t>
    </r>
  </si>
  <si>
    <r>
      <rPr>
        <rFont val="&quot;Helvetica Neue&quot;, Helvetica, Arial, sans-serif"/>
        <color rgb="FF1155CC"/>
        <sz val="11.0"/>
        <u/>
      </rPr>
      <t>Tic-Tac XO (World) (Demo) (Aftermarket) (Unl).zip</t>
    </r>
  </si>
  <si>
    <r>
      <rPr>
        <rFont val="&quot;Helvetica Neue&quot;, Helvetica, Arial, sans-serif"/>
        <color rgb="FF1155CC"/>
        <sz val="11.0"/>
        <u/>
      </rPr>
      <t>Tic-Tac XO (World) (Robert L Bryant) (Aftermarket) (Unl).zip</t>
    </r>
  </si>
  <si>
    <r>
      <rPr>
        <rFont val="&quot;Helvetica Neue&quot;, Helvetica, Arial, sans-serif"/>
        <color rgb="FF1155CC"/>
        <sz val="11.0"/>
        <u/>
      </rPr>
      <t>Tic-Tac XO (World) (Sly Dog Studios) (Aftermarket) (Unl).zip</t>
    </r>
  </si>
  <si>
    <r>
      <rPr>
        <rFont val="&quot;Helvetica Neue&quot;, Helvetica, Arial, sans-serif"/>
        <color rgb="FF1155CC"/>
        <sz val="11.0"/>
        <u/>
      </rPr>
      <t>Tiejia Tuji (China) (Pirate).zip</t>
    </r>
  </si>
  <si>
    <r>
      <rPr>
        <rFont val="&quot;Helvetica Neue&quot;, Helvetica, Arial, sans-serif"/>
        <color rgb="FF1155CC"/>
        <sz val="11.0"/>
        <u/>
      </rPr>
      <t>Tiexue Lianmeng (China) (Aftermarket) (Pirate).zip</t>
    </r>
  </si>
  <si>
    <r>
      <rPr>
        <rFont val="&quot;Helvetica Neue&quot;, Helvetica, Arial, sans-serif"/>
        <color rgb="FF1155CC"/>
        <sz val="11.0"/>
        <u/>
      </rPr>
      <t>Tiger (Asia) (En) (FK-C4-33) (Pirate).zip</t>
    </r>
  </si>
  <si>
    <r>
      <rPr>
        <rFont val="&quot;Helvetica Neue&quot;, Helvetica, Arial, sans-serif"/>
        <color rgb="FF1155CC"/>
        <sz val="11.0"/>
        <u/>
      </rPr>
      <t>Tiger-Heli (Europe) (Rev 1).zip</t>
    </r>
  </si>
  <si>
    <r>
      <rPr>
        <rFont val="&quot;Helvetica Neue&quot;, Helvetica, Arial, sans-serif"/>
        <color rgb="FF1155CC"/>
        <sz val="11.0"/>
        <u/>
      </rPr>
      <t>Tiger-Heli (Europe).zip</t>
    </r>
  </si>
  <si>
    <r>
      <rPr>
        <rFont val="&quot;Helvetica Neue&quot;, Helvetica, Arial, sans-serif"/>
        <color rgb="FF1155CC"/>
        <sz val="11.0"/>
        <u/>
      </rPr>
      <t>Tiger-Heli (Japan).zip</t>
    </r>
  </si>
  <si>
    <r>
      <rPr>
        <rFont val="&quot;Helvetica Neue&quot;, Helvetica, Arial, sans-serif"/>
        <color rgb="FF1155CC"/>
        <sz val="11.0"/>
        <u/>
      </rPr>
      <t>Tiger-Heli (USA) (Rev 1) (Possible Proto).zip</t>
    </r>
  </si>
  <si>
    <r>
      <rPr>
        <rFont val="&quot;Helvetica Neue&quot;, Helvetica, Arial, sans-serif"/>
        <color rgb="FF1155CC"/>
        <sz val="11.0"/>
        <u/>
      </rPr>
      <t>Tiger-Heli (USA).zip</t>
    </r>
  </si>
  <si>
    <r>
      <rPr>
        <rFont val="&quot;Helvetica Neue&quot;, Helvetica, Arial, sans-serif"/>
        <color rgb="FF1155CC"/>
        <sz val="11.0"/>
        <u/>
      </rPr>
      <t>Tiger Jenny (World) (Proto) (Aftermarket) (Unl).zip</t>
    </r>
  </si>
  <si>
    <r>
      <rPr>
        <rFont val="&quot;Helvetica Neue&quot;, Helvetica, Arial, sans-serif"/>
        <color rgb="FF1155CC"/>
        <sz val="11.0"/>
        <u/>
      </rPr>
      <t>Tiles of Fate (USA) (Unl).zip</t>
    </r>
  </si>
  <si>
    <r>
      <rPr>
        <rFont val="&quot;Helvetica Neue&quot;, Helvetica, Arial, sans-serif"/>
        <color rgb="FF1155CC"/>
        <sz val="11.0"/>
        <u/>
      </rPr>
      <t>Time's Ticking (World) (Demo) (2023-01-03) (Aftermarket) (Unl).zip</t>
    </r>
  </si>
  <si>
    <r>
      <rPr>
        <rFont val="&quot;Helvetica Neue&quot;, Helvetica, Arial, sans-serif"/>
        <color rgb="FF1155CC"/>
        <sz val="11.0"/>
        <u/>
      </rPr>
      <t>Time's Ticking (World) (Demo) (2023-07-31) (Aftermarket) (Unl).zip</t>
    </r>
  </si>
  <si>
    <r>
      <rPr>
        <rFont val="&quot;Helvetica Neue&quot;, Helvetica, Arial, sans-serif"/>
        <color rgb="FF1155CC"/>
        <sz val="11.0"/>
        <u/>
      </rPr>
      <t>Time Chaser (World) (Demo) (Byte-Off 2019) (Aftermarket) (Unl).zip</t>
    </r>
  </si>
  <si>
    <r>
      <rPr>
        <rFont val="&quot;Helvetica Neue&quot;, Helvetica, Arial, sans-serif"/>
        <color rgb="FF1155CC"/>
        <sz val="11.0"/>
        <u/>
      </rPr>
      <t>Time Diver - Avenger (Asia) (En) (T-A1) (Unl).zip</t>
    </r>
  </si>
  <si>
    <r>
      <rPr>
        <rFont val="&quot;Helvetica Neue&quot;, Helvetica, Arial, sans-serif"/>
        <color rgb="FF1155CC"/>
        <sz val="11.0"/>
        <u/>
      </rPr>
      <t>Time Diver - Eon Man (USA) (Proto).zip</t>
    </r>
  </si>
  <si>
    <r>
      <rPr>
        <rFont val="&quot;Helvetica Neue&quot;, Helvetica, Arial, sans-serif"/>
        <color rgb="FF1155CC"/>
        <sz val="11.0"/>
        <u/>
      </rPr>
      <t>Time Lord (Europe).zip</t>
    </r>
  </si>
  <si>
    <r>
      <rPr>
        <rFont val="&quot;Helvetica Neue&quot;, Helvetica, Arial, sans-serif"/>
        <color rgb="FF1155CC"/>
        <sz val="11.0"/>
        <u/>
      </rPr>
      <t>Time Lord (USA).zip</t>
    </r>
  </si>
  <si>
    <r>
      <rPr>
        <rFont val="&quot;Helvetica Neue&quot;, Helvetica, Arial, sans-serif"/>
        <color rgb="FF1155CC"/>
        <sz val="11.0"/>
        <u/>
      </rPr>
      <t>Time Space Odyssey (World) (Demo) (2024-04-19) (Aftermarket) (Unl).zip</t>
    </r>
  </si>
  <si>
    <r>
      <rPr>
        <rFont val="&quot;Helvetica Neue&quot;, Helvetica, Arial, sans-serif"/>
        <color rgb="FF1155CC"/>
        <sz val="11.0"/>
        <u/>
      </rPr>
      <t>Time Space Odyssey (World) (Demo) (Byte-Off 2024) (Aftermarket) (Unl).zip</t>
    </r>
  </si>
  <si>
    <r>
      <rPr>
        <rFont val="&quot;Helvetica Neue&quot;, Helvetica, Arial, sans-serif"/>
        <color rgb="FF1155CC"/>
        <sz val="11.0"/>
        <u/>
      </rPr>
      <t>Time Survivor (World) (Byte-Off 2019) (Aftermarket) (Unl).zip</t>
    </r>
  </si>
  <si>
    <r>
      <rPr>
        <rFont val="&quot;Helvetica Neue&quot;, Helvetica, Arial, sans-serif"/>
        <color rgb="FF1155CC"/>
        <sz val="11.0"/>
        <u/>
      </rPr>
      <t>Time Survivor (World) (v0.5) (Demo) (Aftermarket) (Unl).zip</t>
    </r>
  </si>
  <si>
    <r>
      <rPr>
        <rFont val="&quot;Helvetica Neue&quot;, Helvetica, Arial, sans-serif"/>
        <color rgb="FF1155CC"/>
        <sz val="11.0"/>
        <u/>
      </rPr>
      <t>Time Survivor (World) (v0.6) (Demo) (Aftermarket) (Unl).zip</t>
    </r>
  </si>
  <si>
    <r>
      <rPr>
        <rFont val="&quot;Helvetica Neue&quot;, Helvetica, Arial, sans-serif"/>
        <color rgb="FF1155CC"/>
        <sz val="11.0"/>
        <u/>
      </rPr>
      <t>Time Survivor (World) (v0.7) (Demo) (Aftermarket) (Unl).zip</t>
    </r>
  </si>
  <si>
    <r>
      <rPr>
        <rFont val="&quot;Helvetica Neue&quot;, Helvetica, Arial, sans-serif"/>
        <color rgb="FF1155CC"/>
        <sz val="11.0"/>
        <u/>
      </rPr>
      <t>Time Survivor (World) (v1.0) (Demo) (Aftermarket) (Unl).zip</t>
    </r>
  </si>
  <si>
    <r>
      <rPr>
        <rFont val="&quot;Helvetica Neue&quot;, Helvetica, Arial, sans-serif"/>
        <color rgb="FF1155CC"/>
        <sz val="11.0"/>
        <u/>
      </rPr>
      <t>Time Zone (Japan).zip</t>
    </r>
  </si>
  <si>
    <r>
      <rPr>
        <rFont val="&quot;Helvetica Neue&quot;, Helvetica, Arial, sans-serif"/>
        <color rgb="FF1155CC"/>
        <sz val="11.0"/>
        <u/>
      </rPr>
      <t>Time of Night (World) (Aftermarket) (Unl).zip</t>
    </r>
  </si>
  <si>
    <r>
      <rPr>
        <rFont val="&quot;Helvetica Neue&quot;, Helvetica, Arial, sans-serif"/>
        <color rgb="FF1155CC"/>
        <sz val="11.0"/>
        <u/>
      </rPr>
      <t>Times of Lore (Japan).zip</t>
    </r>
  </si>
  <si>
    <r>
      <rPr>
        <rFont val="&quot;Helvetica Neue&quot;, Helvetica, Arial, sans-serif"/>
        <color rgb="FF1155CC"/>
        <sz val="11.0"/>
        <u/>
      </rPr>
      <t>Times of Lore (USA).zip</t>
    </r>
  </si>
  <si>
    <r>
      <rPr>
        <rFont val="&quot;Helvetica Neue&quot;, Helvetica, Arial, sans-serif"/>
        <color rgb="FF1155CC"/>
        <sz val="11.0"/>
        <u/>
      </rPr>
      <t>Tiny Golf (World) (Aftermarket) (Unl).zip</t>
    </r>
  </si>
  <si>
    <r>
      <rPr>
        <rFont val="&quot;Helvetica Neue&quot;, Helvetica, Arial, sans-serif"/>
        <color rgb="FF1155CC"/>
        <sz val="11.0"/>
        <u/>
      </rPr>
      <t>Tiny Toon 2 (Asia) (En) (LEE05040) (Pirate).zip</t>
    </r>
  </si>
  <si>
    <r>
      <rPr>
        <rFont val="&quot;Helvetica Neue&quot;, Helvetica, Arial, sans-serif"/>
        <color rgb="FF1155CC"/>
        <sz val="11.0"/>
        <u/>
      </rPr>
      <t>Tiny Toon 3 (Asia) (En) (T-T3) (Pirate).zip</t>
    </r>
  </si>
  <si>
    <r>
      <rPr>
        <rFont val="&quot;Helvetica Neue&quot;, Helvetica, Arial, sans-serif"/>
        <color rgb="FF1155CC"/>
        <sz val="11.0"/>
        <u/>
      </rPr>
      <t>Tiny Toon 3 - Crazy Castle (Asia) (En) (Pirate).zip</t>
    </r>
  </si>
  <si>
    <r>
      <rPr>
        <rFont val="&quot;Helvetica Neue&quot;, Helvetica, Arial, sans-serif"/>
        <color rgb="FF1155CC"/>
        <sz val="11.0"/>
        <u/>
      </rPr>
      <t>Tiny Toon 4 (Asia) (En) (Pirate).zip</t>
    </r>
  </si>
  <si>
    <r>
      <rPr>
        <rFont val="&quot;Helvetica Neue&quot;, Helvetica, Arial, sans-serif"/>
        <color rgb="FF1155CC"/>
        <sz val="11.0"/>
        <u/>
      </rPr>
      <t>Tiny Toon Adventures (Europe).zip</t>
    </r>
  </si>
  <si>
    <r>
      <rPr>
        <rFont val="&quot;Helvetica Neue&quot;, Helvetica, Arial, sans-serif"/>
        <color rgb="FF1155CC"/>
        <sz val="11.0"/>
        <u/>
      </rPr>
      <t>Tiny Toon Adventures (Japan).zip</t>
    </r>
  </si>
  <si>
    <r>
      <rPr>
        <rFont val="&quot;Helvetica Neue&quot;, Helvetica, Arial, sans-serif"/>
        <color rgb="FF1155CC"/>
        <sz val="11.0"/>
        <u/>
      </rPr>
      <t>Tiny Toon Adventures (USA).zip</t>
    </r>
  </si>
  <si>
    <r>
      <rPr>
        <rFont val="&quot;Helvetica Neue&quot;, Helvetica, Arial, sans-serif"/>
        <color rgb="FF1155CC"/>
        <sz val="11.0"/>
        <u/>
      </rPr>
      <t>Tiny Toon Adventures - Cartoon Workshop (Europe).zip</t>
    </r>
  </si>
  <si>
    <r>
      <rPr>
        <rFont val="&quot;Helvetica Neue&quot;, Helvetica, Arial, sans-serif"/>
        <color rgb="FF1155CC"/>
        <sz val="11.0"/>
        <u/>
      </rPr>
      <t>Tiny Toon Adventures - Cartoon Workshop (USA).zip</t>
    </r>
  </si>
  <si>
    <r>
      <rPr>
        <rFont val="&quot;Helvetica Neue&quot;, Helvetica, Arial, sans-serif"/>
        <color rgb="FF1155CC"/>
        <sz val="11.0"/>
        <u/>
      </rPr>
      <t>Tiny Toon Adventures 2 - Montana Land e Youkoso (Japan).zip</t>
    </r>
  </si>
  <si>
    <r>
      <rPr>
        <rFont val="&quot;Helvetica Neue&quot;, Helvetica, Arial, sans-serif"/>
        <color rgb="FF1155CC"/>
        <sz val="11.0"/>
        <u/>
      </rPr>
      <t>Tiny Toon Adventures 2 - Trouble in Wackyland (Europe).zip</t>
    </r>
  </si>
  <si>
    <r>
      <rPr>
        <rFont val="&quot;Helvetica Neue&quot;, Helvetica, Arial, sans-serif"/>
        <color rgb="FF1155CC"/>
        <sz val="11.0"/>
        <u/>
      </rPr>
      <t>Tiny Toon Adventures 2 - Trouble in Wackyland (USA).zip</t>
    </r>
  </si>
  <si>
    <r>
      <rPr>
        <rFont val="&quot;Helvetica Neue&quot;, Helvetica, Arial, sans-serif"/>
        <color rgb="FF1155CC"/>
        <sz val="11.0"/>
        <u/>
      </rPr>
      <t>Tiny Toon Adventures 6 (Asia) (En) (J.Y. Company) (Pirate).zip</t>
    </r>
  </si>
  <si>
    <r>
      <rPr>
        <rFont val="&quot;Helvetica Neue&quot;, Helvetica, Arial, sans-serif"/>
        <color rgb="FF1155CC"/>
        <sz val="11.0"/>
        <u/>
      </rPr>
      <t>Tiny Toon Adventures 6 (Asia) (En) (Ka Sheng) (NT-6088) (Pirate).zip</t>
    </r>
  </si>
  <si>
    <r>
      <rPr>
        <rFont val="&quot;Helvetica Neue&quot;, Helvetica, Arial, sans-serif"/>
        <color rgb="FF1155CC"/>
        <sz val="11.0"/>
        <u/>
      </rPr>
      <t>Titan (Japan).zip</t>
    </r>
  </si>
  <si>
    <r>
      <rPr>
        <rFont val="&quot;Helvetica Neue&quot;, Helvetica, Arial, sans-serif"/>
        <color rgb="FF1155CC"/>
        <sz val="11.0"/>
        <u/>
      </rPr>
      <t>Titan Warriors (USA) (Proto).zip</t>
    </r>
  </si>
  <si>
    <r>
      <rPr>
        <rFont val="&quot;Helvetica Neue&quot;, Helvetica, Arial, sans-serif"/>
        <color rgb="FF1155CC"/>
        <sz val="11.0"/>
        <u/>
      </rPr>
      <t>Titanic (China) (Dragon Co.) (Aftermarket) (Unl).zip</t>
    </r>
  </si>
  <si>
    <r>
      <rPr>
        <rFont val="&quot;Helvetica Neue&quot;, Helvetica, Arial, sans-serif"/>
        <color rgb="FF1155CC"/>
        <sz val="11.0"/>
        <u/>
      </rPr>
      <t>Titanic (China) (Mars Production) (Unl).zip</t>
    </r>
  </si>
  <si>
    <r>
      <rPr>
        <rFont val="&quot;Helvetica Neue&quot;, Helvetica, Arial, sans-serif"/>
        <color rgb="FF1155CC"/>
        <sz val="11.0"/>
        <u/>
      </rPr>
      <t>Titenic (Asia) (En) (Unl).zip</t>
    </r>
  </si>
  <si>
    <r>
      <rPr>
        <rFont val="&quot;Helvetica Neue&quot;, Helvetica, Arial, sans-serif"/>
        <color rgb="FF1155CC"/>
        <sz val="11.0"/>
        <u/>
      </rPr>
      <t>Tobidase Daisakusen (Asia) (Ja) (Whirlwind Manu) (LH15) (Pirate).zip</t>
    </r>
  </si>
  <si>
    <r>
      <rPr>
        <rFont val="&quot;Helvetica Neue&quot;, Helvetica, Arial, sans-serif"/>
        <color rgb="FF1155CC"/>
        <sz val="11.0"/>
        <u/>
      </rPr>
      <t>Toki (USA) (Beta).zip</t>
    </r>
  </si>
  <si>
    <r>
      <rPr>
        <rFont val="&quot;Helvetica Neue&quot;, Helvetica, Arial, sans-serif"/>
        <color rgb="FF1155CC"/>
        <sz val="11.0"/>
        <u/>
      </rPr>
      <t>Toki (USA).zip</t>
    </r>
  </si>
  <si>
    <r>
      <rPr>
        <rFont val="&quot;Helvetica Neue&quot;, Helvetica, Arial, sans-serif"/>
        <color rgb="FF1155CC"/>
        <sz val="11.0"/>
        <u/>
      </rPr>
      <t>Toki no Tabibito - Time Stranger (Japan).zip</t>
    </r>
  </si>
  <si>
    <r>
      <rPr>
        <rFont val="&quot;Helvetica Neue&quot;, Helvetica, Arial, sans-serif"/>
        <color rgb="FF1155CC"/>
        <sz val="11.0"/>
        <u/>
      </rPr>
      <t>Tokkyuu Shirei Solbrain (Japan).zip</t>
    </r>
  </si>
  <si>
    <r>
      <rPr>
        <rFont val="&quot;Helvetica Neue&quot;, Helvetica, Arial, sans-serif"/>
        <color rgb="FF1155CC"/>
        <sz val="11.0"/>
        <u/>
      </rPr>
      <t>Tokoro-san no Mamoru mo Semeru mo (Japan).zip</t>
    </r>
  </si>
  <si>
    <r>
      <rPr>
        <rFont val="&quot;Helvetica Neue&quot;, Helvetica, Arial, sans-serif"/>
        <color rgb="FF1155CC"/>
        <sz val="11.0"/>
        <u/>
      </rPr>
      <t>Tola (World) (Aftermarket) (Unl).zip</t>
    </r>
  </si>
  <si>
    <r>
      <rPr>
        <rFont val="&quot;Helvetica Neue&quot;, Helvetica, Arial, sans-serif"/>
        <color rgb="FF1155CC"/>
        <sz val="11.0"/>
        <u/>
      </rPr>
      <t>Tom &amp; Jerry (Japan).zip</t>
    </r>
  </si>
  <si>
    <r>
      <rPr>
        <rFont val="&quot;Helvetica Neue&quot;, Helvetica, Arial, sans-serif"/>
        <color rgb="FF1155CC"/>
        <sz val="11.0"/>
        <u/>
      </rPr>
      <t>Tom &amp; Jerry - The Ultimate Game of Cat and Mouse! (Europe).zip</t>
    </r>
  </si>
  <si>
    <r>
      <rPr>
        <rFont val="&quot;Helvetica Neue&quot;, Helvetica, Arial, sans-serif"/>
        <color rgb="FF1155CC"/>
        <sz val="11.0"/>
        <u/>
      </rPr>
      <t>Tom &amp; Jerry - The Ultimate Game of Cat and Mouse! (USA).zip</t>
    </r>
  </si>
  <si>
    <r>
      <rPr>
        <rFont val="&quot;Helvetica Neue&quot;, Helvetica, Arial, sans-serif"/>
        <color rgb="FF1155CC"/>
        <sz val="11.0"/>
        <u/>
      </rPr>
      <t>Tom &amp; Jerry 3 (China) (En) (Pirate).zip</t>
    </r>
  </si>
  <si>
    <r>
      <rPr>
        <rFont val="&quot;Helvetica Neue&quot;, Helvetica, Arial, sans-serif"/>
        <color rgb="FF1155CC"/>
        <sz val="11.0"/>
        <u/>
      </rPr>
      <t>Tom Sawyer no Bouken (Japan).zip</t>
    </r>
  </si>
  <si>
    <r>
      <rPr>
        <rFont val="&quot;Helvetica Neue&quot;, Helvetica, Arial, sans-serif"/>
        <color rgb="FF1155CC"/>
        <sz val="11.0"/>
        <u/>
      </rPr>
      <t>Tomb of Ice (World) (Aftermarket) (Unl).zip</t>
    </r>
  </si>
  <si>
    <r>
      <rPr>
        <rFont val="&quot;Helvetica Neue&quot;, Helvetica, Arial, sans-serif"/>
        <color rgb="FF1155CC"/>
        <sz val="11.0"/>
        <u/>
      </rPr>
      <t>Tombs &amp; Treasure (USA).zip</t>
    </r>
  </si>
  <si>
    <r>
      <rPr>
        <rFont val="&quot;Helvetica Neue&quot;, Helvetica, Arial, sans-serif"/>
        <color rgb="FF1155CC"/>
        <sz val="11.0"/>
        <u/>
      </rPr>
      <t>Tommy T'S Sound Editor (USA) (Proto) (Program).zip</t>
    </r>
  </si>
  <si>
    <r>
      <rPr>
        <rFont val="&quot;Helvetica Neue&quot;, Helvetica, Arial, sans-serif"/>
        <color rgb="FF1155CC"/>
        <sz val="11.0"/>
        <u/>
      </rPr>
      <t>Toobin' (Korea) (En) (Supercom) (Unl).zip</t>
    </r>
  </si>
  <si>
    <r>
      <rPr>
        <rFont val="&quot;Helvetica Neue&quot;, Helvetica, Arial, sans-serif"/>
        <color rgb="FF1155CC"/>
        <sz val="11.0"/>
        <u/>
      </rPr>
      <t>Toobin' (USA) (Unl).zip</t>
    </r>
  </si>
  <si>
    <r>
      <rPr>
        <rFont val="&quot;Helvetica Neue&quot;, Helvetica, Arial, sans-serif"/>
        <color rgb="FF1155CC"/>
        <sz val="11.0"/>
        <u/>
      </rPr>
      <t>Top Gun (Europe).zip</t>
    </r>
  </si>
  <si>
    <r>
      <rPr>
        <rFont val="&quot;Helvetica Neue&quot;, Helvetica, Arial, sans-serif"/>
        <color rgb="FF1155CC"/>
        <sz val="11.0"/>
        <u/>
      </rPr>
      <t>Top Gun (Japan).zip</t>
    </r>
  </si>
  <si>
    <r>
      <rPr>
        <rFont val="&quot;Helvetica Neue&quot;, Helvetica, Arial, sans-serif"/>
        <color rgb="FF1155CC"/>
        <sz val="11.0"/>
        <u/>
      </rPr>
      <t>Top Gun (Russia) (Pirate).zip</t>
    </r>
  </si>
  <si>
    <r>
      <rPr>
        <rFont val="&quot;Helvetica Neue&quot;, Helvetica, Arial, sans-serif"/>
        <color rgb="FF1155CC"/>
        <sz val="11.0"/>
        <u/>
      </rPr>
      <t>Top Gun (USA) (Rev 1).zip</t>
    </r>
  </si>
  <si>
    <r>
      <rPr>
        <rFont val="&quot;Helvetica Neue&quot;, Helvetica, Arial, sans-serif"/>
        <color rgb="FF1155CC"/>
        <sz val="11.0"/>
        <u/>
      </rPr>
      <t>Top Gun (USA).zip</t>
    </r>
  </si>
  <si>
    <r>
      <rPr>
        <rFont val="&quot;Helvetica Neue&quot;, Helvetica, Arial, sans-serif"/>
        <color rgb="FF1155CC"/>
        <sz val="11.0"/>
        <u/>
      </rPr>
      <t>Top Gun - Dual Fighters (Japan).zip</t>
    </r>
  </si>
  <si>
    <r>
      <rPr>
        <rFont val="&quot;Helvetica Neue&quot;, Helvetica, Arial, sans-serif"/>
        <color rgb="FF1155CC"/>
        <sz val="11.0"/>
        <u/>
      </rPr>
      <t>Top Gun - The Second Mission (Europe).zip</t>
    </r>
  </si>
  <si>
    <r>
      <rPr>
        <rFont val="&quot;Helvetica Neue&quot;, Helvetica, Arial, sans-serif"/>
        <color rgb="FF1155CC"/>
        <sz val="11.0"/>
        <u/>
      </rPr>
      <t>Top Gun - The Second Mission (USA).zip</t>
    </r>
  </si>
  <si>
    <r>
      <rPr>
        <rFont val="&quot;Helvetica Neue&quot;, Helvetica, Arial, sans-serif"/>
        <color rgb="FF1155CC"/>
        <sz val="11.0"/>
        <u/>
      </rPr>
      <t>Top Gun III (Asia) (En) (Pirate).zip</t>
    </r>
  </si>
  <si>
    <r>
      <rPr>
        <rFont val="&quot;Helvetica Neue&quot;, Helvetica, Arial, sans-serif"/>
        <color rgb="FF1155CC"/>
        <sz val="11.0"/>
        <u/>
      </rPr>
      <t>Top Rider (Japan).zip</t>
    </r>
  </si>
  <si>
    <r>
      <rPr>
        <rFont val="&quot;Helvetica Neue&quot;, Helvetica, Arial, sans-serif"/>
        <color rgb="FF1155CC"/>
        <sz val="11.0"/>
        <u/>
      </rPr>
      <t>Top Striker (Japan).zip</t>
    </r>
  </si>
  <si>
    <r>
      <rPr>
        <rFont val="&quot;Helvetica Neue&quot;, Helvetica, Arial, sans-serif"/>
        <color rgb="FF1155CC"/>
        <sz val="11.0"/>
        <u/>
      </rPr>
      <t>Tortoises (USA) (Aftermarket) (Unl).zip</t>
    </r>
  </si>
  <si>
    <r>
      <rPr>
        <rFont val="&quot;Helvetica Neue&quot;, Helvetica, Arial, sans-serif"/>
        <color rgb="FF1155CC"/>
        <sz val="11.0"/>
        <u/>
      </rPr>
      <t>Tortoises (USA) (v1.1) (Aftermarket) (Unl).zip</t>
    </r>
  </si>
  <si>
    <r>
      <rPr>
        <rFont val="&quot;Helvetica Neue&quot;, Helvetica, Arial, sans-serif"/>
        <color rgb="FF1155CC"/>
        <sz val="11.0"/>
        <u/>
      </rPr>
      <t>Total Extinction (World) (v1.0) (Aftermarket) (Unl).zip</t>
    </r>
  </si>
  <si>
    <r>
      <rPr>
        <rFont val="&quot;Helvetica Neue&quot;, Helvetica, Arial, sans-serif"/>
        <color rgb="FF1155CC"/>
        <sz val="11.0"/>
        <u/>
      </rPr>
      <t>Total Extinction (World) (v1.1) (Aftermarket) (Unl).zip</t>
    </r>
  </si>
  <si>
    <r>
      <rPr>
        <rFont val="&quot;Helvetica Neue&quot;, Helvetica, Arial, sans-serif"/>
        <color rgb="FF1155CC"/>
        <sz val="11.0"/>
        <u/>
      </rPr>
      <t>Total Funpak (Australia) (Unl).zip</t>
    </r>
  </si>
  <si>
    <r>
      <rPr>
        <rFont val="&quot;Helvetica Neue&quot;, Helvetica, Arial, sans-serif"/>
        <color rgb="FF1155CC"/>
        <sz val="11.0"/>
        <u/>
      </rPr>
      <t>Total Recall (Europe).zip</t>
    </r>
  </si>
  <si>
    <r>
      <rPr>
        <rFont val="&quot;Helvetica Neue&quot;, Helvetica, Arial, sans-serif"/>
        <color rgb="FF1155CC"/>
        <sz val="11.0"/>
        <u/>
      </rPr>
      <t>Total Recall (USA).zip</t>
    </r>
  </si>
  <si>
    <r>
      <rPr>
        <rFont val="&quot;Helvetica Neue&quot;, Helvetica, Arial, sans-serif"/>
        <color rgb="FF1155CC"/>
        <sz val="11.0"/>
        <u/>
      </rPr>
      <t>Totally Rad (Asia) (En) (Pirate).zip</t>
    </r>
  </si>
  <si>
    <r>
      <rPr>
        <rFont val="&quot;Helvetica Neue&quot;, Helvetica, Arial, sans-serif"/>
        <color rgb="FF1155CC"/>
        <sz val="11.0"/>
        <u/>
      </rPr>
      <t>Totally Rad (Europe).zip</t>
    </r>
  </si>
  <si>
    <r>
      <rPr>
        <rFont val="&quot;Helvetica Neue&quot;, Helvetica, Arial, sans-serif"/>
        <color rgb="FF1155CC"/>
        <sz val="11.0"/>
        <u/>
      </rPr>
      <t>Totally Rad (USA).zip</t>
    </r>
  </si>
  <si>
    <r>
      <rPr>
        <rFont val="&quot;Helvetica Neue&quot;, Helvetica, Arial, sans-serif"/>
        <color rgb="FF1155CC"/>
        <sz val="11.0"/>
        <u/>
      </rPr>
      <t>To the Earth (Europe).zip</t>
    </r>
  </si>
  <si>
    <r>
      <rPr>
        <rFont val="&quot;Helvetica Neue&quot;, Helvetica, Arial, sans-serif"/>
        <color rgb="FF1155CC"/>
        <sz val="11.0"/>
        <u/>
      </rPr>
      <t>To the Earth (USA).zip</t>
    </r>
  </si>
  <si>
    <r>
      <rPr>
        <rFont val="&quot;Helvetica Neue&quot;, Helvetica, Arial, sans-serif"/>
        <color rgb="FF1155CC"/>
        <sz val="11.0"/>
        <u/>
      </rPr>
      <t>To the Ends of the Earth (World) (Demo) (Byte-Off 2019) (Aftermarket) (Unl).zip</t>
    </r>
  </si>
  <si>
    <r>
      <rPr>
        <rFont val="&quot;Helvetica Neue&quot;, Helvetica, Arial, sans-serif"/>
        <color rgb="FF1155CC"/>
        <sz val="11.0"/>
        <u/>
      </rPr>
      <t>Totsuzen! Macchoman (Japan) (Beta).zip</t>
    </r>
  </si>
  <si>
    <r>
      <rPr>
        <rFont val="&quot;Helvetica Neue&quot;, Helvetica, Arial, sans-serif"/>
        <color rgb="FF1155CC"/>
        <sz val="11.0"/>
        <u/>
      </rPr>
      <t>Totsuzen! Macchoman (Japan).zip</t>
    </r>
  </si>
  <si>
    <r>
      <rPr>
        <rFont val="&quot;Helvetica Neue&quot;, Helvetica, Arial, sans-serif"/>
        <color rgb="FF1155CC"/>
        <sz val="11.0"/>
        <u/>
      </rPr>
      <t>Touchdown Fever (USA).zip</t>
    </r>
  </si>
  <si>
    <r>
      <rPr>
        <rFont val="&quot;Helvetica Neue&quot;, Helvetica, Arial, sans-serif"/>
        <color rgb="FF1155CC"/>
        <sz val="11.0"/>
        <u/>
      </rPr>
      <t>Touhou Kenbun Roku (Japan).zip</t>
    </r>
  </si>
  <si>
    <r>
      <rPr>
        <rFont val="&quot;Helvetica Neue&quot;, Helvetica, Arial, sans-serif"/>
        <color rgb="FF1155CC"/>
        <sz val="11.0"/>
        <u/>
      </rPr>
      <t>Touhou Rououmu (World) (Ja) (Aftermarket) (Unl).zip</t>
    </r>
  </si>
  <si>
    <r>
      <rPr>
        <rFont val="&quot;Helvetica Neue&quot;, Helvetica, Arial, sans-serif"/>
        <color rgb="FF1155CC"/>
        <sz val="11.0"/>
        <u/>
      </rPr>
      <t>Touhou Rououmu (World) (Ja) (v0.43)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</si>
  <si>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(v0.44)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</si>
  <si>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(v0.45)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</si>
  <si>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(v0.46)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</si>
  <si>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(v0.47)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</si>
  <si>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(v0.50)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</si>
  <si>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(v0.51)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</si>
  <si>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(v0.58)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</si>
  <si>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(v0.60)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</si>
  <si>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(v0.61)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</si>
  <si>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(v0.62)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</si>
  <si>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(v0.68)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</si>
  <si>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(v0.70)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</si>
  <si>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(v0.71)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</si>
  <si>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(v0.80)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</si>
  <si>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(v0.81)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</si>
  <si>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(v0.84)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</si>
  <si>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(v0.86)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</si>
  <si>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(v0.90) (Beta) (Aftermarket) (Unl).zip</t>
    </r>
  </si>
  <si>
    <r>
      <rPr>
        <rFont val="&quot;Helvetica Neue&quot;, Helvetica, Arial, sans-serif"/>
        <color rgb="FF1155CC"/>
        <sz val="11.0"/>
        <u/>
      </rPr>
      <t>Touhou Rououmu (World) (Ja) (v1.00) (Beta 1) (Aftermarket) (Unl).zip</t>
    </r>
  </si>
  <si>
    <r>
      <rPr>
        <rFont val="&quot;Helvetica Neue&quot;, Helvetica, Arial, sans-serif"/>
        <color rgb="FF1155CC"/>
        <sz val="11.0"/>
        <u/>
      </rPr>
      <t>Touhou Rououmu (World) (Ja) (v1.00) (Beta 2) (Aftermarket) (Unl).zip</t>
    </r>
  </si>
  <si>
    <r>
      <rPr>
        <rFont val="&quot;Helvetica Neue&quot;, Helvetica, Arial, sans-serif"/>
        <color rgb="FF1155CC"/>
        <sz val="11.0"/>
        <u/>
      </rPr>
      <t>Touhou Rououmu (World) (Ja) (v1.00) (Beta 3) (Aftermarket) (Unl).zip</t>
    </r>
  </si>
  <si>
    <r>
      <rPr>
        <rFont val="&quot;Helvetica Neue&quot;, Helvetica, Arial, sans-serif"/>
        <color rgb="FF1155CC"/>
        <sz val="11.0"/>
        <u/>
      </rPr>
      <t>Toukon Club (Japan).zip</t>
    </r>
  </si>
  <si>
    <r>
      <rPr>
        <rFont val="&quot;Helvetica Neue&quot;, Helvetica, Arial, sans-serif"/>
        <color rgb="FF1155CC"/>
        <sz val="11.0"/>
        <u/>
      </rPr>
      <t>Toukyou Pachi-Slot Adventure (Japan) (Rev 1).zip</t>
    </r>
  </si>
  <si>
    <r>
      <rPr>
        <rFont val="&quot;Helvetica Neue&quot;, Helvetica, Arial, sans-serif"/>
        <color rgb="FF1155CC"/>
        <sz val="11.0"/>
        <u/>
      </rPr>
      <t>Toukyou Pachi-Slot Adventure (Japan).zip</t>
    </r>
  </si>
  <si>
    <r>
      <rPr>
        <rFont val="&quot;Helvetica Neue&quot;, Helvetica, Arial, sans-serif"/>
        <color rgb="FF1155CC"/>
        <sz val="11.0"/>
        <u/>
      </rPr>
      <t>Tourtoise (World) (Aftermarket) (Unl).zip</t>
    </r>
  </si>
  <si>
    <r>
      <rPr>
        <rFont val="&quot;Helvetica Neue&quot;, Helvetica, Arial, sans-serif"/>
        <color rgb="FF1155CC"/>
        <sz val="11.0"/>
        <u/>
      </rPr>
      <t>Tower Defense 1990 (USA) (Aftermarket) (Unl).zip</t>
    </r>
  </si>
  <si>
    <r>
      <rPr>
        <rFont val="&quot;Helvetica Neue&quot;, Helvetica, Arial, sans-serif"/>
        <color rgb="FF1155CC"/>
        <sz val="11.0"/>
        <u/>
      </rPr>
      <t>Tower of Radia (USA) (Proto).zip</t>
    </r>
  </si>
  <si>
    <r>
      <rPr>
        <rFont val="&quot;Helvetica Neue&quot;, Helvetica, Arial, sans-serif"/>
        <color rgb="FF1155CC"/>
        <sz val="11.0"/>
        <u/>
      </rPr>
      <t>Tower of Turmoil, The (World) (v1.01) (Aftermarket) (Unl).zip</t>
    </r>
  </si>
  <si>
    <r>
      <rPr>
        <rFont val="&quot;Helvetica Neue&quot;, Helvetica, Arial, sans-serif"/>
        <color rgb="FF1155CC"/>
        <sz val="11.0"/>
        <u/>
      </rPr>
      <t>Tower of Turmoil, The (World) (v1.03) (Aftermarket) (Unl).zip</t>
    </r>
  </si>
  <si>
    <r>
      <rPr>
        <rFont val="&quot;Helvetica Neue&quot;, Helvetica, Arial, sans-serif"/>
        <color rgb="FF1155CC"/>
        <sz val="11.0"/>
        <u/>
      </rPr>
      <t>Town &amp; Country Surf Designs - Thrilla's Surfari (USA).zip</t>
    </r>
  </si>
  <si>
    <r>
      <rPr>
        <rFont val="&quot;Helvetica Neue&quot;, Helvetica, Arial, sans-serif"/>
        <color rgb="FF1155CC"/>
        <sz val="11.0"/>
        <u/>
      </rPr>
      <t>Town &amp; Country Surf Designs - Wood &amp; Water Rage (USA).zip</t>
    </r>
  </si>
  <si>
    <r>
      <rPr>
        <rFont val="&quot;Helvetica Neue&quot;, Helvetica, Arial, sans-serif"/>
        <color rgb="FF1155CC"/>
        <sz val="11.0"/>
        <u/>
      </rPr>
      <t>Toxic Crusaders (USA).zip</t>
    </r>
  </si>
  <si>
    <r>
      <rPr>
        <rFont val="&quot;Helvetica Neue&quot;, Helvetica, Arial, sans-serif"/>
        <color rgb="FF1155CC"/>
        <sz val="11.0"/>
        <u/>
      </rPr>
      <t>Toy Story (Asia) (En) (Pirate).zip</t>
    </r>
  </si>
  <si>
    <r>
      <rPr>
        <rFont val="&quot;Helvetica Neue&quot;, Helvetica, Arial, sans-serif"/>
        <color rgb="FF1155CC"/>
        <sz val="11.0"/>
        <u/>
      </rPr>
      <t>Track &amp; Field (USA).zip</t>
    </r>
  </si>
  <si>
    <r>
      <rPr>
        <rFont val="&quot;Helvetica Neue&quot;, Helvetica, Arial, sans-serif"/>
        <color rgb="FF1155CC"/>
        <sz val="11.0"/>
        <u/>
      </rPr>
      <t>Track &amp; Field II (Europe).zip</t>
    </r>
  </si>
  <si>
    <r>
      <rPr>
        <rFont val="&quot;Helvetica Neue&quot;, Helvetica, Arial, sans-serif"/>
        <color rgb="FF1155CC"/>
        <sz val="11.0"/>
        <u/>
      </rPr>
      <t>Track &amp; Field II (USA) (Rev 1).zip</t>
    </r>
  </si>
  <si>
    <r>
      <rPr>
        <rFont val="&quot;Helvetica Neue&quot;, Helvetica, Arial, sans-serif"/>
        <color rgb="FF1155CC"/>
        <sz val="11.0"/>
        <u/>
      </rPr>
      <t>Track &amp; Field II (USA).zip</t>
    </r>
  </si>
  <si>
    <r>
      <rPr>
        <rFont val="&quot;Helvetica Neue&quot;, Helvetica, Arial, sans-serif"/>
        <color rgb="FF1155CC"/>
        <sz val="11.0"/>
        <u/>
      </rPr>
      <t>Track &amp; Field in Barcelona (Europe).zip</t>
    </r>
  </si>
  <si>
    <r>
      <rPr>
        <rFont val="&quot;Helvetica Neue&quot;, Helvetica, Arial, sans-serif"/>
        <color rgb="FF1155CC"/>
        <sz val="11.0"/>
        <u/>
      </rPr>
      <t>Track + Feel II (World) (Aftermarket) (Unl).zip</t>
    </r>
  </si>
  <si>
    <r>
      <rPr>
        <rFont val="&quot;Helvetica Neue&quot;, Helvetica, Arial, sans-serif"/>
        <color rgb="FF1155CC"/>
        <sz val="11.0"/>
        <u/>
      </rPr>
      <t>Tracy's NEScapades (World) (Aftermarket) (Unl).zip</t>
    </r>
  </si>
  <si>
    <r>
      <rPr>
        <rFont val="&quot;Helvetica Neue&quot;, Helvetica, Arial, sans-serif"/>
        <color rgb="FF1155CC"/>
        <sz val="11.0"/>
        <u/>
      </rPr>
      <t>Tragedy of Ryohyukan, The (Japan) (Family BASIC) (Unl).zip</t>
    </r>
  </si>
  <si>
    <r>
      <rPr>
        <rFont val="&quot;Helvetica Neue&quot;, Helvetica, Arial, sans-serif"/>
        <color rgb="FF1155CC"/>
        <sz val="11.0"/>
        <u/>
      </rPr>
      <t>Transformers (USA) (NintendoAge) (Aftermarket) (Pirate).zip</t>
    </r>
  </si>
  <si>
    <r>
      <rPr>
        <rFont val="&quot;Helvetica Neue&quot;, Helvetica, Arial, sans-serif"/>
        <color rgb="FF1155CC"/>
        <sz val="11.0"/>
        <u/>
      </rPr>
      <t>Treasure Hunt (World) (2023-09-03) (Proto) (Aftermarket) (Unl).zip</t>
    </r>
  </si>
  <si>
    <r>
      <rPr>
        <rFont val="&quot;Helvetica Neue&quot;, Helvetica, Arial, sans-serif"/>
        <color rgb="FF1155CC"/>
        <sz val="11.0"/>
        <u/>
      </rPr>
      <t>Treasure Hunt (World) (2023-09-05) (Proto) (Aftermarket) (Unl).zip</t>
    </r>
  </si>
  <si>
    <r>
      <rPr>
        <rFont val="&quot;Helvetica Neue&quot;, Helvetica, Arial, sans-serif"/>
        <color rgb="FF1155CC"/>
        <sz val="11.0"/>
        <u/>
      </rPr>
      <t>Treasure Hunt (World) (2023-09-07) (Proto) (Aftermarket) (Unl).zip</t>
    </r>
  </si>
  <si>
    <r>
      <rPr>
        <rFont val="&quot;Helvetica Neue&quot;, Helvetica, Arial, sans-serif"/>
        <color rgb="FF1155CC"/>
        <sz val="11.0"/>
        <u/>
      </rPr>
      <t>Treasure Hunt (World) (2023-09-08) (Proto) (Aftermarket) (Unl).zip</t>
    </r>
  </si>
  <si>
    <r>
      <rPr>
        <rFont val="&quot;Helvetica Neue&quot;, Helvetica, Arial, sans-serif"/>
        <color rgb="FF1155CC"/>
        <sz val="11.0"/>
        <u/>
      </rPr>
      <t>Treasure Hunt (World) (2023-09-30) (Proto) (Aftermarket) (Unl).zip</t>
    </r>
  </si>
  <si>
    <r>
      <rPr>
        <rFont val="&quot;Helvetica Neue&quot;, Helvetica, Arial, sans-serif"/>
        <color rgb="FF1155CC"/>
        <sz val="11.0"/>
        <u/>
      </rPr>
      <t>Treasure Island Dizzy (World) (Unl).zip</t>
    </r>
  </si>
  <si>
    <r>
      <rPr>
        <rFont val="&quot;Helvetica Neue&quot;, Helvetica, Arial, sans-serif"/>
        <color rgb="FF1155CC"/>
        <sz val="11.0"/>
        <u/>
      </rPr>
      <t>Treasure Master (USA).zip</t>
    </r>
  </si>
  <si>
    <r>
      <rPr>
        <rFont val="&quot;Helvetica Neue&quot;, Helvetica, Arial, sans-serif"/>
        <color rgb="FF1155CC"/>
        <sz val="11.0"/>
        <u/>
      </rPr>
      <t>Treat Sweep on Creep Street (World) (Demo 1) (Aftermarket) (Unl).zip</t>
    </r>
  </si>
  <si>
    <r>
      <rPr>
        <rFont val="&quot;Helvetica Neue&quot;, Helvetica, Arial, sans-serif"/>
        <color rgb="FF1155CC"/>
        <sz val="11.0"/>
        <u/>
      </rPr>
      <t>Treat Sweep on Creep Street (World) (Demo 2) (Aftermarket) (Unl).zip</t>
    </r>
  </si>
  <si>
    <r>
      <rPr>
        <rFont val="&quot;Helvetica Neue&quot;, Helvetica, Arial, sans-serif"/>
        <color rgb="FF1155CC"/>
        <sz val="11.0"/>
        <u/>
      </rPr>
      <t>Trial by Fire (World) (v0.10B) (Demo) (Aftermarket) (Unl).zip</t>
    </r>
  </si>
  <si>
    <r>
      <rPr>
        <rFont val="&quot;Helvetica Neue&quot;, Helvetica, Arial, sans-serif"/>
        <color rgb="FF1155CC"/>
        <sz val="11.0"/>
        <u/>
      </rPr>
      <t>Trial of Kharzoid, The (World) (Demo) (2023-10-28) (Aftermarket) (Unl).zip</t>
    </r>
  </si>
  <si>
    <r>
      <rPr>
        <rFont val="&quot;Helvetica Neue&quot;, Helvetica, Arial, sans-serif"/>
        <color rgb="FF1155CC"/>
        <sz val="11.0"/>
        <u/>
      </rPr>
      <t>Trial of Kharzoid, The (World) (Demo) (2024-04-10) (Aftermarket) (Unl).zip</t>
    </r>
  </si>
  <si>
    <r>
      <rPr>
        <rFont val="&quot;Helvetica Neue&quot;, Helvetica, Arial, sans-serif"/>
        <color rgb="FF1155CC"/>
        <sz val="11.0"/>
        <u/>
      </rPr>
      <t>Triathron, The (Japan).zip</t>
    </r>
  </si>
  <si>
    <r>
      <rPr>
        <rFont val="&quot;Helvetica Neue&quot;, Helvetica, Arial, sans-serif"/>
        <color rgb="FF1155CC"/>
        <sz val="11.0"/>
        <u/>
      </rPr>
      <t>Tricky Taxi (World) (Demo) (Byte-Off 2024) (Aftermarket) (Unl).zip</t>
    </r>
  </si>
  <si>
    <r>
      <rPr>
        <rFont val="&quot;Helvetica Neue&quot;, Helvetica, Arial, sans-serif"/>
        <color rgb="FF1155CC"/>
        <sz val="11.0"/>
        <u/>
      </rPr>
      <t>Trinca (World) (Aftermarket) (Unl).zip</t>
    </r>
  </si>
  <si>
    <r>
      <rPr>
        <rFont val="&quot;Helvetica Neue&quot;, Helvetica, Arial, sans-serif"/>
        <color rgb="FF1155CC"/>
        <sz val="11.0"/>
        <u/>
      </rPr>
      <t>Trog! (Europe).zip</t>
    </r>
  </si>
  <si>
    <r>
      <rPr>
        <rFont val="&quot;Helvetica Neue&quot;, Helvetica, Arial, sans-serif"/>
        <color rgb="FF1155CC"/>
        <sz val="11.0"/>
        <u/>
      </rPr>
      <t>Trog! (USA).zip</t>
    </r>
  </si>
  <si>
    <r>
      <rPr>
        <rFont val="&quot;Helvetica Neue&quot;, Helvetica, Arial, sans-serif"/>
        <color rgb="FF1155CC"/>
        <sz val="11.0"/>
        <u/>
      </rPr>
      <t>Trojan (Europe).zip</t>
    </r>
  </si>
  <si>
    <r>
      <rPr>
        <rFont val="&quot;Helvetica Neue&quot;, Helvetica, Arial, sans-serif"/>
        <color rgb="FF1155CC"/>
        <sz val="11.0"/>
        <u/>
      </rPr>
      <t>Trojan (USA).zip</t>
    </r>
  </si>
  <si>
    <r>
      <rPr>
        <rFont val="&quot;Helvetica Neue&quot;, Helvetica, Arial, sans-serif"/>
        <color rgb="FF1155CC"/>
        <sz val="11.0"/>
        <u/>
      </rPr>
      <t>Troll Burner (World) (Demo) (Aftermarket) (Unl).zip</t>
    </r>
  </si>
  <si>
    <r>
      <rPr>
        <rFont val="&quot;Helvetica Neue&quot;, Helvetica, Arial, sans-serif"/>
        <color rgb="FF1155CC"/>
        <sz val="11.0"/>
        <u/>
      </rPr>
      <t>Trolls in Crazyland, The (Europe).zip</t>
    </r>
  </si>
  <si>
    <r>
      <rPr>
        <rFont val="&quot;Helvetica Neue&quot;, Helvetica, Arial, sans-serif"/>
        <color rgb="FF1155CC"/>
        <sz val="11.0"/>
        <u/>
      </rPr>
      <t>Trolls on Treasure Island (USA) (Unl).zip</t>
    </r>
  </si>
  <si>
    <r>
      <rPr>
        <rFont val="&quot;Helvetica Neue&quot;, Helvetica, Arial, sans-serif"/>
        <color rgb="FF1155CC"/>
        <sz val="11.0"/>
        <u/>
      </rPr>
      <t>Trouble at 2A03 (World) (Aftermarket) (Unl).zip</t>
    </r>
  </si>
  <si>
    <r>
      <rPr>
        <rFont val="&quot;Helvetica Neue&quot;, Helvetica, Arial, sans-serif"/>
        <color rgb="FF1155CC"/>
        <sz val="11.0"/>
        <u/>
      </rPr>
      <t>Tryptic (World) (Demo 1) (Aftermarket) (Unl).zip</t>
    </r>
  </si>
  <si>
    <r>
      <rPr>
        <rFont val="&quot;Helvetica Neue&quot;, Helvetica, Arial, sans-serif"/>
        <color rgb="FF1155CC"/>
        <sz val="11.0"/>
        <u/>
      </rPr>
      <t>Tryptic (World) (Demo 4) (Aftermarket) (Unl).zip</t>
    </r>
  </si>
  <si>
    <r>
      <rPr>
        <rFont val="&quot;Helvetica Neue&quot;, Helvetica, Arial, sans-serif"/>
        <color rgb="FF1155CC"/>
        <sz val="11.0"/>
        <u/>
      </rPr>
      <t>Tryptic (World) (v0.9) (Demo 2) (Aftermarket) (Unl).zip</t>
    </r>
  </si>
  <si>
    <r>
      <rPr>
        <rFont val="&quot;Helvetica Neue&quot;, Helvetica, Arial, sans-serif"/>
        <color rgb="FF1155CC"/>
        <sz val="11.0"/>
        <u/>
      </rPr>
      <t>Tryptic (World) (v0.9) (Demo 3) (Aftermarket) (Unl).zip</t>
    </r>
  </si>
  <si>
    <r>
      <rPr>
        <rFont val="&quot;Helvetica Neue&quot;, Helvetica, Arial, sans-serif"/>
        <color rgb="FF1155CC"/>
        <sz val="11.0"/>
        <u/>
      </rPr>
      <t>Tsuppari Oozumou (Japan) (Virtual Console).zip</t>
    </r>
  </si>
  <si>
    <r>
      <rPr>
        <rFont val="&quot;Helvetica Neue&quot;, Helvetica, Arial, sans-serif"/>
        <color rgb="FF1155CC"/>
        <sz val="11.0"/>
        <u/>
      </rPr>
      <t>Tsuppari Oozumou (Japan).zip</t>
    </r>
  </si>
  <si>
    <r>
      <rPr>
        <rFont val="&quot;Helvetica Neue&quot;, Helvetica, Arial, sans-serif"/>
        <color rgb="FF1155CC"/>
        <sz val="11.0"/>
        <u/>
      </rPr>
      <t>Tsuppari Wars (Japan).zip</t>
    </r>
  </si>
  <si>
    <r>
      <rPr>
        <rFont val="&quot;Helvetica Neue&quot;, Helvetica, Arial, sans-serif"/>
        <color rgb="FF1155CC"/>
        <sz val="11.0"/>
        <u/>
      </rPr>
      <t>Tsuri Kichi Sanpei - Blue Marlin Hen (Japan).zip</t>
    </r>
  </si>
  <si>
    <r>
      <rPr>
        <rFont val="&quot;Helvetica Neue&quot;, Helvetica, Arial, sans-serif"/>
        <color rgb="FF1155CC"/>
        <sz val="11.0"/>
        <u/>
      </rPr>
      <t>Tsuru Pika Hagemaru - Mezase! Tsuru Seko no Akashi (Japan).zip</t>
    </r>
  </si>
  <si>
    <r>
      <rPr>
        <rFont val="&quot;Helvetica Neue&quot;, Helvetica, Arial, sans-serif"/>
        <color rgb="FF1155CC"/>
        <sz val="11.0"/>
        <u/>
      </rPr>
      <t>Tu Long Dao (China) (Unl).zip</t>
    </r>
  </si>
  <si>
    <r>
      <rPr>
        <rFont val="&quot;Helvetica Neue&quot;, Helvetica, Arial, sans-serif"/>
        <color rgb="FF1155CC"/>
        <sz val="11.0"/>
        <u/>
      </rPr>
      <t>Tuidaohu Mahjong (Asia) (J.Y. Company) (Pirate).zip</t>
    </r>
  </si>
  <si>
    <r>
      <rPr>
        <rFont val="&quot;Helvetica Neue&quot;, Helvetica, Arial, sans-serif"/>
        <color rgb="FF1155CC"/>
        <sz val="11.0"/>
        <u/>
      </rPr>
      <t>Tuidaohu Mahjong (Asia) (Kaiser) (Pirate).zip</t>
    </r>
  </si>
  <si>
    <r>
      <rPr>
        <rFont val="&quot;Helvetica Neue&quot;, Helvetica, Arial, sans-serif"/>
        <color rgb="FF1155CC"/>
        <sz val="11.0"/>
        <u/>
      </rPr>
      <t>Tuji - Raid (Asia) (v1.0) (Unl).zip</t>
    </r>
  </si>
  <si>
    <r>
      <rPr>
        <rFont val="&quot;Helvetica Neue&quot;, Helvetica, Arial, sans-serif"/>
        <color rgb="FF1155CC"/>
        <sz val="11.0"/>
        <u/>
      </rPr>
      <t>Tuji - Raid (Asia) (v1.1) (Unl).zip</t>
    </r>
  </si>
  <si>
    <r>
      <rPr>
        <rFont val="&quot;Helvetica Neue&quot;, Helvetica, Arial, sans-serif"/>
        <color rgb="FF1155CC"/>
        <sz val="11.0"/>
        <u/>
      </rPr>
      <t>Tunshi Tiandi (China) (Coolboy) (Pirate).zip</t>
    </r>
  </si>
  <si>
    <r>
      <rPr>
        <rFont val="&quot;Helvetica Neue&quot;, Helvetica, Arial, sans-serif"/>
        <color rgb="FF1155CC"/>
        <sz val="11.0"/>
        <u/>
      </rPr>
      <t>Tunshi Tiandi - Sanguo Waizhuan (China) (Waixing) (Pirate).zip</t>
    </r>
  </si>
  <si>
    <r>
      <rPr>
        <rFont val="&quot;Helvetica Neue&quot;, Helvetica, Arial, sans-serif"/>
        <color rgb="FF1155CC"/>
        <sz val="11.0"/>
        <u/>
      </rPr>
      <t>Tunshi Tiandi - Sanguo Waizhuan (China) (Xianfeng) (NTSC) (Pirate).zip</t>
    </r>
  </si>
  <si>
    <r>
      <rPr>
        <rFont val="&quot;Helvetica Neue&quot;, Helvetica, Arial, sans-serif"/>
        <color rgb="FF1155CC"/>
        <sz val="11.0"/>
        <u/>
      </rPr>
      <t>Tunshi Tiandi - Sanguo Waizhuan (China) (Xianfeng) (PAL) (Pirate).zip</t>
    </r>
  </si>
  <si>
    <r>
      <rPr>
        <rFont val="&quot;Helvetica Neue&quot;, Helvetica, Arial, sans-serif"/>
        <color rgb="FF1155CC"/>
        <sz val="11.0"/>
        <u/>
      </rPr>
      <t>Tunshi Tiandi VI - Liubei Zhuan (China) (Aftermarket) (Unl).zip</t>
    </r>
  </si>
  <si>
    <r>
      <rPr>
        <rFont val="&quot;Helvetica Neue&quot;, Helvetica, Arial, sans-serif"/>
        <color rgb="FF1155CC"/>
        <sz val="11.0"/>
        <u/>
      </rPr>
      <t>Turbo Racing (Europe).zip</t>
    </r>
  </si>
  <si>
    <r>
      <rPr>
        <rFont val="&quot;Helvetica Neue&quot;, Helvetica, Arial, sans-serif"/>
        <color rgb="FF1155CC"/>
        <sz val="11.0"/>
        <u/>
      </rPr>
      <t>Turquoise Palace (World) (Aftermarket) (Unl) (Alt).zip</t>
    </r>
  </si>
  <si>
    <r>
      <rPr>
        <rFont val="&quot;Helvetica Neue&quot;, Helvetica, Arial, sans-serif"/>
        <color rgb="FF1155CC"/>
        <sz val="11.0"/>
        <u/>
      </rPr>
      <t>Turquoise Palace (World) (Aftermarket) (Unl).zip</t>
    </r>
  </si>
  <si>
    <r>
      <rPr>
        <rFont val="&quot;Helvetica Neue&quot;, Helvetica, Arial, sans-serif"/>
        <color rgb="FF1155CC"/>
        <sz val="11.0"/>
        <u/>
      </rPr>
      <t>Turtle Paint (World) (Demo) (2021-07-08) (Aftermarket) (Unl).zip</t>
    </r>
  </si>
  <si>
    <r>
      <rPr>
        <rFont val="&quot;Helvetica Neue&quot;, Helvetica, Arial, sans-serif"/>
        <color rgb="FF1155CC"/>
        <sz val="11.0"/>
        <u/>
      </rPr>
      <t>Turtle Paint (World) (Demo) (Byte-Off 2020) (Aftermarket) (Unl).zip</t>
    </r>
  </si>
  <si>
    <r>
      <rPr>
        <rFont val="&quot;Helvetica Neue&quot;, Helvetica, Arial, sans-serif"/>
        <color rgb="FF1155CC"/>
        <sz val="11.0"/>
        <u/>
      </rPr>
      <t>Turtle Rescue - Unhatched (World) (Byte-Off 2019) (Aftermarket) (Unl).zip</t>
    </r>
  </si>
  <si>
    <r>
      <rPr>
        <rFont val="&quot;Helvetica Neue&quot;, Helvetica, Arial, sans-serif"/>
        <color rgb="FF1155CC"/>
        <sz val="11.0"/>
        <u/>
      </rPr>
      <t>Turtle Rescue - Unhatched DX (World) (v1.0) (Aftermarket) (Unl).zip</t>
    </r>
  </si>
  <si>
    <r>
      <rPr>
        <rFont val="&quot;Helvetica Neue&quot;, Helvetica, Arial, sans-serif"/>
        <color rgb="FF1155CC"/>
        <sz val="11.0"/>
        <u/>
      </rPr>
      <t>Turtle Rescue - Unhatched DX (World) (v1.1) (Aftermarket) (Unl).zip</t>
    </r>
  </si>
  <si>
    <r>
      <rPr>
        <rFont val="&quot;Helvetica Neue&quot;, Helvetica, Arial, sans-serif"/>
        <color rgb="FF1155CC"/>
        <sz val="11.0"/>
        <u/>
      </rPr>
      <t>Turtle Rescue - Unwrapped Holiday Edition (World) (Aftermarket) (Unl).zip</t>
    </r>
  </si>
  <si>
    <r>
      <rPr>
        <rFont val="&quot;Helvetica Neue&quot;, Helvetica, Arial, sans-serif"/>
        <color rgb="FF1155CC"/>
        <sz val="11.0"/>
        <u/>
      </rPr>
      <t>Turtle Rescue Adventures (World) (Demo) (Aftermarket) (Unl).zip</t>
    </r>
  </si>
  <si>
    <r>
      <rPr>
        <rFont val="&quot;Helvetica Neue&quot;, Helvetica, Arial, sans-serif"/>
        <color rgb="FF1155CC"/>
        <sz val="11.0"/>
        <u/>
      </rPr>
      <t>Twig (World) (Demo) (Aftermarket) (Unl).zip</t>
    </r>
  </si>
  <si>
    <r>
      <rPr>
        <rFont val="&quot;Helvetica Neue&quot;, Helvetica, Arial, sans-serif"/>
        <color rgb="FF1155CC"/>
        <sz val="11.0"/>
        <u/>
      </rPr>
      <t>Twilight of Powers (World) (Demo) (Byte-Off 2019) (Aftermarket) (Unl).zip</t>
    </r>
  </si>
  <si>
    <r>
      <rPr>
        <rFont val="&quot;Helvetica Neue&quot;, Helvetica, Arial, sans-serif"/>
        <color rgb="FF1155CC"/>
        <sz val="11.0"/>
        <u/>
      </rPr>
      <t>TwinBee (Asia) (En) (LB16) (Pirate).zip</t>
    </r>
  </si>
  <si>
    <r>
      <rPr>
        <rFont val="&quot;Helvetica Neue&quot;, Helvetica, Arial, sans-serif"/>
        <color rgb="FF1155CC"/>
        <sz val="11.0"/>
        <u/>
      </rPr>
      <t>TwinBee (Japan) (FamicomBox).zip</t>
    </r>
  </si>
  <si>
    <r>
      <rPr>
        <rFont val="&quot;Helvetica Neue&quot;, Helvetica, Arial, sans-serif"/>
        <color rgb="FF1155CC"/>
        <sz val="11.0"/>
        <u/>
      </rPr>
      <t>TwinBee (Japan).zip</t>
    </r>
  </si>
  <si>
    <r>
      <rPr>
        <rFont val="&quot;Helvetica Neue&quot;, Helvetica, Arial, sans-serif"/>
        <color rgb="FF1155CC"/>
        <sz val="11.0"/>
        <u/>
      </rPr>
      <t>TwinBee 3 - Poko Poko Daimaou (Japan) (Sample).zip</t>
    </r>
  </si>
  <si>
    <r>
      <rPr>
        <rFont val="&quot;Helvetica Neue&quot;, Helvetica, Arial, sans-serif"/>
        <color rgb="FF1155CC"/>
        <sz val="11.0"/>
        <u/>
      </rPr>
      <t>TwinBee 3 - Poko Poko Daimaou (Japan).zip</t>
    </r>
  </si>
  <si>
    <r>
      <rPr>
        <rFont val="&quot;Helvetica Neue&quot;, Helvetica, Arial, sans-serif"/>
        <color rgb="FF1155CC"/>
        <sz val="11.0"/>
        <u/>
      </rPr>
      <t>Twin Cobra (USA).zip</t>
    </r>
  </si>
  <si>
    <r>
      <rPr>
        <rFont val="&quot;Helvetica Neue&quot;, Helvetica, Arial, sans-serif"/>
        <color rgb="FF1155CC"/>
        <sz val="11.0"/>
        <u/>
      </rPr>
      <t>Twin Dragons (World) (Demo 1) (2017-01-31) (Aftermarket) (Unl).zip</t>
    </r>
  </si>
  <si>
    <r>
      <rPr>
        <rFont val="&quot;Helvetica Neue&quot;, Helvetica, Arial, sans-serif"/>
        <color rgb="FF1155CC"/>
        <sz val="11.0"/>
        <u/>
      </rPr>
      <t>Twin Dragons (World) (Demo 2) (2017-02-17) (Aftermarket) (Unl).zip</t>
    </r>
  </si>
  <si>
    <r>
      <rPr>
        <rFont val="&quot;Helvetica Neue&quot;, Helvetica, Arial, sans-serif"/>
        <color rgb="FF1155CC"/>
        <sz val="11.0"/>
        <u/>
      </rPr>
      <t>Twin Dragons (World) (Demo 3) (Aftermarket) (Unl).zip</t>
    </r>
  </si>
  <si>
    <r>
      <rPr>
        <rFont val="&quot;Helvetica Neue&quot;, Helvetica, Arial, sans-serif"/>
        <color rgb="FF1155CC"/>
        <sz val="11.0"/>
        <u/>
      </rPr>
      <t>Twin Eagle (Asia) (Ja) (PAL) (Unl).zip</t>
    </r>
  </si>
  <si>
    <r>
      <rPr>
        <rFont val="&quot;Helvetica Neue&quot;, Helvetica, Arial, sans-serif"/>
        <color rgb="FF1155CC"/>
        <sz val="11.0"/>
        <u/>
      </rPr>
      <t>Twin Eagle (Japan).zip</t>
    </r>
  </si>
  <si>
    <r>
      <rPr>
        <rFont val="&quot;Helvetica Neue&quot;, Helvetica, Arial, sans-serif"/>
        <color rgb="FF1155CC"/>
        <sz val="11.0"/>
        <u/>
      </rPr>
      <t>Twin Eagle (USA).zip</t>
    </r>
  </si>
  <si>
    <r>
      <rPr>
        <rFont val="&quot;Helvetica Neue&quot;, Helvetica, Arial, sans-serif"/>
        <color rgb="FF1155CC"/>
        <sz val="11.0"/>
        <u/>
      </rPr>
      <t>Tymkrs - Rabbit Hole (World) (Aftermarket) (Unl).zip</t>
    </r>
  </si>
  <si>
    <r>
      <rPr>
        <rFont val="&quot;Helvetica Neue&quot;, Helvetica, Arial, sans-serif"/>
        <color rgb="FF1155CC"/>
        <sz val="11.0"/>
        <u/>
      </rPr>
      <t>U-Force Power Games (USA) (Proto 1).zip</t>
    </r>
  </si>
  <si>
    <r>
      <rPr>
        <rFont val="&quot;Helvetica Neue&quot;, Helvetica, Arial, sans-serif"/>
        <color rgb="FF1155CC"/>
        <sz val="11.0"/>
        <u/>
      </rPr>
      <t>U-Force Power Games (USA) (Proto 2) (NintendoAge).zip</t>
    </r>
  </si>
  <si>
    <r>
      <rPr>
        <rFont val="&quot;Helvetica Neue&quot;, Helvetica, Arial, sans-serif"/>
        <color rgb="FF1155CC"/>
        <sz val="11.0"/>
        <u/>
      </rPr>
      <t>U-Force Test (USA) (Test Program).zip</t>
    </r>
  </si>
  <si>
    <r>
      <rPr>
        <rFont val="&quot;Helvetica Neue&quot;, Helvetica, Arial, sans-serif"/>
        <color rgb="FF1155CC"/>
        <sz val="11.0"/>
        <u/>
      </rPr>
      <t>U.S. Championship V'Ball (Japan) (Sample).zip</t>
    </r>
  </si>
  <si>
    <r>
      <rPr>
        <rFont val="&quot;Helvetica Neue&quot;, Helvetica, Arial, sans-serif"/>
        <color rgb="FF1155CC"/>
        <sz val="11.0"/>
        <u/>
      </rPr>
      <t>U.S. Championship V'Ball (Japan).zip</t>
    </r>
  </si>
  <si>
    <r>
      <rPr>
        <rFont val="&quot;Helvetica Neue&quot;, Helvetica, Arial, sans-serif"/>
        <color rgb="FF1155CC"/>
        <sz val="11.0"/>
        <u/>
      </rPr>
      <t>UFO Invaders (World) (Aftermarket) (Unl).zip</t>
    </r>
  </si>
  <si>
    <r>
      <rPr>
        <rFont val="&quot;Helvetica Neue&quot;, Helvetica, Arial, sans-serif"/>
        <color rgb="FF1155CC"/>
        <sz val="11.0"/>
        <u/>
      </rPr>
      <t>UFO Sighted! (World) (v0.04) (Proto) (Aftermarket) (Unl).zip</t>
    </r>
  </si>
  <si>
    <r>
      <rPr>
        <rFont val="&quot;Helvetica Neue&quot;, Helvetica, Arial, sans-serif"/>
        <color rgb="FF1155CC"/>
        <sz val="11.0"/>
        <u/>
      </rPr>
      <t>USA Ice Hockey in FC (Japan).zip</t>
    </r>
  </si>
  <si>
    <r>
      <rPr>
        <rFont val="&quot;Helvetica Neue&quot;, Helvetica, Arial, sans-serif"/>
        <color rgb="FF1155CC"/>
        <sz val="11.0"/>
        <u/>
      </rPr>
      <t>UWC (USA) (Proto).zip</t>
    </r>
  </si>
  <si>
    <r>
      <rPr>
        <rFont val="&quot;Helvetica Neue&quot;, Helvetica, Arial, sans-serif"/>
        <color rgb="FF1155CC"/>
        <sz val="11.0"/>
        <u/>
      </rPr>
      <t>Uchusen - Ultimate PLOID Avengers (World) (Demo) (Aftermarket) (Unl).zip</t>
    </r>
  </si>
  <si>
    <r>
      <rPr>
        <rFont val="&quot;Helvetica Neue&quot;, Helvetica, Arial, sans-serif"/>
        <color rgb="FF1155CC"/>
        <sz val="11.0"/>
        <u/>
      </rPr>
      <t>Uchuu Keibitai SDF (Japan).zip</t>
    </r>
  </si>
  <si>
    <r>
      <rPr>
        <rFont val="&quot;Helvetica Neue&quot;, Helvetica, Arial, sans-serif"/>
        <color rgb="FF1155CC"/>
        <sz val="11.0"/>
        <u/>
      </rPr>
      <t>Uchuusen Cosmo Carrier (Japan).zip</t>
    </r>
  </si>
  <si>
    <r>
      <rPr>
        <rFont val="&quot;Helvetica Neue&quot;, Helvetica, Arial, sans-serif"/>
        <color rgb="FF1155CC"/>
        <sz val="11.0"/>
        <u/>
      </rPr>
      <t>Ufouria - The Saga (Europe) (Beta).zip</t>
    </r>
  </si>
  <si>
    <r>
      <rPr>
        <rFont val="&quot;Helvetica Neue&quot;, Helvetica, Arial, sans-serif"/>
        <color rgb="FF1155CC"/>
        <sz val="11.0"/>
        <u/>
      </rPr>
      <t>Ufouria - The Saga (Europe).zip</t>
    </r>
  </si>
  <si>
    <r>
      <rPr>
        <rFont val="&quot;Helvetica Neue&quot;, Helvetica, Arial, sans-serif"/>
        <color rgb="FF1155CC"/>
        <sz val="11.0"/>
        <u/>
      </rPr>
      <t>Ufouria - The Saga (USA) (Proto 1) [b].zip</t>
    </r>
  </si>
  <si>
    <r>
      <rPr>
        <rFont val="&quot;Helvetica Neue&quot;, Helvetica, Arial, sans-serif"/>
        <color rgb="FF1155CC"/>
        <sz val="11.0"/>
        <u/>
      </rPr>
      <t>Ufouria - The Saga (USA) (Proto 2).zip</t>
    </r>
  </si>
  <si>
    <r>
      <rPr>
        <rFont val="&quot;Helvetica Neue&quot;, Helvetica, Arial, sans-serif"/>
        <color rgb="FF1155CC"/>
        <sz val="11.0"/>
        <u/>
      </rPr>
      <t>Ufouria - The Saga (USA, Europe) (Wii U Virtual Console).zip</t>
    </r>
  </si>
  <si>
    <r>
      <rPr>
        <rFont val="&quot;Helvetica Neue&quot;, Helvetica, Arial, sans-serif"/>
        <color rgb="FF1155CC"/>
        <sz val="11.0"/>
        <u/>
      </rPr>
      <t>Ufouria - The Saga (USA, Europe) (Wii Virtual Console).zip</t>
    </r>
  </si>
  <si>
    <r>
      <rPr>
        <rFont val="&quot;Helvetica Neue&quot;, Helvetica, Arial, sans-serif"/>
        <color rgb="FF1155CC"/>
        <sz val="11.0"/>
        <u/>
      </rPr>
      <t>Ugadayka (Russia) (Unl).zip</t>
    </r>
  </si>
  <si>
    <r>
      <rPr>
        <rFont val="&quot;Helvetica Neue&quot;, Helvetica, Arial, sans-serif"/>
        <color rgb="FF1155CC"/>
        <sz val="11.0"/>
        <u/>
      </rPr>
      <t>Ultima - Exodus (USA).zip</t>
    </r>
  </si>
  <si>
    <r>
      <rPr>
        <rFont val="&quot;Helvetica Neue&quot;, Helvetica, Arial, sans-serif"/>
        <color rgb="FF1155CC"/>
        <sz val="11.0"/>
        <u/>
      </rPr>
      <t>Ultima - Kyoufu no Exodus (Japan).zip</t>
    </r>
  </si>
  <si>
    <r>
      <rPr>
        <rFont val="&quot;Helvetica Neue&quot;, Helvetica, Arial, sans-serif"/>
        <color rgb="FF1155CC"/>
        <sz val="11.0"/>
        <u/>
      </rPr>
      <t>Ultima - Quest of the Avatar (USA).zip</t>
    </r>
  </si>
  <si>
    <r>
      <rPr>
        <rFont val="&quot;Helvetica Neue&quot;, Helvetica, Arial, sans-serif"/>
        <color rgb="FF1155CC"/>
        <sz val="11.0"/>
        <u/>
      </rPr>
      <t>Ultima - Seija e no Michi (Japan).zip</t>
    </r>
  </si>
  <si>
    <r>
      <rPr>
        <rFont val="&quot;Helvetica Neue&quot;, Helvetica, Arial, sans-serif"/>
        <color rgb="FF1155CC"/>
        <sz val="11.0"/>
        <u/>
      </rPr>
      <t>Ultima - Warriors of Destiny (USA).zip</t>
    </r>
  </si>
  <si>
    <r>
      <rPr>
        <rFont val="&quot;Helvetica Neue&quot;, Helvetica, Arial, sans-serif"/>
        <color rgb="FF1155CC"/>
        <sz val="11.0"/>
        <u/>
      </rPr>
      <t>Ultimate Air Combat (Europe) (En,Fr,De) (Beta).zip</t>
    </r>
  </si>
  <si>
    <r>
      <rPr>
        <rFont val="&quot;Helvetica Neue&quot;, Helvetica, Arial, sans-serif"/>
        <color rgb="FF1155CC"/>
        <sz val="11.0"/>
        <u/>
      </rPr>
      <t>Ultimate Air Combat (Europe) (En,Fr,De).zip</t>
    </r>
  </si>
  <si>
    <r>
      <rPr>
        <rFont val="&quot;Helvetica Neue&quot;, Helvetica, Arial, sans-serif"/>
        <color rgb="FF1155CC"/>
        <sz val="11.0"/>
        <u/>
      </rPr>
      <t>Ultimate Air Combat (USA).zip</t>
    </r>
  </si>
  <si>
    <r>
      <rPr>
        <rFont val="&quot;Helvetica Neue&quot;, Helvetica, Arial, sans-serif"/>
        <color rgb="FF1155CC"/>
        <sz val="11.0"/>
        <u/>
      </rPr>
      <t>Ultimate Basketball (USA).zip</t>
    </r>
  </si>
  <si>
    <r>
      <rPr>
        <rFont val="&quot;Helvetica Neue&quot;, Helvetica, Arial, sans-serif"/>
        <color rgb="FF1155CC"/>
        <sz val="11.0"/>
        <u/>
      </rPr>
      <t>Ultimate Frogger Champion (World) (Aftermarket) (Unl).zip</t>
    </r>
  </si>
  <si>
    <r>
      <rPr>
        <rFont val="&quot;Helvetica Neue&quot;, Helvetica, Arial, sans-serif"/>
        <color rgb="FF1155CC"/>
        <sz val="11.0"/>
        <u/>
      </rPr>
      <t>Ultimate Frogger Champion (World) (Demo 1) (Aftermarket) (Unl).zip</t>
    </r>
  </si>
  <si>
    <r>
      <rPr>
        <rFont val="&quot;Helvetica Neue&quot;, Helvetica, Arial, sans-serif"/>
        <color rgb="FF1155CC"/>
        <sz val="11.0"/>
        <u/>
      </rPr>
      <t>Ultimate Frogger Champion (World) (Demo 2) (Aftermarket) (Unl).zip</t>
    </r>
  </si>
  <si>
    <r>
      <rPr>
        <rFont val="&quot;Helvetica Neue&quot;, Helvetica, Arial, sans-serif"/>
        <color rgb="FF1155CC"/>
        <sz val="11.0"/>
        <u/>
      </rPr>
      <t>Ultimate League Soccer (Europe) (Unl).zip</t>
    </r>
  </si>
  <si>
    <r>
      <rPr>
        <rFont val="&quot;Helvetica Neue&quot;, Helvetica, Arial, sans-serif"/>
        <color rgb="FF1155CC"/>
        <sz val="11.0"/>
        <u/>
      </rPr>
      <t>Ultimate League Soccer (USA) (Unl).zip</t>
    </r>
  </si>
  <si>
    <r>
      <rPr>
        <rFont val="&quot;Helvetica Neue&quot;, Helvetica, Arial, sans-serif"/>
        <color rgb="FF1155CC"/>
        <sz val="11.0"/>
        <u/>
      </rPr>
      <t>Ultimate Mortal Kombat 3 (Asia) (En) (Pirate).zip</t>
    </r>
  </si>
  <si>
    <r>
      <rPr>
        <rFont val="&quot;Helvetica Neue&quot;, Helvetica, Arial, sans-serif"/>
        <color rgb="FF1155CC"/>
        <sz val="11.0"/>
        <u/>
      </rPr>
      <t>Ultimate Mortal Kombat 4 (Asia) (En) (Pirate).zip</t>
    </r>
  </si>
  <si>
    <r>
      <rPr>
        <rFont val="&quot;Helvetica Neue&quot;, Helvetica, Arial, sans-serif"/>
        <color rgb="FF1155CC"/>
        <sz val="11.0"/>
        <u/>
      </rPr>
      <t>Ultimate Stuntman, The (Asia) (En) (Unl).zip</t>
    </r>
  </si>
  <si>
    <r>
      <rPr>
        <rFont val="&quot;Helvetica Neue&quot;, Helvetica, Arial, sans-serif"/>
        <color rgb="FF1155CC"/>
        <sz val="11.0"/>
        <u/>
      </rPr>
      <t>Ultimate Stuntman, The (Europe) (Unl).zip</t>
    </r>
  </si>
  <si>
    <r>
      <rPr>
        <rFont val="&quot;Helvetica Neue&quot;, Helvetica, Arial, sans-serif"/>
        <color rgb="FF1155CC"/>
        <sz val="11.0"/>
        <u/>
      </rPr>
      <t>Ultimate Stuntman, The (USA) (Unl).zip</t>
    </r>
  </si>
  <si>
    <r>
      <rPr>
        <rFont val="&quot;Helvetica Neue&quot;, Helvetica, Arial, sans-serif"/>
        <color rgb="FF1155CC"/>
        <sz val="11.0"/>
        <u/>
      </rPr>
      <t>Ultraman Club - Kaijuu Daikessen!! (Japan).zip</t>
    </r>
  </si>
  <si>
    <r>
      <rPr>
        <rFont val="&quot;Helvetica Neue&quot;, Helvetica, Arial, sans-serif"/>
        <color rgb="FF1155CC"/>
        <sz val="11.0"/>
        <u/>
      </rPr>
      <t>Ultraman Club - Supokon Fight! (Japan) (Datach).zip</t>
    </r>
  </si>
  <si>
    <r>
      <rPr>
        <rFont val="&quot;Helvetica Neue&quot;, Helvetica, Arial, sans-serif"/>
        <color rgb="FF1155CC"/>
        <sz val="11.0"/>
        <u/>
      </rPr>
      <t>Ultraman Club 2 - Kaettekita Ultraman Club (Japan).zip</t>
    </r>
  </si>
  <si>
    <r>
      <rPr>
        <rFont val="&quot;Helvetica Neue&quot;, Helvetica, Arial, sans-serif"/>
        <color rgb="FF1155CC"/>
        <sz val="11.0"/>
        <u/>
      </rPr>
      <t>Ultraman Club 3 - Matamata Shutsugeki!! Ultra Kyoudai (Japan).zip</t>
    </r>
  </si>
  <si>
    <r>
      <rPr>
        <rFont val="&quot;Helvetica Neue&quot;, Helvetica, Arial, sans-serif"/>
        <color rgb="FF1155CC"/>
        <sz val="11.0"/>
        <u/>
      </rPr>
      <t>Uncanny X-Men, The (USA).zip</t>
    </r>
  </si>
  <si>
    <r>
      <rPr>
        <rFont val="&quot;Helvetica Neue&quot;, Helvetica, Arial, sans-serif"/>
        <color rgb="FF1155CC"/>
        <sz val="11.0"/>
        <u/>
      </rPr>
      <t>Uncharted Waters (USA).zip</t>
    </r>
  </si>
  <si>
    <r>
      <rPr>
        <rFont val="&quot;Helvetica Neue&quot;, Helvetica, Arial, sans-serif"/>
        <color rgb="FF1155CC"/>
        <sz val="11.0"/>
        <u/>
      </rPr>
      <t>Underground Adventure (World) (Demo) (2018-10-25) (Aftermarket) (Unl).zip</t>
    </r>
  </si>
  <si>
    <r>
      <rPr>
        <rFont val="&quot;Helvetica Neue&quot;, Helvetica, Arial, sans-serif"/>
        <color rgb="FF1155CC"/>
        <sz val="11.0"/>
        <u/>
      </rPr>
      <t>Underground Adventure (World) (Demo) (2019-03-10) (Byte-Off 2019) (Aftermarket) (Unl).zip</t>
    </r>
  </si>
  <si>
    <r>
      <rPr>
        <rFont val="&quot;Helvetica Neue&quot;, Helvetica, Arial, sans-serif"/>
        <color rgb="FF1155CC"/>
        <sz val="11.0"/>
        <u/>
      </rPr>
      <t>Underground Adventure (World) (Demo) (2019-07-19) (Aftermarket) (Unl).zip</t>
    </r>
  </si>
  <si>
    <r>
      <rPr>
        <rFont val="&quot;Helvetica Neue&quot;, Helvetica, Arial, sans-serif"/>
        <color rgb="FF1155CC"/>
        <sz val="11.0"/>
        <u/>
      </rPr>
      <t>Underground Mission (China) (Aftermarket) (Unl).zip</t>
    </r>
  </si>
  <si>
    <r>
      <rPr>
        <rFont val="&quot;Helvetica Neue&quot;, Helvetica, Arial, sans-serif"/>
        <color rgb="FF1155CC"/>
        <sz val="11.0"/>
        <u/>
      </rPr>
      <t>Uninvited (USA) (Beta) (1990-07-04).zip</t>
    </r>
  </si>
  <si>
    <r>
      <rPr>
        <rFont val="&quot;Helvetica Neue&quot;, Helvetica, Arial, sans-serif"/>
        <color rgb="FF1155CC"/>
        <sz val="11.0"/>
        <u/>
      </rPr>
      <t>Uninvited (USA) (Beta) (1990-08-23).zip</t>
    </r>
  </si>
  <si>
    <r>
      <rPr>
        <rFont val="&quot;Helvetica Neue&quot;, Helvetica, Arial, sans-serif"/>
        <color rgb="FF1155CC"/>
        <sz val="11.0"/>
        <u/>
      </rPr>
      <t>Uninvited (USA) (Beta) (1990-08-30).zip</t>
    </r>
  </si>
  <si>
    <r>
      <rPr>
        <rFont val="&quot;Helvetica Neue&quot;, Helvetica, Arial, sans-serif"/>
        <color rgb="FF1155CC"/>
        <sz val="11.0"/>
        <u/>
      </rPr>
      <t>Uninvited (USA) (Beta) (1990-09-10).zip</t>
    </r>
  </si>
  <si>
    <r>
      <rPr>
        <rFont val="&quot;Helvetica Neue&quot;, Helvetica, Arial, sans-serif"/>
        <color rgb="FF1155CC"/>
        <sz val="11.0"/>
        <u/>
      </rPr>
      <t>Uninvited (USA).zip</t>
    </r>
  </si>
  <si>
    <r>
      <rPr>
        <rFont val="&quot;Helvetica Neue&quot;, Helvetica, Arial, sans-serif"/>
        <color rgb="FF1155CC"/>
        <sz val="11.0"/>
        <u/>
      </rPr>
      <t>Universe Soldiers, The (Asia) (En) (Unl).zip</t>
    </r>
  </si>
  <si>
    <r>
      <rPr>
        <rFont val="&quot;Helvetica Neue&quot;, Helvetica, Arial, sans-serif"/>
        <color rgb="FF1155CC"/>
        <sz val="11.0"/>
        <u/>
      </rPr>
      <t>Unknown Soldier (World) (Aftermarket) (Unl).zip</t>
    </r>
  </si>
  <si>
    <r>
      <rPr>
        <rFont val="&quot;Helvetica Neue&quot;, Helvetica, Arial, sans-serif"/>
        <color rgb="FF1155CC"/>
        <sz val="11.0"/>
        <u/>
      </rPr>
      <t>Untitled Platformer (World) (Proto) (Aftermarket) (Unl).zip</t>
    </r>
  </si>
  <si>
    <r>
      <rPr>
        <rFont val="&quot;Helvetica Neue&quot;, Helvetica, Arial, sans-serif"/>
        <color rgb="FF1155CC"/>
        <sz val="11.0"/>
        <u/>
      </rPr>
      <t>Untouchables, The (Japan).zip</t>
    </r>
  </si>
  <si>
    <r>
      <rPr>
        <rFont val="&quot;Helvetica Neue&quot;, Helvetica, Arial, sans-serif"/>
        <color rgb="FF1155CC"/>
        <sz val="11.0"/>
        <u/>
      </rPr>
      <t>Untouchables, The (USA) (Rev 1).zip</t>
    </r>
  </si>
  <si>
    <r>
      <rPr>
        <rFont val="&quot;Helvetica Neue&quot;, Helvetica, Arial, sans-serif"/>
        <color rgb="FF1155CC"/>
        <sz val="11.0"/>
        <u/>
      </rPr>
      <t>Untouchables, The (USA) (Rev 2).zip</t>
    </r>
  </si>
  <si>
    <r>
      <rPr>
        <rFont val="&quot;Helvetica Neue&quot;, Helvetica, Arial, sans-serif"/>
        <color rgb="FF1155CC"/>
        <sz val="11.0"/>
        <u/>
      </rPr>
      <t>Untouchables, The (USA).zip</t>
    </r>
  </si>
  <si>
    <r>
      <rPr>
        <rFont val="&quot;Helvetica Neue&quot;, Helvetica, Arial, sans-serif"/>
        <color rgb="FF1155CC"/>
        <sz val="11.0"/>
        <u/>
      </rPr>
      <t>Upsad Down (World) (v0.6) (Proto) (NESDev 2020-21) (Aftermarket) (Unl).zip</t>
    </r>
  </si>
  <si>
    <r>
      <rPr>
        <rFont val="&quot;Helvetica Neue&quot;, Helvetica, Arial, sans-serif"/>
        <color rgb="FF1155CC"/>
        <sz val="11.0"/>
        <u/>
      </rPr>
      <t>Urban Champion (Asia) (En) (LA17) (Pirate).zip</t>
    </r>
  </si>
  <si>
    <r>
      <rPr>
        <rFont val="&quot;Helvetica Neue&quot;, Helvetica, Arial, sans-serif"/>
        <color rgb="FF1155CC"/>
        <sz val="11.0"/>
        <u/>
      </rPr>
      <t>Urban Champion (USA) (e-Reader Edition).zip</t>
    </r>
  </si>
  <si>
    <r>
      <rPr>
        <rFont val="&quot;Helvetica Neue&quot;, Helvetica, Arial, sans-serif"/>
        <color rgb="FF1155CC"/>
        <sz val="11.0"/>
        <u/>
      </rPr>
      <t>Urban Champion (World).zip</t>
    </r>
  </si>
  <si>
    <r>
      <rPr>
        <rFont val="&quot;Helvetica Neue&quot;, Helvetica, Arial, sans-serif"/>
        <color rgb="FF1155CC"/>
        <sz val="11.0"/>
        <u/>
      </rPr>
      <t>Urban Strike (Asia) (Ja) (Pirate).zip</t>
    </r>
  </si>
  <si>
    <r>
      <rPr>
        <rFont val="&quot;Helvetica Neue&quot;, Helvetica, Arial, sans-serif"/>
        <color rgb="FF1155CC"/>
        <sz val="11.0"/>
        <u/>
      </rPr>
      <t>Urusei Yatsura - Lum no Wedding Bell (Japan) (Beta).zip</t>
    </r>
  </si>
  <si>
    <r>
      <rPr>
        <rFont val="&quot;Helvetica Neue&quot;, Helvetica, Arial, sans-serif"/>
        <color rgb="FF1155CC"/>
        <sz val="11.0"/>
        <u/>
      </rPr>
      <t>Urusei Yatsura - Lum no Wedding Bell (Japan).zip</t>
    </r>
  </si>
  <si>
    <r>
      <rPr>
        <rFont val="&quot;Helvetica Neue&quot;, Helvetica, Arial, sans-serif"/>
        <color rgb="FF1155CC"/>
        <sz val="11.0"/>
        <u/>
      </rPr>
      <t>Ushio to Tora - Shinen no Taiyou (Japan).zip</t>
    </r>
  </si>
  <si>
    <r>
      <rPr>
        <rFont val="&quot;Helvetica Neue&quot;, Helvetica, Arial, sans-serif"/>
        <color rgb="FF1155CC"/>
        <sz val="11.0"/>
        <u/>
      </rPr>
      <t>Utaco (World) (En,Ja,Es) (v1.0) (Aftermarket) (Unl).zip</t>
    </r>
  </si>
  <si>
    <r>
      <rPr>
        <rFont val="&quot;Helvetica Neue&quot;, Helvetica, Arial, sans-serif"/>
        <color rgb="FF1155CC"/>
        <sz val="11.0"/>
        <u/>
      </rPr>
      <t>Utaco (World) (En,Ja,Es) (v1.1) (Aftermarket) (Unl).zip</t>
    </r>
  </si>
  <si>
    <r>
      <rPr>
        <rFont val="&quot;Helvetica Neue&quot;, Helvetica, Arial, sans-serif"/>
        <color rgb="FF1155CC"/>
        <sz val="11.0"/>
        <u/>
      </rPr>
      <t>Utsurun Desu. - Kawauso Hawaii e Iku (Japan).zip</t>
    </r>
  </si>
  <si>
    <r>
      <rPr>
        <rFont val="&quot;Helvetica Neue&quot;, Helvetica, Arial, sans-serif"/>
        <color rgb="FF1155CC"/>
        <sz val="11.0"/>
        <u/>
      </rPr>
      <t>UtwoPia (World) (Demo) (2023-03-22T184118) (Aftermarket) (Unl).zip</t>
    </r>
  </si>
  <si>
    <r>
      <rPr>
        <rFont val="&quot;Helvetica Neue&quot;, Helvetica, Arial, sans-serif"/>
        <color rgb="FF1155CC"/>
        <sz val="11.0"/>
        <u/>
      </rPr>
      <t>UtwoPia (World) (Demo) (2023-03-22T222458) (Aftermarket) (Unl).zip</t>
    </r>
  </si>
  <si>
    <r>
      <rPr>
        <rFont val="&quot;Helvetica Neue&quot;, Helvetica, Arial, sans-serif"/>
        <color rgb="FF1155CC"/>
        <sz val="11.0"/>
        <u/>
      </rPr>
      <t>VGBS Gaming Podcast - Season 1 (USA) (Aftermarket) (Unl).zip</t>
    </r>
  </si>
  <si>
    <r>
      <rPr>
        <rFont val="&quot;Helvetica Neue&quot;, Helvetica, Arial, sans-serif"/>
        <color rgb="FF1155CC"/>
        <sz val="11.0"/>
        <u/>
      </rPr>
      <t>Valkyrie no Bouken - Toki no Kagi Densetsu (Japan) (Namcot Collection).zip</t>
    </r>
  </si>
  <si>
    <r>
      <rPr>
        <rFont val="&quot;Helvetica Neue&quot;, Helvetica, Arial, sans-serif"/>
        <color rgb="FF1155CC"/>
        <sz val="11.0"/>
        <u/>
      </rPr>
      <t>Valkyrie no Bouken - Toki no Kagi Densetsu (Japan) (Virtual Console).zip</t>
    </r>
  </si>
  <si>
    <r>
      <rPr>
        <rFont val="&quot;Helvetica Neue&quot;, Helvetica, Arial, sans-serif"/>
        <color rgb="FF1155CC"/>
        <sz val="11.0"/>
        <u/>
      </rPr>
      <t>Valkyrie no Bouken - Toki no Kagi Densetsu (Japan).zip</t>
    </r>
  </si>
  <si>
    <r>
      <rPr>
        <rFont val="&quot;Helvetica Neue&quot;, Helvetica, Arial, sans-serif"/>
        <color rgb="FF1155CC"/>
        <sz val="11.0"/>
        <u/>
      </rPr>
      <t>Vector Run (World) (v1.0) (Aftermarket) (Unl).zip</t>
    </r>
  </si>
  <si>
    <r>
      <rPr>
        <rFont val="&quot;Helvetica Neue&quot;, Helvetica, Arial, sans-serif"/>
        <color rgb="FF1155CC"/>
        <sz val="11.0"/>
        <u/>
      </rPr>
      <t>Vector Run (World) (v1.1) (Aftermarket) (Unl).zip</t>
    </r>
  </si>
  <si>
    <r>
      <rPr>
        <rFont val="&quot;Helvetica Neue&quot;, Helvetica, Arial, sans-serif"/>
        <color rgb="FF1155CC"/>
        <sz val="11.0"/>
        <u/>
      </rPr>
      <t>Vector Run (World) (v1.2) (Aftermarket) (Unl).zip</t>
    </r>
  </si>
  <si>
    <r>
      <rPr>
        <rFont val="&quot;Helvetica Neue&quot;, Helvetica, Arial, sans-serif"/>
        <color rgb="FF1155CC"/>
        <sz val="11.0"/>
        <u/>
      </rPr>
      <t>Vector Run - The Remake (World) (Aftermarket) (Unl).zip</t>
    </r>
  </si>
  <si>
    <r>
      <rPr>
        <rFont val="&quot;Helvetica Neue&quot;, Helvetica, Arial, sans-serif"/>
        <color rgb="FF1155CC"/>
        <sz val="11.0"/>
        <u/>
      </rPr>
      <t>Vector Run - The Trilogy (World) (Aftermarket) (Unl).zip</t>
    </r>
  </si>
  <si>
    <r>
      <rPr>
        <rFont val="&quot;Helvetica Neue&quot;, Helvetica, Arial, sans-serif"/>
        <color rgb="FF1155CC"/>
        <sz val="11.0"/>
        <u/>
      </rPr>
      <t>Vector Run 2 - The Breakout (World) (Aftermarket) (Unl).zip</t>
    </r>
  </si>
  <si>
    <r>
      <rPr>
        <rFont val="&quot;Helvetica Neue&quot;, Helvetica, Arial, sans-serif"/>
        <color rgb="FF1155CC"/>
        <sz val="11.0"/>
        <u/>
      </rPr>
      <t>Vector Run Collection (World) (2023) (Aftermarket) (Unl).zip</t>
    </r>
  </si>
  <si>
    <r>
      <rPr>
        <rFont val="&quot;Helvetica Neue&quot;, Helvetica, Arial, sans-serif"/>
        <color rgb="FF1155CC"/>
        <sz val="11.0"/>
        <u/>
      </rPr>
      <t>Vector Run Collection (World) (Demo) (2021) (Aftermarket) (Unl).zip</t>
    </r>
  </si>
  <si>
    <r>
      <rPr>
        <rFont val="&quot;Helvetica Neue&quot;, Helvetica, Arial, sans-serif"/>
        <color rgb="FF1155CC"/>
        <sz val="11.0"/>
        <u/>
      </rPr>
      <t>Vegas Connection - Casino kara Ai o Komete (Japan).zip</t>
    </r>
  </si>
  <si>
    <r>
      <rPr>
        <rFont val="&quot;Helvetica Neue&quot;, Helvetica, Arial, sans-serif"/>
        <color rgb="FF1155CC"/>
        <sz val="11.0"/>
        <u/>
      </rPr>
      <t>Vegas Dream (USA).zip</t>
    </r>
  </si>
  <si>
    <r>
      <rPr>
        <rFont val="&quot;Helvetica Neue&quot;, Helvetica, Arial, sans-serif"/>
        <color rgb="FF1155CC"/>
        <sz val="11.0"/>
        <u/>
      </rPr>
      <t>Vegavox (USA) (Aftermarket) (Unl).zip</t>
    </r>
  </si>
  <si>
    <r>
      <rPr>
        <rFont val="&quot;Helvetica Neue&quot;, Helvetica, Arial, sans-serif"/>
        <color rgb="FF1155CC"/>
        <sz val="11.0"/>
        <u/>
      </rPr>
      <t>Vegavox II (USA) (Aftermarket) (Unl).zip</t>
    </r>
  </si>
  <si>
    <r>
      <rPr>
        <rFont val="&quot;Helvetica Neue&quot;, Helvetica, Arial, sans-serif"/>
        <color rgb="FF1155CC"/>
        <sz val="11.0"/>
        <u/>
      </rPr>
      <t>Veggie Invasion (World) (Aftermarket) (Unl).zip</t>
    </r>
  </si>
  <si>
    <r>
      <rPr>
        <rFont val="&quot;Helvetica Neue&quot;, Helvetica, Arial, sans-serif"/>
        <color rgb="FF1155CC"/>
        <sz val="11.0"/>
        <u/>
      </rPr>
      <t>Vehion (World) (Aftermarket) (Unl).zip</t>
    </r>
  </si>
  <si>
    <r>
      <rPr>
        <rFont val="&quot;Helvetica Neue&quot;, Helvetica, Arial, sans-serif"/>
        <color rgb="FF1155CC"/>
        <sz val="11.0"/>
        <u/>
      </rPr>
      <t>Venice Beach Volleyball (Asia) (En) (Super Mega) (Unl).zip</t>
    </r>
  </si>
  <si>
    <r>
      <rPr>
        <rFont val="&quot;Helvetica Neue&quot;, Helvetica, Arial, sans-serif"/>
        <color rgb="FF1155CC"/>
        <sz val="11.0"/>
        <u/>
      </rPr>
      <t>Venice Beach Volleyball (Asia) (En) (TXC) (Unl).zip</t>
    </r>
  </si>
  <si>
    <r>
      <rPr>
        <rFont val="&quot;Helvetica Neue&quot;, Helvetica, Arial, sans-serif"/>
        <color rgb="FF1155CC"/>
        <sz val="11.0"/>
        <u/>
      </rPr>
      <t>Venice Beach Volleyball (USA) (Beta) (Unl).zip</t>
    </r>
  </si>
  <si>
    <r>
      <rPr>
        <rFont val="&quot;Helvetica Neue&quot;, Helvetica, Arial, sans-serif"/>
        <color rgb="FF1155CC"/>
        <sz val="11.0"/>
        <u/>
      </rPr>
      <t>Venice Beach Volleyball (USA) (MB-91) (Unl).zip</t>
    </r>
  </si>
  <si>
    <r>
      <rPr>
        <rFont val="&quot;Helvetica Neue&quot;, Helvetica, Arial, sans-serif"/>
        <color rgb="FF1155CC"/>
        <sz val="11.0"/>
        <u/>
      </rPr>
      <t>Venice Beach Volleyball (USA) (NINA-06) (Unl).zip</t>
    </r>
  </si>
  <si>
    <r>
      <rPr>
        <rFont val="&quot;Helvetica Neue&quot;, Helvetica, Arial, sans-serif"/>
        <color rgb="FF1155CC"/>
        <sz val="11.0"/>
        <u/>
      </rPr>
      <t>Venus Senki - Back the City (Japan).zip</t>
    </r>
  </si>
  <si>
    <r>
      <rPr>
        <rFont val="&quot;Helvetica Neue&quot;, Helvetica, Arial, sans-serif"/>
        <color rgb="FF1155CC"/>
        <sz val="11.0"/>
        <u/>
      </rPr>
      <t>Vice - Project Doom (USA).zip</t>
    </r>
  </si>
  <si>
    <r>
      <rPr>
        <rFont val="&quot;Helvetica Neue&quot;, Helvetica, Arial, sans-serif"/>
        <color rgb="FF1155CC"/>
        <sz val="11.0"/>
        <u/>
      </rPr>
      <t>Video Poker - Five Card Draw (World) (v1.3) (Proto) (Aftermarket) (Unl).zip</t>
    </r>
  </si>
  <si>
    <r>
      <rPr>
        <rFont val="&quot;Helvetica Neue&quot;, Helvetica, Arial, sans-serif"/>
        <color rgb="FF1155CC"/>
        <sz val="11.0"/>
        <u/>
      </rPr>
      <t>Videomation (USA) (Pirate).zip</t>
    </r>
  </si>
  <si>
    <r>
      <rPr>
        <rFont val="&quot;Helvetica Neue&quot;, Helvetica, Arial, sans-serif"/>
        <color rgb="FF1155CC"/>
        <sz val="11.0"/>
        <u/>
      </rPr>
      <t>Videomation (USA).zip</t>
    </r>
  </si>
  <si>
    <r>
      <rPr>
        <rFont val="&quot;Helvetica Neue&quot;, Helvetica, Arial, sans-serif"/>
        <color rgb="FF1155CC"/>
        <sz val="11.0"/>
        <u/>
      </rPr>
      <t>Videopoker Bonza (Russia) (Unl).zip</t>
    </r>
  </si>
  <si>
    <r>
      <rPr>
        <rFont val="&quot;Helvetica Neue&quot;, Helvetica, Arial, sans-serif"/>
        <color rgb="FF1155CC"/>
        <sz val="11.0"/>
        <u/>
      </rPr>
      <t>Videopoker Bonza (Russia) (v1.1) (Unl).zip</t>
    </r>
  </si>
  <si>
    <r>
      <rPr>
        <rFont val="&quot;Helvetica Neue&quot;, Helvetica, Arial, sans-serif"/>
        <color rgb="FF1155CC"/>
        <sz val="11.0"/>
        <u/>
      </rPr>
      <t>Vigilante Ninja II (World) (Aftermarket) (Unl).zip</t>
    </r>
  </si>
  <si>
    <r>
      <rPr>
        <rFont val="&quot;Helvetica Neue&quot;, Helvetica, Arial, sans-serif"/>
        <color rgb="FF1155CC"/>
        <sz val="11.0"/>
        <u/>
      </rPr>
      <t>Vigilante Ninja II (World) (Demo) (2016-07-31) (Aftermarket) (Unl).zip</t>
    </r>
  </si>
  <si>
    <r>
      <rPr>
        <rFont val="&quot;Helvetica Neue&quot;, Helvetica, Arial, sans-serif"/>
        <color rgb="FF1155CC"/>
        <sz val="11.0"/>
        <u/>
      </rPr>
      <t>Vigilante Ninja II (World) (Demo) (2017-05-17) (Aftermarket) (Unl).zip</t>
    </r>
  </si>
  <si>
    <r>
      <rPr>
        <rFont val="&quot;Helvetica Neue&quot;, Helvetica, Arial, sans-serif"/>
        <color rgb="FF1155CC"/>
        <sz val="11.0"/>
        <u/>
      </rPr>
      <t>Vigor Maze (World) (Demo) (Aftermarket) (Unl).zip</t>
    </r>
  </si>
  <si>
    <r>
      <rPr>
        <rFont val="&quot;Helvetica Neue&quot;, Helvetica, Arial, sans-serif"/>
        <color rgb="FF1155CC"/>
        <sz val="11.0"/>
        <u/>
      </rPr>
      <t>Vindicators (USA) (Unl).zip</t>
    </r>
  </si>
  <si>
    <r>
      <rPr>
        <rFont val="&quot;Helvetica Neue&quot;, Helvetica, Arial, sans-serif"/>
        <color rgb="FF1155CC"/>
        <sz val="11.0"/>
        <u/>
      </rPr>
      <t>Virus (USA) (Beta) (1989-xx-xx).zip</t>
    </r>
  </si>
  <si>
    <r>
      <rPr>
        <rFont val="&quot;Helvetica Neue&quot;, Helvetica, Arial, sans-serif"/>
        <color rgb="FF1155CC"/>
        <sz val="11.0"/>
        <u/>
      </rPr>
      <t>Virus (USA) (Beta) (1990-02-02).zip</t>
    </r>
  </si>
  <si>
    <r>
      <rPr>
        <rFont val="&quot;Helvetica Neue&quot;, Helvetica, Arial, sans-serif"/>
        <color rgb="FF1155CC"/>
        <sz val="11.0"/>
        <u/>
      </rPr>
      <t>Virus (USA) (Proto) (1990-03-xx) (PC10) [b].zip</t>
    </r>
  </si>
  <si>
    <r>
      <rPr>
        <rFont val="&quot;Helvetica Neue&quot;, Helvetica, Arial, sans-serif"/>
        <color rgb="FF1155CC"/>
        <sz val="11.0"/>
        <u/>
      </rPr>
      <t>Visitor, The (World) (Demo) (Aftermarket) (Unl).zip</t>
    </r>
  </si>
  <si>
    <r>
      <rPr>
        <rFont val="&quot;Helvetica Neue&quot;, Helvetica, Arial, sans-serif"/>
        <color rgb="FF1155CC"/>
        <sz val="11.0"/>
        <u/>
      </rPr>
      <t>Viva! Las Vegas (Japan).zip</t>
    </r>
  </si>
  <si>
    <r>
      <rPr>
        <rFont val="&quot;Helvetica Neue&quot;, Helvetica, Arial, sans-serif"/>
        <color rgb="FF1155CC"/>
        <sz val="11.0"/>
        <u/>
      </rPr>
      <t>Void, The (World) (v1.0) (Aftermarket) (Unl).zip</t>
    </r>
  </si>
  <si>
    <r>
      <rPr>
        <rFont val="&quot;Helvetica Neue&quot;, Helvetica, Arial, sans-serif"/>
        <color rgb="FF1155CC"/>
        <sz val="11.0"/>
        <u/>
      </rPr>
      <t>Void, The (World) (v1.1) (Aftermarket) (Unl).zip</t>
    </r>
  </si>
  <si>
    <r>
      <rPr>
        <rFont val="&quot;Helvetica Neue&quot;, Helvetica, Arial, sans-serif"/>
        <color rgb="FF1155CC"/>
        <sz val="11.0"/>
        <u/>
      </rPr>
      <t>Volguard II (Japan) (En).zip</t>
    </r>
  </si>
  <si>
    <r>
      <rPr>
        <rFont val="&quot;Helvetica Neue&quot;, Helvetica, Arial, sans-serif"/>
        <color rgb="FF1155CC"/>
        <sz val="11.0"/>
        <u/>
      </rPr>
      <t>Volley Ball (Spain) (En) (Idea-Tek) (Unl).zip</t>
    </r>
  </si>
  <si>
    <r>
      <rPr>
        <rFont val="&quot;Helvetica Neue&quot;, Helvetica, Arial, sans-serif"/>
        <color rgb="FF1155CC"/>
        <sz val="11.0"/>
        <u/>
      </rPr>
      <t>Volleyball (Asia) (En) (LE08) (Pirate).zip</t>
    </r>
  </si>
  <si>
    <r>
      <rPr>
        <rFont val="&quot;Helvetica Neue&quot;, Helvetica, Arial, sans-serif"/>
        <color rgb="FF1155CC"/>
        <sz val="11.0"/>
        <u/>
      </rPr>
      <t>Volleyball (Japan) (FamicomBox).zip</t>
    </r>
  </si>
  <si>
    <r>
      <rPr>
        <rFont val="&quot;Helvetica Neue&quot;, Helvetica, Arial, sans-serif"/>
        <color rgb="FF1155CC"/>
        <sz val="11.0"/>
        <u/>
      </rPr>
      <t>Volleyball (USA, Europe) (Virtual Console).zip</t>
    </r>
  </si>
  <si>
    <r>
      <rPr>
        <rFont val="&quot;Helvetica Neue&quot;, Helvetica, Arial, sans-serif"/>
        <color rgb="FF1155CC"/>
        <sz val="11.0"/>
        <u/>
      </rPr>
      <t>Volleyball (USA, Europe).zip</t>
    </r>
  </si>
  <si>
    <r>
      <rPr>
        <rFont val="&quot;Helvetica Neue&quot;, Helvetica, Arial, sans-serif"/>
        <color rgb="FF1155CC"/>
        <sz val="11.0"/>
        <u/>
      </rPr>
      <t>Volshebnaya Palitra (Russia) (Pirate).zip</t>
    </r>
  </si>
  <si>
    <r>
      <rPr>
        <rFont val="&quot;Helvetica Neue&quot;, Helvetica, Arial, sans-serif"/>
        <color rgb="FF1155CC"/>
        <sz val="11.0"/>
        <u/>
      </rPr>
      <t>Vs. from Below (World) (v0.10.0) (Beta) (Aftermarket) (Unl).zip</t>
    </r>
  </si>
  <si>
    <r>
      <rPr>
        <rFont val="&quot;Helvetica Neue&quot;, Helvetica, Arial, sans-serif"/>
        <color rgb="FF1155CC"/>
        <sz val="11.0"/>
        <u/>
      </rPr>
      <t>WCW World Championship Wrestling (USA).zip</t>
    </r>
  </si>
  <si>
    <r>
      <rPr>
        <rFont val="&quot;Helvetica Neue&quot;, Helvetica, Arial, sans-serif"/>
        <color rgb="FF1155CC"/>
        <sz val="11.0"/>
        <u/>
      </rPr>
      <t>WWF King of the Ring (Europe).zip</t>
    </r>
  </si>
  <si>
    <r>
      <rPr>
        <rFont val="&quot;Helvetica Neue&quot;, Helvetica, Arial, sans-serif"/>
        <color rgb="FF1155CC"/>
        <sz val="11.0"/>
        <u/>
      </rPr>
      <t>WWF King of the Ring (USA).zip</t>
    </r>
  </si>
  <si>
    <r>
      <rPr>
        <rFont val="&quot;Helvetica Neue&quot;, Helvetica, Arial, sans-serif"/>
        <color rgb="FF1155CC"/>
        <sz val="11.0"/>
        <u/>
      </rPr>
      <t>WWF WrestleMania (Europe).zip</t>
    </r>
  </si>
  <si>
    <r>
      <rPr>
        <rFont val="&quot;Helvetica Neue&quot;, Helvetica, Arial, sans-serif"/>
        <color rgb="FF1155CC"/>
        <sz val="11.0"/>
        <u/>
      </rPr>
      <t>WWF WrestleMania (USA).zip</t>
    </r>
  </si>
  <si>
    <r>
      <rPr>
        <rFont val="&quot;Helvetica Neue&quot;, Helvetica, Arial, sans-serif"/>
        <color rgb="FF1155CC"/>
        <sz val="11.0"/>
        <u/>
      </rPr>
      <t>WWF WrestleMania - Challenge (Europe).zip</t>
    </r>
  </si>
  <si>
    <r>
      <rPr>
        <rFont val="&quot;Helvetica Neue&quot;, Helvetica, Arial, sans-serif"/>
        <color rgb="FF1155CC"/>
        <sz val="11.0"/>
        <u/>
      </rPr>
      <t>WWF WrestleMania - Challenge (Japan).zip</t>
    </r>
  </si>
  <si>
    <r>
      <rPr>
        <rFont val="&quot;Helvetica Neue&quot;, Helvetica, Arial, sans-serif"/>
        <color rgb="FF1155CC"/>
        <sz val="11.0"/>
        <u/>
      </rPr>
      <t>WWF WrestleMania - Challenge (USA).zip</t>
    </r>
  </si>
  <si>
    <r>
      <rPr>
        <rFont val="&quot;Helvetica Neue&quot;, Helvetica, Arial, sans-serif"/>
        <color rgb="FF1155CC"/>
        <sz val="11.0"/>
        <u/>
      </rPr>
      <t>WWF WrestleMania - Steel Cage Challenge (Europe).zip</t>
    </r>
  </si>
  <si>
    <r>
      <rPr>
        <rFont val="&quot;Helvetica Neue&quot;, Helvetica, Arial, sans-serif"/>
        <color rgb="FF1155CC"/>
        <sz val="11.0"/>
        <u/>
      </rPr>
      <t>WWF WrestleMania - Steel Cage Challenge (USA).zip</t>
    </r>
  </si>
  <si>
    <r>
      <rPr>
        <rFont val="&quot;Helvetica Neue&quot;, Helvetica, Arial, sans-serif"/>
        <color rgb="FF1155CC"/>
        <sz val="11.0"/>
        <u/>
      </rPr>
      <t>Wacko (World) (Aftermarket) (Unl).zip</t>
    </r>
  </si>
  <si>
    <r>
      <rPr>
        <rFont val="&quot;Helvetica Neue&quot;, Helvetica, Arial, sans-serif"/>
        <color rgb="FF1155CC"/>
        <sz val="11.0"/>
        <u/>
      </rPr>
      <t>Wacky Races (USA).zip</t>
    </r>
  </si>
  <si>
    <r>
      <rPr>
        <rFont val="&quot;Helvetica Neue&quot;, Helvetica, Arial, sans-serif"/>
        <color rgb="FF1155CC"/>
        <sz val="11.0"/>
        <u/>
      </rPr>
      <t>Waddles the Duck (World) (v1.0) (NESDev 2016) (Aftermarket) (Unl).zip</t>
    </r>
  </si>
  <si>
    <r>
      <rPr>
        <rFont val="&quot;Helvetica Neue&quot;, Helvetica, Arial, sans-serif"/>
        <color rgb="FF1155CC"/>
        <sz val="11.0"/>
        <u/>
      </rPr>
      <t>Waddles the Duck (World) (v1.1) (Aftermarket) (Unl).zip</t>
    </r>
  </si>
  <si>
    <r>
      <rPr>
        <rFont val="&quot;Helvetica Neue&quot;, Helvetica, Arial, sans-serif"/>
        <color rgb="FF1155CC"/>
        <sz val="11.0"/>
        <u/>
      </rPr>
      <t>Waddles the Duck (World) (v1.2) (Aftermarket) (Unl).zip</t>
    </r>
  </si>
  <si>
    <r>
      <rPr>
        <rFont val="&quot;Helvetica Neue&quot;, Helvetica, Arial, sans-serif"/>
        <color rgb="FF1155CC"/>
        <sz val="11.0"/>
        <u/>
      </rPr>
      <t>Waddles the Duck (World) (v1.3) (Aftermarket) (Unl).zip</t>
    </r>
  </si>
  <si>
    <r>
      <rPr>
        <rFont val="&quot;Helvetica Neue&quot;, Helvetica, Arial, sans-serif"/>
        <color rgb="FF1155CC"/>
        <sz val="11.0"/>
        <u/>
      </rPr>
      <t>Waddles the Duck (World) (v1.4) (Aftermarket) (Unl).zip</t>
    </r>
  </si>
  <si>
    <r>
      <rPr>
        <rFont val="&quot;Helvetica Neue&quot;, Helvetica, Arial, sans-serif"/>
        <color rgb="FF1155CC"/>
        <sz val="11.0"/>
        <u/>
      </rPr>
      <t>Waddles the Duck (World) (v1.5) (Aftermarket) (Unl).zip</t>
    </r>
  </si>
  <si>
    <r>
      <rPr>
        <rFont val="&quot;Helvetica Neue&quot;, Helvetica, Arial, sans-serif"/>
        <color rgb="FF1155CC"/>
        <sz val="11.0"/>
        <u/>
      </rPr>
      <t>Wagyan Land (Japan) (Namcot Collection).zip</t>
    </r>
  </si>
  <si>
    <r>
      <rPr>
        <rFont val="&quot;Helvetica Neue&quot;, Helvetica, Arial, sans-serif"/>
        <color rgb="FF1155CC"/>
        <sz val="11.0"/>
        <u/>
      </rPr>
      <t>Wagyan Land (Japan).zip</t>
    </r>
  </si>
  <si>
    <r>
      <rPr>
        <rFont val="&quot;Helvetica Neue&quot;, Helvetica, Arial, sans-serif"/>
        <color rgb="FF1155CC"/>
        <sz val="11.0"/>
        <u/>
      </rPr>
      <t>Wagyan Land 2 (Japan) (Virtual Console).zip</t>
    </r>
  </si>
  <si>
    <r>
      <rPr>
        <rFont val="&quot;Helvetica Neue&quot;, Helvetica, Arial, sans-serif"/>
        <color rgb="FF1155CC"/>
        <sz val="11.0"/>
        <u/>
      </rPr>
      <t>Wagyan Land 2 (Japan).zip</t>
    </r>
  </si>
  <si>
    <r>
      <rPr>
        <rFont val="&quot;Helvetica Neue&quot;, Helvetica, Arial, sans-serif"/>
        <color rgb="FF1155CC"/>
        <sz val="11.0"/>
        <u/>
      </rPr>
      <t>Wagyan Land 3 (Japan).zip</t>
    </r>
  </si>
  <si>
    <r>
      <rPr>
        <rFont val="&quot;Helvetica Neue&quot;, Helvetica, Arial, sans-serif"/>
        <color rgb="FF1155CC"/>
        <sz val="11.0"/>
        <u/>
      </rPr>
      <t>Wai Wai World 2 - SOS!! Parsley Jou (Japan) (Virtual Console).zip</t>
    </r>
  </si>
  <si>
    <r>
      <rPr>
        <rFont val="&quot;Helvetica Neue&quot;, Helvetica, Arial, sans-serif"/>
        <color rgb="FF1155CC"/>
        <sz val="11.0"/>
        <u/>
      </rPr>
      <t>Wai Wai World 2 - SOS!! Parsley Jou (Japan).zip</t>
    </r>
  </si>
  <si>
    <r>
      <rPr>
        <rFont val="&quot;Helvetica Neue&quot;, Helvetica, Arial, sans-serif"/>
        <color rgb="FF1155CC"/>
        <sz val="11.0"/>
        <u/>
      </rPr>
      <t>Wait and See! (Asia) (En) (Unl).zip</t>
    </r>
  </si>
  <si>
    <r>
      <rPr>
        <rFont val="&quot;Helvetica Neue&quot;, Helvetica, Arial, sans-serif"/>
        <color rgb="FF1155CC"/>
        <sz val="11.0"/>
        <u/>
      </rPr>
      <t>Waixing 8-in-1 (China) (KK3310) (Aftermarket) (Pirate).zip</t>
    </r>
  </si>
  <si>
    <r>
      <rPr>
        <rFont val="&quot;Helvetica Neue&quot;, Helvetica, Arial, sans-serif"/>
        <color rgb="FF1155CC"/>
        <sz val="11.0"/>
        <u/>
      </rPr>
      <t>Waixing 120-in-1 (China) (Aftermarket) (Pirate).zip</t>
    </r>
  </si>
  <si>
    <r>
      <rPr>
        <rFont val="&quot;Helvetica Neue&quot;, Helvetica, Arial, sans-serif"/>
        <color rgb="FF1155CC"/>
        <sz val="11.0"/>
        <u/>
      </rPr>
      <t>Waixing Zhanshi (China) (Unl).zip</t>
    </r>
  </si>
  <si>
    <r>
      <rPr>
        <rFont val="&quot;Helvetica Neue&quot;, Helvetica, Arial, sans-serif"/>
        <color rgb="FF1155CC"/>
        <sz val="11.0"/>
        <u/>
      </rPr>
      <t>Waldos Forever (USA) (Aftermarket) (Unl).zip</t>
    </r>
  </si>
  <si>
    <r>
      <rPr>
        <rFont val="&quot;Helvetica Neue&quot;, Helvetica, Arial, sans-serif"/>
        <color rgb="FF1155CC"/>
        <sz val="11.0"/>
        <u/>
      </rPr>
      <t>Wall Street Kid (USA).zip</t>
    </r>
  </si>
  <si>
    <r>
      <rPr>
        <rFont val="&quot;Helvetica Neue&quot;, Helvetica, Arial, sans-serif"/>
        <color rgb="FF1155CC"/>
        <sz val="11.0"/>
        <u/>
      </rPr>
      <t>Wally Bear and the No! Gang (USA) (Beta) (Unl).zip</t>
    </r>
  </si>
  <si>
    <r>
      <rPr>
        <rFont val="&quot;Helvetica Neue&quot;, Helvetica, Arial, sans-serif"/>
        <color rgb="FF1155CC"/>
        <sz val="11.0"/>
        <u/>
      </rPr>
      <t>Wally Bear and the No! Gang (USA) (Unl).zip</t>
    </r>
  </si>
  <si>
    <r>
      <rPr>
        <rFont val="&quot;Helvetica Neue&quot;, Helvetica, Arial, sans-serif"/>
        <color rgb="FF1155CC"/>
        <sz val="11.0"/>
        <u/>
      </rPr>
      <t>Walter Nate - Timeline Agent (World) (Demo) (Byte-Off 2020) (Aftermarket) (Unl).zip</t>
    </r>
  </si>
  <si>
    <r>
      <rPr>
        <rFont val="&quot;Helvetica Neue&quot;, Helvetica, Arial, sans-serif"/>
        <color rgb="FF1155CC"/>
        <sz val="11.0"/>
        <u/>
      </rPr>
      <t>Wangling Jueqi (China) (Aftermarket) (Unl).zip</t>
    </r>
  </si>
  <si>
    <r>
      <rPr>
        <rFont val="&quot;Helvetica Neue&quot;, Helvetica, Arial, sans-serif"/>
        <color rgb="FF1155CC"/>
        <sz val="11.0"/>
        <u/>
      </rPr>
      <t>Wangpai - Zuqiu Youxi (China) (Aftermarket) (Pirate).zip</t>
    </r>
  </si>
  <si>
    <r>
      <rPr>
        <rFont val="&quot;Helvetica Neue&quot;, Helvetica, Arial, sans-serif"/>
        <color rgb="FF1155CC"/>
        <sz val="11.0"/>
        <u/>
      </rPr>
      <t>Wangpai Haizhan (China) (Unl).zip</t>
    </r>
  </si>
  <si>
    <r>
      <rPr>
        <rFont val="&quot;Helvetica Neue&quot;, Helvetica, Arial, sans-serif"/>
        <color rgb="FF1155CC"/>
        <sz val="11.0"/>
        <u/>
      </rPr>
      <t>Wangzhe Wushuang (China) (Aftermarket) (Unl).zip</t>
    </r>
  </si>
  <si>
    <r>
      <rPr>
        <rFont val="&quot;Helvetica Neue&quot;, Helvetica, Arial, sans-serif"/>
        <color rgb="FF1155CC"/>
        <sz val="11.0"/>
        <u/>
      </rPr>
      <t>Wangzi Fuchou Ji (China) (Unl).zip</t>
    </r>
  </si>
  <si>
    <r>
      <rPr>
        <rFont val="&quot;Helvetica Neue&quot;, Helvetica, Arial, sans-serif"/>
        <color rgb="FF1155CC"/>
        <sz val="11.0"/>
        <u/>
      </rPr>
      <t>Wanpaku Duck Yume Bouken (Japan) (Beta).zip</t>
    </r>
  </si>
  <si>
    <r>
      <rPr>
        <rFont val="&quot;Helvetica Neue&quot;, Helvetica, Arial, sans-serif"/>
        <color rgb="FF1155CC"/>
        <sz val="11.0"/>
        <u/>
      </rPr>
      <t>Wanpaku Duck Yume Bouken (Japan).zip</t>
    </r>
  </si>
  <si>
    <r>
      <rPr>
        <rFont val="&quot;Helvetica Neue&quot;, Helvetica, Arial, sans-serif"/>
        <color rgb="FF1155CC"/>
        <sz val="11.0"/>
        <u/>
      </rPr>
      <t>Wanpaku Kokkun no Gourmet World (Japan).zip</t>
    </r>
  </si>
  <si>
    <r>
      <rPr>
        <rFont val="&quot;Helvetica Neue&quot;, Helvetica, Arial, sans-serif"/>
        <color rgb="FF1155CC"/>
        <sz val="11.0"/>
        <u/>
      </rPr>
      <t>War Game (Japan) (En) (BG2) (Family BASIC) (Unl).zip</t>
    </r>
  </si>
  <si>
    <r>
      <rPr>
        <rFont val="&quot;Helvetica Neue&quot;, Helvetica, Arial, sans-serif"/>
        <color rgb="FF1155CC"/>
        <sz val="11.0"/>
        <u/>
      </rPr>
      <t>War Game (Japan) (En) (Family BASIC) (Unl).zip</t>
    </r>
  </si>
  <si>
    <r>
      <rPr>
        <rFont val="&quot;Helvetica Neue&quot;, Helvetica, Arial, sans-serif"/>
        <color rgb="FF1155CC"/>
        <sz val="11.0"/>
        <u/>
      </rPr>
      <t>War in the Gulf (Brazil, Spain) (En) (Unl).zip</t>
    </r>
  </si>
  <si>
    <r>
      <rPr>
        <rFont val="&quot;Helvetica Neue&quot;, Helvetica, Arial, sans-serif"/>
        <color rgb="FF1155CC"/>
        <sz val="11.0"/>
        <u/>
      </rPr>
      <t>Wario's Woods (Europe).zip</t>
    </r>
  </si>
  <si>
    <r>
      <rPr>
        <rFont val="&quot;Helvetica Neue&quot;, Helvetica, Arial, sans-serif"/>
        <color rgb="FF1155CC"/>
        <sz val="11.0"/>
        <u/>
      </rPr>
      <t>Wario's Woods (USA).zip</t>
    </r>
  </si>
  <si>
    <r>
      <rPr>
        <rFont val="&quot;Helvetica Neue&quot;, Helvetica, Arial, sans-serif"/>
        <color rgb="FF1155CC"/>
        <sz val="11.0"/>
        <u/>
      </rPr>
      <t>Wario Land 2 (Asia) (Ja) (JY039) (Pirate).zip</t>
    </r>
  </si>
  <si>
    <r>
      <rPr>
        <rFont val="&quot;Helvetica Neue&quot;, Helvetica, Arial, sans-serif"/>
        <color rgb="FF1155CC"/>
        <sz val="11.0"/>
        <u/>
      </rPr>
      <t>Wario no Mori (Japan) (En).zip</t>
    </r>
  </si>
  <si>
    <r>
      <rPr>
        <rFont val="&quot;Helvetica Neue&quot;, Helvetica, Arial, sans-serif"/>
        <color rgb="FF1155CC"/>
        <sz val="11.0"/>
        <u/>
      </rPr>
      <t>Warlords (USA) (Atari Flashback) (Aftermarket) (Unl).zip</t>
    </r>
  </si>
  <si>
    <r>
      <rPr>
        <rFont val="&quot;Helvetica Neue&quot;, Helvetica, Arial, sans-serif"/>
        <color rgb="FF1155CC"/>
        <sz val="11.0"/>
        <u/>
      </rPr>
      <t>War on Wheels (USA) (Proto) (1990).zip</t>
    </r>
  </si>
  <si>
    <r>
      <rPr>
        <rFont val="&quot;Helvetica Neue&quot;, Helvetica, Arial, sans-serif"/>
        <color rgb="FF1155CC"/>
        <sz val="11.0"/>
        <u/>
      </rPr>
      <t>War on Wheels (USA) (Proto) (1991).zip</t>
    </r>
  </si>
  <si>
    <r>
      <rPr>
        <rFont val="&quot;Helvetica Neue&quot;, Helvetica, Arial, sans-serif"/>
        <color rgb="FF1155CC"/>
        <sz val="11.0"/>
        <u/>
      </rPr>
      <t>Warpman (Japan) (En) (Rev 1) (Namcot Collection).zip</t>
    </r>
  </si>
  <si>
    <r>
      <rPr>
        <rFont val="&quot;Helvetica Neue&quot;, Helvetica, Arial, sans-serif"/>
        <color rgb="FF1155CC"/>
        <sz val="11.0"/>
        <u/>
      </rPr>
      <t>Warpman (Japan) (Namcot Collection).zip</t>
    </r>
  </si>
  <si>
    <r>
      <rPr>
        <rFont val="&quot;Helvetica Neue&quot;, Helvetica, Arial, sans-serif"/>
        <color rgb="FF1155CC"/>
        <sz val="11.0"/>
        <u/>
      </rPr>
      <t>Warpman (Japan).zip</t>
    </r>
  </si>
  <si>
    <r>
      <rPr>
        <rFont val="&quot;Helvetica Neue&quot;, Helvetica, Arial, sans-serif"/>
        <color rgb="FF1155CC"/>
        <sz val="11.0"/>
        <u/>
      </rPr>
      <t>Wart Worm Wingding! (World) (Aftermarket) (Unl).zip</t>
    </r>
  </si>
  <si>
    <r>
      <rPr>
        <rFont val="&quot;Helvetica Neue&quot;, Helvetica, Arial, sans-serif"/>
        <color rgb="FF1155CC"/>
        <sz val="11.0"/>
        <u/>
      </rPr>
      <t>Wayne's World (USA).zip</t>
    </r>
  </si>
  <si>
    <r>
      <rPr>
        <rFont val="&quot;Helvetica Neue&quot;, Helvetica, Arial, sans-serif"/>
        <color rgb="FF1155CC"/>
        <sz val="11.0"/>
        <u/>
      </rPr>
      <t>Wayne Gretzky Hockey (USA).zip</t>
    </r>
  </si>
  <si>
    <r>
      <rPr>
        <rFont val="&quot;Helvetica Neue&quot;, Helvetica, Arial, sans-serif"/>
        <color rgb="FF1155CC"/>
        <sz val="11.0"/>
        <u/>
      </rPr>
      <t>We Are Hejickle (World) (Aftermarket) (Unl).zip</t>
    </r>
  </si>
  <si>
    <r>
      <rPr>
        <rFont val="&quot;Helvetica Neue&quot;, Helvetica, Arial, sans-serif"/>
        <color rgb="FF1155CC"/>
        <sz val="11.0"/>
        <u/>
      </rPr>
      <t>Weed N'Stiff 2 - Bobson's Revenge (World) (Demo) (2022-09-19) (Aftermarket) (Unl).zip</t>
    </r>
  </si>
  <si>
    <r>
      <rPr>
        <rFont val="&quot;Helvetica Neue&quot;, Helvetica, Arial, sans-serif"/>
        <color rgb="FF1155CC"/>
        <sz val="11.0"/>
        <u/>
      </rPr>
      <t>Weed N'Stiff 2 - Bobson's Revenge (World) (Demo) (2022-10-14) (Aftermarket) (Unl).zip</t>
    </r>
  </si>
  <si>
    <r>
      <rPr>
        <rFont val="&quot;Helvetica Neue&quot;, Helvetica, Arial, sans-serif"/>
        <color rgb="FF1155CC"/>
        <sz val="11.0"/>
        <u/>
      </rPr>
      <t>Weilai Xiaozi - Joy Van Kid (Asia) (En) (Unl).zip</t>
    </r>
  </si>
  <si>
    <r>
      <rPr>
        <rFont val="&quot;Helvetica Neue&quot;, Helvetica, Arial, sans-serif"/>
        <color rgb="FF1155CC"/>
        <sz val="11.0"/>
        <u/>
      </rPr>
      <t>Wenzi Guangchang + Pailei (China) (Unl).zip</t>
    </r>
  </si>
  <si>
    <r>
      <rPr>
        <rFont val="&quot;Helvetica Neue&quot;, Helvetica, Arial, sans-serif"/>
        <color rgb="FF1155CC"/>
        <sz val="11.0"/>
        <u/>
      </rPr>
      <t>Werewolf - The Last Warrior (Europe).zip</t>
    </r>
  </si>
  <si>
    <r>
      <rPr>
        <rFont val="&quot;Helvetica Neue&quot;, Helvetica, Arial, sans-serif"/>
        <color rgb="FF1155CC"/>
        <sz val="11.0"/>
        <u/>
      </rPr>
      <t>Werewolf - The Last Warrior (USA).zip</t>
    </r>
  </si>
  <si>
    <r>
      <rPr>
        <rFont val="&quot;Helvetica Neue&quot;, Helvetica, Arial, sans-serif"/>
        <color rgb="FF1155CC"/>
        <sz val="11.0"/>
        <u/>
      </rPr>
      <t>Western Kids (Japan).zip</t>
    </r>
  </si>
  <si>
    <r>
      <rPr>
        <rFont val="&quot;Helvetica Neue&quot;, Helvetica, Arial, sans-serif"/>
        <color rgb="FF1155CC"/>
        <sz val="11.0"/>
        <u/>
      </rPr>
      <t>Wheel of Fortune (USA) (Rev 1).zip</t>
    </r>
  </si>
  <si>
    <r>
      <rPr>
        <rFont val="&quot;Helvetica Neue&quot;, Helvetica, Arial, sans-serif"/>
        <color rgb="FF1155CC"/>
        <sz val="11.0"/>
        <u/>
      </rPr>
      <t>Wheel of Fortune (USA).zip</t>
    </r>
  </si>
  <si>
    <r>
      <rPr>
        <rFont val="&quot;Helvetica Neue&quot;, Helvetica, Arial, sans-serif"/>
        <color rgb="FF1155CC"/>
        <sz val="11.0"/>
        <u/>
      </rPr>
      <t>Wheel of Fortune - Family Edition (USA).zip</t>
    </r>
  </si>
  <si>
    <r>
      <rPr>
        <rFont val="&quot;Helvetica Neue&quot;, Helvetica, Arial, sans-serif"/>
        <color rgb="FF1155CC"/>
        <sz val="11.0"/>
        <u/>
      </rPr>
      <t>Wheel of Fortune - Junior Edition (USA).zip</t>
    </r>
  </si>
  <si>
    <r>
      <rPr>
        <rFont val="&quot;Helvetica Neue&quot;, Helvetica, Arial, sans-serif"/>
        <color rgb="FF1155CC"/>
        <sz val="11.0"/>
        <u/>
      </rPr>
      <t>Wheel of Fortune Featuring Vanna White (USA).zip</t>
    </r>
  </si>
  <si>
    <r>
      <rPr>
        <rFont val="&quot;Helvetica Neue&quot;, Helvetica, Arial, sans-serif"/>
        <color rgb="FF1155CC"/>
        <sz val="11.0"/>
        <u/>
      </rPr>
      <t>When the World Went Maddie (World) (Demo) (Byte-Off 2024) (Aftermarket) (Unl) (Alt).zip</t>
    </r>
  </si>
  <si>
    <r>
      <rPr>
        <rFont val="&quot;Helvetica Neue&quot;, Helvetica, Arial, sans-serif"/>
        <color rgb="FF1155CC"/>
        <sz val="11.0"/>
        <u/>
      </rPr>
      <t>Where's Waldo (USA).zip</t>
    </r>
  </si>
  <si>
    <r>
      <rPr>
        <rFont val="&quot;Helvetica Neue&quot;, Helvetica, Arial, sans-serif"/>
        <color rgb="FF1155CC"/>
        <sz val="11.0"/>
        <u/>
      </rPr>
      <t>Where in Time Is Carmen Sandiego (USA).zip</t>
    </r>
  </si>
  <si>
    <r>
      <rPr>
        <rFont val="&quot;Helvetica Neue&quot;, Helvetica, Arial, sans-serif"/>
        <color rgb="FF1155CC"/>
        <sz val="11.0"/>
        <u/>
      </rPr>
      <t>White Lion Densetsu - Pyramid no Kanata ni (Japan).zip</t>
    </r>
  </si>
  <si>
    <r>
      <rPr>
        <rFont val="&quot;Helvetica Neue&quot;, Helvetica, Arial, sans-serif"/>
        <color rgb="FF1155CC"/>
        <sz val="11.0"/>
        <u/>
      </rPr>
      <t>Who Framed Roger Rabbit (USA).zip</t>
    </r>
  </si>
  <si>
    <r>
      <rPr>
        <rFont val="&quot;Helvetica Neue&quot;, Helvetica, Arial, sans-serif"/>
        <color rgb="FF1155CC"/>
        <sz val="11.0"/>
        <u/>
      </rPr>
      <t>Whomp 'Em (USA).zip</t>
    </r>
  </si>
  <si>
    <r>
      <rPr>
        <rFont val="&quot;Helvetica Neue&quot;, Helvetica, Arial, sans-serif"/>
        <color rgb="FF1155CC"/>
        <sz val="11.0"/>
        <u/>
      </rPr>
      <t>Widget (USA).zip</t>
    </r>
  </si>
  <si>
    <r>
      <rPr>
        <rFont val="&quot;Helvetica Neue&quot;, Helvetica, Arial, sans-serif"/>
        <color rgb="FF1155CC"/>
        <sz val="11.0"/>
        <u/>
      </rPr>
      <t>Wild Boys of Dogstar (World) (Demo) (Aftermarket) (Unl).zip</t>
    </r>
  </si>
  <si>
    <r>
      <rPr>
        <rFont val="&quot;Helvetica Neue&quot;, Helvetica, Arial, sans-serif"/>
        <color rgb="FF1155CC"/>
        <sz val="11.0"/>
        <u/>
      </rPr>
      <t>Wild Gunman (Japan, USA) (En).zip</t>
    </r>
  </si>
  <si>
    <r>
      <rPr>
        <rFont val="&quot;Helvetica Neue&quot;, Helvetica, Arial, sans-serif"/>
        <color rgb="FF1155CC"/>
        <sz val="11.0"/>
        <u/>
      </rPr>
      <t>Wild Gunman (World) (Rev 1).zip</t>
    </r>
  </si>
  <si>
    <r>
      <rPr>
        <rFont val="&quot;Helvetica Neue&quot;, Helvetica, Arial, sans-serif"/>
        <color rgb="FF1155CC"/>
        <sz val="11.0"/>
        <u/>
      </rPr>
      <t>Willow (Europe).zip</t>
    </r>
  </si>
  <si>
    <r>
      <rPr>
        <rFont val="&quot;Helvetica Neue&quot;, Helvetica, Arial, sans-serif"/>
        <color rgb="FF1155CC"/>
        <sz val="11.0"/>
        <u/>
      </rPr>
      <t>Willow (Japan).zip</t>
    </r>
  </si>
  <si>
    <r>
      <rPr>
        <rFont val="&quot;Helvetica Neue&quot;, Helvetica, Arial, sans-serif"/>
        <color rgb="FF1155CC"/>
        <sz val="11.0"/>
        <u/>
      </rPr>
      <t>Willow (USA).zip</t>
    </r>
  </si>
  <si>
    <r>
      <rPr>
        <rFont val="&quot;Helvetica Neue&quot;, Helvetica, Arial, sans-serif"/>
        <color rgb="FF1155CC"/>
        <sz val="11.0"/>
        <u/>
      </rPr>
      <t>Wily &amp; Right no Rockboard - That's Paradise (Japan) (Sample).zip</t>
    </r>
  </si>
  <si>
    <r>
      <rPr>
        <rFont val="&quot;Helvetica Neue&quot;, Helvetica, Arial, sans-serif"/>
        <color rgb="FF1155CC"/>
        <sz val="11.0"/>
        <u/>
      </rPr>
      <t>Wily &amp; Right no Rockboard - That's Paradise (Japan).zip</t>
    </r>
  </si>
  <si>
    <r>
      <rPr>
        <rFont val="&quot;Helvetica Neue&quot;, Helvetica, Arial, sans-serif"/>
        <color rgb="FF1155CC"/>
        <sz val="11.0"/>
        <u/>
      </rPr>
      <t>Win, Lose or Draw (USA).zip</t>
    </r>
  </si>
  <si>
    <r>
      <rPr>
        <rFont val="&quot;Helvetica Neue&quot;, Helvetica, Arial, sans-serif"/>
        <color rgb="FF1155CC"/>
        <sz val="11.0"/>
        <u/>
      </rPr>
      <t>Windermere (World) (Demo) (Byte-Off 2019) (Aftermarket) (Unl).zip</t>
    </r>
  </si>
  <si>
    <r>
      <rPr>
        <rFont val="&quot;Helvetica Neue&quot;, Helvetica, Arial, sans-serif"/>
        <color rgb="FF1155CC"/>
        <sz val="11.0"/>
        <u/>
      </rPr>
      <t>Windows 2000 (Asia) (Subor Keyboard) (Pirate).zip</t>
    </r>
  </si>
  <si>
    <r>
      <rPr>
        <rFont val="&quot;Helvetica Neue&quot;, Helvetica, Arial, sans-serif"/>
        <color rgb="FF1155CC"/>
        <sz val="11.0"/>
        <u/>
      </rPr>
      <t>Winning Goal 5 (Asia) (Ja) (Pirate).zip</t>
    </r>
  </si>
  <si>
    <r>
      <rPr>
        <rFont val="&quot;Helvetica Neue&quot;, Helvetica, Arial, sans-serif"/>
        <color rgb="FF1155CC"/>
        <sz val="11.0"/>
        <u/>
      </rPr>
      <t>Winter Games (USA) (Rev 1).zip</t>
    </r>
  </si>
  <si>
    <r>
      <rPr>
        <rFont val="&quot;Helvetica Neue&quot;, Helvetica, Arial, sans-serif"/>
        <color rgb="FF1155CC"/>
        <sz val="11.0"/>
        <u/>
      </rPr>
      <t>Winter Games (USA).zip</t>
    </r>
  </si>
  <si>
    <r>
      <rPr>
        <rFont val="&quot;Helvetica Neue&quot;, Helvetica, Arial, sans-serif"/>
        <color rgb="FF1155CC"/>
        <sz val="11.0"/>
        <u/>
      </rPr>
      <t>Wit's (Japan).zip</t>
    </r>
  </si>
  <si>
    <r>
      <rPr>
        <rFont val="&quot;Helvetica Neue&quot;, Helvetica, Arial, sans-serif"/>
        <color rgb="FF1155CC"/>
        <sz val="11.0"/>
        <u/>
      </rPr>
      <t>Wit.nes, The (World) (Demo) (Aftermarket) (Unl).zip</t>
    </r>
  </si>
  <si>
    <r>
      <rPr>
        <rFont val="&quot;Helvetica Neue&quot;, Helvetica, Arial, sans-serif"/>
        <color rgb="FF1155CC"/>
        <sz val="11.0"/>
        <u/>
      </rPr>
      <t>Witch City (World) (Demo) (2018-11-07) (Aftermarket) (Unl).zip</t>
    </r>
  </si>
  <si>
    <r>
      <rPr>
        <rFont val="&quot;Helvetica Neue&quot;, Helvetica, Arial, sans-serif"/>
        <color rgb="FF1155CC"/>
        <sz val="11.0"/>
        <u/>
      </rPr>
      <t>Witch City (World) (Demo) (Byte-Off 2019) (Aftermarket) (Unl).zip</t>
    </r>
  </si>
  <si>
    <r>
      <rPr>
        <rFont val="&quot;Helvetica Neue&quot;, Helvetica, Arial, sans-serif"/>
        <color rgb="FF1155CC"/>
        <sz val="11.0"/>
        <u/>
      </rPr>
      <t>Witch n' Wiz (World) (Beta) (Aftermarket) (Unl).zip</t>
    </r>
  </si>
  <si>
    <r>
      <rPr>
        <rFont val="&quot;Helvetica Neue&quot;, Helvetica, Arial, sans-serif"/>
        <color rgb="FF1155CC"/>
        <sz val="11.0"/>
        <u/>
      </rPr>
      <t>Wizard, The - Story Unknown (World) (Aftermarket) (Unl).zip</t>
    </r>
  </si>
  <si>
    <r>
      <rPr>
        <rFont val="&quot;Helvetica Neue&quot;, Helvetica, Arial, sans-serif"/>
        <color rgb="FF1155CC"/>
        <sz val="11.0"/>
        <u/>
      </rPr>
      <t>Wizardry - Knight of Diamonds - The Second Scenario (USA).zip</t>
    </r>
  </si>
  <si>
    <r>
      <rPr>
        <rFont val="&quot;Helvetica Neue&quot;, Helvetica, Arial, sans-serif"/>
        <color rgb="FF1155CC"/>
        <sz val="11.0"/>
        <u/>
      </rPr>
      <t>Wizardry - Proving Grounds of the Mad Overlord (Japan).zip</t>
    </r>
  </si>
  <si>
    <r>
      <rPr>
        <rFont val="&quot;Helvetica Neue&quot;, Helvetica, Arial, sans-serif"/>
        <color rgb="FF1155CC"/>
        <sz val="11.0"/>
        <u/>
      </rPr>
      <t>Wizardry - Proving Grounds of the Mad Overlord (USA).zip</t>
    </r>
  </si>
  <si>
    <r>
      <rPr>
        <rFont val="&quot;Helvetica Neue&quot;, Helvetica, Arial, sans-serif"/>
        <color rgb="FF1155CC"/>
        <sz val="11.0"/>
        <u/>
      </rPr>
      <t>Wizardry II - Llylgamyn no Isan (Japan).zip</t>
    </r>
  </si>
  <si>
    <r>
      <rPr>
        <rFont val="&quot;Helvetica Neue&quot;, Helvetica, Arial, sans-serif"/>
        <color rgb="FF1155CC"/>
        <sz val="11.0"/>
        <u/>
      </rPr>
      <t>Wizardry III - Diamond no Kishi (Japan).zip</t>
    </r>
  </si>
  <si>
    <r>
      <rPr>
        <rFont val="&quot;Helvetica Neue&quot;, Helvetica, Arial, sans-serif"/>
        <color rgb="FF1155CC"/>
        <sz val="11.0"/>
        <u/>
      </rPr>
      <t>Wizards &amp; Warriors (Europe).zip</t>
    </r>
  </si>
  <si>
    <r>
      <rPr>
        <rFont val="&quot;Helvetica Neue&quot;, Helvetica, Arial, sans-serif"/>
        <color rgb="FF1155CC"/>
        <sz val="11.0"/>
        <u/>
      </rPr>
      <t>Wizards &amp; Warriors (USA) (Rev 1).zip</t>
    </r>
  </si>
  <si>
    <r>
      <rPr>
        <rFont val="&quot;Helvetica Neue&quot;, Helvetica, Arial, sans-serif"/>
        <color rgb="FF1155CC"/>
        <sz val="11.0"/>
        <u/>
      </rPr>
      <t>Wizards &amp; Warriors (USA).zip</t>
    </r>
  </si>
  <si>
    <r>
      <rPr>
        <rFont val="&quot;Helvetica Neue&quot;, Helvetica, Arial, sans-serif"/>
        <color rgb="FF1155CC"/>
        <sz val="11.0"/>
        <u/>
      </rPr>
      <t>Wizards &amp; Warriors III - Kuros...Visions of Power (Europe).zip</t>
    </r>
  </si>
  <si>
    <r>
      <rPr>
        <rFont val="&quot;Helvetica Neue&quot;, Helvetica, Arial, sans-serif"/>
        <color rgb="FF1155CC"/>
        <sz val="11.0"/>
        <u/>
      </rPr>
      <t>Wizards &amp; Warriors III - Kuros...Visions of Power (USA).zip</t>
    </r>
  </si>
  <si>
    <r>
      <rPr>
        <rFont val="&quot;Helvetica Neue&quot;, Helvetica, Arial, sans-serif"/>
        <color rgb="FF1155CC"/>
        <sz val="11.0"/>
        <u/>
      </rPr>
      <t>Wizards &amp; Warriors X - Fortress of Fear Soundtrack (World) (2023-04-12) (Aftermarket) (Pirate).zip</t>
    </r>
  </si>
  <si>
    <r>
      <rPr>
        <rFont val="&quot;Helvetica Neue&quot;, Helvetica, Arial, sans-serif"/>
        <color rgb="FF1155CC"/>
        <sz val="11.0"/>
        <u/>
      </rPr>
      <t>Wizards &amp; Warriors X - Fortress of Fear Soundtrack (World) (2023-05-04) (Aftermarket) (Pirate).zip</t>
    </r>
  </si>
  <si>
    <r>
      <rPr>
        <rFont val="&quot;Helvetica Neue&quot;, Helvetica, Arial, sans-serif"/>
        <color rgb="FF1155CC"/>
        <sz val="11.0"/>
        <u/>
      </rPr>
      <t>Wo Xiang Niao Niao (World) (v1.0) (NESDev 2016) (Aftermarket) (Unl).zip</t>
    </r>
  </si>
  <si>
    <r>
      <rPr>
        <rFont val="&quot;Helvetica Neue&quot;, Helvetica, Arial, sans-serif"/>
        <color rgb="FF1155CC"/>
        <sz val="11.0"/>
        <u/>
      </rPr>
      <t>Wo Xiang Niao Niao (World) (v1.1) (Aftermarket) (Unl).zip</t>
    </r>
  </si>
  <si>
    <r>
      <rPr>
        <rFont val="&quot;Helvetica Neue&quot;, Helvetica, Arial, sans-serif"/>
        <color rgb="FF1155CC"/>
        <sz val="11.0"/>
        <u/>
      </rPr>
      <t>Wo Xiang Niao Niao (World) (v1.2) (Aftermarket) (Unl).zip</t>
    </r>
  </si>
  <si>
    <r>
      <rPr>
        <rFont val="&quot;Helvetica Neue&quot;, Helvetica, Arial, sans-serif"/>
        <color rgb="FF1155CC"/>
        <sz val="11.0"/>
        <u/>
      </rPr>
      <t>Wo Xiang Niao Niao (World) (v1.3) (Aftermarket) (Unl).zip</t>
    </r>
  </si>
  <si>
    <r>
      <rPr>
        <rFont val="&quot;Helvetica Neue&quot;, Helvetica, Arial, sans-serif"/>
        <color rgb="FF1155CC"/>
        <sz val="11.0"/>
        <u/>
      </rPr>
      <t>Wo Xiang Niao Niao (World) (v1.3e) (Aftermarket) (Unl).zip</t>
    </r>
  </si>
  <si>
    <r>
      <rPr>
        <rFont val="&quot;Helvetica Neue&quot;, Helvetica, Arial, sans-serif"/>
        <color rgb="FF1155CC"/>
        <sz val="11.0"/>
        <u/>
      </rPr>
      <t>Wolf Spirit (World) (Demo) (Aftermarket) (Unl).zip</t>
    </r>
  </si>
  <si>
    <r>
      <rPr>
        <rFont val="&quot;Helvetica Neue&quot;, Helvetica, Arial, sans-serif"/>
        <color rgb="FF1155CC"/>
        <sz val="11.0"/>
        <u/>
      </rPr>
      <t>Wolf Spirit (World) (v1.1) (Demo) (Aftermarket) (Unl).zip</t>
    </r>
  </si>
  <si>
    <r>
      <rPr>
        <rFont val="&quot;Helvetica Neue&quot;, Helvetica, Arial, sans-serif"/>
        <color rgb="FF1155CC"/>
        <sz val="11.0"/>
        <u/>
      </rPr>
      <t>Wolfling (World) (v1.1) (NESDev 2017) (Aftermarket) (Unl).zip</t>
    </r>
  </si>
  <si>
    <r>
      <rPr>
        <rFont val="&quot;Helvetica Neue&quot;, Helvetica, Arial, sans-serif"/>
        <color rgb="FF1155CC"/>
        <sz val="11.0"/>
        <u/>
      </rPr>
      <t>Wolfling (World) (v1.2) (Aftermarket) (Unl).zip</t>
    </r>
  </si>
  <si>
    <r>
      <rPr>
        <rFont val="&quot;Helvetica Neue&quot;, Helvetica, Arial, sans-serif"/>
        <color rgb="FF1155CC"/>
        <sz val="11.0"/>
        <u/>
      </rPr>
      <t>Wolfling (World) (v1.4) (Aftermarket) (Unl).zip</t>
    </r>
  </si>
  <si>
    <r>
      <rPr>
        <rFont val="&quot;Helvetica Neue&quot;, Helvetica, Arial, sans-serif"/>
        <color rgb="FF1155CC"/>
        <sz val="11.0"/>
        <u/>
      </rPr>
      <t>Wolverine (USA).zip</t>
    </r>
  </si>
  <si>
    <r>
      <rPr>
        <rFont val="&quot;Helvetica Neue&quot;, Helvetica, Arial, sans-serif"/>
        <color rgb="FF1155CC"/>
        <sz val="11.0"/>
        <u/>
      </rPr>
      <t>Woman in Green, The (World) (Proto) (Aftermarket) (Unl).zip</t>
    </r>
  </si>
  <si>
    <r>
      <rPr>
        <rFont val="&quot;Helvetica Neue&quot;, Helvetica, Arial, sans-serif"/>
        <color rgb="FF1155CC"/>
        <sz val="11.0"/>
        <u/>
      </rPr>
      <t>Wonder Rabbit (Asia) (En) (Unl).zip</t>
    </r>
  </si>
  <si>
    <r>
      <rPr>
        <rFont val="&quot;Helvetica Neue&quot;, Helvetica, Arial, sans-serif"/>
        <color rgb="FF1155CC"/>
        <sz val="11.0"/>
        <u/>
      </rPr>
      <t>Wonderland Dizzy (Europe) (En,Fr,Es,Nl,Pt,Pl) (Proto) (1993-09-24) (Unl).zip</t>
    </r>
  </si>
  <si>
    <r>
      <rPr>
        <rFont val="&quot;Helvetica Neue&quot;, Helvetica, Arial, sans-serif"/>
        <color rgb="FF1155CC"/>
        <sz val="11.0"/>
        <u/>
      </rPr>
      <t>Wonderland Dizzy (World) (En,Fr,Es,Nl,Pt,Pl) (Aftermarket) (Unl).zip</t>
    </r>
  </si>
  <si>
    <r>
      <rPr>
        <rFont val="&quot;Helvetica Neue&quot;, Helvetica, Arial, sans-serif"/>
        <color rgb="FF1155CC"/>
        <sz val="11.0"/>
        <u/>
      </rPr>
      <t>Woody Poko (Japan).zip</t>
    </r>
  </si>
  <si>
    <r>
      <rPr>
        <rFont val="&quot;Helvetica Neue&quot;, Helvetica, Arial, sans-serif"/>
        <color rgb="FF1155CC"/>
        <sz val="11.0"/>
        <u/>
      </rPr>
      <t>Wordle (World) (v1.02) (Aftermarket) (Unl).zip</t>
    </r>
  </si>
  <si>
    <r>
      <rPr>
        <rFont val="&quot;Helvetica Neue&quot;, Helvetica, Arial, sans-serif"/>
        <color rgb="FF1155CC"/>
        <sz val="11.0"/>
        <u/>
      </rPr>
      <t>Wordle (World) (v1.1) (Aftermarket) (Unl).zip</t>
    </r>
  </si>
  <si>
    <r>
      <rPr>
        <rFont val="&quot;Helvetica Neue&quot;, Helvetica, Arial, sans-serif"/>
        <color rgb="FF1155CC"/>
        <sz val="11.0"/>
        <u/>
      </rPr>
      <t>World Boxing (Japan).zip</t>
    </r>
  </si>
  <si>
    <r>
      <rPr>
        <rFont val="&quot;Helvetica Neue&quot;, Helvetica, Arial, sans-serif"/>
        <color rgb="FF1155CC"/>
        <sz val="11.0"/>
        <u/>
      </rPr>
      <t>World Champ (Europe).zip</t>
    </r>
  </si>
  <si>
    <r>
      <rPr>
        <rFont val="&quot;Helvetica Neue&quot;, Helvetica, Arial, sans-serif"/>
        <color rgb="FF1155CC"/>
        <sz val="11.0"/>
        <u/>
      </rPr>
      <t>World Champ (USA).zip</t>
    </r>
  </si>
  <si>
    <r>
      <rPr>
        <rFont val="&quot;Helvetica Neue&quot;, Helvetica, Arial, sans-serif"/>
        <color rgb="FF1155CC"/>
        <sz val="11.0"/>
        <u/>
      </rPr>
      <t>World Class Track Meet (USA) (Rev 1).zip</t>
    </r>
  </si>
  <si>
    <r>
      <rPr>
        <rFont val="&quot;Helvetica Neue&quot;, Helvetica, Arial, sans-serif"/>
        <color rgb="FF1155CC"/>
        <sz val="11.0"/>
        <u/>
      </rPr>
      <t>World Class Track Meet (USA).zip</t>
    </r>
  </si>
  <si>
    <r>
      <rPr>
        <rFont val="&quot;Helvetica Neue&quot;, Helvetica, Arial, sans-serif"/>
        <color rgb="FF1155CC"/>
        <sz val="11.0"/>
        <u/>
      </rPr>
      <t>World Games (USA).zip</t>
    </r>
  </si>
  <si>
    <r>
      <rPr>
        <rFont val="&quot;Helvetica Neue&quot;, Helvetica, Arial, sans-serif"/>
        <color rgb="FF1155CC"/>
        <sz val="11.0"/>
        <u/>
      </rPr>
      <t>World Grand-Prix - Pole to Finish (Japan).zip</t>
    </r>
  </si>
  <si>
    <r>
      <rPr>
        <rFont val="&quot;Helvetica Neue&quot;, Helvetica, Arial, sans-serif"/>
        <color rgb="FF1155CC"/>
        <sz val="11.0"/>
        <u/>
      </rPr>
      <t>World Hero (Asia) (En) (Pirate) (Alt).zip</t>
    </r>
  </si>
  <si>
    <r>
      <rPr>
        <rFont val="&quot;Helvetica Neue&quot;, Helvetica, Arial, sans-serif"/>
        <color rgb="FF1155CC"/>
        <sz val="11.0"/>
        <u/>
      </rPr>
      <t>World Hero (Asia) (En) (Pirate).zip</t>
    </r>
  </si>
  <si>
    <r>
      <rPr>
        <rFont val="&quot;Helvetica Neue&quot;, Helvetica, Arial, sans-serif"/>
        <color rgb="FF1155CC"/>
        <sz val="11.0"/>
        <u/>
      </rPr>
      <t>World Heroes 2 (Asia) (En) (Pirate).zip</t>
    </r>
  </si>
  <si>
    <r>
      <rPr>
        <rFont val="&quot;Helvetica Neue&quot;, Helvetica, Arial, sans-serif"/>
        <color rgb="FF1155CC"/>
        <sz val="11.0"/>
        <u/>
      </rPr>
      <t>World Heroes 2 Pro (Asia) (En) (Pirate).zip</t>
    </r>
  </si>
  <si>
    <r>
      <rPr>
        <rFont val="&quot;Helvetica Neue&quot;, Helvetica, Arial, sans-serif"/>
        <color rgb="FF1155CC"/>
        <sz val="11.0"/>
        <u/>
      </rPr>
      <t>World Super Tennis (Japan).zip</t>
    </r>
  </si>
  <si>
    <r>
      <rPr>
        <rFont val="&quot;Helvetica Neue&quot;, Helvetica, Arial, sans-serif"/>
        <color rgb="FF1155CC"/>
        <sz val="11.0"/>
        <u/>
      </rPr>
      <t>Wraith (World) (Demo) (Aftermarket) (Unl).zip</t>
    </r>
  </si>
  <si>
    <r>
      <rPr>
        <rFont val="&quot;Helvetica Neue&quot;, Helvetica, Arial, sans-serif"/>
        <color rgb="FF1155CC"/>
        <sz val="11.0"/>
        <u/>
      </rPr>
      <t>Wrath of the Black Manta (Europe).zip</t>
    </r>
  </si>
  <si>
    <r>
      <rPr>
        <rFont val="&quot;Helvetica Neue&quot;, Helvetica, Arial, sans-serif"/>
        <color rgb="FF1155CC"/>
        <sz val="11.0"/>
        <u/>
      </rPr>
      <t>Wrath of the Black Manta (USA) (Rev 1).zip</t>
    </r>
  </si>
  <si>
    <r>
      <rPr>
        <rFont val="&quot;Helvetica Neue&quot;, Helvetica, Arial, sans-serif"/>
        <color rgb="FF1155CC"/>
        <sz val="11.0"/>
        <u/>
      </rPr>
      <t>Wrath of the Black Manta (USA).zip</t>
    </r>
  </si>
  <si>
    <r>
      <rPr>
        <rFont val="&quot;Helvetica Neue&quot;, Helvetica, Arial, sans-serif"/>
        <color rgb="FF1155CC"/>
        <sz val="11.0"/>
        <u/>
      </rPr>
      <t>Wrecking Balls (World) (Proto) (NESDev 2016) (Aftermarket) (Unl).zip</t>
    </r>
  </si>
  <si>
    <r>
      <rPr>
        <rFont val="&quot;Helvetica Neue&quot;, Helvetica, Arial, sans-serif"/>
        <color rgb="FF1155CC"/>
        <sz val="11.0"/>
        <u/>
      </rPr>
      <t>Wrecking Crew (Asia) (En) (LB30) (Pirate).zip</t>
    </r>
  </si>
  <si>
    <r>
      <rPr>
        <rFont val="&quot;Helvetica Neue&quot;, Helvetica, Arial, sans-serif"/>
        <color rgb="FF1155CC"/>
        <sz val="11.0"/>
        <u/>
      </rPr>
      <t>Wrecking Crew (World) (Virtual Console).zip</t>
    </r>
  </si>
  <si>
    <r>
      <rPr>
        <rFont val="&quot;Helvetica Neue&quot;, Helvetica, Arial, sans-serif"/>
        <color rgb="FF1155CC"/>
        <sz val="11.0"/>
        <u/>
      </rPr>
      <t>Wrecking Crew (World).zip</t>
    </r>
  </si>
  <si>
    <r>
      <rPr>
        <rFont val="&quot;Helvetica Neue&quot;, Helvetica, Arial, sans-serif"/>
        <color rgb="FF1155CC"/>
        <sz val="11.0"/>
        <u/>
      </rPr>
      <t>Wuji Mojie (China) (Aftermarket) (Pirate).zip</t>
    </r>
  </si>
  <si>
    <r>
      <rPr>
        <rFont val="&quot;Helvetica Neue&quot;, Helvetica, Arial, sans-serif"/>
        <color rgb="FF1155CC"/>
        <sz val="11.0"/>
        <u/>
      </rPr>
      <t>Wujian Dao Fengyun (China) (Hengge) (Aftermarket) (Unl).zip</t>
    </r>
  </si>
  <si>
    <r>
      <rPr>
        <rFont val="&quot;Helvetica Neue&quot;, Helvetica, Arial, sans-serif"/>
        <color rgb="FF1155CC"/>
        <sz val="11.0"/>
        <u/>
      </rPr>
      <t>Wujin de Renwu (EverQuest) (China) (Pirate).zip</t>
    </r>
  </si>
  <si>
    <r>
      <rPr>
        <rFont val="&quot;Helvetica Neue&quot;, Helvetica, Arial, sans-serif"/>
        <color rgb="FF1155CC"/>
        <sz val="11.0"/>
        <u/>
      </rPr>
      <t>Wukong Dou Ju (China) (Pirate).zip</t>
    </r>
  </si>
  <si>
    <r>
      <rPr>
        <rFont val="&quot;Helvetica Neue&quot;, Helvetica, Arial, sans-serif"/>
        <color rgb="FF1155CC"/>
        <sz val="11.0"/>
        <u/>
      </rPr>
      <t>Wulin Waizhuan (China) (Nanjing) (Unl).zip</t>
    </r>
  </si>
  <si>
    <r>
      <rPr>
        <rFont val="&quot;Helvetica Neue&quot;, Helvetica, Arial, sans-serif"/>
        <color rgb="FF1155CC"/>
        <sz val="11.0"/>
        <u/>
      </rPr>
      <t>Wuming Chuanshuo (China) (Hengge) (Pirate).zip</t>
    </r>
  </si>
  <si>
    <r>
      <rPr>
        <rFont val="&quot;Helvetica Neue&quot;, Helvetica, Arial, sans-serif"/>
        <color rgb="FF1155CC"/>
        <sz val="11.0"/>
        <u/>
      </rPr>
      <t>Wurm - Journey to the Center of the Earth! (USA).zip</t>
    </r>
  </si>
  <si>
    <r>
      <rPr>
        <rFont val="&quot;Helvetica Neue&quot;, Helvetica, Arial, sans-serif"/>
        <color rgb="FF1155CC"/>
        <sz val="11.0"/>
        <u/>
      </rPr>
      <t>Wushi Hun (Asia) (En) (4 characters) (Pirate).zip</t>
    </r>
  </si>
  <si>
    <r>
      <rPr>
        <rFont val="&quot;Helvetica Neue&quot;, Helvetica, Arial, sans-serif"/>
        <color rgb="FF1155CC"/>
        <sz val="11.0"/>
        <u/>
      </rPr>
      <t>Wushi Hun (Asia) (En) (8 characters) (Pirate).zip</t>
    </r>
  </si>
  <si>
    <r>
      <rPr>
        <rFont val="&quot;Helvetica Neue&quot;, Helvetica, Arial, sans-serif"/>
        <color rgb="FF1155CC"/>
        <sz val="11.0"/>
        <u/>
      </rPr>
      <t>Wushuang Luan Wu (China) (Aftermarket) (Unl).zip</t>
    </r>
  </si>
  <si>
    <r>
      <rPr>
        <rFont val="&quot;Helvetica Neue&quot;, Helvetica, Arial, sans-serif"/>
        <color rgb="FF1155CC"/>
        <sz val="11.0"/>
        <u/>
      </rPr>
      <t>Wuxia Tiandi (China) (Aftermarket) (Unl).zip</t>
    </r>
  </si>
  <si>
    <r>
      <rPr>
        <rFont val="&quot;Helvetica Neue&quot;, Helvetica, Arial, sans-serif"/>
        <color rgb="FF1155CC"/>
        <sz val="11.0"/>
        <u/>
      </rPr>
      <t>Xeno Creeps (World) (Demo) (Byte-Off 2019) (Aftermarket) (Unl).zip</t>
    </r>
  </si>
  <si>
    <r>
      <rPr>
        <rFont val="&quot;Helvetica Neue&quot;, Helvetica, Arial, sans-serif"/>
        <color rgb="FF1155CC"/>
        <sz val="11.0"/>
        <u/>
      </rPr>
      <t>Xenophobe (USA).zip</t>
    </r>
  </si>
  <si>
    <r>
      <rPr>
        <rFont val="&quot;Helvetica Neue&quot;, Helvetica, Arial, sans-serif"/>
        <color rgb="FF1155CC"/>
        <sz val="11.0"/>
        <u/>
      </rPr>
      <t>Xevious (Europe).zip</t>
    </r>
  </si>
  <si>
    <r>
      <rPr>
        <rFont val="&quot;Helvetica Neue&quot;, Helvetica, Arial, sans-serif"/>
        <color rgb="FF1155CC"/>
        <sz val="11.0"/>
        <u/>
      </rPr>
      <t>Xevious (Japan) (En) (Rev 1).zip</t>
    </r>
  </si>
  <si>
    <r>
      <rPr>
        <rFont val="&quot;Helvetica Neue&quot;, Helvetica, Arial, sans-serif"/>
        <color rgb="FF1155CC"/>
        <sz val="11.0"/>
        <u/>
      </rPr>
      <t>Xevious (Japan) (En).zip</t>
    </r>
  </si>
  <si>
    <r>
      <rPr>
        <rFont val="&quot;Helvetica Neue&quot;, Helvetica, Arial, sans-serif"/>
        <color rgb="FF1155CC"/>
        <sz val="11.0"/>
        <u/>
      </rPr>
      <t>Xevious (World) (Namcot Collection, Namco Museum Archives Vol 1).zip</t>
    </r>
  </si>
  <si>
    <r>
      <rPr>
        <rFont val="&quot;Helvetica Neue&quot;, Helvetica, Arial, sans-serif"/>
        <color rgb="FF1155CC"/>
        <sz val="11.0"/>
        <u/>
      </rPr>
      <t>Xevious - The Avenger (USA).zip</t>
    </r>
  </si>
  <si>
    <r>
      <rPr>
        <rFont val="&quot;Helvetica Neue&quot;, Helvetica, Arial, sans-serif"/>
        <color rgb="FF1155CC"/>
        <sz val="11.0"/>
        <u/>
      </rPr>
      <t>Xexyz (USA).zip</t>
    </r>
  </si>
  <si>
    <r>
      <rPr>
        <rFont val="&quot;Helvetica Neue&quot;, Helvetica, Arial, sans-serif"/>
        <color rgb="FF1155CC"/>
        <sz val="11.0"/>
        <u/>
      </rPr>
      <t>Xi Chu Bawang (China) (990031) (Unl).zip</t>
    </r>
  </si>
  <si>
    <r>
      <rPr>
        <rFont val="&quot;Helvetica Neue&quot;, Helvetica, Arial, sans-serif"/>
        <color rgb="FF1155CC"/>
        <sz val="11.0"/>
        <u/>
      </rPr>
      <t>Xi Chu Bawang (China) (980100461) (Unl).zip</t>
    </r>
  </si>
  <si>
    <r>
      <rPr>
        <rFont val="&quot;Helvetica Neue&quot;, Helvetica, Arial, sans-serif"/>
        <color rgb="FF1155CC"/>
        <sz val="11.0"/>
        <u/>
      </rPr>
      <t>Xiake Chuanqi (China) (Aftermarket) (Unl).zip</t>
    </r>
  </si>
  <si>
    <r>
      <rPr>
        <rFont val="&quot;Helvetica Neue&quot;, Helvetica, Arial, sans-serif"/>
        <color rgb="FF1155CC"/>
        <sz val="11.0"/>
        <u/>
      </rPr>
      <t>Xiake Qing - Jingke Ci Qinwang (China) (FS005) (Unl).zip</t>
    </r>
  </si>
  <si>
    <r>
      <rPr>
        <rFont val="&quot;Helvetica Neue&quot;, Helvetica, Arial, sans-serif"/>
        <color rgb="FF1155CC"/>
        <sz val="11.0"/>
        <u/>
      </rPr>
      <t>Xiake Qing - Jingke Ci Qinwang (China) (TKROM) (Unl).zip</t>
    </r>
  </si>
  <si>
    <r>
      <rPr>
        <rFont val="&quot;Helvetica Neue&quot;, Helvetica, Arial, sans-serif"/>
        <color rgb="FF1155CC"/>
        <sz val="11.0"/>
        <u/>
      </rPr>
      <t>Xiang Shuai Chuanqi (China) (Aftermarket) (Unl).zip</t>
    </r>
  </si>
  <si>
    <r>
      <rPr>
        <rFont val="&quot;Helvetica Neue&quot;, Helvetica, Arial, sans-serif"/>
        <color rgb="FF1155CC"/>
        <sz val="11.0"/>
        <u/>
      </rPr>
      <t>Xianjian Qi Xia Zhuan (China) (Aftermarket) (Pirate).zip</t>
    </r>
  </si>
  <si>
    <r>
      <rPr>
        <rFont val="&quot;Helvetica Neue&quot;, Helvetica, Arial, sans-serif"/>
        <color rgb="FF1155CC"/>
        <sz val="11.0"/>
        <u/>
      </rPr>
      <t>Xianjian Shenqu (Space General) (China) (Pirate).zip</t>
    </r>
  </si>
  <si>
    <r>
      <rPr>
        <rFont val="&quot;Helvetica Neue&quot;, Helvetica, Arial, sans-serif"/>
        <color rgb="FF1155CC"/>
        <sz val="11.0"/>
        <u/>
      </rPr>
      <t>Xianjian Wen Qing (China) (Aftermarket) (Unl).zip</t>
    </r>
  </si>
  <si>
    <r>
      <rPr>
        <rFont val="&quot;Helvetica Neue&quot;, Helvetica, Arial, sans-serif"/>
        <color rgb="FF1155CC"/>
        <sz val="11.0"/>
        <u/>
      </rPr>
      <t>Xianjie Jingling (China) (Aftermarket) (Unl).zip</t>
    </r>
  </si>
  <si>
    <r>
      <rPr>
        <rFont val="&quot;Helvetica Neue&quot;, Helvetica, Arial, sans-serif"/>
        <color rgb="FF1155CC"/>
        <sz val="11.0"/>
        <u/>
      </rPr>
      <t>Xiao Ao Jianghu (China) (Aftermarket) (Unl).zip</t>
    </r>
  </si>
  <si>
    <r>
      <rPr>
        <rFont val="&quot;Helvetica Neue&quot;, Helvetica, Arial, sans-serif"/>
        <color rgb="FF1155CC"/>
        <sz val="11.0"/>
        <u/>
      </rPr>
      <t>Xiao Ao Jianghu - Qun Xia Ji (China) (Aftermarket) (Unl).zip</t>
    </r>
  </si>
  <si>
    <r>
      <rPr>
        <rFont val="&quot;Helvetica Neue&quot;, Helvetica, Arial, sans-serif"/>
        <color rgb="FF1155CC"/>
        <sz val="11.0"/>
        <u/>
      </rPr>
      <t>Xiao Boshi Jiaoyu Ruanjian Xilie - Zhili Xiao Zhuangyuan (Asia) (Unl).zip</t>
    </r>
  </si>
  <si>
    <r>
      <rPr>
        <rFont val="&quot;Helvetica Neue&quot;, Helvetica, Arial, sans-serif"/>
        <color rgb="FF1155CC"/>
        <sz val="11.0"/>
        <u/>
      </rPr>
      <t>Xiao Mali (Asia) (C&amp;E) (Unl).zip</t>
    </r>
  </si>
  <si>
    <r>
      <rPr>
        <rFont val="&quot;Helvetica Neue&quot;, Helvetica, Arial, sans-serif"/>
        <color rgb="FF1155CC"/>
        <sz val="11.0"/>
        <u/>
      </rPr>
      <t>Xiao Mali (Asia) (Idea-Tek) (Unl).zip</t>
    </r>
  </si>
  <si>
    <r>
      <rPr>
        <rFont val="&quot;Helvetica Neue&quot;, Helvetica, Arial, sans-serif"/>
        <color rgb="FF1155CC"/>
        <sz val="11.0"/>
        <u/>
      </rPr>
      <t>Xiao Mali (Asia) (Nei-Hu) (Unl).zip</t>
    </r>
  </si>
  <si>
    <r>
      <rPr>
        <rFont val="&quot;Helvetica Neue&quot;, Helvetica, Arial, sans-serif"/>
        <color rgb="FF1155CC"/>
        <sz val="11.0"/>
        <u/>
      </rPr>
      <t>Xiao Mali (Asia) (Unknown) (Unl).zip</t>
    </r>
  </si>
  <si>
    <r>
      <rPr>
        <rFont val="&quot;Helvetica Neue&quot;, Helvetica, Arial, sans-serif"/>
        <color rgb="FF1155CC"/>
        <sz val="11.0"/>
        <u/>
      </rPr>
      <t>Xiao Zhuangyuan (A1.0 Ban) (China) (Unl).zip</t>
    </r>
  </si>
  <si>
    <r>
      <rPr>
        <rFont val="&quot;Helvetica Neue&quot;, Helvetica, Arial, sans-serif"/>
        <color rgb="FF1155CC"/>
        <sz val="11.0"/>
        <u/>
      </rPr>
      <t>Xiao Zhuangyuan Shuxue 7-in-1 (B1.0 Ban) (China) (Unl).zip</t>
    </r>
  </si>
  <si>
    <r>
      <rPr>
        <rFont val="&quot;Helvetica Neue&quot;, Helvetica, Arial, sans-serif"/>
        <color rgb="FF1155CC"/>
        <sz val="11.0"/>
        <u/>
      </rPr>
      <t>Xiaoxuesheng Shuxue CAI (China) (Unl).zip</t>
    </r>
  </si>
  <si>
    <r>
      <rPr>
        <rFont val="&quot;Helvetica Neue&quot;, Helvetica, Arial, sans-serif"/>
        <color rgb="FF1155CC"/>
        <sz val="11.0"/>
        <u/>
      </rPr>
      <t>Xin Mojie (China) (Aftermarket) (Unl).zip</t>
    </r>
  </si>
  <si>
    <r>
      <rPr>
        <rFont val="&quot;Helvetica Neue&quot;, Helvetica, Arial, sans-serif"/>
        <color rgb="FF1155CC"/>
        <sz val="11.0"/>
        <u/>
      </rPr>
      <t>Xin Shanhai Jing I - Guaishou de Chuanshuo (China) (Aftermarket) (Pirate).zip</t>
    </r>
  </si>
  <si>
    <r>
      <rPr>
        <rFont val="&quot;Helvetica Neue&quot;, Helvetica, Arial, sans-serif"/>
        <color rgb="FF1155CC"/>
        <sz val="11.0"/>
        <u/>
      </rPr>
      <t>Xin Yingxiong Zhuan (China) (Aftermarket) (Unl).zip</t>
    </r>
  </si>
  <si>
    <r>
      <rPr>
        <rFont val="&quot;Helvetica Neue&quot;, Helvetica, Arial, sans-serif"/>
        <color rgb="FF1155CC"/>
        <sz val="11.0"/>
        <u/>
      </rPr>
      <t>Xin Yue Jian Hen (China) (Aftermarket) (Unl).zip</t>
    </r>
  </si>
  <si>
    <r>
      <rPr>
        <rFont val="&quot;Helvetica Neue&quot;, Helvetica, Arial, sans-serif"/>
        <color rgb="FF1155CC"/>
        <sz val="11.0"/>
        <u/>
      </rPr>
      <t>Xing Zhan Qingyuan (China) (Unl).zip</t>
    </r>
  </si>
  <si>
    <r>
      <rPr>
        <rFont val="&quot;Helvetica Neue&quot;, Helvetica, Arial, sans-serif"/>
        <color rgb="FF1155CC"/>
        <sz val="11.0"/>
        <u/>
      </rPr>
      <t>Xinghe Zhandui (China) (Pirate).zip</t>
    </r>
  </si>
  <si>
    <r>
      <rPr>
        <rFont val="&quot;Helvetica Neue&quot;, Helvetica, Arial, sans-serif"/>
        <color rgb="FF1155CC"/>
        <sz val="11.0"/>
        <u/>
      </rPr>
      <t>Xinghe Zhanshi (China) (Unl).zip</t>
    </r>
  </si>
  <si>
    <r>
      <rPr>
        <rFont val="&quot;Helvetica Neue&quot;, Helvetica, Arial, sans-serif"/>
        <color rgb="FF1155CC"/>
        <sz val="11.0"/>
        <u/>
      </rPr>
      <t>Xingji Wushi - Super Fighter (China) (Pirate).zip</t>
    </r>
  </si>
  <si>
    <r>
      <rPr>
        <rFont val="&quot;Helvetica Neue&quot;, Helvetica, Arial, sans-serif"/>
        <color rgb="FF1155CC"/>
        <sz val="11.0"/>
        <u/>
      </rPr>
      <t>Xingji Zhengba (China) (Unl).zip</t>
    </r>
  </si>
  <si>
    <r>
      <rPr>
        <rFont val="&quot;Helvetica Neue&quot;, Helvetica, Arial, sans-serif"/>
        <color rgb="FF1155CC"/>
        <sz val="11.0"/>
        <u/>
      </rPr>
      <t>Xitian Qujing - Journey to the West (Asia) (Unl).zip</t>
    </r>
  </si>
  <si>
    <r>
      <rPr>
        <rFont val="&quot;Helvetica Neue&quot;, Helvetica, Arial, sans-serif"/>
        <color rgb="FF1155CC"/>
        <sz val="11.0"/>
        <u/>
      </rPr>
      <t>Xitian Qujing II - Journey to the West (China) (Unl).zip</t>
    </r>
  </si>
  <si>
    <r>
      <rPr>
        <rFont val="&quot;Helvetica Neue&quot;, Helvetica, Arial, sans-serif"/>
        <color rgb="FF1155CC"/>
        <sz val="11.0"/>
        <u/>
      </rPr>
      <t>Xiyou Ji Hou Zhuan (China) (Aftermarket) (Unl).zip</t>
    </r>
  </si>
  <si>
    <r>
      <rPr>
        <rFont val="&quot;Helvetica Neue&quot;, Helvetica, Arial, sans-serif"/>
        <color rgb="FF1155CC"/>
        <sz val="11.0"/>
        <u/>
      </rPr>
      <t>Xuanyuan Jian - Feng Zhi Wu (China) (Aftermarket) (Unl).zip</t>
    </r>
  </si>
  <si>
    <r>
      <rPr>
        <rFont val="&quot;Helvetica Neue&quot;, Helvetica, Arial, sans-serif"/>
        <color rgb="FF1155CC"/>
        <sz val="11.0"/>
        <u/>
      </rPr>
      <t>Xuanyuan Jian - Tian Zhi Hen (China) (Aftermarket) (Unl).zip</t>
    </r>
  </si>
  <si>
    <r>
      <rPr>
        <rFont val="&quot;Helvetica Neue&quot;, Helvetica, Arial, sans-serif"/>
        <color rgb="FF1155CC"/>
        <sz val="11.0"/>
        <u/>
      </rPr>
      <t>Xuanyuan Jian - Wangzhe Guilai (China) (Aftermarket) (Unl).zip</t>
    </r>
  </si>
  <si>
    <r>
      <rPr>
        <rFont val="&quot;Helvetica Neue&quot;, Helvetica, Arial, sans-serif"/>
        <color rgb="FF1155CC"/>
        <sz val="11.0"/>
        <u/>
      </rPr>
      <t>Xuanyuan Jian - Xian Zhi Yuan (China) (Aftermarket) (Unl).zip</t>
    </r>
  </si>
  <si>
    <r>
      <rPr>
        <rFont val="&quot;Helvetica Neue&quot;, Helvetica, Arial, sans-serif"/>
        <color rgb="FF1155CC"/>
        <sz val="11.0"/>
        <u/>
      </rPr>
      <t>Xuanyuan Jian - Yun de Di Duan (China) (Aftermarket) (Unl).zip</t>
    </r>
  </si>
  <si>
    <r>
      <rPr>
        <rFont val="&quot;Helvetica Neue&quot;, Helvetica, Arial, sans-serif"/>
        <color rgb="FF1155CC"/>
        <sz val="11.0"/>
        <u/>
      </rPr>
      <t>Xuanyuan Jian Waizhuan - Zhi Tian Zhi Hen (China) (Aftermarket) (Pirate).zip</t>
    </r>
  </si>
  <si>
    <r>
      <rPr>
        <rFont val="&quot;Helvetica Neue&quot;, Helvetica, Arial, sans-serif"/>
        <color rgb="FF1155CC"/>
        <sz val="11.0"/>
        <u/>
      </rPr>
      <t>Xuanzhuan Jiansi - Yumao Chuanqi (China) (Unl).zip</t>
    </r>
  </si>
  <si>
    <r>
      <rPr>
        <rFont val="&quot;Helvetica Neue&quot;, Helvetica, Arial, sans-serif"/>
        <color rgb="FF1155CC"/>
        <sz val="11.0"/>
        <u/>
      </rPr>
      <t>Xun Qin Ji (China) (Aftermarket) (Unl).zip</t>
    </r>
  </si>
  <si>
    <r>
      <rPr>
        <rFont val="&quot;Helvetica Neue&quot;, Helvetica, Arial, sans-serif"/>
        <color rgb="FF1155CC"/>
        <sz val="11.0"/>
        <u/>
      </rPr>
      <t>Xybots (USA) (Proto) (Unl).zip</t>
    </r>
  </si>
  <si>
    <r>
      <rPr>
        <rFont val="&quot;Helvetica Neue&quot;, Helvetica, Arial, sans-serif"/>
        <color rgb="FF1155CC"/>
        <sz val="11.0"/>
        <u/>
      </rPr>
      <t>Ya Te Lu Zhan Ji (China) (Aftermarket) (Unl).zip</t>
    </r>
  </si>
  <si>
    <r>
      <rPr>
        <rFont val="&quot;Helvetica Neue&quot;, Helvetica, Arial, sans-serif"/>
        <color rgb="FF1155CC"/>
        <sz val="11.0"/>
        <u/>
      </rPr>
      <t>Yacht (World) (Aftermarket) (Unl).zip</t>
    </r>
  </si>
  <si>
    <r>
      <rPr>
        <rFont val="&quot;Helvetica Neue&quot;, Helvetica, Arial, sans-serif"/>
        <color rgb="FF1155CC"/>
        <sz val="11.0"/>
        <u/>
      </rPr>
      <t>Yamamura Misa Suspense Series - Kyoto Zai-Tech Satsujin Jiken (Japan).zip</t>
    </r>
  </si>
  <si>
    <r>
      <rPr>
        <rFont val="&quot;Helvetica Neue&quot;, Helvetica, Arial, sans-serif"/>
        <color rgb="FF1155CC"/>
        <sz val="11.0"/>
        <u/>
      </rPr>
      <t>Yami no Shigotonin Kage (Japan) (Sample).zip</t>
    </r>
  </si>
  <si>
    <r>
      <rPr>
        <rFont val="&quot;Helvetica Neue&quot;, Helvetica, Arial, sans-serif"/>
        <color rgb="FF1155CC"/>
        <sz val="11.0"/>
        <u/>
      </rPr>
      <t>Yami no Shigotonin Kage (Japan).zip</t>
    </r>
  </si>
  <si>
    <r>
      <rPr>
        <rFont val="&quot;Helvetica Neue&quot;, Helvetica, Arial, sans-serif"/>
        <color rgb="FF1155CC"/>
        <sz val="11.0"/>
        <u/>
      </rPr>
      <t>Yang Jia Jiang - Yang's Troops (China) (980186) (Unl).zip</t>
    </r>
  </si>
  <si>
    <r>
      <rPr>
        <rFont val="&quot;Helvetica Neue&quot;, Helvetica, Arial, sans-serif"/>
        <color rgb="FF1155CC"/>
        <sz val="11.0"/>
        <u/>
      </rPr>
      <t>Yang Jia Jiang - Yang's Troops (China) (970100588) (Unl).zip</t>
    </r>
  </si>
  <si>
    <r>
      <rPr>
        <rFont val="&quot;Helvetica Neue&quot;, Helvetica, Arial, sans-serif"/>
        <color rgb="FF1155CC"/>
        <sz val="11.0"/>
        <u/>
      </rPr>
      <t>Yar's Revenge (USA) (Atari Flashback) (Aftermarket) (Unl).zip</t>
    </r>
  </si>
  <si>
    <r>
      <rPr>
        <rFont val="&quot;Helvetica Neue&quot;, Helvetica, Arial, sans-serif"/>
        <color rgb="FF1155CC"/>
        <sz val="11.0"/>
        <u/>
      </rPr>
      <t>Yasuda Fire &amp; Marine - Safety Rally (Japan) (Not For Resale).zip</t>
    </r>
  </si>
  <si>
    <r>
      <rPr>
        <rFont val="&quot;Helvetica Neue&quot;, Helvetica, Arial, sans-serif"/>
        <color rgb="FF1155CC"/>
        <sz val="11.0"/>
        <u/>
      </rPr>
      <t>Yemingzhu (Pearl) (China) (Pirate).zip</t>
    </r>
  </si>
  <si>
    <r>
      <rPr>
        <rFont val="&quot;Helvetica Neue&quot;, Helvetica, Arial, sans-serif"/>
        <color rgb="FF1155CC"/>
        <sz val="11.0"/>
        <u/>
      </rPr>
      <t>Yie Ar Kung-Fu (Japan) (Rev 1.2).zip</t>
    </r>
  </si>
  <si>
    <r>
      <rPr>
        <rFont val="&quot;Helvetica Neue&quot;, Helvetica, Arial, sans-serif"/>
        <color rgb="FF1155CC"/>
        <sz val="11.0"/>
        <u/>
      </rPr>
      <t>Yie Ar Kung-Fu (Japan) (Rev 1.4).zip</t>
    </r>
  </si>
  <si>
    <r>
      <rPr>
        <rFont val="&quot;Helvetica Neue&quot;, Helvetica, Arial, sans-serif"/>
        <color rgb="FF1155CC"/>
        <sz val="11.0"/>
        <u/>
      </rPr>
      <t>Yin Baise Shajia (China) (Aftermarket) (Pirate).zip</t>
    </r>
  </si>
  <si>
    <r>
      <rPr>
        <rFont val="&quot;Helvetica Neue&quot;, Helvetica, Arial, sans-serif"/>
        <color rgb="FF1155CC"/>
        <sz val="11.0"/>
        <u/>
      </rPr>
      <t>Yinglie Qunxiazhuan (China) (Coolboy) (980332) (Unl).zip</t>
    </r>
  </si>
  <si>
    <r>
      <rPr>
        <rFont val="&quot;Helvetica Neue&quot;, Helvetica, Arial, sans-serif"/>
        <color rgb="FF1155CC"/>
        <sz val="11.0"/>
        <u/>
      </rPr>
      <t>Yinglie Qunxiazhuan (China) (Waixing) (980332) (Unl).zip</t>
    </r>
  </si>
  <si>
    <r>
      <rPr>
        <rFont val="&quot;Helvetica Neue&quot;, Helvetica, Arial, sans-serif"/>
        <color rgb="FF1155CC"/>
        <sz val="11.0"/>
        <u/>
      </rPr>
      <t>Yinglie Qunxiazhuan (China) (Waixing) (970100681) (Unl).zip</t>
    </r>
  </si>
  <si>
    <r>
      <rPr>
        <rFont val="&quot;Helvetica Neue&quot;, Helvetica, Arial, sans-serif"/>
        <color rgb="FF1155CC"/>
        <sz val="11.0"/>
        <u/>
      </rPr>
      <t>Yingtao Xiao Wanzi (China) (Unl).zip</t>
    </r>
  </si>
  <si>
    <r>
      <rPr>
        <rFont val="&quot;Helvetica Neue&quot;, Helvetica, Arial, sans-serif"/>
        <color rgb="FF1155CC"/>
        <sz val="11.0"/>
        <u/>
      </rPr>
      <t>Yingxiong Chuanqi (China) (Pirate).zip</t>
    </r>
  </si>
  <si>
    <r>
      <rPr>
        <rFont val="&quot;Helvetica Neue&quot;, Helvetica, Arial, sans-serif"/>
        <color rgb="FF1155CC"/>
        <sz val="11.0"/>
        <u/>
      </rPr>
      <t>Yingxiong Yuan Yi Jing Chuanqi (China) (Aftermarket) (Pirate).zip</t>
    </r>
  </si>
  <si>
    <r>
      <rPr>
        <rFont val="&quot;Helvetica Neue&quot;, Helvetica, Arial, sans-serif"/>
        <color rgb="FF1155CC"/>
        <sz val="11.0"/>
        <u/>
      </rPr>
      <t>Yinhe Shidai (China) (Pirate).zip</t>
    </r>
  </si>
  <si>
    <r>
      <rPr>
        <rFont val="&quot;Helvetica Neue&quot;, Helvetica, Arial, sans-serif"/>
        <color rgb="FF1155CC"/>
        <sz val="11.0"/>
        <u/>
      </rPr>
      <t>Yisu - Feiergaina Zhi Shiyue (Ys - The Oath of Felghana) (China) (Aftermarket) (Pirate).zip</t>
    </r>
  </si>
  <si>
    <r>
      <rPr>
        <rFont val="&quot;Helvetica Neue&quot;, Helvetica, Arial, sans-serif"/>
        <color rgb="FF1155CC"/>
        <sz val="11.0"/>
        <u/>
      </rPr>
      <t>Yisu VI - Nabisiting de Fangzhou (China) (Aftermarket) (Pirate).zip</t>
    </r>
  </si>
  <si>
    <r>
      <rPr>
        <rFont val="&quot;Helvetica Neue&quot;, Helvetica, Arial, sans-serif"/>
        <color rgb="FF1155CC"/>
        <sz val="11.0"/>
        <u/>
      </rPr>
      <t>Yisu de Qiyuan - Youge (Ys Origin - Hugo) (China) (Aftermarket) (Pirate).zip</t>
    </r>
  </si>
  <si>
    <r>
      <rPr>
        <rFont val="&quot;Helvetica Neue&quot;, Helvetica, Arial, sans-serif"/>
        <color rgb="FF1155CC"/>
        <sz val="11.0"/>
        <u/>
      </rPr>
      <t>Yisu de Qiyuan - Younika (Ys Origin - Yunica) (China) (Aftermarket) (Pirate).zip</t>
    </r>
  </si>
  <si>
    <r>
      <rPr>
        <rFont val="&quot;Helvetica Neue&quot;, Helvetica, Arial, sans-serif"/>
        <color rgb="FF1155CC"/>
        <sz val="11.0"/>
        <u/>
      </rPr>
      <t>Yitian Chuanshuo (China) (Aftermarket) (Unl).zip</t>
    </r>
  </si>
  <si>
    <r>
      <rPr>
        <rFont val="&quot;Helvetica Neue&quot;, Helvetica, Arial, sans-serif"/>
        <color rgb="FF1155CC"/>
        <sz val="11.0"/>
        <u/>
      </rPr>
      <t>Yitian Jian Chuanji (China) (Aftermarket) (Unl).zip</t>
    </r>
  </si>
  <si>
    <r>
      <rPr>
        <rFont val="&quot;Helvetica Neue&quot;, Helvetica, Arial, sans-serif"/>
        <color rgb="FF1155CC"/>
        <sz val="11.0"/>
        <u/>
      </rPr>
      <t>Yitian Tulongji (China) (Aftermarket) (Unl).zip</t>
    </r>
  </si>
  <si>
    <r>
      <rPr>
        <rFont val="&quot;Helvetica Neue&quot;, Helvetica, Arial, sans-serif"/>
        <color rgb="FF1155CC"/>
        <sz val="11.0"/>
        <u/>
      </rPr>
      <t>Yixing - Zhi Taikong Tanxian Zhe (China) (Aftermarket) (Unl).zip</t>
    </r>
  </si>
  <si>
    <r>
      <rPr>
        <rFont val="&quot;Helvetica Neue&quot;, Helvetica, Arial, sans-serif"/>
        <color rgb="FF1155CC"/>
        <sz val="11.0"/>
        <u/>
      </rPr>
      <t>Yo! Noid (USA) (Beta).zip</t>
    </r>
  </si>
  <si>
    <r>
      <rPr>
        <rFont val="&quot;Helvetica Neue&quot;, Helvetica, Arial, sans-serif"/>
        <color rgb="FF1155CC"/>
        <sz val="11.0"/>
        <u/>
      </rPr>
      <t>Yo! Noid (USA).zip</t>
    </r>
  </si>
  <si>
    <r>
      <rPr>
        <rFont val="&quot;Helvetica Neue&quot;, Helvetica, Arial, sans-serif"/>
        <color rgb="FF1155CC"/>
        <sz val="11.0"/>
        <u/>
      </rPr>
      <t>Yongzhe Chuanshuo (China) (Aftermarket) (Unl).zip</t>
    </r>
  </si>
  <si>
    <r>
      <rPr>
        <rFont val="&quot;Helvetica Neue&quot;, Helvetica, Arial, sans-serif"/>
        <color rgb="FF1155CC"/>
        <sz val="11.0"/>
        <u/>
      </rPr>
      <t>Yongzhe Dou Elong - Tiankong Pian (China) (Aftermarket) (Pirate).zip</t>
    </r>
  </si>
  <si>
    <r>
      <rPr>
        <rFont val="&quot;Helvetica Neue&quot;, Helvetica, Arial, sans-serif"/>
        <color rgb="FF1155CC"/>
        <sz val="11.0"/>
        <u/>
      </rPr>
      <t>Yongzhe Dou Elong - Tiankong de Xinniang (China) (Aftermarket) (Pirate).zip</t>
    </r>
  </si>
  <si>
    <r>
      <rPr>
        <rFont val="&quot;Helvetica Neue&quot;, Helvetica, Arial, sans-serif"/>
        <color rgb="FF1155CC"/>
        <sz val="11.0"/>
        <u/>
      </rPr>
      <t>Yongzhe Dou Elong - Yongzhe de Shi Lian (China) (Aftermarket) (Pirate).zip</t>
    </r>
  </si>
  <si>
    <r>
      <rPr>
        <rFont val="&quot;Helvetica Neue&quot;, Helvetica, Arial, sans-serif"/>
        <color rgb="FF1155CC"/>
        <sz val="11.0"/>
        <u/>
      </rPr>
      <t>Yongzhe Dou Elong II - Dragon Quest (China) (980342) (Pirate).zip</t>
    </r>
  </si>
  <si>
    <r>
      <rPr>
        <rFont val="&quot;Helvetica Neue&quot;, Helvetica, Arial, sans-serif"/>
        <color rgb="FF1155CC"/>
        <sz val="11.0"/>
        <u/>
      </rPr>
      <t>Yongzhe Dou Elong III - Zuie Yuanyuan (China) (Aftermarket) (Pirate).zip</t>
    </r>
  </si>
  <si>
    <r>
      <rPr>
        <rFont val="&quot;Helvetica Neue&quot;, Helvetica, Arial, sans-serif"/>
        <color rgb="FF1155CC"/>
        <sz val="11.0"/>
        <u/>
      </rPr>
      <t>Yongzhe Dou Elong IV (Dragon Quest IV) (China) (Pirate) (Alt).zip</t>
    </r>
  </si>
  <si>
    <r>
      <rPr>
        <rFont val="&quot;Helvetica Neue&quot;, Helvetica, Arial, sans-serif"/>
        <color rgb="FF1155CC"/>
        <sz val="11.0"/>
        <u/>
      </rPr>
      <t>Yongzhe Dou Elong IV (Dragon Quest IV) (China) (Pirate).zip</t>
    </r>
  </si>
  <si>
    <r>
      <rPr>
        <rFont val="&quot;Helvetica Neue&quot;, Helvetica, Arial, sans-serif"/>
        <color rgb="FF1155CC"/>
        <sz val="11.0"/>
        <u/>
      </rPr>
      <t>Yongzhe Dou Elong V - Dragon Quest (China) (0100382) (Pirate).zip</t>
    </r>
  </si>
  <si>
    <r>
      <rPr>
        <rFont val="&quot;Helvetica Neue&quot;, Helvetica, Arial, sans-serif"/>
        <color rgb="FF1155CC"/>
        <sz val="11.0"/>
        <u/>
      </rPr>
      <t>Yongzhe Dou Elong VI (Dragon Quest VI) (China) (Pirate).zip</t>
    </r>
  </si>
  <si>
    <r>
      <rPr>
        <rFont val="&quot;Helvetica Neue&quot;, Helvetica, Arial, sans-serif"/>
        <color rgb="FF1155CC"/>
        <sz val="11.0"/>
        <u/>
      </rPr>
      <t>Yongzhe Dou Elong VII (Dragon Quest VII) (China) (Pirate).zip</t>
    </r>
  </si>
  <si>
    <r>
      <rPr>
        <rFont val="&quot;Helvetica Neue&quot;, Helvetica, Arial, sans-serif"/>
        <color rgb="FF1155CC"/>
        <sz val="11.0"/>
        <u/>
      </rPr>
      <t>Yongzhe Dou Elong VIII (Dragon Quest VIII) (China) (Unl).zip</t>
    </r>
  </si>
  <si>
    <r>
      <rPr>
        <rFont val="&quot;Helvetica Neue&quot;, Helvetica, Arial, sans-serif"/>
        <color rgb="FF1155CC"/>
        <sz val="11.0"/>
        <u/>
      </rPr>
      <t>Yongzhe Heian Shijie - Hundun Shijie (China) (Aftermarket) (Pirate).zip</t>
    </r>
  </si>
  <si>
    <r>
      <rPr>
        <rFont val="&quot;Helvetica Neue&quot;, Helvetica, Arial, sans-serif"/>
        <color rgb="FF1155CC"/>
        <sz val="11.0"/>
        <u/>
      </rPr>
      <t>Yoshi's Cookie (Europe) (Virtual Console).zip</t>
    </r>
  </si>
  <si>
    <r>
      <rPr>
        <rFont val="&quot;Helvetica Neue&quot;, Helvetica, Arial, sans-serif"/>
        <color rgb="FF1155CC"/>
        <sz val="11.0"/>
        <u/>
      </rPr>
      <t>Yoshi's Cookie (Europe).zip</t>
    </r>
  </si>
  <si>
    <r>
      <rPr>
        <rFont val="&quot;Helvetica Neue&quot;, Helvetica, Arial, sans-serif"/>
        <color rgb="FF1155CC"/>
        <sz val="11.0"/>
        <u/>
      </rPr>
      <t>Yoshi's Cookie (USA) (Virtual Console).zip</t>
    </r>
  </si>
  <si>
    <r>
      <rPr>
        <rFont val="&quot;Helvetica Neue&quot;, Helvetica, Arial, sans-serif"/>
        <color rgb="FF1155CC"/>
        <sz val="11.0"/>
        <u/>
      </rPr>
      <t>Yoshi's Cookie (USA).zip</t>
    </r>
  </si>
  <si>
    <r>
      <rPr>
        <rFont val="&quot;Helvetica Neue&quot;, Helvetica, Arial, sans-serif"/>
        <color rgb="FF1155CC"/>
        <sz val="11.0"/>
        <u/>
      </rPr>
      <t>Yoshi (USA).zip</t>
    </r>
  </si>
  <si>
    <r>
      <rPr>
        <rFont val="&quot;Helvetica Neue&quot;, Helvetica, Arial, sans-serif"/>
        <color rgb="FF1155CC"/>
        <sz val="11.0"/>
        <u/>
      </rPr>
      <t>Yoshi no Cookie (Japan).zip</t>
    </r>
  </si>
  <si>
    <r>
      <rPr>
        <rFont val="&quot;Helvetica Neue&quot;, Helvetica, Arial, sans-serif"/>
        <color rgb="FF1155CC"/>
        <sz val="11.0"/>
        <u/>
      </rPr>
      <t>Yoshi no Tamago (Japan).zip</t>
    </r>
  </si>
  <si>
    <r>
      <rPr>
        <rFont val="&quot;Helvetica Neue&quot;, Helvetica, Arial, sans-serif"/>
        <color rgb="FF1155CC"/>
        <sz val="11.0"/>
        <u/>
      </rPr>
      <t>Youkai Club (Japan).zip</t>
    </r>
  </si>
  <si>
    <r>
      <rPr>
        <rFont val="&quot;Helvetica Neue&quot;, Helvetica, Arial, sans-serif"/>
        <color rgb="FF1155CC"/>
        <sz val="11.0"/>
        <u/>
      </rPr>
      <t>Youkai Douchuuki (Japan) (Namcot Collection).zip</t>
    </r>
  </si>
  <si>
    <r>
      <rPr>
        <rFont val="&quot;Helvetica Neue&quot;, Helvetica, Arial, sans-serif"/>
        <color rgb="FF1155CC"/>
        <sz val="11.0"/>
        <u/>
      </rPr>
      <t>Youkai Douchuuki (Japan) (Virtual Console).zip</t>
    </r>
  </si>
  <si>
    <r>
      <rPr>
        <rFont val="&quot;Helvetica Neue&quot;, Helvetica, Arial, sans-serif"/>
        <color rgb="FF1155CC"/>
        <sz val="11.0"/>
        <u/>
      </rPr>
      <t>Youkai Douchuuki (Japan).zip</t>
    </r>
  </si>
  <si>
    <r>
      <rPr>
        <rFont val="&quot;Helvetica Neue&quot;, Helvetica, Arial, sans-serif"/>
        <color rgb="FF1155CC"/>
        <sz val="11.0"/>
        <u/>
      </rPr>
      <t>Youling Lieche (China) (Aftermarket) (Pirate).zip</t>
    </r>
  </si>
  <si>
    <r>
      <rPr>
        <rFont val="&quot;Helvetica Neue&quot;, Helvetica, Arial, sans-serif"/>
        <color rgb="FF1155CC"/>
        <sz val="11.0"/>
        <u/>
      </rPr>
      <t>Youling Xingdong (China) (Aftermarket) (Unl).zip</t>
    </r>
  </si>
  <si>
    <r>
      <rPr>
        <rFont val="&quot;Helvetica Neue&quot;, Helvetica, Arial, sans-serif"/>
        <color rgb="FF1155CC"/>
        <sz val="11.0"/>
        <u/>
      </rPr>
      <t>Young Indiana Jones Chronicles, The (USA).zip</t>
    </r>
  </si>
  <si>
    <r>
      <rPr>
        <rFont val="&quot;Helvetica Neue&quot;, Helvetica, Arial, sans-serif"/>
        <color rgb="FF1155CC"/>
        <sz val="11.0"/>
        <u/>
      </rPr>
      <t>Yousei Monogatari - Rod Land (Japan).zip</t>
    </r>
  </si>
  <si>
    <r>
      <rPr>
        <rFont val="&quot;Helvetica Neue&quot;, Helvetica, Arial, sans-serif"/>
        <color rgb="FF1155CC"/>
        <sz val="11.0"/>
        <u/>
      </rPr>
      <t>Youxi Baobei (China) (Aftermarket) (Unl).zip</t>
    </r>
  </si>
  <si>
    <r>
      <rPr>
        <rFont val="&quot;Helvetica Neue&quot;, Helvetica, Arial, sans-serif"/>
        <color rgb="FF1155CC"/>
        <sz val="11.0"/>
        <u/>
      </rPr>
      <t>Youxi Wang (China) (Aftermarket) (Pirate).zip</t>
    </r>
  </si>
  <si>
    <r>
      <rPr>
        <rFont val="&quot;Helvetica Neue&quot;, Helvetica, Arial, sans-serif"/>
        <color rgb="FF1155CC"/>
        <sz val="11.0"/>
        <u/>
      </rPr>
      <t>Ys (Japan).zip</t>
    </r>
  </si>
  <si>
    <r>
      <rPr>
        <rFont val="&quot;Helvetica Neue&quot;, Helvetica, Arial, sans-serif"/>
        <color rgb="FF1155CC"/>
        <sz val="11.0"/>
        <u/>
      </rPr>
      <t>Ys II - Ancient Ys Vanished - The Final Chapter (Japan).zip</t>
    </r>
  </si>
  <si>
    <r>
      <rPr>
        <rFont val="&quot;Helvetica Neue&quot;, Helvetica, Arial, sans-serif"/>
        <color rgb="FF1155CC"/>
        <sz val="11.0"/>
        <u/>
      </rPr>
      <t>Ys III - Wanderers from Ys (Japan).zip</t>
    </r>
  </si>
  <si>
    <r>
      <rPr>
        <rFont val="&quot;Helvetica Neue&quot;, Helvetica, Arial, sans-serif"/>
        <color rgb="FF1155CC"/>
        <sz val="11.0"/>
        <u/>
      </rPr>
      <t>Ys VI - The Ark of Nephistim (World) (Aftermarket) (Pirate).zip</t>
    </r>
  </si>
  <si>
    <r>
      <rPr>
        <rFont val="&quot;Helvetica Neue&quot;, Helvetica, Arial, sans-serif"/>
        <color rgb="FF1155CC"/>
        <sz val="11.0"/>
        <u/>
      </rPr>
      <t>Yu Yu Hakusho - Bakutou Ankoku Bujutsukai (Japan) (Datach).zip</t>
    </r>
  </si>
  <si>
    <r>
      <rPr>
        <rFont val="&quot;Helvetica Neue&quot;, Helvetica, Arial, sans-serif"/>
        <color rgb="FF1155CC"/>
        <sz val="11.0"/>
        <u/>
      </rPr>
      <t>Yu Yu Hakusho Final - Makai Saikyou Retsuden (Asia) (En) (Pirate).zip</t>
    </r>
  </si>
  <si>
    <r>
      <rPr>
        <rFont val="&quot;Helvetica Neue&quot;, Helvetica, Arial, sans-serif"/>
        <color rgb="FF1155CC"/>
        <sz val="11.0"/>
        <u/>
      </rPr>
      <t>Yu Yu Hakusho Final - Makai Saikyou Retsuden (Asia) (Zh) (Pirate).zip</t>
    </r>
  </si>
  <si>
    <r>
      <rPr>
        <rFont val="&quot;Helvetica Neue&quot;, Helvetica, Arial, sans-serif"/>
        <color rgb="FF1155CC"/>
        <sz val="11.0"/>
        <u/>
      </rPr>
      <t>Yu Yu Hakusho V 97 (Asia) (Pirate).zip</t>
    </r>
  </si>
  <si>
    <r>
      <rPr>
        <rFont val="&quot;Helvetica Neue&quot;, Helvetica, Arial, sans-serif"/>
        <color rgb="FF1155CC"/>
        <sz val="11.0"/>
        <u/>
      </rPr>
      <t>Yuanshi (China) (Pirate).zip</t>
    </r>
  </si>
  <si>
    <r>
      <rPr>
        <rFont val="&quot;Helvetica Neue&quot;, Helvetica, Arial, sans-serif"/>
        <color rgb="FF1155CC"/>
        <sz val="11.0"/>
        <u/>
      </rPr>
      <t>Yuanshi II (China) (Pirate).zip</t>
    </r>
  </si>
  <si>
    <r>
      <rPr>
        <rFont val="&quot;Helvetica Neue&quot;, Helvetica, Arial, sans-serif"/>
        <color rgb="FF1155CC"/>
        <sz val="11.0"/>
        <u/>
      </rPr>
      <t>Yuanshi Mali VII (Asia) (En) (Pirate).zip</t>
    </r>
  </si>
  <si>
    <r>
      <rPr>
        <rFont val="&quot;Helvetica Neue&quot;, Helvetica, Arial, sans-serif"/>
        <color rgb="FF1155CC"/>
        <sz val="11.0"/>
        <u/>
      </rPr>
      <t>Yume Koujou - Doki Doki Panic (Asia) (Ja) (Kaiser) (KS-7030) (Pirate).zip</t>
    </r>
  </si>
  <si>
    <r>
      <rPr>
        <rFont val="&quot;Helvetica Neue&quot;, Helvetica, Arial, sans-serif"/>
        <color rgb="FF1155CC"/>
        <sz val="11.0"/>
        <u/>
      </rPr>
      <t>Yume Koujou - Doki Doki Panic (Asia) (Ja) (Whirlwind Manu) (LH30) (Pirate).zip</t>
    </r>
  </si>
  <si>
    <r>
      <rPr>
        <rFont val="&quot;Helvetica Neue&quot;, Helvetica, Arial, sans-serif"/>
        <color rgb="FF1155CC"/>
        <sz val="11.0"/>
        <u/>
      </rPr>
      <t>Yume Penguin Monogatari (Japan).zip</t>
    </r>
  </si>
  <si>
    <r>
      <rPr>
        <rFont val="&quot;Helvetica Neue&quot;, Helvetica, Arial, sans-serif"/>
        <color rgb="FF1155CC"/>
        <sz val="11.0"/>
        <u/>
      </rPr>
      <t>Yun (Spain) (En,Es) (Verkami) (Aftermarket) (Unl).zip</t>
    </r>
  </si>
  <si>
    <r>
      <rPr>
        <rFont val="&quot;Helvetica Neue&quot;, Helvetica, Arial, sans-serif"/>
        <color rgb="FF1155CC"/>
        <sz val="11.0"/>
        <u/>
      </rPr>
      <t>Yun (World) (Aftermarket) (Unl) (Alt).zip</t>
    </r>
  </si>
  <si>
    <r>
      <rPr>
        <rFont val="&quot;Helvetica Neue&quot;, Helvetica, Arial, sans-serif"/>
        <color rgb="FF1155CC"/>
        <sz val="11.0"/>
        <u/>
      </rPr>
      <t>Yun (World) (Aftermarket) (Unl).zip</t>
    </r>
  </si>
  <si>
    <r>
      <rPr>
        <rFont val="&quot;Helvetica Neue&quot;, Helvetica, Arial, sans-serif"/>
        <color rgb="FF1155CC"/>
        <sz val="11.0"/>
        <u/>
      </rPr>
      <t>Yun (World) (v5) (Aftermarket) (Unl).zip</t>
    </r>
  </si>
  <si>
    <r>
      <rPr>
        <rFont val="&quot;Helvetica Neue&quot;, Helvetica, Arial, sans-serif"/>
        <color rgb="FF1155CC"/>
        <sz val="11.0"/>
        <u/>
      </rPr>
      <t>Yuzhou Zhan Jiang (Space General) (China) (Pirate).zip</t>
    </r>
  </si>
  <si>
    <r>
      <rPr>
        <rFont val="&quot;Helvetica Neue&quot;, Helvetica, Arial, sans-serif"/>
        <color rgb="FF1155CC"/>
        <sz val="11.0"/>
        <u/>
      </rPr>
      <t>Zack in Time (World) (Demo) (Byte-Off 2020) (Aftermarket) (Unl).zip</t>
    </r>
  </si>
  <si>
    <r>
      <rPr>
        <rFont val="&quot;Helvetica Neue&quot;, Helvetica, Arial, sans-serif"/>
        <color rgb="FF1155CC"/>
        <sz val="11.0"/>
        <u/>
      </rPr>
      <t>Zanac (Asia) (En) (Kaiser) (KS-7012) (Pirate).zip</t>
    </r>
  </si>
  <si>
    <r>
      <rPr>
        <rFont val="&quot;Helvetica Neue&quot;, Helvetica, Arial, sans-serif"/>
        <color rgb="FF1155CC"/>
        <sz val="11.0"/>
        <u/>
      </rPr>
      <t>Zanac (Asia) (En) (Whirlwind Manu) (LF11) (Pirate).zip</t>
    </r>
  </si>
  <si>
    <r>
      <rPr>
        <rFont val="&quot;Helvetica Neue&quot;, Helvetica, Arial, sans-serif"/>
        <color rgb="FF1155CC"/>
        <sz val="11.0"/>
        <u/>
      </rPr>
      <t>Zanac (USA).zip</t>
    </r>
  </si>
  <si>
    <r>
      <rPr>
        <rFont val="&quot;Helvetica Neue&quot;, Helvetica, Arial, sans-serif"/>
        <color rgb="FF1155CC"/>
        <sz val="11.0"/>
        <u/>
      </rPr>
      <t>Zap Ruder (World) (v0.01) (Demo) (Program) (Aftermarket) (Unl).zip</t>
    </r>
  </si>
  <si>
    <r>
      <rPr>
        <rFont val="&quot;Helvetica Neue&quot;, Helvetica, Arial, sans-serif"/>
        <color rgb="FF1155CC"/>
        <sz val="11.0"/>
        <u/>
      </rPr>
      <t>Zap Ruder (World) (v0.02) (Demo) (Program) (Aftermarket) (Unl).zip</t>
    </r>
  </si>
  <si>
    <r>
      <rPr>
        <rFont val="&quot;Helvetica Neue&quot;, Helvetica, Arial, sans-serif"/>
        <color rgb="FF1155CC"/>
        <sz val="11.0"/>
        <u/>
      </rPr>
      <t>Zap Ruder (World) (v0.03) (Demo) (Program) (Aftermarket) (Unl).zip</t>
    </r>
  </si>
  <si>
    <r>
      <rPr>
        <rFont val="&quot;Helvetica Neue&quot;, Helvetica, Arial, sans-serif"/>
        <color rgb="FF1155CC"/>
        <sz val="11.0"/>
        <u/>
      </rPr>
      <t>Zap Ruder (World) (v0.03a) (Demo) (Program) (Aftermarket) (Unl).zip</t>
    </r>
  </si>
  <si>
    <r>
      <rPr>
        <rFont val="&quot;Helvetica Neue&quot;, Helvetica, Arial, sans-serif"/>
        <color rgb="FF1155CC"/>
        <sz val="11.0"/>
        <u/>
      </rPr>
      <t>Zapp (World) (Demo 1) (Aftermarket) (Unl).zip</t>
    </r>
  </si>
  <si>
    <r>
      <rPr>
        <rFont val="&quot;Helvetica Neue&quot;, Helvetica, Arial, sans-serif"/>
        <color rgb="FF1155CC"/>
        <sz val="11.0"/>
        <u/>
      </rPr>
      <t>Zapp (World) (Demo 2) (Aftermarket) (Unl).zip</t>
    </r>
  </si>
  <si>
    <r>
      <rPr>
        <rFont val="&quot;Helvetica Neue&quot;, Helvetica, Arial, sans-serif"/>
        <color rgb="FF1155CC"/>
        <sz val="11.0"/>
        <u/>
      </rPr>
      <t>Zapp (World) (Demo 3) (Aftermarket) (Unl).zip</t>
    </r>
  </si>
  <si>
    <r>
      <rPr>
        <rFont val="&quot;Helvetica Neue&quot;, Helvetica, Arial, sans-serif"/>
        <color rgb="FF1155CC"/>
        <sz val="11.0"/>
        <u/>
      </rPr>
      <t>Zapp (World) (Demo 4) (Aftermarket) (Unl).zip</t>
    </r>
  </si>
  <si>
    <r>
      <rPr>
        <rFont val="&quot;Helvetica Neue&quot;, Helvetica, Arial, sans-serif"/>
        <color rgb="FF1155CC"/>
        <sz val="11.0"/>
        <u/>
      </rPr>
      <t>Zapp (World) (Demo 5) (Byte-Off 2024) (Aftermarket) (Unl).zip</t>
    </r>
  </si>
  <si>
    <r>
      <rPr>
        <rFont val="&quot;Helvetica Neue&quot;, Helvetica, Arial, sans-serif"/>
        <color rgb="FF1155CC"/>
        <sz val="11.0"/>
        <u/>
      </rPr>
      <t>Zdey The Game (World) (Beta) (2020-12-21) (Aftermarket) (Unl).zip</t>
    </r>
  </si>
  <si>
    <r>
      <rPr>
        <rFont val="&quot;Helvetica Neue&quot;, Helvetica, Arial, sans-serif"/>
        <color rgb="FF1155CC"/>
        <sz val="11.0"/>
        <u/>
      </rPr>
      <t>Zdey The Game (World) (En,Fr) (Beta) (2021-08-21) (Aftermarket) (Unl).zip</t>
    </r>
  </si>
  <si>
    <r>
      <rPr>
        <rFont val="&quot;Helvetica Neue&quot;, Helvetica, Arial, sans-serif"/>
        <color rgb="FF1155CC"/>
        <sz val="11.0"/>
        <u/>
      </rPr>
      <t>Zelda Chuanshuo - San Shen Zhili (China) (Aftermarket) (Pirate).zip</t>
    </r>
  </si>
  <si>
    <r>
      <rPr>
        <rFont val="&quot;Helvetica Neue&quot;, Helvetica, Arial, sans-serif"/>
        <color rgb="FF1155CC"/>
        <sz val="11.0"/>
        <u/>
      </rPr>
      <t>Zelda Chuanshuo - Shenqi de Maozi (China) (Aftermarket) (Pirate).zip</t>
    </r>
  </si>
  <si>
    <r>
      <rPr>
        <rFont val="&quot;Helvetica Neue&quot;, Helvetica, Arial, sans-serif"/>
        <color rgb="FF1155CC"/>
        <sz val="11.0"/>
        <u/>
      </rPr>
      <t>Zelda Dream - Hourglass (World) (Aftermarket) (Pirate).zip</t>
    </r>
  </si>
  <si>
    <r>
      <rPr>
        <rFont val="&quot;Helvetica Neue&quot;, Helvetica, Arial, sans-serif"/>
        <color rgb="FF1155CC"/>
        <sz val="11.0"/>
        <u/>
      </rPr>
      <t>Zelda II - The Adventure of Link (Europe) (Rev 1).zip</t>
    </r>
  </si>
  <si>
    <r>
      <rPr>
        <rFont val="&quot;Helvetica Neue&quot;, Helvetica, Arial, sans-serif"/>
        <color rgb="FF1155CC"/>
        <sz val="11.0"/>
        <u/>
      </rPr>
      <t>Zelda II - The Adventure of Link (Europe) (Rev 2) (Virtual Console).zip</t>
    </r>
  </si>
  <si>
    <r>
      <rPr>
        <rFont val="&quot;Helvetica Neue&quot;, Helvetica, Arial, sans-serif"/>
        <color rgb="FF1155CC"/>
        <sz val="11.0"/>
        <u/>
      </rPr>
      <t>Zelda II - The Adventure of Link (Europe) (Rev 2).zip</t>
    </r>
  </si>
  <si>
    <r>
      <rPr>
        <rFont val="&quot;Helvetica Neue&quot;, Helvetica, Arial, sans-serif"/>
        <color rgb="FF1155CC"/>
        <sz val="11.0"/>
        <u/>
      </rPr>
      <t>Zelda II - The Adventure of Link (Europe).zip</t>
    </r>
  </si>
  <si>
    <r>
      <rPr>
        <rFont val="&quot;Helvetica Neue&quot;, Helvetica, Arial, sans-serif"/>
        <color rgb="FF1155CC"/>
        <sz val="11.0"/>
        <u/>
      </rPr>
      <t>Zelda II - The Adventure of Link (USA) (GameCube Edition).zip</t>
    </r>
  </si>
  <si>
    <r>
      <rPr>
        <rFont val="&quot;Helvetica Neue&quot;, Helvetica, Arial, sans-serif"/>
        <color rgb="FF1155CC"/>
        <sz val="11.0"/>
        <u/>
      </rPr>
      <t>Zelda II - The Adventure of Link (USA) (Virtual Console).zip</t>
    </r>
  </si>
  <si>
    <r>
      <rPr>
        <rFont val="&quot;Helvetica Neue&quot;, Helvetica, Arial, sans-serif"/>
        <color rgb="FF1155CC"/>
        <sz val="11.0"/>
        <u/>
      </rPr>
      <t>Zelda II - The Adventure of Link (USA).zip</t>
    </r>
  </si>
  <si>
    <r>
      <rPr>
        <rFont val="&quot;Helvetica Neue&quot;, Helvetica, Arial, sans-serif"/>
        <color rgb="FF1155CC"/>
        <sz val="11.0"/>
        <u/>
      </rPr>
      <t>Zelda no Densetsu 1 - The Hyrule Fantasy (Japan).zip</t>
    </r>
  </si>
  <si>
    <r>
      <rPr>
        <rFont val="&quot;Helvetica Neue&quot;, Helvetica, Arial, sans-serif"/>
        <color rgb="FF1155CC"/>
        <sz val="11.0"/>
        <u/>
      </rPr>
      <t>Zen - Intergalactic Ninja (Europe).zip</t>
    </r>
  </si>
  <si>
    <r>
      <rPr>
        <rFont val="&quot;Helvetica Neue&quot;, Helvetica, Arial, sans-serif"/>
        <color rgb="FF1155CC"/>
        <sz val="11.0"/>
        <u/>
      </rPr>
      <t>Zen - Intergalactic Ninja (USA).zip</t>
    </r>
  </si>
  <si>
    <r>
      <rPr>
        <rFont val="&quot;Helvetica Neue&quot;, Helvetica, Arial, sans-serif"/>
        <color rgb="FF1155CC"/>
        <sz val="11.0"/>
        <u/>
      </rPr>
      <t>Zenbei Pro Basket (Japan).zip</t>
    </r>
  </si>
  <si>
    <r>
      <rPr>
        <rFont val="&quot;Helvetica Neue&quot;, Helvetica, Arial, sans-serif"/>
        <color rgb="FF1155CC"/>
        <sz val="11.0"/>
        <u/>
      </rPr>
      <t>Zhanguo Fenghui (China) (Pirate).zip</t>
    </r>
  </si>
  <si>
    <r>
      <rPr>
        <rFont val="&quot;Helvetica Neue&quot;, Helvetica, Arial, sans-serif"/>
        <color rgb="FF1155CC"/>
        <sz val="11.0"/>
        <u/>
      </rPr>
      <t>Zhanguo Fengyun (China) (Aftermarket) (Unl).zip</t>
    </r>
  </si>
  <si>
    <r>
      <rPr>
        <rFont val="&quot;Helvetica Neue&quot;, Helvetica, Arial, sans-serif"/>
        <color rgb="FF1155CC"/>
        <sz val="11.0"/>
        <u/>
      </rPr>
      <t>Zhanguo Qunxiong Zhuan (China) (970498) (Unl).zip</t>
    </r>
  </si>
  <si>
    <r>
      <rPr>
        <rFont val="&quot;Helvetica Neue&quot;, Helvetica, Arial, sans-serif"/>
        <color rgb="FF1155CC"/>
        <sz val="11.0"/>
        <u/>
      </rPr>
      <t>Zhanguo Qunxiong Zhuan (China) (Unl).zip</t>
    </r>
  </si>
  <si>
    <r>
      <rPr>
        <rFont val="&quot;Helvetica Neue&quot;, Helvetica, Arial, sans-serif"/>
        <color rgb="FF1155CC"/>
        <sz val="11.0"/>
        <u/>
      </rPr>
      <t>Zhanguo Sichuan Sheng (Asia) (C&amp;E) (Unl).zip</t>
    </r>
  </si>
  <si>
    <r>
      <rPr>
        <rFont val="&quot;Helvetica Neue&quot;, Helvetica, Arial, sans-serif"/>
        <color rgb="FF1155CC"/>
        <sz val="11.0"/>
        <u/>
      </rPr>
      <t>Zhanguo Sichuan Sheng (Asia) (Idea-Tek) (Unl).zip</t>
    </r>
  </si>
  <si>
    <r>
      <rPr>
        <rFont val="&quot;Helvetica Neue&quot;, Helvetica, Arial, sans-serif"/>
        <color rgb="FF1155CC"/>
        <sz val="11.0"/>
        <u/>
      </rPr>
      <t>Zhanguo Wushuang (China) (Pirate).zip</t>
    </r>
  </si>
  <si>
    <r>
      <rPr>
        <rFont val="&quot;Helvetica Neue&quot;, Helvetica, Arial, sans-serif"/>
        <color rgb="FF1155CC"/>
        <sz val="11.0"/>
        <u/>
      </rPr>
      <t>Zhanshen Shijie (China) (Aftermarket) (Unl).zip</t>
    </r>
  </si>
  <si>
    <r>
      <rPr>
        <rFont val="&quot;Helvetica Neue&quot;, Helvetica, Arial, sans-serif"/>
        <color rgb="FF1155CC"/>
        <sz val="11.0"/>
        <u/>
      </rPr>
      <t>Zhen Ben Xiyou Ji (Asia) (Unl).zip</t>
    </r>
  </si>
  <si>
    <r>
      <rPr>
        <rFont val="&quot;Helvetica Neue&quot;, Helvetica, Arial, sans-serif"/>
        <color rgb="FF1155CC"/>
        <sz val="11.0"/>
        <u/>
      </rPr>
      <t>Zhen Jia Hou Wang (China) (Unl).zip</t>
    </r>
  </si>
  <si>
    <r>
      <rPr>
        <rFont val="&quot;Helvetica Neue&quot;, Helvetica, Arial, sans-serif"/>
        <color rgb="FF1155CC"/>
        <sz val="11.0"/>
        <u/>
      </rPr>
      <t>Zhen Shihun - Hun Zhi Liren (China) (Aftermarket) (Unl).zip</t>
    </r>
  </si>
  <si>
    <r>
      <rPr>
        <rFont val="&quot;Helvetica Neue&quot;, Helvetica, Arial, sans-serif"/>
        <color rgb="FF1155CC"/>
        <sz val="11.0"/>
        <u/>
      </rPr>
      <t>Zhen Shihun - Wushidao Liezhuan (China) (Aftermarket) (Unl).zip</t>
    </r>
  </si>
  <si>
    <r>
      <rPr>
        <rFont val="&quot;Helvetica Neue&quot;, Helvetica, Arial, sans-serif"/>
        <color rgb="FF1155CC"/>
        <sz val="11.0"/>
        <u/>
      </rPr>
      <t>Zhengba Shiji (China) (960268) (Pirate).zip</t>
    </r>
  </si>
  <si>
    <r>
      <rPr>
        <rFont val="&quot;Helvetica Neue&quot;, Helvetica, Arial, sans-serif"/>
        <color rgb="FF1155CC"/>
        <sz val="11.0"/>
        <u/>
      </rPr>
      <t>Zhengba Shiji (China) (Pirate).zip</t>
    </r>
  </si>
  <si>
    <r>
      <rPr>
        <rFont val="&quot;Helvetica Neue&quot;, Helvetica, Arial, sans-serif"/>
        <color rgb="FF1155CC"/>
        <sz val="11.0"/>
        <u/>
      </rPr>
      <t>Zhengjiu Shiji (China) (2006SR04303) (Aftermarket) (Pirate).zip</t>
    </r>
  </si>
  <si>
    <r>
      <rPr>
        <rFont val="&quot;Helvetica Neue&quot;, Helvetica, Arial, sans-serif"/>
        <color rgb="FF1155CC"/>
        <sz val="11.0"/>
        <u/>
      </rPr>
      <t>Zhengjiu Shiji (China) (Pirate).zip</t>
    </r>
  </si>
  <si>
    <r>
      <rPr>
        <rFont val="&quot;Helvetica Neue&quot;, Helvetica, Arial, sans-serif"/>
        <color rgb="FF1155CC"/>
        <sz val="11.0"/>
        <u/>
      </rPr>
      <t>Zhengzhan Tianxia (China) (Aftermarket) (Unl).zip</t>
    </r>
  </si>
  <si>
    <r>
      <rPr>
        <rFont val="&quot;Helvetica Neue&quot;, Helvetica, Arial, sans-serif"/>
        <color rgb="FF1155CC"/>
        <sz val="11.0"/>
        <u/>
      </rPr>
      <t>Zhentian Shi Yongshi (China) (Pirate).zip</t>
    </r>
  </si>
  <si>
    <r>
      <rPr>
        <rFont val="&quot;Helvetica Neue&quot;, Helvetica, Arial, sans-serif"/>
        <color rgb="FF1155CC"/>
        <sz val="11.0"/>
        <u/>
      </rPr>
      <t>Zhong Guo Mahjong (Asia) (Unl).zip</t>
    </r>
  </si>
  <si>
    <r>
      <rPr>
        <rFont val="&quot;Helvetica Neue&quot;, Helvetica, Arial, sans-serif"/>
        <color rgb="FF1155CC"/>
        <sz val="11.0"/>
        <u/>
      </rPr>
      <t>Zhong Zhuang Ji Bing (China) (Pirate).zip</t>
    </r>
  </si>
  <si>
    <r>
      <rPr>
        <rFont val="&quot;Helvetica Neue&quot;, Helvetica, Arial, sans-serif"/>
        <color rgb="FF1155CC"/>
        <sz val="11.0"/>
        <u/>
      </rPr>
      <t>Zhongguo Daheng (Asia) (Unl).zip</t>
    </r>
  </si>
  <si>
    <r>
      <rPr>
        <rFont val="&quot;Helvetica Neue&quot;, Helvetica, Arial, sans-serif"/>
        <color rgb="FF1155CC"/>
        <sz val="11.0"/>
        <u/>
      </rPr>
      <t>Zhongguo Tu Baobao - China Rabbit (Asia) (En) (J.Y. Company) (JY-076) (Pirate).zip</t>
    </r>
  </si>
  <si>
    <r>
      <rPr>
        <rFont val="&quot;Helvetica Neue&quot;, Helvetica, Arial, sans-serif"/>
        <color rgb="FF1155CC"/>
        <sz val="11.0"/>
        <u/>
      </rPr>
      <t>Zhongguo Tu Baobao - China Rabbit (Asia) (En) (Ka Sheng) (NT-6089) (Pirate).zip</t>
    </r>
  </si>
  <si>
    <r>
      <rPr>
        <rFont val="&quot;Helvetica Neue&quot;, Helvetica, Arial, sans-serif"/>
        <color rgb="FF1155CC"/>
        <sz val="11.0"/>
        <u/>
      </rPr>
      <t>Zhongguo Xiangqi - Chinese Chese (Asia) (Unl).zip</t>
    </r>
  </si>
  <si>
    <r>
      <rPr>
        <rFont val="&quot;Helvetica Neue&quot;, Helvetica, Arial, sans-serif"/>
        <color rgb="FF1155CC"/>
        <sz val="11.0"/>
        <u/>
      </rPr>
      <t>Zhonghua Yingxiong (China) (Aftermarket) (Unl).zip</t>
    </r>
  </si>
  <si>
    <r>
      <rPr>
        <rFont val="&quot;Helvetica Neue&quot;, Helvetica, Arial, sans-serif"/>
        <color rgb="FF1155CC"/>
        <sz val="11.0"/>
        <u/>
      </rPr>
      <t>Zhuangqiu Chuanshuo Hua Zhuang II - Ball Story (Asia) (Unl).zip</t>
    </r>
  </si>
  <si>
    <r>
      <rPr>
        <rFont val="&quot;Helvetica Neue&quot;, Helvetica, Arial, sans-serif"/>
        <color rgb="FF1155CC"/>
        <sz val="11.0"/>
        <u/>
      </rPr>
      <t>Zhuoyue Zhi Jian (China) (Aftermarket) (Unl).zip</t>
    </r>
  </si>
  <si>
    <r>
      <rPr>
        <rFont val="&quot;Helvetica Neue&quot;, Helvetica, Arial, sans-serif"/>
        <color rgb="FF1155CC"/>
        <sz val="11.0"/>
        <u/>
      </rPr>
      <t>Zippy Race (Japan).zip</t>
    </r>
  </si>
  <si>
    <r>
      <rPr>
        <rFont val="&quot;Helvetica Neue&quot;, Helvetica, Arial, sans-serif"/>
        <color rgb="FF1155CC"/>
        <sz val="11.0"/>
        <u/>
      </rPr>
      <t>Zoda's Revenge - StarTropics II (USA).zip</t>
    </r>
  </si>
  <si>
    <r>
      <rPr>
        <rFont val="&quot;Helvetica Neue&quot;, Helvetica, Arial, sans-serif"/>
        <color rgb="FF1155CC"/>
        <sz val="11.0"/>
        <u/>
      </rPr>
      <t>Zoda's Revenge - StarTropics II (USA, Europe) (Virtual Console).zip</t>
    </r>
  </si>
  <si>
    <r>
      <rPr>
        <rFont val="&quot;Helvetica Neue&quot;, Helvetica, Arial, sans-serif"/>
        <color rgb="FF1155CC"/>
        <sz val="11.0"/>
        <u/>
      </rPr>
      <t>Zoids - Chuuou Tairiku no Tatakai (Japan) (Rev 1).zip</t>
    </r>
  </si>
  <si>
    <r>
      <rPr>
        <rFont val="&quot;Helvetica Neue&quot;, Helvetica, Arial, sans-serif"/>
        <color rgb="FF1155CC"/>
        <sz val="11.0"/>
        <u/>
      </rPr>
      <t>Zoids - Chuuou Tairiku no Tatakai (Japan).zip</t>
    </r>
  </si>
  <si>
    <r>
      <rPr>
        <rFont val="&quot;Helvetica Neue&quot;, Helvetica, Arial, sans-serif"/>
        <color rgb="FF1155CC"/>
        <sz val="11.0"/>
        <u/>
      </rPr>
      <t>Zoids 2 - Zenebas no Gyakushuu (Japan).zip</t>
    </r>
  </si>
  <si>
    <r>
      <rPr>
        <rFont val="&quot;Helvetica Neue&quot;, Helvetica, Arial, sans-serif"/>
        <color rgb="FF1155CC"/>
        <sz val="11.0"/>
        <u/>
      </rPr>
      <t>Zoids Mokushiroku (Japan).zip</t>
    </r>
  </si>
  <si>
    <r>
      <rPr>
        <rFont val="&quot;Helvetica Neue&quot;, Helvetica, Arial, sans-serif"/>
        <color rgb="FF1155CC"/>
        <sz val="11.0"/>
        <u/>
      </rPr>
      <t>Zombie Calavera Prologue (World) (Proto) (Aftermarket) (Unl).zip</t>
    </r>
  </si>
  <si>
    <r>
      <rPr>
        <rFont val="&quot;Helvetica Neue&quot;, Helvetica, Arial, sans-serif"/>
        <color rgb="FF1155CC"/>
        <sz val="11.0"/>
        <u/>
      </rPr>
      <t>Zombie Hunter (Japan).zip</t>
    </r>
  </si>
  <si>
    <r>
      <rPr>
        <rFont val="&quot;Helvetica Neue&quot;, Helvetica, Arial, sans-serif"/>
        <color rgb="FF1155CC"/>
        <sz val="11.0"/>
        <u/>
      </rPr>
      <t>Zombie Legacy (World) (v0.99) (Proto) (2024-02-07T073437) (Aftermarket) (Unl).zip</t>
    </r>
  </si>
  <si>
    <r>
      <rPr>
        <rFont val="&quot;Helvetica Neue&quot;, Helvetica, Arial, sans-serif"/>
        <color rgb="FF1155CC"/>
        <sz val="11.0"/>
        <u/>
      </rPr>
      <t>Zombie Legacy (World) (v0.99) (Proto) (2024-02-07T080147) (Aftermarket) (Unl).zip</t>
    </r>
  </si>
  <si>
    <r>
      <rPr>
        <rFont val="&quot;Helvetica Neue&quot;, Helvetica, Arial, sans-serif"/>
        <color rgb="FF1155CC"/>
        <sz val="11.0"/>
        <u/>
      </rPr>
      <t>Zombie Legacy (World) (v0.99) (Proto) (2024-02-07T105336) (Aftermarket) (Unl).zip</t>
    </r>
  </si>
  <si>
    <r>
      <rPr>
        <rFont val="&quot;Helvetica Neue&quot;, Helvetica, Arial, sans-serif"/>
        <color rgb="FF1155CC"/>
        <sz val="11.0"/>
        <u/>
      </rPr>
      <t>Zombie Legacy (World) (v0.99) (Proto) (2024-02-07T115918) (Aftermarket) (Unl).zip</t>
    </r>
  </si>
  <si>
    <r>
      <rPr>
        <rFont val="&quot;Helvetica Neue&quot;, Helvetica, Arial, sans-serif"/>
        <color rgb="FF1155CC"/>
        <sz val="11.0"/>
        <u/>
      </rPr>
      <t>Zombie Nation (USA).zip</t>
    </r>
  </si>
  <si>
    <r>
      <rPr>
        <rFont val="&quot;Helvetica Neue&quot;, Helvetica, Arial, sans-serif"/>
        <color rgb="FF1155CC"/>
        <sz val="11.0"/>
        <u/>
      </rPr>
      <t>Zombie Night (World) (Demo) (Aftermarket) (Unl).zip</t>
    </r>
  </si>
  <si>
    <r>
      <rPr>
        <rFont val="&quot;Helvetica Neue&quot;, Helvetica, Arial, sans-serif"/>
        <color rgb="FF1155CC"/>
        <sz val="11.0"/>
        <u/>
      </rPr>
      <t>Zombie Zap (World) (Demo) (Aftermarket) (Unl).zip</t>
    </r>
  </si>
  <si>
    <r>
      <rPr>
        <rFont val="&quot;Helvetica Neue&quot;, Helvetica, Arial, sans-serif"/>
        <color rgb="FF1155CC"/>
        <sz val="11.0"/>
        <u/>
      </rPr>
      <t>Zombiehunter Bob (World) (Aftermarket) (Unl).zip</t>
    </r>
  </si>
  <si>
    <r>
      <rPr>
        <rFont val="&quot;Helvetica Neue&quot;, Helvetica, Arial, sans-serif"/>
        <color rgb="FF1155CC"/>
        <sz val="11.0"/>
        <u/>
      </rPr>
      <t>Zooming Secretary (World) (v1.02) (Aftermarket) (Unl).zip</t>
    </r>
  </si>
  <si>
    <r>
      <rPr>
        <rFont val="&quot;Helvetica Neue&quot;, Helvetica, Arial, sans-serif"/>
        <color rgb="FF1155CC"/>
        <sz val="11.0"/>
        <u/>
      </rPr>
      <t>Zui Youji Zhi Tang Sanzang (China) (Aftermarket) (Unl).zip</t>
    </r>
  </si>
  <si>
    <r>
      <rPr>
        <rFont val="&quot;Helvetica Neue&quot;, Helvetica, Arial, sans-serif"/>
        <color rgb="FF1155CC"/>
        <sz val="11.0"/>
        <u/>
      </rPr>
      <t>Zuizhong Huanxiang 4 - Guang Yu An - Shuijing Fenzheng (China) (Pirate).zip</t>
    </r>
  </si>
  <si>
    <r>
      <rPr>
        <rFont val="&quot;Helvetica Neue&quot;, Helvetica, Arial, sans-serif"/>
        <color rgb="FF1155CC"/>
        <sz val="11.0"/>
        <u/>
      </rPr>
      <t>Zuizhong Huanxiang III (China) (Pirate).zip</t>
    </r>
  </si>
  <si>
    <r>
      <rPr>
        <rFont val="&quot;Helvetica Neue&quot;, Helvetica, Arial, sans-serif"/>
        <color rgb="FF1155CC"/>
        <sz val="11.0"/>
        <u/>
      </rPr>
      <t>Zuizhong Huanxiang X1 (China) (Aftermarket) (Pirate).zip</t>
    </r>
  </si>
  <si>
    <r>
      <rPr>
        <rFont val="&quot;Helvetica Neue&quot;, Helvetica, Arial, sans-serif"/>
        <color rgb="FF1155CC"/>
        <sz val="11.0"/>
        <u/>
      </rPr>
      <t>Zuizhong Huanxiang X2 (China) (v1.0) (Aftermarket) (Pirate).zip</t>
    </r>
  </si>
  <si>
    <r>
      <rPr>
        <rFont val="&quot;Helvetica Neue&quot;, Helvetica, Arial, sans-serif"/>
        <color rgb="FF1155CC"/>
        <sz val="11.0"/>
        <u/>
      </rPr>
      <t>Zuizhong Huanxiang X2 (China) (v1.1) (Aftermarket) (Pirate).zip</t>
    </r>
  </si>
  <si>
    <r>
      <rPr>
        <rFont val="&quot;Helvetica Neue&quot;, Helvetica, Arial, sans-serif"/>
        <color rgb="FF1155CC"/>
        <sz val="11.0"/>
        <u/>
      </rPr>
      <t>Zuizhong Huanxiang X3 (China) (Aftermarket) (Pirate).zip</t>
    </r>
  </si>
  <si>
    <r>
      <rPr>
        <rFont val="&quot;Helvetica Neue&quot;, Helvetica, Arial, sans-serif"/>
        <color rgb="FF1155CC"/>
        <sz val="11.0"/>
        <u/>
      </rPr>
      <t>Zunou Senkan Galg (Japan) (En) (Beta).zip</t>
    </r>
  </si>
  <si>
    <r>
      <rPr>
        <rFont val="&quot;Helvetica Neue&quot;, Helvetica, Arial, sans-serif"/>
        <color rgb="FF1155CC"/>
        <sz val="11.0"/>
        <u/>
      </rPr>
      <t>Zunou Senkan Galg (Japan) (En).zip</t>
    </r>
  </si>
  <si>
    <r>
      <rPr>
        <rFont val="&quot;Helvetica Neue&quot;, Helvetica, Arial, sans-serif"/>
        <color rgb="FF1155CC"/>
        <sz val="11.0"/>
        <u/>
      </rPr>
      <t>Zuqiu Ziaojiang (China) (Aftermarket) (Pirate).zip</t>
    </r>
  </si>
  <si>
    <r>
      <rPr>
        <rFont val="&quot;Helvetica Neue&quot;, Helvetica, Arial, sans-serif"/>
        <color rgb="FF1155CC"/>
        <sz val="11.0"/>
        <u/>
      </rPr>
      <t>[BIOS] Demo Vision (USA) (Rev 2) (Program).zip</t>
    </r>
  </si>
  <si>
    <r>
      <rPr>
        <rFont val="&quot;Helvetica Neue&quot;, Helvetica, Arial, sans-serif"/>
        <color rgb="FF1155CC"/>
        <sz val="11.0"/>
        <u/>
      </rPr>
      <t>[BIOS] Game Genie (USA, Europe) (Unl).zip</t>
    </r>
  </si>
  <si>
    <r>
      <rPr>
        <rFont val="&quot;Helvetica Neue&quot;, Helvetica, Arial, sans-serif"/>
        <color rgb="FF1155CC"/>
        <sz val="11.0"/>
        <u/>
      </rPr>
      <t>[BIOS] Sharp Famicom Titler (Japan).zip</t>
    </r>
  </si>
  <si>
    <r>
      <rPr>
        <rFont val="&quot;Helvetica Neue&quot;, Helvetica, Arial, sans-serif"/>
        <color rgb="FF1155CC"/>
        <sz val="11.0"/>
        <u/>
      </rPr>
      <t>[BIOS] Sharp My Computer TV C1 (Japan).zip</t>
    </r>
  </si>
  <si>
    <r>
      <rPr>
        <rFont val="&quot;Helvetica Neue&quot;, Helvetica, Arial, sans-serif"/>
        <color rgb="FF1155CC"/>
        <sz val="11.0"/>
        <u/>
      </rPr>
      <t>[BIOS] Wide Boy (World) (Rev 1).zip</t>
    </r>
  </si>
  <si>
    <r>
      <rPr>
        <rFont val="&quot;Helvetica Neue&quot;, Helvetica, Arial, sans-serif"/>
        <color rgb="FF1155CC"/>
        <sz val="11.0"/>
        <u/>
      </rPr>
      <t>[BIOS] Wide Boy-3 (Japan).zip</t>
    </r>
  </si>
  <si>
    <r>
      <rPr>
        <rFont val="&quot;Helvetica Neue&quot;, Helvetica, Arial, sans-serif"/>
        <color rgb="FF1155CC"/>
        <sz val="11.0"/>
        <u/>
      </rPr>
      <t>cajoNES (World) (Music Program) (Aftermarket) (Unl).zip</t>
    </r>
  </si>
  <si>
    <r>
      <rPr>
        <rFont val="&quot;Helvetica Neue&quot;, Helvetica, Arial, sans-serif"/>
        <color rgb="FF1155CC"/>
        <sz val="11.0"/>
        <u/>
      </rPr>
      <t>cajoNES DELUXE! (World) (Music Program) (Aftermarket) (Unl).zip</t>
    </r>
  </si>
  <si>
    <r>
      <rPr>
        <rFont val="&quot;Helvetica Neue&quot;, Helvetica, Arial, sans-serif"/>
        <color rgb="FF1155CC"/>
        <sz val="11.0"/>
        <u/>
      </rPr>
      <t>glitchNES (World) (v0.1) (Program) (Aftermarket) (Unl).zip</t>
    </r>
  </si>
  <si>
    <r>
      <rPr>
        <rFont val="&quot;Helvetica Neue&quot;, Helvetica, Arial, sans-serif"/>
        <color rgb="FF1155CC"/>
        <sz val="11.0"/>
        <u/>
      </rPr>
      <t>glitchNES (World) (v0.2) (Program) (Aftermarket) (Unl).zip</t>
    </r>
  </si>
  <si>
    <r>
      <rPr>
        <rFont val="&quot;Helvetica Neue&quot;, Helvetica, Arial, sans-serif"/>
        <color rgb="FF1155CC"/>
        <sz val="11.0"/>
        <u/>
      </rPr>
      <t>glitchNES (World) (v0.15) (Program) (Aftermarket) (Unl).zip</t>
    </r>
  </si>
  <si>
    <r>
      <rPr>
        <rFont val="&quot;Helvetica Neue&quot;, Helvetica, Arial, sans-serif"/>
        <color rgb="FF1155CC"/>
        <sz val="11.0"/>
        <u/>
      </rPr>
      <t>livenes 2A03 (World) (Program) (Aftermarket) (Unl).zip</t>
    </r>
  </si>
  <si>
    <r>
      <rPr>
        <rFont val="&quot;Helvetica Neue&quot;, Helvetica, Arial, sans-serif"/>
        <color rgb="FF1155CC"/>
        <sz val="11.0"/>
        <u/>
      </rPr>
      <t>livenes S5B (World) (Program) (Aftermarket) (Unl).zip</t>
    </r>
  </si>
  <si>
    <r>
      <rPr>
        <rFont val="&quot;Helvetica Neue&quot;, Helvetica, Arial, sans-serif"/>
        <color rgb="FF1155CC"/>
        <sz val="11.0"/>
        <u/>
      </rPr>
      <t>livenes VRC6 (World) (Program) (Aftermarket) (Unl).zip</t>
    </r>
  </si>
  <si>
    <r>
      <rPr>
        <rFont val="&quot;Helvetica Neue&quot;, Helvetica, Arial, sans-serif"/>
        <color rgb="FF1155CC"/>
        <sz val="11.0"/>
        <u/>
      </rPr>
      <t>mini GETCHi (World) (Ja) (Aftermarket) (Unl).zip</t>
    </r>
  </si>
  <si>
    <r>
      <rPr>
        <rFont val="&quot;Helvetica Neue&quot;, Helvetica, Arial, sans-serif"/>
        <color rgb="FF1155CC"/>
        <sz val="11.0"/>
        <u/>
      </rPr>
      <t>neMULEsis (World) (Demo) (Aftermarket) (Unl).zip</t>
    </r>
  </si>
  <si>
    <r>
      <rPr>
        <rFont val="&quot;Helvetica Neue&quot;, Helvetica, Arial, sans-serif"/>
        <color rgb="FF1155CC"/>
        <sz val="11.0"/>
        <u/>
      </rPr>
      <t>project SHVTERA (World) (v1.02) (NESDev 2023) (Aftermarket) (Unl).zip</t>
    </r>
  </si>
  <si>
    <r>
      <rPr>
        <rFont val="&quot;Helvetica Neue&quot;, Helvetica, Arial, sans-serif"/>
        <color rgb="FF1155CC"/>
        <sz val="11.0"/>
        <u/>
      </rPr>
      <t>project SHVTERA (World) (v1.1.0) (Aftermarket) (Unl).zip</t>
    </r>
  </si>
  <si>
    <r>
      <rPr>
        <rFont val="&quot;Helvetica Neue&quot;, Helvetica, Arial, sans-serif"/>
        <color rgb="FF1155CC"/>
        <sz val="11.0"/>
        <u/>
      </rPr>
      <t>robotfindskitten (World) (v0.5.095) (Damian Yerrick) (Aftermarket) (Unl).zip</t>
    </r>
  </si>
  <si>
    <r>
      <rPr>
        <rFont val="&quot;Helvetica Neue&quot;, Helvetica, Arial, sans-serif"/>
        <color rgb="FF1155CC"/>
        <sz val="11.0"/>
        <u/>
      </rPr>
      <t>robotfindskitten (World) (v0.9.106) (Damian Yerrick) (Aftermarket) (Unl).zip</t>
    </r>
  </si>
  <si>
    <r>
      <rPr>
        <rFont val="&quot;Helvetica Neue&quot;, Helvetica, Arial, sans-serif"/>
        <color rgb="FF1155CC"/>
        <sz val="11.0"/>
        <u/>
      </rPr>
      <t>robotfindskitten (World) (v0.10.122) (Damian Yerrick) (Aftermarket) (Unl).zip</t>
    </r>
  </si>
  <si>
    <r>
      <rPr>
        <rFont val="&quot;Helvetica Neue&quot;, Helvetica, Arial, sans-serif"/>
        <color rgb="FF1155CC"/>
        <sz val="11.0"/>
        <u/>
      </rPr>
      <t>robotfindskitten (World) (v1.1) (Scott Holder) (Aftermarket) (Unl).zip</t>
    </r>
  </si>
  <si>
    <r>
      <rPr>
        <rFont val="&quot;Helvetica Neue&quot;, Helvetica, Arial, sans-serif"/>
        <color rgb="FF1155CC"/>
        <sz val="11.0"/>
        <u/>
      </rPr>
      <t>robotfindskitten (World) (v1.2) (Scott Holder) (Aftermarket) (Unl).zip</t>
    </r>
  </si>
  <si>
    <r>
      <rPr>
        <rFont val="&quot;Helvetica Neue&quot;, Helvetica, Arial, sans-serif"/>
        <color rgb="FF1155CC"/>
        <sz val="11.0"/>
        <u/>
      </rPr>
      <t>scrollNES (World) (v0.1) (Program) (Aftermarket) (Unl).zip</t>
    </r>
  </si>
  <si>
    <r>
      <rPr>
        <rFont val="&quot;Helvetica Neue&quot;, Helvetica, Arial, sans-serif"/>
        <color rgb="FF1155CC"/>
        <sz val="11.0"/>
        <u/>
      </rPr>
      <t>3-D BattleSnake (World) (Aftermarket) (Unl).zip</t>
    </r>
  </si>
  <si>
    <r>
      <rPr>
        <rFont val="&quot;Helvetica Neue&quot;, Helvetica, Arial, sans-serif"/>
        <color rgb="FF1155CC"/>
        <sz val="11.0"/>
        <u/>
      </rPr>
      <t>3-D Tetris (USA).zip</t>
    </r>
  </si>
  <si>
    <r>
      <rPr>
        <rFont val="&quot;Helvetica Neue&quot;, Helvetica, Arial, sans-serif"/>
        <color rgb="FF1155CC"/>
        <sz val="11.0"/>
        <u/>
      </rPr>
      <t>3D Crosswords (World) (Emulator Version) (Aftermarket) (Unl).zip</t>
    </r>
  </si>
  <si>
    <r>
      <rPr>
        <rFont val="&quot;Helvetica Neue&quot;, Helvetica, Arial, sans-serif"/>
        <color rgb="FF1155CC"/>
        <sz val="11.0"/>
        <u/>
      </rPr>
      <t>3D Crosswords (World) (Hardware Version) (Aftermarket) (Unl).zip</t>
    </r>
  </si>
  <si>
    <r>
      <rPr>
        <rFont val="&quot;Helvetica Neue&quot;, Helvetica, Arial, sans-serif"/>
        <color rgb="FF1155CC"/>
        <sz val="11.0"/>
        <u/>
      </rPr>
      <t>BLOX (World) (v1.0) (Aftermarket) (Unl).zip</t>
    </r>
  </si>
  <si>
    <r>
      <rPr>
        <rFont val="&quot;Helvetica Neue&quot;, Helvetica, Arial, sans-serif"/>
        <color rgb="FF1155CC"/>
        <sz val="11.0"/>
        <u/>
      </rPr>
      <t>BLOX (World) (v1.1) (Aftermarket) (Unl).zip</t>
    </r>
  </si>
  <si>
    <r>
      <rPr>
        <rFont val="&quot;Helvetica Neue&quot;, Helvetica, Arial, sans-serif"/>
        <color rgb="FF1155CC"/>
        <sz val="11.0"/>
        <u/>
      </rPr>
      <t>BLOX 2 (World) (En,Fr,De,Es,It,Sv,Fi,Cs,Sl) (Aftermarket) (Unl).zip</t>
    </r>
  </si>
  <si>
    <r>
      <rPr>
        <rFont val="&quot;Helvetica Neue&quot;, Helvetica, Arial, sans-serif"/>
        <color rgb="FF1155CC"/>
        <sz val="11.0"/>
        <u/>
      </rPr>
      <t>Bad Apple (World) (Demo) (Emulator Version) (Aftermarket) (Unl).zip</t>
    </r>
  </si>
  <si>
    <r>
      <rPr>
        <rFont val="&quot;Helvetica Neue&quot;, Helvetica, Arial, sans-serif"/>
        <color rgb="FF1155CC"/>
        <sz val="11.0"/>
        <u/>
      </rPr>
      <t>Bad Apple (World) (Demo) (Hardware Version) (Aftermarket) (Unl).zip</t>
    </r>
  </si>
  <si>
    <r>
      <rPr>
        <rFont val="&quot;Helvetica Neue&quot;, Helvetica, Arial, sans-serif"/>
        <color rgb="FF1155CC"/>
        <sz val="11.0"/>
        <u/>
      </rPr>
      <t>Ballface (World) (Demo) (Aftermarket) (Unl).zip</t>
    </r>
  </si>
  <si>
    <r>
      <rPr>
        <rFont val="&quot;Helvetica Neue&quot;, Helvetica, Arial, sans-serif"/>
        <color rgb="FF1155CC"/>
        <sz val="11.0"/>
        <u/>
      </rPr>
      <t>Bound High (World) (Proto 1) [b].zip</t>
    </r>
  </si>
  <si>
    <r>
      <rPr>
        <rFont val="&quot;Helvetica Neue&quot;, Helvetica, Arial, sans-serif"/>
        <color rgb="FF1155CC"/>
        <sz val="11.0"/>
        <u/>
      </rPr>
      <t>Bound High (World) (Proto 2).zip</t>
    </r>
  </si>
  <si>
    <r>
      <rPr>
        <rFont val="&quot;Helvetica Neue&quot;, Helvetica, Arial, sans-serif"/>
        <color rgb="FF1155CC"/>
        <sz val="11.0"/>
        <u/>
      </rPr>
      <t>Capitan Sevilla 2 (World) (Es) (Aftermarket) (Unl).zip</t>
    </r>
  </si>
  <si>
    <r>
      <rPr>
        <rFont val="&quot;Helvetica Neue&quot;, Helvetica, Arial, sans-serif"/>
        <color rgb="FF1155CC"/>
        <sz val="11.0"/>
        <u/>
      </rPr>
      <t>Capitan Sevilla 3D (World) (En,De,Es) (Demo) (Aftermarket) (Unl).zip</t>
    </r>
  </si>
  <si>
    <r>
      <rPr>
        <rFont val="&quot;Helvetica Neue&quot;, Helvetica, Arial, sans-serif"/>
        <color rgb="FF1155CC"/>
        <sz val="11.0"/>
        <u/>
      </rPr>
      <t>Elevated Speed (World) (High Resolution Version) (Aftermarket) (Unl).zip</t>
    </r>
  </si>
  <si>
    <r>
      <rPr>
        <rFont val="&quot;Helvetica Neue&quot;, Helvetica, Arial, sans-serif"/>
        <color rgb="FF1155CC"/>
        <sz val="11.0"/>
        <u/>
      </rPr>
      <t>Elevated Speed (World) (Low Resolution Version) (Aftermarket) (Unl).zip</t>
    </r>
  </si>
  <si>
    <r>
      <rPr>
        <rFont val="&quot;Helvetica Neue&quot;, Helvetica, Arial, sans-serif"/>
        <color rgb="FF1155CC"/>
        <sz val="11.0"/>
        <u/>
      </rPr>
      <t>Fishbone (World) (Aftermarket) (Unl).zip</t>
    </r>
  </si>
  <si>
    <r>
      <rPr>
        <rFont val="&quot;Helvetica Neue&quot;, Helvetica, Arial, sans-serif"/>
        <color rgb="FF1155CC"/>
        <sz val="11.0"/>
        <u/>
      </rPr>
      <t>Fishbone (World) (Demo 1) (Aftermarket) (Unl).zip</t>
    </r>
  </si>
  <si>
    <r>
      <rPr>
        <rFont val="&quot;Helvetica Neue&quot;, Helvetica, Arial, sans-serif"/>
        <color rgb="FF1155CC"/>
        <sz val="11.0"/>
        <u/>
      </rPr>
      <t>Fishbone (World) (Demo 2) (Aftermarket) (Unl).zip</t>
    </r>
  </si>
  <si>
    <r>
      <rPr>
        <rFont val="&quot;Helvetica Neue&quot;, Helvetica, Arial, sans-serif"/>
        <color rgb="FF1155CC"/>
        <sz val="11.0"/>
        <u/>
      </rPr>
      <t>Fishbone (World) (Demo 3) (Aftermarket) (Unl).zip</t>
    </r>
  </si>
  <si>
    <r>
      <rPr>
        <rFont val="&quot;Helvetica Neue&quot;, Helvetica, Arial, sans-serif"/>
        <color rgb="FF1155CC"/>
        <sz val="11.0"/>
        <u/>
      </rPr>
      <t>Formula V (World) (Demo) (Emulator Version) (Aftermarket) (Unl).zip</t>
    </r>
  </si>
  <si>
    <r>
      <rPr>
        <rFont val="&quot;Helvetica Neue&quot;, Helvetica, Arial, sans-serif"/>
        <color rgb="FF1155CC"/>
        <sz val="11.0"/>
        <u/>
      </rPr>
      <t>Formula V (World) (Demo) (Hardware Version) (Aftermarket) (Unl).zip</t>
    </r>
  </si>
  <si>
    <r>
      <rPr>
        <rFont val="&quot;Helvetica Neue&quot;, Helvetica, Arial, sans-serif"/>
        <color rgb="FF1155CC"/>
        <sz val="11.0"/>
        <u/>
      </rPr>
      <t>Galactic Pinball (Japan, USA) (En).zip</t>
    </r>
  </si>
  <si>
    <r>
      <rPr>
        <rFont val="&quot;Helvetica Neue&quot;, Helvetica, Arial, sans-serif"/>
        <color rgb="FF1155CC"/>
        <sz val="11.0"/>
        <u/>
      </rPr>
      <t>Golf (USA).zip</t>
    </r>
  </si>
  <si>
    <r>
      <rPr>
        <rFont val="&quot;Helvetica Neue&quot;, Helvetica, Arial, sans-serif"/>
        <color rgb="FF1155CC"/>
        <sz val="11.0"/>
        <u/>
      </rPr>
      <t>Hamburgers En Route to Switzerland (World) (Aftermarket) (Unl).zip</t>
    </r>
  </si>
  <si>
    <r>
      <rPr>
        <rFont val="&quot;Helvetica Neue&quot;, Helvetica, Arial, sans-serif"/>
        <color rgb="FF1155CC"/>
        <sz val="11.0"/>
        <u/>
      </rPr>
      <t>Hamburgers En Route to Switzerland (World) (Demo 1) (Aftermarket) (Unl).zip</t>
    </r>
  </si>
  <si>
    <r>
      <rPr>
        <rFont val="&quot;Helvetica Neue&quot;, Helvetica, Arial, sans-serif"/>
        <color rgb="FF1155CC"/>
        <sz val="11.0"/>
        <u/>
      </rPr>
      <t>Hamburgers En Route to Switzerland (World) (Demo 2) (Aftermarket) (Unl).zip</t>
    </r>
  </si>
  <si>
    <r>
      <rPr>
        <rFont val="&quot;Helvetica Neue&quot;, Helvetica, Arial, sans-serif"/>
        <color rgb="FF1155CC"/>
        <sz val="11.0"/>
        <u/>
      </rPr>
      <t>Hyper Fighting (World) (Aftermarket) (Unl).zip</t>
    </r>
  </si>
  <si>
    <r>
      <rPr>
        <rFont val="&quot;Helvetica Neue&quot;, Helvetica, Arial, sans-serif"/>
        <color rgb="FF1155CC"/>
        <sz val="11.0"/>
        <u/>
      </rPr>
      <t>Hyper Fighting (World) (Beta) (Aftermarket) (Unl).zip</t>
    </r>
  </si>
  <si>
    <r>
      <rPr>
        <rFont val="&quot;Helvetica Neue&quot;, Helvetica, Arial, sans-serif"/>
        <color rgb="FF1155CC"/>
        <sz val="11.0"/>
        <u/>
      </rPr>
      <t>Insecticide (World) (Aftermarket) (Unl).zip</t>
    </r>
  </si>
  <si>
    <r>
      <rPr>
        <rFont val="&quot;Helvetica Neue&quot;, Helvetica, Arial, sans-serif"/>
        <color rgb="FF1155CC"/>
        <sz val="11.0"/>
        <u/>
      </rPr>
      <t>Insmouth no Yakata (Japan).zip</t>
    </r>
  </si>
  <si>
    <r>
      <rPr>
        <rFont val="&quot;Helvetica Neue&quot;, Helvetica, Arial, sans-serif"/>
        <color rgb="FF1155CC"/>
        <sz val="11.0"/>
        <u/>
      </rPr>
      <t>Jack Bros. (USA).zip</t>
    </r>
  </si>
  <si>
    <r>
      <rPr>
        <rFont val="&quot;Helvetica Neue&quot;, Helvetica, Arial, sans-serif"/>
        <color rgb="FF1155CC"/>
        <sz val="11.0"/>
        <u/>
      </rPr>
      <t>Jack Bros. no Meiro de Hiihoo! (Japan).zip</t>
    </r>
  </si>
  <si>
    <r>
      <rPr>
        <rFont val="&quot;Helvetica Neue&quot;, Helvetica, Arial, sans-serif"/>
        <color rgb="FF1155CC"/>
        <sz val="11.0"/>
        <u/>
      </rPr>
      <t>Mario's Tennis (Japan, USA) (En).zip</t>
    </r>
  </si>
  <si>
    <r>
      <rPr>
        <rFont val="&quot;Helvetica Neue&quot;, Helvetica, Arial, sans-serif"/>
        <color rgb="FF1155CC"/>
        <sz val="11.0"/>
        <u/>
      </rPr>
      <t>Mario Clash (Japan, USA) (En).zip</t>
    </r>
  </si>
  <si>
    <r>
      <rPr>
        <rFont val="&quot;Helvetica Neue&quot;, Helvetica, Arial, sans-serif"/>
        <color rgb="FF1155CC"/>
        <sz val="11.0"/>
        <u/>
      </rPr>
      <t>Mario Combat (World) (Aftermarket) (Unl).zip</t>
    </r>
  </si>
  <si>
    <r>
      <rPr>
        <rFont val="&quot;Helvetica Neue&quot;, Helvetica, Arial, sans-serif"/>
        <color rgb="FF1155CC"/>
        <sz val="11.0"/>
        <u/>
      </rPr>
      <t>Mario Kart - Virtual Cup (World) (Aftermarket) (Unl).zip</t>
    </r>
  </si>
  <si>
    <r>
      <rPr>
        <rFont val="&quot;Helvetica Neue&quot;, Helvetica, Arial, sans-serif"/>
        <color rgb="FF1155CC"/>
        <sz val="11.0"/>
        <u/>
      </rPr>
      <t>Mario VB (World) (Aftermarket) (Unl).zip</t>
    </r>
  </si>
  <si>
    <r>
      <rPr>
        <rFont val="&quot;Helvetica Neue&quot;, Helvetica, Arial, sans-serif"/>
        <color rgb="FF1155CC"/>
        <sz val="11.0"/>
        <u/>
      </rPr>
      <t>Nester's Funky Bowling (USA).zip</t>
    </r>
  </si>
  <si>
    <r>
      <rPr>
        <rFont val="&quot;Helvetica Neue&quot;, Helvetica, Arial, sans-serif"/>
        <color rgb="FF1155CC"/>
        <sz val="11.0"/>
        <u/>
      </rPr>
      <t>Niko-chan Battle (Japan) (Proto).zip</t>
    </r>
  </si>
  <si>
    <r>
      <rPr>
        <rFont val="&quot;Helvetica Neue&quot;, Helvetica, Arial, sans-serif"/>
        <color rgb="FF1155CC"/>
        <sz val="11.0"/>
        <u/>
      </rPr>
      <t>Null Pointer Mockup (World) (Demo) (Aftermarket) (Unl).zip</t>
    </r>
  </si>
  <si>
    <r>
      <rPr>
        <rFont val="&quot;Helvetica Neue&quot;, Helvetica, Arial, sans-serif"/>
        <color rgb="FF1155CC"/>
        <sz val="11.0"/>
        <u/>
      </rPr>
      <t>Panic Bomber (USA).zip</t>
    </r>
  </si>
  <si>
    <r>
      <rPr>
        <rFont val="&quot;Helvetica Neue&quot;, Helvetica, Arial, sans-serif"/>
        <color rgb="FF1155CC"/>
        <sz val="11.0"/>
        <u/>
      </rPr>
      <t>Red Alarm (Japan).zip</t>
    </r>
  </si>
  <si>
    <r>
      <rPr>
        <rFont val="&quot;Helvetica Neue&quot;, Helvetica, Arial, sans-serif"/>
        <color rgb="FF1155CC"/>
        <sz val="11.0"/>
        <u/>
      </rPr>
      <t>Red Alarm (USA).zip</t>
    </r>
  </si>
  <si>
    <r>
      <rPr>
        <rFont val="&quot;Helvetica Neue&quot;, Helvetica, Arial, sans-serif"/>
        <color rgb="FF1155CC"/>
        <sz val="11.0"/>
        <u/>
      </rPr>
      <t>Red Square (World) (Aftermarket) (Unl).zip</t>
    </r>
  </si>
  <si>
    <r>
      <rPr>
        <rFont val="&quot;Helvetica Neue&quot;, Helvetica, Arial, sans-serif"/>
        <color rgb="FF1155CC"/>
        <sz val="11.0"/>
        <u/>
      </rPr>
      <t>SD Gundam - Dimension War (Japan).zip</t>
    </r>
  </si>
  <si>
    <r>
      <rPr>
        <rFont val="&quot;Helvetica Neue&quot;, Helvetica, Arial, sans-serif"/>
        <color rgb="FF1155CC"/>
        <sz val="11.0"/>
        <u/>
      </rPr>
      <t>SPONG (World) (En,Fr,De,Es) (Demo) (Aftermarket) (Unl).zip</t>
    </r>
  </si>
  <si>
    <r>
      <rPr>
        <rFont val="&quot;Helvetica Neue&quot;, Helvetica, Arial, sans-serif"/>
        <color rgb="FF1155CC"/>
        <sz val="11.0"/>
        <u/>
      </rPr>
      <t>Snatcher (World) (Demo) (Aftermarket) (Unl).zip</t>
    </r>
  </si>
  <si>
    <r>
      <rPr>
        <rFont val="&quot;Helvetica Neue&quot;, Helvetica, Arial, sans-serif"/>
        <color rgb="FF1155CC"/>
        <sz val="11.0"/>
        <u/>
      </rPr>
      <t>Snowball Wars (World) (Demo 1) (Aftermarket) (Unl).zip</t>
    </r>
  </si>
  <si>
    <r>
      <rPr>
        <rFont val="&quot;Helvetica Neue&quot;, Helvetica, Arial, sans-serif"/>
        <color rgb="FF1155CC"/>
        <sz val="11.0"/>
        <u/>
      </rPr>
      <t>Snowball Wars (World) (Demo 2) (Aftermarket) (Unl).zip</t>
    </r>
  </si>
  <si>
    <r>
      <rPr>
        <rFont val="&quot;Helvetica Neue&quot;, Helvetica, Arial, sans-serif"/>
        <color rgb="FF1155CC"/>
        <sz val="11.0"/>
        <u/>
      </rPr>
      <t>Snowball Wars (World) (Demo 3) (Aftermarket) (Unl).zip</t>
    </r>
  </si>
  <si>
    <r>
      <rPr>
        <rFont val="&quot;Helvetica Neue&quot;, Helvetica, Arial, sans-serif"/>
        <color rgb="FF1155CC"/>
        <sz val="11.0"/>
        <u/>
      </rPr>
      <t>Soviet Union 2010 (World) (v1.0) (Aftermarket) (Unl).zip</t>
    </r>
  </si>
  <si>
    <r>
      <rPr>
        <rFont val="&quot;Helvetica Neue&quot;, Helvetica, Arial, sans-serif"/>
        <color rgb="FF1155CC"/>
        <sz val="11.0"/>
        <u/>
      </rPr>
      <t>Soviet Union 2010 (World) (v1.2) (Aftermarket) (Unl).zip</t>
    </r>
  </si>
  <si>
    <r>
      <rPr>
        <rFont val="&quot;Helvetica Neue&quot;, Helvetica, Arial, sans-serif"/>
        <color rgb="FF1155CC"/>
        <sz val="11.0"/>
        <u/>
      </rPr>
      <t>Soviet Union 2011 (World) (Beta 1) (Aftermarket) (Unl).zip</t>
    </r>
  </si>
  <si>
    <r>
      <rPr>
        <rFont val="&quot;Helvetica Neue&quot;, Helvetica, Arial, sans-serif"/>
        <color rgb="FF1155CC"/>
        <sz val="11.0"/>
        <u/>
      </rPr>
      <t>Soviet Union 2011 (World) (Beta 2) (Aftermarket) (Unl).zip</t>
    </r>
  </si>
  <si>
    <r>
      <rPr>
        <rFont val="&quot;Helvetica Neue&quot;, Helvetica, Arial, sans-serif"/>
        <color rgb="FF1155CC"/>
        <sz val="11.0"/>
        <u/>
      </rPr>
      <t>Soviet Union 2011 (World) (v1.0) (Aftermarket) (Unl).zip</t>
    </r>
  </si>
  <si>
    <r>
      <rPr>
        <rFont val="&quot;Helvetica Neue&quot;, Helvetica, Arial, sans-serif"/>
        <color rgb="FF1155CC"/>
        <sz val="11.0"/>
        <u/>
      </rPr>
      <t>Soviet Union 2011 (World) (v1.1) (Aftermarket) (Unl).zip</t>
    </r>
  </si>
  <si>
    <r>
      <rPr>
        <rFont val="&quot;Helvetica Neue&quot;, Helvetica, Arial, sans-serif"/>
        <color rgb="FF1155CC"/>
        <sz val="11.0"/>
        <u/>
      </rPr>
      <t>Soviet Union 2011 (World) (v1.2) (Aftermarket) (Unl).zip</t>
    </r>
  </si>
  <si>
    <r>
      <rPr>
        <rFont val="&quot;Helvetica Neue&quot;, Helvetica, Arial, sans-serif"/>
        <color rgb="FF1155CC"/>
        <sz val="11.0"/>
        <u/>
      </rPr>
      <t>Space Invaders - Virtual Collection (Japan).zip</t>
    </r>
  </si>
  <si>
    <r>
      <rPr>
        <rFont val="&quot;Helvetica Neue&quot;, Helvetica, Arial, sans-serif"/>
        <color rgb="FF1155CC"/>
        <sz val="11.0"/>
        <u/>
      </rPr>
      <t>Space Pinball (Japan) (En) (Proto).zip</t>
    </r>
  </si>
  <si>
    <r>
      <rPr>
        <rFont val="&quot;Helvetica Neue&quot;, Helvetica, Arial, sans-serif"/>
        <color rgb="FF1155CC"/>
        <sz val="11.0"/>
        <u/>
      </rPr>
      <t>Space Squash (Japan).zip</t>
    </r>
  </si>
  <si>
    <r>
      <rPr>
        <rFont val="&quot;Helvetica Neue&quot;, Helvetica, Arial, sans-serif"/>
        <color rgb="FF1155CC"/>
        <sz val="11.0"/>
        <u/>
      </rPr>
      <t>StarFox (World) (Demo) (Aftermarket) (Unl).zip</t>
    </r>
  </si>
  <si>
    <r>
      <rPr>
        <rFont val="&quot;Helvetica Neue&quot;, Helvetica, Arial, sans-serif"/>
        <color rgb="FF1155CC"/>
        <sz val="11.0"/>
        <u/>
      </rPr>
      <t>T&amp;E Virtual Golf (Japan).zip</t>
    </r>
  </si>
  <si>
    <r>
      <rPr>
        <rFont val="&quot;Helvetica Neue&quot;, Helvetica, Arial, sans-serif"/>
        <color rgb="FF1155CC"/>
        <sz val="11.0"/>
        <u/>
      </rPr>
      <t>Teleroboxer (Japan, USA) (En).zip</t>
    </r>
  </si>
  <si>
    <r>
      <rPr>
        <rFont val="&quot;Helvetica Neue&quot;, Helvetica, Arial, sans-serif"/>
        <color rgb="FF1155CC"/>
        <sz val="11.0"/>
        <u/>
      </rPr>
      <t>Tobidase! Panibon (Japan).zip</t>
    </r>
  </si>
  <si>
    <r>
      <rPr>
        <rFont val="&quot;Helvetica Neue&quot;, Helvetica, Arial, sans-serif"/>
        <color rgb="FF1155CC"/>
        <sz val="11.0"/>
        <u/>
      </rPr>
      <t>Tron VB (World) (Demo) (Aftermarket) (Unl).zip</t>
    </r>
  </si>
  <si>
    <r>
      <rPr>
        <rFont val="&quot;Helvetica Neue&quot;, Helvetica, Arial, sans-serif"/>
        <color rgb="FF1155CC"/>
        <sz val="11.0"/>
        <u/>
      </rPr>
      <t>V-Tetris (Japan).zip</t>
    </r>
  </si>
  <si>
    <r>
      <rPr>
        <rFont val="&quot;Helvetica Neue&quot;, Helvetica, Arial, sans-serif"/>
        <color rgb="FF1155CC"/>
        <sz val="11.0"/>
        <u/>
      </rPr>
      <t>VUEngine Platformer (World) (En,Fr,De,Es-ES) (Demo) (Aftermarket) (Unl).zip</t>
    </r>
  </si>
  <si>
    <r>
      <rPr>
        <rFont val="&quot;Helvetica Neue&quot;, Helvetica, Arial, sans-serif"/>
        <color rgb="FF1155CC"/>
        <sz val="11.0"/>
        <u/>
      </rPr>
      <t>Vertical Force (Japan).zip</t>
    </r>
  </si>
  <si>
    <r>
      <rPr>
        <rFont val="&quot;Helvetica Neue&quot;, Helvetica, Arial, sans-serif"/>
        <color rgb="FF1155CC"/>
        <sz val="11.0"/>
        <u/>
      </rPr>
      <t>Vertical Force (USA).zip</t>
    </r>
  </si>
  <si>
    <r>
      <rPr>
        <rFont val="&quot;Helvetica Neue&quot;, Helvetica, Arial, sans-serif"/>
        <color rgb="FF1155CC"/>
        <sz val="11.0"/>
        <u/>
      </rPr>
      <t>Virtual Bowling (Japan).zip</t>
    </r>
  </si>
  <si>
    <r>
      <rPr>
        <rFont val="&quot;Helvetica Neue&quot;, Helvetica, Arial, sans-serif"/>
        <color rgb="FF1155CC"/>
        <sz val="11.0"/>
        <u/>
      </rPr>
      <t>Virtual Boy Wario Land (Japan, USA) (En).zip</t>
    </r>
  </si>
  <si>
    <r>
      <rPr>
        <rFont val="&quot;Helvetica Neue&quot;, Helvetica, Arial, sans-serif"/>
        <color rgb="FF1155CC"/>
        <sz val="11.0"/>
        <u/>
      </rPr>
      <t>Virtual Fishing (Japan).zip</t>
    </r>
  </si>
  <si>
    <r>
      <rPr>
        <rFont val="&quot;Helvetica Neue&quot;, Helvetica, Arial, sans-serif"/>
        <color rgb="FF1155CC"/>
        <sz val="11.0"/>
        <u/>
      </rPr>
      <t>Virtual Lab (Japan).zip</t>
    </r>
  </si>
  <si>
    <r>
      <rPr>
        <rFont val="&quot;Helvetica Neue&quot;, Helvetica, Arial, sans-serif"/>
        <color rgb="FF1155CC"/>
        <sz val="11.0"/>
        <u/>
      </rPr>
      <t>Virtual League Baseball (USA).zip</t>
    </r>
  </si>
  <si>
    <r>
      <rPr>
        <rFont val="&quot;Helvetica Neue&quot;, Helvetica, Arial, sans-serif"/>
        <color rgb="FF1155CC"/>
        <sz val="11.0"/>
        <u/>
      </rPr>
      <t>Virtual Pro Yakyuu '95 (Japan).zip</t>
    </r>
  </si>
  <si>
    <r>
      <rPr>
        <rFont val="&quot;Helvetica Neue&quot;, Helvetica, Arial, sans-serif"/>
        <color rgb="FF1155CC"/>
        <sz val="11.0"/>
        <u/>
      </rPr>
      <t>Waterworld (USA).zip</t>
    </r>
  </si>
  <si>
    <r>
      <rPr>
        <rFont val="&quot;Helvetica Neue&quot;, Helvetica, Arial, sans-serif"/>
        <color rgb="FF1155CC"/>
        <sz val="11.0"/>
        <u/>
      </rPr>
      <t>3-D BattleSnake (World) (Aftermarket) (Unl).zip</t>
    </r>
  </si>
  <si>
    <r>
      <rPr>
        <rFont val="&quot;Helvetica Neue&quot;, Helvetica, Arial, sans-serif"/>
        <color rgb="FF1155CC"/>
        <sz val="11.0"/>
        <u/>
      </rPr>
      <t>3-D Tetris (USA).zip</t>
    </r>
  </si>
  <si>
    <r>
      <rPr>
        <rFont val="&quot;Helvetica Neue&quot;, Helvetica, Arial, sans-serif"/>
        <color rgb="FF1155CC"/>
        <sz val="11.0"/>
        <u/>
      </rPr>
      <t>3D Crosswords (World) (Emulator Version) (Aftermarket) (Unl).zip</t>
    </r>
  </si>
  <si>
    <r>
      <rPr>
        <rFont val="&quot;Helvetica Neue&quot;, Helvetica, Arial, sans-serif"/>
        <color rgb="FF1155CC"/>
        <sz val="11.0"/>
        <u/>
      </rPr>
      <t>3D Crosswords (World) (Hardware Version) (Aftermarket) (Unl).zip</t>
    </r>
  </si>
  <si>
    <r>
      <rPr>
        <rFont val="&quot;Helvetica Neue&quot;, Helvetica, Arial, sans-serif"/>
        <color rgb="FF1155CC"/>
        <sz val="11.0"/>
        <u/>
      </rPr>
      <t>BLOX (World) (v1.0) (Aftermarket) (Unl).zip</t>
    </r>
  </si>
  <si>
    <r>
      <rPr>
        <rFont val="&quot;Helvetica Neue&quot;, Helvetica, Arial, sans-serif"/>
        <color rgb="FF1155CC"/>
        <sz val="11.0"/>
        <u/>
      </rPr>
      <t>BLOX (World) (v1.1) (Aftermarket) (Unl).zip</t>
    </r>
  </si>
  <si>
    <r>
      <rPr>
        <rFont val="&quot;Helvetica Neue&quot;, Helvetica, Arial, sans-serif"/>
        <color rgb="FF1155CC"/>
        <sz val="11.0"/>
        <u/>
      </rPr>
      <t>BLOX 2 (World) (En,Fr,De,Es,It,Sv,Fi,Cs,Sl) (Aftermarket) (Unl).zip</t>
    </r>
  </si>
  <si>
    <r>
      <rPr>
        <rFont val="&quot;Helvetica Neue&quot;, Helvetica, Arial, sans-serif"/>
        <color rgb="FF1155CC"/>
        <sz val="11.0"/>
        <u/>
      </rPr>
      <t>Bad Apple (World) (Demo) (Emulator Version) (Aftermarket) (Unl).zip</t>
    </r>
  </si>
  <si>
    <r>
      <rPr>
        <rFont val="&quot;Helvetica Neue&quot;, Helvetica, Arial, sans-serif"/>
        <color rgb="FF1155CC"/>
        <sz val="11.0"/>
        <u/>
      </rPr>
      <t>Bad Apple (World) (Demo) (Hardware Version) (Aftermarket) (Unl).zip</t>
    </r>
  </si>
  <si>
    <r>
      <rPr>
        <rFont val="&quot;Helvetica Neue&quot;, Helvetica, Arial, sans-serif"/>
        <color rgb="FF1155CC"/>
        <sz val="11.0"/>
        <u/>
      </rPr>
      <t>Ballface (World) (Demo) (Aftermarket) (Unl).zip</t>
    </r>
  </si>
  <si>
    <r>
      <rPr>
        <rFont val="&quot;Helvetica Neue&quot;, Helvetica, Arial, sans-serif"/>
        <color rgb="FF1155CC"/>
        <sz val="11.0"/>
        <u/>
      </rPr>
      <t>Bound High (World) (Proto 1) [b].zip</t>
    </r>
  </si>
  <si>
    <r>
      <rPr>
        <rFont val="&quot;Helvetica Neue&quot;, Helvetica, Arial, sans-serif"/>
        <color rgb="FF1155CC"/>
        <sz val="11.0"/>
        <u/>
      </rPr>
      <t>Bound High (World) (Proto 2).zip</t>
    </r>
  </si>
  <si>
    <r>
      <rPr>
        <rFont val="&quot;Helvetica Neue&quot;, Helvetica, Arial, sans-serif"/>
        <color rgb="FF1155CC"/>
        <sz val="11.0"/>
        <u/>
      </rPr>
      <t>Capitan Sevilla 2 (World) (Es) (Aftermarket) (Unl).zip</t>
    </r>
  </si>
  <si>
    <r>
      <rPr>
        <rFont val="&quot;Helvetica Neue&quot;, Helvetica, Arial, sans-serif"/>
        <color rgb="FF1155CC"/>
        <sz val="11.0"/>
        <u/>
      </rPr>
      <t>Capitan Sevilla 3D (World) (En,De,Es) (Demo) (Aftermarket) (Unl).zip</t>
    </r>
  </si>
  <si>
    <r>
      <rPr>
        <rFont val="&quot;Helvetica Neue&quot;, Helvetica, Arial, sans-serif"/>
        <color rgb="FF1155CC"/>
        <sz val="11.0"/>
        <u/>
      </rPr>
      <t>Elevated Speed (World) (High Resolution Version) (Aftermarket) (Unl).zip</t>
    </r>
  </si>
  <si>
    <r>
      <rPr>
        <rFont val="&quot;Helvetica Neue&quot;, Helvetica, Arial, sans-serif"/>
        <color rgb="FF1155CC"/>
        <sz val="11.0"/>
        <u/>
      </rPr>
      <t>Elevated Speed (World) (Low Resolution Version) (Aftermarket) (Unl).zip</t>
    </r>
  </si>
  <si>
    <r>
      <rPr>
        <rFont val="&quot;Helvetica Neue&quot;, Helvetica, Arial, sans-serif"/>
        <color rgb="FF1155CC"/>
        <sz val="11.0"/>
        <u/>
      </rPr>
      <t>Fishbone (World) (Aftermarket) (Unl).zip</t>
    </r>
  </si>
  <si>
    <r>
      <rPr>
        <rFont val="&quot;Helvetica Neue&quot;, Helvetica, Arial, sans-serif"/>
        <color rgb="FF1155CC"/>
        <sz val="11.0"/>
        <u/>
      </rPr>
      <t>Fishbone (World) (Demo 1) (Aftermarket) (Unl).zip</t>
    </r>
  </si>
  <si>
    <r>
      <rPr>
        <rFont val="&quot;Helvetica Neue&quot;, Helvetica, Arial, sans-serif"/>
        <color rgb="FF1155CC"/>
        <sz val="11.0"/>
        <u/>
      </rPr>
      <t>Fishbone (World) (Demo 2) (Aftermarket) (Unl).zip</t>
    </r>
  </si>
  <si>
    <r>
      <rPr>
        <rFont val="&quot;Helvetica Neue&quot;, Helvetica, Arial, sans-serif"/>
        <color rgb="FF1155CC"/>
        <sz val="11.0"/>
        <u/>
      </rPr>
      <t>Fishbone (World) (Demo 3) (Aftermarket) (Unl).zip</t>
    </r>
  </si>
  <si>
    <r>
      <rPr>
        <rFont val="&quot;Helvetica Neue&quot;, Helvetica, Arial, sans-serif"/>
        <color rgb="FF1155CC"/>
        <sz val="11.0"/>
        <u/>
      </rPr>
      <t>Formula V (World) (Demo) (Emulator Version) (Aftermarket) (Unl).zip</t>
    </r>
  </si>
  <si>
    <r>
      <rPr>
        <rFont val="&quot;Helvetica Neue&quot;, Helvetica, Arial, sans-serif"/>
        <color rgb="FF1155CC"/>
        <sz val="11.0"/>
        <u/>
      </rPr>
      <t>Formula V (World) (Demo) (Hardware Version) (Aftermarket) (Unl).zip</t>
    </r>
  </si>
  <si>
    <r>
      <rPr>
        <rFont val="&quot;Helvetica Neue&quot;, Helvetica, Arial, sans-serif"/>
        <color rgb="FF1155CC"/>
        <sz val="11.0"/>
        <u/>
      </rPr>
      <t>Galactic Pinball (Japan, USA) (En).zip</t>
    </r>
  </si>
  <si>
    <r>
      <rPr>
        <rFont val="&quot;Helvetica Neue&quot;, Helvetica, Arial, sans-serif"/>
        <color rgb="FF1155CC"/>
        <sz val="11.0"/>
        <u/>
      </rPr>
      <t>Golf (USA).zip</t>
    </r>
  </si>
  <si>
    <r>
      <rPr>
        <rFont val="&quot;Helvetica Neue&quot;, Helvetica, Arial, sans-serif"/>
        <color rgb="FF1155CC"/>
        <sz val="11.0"/>
        <u/>
      </rPr>
      <t>Hamburgers En Route to Switzerland (World) (Aftermarket) (Unl).zip</t>
    </r>
  </si>
  <si>
    <r>
      <rPr>
        <rFont val="&quot;Helvetica Neue&quot;, Helvetica, Arial, sans-serif"/>
        <color rgb="FF1155CC"/>
        <sz val="11.0"/>
        <u/>
      </rPr>
      <t>Hamburgers En Route to Switzerland (World) (Demo 1) (Aftermarket) (Unl).zip</t>
    </r>
  </si>
  <si>
    <r>
      <rPr>
        <rFont val="&quot;Helvetica Neue&quot;, Helvetica, Arial, sans-serif"/>
        <color rgb="FF1155CC"/>
        <sz val="11.0"/>
        <u/>
      </rPr>
      <t>Hamburgers En Route to Switzerland (World) (Demo 2) (Aftermarket) (Unl).zip</t>
    </r>
  </si>
  <si>
    <r>
      <rPr>
        <rFont val="&quot;Helvetica Neue&quot;, Helvetica, Arial, sans-serif"/>
        <color rgb="FF1155CC"/>
        <sz val="11.0"/>
        <u/>
      </rPr>
      <t>Hyper Fighting (World) (Aftermarket) (Unl).zip</t>
    </r>
  </si>
  <si>
    <r>
      <rPr>
        <rFont val="&quot;Helvetica Neue&quot;, Helvetica, Arial, sans-serif"/>
        <color rgb="FF1155CC"/>
        <sz val="11.0"/>
        <u/>
      </rPr>
      <t>Hyper Fighting (World) (Beta) (Aftermarket) (Unl).zip</t>
    </r>
  </si>
  <si>
    <r>
      <rPr>
        <rFont val="&quot;Helvetica Neue&quot;, Helvetica, Arial, sans-serif"/>
        <color rgb="FF1155CC"/>
        <sz val="11.0"/>
        <u/>
      </rPr>
      <t>Insecticide (World) (Aftermarket) (Unl).zip</t>
    </r>
  </si>
  <si>
    <r>
      <rPr>
        <rFont val="&quot;Helvetica Neue&quot;, Helvetica, Arial, sans-serif"/>
        <color rgb="FF1155CC"/>
        <sz val="11.0"/>
        <u/>
      </rPr>
      <t>Insmouth no Yakata (Japan).zip</t>
    </r>
  </si>
  <si>
    <r>
      <rPr>
        <rFont val="&quot;Helvetica Neue&quot;, Helvetica, Arial, sans-serif"/>
        <color rgb="FF1155CC"/>
        <sz val="11.0"/>
        <u/>
      </rPr>
      <t>Jack Bros. (USA).zip</t>
    </r>
  </si>
  <si>
    <r>
      <rPr>
        <rFont val="&quot;Helvetica Neue&quot;, Helvetica, Arial, sans-serif"/>
        <color rgb="FF1155CC"/>
        <sz val="11.0"/>
        <u/>
      </rPr>
      <t>Jack Bros. no Meiro de Hiihoo! (Japan).zip</t>
    </r>
  </si>
  <si>
    <r>
      <rPr>
        <rFont val="&quot;Helvetica Neue&quot;, Helvetica, Arial, sans-serif"/>
        <color rgb="FF1155CC"/>
        <sz val="11.0"/>
        <u/>
      </rPr>
      <t>Mario's Tennis (Japan, USA) (En).zip</t>
    </r>
  </si>
  <si>
    <r>
      <rPr>
        <rFont val="&quot;Helvetica Neue&quot;, Helvetica, Arial, sans-serif"/>
        <color rgb="FF1155CC"/>
        <sz val="11.0"/>
        <u/>
      </rPr>
      <t>Mario Clash (Japan, USA) (En).zip</t>
    </r>
  </si>
  <si>
    <r>
      <rPr>
        <rFont val="&quot;Helvetica Neue&quot;, Helvetica, Arial, sans-serif"/>
        <color rgb="FF1155CC"/>
        <sz val="11.0"/>
        <u/>
      </rPr>
      <t>Mario Combat (World) (Aftermarket) (Unl).zip</t>
    </r>
  </si>
  <si>
    <r>
      <rPr>
        <rFont val="&quot;Helvetica Neue&quot;, Helvetica, Arial, sans-serif"/>
        <color rgb="FF1155CC"/>
        <sz val="11.0"/>
        <u/>
      </rPr>
      <t>Mario Kart - Virtual Cup (World) (Aftermarket) (Unl).zip</t>
    </r>
  </si>
  <si>
    <r>
      <rPr>
        <rFont val="&quot;Helvetica Neue&quot;, Helvetica, Arial, sans-serif"/>
        <color rgb="FF1155CC"/>
        <sz val="11.0"/>
        <u/>
      </rPr>
      <t>Mario VB (World) (Aftermarket) (Unl).zip</t>
    </r>
  </si>
  <si>
    <r>
      <rPr>
        <rFont val="&quot;Helvetica Neue&quot;, Helvetica, Arial, sans-serif"/>
        <color rgb="FF1155CC"/>
        <sz val="11.0"/>
        <u/>
      </rPr>
      <t>Nester's Funky Bowling (USA).zip</t>
    </r>
  </si>
  <si>
    <r>
      <rPr>
        <rFont val="&quot;Helvetica Neue&quot;, Helvetica, Arial, sans-serif"/>
        <color rgb="FF1155CC"/>
        <sz val="11.0"/>
        <u/>
      </rPr>
      <t>Niko-chan Battle (Japan) (Proto).zip</t>
    </r>
  </si>
  <si>
    <r>
      <rPr>
        <rFont val="&quot;Helvetica Neue&quot;, Helvetica, Arial, sans-serif"/>
        <color rgb="FF1155CC"/>
        <sz val="11.0"/>
        <u/>
      </rPr>
      <t>Null Pointer Mockup (World) (Demo) (Aftermarket) (Unl).zip</t>
    </r>
  </si>
  <si>
    <r>
      <rPr>
        <rFont val="&quot;Helvetica Neue&quot;, Helvetica, Arial, sans-serif"/>
        <color rgb="FF1155CC"/>
        <sz val="11.0"/>
        <u/>
      </rPr>
      <t>Panic Bomber (USA).zip</t>
    </r>
  </si>
  <si>
    <r>
      <rPr>
        <rFont val="&quot;Helvetica Neue&quot;, Helvetica, Arial, sans-serif"/>
        <color rgb="FF1155CC"/>
        <sz val="11.0"/>
        <u/>
      </rPr>
      <t>Red Alarm (Japan).zip</t>
    </r>
  </si>
  <si>
    <r>
      <rPr>
        <rFont val="&quot;Helvetica Neue&quot;, Helvetica, Arial, sans-serif"/>
        <color rgb="FF1155CC"/>
        <sz val="11.0"/>
        <u/>
      </rPr>
      <t>Red Alarm (USA).zip</t>
    </r>
  </si>
  <si>
    <r>
      <rPr>
        <rFont val="&quot;Helvetica Neue&quot;, Helvetica, Arial, sans-serif"/>
        <color rgb="FF1155CC"/>
        <sz val="11.0"/>
        <u/>
      </rPr>
      <t>Red Square (World) (Aftermarket) (Unl).zip</t>
    </r>
  </si>
  <si>
    <r>
      <rPr>
        <rFont val="&quot;Helvetica Neue&quot;, Helvetica, Arial, sans-serif"/>
        <color rgb="FF1155CC"/>
        <sz val="11.0"/>
        <u/>
      </rPr>
      <t>SD Gundam - Dimension War (Japan).zip</t>
    </r>
  </si>
  <si>
    <r>
      <rPr>
        <rFont val="&quot;Helvetica Neue&quot;, Helvetica, Arial, sans-serif"/>
        <color rgb="FF1155CC"/>
        <sz val="11.0"/>
        <u/>
      </rPr>
      <t>SPONG (World) (En,Fr,De,Es) (Demo) (Aftermarket) (Unl).zip</t>
    </r>
  </si>
  <si>
    <r>
      <rPr>
        <rFont val="&quot;Helvetica Neue&quot;, Helvetica, Arial, sans-serif"/>
        <color rgb="FF1155CC"/>
        <sz val="11.0"/>
        <u/>
      </rPr>
      <t>Snatcher (World) (Demo) (Aftermarket) (Unl).zip</t>
    </r>
  </si>
  <si>
    <r>
      <rPr>
        <rFont val="&quot;Helvetica Neue&quot;, Helvetica, Arial, sans-serif"/>
        <color rgb="FF1155CC"/>
        <sz val="11.0"/>
        <u/>
      </rPr>
      <t>Snowball Wars (World) (Demo 1) (Aftermarket) (Unl).zip</t>
    </r>
  </si>
  <si>
    <r>
      <rPr>
        <rFont val="&quot;Helvetica Neue&quot;, Helvetica, Arial, sans-serif"/>
        <color rgb="FF1155CC"/>
        <sz val="11.0"/>
        <u/>
      </rPr>
      <t>Snowball Wars (World) (Demo 2) (Aftermarket) (Unl).zip</t>
    </r>
  </si>
  <si>
    <r>
      <rPr>
        <rFont val="&quot;Helvetica Neue&quot;, Helvetica, Arial, sans-serif"/>
        <color rgb="FF1155CC"/>
        <sz val="11.0"/>
        <u/>
      </rPr>
      <t>Snowball Wars (World) (Demo 3) (Aftermarket) (Unl).zip</t>
    </r>
  </si>
  <si>
    <r>
      <rPr>
        <rFont val="&quot;Helvetica Neue&quot;, Helvetica, Arial, sans-serif"/>
        <color rgb="FF1155CC"/>
        <sz val="11.0"/>
        <u/>
      </rPr>
      <t>Soviet Union 2010 (World) (v1.0) (Aftermarket) (Unl).zip</t>
    </r>
  </si>
  <si>
    <r>
      <rPr>
        <rFont val="&quot;Helvetica Neue&quot;, Helvetica, Arial, sans-serif"/>
        <color rgb="FF1155CC"/>
        <sz val="11.0"/>
        <u/>
      </rPr>
      <t>Soviet Union 2010 (World) (v1.2) (Aftermarket) (Unl).zip</t>
    </r>
  </si>
  <si>
    <r>
      <rPr>
        <rFont val="&quot;Helvetica Neue&quot;, Helvetica, Arial, sans-serif"/>
        <color rgb="FF1155CC"/>
        <sz val="11.0"/>
        <u/>
      </rPr>
      <t>Soviet Union 2011 (World) (Beta 1) (Aftermarket) (Unl).zip</t>
    </r>
  </si>
  <si>
    <r>
      <rPr>
        <rFont val="&quot;Helvetica Neue&quot;, Helvetica, Arial, sans-serif"/>
        <color rgb="FF1155CC"/>
        <sz val="11.0"/>
        <u/>
      </rPr>
      <t>Soviet Union 2011 (World) (Beta 2) (Aftermarket) (Unl).zip</t>
    </r>
  </si>
  <si>
    <r>
      <rPr>
        <rFont val="&quot;Helvetica Neue&quot;, Helvetica, Arial, sans-serif"/>
        <color rgb="FF1155CC"/>
        <sz val="11.0"/>
        <u/>
      </rPr>
      <t>Soviet Union 2011 (World) (v1.0) (Aftermarket) (Unl).zip</t>
    </r>
  </si>
  <si>
    <r>
      <rPr>
        <rFont val="&quot;Helvetica Neue&quot;, Helvetica, Arial, sans-serif"/>
        <color rgb="FF1155CC"/>
        <sz val="11.0"/>
        <u/>
      </rPr>
      <t>Soviet Union 2011 (World) (v1.1) (Aftermarket) (Unl).zip</t>
    </r>
  </si>
  <si>
    <r>
      <rPr>
        <rFont val="&quot;Helvetica Neue&quot;, Helvetica, Arial, sans-serif"/>
        <color rgb="FF1155CC"/>
        <sz val="11.0"/>
        <u/>
      </rPr>
      <t>Soviet Union 2011 (World) (v1.2) (Aftermarket) (Unl).zip</t>
    </r>
  </si>
  <si>
    <r>
      <rPr>
        <rFont val="&quot;Helvetica Neue&quot;, Helvetica, Arial, sans-serif"/>
        <color rgb="FF1155CC"/>
        <sz val="11.0"/>
        <u/>
      </rPr>
      <t>Space Invaders - Virtual Collection (Japan).zip</t>
    </r>
  </si>
  <si>
    <r>
      <rPr>
        <rFont val="&quot;Helvetica Neue&quot;, Helvetica, Arial, sans-serif"/>
        <color rgb="FF1155CC"/>
        <sz val="11.0"/>
        <u/>
      </rPr>
      <t>Space Pinball (Japan) (En) (Proto).zip</t>
    </r>
  </si>
  <si>
    <r>
      <rPr>
        <rFont val="&quot;Helvetica Neue&quot;, Helvetica, Arial, sans-serif"/>
        <color rgb="FF1155CC"/>
        <sz val="11.0"/>
        <u/>
      </rPr>
      <t>Space Squash (Japan).zip</t>
    </r>
  </si>
  <si>
    <r>
      <rPr>
        <rFont val="&quot;Helvetica Neue&quot;, Helvetica, Arial, sans-serif"/>
        <color rgb="FF1155CC"/>
        <sz val="11.0"/>
        <u/>
      </rPr>
      <t>StarFox (World) (Demo) (Aftermarket) (Unl).zip</t>
    </r>
  </si>
  <si>
    <r>
      <rPr>
        <rFont val="&quot;Helvetica Neue&quot;, Helvetica, Arial, sans-serif"/>
        <color rgb="FF1155CC"/>
        <sz val="11.0"/>
        <u/>
      </rPr>
      <t>T&amp;E Virtual Golf (Japan).zip</t>
    </r>
  </si>
  <si>
    <r>
      <rPr>
        <rFont val="&quot;Helvetica Neue&quot;, Helvetica, Arial, sans-serif"/>
        <color rgb="FF1155CC"/>
        <sz val="11.0"/>
        <u/>
      </rPr>
      <t>Teleroboxer (Japan, USA) (En).zip</t>
    </r>
  </si>
  <si>
    <r>
      <rPr>
        <rFont val="&quot;Helvetica Neue&quot;, Helvetica, Arial, sans-serif"/>
        <color rgb="FF1155CC"/>
        <sz val="11.0"/>
        <u/>
      </rPr>
      <t>Tobidase! Panibon (Japan).zip</t>
    </r>
  </si>
  <si>
    <r>
      <rPr>
        <rFont val="&quot;Helvetica Neue&quot;, Helvetica, Arial, sans-serif"/>
        <color rgb="FF1155CC"/>
        <sz val="11.0"/>
        <u/>
      </rPr>
      <t>Tron VB (World) (Demo) (Aftermarket) (Unl).zip</t>
    </r>
  </si>
  <si>
    <r>
      <rPr>
        <rFont val="&quot;Helvetica Neue&quot;, Helvetica, Arial, sans-serif"/>
        <color rgb="FF1155CC"/>
        <sz val="11.0"/>
        <u/>
      </rPr>
      <t>V-Tetris (Japan).zip</t>
    </r>
  </si>
  <si>
    <r>
      <rPr>
        <rFont val="&quot;Helvetica Neue&quot;, Helvetica, Arial, sans-serif"/>
        <color rgb="FF1155CC"/>
        <sz val="11.0"/>
        <u/>
      </rPr>
      <t>VUEngine Platformer (World) (En,Fr,De,Es-ES) (Demo) (Aftermarket) (Unl).zip</t>
    </r>
  </si>
  <si>
    <r>
      <rPr>
        <rFont val="&quot;Helvetica Neue&quot;, Helvetica, Arial, sans-serif"/>
        <color rgb="FF1155CC"/>
        <sz val="11.0"/>
        <u/>
      </rPr>
      <t>Vertical Force (Japan).zip</t>
    </r>
  </si>
  <si>
    <r>
      <rPr>
        <rFont val="&quot;Helvetica Neue&quot;, Helvetica, Arial, sans-serif"/>
        <color rgb="FF1155CC"/>
        <sz val="11.0"/>
        <u/>
      </rPr>
      <t>Vertical Force (USA).zip</t>
    </r>
  </si>
  <si>
    <r>
      <rPr>
        <rFont val="&quot;Helvetica Neue&quot;, Helvetica, Arial, sans-serif"/>
        <color rgb="FF1155CC"/>
        <sz val="11.0"/>
        <u/>
      </rPr>
      <t>Virtual Bowling (Japan).zip</t>
    </r>
  </si>
  <si>
    <r>
      <rPr>
        <rFont val="&quot;Helvetica Neue&quot;, Helvetica, Arial, sans-serif"/>
        <color rgb="FF1155CC"/>
        <sz val="11.0"/>
        <u/>
      </rPr>
      <t>Virtual Boy Wario Land (Japan, USA) (En).zip</t>
    </r>
  </si>
  <si>
    <r>
      <rPr>
        <rFont val="&quot;Helvetica Neue&quot;, Helvetica, Arial, sans-serif"/>
        <color rgb="FF1155CC"/>
        <sz val="11.0"/>
        <u/>
      </rPr>
      <t>Virtual Fishing (Japan).zip</t>
    </r>
  </si>
  <si>
    <r>
      <rPr>
        <rFont val="&quot;Helvetica Neue&quot;, Helvetica, Arial, sans-serif"/>
        <color rgb="FF1155CC"/>
        <sz val="11.0"/>
        <u/>
      </rPr>
      <t>Virtual Lab (Japan).zip</t>
    </r>
  </si>
  <si>
    <r>
      <rPr>
        <rFont val="&quot;Helvetica Neue&quot;, Helvetica, Arial, sans-serif"/>
        <color rgb="FF1155CC"/>
        <sz val="11.0"/>
        <u/>
      </rPr>
      <t>Virtual League Baseball (USA).zip</t>
    </r>
  </si>
  <si>
    <r>
      <rPr>
        <rFont val="&quot;Helvetica Neue&quot;, Helvetica, Arial, sans-serif"/>
        <color rgb="FF1155CC"/>
        <sz val="11.0"/>
        <u/>
      </rPr>
      <t>Virtual Pro Yakyuu '95 (Japan).zip</t>
    </r>
  </si>
  <si>
    <r>
      <rPr>
        <rFont val="&quot;Helvetica Neue&quot;, Helvetica, Arial, sans-serif"/>
        <color rgb="FF1155CC"/>
        <sz val="11.0"/>
        <u/>
      </rPr>
      <t>Waterworld (USA).zip</t>
    </r>
  </si>
  <si>
    <r>
      <rPr>
        <rFont val="&quot;Helvetica Neue&quot;, Helvetica, Arial, sans-serif"/>
        <color rgb="FF1155CC"/>
        <sz val="11.0"/>
        <u/>
      </rPr>
      <t>32X Sample Program - PWM Sound Demo (Unknown) (SDK Build).zip</t>
    </r>
  </si>
  <si>
    <r>
      <rPr>
        <rFont val="&quot;Helvetica Neue&quot;, Helvetica, Arial, sans-serif"/>
        <color rgb="FF1155CC"/>
        <sz val="11.0"/>
        <u/>
      </rPr>
      <t>240p Test Suite (World) (Program) (Aftermarket) (Unl).zip</t>
    </r>
  </si>
  <si>
    <r>
      <rPr>
        <rFont val="&quot;Helvetica Neue&quot;, Helvetica, Arial, sans-serif"/>
        <color rgb="FF1155CC"/>
        <sz val="11.0"/>
        <u/>
      </rPr>
      <t>After Burner Complete (Europe).zip</t>
    </r>
  </si>
  <si>
    <r>
      <rPr>
        <rFont val="&quot;Helvetica Neue&quot;, Helvetica, Arial, sans-serif"/>
        <color rgb="FF1155CC"/>
        <sz val="11.0"/>
        <u/>
      </rPr>
      <t>After Burner Complete (Japan, USA) (En).zip</t>
    </r>
  </si>
  <si>
    <r>
      <rPr>
        <rFont val="&quot;Helvetica Neue&quot;, Helvetica, Arial, sans-serif"/>
        <color rgb="FF1155CC"/>
        <sz val="11.0"/>
        <u/>
      </rPr>
      <t>Amazing Spider-Man, The - Web of Fire (USA).zip</t>
    </r>
  </si>
  <si>
    <r>
      <rPr>
        <rFont val="&quot;Helvetica Neue&quot;, Helvetica, Arial, sans-serif"/>
        <color rgb="FF1155CC"/>
        <sz val="11.0"/>
        <u/>
      </rPr>
      <t>BC Racers (USA).zip</t>
    </r>
  </si>
  <si>
    <r>
      <rPr>
        <rFont val="&quot;Helvetica Neue&quot;, Helvetica, Arial, sans-serif"/>
        <color rgb="FF1155CC"/>
        <sz val="11.0"/>
        <u/>
      </rPr>
      <t>Blackthorne (USA).zip</t>
    </r>
  </si>
  <si>
    <r>
      <rPr>
        <rFont val="&quot;Helvetica Neue&quot;, Helvetica, Arial, sans-serif"/>
        <color rgb="FF1155CC"/>
        <sz val="11.0"/>
        <u/>
      </rPr>
      <t>Brutal - Above the Claw (USA).zip</t>
    </r>
  </si>
  <si>
    <r>
      <rPr>
        <rFont val="&quot;Helvetica Neue&quot;, Helvetica, Arial, sans-serif"/>
        <color rgb="FF1155CC"/>
        <sz val="11.0"/>
        <u/>
      </rPr>
      <t>ClayFighter 2 (USA) (Proto) (1995-04-28).zip</t>
    </r>
  </si>
  <si>
    <r>
      <rPr>
        <rFont val="&quot;Helvetica Neue&quot;, Helvetica, Arial, sans-serif"/>
        <color rgb="FF1155CC"/>
        <sz val="11.0"/>
        <u/>
      </rPr>
      <t>Cosmic Carnage (Europe).zip</t>
    </r>
  </si>
  <si>
    <r>
      <rPr>
        <rFont val="&quot;Helvetica Neue&quot;, Helvetica, Arial, sans-serif"/>
        <color rgb="FF1155CC"/>
        <sz val="11.0"/>
        <u/>
      </rPr>
      <t>Cosmic Carnage (Japan, USA) (En) (Beta) (1994-09-06).zip</t>
    </r>
  </si>
  <si>
    <r>
      <rPr>
        <rFont val="&quot;Helvetica Neue&quot;, Helvetica, Arial, sans-serif"/>
        <color rgb="FF1155CC"/>
        <sz val="11.0"/>
        <u/>
      </rPr>
      <t>Cosmic Carnage (Japan, USA) (En) (Beta) (1994-09-21).zip</t>
    </r>
  </si>
  <si>
    <r>
      <rPr>
        <rFont val="&quot;Helvetica Neue&quot;, Helvetica, Arial, sans-serif"/>
        <color rgb="FF1155CC"/>
        <sz val="11.0"/>
        <u/>
      </rPr>
      <t>Cosmic Carnage (Japan, USA) (En) (Beta) (1994-09-26).zip</t>
    </r>
  </si>
  <si>
    <r>
      <rPr>
        <rFont val="&quot;Helvetica Neue&quot;, Helvetica, Arial, sans-serif"/>
        <color rgb="FF1155CC"/>
        <sz val="11.0"/>
        <u/>
      </rPr>
      <t>Cosmic Carnage (Japan, USA) (En) (Beta) (1994-09-28).zip</t>
    </r>
  </si>
  <si>
    <r>
      <rPr>
        <rFont val="&quot;Helvetica Neue&quot;, Helvetica, Arial, sans-serif"/>
        <color rgb="FF1155CC"/>
        <sz val="11.0"/>
        <u/>
      </rPr>
      <t>Cosmic Carnage (Japan, USA) (En) (Beta) (1994-10-04).zip</t>
    </r>
  </si>
  <si>
    <r>
      <rPr>
        <rFont val="&quot;Helvetica Neue&quot;, Helvetica, Arial, sans-serif"/>
        <color rgb="FF1155CC"/>
        <sz val="11.0"/>
        <u/>
      </rPr>
      <t>Cosmic Carnage (Japan, USA) (En) (Beta) (1994-10-05).zip</t>
    </r>
  </si>
  <si>
    <r>
      <rPr>
        <rFont val="&quot;Helvetica Neue&quot;, Helvetica, Arial, sans-serif"/>
        <color rgb="FF1155CC"/>
        <sz val="11.0"/>
        <u/>
      </rPr>
      <t>Cosmic Carnage (Japan, USA) (En) (Beta) (1994-10-07).zip</t>
    </r>
  </si>
  <si>
    <r>
      <rPr>
        <rFont val="&quot;Helvetica Neue&quot;, Helvetica, Arial, sans-serif"/>
        <color rgb="FF1155CC"/>
        <sz val="11.0"/>
        <u/>
      </rPr>
      <t>Cosmic Carnage (Japan, USA) (En) (Beta) (1994-10-11).zip</t>
    </r>
  </si>
  <si>
    <r>
      <rPr>
        <rFont val="&quot;Helvetica Neue&quot;, Helvetica, Arial, sans-serif"/>
        <color rgb="FF1155CC"/>
        <sz val="11.0"/>
        <u/>
      </rPr>
      <t>Cosmic Carnage (Japan, USA) (En).zip</t>
    </r>
  </si>
  <si>
    <r>
      <rPr>
        <rFont val="&quot;Helvetica Neue&quot;, Helvetica, Arial, sans-serif"/>
        <color rgb="FF1155CC"/>
        <sz val="11.0"/>
        <u/>
      </rPr>
      <t>Darxide (Europe) (En,Fr,De,Es).zip</t>
    </r>
  </si>
  <si>
    <r>
      <rPr>
        <rFont val="&quot;Helvetica Neue&quot;, Helvetica, Arial, sans-serif"/>
        <color rgb="FF1155CC"/>
        <sz val="11.0"/>
        <u/>
      </rPr>
      <t>Doom (Europe) (Beta) (1994-10-02).zip</t>
    </r>
  </si>
  <si>
    <r>
      <rPr>
        <rFont val="&quot;Helvetica Neue&quot;, Helvetica, Arial, sans-serif"/>
        <color rgb="FF1155CC"/>
        <sz val="11.0"/>
        <u/>
      </rPr>
      <t>Doom (Europe).zip</t>
    </r>
  </si>
  <si>
    <r>
      <rPr>
        <rFont val="&quot;Helvetica Neue&quot;, Helvetica, Arial, sans-serif"/>
        <color rgb="FF1155CC"/>
        <sz val="11.0"/>
        <u/>
      </rPr>
      <t>Doom (Japan, USA) (En) (Beta) (1994-09-06).zip</t>
    </r>
  </si>
  <si>
    <r>
      <rPr>
        <rFont val="&quot;Helvetica Neue&quot;, Helvetica, Arial, sans-serif"/>
        <color rgb="FF1155CC"/>
        <sz val="11.0"/>
        <u/>
      </rPr>
      <t>Doom (Japan, USA) (En) (Beta) (1994-09-09).zip</t>
    </r>
  </si>
  <si>
    <r>
      <rPr>
        <rFont val="&quot;Helvetica Neue&quot;, Helvetica, Arial, sans-serif"/>
        <color rgb="FF1155CC"/>
        <sz val="11.0"/>
        <u/>
      </rPr>
      <t>Doom (Japan, USA) (En) (Beta) (1994-09-14).zip</t>
    </r>
  </si>
  <si>
    <r>
      <rPr>
        <rFont val="&quot;Helvetica Neue&quot;, Helvetica, Arial, sans-serif"/>
        <color rgb="FF1155CC"/>
        <sz val="11.0"/>
        <u/>
      </rPr>
      <t>Doom (Japan, USA) (En) (Beta) (1994-09-16).zip</t>
    </r>
  </si>
  <si>
    <r>
      <rPr>
        <rFont val="&quot;Helvetica Neue&quot;, Helvetica, Arial, sans-serif"/>
        <color rgb="FF1155CC"/>
        <sz val="11.0"/>
        <u/>
      </rPr>
      <t>Doom (Japan, USA) (En) (Beta) (1994-09-21).zip</t>
    </r>
  </si>
  <si>
    <r>
      <rPr>
        <rFont val="&quot;Helvetica Neue&quot;, Helvetica, Arial, sans-serif"/>
        <color rgb="FF1155CC"/>
        <sz val="11.0"/>
        <u/>
      </rPr>
      <t>Doom (Japan, USA) (En) (Beta) (1994-09-23).zip</t>
    </r>
  </si>
  <si>
    <r>
      <rPr>
        <rFont val="&quot;Helvetica Neue&quot;, Helvetica, Arial, sans-serif"/>
        <color rgb="FF1155CC"/>
        <sz val="11.0"/>
        <u/>
      </rPr>
      <t>Doom (Japan, USA) (En) (Beta) (1994-09-25).zip</t>
    </r>
  </si>
  <si>
    <r>
      <rPr>
        <rFont val="&quot;Helvetica Neue&quot;, Helvetica, Arial, sans-serif"/>
        <color rgb="FF1155CC"/>
        <sz val="11.0"/>
        <u/>
      </rPr>
      <t>Doom (Japan, USA) (En) (Beta) (1994-09-27).zip</t>
    </r>
  </si>
  <si>
    <r>
      <rPr>
        <rFont val="&quot;Helvetica Neue&quot;, Helvetica, Arial, sans-serif"/>
        <color rgb="FF1155CC"/>
        <sz val="11.0"/>
        <u/>
      </rPr>
      <t>Doom (Japan, USA) (En) (Beta) (1994-12-01).zip</t>
    </r>
  </si>
  <si>
    <r>
      <rPr>
        <rFont val="&quot;Helvetica Neue&quot;, Helvetica, Arial, sans-serif"/>
        <color rgb="FF1155CC"/>
        <sz val="11.0"/>
        <u/>
      </rPr>
      <t>Doom (Japan, USA) (En).zip</t>
    </r>
  </si>
  <si>
    <r>
      <rPr>
        <rFont val="&quot;Helvetica Neue&quot;, Helvetica, Arial, sans-serif"/>
        <color rgb="FF1155CC"/>
        <sz val="11.0"/>
        <u/>
      </rPr>
      <t>Doom RR (Japan, USA) (En) (Beta) (1995-02-15).zip</t>
    </r>
  </si>
  <si>
    <r>
      <rPr>
        <rFont val="&quot;Helvetica Neue&quot;, Helvetica, Arial, sans-serif"/>
        <color rgb="FF1155CC"/>
        <sz val="11.0"/>
        <u/>
      </rPr>
      <t>Doom RR (Japan, USA) (En) (Beta) (1995-02-21).zip</t>
    </r>
  </si>
  <si>
    <r>
      <rPr>
        <rFont val="&quot;Helvetica Neue&quot;, Helvetica, Arial, sans-serif"/>
        <color rgb="FF1155CC"/>
        <sz val="11.0"/>
        <u/>
      </rPr>
      <t>Doom RR (Japan, USA) (En) (Beta) (1995-03-07).zip</t>
    </r>
  </si>
  <si>
    <r>
      <rPr>
        <rFont val="&quot;Helvetica Neue&quot;, Helvetica, Arial, sans-serif"/>
        <color rgb="FF1155CC"/>
        <sz val="11.0"/>
        <u/>
      </rPr>
      <t>Ecco the Dolphin (USA) (Demo) (Developer Cart).zip</t>
    </r>
  </si>
  <si>
    <r>
      <rPr>
        <rFont val="&quot;Helvetica Neue&quot;, Helvetica, Arial, sans-serif"/>
        <color rgb="FF1155CC"/>
        <sz val="11.0"/>
        <u/>
      </rPr>
      <t>FIFA Soccer 96 (Europe) (En,Fr,De,Es,It,Sv).zip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</si>
  <si>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(Europe) (Beta) (1994-12-14).zip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</si>
  <si>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(Europe) (Beta) (1994-12-21).zip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</si>
  <si>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(Europe).zip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</si>
  <si>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(1994-07-06).zip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</si>
  <si>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(1994-10-11).zip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</si>
  <si>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(1994-10-17).zip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</si>
  <si>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(1994-10-18).zip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</si>
  <si>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(1994-10-24).zip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</si>
  <si>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(1994-10-26).zip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</si>
  <si>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(1994-11-01).zip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</si>
  <si>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(1994-11-03).zip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</si>
  <si>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(1994-11-05).zip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</si>
  <si>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(1994-11-07).zip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</si>
  <si>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(1994-11-08).zip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</si>
  <si>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(1994-11-09).zip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</si>
  <si>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(1994-11-16).zip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</si>
  <si>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(1994-11-18).zip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</si>
  <si>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(1994-11-19) (Alt).zip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</si>
  <si>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(1994-11-19).zip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</si>
  <si>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(1994-11-21).zip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</si>
  <si>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(1994-11-22) (Alt).zip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</si>
  <si>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(1994-11-22).zip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</si>
  <si>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(1994-11-23).zip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</si>
  <si>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(1994-11-26).zip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</si>
  <si>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(1994-11-27).zip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</si>
  <si>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(1994-11-28) (Alt).zip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</si>
  <si>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(1994-11-28).zip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</si>
  <si>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(1994-11-29).zip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</si>
  <si>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(1994-11-30).zip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</si>
  <si>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(1994-12-02).zip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</si>
  <si>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(1994-12-03).zip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</si>
  <si>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(1994-12-06).zip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</si>
  <si>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(1994-12-13).zip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</si>
  <si>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(1994-12-19).zip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</si>
  <si>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 (Beta) (1994-12-21).zip</t>
    </r>
  </si>
  <si>
    <r>
      <rPr>
        <rFont val="&quot;Helvetica Neue&quot;, Helvetica, Arial, sans-serif"/>
        <color rgb="FF1155CC"/>
        <sz val="11.0"/>
        <u/>
      </rPr>
      <t>Golf Magazine Presents - 36 Great Holes Starring Fred Couples (Japan, USA) (En).zip</t>
    </r>
  </si>
  <si>
    <r>
      <rPr>
        <rFont val="&quot;Helvetica Neue&quot;, Helvetica, Arial, sans-serif"/>
        <color rgb="FF1155CC"/>
        <sz val="11.0"/>
        <u/>
      </rPr>
      <t>Knuckles' Chaotix (Europe).zip</t>
    </r>
  </si>
  <si>
    <r>
      <rPr>
        <rFont val="&quot;Helvetica Neue&quot;, Helvetica, Arial, sans-serif"/>
        <color rgb="FF1155CC"/>
        <sz val="11.0"/>
        <u/>
      </rPr>
      <t>Knuckles' Chaotix (Japan, USA) (En) (Beta) (1994-12-07).zip</t>
    </r>
  </si>
  <si>
    <r>
      <rPr>
        <rFont val="&quot;Helvetica Neue&quot;, Helvetica, Arial, sans-serif"/>
        <color rgb="FF1155CC"/>
        <sz val="11.0"/>
        <u/>
      </rPr>
      <t>Knuckles' Chaotix (Japan, USA) (En) (Beta) (1994-12-27).zip</t>
    </r>
  </si>
  <si>
    <r>
      <rPr>
        <rFont val="&quot;Helvetica Neue&quot;, Helvetica, Arial, sans-serif"/>
        <color rgb="FF1155CC"/>
        <sz val="11.0"/>
        <u/>
      </rPr>
      <t>Knuckles' Chaotix (Japan, USA) (En) (Beta) (1994-12-30).zip</t>
    </r>
  </si>
  <si>
    <r>
      <rPr>
        <rFont val="&quot;Helvetica Neue&quot;, Helvetica, Arial, sans-serif"/>
        <color rgb="FF1155CC"/>
        <sz val="11.0"/>
        <u/>
      </rPr>
      <t>Knuckles' Chaotix (Japan, USA) (En) (Beta) (1995-01-12).zip</t>
    </r>
  </si>
  <si>
    <r>
      <rPr>
        <rFont val="&quot;Helvetica Neue&quot;, Helvetica, Arial, sans-serif"/>
        <color rgb="FF1155CC"/>
        <sz val="11.0"/>
        <u/>
      </rPr>
      <t>Knuckles' Chaotix (Japan, USA) (En) (Beta) (1995-01-19).zip</t>
    </r>
  </si>
  <si>
    <r>
      <rPr>
        <rFont val="&quot;Helvetica Neue&quot;, Helvetica, Arial, sans-serif"/>
        <color rgb="FF1155CC"/>
        <sz val="11.0"/>
        <u/>
      </rPr>
      <t>Knuckles' Chaotix (Japan, USA) (En) (Beta) (1995-02-07).zip</t>
    </r>
  </si>
  <si>
    <r>
      <rPr>
        <rFont val="&quot;Helvetica Neue&quot;, Helvetica, Arial, sans-serif"/>
        <color rgb="FF1155CC"/>
        <sz val="11.0"/>
        <u/>
      </rPr>
      <t>Knuckles' Chaotix (Japan, USA) (En) (Beta) (1995-02-08).zip</t>
    </r>
  </si>
  <si>
    <r>
      <rPr>
        <rFont val="&quot;Helvetica Neue&quot;, Helvetica, Arial, sans-serif"/>
        <color rgb="FF1155CC"/>
        <sz val="11.0"/>
        <u/>
      </rPr>
      <t>Knuckles' Chaotix (Japan, USA) (En) (Beta) (1995-02-09).zip</t>
    </r>
  </si>
  <si>
    <r>
      <rPr>
        <rFont val="&quot;Helvetica Neue&quot;, Helvetica, Arial, sans-serif"/>
        <color rgb="FF1155CC"/>
        <sz val="11.0"/>
        <u/>
      </rPr>
      <t>Knuckles' Chaotix (Japan, USA) (En) (Beta) (1995-02-10).zip</t>
    </r>
  </si>
  <si>
    <r>
      <rPr>
        <rFont val="&quot;Helvetica Neue&quot;, Helvetica, Arial, sans-serif"/>
        <color rgb="FF1155CC"/>
        <sz val="11.0"/>
        <u/>
      </rPr>
      <t>Knuckles' Chaotix (Japan, USA) (En) (Beta) (1995-02-13) (Alt).zip</t>
    </r>
  </si>
  <si>
    <r>
      <rPr>
        <rFont val="&quot;Helvetica Neue&quot;, Helvetica, Arial, sans-serif"/>
        <color rgb="FF1155CC"/>
        <sz val="11.0"/>
        <u/>
      </rPr>
      <t>Knuckles' Chaotix (Japan, USA) (En) (Beta) (1995-02-13).zip</t>
    </r>
  </si>
  <si>
    <r>
      <rPr>
        <rFont val="&quot;Helvetica Neue&quot;, Helvetica, Arial, sans-serif"/>
        <color rgb="FF1155CC"/>
        <sz val="11.0"/>
        <u/>
      </rPr>
      <t>Knuckles' Chaotix (Japan, USA) (En) (Beta) (1995-02-14).zip</t>
    </r>
  </si>
  <si>
    <r>
      <rPr>
        <rFont val="&quot;Helvetica Neue&quot;, Helvetica, Arial, sans-serif"/>
        <color rgb="FF1155CC"/>
        <sz val="11.0"/>
        <u/>
      </rPr>
      <t>Knuckles' Chaotix (Japan, USA) (En).zip</t>
    </r>
  </si>
  <si>
    <r>
      <rPr>
        <rFont val="&quot;Helvetica Neue&quot;, Helvetica, Arial, sans-serif"/>
        <color rgb="FF1155CC"/>
        <sz val="11.0"/>
        <u/>
      </rPr>
      <t>Kolibri (USA, Europe).zip</t>
    </r>
  </si>
  <si>
    <r>
      <rPr>
        <rFont val="&quot;Helvetica Neue&quot;, Helvetica, Arial, sans-serif"/>
        <color rgb="FF1155CC"/>
        <sz val="11.0"/>
        <u/>
      </rPr>
      <t>Mars Check Program Version 1.0 (Unknown) (SDK Build) (Set 1).zip</t>
    </r>
  </si>
  <si>
    <r>
      <rPr>
        <rFont val="&quot;Helvetica Neue&quot;, Helvetica, Arial, sans-serif"/>
        <color rgb="FF1155CC"/>
        <sz val="11.0"/>
        <u/>
      </rPr>
      <t>Mars Check Program Version 1.0 (Unknown) (SDK Build) (Set 2).zip</t>
    </r>
  </si>
  <si>
    <r>
      <rPr>
        <rFont val="&quot;Helvetica Neue&quot;, Helvetica, Arial, sans-serif"/>
        <color rgb="FF1155CC"/>
        <sz val="11.0"/>
        <u/>
      </rPr>
      <t>Mars Sample Program - Gnu Sierra (Unknown) (SDK Build).zip</t>
    </r>
  </si>
  <si>
    <r>
      <rPr>
        <rFont val="&quot;Helvetica Neue&quot;, Helvetica, Arial, sans-serif"/>
        <color rgb="FF1155CC"/>
        <sz val="11.0"/>
        <u/>
      </rPr>
      <t>Mars Sample Program - Pharaoh (Unknown) (SDK Build).zip</t>
    </r>
  </si>
  <si>
    <r>
      <rPr>
        <rFont val="&quot;Helvetica Neue&quot;, Helvetica, Arial, sans-serif"/>
        <color rgb="FF1155CC"/>
        <sz val="11.0"/>
        <u/>
      </rPr>
      <t>Mars Sample Program - Runlength Mode Test (Unknown) (SDK Build).zip</t>
    </r>
  </si>
  <si>
    <r>
      <rPr>
        <rFont val="&quot;Helvetica Neue&quot;, Helvetica, Arial, sans-serif"/>
        <color rgb="FF1155CC"/>
        <sz val="11.0"/>
        <u/>
      </rPr>
      <t>Mars Sample Program - Texture Test (Unknown) (SDK Build).zip</t>
    </r>
  </si>
  <si>
    <r>
      <rPr>
        <rFont val="&quot;Helvetica Neue&quot;, Helvetica, Arial, sans-serif"/>
        <color rgb="FF1155CC"/>
        <sz val="11.0"/>
        <u/>
      </rPr>
      <t>Metal Head (Europe) (En,Ja).zip</t>
    </r>
  </si>
  <si>
    <r>
      <rPr>
        <rFont val="&quot;Helvetica Neue&quot;, Helvetica, Arial, sans-serif"/>
        <color rgb="FF1155CC"/>
        <sz val="11.0"/>
        <u/>
      </rPr>
      <t>Metal Head (Japan, USA) (En) (Beta) (1994-11-14).zip</t>
    </r>
  </si>
  <si>
    <r>
      <rPr>
        <rFont val="&quot;Helvetica Neue&quot;, Helvetica, Arial, sans-serif"/>
        <color rgb="FF1155CC"/>
        <sz val="11.0"/>
        <u/>
      </rPr>
      <t>Metal Head (Japan, USA) (En) (Beta) (1994-11-18).zip</t>
    </r>
  </si>
  <si>
    <r>
      <rPr>
        <rFont val="&quot;Helvetica Neue&quot;, Helvetica, Arial, sans-serif"/>
        <color rgb="FF1155CC"/>
        <sz val="11.0"/>
        <u/>
      </rPr>
      <t>Metal Head (Japan, USA) (En) (Beta) (1994-11-21).zip</t>
    </r>
  </si>
  <si>
    <r>
      <rPr>
        <rFont val="&quot;Helvetica Neue&quot;, Helvetica, Arial, sans-serif"/>
        <color rgb="FF1155CC"/>
        <sz val="11.0"/>
        <u/>
      </rPr>
      <t>Metal Head (Japan, USA) (En) (Beta) (1994-12-02).zip</t>
    </r>
  </si>
  <si>
    <r>
      <rPr>
        <rFont val="&quot;Helvetica Neue&quot;, Helvetica, Arial, sans-serif"/>
        <color rgb="FF1155CC"/>
        <sz val="11.0"/>
        <u/>
      </rPr>
      <t>Metal Head (Japan, USA) (En) (Beta) (1994-12-07) (Alt).zip</t>
    </r>
  </si>
  <si>
    <r>
      <rPr>
        <rFont val="&quot;Helvetica Neue&quot;, Helvetica, Arial, sans-serif"/>
        <color rgb="FF1155CC"/>
        <sz val="11.0"/>
        <u/>
      </rPr>
      <t>Metal Head (Japan, USA) (En) (Beta) (1994-12-07).zip</t>
    </r>
  </si>
  <si>
    <r>
      <rPr>
        <rFont val="&quot;Helvetica Neue&quot;, Helvetica, Arial, sans-serif"/>
        <color rgb="FF1155CC"/>
        <sz val="11.0"/>
        <u/>
      </rPr>
      <t>Metal Head (Japan, USA) (En) (Beta) (1994-12-09).zip</t>
    </r>
  </si>
  <si>
    <r>
      <rPr>
        <rFont val="&quot;Helvetica Neue&quot;, Helvetica, Arial, sans-serif"/>
        <color rgb="FF1155CC"/>
        <sz val="11.0"/>
        <u/>
      </rPr>
      <t>Metal Head (Japan, USA) (En) (Beta) (1994-12-13).zip</t>
    </r>
  </si>
  <si>
    <r>
      <rPr>
        <rFont val="&quot;Helvetica Neue&quot;, Helvetica, Arial, sans-serif"/>
        <color rgb="FF1155CC"/>
        <sz val="11.0"/>
        <u/>
      </rPr>
      <t>Metal Head (Japan, USA) (En) (Beta) (1994-12-20).zip</t>
    </r>
  </si>
  <si>
    <r>
      <rPr>
        <rFont val="&quot;Helvetica Neue&quot;, Helvetica, Arial, sans-serif"/>
        <color rgb="FF1155CC"/>
        <sz val="11.0"/>
        <u/>
      </rPr>
      <t>Metal Head (Japan, USA) (En,Ja).zip</t>
    </r>
  </si>
  <si>
    <r>
      <rPr>
        <rFont val="&quot;Helvetica Neue&quot;, Helvetica, Arial, sans-serif"/>
        <color rgb="FF1155CC"/>
        <sz val="11.0"/>
        <u/>
      </rPr>
      <t>Mortal Kombat II (Europe).zip</t>
    </r>
  </si>
  <si>
    <r>
      <rPr>
        <rFont val="&quot;Helvetica Neue&quot;, Helvetica, Arial, sans-serif"/>
        <color rgb="FF1155CC"/>
        <sz val="11.0"/>
        <u/>
      </rPr>
      <t>Mortal Kombat II (Japan, USA) (En).zip</t>
    </r>
  </si>
  <si>
    <r>
      <rPr>
        <rFont val="&quot;Helvetica Neue&quot;, Helvetica, Arial, sans-serif"/>
        <color rgb="FF1155CC"/>
        <sz val="11.0"/>
        <u/>
      </rPr>
      <t>Motherbase (Europe) (Sample).zip</t>
    </r>
  </si>
  <si>
    <r>
      <rPr>
        <rFont val="&quot;Helvetica Neue&quot;, Helvetica, Arial, sans-serif"/>
        <color rgb="FF1155CC"/>
        <sz val="11.0"/>
        <u/>
      </rPr>
      <t>Motherbase (Europe).zip</t>
    </r>
  </si>
  <si>
    <r>
      <rPr>
        <rFont val="&quot;Helvetica Neue&quot;, Helvetica, Arial, sans-serif"/>
        <color rgb="FF1155CC"/>
        <sz val="11.0"/>
        <u/>
      </rPr>
      <t>Motocross Championship (Europe).zip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</si>
  <si>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(1994-10-12).zip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</si>
  <si>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(1994-10-17).zip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</si>
  <si>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(1994-10-18).zip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</si>
  <si>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(1994-10-19).zip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</si>
  <si>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(1994-10-20).zip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</si>
  <si>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(1994-10-24).zip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</si>
  <si>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(1994-10-28).zip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</si>
  <si>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(1994-11-01).zip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</si>
  <si>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(1994-11-02) (Alt).zip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</si>
  <si>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(1994-11-02).zip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</si>
  <si>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(1994-11-03).zip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</si>
  <si>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(1994-11-04).zip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</si>
  <si>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(1994-11-07).zip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</si>
  <si>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(1994-11-08).zip</t>
    </r>
  </si>
  <si>
    <r>
      <rPr>
        <rFont val="&quot;Helvetica Neue&quot;, Helvetica, Arial, sans-serif"/>
        <color rgb="FF1155CC"/>
        <sz val="11.0"/>
        <u/>
      </rPr>
      <t>Motocross Championship (Japan, USA) (En) (Beta) (1994-11-11).zip</t>
    </r>
  </si>
  <si>
    <r>
      <rPr>
        <rFont val="&quot;Helvetica Neue&quot;, Helvetica, Arial, sans-serif"/>
        <color rgb="FF1155CC"/>
        <sz val="11.0"/>
        <u/>
      </rPr>
      <t>Motocross Championship (USA).zip</t>
    </r>
  </si>
  <si>
    <r>
      <rPr>
        <rFont val="&quot;Helvetica Neue&quot;, Helvetica, Arial, sans-serif"/>
        <color rgb="FF1155CC"/>
        <sz val="11.0"/>
        <u/>
      </rPr>
      <t>NBA Jam - Tournament Edition (World).zip</t>
    </r>
  </si>
  <si>
    <r>
      <rPr>
        <rFont val="&quot;Helvetica Neue&quot;, Helvetica, Arial, sans-serif"/>
        <color rgb="FF1155CC"/>
        <sz val="11.0"/>
        <u/>
      </rPr>
      <t>NFL Quarterback Club (World).zip</t>
    </r>
  </si>
  <si>
    <r>
      <rPr>
        <rFont val="&quot;Helvetica Neue&quot;, Helvetica, Arial, sans-serif"/>
        <color rgb="FF1155CC"/>
        <sz val="11.0"/>
        <u/>
      </rPr>
      <t>Pinocchio (Europe) (Proto) (1995-12-06).zip</t>
    </r>
  </si>
  <si>
    <r>
      <rPr>
        <rFont val="&quot;Helvetica Neue&quot;, Helvetica, Arial, sans-serif"/>
        <color rgb="FF1155CC"/>
        <sz val="11.0"/>
        <u/>
      </rPr>
      <t>Pitfall - The Mayan Adventure (USA).zip</t>
    </r>
  </si>
  <si>
    <r>
      <rPr>
        <rFont val="&quot;Helvetica Neue&quot;, Helvetica, Arial, sans-serif"/>
        <color rgb="FF1155CC"/>
        <sz val="11.0"/>
        <u/>
      </rPr>
      <t>Primal Rage (USA, Europe).zip</t>
    </r>
  </si>
  <si>
    <r>
      <rPr>
        <rFont val="&quot;Helvetica Neue&quot;, Helvetica, Arial, sans-serif"/>
        <color rgb="FF1155CC"/>
        <sz val="11.0"/>
        <u/>
      </rPr>
      <t>RBI Baseball '95 (USA).zip</t>
    </r>
  </si>
  <si>
    <r>
      <rPr>
        <rFont val="&quot;Helvetica Neue&quot;, Helvetica, Arial, sans-serif"/>
        <color rgb="FF1155CC"/>
        <sz val="11.0"/>
        <u/>
      </rPr>
      <t>Sangokushi IV (Japan).zip</t>
    </r>
  </si>
  <si>
    <r>
      <rPr>
        <rFont val="&quot;Helvetica Neue&quot;, Helvetica, Arial, sans-serif"/>
        <color rgb="FF1155CC"/>
        <sz val="11.0"/>
        <u/>
      </rPr>
      <t>Soulstar X (USA) (Proto).zip</t>
    </r>
  </si>
  <si>
    <r>
      <rPr>
        <rFont val="&quot;Helvetica Neue&quot;, Helvetica, Arial, sans-serif"/>
        <color rgb="FF1155CC"/>
        <sz val="11.0"/>
        <u/>
      </rPr>
      <t>Space Harrier (Europe).zip</t>
    </r>
  </si>
  <si>
    <r>
      <rPr>
        <rFont val="&quot;Helvetica Neue&quot;, Helvetica, Arial, sans-serif"/>
        <color rgb="FF1155CC"/>
        <sz val="11.0"/>
        <u/>
      </rPr>
      <t>Space Harrier (Japan, USA) (En) (Beta) (1994-09-20).zip</t>
    </r>
  </si>
  <si>
    <r>
      <rPr>
        <rFont val="&quot;Helvetica Neue&quot;, Helvetica, Arial, sans-serif"/>
        <color rgb="FF1155CC"/>
        <sz val="11.0"/>
        <u/>
      </rPr>
      <t>Space Harrier (Japan, USA) (En).zip</t>
    </r>
  </si>
  <si>
    <r>
      <rPr>
        <rFont val="&quot;Helvetica Neue&quot;, Helvetica, Arial, sans-serif"/>
        <color rgb="FF1155CC"/>
        <sz val="11.0"/>
        <u/>
      </rPr>
      <t>Spot Goes to Hollywood (USA) (Proto).zip</t>
    </r>
  </si>
  <si>
    <r>
      <rPr>
        <rFont val="&quot;Helvetica Neue&quot;, Helvetica, Arial, sans-serif"/>
        <color rgb="FF1155CC"/>
        <sz val="11.0"/>
        <u/>
      </rPr>
      <t>Star Trek - Starfleet Academy - Starship Bridge Simulator (USA).zip</t>
    </r>
  </si>
  <si>
    <r>
      <rPr>
        <rFont val="&quot;Helvetica Neue&quot;, Helvetica, Arial, sans-serif"/>
        <color rgb="FF1155CC"/>
        <sz val="11.0"/>
        <u/>
      </rPr>
      <t>Star Wars Arcade (Europe) (Beta) (1994-09-23).zip</t>
    </r>
  </si>
  <si>
    <r>
      <rPr>
        <rFont val="&quot;Helvetica Neue&quot;, Helvetica, Arial, sans-serif"/>
        <color rgb="FF1155CC"/>
        <sz val="11.0"/>
        <u/>
      </rPr>
      <t>Star Wars Arcade (Europe) (Beta) (1994-09-29).zip</t>
    </r>
  </si>
  <si>
    <r>
      <rPr>
        <rFont val="&quot;Helvetica Neue&quot;, Helvetica, Arial, sans-serif"/>
        <color rgb="FF1155CC"/>
        <sz val="11.0"/>
        <u/>
      </rPr>
      <t>Star Wars Arcade (Europe) (Beta) (1994-10-06).zip</t>
    </r>
  </si>
  <si>
    <r>
      <rPr>
        <rFont val="&quot;Helvetica Neue&quot;, Helvetica, Arial, sans-serif"/>
        <color rgb="FF1155CC"/>
        <sz val="11.0"/>
        <u/>
      </rPr>
      <t>Star Wars Arcade (Europe) (Beta) (1994-10-07).zip</t>
    </r>
  </si>
  <si>
    <r>
      <rPr>
        <rFont val="&quot;Helvetica Neue&quot;, Helvetica, Arial, sans-serif"/>
        <color rgb="FF1155CC"/>
        <sz val="11.0"/>
        <u/>
      </rPr>
      <t>Star Wars Arcade (Europe).zip</t>
    </r>
  </si>
  <si>
    <r>
      <rPr>
        <rFont val="&quot;Helvetica Neue&quot;, Helvetica, Arial, sans-serif"/>
        <color rgb="FF1155CC"/>
        <sz val="11.0"/>
        <u/>
      </rPr>
      <t>Star Wars Arcade (Japan) (Beta) (1994-09-30).zip</t>
    </r>
  </si>
  <si>
    <r>
      <rPr>
        <rFont val="&quot;Helvetica Neue&quot;, Helvetica, Arial, sans-serif"/>
        <color rgb="FF1155CC"/>
        <sz val="11.0"/>
        <u/>
      </rPr>
      <t>Star Wars Arcade (Japan) (Beta) (1994-10-03).zip</t>
    </r>
  </si>
  <si>
    <r>
      <rPr>
        <rFont val="&quot;Helvetica Neue&quot;, Helvetica, Arial, sans-serif"/>
        <color rgb="FF1155CC"/>
        <sz val="11.0"/>
        <u/>
      </rPr>
      <t>Star Wars Arcade (Japan) (Beta) (1994-10-05).zip</t>
    </r>
  </si>
  <si>
    <r>
      <rPr>
        <rFont val="&quot;Helvetica Neue&quot;, Helvetica, Arial, sans-serif"/>
        <color rgb="FF1155CC"/>
        <sz val="11.0"/>
        <u/>
      </rPr>
      <t>Star Wars Arcade (Japan).zip</t>
    </r>
  </si>
  <si>
    <r>
      <rPr>
        <rFont val="&quot;Helvetica Neue&quot;, Helvetica, Arial, sans-serif"/>
        <color rgb="FF1155CC"/>
        <sz val="11.0"/>
        <u/>
      </rPr>
      <t>Star Wars Arcade (USA) (Beta) (1994-08-30).zip</t>
    </r>
  </si>
  <si>
    <r>
      <rPr>
        <rFont val="&quot;Helvetica Neue&quot;, Helvetica, Arial, sans-serif"/>
        <color rgb="FF1155CC"/>
        <sz val="11.0"/>
        <u/>
      </rPr>
      <t>Star Wars Arcade (USA) (Beta) (1994-09-01).zip</t>
    </r>
  </si>
  <si>
    <r>
      <rPr>
        <rFont val="&quot;Helvetica Neue&quot;, Helvetica, Arial, sans-serif"/>
        <color rgb="FF1155CC"/>
        <sz val="11.0"/>
        <u/>
      </rPr>
      <t>Star Wars Arcade (USA) (Beta) (1994-09-06).zip</t>
    </r>
  </si>
  <si>
    <r>
      <rPr>
        <rFont val="&quot;Helvetica Neue&quot;, Helvetica, Arial, sans-serif"/>
        <color rgb="FF1155CC"/>
        <sz val="11.0"/>
        <u/>
      </rPr>
      <t>Star Wars Arcade (USA) (Beta) (1994-09-07).zip</t>
    </r>
  </si>
  <si>
    <r>
      <rPr>
        <rFont val="&quot;Helvetica Neue&quot;, Helvetica, Arial, sans-serif"/>
        <color rgb="FF1155CC"/>
        <sz val="11.0"/>
        <u/>
      </rPr>
      <t>Star Wars Arcade (USA) (Beta) (1994-09-09).zip</t>
    </r>
  </si>
  <si>
    <r>
      <rPr>
        <rFont val="&quot;Helvetica Neue&quot;, Helvetica, Arial, sans-serif"/>
        <color rgb="FF1155CC"/>
        <sz val="11.0"/>
        <u/>
      </rPr>
      <t>Star Wars Arcade (USA) (Beta) (1994-09-12).zip</t>
    </r>
  </si>
  <si>
    <r>
      <rPr>
        <rFont val="&quot;Helvetica Neue&quot;, Helvetica, Arial, sans-serif"/>
        <color rgb="FF1155CC"/>
        <sz val="11.0"/>
        <u/>
      </rPr>
      <t>Star Wars Arcade (USA) (Beta) (1994-09-13).zip</t>
    </r>
  </si>
  <si>
    <r>
      <rPr>
        <rFont val="&quot;Helvetica Neue&quot;, Helvetica, Arial, sans-serif"/>
        <color rgb="FF1155CC"/>
        <sz val="11.0"/>
        <u/>
      </rPr>
      <t>Star Wars Arcade (USA) (Beta) (1994-09-14).zip</t>
    </r>
  </si>
  <si>
    <r>
      <rPr>
        <rFont val="&quot;Helvetica Neue&quot;, Helvetica, Arial, sans-serif"/>
        <color rgb="FF1155CC"/>
        <sz val="11.0"/>
        <u/>
      </rPr>
      <t>Star Wars Arcade (USA) (Beta) (1994-09-15).zip</t>
    </r>
  </si>
  <si>
    <r>
      <rPr>
        <rFont val="&quot;Helvetica Neue&quot;, Helvetica, Arial, sans-serif"/>
        <color rgb="FF1155CC"/>
        <sz val="11.0"/>
        <u/>
      </rPr>
      <t>Star Wars Arcade (USA) (Beta) (1994-09-16).zip</t>
    </r>
  </si>
  <si>
    <r>
      <rPr>
        <rFont val="&quot;Helvetica Neue&quot;, Helvetica, Arial, sans-serif"/>
        <color rgb="FF1155CC"/>
        <sz val="11.0"/>
        <u/>
      </rPr>
      <t>Star Wars Arcade (USA) (Beta) (1994-09-18).zip</t>
    </r>
  </si>
  <si>
    <r>
      <rPr>
        <rFont val="&quot;Helvetica Neue&quot;, Helvetica, Arial, sans-serif"/>
        <color rgb="FF1155CC"/>
        <sz val="11.0"/>
        <u/>
      </rPr>
      <t>Star Wars Arcade (USA).zip</t>
    </r>
  </si>
  <si>
    <r>
      <rPr>
        <rFont val="&quot;Helvetica Neue&quot;, Helvetica, Arial, sans-serif"/>
        <color rgb="FF1155CC"/>
        <sz val="11.0"/>
        <u/>
      </rPr>
      <t>Stellar Assault (Japan) (En) (Beta) (1995-02-06).zip</t>
    </r>
  </si>
  <si>
    <r>
      <rPr>
        <rFont val="&quot;Helvetica Neue&quot;, Helvetica, Arial, sans-serif"/>
        <color rgb="FF1155CC"/>
        <sz val="11.0"/>
        <u/>
      </rPr>
      <t>Stellar Assault (Japan) (En) (Beta) (1995-02-13).zip</t>
    </r>
  </si>
  <si>
    <r>
      <rPr>
        <rFont val="&quot;Helvetica Neue&quot;, Helvetica, Arial, sans-serif"/>
        <color rgb="FF1155CC"/>
        <sz val="11.0"/>
        <u/>
      </rPr>
      <t>Stellar Assault (Japan).zip</t>
    </r>
  </si>
  <si>
    <r>
      <rPr>
        <rFont val="&quot;Helvetica Neue&quot;, Helvetica, Arial, sans-serif"/>
        <color rgb="FF1155CC"/>
        <sz val="11.0"/>
        <u/>
      </rPr>
      <t>Stellar Assault (USA, Europe) (Beta) (1995-02-22).zip</t>
    </r>
  </si>
  <si>
    <r>
      <rPr>
        <rFont val="&quot;Helvetica Neue&quot;, Helvetica, Arial, sans-serif"/>
        <color rgb="FF1155CC"/>
        <sz val="11.0"/>
        <u/>
      </rPr>
      <t>Stellar Assault (USA, Europe) (Beta) (1995-03-02).zip</t>
    </r>
  </si>
  <si>
    <r>
      <rPr>
        <rFont val="&quot;Helvetica Neue&quot;, Helvetica, Arial, sans-serif"/>
        <color rgb="FF1155CC"/>
        <sz val="11.0"/>
        <u/>
      </rPr>
      <t>Stellar Assault (USA, Europe) (Beta) (1995-03-06).zip</t>
    </r>
  </si>
  <si>
    <r>
      <rPr>
        <rFont val="&quot;Helvetica Neue&quot;, Helvetica, Arial, sans-serif"/>
        <color rgb="FF1155CC"/>
        <sz val="11.0"/>
        <u/>
      </rPr>
      <t>Stellar Assault (USA, Europe) (Beta) (1995-03-13) (Alt).zip</t>
    </r>
  </si>
  <si>
    <r>
      <rPr>
        <rFont val="&quot;Helvetica Neue&quot;, Helvetica, Arial, sans-serif"/>
        <color rgb="FF1155CC"/>
        <sz val="11.0"/>
        <u/>
      </rPr>
      <t>Stellar Assault (USA, Europe) (Beta) (1995-03-13).zip</t>
    </r>
  </si>
  <si>
    <r>
      <rPr>
        <rFont val="&quot;Helvetica Neue&quot;, Helvetica, Arial, sans-serif"/>
        <color rgb="FF1155CC"/>
        <sz val="11.0"/>
        <u/>
      </rPr>
      <t>Stellar Assault (USA, Europe).zip</t>
    </r>
  </si>
  <si>
    <r>
      <rPr>
        <rFont val="&quot;Helvetica Neue&quot;, Helvetica, Arial, sans-serif"/>
        <color rgb="FF1155CC"/>
        <sz val="11.0"/>
        <u/>
      </rPr>
      <t>T-MEK (USA, Europe).zip</t>
    </r>
  </si>
  <si>
    <r>
      <rPr>
        <rFont val="&quot;Helvetica Neue&quot;, Helvetica, Arial, sans-serif"/>
        <color rgb="FF1155CC"/>
        <sz val="11.0"/>
        <u/>
      </rPr>
      <t>Tempo (Japan, USA) (En) (Beta) (1994-12-21).zip</t>
    </r>
  </si>
  <si>
    <r>
      <rPr>
        <rFont val="&quot;Helvetica Neue&quot;, Helvetica, Arial, sans-serif"/>
        <color rgb="FF1155CC"/>
        <sz val="11.0"/>
        <u/>
      </rPr>
      <t>Tempo (Japan, USA) (En) (Beta) (1995-01-19).zip</t>
    </r>
  </si>
  <si>
    <r>
      <rPr>
        <rFont val="&quot;Helvetica Neue&quot;, Helvetica, Arial, sans-serif"/>
        <color rgb="FF1155CC"/>
        <sz val="11.0"/>
        <u/>
      </rPr>
      <t>Tempo (Japan, USA) (En) (Beta) (1995-01-24).zip</t>
    </r>
  </si>
  <si>
    <r>
      <rPr>
        <rFont val="&quot;Helvetica Neue&quot;, Helvetica, Arial, sans-serif"/>
        <color rgb="FF1155CC"/>
        <sz val="11.0"/>
        <u/>
      </rPr>
      <t>Tempo (Japan, USA) (En) (Beta) (1995-01-26).zip</t>
    </r>
  </si>
  <si>
    <r>
      <rPr>
        <rFont val="&quot;Helvetica Neue&quot;, Helvetica, Arial, sans-serif"/>
        <color rgb="FF1155CC"/>
        <sz val="11.0"/>
        <u/>
      </rPr>
      <t>Tempo (Japan, USA) (En) (Beta) (1995-02-04).zip</t>
    </r>
  </si>
  <si>
    <r>
      <rPr>
        <rFont val="&quot;Helvetica Neue&quot;, Helvetica, Arial, sans-serif"/>
        <color rgb="FF1155CC"/>
        <sz val="11.0"/>
        <u/>
      </rPr>
      <t>Tempo (Japan, USA) (En) (Beta) (1995-02-06) (Alt).zip</t>
    </r>
  </si>
  <si>
    <r>
      <rPr>
        <rFont val="&quot;Helvetica Neue&quot;, Helvetica, Arial, sans-serif"/>
        <color rgb="FF1155CC"/>
        <sz val="11.0"/>
        <u/>
      </rPr>
      <t>Tempo (Japan, USA) (En) (Beta) (1995-02-06).zip</t>
    </r>
  </si>
  <si>
    <r>
      <rPr>
        <rFont val="&quot;Helvetica Neue&quot;, Helvetica, Arial, sans-serif"/>
        <color rgb="FF1155CC"/>
        <sz val="11.0"/>
        <u/>
      </rPr>
      <t>Tempo (Japan, USA) (En) (Beta) (1995-02-07).zip</t>
    </r>
  </si>
  <si>
    <r>
      <rPr>
        <rFont val="&quot;Helvetica Neue&quot;, Helvetica, Arial, sans-serif"/>
        <color rgb="FF1155CC"/>
        <sz val="11.0"/>
        <u/>
      </rPr>
      <t>Tempo (Japan, USA) (En).zip</t>
    </r>
  </si>
  <si>
    <r>
      <rPr>
        <rFont val="&quot;Helvetica Neue&quot;, Helvetica, Arial, sans-serif"/>
        <color rgb="FF1155CC"/>
        <sz val="11.0"/>
        <u/>
      </rPr>
      <t>Time Warner 32X CMD Download Cartridge (USA) (Program).zip</t>
    </r>
  </si>
  <si>
    <r>
      <rPr>
        <rFont val="&quot;Helvetica Neue&quot;, Helvetica, Arial, sans-serif"/>
        <color rgb="FF1155CC"/>
        <sz val="11.0"/>
        <u/>
      </rPr>
      <t>Toughman Contest (USA, Europe).zip</t>
    </r>
  </si>
  <si>
    <r>
      <rPr>
        <rFont val="&quot;Helvetica Neue&quot;, Helvetica, Arial, sans-serif"/>
        <color rgb="FF1155CC"/>
        <sz val="11.0"/>
        <u/>
      </rPr>
      <t>Virtua Fighter (Europe).zip</t>
    </r>
  </si>
  <si>
    <r>
      <rPr>
        <rFont val="&quot;Helvetica Neue&quot;, Helvetica, Arial, sans-serif"/>
        <color rgb="FF1155CC"/>
        <sz val="11.0"/>
        <u/>
      </rPr>
      <t>Virtua Fighter (Japan, USA) (En) (Beta) (1995-05-30).zip</t>
    </r>
  </si>
  <si>
    <r>
      <rPr>
        <rFont val="&quot;Helvetica Neue&quot;, Helvetica, Arial, sans-serif"/>
        <color rgb="FF1155CC"/>
        <sz val="11.0"/>
        <u/>
      </rPr>
      <t>Virtua Fighter (Japan, USA) (En) (Beta) (1995-06-15).zip</t>
    </r>
  </si>
  <si>
    <r>
      <rPr>
        <rFont val="&quot;Helvetica Neue&quot;, Helvetica, Arial, sans-serif"/>
        <color rgb="FF1155CC"/>
        <sz val="11.0"/>
        <u/>
      </rPr>
      <t>Virtua Fighter (Japan, USA) (En) (Beta) (1995-06-30).zip</t>
    </r>
  </si>
  <si>
    <r>
      <rPr>
        <rFont val="&quot;Helvetica Neue&quot;, Helvetica, Arial, sans-serif"/>
        <color rgb="FF1155CC"/>
        <sz val="11.0"/>
        <u/>
      </rPr>
      <t>Virtua Fighter (Japan, USA) (En) (Beta) (1995-07-17).zip</t>
    </r>
  </si>
  <si>
    <r>
      <rPr>
        <rFont val="&quot;Helvetica Neue&quot;, Helvetica, Arial, sans-serif"/>
        <color rgb="FF1155CC"/>
        <sz val="11.0"/>
        <u/>
      </rPr>
      <t>Virtua Fighter (Japan, USA) (En) (Beta) (1995-07-21).zip</t>
    </r>
  </si>
  <si>
    <r>
      <rPr>
        <rFont val="&quot;Helvetica Neue&quot;, Helvetica, Arial, sans-serif"/>
        <color rgb="FF1155CC"/>
        <sz val="11.0"/>
        <u/>
      </rPr>
      <t>Virtua Fighter (Japan, USA) (En) (Beta) (1995-07-24).zip</t>
    </r>
  </si>
  <si>
    <r>
      <rPr>
        <rFont val="&quot;Helvetica Neue&quot;, Helvetica, Arial, sans-serif"/>
        <color rgb="FF1155CC"/>
        <sz val="11.0"/>
        <u/>
      </rPr>
      <t>Virtua Fighter (Japan, USA) (En) (Beta) (1995-07-25).zip</t>
    </r>
  </si>
  <si>
    <r>
      <rPr>
        <rFont val="&quot;Helvetica Neue&quot;, Helvetica, Arial, sans-serif"/>
        <color rgb="FF1155CC"/>
        <sz val="11.0"/>
        <u/>
      </rPr>
      <t>Virtua Fighter (Japan, USA) (En).zip</t>
    </r>
  </si>
  <si>
    <r>
      <rPr>
        <rFont val="&quot;Helvetica Neue&quot;, Helvetica, Arial, sans-serif"/>
        <color rgb="FF1155CC"/>
        <sz val="11.0"/>
        <u/>
      </rPr>
      <t>Virtua Hamster (USA) (Proto).zip</t>
    </r>
  </si>
  <si>
    <r>
      <rPr>
        <rFont val="&quot;Helvetica Neue&quot;, Helvetica, Arial, sans-serif"/>
        <color rgb="FF1155CC"/>
        <sz val="11.0"/>
        <u/>
      </rPr>
      <t>Virtua Racing Deluxe (Europe).zip</t>
    </r>
  </si>
  <si>
    <r>
      <rPr>
        <rFont val="&quot;Helvetica Neue&quot;, Helvetica, Arial, sans-serif"/>
        <color rgb="FF1155CC"/>
        <sz val="11.0"/>
        <u/>
      </rPr>
      <t>Virtua Racing Deluxe (Japan).zip</t>
    </r>
  </si>
  <si>
    <r>
      <rPr>
        <rFont val="&quot;Helvetica Neue&quot;, Helvetica, Arial, sans-serif"/>
        <color rgb="FF1155CC"/>
        <sz val="11.0"/>
        <u/>
      </rPr>
      <t>Virtua Racing Deluxe (USA) (Beta) (1994-08-22).zip</t>
    </r>
  </si>
  <si>
    <r>
      <rPr>
        <rFont val="&quot;Helvetica Neue&quot;, Helvetica, Arial, sans-serif"/>
        <color rgb="FF1155CC"/>
        <sz val="11.0"/>
        <u/>
      </rPr>
      <t>Virtua Racing Deluxe (USA) (Beta) (1994-08-29).zip</t>
    </r>
  </si>
  <si>
    <r>
      <rPr>
        <rFont val="&quot;Helvetica Neue&quot;, Helvetica, Arial, sans-serif"/>
        <color rgb="FF1155CC"/>
        <sz val="11.0"/>
        <u/>
      </rPr>
      <t>Virtua Racing Deluxe (USA) (Beta) (1994-09-05).zip</t>
    </r>
  </si>
  <si>
    <r>
      <rPr>
        <rFont val="&quot;Helvetica Neue&quot;, Helvetica, Arial, sans-serif"/>
        <color rgb="FF1155CC"/>
        <sz val="11.0"/>
        <u/>
      </rPr>
      <t>Virtua Racing Deluxe (USA).zip</t>
    </r>
  </si>
  <si>
    <r>
      <rPr>
        <rFont val="&quot;Helvetica Neue&quot;, Helvetica, Arial, sans-serif"/>
        <color rgb="FF1155CC"/>
        <sz val="11.0"/>
        <u/>
      </rPr>
      <t>WWF Raw (World).zip</t>
    </r>
  </si>
  <si>
    <r>
      <rPr>
        <rFont val="&quot;Helvetica Neue&quot;, Helvetica, Arial, sans-serif"/>
        <color rgb="FF1155CC"/>
        <sz val="11.0"/>
        <u/>
      </rPr>
      <t>WWF WrestleMania - The Arcade Game (USA).zip</t>
    </r>
  </si>
  <si>
    <r>
      <rPr>
        <rFont val="&quot;Helvetica Neue&quot;, Helvetica, Arial, sans-serif"/>
        <color rgb="FF1155CC"/>
        <sz val="11.0"/>
        <u/>
      </rPr>
      <t>World Series Baseball Starring Deion Sanders (USA).zip</t>
    </r>
  </si>
  <si>
    <r>
      <rPr>
        <rFont val="&quot;Helvetica Neue&quot;, Helvetica, Arial, sans-serif"/>
        <color rgb="FF1155CC"/>
        <sz val="11.0"/>
        <u/>
      </rPr>
      <t>X-Men (USA) (Proto).zip</t>
    </r>
  </si>
  <si>
    <r>
      <rPr>
        <rFont val="&quot;Helvetica Neue&quot;, Helvetica, Arial, sans-serif"/>
        <color rgb="FF1155CC"/>
        <sz val="11.0"/>
        <u/>
      </rPr>
      <t>Zaxxon's Motherbase (Japan, USA) (En) (Beta) (1995-02-10).zip</t>
    </r>
  </si>
  <si>
    <r>
      <rPr>
        <rFont val="&quot;Helvetica Neue&quot;, Helvetica, Arial, sans-serif"/>
        <color rgb="FF1155CC"/>
        <sz val="11.0"/>
        <u/>
      </rPr>
      <t>Zaxxon's Motherbase (Japan, USA) (En) (Beta) (1995-02-21).zip</t>
    </r>
  </si>
  <si>
    <r>
      <rPr>
        <rFont val="&quot;Helvetica Neue&quot;, Helvetica, Arial, sans-serif"/>
        <color rgb="FF1155CC"/>
        <sz val="11.0"/>
        <u/>
      </rPr>
      <t>Zaxxon's Motherbase (Japan, USA) (En) (Beta) (1995-02-23).zip</t>
    </r>
  </si>
  <si>
    <r>
      <rPr>
        <rFont val="&quot;Helvetica Neue&quot;, Helvetica, Arial, sans-serif"/>
        <color rgb="FF1155CC"/>
        <sz val="11.0"/>
        <u/>
      </rPr>
      <t>Zaxxon's Motherbase (Japan, USA) (En) (Beta) (1995-02-27).zip</t>
    </r>
  </si>
  <si>
    <r>
      <rPr>
        <rFont val="&quot;Helvetica Neue&quot;, Helvetica, Arial, sans-serif"/>
        <color rgb="FF1155CC"/>
        <sz val="11.0"/>
        <u/>
      </rPr>
      <t>Zaxxon's Motherbase (Japan, USA) (En) (Beta) (1995-03-03).zip</t>
    </r>
  </si>
  <si>
    <r>
      <rPr>
        <rFont val="&quot;Helvetica Neue&quot;, Helvetica, Arial, sans-serif"/>
        <color rgb="FF1155CC"/>
        <sz val="11.0"/>
        <u/>
      </rPr>
      <t>Zaxxon's Motherbase (Japan, USA) (En) (Beta) (1995-03-06).zip</t>
    </r>
  </si>
  <si>
    <r>
      <rPr>
        <rFont val="&quot;Helvetica Neue&quot;, Helvetica, Arial, sans-serif"/>
        <color rgb="FF1155CC"/>
        <sz val="11.0"/>
        <u/>
      </rPr>
      <t>Zaxxon's Motherbase (Japan, USA) (En) (Beta) (1995-03-10).zip</t>
    </r>
  </si>
  <si>
    <r>
      <rPr>
        <rFont val="&quot;Helvetica Neue&quot;, Helvetica, Arial, sans-serif"/>
        <color rgb="FF1155CC"/>
        <sz val="11.0"/>
        <u/>
      </rPr>
      <t>Zaxxon's Motherbase (Japan, USA) (En) (Beta) (1995-03-15).zip</t>
    </r>
  </si>
  <si>
    <r>
      <rPr>
        <rFont val="&quot;Helvetica Neue&quot;, Helvetica, Arial, sans-serif"/>
        <color rgb="FF1155CC"/>
        <sz val="11.0"/>
        <u/>
      </rPr>
      <t>Zaxxon's Motherbase (Japan, USA) (En) (Beta) (1995-03-31).zip</t>
    </r>
  </si>
  <si>
    <r>
      <rPr>
        <rFont val="&quot;Helvetica Neue&quot;, Helvetica, Arial, sans-serif"/>
        <color rgb="FF1155CC"/>
        <sz val="11.0"/>
        <u/>
      </rPr>
      <t>Zaxxon's Motherbase 2000 (Japan, USA) (En).zip</t>
    </r>
  </si>
  <si>
    <r>
      <rPr>
        <rFont val="&quot;Helvetica Neue&quot;, Helvetica, Arial, sans-serif"/>
        <color rgb="FF1155CC"/>
        <sz val="11.0"/>
        <u/>
      </rPr>
      <t>[BIOS] 32X M68000 (USA).zip</t>
    </r>
  </si>
  <si>
    <r>
      <rPr>
        <rFont val="&quot;Helvetica Neue&quot;, Helvetica, Arial, sans-serif"/>
        <color rgb="FF1155CC"/>
        <sz val="11.0"/>
        <u/>
      </rPr>
      <t>[BIOS] 32X SH-2 Master (USA).zip</t>
    </r>
  </si>
  <si>
    <r>
      <rPr>
        <rFont val="&quot;Helvetica Neue&quot;, Helvetica, Arial, sans-serif"/>
        <color rgb="FF1155CC"/>
        <sz val="11.0"/>
        <u/>
      </rPr>
      <t>[BIOS] 32X SH-2 Slave (USA).zip</t>
    </r>
  </si>
  <si>
    <r>
      <rPr>
        <rFont val="&quot;Helvetica Neue&quot;, Helvetica, Arial, sans-serif"/>
        <color rgb="FF1155CC"/>
        <sz val="11.0"/>
        <u/>
      </rPr>
      <t>5 in One FunPak (USA).zip</t>
    </r>
  </si>
  <si>
    <r>
      <rPr>
        <rFont val="&quot;Helvetica Neue&quot;, Helvetica, Arial, sans-serif"/>
        <color rgb="FF1155CC"/>
        <sz val="11.0"/>
        <u/>
      </rPr>
      <t>Aa Harimanada (Japan).zip</t>
    </r>
  </si>
  <si>
    <r>
      <rPr>
        <rFont val="&quot;Helvetica Neue&quot;, Helvetica, Arial, sans-serif"/>
        <color rgb="FF1155CC"/>
        <sz val="11.0"/>
        <u/>
      </rPr>
      <t>Addams Family, The (World).zip</t>
    </r>
  </si>
  <si>
    <r>
      <rPr>
        <rFont val="&quot;Helvetica Neue&quot;, Helvetica, Arial, sans-serif"/>
        <color rgb="FF1155CC"/>
        <sz val="11.0"/>
        <u/>
      </rPr>
      <t>Adventures of Batman &amp; Robin, The (USA, Europe, Brazil) (En) (Beta) (1995-04-27).zip</t>
    </r>
  </si>
  <si>
    <r>
      <rPr>
        <rFont val="&quot;Helvetica Neue&quot;, Helvetica, Arial, sans-serif"/>
        <color rgb="FF1155CC"/>
        <sz val="11.0"/>
        <u/>
      </rPr>
      <t>Adventures of Batman &amp; Robin, The (USA, Europe, Brazil) (En) (Beta) (1995-04-29).zip</t>
    </r>
  </si>
  <si>
    <r>
      <rPr>
        <rFont val="&quot;Helvetica Neue&quot;, Helvetica, Arial, sans-serif"/>
        <color rgb="FF1155CC"/>
        <sz val="11.0"/>
        <u/>
      </rPr>
      <t>Adventures of Batman &amp; Robin, The (USA, Europe, Brazil) (En) (Beta) (1995-04-30).zip</t>
    </r>
  </si>
  <si>
    <r>
      <rPr>
        <rFont val="&quot;Helvetica Neue&quot;, Helvetica, Arial, sans-serif"/>
        <color rgb="FF1155CC"/>
        <sz val="11.0"/>
        <u/>
      </rPr>
      <t>Adventures of Batman &amp; Robin, The (USA, Europe, Brazil) (En) (Beta) (1995-05-02).zip</t>
    </r>
  </si>
  <si>
    <r>
      <rPr>
        <rFont val="&quot;Helvetica Neue&quot;, Helvetica, Arial, sans-serif"/>
        <color rgb="FF1155CC"/>
        <sz val="11.0"/>
        <u/>
      </rPr>
      <t>Adventures of Batman &amp; Robin, The (USA, Europe, Brazil) (En) (Beta) (1995-05-04).zip</t>
    </r>
  </si>
  <si>
    <r>
      <rPr>
        <rFont val="&quot;Helvetica Neue&quot;, Helvetica, Arial, sans-serif"/>
        <color rgb="FF1155CC"/>
        <sz val="11.0"/>
        <u/>
      </rPr>
      <t>Adventures of Batman &amp; Robin, The (USA, Europe, Brazil) (En) (Beta) (1995-05-06) (Alt).zip</t>
    </r>
  </si>
  <si>
    <r>
      <rPr>
        <rFont val="&quot;Helvetica Neue&quot;, Helvetica, Arial, sans-serif"/>
        <color rgb="FF1155CC"/>
        <sz val="11.0"/>
        <u/>
      </rPr>
      <t>Adventures of Batman &amp; Robin, The (USA, Europe, Brazil) (En) (Beta) (1995-05-06).zip</t>
    </r>
  </si>
  <si>
    <r>
      <rPr>
        <rFont val="&quot;Helvetica Neue&quot;, Helvetica, Arial, sans-serif"/>
        <color rgb="FF1155CC"/>
        <sz val="11.0"/>
        <u/>
      </rPr>
      <t>Adventures of Batman &amp; Robin, The (USA, Europe, Brazil) (En) (Beta) (1995-05-07).zip</t>
    </r>
  </si>
  <si>
    <r>
      <rPr>
        <rFont val="&quot;Helvetica Neue&quot;, Helvetica, Arial, sans-serif"/>
        <color rgb="FF1155CC"/>
        <sz val="11.0"/>
        <u/>
      </rPr>
      <t>Adventures of Batman &amp; Robin, The (USA, Europe, Brazil) (En).zip</t>
    </r>
  </si>
  <si>
    <r>
      <rPr>
        <rFont val="&quot;Helvetica Neue&quot;, Helvetica, Arial, sans-serif"/>
        <color rgb="FF1155CC"/>
        <sz val="11.0"/>
        <u/>
      </rPr>
      <t>Aerial Assault (World) (Rev 1).zip</t>
    </r>
  </si>
  <si>
    <r>
      <rPr>
        <rFont val="&quot;Helvetica Neue&quot;, Helvetica, Arial, sans-serif"/>
        <color rgb="FF1155CC"/>
        <sz val="11.0"/>
        <u/>
      </rPr>
      <t>Aerial Assault (World).zip</t>
    </r>
  </si>
  <si>
    <r>
      <rPr>
        <rFont val="&quot;Helvetica Neue&quot;, Helvetica, Arial, sans-serif"/>
        <color rgb="FF1155CC"/>
        <sz val="11.0"/>
        <u/>
      </rPr>
      <t>Aladdin (Japan).zip</t>
    </r>
  </si>
  <si>
    <r>
      <rPr>
        <rFont val="&quot;Helvetica Neue&quot;, Helvetica, Arial, sans-serif"/>
        <color rgb="FF1155CC"/>
        <sz val="11.0"/>
        <u/>
      </rPr>
      <t>Aladdin (USA, Europe, Brazil) (En) (Beta) (1993-12-28).zip</t>
    </r>
  </si>
  <si>
    <r>
      <rPr>
        <rFont val="&quot;Helvetica Neue&quot;, Helvetica, Arial, sans-serif"/>
        <color rgb="FF1155CC"/>
        <sz val="11.0"/>
        <u/>
      </rPr>
      <t>Aladdin (USA, Europe, Brazil) (En) (Beta) (1994-01-11).zip</t>
    </r>
  </si>
  <si>
    <r>
      <rPr>
        <rFont val="&quot;Helvetica Neue&quot;, Helvetica, Arial, sans-serif"/>
        <color rgb="FF1155CC"/>
        <sz val="11.0"/>
        <u/>
      </rPr>
      <t>Aladdin (USA, Europe, Brazil) (En) (Beta) (1994-01-13).zip</t>
    </r>
  </si>
  <si>
    <r>
      <rPr>
        <rFont val="&quot;Helvetica Neue&quot;, Helvetica, Arial, sans-serif"/>
        <color rgb="FF1155CC"/>
        <sz val="11.0"/>
        <u/>
      </rPr>
      <t>Aladdin (USA, Europe, Brazil) (En).zip</t>
    </r>
  </si>
  <si>
    <r>
      <rPr>
        <rFont val="&quot;Helvetica Neue&quot;, Helvetica, Arial, sans-serif"/>
        <color rgb="FF1155CC"/>
        <sz val="11.0"/>
        <u/>
      </rPr>
      <t>Alien 3 (Japan).zip</t>
    </r>
  </si>
  <si>
    <r>
      <rPr>
        <rFont val="&quot;Helvetica Neue&quot;, Helvetica, Arial, sans-serif"/>
        <color rgb="FF1155CC"/>
        <sz val="11.0"/>
        <u/>
      </rPr>
      <t>Alien 3 (USA, Europe).zip</t>
    </r>
  </si>
  <si>
    <r>
      <rPr>
        <rFont val="&quot;Helvetica Neue&quot;, Helvetica, Arial, sans-serif"/>
        <color rgb="FF1155CC"/>
        <sz val="11.0"/>
        <u/>
      </rPr>
      <t>Alien Syndrome (Europe).zip</t>
    </r>
  </si>
  <si>
    <r>
      <rPr>
        <rFont val="&quot;Helvetica Neue&quot;, Helvetica, Arial, sans-serif"/>
        <color rgb="FF1155CC"/>
        <sz val="11.0"/>
        <u/>
      </rPr>
      <t>Alien Syndrome (Japan).zip</t>
    </r>
  </si>
  <si>
    <r>
      <rPr>
        <rFont val="&quot;Helvetica Neue&quot;, Helvetica, Arial, sans-serif"/>
        <color rgb="FF1155CC"/>
        <sz val="11.0"/>
        <u/>
      </rPr>
      <t>Andre Agassi Tennis (USA) (Beta).zip</t>
    </r>
  </si>
  <si>
    <r>
      <rPr>
        <rFont val="&quot;Helvetica Neue&quot;, Helvetica, Arial, sans-serif"/>
        <color rgb="FF1155CC"/>
        <sz val="11.0"/>
        <u/>
      </rPr>
      <t>Andre Agassi Tennis (USA).zip</t>
    </r>
  </si>
  <si>
    <r>
      <rPr>
        <rFont val="&quot;Helvetica Neue&quot;, Helvetica, Arial, sans-serif"/>
        <color rgb="FF1155CC"/>
        <sz val="11.0"/>
        <u/>
      </rPr>
      <t>Arcade Classics (USA).zip</t>
    </r>
  </si>
  <si>
    <r>
      <rPr>
        <rFont val="&quot;Helvetica Neue&quot;, Helvetica, Arial, sans-serif"/>
        <color rgb="FF1155CC"/>
        <sz val="11.0"/>
        <u/>
      </rPr>
      <t>Arch Rivals - The Arcade Game (USA).zip</t>
    </r>
  </si>
  <si>
    <r>
      <rPr>
        <rFont val="&quot;Helvetica Neue&quot;, Helvetica, Arial, sans-serif"/>
        <color rgb="FF1155CC"/>
        <sz val="11.0"/>
        <u/>
      </rPr>
      <t>Archer Maclean's Dropzone (Europe).zip</t>
    </r>
  </si>
  <si>
    <r>
      <rPr>
        <rFont val="&quot;Helvetica Neue&quot;, Helvetica, Arial, sans-serif"/>
        <color rgb="FF1155CC"/>
        <sz val="11.0"/>
        <u/>
      </rPr>
      <t>Arena (USA, Europe).zip</t>
    </r>
  </si>
  <si>
    <r>
      <rPr>
        <rFont val="&quot;Helvetica Neue&quot;, Helvetica, Arial, sans-serif"/>
        <color rgb="FF1155CC"/>
        <sz val="11.0"/>
        <u/>
      </rPr>
      <t>Ariel - The Little Mermaid (USA, Europe, Brazil) (En).zip</t>
    </r>
  </si>
  <si>
    <r>
      <rPr>
        <rFont val="&quot;Helvetica Neue&quot;, Helvetica, Arial, sans-serif"/>
        <color rgb="FF1155CC"/>
        <sz val="11.0"/>
        <u/>
      </rPr>
      <t>Arliel - Crystal Densetsu (Japan).zip</t>
    </r>
  </si>
  <si>
    <r>
      <rPr>
        <rFont val="&quot;Helvetica Neue&quot;, Helvetica, Arial, sans-serif"/>
        <color rgb="FF1155CC"/>
        <sz val="11.0"/>
        <u/>
      </rPr>
      <t>Asterix and the Great Rescue (Europe) (En,Fr,De,Es,It).zip</t>
    </r>
  </si>
  <si>
    <r>
      <rPr>
        <rFont val="&quot;Helvetica Neue&quot;, Helvetica, Arial, sans-serif"/>
        <color rgb="FF1155CC"/>
        <sz val="11.0"/>
        <u/>
      </rPr>
      <t>Asterix and the Great Rescue (USA) (Beta) (1994-02-22).zip</t>
    </r>
  </si>
  <si>
    <r>
      <rPr>
        <rFont val="&quot;Helvetica Neue&quot;, Helvetica, Arial, sans-serif"/>
        <color rgb="FF1155CC"/>
        <sz val="11.0"/>
        <u/>
      </rPr>
      <t>Asterix and the Great Rescue (USA) (Beta) (1994-03-03).zip</t>
    </r>
  </si>
  <si>
    <r>
      <rPr>
        <rFont val="&quot;Helvetica Neue&quot;, Helvetica, Arial, sans-serif"/>
        <color rgb="FF1155CC"/>
        <sz val="11.0"/>
        <u/>
      </rPr>
      <t>Asterix and the Great Rescue (USA) (Beta) (1994-03-15).zip</t>
    </r>
  </si>
  <si>
    <r>
      <rPr>
        <rFont val="&quot;Helvetica Neue&quot;, Helvetica, Arial, sans-serif"/>
        <color rgb="FF1155CC"/>
        <sz val="11.0"/>
        <u/>
      </rPr>
      <t>Asterix and the Great Rescue (USA) (En,Fr,De,Es,It) (Beta) (1994-01-25).zip</t>
    </r>
  </si>
  <si>
    <r>
      <rPr>
        <rFont val="&quot;Helvetica Neue&quot;, Helvetica, Arial, sans-serif"/>
        <color rgb="FF1155CC"/>
        <sz val="11.0"/>
        <u/>
      </rPr>
      <t>Asterix and the Great Rescue (USA) (En,Fr,De,Es,It) (Beta) (1994-02-16).zip</t>
    </r>
  </si>
  <si>
    <r>
      <rPr>
        <rFont val="&quot;Helvetica Neue&quot;, Helvetica, Arial, sans-serif"/>
        <color rgb="FF1155CC"/>
        <sz val="11.0"/>
        <u/>
      </rPr>
      <t>Asterix and the Great Rescue (USA, Brazil) (En).zip</t>
    </r>
  </si>
  <si>
    <r>
      <rPr>
        <rFont val="&quot;Helvetica Neue&quot;, Helvetica, Arial, sans-serif"/>
        <color rgb="FF1155CC"/>
        <sz val="11.0"/>
        <u/>
      </rPr>
      <t>Asterix and the Secret Mission (Europe) (En,Fr,De).zip</t>
    </r>
  </si>
  <si>
    <r>
      <rPr>
        <rFont val="&quot;Helvetica Neue&quot;, Helvetica, Arial, sans-serif"/>
        <color rgb="FF1155CC"/>
        <sz val="11.0"/>
        <u/>
      </rPr>
      <t>Ax Battler - A Legend of Golden Axe (USA, Europe, Brazil) (En) (Beta) (1991-08-10).zip</t>
    </r>
  </si>
  <si>
    <r>
      <rPr>
        <rFont val="&quot;Helvetica Neue&quot;, Helvetica, Arial, sans-serif"/>
        <color rgb="FF1155CC"/>
        <sz val="11.0"/>
        <u/>
      </rPr>
      <t>Ax Battler - A Legend of Golden Axe (USA, Europe, Brazil) (En).zip</t>
    </r>
  </si>
  <si>
    <r>
      <rPr>
        <rFont val="&quot;Helvetica Neue&quot;, Helvetica, Arial, sans-serif"/>
        <color rgb="FF1155CC"/>
        <sz val="11.0"/>
        <u/>
      </rPr>
      <t>Ax Battler - Golden Axe Densetsu (Japan).zip</t>
    </r>
  </si>
  <si>
    <r>
      <rPr>
        <rFont val="&quot;Helvetica Neue&quot;, Helvetica, Arial, sans-serif"/>
        <color rgb="FF1155CC"/>
        <sz val="11.0"/>
        <u/>
      </rPr>
      <t>Ayrton Senna's Super Monaco GP II (Japan).zip</t>
    </r>
  </si>
  <si>
    <r>
      <rPr>
        <rFont val="&quot;Helvetica Neue&quot;, Helvetica, Arial, sans-serif"/>
        <color rgb="FF1155CC"/>
        <sz val="11.0"/>
        <u/>
      </rPr>
      <t>Ayrton Senna's Super Monaco GP II (USA, Europe, Brazil) (En) (Beta).zip</t>
    </r>
  </si>
  <si>
    <r>
      <rPr>
        <rFont val="&quot;Helvetica Neue&quot;, Helvetica, Arial, sans-serif"/>
        <color rgb="FF1155CC"/>
        <sz val="11.0"/>
        <u/>
      </rPr>
      <t>Ayrton Senna's Super Monaco GP II (USA, Europe, Brazil) (En).zip</t>
    </r>
  </si>
  <si>
    <r>
      <rPr>
        <rFont val="&quot;Helvetica Neue&quot;, Helvetica, Arial, sans-serif"/>
        <color rgb="FF1155CC"/>
        <sz val="11.0"/>
        <u/>
      </rPr>
      <t>Baku Baku (Europe).zip</t>
    </r>
  </si>
  <si>
    <r>
      <rPr>
        <rFont val="&quot;Helvetica Neue&quot;, Helvetica, Arial, sans-serif"/>
        <color rgb="FF1155CC"/>
        <sz val="11.0"/>
        <u/>
      </rPr>
      <t>Baku Baku (USA).zip</t>
    </r>
  </si>
  <si>
    <r>
      <rPr>
        <rFont val="&quot;Helvetica Neue&quot;, Helvetica, Arial, sans-serif"/>
        <color rgb="FF1155CC"/>
        <sz val="11.0"/>
        <u/>
      </rPr>
      <t>Baku Baku Animal - Sekai Shiikugakari Senshu-ken (Japan).zip</t>
    </r>
  </si>
  <si>
    <r>
      <rPr>
        <rFont val="&quot;Helvetica Neue&quot;, Helvetica, Arial, sans-serif"/>
        <color rgb="FF1155CC"/>
        <sz val="11.0"/>
        <u/>
      </rPr>
      <t>Barbie Super Model (USA) (Proto) (1994-08-25).zip</t>
    </r>
  </si>
  <si>
    <r>
      <rPr>
        <rFont val="&quot;Helvetica Neue&quot;, Helvetica, Arial, sans-serif"/>
        <color rgb="FF1155CC"/>
        <sz val="11.0"/>
        <u/>
      </rPr>
      <t>Batman Forever (World).zip</t>
    </r>
  </si>
  <si>
    <r>
      <rPr>
        <rFont val="&quot;Helvetica Neue&quot;, Helvetica, Arial, sans-serif"/>
        <color rgb="FF1155CC"/>
        <sz val="11.0"/>
        <u/>
      </rPr>
      <t>Batman Returns (World).zip</t>
    </r>
  </si>
  <si>
    <r>
      <rPr>
        <rFont val="&quot;Helvetica Neue&quot;, Helvetica, Arial, sans-serif"/>
        <color rgb="FF1155CC"/>
        <sz val="11.0"/>
        <u/>
      </rPr>
      <t>Batter Up (USA).zip</t>
    </r>
  </si>
  <si>
    <r>
      <rPr>
        <rFont val="&quot;Helvetica Neue&quot;, Helvetica, Arial, sans-serif"/>
        <color rgb="FF1155CC"/>
        <sz val="11.0"/>
        <u/>
      </rPr>
      <t>Battleship - The Classic Naval Combat Game (USA).zip</t>
    </r>
  </si>
  <si>
    <r>
      <rPr>
        <rFont val="&quot;Helvetica Neue&quot;, Helvetica, Arial, sans-serif"/>
        <color rgb="FF1155CC"/>
        <sz val="11.0"/>
        <u/>
      </rPr>
      <t>Battletoads (Japan, Europe) (En).zip</t>
    </r>
  </si>
  <si>
    <r>
      <rPr>
        <rFont val="&quot;Helvetica Neue&quot;, Helvetica, Arial, sans-serif"/>
        <color rgb="FF1155CC"/>
        <sz val="11.0"/>
        <u/>
      </rPr>
      <t>Battletoads (USA).zip</t>
    </r>
  </si>
  <si>
    <r>
      <rPr>
        <rFont val="&quot;Helvetica Neue&quot;, Helvetica, Arial, sans-serif"/>
        <color rgb="FF1155CC"/>
        <sz val="11.0"/>
        <u/>
      </rPr>
      <t>Beavis and Butt-Head (USA, Europe) (Beta).zip</t>
    </r>
  </si>
  <si>
    <r>
      <rPr>
        <rFont val="&quot;Helvetica Neue&quot;, Helvetica, Arial, sans-serif"/>
        <color rgb="FF1155CC"/>
        <sz val="11.0"/>
        <u/>
      </rPr>
      <t>Beavis and Butt-Head (USA, Europe).zip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</si>
  <si>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(1994-06-28).zip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</si>
  <si>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(1994-07-15).zip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</si>
  <si>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(1994-07-21).zip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</si>
  <si>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(1994-07-22).zip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</si>
  <si>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(1994-07-27).zip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</si>
  <si>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(1994-08-01).zip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</si>
  <si>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(1994-08-11) (Alt).zip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</si>
  <si>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(1994-08-11).zip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</si>
  <si>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(1994-08-12).zip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</si>
  <si>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(1994-08-13).zip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</si>
  <si>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(1994-08-14).zip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</si>
  <si>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(1994-08-19).zip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</si>
  <si>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(1994-08-20).zip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</si>
  <si>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(1994-08-24).zip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</si>
  <si>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(1994-08-25).zip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</si>
  <si>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(1994-08-26) (Alt).zip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</si>
  <si>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(1994-08-26).zip</t>
    </r>
  </si>
  <si>
    <r>
      <rPr>
        <rFont val="&quot;Helvetica Neue&quot;, Helvetica, Arial, sans-serif"/>
        <color rgb="FF1155CC"/>
        <sz val="11.0"/>
        <u/>
      </rPr>
      <t>Berenstain Bears' Camping Adventure, The (USA).zip</t>
    </r>
  </si>
  <si>
    <r>
      <rPr>
        <rFont val="&quot;Helvetica Neue&quot;, Helvetica, Arial, sans-serif"/>
        <color rgb="FF1155CC"/>
        <sz val="11.0"/>
        <u/>
      </rPr>
      <t>Berlin no Kabe (Japan).zip</t>
    </r>
  </si>
  <si>
    <r>
      <rPr>
        <rFont val="&quot;Helvetica Neue&quot;, Helvetica, Arial, sans-serif"/>
        <color rgb="FF1155CC"/>
        <sz val="11.0"/>
        <u/>
      </rPr>
      <t>Bishoujo Mahjong Puzzle (Japan) (Aftermarket) (Unl).zip</t>
    </r>
  </si>
  <si>
    <r>
      <rPr>
        <rFont val="&quot;Helvetica Neue&quot;, Helvetica, Arial, sans-serif"/>
        <color rgb="FF1155CC"/>
        <sz val="11.0"/>
        <u/>
      </rPr>
      <t>Bishoujo Senshi Sailor Moon S (Japan).zip</t>
    </r>
  </si>
  <si>
    <r>
      <rPr>
        <rFont val="&quot;Helvetica Neue&quot;, Helvetica, Arial, sans-serif"/>
        <color rgb="FF1155CC"/>
        <sz val="11.0"/>
        <u/>
      </rPr>
      <t>Black Castle (World) (Aftermarket) (Unl).zip</t>
    </r>
  </si>
  <si>
    <r>
      <rPr>
        <rFont val="&quot;Helvetica Neue&quot;, Helvetica, Arial, sans-serif"/>
        <color rgb="FF1155CC"/>
        <sz val="11.0"/>
        <u/>
      </rPr>
      <t>Bonkers Wax Up! (USA, Europe) (Beta) (1994-10-31).zip</t>
    </r>
  </si>
  <si>
    <r>
      <rPr>
        <rFont val="&quot;Helvetica Neue&quot;, Helvetica, Arial, sans-serif"/>
        <color rgb="FF1155CC"/>
        <sz val="11.0"/>
        <u/>
      </rPr>
      <t>Bonkers Wax Up! (USA, Europe) (Beta) (1994-11-15).zip</t>
    </r>
  </si>
  <si>
    <r>
      <rPr>
        <rFont val="&quot;Helvetica Neue&quot;, Helvetica, Arial, sans-serif"/>
        <color rgb="FF1155CC"/>
        <sz val="11.0"/>
        <u/>
      </rPr>
      <t>Bonkers Wax Up! (USA, Europe) (Beta) (1994-11-21).zip</t>
    </r>
  </si>
  <si>
    <r>
      <rPr>
        <rFont val="&quot;Helvetica Neue&quot;, Helvetica, Arial, sans-serif"/>
        <color rgb="FF1155CC"/>
        <sz val="11.0"/>
        <u/>
      </rPr>
      <t>Bonkers Wax Up! (USA, Europe) (Beta) (1994-11-23).zip</t>
    </r>
  </si>
  <si>
    <r>
      <rPr>
        <rFont val="&quot;Helvetica Neue&quot;, Helvetica, Arial, sans-serif"/>
        <color rgb="FF1155CC"/>
        <sz val="11.0"/>
        <u/>
      </rPr>
      <t>Bonkers Wax Up! (USA, Europe) (Beta) (1994-11-26).zip</t>
    </r>
  </si>
  <si>
    <r>
      <rPr>
        <rFont val="&quot;Helvetica Neue&quot;, Helvetica, Arial, sans-serif"/>
        <color rgb="FF1155CC"/>
        <sz val="11.0"/>
        <u/>
      </rPr>
      <t>Bonkers Wax Up! (USA, Europe) (Beta) (1994-11-29).zip</t>
    </r>
  </si>
  <si>
    <r>
      <rPr>
        <rFont val="&quot;Helvetica Neue&quot;, Helvetica, Arial, sans-serif"/>
        <color rgb="FF1155CC"/>
        <sz val="11.0"/>
        <u/>
      </rPr>
      <t>Bonkers Wax Up! (USA, Europe) (Beta) (1994-12-03).zip</t>
    </r>
  </si>
  <si>
    <r>
      <rPr>
        <rFont val="&quot;Helvetica Neue&quot;, Helvetica, Arial, sans-serif"/>
        <color rgb="FF1155CC"/>
        <sz val="11.0"/>
        <u/>
      </rPr>
      <t>Bonkers Wax Up! (USA, Europe) (Beta) (1994-12-05).zip</t>
    </r>
  </si>
  <si>
    <r>
      <rPr>
        <rFont val="&quot;Helvetica Neue&quot;, Helvetica, Arial, sans-serif"/>
        <color rgb="FF1155CC"/>
        <sz val="11.0"/>
        <u/>
      </rPr>
      <t>Bonkers Wax Up! (USA, Europe) (Beta) (1994-12-07).zip</t>
    </r>
  </si>
  <si>
    <r>
      <rPr>
        <rFont val="&quot;Helvetica Neue&quot;, Helvetica, Arial, sans-serif"/>
        <color rgb="FF1155CC"/>
        <sz val="11.0"/>
        <u/>
      </rPr>
      <t>Bonkers Wax Up! (USA, Europe) (Beta) (1994-12-08) (Alt).zip</t>
    </r>
  </si>
  <si>
    <r>
      <rPr>
        <rFont val="&quot;Helvetica Neue&quot;, Helvetica, Arial, sans-serif"/>
        <color rgb="FF1155CC"/>
        <sz val="11.0"/>
        <u/>
      </rPr>
      <t>Bonkers Wax Up! (USA, Europe) (Beta) (1994-12-08).zip</t>
    </r>
  </si>
  <si>
    <r>
      <rPr>
        <rFont val="&quot;Helvetica Neue&quot;, Helvetica, Arial, sans-serif"/>
        <color rgb="FF1155CC"/>
        <sz val="11.0"/>
        <u/>
      </rPr>
      <t>Bonkers Wax Up! (USA, Europe) (Beta) (1994-12-11).zip</t>
    </r>
  </si>
  <si>
    <r>
      <rPr>
        <rFont val="&quot;Helvetica Neue&quot;, Helvetica, Arial, sans-serif"/>
        <color rgb="FF1155CC"/>
        <sz val="11.0"/>
        <u/>
      </rPr>
      <t>Bonkers Wax Up! (USA, Europe) (Beta) (1994-12-12).zip</t>
    </r>
  </si>
  <si>
    <r>
      <rPr>
        <rFont val="&quot;Helvetica Neue&quot;, Helvetica, Arial, sans-serif"/>
        <color rgb="FF1155CC"/>
        <sz val="11.0"/>
        <u/>
      </rPr>
      <t>Bonkers Wax Up! (USA, Europe).zip</t>
    </r>
  </si>
  <si>
    <r>
      <rPr>
        <rFont val="&quot;Helvetica Neue&quot;, Helvetica, Arial, sans-serif"/>
        <color rgb="FF1155CC"/>
        <sz val="11.0"/>
        <u/>
      </rPr>
      <t>Bram Stoker's Dracula (Europe).zip</t>
    </r>
  </si>
  <si>
    <r>
      <rPr>
        <rFont val="&quot;Helvetica Neue&quot;, Helvetica, Arial, sans-serif"/>
        <color rgb="FF1155CC"/>
        <sz val="11.0"/>
        <u/>
      </rPr>
      <t>Bram Stoker's Dracula (USA).zip</t>
    </r>
  </si>
  <si>
    <r>
      <rPr>
        <rFont val="&quot;Helvetica Neue&quot;, Helvetica, Arial, sans-serif"/>
        <color rgb="FF1155CC"/>
        <sz val="11.0"/>
        <u/>
      </rPr>
      <t>BreakThru! (USA) (Proto).zip</t>
    </r>
  </si>
  <si>
    <r>
      <rPr>
        <rFont val="&quot;Helvetica Neue&quot;, Helvetica, Arial, sans-serif"/>
        <color rgb="FF1155CC"/>
        <sz val="11.0"/>
        <u/>
      </rPr>
      <t>Bubble Bobble (USA) (Beta).zip</t>
    </r>
  </si>
  <si>
    <r>
      <rPr>
        <rFont val="&quot;Helvetica Neue&quot;, Helvetica, Arial, sans-serif"/>
        <color rgb="FF1155CC"/>
        <sz val="11.0"/>
        <u/>
      </rPr>
      <t>Bubble Bobble (USA).zip</t>
    </r>
  </si>
  <si>
    <r>
      <rPr>
        <rFont val="&quot;Helvetica Neue&quot;, Helvetica, Arial, sans-serif"/>
        <color rgb="FF1155CC"/>
        <sz val="11.0"/>
        <u/>
      </rPr>
      <t>Bugs Bunny in Double Trouble (USA, Europe).zip</t>
    </r>
  </si>
  <si>
    <r>
      <rPr>
        <rFont val="&quot;Helvetica Neue&quot;, Helvetica, Arial, sans-serif"/>
        <color rgb="FF1155CC"/>
        <sz val="11.0"/>
        <u/>
      </rPr>
      <t>Burger Kitchen (Japan) (Aftermarket) (Unl).zip</t>
    </r>
  </si>
  <si>
    <r>
      <rPr>
        <rFont val="&quot;Helvetica Neue&quot;, Helvetica, Arial, sans-serif"/>
        <color rgb="FF1155CC"/>
        <sz val="11.0"/>
        <u/>
      </rPr>
      <t>Bust-A-Move (USA).zip</t>
    </r>
  </si>
  <si>
    <r>
      <rPr>
        <rFont val="&quot;Helvetica Neue&quot;, Helvetica, Arial, sans-serif"/>
        <color rgb="FF1155CC"/>
        <sz val="11.0"/>
        <u/>
      </rPr>
      <t>Buster Ball (Japan).zip</t>
    </r>
  </si>
  <si>
    <r>
      <rPr>
        <rFont val="&quot;Helvetica Neue&quot;, Helvetica, Arial, sans-serif"/>
        <color rgb="FF1155CC"/>
        <sz val="11.0"/>
        <u/>
      </rPr>
      <t>Buster Fight (Japan) (En,Ja).zip</t>
    </r>
  </si>
  <si>
    <r>
      <rPr>
        <rFont val="&quot;Helvetica Neue&quot;, Helvetica, Arial, sans-serif"/>
        <color rgb="FF1155CC"/>
        <sz val="11.0"/>
        <u/>
      </rPr>
      <t>CJ Elephant Fugitive (USA, Europe) (Beta) (1993-10-22).zip</t>
    </r>
  </si>
  <si>
    <r>
      <rPr>
        <rFont val="&quot;Helvetica Neue&quot;, Helvetica, Arial, sans-serif"/>
        <color rgb="FF1155CC"/>
        <sz val="11.0"/>
        <u/>
      </rPr>
      <t>CJ Elephant Fugitive (USA, Europe).zip</t>
    </r>
  </si>
  <si>
    <r>
      <rPr>
        <rFont val="&quot;Helvetica Neue&quot;, Helvetica, Arial, sans-serif"/>
        <color rgb="FF1155CC"/>
        <sz val="11.0"/>
        <u/>
      </rPr>
      <t>Caesars Palace (USA).zip</t>
    </r>
  </si>
  <si>
    <r>
      <rPr>
        <rFont val="&quot;Helvetica Neue&quot;, Helvetica, Arial, sans-serif"/>
        <color rgb="FF1155CC"/>
        <sz val="11.0"/>
        <u/>
      </rPr>
      <t>Captain America and the Avengers (USA).zip</t>
    </r>
  </si>
  <si>
    <r>
      <rPr>
        <rFont val="&quot;Helvetica Neue&quot;, Helvetica, Arial, sans-serif"/>
        <color rgb="FF1155CC"/>
        <sz val="11.0"/>
        <u/>
      </rPr>
      <t>Car Licence (Japan).zip</t>
    </r>
  </si>
  <si>
    <r>
      <rPr>
        <rFont val="&quot;Helvetica Neue&quot;, Helvetica, Arial, sans-serif"/>
        <color rgb="FF1155CC"/>
        <sz val="11.0"/>
        <u/>
      </rPr>
      <t>Casino FunPak (USA).zip</t>
    </r>
  </si>
  <si>
    <r>
      <rPr>
        <rFont val="&quot;Helvetica Neue&quot;, Helvetica, Arial, sans-serif"/>
        <color rgb="FF1155CC"/>
        <sz val="11.0"/>
        <u/>
      </rPr>
      <t>Castle of Illusion Starring Mickey Mouse (USA, Europe, Brazil) (En).zip</t>
    </r>
  </si>
  <si>
    <r>
      <rPr>
        <rFont val="&quot;Helvetica Neue&quot;, Helvetica, Arial, sans-serif"/>
        <color rgb="FF1155CC"/>
        <sz val="11.0"/>
        <u/>
      </rPr>
      <t>Cave Dude (USA) (Proto).zip</t>
    </r>
  </si>
  <si>
    <r>
      <rPr>
        <rFont val="&quot;Helvetica Neue&quot;, Helvetica, Arial, sans-serif"/>
        <color rgb="FF1155CC"/>
        <sz val="11.0"/>
        <u/>
      </rPr>
      <t>Chakan (USA, Europe).zip</t>
    </r>
  </si>
  <si>
    <r>
      <rPr>
        <rFont val="&quot;Helvetica Neue&quot;, Helvetica, Arial, sans-serif"/>
        <color rgb="FF1155CC"/>
        <sz val="11.0"/>
        <u/>
      </rPr>
      <t>Championship Hockey (Europe).zip</t>
    </r>
  </si>
  <si>
    <r>
      <rPr>
        <rFont val="&quot;Helvetica Neue&quot;, Helvetica, Arial, sans-serif"/>
        <color rgb="FF1155CC"/>
        <sz val="11.0"/>
        <u/>
      </rPr>
      <t>Chase H.Q. (USA).zip</t>
    </r>
  </si>
  <si>
    <r>
      <rPr>
        <rFont val="&quot;Helvetica Neue&quot;, Helvetica, Arial, sans-serif"/>
        <color rgb="FF1155CC"/>
        <sz val="11.0"/>
        <u/>
      </rPr>
      <t>Cheese Cat-Astrophe Starring Speedy Gonzales (USA, Europe, Brazil) (En,Fr,De,Es).zip</t>
    </r>
  </si>
  <si>
    <r>
      <rPr>
        <rFont val="&quot;Helvetica Neue&quot;, Helvetica, Arial, sans-serif"/>
        <color rgb="FF1155CC"/>
        <sz val="11.0"/>
        <u/>
      </rPr>
      <t>Chessmaster, The (USA, Europe, Brazil) (En).zip</t>
    </r>
  </si>
  <si>
    <r>
      <rPr>
        <rFont val="&quot;Helvetica Neue&quot;, Helvetica, Arial, sans-serif"/>
        <color rgb="FF1155CC"/>
        <sz val="11.0"/>
        <u/>
      </rPr>
      <t>Chicago Syndicate (USA, Brazil) (En) (Beta) (1995-05-05).zip</t>
    </r>
  </si>
  <si>
    <r>
      <rPr>
        <rFont val="&quot;Helvetica Neue&quot;, Helvetica, Arial, sans-serif"/>
        <color rgb="FF1155CC"/>
        <sz val="11.0"/>
        <u/>
      </rPr>
      <t>Chicago Syndicate (USA, Brazil) (En) (Beta) (1995-06-01).zip</t>
    </r>
  </si>
  <si>
    <r>
      <rPr>
        <rFont val="&quot;Helvetica Neue&quot;, Helvetica, Arial, sans-serif"/>
        <color rgb="FF1155CC"/>
        <sz val="11.0"/>
        <u/>
      </rPr>
      <t>Chicago Syndicate (USA, Brazil) (En) (Beta) (1995-06-05).zip</t>
    </r>
  </si>
  <si>
    <r>
      <rPr>
        <rFont val="&quot;Helvetica Neue&quot;, Helvetica, Arial, sans-serif"/>
        <color rgb="FF1155CC"/>
        <sz val="11.0"/>
        <u/>
      </rPr>
      <t>Chicago Syndicate (USA, Brazil) (En) (Beta) (1995-06-07).zip</t>
    </r>
  </si>
  <si>
    <r>
      <rPr>
        <rFont val="&quot;Helvetica Neue&quot;, Helvetica, Arial, sans-serif"/>
        <color rgb="FF1155CC"/>
        <sz val="11.0"/>
        <u/>
      </rPr>
      <t>Chicago Syndicate (USA, Brazil) (En) (Beta) (1995-06-08).zip</t>
    </r>
  </si>
  <si>
    <r>
      <rPr>
        <rFont val="&quot;Helvetica Neue&quot;, Helvetica, Arial, sans-serif"/>
        <color rgb="FF1155CC"/>
        <sz val="11.0"/>
        <u/>
      </rPr>
      <t>Chicago Syndicate (USA, Brazil) (En) (Beta) (1995-06-12).zip</t>
    </r>
  </si>
  <si>
    <r>
      <rPr>
        <rFont val="&quot;Helvetica Neue&quot;, Helvetica, Arial, sans-serif"/>
        <color rgb="FF1155CC"/>
        <sz val="11.0"/>
        <u/>
      </rPr>
      <t>Chicago Syndicate (USA, Brazil) (En) (Beta) (1995-06-14).zip</t>
    </r>
  </si>
  <si>
    <r>
      <rPr>
        <rFont val="&quot;Helvetica Neue&quot;, Helvetica, Arial, sans-serif"/>
        <color rgb="FF1155CC"/>
        <sz val="11.0"/>
        <u/>
      </rPr>
      <t>Chicago Syndicate (USA, Brazil) (En) (Beta) (1995-06-19).zip</t>
    </r>
  </si>
  <si>
    <r>
      <rPr>
        <rFont val="&quot;Helvetica Neue&quot;, Helvetica, Arial, sans-serif"/>
        <color rgb="FF1155CC"/>
        <sz val="11.0"/>
        <u/>
      </rPr>
      <t>Chicago Syndicate (USA, Brazil) (En) (Beta) (1995-06-20).zip</t>
    </r>
  </si>
  <si>
    <r>
      <rPr>
        <rFont val="&quot;Helvetica Neue&quot;, Helvetica, Arial, sans-serif"/>
        <color rgb="FF1155CC"/>
        <sz val="11.0"/>
        <u/>
      </rPr>
      <t>Chicago Syndicate (USA, Brazil) (En) (Beta) (1995-06-22).zip</t>
    </r>
  </si>
  <si>
    <r>
      <rPr>
        <rFont val="&quot;Helvetica Neue&quot;, Helvetica, Arial, sans-serif"/>
        <color rgb="FF1155CC"/>
        <sz val="11.0"/>
        <u/>
      </rPr>
      <t>Chicago Syndicate (USA, Brazil) (En) (Beta) (1995-06-26).zip</t>
    </r>
  </si>
  <si>
    <r>
      <rPr>
        <rFont val="&quot;Helvetica Neue&quot;, Helvetica, Arial, sans-serif"/>
        <color rgb="FF1155CC"/>
        <sz val="11.0"/>
        <u/>
      </rPr>
      <t>Chicago Syndicate (USA, Brazil) (En) (Beta) (1995-06-28).zip</t>
    </r>
  </si>
  <si>
    <r>
      <rPr>
        <rFont val="&quot;Helvetica Neue&quot;, Helvetica, Arial, sans-serif"/>
        <color rgb="FF1155CC"/>
        <sz val="11.0"/>
        <u/>
      </rPr>
      <t>Chicago Syndicate (USA, Brazil) (En) (Beta) (1995-06-29) (Alt).zip</t>
    </r>
  </si>
  <si>
    <r>
      <rPr>
        <rFont val="&quot;Helvetica Neue&quot;, Helvetica, Arial, sans-serif"/>
        <color rgb="FF1155CC"/>
        <sz val="11.0"/>
        <u/>
      </rPr>
      <t>Chicago Syndicate (USA, Brazil) (En) (Beta) (1995-06-29).zip</t>
    </r>
  </si>
  <si>
    <r>
      <rPr>
        <rFont val="&quot;Helvetica Neue&quot;, Helvetica, Arial, sans-serif"/>
        <color rgb="FF1155CC"/>
        <sz val="11.0"/>
        <u/>
      </rPr>
      <t>Chicago Syndicate (USA, Brazil) (En) (Beta) (1995-06-30).zip</t>
    </r>
  </si>
  <si>
    <r>
      <rPr>
        <rFont val="&quot;Helvetica Neue&quot;, Helvetica, Arial, sans-serif"/>
        <color rgb="FF1155CC"/>
        <sz val="11.0"/>
        <u/>
      </rPr>
      <t>Chicago Syndicate (USA, Brazil) (En) (Beta) (1995-07-03).zip</t>
    </r>
  </si>
  <si>
    <r>
      <rPr>
        <rFont val="&quot;Helvetica Neue&quot;, Helvetica, Arial, sans-serif"/>
        <color rgb="FF1155CC"/>
        <sz val="11.0"/>
        <u/>
      </rPr>
      <t>Chicago Syndicate (USA, Brazil) (En) (Beta) (1995-07-05).zip</t>
    </r>
  </si>
  <si>
    <r>
      <rPr>
        <rFont val="&quot;Helvetica Neue&quot;, Helvetica, Arial, sans-serif"/>
        <color rgb="FF1155CC"/>
        <sz val="11.0"/>
        <u/>
      </rPr>
      <t>Chicago Syndicate (USA, Brazil) (En) (Beta) (1995-07-06).zip</t>
    </r>
  </si>
  <si>
    <r>
      <rPr>
        <rFont val="&quot;Helvetica Neue&quot;, Helvetica, Arial, sans-serif"/>
        <color rgb="FF1155CC"/>
        <sz val="11.0"/>
        <u/>
      </rPr>
      <t>Chicago Syndicate (USA, Brazil) (En) (Beta) (1995-07-10).zip</t>
    </r>
  </si>
  <si>
    <r>
      <rPr>
        <rFont val="&quot;Helvetica Neue&quot;, Helvetica, Arial, sans-serif"/>
        <color rgb="FF1155CC"/>
        <sz val="11.0"/>
        <u/>
      </rPr>
      <t>Chicago Syndicate (USA, Brazil) (En) (Beta) (1995-07-11).zip</t>
    </r>
  </si>
  <si>
    <r>
      <rPr>
        <rFont val="&quot;Helvetica Neue&quot;, Helvetica, Arial, sans-serif"/>
        <color rgb="FF1155CC"/>
        <sz val="11.0"/>
        <u/>
      </rPr>
      <t>Chicago Syndicate (USA, Brazil) (En) (Beta) (1995-07-19).zip</t>
    </r>
  </si>
  <si>
    <r>
      <rPr>
        <rFont val="&quot;Helvetica Neue&quot;, Helvetica, Arial, sans-serif"/>
        <color rgb="FF1155CC"/>
        <sz val="11.0"/>
        <u/>
      </rPr>
      <t>Chicago Syndicate (USA, Brazil) (En) (Beta) (1995-07-20).zip</t>
    </r>
  </si>
  <si>
    <r>
      <rPr>
        <rFont val="&quot;Helvetica Neue&quot;, Helvetica, Arial, sans-serif"/>
        <color rgb="FF1155CC"/>
        <sz val="11.0"/>
        <u/>
      </rPr>
      <t>Chicago Syndicate (USA, Brazil) (En) (Beta) (1995-07-21) (Alt).zip</t>
    </r>
  </si>
  <si>
    <r>
      <rPr>
        <rFont val="&quot;Helvetica Neue&quot;, Helvetica, Arial, sans-serif"/>
        <color rgb="FF1155CC"/>
        <sz val="11.0"/>
        <u/>
      </rPr>
      <t>Chicago Syndicate (USA, Brazil) (En) (Beta) (1995-07-21).zip</t>
    </r>
  </si>
  <si>
    <r>
      <rPr>
        <rFont val="&quot;Helvetica Neue&quot;, Helvetica, Arial, sans-serif"/>
        <color rgb="FF1155CC"/>
        <sz val="11.0"/>
        <u/>
      </rPr>
      <t>Chicago Syndicate (USA, Brazil) (En).zip</t>
    </r>
  </si>
  <si>
    <r>
      <rPr>
        <rFont val="&quot;Helvetica Neue&quot;, Helvetica, Arial, sans-serif"/>
        <color rgb="FF1155CC"/>
        <sz val="11.0"/>
        <u/>
      </rPr>
      <t>Choplifter III (USA).zip</t>
    </r>
  </si>
  <si>
    <r>
      <rPr>
        <rFont val="&quot;Helvetica Neue&quot;, Helvetica, Arial, sans-serif"/>
        <color rgb="FF1155CC"/>
        <sz val="11.0"/>
        <u/>
      </rPr>
      <t>Chuck Rock (World) (Beta).zip</t>
    </r>
  </si>
  <si>
    <r>
      <rPr>
        <rFont val="&quot;Helvetica Neue&quot;, Helvetica, Arial, sans-serif"/>
        <color rgb="FF1155CC"/>
        <sz val="11.0"/>
        <u/>
      </rPr>
      <t>Chuck Rock (World).zip</t>
    </r>
  </si>
  <si>
    <r>
      <rPr>
        <rFont val="&quot;Helvetica Neue&quot;, Helvetica, Arial, sans-serif"/>
        <color rgb="FF1155CC"/>
        <sz val="11.0"/>
        <u/>
      </rPr>
      <t>Chuck Rock II - Son of Chuck (Europe, Brazil) (En).zip</t>
    </r>
  </si>
  <si>
    <r>
      <rPr>
        <rFont val="&quot;Helvetica Neue&quot;, Helvetica, Arial, sans-serif"/>
        <color rgb="FF1155CC"/>
        <sz val="11.0"/>
        <u/>
      </rPr>
      <t>Chuck Rock II - Son of Chuck (USA).zip</t>
    </r>
  </si>
  <si>
    <r>
      <rPr>
        <rFont val="&quot;Helvetica Neue&quot;, Helvetica, Arial, sans-serif"/>
        <color rgb="FF1155CC"/>
        <sz val="11.0"/>
        <u/>
      </rPr>
      <t>Cliffhanger (USA).zip</t>
    </r>
  </si>
  <si>
    <r>
      <rPr>
        <rFont val="&quot;Helvetica Neue&quot;, Helvetica, Arial, sans-serif"/>
        <color rgb="FF1155CC"/>
        <sz val="11.0"/>
        <u/>
      </rPr>
      <t>Clutch Hitter (USA).zip</t>
    </r>
  </si>
  <si>
    <r>
      <rPr>
        <rFont val="&quot;Helvetica Neue&quot;, Helvetica, Arial, sans-serif"/>
        <color rgb="FF1155CC"/>
        <sz val="11.0"/>
        <u/>
      </rPr>
      <t>Coca-Cola Kid (Japan).zip</t>
    </r>
  </si>
  <si>
    <r>
      <rPr>
        <rFont val="&quot;Helvetica Neue&quot;, Helvetica, Arial, sans-serif"/>
        <color rgb="FF1155CC"/>
        <sz val="11.0"/>
        <u/>
      </rPr>
      <t>Colorlines (World) (Demo) (Aftermarket) (Unl).zip</t>
    </r>
  </si>
  <si>
    <r>
      <rPr>
        <rFont val="&quot;Helvetica Neue&quot;, Helvetica, Arial, sans-serif"/>
        <color rgb="FF1155CC"/>
        <sz val="11.0"/>
        <u/>
      </rPr>
      <t>Columns (Japan) (En) (Rev 1).zip</t>
    </r>
  </si>
  <si>
    <r>
      <rPr>
        <rFont val="&quot;Helvetica Neue&quot;, Helvetica, Arial, sans-serif"/>
        <color rgb="FF1155CC"/>
        <sz val="11.0"/>
        <u/>
      </rPr>
      <t>Columns (Japan) (En).zip</t>
    </r>
  </si>
  <si>
    <r>
      <rPr>
        <rFont val="&quot;Helvetica Neue&quot;, Helvetica, Arial, sans-serif"/>
        <color rgb="FF1155CC"/>
        <sz val="11.0"/>
        <u/>
      </rPr>
      <t>Columns (USA, Europe, Brazil) (En) (Rev 2).zip</t>
    </r>
  </si>
  <si>
    <r>
      <rPr>
        <rFont val="&quot;Helvetica Neue&quot;, Helvetica, Arial, sans-serif"/>
        <color rgb="FF1155CC"/>
        <sz val="11.0"/>
        <u/>
      </rPr>
      <t>Cool Spot (Europe).zip</t>
    </r>
  </si>
  <si>
    <r>
      <rPr>
        <rFont val="&quot;Helvetica Neue&quot;, Helvetica, Arial, sans-serif"/>
        <color rgb="FF1155CC"/>
        <sz val="11.0"/>
        <u/>
      </rPr>
      <t>Cool Spot (USA).zip</t>
    </r>
  </si>
  <si>
    <r>
      <rPr>
        <rFont val="&quot;Helvetica Neue&quot;, Helvetica, Arial, sans-serif"/>
        <color rgb="FF1155CC"/>
        <sz val="11.0"/>
        <u/>
      </rPr>
      <t>Cosmic Spacehead (USA, Europe).zip</t>
    </r>
  </si>
  <si>
    <r>
      <rPr>
        <rFont val="&quot;Helvetica Neue&quot;, Helvetica, Arial, sans-serif"/>
        <color rgb="FF1155CC"/>
        <sz val="11.0"/>
        <u/>
      </rPr>
      <t>Crayon Shin-chan - Taiketsu! Kantam Panic!! (Japan).zip</t>
    </r>
  </si>
  <si>
    <r>
      <rPr>
        <rFont val="&quot;Helvetica Neue&quot;, Helvetica, Arial, sans-serif"/>
        <color rgb="FF1155CC"/>
        <sz val="11.0"/>
        <u/>
      </rPr>
      <t>Crazy Faces (Europe) (Proto).zip</t>
    </r>
  </si>
  <si>
    <r>
      <rPr>
        <rFont val="&quot;Helvetica Neue&quot;, Helvetica, Arial, sans-serif"/>
        <color rgb="FF1155CC"/>
        <sz val="11.0"/>
        <u/>
      </rPr>
      <t>Cross Bomber (World) (v1.0) (Aftermarket) (Unl).zip</t>
    </r>
  </si>
  <si>
    <r>
      <rPr>
        <rFont val="&quot;Helvetica Neue&quot;, Helvetica, Arial, sans-serif"/>
        <color rgb="FF1155CC"/>
        <sz val="11.0"/>
        <u/>
      </rPr>
      <t>Cross Bomber (World) (v1.1) (Aftermarket) (Unl).zip</t>
    </r>
  </si>
  <si>
    <r>
      <rPr>
        <rFont val="&quot;Helvetica Neue&quot;, Helvetica, Arial, sans-serif"/>
        <color rgb="FF1155CC"/>
        <sz val="11.0"/>
        <u/>
      </rPr>
      <t>Cross Chase (World) (v1.0) (Aftermarket) (Unl).zip</t>
    </r>
  </si>
  <si>
    <r>
      <rPr>
        <rFont val="&quot;Helvetica Neue&quot;, Helvetica, Arial, sans-serif"/>
        <color rgb="FF1155CC"/>
        <sz val="11.0"/>
        <u/>
      </rPr>
      <t>Cross Chase (World) (v1.1) (Aftermarket) (Unl).zip</t>
    </r>
  </si>
  <si>
    <r>
      <rPr>
        <rFont val="&quot;Helvetica Neue&quot;, Helvetica, Arial, sans-serif"/>
        <color rgb="FF1155CC"/>
        <sz val="11.0"/>
        <u/>
      </rPr>
      <t>Cross Horde (World) (v1.0) (Aftermarket) (Unl).zip</t>
    </r>
  </si>
  <si>
    <r>
      <rPr>
        <rFont val="&quot;Helvetica Neue&quot;, Helvetica, Arial, sans-serif"/>
        <color rgb="FF1155CC"/>
        <sz val="11.0"/>
        <u/>
      </rPr>
      <t>Cross Horde (World) (v1.1) (Aftermarket) (Unl).zip</t>
    </r>
  </si>
  <si>
    <r>
      <rPr>
        <rFont val="&quot;Helvetica Neue&quot;, Helvetica, Arial, sans-serif"/>
        <color rgb="FF1155CC"/>
        <sz val="11.0"/>
        <u/>
      </rPr>
      <t>Cross Shoot (World) (Aftermarket) (Unl).zip</t>
    </r>
  </si>
  <si>
    <r>
      <rPr>
        <rFont val="&quot;Helvetica Neue&quot;, Helvetica, Arial, sans-serif"/>
        <color rgb="FF1155CC"/>
        <sz val="11.0"/>
        <u/>
      </rPr>
      <t>Cross Snake (World) (Aftermarket) (Unl).zip</t>
    </r>
  </si>
  <si>
    <r>
      <rPr>
        <rFont val="&quot;Helvetica Neue&quot;, Helvetica, Arial, sans-serif"/>
        <color rgb="FF1155CC"/>
        <sz val="11.0"/>
        <u/>
      </rPr>
      <t>Crystal Warriors (USA, Europe).zip</t>
    </r>
  </si>
  <si>
    <r>
      <rPr>
        <rFont val="&quot;Helvetica Neue&quot;, Helvetica, Arial, sans-serif"/>
        <color rgb="FF1155CC"/>
        <sz val="11.0"/>
        <u/>
      </rPr>
      <t>CutThroat Island (USA) (Beta).zip</t>
    </r>
  </si>
  <si>
    <r>
      <rPr>
        <rFont val="&quot;Helvetica Neue&quot;, Helvetica, Arial, sans-serif"/>
        <color rgb="FF1155CC"/>
        <sz val="11.0"/>
        <u/>
      </rPr>
      <t>CutThroat Island (USA).zip</t>
    </r>
  </si>
  <si>
    <r>
      <rPr>
        <rFont val="&quot;Helvetica Neue&quot;, Helvetica, Arial, sans-serif"/>
        <color rgb="FF1155CC"/>
        <sz val="11.0"/>
        <u/>
      </rPr>
      <t>Daffy Duck in Hollywood (Europe, Brazil) (En,Fr,De,Es,It).zip</t>
    </r>
  </si>
  <si>
    <r>
      <rPr>
        <rFont val="&quot;Helvetica Neue&quot;, Helvetica, Arial, sans-serif"/>
        <color rgb="FF1155CC"/>
        <sz val="11.0"/>
        <u/>
      </rPr>
      <t>Damojie Cun (Taiwan) (En) (Unl).zip</t>
    </r>
  </si>
  <si>
    <r>
      <rPr>
        <rFont val="&quot;Helvetica Neue&quot;, Helvetica, Arial, sans-serif"/>
        <color rgb="FF1155CC"/>
        <sz val="11.0"/>
        <u/>
      </rPr>
      <t>Dangerous Demolition (World) (Aftermarket) (Unl).zip</t>
    </r>
  </si>
  <si>
    <r>
      <rPr>
        <rFont val="&quot;Helvetica Neue&quot;, Helvetica, Arial, sans-serif"/>
        <color rgb="FF1155CC"/>
        <sz val="11.0"/>
        <u/>
      </rPr>
      <t>David Robinson's Supreme Court (USA) (Auto Demo).zip</t>
    </r>
  </si>
  <si>
    <r>
      <rPr>
        <rFont val="&quot;Helvetica Neue&quot;, Helvetica, Arial, sans-serif"/>
        <color rgb="FF1155CC"/>
        <sz val="11.0"/>
        <u/>
      </rPr>
      <t>Deep Duck Trouble Starring Donald Duck (USA, Europe).zip</t>
    </r>
  </si>
  <si>
    <r>
      <rPr>
        <rFont val="&quot;Helvetica Neue&quot;, Helvetica, Arial, sans-serif"/>
        <color rgb="FF1155CC"/>
        <sz val="11.0"/>
        <u/>
      </rPr>
      <t>Defenders of Oasis (USA, Europe) (Beta).zip</t>
    </r>
  </si>
  <si>
    <r>
      <rPr>
        <rFont val="&quot;Helvetica Neue&quot;, Helvetica, Arial, sans-serif"/>
        <color rgb="FF1155CC"/>
        <sz val="11.0"/>
        <u/>
      </rPr>
      <t>Defenders of Oasis (USA, Europe) (Virtual Console).zip</t>
    </r>
  </si>
  <si>
    <r>
      <rPr>
        <rFont val="&quot;Helvetica Neue&quot;, Helvetica, Arial, sans-serif"/>
        <color rgb="FF1155CC"/>
        <sz val="11.0"/>
        <u/>
      </rPr>
      <t>Defenders of Oasis (USA, Europe).zip</t>
    </r>
  </si>
  <si>
    <r>
      <rPr>
        <rFont val="&quot;Helvetica Neue&quot;, Helvetica, Arial, sans-serif"/>
        <color rgb="FF1155CC"/>
        <sz val="11.0"/>
        <u/>
      </rPr>
      <t>Desert Speedtrap Starring Road Runner and Wile E. Coyote (Europe) (En,Fr,De,Es,It).zip</t>
    </r>
  </si>
  <si>
    <r>
      <rPr>
        <rFont val="&quot;Helvetica Neue&quot;, Helvetica, Arial, sans-serif"/>
        <color rgb="FF1155CC"/>
        <sz val="11.0"/>
        <u/>
      </rPr>
      <t>Desert Speedtrap Starring Road Runner and Wile E. Coyote (USA, Brazil) (En).zip</t>
    </r>
  </si>
  <si>
    <r>
      <rPr>
        <rFont val="&quot;Helvetica Neue&quot;, Helvetica, Arial, sans-serif"/>
        <color rgb="FF1155CC"/>
        <sz val="11.0"/>
        <u/>
      </rPr>
      <t>Desert Strike (Europe) (En,Fr,De,Es).zip</t>
    </r>
  </si>
  <si>
    <r>
      <rPr>
        <rFont val="&quot;Helvetica Neue&quot;, Helvetica, Arial, sans-serif"/>
        <color rgb="FF1155CC"/>
        <sz val="11.0"/>
        <u/>
      </rPr>
      <t>Desert Strike - Return to the Gulf (USA).zip</t>
    </r>
  </si>
  <si>
    <r>
      <rPr>
        <rFont val="&quot;Helvetica Neue&quot;, Helvetica, Arial, sans-serif"/>
        <color rgb="FF1155CC"/>
        <sz val="11.0"/>
        <u/>
      </rPr>
      <t>Devilish (Europe, Brazil) (En).zip</t>
    </r>
  </si>
  <si>
    <r>
      <rPr>
        <rFont val="&quot;Helvetica Neue&quot;, Helvetica, Arial, sans-serif"/>
        <color rgb="FF1155CC"/>
        <sz val="11.0"/>
        <u/>
      </rPr>
      <t>Devilish (Japan).zip</t>
    </r>
  </si>
  <si>
    <r>
      <rPr>
        <rFont val="&quot;Helvetica Neue&quot;, Helvetica, Arial, sans-serif"/>
        <color rgb="FF1155CC"/>
        <sz val="11.0"/>
        <u/>
      </rPr>
      <t>Devilish (USA).zip</t>
    </r>
  </si>
  <si>
    <r>
      <rPr>
        <rFont val="&quot;Helvetica Neue&quot;, Helvetica, Arial, sans-serif"/>
        <color rgb="FF1155CC"/>
        <sz val="11.0"/>
        <u/>
      </rPr>
      <t>Dinobasher Starring Bignose the Caveman (Europe) (Proto).zip</t>
    </r>
  </si>
  <si>
    <r>
      <rPr>
        <rFont val="&quot;Helvetica Neue&quot;, Helvetica, Arial, sans-serif"/>
        <color rgb="FF1155CC"/>
        <sz val="11.0"/>
        <u/>
      </rPr>
      <t>Donald Duck no 4-Tsu no Hihou (Japan).zip</t>
    </r>
  </si>
  <si>
    <r>
      <rPr>
        <rFont val="&quot;Helvetica Neue&quot;, Helvetica, Arial, sans-serif"/>
        <color rgb="FF1155CC"/>
        <sz val="11.0"/>
        <u/>
      </rPr>
      <t>Donald Duck no Lucky Dime (Japan).zip</t>
    </r>
  </si>
  <si>
    <r>
      <rPr>
        <rFont val="&quot;Helvetica Neue&quot;, Helvetica, Arial, sans-serif"/>
        <color rgb="FF1155CC"/>
        <sz val="11.0"/>
        <u/>
      </rPr>
      <t>Donald no Magical World (Japan) (En,Ja).zip</t>
    </r>
  </si>
  <si>
    <r>
      <rPr>
        <rFont val="&quot;Helvetica Neue&quot;, Helvetica, Arial, sans-serif"/>
        <color rgb="FF1155CC"/>
        <sz val="11.0"/>
        <u/>
      </rPr>
      <t>Donkey.GG (World) (Proto) (Aftermarket) (Unl).zip</t>
    </r>
  </si>
  <si>
    <r>
      <rPr>
        <rFont val="&quot;Helvetica Neue&quot;, Helvetica, Arial, sans-serif"/>
        <color rgb="FF1155CC"/>
        <sz val="11.0"/>
        <u/>
      </rPr>
      <t>Doraemon - Noranosuke no Yabou (Japan).zip</t>
    </r>
  </si>
  <si>
    <r>
      <rPr>
        <rFont val="&quot;Helvetica Neue&quot;, Helvetica, Arial, sans-serif"/>
        <color rgb="FF1155CC"/>
        <sz val="11.0"/>
        <u/>
      </rPr>
      <t>Doraemon - Waku Waku Pocket Paradise (Japan).zip</t>
    </r>
  </si>
  <si>
    <r>
      <rPr>
        <rFont val="&quot;Helvetica Neue&quot;, Helvetica, Arial, sans-serif"/>
        <color rgb="FF1155CC"/>
        <sz val="11.0"/>
        <u/>
      </rPr>
      <t>Double Dragon (USA, Europe) (Beta).zip</t>
    </r>
  </si>
  <si>
    <r>
      <rPr>
        <rFont val="&quot;Helvetica Neue&quot;, Helvetica, Arial, sans-serif"/>
        <color rgb="FF1155CC"/>
        <sz val="11.0"/>
        <u/>
      </rPr>
      <t>Double Dragon (USA, Europe).zip</t>
    </r>
  </si>
  <si>
    <r>
      <rPr>
        <rFont val="&quot;Helvetica Neue&quot;, Helvetica, Arial, sans-serif"/>
        <color rgb="FF1155CC"/>
        <sz val="11.0"/>
        <u/>
      </rPr>
      <t>Dr. Franken (Europe) (Demo).zip</t>
    </r>
  </si>
  <si>
    <r>
      <rPr>
        <rFont val="&quot;Helvetica Neue&quot;, Helvetica, Arial, sans-serif"/>
        <color rgb="FF1155CC"/>
        <sz val="11.0"/>
        <u/>
      </rPr>
      <t>Dr. Robotnik's Mean Bean Machine (USA, Europe).zip</t>
    </r>
  </si>
  <si>
    <r>
      <rPr>
        <rFont val="&quot;Helvetica Neue&quot;, Helvetica, Arial, sans-serif"/>
        <color rgb="FF1155CC"/>
        <sz val="11.0"/>
        <u/>
      </rPr>
      <t>Dracula no Shiro (Japan) (Aftermarket) (Unl).zip</t>
    </r>
  </si>
  <si>
    <r>
      <rPr>
        <rFont val="&quot;Helvetica Neue&quot;, Helvetica, Arial, sans-serif"/>
        <color rgb="FF1155CC"/>
        <sz val="11.0"/>
        <u/>
      </rPr>
      <t>Dragon - The Bruce Lee Story (Europe) (Beta).zip</t>
    </r>
  </si>
  <si>
    <r>
      <rPr>
        <rFont val="&quot;Helvetica Neue&quot;, Helvetica, Arial, sans-serif"/>
        <color rgb="FF1155CC"/>
        <sz val="11.0"/>
        <u/>
      </rPr>
      <t>Dragon - The Bruce Lee Story (Europe).zip</t>
    </r>
  </si>
  <si>
    <r>
      <rPr>
        <rFont val="&quot;Helvetica Neue&quot;, Helvetica, Arial, sans-serif"/>
        <color rgb="FF1155CC"/>
        <sz val="11.0"/>
        <u/>
      </rPr>
      <t>Dragon - The Bruce Lee Story (USA).zip</t>
    </r>
  </si>
  <si>
    <r>
      <rPr>
        <rFont val="&quot;Helvetica Neue&quot;, Helvetica, Arial, sans-serif"/>
        <color rgb="FF1155CC"/>
        <sz val="11.0"/>
        <u/>
      </rPr>
      <t>Dragon Crystal (USA, Europe) (Virtual Console).zip</t>
    </r>
  </si>
  <si>
    <r>
      <rPr>
        <rFont val="&quot;Helvetica Neue&quot;, Helvetica, Arial, sans-serif"/>
        <color rgb="FF1155CC"/>
        <sz val="11.0"/>
        <u/>
      </rPr>
      <t>Dragon Crystal (USA, Europe).zip</t>
    </r>
  </si>
  <si>
    <r>
      <rPr>
        <rFont val="&quot;Helvetica Neue&quot;, Helvetica, Arial, sans-serif"/>
        <color rgb="FF1155CC"/>
        <sz val="11.0"/>
        <u/>
      </rPr>
      <t>Dragon Crystal - Tsurani no Meikyuu (Japan) (Virtual Console).zip</t>
    </r>
  </si>
  <si>
    <r>
      <rPr>
        <rFont val="&quot;Helvetica Neue&quot;, Helvetica, Arial, sans-serif"/>
        <color rgb="FF1155CC"/>
        <sz val="11.0"/>
        <u/>
      </rPr>
      <t>Dragon Crystal - Tsurani no Meikyuu (Japan).zip</t>
    </r>
  </si>
  <si>
    <r>
      <rPr>
        <rFont val="&quot;Helvetica Neue&quot;, Helvetica, Arial, sans-serif"/>
        <color rgb="FF1155CC"/>
        <sz val="11.0"/>
        <u/>
      </rPr>
      <t>Dunk Kids (Japan).zip</t>
    </r>
  </si>
  <si>
    <r>
      <rPr>
        <rFont val="&quot;Helvetica Neue&quot;, Helvetica, Arial, sans-serif"/>
        <color rgb="FF1155CC"/>
        <sz val="11.0"/>
        <u/>
      </rPr>
      <t>Dynamite Headdy (Japan) (Beta).zip</t>
    </r>
  </si>
  <si>
    <r>
      <rPr>
        <rFont val="&quot;Helvetica Neue&quot;, Helvetica, Arial, sans-serif"/>
        <color rgb="FF1155CC"/>
        <sz val="11.0"/>
        <u/>
      </rPr>
      <t>Dynamite Headdy (Japan).zip</t>
    </r>
  </si>
  <si>
    <r>
      <rPr>
        <rFont val="&quot;Helvetica Neue&quot;, Helvetica, Arial, sans-serif"/>
        <color rgb="FF1155CC"/>
        <sz val="11.0"/>
        <u/>
      </rPr>
      <t>Dynamite Headdy (USA, Europe) (Beta) (1994-06-15).zip</t>
    </r>
  </si>
  <si>
    <r>
      <rPr>
        <rFont val="&quot;Helvetica Neue&quot;, Helvetica, Arial, sans-serif"/>
        <color rgb="FF1155CC"/>
        <sz val="11.0"/>
        <u/>
      </rPr>
      <t>Dynamite Headdy (USA, Europe) (Beta) (1994-07-01).zip</t>
    </r>
  </si>
  <si>
    <r>
      <rPr>
        <rFont val="&quot;Helvetica Neue&quot;, Helvetica, Arial, sans-serif"/>
        <color rgb="FF1155CC"/>
        <sz val="11.0"/>
        <u/>
      </rPr>
      <t>Dynamite Headdy (USA, Europe) (Beta) (1994-07-05).zip</t>
    </r>
  </si>
  <si>
    <r>
      <rPr>
        <rFont val="&quot;Helvetica Neue&quot;, Helvetica, Arial, sans-serif"/>
        <color rgb="FF1155CC"/>
        <sz val="11.0"/>
        <u/>
      </rPr>
      <t>Dynamite Headdy (USA, Europe).zip</t>
    </r>
  </si>
  <si>
    <r>
      <rPr>
        <rFont val="&quot;Helvetica Neue&quot;, Helvetica, Arial, sans-serif"/>
        <color rgb="FF1155CC"/>
        <sz val="11.0"/>
        <u/>
      </rPr>
      <t>Earthworm Jim (Europe).zip</t>
    </r>
  </si>
  <si>
    <r>
      <rPr>
        <rFont val="&quot;Helvetica Neue&quot;, Helvetica, Arial, sans-serif"/>
        <color rgb="FF1155CC"/>
        <sz val="11.0"/>
        <u/>
      </rPr>
      <t>Earthworm Jim (USA).zip</t>
    </r>
  </si>
  <si>
    <r>
      <rPr>
        <rFont val="&quot;Helvetica Neue&quot;, Helvetica, Arial, sans-serif"/>
        <color rgb="FF1155CC"/>
        <sz val="11.0"/>
        <u/>
      </rPr>
      <t>Ecco - The Tides of Time (USA, Europe, Brazil) (En).zip</t>
    </r>
  </si>
  <si>
    <r>
      <rPr>
        <rFont val="&quot;Helvetica Neue&quot;, Helvetica, Arial, sans-serif"/>
        <color rgb="FF1155CC"/>
        <sz val="11.0"/>
        <u/>
      </rPr>
      <t>Ecco The Dolphin (Japan).zip</t>
    </r>
  </si>
  <si>
    <r>
      <rPr>
        <rFont val="&quot;Helvetica Neue&quot;, Helvetica, Arial, sans-serif"/>
        <color rgb="FF1155CC"/>
        <sz val="11.0"/>
        <u/>
      </rPr>
      <t>Ecco The Dolphin (USA, Europe, Brazil) (En) (Beta 1) (1993-06-14).zip</t>
    </r>
  </si>
  <si>
    <r>
      <rPr>
        <rFont val="&quot;Helvetica Neue&quot;, Helvetica, Arial, sans-serif"/>
        <color rgb="FF1155CC"/>
        <sz val="11.0"/>
        <u/>
      </rPr>
      <t>Ecco The Dolphin (USA, Europe, Brazil) (En) (Beta 2) (July, 1993).zip</t>
    </r>
  </si>
  <si>
    <r>
      <rPr>
        <rFont val="&quot;Helvetica Neue&quot;, Helvetica, Arial, sans-serif"/>
        <color rgb="FF1155CC"/>
        <sz val="11.0"/>
        <u/>
      </rPr>
      <t>Ecco The Dolphin (USA, Europe, Brazil) (En).zip</t>
    </r>
  </si>
  <si>
    <r>
      <rPr>
        <rFont val="&quot;Helvetica Neue&quot;, Helvetica, Arial, sans-serif"/>
        <color rgb="FF1155CC"/>
        <sz val="11.0"/>
        <u/>
      </rPr>
      <t>Ecco The Dolphin II (Japan).zip</t>
    </r>
  </si>
  <si>
    <r>
      <rPr>
        <rFont val="&quot;Helvetica Neue&quot;, Helvetica, Arial, sans-serif"/>
        <color rgb="FF1155CC"/>
        <sz val="11.0"/>
        <u/>
      </rPr>
      <t>Empire Syndicate (USA) (Beta) (1995-03-20).zip</t>
    </r>
  </si>
  <si>
    <r>
      <rPr>
        <rFont val="&quot;Helvetica Neue&quot;, Helvetica, Arial, sans-serif"/>
        <color rgb="FF1155CC"/>
        <sz val="11.0"/>
        <u/>
      </rPr>
      <t>Ernie Els Golf (Europe) (En,Fr,De,Es,It).zip</t>
    </r>
  </si>
  <si>
    <r>
      <rPr>
        <rFont val="&quot;Helvetica Neue&quot;, Helvetica, Arial, sans-serif"/>
        <color rgb="FF1155CC"/>
        <sz val="11.0"/>
        <u/>
      </rPr>
      <t>Eternal Legend - Eien no Densetsu (Japan).zip</t>
    </r>
  </si>
  <si>
    <r>
      <rPr>
        <rFont val="&quot;Helvetica Neue&quot;, Helvetica, Arial, sans-serif"/>
        <color rgb="FF1155CC"/>
        <sz val="11.0"/>
        <u/>
      </rPr>
      <t>Evander Holyfield's 'Real Deal' Boxing (USA, Europe).zip</t>
    </r>
  </si>
  <si>
    <r>
      <rPr>
        <rFont val="&quot;Helvetica Neue&quot;, Helvetica, Arial, sans-serif"/>
        <color rgb="FF1155CC"/>
        <sz val="11.0"/>
        <u/>
      </rPr>
      <t>Excellent Dizzy Collection, The (Europe).zip</t>
    </r>
  </si>
  <si>
    <r>
      <rPr>
        <rFont val="&quot;Helvetica Neue&quot;, Helvetica, Arial, sans-serif"/>
        <color rgb="FF1155CC"/>
        <sz val="11.0"/>
        <u/>
      </rPr>
      <t>F-15 Strike Eagle (USA, Europe).zip</t>
    </r>
  </si>
  <si>
    <r>
      <rPr>
        <rFont val="&quot;Helvetica Neue&quot;, Helvetica, Arial, sans-serif"/>
        <color rgb="FF1155CC"/>
        <sz val="11.0"/>
        <u/>
      </rPr>
      <t>F1 (USA, Europe).zip</t>
    </r>
  </si>
  <si>
    <r>
      <rPr>
        <rFont val="&quot;Helvetica Neue&quot;, Helvetica, Arial, sans-serif"/>
        <color rgb="FF1155CC"/>
        <sz val="11.0"/>
        <u/>
      </rPr>
      <t>F1 - World Championship Edition (Europe).zip</t>
    </r>
  </si>
  <si>
    <r>
      <rPr>
        <rFont val="&quot;Helvetica Neue&quot;, Helvetica, Arial, sans-serif"/>
        <color rgb="FF1155CC"/>
        <sz val="11.0"/>
        <u/>
      </rPr>
      <t>FIFA International Soccer (Japan).zip</t>
    </r>
  </si>
  <si>
    <r>
      <rPr>
        <rFont val="&quot;Helvetica Neue&quot;, Helvetica, Arial, sans-serif"/>
        <color rgb="FF1155CC"/>
        <sz val="11.0"/>
        <u/>
      </rPr>
      <t>FIFA International Soccer (USA, Europe).zip</t>
    </r>
  </si>
  <si>
    <r>
      <rPr>
        <rFont val="&quot;Helvetica Neue&quot;, Helvetica, Arial, sans-serif"/>
        <color rgb="FF1155CC"/>
        <sz val="11.0"/>
        <u/>
      </rPr>
      <t>FIFA Soccer 96 (USA, Europe) (En,Fr,De,Es).zip</t>
    </r>
  </si>
  <si>
    <r>
      <rPr>
        <rFont val="&quot;Helvetica Neue&quot;, Helvetica, Arial, sans-serif"/>
        <color rgb="FF1155CC"/>
        <sz val="11.0"/>
        <u/>
      </rPr>
      <t>Faceball 2000 (Japan).zip</t>
    </r>
  </si>
  <si>
    <r>
      <rPr>
        <rFont val="&quot;Helvetica Neue&quot;, Helvetica, Arial, sans-serif"/>
        <color rgb="FF1155CC"/>
        <sz val="11.0"/>
        <u/>
      </rPr>
      <t>Factory Panic (Europe, Brazil) (En).zip</t>
    </r>
  </si>
  <si>
    <r>
      <rPr>
        <rFont val="&quot;Helvetica Neue&quot;, Helvetica, Arial, sans-serif"/>
        <color rgb="FF1155CC"/>
        <sz val="11.0"/>
        <u/>
      </rPr>
      <t>Fantastic Dizzy (USA, Europe) (En,Fr,De,Es,It).zip</t>
    </r>
  </si>
  <si>
    <r>
      <rPr>
        <rFont val="&quot;Helvetica Neue&quot;, Helvetica, Arial, sans-serif"/>
        <color rgb="FF1155CC"/>
        <sz val="11.0"/>
        <u/>
      </rPr>
      <t>Fantasy Zone (Japan, Europe) (En).zip</t>
    </r>
  </si>
  <si>
    <r>
      <rPr>
        <rFont val="&quot;Helvetica Neue&quot;, Helvetica, Arial, sans-serif"/>
        <color rgb="FF1155CC"/>
        <sz val="11.0"/>
        <u/>
      </rPr>
      <t>Fantasy Zone (USA, Brazil) (En).zip</t>
    </r>
  </si>
  <si>
    <r>
      <rPr>
        <rFont val="&quot;Helvetica Neue&quot;, Helvetica, Arial, sans-serif"/>
        <color rgb="FF1155CC"/>
        <sz val="11.0"/>
        <u/>
      </rPr>
      <t>Fatal Fury Special (Europe).zip</t>
    </r>
  </si>
  <si>
    <r>
      <rPr>
        <rFont val="&quot;Helvetica Neue&quot;, Helvetica, Arial, sans-serif"/>
        <color rgb="FF1155CC"/>
        <sz val="11.0"/>
        <u/>
      </rPr>
      <t>Fatal Fury Special (USA).zip</t>
    </r>
  </si>
  <si>
    <r>
      <rPr>
        <rFont val="&quot;Helvetica Neue&quot;, Helvetica, Arial, sans-serif"/>
        <color rgb="FF1155CC"/>
        <sz val="11.0"/>
        <u/>
      </rPr>
      <t>Fire Track (World) (Aftermarket) (Unl).zip</t>
    </r>
  </si>
  <si>
    <r>
      <rPr>
        <rFont val="&quot;Helvetica Neue&quot;, Helvetica, Arial, sans-serif"/>
        <color rgb="FF1155CC"/>
        <sz val="11.0"/>
        <u/>
      </rPr>
      <t>Foreman for Real (Japan, USA) (En).zip</t>
    </r>
  </si>
  <si>
    <r>
      <rPr>
        <rFont val="&quot;Helvetica Neue&quot;, Helvetica, Arial, sans-serif"/>
        <color rgb="FF1155CC"/>
        <sz val="11.0"/>
        <u/>
      </rPr>
      <t>Frank Thomas Big Hurt Baseball (USA).zip</t>
    </r>
  </si>
  <si>
    <r>
      <rPr>
        <rFont val="&quot;Helvetica Neue&quot;, Helvetica, Arial, sans-serif"/>
        <color rgb="FF1155CC"/>
        <sz val="11.0"/>
        <u/>
      </rPr>
      <t>Fray - Shugyou Hen (Japan).zip</t>
    </r>
  </si>
  <si>
    <r>
      <rPr>
        <rFont val="&quot;Helvetica Neue&quot;, Helvetica, Arial, sans-serif"/>
        <color rgb="FF1155CC"/>
        <sz val="11.0"/>
        <u/>
      </rPr>
      <t>Fred Couples Golf (Japan).zip</t>
    </r>
  </si>
  <si>
    <r>
      <rPr>
        <rFont val="&quot;Helvetica Neue&quot;, Helvetica, Arial, sans-serif"/>
        <color rgb="FF1155CC"/>
        <sz val="11.0"/>
        <u/>
      </rPr>
      <t>Fred Couples Golf (USA).zip</t>
    </r>
  </si>
  <si>
    <r>
      <rPr>
        <rFont val="&quot;Helvetica Neue&quot;, Helvetica, Arial, sans-serif"/>
        <color rgb="FF1155CC"/>
        <sz val="11.0"/>
        <u/>
      </rPr>
      <t>Frogger (USA) (Proto).zip</t>
    </r>
  </si>
  <si>
    <r>
      <rPr>
        <rFont val="&quot;Helvetica Neue&quot;, Helvetica, Arial, sans-serif"/>
        <color rgb="FF1155CC"/>
        <sz val="11.0"/>
        <u/>
      </rPr>
      <t>From TV Animation Slam Dunk - Shouri e no Starting 5 (Japan).zip</t>
    </r>
  </si>
  <si>
    <r>
      <rPr>
        <rFont val="&quot;Helvetica Neue&quot;, Helvetica, Arial, sans-serif"/>
        <color rgb="FF1155CC"/>
        <sz val="11.0"/>
        <u/>
      </rPr>
      <t>G-LOC - Air Battle (Japan) (Rev 1).zip</t>
    </r>
  </si>
  <si>
    <r>
      <rPr>
        <rFont val="&quot;Helvetica Neue&quot;, Helvetica, Arial, sans-serif"/>
        <color rgb="FF1155CC"/>
        <sz val="11.0"/>
        <u/>
      </rPr>
      <t>G-LOC - Air Battle (Japan).zip</t>
    </r>
  </si>
  <si>
    <r>
      <rPr>
        <rFont val="&quot;Helvetica Neue&quot;, Helvetica, Arial, sans-serif"/>
        <color rgb="FF1155CC"/>
        <sz val="11.0"/>
        <u/>
      </rPr>
      <t>G-LOC - Air Battle (USA, Europe, Brazil) (En).zip</t>
    </r>
  </si>
  <si>
    <r>
      <rPr>
        <rFont val="&quot;Helvetica Neue&quot;, Helvetica, Arial, sans-serif"/>
        <color rgb="FF1155CC"/>
        <sz val="11.0"/>
        <u/>
      </rPr>
      <t>GG Aleste (Japan) (En) (Aleste Collection).zip</t>
    </r>
  </si>
  <si>
    <r>
      <rPr>
        <rFont val="&quot;Helvetica Neue&quot;, Helvetica, Arial, sans-serif"/>
        <color rgb="FF1155CC"/>
        <sz val="11.0"/>
        <u/>
      </rPr>
      <t>GG Aleste (Japan) (En).zip</t>
    </r>
  </si>
  <si>
    <r>
      <rPr>
        <rFont val="&quot;Helvetica Neue&quot;, Helvetica, Arial, sans-serif"/>
        <color rgb="FF1155CC"/>
        <sz val="11.0"/>
        <u/>
      </rPr>
      <t>GG Aleste 3 (Japan) (En) (Aleste Collection).zip</t>
    </r>
  </si>
  <si>
    <r>
      <rPr>
        <rFont val="&quot;Helvetica Neue&quot;, Helvetica, Arial, sans-serif"/>
        <color rgb="FF1155CC"/>
        <sz val="11.0"/>
        <u/>
      </rPr>
      <t>GG Aleste II (Japan) (En) (Aleste Collection).zip</t>
    </r>
  </si>
  <si>
    <r>
      <rPr>
        <rFont val="&quot;Helvetica Neue&quot;, Helvetica, Arial, sans-serif"/>
        <color rgb="FF1155CC"/>
        <sz val="11.0"/>
        <u/>
      </rPr>
      <t>GG Hicolor Demo (World) (v1.00) (Auto Demo) (Aftermarket) (Unl).zip</t>
    </r>
  </si>
  <si>
    <r>
      <rPr>
        <rFont val="&quot;Helvetica Neue&quot;, Helvetica, Arial, sans-serif"/>
        <color rgb="FF1155CC"/>
        <sz val="11.0"/>
        <u/>
      </rPr>
      <t>GG Hicolor Demo (World) (v1.01) (Auto Demo) (Aftermarket) (Unl).zip</t>
    </r>
  </si>
  <si>
    <r>
      <rPr>
        <rFont val="&quot;Helvetica Neue&quot;, Helvetica, Arial, sans-serif"/>
        <color rgb="FF1155CC"/>
        <sz val="11.0"/>
        <u/>
      </rPr>
      <t>GG Nibbles (World) (v1.0) (Aftermarket) (Unl).zip</t>
    </r>
  </si>
  <si>
    <r>
      <rPr>
        <rFont val="&quot;Helvetica Neue&quot;, Helvetica, Arial, sans-serif"/>
        <color rgb="FF1155CC"/>
        <sz val="11.0"/>
        <u/>
      </rPr>
      <t>GG Nibbles (World) (v1.1) (Aftermarket) (Unl).zip</t>
    </r>
  </si>
  <si>
    <r>
      <rPr>
        <rFont val="&quot;Helvetica Neue&quot;, Helvetica, Arial, sans-serif"/>
        <color rgb="FF1155CC"/>
        <sz val="11.0"/>
        <u/>
      </rPr>
      <t>GG Nibbles (World) (v1.2) (Aftermarket) (Unl).zip</t>
    </r>
  </si>
  <si>
    <r>
      <rPr>
        <rFont val="&quot;Helvetica Neue&quot;, Helvetica, Arial, sans-serif"/>
        <color rgb="FF1155CC"/>
        <sz val="11.0"/>
        <u/>
      </rPr>
      <t>GG Nibbles (World) (v1.3) (Aftermarket) (Unl).zip</t>
    </r>
  </si>
  <si>
    <r>
      <rPr>
        <rFont val="&quot;Helvetica Neue&quot;, Helvetica, Arial, sans-serif"/>
        <color rgb="FF1155CC"/>
        <sz val="11.0"/>
        <u/>
      </rPr>
      <t>GG Portrait - Pai Chen (Japan).zip</t>
    </r>
  </si>
  <si>
    <r>
      <rPr>
        <rFont val="&quot;Helvetica Neue&quot;, Helvetica, Arial, sans-serif"/>
        <color rgb="FF1155CC"/>
        <sz val="11.0"/>
        <u/>
      </rPr>
      <t>GG Portrait - Yuuki Akira (Japan).zip</t>
    </r>
  </si>
  <si>
    <r>
      <rPr>
        <rFont val="&quot;Helvetica Neue&quot;, Helvetica, Arial, sans-serif"/>
        <color rgb="FF1155CC"/>
        <sz val="11.0"/>
        <u/>
      </rPr>
      <t>GG Shinobi, The (Japan).zip</t>
    </r>
  </si>
  <si>
    <r>
      <rPr>
        <rFont val="&quot;Helvetica Neue&quot;, Helvetica, Arial, sans-serif"/>
        <color rgb="FF1155CC"/>
        <sz val="11.0"/>
        <u/>
      </rPr>
      <t>GG Turrican (World) (v0.9) (Demo) (Aftermarket) (Unl).zip</t>
    </r>
  </si>
  <si>
    <r>
      <rPr>
        <rFont val="&quot;Helvetica Neue&quot;, Helvetica, Arial, sans-serif"/>
        <color rgb="FF1155CC"/>
        <sz val="11.0"/>
        <u/>
      </rPr>
      <t>GG Turrican (World) (v1.0) (Demo) (Aftermarket) (Unl).zip</t>
    </r>
  </si>
  <si>
    <r>
      <rPr>
        <rFont val="&quot;Helvetica Neue&quot;, Helvetica, Arial, sans-serif"/>
        <color rgb="FF1155CC"/>
        <sz val="11.0"/>
        <u/>
      </rPr>
      <t>GP Rider (Japan).zip</t>
    </r>
  </si>
  <si>
    <r>
      <rPr>
        <rFont val="&quot;Helvetica Neue&quot;, Helvetica, Arial, sans-serif"/>
        <color rgb="FF1155CC"/>
        <sz val="11.0"/>
        <u/>
      </rPr>
      <t>GP Rider (World) (Beta) (1994-01-04).zip</t>
    </r>
  </si>
  <si>
    <r>
      <rPr>
        <rFont val="&quot;Helvetica Neue&quot;, Helvetica, Arial, sans-serif"/>
        <color rgb="FF1155CC"/>
        <sz val="11.0"/>
        <u/>
      </rPr>
      <t>GP Rider (World).zip</t>
    </r>
  </si>
  <si>
    <r>
      <rPr>
        <rFont val="&quot;Helvetica Neue&quot;, Helvetica, Arial, sans-serif"/>
        <color rgb="FF1155CC"/>
        <sz val="11.0"/>
        <u/>
      </rPr>
      <t>Galaga '91 (Japan).zip</t>
    </r>
  </si>
  <si>
    <r>
      <rPr>
        <rFont val="&quot;Helvetica Neue&quot;, Helvetica, Arial, sans-serif"/>
        <color rgb="FF1155CC"/>
        <sz val="11.0"/>
        <u/>
      </rPr>
      <t>Galaga 2 (Europe).zip</t>
    </r>
  </si>
  <si>
    <r>
      <rPr>
        <rFont val="&quot;Helvetica Neue&quot;, Helvetica, Arial, sans-serif"/>
        <color rgb="FF1155CC"/>
        <sz val="11.0"/>
        <u/>
      </rPr>
      <t>Gamble Panic (Japan).zip</t>
    </r>
  </si>
  <si>
    <r>
      <rPr>
        <rFont val="&quot;Helvetica Neue&quot;, Helvetica, Arial, sans-serif"/>
        <color rgb="FF1155CC"/>
        <sz val="11.0"/>
        <u/>
      </rPr>
      <t>Gambler Jiko Chuushinha (Japan).zip</t>
    </r>
  </si>
  <si>
    <r>
      <rPr>
        <rFont val="&quot;Helvetica Neue&quot;, Helvetica, Arial, sans-serif"/>
        <color rgb="FF1155CC"/>
        <sz val="11.0"/>
        <u/>
      </rPr>
      <t>Gamegear Button Test (World) (v0.3.0) (Program) (Aftermarket) (Unl).zip</t>
    </r>
  </si>
  <si>
    <r>
      <rPr>
        <rFont val="&quot;Helvetica Neue&quot;, Helvetica, Arial, sans-serif"/>
        <color rgb="FF1155CC"/>
        <sz val="11.0"/>
        <u/>
      </rPr>
      <t>Ganbare Gorby! (Japan).zip</t>
    </r>
  </si>
  <si>
    <r>
      <rPr>
        <rFont val="&quot;Helvetica Neue&quot;, Helvetica, Arial, sans-serif"/>
        <color rgb="FF1155CC"/>
        <sz val="11.0"/>
        <u/>
      </rPr>
      <t>Garfield - Caught in the Act (USA, Europe).zip</t>
    </r>
  </si>
  <si>
    <r>
      <rPr>
        <rFont val="&quot;Helvetica Neue&quot;, Helvetica, Arial, sans-serif"/>
        <color rgb="FF1155CC"/>
        <sz val="11.0"/>
        <u/>
      </rPr>
      <t>Garou Densetsu Special (Japan).zip</t>
    </r>
  </si>
  <si>
    <r>
      <rPr>
        <rFont val="&quot;Helvetica Neue&quot;, Helvetica, Arial, sans-serif"/>
        <color rgb="FF1155CC"/>
        <sz val="11.0"/>
        <u/>
      </rPr>
      <t>Gear Stadium (Japan).zip</t>
    </r>
  </si>
  <si>
    <r>
      <rPr>
        <rFont val="&quot;Helvetica Neue&quot;, Helvetica, Arial, sans-serif"/>
        <color rgb="FF1155CC"/>
        <sz val="11.0"/>
        <u/>
      </rPr>
      <t>Gear Stadium Heiseiban (Japan).zip</t>
    </r>
  </si>
  <si>
    <r>
      <rPr>
        <rFont val="&quot;Helvetica Neue&quot;, Helvetica, Arial, sans-serif"/>
        <color rgb="FF1155CC"/>
        <sz val="11.0"/>
        <u/>
      </rPr>
      <t>Gear Works (USA).zip</t>
    </r>
  </si>
  <si>
    <r>
      <rPr>
        <rFont val="&quot;Helvetica Neue&quot;, Helvetica, Arial, sans-serif"/>
        <color rgb="FF1155CC"/>
        <sz val="11.0"/>
        <u/>
      </rPr>
      <t>George Foreman's KO Boxing (USA, Europe).zip</t>
    </r>
  </si>
  <si>
    <r>
      <rPr>
        <rFont val="&quot;Helvetica Neue&quot;, Helvetica, Arial, sans-serif"/>
        <color rgb="FF1155CC"/>
        <sz val="11.0"/>
        <u/>
      </rPr>
      <t>Global Gladiators (Europe).zip</t>
    </r>
  </si>
  <si>
    <r>
      <rPr>
        <rFont val="&quot;Helvetica Neue&quot;, Helvetica, Arial, sans-serif"/>
        <color rgb="FF1155CC"/>
        <sz val="11.0"/>
        <u/>
      </rPr>
      <t>Global Golf (USA) (1994-06-20) (Proto).zip</t>
    </r>
  </si>
  <si>
    <r>
      <rPr>
        <rFont val="&quot;Helvetica Neue&quot;, Helvetica, Arial, sans-serif"/>
        <color rgb="FF1155CC"/>
        <sz val="11.0"/>
        <u/>
      </rPr>
      <t>Gojira - Kaijuu Daishingeki (Japan).zip</t>
    </r>
  </si>
  <si>
    <r>
      <rPr>
        <rFont val="&quot;Helvetica Neue&quot;, Helvetica, Arial, sans-serif"/>
        <color rgb="FF1155CC"/>
        <sz val="11.0"/>
        <u/>
      </rPr>
      <t>Greendog - The Beached Surfer Dude! (USA, Brazil) (En).zip</t>
    </r>
  </si>
  <si>
    <r>
      <rPr>
        <rFont val="&quot;Helvetica Neue&quot;, Helvetica, Arial, sans-serif"/>
        <color rgb="FF1155CC"/>
        <sz val="11.0"/>
        <u/>
      </rPr>
      <t>Griffin (Japan).zip</t>
    </r>
  </si>
  <si>
    <r>
      <rPr>
        <rFont val="&quot;Helvetica Neue&quot;, Helvetica, Arial, sans-serif"/>
        <color rgb="FF1155CC"/>
        <sz val="11.0"/>
        <u/>
      </rPr>
      <t>Gun Stream - Challenge Version (Japan) (En) (Aftermarket) (Unl) [b].zip</t>
    </r>
  </si>
  <si>
    <r>
      <rPr>
        <rFont val="&quot;Helvetica Neue&quot;, Helvetica, Arial, sans-serif"/>
        <color rgb="FF1155CC"/>
        <sz val="11.0"/>
        <u/>
      </rPr>
      <t>Gunstar Heroes (Japan).zip</t>
    </r>
  </si>
  <si>
    <r>
      <rPr>
        <rFont val="&quot;Helvetica Neue&quot;, Helvetica, Arial, sans-serif"/>
        <color rgb="FF1155CC"/>
        <sz val="11.0"/>
        <u/>
      </rPr>
      <t>Halley Wars (Japan).zip</t>
    </r>
  </si>
  <si>
    <r>
      <rPr>
        <rFont val="&quot;Helvetica Neue&quot;, Helvetica, Arial, sans-serif"/>
        <color rgb="FF1155CC"/>
        <sz val="11.0"/>
        <u/>
      </rPr>
      <t>Halley Wars (USA, Europe, Brazil) (En).zip</t>
    </r>
  </si>
  <si>
    <r>
      <rPr>
        <rFont val="&quot;Helvetica Neue&quot;, Helvetica, Arial, sans-serif"/>
        <color rgb="FF1155CC"/>
        <sz val="11.0"/>
        <u/>
      </rPr>
      <t>Hamburgers en Route to Switzerland (World) (v0.70) (Proto) (Aftermarket) (Unl).zip</t>
    </r>
  </si>
  <si>
    <r>
      <rPr>
        <rFont val="&quot;Helvetica Neue&quot;, Helvetica, Arial, sans-serif"/>
        <color rgb="FF1155CC"/>
        <sz val="11.0"/>
        <u/>
      </rPr>
      <t>Hamburgers en Route to Switzerland (World) (v0.75) (Proto) (Aftermarket) (Unl).zip</t>
    </r>
  </si>
  <si>
    <r>
      <rPr>
        <rFont val="&quot;Helvetica Neue&quot;, Helvetica, Arial, sans-serif"/>
        <color rgb="FF1155CC"/>
        <sz val="11.0"/>
        <u/>
      </rPr>
      <t>Hamburgers en Route to Switzerland 2 (World) (Aftermarket) (Unl).zip</t>
    </r>
  </si>
  <si>
    <r>
      <rPr>
        <rFont val="&quot;Helvetica Neue&quot;, Helvetica, Arial, sans-serif"/>
        <color rgb="FF1155CC"/>
        <sz val="11.0"/>
        <u/>
      </rPr>
      <t>Head Buster (Japan).zip</t>
    </r>
  </si>
  <si>
    <r>
      <rPr>
        <rFont val="&quot;Helvetica Neue&quot;, Helvetica, Arial, sans-serif"/>
        <color rgb="FF1155CC"/>
        <sz val="11.0"/>
        <u/>
      </rPr>
      <t>Heavy Weight Champ (Japan).zip</t>
    </r>
  </si>
  <si>
    <r>
      <rPr>
        <rFont val="&quot;Helvetica Neue&quot;, Helvetica, Arial, sans-serif"/>
        <color rgb="FF1155CC"/>
        <sz val="11.0"/>
        <u/>
      </rPr>
      <t>Home Alone (USA, Europe, Brazil) (En).zip</t>
    </r>
  </si>
  <si>
    <r>
      <rPr>
        <rFont val="&quot;Helvetica Neue&quot;, Helvetica, Arial, sans-serif"/>
        <color rgb="FF1155CC"/>
        <sz val="11.0"/>
        <u/>
      </rPr>
      <t>Honoo no Toukyuuji - Dodge Danpei (Japan).zip</t>
    </r>
  </si>
  <si>
    <r>
      <rPr>
        <rFont val="&quot;Helvetica Neue&quot;, Helvetica, Arial, sans-serif"/>
        <color rgb="FF1155CC"/>
        <sz val="11.0"/>
        <u/>
      </rPr>
      <t>Hook (Europe).zip</t>
    </r>
  </si>
  <si>
    <r>
      <rPr>
        <rFont val="&quot;Helvetica Neue&quot;, Helvetica, Arial, sans-serif"/>
        <color rgb="FF1155CC"/>
        <sz val="11.0"/>
        <u/>
      </rPr>
      <t>Hook (USA).zip</t>
    </r>
  </si>
  <si>
    <r>
      <rPr>
        <rFont val="&quot;Helvetica Neue&quot;, Helvetica, Arial, sans-serif"/>
        <color rgb="FF1155CC"/>
        <sz val="11.0"/>
        <u/>
      </rPr>
      <t>Hurricanes (Europe).zip</t>
    </r>
  </si>
  <si>
    <r>
      <rPr>
        <rFont val="&quot;Helvetica Neue&quot;, Helvetica, Arial, sans-serif"/>
        <color rgb="FF1155CC"/>
        <sz val="11.0"/>
        <u/>
      </rPr>
      <t>Hyokkori Hyoutan-jima - Hyoutan-jima no Daikoukai (Japan).zip</t>
    </r>
  </si>
  <si>
    <r>
      <rPr>
        <rFont val="&quot;Helvetica Neue&quot;, Helvetica, Arial, sans-serif"/>
        <color rgb="FF1155CC"/>
        <sz val="11.0"/>
        <u/>
      </rPr>
      <t>Hyper Pro Yakyuu '92 (Japan).zip</t>
    </r>
  </si>
  <si>
    <r>
      <rPr>
        <rFont val="&quot;Helvetica Neue&quot;, Helvetica, Arial, sans-serif"/>
        <color rgb="FF1155CC"/>
        <sz val="11.0"/>
        <u/>
      </rPr>
      <t>Incredible Crash Dummies, The (World).zip</t>
    </r>
  </si>
  <si>
    <r>
      <rPr>
        <rFont val="&quot;Helvetica Neue&quot;, Helvetica, Arial, sans-serif"/>
        <color rgb="FF1155CC"/>
        <sz val="11.0"/>
        <u/>
      </rPr>
      <t>Incredible Hulk, The (USA, Europe).zip</t>
    </r>
  </si>
  <si>
    <r>
      <rPr>
        <rFont val="&quot;Helvetica Neue&quot;, Helvetica, Arial, sans-serif"/>
        <color rgb="FF1155CC"/>
        <sz val="11.0"/>
        <u/>
      </rPr>
      <t>Indiana Jones and the Last Crusade (USA, Europe, Brazil) (En).zip</t>
    </r>
  </si>
  <si>
    <r>
      <rPr>
        <rFont val="&quot;Helvetica Neue&quot;, Helvetica, Arial, sans-serif"/>
        <color rgb="FF1155CC"/>
        <sz val="11.0"/>
        <u/>
      </rPr>
      <t>In the Wake of Vampire (Japan) (En) (Virtual Console).zip</t>
    </r>
  </si>
  <si>
    <r>
      <rPr>
        <rFont val="&quot;Helvetica Neue&quot;, Helvetica, Arial, sans-serif"/>
        <color rgb="FF1155CC"/>
        <sz val="11.0"/>
        <u/>
      </rPr>
      <t>In the Wake of Vampire (Japan) (En).zip</t>
    </r>
  </si>
  <si>
    <r>
      <rPr>
        <rFont val="&quot;Helvetica Neue&quot;, Helvetica, Arial, sans-serif"/>
        <color rgb="FF1155CC"/>
        <sz val="11.0"/>
        <u/>
      </rPr>
      <t>Iron Man X-O Manowar in Heavy Metal (USA).zip</t>
    </r>
  </si>
  <si>
    <r>
      <rPr>
        <rFont val="&quot;Helvetica Neue&quot;, Helvetica, Arial, sans-serif"/>
        <color rgb="FF1155CC"/>
        <sz val="11.0"/>
        <u/>
      </rPr>
      <t>Itchy &amp; Scratchy Game, The (USA, Europe).zip</t>
    </r>
  </si>
  <si>
    <r>
      <rPr>
        <rFont val="&quot;Helvetica Neue&quot;, Helvetica, Arial, sans-serif"/>
        <color rgb="FF1155CC"/>
        <sz val="11.0"/>
        <u/>
      </rPr>
      <t>J.League GG Pro-Striker '94 (Japan).zip</t>
    </r>
  </si>
  <si>
    <r>
      <rPr>
        <rFont val="&quot;Helvetica Neue&quot;, Helvetica, Arial, sans-serif"/>
        <color rgb="FF1155CC"/>
        <sz val="11.0"/>
        <u/>
      </rPr>
      <t>J.League Soccer - Dream Eleven (Japan).zip</t>
    </r>
  </si>
  <si>
    <r>
      <rPr>
        <rFont val="&quot;Helvetica Neue&quot;, Helvetica, Arial, sans-serif"/>
        <color rgb="FF1155CC"/>
        <sz val="11.0"/>
        <u/>
      </rPr>
      <t>James Bond 007 - The Duel (Europe).zip</t>
    </r>
  </si>
  <si>
    <r>
      <rPr>
        <rFont val="&quot;Helvetica Neue&quot;, Helvetica, Arial, sans-serif"/>
        <color rgb="FF1155CC"/>
        <sz val="11.0"/>
        <u/>
      </rPr>
      <t>James Pond 3 - Operation Starfi5h (Europe).zip</t>
    </r>
  </si>
  <si>
    <r>
      <rPr>
        <rFont val="&quot;Helvetica Neue&quot;, Helvetica, Arial, sans-serif"/>
        <color rgb="FF1155CC"/>
        <sz val="11.0"/>
        <u/>
      </rPr>
      <t>James Pond II - Codename RoboCod (Europe).zip</t>
    </r>
  </si>
  <si>
    <r>
      <rPr>
        <rFont val="&quot;Helvetica Neue&quot;, Helvetica, Arial, sans-serif"/>
        <color rgb="FF1155CC"/>
        <sz val="11.0"/>
        <u/>
      </rPr>
      <t>James Pond II - Codename RoboCod (USA).zip</t>
    </r>
  </si>
  <si>
    <r>
      <rPr>
        <rFont val="&quot;Helvetica Neue&quot;, Helvetica, Arial, sans-serif"/>
        <color rgb="FF1155CC"/>
        <sz val="11.0"/>
        <u/>
      </rPr>
      <t>Jang Pung II (Korea) (En) (Unl).zip</t>
    </r>
  </si>
  <si>
    <r>
      <rPr>
        <rFont val="&quot;Helvetica Neue&quot;, Helvetica, Arial, sans-serif"/>
        <color rgb="FF1155CC"/>
        <sz val="11.0"/>
        <u/>
      </rPr>
      <t>Jeopardy! (USA).zip</t>
    </r>
  </si>
  <si>
    <r>
      <rPr>
        <rFont val="&quot;Helvetica Neue&quot;, Helvetica, Arial, sans-serif"/>
        <color rgb="FF1155CC"/>
        <sz val="11.0"/>
        <u/>
      </rPr>
      <t>Jeopardy! - Sports Edition (USA).zip</t>
    </r>
  </si>
  <si>
    <r>
      <rPr>
        <rFont val="&quot;Helvetica Neue&quot;, Helvetica, Arial, sans-serif"/>
        <color rgb="FF1155CC"/>
        <sz val="11.0"/>
        <u/>
      </rPr>
      <t>Jiansheng Chuanshuo (Taiwan) (Unl).zip</t>
    </r>
  </si>
  <si>
    <r>
      <rPr>
        <rFont val="&quot;Helvetica Neue&quot;, Helvetica, Arial, sans-serif"/>
        <color rgb="FF1155CC"/>
        <sz val="11.0"/>
        <u/>
      </rPr>
      <t>Joe Montana Football (Japan, Brazil) (En) (Rev 1).zip</t>
    </r>
  </si>
  <si>
    <r>
      <rPr>
        <rFont val="&quot;Helvetica Neue&quot;, Helvetica, Arial, sans-serif"/>
        <color rgb="FF1155CC"/>
        <sz val="11.0"/>
        <u/>
      </rPr>
      <t>Joe Montana Football (USA, Europe).zip</t>
    </r>
  </si>
  <si>
    <r>
      <rPr>
        <rFont val="&quot;Helvetica Neue&quot;, Helvetica, Arial, sans-serif"/>
        <color rgb="FF1155CC"/>
        <sz val="11.0"/>
        <u/>
      </rPr>
      <t>Journey from Darkness - Strider Returns (USA, Europe).zip</t>
    </r>
  </si>
  <si>
    <r>
      <rPr>
        <rFont val="&quot;Helvetica Neue&quot;, Helvetica, Arial, sans-serif"/>
        <color rgb="FF1155CC"/>
        <sz val="11.0"/>
        <u/>
      </rPr>
      <t>Judge Dredd (USA, Europe).zip</t>
    </r>
  </si>
  <si>
    <r>
      <rPr>
        <rFont val="&quot;Helvetica Neue&quot;, Helvetica, Arial, sans-serif"/>
        <color rgb="FF1155CC"/>
        <sz val="11.0"/>
        <u/>
      </rPr>
      <t>Junction (Japan) (En).zip</t>
    </r>
  </si>
  <si>
    <r>
      <rPr>
        <rFont val="&quot;Helvetica Neue&quot;, Helvetica, Arial, sans-serif"/>
        <color rgb="FF1155CC"/>
        <sz val="11.0"/>
        <u/>
      </rPr>
      <t>Junction (USA).zip</t>
    </r>
  </si>
  <si>
    <r>
      <rPr>
        <rFont val="&quot;Helvetica Neue&quot;, Helvetica, Arial, sans-serif"/>
        <color rgb="FF1155CC"/>
        <sz val="11.0"/>
        <u/>
      </rPr>
      <t>Jungle Book, The (Europe).zip</t>
    </r>
  </si>
  <si>
    <r>
      <rPr>
        <rFont val="&quot;Helvetica Neue&quot;, Helvetica, Arial, sans-serif"/>
        <color rgb="FF1155CC"/>
        <sz val="11.0"/>
        <u/>
      </rPr>
      <t>Jungle Book, The (USA).zip</t>
    </r>
  </si>
  <si>
    <r>
      <rPr>
        <rFont val="&quot;Helvetica Neue&quot;, Helvetica, Arial, sans-serif"/>
        <color rgb="FF1155CC"/>
        <sz val="11.0"/>
        <u/>
      </rPr>
      <t>Jungle Strike (USA).zip</t>
    </r>
  </si>
  <si>
    <r>
      <rPr>
        <rFont val="&quot;Helvetica Neue&quot;, Helvetica, Arial, sans-serif"/>
        <color rgb="FF1155CC"/>
        <sz val="11.0"/>
        <u/>
      </rPr>
      <t>Jurassic Park (Japan).zip</t>
    </r>
  </si>
  <si>
    <r>
      <rPr>
        <rFont val="&quot;Helvetica Neue&quot;, Helvetica, Arial, sans-serif"/>
        <color rgb="FF1155CC"/>
        <sz val="11.0"/>
        <u/>
      </rPr>
      <t>Jurassic Park (USA, Europe, Brazil) (En).zip</t>
    </r>
  </si>
  <si>
    <r>
      <rPr>
        <rFont val="&quot;Helvetica Neue&quot;, Helvetica, Arial, sans-serif"/>
        <color rgb="FF1155CC"/>
        <sz val="11.0"/>
        <u/>
      </rPr>
      <t>Justin Harder Reel (World) (Auto Demo) (Aftermarket) (Unl).zip</t>
    </r>
  </si>
  <si>
    <r>
      <rPr>
        <rFont val="&quot;Helvetica Neue&quot;, Helvetica, Arial, sans-serif"/>
        <color rgb="FF1155CC"/>
        <sz val="11.0"/>
        <u/>
      </rPr>
      <t>KLAX (USA, Europe).zip</t>
    </r>
  </si>
  <si>
    <r>
      <rPr>
        <rFont val="&quot;Helvetica Neue&quot;, Helvetica, Arial, sans-serif"/>
        <color rgb="FF1155CC"/>
        <sz val="11.0"/>
        <u/>
      </rPr>
      <t>Kaitou Saint Tail (Japan).zip</t>
    </r>
  </si>
  <si>
    <r>
      <rPr>
        <rFont val="&quot;Helvetica Neue&quot;, Helvetica, Arial, sans-serif"/>
        <color rgb="FF1155CC"/>
        <sz val="11.0"/>
        <u/>
      </rPr>
      <t>Kawasaki Superbike Challenge (Europe).zip</t>
    </r>
  </si>
  <si>
    <r>
      <rPr>
        <rFont val="&quot;Helvetica Neue&quot;, Helvetica, Arial, sans-serif"/>
        <color rgb="FF1155CC"/>
        <sz val="11.0"/>
        <u/>
      </rPr>
      <t>Kawasaki Superbike Challenge (USA).zip</t>
    </r>
  </si>
  <si>
    <r>
      <rPr>
        <rFont val="&quot;Helvetica Neue&quot;, Helvetica, Arial, sans-serif"/>
        <color rgb="FF1155CC"/>
        <sz val="11.0"/>
        <u/>
      </rPr>
      <t>Kenyuu Densetsu Yaiba (Japan).zip</t>
    </r>
  </si>
  <si>
    <r>
      <rPr>
        <rFont val="&quot;Helvetica Neue&quot;, Helvetica, Arial, sans-serif"/>
        <color rgb="FF1155CC"/>
        <sz val="11.0"/>
        <u/>
      </rPr>
      <t>Kick &amp; Rush (Japan).zip</t>
    </r>
  </si>
  <si>
    <r>
      <rPr>
        <rFont val="&quot;Helvetica Neue&quot;, Helvetica, Arial, sans-serif"/>
        <color rgb="FF1155CC"/>
        <sz val="11.0"/>
        <u/>
      </rPr>
      <t>Kinetic Connection (Japan).zip</t>
    </r>
  </si>
  <si>
    <r>
      <rPr>
        <rFont val="&quot;Helvetica Neue&quot;, Helvetica, Arial, sans-serif"/>
        <color rgb="FF1155CC"/>
        <sz val="11.0"/>
        <u/>
      </rPr>
      <t>Kishin Douji Zenki (Japan).zip</t>
    </r>
  </si>
  <si>
    <r>
      <rPr>
        <rFont val="&quot;Helvetica Neue&quot;, Helvetica, Arial, sans-serif"/>
        <color rgb="FF1155CC"/>
        <sz val="11.0"/>
        <u/>
      </rPr>
      <t>Krusty's Fun House (USA, Europe).zip</t>
    </r>
  </si>
  <si>
    <r>
      <rPr>
        <rFont val="&quot;Helvetica Neue&quot;, Helvetica, Arial, sans-serif"/>
        <color rgb="FF1155CC"/>
        <sz val="11.0"/>
        <u/>
      </rPr>
      <t>Kuni-chan no Game Tengoku (Japan).zip</t>
    </r>
  </si>
  <si>
    <r>
      <rPr>
        <rFont val="&quot;Helvetica Neue&quot;, Helvetica, Arial, sans-serif"/>
        <color rgb="FF1155CC"/>
        <sz val="11.0"/>
        <u/>
      </rPr>
      <t>Kuni-chan no Game Tengoku Part 2 (Japan).zip</t>
    </r>
  </si>
  <si>
    <r>
      <rPr>
        <rFont val="&quot;Helvetica Neue&quot;, Helvetica, Arial, sans-serif"/>
        <color rgb="FF1155CC"/>
        <sz val="11.0"/>
        <u/>
      </rPr>
      <t>Land of Illusion Starring Mickey Mouse (USA, Europe, Brazil) (En).zip</t>
    </r>
  </si>
  <si>
    <r>
      <rPr>
        <rFont val="&quot;Helvetica Neue&quot;, Helvetica, Arial, sans-serif"/>
        <color rgb="FF1155CC"/>
        <sz val="11.0"/>
        <u/>
      </rPr>
      <t>Last Action Hero (USA).zip</t>
    </r>
  </si>
  <si>
    <r>
      <rPr>
        <rFont val="&quot;Helvetica Neue&quot;, Helvetica, Arial, sans-serif"/>
        <color rgb="FF1155CC"/>
        <sz val="11.0"/>
        <u/>
      </rPr>
      <t>Legend of Illusion Starring Mickey Mouse (USA, Europe) (Beta) (1994-09-22).zip</t>
    </r>
  </si>
  <si>
    <r>
      <rPr>
        <rFont val="&quot;Helvetica Neue&quot;, Helvetica, Arial, sans-serif"/>
        <color rgb="FF1155CC"/>
        <sz val="11.0"/>
        <u/>
      </rPr>
      <t>Legend of Illusion Starring Mickey Mouse (USA, Europe) (Beta) (1994-09-30) (Alt).zip</t>
    </r>
  </si>
  <si>
    <r>
      <rPr>
        <rFont val="&quot;Helvetica Neue&quot;, Helvetica, Arial, sans-serif"/>
        <color rgb="FF1155CC"/>
        <sz val="11.0"/>
        <u/>
      </rPr>
      <t>Legend of Illusion Starring Mickey Mouse (USA, Europe) (Beta) (1994-09-30).zip</t>
    </r>
  </si>
  <si>
    <r>
      <rPr>
        <rFont val="&quot;Helvetica Neue&quot;, Helvetica, Arial, sans-serif"/>
        <color rgb="FF1155CC"/>
        <sz val="11.0"/>
        <u/>
      </rPr>
      <t>Legend of Illusion Starring Mickey Mouse (USA, Europe) (Beta) (1994-10-11).zip</t>
    </r>
  </si>
  <si>
    <r>
      <rPr>
        <rFont val="&quot;Helvetica Neue&quot;, Helvetica, Arial, sans-serif"/>
        <color rgb="FF1155CC"/>
        <sz val="11.0"/>
        <u/>
      </rPr>
      <t>Legend of Illusion Starring Mickey Mouse (USA, Europe) (Beta) (1994-10-14).zip</t>
    </r>
  </si>
  <si>
    <r>
      <rPr>
        <rFont val="&quot;Helvetica Neue&quot;, Helvetica, Arial, sans-serif"/>
        <color rgb="FF1155CC"/>
        <sz val="11.0"/>
        <u/>
      </rPr>
      <t>Legend of Illusion Starring Mickey Mouse (USA, Europe) (Beta) (1994-10-17).zip</t>
    </r>
  </si>
  <si>
    <r>
      <rPr>
        <rFont val="&quot;Helvetica Neue&quot;, Helvetica, Arial, sans-serif"/>
        <color rgb="FF1155CC"/>
        <sz val="11.0"/>
        <u/>
      </rPr>
      <t>Legend of Illusion Starring Mickey Mouse (USA, Europe).zip</t>
    </r>
  </si>
  <si>
    <r>
      <rPr>
        <rFont val="&quot;Helvetica Neue&quot;, Helvetica, Arial, sans-serif"/>
        <color rgb="FF1155CC"/>
        <sz val="11.0"/>
        <u/>
      </rPr>
      <t>Lemmings (World) (Beta).zip</t>
    </r>
  </si>
  <si>
    <r>
      <rPr>
        <rFont val="&quot;Helvetica Neue&quot;, Helvetica, Arial, sans-serif"/>
        <color rgb="FF1155CC"/>
        <sz val="11.0"/>
        <u/>
      </rPr>
      <t>Lemmings (World).zip</t>
    </r>
  </si>
  <si>
    <r>
      <rPr>
        <rFont val="&quot;Helvetica Neue&quot;, Helvetica, Arial, sans-serif"/>
        <color rgb="FF1155CC"/>
        <sz val="11.0"/>
        <u/>
      </rPr>
      <t>Lemmings 2 - The Tribes (Europe) (Proto) (1995-09-04).zip</t>
    </r>
  </si>
  <si>
    <r>
      <rPr>
        <rFont val="&quot;Helvetica Neue&quot;, Helvetica, Arial, sans-serif"/>
        <color rgb="FF1155CC"/>
        <sz val="11.0"/>
        <u/>
      </rPr>
      <t>Lion King, The (Europe).zip</t>
    </r>
  </si>
  <si>
    <r>
      <rPr>
        <rFont val="&quot;Helvetica Neue&quot;, Helvetica, Arial, sans-serif"/>
        <color rgb="FF1155CC"/>
        <sz val="11.0"/>
        <u/>
      </rPr>
      <t>Lion King, The (Japan).zip</t>
    </r>
  </si>
  <si>
    <r>
      <rPr>
        <rFont val="&quot;Helvetica Neue&quot;, Helvetica, Arial, sans-serif"/>
        <color rgb="FF1155CC"/>
        <sz val="11.0"/>
        <u/>
      </rPr>
      <t>Lion King, The (USA) (Beta) (1994-08-03).zip</t>
    </r>
  </si>
  <si>
    <r>
      <rPr>
        <rFont val="&quot;Helvetica Neue&quot;, Helvetica, Arial, sans-serif"/>
        <color rgb="FF1155CC"/>
        <sz val="11.0"/>
        <u/>
      </rPr>
      <t>Lion King, The (USA) (Beta) (1994-08-11).zip</t>
    </r>
  </si>
  <si>
    <r>
      <rPr>
        <rFont val="&quot;Helvetica Neue&quot;, Helvetica, Arial, sans-serif"/>
        <color rgb="FF1155CC"/>
        <sz val="11.0"/>
        <u/>
      </rPr>
      <t>Lion King, The (USA) (Beta) (1994-08-12).zip</t>
    </r>
  </si>
  <si>
    <r>
      <rPr>
        <rFont val="&quot;Helvetica Neue&quot;, Helvetica, Arial, sans-serif"/>
        <color rgb="FF1155CC"/>
        <sz val="11.0"/>
        <u/>
      </rPr>
      <t>Lion King, The (USA) (Beta) (1994-08-13).zip</t>
    </r>
  </si>
  <si>
    <r>
      <rPr>
        <rFont val="&quot;Helvetica Neue&quot;, Helvetica, Arial, sans-serif"/>
        <color rgb="FF1155CC"/>
        <sz val="11.0"/>
        <u/>
      </rPr>
      <t>Lion King, The (USA) (Beta) (1994-08-14).zip</t>
    </r>
  </si>
  <si>
    <r>
      <rPr>
        <rFont val="&quot;Helvetica Neue&quot;, Helvetica, Arial, sans-serif"/>
        <color rgb="FF1155CC"/>
        <sz val="11.0"/>
        <u/>
      </rPr>
      <t>Lion King, The (USA) (Beta) (1994-08-16).zip</t>
    </r>
  </si>
  <si>
    <r>
      <rPr>
        <rFont val="&quot;Helvetica Neue&quot;, Helvetica, Arial, sans-serif"/>
        <color rgb="FF1155CC"/>
        <sz val="11.0"/>
        <u/>
      </rPr>
      <t>Lion King, The (USA) (Beta) (1994-08-17) (Alt).zip</t>
    </r>
  </si>
  <si>
    <r>
      <rPr>
        <rFont val="&quot;Helvetica Neue&quot;, Helvetica, Arial, sans-serif"/>
        <color rgb="FF1155CC"/>
        <sz val="11.0"/>
        <u/>
      </rPr>
      <t>Lion King, The (USA) (Beta) (1994-08-17).zip</t>
    </r>
  </si>
  <si>
    <r>
      <rPr>
        <rFont val="&quot;Helvetica Neue&quot;, Helvetica, Arial, sans-serif"/>
        <color rgb="FF1155CC"/>
        <sz val="11.0"/>
        <u/>
      </rPr>
      <t>Lion King, The (USA) (Beta) (1994-08-20).zip</t>
    </r>
  </si>
  <si>
    <r>
      <rPr>
        <rFont val="&quot;Helvetica Neue&quot;, Helvetica, Arial, sans-serif"/>
        <color rgb="FF1155CC"/>
        <sz val="11.0"/>
        <u/>
      </rPr>
      <t>Lion King, The (USA).zip</t>
    </r>
  </si>
  <si>
    <r>
      <rPr>
        <rFont val="&quot;Helvetica Neue&quot;, Helvetica, Arial, sans-serif"/>
        <color rgb="FF1155CC"/>
        <sz val="11.0"/>
        <u/>
      </rPr>
      <t>Lost World, The - Jurassic Park (USA).zip</t>
    </r>
  </si>
  <si>
    <r>
      <rPr>
        <rFont val="&quot;Helvetica Neue&quot;, Helvetica, Arial, sans-serif"/>
        <color rgb="FF1155CC"/>
        <sz val="11.0"/>
        <u/>
      </rPr>
      <t>Lucky Dime Caper Starring Donald Duck, The (USA, Europe, Brazil) (En).zip</t>
    </r>
  </si>
  <si>
    <r>
      <rPr>
        <rFont val="&quot;Helvetica Neue&quot;, Helvetica, Arial, sans-serif"/>
        <color rgb="FF1155CC"/>
        <sz val="11.0"/>
        <u/>
      </rPr>
      <t>Lunar - Sanposuru Gakuen (Japan).zip</t>
    </r>
  </si>
  <si>
    <r>
      <rPr>
        <rFont val="&quot;Helvetica Neue&quot;, Helvetica, Arial, sans-serif"/>
        <color rgb="FF1155CC"/>
        <sz val="11.0"/>
        <u/>
      </rPr>
      <t>MLBPA Baseball (USA).zip</t>
    </r>
  </si>
  <si>
    <r>
      <rPr>
        <rFont val="&quot;Helvetica Neue&quot;, Helvetica, Arial, sans-serif"/>
        <color rgb="FF1155CC"/>
        <sz val="11.0"/>
        <u/>
      </rPr>
      <t>Madden 96 (USA, Europe).zip</t>
    </r>
  </si>
  <si>
    <r>
      <rPr>
        <rFont val="&quot;Helvetica Neue&quot;, Helvetica, Arial, sans-serif"/>
        <color rgb="FF1155CC"/>
        <sz val="11.0"/>
        <u/>
      </rPr>
      <t>Madden NFL 95 (USA).zip</t>
    </r>
  </si>
  <si>
    <r>
      <rPr>
        <rFont val="&quot;Helvetica Neue&quot;, Helvetica, Arial, sans-serif"/>
        <color rgb="FF1155CC"/>
        <sz val="11.0"/>
        <u/>
      </rPr>
      <t>Madou Monogatari A - Dokidoki Vacation (Japan).zip</t>
    </r>
  </si>
  <si>
    <r>
      <rPr>
        <rFont val="&quot;Helvetica Neue&quot;, Helvetica, Arial, sans-serif"/>
        <color rgb="FF1155CC"/>
        <sz val="11.0"/>
        <u/>
      </rPr>
      <t>Madou Monogatari I - 3-Tsu no Madoukyuu (Japan).zip</t>
    </r>
  </si>
  <si>
    <r>
      <rPr>
        <rFont val="&quot;Helvetica Neue&quot;, Helvetica, Arial, sans-serif"/>
        <color rgb="FF1155CC"/>
        <sz val="11.0"/>
        <u/>
      </rPr>
      <t>Madou Monogatari II - Arle 16-Sai (Japan).zip</t>
    </r>
  </si>
  <si>
    <r>
      <rPr>
        <rFont val="&quot;Helvetica Neue&quot;, Helvetica, Arial, sans-serif"/>
        <color rgb="FF1155CC"/>
        <sz val="11.0"/>
        <u/>
      </rPr>
      <t>Madou Monogatari III - Kyuukyoku Joou-sama (Japan) (Rev A).zip</t>
    </r>
  </si>
  <si>
    <r>
      <rPr>
        <rFont val="&quot;Helvetica Neue&quot;, Helvetica, Arial, sans-serif"/>
        <color rgb="FF1155CC"/>
        <sz val="11.0"/>
        <u/>
      </rPr>
      <t>Madou Monogatari III - Kyuukyoku Joou-sama (Japan).zip</t>
    </r>
  </si>
  <si>
    <r>
      <rPr>
        <rFont val="&quot;Helvetica Neue&quot;, Helvetica, Arial, sans-serif"/>
        <color rgb="FF1155CC"/>
        <sz val="11.0"/>
        <u/>
      </rPr>
      <t>Magic Knight Rayearth (Japan).zip</t>
    </r>
  </si>
  <si>
    <r>
      <rPr>
        <rFont val="&quot;Helvetica Neue&quot;, Helvetica, Arial, sans-serif"/>
        <color rgb="FF1155CC"/>
        <sz val="11.0"/>
        <u/>
      </rPr>
      <t>Magic Knight Rayearth 2 - Making of Magic Knight (Japan).zip</t>
    </r>
  </si>
  <si>
    <r>
      <rPr>
        <rFont val="&quot;Helvetica Neue&quot;, Helvetica, Arial, sans-serif"/>
        <color rgb="FF1155CC"/>
        <sz val="11.0"/>
        <u/>
      </rPr>
      <t>Magical Puzzle Popils (World) (En,Ja).zip</t>
    </r>
  </si>
  <si>
    <r>
      <rPr>
        <rFont val="&quot;Helvetica Neue&quot;, Helvetica, Arial, sans-serif"/>
        <color rgb="FF1155CC"/>
        <sz val="11.0"/>
        <u/>
      </rPr>
      <t>Magical Taruruuto-kun (Japan).zip</t>
    </r>
  </si>
  <si>
    <r>
      <rPr>
        <rFont val="&quot;Helvetica Neue&quot;, Helvetica, Arial, sans-serif"/>
        <color rgb="FF1155CC"/>
        <sz val="11.0"/>
        <u/>
      </rPr>
      <t>Mai Nurse (World) (Aftermarket) (Unl).zip</t>
    </r>
  </si>
  <si>
    <r>
      <rPr>
        <rFont val="&quot;Helvetica Neue&quot;, Helvetica, Arial, sans-serif"/>
        <color rgb="FF1155CC"/>
        <sz val="11.0"/>
        <u/>
      </rPr>
      <t>Majors, The - Pro Baseball (USA).zip</t>
    </r>
  </si>
  <si>
    <r>
      <rPr>
        <rFont val="&quot;Helvetica Neue&quot;, Helvetica, Arial, sans-serif"/>
        <color rgb="FF1155CC"/>
        <sz val="11.0"/>
        <u/>
      </rPr>
      <t>Man Overboard! (Europe).zip</t>
    </r>
  </si>
  <si>
    <r>
      <rPr>
        <rFont val="&quot;Helvetica Neue&quot;, Helvetica, Arial, sans-serif"/>
        <color rgb="FF1155CC"/>
        <sz val="11.0"/>
        <u/>
      </rPr>
      <t>Mappy (Japan).zip</t>
    </r>
  </si>
  <si>
    <r>
      <rPr>
        <rFont val="&quot;Helvetica Neue&quot;, Helvetica, Arial, sans-serif"/>
        <color rgb="FF1155CC"/>
        <sz val="11.0"/>
        <u/>
      </rPr>
      <t>Marble Madness (USA, Europe).zip</t>
    </r>
  </si>
  <si>
    <r>
      <rPr>
        <rFont val="&quot;Helvetica Neue&quot;, Helvetica, Arial, sans-serif"/>
        <color rgb="FF1155CC"/>
        <sz val="11.0"/>
        <u/>
      </rPr>
      <t>Marko's Magic Football (Europe) (En,Fr,De,Es).zip</t>
    </r>
  </si>
  <si>
    <r>
      <rPr>
        <rFont val="&quot;Helvetica Neue&quot;, Helvetica, Arial, sans-serif"/>
        <color rgb="FF1155CC"/>
        <sz val="11.0"/>
        <u/>
      </rPr>
      <t>Master of Darkness (Europe) (Virtual Console).zip</t>
    </r>
  </si>
  <si>
    <r>
      <rPr>
        <rFont val="&quot;Helvetica Neue&quot;, Helvetica, Arial, sans-serif"/>
        <color rgb="FF1155CC"/>
        <sz val="11.0"/>
        <u/>
      </rPr>
      <t>Master of Darkness (Europe, Brazil) (En).zip</t>
    </r>
  </si>
  <si>
    <r>
      <rPr>
        <rFont val="&quot;Helvetica Neue&quot;, Helvetica, Arial, sans-serif"/>
        <color rgb="FF1155CC"/>
        <sz val="11.0"/>
        <u/>
      </rPr>
      <t>Mega Man (USA).zip</t>
    </r>
  </si>
  <si>
    <r>
      <rPr>
        <rFont val="&quot;Helvetica Neue&quot;, Helvetica, Arial, sans-serif"/>
        <color rgb="FF1155CC"/>
        <sz val="11.0"/>
        <u/>
      </rPr>
      <t>Megami Tensei Gaiden - Last Bible (Japan).zip</t>
    </r>
  </si>
  <si>
    <r>
      <rPr>
        <rFont val="&quot;Helvetica Neue&quot;, Helvetica, Arial, sans-serif"/>
        <color rgb="FF1155CC"/>
        <sz val="11.0"/>
        <u/>
      </rPr>
      <t>Megami Tensei Gaiden - Last Bible Special (Japan).zip</t>
    </r>
  </si>
  <si>
    <r>
      <rPr>
        <rFont val="&quot;Helvetica Neue&quot;, Helvetica, Arial, sans-serif"/>
        <color rgb="FF1155CC"/>
        <sz val="11.0"/>
        <u/>
      </rPr>
      <t>Mickey's Ultimate Challenge (USA).zip</t>
    </r>
  </si>
  <si>
    <r>
      <rPr>
        <rFont val="&quot;Helvetica Neue&quot;, Helvetica, Arial, sans-serif"/>
        <color rgb="FF1155CC"/>
        <sz val="11.0"/>
        <u/>
      </rPr>
      <t>Mickey Mouse Densetsu no Oukoku - Legend of Illusion (Japan).zip</t>
    </r>
  </si>
  <si>
    <r>
      <rPr>
        <rFont val="&quot;Helvetica Neue&quot;, Helvetica, Arial, sans-serif"/>
        <color rgb="FF1155CC"/>
        <sz val="11.0"/>
        <u/>
      </rPr>
      <t>Mickey Mouse no Castle Illusion (Japan).zip</t>
    </r>
  </si>
  <si>
    <r>
      <rPr>
        <rFont val="&quot;Helvetica Neue&quot;, Helvetica, Arial, sans-serif"/>
        <color rgb="FF1155CC"/>
        <sz val="11.0"/>
        <u/>
      </rPr>
      <t>Mickey Mouse no Mahou no Crystal (Japan).zip</t>
    </r>
  </si>
  <si>
    <r>
      <rPr>
        <rFont val="&quot;Helvetica Neue&quot;, Helvetica, Arial, sans-serif"/>
        <color rgb="FF1155CC"/>
        <sz val="11.0"/>
        <u/>
      </rPr>
      <t>Micro Machines (USA, Europe) (Beta) (1993-10-22).zip</t>
    </r>
  </si>
  <si>
    <r>
      <rPr>
        <rFont val="&quot;Helvetica Neue&quot;, Helvetica, Arial, sans-serif"/>
        <color rgb="FF1155CC"/>
        <sz val="11.0"/>
        <u/>
      </rPr>
      <t>Micro Machines (USA, Europe).zip</t>
    </r>
  </si>
  <si>
    <r>
      <rPr>
        <rFont val="&quot;Helvetica Neue&quot;, Helvetica, Arial, sans-serif"/>
        <color rgb="FF1155CC"/>
        <sz val="11.0"/>
        <u/>
      </rPr>
      <t>Micro Machines 2 - Turbo Tournament (Europe).zip</t>
    </r>
  </si>
  <si>
    <r>
      <rPr>
        <rFont val="&quot;Helvetica Neue&quot;, Helvetica, Arial, sans-serif"/>
        <color rgb="FF1155CC"/>
        <sz val="11.0"/>
        <u/>
      </rPr>
      <t>Mighty Morphin Power Rangers (USA, Europe) (Beta) (1994-07-16).zip</t>
    </r>
  </si>
  <si>
    <r>
      <rPr>
        <rFont val="&quot;Helvetica Neue&quot;, Helvetica, Arial, sans-serif"/>
        <color rgb="FF1155CC"/>
        <sz val="11.0"/>
        <u/>
      </rPr>
      <t>Mighty Morphin Power Rangers (USA, Europe).zip</t>
    </r>
  </si>
  <si>
    <r>
      <rPr>
        <rFont val="&quot;Helvetica Neue&quot;, Helvetica, Arial, sans-serif"/>
        <color rgb="FF1155CC"/>
        <sz val="11.0"/>
        <u/>
      </rPr>
      <t>Mighty Morphin Power Rangers - The Movie (USA, Europe, Brazil) (En).zip</t>
    </r>
  </si>
  <si>
    <r>
      <rPr>
        <rFont val="&quot;Helvetica Neue&quot;, Helvetica, Arial, sans-serif"/>
        <color rgb="FF1155CC"/>
        <sz val="11.0"/>
        <u/>
      </rPr>
      <t>Moldorian - Hikari to Yami no Sister (Japan).zip</t>
    </r>
  </si>
  <si>
    <r>
      <rPr>
        <rFont val="&quot;Helvetica Neue&quot;, Helvetica, Arial, sans-serif"/>
        <color rgb="FF1155CC"/>
        <sz val="11.0"/>
        <u/>
      </rPr>
      <t>Monaco Master (World) (v1.1) (Aftermarket) (Unl).zip</t>
    </r>
  </si>
  <si>
    <r>
      <rPr>
        <rFont val="&quot;Helvetica Neue&quot;, Helvetica, Arial, sans-serif"/>
        <color rgb="FF1155CC"/>
        <sz val="11.0"/>
        <u/>
      </rPr>
      <t>Monster Truck Wars (USA, Europe).zip</t>
    </r>
  </si>
  <si>
    <r>
      <rPr>
        <rFont val="&quot;Helvetica Neue&quot;, Helvetica, Arial, sans-serif"/>
        <color rgb="FF1155CC"/>
        <sz val="11.0"/>
        <u/>
      </rPr>
      <t>Monster World II - Dragon no Wana (Japan).zip</t>
    </r>
  </si>
  <si>
    <r>
      <rPr>
        <rFont val="&quot;Helvetica Neue&quot;, Helvetica, Arial, sans-serif"/>
        <color rgb="FF1155CC"/>
        <sz val="11.0"/>
        <u/>
      </rPr>
      <t>Mortal Kombat (USA, Europe) (Beta).zip</t>
    </r>
  </si>
  <si>
    <r>
      <rPr>
        <rFont val="&quot;Helvetica Neue&quot;, Helvetica, Arial, sans-serif"/>
        <color rgb="FF1155CC"/>
        <sz val="11.0"/>
        <u/>
      </rPr>
      <t>Mortal Kombat (USA, Europe).zip</t>
    </r>
  </si>
  <si>
    <r>
      <rPr>
        <rFont val="&quot;Helvetica Neue&quot;, Helvetica, Arial, sans-serif"/>
        <color rgb="FF1155CC"/>
        <sz val="11.0"/>
        <u/>
      </rPr>
      <t>Mortal Kombat - Shinken Kourin Densetsu (Japan).zip</t>
    </r>
  </si>
  <si>
    <r>
      <rPr>
        <rFont val="&quot;Helvetica Neue&quot;, Helvetica, Arial, sans-serif"/>
        <color rgb="FF1155CC"/>
        <sz val="11.0"/>
        <u/>
      </rPr>
      <t>Mortal Kombat 3 (Europe).zip</t>
    </r>
  </si>
  <si>
    <r>
      <rPr>
        <rFont val="&quot;Helvetica Neue&quot;, Helvetica, Arial, sans-serif"/>
        <color rgb="FF1155CC"/>
        <sz val="11.0"/>
        <u/>
      </rPr>
      <t>Mortal Kombat II (World).zip</t>
    </r>
  </si>
  <si>
    <r>
      <rPr>
        <rFont val="&quot;Helvetica Neue&quot;, Helvetica, Arial, sans-serif"/>
        <color rgb="FF1155CC"/>
        <sz val="11.0"/>
        <u/>
      </rPr>
      <t>Mr. Ultra (World) (v0.1) (Demo) (Aftermarket) (Unl).zip</t>
    </r>
  </si>
  <si>
    <r>
      <rPr>
        <rFont val="&quot;Helvetica Neue&quot;, Helvetica, Arial, sans-serif"/>
        <color rgb="FF1155CC"/>
        <sz val="11.0"/>
        <u/>
      </rPr>
      <t>Mr. Ultra 2 (World) (Aftermarket) (Unl).zip</t>
    </r>
  </si>
  <si>
    <r>
      <rPr>
        <rFont val="&quot;Helvetica Neue&quot;, Helvetica, Arial, sans-serif"/>
        <color rgb="FF1155CC"/>
        <sz val="11.0"/>
        <u/>
      </rPr>
      <t>Mr. Ultra 2 (World) (Beta) (Aftermarket) (Unl).zip</t>
    </r>
  </si>
  <si>
    <r>
      <rPr>
        <rFont val="&quot;Helvetica Neue&quot;, Helvetica, Arial, sans-serif"/>
        <color rgb="FF1155CC"/>
        <sz val="11.0"/>
        <u/>
      </rPr>
      <t>Ms. Pac-Man (USA).zip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</si>
  <si>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(1993-11-28).zip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</si>
  <si>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(1993-12-01).zip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</si>
  <si>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(1994-01-04).zip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</si>
  <si>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(1994-01-06).zip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</si>
  <si>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(1994-01-10).zip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</si>
  <si>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(1994-01-24).zip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</si>
  <si>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(1994-01-29).zip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</si>
  <si>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(1994-02-02).zip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</si>
  <si>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(1994-02-03).zip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</si>
  <si>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(1994-02-06).zip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</si>
  <si>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(1994-02-08).zip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</si>
  <si>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(1994-02-12).zip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</si>
  <si>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(1994-02-15).zip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</si>
  <si>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(1994-02-17).zip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</si>
  <si>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(1994-02-20).zip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</si>
  <si>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(1994-02-21).zip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</si>
  <si>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(1994-02-24).zip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</si>
  <si>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(1994-02-25) (Alt).zip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</si>
  <si>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(1994-02-25).zip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</si>
  <si>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(1994-02-26).zip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</si>
  <si>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(1994-02-27).zip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</si>
  <si>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(1994-02-28) (Alt).zip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</si>
  <si>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(1994-02-28).zip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</si>
  <si>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(1994-03-01).zip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</si>
  <si>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(1994-03-02).zip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</si>
  <si>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(1994-03-03).zip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</si>
  <si>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(1994-03-04) (Alt).zip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</si>
  <si>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(1994-03-04).zip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</si>
  <si>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(1994-03-05).zip</t>
    </r>
  </si>
  <si>
    <r>
      <rPr>
        <rFont val="&quot;Helvetica Neue&quot;, Helvetica, Arial, sans-serif"/>
        <color rgb="FF1155CC"/>
        <sz val="11.0"/>
        <u/>
      </rPr>
      <t>NBA Action Starring David Robinson (USA, Brazil) (En) (Beta) (1994-03-08).zip</t>
    </r>
  </si>
  <si>
    <r>
      <rPr>
        <rFont val="&quot;Helvetica Neue&quot;, Helvetica, Arial, sans-serif"/>
        <color rgb="FF1155CC"/>
        <sz val="11.0"/>
        <u/>
      </rPr>
      <t>NBA Action Starring David Robinson (USA, Brazil) (En).zip</t>
    </r>
  </si>
  <si>
    <r>
      <rPr>
        <rFont val="&quot;Helvetica Neue&quot;, Helvetica, Arial, sans-serif"/>
        <color rgb="FF1155CC"/>
        <sz val="11.0"/>
        <u/>
      </rPr>
      <t>NBA Jam (Japan).zip</t>
    </r>
  </si>
  <si>
    <r>
      <rPr>
        <rFont val="&quot;Helvetica Neue&quot;, Helvetica, Arial, sans-serif"/>
        <color rgb="FF1155CC"/>
        <sz val="11.0"/>
        <u/>
      </rPr>
      <t>NBA Jam (USA) (Rev 1).zip</t>
    </r>
  </si>
  <si>
    <r>
      <rPr>
        <rFont val="&quot;Helvetica Neue&quot;, Helvetica, Arial, sans-serif"/>
        <color rgb="FF1155CC"/>
        <sz val="11.0"/>
        <u/>
      </rPr>
      <t>NBA Jam (USA, Europe).zip</t>
    </r>
  </si>
  <si>
    <r>
      <rPr>
        <rFont val="&quot;Helvetica Neue&quot;, Helvetica, Arial, sans-serif"/>
        <color rgb="FF1155CC"/>
        <sz val="11.0"/>
        <u/>
      </rPr>
      <t>NBA Jam - Tournament Edition (World).zip</t>
    </r>
  </si>
  <si>
    <r>
      <rPr>
        <rFont val="&quot;Helvetica Neue&quot;, Helvetica, Arial, sans-serif"/>
        <color rgb="FF1155CC"/>
        <sz val="11.0"/>
        <u/>
      </rPr>
      <t>NFL '95 (USA) (Beta) (1994-08-08).zip</t>
    </r>
  </si>
  <si>
    <r>
      <rPr>
        <rFont val="&quot;Helvetica Neue&quot;, Helvetica, Arial, sans-serif"/>
        <color rgb="FF1155CC"/>
        <sz val="11.0"/>
        <u/>
      </rPr>
      <t>NFL '95 (USA) (Beta) (1994-08-25) (Alt).zip</t>
    </r>
  </si>
  <si>
    <r>
      <rPr>
        <rFont val="&quot;Helvetica Neue&quot;, Helvetica, Arial, sans-serif"/>
        <color rgb="FF1155CC"/>
        <sz val="11.0"/>
        <u/>
      </rPr>
      <t>NFL '95 (USA) (Beta) (1994-08-25).zip</t>
    </r>
  </si>
  <si>
    <r>
      <rPr>
        <rFont val="&quot;Helvetica Neue&quot;, Helvetica, Arial, sans-serif"/>
        <color rgb="FF1155CC"/>
        <sz val="11.0"/>
        <u/>
      </rPr>
      <t>NFL '95 (USA) (Beta) (1994-08-26).zip</t>
    </r>
  </si>
  <si>
    <r>
      <rPr>
        <rFont val="&quot;Helvetica Neue&quot;, Helvetica, Arial, sans-serif"/>
        <color rgb="FF1155CC"/>
        <sz val="11.0"/>
        <u/>
      </rPr>
      <t>NFL '95 (USA) (Beta) (1994-08-31).zip</t>
    </r>
  </si>
  <si>
    <r>
      <rPr>
        <rFont val="&quot;Helvetica Neue&quot;, Helvetica, Arial, sans-serif"/>
        <color rgb="FF1155CC"/>
        <sz val="11.0"/>
        <u/>
      </rPr>
      <t>NFL '95 (USA) (Beta) (1994-09-02).zip</t>
    </r>
  </si>
  <si>
    <r>
      <rPr>
        <rFont val="&quot;Helvetica Neue&quot;, Helvetica, Arial, sans-serif"/>
        <color rgb="FF1155CC"/>
        <sz val="11.0"/>
        <u/>
      </rPr>
      <t>NFL '95 (USA) (Beta) (1994-09-08).zip</t>
    </r>
  </si>
  <si>
    <r>
      <rPr>
        <rFont val="&quot;Helvetica Neue&quot;, Helvetica, Arial, sans-serif"/>
        <color rgb="FF1155CC"/>
        <sz val="11.0"/>
        <u/>
      </rPr>
      <t>NFL '95 (USA) (Beta) (1994-09-10).zip</t>
    </r>
  </si>
  <si>
    <r>
      <rPr>
        <rFont val="&quot;Helvetica Neue&quot;, Helvetica, Arial, sans-serif"/>
        <color rgb="FF1155CC"/>
        <sz val="11.0"/>
        <u/>
      </rPr>
      <t>NFL '95 (USA) (Beta) (1994-09-11) (Alt).zip</t>
    </r>
  </si>
  <si>
    <r>
      <rPr>
        <rFont val="&quot;Helvetica Neue&quot;, Helvetica, Arial, sans-serif"/>
        <color rgb="FF1155CC"/>
        <sz val="11.0"/>
        <u/>
      </rPr>
      <t>NFL '95 (USA) (Beta) (1994-09-11).zip</t>
    </r>
  </si>
  <si>
    <r>
      <rPr>
        <rFont val="&quot;Helvetica Neue&quot;, Helvetica, Arial, sans-serif"/>
        <color rgb="FF1155CC"/>
        <sz val="11.0"/>
        <u/>
      </rPr>
      <t>NFL '95 (USA) (Beta) (1994-09-12).zip</t>
    </r>
  </si>
  <si>
    <r>
      <rPr>
        <rFont val="&quot;Helvetica Neue&quot;, Helvetica, Arial, sans-serif"/>
        <color rgb="FF1155CC"/>
        <sz val="11.0"/>
        <u/>
      </rPr>
      <t>NFL '95 (USA) (Beta) (1994-09-14) (Alt).zip</t>
    </r>
  </si>
  <si>
    <r>
      <rPr>
        <rFont val="&quot;Helvetica Neue&quot;, Helvetica, Arial, sans-serif"/>
        <color rgb="FF1155CC"/>
        <sz val="11.0"/>
        <u/>
      </rPr>
      <t>NFL '95 (USA) (Beta) (1994-09-14).zip</t>
    </r>
  </si>
  <si>
    <r>
      <rPr>
        <rFont val="&quot;Helvetica Neue&quot;, Helvetica, Arial, sans-serif"/>
        <color rgb="FF1155CC"/>
        <sz val="11.0"/>
        <u/>
      </rPr>
      <t>NFL '95 (USA).zip</t>
    </r>
  </si>
  <si>
    <r>
      <rPr>
        <rFont val="&quot;Helvetica Neue&quot;, Helvetica, Arial, sans-serif"/>
        <color rgb="FF1155CC"/>
        <sz val="11.0"/>
        <u/>
      </rPr>
      <t>NFL Quarterback Club (World).zip</t>
    </r>
  </si>
  <si>
    <r>
      <rPr>
        <rFont val="&quot;Helvetica Neue&quot;, Helvetica, Arial, sans-serif"/>
        <color rgb="FF1155CC"/>
        <sz val="11.0"/>
        <u/>
      </rPr>
      <t>NFL Quarterback Club 96 (USA).zip</t>
    </r>
  </si>
  <si>
    <r>
      <rPr>
        <rFont val="&quot;Helvetica Neue&quot;, Helvetica, Arial, sans-serif"/>
        <color rgb="FF1155CC"/>
        <sz val="11.0"/>
        <u/>
      </rPr>
      <t>NHL All-Star Hockey (USA) (Beta) (1994-12-15).zip</t>
    </r>
  </si>
  <si>
    <r>
      <rPr>
        <rFont val="&quot;Helvetica Neue&quot;, Helvetica, Arial, sans-serif"/>
        <color rgb="FF1155CC"/>
        <sz val="11.0"/>
        <u/>
      </rPr>
      <t>NHL All-Star Hockey (USA) (Beta) (1994-12-22).zip</t>
    </r>
  </si>
  <si>
    <r>
      <rPr>
        <rFont val="&quot;Helvetica Neue&quot;, Helvetica, Arial, sans-serif"/>
        <color rgb="FF1155CC"/>
        <sz val="11.0"/>
        <u/>
      </rPr>
      <t>NHL All-Star Hockey (USA) (Beta) (1994-12-29).zip</t>
    </r>
  </si>
  <si>
    <r>
      <rPr>
        <rFont val="&quot;Helvetica Neue&quot;, Helvetica, Arial, sans-serif"/>
        <color rgb="FF1155CC"/>
        <sz val="11.0"/>
        <u/>
      </rPr>
      <t>NHL All-Star Hockey (USA) (Beta) (1994-12-31).zip</t>
    </r>
  </si>
  <si>
    <r>
      <rPr>
        <rFont val="&quot;Helvetica Neue&quot;, Helvetica, Arial, sans-serif"/>
        <color rgb="FF1155CC"/>
        <sz val="11.0"/>
        <u/>
      </rPr>
      <t>NHL All-Star Hockey (USA) (Beta) (1995-01-02).zip</t>
    </r>
  </si>
  <si>
    <r>
      <rPr>
        <rFont val="&quot;Helvetica Neue&quot;, Helvetica, Arial, sans-serif"/>
        <color rgb="FF1155CC"/>
        <sz val="11.0"/>
        <u/>
      </rPr>
      <t>NHL All-Star Hockey (USA) (Beta) (1995-01-03).zip</t>
    </r>
  </si>
  <si>
    <r>
      <rPr>
        <rFont val="&quot;Helvetica Neue&quot;, Helvetica, Arial, sans-serif"/>
        <color rgb="FF1155CC"/>
        <sz val="11.0"/>
        <u/>
      </rPr>
      <t>NHL All-Star Hockey (USA) (Beta) (1995-01-07).zip</t>
    </r>
  </si>
  <si>
    <r>
      <rPr>
        <rFont val="&quot;Helvetica Neue&quot;, Helvetica, Arial, sans-serif"/>
        <color rgb="FF1155CC"/>
        <sz val="11.0"/>
        <u/>
      </rPr>
      <t>NHL All-Star Hockey (USA) (Beta) (1995-01-11).zip</t>
    </r>
  </si>
  <si>
    <r>
      <rPr>
        <rFont val="&quot;Helvetica Neue&quot;, Helvetica, Arial, sans-serif"/>
        <color rgb="FF1155CC"/>
        <sz val="11.0"/>
        <u/>
      </rPr>
      <t>NHL All-Star Hockey (USA) (Beta) (1995-01-13).zip</t>
    </r>
  </si>
  <si>
    <r>
      <rPr>
        <rFont val="&quot;Helvetica Neue&quot;, Helvetica, Arial, sans-serif"/>
        <color rgb="FF1155CC"/>
        <sz val="11.0"/>
        <u/>
      </rPr>
      <t>NHL All-Star Hockey (USA) (Beta) (1995-01-16).zip</t>
    </r>
  </si>
  <si>
    <r>
      <rPr>
        <rFont val="&quot;Helvetica Neue&quot;, Helvetica, Arial, sans-serif"/>
        <color rgb="FF1155CC"/>
        <sz val="11.0"/>
        <u/>
      </rPr>
      <t>NHL All-Star Hockey (USA) (Beta) (1995-01-20).zip</t>
    </r>
  </si>
  <si>
    <r>
      <rPr>
        <rFont val="&quot;Helvetica Neue&quot;, Helvetica, Arial, sans-serif"/>
        <color rgb="FF1155CC"/>
        <sz val="11.0"/>
        <u/>
      </rPr>
      <t>NHL All-Star Hockey (USA) (Beta) (1995-01-21).zip</t>
    </r>
  </si>
  <si>
    <r>
      <rPr>
        <rFont val="&quot;Helvetica Neue&quot;, Helvetica, Arial, sans-serif"/>
        <color rgb="FF1155CC"/>
        <sz val="11.0"/>
        <u/>
      </rPr>
      <t>NHL All-Star Hockey (USA) (Beta) (1995-01-24) (Alt).zip</t>
    </r>
  </si>
  <si>
    <r>
      <rPr>
        <rFont val="&quot;Helvetica Neue&quot;, Helvetica, Arial, sans-serif"/>
        <color rgb="FF1155CC"/>
        <sz val="11.0"/>
        <u/>
      </rPr>
      <t>NHL All-Star Hockey (USA) (Beta) (1995-01-24) (Alt 2).zip</t>
    </r>
  </si>
  <si>
    <r>
      <rPr>
        <rFont val="&quot;Helvetica Neue&quot;, Helvetica, Arial, sans-serif"/>
        <color rgb="FF1155CC"/>
        <sz val="11.0"/>
        <u/>
      </rPr>
      <t>NHL All-Star Hockey (USA) (Beta) (1995-01-24) (Alt 3).zip</t>
    </r>
  </si>
  <si>
    <r>
      <rPr>
        <rFont val="&quot;Helvetica Neue&quot;, Helvetica, Arial, sans-serif"/>
        <color rgb="FF1155CC"/>
        <sz val="11.0"/>
        <u/>
      </rPr>
      <t>NHL All-Star Hockey (USA) (Beta) (1995-01-24).zip</t>
    </r>
  </si>
  <si>
    <r>
      <rPr>
        <rFont val="&quot;Helvetica Neue&quot;, Helvetica, Arial, sans-serif"/>
        <color rgb="FF1155CC"/>
        <sz val="11.0"/>
        <u/>
      </rPr>
      <t>NHL All-Star Hockey (USA) (Beta) (1995-01-25).zip</t>
    </r>
  </si>
  <si>
    <r>
      <rPr>
        <rFont val="&quot;Helvetica Neue&quot;, Helvetica, Arial, sans-serif"/>
        <color rgb="FF1155CC"/>
        <sz val="11.0"/>
        <u/>
      </rPr>
      <t>NHL All-Star Hockey (USA).zip</t>
    </r>
  </si>
  <si>
    <r>
      <rPr>
        <rFont val="&quot;Helvetica Neue&quot;, Helvetica, Arial, sans-serif"/>
        <color rgb="FF1155CC"/>
        <sz val="11.0"/>
        <u/>
      </rPr>
      <t>NHL Hockey (USA, Europe).zip</t>
    </r>
  </si>
  <si>
    <r>
      <rPr>
        <rFont val="&quot;Helvetica Neue&quot;, Helvetica, Arial, sans-serif"/>
        <color rgb="FF1155CC"/>
        <sz val="11.0"/>
        <u/>
      </rPr>
      <t>Nazo Puyo (Japan) (Rev 1).zip</t>
    </r>
  </si>
  <si>
    <r>
      <rPr>
        <rFont val="&quot;Helvetica Neue&quot;, Helvetica, Arial, sans-serif"/>
        <color rgb="FF1155CC"/>
        <sz val="11.0"/>
        <u/>
      </rPr>
      <t>Nazo Puyo (Japan).zip</t>
    </r>
  </si>
  <si>
    <r>
      <rPr>
        <rFont val="&quot;Helvetica Neue&quot;, Helvetica, Arial, sans-serif"/>
        <color rgb="FF1155CC"/>
        <sz val="11.0"/>
        <u/>
      </rPr>
      <t>Nazo Puyo - Arle no Roux (Japan) (Beta).zip</t>
    </r>
  </si>
  <si>
    <r>
      <rPr>
        <rFont val="&quot;Helvetica Neue&quot;, Helvetica, Arial, sans-serif"/>
        <color rgb="FF1155CC"/>
        <sz val="11.0"/>
        <u/>
      </rPr>
      <t>Nazo Puyo - Arle no Roux (Japan).zip</t>
    </r>
  </si>
  <si>
    <r>
      <rPr>
        <rFont val="&quot;Helvetica Neue&quot;, Helvetica, Arial, sans-serif"/>
        <color rgb="FF1155CC"/>
        <sz val="11.0"/>
        <u/>
      </rPr>
      <t>Nazo Puyo 2 (Japan).zip</t>
    </r>
  </si>
  <si>
    <r>
      <rPr>
        <rFont val="&quot;Helvetica Neue&quot;, Helvetica, Arial, sans-serif"/>
        <color rgb="FF1155CC"/>
        <sz val="11.0"/>
        <u/>
      </rPr>
      <t>Neko (World) (Demo 1) (Aftermarket) (Unl).zip</t>
    </r>
  </si>
  <si>
    <r>
      <rPr>
        <rFont val="&quot;Helvetica Neue&quot;, Helvetica, Arial, sans-serif"/>
        <color rgb="FF1155CC"/>
        <sz val="11.0"/>
        <u/>
      </rPr>
      <t>Neko (World) (Demo 2) (Aftermarket) (Unl).zip</t>
    </r>
  </si>
  <si>
    <r>
      <rPr>
        <rFont val="&quot;Helvetica Neue&quot;, Helvetica, Arial, sans-serif"/>
        <color rgb="FF1155CC"/>
        <sz val="11.0"/>
        <u/>
      </rPr>
      <t>Neko Daisuki! (Japan).zip</t>
    </r>
  </si>
  <si>
    <r>
      <rPr>
        <rFont val="&quot;Helvetica Neue&quot;, Helvetica, Arial, sans-serif"/>
        <color rgb="FF1155CC"/>
        <sz val="11.0"/>
        <u/>
      </rPr>
      <t>Ninja Gaiden (Japan).zip</t>
    </r>
  </si>
  <si>
    <r>
      <rPr>
        <rFont val="&quot;Helvetica Neue&quot;, Helvetica, Arial, sans-serif"/>
        <color rgb="FF1155CC"/>
        <sz val="11.0"/>
        <u/>
      </rPr>
      <t>Ninja Gaiden (USA, Europe, Brazil) (En).zip</t>
    </r>
  </si>
  <si>
    <r>
      <rPr>
        <rFont val="&quot;Helvetica Neue&quot;, Helvetica, Arial, sans-serif"/>
        <color rgb="FF1155CC"/>
        <sz val="11.0"/>
        <u/>
      </rPr>
      <t>Ninku (Japan).zip</t>
    </r>
  </si>
  <si>
    <r>
      <rPr>
        <rFont val="&quot;Helvetica Neue&quot;, Helvetica, Arial, sans-serif"/>
        <color rgb="FF1155CC"/>
        <sz val="11.0"/>
        <u/>
      </rPr>
      <t>Ninku 2 - Tenkuuryuu e no Michi (Japan).zip</t>
    </r>
  </si>
  <si>
    <r>
      <rPr>
        <rFont val="&quot;Helvetica Neue&quot;, Helvetica, Arial, sans-serif"/>
        <color rgb="FF1155CC"/>
        <sz val="11.0"/>
        <u/>
      </rPr>
      <t>Ninku Gaiden - Hiroyuki Daikatsugeki (Japan).zip</t>
    </r>
  </si>
  <si>
    <r>
      <rPr>
        <rFont val="&quot;Helvetica Neue&quot;, Helvetica, Arial, sans-serif"/>
        <color rgb="FF1155CC"/>
        <sz val="11.0"/>
        <u/>
      </rPr>
      <t>Nomo Hideo no World Series Baseball (Japan).zip</t>
    </r>
  </si>
  <si>
    <r>
      <rPr>
        <rFont val="&quot;Helvetica Neue&quot;, Helvetica, Arial, sans-serif"/>
        <color rgb="FF1155CC"/>
        <sz val="11.0"/>
        <u/>
      </rPr>
      <t>Off the Wall (USA) (Proto) (1992-06-28).zip</t>
    </r>
  </si>
  <si>
    <r>
      <rPr>
        <rFont val="&quot;Helvetica Neue&quot;, Helvetica, Arial, sans-serif"/>
        <color rgb="FF1155CC"/>
        <sz val="11.0"/>
        <u/>
      </rPr>
      <t>Olympic Gold (Europe) (En,Fr,De,Es,It,Nl,Pt,Sv).zip</t>
    </r>
  </si>
  <si>
    <r>
      <rPr>
        <rFont val="&quot;Helvetica Neue&quot;, Helvetica, Arial, sans-serif"/>
        <color rgb="FF1155CC"/>
        <sz val="11.0"/>
        <u/>
      </rPr>
      <t>Olympic Gold (Japan, USA, Brazil) (En,Fr,De,Es,It,Nl,Pt,Sv).zip</t>
    </r>
  </si>
  <si>
    <r>
      <rPr>
        <rFont val="&quot;Helvetica Neue&quot;, Helvetica, Arial, sans-serif"/>
        <color rgb="FF1155CC"/>
        <sz val="11.0"/>
        <u/>
      </rPr>
      <t>Olympic Gold (Taiwan) (En,Fr,De,Es,It,Nl,Pt,Sv) (Unl).zip</t>
    </r>
  </si>
  <si>
    <r>
      <rPr>
        <rFont val="&quot;Helvetica Neue&quot;, Helvetica, Arial, sans-serif"/>
        <color rgb="FF1155CC"/>
        <sz val="11.0"/>
        <u/>
      </rPr>
      <t>Ottifants, The (Europe) (En,Fr,De,Es,It).zip</t>
    </r>
  </si>
  <si>
    <r>
      <rPr>
        <rFont val="&quot;Helvetica Neue&quot;, Helvetica, Arial, sans-serif"/>
        <color rgb="FF1155CC"/>
        <sz val="11.0"/>
        <u/>
      </rPr>
      <t>OutRun (Europe, Brazil) (En).zip</t>
    </r>
  </si>
  <si>
    <r>
      <rPr>
        <rFont val="&quot;Helvetica Neue&quot;, Helvetica, Arial, sans-serif"/>
        <color rgb="FF1155CC"/>
        <sz val="11.0"/>
        <u/>
      </rPr>
      <t>OutRun (Japan, Europe, Korea) (Ja).zip</t>
    </r>
  </si>
  <si>
    <r>
      <rPr>
        <rFont val="&quot;Helvetica Neue&quot;, Helvetica, Arial, sans-serif"/>
        <color rgb="FF1155CC"/>
        <sz val="11.0"/>
        <u/>
      </rPr>
      <t>OutRun Europa (Europe).zip</t>
    </r>
  </si>
  <si>
    <r>
      <rPr>
        <rFont val="&quot;Helvetica Neue&quot;, Helvetica, Arial, sans-serif"/>
        <color rgb="FF1155CC"/>
        <sz val="11.0"/>
        <u/>
      </rPr>
      <t>OutRun Europa (USA).zip</t>
    </r>
  </si>
  <si>
    <r>
      <rPr>
        <rFont val="&quot;Helvetica Neue&quot;, Helvetica, Arial, sans-serif"/>
        <color rgb="FF1155CC"/>
        <sz val="11.0"/>
        <u/>
      </rPr>
      <t>PGA Tour 96 (USA, Europe).zip</t>
    </r>
  </si>
  <si>
    <r>
      <rPr>
        <rFont val="&quot;Helvetica Neue&quot;, Helvetica, Arial, sans-serif"/>
        <color rgb="FF1155CC"/>
        <sz val="11.0"/>
        <u/>
      </rPr>
      <t>PGA Tour Golf (USA) (Rev 1).zip</t>
    </r>
  </si>
  <si>
    <r>
      <rPr>
        <rFont val="&quot;Helvetica Neue&quot;, Helvetica, Arial, sans-serif"/>
        <color rgb="FF1155CC"/>
        <sz val="11.0"/>
        <u/>
      </rPr>
      <t>PGA Tour Golf (USA, Europe).zip</t>
    </r>
  </si>
  <si>
    <r>
      <rPr>
        <rFont val="&quot;Helvetica Neue&quot;, Helvetica, Arial, sans-serif"/>
        <color rgb="FF1155CC"/>
        <sz val="11.0"/>
        <u/>
      </rPr>
      <t>PGA Tour Golf II (USA, Europe).zip</t>
    </r>
  </si>
  <si>
    <r>
      <rPr>
        <rFont val="&quot;Helvetica Neue&quot;, Helvetica, Arial, sans-serif"/>
        <color rgb="FF1155CC"/>
        <sz val="11.0"/>
        <u/>
      </rPr>
      <t>Pac-Attack (USA).zip</t>
    </r>
  </si>
  <si>
    <r>
      <rPr>
        <rFont val="&quot;Helvetica Neue&quot;, Helvetica, Arial, sans-serif"/>
        <color rgb="FF1155CC"/>
        <sz val="11.0"/>
        <u/>
      </rPr>
      <t>Pac-Man (Japan) (En).zip</t>
    </r>
  </si>
  <si>
    <r>
      <rPr>
        <rFont val="&quot;Helvetica Neue&quot;, Helvetica, Arial, sans-serif"/>
        <color rgb="FF1155CC"/>
        <sz val="11.0"/>
        <u/>
      </rPr>
      <t>Pac-Man (USA).zip</t>
    </r>
  </si>
  <si>
    <r>
      <rPr>
        <rFont val="&quot;Helvetica Neue&quot;, Helvetica, Arial, sans-serif"/>
        <color rgb="FF1155CC"/>
        <sz val="11.0"/>
        <u/>
      </rPr>
      <t>Pac-in-Time (USA) (Proto).zip</t>
    </r>
  </si>
  <si>
    <r>
      <rPr>
        <rFont val="&quot;Helvetica Neue&quot;, Helvetica, Arial, sans-serif"/>
        <color rgb="FF1155CC"/>
        <sz val="11.0"/>
        <u/>
      </rPr>
      <t>Panzer Dragoon Mini (Japan).zip</t>
    </r>
  </si>
  <si>
    <r>
      <rPr>
        <rFont val="&quot;Helvetica Neue&quot;, Helvetica, Arial, sans-serif"/>
        <color rgb="FF1155CC"/>
        <sz val="11.0"/>
        <u/>
      </rPr>
      <t>Paperboy (USA, Europe).zip</t>
    </r>
  </si>
  <si>
    <r>
      <rPr>
        <rFont val="&quot;Helvetica Neue&quot;, Helvetica, Arial, sans-serif"/>
        <color rgb="FF1155CC"/>
        <sz val="11.0"/>
        <u/>
      </rPr>
      <t>Paperboy 2 (USA) (Beta).zip</t>
    </r>
  </si>
  <si>
    <r>
      <rPr>
        <rFont val="&quot;Helvetica Neue&quot;, Helvetica, Arial, sans-serif"/>
        <color rgb="FF1155CC"/>
        <sz val="11.0"/>
        <u/>
      </rPr>
      <t>Paperboy 2 (USA).zip</t>
    </r>
  </si>
  <si>
    <r>
      <rPr>
        <rFont val="&quot;Helvetica Neue&quot;, Helvetica, Arial, sans-serif"/>
        <color rgb="FF1155CC"/>
        <sz val="11.0"/>
        <u/>
      </rPr>
      <t>Pengo (Europe).zip</t>
    </r>
  </si>
  <si>
    <r>
      <rPr>
        <rFont val="&quot;Helvetica Neue&quot;, Helvetica, Arial, sans-serif"/>
        <color rgb="FF1155CC"/>
        <sz val="11.0"/>
        <u/>
      </rPr>
      <t>Pengo (Japan).zip</t>
    </r>
  </si>
  <si>
    <r>
      <rPr>
        <rFont val="&quot;Helvetica Neue&quot;, Helvetica, Arial, sans-serif"/>
        <color rgb="FF1155CC"/>
        <sz val="11.0"/>
        <u/>
      </rPr>
      <t>Pet Club - Inu Daisuki! (Japan).zip</t>
    </r>
  </si>
  <si>
    <r>
      <rPr>
        <rFont val="&quot;Helvetica Neue&quot;, Helvetica, Arial, sans-serif"/>
        <color rgb="FF1155CC"/>
        <sz val="11.0"/>
        <u/>
      </rPr>
      <t>Pete Sampras Tennis (USA, Europe).zip</t>
    </r>
  </si>
  <si>
    <r>
      <rPr>
        <rFont val="&quot;Helvetica Neue&quot;, Helvetica, Arial, sans-serif"/>
        <color rgb="FF1155CC"/>
        <sz val="11.0"/>
        <u/>
      </rPr>
      <t>Petris (World) (v1.1) (Proto) (Aftermarket) (Unl).zip</t>
    </r>
  </si>
  <si>
    <r>
      <rPr>
        <rFont val="&quot;Helvetica Neue&quot;, Helvetica, Arial, sans-serif"/>
        <color rgb="FF1155CC"/>
        <sz val="11.0"/>
        <u/>
      </rPr>
      <t>Phantasy Star Adventure (Japan).zip</t>
    </r>
  </si>
  <si>
    <r>
      <rPr>
        <rFont val="&quot;Helvetica Neue&quot;, Helvetica, Arial, sans-serif"/>
        <color rgb="FF1155CC"/>
        <sz val="11.0"/>
        <u/>
      </rPr>
      <t>Phantasy Star Gaiden (Japan).zip</t>
    </r>
  </si>
  <si>
    <r>
      <rPr>
        <rFont val="&quot;Helvetica Neue&quot;, Helvetica, Arial, sans-serif"/>
        <color rgb="FF1155CC"/>
        <sz val="11.0"/>
        <u/>
      </rPr>
      <t>Phantom 2040 (USA, Europe).zip</t>
    </r>
  </si>
  <si>
    <r>
      <rPr>
        <rFont val="&quot;Helvetica Neue&quot;, Helvetica, Arial, sans-serif"/>
        <color rgb="FF1155CC"/>
        <sz val="11.0"/>
        <u/>
      </rPr>
      <t>Pinball Dreams (USA).zip</t>
    </r>
  </si>
  <si>
    <r>
      <rPr>
        <rFont val="&quot;Helvetica Neue&quot;, Helvetica, Arial, sans-serif"/>
        <color rgb="FF1155CC"/>
        <sz val="11.0"/>
        <u/>
      </rPr>
      <t>Pocket Jansou (Japan).zip</t>
    </r>
  </si>
  <si>
    <r>
      <rPr>
        <rFont val="&quot;Helvetica Neue&quot;, Helvetica, Arial, sans-serif"/>
        <color rgb="FF1155CC"/>
        <sz val="11.0"/>
        <u/>
      </rPr>
      <t>Poker Face Paul's Blackjack (USA).zip</t>
    </r>
  </si>
  <si>
    <r>
      <rPr>
        <rFont val="&quot;Helvetica Neue&quot;, Helvetica, Arial, sans-serif"/>
        <color rgb="FF1155CC"/>
        <sz val="11.0"/>
        <u/>
      </rPr>
      <t>Poker Face Paul's Cribbage (USA) (Proto) (Source Code).zip</t>
    </r>
  </si>
  <si>
    <r>
      <rPr>
        <rFont val="&quot;Helvetica Neue&quot;, Helvetica, Arial, sans-serif"/>
        <color rgb="FF1155CC"/>
        <sz val="11.0"/>
        <u/>
      </rPr>
      <t>Poker Face Paul's Cribbage (USA) (Proto).zip</t>
    </r>
  </si>
  <si>
    <r>
      <rPr>
        <rFont val="&quot;Helvetica Neue&quot;, Helvetica, Arial, sans-serif"/>
        <color rgb="FF1155CC"/>
        <sz val="11.0"/>
        <u/>
      </rPr>
      <t>Poker Face Paul's Gin (USA).zip</t>
    </r>
  </si>
  <si>
    <r>
      <rPr>
        <rFont val="&quot;Helvetica Neue&quot;, Helvetica, Arial, sans-serif"/>
        <color rgb="FF1155CC"/>
        <sz val="11.0"/>
        <u/>
      </rPr>
      <t>Poker Face Paul's Poker (USA).zip</t>
    </r>
  </si>
  <si>
    <r>
      <rPr>
        <rFont val="&quot;Helvetica Neue&quot;, Helvetica, Arial, sans-serif"/>
        <color rgb="FF1155CC"/>
        <sz val="11.0"/>
        <u/>
      </rPr>
      <t>Poker Face Paul's Solitaire (USA).zip</t>
    </r>
  </si>
  <si>
    <r>
      <rPr>
        <rFont val="&quot;Helvetica Neue&quot;, Helvetica, Arial, sans-serif"/>
        <color rgb="FF1155CC"/>
        <sz val="11.0"/>
        <u/>
      </rPr>
      <t>Pop Breaker (Japan).zip</t>
    </r>
  </si>
  <si>
    <r>
      <rPr>
        <rFont val="&quot;Helvetica Neue&quot;, Helvetica, Arial, sans-serif"/>
        <color rgb="FF1155CC"/>
        <sz val="11.0"/>
        <u/>
      </rPr>
      <t>Popeye no Beach Volleyball (Japan).zip</t>
    </r>
  </si>
  <si>
    <r>
      <rPr>
        <rFont val="&quot;Helvetica Neue&quot;, Helvetica, Arial, sans-serif"/>
        <color rgb="FF1155CC"/>
        <sz val="11.0"/>
        <u/>
      </rPr>
      <t>Power Drive (Europe).zip</t>
    </r>
  </si>
  <si>
    <r>
      <rPr>
        <rFont val="&quot;Helvetica Neue&quot;, Helvetica, Arial, sans-serif"/>
        <color rgb="FF1155CC"/>
        <sz val="11.0"/>
        <u/>
      </rPr>
      <t>Power Strike II (Japan, Europe) (En).zip</t>
    </r>
  </si>
  <si>
    <r>
      <rPr>
        <rFont val="&quot;Helvetica Neue&quot;, Helvetica, Arial, sans-serif"/>
        <color rgb="FF1155CC"/>
        <sz val="11.0"/>
        <u/>
      </rPr>
      <t>Predator 2 (USA, Europe).zip</t>
    </r>
  </si>
  <si>
    <r>
      <rPr>
        <rFont val="&quot;Helvetica Neue&quot;, Helvetica, Arial, sans-serif"/>
        <color rgb="FF1155CC"/>
        <sz val="11.0"/>
        <u/>
      </rPr>
      <t>Primal Rage (USA, Europe).zip</t>
    </r>
  </si>
  <si>
    <r>
      <rPr>
        <rFont val="&quot;Helvetica Neue&quot;, Helvetica, Arial, sans-serif"/>
        <color rgb="FF1155CC"/>
        <sz val="11.0"/>
        <u/>
      </rPr>
      <t>Prince of Persia (USA, Europe) (Beta).zip</t>
    </r>
  </si>
  <si>
    <r>
      <rPr>
        <rFont val="&quot;Helvetica Neue&quot;, Helvetica, Arial, sans-serif"/>
        <color rgb="FF1155CC"/>
        <sz val="11.0"/>
        <u/>
      </rPr>
      <t>Prince of Persia (USA, Europe).zip</t>
    </r>
  </si>
  <si>
    <r>
      <rPr>
        <rFont val="&quot;Helvetica Neue&quot;, Helvetica, Arial, sans-serif"/>
        <color rgb="FF1155CC"/>
        <sz val="11.0"/>
        <u/>
      </rPr>
      <t>Princess Gardening (Japan) (Aftermarket) (Unl).zip</t>
    </r>
  </si>
  <si>
    <r>
      <rPr>
        <rFont val="&quot;Helvetica Neue&quot;, Helvetica, Arial, sans-serif"/>
        <color rgb="FF1155CC"/>
        <sz val="11.0"/>
        <u/>
      </rPr>
      <t>Pro Yakyuu '91, The (Japan).zip</t>
    </r>
  </si>
  <si>
    <r>
      <rPr>
        <rFont val="&quot;Helvetica Neue&quot;, Helvetica, Arial, sans-serif"/>
        <color rgb="FF1155CC"/>
        <sz val="11.0"/>
        <u/>
      </rPr>
      <t>Pro Yakyuu GG League '94 (Japan).zip</t>
    </r>
  </si>
  <si>
    <r>
      <rPr>
        <rFont val="&quot;Helvetica Neue&quot;, Helvetica, Arial, sans-serif"/>
        <color rgb="FF1155CC"/>
        <sz val="11.0"/>
        <u/>
      </rPr>
      <t>Pro Yakyuu GG League (Japan).zip</t>
    </r>
  </si>
  <si>
    <r>
      <rPr>
        <rFont val="&quot;Helvetica Neue&quot;, Helvetica, Arial, sans-serif"/>
        <color rgb="FF1155CC"/>
        <sz val="11.0"/>
        <u/>
      </rPr>
      <t>Psychic World (Japan) (En).zip</t>
    </r>
  </si>
  <si>
    <r>
      <rPr>
        <rFont val="&quot;Helvetica Neue&quot;, Helvetica, Arial, sans-serif"/>
        <color rgb="FF1155CC"/>
        <sz val="11.0"/>
        <u/>
      </rPr>
      <t>Psychic World (USA, Europe, Brazil) (En) (Rev 1).zip</t>
    </r>
  </si>
  <si>
    <r>
      <rPr>
        <rFont val="&quot;Helvetica Neue&quot;, Helvetica, Arial, sans-serif"/>
        <color rgb="FF1155CC"/>
        <sz val="11.0"/>
        <u/>
      </rPr>
      <t>Putt &amp; Putter (Japan, Korea) (Ja).zip</t>
    </r>
  </si>
  <si>
    <r>
      <rPr>
        <rFont val="&quot;Helvetica Neue&quot;, Helvetica, Arial, sans-serif"/>
        <color rgb="FF1155CC"/>
        <sz val="11.0"/>
        <u/>
      </rPr>
      <t>Putt &amp; Putter (USA, Europe, Brazil) (En).zip</t>
    </r>
  </si>
  <si>
    <r>
      <rPr>
        <rFont val="&quot;Helvetica Neue&quot;, Helvetica, Arial, sans-serif"/>
        <color rgb="FF1155CC"/>
        <sz val="11.0"/>
        <u/>
      </rPr>
      <t>Puyo Puyo (Japan) (En,Ja).zip</t>
    </r>
  </si>
  <si>
    <r>
      <rPr>
        <rFont val="&quot;Helvetica Neue&quot;, Helvetica, Arial, sans-serif"/>
        <color rgb="FF1155CC"/>
        <sz val="11.0"/>
        <u/>
      </rPr>
      <t>Puyo Puyo Tsuu (Japan) (Virtual Console).zip</t>
    </r>
  </si>
  <si>
    <r>
      <rPr>
        <rFont val="&quot;Helvetica Neue&quot;, Helvetica, Arial, sans-serif"/>
        <color rgb="FF1155CC"/>
        <sz val="11.0"/>
        <u/>
      </rPr>
      <t>Puyo Puyo Tsuu (Japan).zip</t>
    </r>
  </si>
  <si>
    <r>
      <rPr>
        <rFont val="&quot;Helvetica Neue&quot;, Helvetica, Arial, sans-serif"/>
        <color rgb="FF1155CC"/>
        <sz val="11.0"/>
        <u/>
      </rPr>
      <t>Puzzle &amp; Action - Ichidanto-R (Japan).zip</t>
    </r>
  </si>
  <si>
    <r>
      <rPr>
        <rFont val="&quot;Helvetica Neue&quot;, Helvetica, Arial, sans-serif"/>
        <color rgb="FF1155CC"/>
        <sz val="11.0"/>
        <u/>
      </rPr>
      <t>Puzzle &amp; Action - Tanto-R (Japan).zip</t>
    </r>
  </si>
  <si>
    <r>
      <rPr>
        <rFont val="&quot;Helvetica Neue&quot;, Helvetica, Arial, sans-serif"/>
        <color rgb="FF1155CC"/>
        <sz val="11.0"/>
        <u/>
      </rPr>
      <t>Puzzle Bobble (Japan).zip</t>
    </r>
  </si>
  <si>
    <r>
      <rPr>
        <rFont val="&quot;Helvetica Neue&quot;, Helvetica, Arial, sans-serif"/>
        <color rgb="FF1155CC"/>
        <sz val="11.0"/>
        <u/>
      </rPr>
      <t>Quest (World) (Demo) (Aftermarket) (Unl).zip</t>
    </r>
  </si>
  <si>
    <r>
      <rPr>
        <rFont val="&quot;Helvetica Neue&quot;, Helvetica, Arial, sans-serif"/>
        <color rgb="FF1155CC"/>
        <sz val="11.0"/>
        <u/>
      </rPr>
      <t>Quest for the Shaven Yak Starring Ren Hoek &amp; Stimpy (USA, Europe).zip</t>
    </r>
  </si>
  <si>
    <r>
      <rPr>
        <rFont val="&quot;Helvetica Neue&quot;, Helvetica, Arial, sans-serif"/>
        <color rgb="FF1155CC"/>
        <sz val="11.0"/>
        <u/>
      </rPr>
      <t>Quiz Gear Fight!!, The (Japan).zip</t>
    </r>
  </si>
  <si>
    <r>
      <rPr>
        <rFont val="&quot;Helvetica Neue&quot;, Helvetica, Arial, sans-serif"/>
        <color rgb="FF1155CC"/>
        <sz val="11.0"/>
        <u/>
      </rPr>
      <t>R.B.I. Baseball '94 (USA).zip</t>
    </r>
  </si>
  <si>
    <r>
      <rPr>
        <rFont val="&quot;Helvetica Neue&quot;, Helvetica, Arial, sans-serif"/>
        <color rgb="FF1155CC"/>
        <sz val="11.0"/>
        <u/>
      </rPr>
      <t>R.C. Grand Prix (USA).zip</t>
    </r>
  </si>
  <si>
    <r>
      <rPr>
        <rFont val="&quot;Helvetica Neue&quot;, Helvetica, Arial, sans-serif"/>
        <color rgb="FF1155CC"/>
        <sz val="11.0"/>
        <u/>
      </rPr>
      <t>Rastan Saga (Japan).zip</t>
    </r>
  </si>
  <si>
    <r>
      <rPr>
        <rFont val="&quot;Helvetica Neue&quot;, Helvetica, Arial, sans-serif"/>
        <color rgb="FF1155CC"/>
        <sz val="11.0"/>
        <u/>
      </rPr>
      <t>Revenge of Drancon (USA, Brazil) (En).zip</t>
    </r>
  </si>
  <si>
    <r>
      <rPr>
        <rFont val="&quot;Helvetica Neue&quot;, Helvetica, Arial, sans-serif"/>
        <color rgb="FF1155CC"/>
        <sz val="11.0"/>
        <u/>
      </rPr>
      <t>Riddick Bowe Boxing (Japan).zip</t>
    </r>
  </si>
  <si>
    <r>
      <rPr>
        <rFont val="&quot;Helvetica Neue&quot;, Helvetica, Arial, sans-serif"/>
        <color rgb="FF1155CC"/>
        <sz val="11.0"/>
        <u/>
      </rPr>
      <t>Riddick Bowe Boxing (USA).zip</t>
    </r>
  </si>
  <si>
    <r>
      <rPr>
        <rFont val="&quot;Helvetica Neue&quot;, Helvetica, Arial, sans-serif"/>
        <color rgb="FF1155CC"/>
        <sz val="11.0"/>
        <u/>
      </rPr>
      <t>Rise of the Robots (USA, Europe).zip</t>
    </r>
  </si>
  <si>
    <r>
      <rPr>
        <rFont val="&quot;Helvetica Neue&quot;, Helvetica, Arial, sans-serif"/>
        <color rgb="FF1155CC"/>
        <sz val="11.0"/>
        <u/>
      </rPr>
      <t>Ristar (World) (Beta) (1994-09-09).zip</t>
    </r>
  </si>
  <si>
    <r>
      <rPr>
        <rFont val="&quot;Helvetica Neue&quot;, Helvetica, Arial, sans-serif"/>
        <color rgb="FF1155CC"/>
        <sz val="11.0"/>
        <u/>
      </rPr>
      <t>Ristar (World) (Beta) (1994-10-19).zip</t>
    </r>
  </si>
  <si>
    <r>
      <rPr>
        <rFont val="&quot;Helvetica Neue&quot;, Helvetica, Arial, sans-serif"/>
        <color rgb="FF1155CC"/>
        <sz val="11.0"/>
        <u/>
      </rPr>
      <t>Ristar (World) (Beta) (1994-10-24).zip</t>
    </r>
  </si>
  <si>
    <r>
      <rPr>
        <rFont val="&quot;Helvetica Neue&quot;, Helvetica, Arial, sans-serif"/>
        <color rgb="FF1155CC"/>
        <sz val="11.0"/>
        <u/>
      </rPr>
      <t>Ristar (World) (Beta) (1994-11-01).zip</t>
    </r>
  </si>
  <si>
    <r>
      <rPr>
        <rFont val="&quot;Helvetica Neue&quot;, Helvetica, Arial, sans-serif"/>
        <color rgb="FF1155CC"/>
        <sz val="11.0"/>
        <u/>
      </rPr>
      <t>Ristar (World) (Beta) (1994-11-02).zip</t>
    </r>
  </si>
  <si>
    <r>
      <rPr>
        <rFont val="&quot;Helvetica Neue&quot;, Helvetica, Arial, sans-serif"/>
        <color rgb="FF1155CC"/>
        <sz val="11.0"/>
        <u/>
      </rPr>
      <t>Ristar (World).zip</t>
    </r>
  </si>
  <si>
    <r>
      <rPr>
        <rFont val="&quot;Helvetica Neue&quot;, Helvetica, Arial, sans-serif"/>
        <color rgb="FF1155CC"/>
        <sz val="11.0"/>
        <u/>
      </rPr>
      <t>Road Rash (Europe).zip</t>
    </r>
  </si>
  <si>
    <r>
      <rPr>
        <rFont val="&quot;Helvetica Neue&quot;, Helvetica, Arial, sans-serif"/>
        <color rgb="FF1155CC"/>
        <sz val="11.0"/>
        <u/>
      </rPr>
      <t>Road Rash (USA).zip</t>
    </r>
  </si>
  <si>
    <r>
      <rPr>
        <rFont val="&quot;Helvetica Neue&quot;, Helvetica, Arial, sans-serif"/>
        <color rgb="FF1155CC"/>
        <sz val="11.0"/>
        <u/>
      </rPr>
      <t>RoboCop 3 (World).zip</t>
    </r>
  </si>
  <si>
    <r>
      <rPr>
        <rFont val="&quot;Helvetica Neue&quot;, Helvetica, Arial, sans-serif"/>
        <color rgb="FF1155CC"/>
        <sz val="11.0"/>
        <u/>
      </rPr>
      <t>RoboCop versus The Terminator (USA, Europe).zip</t>
    </r>
  </si>
  <si>
    <r>
      <rPr>
        <rFont val="&quot;Helvetica Neue&quot;, Helvetica, Arial, sans-serif"/>
        <color rgb="FF1155CC"/>
        <sz val="11.0"/>
        <u/>
      </rPr>
      <t>Royal Stone - Hirakareshi Toki no Tobira (Japan).zip</t>
    </r>
  </si>
  <si>
    <r>
      <rPr>
        <rFont val="&quot;Helvetica Neue&quot;, Helvetica, Arial, sans-serif"/>
        <color rgb="FF1155CC"/>
        <sz val="11.0"/>
        <u/>
      </rPr>
      <t>Ryuukyuu (Japan).zip</t>
    </r>
  </si>
  <si>
    <r>
      <rPr>
        <rFont val="&quot;Helvetica Neue&quot;, Helvetica, Arial, sans-serif"/>
        <color rgb="FF1155CC"/>
        <sz val="11.0"/>
        <u/>
      </rPr>
      <t>SD Gundam - Winner's History (Japan).zip</t>
    </r>
  </si>
  <si>
    <r>
      <rPr>
        <rFont val="&quot;Helvetica Neue&quot;, Helvetica, Arial, sans-serif"/>
        <color rgb="FF1155CC"/>
        <sz val="11.0"/>
        <u/>
      </rPr>
      <t>Samurai Shodown (USA).zip</t>
    </r>
  </si>
  <si>
    <r>
      <rPr>
        <rFont val="&quot;Helvetica Neue&quot;, Helvetica, Arial, sans-serif"/>
        <color rgb="FF1155CC"/>
        <sz val="11.0"/>
        <u/>
      </rPr>
      <t>Samurai Spirits (Japan).zip</t>
    </r>
  </si>
  <si>
    <r>
      <rPr>
        <rFont val="&quot;Helvetica Neue&quot;, Helvetica, Arial, sans-serif"/>
        <color rgb="FF1155CC"/>
        <sz val="11.0"/>
        <u/>
      </rPr>
      <t>Scratch Golf (Japan).zip</t>
    </r>
  </si>
  <si>
    <r>
      <rPr>
        <rFont val="&quot;Helvetica Neue&quot;, Helvetica, Arial, sans-serif"/>
        <color rgb="FF1155CC"/>
        <sz val="11.0"/>
        <u/>
      </rPr>
      <t>Scratch Golf (USA).zip</t>
    </r>
  </si>
  <si>
    <r>
      <rPr>
        <rFont val="&quot;Helvetica Neue&quot;, Helvetica, Arial, sans-serif"/>
        <color rgb="FF1155CC"/>
        <sz val="11.0"/>
        <u/>
      </rPr>
      <t>Sega Game Pack 4 in 1 (Europe) (Beta).zip</t>
    </r>
  </si>
  <si>
    <r>
      <rPr>
        <rFont val="&quot;Helvetica Neue&quot;, Helvetica, Arial, sans-serif"/>
        <color rgb="FF1155CC"/>
        <sz val="11.0"/>
        <u/>
      </rPr>
      <t>Sega Game Pack 4 in 1 (Europe).zip</t>
    </r>
  </si>
  <si>
    <r>
      <rPr>
        <rFont val="&quot;Helvetica Neue&quot;, Helvetica, Arial, sans-serif"/>
        <color rgb="FF1155CC"/>
        <sz val="11.0"/>
        <u/>
      </rPr>
      <t>Sensible Soccer - European Champions (Europe).zip</t>
    </r>
  </si>
  <si>
    <r>
      <rPr>
        <rFont val="&quot;Helvetica Neue&quot;, Helvetica, Arial, sans-serif"/>
        <color rgb="FF1155CC"/>
        <sz val="11.0"/>
        <u/>
      </rPr>
      <t>Shadam Crusader - Harukanaru Oukoku (Japan).zip</t>
    </r>
  </si>
  <si>
    <r>
      <rPr>
        <rFont val="&quot;Helvetica Neue&quot;, Helvetica, Arial, sans-serif"/>
        <color rgb="FF1155CC"/>
        <sz val="11.0"/>
        <u/>
      </rPr>
      <t>Shanghai II (Japan) (Rev A).zip</t>
    </r>
  </si>
  <si>
    <r>
      <rPr>
        <rFont val="&quot;Helvetica Neue&quot;, Helvetica, Arial, sans-serif"/>
        <color rgb="FF1155CC"/>
        <sz val="11.0"/>
        <u/>
      </rPr>
      <t>Shanghai II (Japan).zip</t>
    </r>
  </si>
  <si>
    <r>
      <rPr>
        <rFont val="&quot;Helvetica Neue&quot;, Helvetica, Arial, sans-serif"/>
        <color rgb="FF1155CC"/>
        <sz val="11.0"/>
        <u/>
      </rPr>
      <t>Shaq Fu (USA).zip</t>
    </r>
  </si>
  <si>
    <r>
      <rPr>
        <rFont val="&quot;Helvetica Neue&quot;, Helvetica, Arial, sans-serif"/>
        <color rgb="FF1155CC"/>
        <sz val="11.0"/>
        <u/>
      </rPr>
      <t>Shikinjou (Japan).zip</t>
    </r>
  </si>
  <si>
    <r>
      <rPr>
        <rFont val="&quot;Helvetica Neue&quot;, Helvetica, Arial, sans-serif"/>
        <color rgb="FF1155CC"/>
        <sz val="11.0"/>
        <u/>
      </rPr>
      <t>Shining Force - The Sword of Hajya (USA) (Beta) (1994-04-27).zip</t>
    </r>
  </si>
  <si>
    <r>
      <rPr>
        <rFont val="&quot;Helvetica Neue&quot;, Helvetica, Arial, sans-serif"/>
        <color rgb="FF1155CC"/>
        <sz val="11.0"/>
        <u/>
      </rPr>
      <t>Shining Force - The Sword of Hajya (USA) (Beta) (1994-05-30).zip</t>
    </r>
  </si>
  <si>
    <r>
      <rPr>
        <rFont val="&quot;Helvetica Neue&quot;, Helvetica, Arial, sans-serif"/>
        <color rgb="FF1155CC"/>
        <sz val="11.0"/>
        <u/>
      </rPr>
      <t>Shining Force - The Sword of Hajya (USA) (Beta) (1994-06-27).zip</t>
    </r>
  </si>
  <si>
    <r>
      <rPr>
        <rFont val="&quot;Helvetica Neue&quot;, Helvetica, Arial, sans-serif"/>
        <color rgb="FF1155CC"/>
        <sz val="11.0"/>
        <u/>
      </rPr>
      <t>Shining Force - The Sword of Hajya (USA) (Beta) (1994-07-08).zip</t>
    </r>
  </si>
  <si>
    <r>
      <rPr>
        <rFont val="&quot;Helvetica Neue&quot;, Helvetica, Arial, sans-serif"/>
        <color rgb="FF1155CC"/>
        <sz val="11.0"/>
        <u/>
      </rPr>
      <t>Shining Force - The Sword of Hajya (USA).zip</t>
    </r>
  </si>
  <si>
    <r>
      <rPr>
        <rFont val="&quot;Helvetica Neue&quot;, Helvetica, Arial, sans-serif"/>
        <color rgb="FF1155CC"/>
        <sz val="11.0"/>
        <u/>
      </rPr>
      <t>Shining Force - The Sword of Hajya (USA, Europe) (Virtual Console).zip</t>
    </r>
  </si>
  <si>
    <r>
      <rPr>
        <rFont val="&quot;Helvetica Neue&quot;, Helvetica, Arial, sans-serif"/>
        <color rgb="FF1155CC"/>
        <sz val="11.0"/>
        <u/>
      </rPr>
      <t>Shining Force Gaiden - Ensei, Jashin no Kuni e (Japan).zip</t>
    </r>
  </si>
  <si>
    <r>
      <rPr>
        <rFont val="&quot;Helvetica Neue&quot;, Helvetica, Arial, sans-serif"/>
        <color rgb="FF1155CC"/>
        <sz val="11.0"/>
        <u/>
      </rPr>
      <t>Shining Force Gaiden - Final Conflict (Japan) (Virtual Console).zip</t>
    </r>
  </si>
  <si>
    <r>
      <rPr>
        <rFont val="&quot;Helvetica Neue&quot;, Helvetica, Arial, sans-serif"/>
        <color rgb="FF1155CC"/>
        <sz val="11.0"/>
        <u/>
      </rPr>
      <t>Shining Force Gaiden - Final Conflict (Japan).zip</t>
    </r>
  </si>
  <si>
    <r>
      <rPr>
        <rFont val="&quot;Helvetica Neue&quot;, Helvetica, Arial, sans-serif"/>
        <color rgb="FF1155CC"/>
        <sz val="11.0"/>
        <u/>
      </rPr>
      <t>Shining Force Gaiden II - Jashin no Kakusei (Japan).zip</t>
    </r>
  </si>
  <si>
    <r>
      <rPr>
        <rFont val="&quot;Helvetica Neue&quot;, Helvetica, Arial, sans-serif"/>
        <color rgb="FF1155CC"/>
        <sz val="11.0"/>
        <u/>
      </rPr>
      <t>Shinobi (World) (Rev A) (Virtual Console).zip</t>
    </r>
  </si>
  <si>
    <r>
      <rPr>
        <rFont val="&quot;Helvetica Neue&quot;, Helvetica, Arial, sans-serif"/>
        <color rgb="FF1155CC"/>
        <sz val="11.0"/>
        <u/>
      </rPr>
      <t>Shinobi (World) (Rev A).zip</t>
    </r>
  </si>
  <si>
    <r>
      <rPr>
        <rFont val="&quot;Helvetica Neue&quot;, Helvetica, Arial, sans-serif"/>
        <color rgb="FF1155CC"/>
        <sz val="11.0"/>
        <u/>
      </rPr>
      <t>Shinobi II - The Silent Fury (World).zip</t>
    </r>
  </si>
  <si>
    <r>
      <rPr>
        <rFont val="&quot;Helvetica Neue&quot;, Helvetica, Arial, sans-serif"/>
        <color rgb="FF1155CC"/>
        <sz val="11.0"/>
        <u/>
      </rPr>
      <t>Shuriken (World) (Aftermarket) (Unl).zip</t>
    </r>
  </si>
  <si>
    <r>
      <rPr>
        <rFont val="&quot;Helvetica Neue&quot;, Helvetica, Arial, sans-serif"/>
        <color rgb="FF1155CC"/>
        <sz val="11.0"/>
        <u/>
      </rPr>
      <t>Side Pocket (USA).zip</t>
    </r>
  </si>
  <si>
    <r>
      <rPr>
        <rFont val="&quot;Helvetica Neue&quot;, Helvetica, Arial, sans-serif"/>
        <color rgb="FF1155CC"/>
        <sz val="11.0"/>
        <u/>
      </rPr>
      <t>Simpsons, The - Bartman Meets Radioactive Man (USA).zip</t>
    </r>
  </si>
  <si>
    <r>
      <rPr>
        <rFont val="&quot;Helvetica Neue&quot;, Helvetica, Arial, sans-serif"/>
        <color rgb="FF1155CC"/>
        <sz val="11.0"/>
        <u/>
      </rPr>
      <t>Simpsons, The - Bart vs. the Space Mutants (USA, Europe).zip</t>
    </r>
  </si>
  <si>
    <r>
      <rPr>
        <rFont val="&quot;Helvetica Neue&quot;, Helvetica, Arial, sans-serif"/>
        <color rgb="FF1155CC"/>
        <sz val="11.0"/>
        <u/>
      </rPr>
      <t>Simpsons, The - Bart vs. the World (World).zip</t>
    </r>
  </si>
  <si>
    <r>
      <rPr>
        <rFont val="&quot;Helvetica Neue&quot;, Helvetica, Arial, sans-serif"/>
        <color rgb="FF1155CC"/>
        <sz val="11.0"/>
        <u/>
      </rPr>
      <t>Skweek (Japan).zip</t>
    </r>
  </si>
  <si>
    <r>
      <rPr>
        <rFont val="&quot;Helvetica Neue&quot;, Helvetica, Arial, sans-serif"/>
        <color rgb="FF1155CC"/>
        <sz val="11.0"/>
        <u/>
      </rPr>
      <t>Slider (USA, Europe).zip</t>
    </r>
  </si>
  <si>
    <r>
      <rPr>
        <rFont val="&quot;Helvetica Neue&quot;, Helvetica, Arial, sans-serif"/>
        <color rgb="FF1155CC"/>
        <sz val="11.0"/>
        <u/>
      </rPr>
      <t>Smurfs, The (Europe) (En,Fr,De,Es).zip</t>
    </r>
  </si>
  <si>
    <r>
      <rPr>
        <rFont val="&quot;Helvetica Neue&quot;, Helvetica, Arial, sans-serif"/>
        <color rgb="FF1155CC"/>
        <sz val="11.0"/>
        <u/>
      </rPr>
      <t>Smurfs Travel the World, The (Europe) (En,Fr,De,Es).zip</t>
    </r>
  </si>
  <si>
    <r>
      <rPr>
        <rFont val="&quot;Helvetica Neue&quot;, Helvetica, Arial, sans-serif"/>
        <color rgb="FF1155CC"/>
        <sz val="11.0"/>
        <u/>
      </rPr>
      <t>Solitaire FunPak (USA).zip</t>
    </r>
  </si>
  <si>
    <r>
      <rPr>
        <rFont val="&quot;Helvetica Neue&quot;, Helvetica, Arial, sans-serif"/>
        <color rgb="FF1155CC"/>
        <sz val="11.0"/>
        <u/>
      </rPr>
      <t>Solitaire Poker (USA, Europe).zip</t>
    </r>
  </si>
  <si>
    <r>
      <rPr>
        <rFont val="&quot;Helvetica Neue&quot;, Helvetica, Arial, sans-serif"/>
        <color rgb="FF1155CC"/>
        <sz val="11.0"/>
        <u/>
      </rPr>
      <t>Sonic &amp; Tails (Japan) (En) (Sample).zip</t>
    </r>
  </si>
  <si>
    <r>
      <rPr>
        <rFont val="&quot;Helvetica Neue&quot;, Helvetica, Arial, sans-serif"/>
        <color rgb="FF1155CC"/>
        <sz val="11.0"/>
        <u/>
      </rPr>
      <t>Sonic &amp; Tails (Japan) (En).zip</t>
    </r>
  </si>
  <si>
    <r>
      <rPr>
        <rFont val="&quot;Helvetica Neue&quot;, Helvetica, Arial, sans-serif"/>
        <color rgb="FF1155CC"/>
        <sz val="11.0"/>
        <u/>
      </rPr>
      <t>Sonic &amp; Tails 2 (Japan).zip</t>
    </r>
  </si>
  <si>
    <r>
      <rPr>
        <rFont val="&quot;Helvetica Neue&quot;, Helvetica, Arial, sans-serif"/>
        <color rgb="FF1155CC"/>
        <sz val="11.0"/>
        <u/>
      </rPr>
      <t>Sonic Blast (World) (Beta) (1996-05-31).zip</t>
    </r>
  </si>
  <si>
    <r>
      <rPr>
        <rFont val="&quot;Helvetica Neue&quot;, Helvetica, Arial, sans-serif"/>
        <color rgb="FF1155CC"/>
        <sz val="11.0"/>
        <u/>
      </rPr>
      <t>Sonic Blast (World) (Beta) (1996-07-04).zip</t>
    </r>
  </si>
  <si>
    <r>
      <rPr>
        <rFont val="&quot;Helvetica Neue&quot;, Helvetica, Arial, sans-serif"/>
        <color rgb="FF1155CC"/>
        <sz val="11.0"/>
        <u/>
      </rPr>
      <t>Sonic Blast (World) (Beta) (1996-08-06).zip</t>
    </r>
  </si>
  <si>
    <r>
      <rPr>
        <rFont val="&quot;Helvetica Neue&quot;, Helvetica, Arial, sans-serif"/>
        <color rgb="FF1155CC"/>
        <sz val="11.0"/>
        <u/>
      </rPr>
      <t>Sonic Blast (World) (Beta) (1996-08-21).zip</t>
    </r>
  </si>
  <si>
    <r>
      <rPr>
        <rFont val="&quot;Helvetica Neue&quot;, Helvetica, Arial, sans-serif"/>
        <color rgb="FF1155CC"/>
        <sz val="11.0"/>
        <u/>
      </rPr>
      <t>Sonic Blast (World) (Beta) (1996-08-27).zip</t>
    </r>
  </si>
  <si>
    <r>
      <rPr>
        <rFont val="&quot;Helvetica Neue&quot;, Helvetica, Arial, sans-serif"/>
        <color rgb="FF1155CC"/>
        <sz val="11.0"/>
        <u/>
      </rPr>
      <t>Sonic Blast (World) (Beta) (1996-09-02).zip</t>
    </r>
  </si>
  <si>
    <r>
      <rPr>
        <rFont val="&quot;Helvetica Neue&quot;, Helvetica, Arial, sans-serif"/>
        <color rgb="FF1155CC"/>
        <sz val="11.0"/>
        <u/>
      </rPr>
      <t>Sonic Blast (World).zip</t>
    </r>
  </si>
  <si>
    <r>
      <rPr>
        <rFont val="&quot;Helvetica Neue&quot;, Helvetica, Arial, sans-serif"/>
        <color rgb="FF1155CC"/>
        <sz val="11.0"/>
        <u/>
      </rPr>
      <t>Sonic Chaos (USA, Europe, Brazil) (En) (Beta) (1993-05-17).zip</t>
    </r>
  </si>
  <si>
    <r>
      <rPr>
        <rFont val="&quot;Helvetica Neue&quot;, Helvetica, Arial, sans-serif"/>
        <color rgb="FF1155CC"/>
        <sz val="11.0"/>
        <u/>
      </rPr>
      <t>Sonic Chaos (USA, Europe, Brazil) (En).zip</t>
    </r>
  </si>
  <si>
    <r>
      <rPr>
        <rFont val="&quot;Helvetica Neue&quot;, Helvetica, Arial, sans-serif"/>
        <color rgb="FF1155CC"/>
        <sz val="11.0"/>
        <u/>
      </rPr>
      <t>Sonic Drift (Japan) (En) (Demo).zip</t>
    </r>
  </si>
  <si>
    <r>
      <rPr>
        <rFont val="&quot;Helvetica Neue&quot;, Helvetica, Arial, sans-serif"/>
        <color rgb="FF1155CC"/>
        <sz val="11.0"/>
        <u/>
      </rPr>
      <t>Sonic Drift (Japan) (En).zip</t>
    </r>
  </si>
  <si>
    <r>
      <rPr>
        <rFont val="&quot;Helvetica Neue&quot;, Helvetica, Arial, sans-serif"/>
        <color rgb="FF1155CC"/>
        <sz val="11.0"/>
        <u/>
      </rPr>
      <t>Sonic Drift 2 (World).zip</t>
    </r>
  </si>
  <si>
    <r>
      <rPr>
        <rFont val="&quot;Helvetica Neue&quot;, Helvetica, Arial, sans-serif"/>
        <color rgb="FF1155CC"/>
        <sz val="11.0"/>
        <u/>
      </rPr>
      <t>Sonic Labyrinth (USA, Europe) (Virtual Console).zip</t>
    </r>
  </si>
  <si>
    <r>
      <rPr>
        <rFont val="&quot;Helvetica Neue&quot;, Helvetica, Arial, sans-serif"/>
        <color rgb="FF1155CC"/>
        <sz val="11.0"/>
        <u/>
      </rPr>
      <t>Sonic Labyrinth (World).zip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</si>
  <si>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(1994-03-07).zip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</si>
  <si>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(1994-03-10).zip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</si>
  <si>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(1994-03-11).zip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</si>
  <si>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(1994-03-21).zip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</si>
  <si>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(1994-03-28).zip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</si>
  <si>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(1994-03-29).zip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</si>
  <si>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(1994-03-30).zip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</si>
  <si>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(1994-04-05).zip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</si>
  <si>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(1994-04-12).zip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</si>
  <si>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(1994-04-13).zip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</si>
  <si>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(1994-04-15).zip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</si>
  <si>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(1994-04-21).zip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</si>
  <si>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(1994-04-27).zip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</si>
  <si>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(1994-04-29) (Alt).zip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</si>
  <si>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(1994-04-29).zip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</si>
  <si>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(1994-05-03).zip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</si>
  <si>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(1994-05-05).zip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</si>
  <si>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(1994-05-06).zip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</si>
  <si>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(1994-05-25).zip</t>
    </r>
  </si>
  <si>
    <r>
      <rPr>
        <rFont val="&quot;Helvetica Neue&quot;, Helvetica, Arial, sans-serif"/>
        <color rgb="FF1155CC"/>
        <sz val="11.0"/>
        <u/>
      </rPr>
      <t>Sonic Spinball (USA, Europe, Brazil) (En) (Beta) (1994-05-30).zip</t>
    </r>
  </si>
  <si>
    <r>
      <rPr>
        <rFont val="&quot;Helvetica Neue&quot;, Helvetica, Arial, sans-serif"/>
        <color rgb="FF1155CC"/>
        <sz val="11.0"/>
        <u/>
      </rPr>
      <t>Sonic Spinball (USA, Europe, Brazil) (En).zip</t>
    </r>
  </si>
  <si>
    <r>
      <rPr>
        <rFont val="&quot;Helvetica Neue&quot;, Helvetica, Arial, sans-serif"/>
        <color rgb="FF1155CC"/>
        <sz val="11.0"/>
        <u/>
      </rPr>
      <t>Sonic The Hedgehog (Japan, USA) (En) (Beta).zip</t>
    </r>
  </si>
  <si>
    <r>
      <rPr>
        <rFont val="&quot;Helvetica Neue&quot;, Helvetica, Arial, sans-serif"/>
        <color rgb="FF1155CC"/>
        <sz val="11.0"/>
        <u/>
      </rPr>
      <t>Sonic The Hedgehog (Japan, USA) (En).zip</t>
    </r>
  </si>
  <si>
    <r>
      <rPr>
        <rFont val="&quot;Helvetica Neue&quot;, Helvetica, Arial, sans-serif"/>
        <color rgb="FF1155CC"/>
        <sz val="11.0"/>
        <u/>
      </rPr>
      <t>Sonic The Hedgehog (World) (Rev 1) (Virtual Console).zip</t>
    </r>
  </si>
  <si>
    <r>
      <rPr>
        <rFont val="&quot;Helvetica Neue&quot;, Helvetica, Arial, sans-serif"/>
        <color rgb="FF1155CC"/>
        <sz val="11.0"/>
        <u/>
      </rPr>
      <t>Sonic The Hedgehog (World) (Rev 1).zip</t>
    </r>
  </si>
  <si>
    <r>
      <rPr>
        <rFont val="&quot;Helvetica Neue&quot;, Helvetica, Arial, sans-serif"/>
        <color rgb="FF1155CC"/>
        <sz val="11.0"/>
        <u/>
      </rPr>
      <t>Sonic The Hedgehog - Triple Trouble (USA, Europe, Brazil) (En) (Beta) (1994-08-08).zip</t>
    </r>
  </si>
  <si>
    <r>
      <rPr>
        <rFont val="&quot;Helvetica Neue&quot;, Helvetica, Arial, sans-serif"/>
        <color rgb="FF1155CC"/>
        <sz val="11.0"/>
        <u/>
      </rPr>
      <t>Sonic The Hedgehog - Triple Trouble (USA, Europe, Brazil) (En).zip</t>
    </r>
  </si>
  <si>
    <r>
      <rPr>
        <rFont val="&quot;Helvetica Neue&quot;, Helvetica, Arial, sans-serif"/>
        <color rgb="FF1155CC"/>
        <sz val="11.0"/>
        <u/>
      </rPr>
      <t>Sonic The Hedgehog 2 (World) (Auto Demo).zip</t>
    </r>
  </si>
  <si>
    <r>
      <rPr>
        <rFont val="&quot;Helvetica Neue&quot;, Helvetica, Arial, sans-serif"/>
        <color rgb="FF1155CC"/>
        <sz val="11.0"/>
        <u/>
      </rPr>
      <t>Sonic The Hedgehog 2 (World) (Virtual Console).zip</t>
    </r>
  </si>
  <si>
    <r>
      <rPr>
        <rFont val="&quot;Helvetica Neue&quot;, Helvetica, Arial, sans-serif"/>
        <color rgb="FF1155CC"/>
        <sz val="11.0"/>
        <u/>
      </rPr>
      <t>Sonic The Hedgehog 2 (World).zip</t>
    </r>
  </si>
  <si>
    <r>
      <rPr>
        <rFont val="&quot;Helvetica Neue&quot;, Helvetica, Arial, sans-serif"/>
        <color rgb="FF1155CC"/>
        <sz val="11.0"/>
        <u/>
      </rPr>
      <t>Soukoban (Japan).zip</t>
    </r>
  </si>
  <si>
    <r>
      <rPr>
        <rFont val="&quot;Helvetica Neue&quot;, Helvetica, Arial, sans-serif"/>
        <color rgb="FF1155CC"/>
        <sz val="11.0"/>
        <u/>
      </rPr>
      <t>Space Harrier (World).zip</t>
    </r>
  </si>
  <si>
    <r>
      <rPr>
        <rFont val="&quot;Helvetica Neue&quot;, Helvetica, Arial, sans-serif"/>
        <color rgb="FF1155CC"/>
        <sz val="11.0"/>
        <u/>
      </rPr>
      <t>Spider-Man (USA, Europe).zip</t>
    </r>
  </si>
  <si>
    <r>
      <rPr>
        <rFont val="&quot;Helvetica Neue&quot;, Helvetica, Arial, sans-serif"/>
        <color rgb="FF1155CC"/>
        <sz val="11.0"/>
        <u/>
      </rPr>
      <t>Spider-Man - Return of the Sinister Six (USA, Europe).zip</t>
    </r>
  </si>
  <si>
    <r>
      <rPr>
        <rFont val="&quot;Helvetica Neue&quot;, Helvetica, Arial, sans-serif"/>
        <color rgb="FF1155CC"/>
        <sz val="11.0"/>
        <u/>
      </rPr>
      <t>Spider-Man - X-Men - Arcade's Revenge (USA).zip</t>
    </r>
  </si>
  <si>
    <r>
      <rPr>
        <rFont val="&quot;Helvetica Neue&quot;, Helvetica, Arial, sans-serif"/>
        <color rgb="FF1155CC"/>
        <sz val="11.0"/>
        <u/>
      </rPr>
      <t>Spirou (Europe) (Proto).zip</t>
    </r>
  </si>
  <si>
    <r>
      <rPr>
        <rFont val="&quot;Helvetica Neue&quot;, Helvetica, Arial, sans-serif"/>
        <color rgb="FF1155CC"/>
        <sz val="11.0"/>
        <u/>
      </rPr>
      <t>Sports Illustrated - Championship Football &amp; Baseball (USA).zip</t>
    </r>
  </si>
  <si>
    <r>
      <rPr>
        <rFont val="&quot;Helvetica Neue&quot;, Helvetica, Arial, sans-serif"/>
        <color rgb="FF1155CC"/>
        <sz val="11.0"/>
        <u/>
      </rPr>
      <t>Sports Trivia (USA) (Beta) (1995-03-08).zip</t>
    </r>
  </si>
  <si>
    <r>
      <rPr>
        <rFont val="&quot;Helvetica Neue&quot;, Helvetica, Arial, sans-serif"/>
        <color rgb="FF1155CC"/>
        <sz val="11.0"/>
        <u/>
      </rPr>
      <t>Sports Trivia (USA) (Beta) (1995-03-09).zip</t>
    </r>
  </si>
  <si>
    <r>
      <rPr>
        <rFont val="&quot;Helvetica Neue&quot;, Helvetica, Arial, sans-serif"/>
        <color rgb="FF1155CC"/>
        <sz val="11.0"/>
        <u/>
      </rPr>
      <t>Sports Trivia (USA) (Beta) (1995-03-16).zip</t>
    </r>
  </si>
  <si>
    <r>
      <rPr>
        <rFont val="&quot;Helvetica Neue&quot;, Helvetica, Arial, sans-serif"/>
        <color rgb="FF1155CC"/>
        <sz val="11.0"/>
        <u/>
      </rPr>
      <t>Sports Trivia (USA) (Beta) (1995-04-25) (Alt).zip</t>
    </r>
  </si>
  <si>
    <r>
      <rPr>
        <rFont val="&quot;Helvetica Neue&quot;, Helvetica, Arial, sans-serif"/>
        <color rgb="FF1155CC"/>
        <sz val="11.0"/>
        <u/>
      </rPr>
      <t>Sports Trivia (USA) (Beta) (1995-04-25).zip</t>
    </r>
  </si>
  <si>
    <r>
      <rPr>
        <rFont val="&quot;Helvetica Neue&quot;, Helvetica, Arial, sans-serif"/>
        <color rgb="FF1155CC"/>
        <sz val="11.0"/>
        <u/>
      </rPr>
      <t>Sports Trivia (USA) (Beta) (1995-04-27).zip</t>
    </r>
  </si>
  <si>
    <r>
      <rPr>
        <rFont val="&quot;Helvetica Neue&quot;, Helvetica, Arial, sans-serif"/>
        <color rgb="FF1155CC"/>
        <sz val="11.0"/>
        <u/>
      </rPr>
      <t>Sports Trivia (USA) (Beta) (1995-05-04).zip</t>
    </r>
  </si>
  <si>
    <r>
      <rPr>
        <rFont val="&quot;Helvetica Neue&quot;, Helvetica, Arial, sans-serif"/>
        <color rgb="FF1155CC"/>
        <sz val="11.0"/>
        <u/>
      </rPr>
      <t>Sports Trivia (USA).zip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</si>
  <si>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(1995-03-13).zip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</si>
  <si>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(1995-03-16).zip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</si>
  <si>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(1995-03-17).zip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</si>
  <si>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(1995-03-20) (Alt).zip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</si>
  <si>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(1995-03-20).zip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</si>
  <si>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(1995-03-21).zip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</si>
  <si>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(1995-03-23) (Alt).zip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</si>
  <si>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(1995-03-23) (Alt 2).zip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</si>
  <si>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(1995-03-23).zip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</si>
  <si>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(1995-03-27) (Alt).zip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</si>
  <si>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(1995-03-27).zip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</si>
  <si>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(1995-03-29) (Alt).zip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</si>
  <si>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(1995-03-29) (Alt 2).zip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</si>
  <si>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(1995-03-29).zip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</si>
  <si>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(1995-03-30) (Alt).zip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</si>
  <si>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(1995-03-30).zip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</si>
  <si>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(1995-04-03).zip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</si>
  <si>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(1995-04-04) (Alt).zip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</si>
  <si>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(1995-04-04).zip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</si>
  <si>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(1995-04-05) (Alt).zip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</si>
  <si>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(1995-04-05) (Alt 2).zip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</si>
  <si>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(1995-04-05).zip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</si>
  <si>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(1995-04-06).zip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</si>
  <si>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(1995-04-07) (Alt).zip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</si>
  <si>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(1995-04-07).zip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</si>
  <si>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(1995-04-11).zip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</si>
  <si>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(1995-04-12).zip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</si>
  <si>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(1995-04-13).zip</t>
    </r>
  </si>
  <si>
    <r>
      <rPr>
        <rFont val="&quot;Helvetica Neue&quot;, Helvetica, Arial, sans-serif"/>
        <color rgb="FF1155CC"/>
        <sz val="11.0"/>
        <u/>
      </rPr>
      <t>Sports Trivia - Championship Edition (USA) (Beta) (1995-04-28).zip</t>
    </r>
  </si>
  <si>
    <r>
      <rPr>
        <rFont val="&quot;Helvetica Neue&quot;, Helvetica, Arial, sans-serif"/>
        <color rgb="FF1155CC"/>
        <sz val="11.0"/>
        <u/>
      </rPr>
      <t>Sports Trivia - Championship Edition (USA).zip</t>
    </r>
  </si>
  <si>
    <r>
      <rPr>
        <rFont val="&quot;Helvetica Neue&quot;, Helvetica, Arial, sans-serif"/>
        <color rgb="FF1155CC"/>
        <sz val="11.0"/>
        <u/>
      </rPr>
      <t>Star Trek - The Next Generation - The Advanced Holodeck Tutorial (USA).zip</t>
    </r>
  </si>
  <si>
    <r>
      <rPr>
        <rFont val="&quot;Helvetica Neue&quot;, Helvetica, Arial, sans-serif"/>
        <color rgb="FF1155CC"/>
        <sz val="11.0"/>
        <u/>
      </rPr>
      <t>Star Trek Generations - Beyond the Nexus (USA).zip</t>
    </r>
  </si>
  <si>
    <r>
      <rPr>
        <rFont val="&quot;Helvetica Neue&quot;, Helvetica, Arial, sans-serif"/>
        <color rgb="FF1155CC"/>
        <sz val="11.0"/>
        <u/>
      </rPr>
      <t>Star Wars (USA, Europe) (Alt).zip</t>
    </r>
  </si>
  <si>
    <r>
      <rPr>
        <rFont val="&quot;Helvetica Neue&quot;, Helvetica, Arial, sans-serif"/>
        <color rgb="FF1155CC"/>
        <sz val="11.0"/>
        <u/>
      </rPr>
      <t>Star Wars (USA, Europe).zip</t>
    </r>
  </si>
  <si>
    <r>
      <rPr>
        <rFont val="&quot;Helvetica Neue&quot;, Helvetica, Arial, sans-serif"/>
        <color rgb="FF1155CC"/>
        <sz val="11.0"/>
        <u/>
      </rPr>
      <t>Stargate (World).zip</t>
    </r>
  </si>
  <si>
    <r>
      <rPr>
        <rFont val="&quot;Helvetica Neue&quot;, Helvetica, Arial, sans-serif"/>
        <color rgb="FF1155CC"/>
        <sz val="11.0"/>
        <u/>
      </rPr>
      <t>Stinger (World) (Aftermarket) (Unl).zip</t>
    </r>
  </si>
  <si>
    <r>
      <rPr>
        <rFont val="&quot;Helvetica Neue&quot;, Helvetica, Arial, sans-serif"/>
        <color rgb="FF1155CC"/>
        <sz val="11.0"/>
        <u/>
      </rPr>
      <t>Street Battle (USA) (Proto) (Unl).zip</t>
    </r>
  </si>
  <si>
    <r>
      <rPr>
        <rFont val="&quot;Helvetica Neue&quot;, Helvetica, Arial, sans-serif"/>
        <color rgb="FF1155CC"/>
        <sz val="11.0"/>
        <u/>
      </rPr>
      <t>Street Hero (USA) (Proto 1).zip</t>
    </r>
  </si>
  <si>
    <r>
      <rPr>
        <rFont val="&quot;Helvetica Neue&quot;, Helvetica, Arial, sans-serif"/>
        <color rgb="FF1155CC"/>
        <sz val="11.0"/>
        <u/>
      </rPr>
      <t>Street Hero (USA) (Proto 2).zip</t>
    </r>
  </si>
  <si>
    <r>
      <rPr>
        <rFont val="&quot;Helvetica Neue&quot;, Helvetica, Arial, sans-serif"/>
        <color rgb="FF1155CC"/>
        <sz val="11.0"/>
        <u/>
      </rPr>
      <t>Streets of Rage (World).zip</t>
    </r>
  </si>
  <si>
    <r>
      <rPr>
        <rFont val="&quot;Helvetica Neue&quot;, Helvetica, Arial, sans-serif"/>
        <color rgb="FF1155CC"/>
        <sz val="11.0"/>
        <u/>
      </rPr>
      <t>Streets of Rage 2 (World) (Beta).zip</t>
    </r>
  </si>
  <si>
    <r>
      <rPr>
        <rFont val="&quot;Helvetica Neue&quot;, Helvetica, Arial, sans-serif"/>
        <color rgb="FF1155CC"/>
        <sz val="11.0"/>
        <u/>
      </rPr>
      <t>Streets of Rage 2 (World).zip</t>
    </r>
  </si>
  <si>
    <r>
      <rPr>
        <rFont val="&quot;Helvetica Neue&quot;, Helvetica, Arial, sans-serif"/>
        <color rgb="FF1155CC"/>
        <sz val="11.0"/>
        <u/>
      </rPr>
      <t>Striker (Europe) (En,Fr,De,Es,It).zip</t>
    </r>
  </si>
  <si>
    <r>
      <rPr>
        <rFont val="&quot;Helvetica Neue&quot;, Helvetica, Arial, sans-serif"/>
        <color rgb="FF1155CC"/>
        <sz val="11.0"/>
        <u/>
      </rPr>
      <t>Super Battletank (USA).zip</t>
    </r>
  </si>
  <si>
    <r>
      <rPr>
        <rFont val="&quot;Helvetica Neue&quot;, Helvetica, Arial, sans-serif"/>
        <color rgb="FF1155CC"/>
        <sz val="11.0"/>
        <u/>
      </rPr>
      <t>Super Columns (Japan).zip</t>
    </r>
  </si>
  <si>
    <r>
      <rPr>
        <rFont val="&quot;Helvetica Neue&quot;, Helvetica, Arial, sans-serif"/>
        <color rgb="FF1155CC"/>
        <sz val="11.0"/>
        <u/>
      </rPr>
      <t>Super Columns (USA, Europe) (Beta) (1994-11-11).zip</t>
    </r>
  </si>
  <si>
    <r>
      <rPr>
        <rFont val="&quot;Helvetica Neue&quot;, Helvetica, Arial, sans-serif"/>
        <color rgb="FF1155CC"/>
        <sz val="11.0"/>
        <u/>
      </rPr>
      <t>Super Columns (USA, Europe) (Beta) (1994-12-01).zip</t>
    </r>
  </si>
  <si>
    <r>
      <rPr>
        <rFont val="&quot;Helvetica Neue&quot;, Helvetica, Arial, sans-serif"/>
        <color rgb="FF1155CC"/>
        <sz val="11.0"/>
        <u/>
      </rPr>
      <t>Super Columns (USA, Europe) (Beta) (1994-12-15).zip</t>
    </r>
  </si>
  <si>
    <r>
      <rPr>
        <rFont val="&quot;Helvetica Neue&quot;, Helvetica, Arial, sans-serif"/>
        <color rgb="FF1155CC"/>
        <sz val="11.0"/>
        <u/>
      </rPr>
      <t>Super Columns (USA, Europe) (Beta) (1994-12-21).zip</t>
    </r>
  </si>
  <si>
    <r>
      <rPr>
        <rFont val="&quot;Helvetica Neue&quot;, Helvetica, Arial, sans-serif"/>
        <color rgb="FF1155CC"/>
        <sz val="11.0"/>
        <u/>
      </rPr>
      <t>Super Columns (USA, Europe) (Beta) (1994-12-26).zip</t>
    </r>
  </si>
  <si>
    <r>
      <rPr>
        <rFont val="&quot;Helvetica Neue&quot;, Helvetica, Arial, sans-serif"/>
        <color rgb="FF1155CC"/>
        <sz val="11.0"/>
        <u/>
      </rPr>
      <t>Super Columns (USA, Europe) (Beta) (1994-12-28).zip</t>
    </r>
  </si>
  <si>
    <r>
      <rPr>
        <rFont val="&quot;Helvetica Neue&quot;, Helvetica, Arial, sans-serif"/>
        <color rgb="FF1155CC"/>
        <sz val="11.0"/>
        <u/>
      </rPr>
      <t>Super Columns (USA, Europe) (Beta) (1995-01-06).zip</t>
    </r>
  </si>
  <si>
    <r>
      <rPr>
        <rFont val="&quot;Helvetica Neue&quot;, Helvetica, Arial, sans-serif"/>
        <color rgb="FF1155CC"/>
        <sz val="11.0"/>
        <u/>
      </rPr>
      <t>Super Columns (USA, Europe).zip</t>
    </r>
  </si>
  <si>
    <r>
      <rPr>
        <rFont val="&quot;Helvetica Neue&quot;, Helvetica, Arial, sans-serif"/>
        <color rgb="FF1155CC"/>
        <sz val="11.0"/>
        <u/>
      </rPr>
      <t>Super Golf (Japan).zip</t>
    </r>
  </si>
  <si>
    <r>
      <rPr>
        <rFont val="&quot;Helvetica Neue&quot;, Helvetica, Arial, sans-serif"/>
        <color rgb="FF1155CC"/>
        <sz val="11.0"/>
        <u/>
      </rPr>
      <t>Super Golf (USA).zip</t>
    </r>
  </si>
  <si>
    <r>
      <rPr>
        <rFont val="&quot;Helvetica Neue&quot;, Helvetica, Arial, sans-serif"/>
        <color rgb="FF1155CC"/>
        <sz val="11.0"/>
        <u/>
      </rPr>
      <t>Super Kick Off (Europe) (En,Fr,De,Es,It,Nl,Pt,Sv).zip</t>
    </r>
  </si>
  <si>
    <r>
      <rPr>
        <rFont val="&quot;Helvetica Neue&quot;, Helvetica, Arial, sans-serif"/>
        <color rgb="FF1155CC"/>
        <sz val="11.0"/>
        <u/>
      </rPr>
      <t>Super Momotarou Dentetsu III (Japan).zip</t>
    </r>
  </si>
  <si>
    <r>
      <rPr>
        <rFont val="&quot;Helvetica Neue&quot;, Helvetica, Arial, sans-serif"/>
        <color rgb="FF1155CC"/>
        <sz val="11.0"/>
        <u/>
      </rPr>
      <t>Super Monaco GP (Japan, Korea) (Ja).zip</t>
    </r>
  </si>
  <si>
    <r>
      <rPr>
        <rFont val="&quot;Helvetica Neue&quot;, Helvetica, Arial, sans-serif"/>
        <color rgb="FF1155CC"/>
        <sz val="11.0"/>
        <u/>
      </rPr>
      <t>Super Monaco GP (USA, Europe, Brazil) (En).zip</t>
    </r>
  </si>
  <si>
    <r>
      <rPr>
        <rFont val="&quot;Helvetica Neue&quot;, Helvetica, Arial, sans-serif"/>
        <color rgb="FF1155CC"/>
        <sz val="11.0"/>
        <u/>
      </rPr>
      <t>Super Off Road (USA, Europe) (Beta).zip</t>
    </r>
  </si>
  <si>
    <r>
      <rPr>
        <rFont val="&quot;Helvetica Neue&quot;, Helvetica, Arial, sans-serif"/>
        <color rgb="FF1155CC"/>
        <sz val="11.0"/>
        <u/>
      </rPr>
      <t>Super Off Road (USA, Europe).zip</t>
    </r>
  </si>
  <si>
    <r>
      <rPr>
        <rFont val="&quot;Helvetica Neue&quot;, Helvetica, Arial, sans-serif"/>
        <color rgb="FF1155CC"/>
        <sz val="11.0"/>
        <u/>
      </rPr>
      <t>Super Princess' 2092 - Exodus (World) (Aftermarket) (Unl).zip</t>
    </r>
  </si>
  <si>
    <r>
      <rPr>
        <rFont val="&quot;Helvetica Neue&quot;, Helvetica, Arial, sans-serif"/>
        <color rgb="FF1155CC"/>
        <sz val="11.0"/>
        <u/>
      </rPr>
      <t>Super Smash T.V. (World).zip</t>
    </r>
  </si>
  <si>
    <r>
      <rPr>
        <rFont val="&quot;Helvetica Neue&quot;, Helvetica, Arial, sans-serif"/>
        <color rgb="FF1155CC"/>
        <sz val="11.0"/>
        <u/>
      </rPr>
      <t>Super Space Invaders (USA, Europe).zip</t>
    </r>
  </si>
  <si>
    <r>
      <rPr>
        <rFont val="&quot;Helvetica Neue&quot;, Helvetica, Arial, sans-serif"/>
        <color rgb="FF1155CC"/>
        <sz val="11.0"/>
        <u/>
      </rPr>
      <t>Super Star Wars - Return of the Jedi (USA, Europe).zip</t>
    </r>
  </si>
  <si>
    <r>
      <rPr>
        <rFont val="&quot;Helvetica Neue&quot;, Helvetica, Arial, sans-serif"/>
        <color rgb="FF1155CC"/>
        <sz val="11.0"/>
        <u/>
      </rPr>
      <t>Superman - The Man of Steel (Europe) (Beta).zip</t>
    </r>
  </si>
  <si>
    <r>
      <rPr>
        <rFont val="&quot;Helvetica Neue&quot;, Helvetica, Arial, sans-serif"/>
        <color rgb="FF1155CC"/>
        <sz val="11.0"/>
        <u/>
      </rPr>
      <t>Superman - The Man of Steel (Europe).zip</t>
    </r>
  </si>
  <si>
    <r>
      <rPr>
        <rFont val="&quot;Helvetica Neue&quot;, Helvetica, Arial, sans-serif"/>
        <color rgb="FF1155CC"/>
        <sz val="11.0"/>
        <u/>
      </rPr>
      <t>Surf Ninjas (USA, Europe, Brazil) (En).zip</t>
    </r>
  </si>
  <si>
    <r>
      <rPr>
        <rFont val="&quot;Helvetica Neue&quot;, Helvetica, Arial, sans-serif"/>
        <color rgb="FF1155CC"/>
        <sz val="11.0"/>
        <u/>
      </rPr>
      <t>Sushi Nights (World) (Aftermarket) (Unl).zip</t>
    </r>
  </si>
  <si>
    <r>
      <rPr>
        <rFont val="&quot;Helvetica Neue&quot;, Helvetica, Arial, sans-serif"/>
        <color rgb="FF1155CC"/>
        <sz val="11.0"/>
        <u/>
      </rPr>
      <t>Swabby (World) (v1.11) (Aftermarket) (Unl).zip</t>
    </r>
  </si>
  <si>
    <r>
      <rPr>
        <rFont val="&quot;Helvetica Neue&quot;, Helvetica, Arial, sans-serif"/>
        <color rgb="FF1155CC"/>
        <sz val="11.0"/>
        <u/>
      </rPr>
      <t>Sword of Stone, The (World) (Aftermarket) (Unl).zip</t>
    </r>
  </si>
  <si>
    <r>
      <rPr>
        <rFont val="&quot;Helvetica Neue&quot;, Helvetica, Arial, sans-serif"/>
        <color rgb="FF1155CC"/>
        <sz val="11.0"/>
        <u/>
      </rPr>
      <t>Sylvan Tale (Japan).zip</t>
    </r>
  </si>
  <si>
    <r>
      <rPr>
        <rFont val="&quot;Helvetica Neue&quot;, Helvetica, Arial, sans-serif"/>
        <color rgb="FF1155CC"/>
        <sz val="11.0"/>
        <u/>
      </rPr>
      <t>T2 - The Arcade Game (Japan) (En).zip</t>
    </r>
  </si>
  <si>
    <r>
      <rPr>
        <rFont val="&quot;Helvetica Neue&quot;, Helvetica, Arial, sans-serif"/>
        <color rgb="FF1155CC"/>
        <sz val="11.0"/>
        <u/>
      </rPr>
      <t>T2 - The Arcade Game (USA, Europe).zip</t>
    </r>
  </si>
  <si>
    <r>
      <rPr>
        <rFont val="&quot;Helvetica Neue&quot;, Helvetica, Arial, sans-serif"/>
        <color rgb="FF1155CC"/>
        <sz val="11.0"/>
        <u/>
      </rPr>
      <t>Tails Adventure (World) (En,Ja) (Virtual Console).zip</t>
    </r>
  </si>
  <si>
    <r>
      <rPr>
        <rFont val="&quot;Helvetica Neue&quot;, Helvetica, Arial, sans-serif"/>
        <color rgb="FF1155CC"/>
        <sz val="11.0"/>
        <u/>
      </rPr>
      <t>Tails Adventure (World) (En,Ja).zip</t>
    </r>
  </si>
  <si>
    <r>
      <rPr>
        <rFont val="&quot;Helvetica Neue&quot;, Helvetica, Arial, sans-serif"/>
        <color rgb="FF1155CC"/>
        <sz val="11.0"/>
        <u/>
      </rPr>
      <t>Tails no Skypatrol (Japan).zip</t>
    </r>
  </si>
  <si>
    <r>
      <rPr>
        <rFont val="&quot;Helvetica Neue&quot;, Helvetica, Arial, sans-serif"/>
        <color rgb="FF1155CC"/>
        <sz val="11.0"/>
        <u/>
      </rPr>
      <t>Taisen-gata Daisenryaku G (Japan).zip</t>
    </r>
  </si>
  <si>
    <r>
      <rPr>
        <rFont val="&quot;Helvetica Neue&quot;, Helvetica, Arial, sans-serif"/>
        <color rgb="FF1155CC"/>
        <sz val="11.0"/>
        <u/>
      </rPr>
      <t>Taisen Mahjong HaoPai (Japan).zip</t>
    </r>
  </si>
  <si>
    <r>
      <rPr>
        <rFont val="&quot;Helvetica Neue&quot;, Helvetica, Arial, sans-serif"/>
        <color rgb="FF1155CC"/>
        <sz val="11.0"/>
        <u/>
      </rPr>
      <t>Taisen Mahjong HaoPai 2 (Japan).zip</t>
    </r>
  </si>
  <si>
    <r>
      <rPr>
        <rFont val="&quot;Helvetica Neue&quot;, Helvetica, Arial, sans-serif"/>
        <color rgb="FF1155CC"/>
        <sz val="11.0"/>
        <u/>
      </rPr>
      <t>Taito Chase H.Q. (Japan).zip</t>
    </r>
  </si>
  <si>
    <r>
      <rPr>
        <rFont val="&quot;Helvetica Neue&quot;, Helvetica, Arial, sans-serif"/>
        <color rgb="FF1155CC"/>
        <sz val="11.0"/>
        <u/>
      </rPr>
      <t>TaleSpin (USA, Europe, Brazil) (En).zip</t>
    </r>
  </si>
  <si>
    <r>
      <rPr>
        <rFont val="&quot;Helvetica Neue&quot;, Helvetica, Arial, sans-serif"/>
        <color rgb="FF1155CC"/>
        <sz val="11.0"/>
        <u/>
      </rPr>
      <t>Tama &amp; Friends - 3 Choume Kouen Tamalympic (Japan).zip</t>
    </r>
  </si>
  <si>
    <r>
      <rPr>
        <rFont val="&quot;Helvetica Neue&quot;, Helvetica, Arial, sans-serif"/>
        <color rgb="FF1155CC"/>
        <sz val="11.0"/>
        <u/>
      </rPr>
      <t>Tarot no Yakata (Japan).zip</t>
    </r>
  </si>
  <si>
    <r>
      <rPr>
        <rFont val="&quot;Helvetica Neue&quot;, Helvetica, Arial, sans-serif"/>
        <color rgb="FF1155CC"/>
        <sz val="11.0"/>
        <u/>
      </rPr>
      <t>Tarzan - Lord of the Jungle (Europe).zip</t>
    </r>
  </si>
  <si>
    <r>
      <rPr>
        <rFont val="&quot;Helvetica Neue&quot;, Helvetica, Arial, sans-serif"/>
        <color rgb="FF1155CC"/>
        <sz val="11.0"/>
        <u/>
      </rPr>
      <t>Tatakae! Pro Yakyuu Twin League (Japan).zip</t>
    </r>
  </si>
  <si>
    <r>
      <rPr>
        <rFont val="&quot;Helvetica Neue&quot;, Helvetica, Arial, sans-serif"/>
        <color rgb="FF1155CC"/>
        <sz val="11.0"/>
        <u/>
      </rPr>
      <t>Taz-Mania (USA, Europe, Brazil) (En).zip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</si>
  <si>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(1994-05-11).zip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</si>
  <si>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(1994-08-10).zip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</si>
  <si>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(1994-08-14).zip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</si>
  <si>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(1994-08-19).zip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</si>
  <si>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(1994-08-21).zip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</si>
  <si>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(1994-08-23).zip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</si>
  <si>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(1994-08-29).zip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</si>
  <si>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(1994-08-30).zip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</si>
  <si>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(1994-09-02).zip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</si>
  <si>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(1994-09-05) (Alt).zip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</si>
  <si>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(1994-09-05).zip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</si>
  <si>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(1994-09-06).zip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</si>
  <si>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(1994-09-09).zip</t>
    </r>
  </si>
  <si>
    <r>
      <rPr>
        <rFont val="&quot;Helvetica Neue&quot;, Helvetica, Arial, sans-serif"/>
        <color rgb="FF1155CC"/>
        <sz val="11.0"/>
        <u/>
      </rPr>
      <t>Taz in Escape from Mars (USA, Europe, Brazil) (En) (Beta) (1994-09-10).zip</t>
    </r>
  </si>
  <si>
    <r>
      <rPr>
        <rFont val="&quot;Helvetica Neue&quot;, Helvetica, Arial, sans-serif"/>
        <color rgb="FF1155CC"/>
        <sz val="11.0"/>
        <u/>
      </rPr>
      <t>Taz in Escape from Mars (USA, Europe, Brazil) (En).zip</t>
    </r>
  </si>
  <si>
    <r>
      <rPr>
        <rFont val="&quot;Helvetica Neue&quot;, Helvetica, Arial, sans-serif"/>
        <color rgb="FF1155CC"/>
        <sz val="11.0"/>
        <u/>
      </rPr>
      <t>Tempo Jr. (World) (Beta) (1994-11-28).zip</t>
    </r>
  </si>
  <si>
    <r>
      <rPr>
        <rFont val="&quot;Helvetica Neue&quot;, Helvetica, Arial, sans-serif"/>
        <color rgb="FF1155CC"/>
        <sz val="11.0"/>
        <u/>
      </rPr>
      <t>Tempo Jr. (World) (Beta) (1994-12-05).zip</t>
    </r>
  </si>
  <si>
    <r>
      <rPr>
        <rFont val="&quot;Helvetica Neue&quot;, Helvetica, Arial, sans-serif"/>
        <color rgb="FF1155CC"/>
        <sz val="11.0"/>
        <u/>
      </rPr>
      <t>Tempo Jr. (World) (Beta) (1994-12-12).zip</t>
    </r>
  </si>
  <si>
    <r>
      <rPr>
        <rFont val="&quot;Helvetica Neue&quot;, Helvetica, Arial, sans-serif"/>
        <color rgb="FF1155CC"/>
        <sz val="11.0"/>
        <u/>
      </rPr>
      <t>Tempo Jr. (World) (Beta) (1994-12-26).zip</t>
    </r>
  </si>
  <si>
    <r>
      <rPr>
        <rFont val="&quot;Helvetica Neue&quot;, Helvetica, Arial, sans-serif"/>
        <color rgb="FF1155CC"/>
        <sz val="11.0"/>
        <u/>
      </rPr>
      <t>Tempo Jr. (World) (Beta) (1995-01-17).zip</t>
    </r>
  </si>
  <si>
    <r>
      <rPr>
        <rFont val="&quot;Helvetica Neue&quot;, Helvetica, Arial, sans-serif"/>
        <color rgb="FF1155CC"/>
        <sz val="11.0"/>
        <u/>
      </rPr>
      <t>Tempo Jr. (World) (Beta) (1995-01-20).zip</t>
    </r>
  </si>
  <si>
    <r>
      <rPr>
        <rFont val="&quot;Helvetica Neue&quot;, Helvetica, Arial, sans-serif"/>
        <color rgb="FF1155CC"/>
        <sz val="11.0"/>
        <u/>
      </rPr>
      <t>Tempo Jr. (World) (Beta) (1995-01-31).zip</t>
    </r>
  </si>
  <si>
    <r>
      <rPr>
        <rFont val="&quot;Helvetica Neue&quot;, Helvetica, Arial, sans-serif"/>
        <color rgb="FF1155CC"/>
        <sz val="11.0"/>
        <u/>
      </rPr>
      <t>Tempo Jr. (World) (Beta) (1995-02-06).zip</t>
    </r>
  </si>
  <si>
    <r>
      <rPr>
        <rFont val="&quot;Helvetica Neue&quot;, Helvetica, Arial, sans-serif"/>
        <color rgb="FF1155CC"/>
        <sz val="11.0"/>
        <u/>
      </rPr>
      <t>Tempo Jr. (World) (Beta) (1995-02-15).zip</t>
    </r>
  </si>
  <si>
    <r>
      <rPr>
        <rFont val="&quot;Helvetica Neue&quot;, Helvetica, Arial, sans-serif"/>
        <color rgb="FF1155CC"/>
        <sz val="11.0"/>
        <u/>
      </rPr>
      <t>Tempo Jr. (World).zip</t>
    </r>
  </si>
  <si>
    <r>
      <rPr>
        <rFont val="&quot;Helvetica Neue&quot;, Helvetica, Arial, sans-serif"/>
        <color rgb="FF1155CC"/>
        <sz val="11.0"/>
        <u/>
      </rPr>
      <t>Tengen World Cup Soccer (USA, Europe) (Beta).zip</t>
    </r>
  </si>
  <si>
    <r>
      <rPr>
        <rFont val="&quot;Helvetica Neue&quot;, Helvetica, Arial, sans-serif"/>
        <color rgb="FF1155CC"/>
        <sz val="11.0"/>
        <u/>
      </rPr>
      <t>Tengen World Cup Soccer (USA, Europe).zip</t>
    </r>
  </si>
  <si>
    <r>
      <rPr>
        <rFont val="&quot;Helvetica Neue&quot;, Helvetica, Arial, sans-serif"/>
        <color rgb="FF1155CC"/>
        <sz val="11.0"/>
        <u/>
      </rPr>
      <t>Terminator, The (USA, Europe).zip</t>
    </r>
  </si>
  <si>
    <r>
      <rPr>
        <rFont val="&quot;Helvetica Neue&quot;, Helvetica, Arial, sans-serif"/>
        <color rgb="FF1155CC"/>
        <sz val="11.0"/>
        <u/>
      </rPr>
      <t>Terminator 2 - Judgment Day (World).zip</t>
    </r>
  </si>
  <si>
    <r>
      <rPr>
        <rFont val="&quot;Helvetica Neue&quot;, Helvetica, Arial, sans-serif"/>
        <color rgb="FF1155CC"/>
        <sz val="11.0"/>
        <u/>
      </rPr>
      <t>Tesserae (USA).zip</t>
    </r>
  </si>
  <si>
    <r>
      <rPr>
        <rFont val="&quot;Helvetica Neue&quot;, Helvetica, Arial, sans-serif"/>
        <color rgb="FF1155CC"/>
        <sz val="11.0"/>
        <u/>
      </rPr>
      <t>Tetris4GG (World) (v0.9) (Aftermarket) (Unl).zip</t>
    </r>
  </si>
  <si>
    <r>
      <rPr>
        <rFont val="&quot;Helvetica Neue&quot;, Helvetica, Arial, sans-serif"/>
        <color rgb="FF1155CC"/>
        <sz val="11.0"/>
        <u/>
      </rPr>
      <t>Tintin in Tibet (Europe) (En,Fr,De,Es,Nl,Sv).zip</t>
    </r>
  </si>
  <si>
    <r>
      <rPr>
        <rFont val="&quot;Helvetica Neue&quot;, Helvetica, Arial, sans-serif"/>
        <color rgb="FF1155CC"/>
        <sz val="11.0"/>
        <u/>
      </rPr>
      <t>Tom and Jerry - The Movie (Japan, Brazil) (Ja).zip</t>
    </r>
  </si>
  <si>
    <r>
      <rPr>
        <rFont val="&quot;Helvetica Neue&quot;, Helvetica, Arial, sans-serif"/>
        <color rgb="FF1155CC"/>
        <sz val="11.0"/>
        <u/>
      </rPr>
      <t>Tom and Jerry - The Movie (USA, Europe).zip</t>
    </r>
  </si>
  <si>
    <r>
      <rPr>
        <rFont val="&quot;Helvetica Neue&quot;, Helvetica, Arial, sans-serif"/>
        <color rgb="FF1155CC"/>
        <sz val="11.0"/>
        <u/>
      </rPr>
      <t>Torarete Tamaruka (Japan).zip</t>
    </r>
  </si>
  <si>
    <r>
      <rPr>
        <rFont val="&quot;Helvetica Neue&quot;, Helvetica, Arial, sans-serif"/>
        <color rgb="FF1155CC"/>
        <sz val="11.0"/>
        <u/>
      </rPr>
      <t>True Lies (World).zip</t>
    </r>
  </si>
  <si>
    <r>
      <rPr>
        <rFont val="&quot;Helvetica Neue&quot;, Helvetica, Arial, sans-serif"/>
        <color rgb="FF1155CC"/>
        <sz val="11.0"/>
        <u/>
      </rPr>
      <t>Ultimate Soccer (Japan, Europe, Brazil) (En,Fr,De,Es,It).zip</t>
    </r>
  </si>
  <si>
    <r>
      <rPr>
        <rFont val="&quot;Helvetica Neue&quot;, Helvetica, Arial, sans-serif"/>
        <color rgb="FF1155CC"/>
        <sz val="11.0"/>
        <u/>
      </rPr>
      <t>Urban Strike (USA).zip</t>
    </r>
  </si>
  <si>
    <r>
      <rPr>
        <rFont val="&quot;Helvetica Neue&quot;, Helvetica, Arial, sans-serif"/>
        <color rgb="FF1155CC"/>
        <sz val="11.0"/>
        <u/>
      </rPr>
      <t>VR Troopers (USA, Europe, Brazil) (En).zip</t>
    </r>
  </si>
  <si>
    <r>
      <rPr>
        <rFont val="&quot;Helvetica Neue&quot;, Helvetica, Arial, sans-serif"/>
        <color rgb="FF1155CC"/>
        <sz val="11.0"/>
        <u/>
      </rPr>
      <t>Vampire - Master of Darkness (USA) (Virtual Console).zip</t>
    </r>
  </si>
  <si>
    <r>
      <rPr>
        <rFont val="&quot;Helvetica Neue&quot;, Helvetica, Arial, sans-serif"/>
        <color rgb="FF1155CC"/>
        <sz val="11.0"/>
        <u/>
      </rPr>
      <t>Vampire - Master of Darkness (USA).zip</t>
    </r>
  </si>
  <si>
    <r>
      <rPr>
        <rFont val="&quot;Helvetica Neue&quot;, Helvetica, Arial, sans-serif"/>
        <color rgb="FF1155CC"/>
        <sz val="11.0"/>
        <u/>
      </rPr>
      <t>Virtua Fighter Animation (USA, Europe).zip</t>
    </r>
  </si>
  <si>
    <r>
      <rPr>
        <rFont val="&quot;Helvetica Neue&quot;, Helvetica, Arial, sans-serif"/>
        <color rgb="FF1155CC"/>
        <sz val="11.0"/>
        <u/>
      </rPr>
      <t>Virtua Fighter Mini (Japan).zip</t>
    </r>
  </si>
  <si>
    <r>
      <rPr>
        <rFont val="&quot;Helvetica Neue&quot;, Helvetica, Arial, sans-serif"/>
        <color rgb="FF1155CC"/>
        <sz val="11.0"/>
        <u/>
      </rPr>
      <t>WWF Raw (USA, Europe).zip</t>
    </r>
  </si>
  <si>
    <r>
      <rPr>
        <rFont val="&quot;Helvetica Neue&quot;, Helvetica, Arial, sans-serif"/>
        <color rgb="FF1155CC"/>
        <sz val="11.0"/>
        <u/>
      </rPr>
      <t>WWF Wrestlemania - Steel Cage Challenge (USA, Europe).zip</t>
    </r>
  </si>
  <si>
    <r>
      <rPr>
        <rFont val="&quot;Helvetica Neue&quot;, Helvetica, Arial, sans-serif"/>
        <color rgb="FF1155CC"/>
        <sz val="11.0"/>
        <u/>
      </rPr>
      <t>Wagyan Land (Japan).zip</t>
    </r>
  </si>
  <si>
    <r>
      <rPr>
        <rFont val="&quot;Helvetica Neue&quot;, Helvetica, Arial, sans-serif"/>
        <color rgb="FF1155CC"/>
        <sz val="11.0"/>
        <u/>
      </rPr>
      <t>Waternet (World) (Aftermarket) (Unl).zip</t>
    </r>
  </si>
  <si>
    <r>
      <rPr>
        <rFont val="&quot;Helvetica Neue&quot;, Helvetica, Arial, sans-serif"/>
        <color rgb="FF1155CC"/>
        <sz val="11.0"/>
        <u/>
      </rPr>
      <t>Wheel of Fortune (USA).zip</t>
    </r>
  </si>
  <si>
    <r>
      <rPr>
        <rFont val="&quot;Helvetica Neue&quot;, Helvetica, Arial, sans-serif"/>
        <color rgb="FF1155CC"/>
        <sz val="11.0"/>
        <u/>
      </rPr>
      <t>WildSnake (USA) (Proto).zip</t>
    </r>
  </si>
  <si>
    <r>
      <rPr>
        <rFont val="&quot;Helvetica Neue&quot;, Helvetica, Arial, sans-serif"/>
        <color rgb="FF1155CC"/>
        <sz val="11.0"/>
        <u/>
      </rPr>
      <t>Wimbledon (World).zip</t>
    </r>
  </si>
  <si>
    <r>
      <rPr>
        <rFont val="&quot;Helvetica Neue&quot;, Helvetica, Arial, sans-serif"/>
        <color rgb="FF1155CC"/>
        <sz val="11.0"/>
        <u/>
      </rPr>
      <t>Windows GG (World) (Program) (Aftermarket) (Unl).zip</t>
    </r>
  </si>
  <si>
    <r>
      <rPr>
        <rFont val="&quot;Helvetica Neue&quot;, Helvetica, Arial, sans-serif"/>
        <color rgb="FF1155CC"/>
        <sz val="11.0"/>
        <u/>
      </rPr>
      <t>Wing Warriors (World) (En,Fr,Es) (v1.0) (Aftermarket) (Unl).zip</t>
    </r>
  </si>
  <si>
    <r>
      <rPr>
        <rFont val="&quot;Helvetica Neue&quot;, Helvetica, Arial, sans-serif"/>
        <color rgb="FF1155CC"/>
        <sz val="11.0"/>
        <u/>
      </rPr>
      <t>Wing Warriors (World) (En,Fr,Es) (v1.1) (Aftermarket) (Unl).zip</t>
    </r>
  </si>
  <si>
    <r>
      <rPr>
        <rFont val="&quot;Helvetica Neue&quot;, Helvetica, Arial, sans-serif"/>
        <color rgb="FF1155CC"/>
        <sz val="11.0"/>
        <u/>
      </rPr>
      <t>Winter Olympics (Japan) (En,Fr,De,Es,It,Pt,Sv,No).zip</t>
    </r>
  </si>
  <si>
    <r>
      <rPr>
        <rFont val="&quot;Helvetica Neue&quot;, Helvetica, Arial, sans-serif"/>
        <color rgb="FF1155CC"/>
        <sz val="11.0"/>
        <u/>
      </rPr>
      <t>Winter Olympics (USA, Europe) (En,Fr,De,Es,It,Pt,Sv,No).zip</t>
    </r>
  </si>
  <si>
    <r>
      <rPr>
        <rFont val="&quot;Helvetica Neue&quot;, Helvetica, Arial, sans-serif"/>
        <color rgb="FF1155CC"/>
        <sz val="11.0"/>
        <u/>
      </rPr>
      <t>Wizard Pinball (Europe).zip</t>
    </r>
  </si>
  <si>
    <r>
      <rPr>
        <rFont val="&quot;Helvetica Neue&quot;, Helvetica, Arial, sans-serif"/>
        <color rgb="FF1155CC"/>
        <sz val="11.0"/>
        <u/>
      </rPr>
      <t>Wolfchild (Europe).zip</t>
    </r>
  </si>
  <si>
    <r>
      <rPr>
        <rFont val="&quot;Helvetica Neue&quot;, Helvetica, Arial, sans-serif"/>
        <color rgb="FF1155CC"/>
        <sz val="11.0"/>
        <u/>
      </rPr>
      <t>Wonder Boy (Europe).zip</t>
    </r>
  </si>
  <si>
    <r>
      <rPr>
        <rFont val="&quot;Helvetica Neue&quot;, Helvetica, Arial, sans-serif"/>
        <color rgb="FF1155CC"/>
        <sz val="11.0"/>
        <u/>
      </rPr>
      <t>Wonder Boy (Japan).zip</t>
    </r>
  </si>
  <si>
    <r>
      <rPr>
        <rFont val="&quot;Helvetica Neue&quot;, Helvetica, Arial, sans-serif"/>
        <color rgb="FF1155CC"/>
        <sz val="11.0"/>
        <u/>
      </rPr>
      <t>Wonder Boy (USA) (Beta).zip</t>
    </r>
  </si>
  <si>
    <r>
      <rPr>
        <rFont val="&quot;Helvetica Neue&quot;, Helvetica, Arial, sans-serif"/>
        <color rgb="FF1155CC"/>
        <sz val="11.0"/>
        <u/>
      </rPr>
      <t>Wonder Boy - The Dragon's Trap (Europe).zip</t>
    </r>
  </si>
  <si>
    <r>
      <rPr>
        <rFont val="&quot;Helvetica Neue&quot;, Helvetica, Arial, sans-serif"/>
        <color rgb="FF1155CC"/>
        <sz val="11.0"/>
        <u/>
      </rPr>
      <t>Wonder Boy III - The Dragon's Trap (Europe) (Beta).zip</t>
    </r>
  </si>
  <si>
    <r>
      <rPr>
        <rFont val="&quot;Helvetica Neue&quot;, Helvetica, Arial, sans-serif"/>
        <color rgb="FF1155CC"/>
        <sz val="11.0"/>
        <u/>
      </rPr>
      <t>Woody Pop (Japan) (En).zip</t>
    </r>
  </si>
  <si>
    <r>
      <rPr>
        <rFont val="&quot;Helvetica Neue&quot;, Helvetica, Arial, sans-serif"/>
        <color rgb="FF1155CC"/>
        <sz val="11.0"/>
        <u/>
      </rPr>
      <t>Woody Pop (USA, Europe, Brazil) (En).zip</t>
    </r>
  </si>
  <si>
    <r>
      <rPr>
        <rFont val="&quot;Helvetica Neue&quot;, Helvetica, Arial, sans-serif"/>
        <color rgb="FF1155CC"/>
        <sz val="11.0"/>
        <u/>
      </rPr>
      <t>World Class Leaderboard (USA, Europe).zip</t>
    </r>
  </si>
  <si>
    <r>
      <rPr>
        <rFont val="&quot;Helvetica Neue&quot;, Helvetica, Arial, sans-serif"/>
        <color rgb="FF1155CC"/>
        <sz val="11.0"/>
        <u/>
      </rPr>
      <t>World Cup USA 94 (USA, Europe, Brazil) (En,Fr,De,Es,It,Nl,Pt,Sv).zip</t>
    </r>
  </si>
  <si>
    <r>
      <rPr>
        <rFont val="&quot;Helvetica Neue&quot;, Helvetica, Arial, sans-serif"/>
        <color rgb="FF1155CC"/>
        <sz val="11.0"/>
        <u/>
      </rPr>
      <t>World Derby (Japan).zip</t>
    </r>
  </si>
  <si>
    <r>
      <rPr>
        <rFont val="&quot;Helvetica Neue&quot;, Helvetica, Arial, sans-serif"/>
        <color rgb="FF1155CC"/>
        <sz val="11.0"/>
        <u/>
      </rPr>
      <t>World Series Baseball '95 (USA) (Beta) (1994-06-29).zip</t>
    </r>
  </si>
  <si>
    <r>
      <rPr>
        <rFont val="&quot;Helvetica Neue&quot;, Helvetica, Arial, sans-serif"/>
        <color rgb="FF1155CC"/>
        <sz val="11.0"/>
        <u/>
      </rPr>
      <t>World Series Baseball '95 (USA) (Beta) (1994-07-09).zip</t>
    </r>
  </si>
  <si>
    <r>
      <rPr>
        <rFont val="&quot;Helvetica Neue&quot;, Helvetica, Arial, sans-serif"/>
        <color rgb="FF1155CC"/>
        <sz val="11.0"/>
        <u/>
      </rPr>
      <t>World Series Baseball '95 (USA) (Beta) (1994-07-19).zip</t>
    </r>
  </si>
  <si>
    <r>
      <rPr>
        <rFont val="&quot;Helvetica Neue&quot;, Helvetica, Arial, sans-serif"/>
        <color rgb="FF1155CC"/>
        <sz val="11.0"/>
        <u/>
      </rPr>
      <t>World Series Baseball '95 (USA) (Beta) (1994-07-22).zip</t>
    </r>
  </si>
  <si>
    <r>
      <rPr>
        <rFont val="&quot;Helvetica Neue&quot;, Helvetica, Arial, sans-serif"/>
        <color rgb="FF1155CC"/>
        <sz val="11.0"/>
        <u/>
      </rPr>
      <t>World Series Baseball '95 (USA) (Beta) (1994-07-28).zip</t>
    </r>
  </si>
  <si>
    <r>
      <rPr>
        <rFont val="&quot;Helvetica Neue&quot;, Helvetica, Arial, sans-serif"/>
        <color rgb="FF1155CC"/>
        <sz val="11.0"/>
        <u/>
      </rPr>
      <t>World Series Baseball '95 (USA) (Beta) (1994-07-29).zip</t>
    </r>
  </si>
  <si>
    <r>
      <rPr>
        <rFont val="&quot;Helvetica Neue&quot;, Helvetica, Arial, sans-serif"/>
        <color rgb="FF1155CC"/>
        <sz val="11.0"/>
        <u/>
      </rPr>
      <t>World Series Baseball '95 (USA).zip</t>
    </r>
  </si>
  <si>
    <r>
      <rPr>
        <rFont val="&quot;Helvetica Neue&quot;, Helvetica, Arial, sans-serif"/>
        <color rgb="FF1155CC"/>
        <sz val="11.0"/>
        <u/>
      </rPr>
      <t>World Series Baseball (USA) (Rev 1).zip</t>
    </r>
  </si>
  <si>
    <r>
      <rPr>
        <rFont val="&quot;Helvetica Neue&quot;, Helvetica, Arial, sans-serif"/>
        <color rgb="FF1155CC"/>
        <sz val="11.0"/>
        <u/>
      </rPr>
      <t>World Series Baseball (USA).zip</t>
    </r>
  </si>
  <si>
    <r>
      <rPr>
        <rFont val="&quot;Helvetica Neue&quot;, Helvetica, Arial, sans-serif"/>
        <color rgb="FF1155CC"/>
        <sz val="11.0"/>
        <u/>
      </rPr>
      <t>X-Men (USA).zip</t>
    </r>
  </si>
  <si>
    <r>
      <rPr>
        <rFont val="&quot;Helvetica Neue&quot;, Helvetica, Arial, sans-serif"/>
        <color rgb="FF1155CC"/>
        <sz val="11.0"/>
        <u/>
      </rPr>
      <t>X-Men - GameMaster's Legacy (USA, Europe) (Beta) (1994-08-10).zip</t>
    </r>
  </si>
  <si>
    <r>
      <rPr>
        <rFont val="&quot;Helvetica Neue&quot;, Helvetica, Arial, sans-serif"/>
        <color rgb="FF1155CC"/>
        <sz val="11.0"/>
        <u/>
      </rPr>
      <t>X-Men - GameMaster's Legacy (USA, Europe) (Beta) (1994-08-31).zip</t>
    </r>
  </si>
  <si>
    <r>
      <rPr>
        <rFont val="&quot;Helvetica Neue&quot;, Helvetica, Arial, sans-serif"/>
        <color rgb="FF1155CC"/>
        <sz val="11.0"/>
        <u/>
      </rPr>
      <t>X-Men - GameMaster's Legacy (USA, Europe) (Beta) (1994-09-06).zip</t>
    </r>
  </si>
  <si>
    <r>
      <rPr>
        <rFont val="&quot;Helvetica Neue&quot;, Helvetica, Arial, sans-serif"/>
        <color rgb="FF1155CC"/>
        <sz val="11.0"/>
        <u/>
      </rPr>
      <t>X-Men - Gamemaster's Legacy (USA, Europe).zip</t>
    </r>
  </si>
  <si>
    <r>
      <rPr>
        <rFont val="&quot;Helvetica Neue&quot;, Helvetica, Arial, sans-serif"/>
        <color rgb="FF1155CC"/>
        <sz val="11.0"/>
        <u/>
      </rPr>
      <t>X-Men - Mojo World (USA) (Beta) (1996-06-05).zip</t>
    </r>
  </si>
  <si>
    <r>
      <rPr>
        <rFont val="&quot;Helvetica Neue&quot;, Helvetica, Arial, sans-serif"/>
        <color rgb="FF1155CC"/>
        <sz val="11.0"/>
        <u/>
      </rPr>
      <t>X-Men - Mojo World (USA) (Beta) (1996-06-13).zip</t>
    </r>
  </si>
  <si>
    <r>
      <rPr>
        <rFont val="&quot;Helvetica Neue&quot;, Helvetica, Arial, sans-serif"/>
        <color rgb="FF1155CC"/>
        <sz val="11.0"/>
        <u/>
      </rPr>
      <t>X-Men - Mojo World (USA) (Beta) (1996-06-24).zip</t>
    </r>
  </si>
  <si>
    <r>
      <rPr>
        <rFont val="&quot;Helvetica Neue&quot;, Helvetica, Arial, sans-serif"/>
        <color rgb="FF1155CC"/>
        <sz val="11.0"/>
        <u/>
      </rPr>
      <t>X-Men - Mojo World (USA) (Beta) (1996-06-25).zip</t>
    </r>
  </si>
  <si>
    <r>
      <rPr>
        <rFont val="&quot;Helvetica Neue&quot;, Helvetica, Arial, sans-serif"/>
        <color rgb="FF1155CC"/>
        <sz val="11.0"/>
        <u/>
      </rPr>
      <t>X-Men - Mojo World (USA) (Beta) (1996-06-27).zip</t>
    </r>
  </si>
  <si>
    <r>
      <rPr>
        <rFont val="&quot;Helvetica Neue&quot;, Helvetica, Arial, sans-serif"/>
        <color rgb="FF1155CC"/>
        <sz val="11.0"/>
        <u/>
      </rPr>
      <t>X-Men - Mojo World (USA) (Beta) (1996-06-28).zip</t>
    </r>
  </si>
  <si>
    <r>
      <rPr>
        <rFont val="&quot;Helvetica Neue&quot;, Helvetica, Arial, sans-serif"/>
        <color rgb="FF1155CC"/>
        <sz val="11.0"/>
        <u/>
      </rPr>
      <t>X-Men - Mojo World (USA) (Beta) (1996-06-29).zip</t>
    </r>
  </si>
  <si>
    <r>
      <rPr>
        <rFont val="&quot;Helvetica Neue&quot;, Helvetica, Arial, sans-serif"/>
        <color rgb="FF1155CC"/>
        <sz val="11.0"/>
        <u/>
      </rPr>
      <t>X-Men - Mojo World (USA).zip</t>
    </r>
  </si>
  <si>
    <r>
      <rPr>
        <rFont val="&quot;Helvetica Neue&quot;, Helvetica, Arial, sans-serif"/>
        <color rgb="FF1155CC"/>
        <sz val="11.0"/>
        <u/>
      </rPr>
      <t>X-Terminator (Europe) (v2.1) (Program) (Unl).zip</t>
    </r>
  </si>
  <si>
    <r>
      <rPr>
        <rFont val="&quot;Helvetica Neue&quot;, Helvetica, Arial, sans-serif"/>
        <color rgb="FF1155CC"/>
        <sz val="11.0"/>
        <u/>
      </rPr>
      <t>X-Terminator (Japan) (v2.1) (Program) (Unl).zip</t>
    </r>
  </si>
  <si>
    <r>
      <rPr>
        <rFont val="&quot;Helvetica Neue&quot;, Helvetica, Arial, sans-serif"/>
        <color rgb="FF1155CC"/>
        <sz val="11.0"/>
        <u/>
      </rPr>
      <t>Yakitori Meijin Torigin (Japan) (Aftermarket) (Unl).zip</t>
    </r>
  </si>
  <si>
    <r>
      <rPr>
        <rFont val="&quot;Helvetica Neue&quot;, Helvetica, Arial, sans-serif"/>
        <color rgb="FF1155CC"/>
        <sz val="11.0"/>
        <u/>
      </rPr>
      <t>Yogi Bear in Yogi Bear's Goldrush (Europe) (Proto).zip</t>
    </r>
  </si>
  <si>
    <r>
      <rPr>
        <rFont val="&quot;Helvetica Neue&quot;, Helvetica, Arial, sans-serif"/>
        <color rgb="FF1155CC"/>
        <sz val="11.0"/>
        <u/>
      </rPr>
      <t>Yu Yu Hakusho - Horobishimono no Gyakushuu (Japan).zip</t>
    </r>
  </si>
  <si>
    <r>
      <rPr>
        <rFont val="&quot;Helvetica Neue&quot;, Helvetica, Arial, sans-serif"/>
        <color rgb="FF1155CC"/>
        <sz val="11.0"/>
        <u/>
      </rPr>
      <t>Yu Yu Hakusho II - Gekitou! Nanakyou no Tatakai (Japan).zip</t>
    </r>
  </si>
  <si>
    <r>
      <rPr>
        <rFont val="&quot;Helvetica Neue&quot;, Helvetica, Arial, sans-serif"/>
        <color rgb="FF1155CC"/>
        <sz val="11.0"/>
        <u/>
      </rPr>
      <t>Yum! (World) (v0.33) (Proto) (Aftermarket) (Unl).zip</t>
    </r>
  </si>
  <si>
    <r>
      <rPr>
        <rFont val="&quot;Helvetica Neue&quot;, Helvetica, Arial, sans-serif"/>
        <color rgb="FF1155CC"/>
        <sz val="11.0"/>
        <u/>
      </rPr>
      <t>Zan Gear (Japan).zip</t>
    </r>
  </si>
  <si>
    <r>
      <rPr>
        <rFont val="&quot;Helvetica Neue&quot;, Helvetica, Arial, sans-serif"/>
        <color rgb="FF1155CC"/>
        <sz val="11.0"/>
        <u/>
      </rPr>
      <t>Zool - Ninja of the 'Nth' Dimension (Europe).zip</t>
    </r>
  </si>
  <si>
    <r>
      <rPr>
        <rFont val="&quot;Helvetica Neue&quot;, Helvetica, Arial, sans-serif"/>
        <color rgb="FF1155CC"/>
        <sz val="11.0"/>
        <u/>
      </rPr>
      <t>Zool - Ninja of the 'Nth' Dimension (USA).zip</t>
    </r>
  </si>
  <si>
    <r>
      <rPr>
        <rFont val="&quot;Helvetica Neue&quot;, Helvetica, Arial, sans-serif"/>
        <color rgb="FF1155CC"/>
        <sz val="11.0"/>
        <u/>
      </rPr>
      <t>Zool no Yume Bouken (Japan).zip</t>
    </r>
  </si>
  <si>
    <r>
      <rPr>
        <rFont val="&quot;Helvetica Neue&quot;, Helvetica, Arial, sans-serif"/>
        <color rgb="FF1155CC"/>
        <sz val="11.0"/>
        <u/>
      </rPr>
      <t>Zoop'em Up (World) (Aftermarket) (Unl).zip</t>
    </r>
  </si>
  <si>
    <r>
      <rPr>
        <rFont val="&quot;Helvetica Neue&quot;, Helvetica, Arial, sans-serif"/>
        <color rgb="FF1155CC"/>
        <sz val="11.0"/>
        <u/>
      </rPr>
      <t>Zoop (USA) (Beta) (1995-08-11).zip</t>
    </r>
  </si>
  <si>
    <r>
      <rPr>
        <rFont val="&quot;Helvetica Neue&quot;, Helvetica, Arial, sans-serif"/>
        <color rgb="FF1155CC"/>
        <sz val="11.0"/>
        <u/>
      </rPr>
      <t>Zoop (USA).zip</t>
    </r>
  </si>
  <si>
    <r>
      <rPr>
        <rFont val="&quot;Helvetica Neue&quot;, Helvetica, Arial, sans-serif"/>
        <color rgb="FF1155CC"/>
        <sz val="11.0"/>
        <u/>
      </rPr>
      <t>[BIOS] Sega Game Gear (USA) (Majesco).zip</t>
    </r>
  </si>
  <si>
    <r>
      <rPr>
        <rFont val="&quot;Helvetica Neue&quot;, Helvetica, Arial, sans-serif"/>
        <color rgb="FF1155CC"/>
        <sz val="11.0"/>
        <u/>
      </rPr>
      <t>2 Hap in 1 - Moai-ui Bomul + David II (Korea) (Unl).zip</t>
    </r>
  </si>
  <si>
    <r>
      <rPr>
        <rFont val="&quot;Helvetica Neue&quot;, Helvetica, Arial, sans-serif"/>
        <color rgb="FF1155CC"/>
        <sz val="11.0"/>
        <u/>
      </rPr>
      <t>3 in 1 - The Best Game Collection (A) (Korea) (En) (Unl).zip</t>
    </r>
  </si>
  <si>
    <r>
      <rPr>
        <rFont val="&quot;Helvetica Neue&quot;, Helvetica, Arial, sans-serif"/>
        <color rgb="FF1155CC"/>
        <sz val="11.0"/>
        <u/>
      </rPr>
      <t>3 in 1 - The Best Game Collection (B) (Korea) (En) (Unl).zip</t>
    </r>
  </si>
  <si>
    <r>
      <rPr>
        <rFont val="&quot;Helvetica Neue&quot;, Helvetica, Arial, sans-serif"/>
        <color rgb="FF1155CC"/>
        <sz val="11.0"/>
        <u/>
      </rPr>
      <t>3 in 1 - The Best Game Collection (C) (Korea) (En) (Unl).zip</t>
    </r>
  </si>
  <si>
    <r>
      <rPr>
        <rFont val="&quot;Helvetica Neue&quot;, Helvetica, Arial, sans-serif"/>
        <color rgb="FF1155CC"/>
        <sz val="11.0"/>
        <u/>
      </rPr>
      <t>3 in 1 - The Best Game Collection (D) (Korea) (En) (Unl).zip</t>
    </r>
  </si>
  <si>
    <r>
      <rPr>
        <rFont val="&quot;Helvetica Neue&quot;, Helvetica, Arial, sans-serif"/>
        <color rgb="FF1155CC"/>
        <sz val="11.0"/>
        <u/>
      </rPr>
      <t>3 in 1 - The Best Game Collection (E) (Korea) (En) (Unl).zip</t>
    </r>
  </si>
  <si>
    <r>
      <rPr>
        <rFont val="&quot;Helvetica Neue&quot;, Helvetica, Arial, sans-serif"/>
        <color rgb="FF1155CC"/>
        <sz val="11.0"/>
        <u/>
      </rPr>
      <t>3 in 1 - The Best Game Collection (F) (Korea) (En) (Unl).zip</t>
    </r>
  </si>
  <si>
    <r>
      <rPr>
        <rFont val="&quot;Helvetica Neue&quot;, Helvetica, Arial, sans-serif"/>
        <color rgb="FF1155CC"/>
        <sz val="11.0"/>
        <u/>
      </rPr>
      <t>3D Alien Maze (World) (Aftermarket) (Unl).zip</t>
    </r>
  </si>
  <si>
    <r>
      <rPr>
        <rFont val="&quot;Helvetica Neue&quot;, Helvetica, Arial, sans-serif"/>
        <color rgb="FF1155CC"/>
        <sz val="11.0"/>
        <u/>
      </rPr>
      <t>3D City (World) (Aftermarket) (Unl).zip</t>
    </r>
  </si>
  <si>
    <r>
      <rPr>
        <rFont val="&quot;Helvetica Neue&quot;, Helvetica, Arial, sans-serif"/>
        <color rgb="FF1155CC"/>
        <sz val="11.0"/>
        <u/>
      </rPr>
      <t>3D Gunner (USA) (Beta).zip</t>
    </r>
  </si>
  <si>
    <r>
      <rPr>
        <rFont val="&quot;Helvetica Neue&quot;, Helvetica, Arial, sans-serif"/>
        <color rgb="FF1155CC"/>
        <sz val="11.0"/>
        <u/>
      </rPr>
      <t>4 PAK All Action (Australia) (Unl).zip</t>
    </r>
  </si>
  <si>
    <r>
      <rPr>
        <rFont val="&quot;Helvetica Neue&quot;, Helvetica, Arial, sans-serif"/>
        <color rgb="FF1155CC"/>
        <sz val="11.0"/>
        <u/>
      </rPr>
      <t>8 in 1 - The Best Game Collection (A) (Korea) (En) (Unl).zip</t>
    </r>
  </si>
  <si>
    <r>
      <rPr>
        <rFont val="&quot;Helvetica Neue&quot;, Helvetica, Arial, sans-serif"/>
        <color rgb="FF1155CC"/>
        <sz val="11.0"/>
        <u/>
      </rPr>
      <t>8 in 1 - The Best Game Collection (B) (Korea) (En) (Unl).zip</t>
    </r>
  </si>
  <si>
    <r>
      <rPr>
        <rFont val="&quot;Helvetica Neue&quot;, Helvetica, Arial, sans-serif"/>
        <color rgb="FF1155CC"/>
        <sz val="11.0"/>
        <u/>
      </rPr>
      <t>8 in 1 - The Best Game Collection (C) (Korea) (En) (Unl).zip</t>
    </r>
  </si>
  <si>
    <r>
      <rPr>
        <rFont val="&quot;Helvetica Neue&quot;, Helvetica, Arial, sans-serif"/>
        <color rgb="FF1155CC"/>
        <sz val="11.0"/>
        <u/>
      </rPr>
      <t>11 Hap Gam-Boy (Korea) (Unl).zip</t>
    </r>
  </si>
  <si>
    <r>
      <rPr>
        <rFont val="&quot;Helvetica Neue&quot;, Helvetica, Arial, sans-serif"/>
        <color rgb="FF1155CC"/>
        <sz val="11.0"/>
        <u/>
      </rPr>
      <t>20 em 1 (Brazil).zip</t>
    </r>
  </si>
  <si>
    <r>
      <rPr>
        <rFont val="&quot;Helvetica Neue&quot;, Helvetica, Arial, sans-serif"/>
        <color rgb="FF1155CC"/>
        <sz val="11.0"/>
        <u/>
      </rPr>
      <t>64 Color Palette Test (World) (Beta) (Program) (Aftermarket) (Unl).zip</t>
    </r>
  </si>
  <si>
    <r>
      <rPr>
        <rFont val="&quot;Helvetica Neue&quot;, Helvetica, Arial, sans-serif"/>
        <color rgb="FF1155CC"/>
        <sz val="11.0"/>
        <u/>
      </rPr>
      <t>64 Color Palette Test (World) (Program) (Aftermarket) (Unl).zip</t>
    </r>
  </si>
  <si>
    <r>
      <rPr>
        <rFont val="&quot;Helvetica Neue&quot;, Helvetica, Arial, sans-serif"/>
        <color rgb="FF1155CC"/>
        <sz val="11.0"/>
        <u/>
      </rPr>
      <t>64 Colours Rasters (World) (Demo) (Program) (Aftermarket) (Unl).zip</t>
    </r>
  </si>
  <si>
    <r>
      <rPr>
        <rFont val="&quot;Helvetica Neue&quot;, Helvetica, Arial, sans-serif"/>
        <color rgb="FF1155CC"/>
        <sz val="11.0"/>
        <u/>
      </rPr>
      <t>64 Colours Rasters (World) (v1.01) (Demo) (Program) (Aftermarket) (Unl).zip</t>
    </r>
  </si>
  <si>
    <r>
      <rPr>
        <rFont val="&quot;Helvetica Neue&quot;, Helvetica, Arial, sans-serif"/>
        <color rgb="FF1155CC"/>
        <sz val="11.0"/>
        <u/>
      </rPr>
      <t>94 Super World Cup Soccer (Korea) (Unl).zip</t>
    </r>
  </si>
  <si>
    <r>
      <rPr>
        <rFont val="&quot;Helvetica Neue&quot;, Helvetica, Arial, sans-serif"/>
        <color rgb="FF1155CC"/>
        <sz val="11.0"/>
        <u/>
      </rPr>
      <t>94-Nen Super Basketball (Taiwan) (En) (Unl).zip</t>
    </r>
  </si>
  <si>
    <r>
      <rPr>
        <rFont val="&quot;Helvetica Neue&quot;, Helvetica, Arial, sans-serif"/>
        <color rgb="FF1155CC"/>
        <sz val="11.0"/>
        <u/>
      </rPr>
      <t>128 Hap (Korea) (Unl).zip</t>
    </r>
  </si>
  <si>
    <r>
      <rPr>
        <rFont val="&quot;Helvetica Neue&quot;, Helvetica, Arial, sans-serif"/>
        <color rgb="FF1155CC"/>
        <sz val="11.0"/>
        <u/>
      </rPr>
      <t>2048 (World) (Aftermarket) (Unl).zip</t>
    </r>
  </si>
  <si>
    <r>
      <rPr>
        <rFont val="&quot;Helvetica Neue&quot;, Helvetica, Arial, sans-serif"/>
        <color rgb="FF1155CC"/>
        <sz val="11.0"/>
        <u/>
      </rPr>
      <t>2048 (World) (v1.01) (Aftermarket) (Unl).zip</t>
    </r>
  </si>
  <si>
    <r>
      <rPr>
        <rFont val="&quot;Helvetica Neue&quot;, Helvetica, Arial, sans-serif"/>
        <color rgb="FF1155CC"/>
        <sz val="11.0"/>
        <u/>
      </rPr>
      <t>2048 (World) (v1.02) (Aftermarket) (Unl).zip</t>
    </r>
  </si>
  <si>
    <r>
      <rPr>
        <rFont val="&quot;Helvetica Neue&quot;, Helvetica, Arial, sans-serif"/>
        <color rgb="FF1155CC"/>
        <sz val="11.0"/>
        <u/>
      </rPr>
      <t>2048-SMS! (World) (Aftermarket) (Unl).zip</t>
    </r>
  </si>
  <si>
    <r>
      <rPr>
        <rFont val="&quot;Helvetica Neue&quot;, Helvetica, Arial, sans-serif"/>
        <color rgb="FF1155CC"/>
        <sz val="11.0"/>
        <u/>
      </rPr>
      <t>A-Team Music, The (Unknown) (Proto) (1992-11-09) (Sound Data).zip</t>
    </r>
  </si>
  <si>
    <r>
      <rPr>
        <rFont val="&quot;Helvetica Neue&quot;, Helvetica, Arial, sans-serif"/>
        <color rgb="FF1155CC"/>
        <sz val="11.0"/>
        <u/>
      </rPr>
      <t>Ace of Aces (Europe, Brazil) (En).zip</t>
    </r>
  </si>
  <si>
    <r>
      <rPr>
        <rFont val="&quot;Helvetica Neue&quot;, Helvetica, Arial, sans-serif"/>
        <color rgb="FF1155CC"/>
        <sz val="11.0"/>
        <u/>
      </rPr>
      <t>Acerte o Alvo (Brazil) (Mega Drive 4).zip</t>
    </r>
  </si>
  <si>
    <r>
      <rPr>
        <rFont val="&quot;Helvetica Neue&quot;, Helvetica, Arial, sans-serif"/>
        <color rgb="FF1155CC"/>
        <sz val="11.0"/>
        <u/>
      </rPr>
      <t>Acid Reflux (World) (Aftermarket) (Unl).zip</t>
    </r>
  </si>
  <si>
    <r>
      <rPr>
        <rFont val="&quot;Helvetica Neue&quot;, Helvetica, Arial, sans-serif"/>
        <color rgb="FF1155CC"/>
        <sz val="11.0"/>
        <u/>
      </rPr>
      <t>Acid Reflux (World) (v1.10) (Aftermarket) (Unl).zip</t>
    </r>
  </si>
  <si>
    <r>
      <rPr>
        <rFont val="&quot;Helvetica Neue&quot;, Helvetica, Arial, sans-serif"/>
        <color rgb="FF1155CC"/>
        <sz val="11.0"/>
        <u/>
      </rPr>
      <t>Action Boy (Taiwan) (En) (Unl).zip</t>
    </r>
  </si>
  <si>
    <r>
      <rPr>
        <rFont val="&quot;Helvetica Neue&quot;, Helvetica, Arial, sans-serif"/>
        <color rgb="FF1155CC"/>
        <sz val="11.0"/>
        <u/>
      </rPr>
      <t>Action Fighter (Japan, Europe) (En) (Beta).zip</t>
    </r>
  </si>
  <si>
    <r>
      <rPr>
        <rFont val="&quot;Helvetica Neue&quot;, Helvetica, Arial, sans-serif"/>
        <color rgb="FF1155CC"/>
        <sz val="11.0"/>
        <u/>
      </rPr>
      <t>Action Fighter (Japan, Europe) (En).zip</t>
    </r>
  </si>
  <si>
    <r>
      <rPr>
        <rFont val="&quot;Helvetica Neue&quot;, Helvetica, Arial, sans-serif"/>
        <color rgb="FF1155CC"/>
        <sz val="11.0"/>
        <u/>
      </rPr>
      <t>Action Fighter (Taiwan) (Unl).zip</t>
    </r>
  </si>
  <si>
    <r>
      <rPr>
        <rFont val="&quot;Helvetica Neue&quot;, Helvetica, Arial, sans-serif"/>
        <color rgb="FF1155CC"/>
        <sz val="11.0"/>
        <u/>
      </rPr>
      <t>Action Fighter (USA, Europe, Brazil) (En) (Rev 1).zip</t>
    </r>
  </si>
  <si>
    <r>
      <rPr>
        <rFont val="&quot;Helvetica Neue&quot;, Helvetica, Arial, sans-serif"/>
        <color rgb="FF1155CC"/>
        <sz val="11.0"/>
        <u/>
      </rPr>
      <t>Addams Family, The (Europe).zip</t>
    </r>
  </si>
  <si>
    <r>
      <rPr>
        <rFont val="&quot;Helvetica Neue&quot;, Helvetica, Arial, sans-serif"/>
        <color rgb="FF1155CC"/>
        <sz val="11.0"/>
        <u/>
      </rPr>
      <t>Aerial Assault (Europe, Brazil) (En).zip</t>
    </r>
  </si>
  <si>
    <r>
      <rPr>
        <rFont val="&quot;Helvetica Neue&quot;, Helvetica, Arial, sans-serif"/>
        <color rgb="FF1155CC"/>
        <sz val="11.0"/>
        <u/>
      </rPr>
      <t>Aerial Assault (Taiwan) (En) (Unl).zip</t>
    </r>
  </si>
  <si>
    <r>
      <rPr>
        <rFont val="&quot;Helvetica Neue&quot;, Helvetica, Arial, sans-serif"/>
        <color rgb="FF1155CC"/>
        <sz val="11.0"/>
        <u/>
      </rPr>
      <t>Aerial Assault (USA).zip</t>
    </r>
  </si>
  <si>
    <r>
      <rPr>
        <rFont val="&quot;Helvetica Neue&quot;, Helvetica, Arial, sans-serif"/>
        <color rgb="FF1155CC"/>
        <sz val="11.0"/>
        <u/>
      </rPr>
      <t>Africa (World) (Audio) (Aftermarket) (Unl).zip</t>
    </r>
  </si>
  <si>
    <r>
      <rPr>
        <rFont val="&quot;Helvetica Neue&quot;, Helvetica, Arial, sans-serif"/>
        <color rgb="FF1155CC"/>
        <sz val="11.0"/>
        <u/>
      </rPr>
      <t>After Burner (World).zip</t>
    </r>
  </si>
  <si>
    <r>
      <rPr>
        <rFont val="&quot;Helvetica Neue&quot;, Helvetica, Arial, sans-serif"/>
        <color rgb="FF1155CC"/>
        <sz val="11.0"/>
        <u/>
      </rPr>
      <t>Agigongnyong Dooly (Korea) (Unl).zip</t>
    </r>
  </si>
  <si>
    <r>
      <rPr>
        <rFont val="&quot;Helvetica Neue&quot;, Helvetica, Arial, sans-serif"/>
        <color rgb="FF1155CC"/>
        <sz val="11.0"/>
        <u/>
      </rPr>
      <t>Air Rescue (Europe, Brazil) (En).zip</t>
    </r>
  </si>
  <si>
    <r>
      <rPr>
        <rFont val="&quot;Helvetica Neue&quot;, Helvetica, Arial, sans-serif"/>
        <color rgb="FF1155CC"/>
        <sz val="11.0"/>
        <u/>
      </rPr>
      <t>Aladdin (Europe, Brazil) (En).zip</t>
    </r>
  </si>
  <si>
    <r>
      <rPr>
        <rFont val="&quot;Helvetica Neue&quot;, Helvetica, Arial, sans-serif"/>
        <color rgb="FF1155CC"/>
        <sz val="11.0"/>
        <u/>
      </rPr>
      <t>Aleste (Japan).zip</t>
    </r>
  </si>
  <si>
    <r>
      <rPr>
        <rFont val="&quot;Helvetica Neue&quot;, Helvetica, Arial, sans-serif"/>
        <color rgb="FF1155CC"/>
        <sz val="11.0"/>
        <u/>
      </rPr>
      <t>Alex Kidd - High-Tech World (USA, Europe, Brazil) (En) (Beta).zip</t>
    </r>
  </si>
  <si>
    <r>
      <rPr>
        <rFont val="&quot;Helvetica Neue&quot;, Helvetica, Arial, sans-serif"/>
        <color rgb="FF1155CC"/>
        <sz val="11.0"/>
        <u/>
      </rPr>
      <t>Alex Kidd - High-Tech World (USA, Europe, Brazil) (En).zip</t>
    </r>
  </si>
  <si>
    <r>
      <rPr>
        <rFont val="&quot;Helvetica Neue&quot;, Helvetica, Arial, sans-serif"/>
        <color rgb="FF1155CC"/>
        <sz val="11.0"/>
        <u/>
      </rPr>
      <t>Alex Kidd - The Lost Stars (World).zip</t>
    </r>
  </si>
  <si>
    <r>
      <rPr>
        <rFont val="&quot;Helvetica Neue&quot;, Helvetica, Arial, sans-serif"/>
        <color rgb="FF1155CC"/>
        <sz val="11.0"/>
        <u/>
      </rPr>
      <t>Alex Kidd 3 - Curse in Miracle World (Unknown) (De) (v1.1) (Aftermarket) (Unl).zip</t>
    </r>
  </si>
  <si>
    <r>
      <rPr>
        <rFont val="&quot;Helvetica Neue&quot;, Helvetica, Arial, sans-serif"/>
        <color rgb="FF1155CC"/>
        <sz val="11.0"/>
        <u/>
      </rPr>
      <t>Alex Kidd 3 - Curse in Miracle World (Unknown) (It) (Aftermarket) (Unl).zip</t>
    </r>
  </si>
  <si>
    <r>
      <rPr>
        <rFont val="&quot;Helvetica Neue&quot;, Helvetica, Arial, sans-serif"/>
        <color rgb="FF1155CC"/>
        <sz val="11.0"/>
        <u/>
      </rPr>
      <t>Alex Kidd 3 - Curse in Miracle World (World) (De) (v1.2) (Aftermarket) (Unl).zip</t>
    </r>
  </si>
  <si>
    <r>
      <rPr>
        <rFont val="&quot;Helvetica Neue&quot;, Helvetica, Arial, sans-serif"/>
        <color rgb="FF1155CC"/>
        <sz val="11.0"/>
        <u/>
      </rPr>
      <t>Alex Kidd 3 - Curse in Miracle World (World) (En) (v1.1) (Aftermarket) (Unl).zip</t>
    </r>
  </si>
  <si>
    <r>
      <rPr>
        <rFont val="&quot;Helvetica Neue&quot;, Helvetica, Arial, sans-serif"/>
        <color rgb="FF1155CC"/>
        <sz val="11.0"/>
        <u/>
      </rPr>
      <t>Alex Kidd 3 - Curse in Miracle World (World) (Es) (v1.1) (Aftermarket) (Unl).zip</t>
    </r>
  </si>
  <si>
    <r>
      <rPr>
        <rFont val="&quot;Helvetica Neue&quot;, Helvetica, Arial, sans-serif"/>
        <color rgb="FF1155CC"/>
        <sz val="11.0"/>
        <u/>
      </rPr>
      <t>Alex Kidd 3 - Curse in Miracle World (World) (Fr) (v1.1) (Aftermarket) (Unl).zip</t>
    </r>
  </si>
  <si>
    <r>
      <rPr>
        <rFont val="&quot;Helvetica Neue&quot;, Helvetica, Arial, sans-serif"/>
        <color rgb="FF1155CC"/>
        <sz val="11.0"/>
        <u/>
      </rPr>
      <t>Alex Kidd 3 - Curse in Miracle World (World) (Pt) (v1.1) (Aftermarket) (Unl).zip</t>
    </r>
  </si>
  <si>
    <r>
      <rPr>
        <rFont val="&quot;Helvetica Neue&quot;, Helvetica, Arial, sans-serif"/>
        <color rgb="FF1155CC"/>
        <sz val="11.0"/>
        <u/>
      </rPr>
      <t>Alex Kidd in Miracle World (USA, Europe).zip</t>
    </r>
  </si>
  <si>
    <r>
      <rPr>
        <rFont val="&quot;Helvetica Neue&quot;, Helvetica, Arial, sans-serif"/>
        <color rgb="FF1155CC"/>
        <sz val="11.0"/>
        <u/>
      </rPr>
      <t>Alex Kidd in Miracle World (USA, Europe, Brazil) (En) (Rev 1).zip</t>
    </r>
  </si>
  <si>
    <r>
      <rPr>
        <rFont val="&quot;Helvetica Neue&quot;, Helvetica, Arial, sans-serif"/>
        <color rgb="FF1155CC"/>
        <sz val="11.0"/>
        <u/>
      </rPr>
      <t>Alex Kidd in Miracle World (World) (Ja) (Sega Ages).zip</t>
    </r>
  </si>
  <si>
    <r>
      <rPr>
        <rFont val="&quot;Helvetica Neue&quot;, Helvetica, Arial, sans-serif"/>
        <color rgb="FF1155CC"/>
        <sz val="11.0"/>
        <u/>
      </rPr>
      <t>Alex Kidd in Miracle World (World) (Sega Ages).zip</t>
    </r>
  </si>
  <si>
    <r>
      <rPr>
        <rFont val="&quot;Helvetica Neue&quot;, Helvetica, Arial, sans-serif"/>
        <color rgb="FF1155CC"/>
        <sz val="11.0"/>
        <u/>
      </rPr>
      <t>Alex Kidd in Miracle World 2 (World) (Unl).zip</t>
    </r>
  </si>
  <si>
    <r>
      <rPr>
        <rFont val="&quot;Helvetica Neue&quot;, Helvetica, Arial, sans-serif"/>
        <color rgb="FF1155CC"/>
        <sz val="11.0"/>
        <u/>
      </rPr>
      <t>Alex Kidd in Shinobi World (USA, Europe, Brazil) (En).zip</t>
    </r>
  </si>
  <si>
    <r>
      <rPr>
        <rFont val="&quot;Helvetica Neue&quot;, Helvetica, Arial, sans-serif"/>
        <color rgb="FF1155CC"/>
        <sz val="11.0"/>
        <u/>
      </rPr>
      <t>Alex Kidd no Miracle World (Japan).zip</t>
    </r>
  </si>
  <si>
    <r>
      <rPr>
        <rFont val="&quot;Helvetica Neue&quot;, Helvetica, Arial, sans-serif"/>
        <color rgb="FF1155CC"/>
        <sz val="11.0"/>
        <u/>
      </rPr>
      <t>Alex Kido (Taiwan) (En) (Unl).zip</t>
    </r>
  </si>
  <si>
    <r>
      <rPr>
        <rFont val="&quot;Helvetica Neue&quot;, Helvetica, Arial, sans-serif"/>
        <color rgb="FF1155CC"/>
        <sz val="11.0"/>
        <u/>
      </rPr>
      <t>Alf (USA).zip</t>
    </r>
  </si>
  <si>
    <r>
      <rPr>
        <rFont val="&quot;Helvetica Neue&quot;, Helvetica, Arial, sans-serif"/>
        <color rgb="FF1155CC"/>
        <sz val="11.0"/>
        <u/>
      </rPr>
      <t>Alibaba and 40 Thieves (Korea) (En) (Unl).zip</t>
    </r>
  </si>
  <si>
    <r>
      <rPr>
        <rFont val="&quot;Helvetica Neue&quot;, Helvetica, Arial, sans-serif"/>
        <color rgb="FF1155CC"/>
        <sz val="11.0"/>
        <u/>
      </rPr>
      <t>Alien 3 (Europe, Brazil) (En).zip</t>
    </r>
  </si>
  <si>
    <r>
      <rPr>
        <rFont val="&quot;Helvetica Neue&quot;, Helvetica, Arial, sans-serif"/>
        <color rgb="FF1155CC"/>
        <sz val="11.0"/>
        <u/>
      </rPr>
      <t>Alien Storm (Europe, Brazil) (En).zip</t>
    </r>
  </si>
  <si>
    <r>
      <rPr>
        <rFont val="&quot;Helvetica Neue&quot;, Helvetica, Arial, sans-serif"/>
        <color rgb="FF1155CC"/>
        <sz val="11.0"/>
        <u/>
      </rPr>
      <t>Alien Syndrome (Japan).zip</t>
    </r>
  </si>
  <si>
    <r>
      <rPr>
        <rFont val="&quot;Helvetica Neue&quot;, Helvetica, Arial, sans-serif"/>
        <color rgb="FF1155CC"/>
        <sz val="11.0"/>
        <u/>
      </rPr>
      <t>Alien Syndrome (USA, Europe, Brazil) (En) (Beta).zip</t>
    </r>
  </si>
  <si>
    <r>
      <rPr>
        <rFont val="&quot;Helvetica Neue&quot;, Helvetica, Arial, sans-serif"/>
        <color rgb="FF1155CC"/>
        <sz val="11.0"/>
        <u/>
      </rPr>
      <t>Alien Syndrome (USA, Europe, Brazil) (En).zip</t>
    </r>
  </si>
  <si>
    <r>
      <rPr>
        <rFont val="&quot;Helvetica Neue&quot;, Helvetica, Arial, sans-serif"/>
        <color rgb="FF1155CC"/>
        <sz val="11.0"/>
        <u/>
      </rPr>
      <t>Alocos (Taiwan) (En) (Unl).zip</t>
    </r>
  </si>
  <si>
    <r>
      <rPr>
        <rFont val="&quot;Helvetica Neue&quot;, Helvetica, Arial, sans-serif"/>
        <color rgb="FF1155CC"/>
        <sz val="11.0"/>
        <u/>
      </rPr>
      <t>Altered Beast (USA, Europe, Brazil) (En).zip</t>
    </r>
  </si>
  <si>
    <r>
      <rPr>
        <rFont val="&quot;Helvetica Neue&quot;, Helvetica, Arial, sans-serif"/>
        <color rgb="FF1155CC"/>
        <sz val="11.0"/>
        <u/>
      </rPr>
      <t>American Baseball (Europe, Brazil) (En).zip</t>
    </r>
  </si>
  <si>
    <r>
      <rPr>
        <rFont val="&quot;Helvetica Neue&quot;, Helvetica, Arial, sans-serif"/>
        <color rgb="FF1155CC"/>
        <sz val="11.0"/>
        <u/>
      </rPr>
      <t>American Pro Football (Europe).zip</t>
    </r>
  </si>
  <si>
    <r>
      <rPr>
        <rFont val="&quot;Helvetica Neue&quot;, Helvetica, Arial, sans-serif"/>
        <color rgb="FF1155CC"/>
        <sz val="11.0"/>
        <u/>
      </rPr>
      <t>Andre Agassi Tennis (Europe, Brazil) (En).zip</t>
    </r>
  </si>
  <si>
    <r>
      <rPr>
        <rFont val="&quot;Helvetica Neue&quot;, Helvetica, Arial, sans-serif"/>
        <color rgb="FF1155CC"/>
        <sz val="11.0"/>
        <u/>
      </rPr>
      <t>Anguna - The Prison Dungeon (World) (v0.07) (Proto) (Aftermarket) (Unl).zip</t>
    </r>
  </si>
  <si>
    <r>
      <rPr>
        <rFont val="&quot;Helvetica Neue&quot;, Helvetica, Arial, sans-serif"/>
        <color rgb="FF1155CC"/>
        <sz val="11.0"/>
        <u/>
      </rPr>
      <t>Anmitsu Hime (Japan).zip</t>
    </r>
  </si>
  <si>
    <r>
      <rPr>
        <rFont val="&quot;Helvetica Neue&quot;, Helvetica, Arial, sans-serif"/>
        <color rgb="FF1155CC"/>
        <sz val="11.0"/>
        <u/>
      </rPr>
      <t>AntiISDA Warrior (World) (v1.00) (Aftermarket) (Unl).zip</t>
    </r>
  </si>
  <si>
    <r>
      <rPr>
        <rFont val="&quot;Helvetica Neue&quot;, Helvetica, Arial, sans-serif"/>
        <color rgb="FF1155CC"/>
        <sz val="11.0"/>
        <u/>
      </rPr>
      <t>AntiISDA Warrior (World) (v1.01) (Aftermarket) (Unl).zip</t>
    </r>
  </si>
  <si>
    <r>
      <rPr>
        <rFont val="&quot;Helvetica Neue&quot;, Helvetica, Arial, sans-serif"/>
        <color rgb="FF1155CC"/>
        <sz val="11.0"/>
        <u/>
      </rPr>
      <t>AntiISDA Warrior (World) (v1.02) (Aftermarket) (Unl).zip</t>
    </r>
  </si>
  <si>
    <r>
      <rPr>
        <rFont val="&quot;Helvetica Neue&quot;, Helvetica, Arial, sans-serif"/>
        <color rgb="FF1155CC"/>
        <sz val="11.0"/>
        <u/>
      </rPr>
      <t>Arcade Smash Hits (Europe).zip</t>
    </r>
  </si>
  <si>
    <r>
      <rPr>
        <rFont val="&quot;Helvetica Neue&quot;, Helvetica, Arial, sans-serif"/>
        <color rgb="FF1155CC"/>
        <sz val="11.0"/>
        <u/>
      </rPr>
      <t>Arcade Volleyball (World) (Aftermarket) (Unl).zip</t>
    </r>
  </si>
  <si>
    <r>
      <rPr>
        <rFont val="&quot;Helvetica Neue&quot;, Helvetica, Arial, sans-serif"/>
        <color rgb="FF1155CC"/>
        <sz val="11.0"/>
        <u/>
      </rPr>
      <t>Argos no Juujiken (Japan).zip</t>
    </r>
  </si>
  <si>
    <r>
      <rPr>
        <rFont val="&quot;Helvetica Neue&quot;, Helvetica, Arial, sans-serif"/>
        <color rgb="FF1155CC"/>
        <sz val="11.0"/>
        <u/>
      </rPr>
      <t>Ariel - The Little Mermaid (Brazil) (En).zip</t>
    </r>
  </si>
  <si>
    <r>
      <rPr>
        <rFont val="&quot;Helvetica Neue&quot;, Helvetica, Arial, sans-serif"/>
        <color rgb="FF1155CC"/>
        <sz val="11.0"/>
        <u/>
      </rPr>
      <t>Arno Dash (World) (v1.00) (Aftermarket) (Unl).zip</t>
    </r>
  </si>
  <si>
    <r>
      <rPr>
        <rFont val="&quot;Helvetica Neue&quot;, Helvetica, Arial, sans-serif"/>
        <color rgb="FF1155CC"/>
        <sz val="11.0"/>
        <u/>
      </rPr>
      <t>Arno Dash (World) (v1.03) (Aftermarket) (Unl).zip</t>
    </r>
  </si>
  <si>
    <r>
      <rPr>
        <rFont val="&quot;Helvetica Neue&quot;, Helvetica, Arial, sans-serif"/>
        <color rgb="FF1155CC"/>
        <sz val="11.0"/>
        <u/>
      </rPr>
      <t>Arno Dash 2 (World) (v1.03) (Aftermarket) (Unl).zip</t>
    </r>
  </si>
  <si>
    <r>
      <rPr>
        <rFont val="&quot;Helvetica Neue&quot;, Helvetica, Arial, sans-serif"/>
        <color rgb="FF1155CC"/>
        <sz val="11.0"/>
        <u/>
      </rPr>
      <t>Artfull (World) (v1.0) (Aftermarket) (Unl).zip</t>
    </r>
  </si>
  <si>
    <r>
      <rPr>
        <rFont val="&quot;Helvetica Neue&quot;, Helvetica, Arial, sans-serif"/>
        <color rgb="FF1155CC"/>
        <sz val="11.0"/>
        <u/>
      </rPr>
      <t>Artfull (World) (v1.1) (Aftermarket) (Unl).zip</t>
    </r>
  </si>
  <si>
    <r>
      <rPr>
        <rFont val="&quot;Helvetica Neue&quot;, Helvetica, Arial, sans-serif"/>
        <color rgb="FF1155CC"/>
        <sz val="11.0"/>
        <u/>
      </rPr>
      <t>Artfull (World) (v1.2) (Aftermarket) (Unl).zip</t>
    </r>
  </si>
  <si>
    <r>
      <rPr>
        <rFont val="&quot;Helvetica Neue&quot;, Helvetica, Arial, sans-serif"/>
        <color rgb="FF1155CC"/>
        <sz val="11.0"/>
        <u/>
      </rPr>
      <t>Artfull (World) (v1.3) (Aftermarket) (Unl).zip</t>
    </r>
  </si>
  <si>
    <r>
      <rPr>
        <rFont val="&quot;Helvetica Neue&quot;, Helvetica, Arial, sans-serif"/>
        <color rgb="FF1155CC"/>
        <sz val="11.0"/>
        <u/>
      </rPr>
      <t>Artfull (World) (v1.4) (Aftermarket) (Unl).zip</t>
    </r>
  </si>
  <si>
    <r>
      <rPr>
        <rFont val="&quot;Helvetica Neue&quot;, Helvetica, Arial, sans-serif"/>
        <color rgb="FF1155CC"/>
        <sz val="11.0"/>
        <u/>
      </rPr>
      <t>Artillery Master 8k (World) (v0.9) (Proto) (Aftermarket) (Unl).zip</t>
    </r>
  </si>
  <si>
    <r>
      <rPr>
        <rFont val="&quot;Helvetica Neue&quot;, Helvetica, Arial, sans-serif"/>
        <color rgb="FF1155CC"/>
        <sz val="11.0"/>
        <u/>
      </rPr>
      <t>Ashura (Japan).zip</t>
    </r>
  </si>
  <si>
    <r>
      <rPr>
        <rFont val="&quot;Helvetica Neue&quot;, Helvetica, Arial, sans-serif"/>
        <color rgb="FF1155CC"/>
        <sz val="11.0"/>
        <u/>
      </rPr>
      <t>Assault City (Europe) (Joypad).zip</t>
    </r>
  </si>
  <si>
    <r>
      <rPr>
        <rFont val="&quot;Helvetica Neue&quot;, Helvetica, Arial, sans-serif"/>
        <color rgb="FF1155CC"/>
        <sz val="11.0"/>
        <u/>
      </rPr>
      <t>Assault City (USA, Europe, Brazil) (En) (Light Phaser).zip</t>
    </r>
  </si>
  <si>
    <r>
      <rPr>
        <rFont val="&quot;Helvetica Neue&quot;, Helvetica, Arial, sans-serif"/>
        <color rgb="FF1155CC"/>
        <sz val="11.0"/>
        <u/>
      </rPr>
      <t>Asterix (Europe, Brazil) (En,Fr) (Rev 1).zip</t>
    </r>
  </si>
  <si>
    <r>
      <rPr>
        <rFont val="&quot;Helvetica Neue&quot;, Helvetica, Arial, sans-serif"/>
        <color rgb="FF1155CC"/>
        <sz val="11.0"/>
        <u/>
      </rPr>
      <t>Asterix (Europe, Brazil) (En,Fr).zip</t>
    </r>
  </si>
  <si>
    <r>
      <rPr>
        <rFont val="&quot;Helvetica Neue&quot;, Helvetica, Arial, sans-serif"/>
        <color rgb="FF1155CC"/>
        <sz val="11.0"/>
        <u/>
      </rPr>
      <t>Asterix and the Great Rescue (Europe, Brazil) (En,Fr,De,Es,It).zip</t>
    </r>
  </si>
  <si>
    <r>
      <rPr>
        <rFont val="&quot;Helvetica Neue&quot;, Helvetica, Arial, sans-serif"/>
        <color rgb="FF1155CC"/>
        <sz val="11.0"/>
        <u/>
      </rPr>
      <t>Asterix and the Secret Mission (Europe, Brazil) (En,Fr,De).zip</t>
    </r>
  </si>
  <si>
    <r>
      <rPr>
        <rFont val="&quot;Helvetica Neue&quot;, Helvetica, Arial, sans-serif"/>
        <color rgb="FF1155CC"/>
        <sz val="11.0"/>
        <u/>
      </rPr>
      <t>Astro Adventure (Taiwan) (En) (Unl).zip</t>
    </r>
  </si>
  <si>
    <r>
      <rPr>
        <rFont val="&quot;Helvetica Neue&quot;, Helvetica, Arial, sans-serif"/>
        <color rgb="FF1155CC"/>
        <sz val="11.0"/>
        <u/>
      </rPr>
      <t>Astro Flash (Japan).zip</t>
    </r>
  </si>
  <si>
    <r>
      <rPr>
        <rFont val="&quot;Helvetica Neue&quot;, Helvetica, Arial, sans-serif"/>
        <color rgb="FF1155CC"/>
        <sz val="11.0"/>
        <u/>
      </rPr>
      <t>Astro Force (World) (v1.00) (Aftermarket) (Unl).zip</t>
    </r>
  </si>
  <si>
    <r>
      <rPr>
        <rFont val="&quot;Helvetica Neue&quot;, Helvetica, Arial, sans-serif"/>
        <color rgb="FF1155CC"/>
        <sz val="11.0"/>
        <u/>
      </rPr>
      <t>Astro Force (World) (v1.01) (Aftermarket) (Unl).zip</t>
    </r>
  </si>
  <si>
    <r>
      <rPr>
        <rFont val="&quot;Helvetica Neue&quot;, Helvetica, Arial, sans-serif"/>
        <color rgb="FF1155CC"/>
        <sz val="11.0"/>
        <u/>
      </rPr>
      <t>Astro Force (World) (v1.02) (Aftermarket) (Unl).zip</t>
    </r>
  </si>
  <si>
    <r>
      <rPr>
        <rFont val="&quot;Helvetica Neue&quot;, Helvetica, Arial, sans-serif"/>
        <color rgb="FF1155CC"/>
        <sz val="11.0"/>
        <u/>
      </rPr>
      <t>Astro Force (World) (v1.03) (Aftermarket) (Unl).zip</t>
    </r>
  </si>
  <si>
    <r>
      <rPr>
        <rFont val="&quot;Helvetica Neue&quot;, Helvetica, Arial, sans-serif"/>
        <color rgb="FF1155CC"/>
        <sz val="11.0"/>
        <u/>
      </rPr>
      <t>Astro Warrior &amp; Pit Pot (Brazil) (En) (Master System Evolution).zip</t>
    </r>
  </si>
  <si>
    <r>
      <rPr>
        <rFont val="&quot;Helvetica Neue&quot;, Helvetica, Arial, sans-serif"/>
        <color rgb="FF1155CC"/>
        <sz val="11.0"/>
        <u/>
      </rPr>
      <t>Astro Warrior &amp; Pit Pot (Europe) (Sample).zip</t>
    </r>
  </si>
  <si>
    <r>
      <rPr>
        <rFont val="&quot;Helvetica Neue&quot;, Helvetica, Arial, sans-serif"/>
        <color rgb="FF1155CC"/>
        <sz val="11.0"/>
        <u/>
      </rPr>
      <t>Astro Warrior &amp; Pit Pot (Europe).zip</t>
    </r>
  </si>
  <si>
    <r>
      <rPr>
        <rFont val="&quot;Helvetica Neue&quot;, Helvetica, Arial, sans-serif"/>
        <color rgb="FF1155CC"/>
        <sz val="11.0"/>
        <u/>
      </rPr>
      <t>Astro Warrior (Japan, USA, Brazil) (En).zip</t>
    </r>
  </si>
  <si>
    <r>
      <rPr>
        <rFont val="&quot;Helvetica Neue&quot;, Helvetica, Arial, sans-serif"/>
        <color rgb="FF1155CC"/>
        <sz val="11.0"/>
        <u/>
      </rPr>
      <t>Astroswab (World) (Aftermarket) (Unl).zip</t>
    </r>
  </si>
  <si>
    <r>
      <rPr>
        <rFont val="&quot;Helvetica Neue&quot;, Helvetica, Arial, sans-serif"/>
        <color rgb="FF1155CC"/>
        <sz val="11.0"/>
        <u/>
      </rPr>
      <t>Aventuras da TV Colosso, As (Brazil).zip</t>
    </r>
  </si>
  <si>
    <r>
      <rPr>
        <rFont val="&quot;Helvetica Neue&quot;, Helvetica, Arial, sans-serif"/>
        <color rgb="FF1155CC"/>
        <sz val="11.0"/>
        <u/>
      </rPr>
      <t>Ayrton Senna's Super Monaco GP II (Europe, Brazil) (En).zip</t>
    </r>
  </si>
  <si>
    <r>
      <rPr>
        <rFont val="&quot;Helvetica Neue&quot;, Helvetica, Arial, sans-serif"/>
        <color rgb="FF1155CC"/>
        <sz val="11.0"/>
        <u/>
      </rPr>
      <t>Aztec Adventure (World).zip</t>
    </r>
  </si>
  <si>
    <r>
      <rPr>
        <rFont val="&quot;Helvetica Neue&quot;, Helvetica, Arial, sans-serif"/>
        <color rgb="FF1155CC"/>
        <sz val="11.0"/>
        <u/>
      </rPr>
      <t>Aztel Adventure (Taiwan) (En) (Unl).zip</t>
    </r>
  </si>
  <si>
    <r>
      <rPr>
        <rFont val="&quot;Helvetica Neue&quot;, Helvetica, Arial, sans-serif"/>
        <color rgb="FF1155CC"/>
        <sz val="11.0"/>
        <u/>
      </rPr>
      <t>BMX Trial - Alex Kidd (Japan).zip</t>
    </r>
  </si>
  <si>
    <r>
      <rPr>
        <rFont val="&quot;Helvetica Neue&quot;, Helvetica, Arial, sans-serif"/>
        <color rgb="FF1155CC"/>
        <sz val="11.0"/>
        <u/>
      </rPr>
      <t>BOoM (World) (v1.0) (Aftermarket) (Unl).zip</t>
    </r>
  </si>
  <si>
    <r>
      <rPr>
        <rFont val="&quot;Helvetica Neue&quot;, Helvetica, Arial, sans-serif"/>
        <color rgb="FF1155CC"/>
        <sz val="11.0"/>
        <u/>
      </rPr>
      <t>BOoM (World) (v1.1) (Aftermarket) (Unl).zip</t>
    </r>
  </si>
  <si>
    <r>
      <rPr>
        <rFont val="&quot;Helvetica Neue&quot;, Helvetica, Arial, sans-serif"/>
        <color rgb="FF1155CC"/>
        <sz val="11.0"/>
        <u/>
      </rPr>
      <t>Back to the Future Part II (Europe, Brazil) (En).zip</t>
    </r>
  </si>
  <si>
    <r>
      <rPr>
        <rFont val="&quot;Helvetica Neue&quot;, Helvetica, Arial, sans-serif"/>
        <color rgb="FF1155CC"/>
        <sz val="11.0"/>
        <u/>
      </rPr>
      <t>Back to the Future Part III (Europe).zip</t>
    </r>
  </si>
  <si>
    <r>
      <rPr>
        <rFont val="&quot;Helvetica Neue&quot;, Helvetica, Arial, sans-serif"/>
        <color rgb="FF1155CC"/>
        <sz val="11.0"/>
        <u/>
      </rPr>
      <t>Bad Apple (World) (v0.01) (Auto Demo) (Aftermarket) (Unl).zip</t>
    </r>
  </si>
  <si>
    <r>
      <rPr>
        <rFont val="&quot;Helvetica Neue&quot;, Helvetica, Arial, sans-serif"/>
        <color rgb="FF1155CC"/>
        <sz val="11.0"/>
        <u/>
      </rPr>
      <t>Bad Apple 3D (World) (v7.00) (Auto Demo) (Aftermarket) (Unl).zip</t>
    </r>
  </si>
  <si>
    <r>
      <rPr>
        <rFont val="&quot;Helvetica Neue&quot;, Helvetica, Arial, sans-serif"/>
        <color rgb="FF1155CC"/>
        <sz val="11.0"/>
        <u/>
      </rPr>
      <t>Bad Apple for SMS (World) (Auto Demo) (Aftermarket) (Unl).zip</t>
    </r>
  </si>
  <si>
    <r>
      <rPr>
        <rFont val="&quot;Helvetica Neue&quot;, Helvetica, Arial, sans-serif"/>
        <color rgb="FF1155CC"/>
        <sz val="11.0"/>
        <u/>
      </rPr>
      <t>Baku Baku (Brazil) (En).zip</t>
    </r>
  </si>
  <si>
    <r>
      <rPr>
        <rFont val="&quot;Helvetica Neue&quot;, Helvetica, Arial, sans-serif"/>
        <color rgb="FF1155CC"/>
        <sz val="11.0"/>
        <u/>
      </rPr>
      <t>Baluba Balok (World) (Aftermarket) (Unl).zip</t>
    </r>
  </si>
  <si>
    <r>
      <rPr>
        <rFont val="&quot;Helvetica Neue&quot;, Helvetica, Arial, sans-serif"/>
        <color rgb="FF1155CC"/>
        <sz val="11.0"/>
        <u/>
      </rPr>
      <t>Bank Panic (Europe, Brazil) (En).zip</t>
    </r>
  </si>
  <si>
    <r>
      <rPr>
        <rFont val="&quot;Helvetica Neue&quot;, Helvetica, Arial, sans-serif"/>
        <color rgb="FF1155CC"/>
        <sz val="11.0"/>
        <u/>
      </rPr>
      <t>Bara Buruu (World) (Aftermarket) (Unl).zip</t>
    </r>
  </si>
  <si>
    <r>
      <rPr>
        <rFont val="&quot;Helvetica Neue&quot;, Helvetica, Arial, sans-serif"/>
        <color rgb="FF1155CC"/>
        <sz val="11.0"/>
        <u/>
      </rPr>
      <t>Basketball Nightmare (Europe, Brazil) (En) (Beta 1).zip</t>
    </r>
  </si>
  <si>
    <r>
      <rPr>
        <rFont val="&quot;Helvetica Neue&quot;, Helvetica, Arial, sans-serif"/>
        <color rgb="FF1155CC"/>
        <sz val="11.0"/>
        <u/>
      </rPr>
      <t>Basketball Nightmare (Europe, Brazil) (En) (Beta 2).zip</t>
    </r>
  </si>
  <si>
    <r>
      <rPr>
        <rFont val="&quot;Helvetica Neue&quot;, Helvetica, Arial, sans-serif"/>
        <color rgb="FF1155CC"/>
        <sz val="11.0"/>
        <u/>
      </rPr>
      <t>Basketball Nightmare (Europe, Brazil) (En).zip</t>
    </r>
  </si>
  <si>
    <r>
      <rPr>
        <rFont val="&quot;Helvetica Neue&quot;, Helvetica, Arial, sans-serif"/>
        <color rgb="FF1155CC"/>
        <sz val="11.0"/>
        <u/>
      </rPr>
      <t>Batman Returns (Europe, Brazil) (En).zip</t>
    </r>
  </si>
  <si>
    <r>
      <rPr>
        <rFont val="&quot;Helvetica Neue&quot;, Helvetica, Arial, sans-serif"/>
        <color rgb="FF1155CC"/>
        <sz val="11.0"/>
        <u/>
      </rPr>
      <t>Battle City (World) (v1.0) (Aftermarket) (Unl).zip</t>
    </r>
  </si>
  <si>
    <r>
      <rPr>
        <rFont val="&quot;Helvetica Neue&quot;, Helvetica, Arial, sans-serif"/>
        <color rgb="FF1155CC"/>
        <sz val="11.0"/>
        <u/>
      </rPr>
      <t>Battle City (World) (v2.0) (Aftermarket) (Unl).zip</t>
    </r>
  </si>
  <si>
    <r>
      <rPr>
        <rFont val="&quot;Helvetica Neue&quot;, Helvetica, Arial, sans-serif"/>
        <color rgb="FF1155CC"/>
        <sz val="11.0"/>
        <u/>
      </rPr>
      <t>Battle Out Run (Europe, Brazil) (En).zip</t>
    </r>
  </si>
  <si>
    <r>
      <rPr>
        <rFont val="&quot;Helvetica Neue&quot;, Helvetica, Arial, sans-serif"/>
        <color rgb="FF1155CC"/>
        <sz val="11.0"/>
        <u/>
      </rPr>
      <t>Battle Wings (World) (Beta) (1988-09-07).zip</t>
    </r>
  </si>
  <si>
    <r>
      <rPr>
        <rFont val="&quot;Helvetica Neue&quot;, Helvetica, Arial, sans-serif"/>
        <color rgb="FF1155CC"/>
        <sz val="11.0"/>
        <u/>
      </rPr>
      <t>Battlemaniacs (Brazil) (En).zip</t>
    </r>
  </si>
  <si>
    <r>
      <rPr>
        <rFont val="&quot;Helvetica Neue&quot;, Helvetica, Arial, sans-serif"/>
        <color rgb="FF1155CC"/>
        <sz val="11.0"/>
        <u/>
      </rPr>
      <t>Battleships (World) (v1.00) (Aftermarket) (Unl).zip</t>
    </r>
  </si>
  <si>
    <r>
      <rPr>
        <rFont val="&quot;Helvetica Neue&quot;, Helvetica, Arial, sans-serif"/>
        <color rgb="FF1155CC"/>
        <sz val="11.0"/>
        <u/>
      </rPr>
      <t>Battleships (World) (v1.10) (Aftermarket) (Unl).zip</t>
    </r>
  </si>
  <si>
    <r>
      <rPr>
        <rFont val="&quot;Helvetica Neue&quot;, Helvetica, Arial, sans-serif"/>
        <color rgb="FF1155CC"/>
        <sz val="11.0"/>
        <u/>
      </rPr>
      <t>Bay Third Dungeon (World) (v1.00) (Aftermarket) (Unl).zip</t>
    </r>
  </si>
  <si>
    <r>
      <rPr>
        <rFont val="&quot;Helvetica Neue&quot;, Helvetica, Arial, sans-serif"/>
        <color rgb="FF1155CC"/>
        <sz val="11.0"/>
        <u/>
      </rPr>
      <t>Bay Third Dungeon (World) (v1.10) (Aftermarket) (Unl).zip</t>
    </r>
  </si>
  <si>
    <r>
      <rPr>
        <rFont val="&quot;Helvetica Neue&quot;, Helvetica, Arial, sans-serif"/>
        <color rgb="FF1155CC"/>
        <sz val="11.0"/>
        <u/>
      </rPr>
      <t>Bay Third Dungeon (World) (v1.20) (Aftermarket) (Unl).zip</t>
    </r>
  </si>
  <si>
    <r>
      <rPr>
        <rFont val="&quot;Helvetica Neue&quot;, Helvetica, Arial, sans-serif"/>
        <color rgb="FF1155CC"/>
        <sz val="11.0"/>
        <u/>
      </rPr>
      <t>Be No Sqr (World) (v1.00) (Auto Demo) (Aftermarket) (Unl).zip</t>
    </r>
  </si>
  <si>
    <r>
      <rPr>
        <rFont val="&quot;Helvetica Neue&quot;, Helvetica, Arial, sans-serif"/>
        <color rgb="FF1155CC"/>
        <sz val="11.0"/>
        <u/>
      </rPr>
      <t>Be No Sqr (World) (v1.01) (Auto Demo) (Aftermarket) (Unl).zip</t>
    </r>
  </si>
  <si>
    <r>
      <rPr>
        <rFont val="&quot;Helvetica Neue&quot;, Helvetica, Arial, sans-serif"/>
        <color rgb="FF1155CC"/>
        <sz val="11.0"/>
        <u/>
      </rPr>
      <t>Black Belt (Taiwan) (En) (Unl).zip</t>
    </r>
  </si>
  <si>
    <r>
      <rPr>
        <rFont val="&quot;Helvetica Neue&quot;, Helvetica, Arial, sans-serif"/>
        <color rgb="FF1155CC"/>
        <sz val="11.0"/>
        <u/>
      </rPr>
      <t>Black Belt (USA, Europe, Brazil) (En).zip</t>
    </r>
  </si>
  <si>
    <r>
      <rPr>
        <rFont val="&quot;Helvetica Neue&quot;, Helvetica, Arial, sans-serif"/>
        <color rgb="FF1155CC"/>
        <sz val="11.0"/>
        <u/>
      </rPr>
      <t>Blade Eagle (World) (Beta 1).zip</t>
    </r>
  </si>
  <si>
    <r>
      <rPr>
        <rFont val="&quot;Helvetica Neue&quot;, Helvetica, Arial, sans-serif"/>
        <color rgb="FF1155CC"/>
        <sz val="11.0"/>
        <u/>
      </rPr>
      <t>Blade Eagle (World) (Beta 2).zip</t>
    </r>
  </si>
  <si>
    <r>
      <rPr>
        <rFont val="&quot;Helvetica Neue&quot;, Helvetica, Arial, sans-serif"/>
        <color rgb="FF1155CC"/>
        <sz val="11.0"/>
        <u/>
      </rPr>
      <t>Blade Eagle 3-D (World).zip</t>
    </r>
  </si>
  <si>
    <r>
      <rPr>
        <rFont val="&quot;Helvetica Neue&quot;, Helvetica, Arial, sans-serif"/>
        <color rgb="FF1155CC"/>
        <sz val="11.0"/>
        <u/>
      </rPr>
      <t>Blast Arena (World) (v0.8) (Beta) (Aftermarket) (Unl).zip</t>
    </r>
  </si>
  <si>
    <r>
      <rPr>
        <rFont val="&quot;Helvetica Neue&quot;, Helvetica, Arial, sans-serif"/>
        <color rgb="FF1155CC"/>
        <sz val="11.0"/>
        <u/>
      </rPr>
      <t>Blast Arena (World) (v1.0) (Aftermarket) (Unl).zip</t>
    </r>
  </si>
  <si>
    <r>
      <rPr>
        <rFont val="&quot;Helvetica Neue&quot;, Helvetica, Arial, sans-serif"/>
        <color rgb="FF1155CC"/>
        <sz val="11.0"/>
        <u/>
      </rPr>
      <t>Blockhead (World) (v1.01) (Proto) (Aftermarket) (Unl).zip</t>
    </r>
  </si>
  <si>
    <r>
      <rPr>
        <rFont val="&quot;Helvetica Neue&quot;, Helvetica, Arial, sans-serif"/>
        <color rgb="FF1155CC"/>
        <sz val="11.0"/>
        <u/>
      </rPr>
      <t>Bloki (World) (v1.00) (Unl).zip</t>
    </r>
  </si>
  <si>
    <r>
      <rPr>
        <rFont val="&quot;Helvetica Neue&quot;, Helvetica, Arial, sans-serif"/>
        <color rgb="FF1155CC"/>
        <sz val="11.0"/>
        <u/>
      </rPr>
      <t>Bloki (World) (v1.01) (Aftermarket) (Unl).zip</t>
    </r>
  </si>
  <si>
    <r>
      <rPr>
        <rFont val="&quot;Helvetica Neue&quot;, Helvetica, Arial, sans-serif"/>
        <color rgb="FF1155CC"/>
        <sz val="11.0"/>
        <u/>
      </rPr>
      <t>Bloki (World) (v1.02) (Aftermarket) (Unl).zip</t>
    </r>
  </si>
  <si>
    <r>
      <rPr>
        <rFont val="&quot;Helvetica Neue&quot;, Helvetica, Arial, sans-serif"/>
        <color rgb="FF1155CC"/>
        <sz val="11.0"/>
        <u/>
      </rPr>
      <t>Bloki (World) (v1.03) (Aftermarket) (Unl).zip</t>
    </r>
  </si>
  <si>
    <r>
      <rPr>
        <rFont val="&quot;Helvetica Neue&quot;, Helvetica, Arial, sans-serif"/>
        <color rgb="FF1155CC"/>
        <sz val="11.0"/>
        <u/>
      </rPr>
      <t>Bobble Bobble (Korea) (En) (Unl).zip</t>
    </r>
  </si>
  <si>
    <r>
      <rPr>
        <rFont val="&quot;Helvetica Neue&quot;, Helvetica, Arial, sans-serif"/>
        <color rgb="FF1155CC"/>
        <sz val="11.0"/>
        <u/>
      </rPr>
      <t>Bock's Birthday 2002 (World) (Auto Demo) (Aftermarket) (Unl).zip</t>
    </r>
  </si>
  <si>
    <r>
      <rPr>
        <rFont val="&quot;Helvetica Neue&quot;, Helvetica, Arial, sans-serif"/>
        <color rgb="FF1155CC"/>
        <sz val="11.0"/>
        <u/>
      </rPr>
      <t>Bock's Birthday 2003 (World) (Auto Demo) (Aftermarket) (Unl).zip</t>
    </r>
  </si>
  <si>
    <r>
      <rPr>
        <rFont val="&quot;Helvetica Neue&quot;, Helvetica, Arial, sans-serif"/>
        <color rgb="FF1155CC"/>
        <sz val="11.0"/>
        <u/>
      </rPr>
      <t>Bock's Birthday 2004 (World) (v1.0) (Auto Demo) (Aftermarket) (Unl).zip</t>
    </r>
  </si>
  <si>
    <r>
      <rPr>
        <rFont val="&quot;Helvetica Neue&quot;, Helvetica, Arial, sans-serif"/>
        <color rgb="FF1155CC"/>
        <sz val="11.0"/>
        <u/>
      </rPr>
      <t>Bock's Birthday 2004 (World) (v1.1) (Auto Demo) (Aftermarket) (Unl).zip</t>
    </r>
  </si>
  <si>
    <r>
      <rPr>
        <rFont val="&quot;Helvetica Neue&quot;, Helvetica, Arial, sans-serif"/>
        <color rgb="FF1155CC"/>
        <sz val="11.0"/>
        <u/>
      </rPr>
      <t>Bock's Birthday 2006 (World) (Auto Demo) (Aftermarket) (Unl).zip</t>
    </r>
  </si>
  <si>
    <r>
      <rPr>
        <rFont val="&quot;Helvetica Neue&quot;, Helvetica, Arial, sans-serif"/>
        <color rgb="FF1155CC"/>
        <sz val="11.0"/>
        <u/>
      </rPr>
      <t>Bock's Birthday 2007 (World) (Auto Demo) (Aftermarket) (Unl).zip</t>
    </r>
  </si>
  <si>
    <r>
      <rPr>
        <rFont val="&quot;Helvetica Neue&quot;, Helvetica, Arial, sans-serif"/>
        <color rgb="FF1155CC"/>
        <sz val="11.0"/>
        <u/>
      </rPr>
      <t>Bock's Birthday 2011 (World) (Auto Demo) (Aftermarket) (Unl).zip</t>
    </r>
  </si>
  <si>
    <r>
      <rPr>
        <rFont val="&quot;Helvetica Neue&quot;, Helvetica, Arial, sans-serif"/>
        <color rgb="FF1155CC"/>
        <sz val="11.0"/>
        <u/>
      </rPr>
      <t>Bock's Birthday 2011 II (World) (Auto Demo) (Aftermarket) (Unl).zip</t>
    </r>
  </si>
  <si>
    <r>
      <rPr>
        <rFont val="&quot;Helvetica Neue&quot;, Helvetica, Arial, sans-serif"/>
        <color rgb="FF1155CC"/>
        <sz val="11.0"/>
        <u/>
      </rPr>
      <t>Bolas e Cores (Brazil) (Mega Drive 4).zip</t>
    </r>
  </si>
  <si>
    <r>
      <rPr>
        <rFont val="&quot;Helvetica Neue&quot;, Helvetica, Arial, sans-serif"/>
        <color rgb="FF1155CC"/>
        <sz val="11.0"/>
        <u/>
      </rPr>
      <t>Bolhas (Brazil) (Mega Drive 4).zip</t>
    </r>
  </si>
  <si>
    <r>
      <rPr>
        <rFont val="&quot;Helvetica Neue&quot;, Helvetica, Arial, sans-serif"/>
        <color rgb="FF1155CC"/>
        <sz val="11.0"/>
        <u/>
      </rPr>
      <t>Bombeiros (Brazil) (Mega Drive 4).zip</t>
    </r>
  </si>
  <si>
    <r>
      <rPr>
        <rFont val="&quot;Helvetica Neue&quot;, Helvetica, Arial, sans-serif"/>
        <color rgb="FF1155CC"/>
        <sz val="11.0"/>
        <u/>
      </rPr>
      <t>Bomber Raid (World).zip</t>
    </r>
  </si>
  <si>
    <r>
      <rPr>
        <rFont val="&quot;Helvetica Neue&quot;, Helvetica, Arial, sans-serif"/>
        <color rgb="FF1155CC"/>
        <sz val="11.0"/>
        <u/>
      </rPr>
      <t>Bonanza Bros. (Europe, Brazil) (En).zip</t>
    </r>
  </si>
  <si>
    <r>
      <rPr>
        <rFont val="&quot;Helvetica Neue&quot;, Helvetica, Arial, sans-serif"/>
        <color rgb="FF1155CC"/>
        <sz val="11.0"/>
        <u/>
      </rPr>
      <t>Bonkers Wax Up! (Brazil) (En).zip</t>
    </r>
  </si>
  <si>
    <r>
      <rPr>
        <rFont val="&quot;Helvetica Neue&quot;, Helvetica, Arial, sans-serif"/>
        <color rgb="FF1155CC"/>
        <sz val="11.0"/>
        <u/>
      </rPr>
      <t>Bram Stoker's Dracula (Europe).zip</t>
    </r>
  </si>
  <si>
    <r>
      <rPr>
        <rFont val="&quot;Helvetica Neue&quot;, Helvetica, Arial, sans-serif"/>
        <color rgb="FF1155CC"/>
        <sz val="11.0"/>
        <u/>
      </rPr>
      <t>Bread and Butter (World) (v1.00) (Aftermarket) (Unl).zip</t>
    </r>
  </si>
  <si>
    <r>
      <rPr>
        <rFont val="&quot;Helvetica Neue&quot;, Helvetica, Arial, sans-serif"/>
        <color rgb="FF1155CC"/>
        <sz val="11.0"/>
        <u/>
      </rPr>
      <t>Bread and Butter (World) (v1.01) (Aftermarket) (Unl).zip</t>
    </r>
  </si>
  <si>
    <r>
      <rPr>
        <rFont val="&quot;Helvetica Neue&quot;, Helvetica, Arial, sans-serif"/>
        <color rgb="FF1155CC"/>
        <sz val="11.0"/>
        <u/>
      </rPr>
      <t>Bread and Butter (World) (v1.026) (Aftermarket) (Unl).zip</t>
    </r>
  </si>
  <si>
    <r>
      <rPr>
        <rFont val="&quot;Helvetica Neue&quot;, Helvetica, Arial, sans-serif"/>
        <color rgb="FF1155CC"/>
        <sz val="11.0"/>
        <u/>
      </rPr>
      <t>Bread and Butter (World) (v1.032) (Aftermarket) (Unl).zip</t>
    </r>
  </si>
  <si>
    <r>
      <rPr>
        <rFont val="&quot;Helvetica Neue&quot;, Helvetica, Arial, sans-serif"/>
        <color rgb="FF1155CC"/>
        <sz val="11.0"/>
        <u/>
      </rPr>
      <t>Bread and Butter World (World) (Aftermarket) (Unl).zip</t>
    </r>
  </si>
  <si>
    <r>
      <rPr>
        <rFont val="&quot;Helvetica Neue&quot;, Helvetica, Arial, sans-serif"/>
        <color rgb="FF1155CC"/>
        <sz val="11.0"/>
        <u/>
      </rPr>
      <t>Bruce Lee (World) (Aftermarket) (Unl).zip</t>
    </r>
  </si>
  <si>
    <r>
      <rPr>
        <rFont val="&quot;Helvetica Neue&quot;, Helvetica, Arial, sans-serif"/>
        <color rgb="FF1155CC"/>
        <sz val="11.0"/>
        <u/>
      </rPr>
      <t>Bruce Lee (World) (v0.20) (Beta) (Aftermarket) (Unl).zip</t>
    </r>
  </si>
  <si>
    <r>
      <rPr>
        <rFont val="&quot;Helvetica Neue&quot;, Helvetica, Arial, sans-serif"/>
        <color rgb="FF1155CC"/>
        <sz val="11.0"/>
        <u/>
      </rPr>
      <t>Bruce Lee (World) (v0.21) (Beta) (Aftermarket) (Unl).zip</t>
    </r>
  </si>
  <si>
    <r>
      <rPr>
        <rFont val="&quot;Helvetica Neue&quot;, Helvetica, Arial, sans-serif"/>
        <color rgb="FF1155CC"/>
        <sz val="11.0"/>
        <u/>
      </rPr>
      <t>Bruce Lee (World) (v0.22) (Beta) (Aftermarket) (Unl).zip</t>
    </r>
  </si>
  <si>
    <r>
      <rPr>
        <rFont val="&quot;Helvetica Neue&quot;, Helvetica, Arial, sans-serif"/>
        <color rgb="FF1155CC"/>
        <sz val="11.0"/>
        <u/>
      </rPr>
      <t>Bruce Lee (World) (v0.50) (Beta) (Aftermarket) (Unl).zip</t>
    </r>
  </si>
  <si>
    <r>
      <rPr>
        <rFont val="&quot;Helvetica Neue&quot;, Helvetica, Arial, sans-serif"/>
        <color rgb="FF1155CC"/>
        <sz val="11.0"/>
        <u/>
      </rPr>
      <t>Bruce Lee (World) (v0.51) (Beta) (Aftermarket) (Unl).zip</t>
    </r>
  </si>
  <si>
    <r>
      <rPr>
        <rFont val="&quot;Helvetica Neue&quot;, Helvetica, Arial, sans-serif"/>
        <color rgb="FF1155CC"/>
        <sz val="11.0"/>
        <u/>
      </rPr>
      <t>Bruce Lee (World) (v0.52) (Beta) (Aftermarket) (Unl).zip</t>
    </r>
  </si>
  <si>
    <r>
      <rPr>
        <rFont val="&quot;Helvetica Neue&quot;, Helvetica, Arial, sans-serif"/>
        <color rgb="FF1155CC"/>
        <sz val="11.0"/>
        <u/>
      </rPr>
      <t>Bruce Lee (World) (v0.75) (Beta) (Aftermarket) (Unl).zip</t>
    </r>
  </si>
  <si>
    <r>
      <rPr>
        <rFont val="&quot;Helvetica Neue&quot;, Helvetica, Arial, sans-serif"/>
        <color rgb="FF1155CC"/>
        <sz val="11.0"/>
        <u/>
      </rPr>
      <t>Bruce Lee (World) (v1.00) (Tech Demo) (Aftermarket) (Unl).zip</t>
    </r>
  </si>
  <si>
    <r>
      <rPr>
        <rFont val="&quot;Helvetica Neue&quot;, Helvetica, Arial, sans-serif"/>
        <color rgb="FF1155CC"/>
        <sz val="11.0"/>
        <u/>
      </rPr>
      <t>Bruce Lee (World) (v1.01) (Tech Demo) (Aftermarket) (Unl).zip</t>
    </r>
  </si>
  <si>
    <r>
      <rPr>
        <rFont val="&quot;Helvetica Neue&quot;, Helvetica, Arial, sans-serif"/>
        <color rgb="FF1155CC"/>
        <sz val="11.0"/>
        <u/>
      </rPr>
      <t>Bruce Lee (World) (v1.02) (Tech Demo) (Aftermarket) (Unl).zip</t>
    </r>
  </si>
  <si>
    <r>
      <rPr>
        <rFont val="&quot;Helvetica Neue&quot;, Helvetica, Arial, sans-serif"/>
        <color rgb="FF1155CC"/>
        <sz val="11.0"/>
        <u/>
      </rPr>
      <t>Bruce Lee (World) (v1.04) (Tech Demo) (Aftermarket) (Unl).zip</t>
    </r>
  </si>
  <si>
    <r>
      <rPr>
        <rFont val="&quot;Helvetica Neue&quot;, Helvetica, Arial, sans-serif"/>
        <color rgb="FF1155CC"/>
        <sz val="11.0"/>
        <u/>
      </rPr>
      <t>Bruce Lee (World) (v1.05) (Tech Demo) (Aftermarket) (Unl).zip</t>
    </r>
  </si>
  <si>
    <r>
      <rPr>
        <rFont val="&quot;Helvetica Neue&quot;, Helvetica, Arial, sans-serif"/>
        <color rgb="FF1155CC"/>
        <sz val="11.0"/>
        <u/>
      </rPr>
      <t>Bubble Bobble (Europe, Brazil) (En).zip</t>
    </r>
  </si>
  <si>
    <r>
      <rPr>
        <rFont val="&quot;Helvetica Neue&quot;, Helvetica, Arial, sans-serif"/>
        <color rgb="FF1155CC"/>
        <sz val="11.0"/>
        <u/>
      </rPr>
      <t>Bubble Bobble (Taiwan) (En) (Unl).zip</t>
    </r>
  </si>
  <si>
    <r>
      <rPr>
        <rFont val="&quot;Helvetica Neue&quot;, Helvetica, Arial, sans-serif"/>
        <color rgb="FF1155CC"/>
        <sz val="11.0"/>
        <u/>
      </rPr>
      <t>Buggy Run (Europe, Brazil) (En).zip</t>
    </r>
  </si>
  <si>
    <r>
      <rPr>
        <rFont val="&quot;Helvetica Neue&quot;, Helvetica, Arial, sans-serif"/>
        <color rgb="FF1155CC"/>
        <sz val="11.0"/>
        <u/>
      </rPr>
      <t>Burgers of Hanoi (World) (Proto) (Aftermarket) (Unl).zip</t>
    </r>
  </si>
  <si>
    <r>
      <rPr>
        <rFont val="&quot;Helvetica Neue&quot;, Helvetica, Arial, sans-serif"/>
        <color rgb="FF1155CC"/>
        <sz val="11.0"/>
        <u/>
      </rPr>
      <t>CWP (World) (v1.2) (Aftermarket) (Unl).zip</t>
    </r>
  </si>
  <si>
    <r>
      <rPr>
        <rFont val="&quot;Helvetica Neue&quot;, Helvetica, Arial, sans-serif"/>
        <color rgb="FF1155CC"/>
        <sz val="11.0"/>
        <u/>
      </rPr>
      <t>C_So! (Korea) (Unl).zip</t>
    </r>
  </si>
  <si>
    <r>
      <rPr>
        <rFont val="&quot;Helvetica Neue&quot;, Helvetica, Arial, sans-serif"/>
        <color rgb="FF1155CC"/>
        <sz val="11.0"/>
        <u/>
      </rPr>
      <t>California Games (USA, Europe, Brazil) (En).zip</t>
    </r>
  </si>
  <si>
    <r>
      <rPr>
        <rFont val="&quot;Helvetica Neue&quot;, Helvetica, Arial, sans-serif"/>
        <color rgb="FF1155CC"/>
        <sz val="11.0"/>
        <u/>
      </rPr>
      <t>California Games II (Europe).zip</t>
    </r>
  </si>
  <si>
    <r>
      <rPr>
        <rFont val="&quot;Helvetica Neue&quot;, Helvetica, Arial, sans-serif"/>
        <color rgb="FF1155CC"/>
        <sz val="11.0"/>
        <u/>
      </rPr>
      <t>Candy Kid (World) (Demo) (Aftermarket) (Unl).zip</t>
    </r>
  </si>
  <si>
    <r>
      <rPr>
        <rFont val="&quot;Helvetica Neue&quot;, Helvetica, Arial, sans-serif"/>
        <color rgb="FF1155CC"/>
        <sz val="11.0"/>
        <u/>
      </rPr>
      <t>Candy Kid (World) (v1.0) (Aftermarket) (Unl).zip</t>
    </r>
  </si>
  <si>
    <r>
      <rPr>
        <rFont val="&quot;Helvetica Neue&quot;, Helvetica, Arial, sans-serif"/>
        <color rgb="FF1155CC"/>
        <sz val="11.0"/>
        <u/>
      </rPr>
      <t>Candy Kid (World) (v2.0) (Aftermarket) (Unl).zip</t>
    </r>
  </si>
  <si>
    <r>
      <rPr>
        <rFont val="&quot;Helvetica Neue&quot;, Helvetica, Arial, sans-serif"/>
        <color rgb="FF1155CC"/>
        <sz val="11.0"/>
        <u/>
      </rPr>
      <t>Candy Kid (World) (v3.0) (Aftermarket) (Unl).zip</t>
    </r>
  </si>
  <si>
    <r>
      <rPr>
        <rFont val="&quot;Helvetica Neue&quot;, Helvetica, Arial, sans-serif"/>
        <color rgb="FF1155CC"/>
        <sz val="11.0"/>
        <u/>
      </rPr>
      <t>Canyon Racer (World) (v0.01) (Proto) (Aftermarket) (Unl).zip</t>
    </r>
  </si>
  <si>
    <r>
      <rPr>
        <rFont val="&quot;Helvetica Neue&quot;, Helvetica, Arial, sans-serif"/>
        <color rgb="FF1155CC"/>
        <sz val="11.0"/>
        <u/>
      </rPr>
      <t>Captain Silver (Japan, Europe, Brazil) (En).zip</t>
    </r>
  </si>
  <si>
    <r>
      <rPr>
        <rFont val="&quot;Helvetica Neue&quot;, Helvetica, Arial, sans-serif"/>
        <color rgb="FF1155CC"/>
        <sz val="11.0"/>
        <u/>
      </rPr>
      <t>Captain Silver (USA) (Beta).zip</t>
    </r>
  </si>
  <si>
    <r>
      <rPr>
        <rFont val="&quot;Helvetica Neue&quot;, Helvetica, Arial, sans-serif"/>
        <color rgb="FF1155CC"/>
        <sz val="11.0"/>
        <u/>
      </rPr>
      <t>Captain Silver (USA).zip</t>
    </r>
  </si>
  <si>
    <r>
      <rPr>
        <rFont val="&quot;Helvetica Neue&quot;, Helvetica, Arial, sans-serif"/>
        <color rgb="FF1155CC"/>
        <sz val="11.0"/>
        <u/>
      </rPr>
      <t>Cardiac Arrest (World) (Aftermarket) (Unl).zip</t>
    </r>
  </si>
  <si>
    <r>
      <rPr>
        <rFont val="&quot;Helvetica Neue&quot;, Helvetica, Arial, sans-serif"/>
        <color rgb="FF1155CC"/>
        <sz val="11.0"/>
        <u/>
      </rPr>
      <t>Casevac (World) (Proto) (Aftermarket) (Unl).zip</t>
    </r>
  </si>
  <si>
    <r>
      <rPr>
        <rFont val="&quot;Helvetica Neue&quot;, Helvetica, Arial, sans-serif"/>
        <color rgb="FF1155CC"/>
        <sz val="11.0"/>
        <u/>
      </rPr>
      <t>Casino Games (USA, Europe).zip</t>
    </r>
  </si>
  <si>
    <r>
      <rPr>
        <rFont val="&quot;Helvetica Neue&quot;, Helvetica, Arial, sans-serif"/>
        <color rgb="FF1155CC"/>
        <sz val="11.0"/>
        <u/>
      </rPr>
      <t>Castelo Ra-Tim-Bum (Brazil).zip</t>
    </r>
  </si>
  <si>
    <r>
      <rPr>
        <rFont val="&quot;Helvetica Neue&quot;, Helvetica, Arial, sans-serif"/>
        <color rgb="FF1155CC"/>
        <sz val="11.0"/>
        <u/>
      </rPr>
      <t>Castle of Illusion Starring Mickey Mouse (USA, Europe, Brazil) (En) (Demo).zip</t>
    </r>
  </si>
  <si>
    <r>
      <rPr>
        <rFont val="&quot;Helvetica Neue&quot;, Helvetica, Arial, sans-serif"/>
        <color rgb="FF1155CC"/>
        <sz val="11.0"/>
        <u/>
      </rPr>
      <t>Castle of Illusion Starring Mickey Mouse (USA, Europe, Brazil) (En) (Rev 1).zip</t>
    </r>
  </si>
  <si>
    <r>
      <rPr>
        <rFont val="&quot;Helvetica Neue&quot;, Helvetica, Arial, sans-serif"/>
        <color rgb="FF1155CC"/>
        <sz val="11.0"/>
        <u/>
      </rPr>
      <t>Castle of Illusion Starring Mickey Mouse (USA, Europe, Brazil) (En).zip</t>
    </r>
  </si>
  <si>
    <r>
      <rPr>
        <rFont val="&quot;Helvetica Neue&quot;, Helvetica, Arial, sans-serif"/>
        <color rgb="FF1155CC"/>
        <sz val="11.0"/>
        <u/>
      </rPr>
      <t>Cava-Cava (Brazil) (Mega Drive 4).zip</t>
    </r>
  </si>
  <si>
    <r>
      <rPr>
        <rFont val="&quot;Helvetica Neue&quot;, Helvetica, Arial, sans-serif"/>
        <color rgb="FF1155CC"/>
        <sz val="11.0"/>
        <u/>
      </rPr>
      <t>Cave Wanderer (World) (Proto) (Aftermarket) (Unl).zip</t>
    </r>
  </si>
  <si>
    <r>
      <rPr>
        <rFont val="&quot;Helvetica Neue&quot;, Helvetica, Arial, sans-serif"/>
        <color rgb="FF1155CC"/>
        <sz val="11.0"/>
        <u/>
      </rPr>
      <t>Championship Hockey (Europe).zip</t>
    </r>
  </si>
  <si>
    <r>
      <rPr>
        <rFont val="&quot;Helvetica Neue&quot;, Helvetica, Arial, sans-serif"/>
        <color rgb="FF1155CC"/>
        <sz val="11.0"/>
        <u/>
      </rPr>
      <t>Champions of Europe (Europe, Brazil) (En).zip</t>
    </r>
  </si>
  <si>
    <r>
      <rPr>
        <rFont val="&quot;Helvetica Neue&quot;, Helvetica, Arial, sans-serif"/>
        <color rgb="FF1155CC"/>
        <sz val="11.0"/>
        <u/>
      </rPr>
      <t>Chapolim x Dracula - Um Duelo Assustador (Brazil).zip</t>
    </r>
  </si>
  <si>
    <r>
      <rPr>
        <rFont val="&quot;Helvetica Neue&quot;, Helvetica, Arial, sans-serif"/>
        <color rgb="FF1155CC"/>
        <sz val="11.0"/>
        <u/>
      </rPr>
      <t>Chappie's Ears Simon Game (World) (v1.00) (Aftermarket) (Unl).zip</t>
    </r>
  </si>
  <si>
    <r>
      <rPr>
        <rFont val="&quot;Helvetica Neue&quot;, Helvetica, Arial, sans-serif"/>
        <color rgb="FF1155CC"/>
        <sz val="11.0"/>
        <u/>
      </rPr>
      <t>Chappie's Ears Simon Game (World) (v1.10) (Aftermarket) (Unl).zip</t>
    </r>
  </si>
  <si>
    <r>
      <rPr>
        <rFont val="&quot;Helvetica Neue&quot;, Helvetica, Arial, sans-serif"/>
        <color rgb="FF1155CC"/>
        <sz val="11.0"/>
        <u/>
      </rPr>
      <t>Cheese Cat-astrophe Starring Speedy Gonzales (Europe, Brazil) (En,Fr,De,Es).zip</t>
    </r>
  </si>
  <si>
    <r>
      <rPr>
        <rFont val="&quot;Helvetica Neue&quot;, Helvetica, Arial, sans-serif"/>
        <color rgb="FF1155CC"/>
        <sz val="11.0"/>
        <u/>
      </rPr>
      <t>Choplifter (Japan) (Proto).zip</t>
    </r>
  </si>
  <si>
    <r>
      <rPr>
        <rFont val="&quot;Helvetica Neue&quot;, Helvetica, Arial, sans-serif"/>
        <color rgb="FF1155CC"/>
        <sz val="11.0"/>
        <u/>
      </rPr>
      <t>Choplifter (Taiwan) (En) (Unl).zip</t>
    </r>
  </si>
  <si>
    <r>
      <rPr>
        <rFont val="&quot;Helvetica Neue&quot;, Helvetica, Arial, sans-serif"/>
        <color rgb="FF1155CC"/>
        <sz val="11.0"/>
        <u/>
      </rPr>
      <t>Choplifter (USA, Europe, Brazil) (En) (Beta).zip</t>
    </r>
  </si>
  <si>
    <r>
      <rPr>
        <rFont val="&quot;Helvetica Neue&quot;, Helvetica, Arial, sans-serif"/>
        <color rgb="FF1155CC"/>
        <sz val="11.0"/>
        <u/>
      </rPr>
      <t>Choplifter (USA, Europe, Brazil) (En).zip</t>
    </r>
  </si>
  <si>
    <r>
      <rPr>
        <rFont val="&quot;Helvetica Neue&quot;, Helvetica, Arial, sans-serif"/>
        <color rgb="FF1155CC"/>
        <sz val="11.0"/>
        <u/>
      </rPr>
      <t>Chouon Senshi Borgman (Japan) (Beta).zip</t>
    </r>
  </si>
  <si>
    <r>
      <rPr>
        <rFont val="&quot;Helvetica Neue&quot;, Helvetica, Arial, sans-serif"/>
        <color rgb="FF1155CC"/>
        <sz val="11.0"/>
        <u/>
      </rPr>
      <t>Chouon Senshi Borgman (Japan).zip</t>
    </r>
  </si>
  <si>
    <r>
      <rPr>
        <rFont val="&quot;Helvetica Neue&quot;, Helvetica, Arial, sans-serif"/>
        <color rgb="FF1155CC"/>
        <sz val="11.0"/>
        <u/>
      </rPr>
      <t>Christmas Tale (World) (En,Fr) (Demo) (Aftermarket) (Unl).zip</t>
    </r>
  </si>
  <si>
    <r>
      <rPr>
        <rFont val="&quot;Helvetica Neue&quot;, Helvetica, Arial, sans-serif"/>
        <color rgb="FF1155CC"/>
        <sz val="11.0"/>
        <u/>
      </rPr>
      <t>Chuck Rock (Europe, Brazil) (En).zip</t>
    </r>
  </si>
  <si>
    <r>
      <rPr>
        <rFont val="&quot;Helvetica Neue&quot;, Helvetica, Arial, sans-serif"/>
        <color rgb="FF1155CC"/>
        <sz val="11.0"/>
        <u/>
      </rPr>
      <t>Chuck Rock II - Son of Chuck (Brazil) (En).zip</t>
    </r>
  </si>
  <si>
    <r>
      <rPr>
        <rFont val="&quot;Helvetica Neue&quot;, Helvetica, Arial, sans-serif"/>
        <color rgb="FF1155CC"/>
        <sz val="11.0"/>
        <u/>
      </rPr>
      <t>Chuck Rock II - Son of Chuck (Europe).zip</t>
    </r>
  </si>
  <si>
    <r>
      <rPr>
        <rFont val="&quot;Helvetica Neue&quot;, Helvetica, Arial, sans-serif"/>
        <color rgb="FF1155CC"/>
        <sz val="11.0"/>
        <u/>
      </rPr>
      <t>Cimmerian (World) (v1.00) (Demo) (Aftermarket) (Unl).zip</t>
    </r>
  </si>
  <si>
    <r>
      <rPr>
        <rFont val="&quot;Helvetica Neue&quot;, Helvetica, Arial, sans-serif"/>
        <color rgb="FF1155CC"/>
        <sz val="11.0"/>
        <u/>
      </rPr>
      <t>Cimmerian (World) (v1.01) (Demo) (Aftermarket) (Unl).zip</t>
    </r>
  </si>
  <si>
    <r>
      <rPr>
        <rFont val="&quot;Helvetica Neue&quot;, Helvetica, Arial, sans-serif"/>
        <color rgb="FF1155CC"/>
        <sz val="11.0"/>
        <u/>
      </rPr>
      <t>Cimmerian (World) (v1.02) (Demo) (Aftermarket) (Unl).zip</t>
    </r>
  </si>
  <si>
    <r>
      <rPr>
        <rFont val="&quot;Helvetica Neue&quot;, Helvetica, Arial, sans-serif"/>
        <color rgb="FF1155CC"/>
        <sz val="11.0"/>
        <u/>
      </rPr>
      <t>Circuit, The (Japan).zip</t>
    </r>
  </si>
  <si>
    <r>
      <rPr>
        <rFont val="&quot;Helvetica Neue&quot;, Helvetica, Arial, sans-serif"/>
        <color rgb="FF1155CC"/>
        <sz val="11.0"/>
        <u/>
      </rPr>
      <t>Cix (World) (v1.1) (Demo) (Aftermarket) (Unl).zip</t>
    </r>
  </si>
  <si>
    <r>
      <rPr>
        <rFont val="&quot;Helvetica Neue&quot;, Helvetica, Arial, sans-serif"/>
        <color rgb="FF1155CC"/>
        <sz val="11.0"/>
        <u/>
      </rPr>
      <t>Cloud Master (USA, Europe, Brazil) (En).zip</t>
    </r>
  </si>
  <si>
    <r>
      <rPr>
        <rFont val="&quot;Helvetica Neue&quot;, Helvetica, Arial, sans-serif"/>
        <color rgb="FF1155CC"/>
        <sz val="11.0"/>
        <u/>
      </rPr>
      <t>Code 38 - Volume I (World) (Fr) (Demo) (Aftermarket) (Unl).zip</t>
    </r>
  </si>
  <si>
    <r>
      <rPr>
        <rFont val="&quot;Helvetica Neue&quot;, Helvetica, Arial, sans-serif"/>
        <color rgb="FF1155CC"/>
        <sz val="11.0"/>
        <u/>
      </rPr>
      <t>Color &amp; Switch Test (Brazil) (En) (Rev A).zip</t>
    </r>
  </si>
  <si>
    <r>
      <rPr>
        <rFont val="&quot;Helvetica Neue&quot;, Helvetica, Arial, sans-serif"/>
        <color rgb="FF1155CC"/>
        <sz val="11.0"/>
        <u/>
      </rPr>
      <t>Color &amp; Switch Test (Japan) (En) (Proto).zip</t>
    </r>
  </si>
  <si>
    <r>
      <rPr>
        <rFont val="&quot;Helvetica Neue&quot;, Helvetica, Arial, sans-serif"/>
        <color rgb="FF1155CC"/>
        <sz val="11.0"/>
        <u/>
      </rPr>
      <t>Color Check (World) (Demo) (Program) (Aftermarket) (Unl).zip</t>
    </r>
  </si>
  <si>
    <r>
      <rPr>
        <rFont val="&quot;Helvetica Neue&quot;, Helvetica, Arial, sans-serif"/>
        <color rgb="FF1155CC"/>
        <sz val="11.0"/>
        <u/>
      </rPr>
      <t>Colossal Cave Adventure - SAM Edition (World) (v0.1) (Proto) (Aftermarket) (Unl).zip</t>
    </r>
  </si>
  <si>
    <r>
      <rPr>
        <rFont val="&quot;Helvetica Neue&quot;, Helvetica, Arial, sans-serif"/>
        <color rgb="FF1155CC"/>
        <sz val="11.0"/>
        <u/>
      </rPr>
      <t>Colossal Cave Adventure - SAM Edition (World) (v0.2) (Proto) (Aftermarket) (Unl).zip</t>
    </r>
  </si>
  <si>
    <r>
      <rPr>
        <rFont val="&quot;Helvetica Neue&quot;, Helvetica, Arial, sans-serif"/>
        <color rgb="FF1155CC"/>
        <sz val="11.0"/>
        <u/>
      </rPr>
      <t>Columns (USA, Europe, Brazil) (En) (Beta).zip</t>
    </r>
  </si>
  <si>
    <r>
      <rPr>
        <rFont val="&quot;Helvetica Neue&quot;, Helvetica, Arial, sans-serif"/>
        <color rgb="FF1155CC"/>
        <sz val="11.0"/>
        <u/>
      </rPr>
      <t>Columns (USA, Europe, Brazil) (En).zip</t>
    </r>
  </si>
  <si>
    <r>
      <rPr>
        <rFont val="&quot;Helvetica Neue&quot;, Helvetica, Arial, sans-serif"/>
        <color rgb="FF1155CC"/>
        <sz val="11.0"/>
        <u/>
      </rPr>
      <t>Comical Machine Gun Joe (Japan).zip</t>
    </r>
  </si>
  <si>
    <r>
      <rPr>
        <rFont val="&quot;Helvetica Neue&quot;, Helvetica, Arial, sans-serif"/>
        <color rgb="FF1155CC"/>
        <sz val="11.0"/>
        <u/>
      </rPr>
      <t>Comical Machine Gun Joe (Korea) (Unl).zip</t>
    </r>
  </si>
  <si>
    <r>
      <rPr>
        <rFont val="&quot;Helvetica Neue&quot;, Helvetica, Arial, sans-serif"/>
        <color rgb="FF1155CC"/>
        <sz val="11.0"/>
        <u/>
      </rPr>
      <t>Comical Machine Gun Joe (Taiwan) (Unl).zip</t>
    </r>
  </si>
  <si>
    <r>
      <rPr>
        <rFont val="&quot;Helvetica Neue&quot;, Helvetica, Arial, sans-serif"/>
        <color rgb="FF1155CC"/>
        <sz val="11.0"/>
        <u/>
      </rPr>
      <t>Con-Dori (Korea) (Unl).zip</t>
    </r>
  </si>
  <si>
    <r>
      <rPr>
        <rFont val="&quot;Helvetica Neue&quot;, Helvetica, Arial, sans-serif"/>
        <color rgb="FF1155CC"/>
        <sz val="11.0"/>
        <u/>
      </rPr>
      <t>Cool Spot (Europe).zip</t>
    </r>
  </si>
  <si>
    <r>
      <rPr>
        <rFont val="&quot;Helvetica Neue&quot;, Helvetica, Arial, sans-serif"/>
        <color rgb="FF1155CC"/>
        <sz val="11.0"/>
        <u/>
      </rPr>
      <t>Copyright Violation (World) (Auto Demo) (Aftermarket) (Unl).zip</t>
    </r>
  </si>
  <si>
    <r>
      <rPr>
        <rFont val="&quot;Helvetica Neue&quot;, Helvetica, Arial, sans-serif"/>
        <color rgb="FF1155CC"/>
        <sz val="11.0"/>
        <u/>
      </rPr>
      <t>Cosmic Spacehead (Europe) (En,Fr,De,Es).zip</t>
    </r>
  </si>
  <si>
    <r>
      <rPr>
        <rFont val="&quot;Helvetica Neue&quot;, Helvetica, Arial, sans-serif"/>
        <color rgb="FF1155CC"/>
        <sz val="11.0"/>
        <u/>
      </rPr>
      <t>Creature Capture (Brazil) (Mega Drive 4).zip</t>
    </r>
  </si>
  <si>
    <r>
      <rPr>
        <rFont val="&quot;Helvetica Neue&quot;, Helvetica, Arial, sans-serif"/>
        <color rgb="FF1155CC"/>
        <sz val="11.0"/>
        <u/>
      </rPr>
      <t>Cross Bomber (World) (v1.00) (Aftermarket) (Unl).zip</t>
    </r>
  </si>
  <si>
    <r>
      <rPr>
        <rFont val="&quot;Helvetica Neue&quot;, Helvetica, Arial, sans-serif"/>
        <color rgb="FF1155CC"/>
        <sz val="11.0"/>
        <u/>
      </rPr>
      <t>Cross Bomber (World) (v1.01) (Aftermarket) (Unl).zip</t>
    </r>
  </si>
  <si>
    <r>
      <rPr>
        <rFont val="&quot;Helvetica Neue&quot;, Helvetica, Arial, sans-serif"/>
        <color rgb="FF1155CC"/>
        <sz val="11.0"/>
        <u/>
      </rPr>
      <t>Cross Chase (World) (v1.00) (Aftermarket) (Unl).zip</t>
    </r>
  </si>
  <si>
    <r>
      <rPr>
        <rFont val="&quot;Helvetica Neue&quot;, Helvetica, Arial, sans-serif"/>
        <color rgb="FF1155CC"/>
        <sz val="11.0"/>
        <u/>
      </rPr>
      <t>Cross Chase (World) (v1.01) (Aftermarket) (Unl).zip</t>
    </r>
  </si>
  <si>
    <r>
      <rPr>
        <rFont val="&quot;Helvetica Neue&quot;, Helvetica, Arial, sans-serif"/>
        <color rgb="FF1155CC"/>
        <sz val="11.0"/>
        <u/>
      </rPr>
      <t>Cross Horde (World) (v1.00) (Aftermarket) (Unl).zip</t>
    </r>
  </si>
  <si>
    <r>
      <rPr>
        <rFont val="&quot;Helvetica Neue&quot;, Helvetica, Arial, sans-serif"/>
        <color rgb="FF1155CC"/>
        <sz val="11.0"/>
        <u/>
      </rPr>
      <t>Cross Horde (World) (v1.01) (Aftermarket) (Unl).zip</t>
    </r>
  </si>
  <si>
    <r>
      <rPr>
        <rFont val="&quot;Helvetica Neue&quot;, Helvetica, Arial, sans-serif"/>
        <color rgb="FF1155CC"/>
        <sz val="11.0"/>
        <u/>
      </rPr>
      <t>Cross Shoot (World) (v1.00) (Aftermarket) (Unl).zip</t>
    </r>
  </si>
  <si>
    <r>
      <rPr>
        <rFont val="&quot;Helvetica Neue&quot;, Helvetica, Arial, sans-serif"/>
        <color rgb="FF1155CC"/>
        <sz val="11.0"/>
        <u/>
      </rPr>
      <t>Cross Shoot (World) (v1.01) (Aftermarket) (Unl).zip</t>
    </r>
  </si>
  <si>
    <r>
      <rPr>
        <rFont val="&quot;Helvetica Neue&quot;, Helvetica, Arial, sans-serif"/>
        <color rgb="FF1155CC"/>
        <sz val="11.0"/>
        <u/>
      </rPr>
      <t>Cross Snake (World) (v1.00) (Aftermarket) (Unl).zip</t>
    </r>
  </si>
  <si>
    <r>
      <rPr>
        <rFont val="&quot;Helvetica Neue&quot;, Helvetica, Arial, sans-serif"/>
        <color rgb="FF1155CC"/>
        <sz val="11.0"/>
        <u/>
      </rPr>
      <t>Cross Snake (World) (v1.01) (Aftermarket) (Unl).zip</t>
    </r>
  </si>
  <si>
    <r>
      <rPr>
        <rFont val="&quot;Helvetica Neue&quot;, Helvetica, Arial, sans-serif"/>
        <color rgb="FF1155CC"/>
        <sz val="11.0"/>
        <u/>
      </rPr>
      <t>Cyber Shinobi, The (Europe, Brazil) (En) (Beta).zip</t>
    </r>
  </si>
  <si>
    <r>
      <rPr>
        <rFont val="&quot;Helvetica Neue&quot;, Helvetica, Arial, sans-serif"/>
        <color rgb="FF1155CC"/>
        <sz val="11.0"/>
        <u/>
      </rPr>
      <t>Cyber Shinobi, The (Europe, Brazil) (En).zip</t>
    </r>
  </si>
  <si>
    <r>
      <rPr>
        <rFont val="&quot;Helvetica Neue&quot;, Helvetica, Arial, sans-serif"/>
        <color rgb="FF1155CC"/>
        <sz val="11.0"/>
        <u/>
      </rPr>
      <t>Cyber Shinobi, The (Taiwan) (En) (Unl).zip</t>
    </r>
  </si>
  <si>
    <r>
      <rPr>
        <rFont val="&quot;Helvetica Neue&quot;, Helvetica, Arial, sans-serif"/>
        <color rgb="FF1155CC"/>
        <sz val="11.0"/>
        <u/>
      </rPr>
      <t>Cyborg Hunter (USA, Europe, Brazil) (En) (Beta) (1988-09-12).zip</t>
    </r>
  </si>
  <si>
    <r>
      <rPr>
        <rFont val="&quot;Helvetica Neue&quot;, Helvetica, Arial, sans-serif"/>
        <color rgb="FF1155CC"/>
        <sz val="11.0"/>
        <u/>
      </rPr>
      <t>Cyborg Hunter (USA, Europe, Brazil) (En).zip</t>
    </r>
  </si>
  <si>
    <r>
      <rPr>
        <rFont val="&quot;Helvetica Neue&quot;, Helvetica, Arial, sans-serif"/>
        <color rgb="FF1155CC"/>
        <sz val="11.0"/>
        <u/>
      </rPr>
      <t>Cyborg Z (Korea) (Unl).zip</t>
    </r>
  </si>
  <si>
    <r>
      <rPr>
        <rFont val="&quot;Helvetica Neue&quot;, Helvetica, Arial, sans-serif"/>
        <color rgb="FF1155CC"/>
        <sz val="11.0"/>
        <u/>
      </rPr>
      <t>Cye (World) (v1.3) (Demo) (Aftermarket) (Unl).zip</t>
    </r>
  </si>
  <si>
    <r>
      <rPr>
        <rFont val="&quot;Helvetica Neue&quot;, Helvetica, Arial, sans-serif"/>
        <color rgb="FF1155CC"/>
        <sz val="11.0"/>
        <u/>
      </rPr>
      <t>D.A.R.C. (World) (Demo) (Aftermarket) (Unl).zip</t>
    </r>
  </si>
  <si>
    <r>
      <rPr>
        <rFont val="&quot;Helvetica Neue&quot;, Helvetica, Arial, sans-serif"/>
        <color rgb="FF1155CC"/>
        <sz val="11.0"/>
        <u/>
      </rPr>
      <t>DBIOS (World) (Proto) (Program) (Aftermarket) (Unl).zip</t>
    </r>
  </si>
  <si>
    <r>
      <rPr>
        <rFont val="&quot;Helvetica Neue&quot;, Helvetica, Arial, sans-serif"/>
        <color rgb="FF1155CC"/>
        <sz val="11.0"/>
        <u/>
      </rPr>
      <t>DINOBASHER - Starring Bignose the Caveman (Europe) (Proto).zip</t>
    </r>
  </si>
  <si>
    <r>
      <rPr>
        <rFont val="&quot;Helvetica Neue&quot;, Helvetica, Arial, sans-serif"/>
        <color rgb="FF1155CC"/>
        <sz val="11.0"/>
        <u/>
      </rPr>
      <t>Daffy Duck in Hollywood (Europe, Brazil) (En,Fr,De,Es,It).zip</t>
    </r>
  </si>
  <si>
    <r>
      <rPr>
        <rFont val="&quot;Helvetica Neue&quot;, Helvetica, Arial, sans-serif"/>
        <color rgb="FF1155CC"/>
        <sz val="11.0"/>
        <u/>
      </rPr>
      <t>Dallyeora Pigu-Wang (Korea) (Unl).zip</t>
    </r>
  </si>
  <si>
    <r>
      <rPr>
        <rFont val="&quot;Helvetica Neue&quot;, Helvetica, Arial, sans-serif"/>
        <color rgb="FF1155CC"/>
        <sz val="11.0"/>
        <u/>
      </rPr>
      <t>Damiana (World) (Demo) (Aftermarket) (Unl).zip</t>
    </r>
  </si>
  <si>
    <r>
      <rPr>
        <rFont val="&quot;Helvetica Neue&quot;, Helvetica, Arial, sans-serif"/>
        <color rgb="FF1155CC"/>
        <sz val="11.0"/>
        <u/>
      </rPr>
      <t>Danan - The Jungle Fighter (Europe, Brazil) (En).zip</t>
    </r>
  </si>
  <si>
    <r>
      <rPr>
        <rFont val="&quot;Helvetica Neue&quot;, Helvetica, Arial, sans-serif"/>
        <color rgb="FF1155CC"/>
        <sz val="11.0"/>
        <u/>
      </rPr>
      <t>Data Storm (World) (Aftermarket) (Unl).zip</t>
    </r>
  </si>
  <si>
    <r>
      <rPr>
        <rFont val="&quot;Helvetica Neue&quot;, Helvetica, Arial, sans-serif"/>
        <color rgb="FF1155CC"/>
        <sz val="11.0"/>
        <u/>
      </rPr>
      <t>Data Storm (World) (v0.02) (Beta) (Aftermarket) (Unl).zip</t>
    </r>
  </si>
  <si>
    <r>
      <rPr>
        <rFont val="&quot;Helvetica Neue&quot;, Helvetica, Arial, sans-serif"/>
        <color rgb="FF1155CC"/>
        <sz val="11.0"/>
        <u/>
      </rPr>
      <t>Dating Sim (World) (Aftermarket) (Unl).zip</t>
    </r>
  </si>
  <si>
    <r>
      <rPr>
        <rFont val="&quot;Helvetica Neue&quot;, Helvetica, Arial, sans-serif"/>
        <color rgb="FF1155CC"/>
        <sz val="11.0"/>
        <u/>
      </rPr>
      <t>Dating Sim (World) (v0.02) (Beta) (Aftermarket) (Unl).zip</t>
    </r>
  </si>
  <si>
    <r>
      <rPr>
        <rFont val="&quot;Helvetica Neue&quot;, Helvetica, Arial, sans-serif"/>
        <color rgb="FF1155CC"/>
        <sz val="11.0"/>
        <u/>
      </rPr>
      <t>Dead Angle (USA, Europe, Brazil) (En) (Beta).zip</t>
    </r>
  </si>
  <si>
    <r>
      <rPr>
        <rFont val="&quot;Helvetica Neue&quot;, Helvetica, Arial, sans-serif"/>
        <color rgb="FF1155CC"/>
        <sz val="11.0"/>
        <u/>
      </rPr>
      <t>Dead Angle (USA, Europe, Brazil) (En).zip</t>
    </r>
  </si>
  <si>
    <r>
      <rPr>
        <rFont val="&quot;Helvetica Neue&quot;, Helvetica, Arial, sans-serif"/>
        <color rgb="FF1155CC"/>
        <sz val="11.0"/>
        <u/>
      </rPr>
      <t>Dead Gunner (World) (Demo 3) (Aftermarket) (Unl).zip</t>
    </r>
  </si>
  <si>
    <r>
      <rPr>
        <rFont val="&quot;Helvetica Neue&quot;, Helvetica, Arial, sans-serif"/>
        <color rgb="FF1155CC"/>
        <sz val="11.0"/>
        <u/>
      </rPr>
      <t>Dead Gunner (World) (Demo 4) (Aftermarket) (Unl).zip</t>
    </r>
  </si>
  <si>
    <r>
      <rPr>
        <rFont val="&quot;Helvetica Neue&quot;, Helvetica, Arial, sans-serif"/>
        <color rgb="FF1155CC"/>
        <sz val="11.0"/>
        <u/>
      </rPr>
      <t>Deathtrap Dungeon (World) (v0.15) (Aftermarket) (Unl).zip</t>
    </r>
  </si>
  <si>
    <r>
      <rPr>
        <rFont val="&quot;Helvetica Neue&quot;, Helvetica, Arial, sans-serif"/>
        <color rgb="FF1155CC"/>
        <sz val="11.0"/>
        <u/>
      </rPr>
      <t>Deeaporama (World) (Demo) (Aftermarket) (Unl).zip</t>
    </r>
  </si>
  <si>
    <r>
      <rPr>
        <rFont val="&quot;Helvetica Neue&quot;, Helvetica, Arial, sans-serif"/>
        <color rgb="FF1155CC"/>
        <sz val="11.0"/>
        <u/>
      </rPr>
      <t>Deep Duck Trouble Starring Donald Duck (Europe, Brazil) (En).zip</t>
    </r>
  </si>
  <si>
    <r>
      <rPr>
        <rFont val="&quot;Helvetica Neue&quot;, Helvetica, Arial, sans-serif"/>
        <color rgb="FF1155CC"/>
        <sz val="11.0"/>
        <u/>
      </rPr>
      <t>Derpy's Mail (World) (v0.02) (Demo) (Aftermarket) (Unl).zip</t>
    </r>
  </si>
  <si>
    <r>
      <rPr>
        <rFont val="&quot;Helvetica Neue&quot;, Helvetica, Arial, sans-serif"/>
        <color rgb="FF1155CC"/>
        <sz val="11.0"/>
        <u/>
      </rPr>
      <t>Desert Speedtrap Starring Road Runner and Wile E. Coyote (Europe, Brazil) (En,Fr,De,Es,It).zip</t>
    </r>
  </si>
  <si>
    <r>
      <rPr>
        <rFont val="&quot;Helvetica Neue&quot;, Helvetica, Arial, sans-serif"/>
        <color rgb="FF1155CC"/>
        <sz val="11.0"/>
        <u/>
      </rPr>
      <t>Desert Strike (Europe) (En,Fr,De,Es).zip</t>
    </r>
  </si>
  <si>
    <r>
      <rPr>
        <rFont val="&quot;Helvetica Neue&quot;, Helvetica, Arial, sans-serif"/>
        <color rgb="FF1155CC"/>
        <sz val="11.0"/>
        <u/>
      </rPr>
      <t>DevSound (World) (v0.1) (Audio) (Aftermarket) (Unl).zip</t>
    </r>
  </si>
  <si>
    <r>
      <rPr>
        <rFont val="&quot;Helvetica Neue&quot;, Helvetica, Arial, sans-serif"/>
        <color rgb="FF1155CC"/>
        <sz val="11.0"/>
        <u/>
      </rPr>
      <t>Dick Tracy (USA, Europe, Brazil) (En).zip</t>
    </r>
  </si>
  <si>
    <r>
      <rPr>
        <rFont val="&quot;Helvetica Neue&quot;, Helvetica, Arial, sans-serif"/>
        <color rgb="FF1155CC"/>
        <sz val="11.0"/>
        <u/>
      </rPr>
      <t>Digger Ball (World) (Aftermarket) (Unl).zip</t>
    </r>
  </si>
  <si>
    <r>
      <rPr>
        <rFont val="&quot;Helvetica Neue&quot;, Helvetica, Arial, sans-serif"/>
        <color rgb="FF1155CC"/>
        <sz val="11.0"/>
        <u/>
      </rPr>
      <t>Digger Chan (World) (Proto) (Aftermarket) (Unl).zip</t>
    </r>
  </si>
  <si>
    <r>
      <rPr>
        <rFont val="&quot;Helvetica Neue&quot;, Helvetica, Arial, sans-serif"/>
        <color rgb="FF1155CC"/>
        <sz val="11.0"/>
        <u/>
      </rPr>
      <t>Dinosaur Dooley, The (Korea) (En) (Unl).zip</t>
    </r>
  </si>
  <si>
    <r>
      <rPr>
        <rFont val="&quot;Helvetica Neue&quot;, Helvetica, Arial, sans-serif"/>
        <color rgb="FF1155CC"/>
        <sz val="11.0"/>
        <u/>
      </rPr>
      <t>Doki Doki Penguin Land - Uchuu Daibouken (Japan) (Beta).zip</t>
    </r>
  </si>
  <si>
    <r>
      <rPr>
        <rFont val="&quot;Helvetica Neue&quot;, Helvetica, Arial, sans-serif"/>
        <color rgb="FF1155CC"/>
        <sz val="11.0"/>
        <u/>
      </rPr>
      <t>Doki Doki Penguin Land - Uchuu Daibouken (Japan).zip</t>
    </r>
  </si>
  <si>
    <r>
      <rPr>
        <rFont val="&quot;Helvetica Neue&quot;, Helvetica, Arial, sans-serif"/>
        <color rgb="FF1155CC"/>
        <sz val="11.0"/>
        <u/>
      </rPr>
      <t>Domino (Brazil) (Mega Drive 4).zip</t>
    </r>
  </si>
  <si>
    <r>
      <rPr>
        <rFont val="&quot;Helvetica Neue&quot;, Helvetica, Arial, sans-serif"/>
        <color rgb="FF1155CC"/>
        <sz val="11.0"/>
        <u/>
      </rPr>
      <t>Donkey (World) (v1.0) (Aftermarket) (Unl).zip</t>
    </r>
  </si>
  <si>
    <r>
      <rPr>
        <rFont val="&quot;Helvetica Neue&quot;, Helvetica, Arial, sans-serif"/>
        <color rgb="FF1155CC"/>
        <sz val="11.0"/>
        <u/>
      </rPr>
      <t>Donkey (World) (v1.1) (Aftermarket) (Unl).zip</t>
    </r>
  </si>
  <si>
    <r>
      <rPr>
        <rFont val="&quot;Helvetica Neue&quot;, Helvetica, Arial, sans-serif"/>
        <color rgb="FF1155CC"/>
        <sz val="11.0"/>
        <u/>
      </rPr>
      <t>Donkey (World) (v1.2) (Aftermarket) (Unl).zip</t>
    </r>
  </si>
  <si>
    <r>
      <rPr>
        <rFont val="&quot;Helvetica Neue&quot;, Helvetica, Arial, sans-serif"/>
        <color rgb="FF1155CC"/>
        <sz val="11.0"/>
        <u/>
      </rPr>
      <t>Do the Same (World) (v1.0) (Demo) (Aftermarket) (Unl).zip</t>
    </r>
  </si>
  <si>
    <r>
      <rPr>
        <rFont val="&quot;Helvetica Neue&quot;, Helvetica, Arial, sans-serif"/>
        <color rgb="FF1155CC"/>
        <sz val="11.0"/>
        <u/>
      </rPr>
      <t>Do the Same (World) (v1.1) (Demo) (Aftermarket) (Unl).zip</t>
    </r>
  </si>
  <si>
    <r>
      <rPr>
        <rFont val="&quot;Helvetica Neue&quot;, Helvetica, Arial, sans-serif"/>
        <color rgb="FF1155CC"/>
        <sz val="11.0"/>
        <u/>
      </rPr>
      <t>Do the Same (World) (v1.3) (Demo) (Aftermarket) (Unl).zip</t>
    </r>
  </si>
  <si>
    <r>
      <rPr>
        <rFont val="&quot;Helvetica Neue&quot;, Helvetica, Arial, sans-serif"/>
        <color rgb="FF1155CC"/>
        <sz val="11.0"/>
        <u/>
      </rPr>
      <t>Do the Same (World) (v1.4) (Demo) (Aftermarket) (Unl).zip</t>
    </r>
  </si>
  <si>
    <r>
      <rPr>
        <rFont val="&quot;Helvetica Neue&quot;, Helvetica, Arial, sans-serif"/>
        <color rgb="FF1155CC"/>
        <sz val="11.0"/>
        <u/>
      </rPr>
      <t>Double Dragon (Taiwan) (En) (Unl).zip</t>
    </r>
  </si>
  <si>
    <r>
      <rPr>
        <rFont val="&quot;Helvetica Neue&quot;, Helvetica, Arial, sans-serif"/>
        <color rgb="FF1155CC"/>
        <sz val="11.0"/>
        <u/>
      </rPr>
      <t>Double Dragon (World).zip</t>
    </r>
  </si>
  <si>
    <r>
      <rPr>
        <rFont val="&quot;Helvetica Neue&quot;, Helvetica, Arial, sans-serif"/>
        <color rgb="FF1155CC"/>
        <sz val="11.0"/>
        <u/>
      </rPr>
      <t>Double Hawk (Europe) (Beta).zip</t>
    </r>
  </si>
  <si>
    <r>
      <rPr>
        <rFont val="&quot;Helvetica Neue&quot;, Helvetica, Arial, sans-serif"/>
        <color rgb="FF1155CC"/>
        <sz val="11.0"/>
        <u/>
      </rPr>
      <t>Double Hawk (Europe).zip</t>
    </r>
  </si>
  <si>
    <r>
      <rPr>
        <rFont val="&quot;Helvetica Neue&quot;, Helvetica, Arial, sans-serif"/>
        <color rgb="FF1155CC"/>
        <sz val="11.0"/>
        <u/>
      </rPr>
      <t>Double Target - Cynthia no Nemuri (Japan).zip</t>
    </r>
  </si>
  <si>
    <r>
      <rPr>
        <rFont val="&quot;Helvetica Neue&quot;, Helvetica, Arial, sans-serif"/>
        <color rgb="FF1155CC"/>
        <sz val="11.0"/>
        <u/>
      </rPr>
      <t>Doze Trabalhos de Jongo, Os (Brazil) (Mega Drive 4).zip</t>
    </r>
  </si>
  <si>
    <r>
      <rPr>
        <rFont val="&quot;Helvetica Neue&quot;, Helvetica, Arial, sans-serif"/>
        <color rgb="FF1155CC"/>
        <sz val="11.0"/>
        <u/>
      </rPr>
      <t>Dr. HELLO (Korea) (En) (Unl).zip</t>
    </r>
  </si>
  <si>
    <r>
      <rPr>
        <rFont val="&quot;Helvetica Neue&quot;, Helvetica, Arial, sans-serif"/>
        <color rgb="FF1155CC"/>
        <sz val="11.0"/>
        <u/>
      </rPr>
      <t>Dr. Robotnik's Mean Bean Machine (Europe, Brazil) (En).zip</t>
    </r>
  </si>
  <si>
    <r>
      <rPr>
        <rFont val="&quot;Helvetica Neue&quot;, Helvetica, Arial, sans-serif"/>
        <color rgb="FF1155CC"/>
        <sz val="11.0"/>
        <u/>
      </rPr>
      <t>Dragon - The Bruce Lee Story (Europe).zip</t>
    </r>
  </si>
  <si>
    <r>
      <rPr>
        <rFont val="&quot;Helvetica Neue&quot;, Helvetica, Arial, sans-serif"/>
        <color rgb="FF1155CC"/>
        <sz val="11.0"/>
        <u/>
      </rPr>
      <t>Dragon Blaster (World) (v0.9) (Proto) (Aftermarket) (Unl).zip</t>
    </r>
  </si>
  <si>
    <r>
      <rPr>
        <rFont val="&quot;Helvetica Neue&quot;, Helvetica, Arial, sans-serif"/>
        <color rgb="FF1155CC"/>
        <sz val="11.0"/>
        <u/>
      </rPr>
      <t>Dragon Crystal (Europe, Brazil) (En).zip</t>
    </r>
  </si>
  <si>
    <r>
      <rPr>
        <rFont val="&quot;Helvetica Neue&quot;, Helvetica, Arial, sans-serif"/>
        <color rgb="FF1155CC"/>
        <sz val="11.0"/>
        <u/>
      </rPr>
      <t>Draw Poker (World) (Proto) (Aftermarket) (Unl).zip</t>
    </r>
  </si>
  <si>
    <r>
      <rPr>
        <rFont val="&quot;Helvetica Neue&quot;, Helvetica, Arial, sans-serif"/>
        <color rgb="FF1155CC"/>
        <sz val="11.0"/>
        <u/>
      </rPr>
      <t>Driar (World) (v0.05) (Proto) (Aftermarket) (Unl).zip</t>
    </r>
  </si>
  <si>
    <r>
      <rPr>
        <rFont val="&quot;Helvetica Neue&quot;, Helvetica, Arial, sans-serif"/>
        <color rgb="FF1155CC"/>
        <sz val="11.0"/>
        <u/>
      </rPr>
      <t>Duckslayer Adventures (World) (v0.1.0) (Proto) (Aftermarket) (Unl).zip</t>
    </r>
  </si>
  <si>
    <r>
      <rPr>
        <rFont val="&quot;Helvetica Neue&quot;, Helvetica, Arial, sans-serif"/>
        <color rgb="FF1155CC"/>
        <sz val="11.0"/>
        <u/>
      </rPr>
      <t>Duckslayer Adventures (World) (v0.2.0) (Proto) (Aftermarket) (Unl).zip</t>
    </r>
  </si>
  <si>
    <r>
      <rPr>
        <rFont val="&quot;Helvetica Neue&quot;, Helvetica, Arial, sans-serif"/>
        <color rgb="FF1155CC"/>
        <sz val="11.0"/>
        <u/>
      </rPr>
      <t>Duckslayer Adventures (World) (v0.3.0) (Proto) (Aftermarket) (Unl).zip</t>
    </r>
  </si>
  <si>
    <r>
      <rPr>
        <rFont val="&quot;Helvetica Neue&quot;, Helvetica, Arial, sans-serif"/>
        <color rgb="FF1155CC"/>
        <sz val="11.0"/>
        <u/>
      </rPr>
      <t>Duckslayer Adventures (World) (v0.4.0) (Proto) (Aftermarket) (Unl).zip</t>
    </r>
  </si>
  <si>
    <r>
      <rPr>
        <rFont val="&quot;Helvetica Neue&quot;, Helvetica, Arial, sans-serif"/>
        <color rgb="FF1155CC"/>
        <sz val="11.0"/>
        <u/>
      </rPr>
      <t>Duckslayer Adventures (World) (v0.5.0) (Proto) (Aftermarket) (Unl).zip</t>
    </r>
  </si>
  <si>
    <r>
      <rPr>
        <rFont val="&quot;Helvetica Neue&quot;, Helvetica, Arial, sans-serif"/>
        <color rgb="FF1155CC"/>
        <sz val="11.0"/>
        <u/>
      </rPr>
      <t>Duckslayer Adventures (World) (v0.6.0) (Proto) (Aftermarket) (Unl).zip</t>
    </r>
  </si>
  <si>
    <r>
      <rPr>
        <rFont val="&quot;Helvetica Neue&quot;, Helvetica, Arial, sans-serif"/>
        <color rgb="FF1155CC"/>
        <sz val="11.0"/>
        <u/>
      </rPr>
      <t>Duke Nukem (World) (Demo) (Aftermarket) (Unl).zip</t>
    </r>
  </si>
  <si>
    <r>
      <rPr>
        <rFont val="&quot;Helvetica Neue&quot;, Helvetica, Arial, sans-serif"/>
        <color rgb="FF1155CC"/>
        <sz val="11.0"/>
        <u/>
      </rPr>
      <t>Dynamite Duke (Europe, Brazil) (En).zip</t>
    </r>
  </si>
  <si>
    <r>
      <rPr>
        <rFont val="&quot;Helvetica Neue&quot;, Helvetica, Arial, sans-serif"/>
        <color rgb="FF1155CC"/>
        <sz val="11.0"/>
        <u/>
      </rPr>
      <t>Dynamite Dux (Europe, Brazil) (En) (Beta).zip</t>
    </r>
  </si>
  <si>
    <r>
      <rPr>
        <rFont val="&quot;Helvetica Neue&quot;, Helvetica, Arial, sans-serif"/>
        <color rgb="FF1155CC"/>
        <sz val="11.0"/>
        <u/>
      </rPr>
      <t>Dynamite Dux (Europe, Brazil) (En).zip</t>
    </r>
  </si>
  <si>
    <r>
      <rPr>
        <rFont val="&quot;Helvetica Neue&quot;, Helvetica, Arial, sans-serif"/>
        <color rgb="FF1155CC"/>
        <sz val="11.0"/>
        <u/>
      </rPr>
      <t>Dynamite Headdy (Brazil) (En).zip</t>
    </r>
  </si>
  <si>
    <r>
      <rPr>
        <rFont val="&quot;Helvetica Neue&quot;, Helvetica, Arial, sans-serif"/>
        <color rgb="FF1155CC"/>
        <sz val="11.0"/>
        <u/>
      </rPr>
      <t>E-SWAT (Taiwan) (En) (Unl).zip</t>
    </r>
  </si>
  <si>
    <r>
      <rPr>
        <rFont val="&quot;Helvetica Neue&quot;, Helvetica, Arial, sans-serif"/>
        <color rgb="FF1155CC"/>
        <sz val="11.0"/>
        <u/>
      </rPr>
      <t>E-SWAT (USA, Europe, Brazil) (En) (Beta 1).zip</t>
    </r>
  </si>
  <si>
    <r>
      <rPr>
        <rFont val="&quot;Helvetica Neue&quot;, Helvetica, Arial, sans-serif"/>
        <color rgb="FF1155CC"/>
        <sz val="11.0"/>
        <u/>
      </rPr>
      <t>E-SWAT (USA, Europe, Brazil) (En) (Beta 2).zip</t>
    </r>
  </si>
  <si>
    <r>
      <rPr>
        <rFont val="&quot;Helvetica Neue&quot;, Helvetica, Arial, sans-serif"/>
        <color rgb="FF1155CC"/>
        <sz val="11.0"/>
        <u/>
      </rPr>
      <t>E-SWAT (USA, Europe, Brazil) (En) (Beta 3).zip</t>
    </r>
  </si>
  <si>
    <r>
      <rPr>
        <rFont val="&quot;Helvetica Neue&quot;, Helvetica, Arial, sans-serif"/>
        <color rgb="FF1155CC"/>
        <sz val="11.0"/>
        <u/>
      </rPr>
      <t>E-SWAT (USA, Europe, Brazil) (En) (Rev A).zip</t>
    </r>
  </si>
  <si>
    <r>
      <rPr>
        <rFont val="&quot;Helvetica Neue&quot;, Helvetica, Arial, sans-serif"/>
        <color rgb="FF1155CC"/>
        <sz val="11.0"/>
        <u/>
      </rPr>
      <t>E-SWAT (USA, Europe, Brazil) (En).zip</t>
    </r>
  </si>
  <si>
    <r>
      <rPr>
        <rFont val="&quot;Helvetica Neue&quot;, Helvetica, Arial, sans-serif"/>
        <color rgb="FF1155CC"/>
        <sz val="11.0"/>
        <u/>
      </rPr>
      <t>E.I. - Exa Innova (Korea) (En) (Unl).zip</t>
    </r>
  </si>
  <si>
    <r>
      <rPr>
        <rFont val="&quot;Helvetica Neue&quot;, Helvetica, Arial, sans-serif"/>
        <color rgb="FF1155CC"/>
        <sz val="11.0"/>
        <u/>
      </rPr>
      <t>Eagles 5 (Korea) (Unl).zip</t>
    </r>
  </si>
  <si>
    <r>
      <rPr>
        <rFont val="&quot;Helvetica Neue&quot;, Helvetica, Arial, sans-serif"/>
        <color rgb="FF1155CC"/>
        <sz val="11.0"/>
        <u/>
      </rPr>
      <t>Earthworm Jim (Brazil) (En).zip</t>
    </r>
  </si>
  <si>
    <r>
      <rPr>
        <rFont val="&quot;Helvetica Neue&quot;, Helvetica, Arial, sans-serif"/>
        <color rgb="FF1155CC"/>
        <sz val="11.0"/>
        <u/>
      </rPr>
      <t>Ecco - The Tides of Time (Brazil).zip</t>
    </r>
  </si>
  <si>
    <r>
      <rPr>
        <rFont val="&quot;Helvetica Neue&quot;, Helvetica, Arial, sans-serif"/>
        <color rgb="FF1155CC"/>
        <sz val="11.0"/>
        <u/>
      </rPr>
      <t>Ecco The Dolphin (Europe, Brazil) (En).zip</t>
    </r>
  </si>
  <si>
    <r>
      <rPr>
        <rFont val="&quot;Helvetica Neue&quot;, Helvetica, Arial, sans-serif"/>
        <color rgb="FF1155CC"/>
        <sz val="11.0"/>
        <u/>
      </rPr>
      <t>Electronic Dreams (World) (v0.77) (Proto) (Aftermarket) (Unl).zip</t>
    </r>
  </si>
  <si>
    <r>
      <rPr>
        <rFont val="&quot;Helvetica Neue&quot;, Helvetica, Arial, sans-serif"/>
        <color rgb="FF1155CC"/>
        <sz val="11.0"/>
        <u/>
      </rPr>
      <t>Enduro Racer (Japan).zip</t>
    </r>
  </si>
  <si>
    <r>
      <rPr>
        <rFont val="&quot;Helvetica Neue&quot;, Helvetica, Arial, sans-serif"/>
        <color rgb="FF1155CC"/>
        <sz val="11.0"/>
        <u/>
      </rPr>
      <t>Enduro Racer (USA, Europe, Brazil) (En).zip</t>
    </r>
  </si>
  <si>
    <r>
      <rPr>
        <rFont val="&quot;Helvetica Neue&quot;, Helvetica, Arial, sans-serif"/>
        <color rgb="FF1155CC"/>
        <sz val="11.0"/>
        <u/>
      </rPr>
      <t>Excellent Dizzy Collection, The (Europe) (En,Fr,De,Es,It) (Proto).zip</t>
    </r>
  </si>
  <si>
    <r>
      <rPr>
        <rFont val="&quot;Helvetica Neue&quot;, Helvetica, Arial, sans-serif"/>
        <color rgb="FF1155CC"/>
        <sz val="11.0"/>
        <u/>
      </rPr>
      <t>Extreme Volleyball - Infernal League (World) (v1.02) (Aftermarket) (Unl).zip</t>
    </r>
  </si>
  <si>
    <r>
      <rPr>
        <rFont val="&quot;Helvetica Neue&quot;, Helvetica, Arial, sans-serif"/>
        <color rgb="FF1155CC"/>
        <sz val="11.0"/>
        <u/>
      </rPr>
      <t>Extreme Volleyball - Infernal League (World) (v1.03) (Aftermarket) (Unl).zip</t>
    </r>
  </si>
  <si>
    <r>
      <rPr>
        <rFont val="&quot;Helvetica Neue&quot;, Helvetica, Arial, sans-serif"/>
        <color rgb="FF1155CC"/>
        <sz val="11.0"/>
        <u/>
      </rPr>
      <t>Extreme Volleyball - Infernal League (World) (v1.05) (Aftermarket) (Unl).zip</t>
    </r>
  </si>
  <si>
    <r>
      <rPr>
        <rFont val="&quot;Helvetica Neue&quot;, Helvetica, Arial, sans-serif"/>
        <color rgb="FF1155CC"/>
        <sz val="11.0"/>
        <u/>
      </rPr>
      <t>Extreme Volleyball - Infernal League (World) (v1.06) (Aftermarket) (Unl).zip</t>
    </r>
  </si>
  <si>
    <r>
      <rPr>
        <rFont val="&quot;Helvetica Neue&quot;, Helvetica, Arial, sans-serif"/>
        <color rgb="FF1155CC"/>
        <sz val="11.0"/>
        <u/>
      </rPr>
      <t>F-1 Spirit - The Way to Formula-1 (Korea) (En) (Unl).zip</t>
    </r>
  </si>
  <si>
    <r>
      <rPr>
        <rFont val="&quot;Helvetica Neue&quot;, Helvetica, Arial, sans-serif"/>
        <color rgb="FF1155CC"/>
        <sz val="11.0"/>
        <u/>
      </rPr>
      <t>F-16 Fighter (USA, Europe, Brazil) (En).zip</t>
    </r>
  </si>
  <si>
    <r>
      <rPr>
        <rFont val="&quot;Helvetica Neue&quot;, Helvetica, Arial, sans-serif"/>
        <color rgb="FF1155CC"/>
        <sz val="11.0"/>
        <u/>
      </rPr>
      <t>F-16 Fighting Falcon (Japan).zip</t>
    </r>
  </si>
  <si>
    <r>
      <rPr>
        <rFont val="&quot;Helvetica Neue&quot;, Helvetica, Arial, sans-serif"/>
        <color rgb="FF1155CC"/>
        <sz val="11.0"/>
        <u/>
      </rPr>
      <t>F-16 Fighting Falcon (Taiwan) (Unl).zip</t>
    </r>
  </si>
  <si>
    <r>
      <rPr>
        <rFont val="&quot;Helvetica Neue&quot;, Helvetica, Arial, sans-serif"/>
        <color rgb="FF1155CC"/>
        <sz val="11.0"/>
        <u/>
      </rPr>
      <t>F-16 Fighting Falcon (USA).zip</t>
    </r>
  </si>
  <si>
    <r>
      <rPr>
        <rFont val="&quot;Helvetica Neue&quot;, Helvetica, Arial, sans-serif"/>
        <color rgb="FF1155CC"/>
        <sz val="11.0"/>
        <u/>
      </rPr>
      <t>F1 (Europe, Brazil) (En).zip</t>
    </r>
  </si>
  <si>
    <r>
      <rPr>
        <rFont val="&quot;Helvetica Neue&quot;, Helvetica, Arial, sans-serif"/>
        <color rgb="FF1155CC"/>
        <sz val="11.0"/>
        <u/>
      </rPr>
      <t>FA Tetris (Korea) (Unl).zip</t>
    </r>
  </si>
  <si>
    <r>
      <rPr>
        <rFont val="&quot;Helvetica Neue&quot;, Helvetica, Arial, sans-serif"/>
        <color rgb="FF1155CC"/>
        <sz val="11.0"/>
        <u/>
      </rPr>
      <t>FIFA International Soccer (Brazil) (En,Es,Pt).zip</t>
    </r>
  </si>
  <si>
    <r>
      <rPr>
        <rFont val="&quot;Helvetica Neue&quot;, Helvetica, Arial, sans-serif"/>
        <color rgb="FF1155CC"/>
        <sz val="11.0"/>
        <u/>
      </rPr>
      <t>FM - The Wave of the Future (World) (Program) (Aftermarket) (Unl).zip</t>
    </r>
  </si>
  <si>
    <r>
      <rPr>
        <rFont val="&quot;Helvetica Neue&quot;, Helvetica, Arial, sans-serif"/>
        <color rgb="FF1155CC"/>
        <sz val="11.0"/>
        <u/>
      </rPr>
      <t>Fabrica de Chocolate (Brazil) (Mega Drive 4).zip</t>
    </r>
  </si>
  <si>
    <r>
      <rPr>
        <rFont val="&quot;Helvetica Neue&quot;, Helvetica, Arial, sans-serif"/>
        <color rgb="FF1155CC"/>
        <sz val="11.0"/>
        <u/>
      </rPr>
      <t>Fairy Forest (World) (v1.00) (Aftermarket) (Unl).zip</t>
    </r>
  </si>
  <si>
    <r>
      <rPr>
        <rFont val="&quot;Helvetica Neue&quot;, Helvetica, Arial, sans-serif"/>
        <color rgb="FF1155CC"/>
        <sz val="11.0"/>
        <u/>
      </rPr>
      <t>Fairy Forest (World) (v1.01) (Aftermarket) (Unl).zip</t>
    </r>
  </si>
  <si>
    <r>
      <rPr>
        <rFont val="&quot;Helvetica Neue&quot;, Helvetica, Arial, sans-serif"/>
        <color rgb="FF1155CC"/>
        <sz val="11.0"/>
        <u/>
      </rPr>
      <t>Fairy Forest (World) (v1.02) (Aftermarket) (Unl).zip</t>
    </r>
  </si>
  <si>
    <r>
      <rPr>
        <rFont val="&quot;Helvetica Neue&quot;, Helvetica, Arial, sans-serif"/>
        <color rgb="FF1155CC"/>
        <sz val="11.0"/>
        <u/>
      </rPr>
      <t>Family Games (Japan).zip</t>
    </r>
  </si>
  <si>
    <r>
      <rPr>
        <rFont val="&quot;Helvetica Neue&quot;, Helvetica, Arial, sans-serif"/>
        <color rgb="FF1155CC"/>
        <sz val="11.0"/>
        <u/>
      </rPr>
      <t>Fantastic Dizzy (Europe) (En,Fr,De,Es,It).zip</t>
    </r>
  </si>
  <si>
    <r>
      <rPr>
        <rFont val="&quot;Helvetica Neue&quot;, Helvetica, Arial, sans-serif"/>
        <color rgb="FF1155CC"/>
        <sz val="11.0"/>
        <u/>
      </rPr>
      <t>Fantasy Zone (Japan).zip</t>
    </r>
  </si>
  <si>
    <r>
      <rPr>
        <rFont val="&quot;Helvetica Neue&quot;, Helvetica, Arial, sans-serif"/>
        <color rgb="FF1155CC"/>
        <sz val="11.0"/>
        <u/>
      </rPr>
      <t>Fantasy Zone (Taiwan) (Unl).zip</t>
    </r>
  </si>
  <si>
    <r>
      <rPr>
        <rFont val="&quot;Helvetica Neue&quot;, Helvetica, Arial, sans-serif"/>
        <color rgb="FF1155CC"/>
        <sz val="11.0"/>
        <u/>
      </rPr>
      <t>Fantasy Zone (World) (Beta).zip</t>
    </r>
  </si>
  <si>
    <r>
      <rPr>
        <rFont val="&quot;Helvetica Neue&quot;, Helvetica, Arial, sans-serif"/>
        <color rgb="FF1155CC"/>
        <sz val="11.0"/>
        <u/>
      </rPr>
      <t>Fantasy Zone (World) (Rev 1).zip</t>
    </r>
  </si>
  <si>
    <r>
      <rPr>
        <rFont val="&quot;Helvetica Neue&quot;, Helvetica, Arial, sans-serif"/>
        <color rgb="FF1155CC"/>
        <sz val="11.0"/>
        <u/>
      </rPr>
      <t>Fantasy Zone - The Maze (USA, Europe, Brazil) (En) (Beta).zip</t>
    </r>
  </si>
  <si>
    <r>
      <rPr>
        <rFont val="&quot;Helvetica Neue&quot;, Helvetica, Arial, sans-serif"/>
        <color rgb="FF1155CC"/>
        <sz val="11.0"/>
        <u/>
      </rPr>
      <t>Fantasy Zone - The Maze (USA, Europe, Brazil) (En).zip</t>
    </r>
  </si>
  <si>
    <r>
      <rPr>
        <rFont val="&quot;Helvetica Neue&quot;, Helvetica, Arial, sans-serif"/>
        <color rgb="FF1155CC"/>
        <sz val="11.0"/>
        <u/>
      </rPr>
      <t>Fantasy Zone II (USA, Europe, Brazil) (En).zip</t>
    </r>
  </si>
  <si>
    <r>
      <rPr>
        <rFont val="&quot;Helvetica Neue&quot;, Helvetica, Arial, sans-serif"/>
        <color rgb="FF1155CC"/>
        <sz val="11.0"/>
        <u/>
      </rPr>
      <t>Fantasy Zone II - Opa-Opa no Namida (Japan).zip</t>
    </r>
  </si>
  <si>
    <r>
      <rPr>
        <rFont val="&quot;Helvetica Neue&quot;, Helvetica, Arial, sans-serif"/>
        <color rgb="FF1155CC"/>
        <sz val="11.0"/>
        <u/>
      </rPr>
      <t>Feiche Zhengba Zhan (Taiwan) (En) (Unl).zip</t>
    </r>
  </si>
  <si>
    <r>
      <rPr>
        <rFont val="&quot;Helvetica Neue&quot;, Helvetica, Arial, sans-serif"/>
        <color rgb="FF1155CC"/>
        <sz val="11.0"/>
        <u/>
      </rPr>
      <t>Ferias Frustradas do Pica Pau (Brazil).zip</t>
    </r>
  </si>
  <si>
    <r>
      <rPr>
        <rFont val="&quot;Helvetica Neue&quot;, Helvetica, Arial, sans-serif"/>
        <color rgb="FF1155CC"/>
        <sz val="11.0"/>
        <u/>
      </rPr>
      <t>Final Bubble Bobble (Japan).zip</t>
    </r>
  </si>
  <si>
    <r>
      <rPr>
        <rFont val="&quot;Helvetica Neue&quot;, Helvetica, Arial, sans-serif"/>
        <color rgb="FF1155CC"/>
        <sz val="11.0"/>
        <u/>
      </rPr>
      <t>Fire &amp; Forget II (Europe).zip</t>
    </r>
  </si>
  <si>
    <r>
      <rPr>
        <rFont val="&quot;Helvetica Neue&quot;, Helvetica, Arial, sans-serif"/>
        <color rgb="FF1155CC"/>
        <sz val="11.0"/>
        <u/>
      </rPr>
      <t>Fire &amp; Ice (Brazil) (En).zip</t>
    </r>
  </si>
  <si>
    <r>
      <rPr>
        <rFont val="&quot;Helvetica Neue&quot;, Helvetica, Arial, sans-serif"/>
        <color rgb="FF1155CC"/>
        <sz val="11.0"/>
        <u/>
      </rPr>
      <t>Flash, The (Europe, Brazil) (En).zip</t>
    </r>
  </si>
  <si>
    <r>
      <rPr>
        <rFont val="&quot;Helvetica Neue&quot;, Helvetica, Arial, sans-serif"/>
        <color rgb="FF1155CC"/>
        <sz val="11.0"/>
        <u/>
      </rPr>
      <t>Flashpoint (Korea) (Unl).zip</t>
    </r>
  </si>
  <si>
    <r>
      <rPr>
        <rFont val="&quot;Helvetica Neue&quot;, Helvetica, Arial, sans-serif"/>
        <color rgb="FF1155CC"/>
        <sz val="11.0"/>
        <u/>
      </rPr>
      <t>Flight of Pigarus (Unknown) (v1.00) (Aftermarket) (Unl).zip</t>
    </r>
  </si>
  <si>
    <r>
      <rPr>
        <rFont val="&quot;Helvetica Neue&quot;, Helvetica, Arial, sans-serif"/>
        <color rgb="FF1155CC"/>
        <sz val="11.0"/>
        <u/>
      </rPr>
      <t>Flight of Pigarus (Unknown) (v1.10) (Aftermarket) (Unl).zip</t>
    </r>
  </si>
  <si>
    <r>
      <rPr>
        <rFont val="&quot;Helvetica Neue&quot;, Helvetica, Arial, sans-serif"/>
        <color rgb="FF1155CC"/>
        <sz val="11.0"/>
        <u/>
      </rPr>
      <t>Flight of Pigarus (Unknown) (v1.11) (Aftermarket) (Unl).zip</t>
    </r>
  </si>
  <si>
    <r>
      <rPr>
        <rFont val="&quot;Helvetica Neue&quot;, Helvetica, Arial, sans-serif"/>
        <color rgb="FF1155CC"/>
        <sz val="11.0"/>
        <u/>
      </rPr>
      <t>Flintstones, The (Europe, Brazil) (En).zip</t>
    </r>
  </si>
  <si>
    <r>
      <rPr>
        <rFont val="&quot;Helvetica Neue&quot;, Helvetica, Arial, sans-serif"/>
        <color rgb="FF1155CC"/>
        <sz val="11.0"/>
        <u/>
      </rPr>
      <t>Flip Flap (World) (v2.10) (Proto) (Aftermarket) (Unl).zip</t>
    </r>
  </si>
  <si>
    <r>
      <rPr>
        <rFont val="&quot;Helvetica Neue&quot;, Helvetica, Arial, sans-serif"/>
        <color rgb="FF1155CC"/>
        <sz val="11.0"/>
        <u/>
      </rPr>
      <t>Food Fighter (World) (v0.4) (Aftermarket) (Unl).zip</t>
    </r>
  </si>
  <si>
    <r>
      <rPr>
        <rFont val="&quot;Helvetica Neue&quot;, Helvetica, Arial, sans-serif"/>
        <color rgb="FF1155CC"/>
        <sz val="11.0"/>
        <u/>
      </rPr>
      <t>Forgotten Worlds (Europe, Brazil) (En).zip</t>
    </r>
  </si>
  <si>
    <r>
      <rPr>
        <rFont val="&quot;Helvetica Neue&quot;, Helvetica, Arial, sans-serif"/>
        <color rgb="FF1155CC"/>
        <sz val="11.0"/>
        <u/>
      </rPr>
      <t>Forgotten Worlds (Taiwan) (En) (Unl).zip</t>
    </r>
  </si>
  <si>
    <r>
      <rPr>
        <rFont val="&quot;Helvetica Neue&quot;, Helvetica, Arial, sans-serif"/>
        <color rgb="FF1155CC"/>
        <sz val="11.0"/>
        <u/>
      </rPr>
      <t>Freeway '86 (World) (Aftermarket) (Unl).zip</t>
    </r>
  </si>
  <si>
    <r>
      <rPr>
        <rFont val="&quot;Helvetica Neue&quot;, Helvetica, Arial, sans-serif"/>
        <color rgb="FF1155CC"/>
        <sz val="11.0"/>
        <u/>
      </rPr>
      <t>Fullscreen Palette Test Program (World) (Program) (Aftermarket) (Unl).zip</t>
    </r>
  </si>
  <si>
    <r>
      <rPr>
        <rFont val="&quot;Helvetica Neue&quot;, Helvetica, Arial, sans-serif"/>
        <color rgb="FF1155CC"/>
        <sz val="11.0"/>
        <u/>
      </rPr>
      <t>Fushigi no Oshiro Pit Pot (Japan) (Beta).zip</t>
    </r>
  </si>
  <si>
    <r>
      <rPr>
        <rFont val="&quot;Helvetica Neue&quot;, Helvetica, Arial, sans-serif"/>
        <color rgb="FF1155CC"/>
        <sz val="11.0"/>
        <u/>
      </rPr>
      <t>Fushigi no Oshiro Pit Pot (Japan).zip</t>
    </r>
  </si>
  <si>
    <r>
      <rPr>
        <rFont val="&quot;Helvetica Neue&quot;, Helvetica, Arial, sans-serif"/>
        <color rgb="FF1155CC"/>
        <sz val="11.0"/>
        <u/>
      </rPr>
      <t>G-LOC - Air Battle (Europe, Brazil) (En).zip</t>
    </r>
  </si>
  <si>
    <r>
      <rPr>
        <rFont val="&quot;Helvetica Neue&quot;, Helvetica, Arial, sans-serif"/>
        <color rgb="FF1155CC"/>
        <sz val="11.0"/>
        <u/>
      </rPr>
      <t>GP Rider (Europe, Brazil) (En).zip</t>
    </r>
  </si>
  <si>
    <r>
      <rPr>
        <rFont val="&quot;Helvetica Neue&quot;, Helvetica, Arial, sans-serif"/>
        <color rgb="FF1155CC"/>
        <sz val="11.0"/>
        <u/>
      </rPr>
      <t>Gaegujangi Ggachi (Korea) (Unl).zip</t>
    </r>
  </si>
  <si>
    <r>
      <rPr>
        <rFont val="&quot;Helvetica Neue&quot;, Helvetica, Arial, sans-serif"/>
        <color rgb="FF1155CC"/>
        <sz val="11.0"/>
        <u/>
      </rPr>
      <t>Gain Ground (Europe, Brazil) (En) (Beta).zip</t>
    </r>
  </si>
  <si>
    <r>
      <rPr>
        <rFont val="&quot;Helvetica Neue&quot;, Helvetica, Arial, sans-serif"/>
        <color rgb="FF1155CC"/>
        <sz val="11.0"/>
        <u/>
      </rPr>
      <t>Gain Ground (Europe, Brazil) (En).zip</t>
    </r>
  </si>
  <si>
    <r>
      <rPr>
        <rFont val="&quot;Helvetica Neue&quot;, Helvetica, Arial, sans-serif"/>
        <color rgb="FF1155CC"/>
        <sz val="11.0"/>
        <u/>
      </rPr>
      <t>Galactic Protector (Japan).zip</t>
    </r>
  </si>
  <si>
    <r>
      <rPr>
        <rFont val="&quot;Helvetica Neue&quot;, Helvetica, Arial, sans-serif"/>
        <color rgb="FF1155CC"/>
        <sz val="11.0"/>
        <u/>
      </rPr>
      <t>Galactic Revenge (World) (v1.0) (Aftermarket) (Unl).zip</t>
    </r>
  </si>
  <si>
    <r>
      <rPr>
        <rFont val="&quot;Helvetica Neue&quot;, Helvetica, Arial, sans-serif"/>
        <color rgb="FF1155CC"/>
        <sz val="11.0"/>
        <u/>
      </rPr>
      <t>Galactic Revenge (World) (v2.0) (Aftermarket) (Unl).zip</t>
    </r>
  </si>
  <si>
    <r>
      <rPr>
        <rFont val="&quot;Helvetica Neue&quot;, Helvetica, Arial, sans-serif"/>
        <color rgb="FF1155CC"/>
        <sz val="11.0"/>
        <u/>
      </rPr>
      <t>Galactic Revenge (World) (v3.0) (Aftermarket) (Unl).zip</t>
    </r>
  </si>
  <si>
    <r>
      <rPr>
        <rFont val="&quot;Helvetica Neue&quot;, Helvetica, Arial, sans-serif"/>
        <color rgb="FF1155CC"/>
        <sz val="11.0"/>
        <u/>
      </rPr>
      <t>Galaxian (Korea) (Unl).zip</t>
    </r>
  </si>
  <si>
    <r>
      <rPr>
        <rFont val="&quot;Helvetica Neue&quot;, Helvetica, Arial, sans-serif"/>
        <color rgb="FF1155CC"/>
        <sz val="11.0"/>
        <u/>
      </rPr>
      <t>Galaxy Force (Europe, Brazil) (En).zip</t>
    </r>
  </si>
  <si>
    <r>
      <rPr>
        <rFont val="&quot;Helvetica Neue&quot;, Helvetica, Arial, sans-serif"/>
        <color rgb="FF1155CC"/>
        <sz val="11.0"/>
        <u/>
      </rPr>
      <t>Galaxy Force (USA).zip</t>
    </r>
  </si>
  <si>
    <r>
      <rPr>
        <rFont val="&quot;Helvetica Neue&quot;, Helvetica, Arial, sans-serif"/>
        <color rgb="FF1155CC"/>
        <sz val="11.0"/>
        <u/>
      </rPr>
      <t>Game Box Serie Esportes Radicais (Brazil) (En).zip</t>
    </r>
  </si>
  <si>
    <r>
      <rPr>
        <rFont val="&quot;Helvetica Neue&quot;, Helvetica, Arial, sans-serif"/>
        <color rgb="FF1155CC"/>
        <sz val="11.0"/>
        <u/>
      </rPr>
      <t>Game Chongjiphap 200 (Korea) (Unl).zip</t>
    </r>
  </si>
  <si>
    <r>
      <rPr>
        <rFont val="&quot;Helvetica Neue&quot;, Helvetica, Arial, sans-serif"/>
        <color rgb="FF1155CC"/>
        <sz val="11.0"/>
        <u/>
      </rPr>
      <t>Game Mo-eumjip 188 Hap (Korea) (v1.0) (Unl).zip</t>
    </r>
  </si>
  <si>
    <r>
      <rPr>
        <rFont val="&quot;Helvetica Neue&quot;, Helvetica, Arial, sans-serif"/>
        <color rgb="FF1155CC"/>
        <sz val="11.0"/>
        <u/>
      </rPr>
      <t>Game Mo-eumjip 188 Hap (Korea) (v1.1) (Unl).zip</t>
    </r>
  </si>
  <si>
    <r>
      <rPr>
        <rFont val="&quot;Helvetica Neue&quot;, Helvetica, Arial, sans-serif"/>
        <color rgb="FF1155CC"/>
        <sz val="11.0"/>
        <u/>
      </rPr>
      <t>Game de Check! Koutsuu Anzen (Japan) (Proto).zip</t>
    </r>
  </si>
  <si>
    <r>
      <rPr>
        <rFont val="&quot;Helvetica Neue&quot;, Helvetica, Arial, sans-serif"/>
        <color rgb="FF1155CC"/>
        <sz val="11.0"/>
        <u/>
      </rPr>
      <t>Gangcheol RoboCop (Korea) (En) (Unl).zip</t>
    </r>
  </si>
  <si>
    <r>
      <rPr>
        <rFont val="&quot;Helvetica Neue&quot;, Helvetica, Arial, sans-serif"/>
        <color rgb="FF1155CC"/>
        <sz val="11.0"/>
        <u/>
      </rPr>
      <t>Gangster Town (USA, Europe, Brazil) (En).zip</t>
    </r>
  </si>
  <si>
    <r>
      <rPr>
        <rFont val="&quot;Helvetica Neue&quot;, Helvetica, Arial, sans-serif"/>
        <color rgb="FF1155CC"/>
        <sz val="11.0"/>
        <u/>
      </rPr>
      <t>Garbagefield Saves Christmas (World) (Aftermarket) (Unl).zip</t>
    </r>
  </si>
  <si>
    <r>
      <rPr>
        <rFont val="&quot;Helvetica Neue&quot;, Helvetica, Arial, sans-serif"/>
        <color rgb="FF1155CC"/>
        <sz val="11.0"/>
        <u/>
      </rPr>
      <t>Gaudream (World) (v0.04) (Proto) (Aftermarket) (Unl).zip</t>
    </r>
  </si>
  <si>
    <r>
      <rPr>
        <rFont val="&quot;Helvetica Neue&quot;, Helvetica, Arial, sans-serif"/>
        <color rgb="FF1155CC"/>
        <sz val="11.0"/>
        <u/>
      </rPr>
      <t>Gauntlet (Europe, Brazil) (En).zip</t>
    </r>
  </si>
  <si>
    <r>
      <rPr>
        <rFont val="&quot;Helvetica Neue&quot;, Helvetica, Arial, sans-serif"/>
        <color rgb="FF1155CC"/>
        <sz val="11.0"/>
        <u/>
      </rPr>
      <t>Gekioko PunPun Maru (World) (v1.0) (Proto) (Aftermarket) (Unl).zip</t>
    </r>
  </si>
  <si>
    <r>
      <rPr>
        <rFont val="&quot;Helvetica Neue&quot;, Helvetica, Arial, sans-serif"/>
        <color rgb="FF1155CC"/>
        <sz val="11.0"/>
        <u/>
      </rPr>
      <t>Gekioko PunPun Maru (World) (v1.1) (Proto) (Aftermarket) (Unl).zip</t>
    </r>
  </si>
  <si>
    <r>
      <rPr>
        <rFont val="&quot;Helvetica Neue&quot;, Helvetica, Arial, sans-serif"/>
        <color rgb="FF1155CC"/>
        <sz val="11.0"/>
        <u/>
      </rPr>
      <t>Gemitas (World) (Aftermarket) (Unl).zip</t>
    </r>
  </si>
  <si>
    <r>
      <rPr>
        <rFont val="&quot;Helvetica Neue&quot;, Helvetica, Arial, sans-serif"/>
        <color rgb="FF1155CC"/>
        <sz val="11.0"/>
        <u/>
      </rPr>
      <t>George Foreman's KO Boxing (Europe, Brazil) (En).zip</t>
    </r>
  </si>
  <si>
    <r>
      <rPr>
        <rFont val="&quot;Helvetica Neue&quot;, Helvetica, Arial, sans-serif"/>
        <color rgb="FF1155CC"/>
        <sz val="11.0"/>
        <u/>
      </rPr>
      <t>Geraldinho (Brazil) (En).zip</t>
    </r>
  </si>
  <si>
    <r>
      <rPr>
        <rFont val="&quot;Helvetica Neue&quot;, Helvetica, Arial, sans-serif"/>
        <color rgb="FF1155CC"/>
        <sz val="11.0"/>
        <u/>
      </rPr>
      <t>Ghost House (Japan).zip</t>
    </r>
  </si>
  <si>
    <r>
      <rPr>
        <rFont val="&quot;Helvetica Neue&quot;, Helvetica, Arial, sans-serif"/>
        <color rgb="FF1155CC"/>
        <sz val="11.0"/>
        <u/>
      </rPr>
      <t>Ghost House (USA, Europe, Brazil) (En) (Beta).zip</t>
    </r>
  </si>
  <si>
    <r>
      <rPr>
        <rFont val="&quot;Helvetica Neue&quot;, Helvetica, Arial, sans-serif"/>
        <color rgb="FF1155CC"/>
        <sz val="11.0"/>
        <u/>
      </rPr>
      <t>Ghost House (USA, Europe, Brazil) (En).zip</t>
    </r>
  </si>
  <si>
    <r>
      <rPr>
        <rFont val="&quot;Helvetica Neue&quot;, Helvetica, Arial, sans-serif"/>
        <color rgb="FF1155CC"/>
        <sz val="11.0"/>
        <u/>
      </rPr>
      <t>Ghostbusters (USA, Europe, Brazil) (En).zip</t>
    </r>
  </si>
  <si>
    <r>
      <rPr>
        <rFont val="&quot;Helvetica Neue&quot;, Helvetica, Arial, sans-serif"/>
        <color rgb="FF1155CC"/>
        <sz val="11.0"/>
        <u/>
      </rPr>
      <t>Ghouls'n Ghosts (USA, Europe, Brazil) (En) (Demo).zip</t>
    </r>
  </si>
  <si>
    <r>
      <rPr>
        <rFont val="&quot;Helvetica Neue&quot;, Helvetica, Arial, sans-serif"/>
        <color rgb="FF1155CC"/>
        <sz val="11.0"/>
        <u/>
      </rPr>
      <t>Ghouls'n Ghosts (USA, Europe, Brazil) (En).zip</t>
    </r>
  </si>
  <si>
    <r>
      <rPr>
        <rFont val="&quot;Helvetica Neue&quot;, Helvetica, Arial, sans-serif"/>
        <color rgb="FF1155CC"/>
        <sz val="11.0"/>
        <u/>
      </rPr>
      <t>Global Defense (USA, Europe, Brazil) (En) (Beta).zip</t>
    </r>
  </si>
  <si>
    <r>
      <rPr>
        <rFont val="&quot;Helvetica Neue&quot;, Helvetica, Arial, sans-serif"/>
        <color rgb="FF1155CC"/>
        <sz val="11.0"/>
        <u/>
      </rPr>
      <t>Global Defense (USA, Europe, Brazil) (En).zip</t>
    </r>
  </si>
  <si>
    <r>
      <rPr>
        <rFont val="&quot;Helvetica Neue&quot;, Helvetica, Arial, sans-serif"/>
        <color rgb="FF1155CC"/>
        <sz val="11.0"/>
        <u/>
      </rPr>
      <t>Global Gladiators (Europe, Brazil) (En).zip</t>
    </r>
  </si>
  <si>
    <r>
      <rPr>
        <rFont val="&quot;Helvetica Neue&quot;, Helvetica, Arial, sans-serif"/>
        <color rgb="FF1155CC"/>
        <sz val="11.0"/>
        <u/>
      </rPr>
      <t>Gokuaku Doumei Dump Matsumoto (Japan).zip</t>
    </r>
  </si>
  <si>
    <r>
      <rPr>
        <rFont val="&quot;Helvetica Neue&quot;, Helvetica, Arial, sans-serif"/>
        <color rgb="FF1155CC"/>
        <sz val="11.0"/>
        <u/>
      </rPr>
      <t>Golden Axe (USA, Europe, Brazil) (En) (Demo).zip</t>
    </r>
  </si>
  <si>
    <r>
      <rPr>
        <rFont val="&quot;Helvetica Neue&quot;, Helvetica, Arial, sans-serif"/>
        <color rgb="FF1155CC"/>
        <sz val="11.0"/>
        <u/>
      </rPr>
      <t>Golden Axe (USA, Europe, Brazil) (En).zip</t>
    </r>
  </si>
  <si>
    <r>
      <rPr>
        <rFont val="&quot;Helvetica Neue&quot;, Helvetica, Arial, sans-serif"/>
        <color rgb="FF1155CC"/>
        <sz val="11.0"/>
        <u/>
      </rPr>
      <t>Golden Axe Warrior (USA, Europe, Brazil) (En).zip</t>
    </r>
  </si>
  <si>
    <r>
      <rPr>
        <rFont val="&quot;Helvetica Neue&quot;, Helvetica, Arial, sans-serif"/>
        <color rgb="FF1155CC"/>
        <sz val="11.0"/>
        <u/>
      </rPr>
      <t>Golfamania (Europe) (Beta).zip</t>
    </r>
  </si>
  <si>
    <r>
      <rPr>
        <rFont val="&quot;Helvetica Neue&quot;, Helvetica, Arial, sans-serif"/>
        <color rgb="FF1155CC"/>
        <sz val="11.0"/>
        <u/>
      </rPr>
      <t>Golfamania (Europe, Brazil) (En).zip</t>
    </r>
  </si>
  <si>
    <r>
      <rPr>
        <rFont val="&quot;Helvetica Neue&quot;, Helvetica, Arial, sans-serif"/>
        <color rgb="FF1155CC"/>
        <sz val="11.0"/>
        <u/>
      </rPr>
      <t>Golvellius - Valley of Doom (USA, Europe, Brazil) (En).zip</t>
    </r>
  </si>
  <si>
    <r>
      <rPr>
        <rFont val="&quot;Helvetica Neue&quot;, Helvetica, Arial, sans-serif"/>
        <color rgb="FF1155CC"/>
        <sz val="11.0"/>
        <u/>
      </rPr>
      <t>Gotris (World) (v0.5) (Beta) (Aftermarket) (Unl).zip</t>
    </r>
  </si>
  <si>
    <r>
      <rPr>
        <rFont val="&quot;Helvetica Neue&quot;, Helvetica, Arial, sans-serif"/>
        <color rgb="FF1155CC"/>
        <sz val="11.0"/>
        <u/>
      </rPr>
      <t>Gotris (World) (v0.6) (Beta) (Aftermarket) (Unl).zip</t>
    </r>
  </si>
  <si>
    <r>
      <rPr>
        <rFont val="&quot;Helvetica Neue&quot;, Helvetica, Arial, sans-serif"/>
        <color rgb="FF1155CC"/>
        <sz val="11.0"/>
        <u/>
      </rPr>
      <t>Gotris (World) (v0.7) (Beta) (NTSC) (Aftermarket) (Unl).zip</t>
    </r>
  </si>
  <si>
    <r>
      <rPr>
        <rFont val="&quot;Helvetica Neue&quot;, Helvetica, Arial, sans-serif"/>
        <color rgb="FF1155CC"/>
        <sz val="11.0"/>
        <u/>
      </rPr>
      <t>Gotris (World) (v0.7) (Beta) (PAL) (Aftermarket) (Unl).zip</t>
    </r>
  </si>
  <si>
    <r>
      <rPr>
        <rFont val="&quot;Helvetica Neue&quot;, Helvetica, Arial, sans-serif"/>
        <color rgb="FF1155CC"/>
        <sz val="11.0"/>
        <u/>
      </rPr>
      <t>Gotris (World) (v0.8) (Beta) (NTSC) (Aftermarket) (Unl).zip</t>
    </r>
  </si>
  <si>
    <r>
      <rPr>
        <rFont val="&quot;Helvetica Neue&quot;, Helvetica, Arial, sans-serif"/>
        <color rgb="FF1155CC"/>
        <sz val="11.0"/>
        <u/>
      </rPr>
      <t>Gotris (World) (v0.8) (Beta) (PAL) (Aftermarket) (Unl).zip</t>
    </r>
  </si>
  <si>
    <r>
      <rPr>
        <rFont val="&quot;Helvetica Neue&quot;, Helvetica, Arial, sans-serif"/>
        <color rgb="FF1155CC"/>
        <sz val="11.0"/>
        <u/>
      </rPr>
      <t>Gotris (World) (v1.2p) (Aftermarket) (Unl).zip</t>
    </r>
  </si>
  <si>
    <r>
      <rPr>
        <rFont val="&quot;Helvetica Neue&quot;, Helvetica, Arial, sans-serif"/>
        <color rgb="FF1155CC"/>
        <sz val="11.0"/>
        <u/>
      </rPr>
      <t>Gotris (World) (v1.3p) (NTSC) (Aftermarket) (Unl).zip</t>
    </r>
  </si>
  <si>
    <r>
      <rPr>
        <rFont val="&quot;Helvetica Neue&quot;, Helvetica, Arial, sans-serif"/>
        <color rgb="FF1155CC"/>
        <sz val="11.0"/>
        <u/>
      </rPr>
      <t>Gotris (World) (v1.3p) (PAL) (Aftermarket) (Unl).zip</t>
    </r>
  </si>
  <si>
    <r>
      <rPr>
        <rFont val="&quot;Helvetica Neue&quot;, Helvetica, Arial, sans-serif"/>
        <color rgb="FF1155CC"/>
        <sz val="11.0"/>
        <u/>
      </rPr>
      <t>Gravity Beam - Master Gaiden (World) (v1.00) (Aftermarket) (Unl).zip</t>
    </r>
  </si>
  <si>
    <r>
      <rPr>
        <rFont val="&quot;Helvetica Neue&quot;, Helvetica, Arial, sans-serif"/>
        <color rgb="FF1155CC"/>
        <sz val="11.0"/>
        <u/>
      </rPr>
      <t>Gravity Beam - Master Gaiden (World) (v1.01) (Aftermarket) (Unl).zip</t>
    </r>
  </si>
  <si>
    <r>
      <rPr>
        <rFont val="&quot;Helvetica Neue&quot;, Helvetica, Arial, sans-serif"/>
        <color rgb="FF1155CC"/>
        <sz val="11.0"/>
        <u/>
      </rPr>
      <t>Great Baseball (Japan).zip</t>
    </r>
  </si>
  <si>
    <r>
      <rPr>
        <rFont val="&quot;Helvetica Neue&quot;, Helvetica, Arial, sans-serif"/>
        <color rgb="FF1155CC"/>
        <sz val="11.0"/>
        <u/>
      </rPr>
      <t>Great Baseball (USA, Europe).zip</t>
    </r>
  </si>
  <si>
    <r>
      <rPr>
        <rFont val="&quot;Helvetica Neue&quot;, Helvetica, Arial, sans-serif"/>
        <color rgb="FF1155CC"/>
        <sz val="11.0"/>
        <u/>
      </rPr>
      <t>Great Basketball (World).zip</t>
    </r>
  </si>
  <si>
    <r>
      <rPr>
        <rFont val="&quot;Helvetica Neue&quot;, Helvetica, Arial, sans-serif"/>
        <color rgb="FF1155CC"/>
        <sz val="11.0"/>
        <u/>
      </rPr>
      <t>Great Football (World).zip</t>
    </r>
  </si>
  <si>
    <r>
      <rPr>
        <rFont val="&quot;Helvetica Neue&quot;, Helvetica, Arial, sans-serif"/>
        <color rgb="FF1155CC"/>
        <sz val="11.0"/>
        <u/>
      </rPr>
      <t>Great Golf (Japan).zip</t>
    </r>
  </si>
  <si>
    <r>
      <rPr>
        <rFont val="&quot;Helvetica Neue&quot;, Helvetica, Arial, sans-serif"/>
        <color rgb="FF1155CC"/>
        <sz val="11.0"/>
        <u/>
      </rPr>
      <t>Great Golf (Korea) (En) (Unl).zip</t>
    </r>
  </si>
  <si>
    <r>
      <rPr>
        <rFont val="&quot;Helvetica Neue&quot;, Helvetica, Arial, sans-serif"/>
        <color rgb="FF1155CC"/>
        <sz val="11.0"/>
        <u/>
      </rPr>
      <t>Great Golf (World) (Beta).zip</t>
    </r>
  </si>
  <si>
    <r>
      <rPr>
        <rFont val="&quot;Helvetica Neue&quot;, Helvetica, Arial, sans-serif"/>
        <color rgb="FF1155CC"/>
        <sz val="11.0"/>
        <u/>
      </rPr>
      <t>Great Golf (World).zip</t>
    </r>
  </si>
  <si>
    <r>
      <rPr>
        <rFont val="&quot;Helvetica Neue&quot;, Helvetica, Arial, sans-serif"/>
        <color rgb="FF1155CC"/>
        <sz val="11.0"/>
        <u/>
      </rPr>
      <t>Great Ice Hockey (Japan, USA) (En).zip</t>
    </r>
  </si>
  <si>
    <r>
      <rPr>
        <rFont val="&quot;Helvetica Neue&quot;, Helvetica, Arial, sans-serif"/>
        <color rgb="FF1155CC"/>
        <sz val="11.0"/>
        <u/>
      </rPr>
      <t>Great Soccer (Europe).zip</t>
    </r>
  </si>
  <si>
    <r>
      <rPr>
        <rFont val="&quot;Helvetica Neue&quot;, Helvetica, Arial, sans-serif"/>
        <color rgb="FF1155CC"/>
        <sz val="11.0"/>
        <u/>
      </rPr>
      <t>Great Soccer (Japan).zip</t>
    </r>
  </si>
  <si>
    <r>
      <rPr>
        <rFont val="&quot;Helvetica Neue&quot;, Helvetica, Arial, sans-serif"/>
        <color rgb="FF1155CC"/>
        <sz val="11.0"/>
        <u/>
      </rPr>
      <t>Great Soccer (Taiwan) (Unl).zip</t>
    </r>
  </si>
  <si>
    <r>
      <rPr>
        <rFont val="&quot;Helvetica Neue&quot;, Helvetica, Arial, sans-serif"/>
        <color rgb="FF1155CC"/>
        <sz val="11.0"/>
        <u/>
      </rPr>
      <t>Great Tennis (Japan).zip</t>
    </r>
  </si>
  <si>
    <r>
      <rPr>
        <rFont val="&quot;Helvetica Neue&quot;, Helvetica, Arial, sans-serif"/>
        <color rgb="FF1155CC"/>
        <sz val="11.0"/>
        <u/>
      </rPr>
      <t>Great Volleyball (Japan).zip</t>
    </r>
  </si>
  <si>
    <r>
      <rPr>
        <rFont val="&quot;Helvetica Neue&quot;, Helvetica, Arial, sans-serif"/>
        <color rgb="FF1155CC"/>
        <sz val="11.0"/>
        <u/>
      </rPr>
      <t>Great Volleyball (USA, Europe, Brazil) (En).zip</t>
    </r>
  </si>
  <si>
    <r>
      <rPr>
        <rFont val="&quot;Helvetica Neue&quot;, Helvetica, Arial, sans-serif"/>
        <color rgb="FF1155CC"/>
        <sz val="11.0"/>
        <u/>
      </rPr>
      <t>Green Beret (World) (No SRAM) (Aftermarket) (Unl).zip</t>
    </r>
  </si>
  <si>
    <r>
      <rPr>
        <rFont val="&quot;Helvetica Neue&quot;, Helvetica, Arial, sans-serif"/>
        <color rgb="FF1155CC"/>
        <sz val="11.0"/>
        <u/>
      </rPr>
      <t>Green Beret (World) (SRAM) (Aftermarket) (Unl).zip</t>
    </r>
  </si>
  <si>
    <r>
      <rPr>
        <rFont val="&quot;Helvetica Neue&quot;, Helvetica, Arial, sans-serif"/>
        <color rgb="FF1155CC"/>
        <sz val="11.0"/>
        <u/>
      </rPr>
      <t>Grime Z80 (World) (Aftermarket) (Unl).zip</t>
    </r>
  </si>
  <si>
    <r>
      <rPr>
        <rFont val="&quot;Helvetica Neue&quot;, Helvetica, Arial, sans-serif"/>
        <color rgb="FF1155CC"/>
        <sz val="11.0"/>
        <u/>
      </rPr>
      <t>Gun.Smoke (Korea) (En) (Unl).zip</t>
    </r>
  </si>
  <si>
    <r>
      <rPr>
        <rFont val="&quot;Helvetica Neue&quot;, Helvetica, Arial, sans-serif"/>
        <color rgb="FF1155CC"/>
        <sz val="11.0"/>
        <u/>
      </rPr>
      <t>Haja no Fuuin (Japan).zip</t>
    </r>
  </si>
  <si>
    <r>
      <rPr>
        <rFont val="&quot;Helvetica Neue&quot;, Helvetica, Arial, sans-serif"/>
        <color rgb="FF1155CC"/>
        <sz val="11.0"/>
        <u/>
      </rPr>
      <t>Hang On &amp; Astro Warrior (USA).zip</t>
    </r>
  </si>
  <si>
    <r>
      <rPr>
        <rFont val="&quot;Helvetica Neue&quot;, Helvetica, Arial, sans-serif"/>
        <color rgb="FF1155CC"/>
        <sz val="11.0"/>
        <u/>
      </rPr>
      <t>Hang On &amp; Safari Hunt (USA) (Beta).zip</t>
    </r>
  </si>
  <si>
    <r>
      <rPr>
        <rFont val="&quot;Helvetica Neue&quot;, Helvetica, Arial, sans-serif"/>
        <color rgb="FF1155CC"/>
        <sz val="11.0"/>
        <u/>
      </rPr>
      <t>Hang On &amp; Safari Hunt (USA).zip</t>
    </r>
  </si>
  <si>
    <r>
      <rPr>
        <rFont val="&quot;Helvetica Neue&quot;, Helvetica, Arial, sans-serif"/>
        <color rgb="FF1155CC"/>
        <sz val="11.0"/>
        <u/>
      </rPr>
      <t>Hang On (Europe) (Beta).zip</t>
    </r>
  </si>
  <si>
    <r>
      <rPr>
        <rFont val="&quot;Helvetica Neue&quot;, Helvetica, Arial, sans-serif"/>
        <color rgb="FF1155CC"/>
        <sz val="11.0"/>
        <u/>
      </rPr>
      <t>Hang On (Europe).zip</t>
    </r>
  </si>
  <si>
    <r>
      <rPr>
        <rFont val="&quot;Helvetica Neue&quot;, Helvetica, Arial, sans-serif"/>
        <color rgb="FF1155CC"/>
        <sz val="11.0"/>
        <u/>
      </rPr>
      <t>Hang On (Japan).zip</t>
    </r>
  </si>
  <si>
    <r>
      <rPr>
        <rFont val="&quot;Helvetica Neue&quot;, Helvetica, Arial, sans-serif"/>
        <color rgb="FF1155CC"/>
        <sz val="11.0"/>
        <u/>
      </rPr>
      <t>Have Pity on Me (World) (v0.02) (Proto) (Aftermarket) (Unl).zip</t>
    </r>
  </si>
  <si>
    <r>
      <rPr>
        <rFont val="&quot;Helvetica Neue&quot;, Helvetica, Arial, sans-serif"/>
        <color rgb="FF1155CC"/>
        <sz val="11.0"/>
        <u/>
      </rPr>
      <t>Headless Ninja Volley (World) (v0.9) (Proto) (Aftermarket) (Unl).zip</t>
    </r>
  </si>
  <si>
    <r>
      <rPr>
        <rFont val="&quot;Helvetica Neue&quot;, Helvetica, Arial, sans-serif"/>
        <color rgb="FF1155CC"/>
        <sz val="11.0"/>
        <u/>
      </rPr>
      <t>Heavyweight Champ (Europe, Brazil) (En).zip</t>
    </r>
  </si>
  <si>
    <r>
      <rPr>
        <rFont val="&quot;Helvetica Neue&quot;, Helvetica, Arial, sans-serif"/>
        <color rgb="FF1155CC"/>
        <sz val="11.0"/>
        <u/>
      </rPr>
      <t>Heroes Against Demons (World) (v1.04b) (Aftermarket) (Unl).zip</t>
    </r>
  </si>
  <si>
    <r>
      <rPr>
        <rFont val="&quot;Helvetica Neue&quot;, Helvetica, Arial, sans-serif"/>
        <color rgb="FF1155CC"/>
        <sz val="11.0"/>
        <u/>
      </rPr>
      <t>Heroes of the Lance (Europe, Brazil) (En) (Beta).zip</t>
    </r>
  </si>
  <si>
    <r>
      <rPr>
        <rFont val="&quot;Helvetica Neue&quot;, Helvetica, Arial, sans-serif"/>
        <color rgb="FF1155CC"/>
        <sz val="11.0"/>
        <u/>
      </rPr>
      <t>Heroes of the Lance (Europe, Brazil) (En).zip</t>
    </r>
  </si>
  <si>
    <r>
      <rPr>
        <rFont val="&quot;Helvetica Neue&quot;, Helvetica, Arial, sans-serif"/>
        <color rgb="FF1155CC"/>
        <sz val="11.0"/>
        <u/>
      </rPr>
      <t>High School! Kimengumi (Japan).zip</t>
    </r>
  </si>
  <si>
    <r>
      <rPr>
        <rFont val="&quot;Helvetica Neue&quot;, Helvetica, Arial, sans-serif"/>
        <color rgb="FF1155CC"/>
        <sz val="11.0"/>
        <u/>
      </rPr>
      <t>Hokuto no Ken (Japan).zip</t>
    </r>
  </si>
  <si>
    <r>
      <rPr>
        <rFont val="&quot;Helvetica Neue&quot;, Helvetica, Arial, sans-serif"/>
        <color rgb="FF1155CC"/>
        <sz val="11.0"/>
        <u/>
      </rPr>
      <t>Hokuto no Ken (Taiwan) (Unl).zip</t>
    </r>
  </si>
  <si>
    <r>
      <rPr>
        <rFont val="&quot;Helvetica Neue&quot;, Helvetica, Arial, sans-serif"/>
        <color rgb="FF1155CC"/>
        <sz val="11.0"/>
        <u/>
      </rPr>
      <t>Home Alone (Europe).zip</t>
    </r>
  </si>
  <si>
    <r>
      <rPr>
        <rFont val="&quot;Helvetica Neue&quot;, Helvetica, Arial, sans-serif"/>
        <color rgb="FF1155CC"/>
        <sz val="11.0"/>
        <u/>
      </rPr>
      <t>Hong Kil Dong (Korea) (Unl).zip</t>
    </r>
  </si>
  <si>
    <r>
      <rPr>
        <rFont val="&quot;Helvetica Neue&quot;, Helvetica, Arial, sans-serif"/>
        <color rgb="FF1155CC"/>
        <sz val="11.0"/>
        <u/>
      </rPr>
      <t>Hook (Europe) (Proto).zip</t>
    </r>
  </si>
  <si>
    <r>
      <rPr>
        <rFont val="&quot;Helvetica Neue&quot;, Helvetica, Arial, sans-serif"/>
        <color rgb="FF1155CC"/>
        <sz val="11.0"/>
        <u/>
      </rPr>
      <t>Hoshi wo Sagashite... (Japan).zip</t>
    </r>
  </si>
  <si>
    <r>
      <rPr>
        <rFont val="&quot;Helvetica Neue&quot;, Helvetica, Arial, sans-serif"/>
        <color rgb="FF1155CC"/>
        <sz val="11.0"/>
        <u/>
      </rPr>
      <t>Hwarang-ui Geom (Korea) (Unl).zip</t>
    </r>
  </si>
  <si>
    <r>
      <rPr>
        <rFont val="&quot;Helvetica Neue&quot;, Helvetica, Arial, sans-serif"/>
        <color rgb="FF1155CC"/>
        <sz val="11.0"/>
        <u/>
      </rPr>
      <t>Ice Force (World) (Aftermarket) (Unl).zip</t>
    </r>
  </si>
  <si>
    <r>
      <rPr>
        <rFont val="&quot;Helvetica Neue&quot;, Helvetica, Arial, sans-serif"/>
        <color rgb="FF1155CC"/>
        <sz val="11.0"/>
        <u/>
      </rPr>
      <t>Impossible Mission (Europe, Brazil) (En) (Beta).zip</t>
    </r>
  </si>
  <si>
    <r>
      <rPr>
        <rFont val="&quot;Helvetica Neue&quot;, Helvetica, Arial, sans-serif"/>
        <color rgb="FF1155CC"/>
        <sz val="11.0"/>
        <u/>
      </rPr>
      <t>Impossible Mission (Europe, Brazil) (En).zip</t>
    </r>
  </si>
  <si>
    <r>
      <rPr>
        <rFont val="&quot;Helvetica Neue&quot;, Helvetica, Arial, sans-serif"/>
        <color rgb="FF1155CC"/>
        <sz val="11.0"/>
        <u/>
      </rPr>
      <t>Incredible Crash Dummies, The (Europe, Brazil) (En).zip</t>
    </r>
  </si>
  <si>
    <r>
      <rPr>
        <rFont val="&quot;Helvetica Neue&quot;, Helvetica, Arial, sans-serif"/>
        <color rgb="FF1155CC"/>
        <sz val="11.0"/>
        <u/>
      </rPr>
      <t>Incredible Hulk, The (Europe, Brazil) (En).zip</t>
    </r>
  </si>
  <si>
    <r>
      <rPr>
        <rFont val="&quot;Helvetica Neue&quot;, Helvetica, Arial, sans-serif"/>
        <color rgb="FF1155CC"/>
        <sz val="11.0"/>
        <u/>
      </rPr>
      <t>Indiana Jones and the Last Crusade (Europe, Brazil) (En).zip</t>
    </r>
  </si>
  <si>
    <r>
      <rPr>
        <rFont val="&quot;Helvetica Neue&quot;, Helvetica, Arial, sans-serif"/>
        <color rgb="FF1155CC"/>
        <sz val="11.0"/>
        <u/>
      </rPr>
      <t>Indiana Jones and the Last Crusade (USA) (Proto).zip</t>
    </r>
  </si>
  <si>
    <r>
      <rPr>
        <rFont val="&quot;Helvetica Neue&quot;, Helvetica, Arial, sans-serif"/>
        <color rgb="FF1155CC"/>
        <sz val="11.0"/>
        <u/>
      </rPr>
      <t>Io (World) (v0.13) (Proto) (Aftermarket) (Unl).zip</t>
    </r>
  </si>
  <si>
    <r>
      <rPr>
        <rFont val="&quot;Helvetica Neue&quot;, Helvetica, Arial, sans-serif"/>
        <color rgb="FF1155CC"/>
        <sz val="11.0"/>
        <u/>
      </rPr>
      <t>James 'Buster' Douglas Knockout Boxing (USA) (Sample).zip</t>
    </r>
  </si>
  <si>
    <r>
      <rPr>
        <rFont val="&quot;Helvetica Neue&quot;, Helvetica, Arial, sans-serif"/>
        <color rgb="FF1155CC"/>
        <sz val="11.0"/>
        <u/>
      </rPr>
      <t>James 'Buster' Douglas Knockout Boxing (USA).zip</t>
    </r>
  </si>
  <si>
    <r>
      <rPr>
        <rFont val="&quot;Helvetica Neue&quot;, Helvetica, Arial, sans-serif"/>
        <color rgb="FF1155CC"/>
        <sz val="11.0"/>
        <u/>
      </rPr>
      <t>James Bond 007 - The Duel (Brazil) (En).zip</t>
    </r>
  </si>
  <si>
    <r>
      <rPr>
        <rFont val="&quot;Helvetica Neue&quot;, Helvetica, Arial, sans-serif"/>
        <color rgb="FF1155CC"/>
        <sz val="11.0"/>
        <u/>
      </rPr>
      <t>James Bond 007 - The Duel (Europe).zip</t>
    </r>
  </si>
  <si>
    <r>
      <rPr>
        <rFont val="&quot;Helvetica Neue&quot;, Helvetica, Arial, sans-serif"/>
        <color rgb="FF1155CC"/>
        <sz val="11.0"/>
        <u/>
      </rPr>
      <t>James Pond 2 - Codename RoboCod (Europe, Brazil) (En).zip</t>
    </r>
  </si>
  <si>
    <r>
      <rPr>
        <rFont val="&quot;Helvetica Neue&quot;, Helvetica, Arial, sans-serif"/>
        <color rgb="FF1155CC"/>
        <sz val="11.0"/>
        <u/>
      </rPr>
      <t>Jang Pung 3 (Korea) (Unl).zip</t>
    </r>
  </si>
  <si>
    <r>
      <rPr>
        <rFont val="&quot;Helvetica Neue&quot;, Helvetica, Arial, sans-serif"/>
        <color rgb="FF1155CC"/>
        <sz val="11.0"/>
        <u/>
      </rPr>
      <t>Jang Pung II (Korea) (Unl).zip</t>
    </r>
  </si>
  <si>
    <r>
      <rPr>
        <rFont val="&quot;Helvetica Neue&quot;, Helvetica, Arial, sans-serif"/>
        <color rgb="FF1155CC"/>
        <sz val="11.0"/>
        <u/>
      </rPr>
      <t>Janggun-ui Adeul (Korea) (Unl).zip</t>
    </r>
  </si>
  <si>
    <r>
      <rPr>
        <rFont val="&quot;Helvetica Neue&quot;, Helvetica, Arial, sans-serif"/>
        <color rgb="FF1155CC"/>
        <sz val="11.0"/>
        <u/>
      </rPr>
      <t>Jetpac (World) (v0.3) (Proto) (Aftermarket) (Unl).zip</t>
    </r>
  </si>
  <si>
    <r>
      <rPr>
        <rFont val="&quot;Helvetica Neue&quot;, Helvetica, Arial, sans-serif"/>
        <color rgb="FF1155CC"/>
        <sz val="11.0"/>
        <u/>
      </rPr>
      <t>Jewel Jones (World) (Proto) (Aftermarket) (Unl).zip</t>
    </r>
  </si>
  <si>
    <r>
      <rPr>
        <rFont val="&quot;Helvetica Neue&quot;, Helvetica, Arial, sans-serif"/>
        <color rgb="FF1155CC"/>
        <sz val="11.0"/>
        <u/>
      </rPr>
      <t>Joe Montana Football (USA, Europe, Brazil) (En).zip</t>
    </r>
  </si>
  <si>
    <r>
      <rPr>
        <rFont val="&quot;Helvetica Neue&quot;, Helvetica, Arial, sans-serif"/>
        <color rgb="FF1155CC"/>
        <sz val="11.0"/>
        <u/>
      </rPr>
      <t>Jogos de Verao II (Brazil) (En).zip</t>
    </r>
  </si>
  <si>
    <r>
      <rPr>
        <rFont val="&quot;Helvetica Neue&quot;, Helvetica, Arial, sans-serif"/>
        <color rgb="FF1155CC"/>
        <sz val="11.0"/>
        <u/>
      </rPr>
      <t>Jumpy (World) (Proto) (Aftermarket) (Unl).zip</t>
    </r>
  </si>
  <si>
    <r>
      <rPr>
        <rFont val="&quot;Helvetica Neue&quot;, Helvetica, Arial, sans-serif"/>
        <color rgb="FF1155CC"/>
        <sz val="11.0"/>
        <u/>
      </rPr>
      <t>Jungle Book, The (Europe, Brazil) (En).zip</t>
    </r>
  </si>
  <si>
    <r>
      <rPr>
        <rFont val="&quot;Helvetica Neue&quot;, Helvetica, Arial, sans-serif"/>
        <color rgb="FF1155CC"/>
        <sz val="11.0"/>
        <u/>
      </rPr>
      <t>Jurassic Park (Europe, Brazil) (En).zip</t>
    </r>
  </si>
  <si>
    <r>
      <rPr>
        <rFont val="&quot;Helvetica Neue&quot;, Helvetica, Arial, sans-serif"/>
        <color rgb="FF1155CC"/>
        <sz val="11.0"/>
        <u/>
      </rPr>
      <t>KLAX (Europe).zip</t>
    </r>
  </si>
  <si>
    <r>
      <rPr>
        <rFont val="&quot;Helvetica Neue&quot;, Helvetica, Arial, sans-serif"/>
        <color rgb="FF1155CC"/>
        <sz val="11.0"/>
        <u/>
      </rPr>
      <t>Kenseiden (Japan).zip</t>
    </r>
  </si>
  <si>
    <r>
      <rPr>
        <rFont val="&quot;Helvetica Neue&quot;, Helvetica, Arial, sans-serif"/>
        <color rgb="FF1155CC"/>
        <sz val="11.0"/>
        <u/>
      </rPr>
      <t>Kenseiden (USA, Europe, Brazil) (En).zip</t>
    </r>
  </si>
  <si>
    <r>
      <rPr>
        <rFont val="&quot;Helvetica Neue&quot;, Helvetica, Arial, sans-serif"/>
        <color rgb="FF1155CC"/>
        <sz val="11.0"/>
        <u/>
      </rPr>
      <t>King &amp; Balloon (Korea) (En) (Unl).zip</t>
    </r>
  </si>
  <si>
    <r>
      <rPr>
        <rFont val="&quot;Helvetica Neue&quot;, Helvetica, Arial, sans-serif"/>
        <color rgb="FF1155CC"/>
        <sz val="11.0"/>
        <u/>
      </rPr>
      <t>King's Quest - Quest for the Crown (USA) (Beta 1).zip</t>
    </r>
  </si>
  <si>
    <r>
      <rPr>
        <rFont val="&quot;Helvetica Neue&quot;, Helvetica, Arial, sans-serif"/>
        <color rgb="FF1155CC"/>
        <sz val="11.0"/>
        <u/>
      </rPr>
      <t>King's Quest - Quest for the Crown (USA) (Beta 2).zip</t>
    </r>
  </si>
  <si>
    <r>
      <rPr>
        <rFont val="&quot;Helvetica Neue&quot;, Helvetica, Arial, sans-serif"/>
        <color rgb="FF1155CC"/>
        <sz val="11.0"/>
        <u/>
      </rPr>
      <t>King's Quest - Quest for the Crown (USA).zip</t>
    </r>
  </si>
  <si>
    <r>
      <rPr>
        <rFont val="&quot;Helvetica Neue&quot;, Helvetica, Arial, sans-serif"/>
        <color rgb="FF1155CC"/>
        <sz val="11.0"/>
        <u/>
      </rPr>
      <t>King Kong (World) (Aftermarket) (Unl).zip</t>
    </r>
  </si>
  <si>
    <r>
      <rPr>
        <rFont val="&quot;Helvetica Neue&quot;, Helvetica, Arial, sans-serif"/>
        <color rgb="FF1155CC"/>
        <sz val="11.0"/>
        <u/>
      </rPr>
      <t>Klondike Solitaire (World) (v1.00) (Aftermarket) (Unl).zip</t>
    </r>
  </si>
  <si>
    <r>
      <rPr>
        <rFont val="&quot;Helvetica Neue&quot;, Helvetica, Arial, sans-serif"/>
        <color rgb="FF1155CC"/>
        <sz val="11.0"/>
        <u/>
      </rPr>
      <t>Klondike Solitaire (World) (v1.03) (Aftermarket) (Unl).zip</t>
    </r>
  </si>
  <si>
    <r>
      <rPr>
        <rFont val="&quot;Helvetica Neue&quot;, Helvetica, Arial, sans-serif"/>
        <color rgb="FF1155CC"/>
        <sz val="11.0"/>
        <u/>
      </rPr>
      <t>Knightmare II - The Maze of Galious (Korea) (Unl).zip</t>
    </r>
  </si>
  <si>
    <r>
      <rPr>
        <rFont val="&quot;Helvetica Neue&quot;, Helvetica, Arial, sans-serif"/>
        <color rgb="FF1155CC"/>
        <sz val="11.0"/>
        <u/>
      </rPr>
      <t>Knights &amp; Demons (World) (Aftermarket) (Unl).zip</t>
    </r>
  </si>
  <si>
    <r>
      <rPr>
        <rFont val="&quot;Helvetica Neue&quot;, Helvetica, Arial, sans-serif"/>
        <color rgb="FF1155CC"/>
        <sz val="11.0"/>
        <u/>
      </rPr>
      <t>Knights of the Square (World) (v0.25) (Proto) (Aftermarket) (Unl).zip</t>
    </r>
  </si>
  <si>
    <r>
      <rPr>
        <rFont val="&quot;Helvetica Neue&quot;, Helvetica, Arial, sans-serif"/>
        <color rgb="FF1155CC"/>
        <sz val="11.0"/>
        <u/>
      </rPr>
      <t>Krusty's Fun House (Europe, Brazil) (En).zip</t>
    </r>
  </si>
  <si>
    <r>
      <rPr>
        <rFont val="&quot;Helvetica Neue&quot;, Helvetica, Arial, sans-serif"/>
        <color rgb="FF1155CC"/>
        <sz val="11.0"/>
        <u/>
      </rPr>
      <t>Kujaku Ou (Japan).zip</t>
    </r>
  </si>
  <si>
    <r>
      <rPr>
        <rFont val="&quot;Helvetica Neue&quot;, Helvetica, Arial, sans-serif"/>
        <color rgb="FF1155CC"/>
        <sz val="11.0"/>
        <u/>
      </rPr>
      <t>KunKun &amp; KokoKun (World) (Aftermarket) (Unl).zip</t>
    </r>
  </si>
  <si>
    <r>
      <rPr>
        <rFont val="&quot;Helvetica Neue&quot;, Helvetica, Arial, sans-serif"/>
        <color rgb="FF1155CC"/>
        <sz val="11.0"/>
        <u/>
      </rPr>
      <t>KunKun &amp; KokoKun 2 - Return of the Kun (World) (v0.92) (Beta) (Aftermarket) (Unl).zip</t>
    </r>
  </si>
  <si>
    <r>
      <rPr>
        <rFont val="&quot;Helvetica Neue&quot;, Helvetica, Arial, sans-serif"/>
        <color rgb="FF1155CC"/>
        <sz val="11.0"/>
        <u/>
      </rPr>
      <t>KunKun &amp; KokoKun 2 - Return of the Kun (World) (v0.99) (Aftermarket) (Unl).zip</t>
    </r>
  </si>
  <si>
    <r>
      <rPr>
        <rFont val="&quot;Helvetica Neue&quot;, Helvetica, Arial, sans-serif"/>
        <color rgb="FF1155CC"/>
        <sz val="11.0"/>
        <u/>
      </rPr>
      <t>Kung Fu Kid (Taiwan) (En) (Unl).zip</t>
    </r>
  </si>
  <si>
    <r>
      <rPr>
        <rFont val="&quot;Helvetica Neue&quot;, Helvetica, Arial, sans-serif"/>
        <color rgb="FF1155CC"/>
        <sz val="11.0"/>
        <u/>
      </rPr>
      <t>Kung Fu Kid (USA, Europe, Brazil) (En).zip</t>
    </r>
  </si>
  <si>
    <r>
      <rPr>
        <rFont val="&quot;Helvetica Neue&quot;, Helvetica, Arial, sans-serif"/>
        <color rgb="FF1155CC"/>
        <sz val="11.0"/>
        <u/>
      </rPr>
      <t>LD19 Practice Game (World) (Demo) (Aftermarket) (Unl).zip</t>
    </r>
  </si>
  <si>
    <r>
      <rPr>
        <rFont val="&quot;Helvetica Neue&quot;, Helvetica, Arial, sans-serif"/>
        <color rgb="FF1155CC"/>
        <sz val="11.0"/>
        <u/>
      </rPr>
      <t>Labyrinthe de la Mort, Le (World) (Fr) (v0.15) (Demo) (Aftermarket) (Unl).zip</t>
    </r>
  </si>
  <si>
    <r>
      <rPr>
        <rFont val="&quot;Helvetica Neue&quot;, Helvetica, Arial, sans-serif"/>
        <color rgb="FF1155CC"/>
        <sz val="11.0"/>
        <u/>
      </rPr>
      <t>Lambo (World) (Auto Demo) (Aftermarket) (Unl).zip</t>
    </r>
  </si>
  <si>
    <r>
      <rPr>
        <rFont val="&quot;Helvetica Neue&quot;, Helvetica, Arial, sans-serif"/>
        <color rgb="FF1155CC"/>
        <sz val="11.0"/>
        <u/>
      </rPr>
      <t>Lander1 (World) (v1.2) (Aftermarket) (Unl).zip</t>
    </r>
  </si>
  <si>
    <r>
      <rPr>
        <rFont val="&quot;Helvetica Neue&quot;, Helvetica, Arial, sans-serif"/>
        <color rgb="FF1155CC"/>
        <sz val="11.0"/>
        <u/>
      </rPr>
      <t>Lander1 (World) (v1.3) (Aftermarket) (Unl).zip</t>
    </r>
  </si>
  <si>
    <r>
      <rPr>
        <rFont val="&quot;Helvetica Neue&quot;, Helvetica, Arial, sans-serif"/>
        <color rgb="FF1155CC"/>
        <sz val="11.0"/>
        <u/>
      </rPr>
      <t>Lander1 (World) (v1.4) (Aftermarket) (Unl).zip</t>
    </r>
  </si>
  <si>
    <r>
      <rPr>
        <rFont val="&quot;Helvetica Neue&quot;, Helvetica, Arial, sans-serif"/>
        <color rgb="FF1155CC"/>
        <sz val="11.0"/>
        <u/>
      </rPr>
      <t>Lander2 (World) (v0.9) (Beta) (Aftermarket) (Unl).zip</t>
    </r>
  </si>
  <si>
    <r>
      <rPr>
        <rFont val="&quot;Helvetica Neue&quot;, Helvetica, Arial, sans-serif"/>
        <color rgb="FF1155CC"/>
        <sz val="11.0"/>
        <u/>
      </rPr>
      <t>Lander2 (World) (v0.B) (Aftermarket) (Unl).zip</t>
    </r>
  </si>
  <si>
    <r>
      <rPr>
        <rFont val="&quot;Helvetica Neue&quot;, Helvetica, Arial, sans-serif"/>
        <color rgb="FF1155CC"/>
        <sz val="11.0"/>
        <u/>
      </rPr>
      <t>Lander2 (World) (v0.C) (Aftermarket) (Unl).zip</t>
    </r>
  </si>
  <si>
    <r>
      <rPr>
        <rFont val="&quot;Helvetica Neue&quot;, Helvetica, Arial, sans-serif"/>
        <color rgb="FF1155CC"/>
        <sz val="11.0"/>
        <u/>
      </rPr>
      <t>Land of Illusion Starring Mickey Mouse (Europe, Brazil) (En).zip</t>
    </r>
  </si>
  <si>
    <r>
      <rPr>
        <rFont val="&quot;Helvetica Neue&quot;, Helvetica, Arial, sans-serif"/>
        <color rgb="FF1155CC"/>
        <sz val="11.0"/>
        <u/>
      </rPr>
      <t>Laser Ghost (Europe).zip</t>
    </r>
  </si>
  <si>
    <r>
      <rPr>
        <rFont val="&quot;Helvetica Neue&quot;, Helvetica, Arial, sans-serif"/>
        <color rgb="FF1155CC"/>
        <sz val="11.0"/>
        <u/>
      </rPr>
      <t>Legend of Illusion Starring Mickey Mouse (Brazil) (En).zip</t>
    </r>
  </si>
  <si>
    <r>
      <rPr>
        <rFont val="&quot;Helvetica Neue&quot;, Helvetica, Arial, sans-serif"/>
        <color rgb="FF1155CC"/>
        <sz val="11.0"/>
        <u/>
      </rPr>
      <t>Lemmings (Europe) (Beta).zip</t>
    </r>
  </si>
  <si>
    <r>
      <rPr>
        <rFont val="&quot;Helvetica Neue&quot;, Helvetica, Arial, sans-serif"/>
        <color rgb="FF1155CC"/>
        <sz val="11.0"/>
        <u/>
      </rPr>
      <t>Lemmings (Europe, Brazil) (En).zip</t>
    </r>
  </si>
  <si>
    <r>
      <rPr>
        <rFont val="&quot;Helvetica Neue&quot;, Helvetica, Arial, sans-serif"/>
        <color rgb="FF1155CC"/>
        <sz val="11.0"/>
        <u/>
      </rPr>
      <t>Lemmings 2 - The Tribes (Europe) (Proto) (1995-09-04).zip</t>
    </r>
  </si>
  <si>
    <r>
      <rPr>
        <rFont val="&quot;Helvetica Neue&quot;, Helvetica, Arial, sans-serif"/>
        <color rgb="FF1155CC"/>
        <sz val="11.0"/>
        <u/>
      </rPr>
      <t>Lethal Weapon 3 Music (Unknown) (Proto) (1992-11-30) (Sound Data).zip</t>
    </r>
  </si>
  <si>
    <r>
      <rPr>
        <rFont val="&quot;Helvetica Neue&quot;, Helvetica, Arial, sans-serif"/>
        <color rgb="FF1155CC"/>
        <sz val="11.0"/>
        <u/>
      </rPr>
      <t>Lil Evel Knievel (World) (Aftermarket) (Unl).zip</t>
    </r>
  </si>
  <si>
    <r>
      <rPr>
        <rFont val="&quot;Helvetica Neue&quot;, Helvetica, Arial, sans-serif"/>
        <color rgb="FF1155CC"/>
        <sz val="11.0"/>
        <u/>
      </rPr>
      <t>Lil Evel Knievel (World) (SMS Power! 2023 Compo) (Aftermarket) (Unl).zip</t>
    </r>
  </si>
  <si>
    <r>
      <rPr>
        <rFont val="&quot;Helvetica Neue&quot;, Helvetica, Arial, sans-serif"/>
        <color rgb="FF1155CC"/>
        <sz val="11.0"/>
        <u/>
      </rPr>
      <t>Line of Fire (Europe, Brazil) (En).zip</t>
    </r>
  </si>
  <si>
    <r>
      <rPr>
        <rFont val="&quot;Helvetica Neue&quot;, Helvetica, Arial, sans-serif"/>
        <color rgb="FF1155CC"/>
        <sz val="11.0"/>
        <u/>
      </rPr>
      <t>Lion King, The (Europe, Brazil) (En).zip</t>
    </r>
  </si>
  <si>
    <r>
      <rPr>
        <rFont val="&quot;Helvetica Neue&quot;, Helvetica, Arial, sans-serif"/>
        <color rgb="FF1155CC"/>
        <sz val="11.0"/>
        <u/>
      </rPr>
      <t>Little Sokoban (World) (Aftermarket) (Unl).zip</t>
    </r>
  </si>
  <si>
    <r>
      <rPr>
        <rFont val="&quot;Helvetica Neue&quot;, Helvetica, Arial, sans-serif"/>
        <color rgb="FF1155CC"/>
        <sz val="11.0"/>
        <u/>
      </rPr>
      <t>Lord of Sword (Japan).zip</t>
    </r>
  </si>
  <si>
    <r>
      <rPr>
        <rFont val="&quot;Helvetica Neue&quot;, Helvetica, Arial, sans-serif"/>
        <color rgb="FF1155CC"/>
        <sz val="11.0"/>
        <u/>
      </rPr>
      <t>Lord of Sword (Taiwan) (Ja) (Unl).zip</t>
    </r>
  </si>
  <si>
    <r>
      <rPr>
        <rFont val="&quot;Helvetica Neue&quot;, Helvetica, Arial, sans-serif"/>
        <color rgb="FF1155CC"/>
        <sz val="11.0"/>
        <u/>
      </rPr>
      <t>Lord of the Sword (USA, Europe, Brazil) (En).zip</t>
    </r>
  </si>
  <si>
    <r>
      <rPr>
        <rFont val="&quot;Helvetica Neue&quot;, Helvetica, Arial, sans-serif"/>
        <color rgb="FF1155CC"/>
        <sz val="11.0"/>
        <u/>
      </rPr>
      <t>Loretta no Shouzou - Sherlock Holmes (Japan).zip</t>
    </r>
  </si>
  <si>
    <r>
      <rPr>
        <rFont val="&quot;Helvetica Neue&quot;, Helvetica, Arial, sans-serif"/>
        <color rgb="FF1155CC"/>
        <sz val="11.0"/>
        <u/>
      </rPr>
      <t>Lost Raider (World) (v1.00) (Proto) (Aftermarket) (Unl).zip</t>
    </r>
  </si>
  <si>
    <r>
      <rPr>
        <rFont val="&quot;Helvetica Neue&quot;, Helvetica, Arial, sans-serif"/>
        <color rgb="FF1155CC"/>
        <sz val="11.0"/>
        <u/>
      </rPr>
      <t>Lost Raider (World) (v1.01) (Proto) (Aftermarket) (Unl).zip</t>
    </r>
  </si>
  <si>
    <r>
      <rPr>
        <rFont val="&quot;Helvetica Neue&quot;, Helvetica, Arial, sans-serif"/>
        <color rgb="FF1155CC"/>
        <sz val="11.0"/>
        <u/>
      </rPr>
      <t>Lucky Dime Caper Starring Donald Duck, The (Europe, Brazil) (En) (Beta).zip</t>
    </r>
  </si>
  <si>
    <r>
      <rPr>
        <rFont val="&quot;Helvetica Neue&quot;, Helvetica, Arial, sans-serif"/>
        <color rgb="FF1155CC"/>
        <sz val="11.0"/>
        <u/>
      </rPr>
      <t>Lucky Dime Caper Starring Donald Duck, The (Europe, Brazil) (En).zip</t>
    </r>
  </si>
  <si>
    <r>
      <rPr>
        <rFont val="&quot;Helvetica Neue&quot;, Helvetica, Arial, sans-serif"/>
        <color rgb="FF1155CC"/>
        <sz val="11.0"/>
        <u/>
      </rPr>
      <t>Lucky Penguin (Unknown) (v1.0) (Aftermarket) (Unl).zip</t>
    </r>
  </si>
  <si>
    <r>
      <rPr>
        <rFont val="&quot;Helvetica Neue&quot;, Helvetica, Arial, sans-serif"/>
        <color rgb="FF1155CC"/>
        <sz val="11.0"/>
        <u/>
      </rPr>
      <t>Lucky Penguin (Unknown) (v1.1) (Aftermarket) (Unl).zip</t>
    </r>
  </si>
  <si>
    <r>
      <rPr>
        <rFont val="&quot;Helvetica Neue&quot;, Helvetica, Arial, sans-serif"/>
        <color rgb="FF1155CC"/>
        <sz val="11.0"/>
        <u/>
      </rPr>
      <t>MARKanoIIId (World) (Demo) (Aftermarket) (Unl).zip</t>
    </r>
  </si>
  <si>
    <r>
      <rPr>
        <rFont val="&quot;Helvetica Neue&quot;, Helvetica, Arial, sans-serif"/>
        <color rgb="FF1155CC"/>
        <sz val="11.0"/>
        <u/>
      </rPr>
      <t>MSX Soccer (Korea) (Unl).zip</t>
    </r>
  </si>
  <si>
    <r>
      <rPr>
        <rFont val="&quot;Helvetica Neue&quot;, Helvetica, Arial, sans-serif"/>
        <color rgb="FF1155CC"/>
        <sz val="11.0"/>
        <u/>
      </rPr>
      <t>Mahjong Sengoku Jidai (Japan) (Beta).zip</t>
    </r>
  </si>
  <si>
    <r>
      <rPr>
        <rFont val="&quot;Helvetica Neue&quot;, Helvetica, Arial, sans-serif"/>
        <color rgb="FF1155CC"/>
        <sz val="11.0"/>
        <u/>
      </rPr>
      <t>Mahjong Sengoku Jidai (Japan, Hong Kong) (Ja).zip</t>
    </r>
  </si>
  <si>
    <r>
      <rPr>
        <rFont val="&quot;Helvetica Neue&quot;, Helvetica, Arial, sans-serif"/>
        <color rgb="FF1155CC"/>
        <sz val="11.0"/>
        <u/>
      </rPr>
      <t>Mahjong Solitaire (World) (v1.00) (Aftermarket) (Unl).zip</t>
    </r>
  </si>
  <si>
    <r>
      <rPr>
        <rFont val="&quot;Helvetica Neue&quot;, Helvetica, Arial, sans-serif"/>
        <color rgb="FF1155CC"/>
        <sz val="11.0"/>
        <u/>
      </rPr>
      <t>Mahjong Solitaire (World) (v1.02) (Aftermarket) (Unl).zip</t>
    </r>
  </si>
  <si>
    <r>
      <rPr>
        <rFont val="&quot;Helvetica Neue&quot;, Helvetica, Arial, sans-serif"/>
        <color rgb="FF1155CC"/>
        <sz val="11.0"/>
        <u/>
      </rPr>
      <t>Mahjong Solitaire (World) (v1.03) (Aftermarket) (Unl).zip</t>
    </r>
  </si>
  <si>
    <r>
      <rPr>
        <rFont val="&quot;Helvetica Neue&quot;, Helvetica, Arial, sans-serif"/>
        <color rgb="FF1155CC"/>
        <sz val="11.0"/>
        <u/>
      </rPr>
      <t>Mahjong Solitaire (World) (v1.05) (Aftermarket) (Unl).zip</t>
    </r>
  </si>
  <si>
    <r>
      <rPr>
        <rFont val="&quot;Helvetica Neue&quot;, Helvetica, Arial, sans-serif"/>
        <color rgb="FF1155CC"/>
        <sz val="11.0"/>
        <u/>
      </rPr>
      <t>Mai Nurse (World) (Aftermarket) (Unl).zip</t>
    </r>
  </si>
  <si>
    <r>
      <rPr>
        <rFont val="&quot;Helvetica Neue&quot;, Helvetica, Arial, sans-serif"/>
        <color rgb="FF1155CC"/>
        <sz val="11.0"/>
        <u/>
      </rPr>
      <t>Makai Retsuden (Japan).zip</t>
    </r>
  </si>
  <si>
    <r>
      <rPr>
        <rFont val="&quot;Helvetica Neue&quot;, Helvetica, Arial, sans-serif"/>
        <color rgb="FF1155CC"/>
        <sz val="11.0"/>
        <u/>
      </rPr>
      <t>Maou Golvellius (Japan) (Beta).zip</t>
    </r>
  </si>
  <si>
    <r>
      <rPr>
        <rFont val="&quot;Helvetica Neue&quot;, Helvetica, Arial, sans-serif"/>
        <color rgb="FF1155CC"/>
        <sz val="11.0"/>
        <u/>
      </rPr>
      <t>Maou Golvellius (Japan).zip</t>
    </r>
  </si>
  <si>
    <r>
      <rPr>
        <rFont val="&quot;Helvetica Neue&quot;, Helvetica, Arial, sans-serif"/>
        <color rgb="FF1155CC"/>
        <sz val="11.0"/>
        <u/>
      </rPr>
      <t>Marble Madness (Europe).zip</t>
    </r>
  </si>
  <si>
    <r>
      <rPr>
        <rFont val="&quot;Helvetica Neue&quot;, Helvetica, Arial, sans-serif"/>
        <color rgb="FF1155CC"/>
        <sz val="11.0"/>
        <u/>
      </rPr>
      <t>Marksman Shooting &amp; Trap Shooting &amp; Safari Hunt (Europe).zip</t>
    </r>
  </si>
  <si>
    <r>
      <rPr>
        <rFont val="&quot;Helvetica Neue&quot;, Helvetica, Arial, sans-serif"/>
        <color rgb="FF1155CC"/>
        <sz val="11.0"/>
        <u/>
      </rPr>
      <t>Marksman Shooting &amp; Trap Shooting (USA, Brazil) (En).zip</t>
    </r>
  </si>
  <si>
    <r>
      <rPr>
        <rFont val="&quot;Helvetica Neue&quot;, Helvetica, Arial, sans-serif"/>
        <color rgb="FF1155CC"/>
        <sz val="11.0"/>
        <u/>
      </rPr>
      <t>Master of Darkness (Europe, Brazil) (En).zip</t>
    </r>
  </si>
  <si>
    <r>
      <rPr>
        <rFont val="&quot;Helvetica Neue&quot;, Helvetica, Arial, sans-serif"/>
        <color rgb="FF1155CC"/>
        <sz val="11.0"/>
        <u/>
      </rPr>
      <t>Master of the Labyrinth (World) (En,Fr) (v1.0) (Aftermarket) (Unl).zip</t>
    </r>
  </si>
  <si>
    <r>
      <rPr>
        <rFont val="&quot;Helvetica Neue&quot;, Helvetica, Arial, sans-serif"/>
        <color rgb="FF1155CC"/>
        <sz val="11.0"/>
        <u/>
      </rPr>
      <t>Master of the Labyrinth (World) (En,Fr) (v1.1) (Demo) (Aftermarket) (Unl).zip</t>
    </r>
  </si>
  <si>
    <r>
      <rPr>
        <rFont val="&quot;Helvetica Neue&quot;, Helvetica, Arial, sans-serif"/>
        <color rgb="FF1155CC"/>
        <sz val="11.0"/>
        <u/>
      </rPr>
      <t>Masters of Combat (Europe, Brazil) (En).zip</t>
    </r>
  </si>
  <si>
    <r>
      <rPr>
        <rFont val="&quot;Helvetica Neue&quot;, Helvetica, Arial, sans-serif"/>
        <color rgb="FF1155CC"/>
        <sz val="11.0"/>
        <u/>
      </rPr>
      <t>Maze Hunter 3-D (USA, Europe, Brazil) (En).zip</t>
    </r>
  </si>
  <si>
    <r>
      <rPr>
        <rFont val="&quot;Helvetica Neue&quot;, Helvetica, Arial, sans-serif"/>
        <color rgb="FF1155CC"/>
        <sz val="11.0"/>
        <u/>
      </rPr>
      <t>Maze Walker (Japan) (En) (Sega 3D Classics).zip</t>
    </r>
  </si>
  <si>
    <r>
      <rPr>
        <rFont val="&quot;Helvetica Neue&quot;, Helvetica, Arial, sans-serif"/>
        <color rgb="FF1155CC"/>
        <sz val="11.0"/>
        <u/>
      </rPr>
      <t>Maze Walker (Japan) (En).zip</t>
    </r>
  </si>
  <si>
    <r>
      <rPr>
        <rFont val="&quot;Helvetica Neue&quot;, Helvetica, Arial, sans-serif"/>
        <color rgb="FF1155CC"/>
        <sz val="11.0"/>
        <u/>
      </rPr>
      <t>Mecha 8 (World) (Demo) (Aftermarket) (Unl).zip</t>
    </r>
  </si>
  <si>
    <r>
      <rPr>
        <rFont val="&quot;Helvetica Neue&quot;, Helvetica, Arial, sans-serif"/>
        <color rgb="FF1155CC"/>
        <sz val="11.0"/>
        <u/>
      </rPr>
      <t>Mega Man II (World) (v0.55) (Proto) (Aftermarket) (Unl).zip</t>
    </r>
  </si>
  <si>
    <r>
      <rPr>
        <rFont val="&quot;Helvetica Neue&quot;, Helvetica, Arial, sans-serif"/>
        <color rgb="FF1155CC"/>
        <sz val="11.0"/>
        <u/>
      </rPr>
      <t>Megumi Rescue (Japan).zip</t>
    </r>
  </si>
  <si>
    <r>
      <rPr>
        <rFont val="&quot;Helvetica Neue&quot;, Helvetica, Arial, sans-serif"/>
        <color rgb="FF1155CC"/>
        <sz val="11.0"/>
        <u/>
      </rPr>
      <t>Memoria Master (Brazil) (Mega Drive 4).zip</t>
    </r>
  </si>
  <si>
    <r>
      <rPr>
        <rFont val="&quot;Helvetica Neue&quot;, Helvetica, Arial, sans-serif"/>
        <color rgb="FF1155CC"/>
        <sz val="11.0"/>
        <u/>
      </rPr>
      <t>Mercs (Europe, Brazil) (En).zip</t>
    </r>
  </si>
  <si>
    <r>
      <rPr>
        <rFont val="&quot;Helvetica Neue&quot;, Helvetica, Arial, sans-serif"/>
        <color rgb="FF1155CC"/>
        <sz val="11.0"/>
        <u/>
      </rPr>
      <t>Michael Jackson's Moonwalker (USA, Europe, Brazil) (En) (Beta).zip</t>
    </r>
  </si>
  <si>
    <r>
      <rPr>
        <rFont val="&quot;Helvetica Neue&quot;, Helvetica, Arial, sans-serif"/>
        <color rgb="FF1155CC"/>
        <sz val="11.0"/>
        <u/>
      </rPr>
      <t>Michael Jackson's Moonwalker (USA, Europe, Brazil) (En).zip</t>
    </r>
  </si>
  <si>
    <r>
      <rPr>
        <rFont val="&quot;Helvetica Neue&quot;, Helvetica, Arial, sans-serif"/>
        <color rgb="FF1155CC"/>
        <sz val="11.0"/>
        <u/>
      </rPr>
      <t>Mickey's Ultimate Challenge (Brazil) (En).zip</t>
    </r>
  </si>
  <si>
    <r>
      <rPr>
        <rFont val="&quot;Helvetica Neue&quot;, Helvetica, Arial, sans-serif"/>
        <color rgb="FF1155CC"/>
        <sz val="11.0"/>
        <u/>
      </rPr>
      <t>Micro Machines (Europe).zip</t>
    </r>
  </si>
  <si>
    <r>
      <rPr>
        <rFont val="&quot;Helvetica Neue&quot;, Helvetica, Arial, sans-serif"/>
        <color rgb="FF1155CC"/>
        <sz val="11.0"/>
        <u/>
      </rPr>
      <t>Micro Xevious, The (Korea) (Unl).zip</t>
    </r>
  </si>
  <si>
    <r>
      <rPr>
        <rFont val="&quot;Helvetica Neue&quot;, Helvetica, Arial, sans-serif"/>
        <color rgb="FF1155CC"/>
        <sz val="11.0"/>
        <u/>
      </rPr>
      <t>Mina Terrestre (Brazil) (Mega Drive 4).zip</t>
    </r>
  </si>
  <si>
    <r>
      <rPr>
        <rFont val="&quot;Helvetica Neue&quot;, Helvetica, Arial, sans-serif"/>
        <color rgb="FF1155CC"/>
        <sz val="11.0"/>
        <u/>
      </rPr>
      <t>Mine Sweeper (World) (v1.1) (Aftermarket) (Unl).zip</t>
    </r>
  </si>
  <si>
    <r>
      <rPr>
        <rFont val="&quot;Helvetica Neue&quot;, Helvetica, Arial, sans-serif"/>
        <color rgb="FF1155CC"/>
        <sz val="11.0"/>
        <u/>
      </rPr>
      <t>Minerador (Brazil) (Mega Drive 4).zip</t>
    </r>
  </si>
  <si>
    <r>
      <rPr>
        <rFont val="&quot;Helvetica Neue&quot;, Helvetica, Arial, sans-serif"/>
        <color rgb="FF1155CC"/>
        <sz val="11.0"/>
        <u/>
      </rPr>
      <t>Mini MSX (World) (Aftermarket) (Unl).zip</t>
    </r>
  </si>
  <si>
    <r>
      <rPr>
        <rFont val="&quot;Helvetica Neue&quot;, Helvetica, Arial, sans-serif"/>
        <color rgb="FF1155CC"/>
        <sz val="11.0"/>
        <u/>
      </rPr>
      <t>Miracle Warriors - Seal of The Dark Lord (USA, Europe, Brazil) (En) (Beta) (1988-02-25).zip</t>
    </r>
  </si>
  <si>
    <r>
      <rPr>
        <rFont val="&quot;Helvetica Neue&quot;, Helvetica, Arial, sans-serif"/>
        <color rgb="FF1155CC"/>
        <sz val="11.0"/>
        <u/>
      </rPr>
      <t>Miracle Warriors - Seal of The Dark Lord (USA, Europe, Brazil) (En).zip</t>
    </r>
  </si>
  <si>
    <r>
      <rPr>
        <rFont val="&quot;Helvetica Neue&quot;, Helvetica, Arial, sans-serif"/>
        <color rgb="FF1155CC"/>
        <sz val="11.0"/>
        <u/>
      </rPr>
      <t>Missile Defense 3-D (USA, Europe, Brazil) (En) (Sample).zip</t>
    </r>
  </si>
  <si>
    <r>
      <rPr>
        <rFont val="&quot;Helvetica Neue&quot;, Helvetica, Arial, sans-serif"/>
        <color rgb="FF1155CC"/>
        <sz val="11.0"/>
        <u/>
      </rPr>
      <t>Missile Defense 3-D (USA, Europe, Brazil) (En).zip</t>
    </r>
  </si>
  <si>
    <r>
      <rPr>
        <rFont val="&quot;Helvetica Neue&quot;, Helvetica, Arial, sans-serif"/>
        <color rgb="FF1155CC"/>
        <sz val="11.0"/>
        <u/>
      </rPr>
      <t>Moggy Master (World) (Aftermarket) (Unl).zip</t>
    </r>
  </si>
  <si>
    <r>
      <rPr>
        <rFont val="&quot;Helvetica Neue&quot;, Helvetica, Arial, sans-serif"/>
        <color rgb="FF1155CC"/>
        <sz val="11.0"/>
        <u/>
      </rPr>
      <t>Monaco Master (World) (v2.8) (Aftermarket) (Unl).zip</t>
    </r>
  </si>
  <si>
    <r>
      <rPr>
        <rFont val="&quot;Helvetica Neue&quot;, Helvetica, Arial, sans-serif"/>
        <color rgb="FF1155CC"/>
        <sz val="11.0"/>
        <u/>
      </rPr>
      <t>Monaco Master (World) (v2.9) (Aftermarket) (Unl).zip</t>
    </r>
  </si>
  <si>
    <r>
      <rPr>
        <rFont val="&quot;Helvetica Neue&quot;, Helvetica, Arial, sans-serif"/>
        <color rgb="FF1155CC"/>
        <sz val="11.0"/>
        <u/>
      </rPr>
      <t>Monaco Master (World) (v2.9.1) (Aftermarket) (Unl).zip</t>
    </r>
  </si>
  <si>
    <r>
      <rPr>
        <rFont val="&quot;Helvetica Neue&quot;, Helvetica, Arial, sans-serif"/>
        <color rgb="FF1155CC"/>
        <sz val="11.0"/>
        <u/>
      </rPr>
      <t>Monaco Master (World) (v2.9.2) (Aftermarket) (Unl).zip</t>
    </r>
  </si>
  <si>
    <r>
      <rPr>
        <rFont val="&quot;Helvetica Neue&quot;, Helvetica, Arial, sans-serif"/>
        <color rgb="FF1155CC"/>
        <sz val="11.0"/>
        <u/>
      </rPr>
      <t>Monaco Master (World) (v2.9.3) (Aftermarket) (Unl).zip</t>
    </r>
  </si>
  <si>
    <r>
      <rPr>
        <rFont val="&quot;Helvetica Neue&quot;, Helvetica, Arial, sans-serif"/>
        <color rgb="FF1155CC"/>
        <sz val="11.0"/>
        <u/>
      </rPr>
      <t>Monica no Castelo do Dragao (Brazil).zip</t>
    </r>
  </si>
  <si>
    <r>
      <rPr>
        <rFont val="&quot;Helvetica Neue&quot;, Helvetica, Arial, sans-serif"/>
        <color rgb="FF1155CC"/>
        <sz val="11.0"/>
        <u/>
      </rPr>
      <t>Monkey Lad (World) (v0.2) (Proto) (Aftermarket) (Unl).zip</t>
    </r>
  </si>
  <si>
    <r>
      <rPr>
        <rFont val="&quot;Helvetica Neue&quot;, Helvetica, Arial, sans-serif"/>
        <color rgb="FF1155CC"/>
        <sz val="11.0"/>
        <u/>
      </rPr>
      <t>Monkey Lad (World) (v0.3) (Proto) (Aftermarket) (Unl).zip</t>
    </r>
  </si>
  <si>
    <r>
      <rPr>
        <rFont val="&quot;Helvetica Neue&quot;, Helvetica, Arial, sans-serif"/>
        <color rgb="FF1155CC"/>
        <sz val="11.0"/>
        <u/>
      </rPr>
      <t>Monopoly (USA, Europe) (Beta 1).zip</t>
    </r>
  </si>
  <si>
    <r>
      <rPr>
        <rFont val="&quot;Helvetica Neue&quot;, Helvetica, Arial, sans-serif"/>
        <color rgb="FF1155CC"/>
        <sz val="11.0"/>
        <u/>
      </rPr>
      <t>Monopoly (USA, Europe) (Beta 2).zip</t>
    </r>
  </si>
  <si>
    <r>
      <rPr>
        <rFont val="&quot;Helvetica Neue&quot;, Helvetica, Arial, sans-serif"/>
        <color rgb="FF1155CC"/>
        <sz val="11.0"/>
        <u/>
      </rPr>
      <t>Monopoly (USA, Europe) (Rev A).zip</t>
    </r>
  </si>
  <si>
    <r>
      <rPr>
        <rFont val="&quot;Helvetica Neue&quot;, Helvetica, Arial, sans-serif"/>
        <color rgb="FF1155CC"/>
        <sz val="11.0"/>
        <u/>
      </rPr>
      <t>Monopoly (USA, Europe).zip</t>
    </r>
  </si>
  <si>
    <r>
      <rPr>
        <rFont val="&quot;Helvetica Neue&quot;, Helvetica, Arial, sans-serif"/>
        <color rgb="FF1155CC"/>
        <sz val="11.0"/>
        <u/>
      </rPr>
      <t>Monster Crunch (World) (Aftermarket) (Unl).zip</t>
    </r>
  </si>
  <si>
    <r>
      <rPr>
        <rFont val="&quot;Helvetica Neue&quot;, Helvetica, Arial, sans-serif"/>
        <color rgb="FF1155CC"/>
        <sz val="11.0"/>
        <u/>
      </rPr>
      <t>Montezuma's Revenge - Featuring PANAMA JOE (USA) (Beta).zip</t>
    </r>
  </si>
  <si>
    <r>
      <rPr>
        <rFont val="&quot;Helvetica Neue&quot;, Helvetica, Arial, sans-serif"/>
        <color rgb="FF1155CC"/>
        <sz val="11.0"/>
        <u/>
      </rPr>
      <t>Montezuma's Revenge - Featuring PANAMA JOE (USA).zip</t>
    </r>
  </si>
  <si>
    <r>
      <rPr>
        <rFont val="&quot;Helvetica Neue&quot;, Helvetica, Arial, sans-serif"/>
        <color rgb="FF1155CC"/>
        <sz val="11.0"/>
        <u/>
      </rPr>
      <t>Mopiranger (Korea) (En) (Unl).zip</t>
    </r>
  </si>
  <si>
    <r>
      <rPr>
        <rFont val="&quot;Helvetica Neue&quot;, Helvetica, Arial, sans-serif"/>
        <color rgb="FF1155CC"/>
        <sz val="11.0"/>
        <u/>
      </rPr>
      <t>Mortal Kombat (Europe, Brazil) (En).zip</t>
    </r>
  </si>
  <si>
    <r>
      <rPr>
        <rFont val="&quot;Helvetica Neue&quot;, Helvetica, Arial, sans-serif"/>
        <color rgb="FF1155CC"/>
        <sz val="11.0"/>
        <u/>
      </rPr>
      <t>Mortal Kombat 3 (Brazil) (En).zip</t>
    </r>
  </si>
  <si>
    <r>
      <rPr>
        <rFont val="&quot;Helvetica Neue&quot;, Helvetica, Arial, sans-serif"/>
        <color rgb="FF1155CC"/>
        <sz val="11.0"/>
        <u/>
      </rPr>
      <t>Mortal Kombat II (Europe, Brazil) (En).zip</t>
    </r>
  </si>
  <si>
    <r>
      <rPr>
        <rFont val="&quot;Helvetica Neue&quot;, Helvetica, Arial, sans-serif"/>
        <color rgb="FF1155CC"/>
        <sz val="11.0"/>
        <u/>
      </rPr>
      <t>Move Your Feet (World) (v0.01) (Auto Demo) (Aftermarket) (Unl).zip</t>
    </r>
  </si>
  <si>
    <r>
      <rPr>
        <rFont val="&quot;Helvetica Neue&quot;, Helvetica, Arial, sans-serif"/>
        <color rgb="FF1155CC"/>
        <sz val="11.0"/>
        <u/>
      </rPr>
      <t>Ms. Pac-Man (Europe, Brazil) (En).zip</t>
    </r>
  </si>
  <si>
    <r>
      <rPr>
        <rFont val="&quot;Helvetica Neue&quot;, Helvetica, Arial, sans-serif"/>
        <color rgb="FF1155CC"/>
        <sz val="11.0"/>
        <u/>
      </rPr>
      <t>Music (World) (Demo) (Audio) (Aftermarket) (Unl).zip</t>
    </r>
  </si>
  <si>
    <r>
      <rPr>
        <rFont val="&quot;Helvetica Neue&quot;, Helvetica, Arial, sans-serif"/>
        <color rgb="FF1155CC"/>
        <sz val="11.0"/>
        <u/>
      </rPr>
      <t>Music Station (World) (Demo) (Audio) (Aftermarket) (Unl).zip</t>
    </r>
  </si>
  <si>
    <r>
      <rPr>
        <rFont val="&quot;Helvetica Neue&quot;, Helvetica, Arial, sans-serif"/>
        <color rgb="FF1155CC"/>
        <sz val="11.0"/>
        <u/>
      </rPr>
      <t>My Hero (USA, Europe, Brazil) (En).zip</t>
    </r>
  </si>
  <si>
    <r>
      <rPr>
        <rFont val="&quot;Helvetica Neue&quot;, Helvetica, Arial, sans-serif"/>
        <color rgb="FF1155CC"/>
        <sz val="11.0"/>
        <u/>
      </rPr>
      <t>NBA Jam (Europe) (Proto).zip</t>
    </r>
  </si>
  <si>
    <r>
      <rPr>
        <rFont val="&quot;Helvetica Neue&quot;, Helvetica, Arial, sans-serif"/>
        <color rgb="FF1155CC"/>
        <sz val="11.0"/>
        <u/>
      </rPr>
      <t>NanoWars 8k (World) (Demo) (Aftermarket) (Unl).zip</t>
    </r>
  </si>
  <si>
    <r>
      <rPr>
        <rFont val="&quot;Helvetica Neue&quot;, Helvetica, Arial, sans-serif"/>
        <color rgb="FF1155CC"/>
        <sz val="11.0"/>
        <u/>
      </rPr>
      <t>Nekkyuu Koushien (Japan).zip</t>
    </r>
  </si>
  <si>
    <r>
      <rPr>
        <rFont val="&quot;Helvetica Neue&quot;, Helvetica, Arial, sans-serif"/>
        <color rgb="FF1155CC"/>
        <sz val="11.0"/>
        <u/>
      </rPr>
      <t>Nemesis (Korea) (Unl).zip</t>
    </r>
  </si>
  <si>
    <r>
      <rPr>
        <rFont val="&quot;Helvetica Neue&quot;, Helvetica, Arial, sans-serif"/>
        <color rgb="FF1155CC"/>
        <sz val="11.0"/>
        <u/>
      </rPr>
      <t>Nemesis 2 (Korea) (En) (Unl).zip</t>
    </r>
  </si>
  <si>
    <r>
      <rPr>
        <rFont val="&quot;Helvetica Neue&quot;, Helvetica, Arial, sans-serif"/>
        <color rgb="FF1155CC"/>
        <sz val="11.0"/>
        <u/>
      </rPr>
      <t>New Boggle Boggle 2 (Korea) (En) (Unl).zip</t>
    </r>
  </si>
  <si>
    <r>
      <rPr>
        <rFont val="&quot;Helvetica Neue&quot;, Helvetica, Arial, sans-serif"/>
        <color rgb="FF1155CC"/>
        <sz val="11.0"/>
        <u/>
      </rPr>
      <t>NewZealand Story, The (Europe).zip</t>
    </r>
  </si>
  <si>
    <r>
      <rPr>
        <rFont val="&quot;Helvetica Neue&quot;, Helvetica, Arial, sans-serif"/>
        <color rgb="FF1155CC"/>
        <sz val="11.0"/>
        <u/>
      </rPr>
      <t>Nine Pixels (World) (Auto Demo) (Aftermarket) (Unl).zip</t>
    </r>
  </si>
  <si>
    <r>
      <rPr>
        <rFont val="&quot;Helvetica Neue&quot;, Helvetica, Arial, sans-serif"/>
        <color rgb="FF1155CC"/>
        <sz val="11.0"/>
        <u/>
      </rPr>
      <t>Ninja (Japan).zip</t>
    </r>
  </si>
  <si>
    <r>
      <rPr>
        <rFont val="&quot;Helvetica Neue&quot;, Helvetica, Arial, sans-serif"/>
        <color rgb="FF1155CC"/>
        <sz val="11.0"/>
        <u/>
      </rPr>
      <t>Ninja, The (Taiwan) (Unl).zip</t>
    </r>
  </si>
  <si>
    <r>
      <rPr>
        <rFont val="&quot;Helvetica Neue&quot;, Helvetica, Arial, sans-serif"/>
        <color rgb="FF1155CC"/>
        <sz val="11.0"/>
        <u/>
      </rPr>
      <t>Ninja, The (USA, Europe, Brazil) (En).zip</t>
    </r>
  </si>
  <si>
    <r>
      <rPr>
        <rFont val="&quot;Helvetica Neue&quot;, Helvetica, Arial, sans-serif"/>
        <color rgb="FF1155CC"/>
        <sz val="11.0"/>
        <u/>
      </rPr>
      <t>Ninja Cat (World) (Proto) (Aftermarket) (Unl).zip</t>
    </r>
  </si>
  <si>
    <r>
      <rPr>
        <rFont val="&quot;Helvetica Neue&quot;, Helvetica, Arial, sans-serif"/>
        <color rgb="FF1155CC"/>
        <sz val="11.0"/>
        <u/>
      </rPr>
      <t>Ninja Gaiden (Europe, Brazil) (En) (Beta).zip</t>
    </r>
  </si>
  <si>
    <r>
      <rPr>
        <rFont val="&quot;Helvetica Neue&quot;, Helvetica, Arial, sans-serif"/>
        <color rgb="FF1155CC"/>
        <sz val="11.0"/>
        <u/>
      </rPr>
      <t>Ninja Gaiden (Europe, Brazil) (En).zip</t>
    </r>
  </si>
  <si>
    <r>
      <rPr>
        <rFont val="&quot;Helvetica Neue&quot;, Helvetica, Arial, sans-serif"/>
        <color rgb="FF1155CC"/>
        <sz val="11.0"/>
        <u/>
      </rPr>
      <t>Northen Ken (Taiwan) (Ja) (Unl).zip</t>
    </r>
  </si>
  <si>
    <r>
      <rPr>
        <rFont val="&quot;Helvetica Neue&quot;, Helvetica, Arial, sans-serif"/>
        <color rgb="FF1155CC"/>
        <sz val="11.0"/>
        <u/>
      </rPr>
      <t>Not Tyrian (World) (Demo) (Aftermarket) (Unl).zip</t>
    </r>
  </si>
  <si>
    <r>
      <rPr>
        <rFont val="&quot;Helvetica Neue&quot;, Helvetica, Arial, sans-serif"/>
        <color rgb="FF1155CC"/>
        <sz val="11.0"/>
        <u/>
      </rPr>
      <t>Nouka Densetsu (World) (Ja) (Aftermarket) (Unl).zip</t>
    </r>
  </si>
  <si>
    <r>
      <rPr>
        <rFont val="&quot;Helvetica Neue&quot;, Helvetica, Arial, sans-serif"/>
        <color rgb="FF1155CC"/>
        <sz val="11.0"/>
        <u/>
      </rPr>
      <t>Nouka Densetsu (World) (Ja) (Easy Version) (Aftermarket) (Unl).zip</t>
    </r>
  </si>
  <si>
    <r>
      <rPr>
        <rFont val="&quot;Helvetica Neue&quot;, Helvetica, Arial, sans-serif"/>
        <color rgb="FF1155CC"/>
        <sz val="11.0"/>
        <u/>
      </rPr>
      <t>Nyle in SokobanLand (World) (v0.83) (Demo) (Aftermarket) (Unl).zip</t>
    </r>
  </si>
  <si>
    <r>
      <rPr>
        <rFont val="&quot;Helvetica Neue&quot;, Helvetica, Arial, sans-serif"/>
        <color rgb="FF1155CC"/>
        <sz val="11.0"/>
        <u/>
      </rPr>
      <t>Olympic Gold (Brazil) (En,Fr,De,Es,It,Nl,Pt,Sv).zip</t>
    </r>
  </si>
  <si>
    <r>
      <rPr>
        <rFont val="&quot;Helvetica Neue&quot;, Helvetica, Arial, sans-serif"/>
        <color rgb="FF1155CC"/>
        <sz val="11.0"/>
        <u/>
      </rPr>
      <t>Olympic Gold (Europe) (En,Fr,De,Es,It,Nl,Pt,Sv).zip</t>
    </r>
  </si>
  <si>
    <r>
      <rPr>
        <rFont val="&quot;Helvetica Neue&quot;, Helvetica, Arial, sans-serif"/>
        <color rgb="FF1155CC"/>
        <sz val="11.0"/>
        <u/>
      </rPr>
      <t>Ono (World) (v1.00) (Aftermarket) (Unl).zip</t>
    </r>
  </si>
  <si>
    <r>
      <rPr>
        <rFont val="&quot;Helvetica Neue&quot;, Helvetica, Arial, sans-serif"/>
        <color rgb="FF1155CC"/>
        <sz val="11.0"/>
        <u/>
      </rPr>
      <t>Ono (World) (v1.01) (Aftermarket) (Unl).zip</t>
    </r>
  </si>
  <si>
    <r>
      <rPr>
        <rFont val="&quot;Helvetica Neue&quot;, Helvetica, Arial, sans-serif"/>
        <color rgb="FF1155CC"/>
        <sz val="11.0"/>
        <u/>
      </rPr>
      <t>Opa Opa (Japan).zip</t>
    </r>
  </si>
  <si>
    <r>
      <rPr>
        <rFont val="&quot;Helvetica Neue&quot;, Helvetica, Arial, sans-serif"/>
        <color rgb="FF1155CC"/>
        <sz val="11.0"/>
        <u/>
      </rPr>
      <t>Operation Wolf (Europe, Brazil) (En).zip</t>
    </r>
  </si>
  <si>
    <r>
      <rPr>
        <rFont val="&quot;Helvetica Neue&quot;, Helvetica, Arial, sans-serif"/>
        <color rgb="FF1155CC"/>
        <sz val="11.0"/>
        <u/>
      </rPr>
      <t>Ottifants, The (Europe, Brazil) (En,Fr,De,Es,It).zip</t>
    </r>
  </si>
  <si>
    <r>
      <rPr>
        <rFont val="&quot;Helvetica Neue&quot;, Helvetica, Arial, sans-serif"/>
        <color rgb="FF1155CC"/>
        <sz val="11.0"/>
        <u/>
      </rPr>
      <t>OutRun (World).zip</t>
    </r>
  </si>
  <si>
    <r>
      <rPr>
        <rFont val="&quot;Helvetica Neue&quot;, Helvetica, Arial, sans-serif"/>
        <color rgb="FF1155CC"/>
        <sz val="11.0"/>
        <u/>
      </rPr>
      <t>OutRun 3-D (Europe, Brazil) (En) (Beta).zip</t>
    </r>
  </si>
  <si>
    <r>
      <rPr>
        <rFont val="&quot;Helvetica Neue&quot;, Helvetica, Arial, sans-serif"/>
        <color rgb="FF1155CC"/>
        <sz val="11.0"/>
        <u/>
      </rPr>
      <t>OutRun 3-D (Europe, Brazil) (En).zip</t>
    </r>
  </si>
  <si>
    <r>
      <rPr>
        <rFont val="&quot;Helvetica Neue&quot;, Helvetica, Arial, sans-serif"/>
        <color rgb="FF1155CC"/>
        <sz val="11.0"/>
        <u/>
      </rPr>
      <t>OutRun 3-D (Japan) (En) (Sega 3D Fukkoku Akaibusu).zip</t>
    </r>
  </si>
  <si>
    <r>
      <rPr>
        <rFont val="&quot;Helvetica Neue&quot;, Helvetica, Arial, sans-serif"/>
        <color rgb="FF1155CC"/>
        <sz val="11.0"/>
        <u/>
      </rPr>
      <t>OutRun Europa (Europe, Brazil) (En).zip</t>
    </r>
  </si>
  <si>
    <r>
      <rPr>
        <rFont val="&quot;Helvetica Neue&quot;, Helvetica, Arial, sans-serif"/>
        <color rgb="FF1155CC"/>
        <sz val="11.0"/>
        <u/>
      </rPr>
      <t>PGA Tour Golf (Europe).zip</t>
    </r>
  </si>
  <si>
    <r>
      <rPr>
        <rFont val="&quot;Helvetica Neue&quot;, Helvetica, Arial, sans-serif"/>
        <color rgb="FF1155CC"/>
        <sz val="11.0"/>
        <u/>
      </rPr>
      <t>Pac-Mania (Europe).zip</t>
    </r>
  </si>
  <si>
    <r>
      <rPr>
        <rFont val="&quot;Helvetica Neue&quot;, Helvetica, Arial, sans-serif"/>
        <color rgb="FF1155CC"/>
        <sz val="11.0"/>
        <u/>
      </rPr>
      <t>Palhacos (Brazil) (Mega Drive 4).zip</t>
    </r>
  </si>
  <si>
    <r>
      <rPr>
        <rFont val="&quot;Helvetica Neue&quot;, Helvetica, Arial, sans-serif"/>
        <color rgb="FF1155CC"/>
        <sz val="11.0"/>
        <u/>
      </rPr>
      <t>Paper Boy (Taiwan) (En) (Unl).zip</t>
    </r>
  </si>
  <si>
    <r>
      <rPr>
        <rFont val="&quot;Helvetica Neue&quot;, Helvetica, Arial, sans-serif"/>
        <color rgb="FF1155CC"/>
        <sz val="11.0"/>
        <u/>
      </rPr>
      <t>Paperboy (Europe).zip</t>
    </r>
  </si>
  <si>
    <r>
      <rPr>
        <rFont val="&quot;Helvetica Neue&quot;, Helvetica, Arial, sans-serif"/>
        <color rgb="FF1155CC"/>
        <sz val="11.0"/>
        <u/>
      </rPr>
      <t>Paperboy (USA, Brazil) (En).zip</t>
    </r>
  </si>
  <si>
    <r>
      <rPr>
        <rFont val="&quot;Helvetica Neue&quot;, Helvetica, Arial, sans-serif"/>
        <color rgb="FF1155CC"/>
        <sz val="11.0"/>
        <u/>
      </rPr>
      <t>Parlour Games (USA, Europe).zip</t>
    </r>
  </si>
  <si>
    <r>
      <rPr>
        <rFont val="&quot;Helvetica Neue&quot;, Helvetica, Arial, sans-serif"/>
        <color rgb="FF1155CC"/>
        <sz val="11.0"/>
        <u/>
      </rPr>
      <t>Pat Riley Basketball (USA) (Proto).zip</t>
    </r>
  </si>
  <si>
    <r>
      <rPr>
        <rFont val="&quot;Helvetica Neue&quot;, Helvetica, Arial, sans-serif"/>
        <color rgb="FF1155CC"/>
        <sz val="11.0"/>
        <u/>
      </rPr>
      <t>Pegged (World) (v1.00) (Aftermarket) (Unl).zip</t>
    </r>
  </si>
  <si>
    <r>
      <rPr>
        <rFont val="&quot;Helvetica Neue&quot;, Helvetica, Arial, sans-serif"/>
        <color rgb="FF1155CC"/>
        <sz val="11.0"/>
        <u/>
      </rPr>
      <t>Pegged (World) (v1.02) (Aftermarket) (Unl).zip</t>
    </r>
  </si>
  <si>
    <r>
      <rPr>
        <rFont val="&quot;Helvetica Neue&quot;, Helvetica, Arial, sans-serif"/>
        <color rgb="FF1155CC"/>
        <sz val="11.0"/>
        <u/>
      </rPr>
      <t>Penguin Adventure (Korea) (En) (Unl).zip</t>
    </r>
  </si>
  <si>
    <r>
      <rPr>
        <rFont val="&quot;Helvetica Neue&quot;, Helvetica, Arial, sans-serif"/>
        <color rgb="FF1155CC"/>
        <sz val="11.0"/>
        <u/>
      </rPr>
      <t>Penguin Land (USA, Europe).zip</t>
    </r>
  </si>
  <si>
    <r>
      <rPr>
        <rFont val="&quot;Helvetica Neue&quot;, Helvetica, Arial, sans-serif"/>
        <color rgb="FF1155CC"/>
        <sz val="11.0"/>
        <u/>
      </rPr>
      <t>Phantasy Star (Brazil).zip</t>
    </r>
  </si>
  <si>
    <r>
      <rPr>
        <rFont val="&quot;Helvetica Neue&quot;, Helvetica, Arial, sans-serif"/>
        <color rgb="FF1155CC"/>
        <sz val="11.0"/>
        <u/>
      </rPr>
      <t>Phantasy Star (Japan) (Virtual Console).zip</t>
    </r>
  </si>
  <si>
    <r>
      <rPr>
        <rFont val="&quot;Helvetica Neue&quot;, Helvetica, Arial, sans-serif"/>
        <color rgb="FF1155CC"/>
        <sz val="11.0"/>
        <u/>
      </rPr>
      <t>Phantasy Star (Japan).zip</t>
    </r>
  </si>
  <si>
    <r>
      <rPr>
        <rFont val="&quot;Helvetica Neue&quot;, Helvetica, Arial, sans-serif"/>
        <color rgb="FF1155CC"/>
        <sz val="11.0"/>
        <u/>
      </rPr>
      <t>Phantasy Star (Korea) (Unl).zip</t>
    </r>
  </si>
  <si>
    <r>
      <rPr>
        <rFont val="&quot;Helvetica Neue&quot;, Helvetica, Arial, sans-serif"/>
        <color rgb="FF1155CC"/>
        <sz val="11.0"/>
        <u/>
      </rPr>
      <t>Phantasy Star (USA, Europe) (Rev A).zip</t>
    </r>
  </si>
  <si>
    <r>
      <rPr>
        <rFont val="&quot;Helvetica Neue&quot;, Helvetica, Arial, sans-serif"/>
        <color rgb="FF1155CC"/>
        <sz val="11.0"/>
        <u/>
      </rPr>
      <t>Phantasy Star (USA, Europe).zip</t>
    </r>
  </si>
  <si>
    <r>
      <rPr>
        <rFont val="&quot;Helvetica Neue&quot;, Helvetica, Arial, sans-serif"/>
        <color rgb="FF1155CC"/>
        <sz val="11.0"/>
        <u/>
      </rPr>
      <t>Phantasy Star (World) (Ja) (Sega Ages).zip</t>
    </r>
  </si>
  <si>
    <r>
      <rPr>
        <rFont val="&quot;Helvetica Neue&quot;, Helvetica, Arial, sans-serif"/>
        <color rgb="FF1155CC"/>
        <sz val="11.0"/>
        <u/>
      </rPr>
      <t>Phantasy Star (World) (Sega Ages).zip</t>
    </r>
  </si>
  <si>
    <r>
      <rPr>
        <rFont val="&quot;Helvetica Neue&quot;, Helvetica, Arial, sans-serif"/>
        <color rgb="FF1155CC"/>
        <sz val="11.0"/>
        <u/>
      </rPr>
      <t>Picross (World) (v1.00) (Aftermarket) (Unl).zip</t>
    </r>
  </si>
  <si>
    <r>
      <rPr>
        <rFont val="&quot;Helvetica Neue&quot;, Helvetica, Arial, sans-serif"/>
        <color rgb="FF1155CC"/>
        <sz val="11.0"/>
        <u/>
      </rPr>
      <t>Picross (World) (v1.01) (Aftermarket) (Unl).zip</t>
    </r>
  </si>
  <si>
    <r>
      <rPr>
        <rFont val="&quot;Helvetica Neue&quot;, Helvetica, Arial, sans-serif"/>
        <color rgb="FF1155CC"/>
        <sz val="11.0"/>
        <u/>
      </rPr>
      <t>Pigu-Wang 7 Hap - Jaemiiss-neun Game Mo-eumjip (Korea) (Unl).zip</t>
    </r>
  </si>
  <si>
    <r>
      <rPr>
        <rFont val="&quot;Helvetica Neue&quot;, Helvetica, Arial, sans-serif"/>
        <color rgb="FF1155CC"/>
        <sz val="11.0"/>
        <u/>
      </rPr>
      <t>Pit-Fighter (Brazil) (En).zip</t>
    </r>
  </si>
  <si>
    <r>
      <rPr>
        <rFont val="&quot;Helvetica Neue&quot;, Helvetica, Arial, sans-serif"/>
        <color rgb="FF1155CC"/>
        <sz val="11.0"/>
        <u/>
      </rPr>
      <t>Pit-Fighter (Europe).zip</t>
    </r>
  </si>
  <si>
    <r>
      <rPr>
        <rFont val="&quot;Helvetica Neue&quot;, Helvetica, Arial, sans-serif"/>
        <color rgb="FF1155CC"/>
        <sz val="11.0"/>
        <u/>
      </rPr>
      <t>Pitman (World) (v1.02) (Aftermarket) (Unl).zip</t>
    </r>
  </si>
  <si>
    <r>
      <rPr>
        <rFont val="&quot;Helvetica Neue&quot;, Helvetica, Arial, sans-serif"/>
        <color rgb="FF1155CC"/>
        <sz val="11.0"/>
        <u/>
      </rPr>
      <t>Pitman (World) (v1.03) (Aftermarket) (Unl).zip</t>
    </r>
  </si>
  <si>
    <r>
      <rPr>
        <rFont val="&quot;Helvetica Neue&quot;, Helvetica, Arial, sans-serif"/>
        <color rgb="FF1155CC"/>
        <sz val="11.0"/>
        <u/>
      </rPr>
      <t>Platform Explorer (World) (v1.0) (Aftermarket) (Unl).zip</t>
    </r>
  </si>
  <si>
    <r>
      <rPr>
        <rFont val="&quot;Helvetica Neue&quot;, Helvetica, Arial, sans-serif"/>
        <color rgb="FF1155CC"/>
        <sz val="11.0"/>
        <u/>
      </rPr>
      <t>Platform Explorer (World) (v2.0) (Aftermarket) (Unl).zip</t>
    </r>
  </si>
  <si>
    <r>
      <rPr>
        <rFont val="&quot;Helvetica Neue&quot;, Helvetica, Arial, sans-serif"/>
        <color rgb="FF1155CC"/>
        <sz val="11.0"/>
        <u/>
      </rPr>
      <t>Platform Explorer (World) (v3.0) (Aftermarket) (Unl).zip</t>
    </r>
  </si>
  <si>
    <r>
      <rPr>
        <rFont val="&quot;Helvetica Neue&quot;, Helvetica, Arial, sans-serif"/>
        <color rgb="FF1155CC"/>
        <sz val="11.0"/>
        <u/>
      </rPr>
      <t>Pong Master (World) (Proto) (Aftermarket) (Unl).zip</t>
    </r>
  </si>
  <si>
    <r>
      <rPr>
        <rFont val="&quot;Helvetica Neue&quot;, Helvetica, Arial, sans-serif"/>
        <color rgb="FF1155CC"/>
        <sz val="11.0"/>
        <u/>
      </rPr>
      <t>Pooyan (Korea) (En) (Unl).zip</t>
    </r>
  </si>
  <si>
    <r>
      <rPr>
        <rFont val="&quot;Helvetica Neue&quot;, Helvetica, Arial, sans-serif"/>
        <color rgb="FF1155CC"/>
        <sz val="11.0"/>
        <u/>
      </rPr>
      <t>Populous (Europe, Brazil) (En).zip</t>
    </r>
  </si>
  <si>
    <r>
      <rPr>
        <rFont val="&quot;Helvetica Neue&quot;, Helvetica, Arial, sans-serif"/>
        <color rgb="FF1155CC"/>
        <sz val="11.0"/>
        <u/>
      </rPr>
      <t>Porkpolis (World) (Aftermarket) (Unl).zip</t>
    </r>
  </si>
  <si>
    <r>
      <rPr>
        <rFont val="&quot;Helvetica Neue&quot;, Helvetica, Arial, sans-serif"/>
        <color rgb="FF1155CC"/>
        <sz val="11.0"/>
        <u/>
      </rPr>
      <t>Poseidon Wars 3-D (USA, Europe, Brazil) (En).zip</t>
    </r>
  </si>
  <si>
    <r>
      <rPr>
        <rFont val="&quot;Helvetica Neue&quot;, Helvetica, Arial, sans-serif"/>
        <color rgb="FF1155CC"/>
        <sz val="11.0"/>
        <u/>
      </rPr>
      <t>Power Boggle Boggle (Korea) (En) (Unl).zip</t>
    </r>
  </si>
  <si>
    <r>
      <rPr>
        <rFont val="&quot;Helvetica Neue&quot;, Helvetica, Arial, sans-serif"/>
        <color rgb="FF1155CC"/>
        <sz val="11.0"/>
        <u/>
      </rPr>
      <t>Power Strike (USA, Europe, Brazil) (En).zip</t>
    </r>
  </si>
  <si>
    <r>
      <rPr>
        <rFont val="&quot;Helvetica Neue&quot;, Helvetica, Arial, sans-serif"/>
        <color rgb="FF1155CC"/>
        <sz val="11.0"/>
        <u/>
      </rPr>
      <t>Power Strike II (Europe, Brazil) (En).zip</t>
    </r>
  </si>
  <si>
    <r>
      <rPr>
        <rFont val="&quot;Helvetica Neue&quot;, Helvetica, Arial, sans-serif"/>
        <color rgb="FF1155CC"/>
        <sz val="11.0"/>
        <u/>
      </rPr>
      <t>Ppang Gongjang (Korea) (En) (Unl).zip</t>
    </r>
  </si>
  <si>
    <r>
      <rPr>
        <rFont val="&quot;Helvetica Neue&quot;, Helvetica, Arial, sans-serif"/>
        <color rgb="FF1155CC"/>
        <sz val="11.0"/>
        <u/>
      </rPr>
      <t>Predator 2 (Brazil) (En).zip</t>
    </r>
  </si>
  <si>
    <r>
      <rPr>
        <rFont val="&quot;Helvetica Neue&quot;, Helvetica, Arial, sans-serif"/>
        <color rgb="FF1155CC"/>
        <sz val="11.0"/>
        <u/>
      </rPr>
      <t>Predator 2 (Europe).zip</t>
    </r>
  </si>
  <si>
    <r>
      <rPr>
        <rFont val="&quot;Helvetica Neue&quot;, Helvetica, Arial, sans-serif"/>
        <color rgb="FF1155CC"/>
        <sz val="11.0"/>
        <u/>
      </rPr>
      <t>Primates (World) (v0.5) (Proto) (Aftermarket) (Unl).zip</t>
    </r>
  </si>
  <si>
    <r>
      <rPr>
        <rFont val="&quot;Helvetica Neue&quot;, Helvetica, Arial, sans-serif"/>
        <color rgb="FF1155CC"/>
        <sz val="11.0"/>
        <u/>
      </rPr>
      <t>Prince of Persia (Europe, Brazil) (En).zip</t>
    </r>
  </si>
  <si>
    <r>
      <rPr>
        <rFont val="&quot;Helvetica Neue&quot;, Helvetica, Arial, sans-serif"/>
        <color rgb="FF1155CC"/>
        <sz val="11.0"/>
        <u/>
      </rPr>
      <t>Prince of Persia (Taiwan) (En) (Unl).zip</t>
    </r>
  </si>
  <si>
    <r>
      <rPr>
        <rFont val="&quot;Helvetica Neue&quot;, Helvetica, Arial, sans-serif"/>
        <color rgb="FF1155CC"/>
        <sz val="11.0"/>
        <u/>
      </rPr>
      <t>Prisonnier II (World) (v1.00) (Aftermarket) (Unl).zip</t>
    </r>
  </si>
  <si>
    <r>
      <rPr>
        <rFont val="&quot;Helvetica Neue&quot;, Helvetica, Arial, sans-serif"/>
        <color rgb="FF1155CC"/>
        <sz val="11.0"/>
        <u/>
      </rPr>
      <t>Prisonnier II (World) (v1.03) (Aftermarket) (Unl).zip</t>
    </r>
  </si>
  <si>
    <r>
      <rPr>
        <rFont val="&quot;Helvetica Neue&quot;, Helvetica, Arial, sans-serif"/>
        <color rgb="FF1155CC"/>
        <sz val="11.0"/>
        <u/>
      </rPr>
      <t>Pro Wrestling (USA, Europe, Brazil) (En).zip</t>
    </r>
  </si>
  <si>
    <r>
      <rPr>
        <rFont val="&quot;Helvetica Neue&quot;, Helvetica, Arial, sans-serif"/>
        <color rgb="FF1155CC"/>
        <sz val="11.0"/>
        <u/>
      </rPr>
      <t>Pro Yakyuu, The - Pennant Race (Japan).zip</t>
    </r>
  </si>
  <si>
    <r>
      <rPr>
        <rFont val="&quot;Helvetica Neue&quot;, Helvetica, Arial, sans-serif"/>
        <color rgb="FF1155CC"/>
        <sz val="11.0"/>
        <u/>
      </rPr>
      <t>Promocao Especial M. System III Compact (Brazil) (Sample).zip</t>
    </r>
  </si>
  <si>
    <r>
      <rPr>
        <rFont val="&quot;Helvetica Neue&quot;, Helvetica, Arial, sans-serif"/>
        <color rgb="FF1155CC"/>
        <sz val="11.0"/>
        <u/>
      </rPr>
      <t>Psychic World (Europe, Brazil) (En).zip</t>
    </r>
  </si>
  <si>
    <r>
      <rPr>
        <rFont val="&quot;Helvetica Neue&quot;, Helvetica, Arial, sans-serif"/>
        <color rgb="FF1155CC"/>
        <sz val="11.0"/>
        <u/>
      </rPr>
      <t>Psycho Fox (USA, Europe, Brazil) (En) (Beta).zip</t>
    </r>
  </si>
  <si>
    <r>
      <rPr>
        <rFont val="&quot;Helvetica Neue&quot;, Helvetica, Arial, sans-serif"/>
        <color rgb="FF1155CC"/>
        <sz val="11.0"/>
        <u/>
      </rPr>
      <t>Psycho Fox (USA, Europe, Brazil) (En).zip</t>
    </r>
  </si>
  <si>
    <r>
      <rPr>
        <rFont val="&quot;Helvetica Neue&quot;, Helvetica, Arial, sans-serif"/>
        <color rgb="FF1155CC"/>
        <sz val="11.0"/>
        <u/>
      </rPr>
      <t>Putt &amp; Putter (Europe, Brazil) (En) (Beta).zip</t>
    </r>
  </si>
  <si>
    <r>
      <rPr>
        <rFont val="&quot;Helvetica Neue&quot;, Helvetica, Arial, sans-serif"/>
        <color rgb="FF1155CC"/>
        <sz val="11.0"/>
        <u/>
      </rPr>
      <t>Putt &amp; Putter (Europe, Brazil) (En).zip</t>
    </r>
  </si>
  <si>
    <r>
      <rPr>
        <rFont val="&quot;Helvetica Neue&quot;, Helvetica, Arial, sans-serif"/>
        <color rgb="FF1155CC"/>
        <sz val="11.0"/>
        <u/>
      </rPr>
      <t>Puzzle Game (Korea) (En) (Unl).zip</t>
    </r>
  </si>
  <si>
    <r>
      <rPr>
        <rFont val="&quot;Helvetica Neue&quot;, Helvetica, Arial, sans-serif"/>
        <color rgb="FF1155CC"/>
        <sz val="11.0"/>
        <u/>
      </rPr>
      <t>Quartet (Taiwan) (En) (Unl).zip</t>
    </r>
  </si>
  <si>
    <r>
      <rPr>
        <rFont val="&quot;Helvetica Neue&quot;, Helvetica, Arial, sans-serif"/>
        <color rgb="FF1155CC"/>
        <sz val="11.0"/>
        <u/>
      </rPr>
      <t>Quartet (USA, Europe).zip</t>
    </r>
  </si>
  <si>
    <r>
      <rPr>
        <rFont val="&quot;Helvetica Neue&quot;, Helvetica, Arial, sans-serif"/>
        <color rgb="FF1155CC"/>
        <sz val="11.0"/>
        <u/>
      </rPr>
      <t>Quest for the Shaven Yak Starring Ren Hoek &amp; Stimpy (Brazil) (En).zip</t>
    </r>
  </si>
  <si>
    <r>
      <rPr>
        <rFont val="&quot;Helvetica Neue&quot;, Helvetica, Arial, sans-serif"/>
        <color rgb="FF1155CC"/>
        <sz val="11.0"/>
        <u/>
      </rPr>
      <t>R-Type (Taiwan) (En) (Unl).zip</t>
    </r>
  </si>
  <si>
    <r>
      <rPr>
        <rFont val="&quot;Helvetica Neue&quot;, Helvetica, Arial, sans-serif"/>
        <color rgb="FF1155CC"/>
        <sz val="11.0"/>
        <u/>
      </rPr>
      <t>R-Type (World) (Beta).zip</t>
    </r>
  </si>
  <si>
    <r>
      <rPr>
        <rFont val="&quot;Helvetica Neue&quot;, Helvetica, Arial, sans-serif"/>
        <color rgb="FF1155CC"/>
        <sz val="11.0"/>
        <u/>
      </rPr>
      <t>R-Type (World).zip</t>
    </r>
  </si>
  <si>
    <r>
      <rPr>
        <rFont val="&quot;Helvetica Neue&quot;, Helvetica, Arial, sans-serif"/>
        <color rgb="FF1155CC"/>
        <sz val="11.0"/>
        <u/>
      </rPr>
      <t>R.C. Grand Prix (USA, Europe, Brazil) (En) (Beta).zip</t>
    </r>
  </si>
  <si>
    <r>
      <rPr>
        <rFont val="&quot;Helvetica Neue&quot;, Helvetica, Arial, sans-serif"/>
        <color rgb="FF1155CC"/>
        <sz val="11.0"/>
        <u/>
      </rPr>
      <t>R.C. Grand Prix (USA, Europe, Brazil) (En).zip</t>
    </r>
  </si>
  <si>
    <r>
      <rPr>
        <rFont val="&quot;Helvetica Neue&quot;, Helvetica, Arial, sans-serif"/>
        <color rgb="FF1155CC"/>
        <sz val="11.0"/>
        <u/>
      </rPr>
      <t>Racer (World) (v1.00) (Aftermarket) (Unl).zip</t>
    </r>
  </si>
  <si>
    <r>
      <rPr>
        <rFont val="&quot;Helvetica Neue&quot;, Helvetica, Arial, sans-serif"/>
        <color rgb="FF1155CC"/>
        <sz val="11.0"/>
        <u/>
      </rPr>
      <t>Racer (World) (v1.12) (Aftermarket) (Unl).zip</t>
    </r>
  </si>
  <si>
    <r>
      <rPr>
        <rFont val="&quot;Helvetica Neue&quot;, Helvetica, Arial, sans-serif"/>
        <color rgb="FF1155CC"/>
        <sz val="11.0"/>
        <u/>
      </rPr>
      <t>Racer - Easter Edition (World) (Aftermarket) (Unl).zip</t>
    </r>
  </si>
  <si>
    <r>
      <rPr>
        <rFont val="&quot;Helvetica Neue&quot;, Helvetica, Arial, sans-serif"/>
        <color rgb="FF1155CC"/>
        <sz val="11.0"/>
        <u/>
      </rPr>
      <t>Racer Rebooted (World) (Aftermarket) (Unl).zip</t>
    </r>
  </si>
  <si>
    <r>
      <rPr>
        <rFont val="&quot;Helvetica Neue&quot;, Helvetica, Arial, sans-serif"/>
        <color rgb="FF1155CC"/>
        <sz val="11.0"/>
        <u/>
      </rPr>
      <t>Racer Rebooted (World) (Beta) (Aftermarket) (Unl).zip</t>
    </r>
  </si>
  <si>
    <r>
      <rPr>
        <rFont val="&quot;Helvetica Neue&quot;, Helvetica, Arial, sans-serif"/>
        <color rgb="FF1155CC"/>
        <sz val="11.0"/>
        <u/>
      </rPr>
      <t>Rainbow Islands (Brazil) (En).zip</t>
    </r>
  </si>
  <si>
    <r>
      <rPr>
        <rFont val="&quot;Helvetica Neue&quot;, Helvetica, Arial, sans-serif"/>
        <color rgb="FF1155CC"/>
        <sz val="11.0"/>
        <u/>
      </rPr>
      <t>Rainbow Islands (Europe).zip</t>
    </r>
  </si>
  <si>
    <r>
      <rPr>
        <rFont val="&quot;Helvetica Neue&quot;, Helvetica, Arial, sans-serif"/>
        <color rgb="FF1155CC"/>
        <sz val="11.0"/>
        <u/>
      </rPr>
      <t>Rambo - First Blood Part II (USA).zip</t>
    </r>
  </si>
  <si>
    <r>
      <rPr>
        <rFont val="&quot;Helvetica Neue&quot;, Helvetica, Arial, sans-serif"/>
        <color rgb="FF1155CC"/>
        <sz val="11.0"/>
        <u/>
      </rPr>
      <t>Rambo III (USA, Europe, Brazil) (En).zip</t>
    </r>
  </si>
  <si>
    <r>
      <rPr>
        <rFont val="&quot;Helvetica Neue&quot;, Helvetica, Arial, sans-serif"/>
        <color rgb="FF1155CC"/>
        <sz val="11.0"/>
        <u/>
      </rPr>
      <t>Rampage (USA, Europe, Brazil) (En) (Beta).zip</t>
    </r>
  </si>
  <si>
    <r>
      <rPr>
        <rFont val="&quot;Helvetica Neue&quot;, Helvetica, Arial, sans-serif"/>
        <color rgb="FF1155CC"/>
        <sz val="11.0"/>
        <u/>
      </rPr>
      <t>Rampage (USA, Europe, Brazil) (En).zip</t>
    </r>
  </si>
  <si>
    <r>
      <rPr>
        <rFont val="&quot;Helvetica Neue&quot;, Helvetica, Arial, sans-serif"/>
        <color rgb="FF1155CC"/>
        <sz val="11.0"/>
        <u/>
      </rPr>
      <t>Rampart (Europe).zip</t>
    </r>
  </si>
  <si>
    <r>
      <rPr>
        <rFont val="&quot;Helvetica Neue&quot;, Helvetica, Arial, sans-serif"/>
        <color rgb="FF1155CC"/>
        <sz val="11.0"/>
        <u/>
      </rPr>
      <t>Rastan (USA, Europe, Brazil) (En) (Beta).zip</t>
    </r>
  </si>
  <si>
    <r>
      <rPr>
        <rFont val="&quot;Helvetica Neue&quot;, Helvetica, Arial, sans-serif"/>
        <color rgb="FF1155CC"/>
        <sz val="11.0"/>
        <u/>
      </rPr>
      <t>Rastan (USA, Europe, Brazil) (En).zip</t>
    </r>
  </si>
  <si>
    <r>
      <rPr>
        <rFont val="&quot;Helvetica Neue&quot;, Helvetica, Arial, sans-serif"/>
        <color rgb="FF1155CC"/>
        <sz val="11.0"/>
        <u/>
      </rPr>
      <t>Reggie Jackson Baseball (USA).zip</t>
    </r>
  </si>
  <si>
    <r>
      <rPr>
        <rFont val="&quot;Helvetica Neue&quot;, Helvetica, Arial, sans-serif"/>
        <color rgb="FF1155CC"/>
        <sz val="11.0"/>
        <u/>
      </rPr>
      <t>Renegade (Europe, Brazil) (En).zip</t>
    </r>
  </si>
  <si>
    <r>
      <rPr>
        <rFont val="&quot;Helvetica Neue&quot;, Helvetica, Arial, sans-serif"/>
        <color rgb="FF1155CC"/>
        <sz val="11.0"/>
        <u/>
      </rPr>
      <t>Rental Car (World) (v0.06) (Proto) (Unl).zip</t>
    </r>
  </si>
  <si>
    <r>
      <rPr>
        <rFont val="&quot;Helvetica Neue&quot;, Helvetica, Arial, sans-serif"/>
        <color rgb="FF1155CC"/>
        <sz val="11.0"/>
        <u/>
      </rPr>
      <t>Rescue Mission (USA, Europe, Brazil) (En).zip</t>
    </r>
  </si>
  <si>
    <r>
      <rPr>
        <rFont val="&quot;Helvetica Neue&quot;, Helvetica, Arial, sans-serif"/>
        <color rgb="FF1155CC"/>
        <sz val="11.0"/>
        <u/>
      </rPr>
      <t>Resident Evil (World) (v0.1) (Demo) (Aftermarket) (Unl).zip</t>
    </r>
  </si>
  <si>
    <r>
      <rPr>
        <rFont val="&quot;Helvetica Neue&quot;, Helvetica, Arial, sans-serif"/>
        <color rgb="FF1155CC"/>
        <sz val="11.0"/>
        <u/>
      </rPr>
      <t>River Strike (World) (v0.04) (Proto) (Aftermarket) (Unl).zip</t>
    </r>
  </si>
  <si>
    <r>
      <rPr>
        <rFont val="&quot;Helvetica Neue&quot;, Helvetica, Arial, sans-serif"/>
        <color rgb="FF1155CC"/>
        <sz val="11.0"/>
        <u/>
      </rPr>
      <t>Road Blaster (World) (v0.01) (Auto Demo) (Aftermarket) (Unl).zip</t>
    </r>
  </si>
  <si>
    <r>
      <rPr>
        <rFont val="&quot;Helvetica Neue&quot;, Helvetica, Arial, sans-serif"/>
        <color rgb="FF1155CC"/>
        <sz val="11.0"/>
        <u/>
      </rPr>
      <t>Road Fighter (Korea) (En) (Unl).zip</t>
    </r>
  </si>
  <si>
    <r>
      <rPr>
        <rFont val="&quot;Helvetica Neue&quot;, Helvetica, Arial, sans-serif"/>
        <color rgb="FF1155CC"/>
        <sz val="11.0"/>
        <u/>
      </rPr>
      <t>Road Rash (Europe, Brazil) (En).zip</t>
    </r>
  </si>
  <si>
    <r>
      <rPr>
        <rFont val="&quot;Helvetica Neue&quot;, Helvetica, Arial, sans-serif"/>
        <color rgb="FF1155CC"/>
        <sz val="11.0"/>
        <u/>
      </rPr>
      <t>Robbyie (World) (v0.99) (Proto) (Aftermarket) (Unl).zip</t>
    </r>
  </si>
  <si>
    <r>
      <rPr>
        <rFont val="&quot;Helvetica Neue&quot;, Helvetica, Arial, sans-serif"/>
        <color rgb="FF1155CC"/>
        <sz val="11.0"/>
        <u/>
      </rPr>
      <t>RoboCop 3 (Europe, Brazil) (En).zip</t>
    </r>
  </si>
  <si>
    <r>
      <rPr>
        <rFont val="&quot;Helvetica Neue&quot;, Helvetica, Arial, sans-serif"/>
        <color rgb="FF1155CC"/>
        <sz val="11.0"/>
        <u/>
      </rPr>
      <t>RoboCop versus The Terminator (Europe, Brazil) (En).zip</t>
    </r>
  </si>
  <si>
    <r>
      <rPr>
        <rFont val="&quot;Helvetica Neue&quot;, Helvetica, Arial, sans-serif"/>
        <color rgb="FF1155CC"/>
        <sz val="11.0"/>
        <u/>
      </rPr>
      <t>Rocky (World).zip</t>
    </r>
  </si>
  <si>
    <r>
      <rPr>
        <rFont val="&quot;Helvetica Neue&quot;, Helvetica, Arial, sans-serif"/>
        <color rgb="FF1155CC"/>
        <sz val="11.0"/>
        <u/>
      </rPr>
      <t>Running Battle (Europe, Brazil) (En).zip</t>
    </r>
  </si>
  <si>
    <r>
      <rPr>
        <rFont val="&quot;Helvetica Neue&quot;, Helvetica, Arial, sans-serif"/>
        <color rgb="FF1155CC"/>
        <sz val="11.0"/>
        <u/>
      </rPr>
      <t>SDI (Japan).zip</t>
    </r>
  </si>
  <si>
    <r>
      <rPr>
        <rFont val="&quot;Helvetica Neue&quot;, Helvetica, Arial, sans-serif"/>
        <color rgb="FF1155CC"/>
        <sz val="11.0"/>
        <u/>
      </rPr>
      <t>SKBN (World) (v1.0) (Aftermarket) (Unl).zip</t>
    </r>
  </si>
  <si>
    <r>
      <rPr>
        <rFont val="&quot;Helvetica Neue&quot;, Helvetica, Arial, sans-serif"/>
        <color rgb="FF1155CC"/>
        <sz val="11.0"/>
        <u/>
      </rPr>
      <t>SKBN (World) (v1.1) (Aftermarket) (Unl).zip</t>
    </r>
  </si>
  <si>
    <r>
      <rPr>
        <rFont val="&quot;Helvetica Neue&quot;, Helvetica, Arial, sans-serif"/>
        <color rgb="FF1155CC"/>
        <sz val="11.0"/>
        <u/>
      </rPr>
      <t>SKBN (World) (v1.2) (Aftermarket) (Unl).zip</t>
    </r>
  </si>
  <si>
    <r>
      <rPr>
        <rFont val="&quot;Helvetica Neue&quot;, Helvetica, Arial, sans-serif"/>
        <color rgb="FF1155CC"/>
        <sz val="11.0"/>
        <u/>
      </rPr>
      <t>SKBN (World) (v1.3) (Aftermarket) (Unl).zip</t>
    </r>
  </si>
  <si>
    <r>
      <rPr>
        <rFont val="&quot;Helvetica Neue&quot;, Helvetica, Arial, sans-serif"/>
        <color rgb="FF1155CC"/>
        <sz val="11.0"/>
        <u/>
      </rPr>
      <t>SKBN (World) (v1.4) (Aftermarket) (Unl).zip</t>
    </r>
  </si>
  <si>
    <r>
      <rPr>
        <rFont val="&quot;Helvetica Neue&quot;, Helvetica, Arial, sans-serif"/>
        <color rgb="FF1155CC"/>
        <sz val="11.0"/>
        <u/>
      </rPr>
      <t>SKBN (World) (v2.0) (Aftermarket) (Unl).zip</t>
    </r>
  </si>
  <si>
    <r>
      <rPr>
        <rFont val="&quot;Helvetica Neue&quot;, Helvetica, Arial, sans-serif"/>
        <color rgb="FF1155CC"/>
        <sz val="11.0"/>
        <u/>
      </rPr>
      <t>SMS-A-Sketch (World) (v1.0) (Demo) (Aftermarket) (Unl).zip</t>
    </r>
  </si>
  <si>
    <r>
      <rPr>
        <rFont val="&quot;Helvetica Neue&quot;, Helvetica, Arial, sans-serif"/>
        <color rgb="FF1155CC"/>
        <sz val="11.0"/>
        <u/>
      </rPr>
      <t>SMS-A-Sketch (World) (v1.1) (Demo) (Aftermarket) (Unl).zip</t>
    </r>
  </si>
  <si>
    <r>
      <rPr>
        <rFont val="&quot;Helvetica Neue&quot;, Helvetica, Arial, sans-serif"/>
        <color rgb="FF1155CC"/>
        <sz val="11.0"/>
        <u/>
      </rPr>
      <t>SMS-A-Sketch (World) (v1.2) (Demo) (Aftermarket) (Unl).zip</t>
    </r>
  </si>
  <si>
    <r>
      <rPr>
        <rFont val="&quot;Helvetica Neue&quot;, Helvetica, Arial, sans-serif"/>
        <color rgb="FF1155CC"/>
        <sz val="11.0"/>
        <u/>
      </rPr>
      <t>SMS 3-D Demo (World) (Aftermarket) (Unl).zip</t>
    </r>
  </si>
  <si>
    <r>
      <rPr>
        <rFont val="&quot;Helvetica Neue&quot;, Helvetica, Arial, sans-serif"/>
        <color rgb="FF1155CC"/>
        <sz val="11.0"/>
        <u/>
      </rPr>
      <t>SMS Boot Loader (World) (v0.9) (Aftermarket) (Unl).zip</t>
    </r>
  </si>
  <si>
    <r>
      <rPr>
        <rFont val="&quot;Helvetica Neue&quot;, Helvetica, Arial, sans-serif"/>
        <color rgb="FF1155CC"/>
        <sz val="11.0"/>
        <u/>
      </rPr>
      <t>SMS Chip-8 Interpreter (World) (v0.21) (Proto) (Aftermarket) (Unl).zip</t>
    </r>
  </si>
  <si>
    <r>
      <rPr>
        <rFont val="&quot;Helvetica Neue&quot;, Helvetica, Arial, sans-serif"/>
        <color rgb="FF1155CC"/>
        <sz val="11.0"/>
        <u/>
      </rPr>
      <t>SMS Dump (World) (v1.00) (Program) (Aftermarket) (Unl).zip</t>
    </r>
  </si>
  <si>
    <r>
      <rPr>
        <rFont val="&quot;Helvetica Neue&quot;, Helvetica, Arial, sans-serif"/>
        <color rgb="FF1155CC"/>
        <sz val="11.0"/>
        <u/>
      </rPr>
      <t>SMS Dump (World) (v1.10) (Program) (Aftermarket) (Unl).zip</t>
    </r>
  </si>
  <si>
    <r>
      <rPr>
        <rFont val="&quot;Helvetica Neue&quot;, Helvetica, Arial, sans-serif"/>
        <color rgb="FF1155CC"/>
        <sz val="11.0"/>
        <u/>
      </rPr>
      <t>SMS FMV Demonstration (World) (Auto Demo) (Aftermarket) (Unl) (Alt).zip</t>
    </r>
  </si>
  <si>
    <r>
      <rPr>
        <rFont val="&quot;Helvetica Neue&quot;, Helvetica, Arial, sans-serif"/>
        <color rgb="FF1155CC"/>
        <sz val="11.0"/>
        <u/>
      </rPr>
      <t>SMS FMV Demonstration (World) (Auto Demo) (Aftermarket) (Unl).zip</t>
    </r>
  </si>
  <si>
    <r>
      <rPr>
        <rFont val="&quot;Helvetica Neue&quot;, Helvetica, Arial, sans-serif"/>
        <color rgb="FF1155CC"/>
        <sz val="11.0"/>
        <u/>
      </rPr>
      <t>SMS Palette (World) (Aftermarket) (Unl).zip</t>
    </r>
  </si>
  <si>
    <r>
      <rPr>
        <rFont val="&quot;Helvetica Neue&quot;, Helvetica, Arial, sans-serif"/>
        <color rgb="FF1155CC"/>
        <sz val="11.0"/>
        <u/>
      </rPr>
      <t>SMS Power 7th Anniversary (World) (Auto Demo) (Aftermarket) (Unl).zip</t>
    </r>
  </si>
  <si>
    <r>
      <rPr>
        <rFont val="&quot;Helvetica Neue&quot;, Helvetica, Arial, sans-serif"/>
        <color rgb="FF1155CC"/>
        <sz val="11.0"/>
        <u/>
      </rPr>
      <t>SMS Sound Test (World) (v1.1) (Program) (Aftermarket) (Unl).zip</t>
    </r>
  </si>
  <si>
    <r>
      <rPr>
        <rFont val="&quot;Helvetica Neue&quot;, Helvetica, Arial, sans-serif"/>
        <color rgb="FF1155CC"/>
        <sz val="11.0"/>
        <u/>
      </rPr>
      <t>SMS VDP Test (World) (v1.31) (Program) (Aftermarket) (Unl).zip</t>
    </r>
  </si>
  <si>
    <r>
      <rPr>
        <rFont val="&quot;Helvetica Neue&quot;, Helvetica, Arial, sans-serif"/>
        <color rgb="FF1155CC"/>
        <sz val="11.0"/>
        <u/>
      </rPr>
      <t>Sagaia (Europe, Brazil) (En).zip</t>
    </r>
  </si>
  <si>
    <r>
      <rPr>
        <rFont val="&quot;Helvetica Neue&quot;, Helvetica, Arial, sans-serif"/>
        <color rgb="FF1155CC"/>
        <sz val="11.0"/>
        <u/>
      </rPr>
      <t>Sagak-ui Bimil (Korea) (En) (Unl).zip</t>
    </r>
  </si>
  <si>
    <r>
      <rPr>
        <rFont val="&quot;Helvetica Neue&quot;, Helvetica, Arial, sans-serif"/>
        <color rgb="FF1155CC"/>
        <sz val="11.0"/>
        <u/>
      </rPr>
      <t>Samgukji 3 (Korea) (Unl).zip</t>
    </r>
  </si>
  <si>
    <r>
      <rPr>
        <rFont val="&quot;Helvetica Neue&quot;, Helvetica, Arial, sans-serif"/>
        <color rgb="FF1155CC"/>
        <sz val="11.0"/>
        <u/>
      </rPr>
      <t>Sapo Xule - O Mestre do Kung Fu (Brazil).zip</t>
    </r>
  </si>
  <si>
    <r>
      <rPr>
        <rFont val="&quot;Helvetica Neue&quot;, Helvetica, Arial, sans-serif"/>
        <color rgb="FF1155CC"/>
        <sz val="11.0"/>
        <u/>
      </rPr>
      <t>Sapo Xule - S.O.S. Lagoa Poluida (Brazil, Portugal) (Pt).zip</t>
    </r>
  </si>
  <si>
    <r>
      <rPr>
        <rFont val="&quot;Helvetica Neue&quot;, Helvetica, Arial, sans-serif"/>
        <color rgb="FF1155CC"/>
        <sz val="11.0"/>
        <u/>
      </rPr>
      <t>Sapo Xule vs. Os Invasores do Brejo (Brazil).zip</t>
    </r>
  </si>
  <si>
    <r>
      <rPr>
        <rFont val="&quot;Helvetica Neue&quot;, Helvetica, Arial, sans-serif"/>
        <color rgb="FF1155CC"/>
        <sz val="11.0"/>
        <u/>
      </rPr>
      <t>Satellite 7 (Japan).zip</t>
    </r>
  </si>
  <si>
    <r>
      <rPr>
        <rFont val="&quot;Helvetica Neue&quot;, Helvetica, Arial, sans-serif"/>
        <color rgb="FF1155CC"/>
        <sz val="11.0"/>
        <u/>
      </rPr>
      <t>Schlange CV (World) (v1.1) (Demo) (Aftermarket) (Unl).zip</t>
    </r>
  </si>
  <si>
    <r>
      <rPr>
        <rFont val="&quot;Helvetica Neue&quot;, Helvetica, Arial, sans-serif"/>
        <color rgb="FF1155CC"/>
        <sz val="11.0"/>
        <u/>
      </rPr>
      <t>Schtroumpfs Autour du Monde, Les (Europe) (En,Fr,De,Es) (Beta) (1996-08-12).zip</t>
    </r>
  </si>
  <si>
    <r>
      <rPr>
        <rFont val="&quot;Helvetica Neue&quot;, Helvetica, Arial, sans-serif"/>
        <color rgb="FF1155CC"/>
        <sz val="11.0"/>
        <u/>
      </rPr>
      <t>Schtroumpfs Autour du Monde, Les (Europe) (En,Fr,De,Es).zip</t>
    </r>
  </si>
  <si>
    <r>
      <rPr>
        <rFont val="&quot;Helvetica Neue&quot;, Helvetica, Arial, sans-serif"/>
        <color rgb="FF1155CC"/>
        <sz val="11.0"/>
        <u/>
      </rPr>
      <t>Scope (World) (v1.0) (Aftermarket) (Unl).zip</t>
    </r>
  </si>
  <si>
    <r>
      <rPr>
        <rFont val="&quot;Helvetica Neue&quot;, Helvetica, Arial, sans-serif"/>
        <color rgb="FF1155CC"/>
        <sz val="11.0"/>
        <u/>
      </rPr>
      <t>Scope (World) (v1.1) (Aftermarket) (Unl).zip</t>
    </r>
  </si>
  <si>
    <r>
      <rPr>
        <rFont val="&quot;Helvetica Neue&quot;, Helvetica, Arial, sans-serif"/>
        <color rgb="FF1155CC"/>
        <sz val="11.0"/>
        <u/>
      </rPr>
      <t>Scramble Spirits (Europe, Brazil) (En) (Beta).zip</t>
    </r>
  </si>
  <si>
    <r>
      <rPr>
        <rFont val="&quot;Helvetica Neue&quot;, Helvetica, Arial, sans-serif"/>
        <color rgb="FF1155CC"/>
        <sz val="11.0"/>
        <u/>
      </rPr>
      <t>Scramble Spirits (Europe, Brazil) (En).zip</t>
    </r>
  </si>
  <si>
    <r>
      <rPr>
        <rFont val="&quot;Helvetica Neue&quot;, Helvetica, Arial, sans-serif"/>
        <color rgb="FF1155CC"/>
        <sz val="11.0"/>
        <u/>
      </rPr>
      <t>Scramble Spirits (Taiwan) (En) (Unl).zip</t>
    </r>
  </si>
  <si>
    <r>
      <rPr>
        <rFont val="&quot;Helvetica Neue&quot;, Helvetica, Arial, sans-serif"/>
        <color rgb="FF1155CC"/>
        <sz val="11.0"/>
        <u/>
      </rPr>
      <t>Secret Command (Europe).zip</t>
    </r>
  </si>
  <si>
    <r>
      <rPr>
        <rFont val="&quot;Helvetica Neue&quot;, Helvetica, Arial, sans-serif"/>
        <color rgb="FF1155CC"/>
        <sz val="11.0"/>
        <u/>
      </rPr>
      <t>Sega Chess (Europe, Brazil) (En).zip</t>
    </r>
  </si>
  <si>
    <r>
      <rPr>
        <rFont val="&quot;Helvetica Neue&quot;, Helvetica, Arial, sans-serif"/>
        <color rgb="FF1155CC"/>
        <sz val="11.0"/>
        <u/>
      </rPr>
      <t>Sega Graphic Board (USA) (v2.0) (Proto).zip</t>
    </r>
  </si>
  <si>
    <r>
      <rPr>
        <rFont val="&quot;Helvetica Neue&quot;, Helvetica, Arial, sans-serif"/>
        <color rgb="FF1155CC"/>
        <sz val="11.0"/>
        <u/>
      </rPr>
      <t>Sega Slide (World) (Demo) (Aftermarket) (Unl).zip</t>
    </r>
  </si>
  <si>
    <r>
      <rPr>
        <rFont val="&quot;Helvetica Neue&quot;, Helvetica, Arial, sans-serif"/>
        <color rgb="FF1155CC"/>
        <sz val="11.0"/>
        <u/>
      </rPr>
      <t>Sega Tween (World) (Auto Demo) (Aftermarket) (Unl).zip</t>
    </r>
  </si>
  <si>
    <r>
      <rPr>
        <rFont val="&quot;Helvetica Neue&quot;, Helvetica, Arial, sans-serif"/>
        <color rgb="FF1155CC"/>
        <sz val="11.0"/>
        <u/>
      </rPr>
      <t>Sega Tween 3D (World) (Aftermarket) (Unl).zip</t>
    </r>
  </si>
  <si>
    <r>
      <rPr>
        <rFont val="&quot;Helvetica Neue&quot;, Helvetica, Arial, sans-serif"/>
        <color rgb="FF1155CC"/>
        <sz val="11.0"/>
        <u/>
      </rPr>
      <t>Sega World Tournament Golf (Europe, Brazil) (En).zip</t>
    </r>
  </si>
  <si>
    <r>
      <rPr>
        <rFont val="&quot;Helvetica Neue&quot;, Helvetica, Arial, sans-serif"/>
        <color rgb="FF1155CC"/>
        <sz val="11.0"/>
        <u/>
      </rPr>
      <t>Segle (World) (Proto) (Aftermarket) (Unl).zip</t>
    </r>
  </si>
  <si>
    <r>
      <rPr>
        <rFont val="&quot;Helvetica Neue&quot;, Helvetica, Arial, sans-serif"/>
        <color rgb="FF1155CC"/>
        <sz val="11.0"/>
        <u/>
      </rPr>
      <t>Seishun Scandal (Japan).zip</t>
    </r>
  </si>
  <si>
    <r>
      <rPr>
        <rFont val="&quot;Helvetica Neue&quot;, Helvetica, Arial, sans-serif"/>
        <color rgb="FF1155CC"/>
        <sz val="11.0"/>
        <u/>
      </rPr>
      <t>Senha (Brazil) (Mega Drive 4).zip</t>
    </r>
  </si>
  <si>
    <r>
      <rPr>
        <rFont val="&quot;Helvetica Neue&quot;, Helvetica, Arial, sans-serif"/>
        <color rgb="FF1155CC"/>
        <sz val="11.0"/>
        <u/>
      </rPr>
      <t>Sensible Soccer (Europe).zip</t>
    </r>
  </si>
  <si>
    <r>
      <rPr>
        <rFont val="&quot;Helvetica Neue&quot;, Helvetica, Arial, sans-serif"/>
        <color rgb="FF1155CC"/>
        <sz val="11.0"/>
        <u/>
      </rPr>
      <t>Shadow Dancer (Taiwan) (En) (Unl).zip</t>
    </r>
  </si>
  <si>
    <r>
      <rPr>
        <rFont val="&quot;Helvetica Neue&quot;, Helvetica, Arial, sans-serif"/>
        <color rgb="FF1155CC"/>
        <sz val="11.0"/>
        <u/>
      </rPr>
      <t>Shadow Dancer - The Secret of Shinobi (Europe, Brazil) (En).zip</t>
    </r>
  </si>
  <si>
    <r>
      <rPr>
        <rFont val="&quot;Helvetica Neue&quot;, Helvetica, Arial, sans-serif"/>
        <color rgb="FF1155CC"/>
        <sz val="11.0"/>
        <u/>
      </rPr>
      <t>Shadow of the Beast (Europe, Brazil) (En).zip</t>
    </r>
  </si>
  <si>
    <r>
      <rPr>
        <rFont val="&quot;Helvetica Neue&quot;, Helvetica, Arial, sans-serif"/>
        <color rgb="FF1155CC"/>
        <sz val="11.0"/>
        <u/>
      </rPr>
      <t>Shadow of the Beast (Taiwan) (En) (Unl).zip</t>
    </r>
  </si>
  <si>
    <r>
      <rPr>
        <rFont val="&quot;Helvetica Neue&quot;, Helvetica, Arial, sans-serif"/>
        <color rgb="FF1155CC"/>
        <sz val="11.0"/>
        <u/>
      </rPr>
      <t>Shanghai (USA, Europe) (Beta).zip</t>
    </r>
  </si>
  <si>
    <r>
      <rPr>
        <rFont val="&quot;Helvetica Neue&quot;, Helvetica, Arial, sans-serif"/>
        <color rgb="FF1155CC"/>
        <sz val="11.0"/>
        <u/>
      </rPr>
      <t>Shanghai (USA, Europe).zip</t>
    </r>
  </si>
  <si>
    <r>
      <rPr>
        <rFont val="&quot;Helvetica Neue&quot;, Helvetica, Arial, sans-serif"/>
        <color rgb="FF1155CC"/>
        <sz val="11.0"/>
        <u/>
      </rPr>
      <t>Shangwei Mingling (Taiwan) (En) (Unl).zip</t>
    </r>
  </si>
  <si>
    <r>
      <rPr>
        <rFont val="&quot;Helvetica Neue&quot;, Helvetica, Arial, sans-serif"/>
        <color rgb="FF1155CC"/>
        <sz val="11.0"/>
        <u/>
      </rPr>
      <t>Shinobi (Japan, Brazil) (Ja).zip</t>
    </r>
  </si>
  <si>
    <r>
      <rPr>
        <rFont val="&quot;Helvetica Neue&quot;, Helvetica, Arial, sans-serif"/>
        <color rgb="FF1155CC"/>
        <sz val="11.0"/>
        <u/>
      </rPr>
      <t>Shinobi (USA, Europe, Brazil) (En) (Rev 1).zip</t>
    </r>
  </si>
  <si>
    <r>
      <rPr>
        <rFont val="&quot;Helvetica Neue&quot;, Helvetica, Arial, sans-serif"/>
        <color rgb="FF1155CC"/>
        <sz val="11.0"/>
        <u/>
      </rPr>
      <t>Shootagem (World) (Aftermarket) (Unl).zip</t>
    </r>
  </si>
  <si>
    <r>
      <rPr>
        <rFont val="&quot;Helvetica Neue&quot;, Helvetica, Arial, sans-serif"/>
        <color rgb="FF1155CC"/>
        <sz val="11.0"/>
        <u/>
      </rPr>
      <t>Shooting Gallery (USA, Europe, Brazil) (En).zip</t>
    </r>
  </si>
  <si>
    <r>
      <rPr>
        <rFont val="&quot;Helvetica Neue&quot;, Helvetica, Arial, sans-serif"/>
        <color rgb="FF1155CC"/>
        <sz val="11.0"/>
        <u/>
      </rPr>
      <t>Shooting Stars (World) (Aftermarket) (Unl).zip</t>
    </r>
  </si>
  <si>
    <r>
      <rPr>
        <rFont val="&quot;Helvetica Neue&quot;, Helvetica, Arial, sans-serif"/>
        <color rgb="FF1155CC"/>
        <sz val="11.0"/>
        <u/>
      </rPr>
      <t>Silver Valley (World) (Aftermarket) (Unl).zip</t>
    </r>
  </si>
  <si>
    <r>
      <rPr>
        <rFont val="&quot;Helvetica Neue&quot;, Helvetica, Arial, sans-serif"/>
        <color rgb="FF1155CC"/>
        <sz val="11.0"/>
        <u/>
      </rPr>
      <t>Simon the Snake (World) (Proto) (Aftermarket) (Unl).zip</t>
    </r>
  </si>
  <si>
    <r>
      <rPr>
        <rFont val="&quot;Helvetica Neue&quot;, Helvetica, Arial, sans-serif"/>
        <color rgb="FF1155CC"/>
        <sz val="11.0"/>
        <u/>
      </rPr>
      <t>Simple BIOS (World) (Demo) (Aftermarket) (Unl).zip</t>
    </r>
  </si>
  <si>
    <r>
      <rPr>
        <rFont val="&quot;Helvetica Neue&quot;, Helvetica, Arial, sans-serif"/>
        <color rgb="FF1155CC"/>
        <sz val="11.0"/>
        <u/>
      </rPr>
      <t>Simpsons, The - Bart vs. The Space Mutants (Europe, Brazil) (En).zip</t>
    </r>
  </si>
  <si>
    <r>
      <rPr>
        <rFont val="&quot;Helvetica Neue&quot;, Helvetica, Arial, sans-serif"/>
        <color rgb="FF1155CC"/>
        <sz val="11.0"/>
        <u/>
      </rPr>
      <t>Simpsons, The - Bart vs. The World (Europe, Brazil) (En).zip</t>
    </r>
  </si>
  <si>
    <r>
      <rPr>
        <rFont val="&quot;Helvetica Neue&quot;, Helvetica, Arial, sans-serif"/>
        <color rgb="FF1155CC"/>
        <sz val="11.0"/>
        <u/>
      </rPr>
      <t>Simpsons Trivia (Unknown) (v1.00) (Aftermarket) (Unl).zip</t>
    </r>
  </si>
  <si>
    <r>
      <rPr>
        <rFont val="&quot;Helvetica Neue&quot;, Helvetica, Arial, sans-serif"/>
        <color rgb="FF1155CC"/>
        <sz val="11.0"/>
        <u/>
      </rPr>
      <t>Simpsons Trivia (Unknown) (v1.01) (Aftermarket) (Unl).zip</t>
    </r>
  </si>
  <si>
    <r>
      <rPr>
        <rFont val="&quot;Helvetica Neue&quot;, Helvetica, Arial, sans-serif"/>
        <color rgb="FF1155CC"/>
        <sz val="11.0"/>
        <u/>
      </rPr>
      <t>Simpsons Trivia (Unknown) (v1.02) (Aftermarket) (Unl).zip</t>
    </r>
  </si>
  <si>
    <r>
      <rPr>
        <rFont val="&quot;Helvetica Neue&quot;, Helvetica, Arial, sans-serif"/>
        <color rgb="FF1155CC"/>
        <sz val="11.0"/>
        <u/>
      </rPr>
      <t>Simpsons Trivia (Unknown) (v2.0) (Aftermarket) (Unl).zip</t>
    </r>
  </si>
  <si>
    <r>
      <rPr>
        <rFont val="&quot;Helvetica Neue&quot;, Helvetica, Arial, sans-serif"/>
        <color rgb="FF1155CC"/>
        <sz val="11.0"/>
        <u/>
      </rPr>
      <t>Sitio do Picapau Amarelo (Brazil).zip</t>
    </r>
  </si>
  <si>
    <r>
      <rPr>
        <rFont val="&quot;Helvetica Neue&quot;, Helvetica, Arial, sans-serif"/>
        <color rgb="FF1155CC"/>
        <sz val="11.0"/>
        <u/>
      </rPr>
      <t>Skazka (Unknown) (v2.0) (Aftermarket) (Unl).zip</t>
    </r>
  </si>
  <si>
    <r>
      <rPr>
        <rFont val="&quot;Helvetica Neue&quot;, Helvetica, Arial, sans-serif"/>
        <color rgb="FF1155CC"/>
        <sz val="11.0"/>
        <u/>
      </rPr>
      <t>Ski Master (World) (v1.0) (Aftermarket) (Unl).zip</t>
    </r>
  </si>
  <si>
    <r>
      <rPr>
        <rFont val="&quot;Helvetica Neue&quot;, Helvetica, Arial, sans-serif"/>
        <color rgb="FF1155CC"/>
        <sz val="11.0"/>
        <u/>
      </rPr>
      <t>Ski Master (World) (v1.0.1) (Aftermarket) (Unl).zip</t>
    </r>
  </si>
  <si>
    <r>
      <rPr>
        <rFont val="&quot;Helvetica Neue&quot;, Helvetica, Arial, sans-serif"/>
        <color rgb="FF1155CC"/>
        <sz val="11.0"/>
        <u/>
      </rPr>
      <t>Sky Fighter (Korea) (En) (Unl).zip</t>
    </r>
  </si>
  <si>
    <r>
      <rPr>
        <rFont val="&quot;Helvetica Neue&quot;, Helvetica, Arial, sans-serif"/>
        <color rgb="FF1155CC"/>
        <sz val="11.0"/>
        <u/>
      </rPr>
      <t>Sky Jaguar (Korea) (Clover) (Unl).zip</t>
    </r>
  </si>
  <si>
    <r>
      <rPr>
        <rFont val="&quot;Helvetica Neue&quot;, Helvetica, Arial, sans-serif"/>
        <color rgb="FF1155CC"/>
        <sz val="11.0"/>
        <u/>
      </rPr>
      <t>Sky Jaguar (Korea) (Unl).zip</t>
    </r>
  </si>
  <si>
    <r>
      <rPr>
        <rFont val="&quot;Helvetica Neue&quot;, Helvetica, Arial, sans-serif"/>
        <color rgb="FF1155CC"/>
        <sz val="11.0"/>
        <u/>
      </rPr>
      <t>Slap Shoot (USA) (Beta).zip</t>
    </r>
  </si>
  <si>
    <r>
      <rPr>
        <rFont val="&quot;Helvetica Neue&quot;, Helvetica, Arial, sans-serif"/>
        <color rgb="FF1155CC"/>
        <sz val="11.0"/>
        <u/>
      </rPr>
      <t>Slap Shot (Europe) (Sample).zip</t>
    </r>
  </si>
  <si>
    <r>
      <rPr>
        <rFont val="&quot;Helvetica Neue&quot;, Helvetica, Arial, sans-serif"/>
        <color rgb="FF1155CC"/>
        <sz val="11.0"/>
        <u/>
      </rPr>
      <t>Slap Shot (Europe).zip</t>
    </r>
  </si>
  <si>
    <r>
      <rPr>
        <rFont val="&quot;Helvetica Neue&quot;, Helvetica, Arial, sans-serif"/>
        <color rgb="FF1155CC"/>
        <sz val="11.0"/>
        <u/>
      </rPr>
      <t>Slap Shot (USA, Europe, Brazil) (En).zip</t>
    </r>
  </si>
  <si>
    <r>
      <rPr>
        <rFont val="&quot;Helvetica Neue&quot;, Helvetica, Arial, sans-serif"/>
        <color rgb="FF1155CC"/>
        <sz val="11.0"/>
        <u/>
      </rPr>
      <t>Smurfs, The (Europe, Brazil) (En,Fr,De,Es).zip</t>
    </r>
  </si>
  <si>
    <r>
      <rPr>
        <rFont val="&quot;Helvetica Neue&quot;, Helvetica, Arial, sans-serif"/>
        <color rgb="FF1155CC"/>
        <sz val="11.0"/>
        <u/>
      </rPr>
      <t>Snail II (World) (Auto Demo) (NTSC) (Aftermarket) (Unl).zip</t>
    </r>
  </si>
  <si>
    <r>
      <rPr>
        <rFont val="&quot;Helvetica Neue&quot;, Helvetica, Arial, sans-serif"/>
        <color rgb="FF1155CC"/>
        <sz val="11.0"/>
        <u/>
      </rPr>
      <t>Snail II (World) (Auto Demo) (PAL) (Aftermarket) (Unl).zip</t>
    </r>
  </si>
  <si>
    <r>
      <rPr>
        <rFont val="&quot;Helvetica Neue&quot;, Helvetica, Arial, sans-serif"/>
        <color rgb="FF1155CC"/>
        <sz val="11.0"/>
        <u/>
      </rPr>
      <t>Snake (World) (Aftermarket) (Unl).zip</t>
    </r>
  </si>
  <si>
    <r>
      <rPr>
        <rFont val="&quot;Helvetica Neue&quot;, Helvetica, Arial, sans-serif"/>
        <color rgb="FF1155CC"/>
        <sz val="11.0"/>
        <u/>
      </rPr>
      <t>Snake (World) (v1.00) (Aftermarket) (Unl).zip</t>
    </r>
  </si>
  <si>
    <r>
      <rPr>
        <rFont val="&quot;Helvetica Neue&quot;, Helvetica, Arial, sans-serif"/>
        <color rgb="FF1155CC"/>
        <sz val="11.0"/>
        <u/>
      </rPr>
      <t>Snake (World) (v1.01) (Aftermarket) (Unl).zip</t>
    </r>
  </si>
  <si>
    <r>
      <rPr>
        <rFont val="&quot;Helvetica Neue&quot;, Helvetica, Arial, sans-serif"/>
        <color rgb="FF1155CC"/>
        <sz val="11.0"/>
        <u/>
      </rPr>
      <t>Snake (World) (v1.02) (Aftermarket) (Unl).zip</t>
    </r>
  </si>
  <si>
    <r>
      <rPr>
        <rFont val="&quot;Helvetica Neue&quot;, Helvetica, Arial, sans-serif"/>
        <color rgb="FF1155CC"/>
        <sz val="11.0"/>
        <u/>
      </rPr>
      <t>Snake (World) (v1.04) (Aftermarket) (Unl).zip</t>
    </r>
  </si>
  <si>
    <r>
      <rPr>
        <rFont val="&quot;Helvetica Neue&quot;, Helvetica, Arial, sans-serif"/>
        <color rgb="FF1155CC"/>
        <sz val="11.0"/>
        <u/>
      </rPr>
      <t>Snepzhen Solitaire (World) (Proto) (Aftermarket) (Unl).zip</t>
    </r>
  </si>
  <si>
    <r>
      <rPr>
        <rFont val="&quot;Helvetica Neue&quot;, Helvetica, Arial, sans-serif"/>
        <color rgb="FF1155CC"/>
        <sz val="11.0"/>
        <u/>
      </rPr>
      <t>Soko Master (World) (Aftermarket) (Unl).zip</t>
    </r>
  </si>
  <si>
    <r>
      <rPr>
        <rFont val="&quot;Helvetica Neue&quot;, Helvetica, Arial, sans-serif"/>
        <color rgb="FF1155CC"/>
        <sz val="11.0"/>
        <u/>
      </rPr>
      <t>Solomon no Kagi - Oujo Rihita no Namida (Japan) (Beta).zip</t>
    </r>
  </si>
  <si>
    <r>
      <rPr>
        <rFont val="&quot;Helvetica Neue&quot;, Helvetica, Arial, sans-serif"/>
        <color rgb="FF1155CC"/>
        <sz val="11.0"/>
        <u/>
      </rPr>
      <t>Solomon no Kagi - Oujo Rihita no Namida (Japan).zip</t>
    </r>
  </si>
  <si>
    <r>
      <rPr>
        <rFont val="&quot;Helvetica Neue&quot;, Helvetica, Arial, sans-serif"/>
        <color rgb="FF1155CC"/>
        <sz val="11.0"/>
        <u/>
      </rPr>
      <t>Sonic's Edusoft (Unknown) (Proto).zip</t>
    </r>
  </si>
  <si>
    <r>
      <rPr>
        <rFont val="&quot;Helvetica Neue&quot;, Helvetica, Arial, sans-serif"/>
        <color rgb="FF1155CC"/>
        <sz val="11.0"/>
        <u/>
      </rPr>
      <t>Sonic Blast (Brazil) (En).zip</t>
    </r>
  </si>
  <si>
    <r>
      <rPr>
        <rFont val="&quot;Helvetica Neue&quot;, Helvetica, Arial, sans-serif"/>
        <color rgb="FF1155CC"/>
        <sz val="11.0"/>
        <u/>
      </rPr>
      <t>Sonic Chaos (Europe, Brazil) (En) (Beta) (1993-06-30).zip</t>
    </r>
  </si>
  <si>
    <r>
      <rPr>
        <rFont val="&quot;Helvetica Neue&quot;, Helvetica, Arial, sans-serif"/>
        <color rgb="FF1155CC"/>
        <sz val="11.0"/>
        <u/>
      </rPr>
      <t>Sonic Chaos (Europe, Brazil) (En) (Beta) (1993-07-13).zip</t>
    </r>
  </si>
  <si>
    <r>
      <rPr>
        <rFont val="&quot;Helvetica Neue&quot;, Helvetica, Arial, sans-serif"/>
        <color rgb="FF1155CC"/>
        <sz val="11.0"/>
        <u/>
      </rPr>
      <t>Sonic Chaos (Europe, Brazil) (En).zip</t>
    </r>
  </si>
  <si>
    <r>
      <rPr>
        <rFont val="&quot;Helvetica Neue&quot;, Helvetica, Arial, sans-serif"/>
        <color rgb="FF1155CC"/>
        <sz val="11.0"/>
        <u/>
      </rPr>
      <t>Sonic Spinball (Europe, Brazil) (En).zip</t>
    </r>
  </si>
  <si>
    <r>
      <rPr>
        <rFont val="&quot;Helvetica Neue&quot;, Helvetica, Arial, sans-serif"/>
        <color rgb="FF1155CC"/>
        <sz val="11.0"/>
        <u/>
      </rPr>
      <t>Sonic The Hedgehog (USA, Europe, Brazil) (En).zip</t>
    </r>
  </si>
  <si>
    <r>
      <rPr>
        <rFont val="&quot;Helvetica Neue&quot;, Helvetica, Arial, sans-serif"/>
        <color rgb="FF1155CC"/>
        <sz val="11.0"/>
        <u/>
      </rPr>
      <t>Sonic The Hedgehog 2 (Europe, Brazil) (En) (Rev 1).zip</t>
    </r>
  </si>
  <si>
    <r>
      <rPr>
        <rFont val="&quot;Helvetica Neue&quot;, Helvetica, Arial, sans-serif"/>
        <color rgb="FF1155CC"/>
        <sz val="11.0"/>
        <u/>
      </rPr>
      <t>Sonic The Hedgehog 2 (Europe, Brazil) (En).zip</t>
    </r>
  </si>
  <si>
    <r>
      <rPr>
        <rFont val="&quot;Helvetica Neue&quot;, Helvetica, Arial, sans-serif"/>
        <color rgb="FF1155CC"/>
        <sz val="11.0"/>
        <u/>
      </rPr>
      <t>Space Gun (Europe).zip</t>
    </r>
  </si>
  <si>
    <r>
      <rPr>
        <rFont val="&quot;Helvetica Neue&quot;, Helvetica, Arial, sans-serif"/>
        <color rgb="FF1155CC"/>
        <sz val="11.0"/>
        <u/>
      </rPr>
      <t>Space Harrier (Europe).zip</t>
    </r>
  </si>
  <si>
    <r>
      <rPr>
        <rFont val="&quot;Helvetica Neue&quot;, Helvetica, Arial, sans-serif"/>
        <color rgb="FF1155CC"/>
        <sz val="11.0"/>
        <u/>
      </rPr>
      <t>Space Harrier (Japan, USA) (En).zip</t>
    </r>
  </si>
  <si>
    <r>
      <rPr>
        <rFont val="&quot;Helvetica Neue&quot;, Helvetica, Arial, sans-serif"/>
        <color rgb="FF1155CC"/>
        <sz val="11.0"/>
        <u/>
      </rPr>
      <t>Space Harrier 3-D (USA, Europe, Brazil) (En).zip</t>
    </r>
  </si>
  <si>
    <r>
      <rPr>
        <rFont val="&quot;Helvetica Neue&quot;, Helvetica, Arial, sans-serif"/>
        <color rgb="FF1155CC"/>
        <sz val="11.0"/>
        <u/>
      </rPr>
      <t>Space Harrier 3D (Japan).zip</t>
    </r>
  </si>
  <si>
    <r>
      <rPr>
        <rFont val="&quot;Helvetica Neue&quot;, Helvetica, Arial, sans-serif"/>
        <color rgb="FF1155CC"/>
        <sz val="11.0"/>
        <u/>
      </rPr>
      <t>Space Hawks (World) (v0.1) (Proto) (Aftermarket) (Unl).zip</t>
    </r>
  </si>
  <si>
    <r>
      <rPr>
        <rFont val="&quot;Helvetica Neue&quot;, Helvetica, Arial, sans-serif"/>
        <color rgb="FF1155CC"/>
        <sz val="11.0"/>
        <u/>
      </rPr>
      <t>Speccies 2 (World) (Aftermarket) (Unl).zip</t>
    </r>
  </si>
  <si>
    <r>
      <rPr>
        <rFont val="&quot;Helvetica Neue&quot;, Helvetica, Arial, sans-serif"/>
        <color rgb="FF1155CC"/>
        <sz val="11.0"/>
        <u/>
      </rPr>
      <t>Special Criminal Investigation (Europe) (Beta).zip</t>
    </r>
  </si>
  <si>
    <r>
      <rPr>
        <rFont val="&quot;Helvetica Neue&quot;, Helvetica, Arial, sans-serif"/>
        <color rgb="FF1155CC"/>
        <sz val="11.0"/>
        <u/>
      </rPr>
      <t>Special Criminal Investigation (Europe).zip</t>
    </r>
  </si>
  <si>
    <r>
      <rPr>
        <rFont val="&quot;Helvetica Neue&quot;, Helvetica, Arial, sans-serif"/>
        <color rgb="FF1155CC"/>
        <sz val="11.0"/>
        <u/>
      </rPr>
      <t>Speedball (Europe) (Rev 1).zip</t>
    </r>
  </si>
  <si>
    <r>
      <rPr>
        <rFont val="&quot;Helvetica Neue&quot;, Helvetica, Arial, sans-serif"/>
        <color rgb="FF1155CC"/>
        <sz val="11.0"/>
        <u/>
      </rPr>
      <t>Speedball (Europe).zip</t>
    </r>
  </si>
  <si>
    <r>
      <rPr>
        <rFont val="&quot;Helvetica Neue&quot;, Helvetica, Arial, sans-serif"/>
        <color rgb="FF1155CC"/>
        <sz val="11.0"/>
        <u/>
      </rPr>
      <t>Speedball 2 (Europe).zip</t>
    </r>
  </si>
  <si>
    <r>
      <rPr>
        <rFont val="&quot;Helvetica Neue&quot;, Helvetica, Arial, sans-serif"/>
        <color rgb="FF1155CC"/>
        <sz val="11.0"/>
        <u/>
      </rPr>
      <t>SpellCaster (USA, Europe, Brazil) (En).zip</t>
    </r>
  </si>
  <si>
    <r>
      <rPr>
        <rFont val="&quot;Helvetica Neue&quot;, Helvetica, Arial, sans-serif"/>
        <color rgb="FF1155CC"/>
        <sz val="11.0"/>
        <u/>
      </rPr>
      <t>Spider-Man (USA, Europe, Brazil) (En).zip</t>
    </r>
  </si>
  <si>
    <r>
      <rPr>
        <rFont val="&quot;Helvetica Neue&quot;, Helvetica, Arial, sans-serif"/>
        <color rgb="FF1155CC"/>
        <sz val="11.0"/>
        <u/>
      </rPr>
      <t>Spider-Man - Return of the Sinister Six (Europe, Brazil) (En).zip</t>
    </r>
  </si>
  <si>
    <r>
      <rPr>
        <rFont val="&quot;Helvetica Neue&quot;, Helvetica, Arial, sans-serif"/>
        <color rgb="FF1155CC"/>
        <sz val="11.0"/>
        <u/>
      </rPr>
      <t>Sports Pad Football (USA).zip</t>
    </r>
  </si>
  <si>
    <r>
      <rPr>
        <rFont val="&quot;Helvetica Neue&quot;, Helvetica, Arial, sans-serif"/>
        <color rgb="FF1155CC"/>
        <sz val="11.0"/>
        <u/>
      </rPr>
      <t>Sports Pad Soccer (Japan).zip</t>
    </r>
  </si>
  <si>
    <r>
      <rPr>
        <rFont val="&quot;Helvetica Neue&quot;, Helvetica, Arial, sans-serif"/>
        <color rgb="FF1155CC"/>
        <sz val="11.0"/>
        <u/>
      </rPr>
      <t>Spy vs Spy (Japan).zip</t>
    </r>
  </si>
  <si>
    <r>
      <rPr>
        <rFont val="&quot;Helvetica Neue&quot;, Helvetica, Arial, sans-serif"/>
        <color rgb="FF1155CC"/>
        <sz val="11.0"/>
        <u/>
      </rPr>
      <t>Spy vs Spy (Taiwan) (Unl).zip</t>
    </r>
  </si>
  <si>
    <r>
      <rPr>
        <rFont val="&quot;Helvetica Neue&quot;, Helvetica, Arial, sans-serif"/>
        <color rgb="FF1155CC"/>
        <sz val="11.0"/>
        <u/>
      </rPr>
      <t>Spy vs Spy (USA, Europe, Brazil) (En).zip</t>
    </r>
  </si>
  <si>
    <r>
      <rPr>
        <rFont val="&quot;Helvetica Neue&quot;, Helvetica, Arial, sans-serif"/>
        <color rgb="FF1155CC"/>
        <sz val="11.0"/>
        <u/>
      </rPr>
      <t>Star Wars (Europe, Brazil) (En).zip</t>
    </r>
  </si>
  <si>
    <r>
      <rPr>
        <rFont val="&quot;Helvetica Neue&quot;, Helvetica, Arial, sans-serif"/>
        <color rgb="FF1155CC"/>
        <sz val="11.0"/>
        <u/>
      </rPr>
      <t>Street Fighter II' (Brazil) (En).zip</t>
    </r>
  </si>
  <si>
    <r>
      <rPr>
        <rFont val="&quot;Helvetica Neue&quot;, Helvetica, Arial, sans-serif"/>
        <color rgb="FF1155CC"/>
        <sz val="11.0"/>
        <u/>
      </rPr>
      <t>Street Master (Korea) (Unl).zip</t>
    </r>
  </si>
  <si>
    <r>
      <rPr>
        <rFont val="&quot;Helvetica Neue&quot;, Helvetica, Arial, sans-serif"/>
        <color rgb="FF1155CC"/>
        <sz val="11.0"/>
        <u/>
      </rPr>
      <t>Streets of Rage (Europe, Brazil) (En).zip</t>
    </r>
  </si>
  <si>
    <r>
      <rPr>
        <rFont val="&quot;Helvetica Neue&quot;, Helvetica, Arial, sans-serif"/>
        <color rgb="FF1155CC"/>
        <sz val="11.0"/>
        <u/>
      </rPr>
      <t>Streets of Rage II (Europe, Brazil) (En).zip</t>
    </r>
  </si>
  <si>
    <r>
      <rPr>
        <rFont val="&quot;Helvetica Neue&quot;, Helvetica, Arial, sans-serif"/>
        <color rgb="FF1155CC"/>
        <sz val="11.0"/>
        <u/>
      </rPr>
      <t>Strider (USA, Europe, Brazil) (En) (Demo).zip</t>
    </r>
  </si>
  <si>
    <r>
      <rPr>
        <rFont val="&quot;Helvetica Neue&quot;, Helvetica, Arial, sans-serif"/>
        <color rgb="FF1155CC"/>
        <sz val="11.0"/>
        <u/>
      </rPr>
      <t>Strider (USA, Europe, Brazil) (En).zip</t>
    </r>
  </si>
  <si>
    <r>
      <rPr>
        <rFont val="&quot;Helvetica Neue&quot;, Helvetica, Arial, sans-serif"/>
        <color rgb="FF1155CC"/>
        <sz val="11.0"/>
        <u/>
      </rPr>
      <t>Strider, The (Taiwan) (En) (Unl).zip</t>
    </r>
  </si>
  <si>
    <r>
      <rPr>
        <rFont val="&quot;Helvetica Neue&quot;, Helvetica, Arial, sans-serif"/>
        <color rgb="FF1155CC"/>
        <sz val="11.0"/>
        <u/>
      </rPr>
      <t>Strider II (Europe, Brazil) (En).zip</t>
    </r>
  </si>
  <si>
    <r>
      <rPr>
        <rFont val="&quot;Helvetica Neue&quot;, Helvetica, Arial, sans-serif"/>
        <color rgb="FF1155CC"/>
        <sz val="11.0"/>
        <u/>
      </rPr>
      <t>Sub Rescue (World) (v0.3) (Proto) (Aftermarket) (Unl).zip</t>
    </r>
  </si>
  <si>
    <r>
      <rPr>
        <rFont val="&quot;Helvetica Neue&quot;, Helvetica, Arial, sans-serif"/>
        <color rgb="FF1155CC"/>
        <sz val="11.0"/>
        <u/>
      </rPr>
      <t>Submarine Attack (Europe, Brazil) (En).zip</t>
    </r>
  </si>
  <si>
    <r>
      <rPr>
        <rFont val="&quot;Helvetica Neue&quot;, Helvetica, Arial, sans-serif"/>
        <color rgb="FF1155CC"/>
        <sz val="11.0"/>
        <u/>
      </rPr>
      <t>Submarine Attack (Taiwan) (En) (Unl).zip</t>
    </r>
  </si>
  <si>
    <r>
      <rPr>
        <rFont val="&quot;Helvetica Neue&quot;, Helvetica, Arial, sans-serif"/>
        <color rgb="FF1155CC"/>
        <sz val="11.0"/>
        <u/>
      </rPr>
      <t>Sudoku (Brazil) (Mega Drive 4).zip</t>
    </r>
  </si>
  <si>
    <r>
      <rPr>
        <rFont val="&quot;Helvetica Neue&quot;, Helvetica, Arial, sans-serif"/>
        <color rgb="FF1155CC"/>
        <sz val="11.0"/>
        <u/>
      </rPr>
      <t>Sudoku (World) (v0.2) (Proto) (Aftermarket) (Unl).zip</t>
    </r>
  </si>
  <si>
    <r>
      <rPr>
        <rFont val="&quot;Helvetica Neue&quot;, Helvetica, Arial, sans-serif"/>
        <color rgb="FF1155CC"/>
        <sz val="11.0"/>
        <u/>
      </rPr>
      <t>Suho Jeonsa (Korea) (Unl).zip</t>
    </r>
  </si>
  <si>
    <r>
      <rPr>
        <rFont val="&quot;Helvetica Neue&quot;, Helvetica, Arial, sans-serif"/>
        <color rgb="FF1155CC"/>
        <sz val="11.0"/>
        <u/>
      </rPr>
      <t>Sukeban Deka II - Shoujo Tekkamen Densetsu (Japan).zip</t>
    </r>
  </si>
  <si>
    <r>
      <rPr>
        <rFont val="&quot;Helvetica Neue&quot;, Helvetica, Arial, sans-serif"/>
        <color rgb="FF1155CC"/>
        <sz val="11.0"/>
        <u/>
      </rPr>
      <t>Summer Games (Europe, Brazil) (En) (Beta 1).zip</t>
    </r>
  </si>
  <si>
    <r>
      <rPr>
        <rFont val="&quot;Helvetica Neue&quot;, Helvetica, Arial, sans-serif"/>
        <color rgb="FF1155CC"/>
        <sz val="11.0"/>
        <u/>
      </rPr>
      <t>Summer Games (Europe, Brazil) (En) (Beta 2).zip</t>
    </r>
  </si>
  <si>
    <r>
      <rPr>
        <rFont val="&quot;Helvetica Neue&quot;, Helvetica, Arial, sans-serif"/>
        <color rgb="FF1155CC"/>
        <sz val="11.0"/>
        <u/>
      </rPr>
      <t>Summer Games (Europe, Brazil) (En).zip</t>
    </r>
  </si>
  <si>
    <r>
      <rPr>
        <rFont val="&quot;Helvetica Neue&quot;, Helvetica, Arial, sans-serif"/>
        <color rgb="FF1155CC"/>
        <sz val="11.0"/>
        <u/>
      </rPr>
      <t>Sunny the Mermaid (World) (v0.01) (Demo) (Aftermarket) (Unl).zip</t>
    </r>
  </si>
  <si>
    <r>
      <rPr>
        <rFont val="&quot;Helvetica Neue&quot;, Helvetica, Arial, sans-serif"/>
        <color rgb="FF1155CC"/>
        <sz val="11.0"/>
        <u/>
      </rPr>
      <t>Super Arkanoid (Korea) (Unl).zip</t>
    </r>
  </si>
  <si>
    <r>
      <rPr>
        <rFont val="&quot;Helvetica Neue&quot;, Helvetica, Arial, sans-serif"/>
        <color rgb="FF1155CC"/>
        <sz val="11.0"/>
        <u/>
      </rPr>
      <t>Super Basketball (USA) (Demo).zip</t>
    </r>
  </si>
  <si>
    <r>
      <rPr>
        <rFont val="&quot;Helvetica Neue&quot;, Helvetica, Arial, sans-serif"/>
        <color rgb="FF1155CC"/>
        <sz val="11.0"/>
        <u/>
      </rPr>
      <t>Super Bioman I (Korea) (Unl).zip</t>
    </r>
  </si>
  <si>
    <r>
      <rPr>
        <rFont val="&quot;Helvetica Neue&quot;, Helvetica, Arial, sans-serif"/>
        <color rgb="FF1155CC"/>
        <sz val="11.0"/>
        <u/>
      </rPr>
      <t>Super Boy 4 (Korea) (Unl).zip</t>
    </r>
  </si>
  <si>
    <r>
      <rPr>
        <rFont val="&quot;Helvetica Neue&quot;, Helvetica, Arial, sans-serif"/>
        <color rgb="FF1155CC"/>
        <sz val="11.0"/>
        <u/>
      </rPr>
      <t>Super Boy I (Korea) (En) (Unl).zip</t>
    </r>
  </si>
  <si>
    <r>
      <rPr>
        <rFont val="&quot;Helvetica Neue&quot;, Helvetica, Arial, sans-serif"/>
        <color rgb="FF1155CC"/>
        <sz val="11.0"/>
        <u/>
      </rPr>
      <t>Super Boy II (Korea) (En) (Unl).zip</t>
    </r>
  </si>
  <si>
    <r>
      <rPr>
        <rFont val="&quot;Helvetica Neue&quot;, Helvetica, Arial, sans-serif"/>
        <color rgb="FF1155CC"/>
        <sz val="11.0"/>
        <u/>
      </rPr>
      <t>Super Boy III (Korea) (En) (Unl).zip</t>
    </r>
  </si>
  <si>
    <r>
      <rPr>
        <rFont val="&quot;Helvetica Neue&quot;, Helvetica, Arial, sans-serif"/>
        <color rgb="FF1155CC"/>
        <sz val="11.0"/>
        <u/>
      </rPr>
      <t>Super Bubble Bobble (Korea) (En) (Unl).zip</t>
    </r>
  </si>
  <si>
    <r>
      <rPr>
        <rFont val="&quot;Helvetica Neue&quot;, Helvetica, Arial, sans-serif"/>
        <color rgb="FF1155CC"/>
        <sz val="11.0"/>
        <u/>
      </rPr>
      <t>Super Columns &amp; Tetris (Korea) (Unl).zip</t>
    </r>
  </si>
  <si>
    <r>
      <rPr>
        <rFont val="&quot;Helvetica Neue&quot;, Helvetica, Arial, sans-serif"/>
        <color rgb="FF1155CC"/>
        <sz val="11.0"/>
        <u/>
      </rPr>
      <t>Super Futebol II (Brazil).zip</t>
    </r>
  </si>
  <si>
    <r>
      <rPr>
        <rFont val="&quot;Helvetica Neue&quot;, Helvetica, Arial, sans-serif"/>
        <color rgb="FF1155CC"/>
        <sz val="11.0"/>
        <u/>
      </rPr>
      <t>Super Game 45 (Korea) (Unl).zip</t>
    </r>
  </si>
  <si>
    <r>
      <rPr>
        <rFont val="&quot;Helvetica Neue&quot;, Helvetica, Arial, sans-serif"/>
        <color rgb="FF1155CC"/>
        <sz val="11.0"/>
        <u/>
      </rPr>
      <t>Super Game 52 Hap (Korea) (Unl).zip</t>
    </r>
  </si>
  <si>
    <r>
      <rPr>
        <rFont val="&quot;Helvetica Neue&quot;, Helvetica, Arial, sans-serif"/>
        <color rgb="FF1155CC"/>
        <sz val="11.0"/>
        <u/>
      </rPr>
      <t>Super Game 150 (Korea) (Unl).zip</t>
    </r>
  </si>
  <si>
    <r>
      <rPr>
        <rFont val="&quot;Helvetica Neue&quot;, Helvetica, Arial, sans-serif"/>
        <color rgb="FF1155CC"/>
        <sz val="11.0"/>
        <u/>
      </rPr>
      <t>Super Game 180 (Korea) (Unl).zip</t>
    </r>
  </si>
  <si>
    <r>
      <rPr>
        <rFont val="&quot;Helvetica Neue&quot;, Helvetica, Arial, sans-serif"/>
        <color rgb="FF1155CC"/>
        <sz val="11.0"/>
        <u/>
      </rPr>
      <t>Super Game World 30 Hap (Korea) (Unl).zip</t>
    </r>
  </si>
  <si>
    <r>
      <rPr>
        <rFont val="&quot;Helvetica Neue&quot;, Helvetica, Arial, sans-serif"/>
        <color rgb="FF1155CC"/>
        <sz val="11.0"/>
        <u/>
      </rPr>
      <t>Super Game World 30 Hap (Korea) (v1.1) (Unl).zip</t>
    </r>
  </si>
  <si>
    <r>
      <rPr>
        <rFont val="&quot;Helvetica Neue&quot;, Helvetica, Arial, sans-serif"/>
        <color rgb="FF1155CC"/>
        <sz val="11.0"/>
        <u/>
      </rPr>
      <t>Super Game World 75 Hap (Korea) (Unl).zip</t>
    </r>
  </si>
  <si>
    <r>
      <rPr>
        <rFont val="&quot;Helvetica Neue&quot;, Helvetica, Arial, sans-serif"/>
        <color rgb="FF1155CC"/>
        <sz val="11.0"/>
        <u/>
      </rPr>
      <t>Super Golf (Europe) (Beta).zip</t>
    </r>
  </si>
  <si>
    <r>
      <rPr>
        <rFont val="&quot;Helvetica Neue&quot;, Helvetica, Arial, sans-serif"/>
        <color rgb="FF1155CC"/>
        <sz val="11.0"/>
        <u/>
      </rPr>
      <t>Super Kick Off (Europe, Brazil) (En,Fr,De,Es,It,Nl,Pt,Sv).zip</t>
    </r>
  </si>
  <si>
    <r>
      <rPr>
        <rFont val="&quot;Helvetica Neue&quot;, Helvetica, Arial, sans-serif"/>
        <color rgb="FF1155CC"/>
        <sz val="11.0"/>
        <u/>
      </rPr>
      <t>Super Monaco GP (Europe, Brazil) (En) (Beta).zip</t>
    </r>
  </si>
  <si>
    <r>
      <rPr>
        <rFont val="&quot;Helvetica Neue&quot;, Helvetica, Arial, sans-serif"/>
        <color rgb="FF1155CC"/>
        <sz val="11.0"/>
        <u/>
      </rPr>
      <t>Super Monaco GP (Europe, Brazil) (En).zip</t>
    </r>
  </si>
  <si>
    <r>
      <rPr>
        <rFont val="&quot;Helvetica Neue&quot;, Helvetica, Arial, sans-serif"/>
        <color rgb="FF1155CC"/>
        <sz val="11.0"/>
        <u/>
      </rPr>
      <t>Super Monaco GP (USA) (Beta 1).zip</t>
    </r>
  </si>
  <si>
    <r>
      <rPr>
        <rFont val="&quot;Helvetica Neue&quot;, Helvetica, Arial, sans-serif"/>
        <color rgb="FF1155CC"/>
        <sz val="11.0"/>
        <u/>
      </rPr>
      <t>Super Monaco GP (USA) (Beta 2).zip</t>
    </r>
  </si>
  <si>
    <r>
      <rPr>
        <rFont val="&quot;Helvetica Neue&quot;, Helvetica, Arial, sans-serif"/>
        <color rgb="FF1155CC"/>
        <sz val="11.0"/>
        <u/>
      </rPr>
      <t>Super Monaco GP (USA).zip</t>
    </r>
  </si>
  <si>
    <r>
      <rPr>
        <rFont val="&quot;Helvetica Neue&quot;, Helvetica, Arial, sans-serif"/>
        <color rgb="FF1155CC"/>
        <sz val="11.0"/>
        <u/>
      </rPr>
      <t>Super Multi Game - Super 75 in 1 (Korea) (Unl).zip</t>
    </r>
  </si>
  <si>
    <r>
      <rPr>
        <rFont val="&quot;Helvetica Neue&quot;, Helvetica, Arial, sans-serif"/>
        <color rgb="FF1155CC"/>
        <sz val="11.0"/>
        <u/>
      </rPr>
      <t>Super Multi Game - Super 125 in 1 (Korea) (Unl).zip</t>
    </r>
  </si>
  <si>
    <r>
      <rPr>
        <rFont val="&quot;Helvetica Neue&quot;, Helvetica, Arial, sans-serif"/>
        <color rgb="FF1155CC"/>
        <sz val="11.0"/>
        <u/>
      </rPr>
      <t>Super Off Road (Europe) (Beta).zip</t>
    </r>
  </si>
  <si>
    <r>
      <rPr>
        <rFont val="&quot;Helvetica Neue&quot;, Helvetica, Arial, sans-serif"/>
        <color rgb="FF1155CC"/>
        <sz val="11.0"/>
        <u/>
      </rPr>
      <t>Super Off Road (Europe).zip</t>
    </r>
  </si>
  <si>
    <r>
      <rPr>
        <rFont val="&quot;Helvetica Neue&quot;, Helvetica, Arial, sans-serif"/>
        <color rgb="FF1155CC"/>
        <sz val="11.0"/>
        <u/>
      </rPr>
      <t>Super Penguin (Korea) (Unl).zip</t>
    </r>
  </si>
  <si>
    <r>
      <rPr>
        <rFont val="&quot;Helvetica Neue&quot;, Helvetica, Arial, sans-serif"/>
        <color rgb="FF1155CC"/>
        <sz val="11.0"/>
        <u/>
      </rPr>
      <t>Super Racing (Japan).zip</t>
    </r>
  </si>
  <si>
    <r>
      <rPr>
        <rFont val="&quot;Helvetica Neue&quot;, Helvetica, Arial, sans-serif"/>
        <color rgb="FF1155CC"/>
        <sz val="11.0"/>
        <u/>
      </rPr>
      <t>Super Smash T.V. (Europe).zip</t>
    </r>
  </si>
  <si>
    <r>
      <rPr>
        <rFont val="&quot;Helvetica Neue&quot;, Helvetica, Arial, sans-serif"/>
        <color rgb="FF1155CC"/>
        <sz val="11.0"/>
        <u/>
      </rPr>
      <t>Super Space Invaders (Europe).zip</t>
    </r>
  </si>
  <si>
    <r>
      <rPr>
        <rFont val="&quot;Helvetica Neue&quot;, Helvetica, Arial, sans-serif"/>
        <color rgb="FF1155CC"/>
        <sz val="11.0"/>
        <u/>
      </rPr>
      <t>Super Tennis (USA, Europe).zip</t>
    </r>
  </si>
  <si>
    <r>
      <rPr>
        <rFont val="&quot;Helvetica Neue&quot;, Helvetica, Arial, sans-serif"/>
        <color rgb="FF1155CC"/>
        <sz val="11.0"/>
        <u/>
      </rPr>
      <t>Super Tetris (Korea) (Unl).zip</t>
    </r>
  </si>
  <si>
    <r>
      <rPr>
        <rFont val="&quot;Helvetica Neue&quot;, Helvetica, Arial, sans-serif"/>
        <color rgb="FF1155CC"/>
        <sz val="11.0"/>
        <u/>
      </rPr>
      <t>Super Wonder Boy - Monster World (Japan).zip</t>
    </r>
  </si>
  <si>
    <r>
      <rPr>
        <rFont val="&quot;Helvetica Neue&quot;, Helvetica, Arial, sans-serif"/>
        <color rgb="FF1155CC"/>
        <sz val="11.0"/>
        <u/>
      </rPr>
      <t>Superman - The Man of Steel (Europe, Brazil) (En).zip</t>
    </r>
  </si>
  <si>
    <r>
      <rPr>
        <rFont val="&quot;Helvetica Neue&quot;, Helvetica, Arial, sans-serif"/>
        <color rgb="FF1155CC"/>
        <sz val="11.0"/>
        <u/>
      </rPr>
      <t>Sword Strike (World) (Proto) (Aftermarket) (Unl).zip</t>
    </r>
  </si>
  <si>
    <r>
      <rPr>
        <rFont val="&quot;Helvetica Neue&quot;, Helvetica, Arial, sans-serif"/>
        <color rgb="FF1155CC"/>
        <sz val="11.0"/>
        <u/>
      </rPr>
      <t>Sydney Hunter - The Sacred Tribe (World) (Aftermarket) (Unl).zip</t>
    </r>
  </si>
  <si>
    <r>
      <rPr>
        <rFont val="&quot;Helvetica Neue&quot;, Helvetica, Arial, sans-serif"/>
        <color rgb="FF1155CC"/>
        <sz val="11.0"/>
        <u/>
      </rPr>
      <t>T2 - The Arcade Game (Europe).zip</t>
    </r>
  </si>
  <si>
    <r>
      <rPr>
        <rFont val="&quot;Helvetica Neue&quot;, Helvetica, Arial, sans-serif"/>
        <color rgb="FF1155CC"/>
        <sz val="11.0"/>
        <u/>
      </rPr>
      <t>Tails Adventures - SMS Deluxe (World) (v1.5c) (Aftermarket) (Unl).zip</t>
    </r>
  </si>
  <si>
    <r>
      <rPr>
        <rFont val="&quot;Helvetica Neue&quot;, Helvetica, Arial, sans-serif"/>
        <color rgb="FF1155CC"/>
        <sz val="11.0"/>
        <u/>
      </rPr>
      <t>Taito Chase H.Q. (Europe) (Beta).zip</t>
    </r>
  </si>
  <si>
    <r>
      <rPr>
        <rFont val="&quot;Helvetica Neue&quot;, Helvetica, Arial, sans-serif"/>
        <color rgb="FF1155CC"/>
        <sz val="11.0"/>
        <u/>
      </rPr>
      <t>Taito Chase H.Q. (Europe).zip</t>
    </r>
  </si>
  <si>
    <r>
      <rPr>
        <rFont val="&quot;Helvetica Neue&quot;, Helvetica, Arial, sans-serif"/>
        <color rgb="FF1155CC"/>
        <sz val="11.0"/>
        <u/>
      </rPr>
      <t>Tangram (Brazil) (Mega Drive 4).zip</t>
    </r>
  </si>
  <si>
    <r>
      <rPr>
        <rFont val="&quot;Helvetica Neue&quot;, Helvetica, Arial, sans-serif"/>
        <color rgb="FF1155CC"/>
        <sz val="11.0"/>
        <u/>
      </rPr>
      <t>Tank Battalion (Korea) (Unl).zip</t>
    </r>
  </si>
  <si>
    <r>
      <rPr>
        <rFont val="&quot;Helvetica Neue&quot;, Helvetica, Arial, sans-serif"/>
        <color rgb="FF1155CC"/>
        <sz val="11.0"/>
        <u/>
      </rPr>
      <t>Taz-Mania (Europe, Brazil) (En) (Beta).zip</t>
    </r>
  </si>
  <si>
    <r>
      <rPr>
        <rFont val="&quot;Helvetica Neue&quot;, Helvetica, Arial, sans-serif"/>
        <color rgb="FF1155CC"/>
        <sz val="11.0"/>
        <u/>
      </rPr>
      <t>Taz-Mania (Europe, Brazil) (En).zip</t>
    </r>
  </si>
  <si>
    <r>
      <rPr>
        <rFont val="&quot;Helvetica Neue&quot;, Helvetica, Arial, sans-serif"/>
        <color rgb="FF1155CC"/>
        <sz val="11.0"/>
        <u/>
      </rPr>
      <t>Taz in Escape from Mars (Brazil) (En).zip</t>
    </r>
  </si>
  <si>
    <r>
      <rPr>
        <rFont val="&quot;Helvetica Neue&quot;, Helvetica, Arial, sans-serif"/>
        <color rgb="FF1155CC"/>
        <sz val="11.0"/>
        <u/>
      </rPr>
      <t>Tecmo World Cup '92 (Europe) (Beta).zip</t>
    </r>
  </si>
  <si>
    <r>
      <rPr>
        <rFont val="&quot;Helvetica Neue&quot;, Helvetica, Arial, sans-serif"/>
        <color rgb="FF1155CC"/>
        <sz val="11.0"/>
        <u/>
      </rPr>
      <t>Tecmo World Cup '93 (Europe).zip</t>
    </r>
  </si>
  <si>
    <r>
      <rPr>
        <rFont val="&quot;Helvetica Neue&quot;, Helvetica, Arial, sans-serif"/>
        <color rgb="FF1155CC"/>
        <sz val="11.0"/>
        <u/>
      </rPr>
      <t>Teddy Boy (USA, Europe, Brazil) (En).zip</t>
    </r>
  </si>
  <si>
    <r>
      <rPr>
        <rFont val="&quot;Helvetica Neue&quot;, Helvetica, Arial, sans-serif"/>
        <color rgb="FF1155CC"/>
        <sz val="11.0"/>
        <u/>
      </rPr>
      <t>Teddy Boy Blues (Japan) (Proto) (Ep-MyCard).zip</t>
    </r>
  </si>
  <si>
    <r>
      <rPr>
        <rFont val="&quot;Helvetica Neue&quot;, Helvetica, Arial, sans-serif"/>
        <color rgb="FF1155CC"/>
        <sz val="11.0"/>
        <u/>
      </rPr>
      <t>Teddy Boy Blues (Japan).zip</t>
    </r>
  </si>
  <si>
    <r>
      <rPr>
        <rFont val="&quot;Helvetica Neue&quot;, Helvetica, Arial, sans-serif"/>
        <color rgb="FF1155CC"/>
        <sz val="11.0"/>
        <u/>
      </rPr>
      <t>Tennis Ace (Europe, Brazil) (En).zip</t>
    </r>
  </si>
  <si>
    <r>
      <rPr>
        <rFont val="&quot;Helvetica Neue&quot;, Helvetica, Arial, sans-serif"/>
        <color rgb="FF1155CC"/>
        <sz val="11.0"/>
        <u/>
      </rPr>
      <t>Tensai Bakabon (Japan).zip</t>
    </r>
  </si>
  <si>
    <r>
      <rPr>
        <rFont val="&quot;Helvetica Neue&quot;, Helvetica, Arial, sans-serif"/>
        <color rgb="FF1155CC"/>
        <sz val="11.0"/>
        <u/>
      </rPr>
      <t>Terminator, The (Brazil) (En).zip</t>
    </r>
  </si>
  <si>
    <r>
      <rPr>
        <rFont val="&quot;Helvetica Neue&quot;, Helvetica, Arial, sans-serif"/>
        <color rgb="FF1155CC"/>
        <sz val="11.0"/>
        <u/>
      </rPr>
      <t>Terminator, The (Europe).zip</t>
    </r>
  </si>
  <si>
    <r>
      <rPr>
        <rFont val="&quot;Helvetica Neue&quot;, Helvetica, Arial, sans-serif"/>
        <color rgb="FF1155CC"/>
        <sz val="11.0"/>
        <u/>
      </rPr>
      <t>Terminator 2 - Judgment Day (Europe).zip</t>
    </r>
  </si>
  <si>
    <r>
      <rPr>
        <rFont val="&quot;Helvetica Neue&quot;, Helvetica, Arial, sans-serif"/>
        <color rgb="FF1155CC"/>
        <sz val="11.0"/>
        <u/>
      </rPr>
      <t>Tetracycline (World) (v0.4) (Proto) (Aftermarket) (Unl).zip</t>
    </r>
  </si>
  <si>
    <r>
      <rPr>
        <rFont val="&quot;Helvetica Neue&quot;, Helvetica, Arial, sans-serif"/>
        <color rgb="FF1155CC"/>
        <sz val="11.0"/>
        <u/>
      </rPr>
      <t>Three Dragon Story, The (Korea) (Unl).zip</t>
    </r>
  </si>
  <si>
    <r>
      <rPr>
        <rFont val="&quot;Helvetica Neue&quot;, Helvetica, Arial, sans-serif"/>
        <color rgb="FF1155CC"/>
        <sz val="11.0"/>
        <u/>
      </rPr>
      <t>Thunder Blade (Japan).zip</t>
    </r>
  </si>
  <si>
    <r>
      <rPr>
        <rFont val="&quot;Helvetica Neue&quot;, Helvetica, Arial, sans-serif"/>
        <color rgb="FF1155CC"/>
        <sz val="11.0"/>
        <u/>
      </rPr>
      <t>Thunder Blade (Taiwan) (En) (Unl).zip</t>
    </r>
  </si>
  <si>
    <r>
      <rPr>
        <rFont val="&quot;Helvetica Neue&quot;, Helvetica, Arial, sans-serif"/>
        <color rgb="FF1155CC"/>
        <sz val="11.0"/>
        <u/>
      </rPr>
      <t>Thunder Blade (USA, Europe, Brazil) (En) (Beta).zip</t>
    </r>
  </si>
  <si>
    <r>
      <rPr>
        <rFont val="&quot;Helvetica Neue&quot;, Helvetica, Arial, sans-serif"/>
        <color rgb="FF1155CC"/>
        <sz val="11.0"/>
        <u/>
      </rPr>
      <t>Thunder Blade (USA, Europe, Brazil) (En).zip</t>
    </r>
  </si>
  <si>
    <r>
      <rPr>
        <rFont val="&quot;Helvetica Neue&quot;, Helvetica, Arial, sans-serif"/>
        <color rgb="FF1155CC"/>
        <sz val="11.0"/>
        <u/>
      </rPr>
      <t>Time Soldiers (USA, Europe, Brazil) (En).zip</t>
    </r>
  </si>
  <si>
    <r>
      <rPr>
        <rFont val="&quot;Helvetica Neue&quot;, Helvetica, Arial, sans-serif"/>
        <color rgb="FF1155CC"/>
        <sz val="11.0"/>
        <u/>
      </rPr>
      <t>Tom &amp; Jerry (Europe, Brazil) (En) (Beta).zip</t>
    </r>
  </si>
  <si>
    <r>
      <rPr>
        <rFont val="&quot;Helvetica Neue&quot;, Helvetica, Arial, sans-serif"/>
        <color rgb="FF1155CC"/>
        <sz val="11.0"/>
        <u/>
      </rPr>
      <t>Tom and Jerry - The Movie (Europe, Brazil) (En).zip</t>
    </r>
  </si>
  <si>
    <r>
      <rPr>
        <rFont val="&quot;Helvetica Neue&quot;, Helvetica, Arial, sans-serif"/>
        <color rgb="FF1155CC"/>
        <sz val="11.0"/>
        <u/>
      </rPr>
      <t>Toto World 3 (Korea) (Unl).zip</t>
    </r>
  </si>
  <si>
    <r>
      <rPr>
        <rFont val="&quot;Helvetica Neue&quot;, Helvetica, Arial, sans-serif"/>
        <color rgb="FF1155CC"/>
        <sz val="11.0"/>
        <u/>
      </rPr>
      <t>Tower of Sokoban (World) (v0.3) (Demo) (Aftermarket) (Unl).zip</t>
    </r>
  </si>
  <si>
    <r>
      <rPr>
        <rFont val="&quot;Helvetica Neue&quot;, Helvetica, Arial, sans-serif"/>
        <color rgb="FF1155CC"/>
        <sz val="11.0"/>
        <u/>
      </rPr>
      <t>TransBot (USA, Europe, Brazil) (En) (Beta).zip</t>
    </r>
  </si>
  <si>
    <r>
      <rPr>
        <rFont val="&quot;Helvetica Neue&quot;, Helvetica, Arial, sans-serif"/>
        <color rgb="FF1155CC"/>
        <sz val="11.0"/>
        <u/>
      </rPr>
      <t>TransBot (USA, Europe, Brazil) (En).zip</t>
    </r>
  </si>
  <si>
    <r>
      <rPr>
        <rFont val="&quot;Helvetica Neue&quot;, Helvetica, Arial, sans-serif"/>
        <color rgb="FF1155CC"/>
        <sz val="11.0"/>
        <u/>
      </rPr>
      <t>Trivial Pursuit - Genus Edition (Europe) (En,Fr,De,Es).zip</t>
    </r>
  </si>
  <si>
    <r>
      <rPr>
        <rFont val="&quot;Helvetica Neue&quot;, Helvetica, Arial, sans-serif"/>
        <color rgb="FF1155CC"/>
        <sz val="11.0"/>
        <u/>
      </rPr>
      <t>Ttoriui Moheom (Korea) (En) (Unl).zip</t>
    </r>
  </si>
  <si>
    <r>
      <rPr>
        <rFont val="&quot;Helvetica Neue&quot;, Helvetica, Arial, sans-serif"/>
        <color rgb="FF1155CC"/>
        <sz val="11.0"/>
        <u/>
      </rPr>
      <t>Turma da Monica em O Resgate (Brazil).zip</t>
    </r>
  </si>
  <si>
    <r>
      <rPr>
        <rFont val="&quot;Helvetica Neue&quot;, Helvetica, Arial, sans-serif"/>
        <color rgb="FF1155CC"/>
        <sz val="11.0"/>
        <u/>
      </rPr>
      <t>Twin Maze (World) (v0.01) (Demo) (Aftermarket) (Unl).zip</t>
    </r>
  </si>
  <si>
    <r>
      <rPr>
        <rFont val="&quot;Helvetica Neue&quot;, Helvetica, Arial, sans-serif"/>
        <color rgb="FF1155CC"/>
        <sz val="11.0"/>
        <u/>
      </rPr>
      <t>Ultima IV - Quest of the Avatar (Europe, Brazil) (En) (Beta).zip</t>
    </r>
  </si>
  <si>
    <r>
      <rPr>
        <rFont val="&quot;Helvetica Neue&quot;, Helvetica, Arial, sans-serif"/>
        <color rgb="FF1155CC"/>
        <sz val="11.0"/>
        <u/>
      </rPr>
      <t>Ultima IV - Quest of the Avatar (Europe, Brazil) (En).zip</t>
    </r>
  </si>
  <si>
    <r>
      <rPr>
        <rFont val="&quot;Helvetica Neue&quot;, Helvetica, Arial, sans-serif"/>
        <color rgb="FF1155CC"/>
        <sz val="11.0"/>
        <u/>
      </rPr>
      <t>Ultimate Soccer (Europe, Brazil) (En,Fr,De,Es,It).zip</t>
    </r>
  </si>
  <si>
    <r>
      <rPr>
        <rFont val="&quot;Helvetica Neue&quot;, Helvetica, Arial, sans-serif"/>
        <color rgb="FF1155CC"/>
        <sz val="11.0"/>
        <u/>
      </rPr>
      <t>VG Fighter (World) (Proto) (Aftermarket) (Unl).zip</t>
    </r>
  </si>
  <si>
    <r>
      <rPr>
        <rFont val="&quot;Helvetica Neue&quot;, Helvetica, Arial, sans-serif"/>
        <color rgb="FF1155CC"/>
        <sz val="11.0"/>
        <u/>
      </rPr>
      <t>Vampire (Europe) (Beta).zip</t>
    </r>
  </si>
  <si>
    <r>
      <rPr>
        <rFont val="&quot;Helvetica Neue&quot;, Helvetica, Arial, sans-serif"/>
        <color rgb="FF1155CC"/>
        <sz val="11.0"/>
        <u/>
      </rPr>
      <t>Van Halen (World) (v1.0) (Demo) (Aftermarket) (Unl).zip</t>
    </r>
  </si>
  <si>
    <r>
      <rPr>
        <rFont val="&quot;Helvetica Neue&quot;, Helvetica, Arial, sans-serif"/>
        <color rgb="FF1155CC"/>
        <sz val="11.0"/>
        <u/>
      </rPr>
      <t>Van Halen (World) (v2.0) (Demo) (Aftermarket) (Unl).zip</t>
    </r>
  </si>
  <si>
    <r>
      <rPr>
        <rFont val="&quot;Helvetica Neue&quot;, Helvetica, Arial, sans-serif"/>
        <color rgb="FF1155CC"/>
        <sz val="11.0"/>
        <u/>
      </rPr>
      <t>Versus (World) (v1.00) (Aftermarket) (Unl).zip</t>
    </r>
  </si>
  <si>
    <r>
      <rPr>
        <rFont val="&quot;Helvetica Neue&quot;, Helvetica, Arial, sans-serif"/>
        <color rgb="FF1155CC"/>
        <sz val="11.0"/>
        <u/>
      </rPr>
      <t>Versus (World) (v1.01) (Aftermarket) (Unl).zip</t>
    </r>
  </si>
  <si>
    <r>
      <rPr>
        <rFont val="&quot;Helvetica Neue&quot;, Helvetica, Arial, sans-serif"/>
        <color rgb="FF1155CC"/>
        <sz val="11.0"/>
        <u/>
      </rPr>
      <t>Versus (World) (v1.02) (Aftermarket) (Unl).zip</t>
    </r>
  </si>
  <si>
    <r>
      <rPr>
        <rFont val="&quot;Helvetica Neue&quot;, Helvetica, Arial, sans-serif"/>
        <color rgb="FF1155CC"/>
        <sz val="11.0"/>
        <u/>
      </rPr>
      <t>Vexed (World) (v1.00) (Aftermarket) (Unl).zip</t>
    </r>
  </si>
  <si>
    <r>
      <rPr>
        <rFont val="&quot;Helvetica Neue&quot;, Helvetica, Arial, sans-serif"/>
        <color rgb="FF1155CC"/>
        <sz val="11.0"/>
        <u/>
      </rPr>
      <t>Vexed (World) (v1.03) (Aftermarket) (Unl).zip</t>
    </r>
  </si>
  <si>
    <r>
      <rPr>
        <rFont val="&quot;Helvetica Neue&quot;, Helvetica, Arial, sans-serif"/>
        <color rgb="FF1155CC"/>
        <sz val="11.0"/>
        <u/>
      </rPr>
      <t>Video Poker (World) (Aftermarket) (Unl).zip</t>
    </r>
  </si>
  <si>
    <r>
      <rPr>
        <rFont val="&quot;Helvetica Neue&quot;, Helvetica, Arial, sans-serif"/>
        <color rgb="FF1155CC"/>
        <sz val="11.0"/>
        <u/>
      </rPr>
      <t>Vigilante (USA, Europe, Brazil) (En).zip</t>
    </r>
  </si>
  <si>
    <r>
      <rPr>
        <rFont val="&quot;Helvetica Neue&quot;, Helvetica, Arial, sans-serif"/>
        <color rgb="FF1155CC"/>
        <sz val="11.0"/>
        <u/>
      </rPr>
      <t>Virtua Fighter Animation (Brazil) (En).zip</t>
    </r>
  </si>
  <si>
    <r>
      <rPr>
        <rFont val="&quot;Helvetica Neue&quot;, Helvetica, Arial, sans-serif"/>
        <color rgb="FF1155CC"/>
        <sz val="11.0"/>
        <u/>
      </rPr>
      <t>WWF Wrestlemania - Steel Cage Challenge (Europe, Brazil) (En).zip</t>
    </r>
  </si>
  <si>
    <r>
      <rPr>
        <rFont val="&quot;Helvetica Neue&quot;, Helvetica, Arial, sans-serif"/>
        <color rgb="FF1155CC"/>
        <sz val="11.0"/>
        <u/>
      </rPr>
      <t>Wah Munchers (World) (Proto) (Aftermarket) (Unl).zip</t>
    </r>
  </si>
  <si>
    <r>
      <rPr>
        <rFont val="&quot;Helvetica Neue&quot;, Helvetica, Arial, sans-serif"/>
        <color rgb="FF1155CC"/>
        <sz val="11.0"/>
        <u/>
      </rPr>
      <t>Waimanu - Scary Monsters Saga (World) (Aftermarket) (Unl).zip</t>
    </r>
  </si>
  <si>
    <r>
      <rPr>
        <rFont val="&quot;Helvetica Neue&quot;, Helvetica, Arial, sans-serif"/>
        <color rgb="FF1155CC"/>
        <sz val="11.0"/>
        <u/>
      </rPr>
      <t>Walter Payton Football (USA).zip</t>
    </r>
  </si>
  <si>
    <r>
      <rPr>
        <rFont val="&quot;Helvetica Neue&quot;, Helvetica, Arial, sans-serif"/>
        <color rgb="FF1155CC"/>
        <sz val="11.0"/>
        <u/>
      </rPr>
      <t>Wanted (USA, Europe, Brazil) (En).zip</t>
    </r>
  </si>
  <si>
    <r>
      <rPr>
        <rFont val="&quot;Helvetica Neue&quot;, Helvetica, Arial, sans-serif"/>
        <color rgb="FF1155CC"/>
        <sz val="11.0"/>
        <u/>
      </rPr>
      <t>Waternet (Unknown) (Aftermarket) (Unl).zip</t>
    </r>
  </si>
  <si>
    <r>
      <rPr>
        <rFont val="&quot;Helvetica Neue&quot;, Helvetica, Arial, sans-serif"/>
        <color rgb="FF1155CC"/>
        <sz val="11.0"/>
        <u/>
      </rPr>
      <t>Weka Invaders (World) (Aftermarket) (Unl).zip</t>
    </r>
  </si>
  <si>
    <r>
      <rPr>
        <rFont val="&quot;Helvetica Neue&quot;, Helvetica, Arial, sans-serif"/>
        <color rgb="FF1155CC"/>
        <sz val="11.0"/>
        <u/>
      </rPr>
      <t>Where Is It (World) (Aftermarket) (Unl).zip</t>
    </r>
  </si>
  <si>
    <r>
      <rPr>
        <rFont val="&quot;Helvetica Neue&quot;, Helvetica, Arial, sans-serif"/>
        <color rgb="FF1155CC"/>
        <sz val="11.0"/>
        <u/>
      </rPr>
      <t>Where in the World is Carmen Sandiego (Brazil) (En).zip</t>
    </r>
  </si>
  <si>
    <r>
      <rPr>
        <rFont val="&quot;Helvetica Neue&quot;, Helvetica, Arial, sans-serif"/>
        <color rgb="FF1155CC"/>
        <sz val="11.0"/>
        <u/>
      </rPr>
      <t>Where in the World is Carmen Sandiego (USA).zip</t>
    </r>
  </si>
  <si>
    <r>
      <rPr>
        <rFont val="&quot;Helvetica Neue&quot;, Helvetica, Arial, sans-serif"/>
        <color rgb="FF1155CC"/>
        <sz val="11.0"/>
        <u/>
      </rPr>
      <t>Wimbledon (Brazil) (En).zip</t>
    </r>
  </si>
  <si>
    <r>
      <rPr>
        <rFont val="&quot;Helvetica Neue&quot;, Helvetica, Arial, sans-serif"/>
        <color rgb="FF1155CC"/>
        <sz val="11.0"/>
        <u/>
      </rPr>
      <t>Wimbledon (Europe).zip</t>
    </r>
  </si>
  <si>
    <r>
      <rPr>
        <rFont val="&quot;Helvetica Neue&quot;, Helvetica, Arial, sans-serif"/>
        <color rgb="FF1155CC"/>
        <sz val="11.0"/>
        <u/>
      </rPr>
      <t>Wimbledon II (Europe, Brazil) (En).zip</t>
    </r>
  </si>
  <si>
    <r>
      <rPr>
        <rFont val="&quot;Helvetica Neue&quot;, Helvetica, Arial, sans-serif"/>
        <color rgb="FF1155CC"/>
        <sz val="11.0"/>
        <u/>
      </rPr>
      <t>Wing Warriors (World) (v1.00) (Aftermarket) (Unl).zip</t>
    </r>
  </si>
  <si>
    <r>
      <rPr>
        <rFont val="&quot;Helvetica Neue&quot;, Helvetica, Arial, sans-serif"/>
        <color rgb="FF1155CC"/>
        <sz val="11.0"/>
        <u/>
      </rPr>
      <t>Wing Warriors (World) (v1.01) (Aftermarket) (Unl).zip</t>
    </r>
  </si>
  <si>
    <r>
      <rPr>
        <rFont val="&quot;Helvetica Neue&quot;, Helvetica, Arial, sans-serif"/>
        <color rgb="FF1155CC"/>
        <sz val="11.0"/>
        <u/>
      </rPr>
      <t>Wing Warriors (World) (v1.02) (Aftermarket) (Unl).zip</t>
    </r>
  </si>
  <si>
    <r>
      <rPr>
        <rFont val="&quot;Helvetica Neue&quot;, Helvetica, Arial, sans-serif"/>
        <color rgb="FF1155CC"/>
        <sz val="11.0"/>
        <u/>
      </rPr>
      <t>Wing Warriors (World) (v1.03) (Aftermarket) (Unl).zip</t>
    </r>
  </si>
  <si>
    <r>
      <rPr>
        <rFont val="&quot;Helvetica Neue&quot;, Helvetica, Arial, sans-serif"/>
        <color rgb="FF1155CC"/>
        <sz val="11.0"/>
        <u/>
      </rPr>
      <t>Winter Olympics (Brazil) (En,Fr,De,Es,It,Pt,Sv,No).zip</t>
    </r>
  </si>
  <si>
    <r>
      <rPr>
        <rFont val="&quot;Helvetica Neue&quot;, Helvetica, Arial, sans-serif"/>
        <color rgb="FF1155CC"/>
        <sz val="11.0"/>
        <u/>
      </rPr>
      <t>Winter Olympics (Europe) (En,Fr,De,Es,It,Pt,Sv,No).zip</t>
    </r>
  </si>
  <si>
    <r>
      <rPr>
        <rFont val="&quot;Helvetica Neue&quot;, Helvetica, Arial, sans-serif"/>
        <color rgb="FF1155CC"/>
        <sz val="11.0"/>
        <u/>
      </rPr>
      <t>Wolfchild (Europe, Brazil) (En).zip</t>
    </r>
  </si>
  <si>
    <r>
      <rPr>
        <rFont val="&quot;Helvetica Neue&quot;, Helvetica, Arial, sans-serif"/>
        <color rgb="FF1155CC"/>
        <sz val="11.0"/>
        <u/>
      </rPr>
      <t>Wonder Boy (Japan, Europe) (En).zip</t>
    </r>
  </si>
  <si>
    <r>
      <rPr>
        <rFont val="&quot;Helvetica Neue&quot;, Helvetica, Arial, sans-serif"/>
        <color rgb="FF1155CC"/>
        <sz val="11.0"/>
        <u/>
      </rPr>
      <t>Wonder Boy (USA, Europe, Brazil) (En) (Rev 1).zip</t>
    </r>
  </si>
  <si>
    <r>
      <rPr>
        <rFont val="&quot;Helvetica Neue&quot;, Helvetica, Arial, sans-serif"/>
        <color rgb="FF1155CC"/>
        <sz val="11.0"/>
        <u/>
      </rPr>
      <t>Wonder Boy III - The Dragon's Trap (USA, Europe) (Aftermarket) (Unl).zip</t>
    </r>
  </si>
  <si>
    <r>
      <rPr>
        <rFont val="&quot;Helvetica Neue&quot;, Helvetica, Arial, sans-serif"/>
        <color rgb="FF1155CC"/>
        <sz val="11.0"/>
        <u/>
      </rPr>
      <t>Wonder Boy III - The Dragon's Trap (USA, Europe).zip</t>
    </r>
  </si>
  <si>
    <r>
      <rPr>
        <rFont val="&quot;Helvetica Neue&quot;, Helvetica, Arial, sans-serif"/>
        <color rgb="FF1155CC"/>
        <sz val="11.0"/>
        <u/>
      </rPr>
      <t>Wonder Boy in Monster Land (USA, Europe) (Beta).zip</t>
    </r>
  </si>
  <si>
    <r>
      <rPr>
        <rFont val="&quot;Helvetica Neue&quot;, Helvetica, Arial, sans-serif"/>
        <color rgb="FF1155CC"/>
        <sz val="11.0"/>
        <u/>
      </rPr>
      <t>Wonder Boy in Monster Land (USA, Europe).zip</t>
    </r>
  </si>
  <si>
    <r>
      <rPr>
        <rFont val="&quot;Helvetica Neue&quot;, Helvetica, Arial, sans-serif"/>
        <color rgb="FF1155CC"/>
        <sz val="11.0"/>
        <u/>
      </rPr>
      <t>Wonder Boy in Monster World (Europe) (Beta).zip</t>
    </r>
  </si>
  <si>
    <r>
      <rPr>
        <rFont val="&quot;Helvetica Neue&quot;, Helvetica, Arial, sans-serif"/>
        <color rgb="FF1155CC"/>
        <sz val="11.0"/>
        <u/>
      </rPr>
      <t>Wonder Boy in Monster World (Europe).zip</t>
    </r>
  </si>
  <si>
    <r>
      <rPr>
        <rFont val="&quot;Helvetica Neue&quot;, Helvetica, Arial, sans-serif"/>
        <color rgb="FF1155CC"/>
        <sz val="11.0"/>
        <u/>
      </rPr>
      <t>Wonsiin (Korea) (Unl).zip</t>
    </r>
  </si>
  <si>
    <r>
      <rPr>
        <rFont val="&quot;Helvetica Neue&quot;, Helvetica, Arial, sans-serif"/>
        <color rgb="FF1155CC"/>
        <sz val="11.0"/>
        <u/>
      </rPr>
      <t>Woody Pop - Shinjinrui no Block Kuzushi (Japan).zip</t>
    </r>
  </si>
  <si>
    <r>
      <rPr>
        <rFont val="&quot;Helvetica Neue&quot;, Helvetica, Arial, sans-serif"/>
        <color rgb="FF1155CC"/>
        <sz val="11.0"/>
        <u/>
      </rPr>
      <t>World Class Leaderboard (Europe, Brazil) (En).zip</t>
    </r>
  </si>
  <si>
    <r>
      <rPr>
        <rFont val="&quot;Helvetica Neue&quot;, Helvetica, Arial, sans-serif"/>
        <color rgb="FF1155CC"/>
        <sz val="11.0"/>
        <u/>
      </rPr>
      <t>World Cup Italia '90 (Europe, Brazil) (En).zip</t>
    </r>
  </si>
  <si>
    <r>
      <rPr>
        <rFont val="&quot;Helvetica Neue&quot;, Helvetica, Arial, sans-serif"/>
        <color rgb="FF1155CC"/>
        <sz val="11.0"/>
        <u/>
      </rPr>
      <t>World Cup Italia '90 (USA) (Demo).zip</t>
    </r>
  </si>
  <si>
    <r>
      <rPr>
        <rFont val="&quot;Helvetica Neue&quot;, Helvetica, Arial, sans-serif"/>
        <color rgb="FF1155CC"/>
        <sz val="11.0"/>
        <u/>
      </rPr>
      <t>World Cup USA 94 (Europe, Brazil) (En,Fr,De,Es,It,Nl,Pt,Sv).zip</t>
    </r>
  </si>
  <si>
    <r>
      <rPr>
        <rFont val="&quot;Helvetica Neue&quot;, Helvetica, Arial, sans-serif"/>
        <color rgb="FF1155CC"/>
        <sz val="11.0"/>
        <u/>
      </rPr>
      <t>World Games (Europe, Brazil) (En) (Beta).zip</t>
    </r>
  </si>
  <si>
    <r>
      <rPr>
        <rFont val="&quot;Helvetica Neue&quot;, Helvetica, Arial, sans-serif"/>
        <color rgb="FF1155CC"/>
        <sz val="11.0"/>
        <u/>
      </rPr>
      <t>World Games (Europe, Brazil) (En).zip</t>
    </r>
  </si>
  <si>
    <r>
      <rPr>
        <rFont val="&quot;Helvetica Neue&quot;, Helvetica, Arial, sans-serif"/>
        <color rgb="FF1155CC"/>
        <sz val="11.0"/>
        <u/>
      </rPr>
      <t>World Grand Prix (Europe).zip</t>
    </r>
  </si>
  <si>
    <r>
      <rPr>
        <rFont val="&quot;Helvetica Neue&quot;, Helvetica, Arial, sans-serif"/>
        <color rgb="FF1155CC"/>
        <sz val="11.0"/>
        <u/>
      </rPr>
      <t>World Grand Prix (USA, Brazil) (En) (Beta).zip</t>
    </r>
  </si>
  <si>
    <r>
      <rPr>
        <rFont val="&quot;Helvetica Neue&quot;, Helvetica, Arial, sans-serif"/>
        <color rgb="FF1155CC"/>
        <sz val="11.0"/>
        <u/>
      </rPr>
      <t>World Grand Prix (USA, Brazil) (En).zip</t>
    </r>
  </si>
  <si>
    <r>
      <rPr>
        <rFont val="&quot;Helvetica Neue&quot;, Helvetica, Arial, sans-serif"/>
        <color rgb="FF1155CC"/>
        <sz val="11.0"/>
        <u/>
      </rPr>
      <t>World Soccer (World).zip</t>
    </r>
  </si>
  <si>
    <r>
      <rPr>
        <rFont val="&quot;Helvetica Neue&quot;, Helvetica, Arial, sans-serif"/>
        <color rgb="FF1155CC"/>
        <sz val="11.0"/>
        <u/>
      </rPr>
      <t>X-Men - Mojo World (Brazil) (En).zip</t>
    </r>
  </si>
  <si>
    <r>
      <rPr>
        <rFont val="&quot;Helvetica Neue&quot;, Helvetica, Arial, sans-serif"/>
        <color rgb="FF1155CC"/>
        <sz val="11.0"/>
        <u/>
      </rPr>
      <t>Xenon 2 - Megablast (Europe) (Rev 1).zip</t>
    </r>
  </si>
  <si>
    <r>
      <rPr>
        <rFont val="&quot;Helvetica Neue&quot;, Helvetica, Arial, sans-serif"/>
        <color rgb="FF1155CC"/>
        <sz val="11.0"/>
        <u/>
      </rPr>
      <t>Xenon 2 - Megablast (Europe).zip</t>
    </r>
  </si>
  <si>
    <r>
      <rPr>
        <rFont val="&quot;Helvetica Neue&quot;, Helvetica, Arial, sans-serif"/>
        <color rgb="FF1155CC"/>
        <sz val="11.0"/>
        <u/>
      </rPr>
      <t>Xyzolog (Korea) (En) (Unl).zip</t>
    </r>
  </si>
  <si>
    <r>
      <rPr>
        <rFont val="&quot;Helvetica Neue&quot;, Helvetica, Arial, sans-serif"/>
        <color rgb="FF1155CC"/>
        <sz val="11.0"/>
        <u/>
      </rPr>
      <t>Ys (Japan).zip</t>
    </r>
  </si>
  <si>
    <r>
      <rPr>
        <rFont val="&quot;Helvetica Neue&quot;, Helvetica, Arial, sans-serif"/>
        <color rgb="FF1155CC"/>
        <sz val="11.0"/>
        <u/>
      </rPr>
      <t>Ys - The Vanished Omens (USA, Europe) (Ja) (Demo).zip</t>
    </r>
  </si>
  <si>
    <r>
      <rPr>
        <rFont val="&quot;Helvetica Neue&quot;, Helvetica, Arial, sans-serif"/>
        <color rgb="FF1155CC"/>
        <sz val="11.0"/>
        <u/>
      </rPr>
      <t>Ys - The Vanished Omens (USA, Europe, Brazil) (En).zip</t>
    </r>
  </si>
  <si>
    <r>
      <rPr>
        <rFont val="&quot;Helvetica Neue&quot;, Helvetica, Arial, sans-serif"/>
        <color rgb="FF1155CC"/>
        <sz val="11.0"/>
        <u/>
      </rPr>
      <t>Yuyryeong-ui Jip (Korea) (Unl).zip</t>
    </r>
  </si>
  <si>
    <r>
      <rPr>
        <rFont val="&quot;Helvetica Neue&quot;, Helvetica, Arial, sans-serif"/>
        <color rgb="FF1155CC"/>
        <sz val="11.0"/>
        <u/>
      </rPr>
      <t>Zaxxon 3-D (World) (Beta).zip</t>
    </r>
  </si>
  <si>
    <r>
      <rPr>
        <rFont val="&quot;Helvetica Neue&quot;, Helvetica, Arial, sans-serif"/>
        <color rgb="FF1155CC"/>
        <sz val="11.0"/>
        <u/>
      </rPr>
      <t>Zaxxon 3-D (World).zip</t>
    </r>
  </si>
  <si>
    <r>
      <rPr>
        <rFont val="&quot;Helvetica Neue&quot;, Helvetica, Arial, sans-serif"/>
        <color rgb="FF1155CC"/>
        <sz val="11.0"/>
        <u/>
      </rPr>
      <t>Zemina Best 25 (Korea) (Unl).zip</t>
    </r>
  </si>
  <si>
    <r>
      <rPr>
        <rFont val="&quot;Helvetica Neue&quot;, Helvetica, Arial, sans-serif"/>
        <color rgb="FF1155CC"/>
        <sz val="11.0"/>
        <u/>
      </rPr>
      <t>Zemina Best 39 (Korea) (Unl).zip</t>
    </r>
  </si>
  <si>
    <r>
      <rPr>
        <rFont val="&quot;Helvetica Neue&quot;, Helvetica, Arial, sans-serif"/>
        <color rgb="FF1155CC"/>
        <sz val="11.0"/>
        <u/>
      </rPr>
      <t>Zemina Best 88 (Korea) (Unl).zip</t>
    </r>
  </si>
  <si>
    <r>
      <rPr>
        <rFont val="&quot;Helvetica Neue&quot;, Helvetica, Arial, sans-serif"/>
        <color rgb="FF1155CC"/>
        <sz val="11.0"/>
        <u/>
      </rPr>
      <t>Zemina Rompack - Q-Bert + Sports 3 + Gulkave + Pooyan (Korea) (Unl).zip</t>
    </r>
  </si>
  <si>
    <r>
      <rPr>
        <rFont val="&quot;Helvetica Neue&quot;, Helvetica, Arial, sans-serif"/>
        <color rgb="FF1155CC"/>
        <sz val="11.0"/>
        <u/>
      </rPr>
      <t>Zillion (Europe, Brazil) (En) (Rev 2).zip</t>
    </r>
  </si>
  <si>
    <r>
      <rPr>
        <rFont val="&quot;Helvetica Neue&quot;, Helvetica, Arial, sans-serif"/>
        <color rgb="FF1155CC"/>
        <sz val="11.0"/>
        <u/>
      </rPr>
      <t>Zillion (Japan, Europe) (En,Ja).zip</t>
    </r>
  </si>
  <si>
    <r>
      <rPr>
        <rFont val="&quot;Helvetica Neue&quot;, Helvetica, Arial, sans-serif"/>
        <color rgb="FF1155CC"/>
        <sz val="11.0"/>
        <u/>
      </rPr>
      <t>Zillion (USA, Europe) (Rev 1).zip</t>
    </r>
  </si>
  <si>
    <r>
      <rPr>
        <rFont val="&quot;Helvetica Neue&quot;, Helvetica, Arial, sans-serif"/>
        <color rgb="FF1155CC"/>
        <sz val="11.0"/>
        <u/>
      </rPr>
      <t>Zillion II - The Tri Formation (World) (Beta).zip</t>
    </r>
  </si>
  <si>
    <r>
      <rPr>
        <rFont val="&quot;Helvetica Neue&quot;, Helvetica, Arial, sans-serif"/>
        <color rgb="FF1155CC"/>
        <sz val="11.0"/>
        <u/>
      </rPr>
      <t>Zillion II - The Tri Formation (World).zip</t>
    </r>
  </si>
  <si>
    <r>
      <rPr>
        <rFont val="&quot;Helvetica Neue&quot;, Helvetica, Arial, sans-serif"/>
        <color rgb="FF1155CC"/>
        <sz val="11.0"/>
        <u/>
      </rPr>
      <t>Zombi Terror (World) (v1.00) (Aftermarket) (Unl).zip</t>
    </r>
  </si>
  <si>
    <r>
      <rPr>
        <rFont val="&quot;Helvetica Neue&quot;, Helvetica, Arial, sans-serif"/>
        <color rgb="FF1155CC"/>
        <sz val="11.0"/>
        <u/>
      </rPr>
      <t>Zombi Terror (World) (v1.01) (Aftermarket) (Unl).zip</t>
    </r>
  </si>
  <si>
    <r>
      <rPr>
        <rFont val="&quot;Helvetica Neue&quot;, Helvetica, Arial, sans-serif"/>
        <color rgb="FF1155CC"/>
        <sz val="11.0"/>
        <u/>
      </rPr>
      <t>Zombi Terror (World) (v1.02) (Aftermarket) (Unl).zip</t>
    </r>
  </si>
  <si>
    <r>
      <rPr>
        <rFont val="&quot;Helvetica Neue&quot;, Helvetica, Arial, sans-serif"/>
        <color rgb="FF1155CC"/>
        <sz val="11.0"/>
        <u/>
      </rPr>
      <t>Zool - Ninja of the 'Nth' Dimension (Europe).zip</t>
    </r>
  </si>
  <si>
    <r>
      <rPr>
        <rFont val="&quot;Helvetica Neue&quot;, Helvetica, Arial, sans-serif"/>
        <color rgb="FF1155CC"/>
        <sz val="11.0"/>
        <u/>
      </rPr>
      <t>[BIOS] Alex Kidd in Miracle World (BIOS Version) (World) (Sega Ages).zip</t>
    </r>
  </si>
  <si>
    <r>
      <rPr>
        <rFont val="&quot;Helvetica Neue&quot;, Helvetica, Arial, sans-serif"/>
        <color rgb="FF1155CC"/>
        <sz val="11.0"/>
        <u/>
      </rPr>
      <t>[BIOS] Alex Kidd in Miracle World (Korea) (Unl).zip</t>
    </r>
  </si>
  <si>
    <r>
      <rPr>
        <rFont val="&quot;Helvetica Neue&quot;, Helvetica, Arial, sans-serif"/>
        <color rgb="FF1155CC"/>
        <sz val="11.0"/>
        <u/>
      </rPr>
      <t>[BIOS] Alex Kidd in Miracle World (USA, Europe, Brazil) (En).zip</t>
    </r>
  </si>
  <si>
    <r>
      <rPr>
        <rFont val="&quot;Helvetica Neue&quot;, Helvetica, Arial, sans-serif"/>
        <color rgb="FF1155CC"/>
        <sz val="11.0"/>
        <u/>
      </rPr>
      <t>[BIOS] Hang On &amp; Safari Hunt (USA, Europe, Brazil) (En) (v2.4).zip</t>
    </r>
  </si>
  <si>
    <r>
      <rPr>
        <rFont val="&quot;Helvetica Neue&quot;, Helvetica, Arial, sans-serif"/>
        <color rgb="FF1155CC"/>
        <sz val="11.0"/>
        <u/>
      </rPr>
      <t>[BIOS] Hang On (USA, Europe) (v3.4).zip</t>
    </r>
  </si>
  <si>
    <r>
      <rPr>
        <rFont val="&quot;Helvetica Neue&quot;, Helvetica, Arial, sans-serif"/>
        <color rgb="FF1155CC"/>
        <sz val="11.0"/>
        <u/>
      </rPr>
      <t>[BIOS] Missile Defense 3-D (USA, Europe) (v4.4).zip</t>
    </r>
  </si>
  <si>
    <r>
      <rPr>
        <rFont val="&quot;Helvetica Neue&quot;, Helvetica, Arial, sans-serif"/>
        <color rgb="FF1155CC"/>
        <sz val="11.0"/>
        <u/>
      </rPr>
      <t>[BIOS] Sega Master System (Europe) (v2.0).zip</t>
    </r>
  </si>
  <si>
    <r>
      <rPr>
        <rFont val="&quot;Helvetica Neue&quot;, Helvetica, Arial, sans-serif"/>
        <color rgb="FF1155CC"/>
        <sz val="11.0"/>
        <u/>
      </rPr>
      <t>[BIOS] Sega Master System (Japan) (v2.1).zip</t>
    </r>
  </si>
  <si>
    <r>
      <rPr>
        <rFont val="&quot;Helvetica Neue&quot;, Helvetica, Arial, sans-serif"/>
        <color rgb="FF1155CC"/>
        <sz val="11.0"/>
        <u/>
      </rPr>
      <t>[BIOS] Sega Master System (USA) (M404) (Proto).zip</t>
    </r>
  </si>
  <si>
    <r>
      <rPr>
        <rFont val="&quot;Helvetica Neue&quot;, Helvetica, Arial, sans-serif"/>
        <color rgb="FF1155CC"/>
        <sz val="11.0"/>
        <u/>
      </rPr>
      <t>[BIOS] Sega Master System (USA) (Proto).zip</t>
    </r>
  </si>
  <si>
    <r>
      <rPr>
        <rFont val="&quot;Helvetica Neue&quot;, Helvetica, Arial, sans-serif"/>
        <color rgb="FF1155CC"/>
        <sz val="11.0"/>
        <u/>
      </rPr>
      <t>[BIOS] Sega Master System (USA) (Store Display Unit).zip</t>
    </r>
  </si>
  <si>
    <r>
      <rPr>
        <rFont val="&quot;Helvetica Neue&quot;, Helvetica, Arial, sans-serif"/>
        <color rgb="FF1155CC"/>
        <sz val="11.0"/>
        <u/>
      </rPr>
      <t>[BIOS] Sega Master System (USA, Europe) (v1.3).zip</t>
    </r>
  </si>
  <si>
    <r>
      <rPr>
        <rFont val="&quot;Helvetica Neue&quot;, Helvetica, Arial, sans-serif"/>
        <color rgb="FF1155CC"/>
        <sz val="11.0"/>
        <u/>
      </rPr>
      <t>[BIOS] Sonic The Hedgehog (Europe).zip</t>
    </r>
  </si>
  <si>
    <r>
      <rPr>
        <rFont val="&quot;Helvetica Neue&quot;, Helvetica, Arial, sans-serif"/>
        <color rgb="FF1155CC"/>
        <sz val="11.0"/>
        <u/>
      </rPr>
      <t>[BIOS] TecToy Master System Evolution Menu (Brazil).zip</t>
    </r>
  </si>
  <si>
    <r>
      <rPr>
        <rFont val="&quot;Helvetica Neue&quot;, Helvetica, Arial, sans-serif"/>
        <color rgb="FF1155CC"/>
        <sz val="11.0"/>
        <u/>
      </rPr>
      <t>robotfindskitten (World) (Proto) (Aftermarket) (Unl).zip</t>
    </r>
  </si>
  <si>
    <r>
      <rPr>
        <rFont val="&quot;Helvetica Neue&quot;, Helvetica, Arial, sans-serif"/>
        <color rgb="FF1155CC"/>
        <sz val="11.0"/>
        <u/>
      </rPr>
      <t>2 Ciclopes and Friends - The Fight Game (World) (Pt) (Beta) (Aftermarket) (Unl).zip</t>
    </r>
  </si>
  <si>
    <r>
      <rPr>
        <rFont val="&quot;Helvetica Neue&quot;, Helvetica, Arial, sans-serif"/>
        <color rgb="FF1155CC"/>
        <sz val="11.0"/>
        <u/>
      </rPr>
      <t>2 Ciclopes and Friends - The Fight Game - Winner Edition (World) (Pt) (Aftermarket) (Unl).zip</t>
    </r>
  </si>
  <si>
    <r>
      <rPr>
        <rFont val="&quot;Helvetica Neue&quot;, Helvetica, Arial, sans-serif"/>
        <color rgb="FF1155CC"/>
        <sz val="11.0"/>
        <u/>
      </rPr>
      <t>2 Ciclopes e Amigos - Fight Game - Winner Edition - New Challengers (World) (Pt) (Aftermarket) (Unl).zip</t>
    </r>
  </si>
  <si>
    <r>
      <rPr>
        <rFont val="&quot;Helvetica Neue&quot;, Helvetica, Arial, sans-serif"/>
        <color rgb="FF1155CC"/>
        <sz val="11.0"/>
        <u/>
      </rPr>
      <t>3 Ninjas Kick Back (USA).zip</t>
    </r>
  </si>
  <si>
    <r>
      <rPr>
        <rFont val="&quot;Helvetica Neue&quot;, Helvetica, Arial, sans-serif"/>
        <color rgb="FF1155CC"/>
        <sz val="11.0"/>
        <u/>
      </rPr>
      <t>6-Pak (USA).zip</t>
    </r>
  </si>
  <si>
    <r>
      <rPr>
        <rFont val="&quot;Helvetica Neue&quot;, Helvetica, Arial, sans-serif"/>
        <color rgb="FF1155CC"/>
        <sz val="11.0"/>
        <u/>
      </rPr>
      <t>007 Shitou - The Duel (Japan).zip</t>
    </r>
  </si>
  <si>
    <r>
      <rPr>
        <rFont val="&quot;Helvetica Neue&quot;, Helvetica, Arial, sans-serif"/>
        <color rgb="FF1155CC"/>
        <sz val="11.0"/>
        <u/>
      </rPr>
      <t>10 Super Jogos (Brazil) (En).zip</t>
    </r>
  </si>
  <si>
    <r>
      <rPr>
        <rFont val="&quot;Helvetica Neue&quot;, Helvetica, Arial, sans-serif"/>
        <color rgb="FF1155CC"/>
        <sz val="11.0"/>
        <u/>
      </rPr>
      <t>14-in-1 (Taiwan) (En) (Aftermarket) (Pirate).zip</t>
    </r>
  </si>
  <si>
    <r>
      <rPr>
        <rFont val="&quot;Helvetica Neue&quot;, Helvetica, Arial, sans-serif"/>
        <color rgb="FF1155CC"/>
        <sz val="11.0"/>
        <u/>
      </rPr>
      <t>16t (Japan) (Game no Kanzume Otokuyou).zip</t>
    </r>
  </si>
  <si>
    <r>
      <rPr>
        <rFont val="&quot;Helvetica Neue&quot;, Helvetica, Arial, sans-serif"/>
        <color rgb="FF1155CC"/>
        <sz val="11.0"/>
        <u/>
      </rPr>
      <t>16t (Japan) (Game no Kanzume Vol. 2).zip</t>
    </r>
  </si>
  <si>
    <r>
      <rPr>
        <rFont val="&quot;Helvetica Neue&quot;, Helvetica, Arial, sans-serif"/>
        <color rgb="FF1155CC"/>
        <sz val="11.0"/>
        <u/>
      </rPr>
      <t>16t (Japan) (SegaNet).zip</t>
    </r>
  </si>
  <si>
    <r>
      <rPr>
        <rFont val="&quot;Helvetica Neue&quot;, Helvetica, Arial, sans-serif"/>
        <color rgb="FF1155CC"/>
        <sz val="11.0"/>
        <u/>
      </rPr>
      <t>30 Years of Nintendon't (World) (Aftermarket) (Unl).zip</t>
    </r>
  </si>
  <si>
    <r>
      <rPr>
        <rFont val="&quot;Helvetica Neue&quot;, Helvetica, Arial, sans-serif"/>
        <color rgb="FF1155CC"/>
        <sz val="11.0"/>
        <u/>
      </rPr>
      <t>30 Years of Nintendon't (World) (Digital) (Aftermarket) (Unl).zip</t>
    </r>
  </si>
  <si>
    <r>
      <rPr>
        <rFont val="&quot;Helvetica Neue&quot;, Helvetica, Arial, sans-serif"/>
        <color rgb="FF1155CC"/>
        <sz val="11.0"/>
        <u/>
      </rPr>
      <t>99 Balls (World) (Aftermarket) (Unl).zip</t>
    </r>
  </si>
  <si>
    <r>
      <rPr>
        <rFont val="&quot;Helvetica Neue&quot;, Helvetica, Arial, sans-serif"/>
        <color rgb="FF1155CC"/>
        <sz val="11.0"/>
        <u/>
      </rPr>
      <t>240p Test Suite (World) (v1.23) (Emu) (Program) (Aftermarket) (Unl).zip</t>
    </r>
  </si>
  <si>
    <r>
      <rPr>
        <rFont val="&quot;Helvetica Neue&quot;, Helvetica, Arial, sans-serif"/>
        <color rgb="FF1155CC"/>
        <sz val="11.0"/>
        <u/>
      </rPr>
      <t>240p Test Suite (World) (v1.23) (Program) (Aftermarket) (Unl).zip</t>
    </r>
  </si>
  <si>
    <r>
      <rPr>
        <rFont val="&quot;Helvetica Neue&quot;, Helvetica, Arial, sans-serif"/>
        <color rgb="FF1155CC"/>
        <sz val="11.0"/>
        <u/>
      </rPr>
      <t>688 Attack Sub (USA, Europe).zip</t>
    </r>
  </si>
  <si>
    <r>
      <rPr>
        <rFont val="&quot;Helvetica Neue&quot;, Helvetica, Arial, sans-serif"/>
        <color rgb="FF1155CC"/>
        <sz val="11.0"/>
        <u/>
      </rPr>
      <t>2020 Nen Super Baseball (Japan).zip</t>
    </r>
  </si>
  <si>
    <r>
      <rPr>
        <rFont val="&quot;Helvetica Neue&quot;, Helvetica, Arial, sans-serif"/>
        <color rgb="FF1155CC"/>
        <sz val="11.0"/>
        <u/>
      </rPr>
      <t>AA6061 (World) (Aftermarket) (Unl).zip</t>
    </r>
  </si>
  <si>
    <r>
      <rPr>
        <rFont val="&quot;Helvetica Neue&quot;, Helvetica, Arial, sans-serif"/>
        <color rgb="FF1155CC"/>
        <sz val="11.0"/>
        <u/>
      </rPr>
      <t>A Ressha de Ikou MD (Japan).zip</t>
    </r>
  </si>
  <si>
    <r>
      <rPr>
        <rFont val="&quot;Helvetica Neue&quot;, Helvetica, Arial, sans-serif"/>
        <color rgb="FF1155CC"/>
        <sz val="11.0"/>
        <u/>
      </rPr>
      <t>ASAP PLZ (World) (Aftermarket) (Unl).zip</t>
    </r>
  </si>
  <si>
    <r>
      <rPr>
        <rFont val="&quot;Helvetica Neue&quot;, Helvetica, Arial, sans-serif"/>
        <color rgb="FF1155CC"/>
        <sz val="11.0"/>
        <u/>
      </rPr>
      <t>ATP Tour (Europe).zip</t>
    </r>
  </si>
  <si>
    <r>
      <rPr>
        <rFont val="&quot;Helvetica Neue&quot;, Helvetica, Arial, sans-serif"/>
        <color rgb="FF1155CC"/>
        <sz val="11.0"/>
        <u/>
      </rPr>
      <t>ATP Tour Championship Tennis (USA) (Beta) (1994-05-09).zip</t>
    </r>
  </si>
  <si>
    <r>
      <rPr>
        <rFont val="&quot;Helvetica Neue&quot;, Helvetica, Arial, sans-serif"/>
        <color rgb="FF1155CC"/>
        <sz val="11.0"/>
        <u/>
      </rPr>
      <t>ATP Tour Championship Tennis (USA) (Beta) (1994-07-19).zip</t>
    </r>
  </si>
  <si>
    <r>
      <rPr>
        <rFont val="&quot;Helvetica Neue&quot;, Helvetica, Arial, sans-serif"/>
        <color rgb="FF1155CC"/>
        <sz val="11.0"/>
        <u/>
      </rPr>
      <t>ATP Tour Championship Tennis (USA) (Beta) (1994-07-23).zip</t>
    </r>
  </si>
  <si>
    <r>
      <rPr>
        <rFont val="&quot;Helvetica Neue&quot;, Helvetica, Arial, sans-serif"/>
        <color rgb="FF1155CC"/>
        <sz val="11.0"/>
        <u/>
      </rPr>
      <t>ATP Tour Championship Tennis (USA) (Beta) (1994-08-02).zip</t>
    </r>
  </si>
  <si>
    <r>
      <rPr>
        <rFont val="&quot;Helvetica Neue&quot;, Helvetica, Arial, sans-serif"/>
        <color rgb="FF1155CC"/>
        <sz val="11.0"/>
        <u/>
      </rPr>
      <t>ATP Tour Championship Tennis (USA) (Beta) (1994-08-05).zip</t>
    </r>
  </si>
  <si>
    <r>
      <rPr>
        <rFont val="&quot;Helvetica Neue&quot;, Helvetica, Arial, sans-serif"/>
        <color rgb="FF1155CC"/>
        <sz val="11.0"/>
        <u/>
      </rPr>
      <t>ATP Tour Championship Tennis (USA) (Beta) (1994-08-08).zip</t>
    </r>
  </si>
  <si>
    <r>
      <rPr>
        <rFont val="&quot;Helvetica Neue&quot;, Helvetica, Arial, sans-serif"/>
        <color rgb="FF1155CC"/>
        <sz val="11.0"/>
        <u/>
      </rPr>
      <t>ATP Tour Championship Tennis (USA) (Beta) (1994-09-08).zip</t>
    </r>
  </si>
  <si>
    <r>
      <rPr>
        <rFont val="&quot;Helvetica Neue&quot;, Helvetica, Arial, sans-serif"/>
        <color rgb="FF1155CC"/>
        <sz val="11.0"/>
        <u/>
      </rPr>
      <t>ATP Tour Championship Tennis (USA).zip</t>
    </r>
  </si>
  <si>
    <r>
      <rPr>
        <rFont val="&quot;Helvetica Neue&quot;, Helvetica, Arial, sans-serif"/>
        <color rgb="FF1155CC"/>
        <sz val="11.0"/>
        <u/>
      </rPr>
      <t>Aa Harimanada (Japan).zip</t>
    </r>
  </si>
  <si>
    <r>
      <rPr>
        <rFont val="&quot;Helvetica Neue&quot;, Helvetica, Arial, sans-serif"/>
        <color rgb="FF1155CC"/>
        <sz val="11.0"/>
        <u/>
      </rPr>
      <t>Aaahh!!! Real Monsters (Europe).zip</t>
    </r>
  </si>
  <si>
    <r>
      <rPr>
        <rFont val="&quot;Helvetica Neue&quot;, Helvetica, Arial, sans-serif"/>
        <color rgb="FF1155CC"/>
        <sz val="11.0"/>
        <u/>
      </rPr>
      <t>Aaahh!!! Real Monsters (USA) (Beta) (1995-07-07).zip</t>
    </r>
  </si>
  <si>
    <r>
      <rPr>
        <rFont val="&quot;Helvetica Neue&quot;, Helvetica, Arial, sans-serif"/>
        <color rgb="FF1155CC"/>
        <sz val="11.0"/>
        <u/>
      </rPr>
      <t>Aaahh!!! Real Monsters (USA).zip</t>
    </r>
  </si>
  <si>
    <r>
      <rPr>
        <rFont val="&quot;Helvetica Neue&quot;, Helvetica, Arial, sans-serif"/>
        <color rgb="FF1155CC"/>
        <sz val="11.0"/>
        <u/>
      </rPr>
      <t>Abbaye des Morts, L' (World) (Beta) (2017-09-07) (Aftermarket) (Unl).zip</t>
    </r>
  </si>
  <si>
    <r>
      <rPr>
        <rFont val="&quot;Helvetica Neue&quot;, Helvetica, Arial, sans-serif"/>
        <color rgb="FF1155CC"/>
        <sz val="11.0"/>
        <u/>
      </rPr>
      <t>Abyssal Infants (World) (Proto 1) (4MB Jam) (Aftermarket) (Unl).zip</t>
    </r>
  </si>
  <si>
    <r>
      <rPr>
        <rFont val="&quot;Helvetica Neue&quot;, Helvetica, Arial, sans-serif"/>
        <color rgb="FF1155CC"/>
        <sz val="11.0"/>
        <u/>
      </rPr>
      <t>Abyssal Infants (World) (Proto 2) (Aftermarket) (Unl).zip</t>
    </r>
  </si>
  <si>
    <r>
      <rPr>
        <rFont val="&quot;Helvetica Neue&quot;, Helvetica, Arial, sans-serif"/>
        <color rgb="FF1155CC"/>
        <sz val="11.0"/>
        <u/>
      </rPr>
      <t>Abyssal Infants (World) (Proto 3) (Aftermarket) (Unl).zip</t>
    </r>
  </si>
  <si>
    <r>
      <rPr>
        <rFont val="&quot;Helvetica Neue&quot;, Helvetica, Arial, sans-serif"/>
        <color rgb="FF1155CC"/>
        <sz val="11.0"/>
        <u/>
      </rPr>
      <t>Academia do Saber (Brazil) (Mega Drive 4).zip</t>
    </r>
  </si>
  <si>
    <r>
      <rPr>
        <rFont val="&quot;Helvetica Neue&quot;, Helvetica, Arial, sans-serif"/>
        <color rgb="FF1155CC"/>
        <sz val="11.0"/>
        <u/>
      </rPr>
      <t>Action 52 (USA) (Unl).zip</t>
    </r>
  </si>
  <si>
    <r>
      <rPr>
        <rFont val="&quot;Helvetica Neue&quot;, Helvetica, Arial, sans-serif"/>
        <color rgb="FF1155CC"/>
        <sz val="11.0"/>
        <u/>
      </rPr>
      <t>Action Replay (Europe) (Program) (Unl).zip</t>
    </r>
  </si>
  <si>
    <r>
      <rPr>
        <rFont val="&quot;Helvetica Neue&quot;, Helvetica, Arial, sans-serif"/>
        <color rgb="FF1155CC"/>
        <sz val="11.0"/>
        <u/>
      </rPr>
      <t>Addams Family, The (USA, Europe) (Beta).zip</t>
    </r>
  </si>
  <si>
    <r>
      <rPr>
        <rFont val="&quot;Helvetica Neue&quot;, Helvetica, Arial, sans-serif"/>
        <color rgb="FF1155CC"/>
        <sz val="11.0"/>
        <u/>
      </rPr>
      <t>Addams Family, The (USA, Europe).zip</t>
    </r>
  </si>
  <si>
    <r>
      <rPr>
        <rFont val="&quot;Helvetica Neue&quot;, Helvetica, Arial, sans-serif"/>
        <color rgb="FF1155CC"/>
        <sz val="11.0"/>
        <u/>
      </rPr>
      <t>Addams Family Values (Europe) (En,Fr,De).zip</t>
    </r>
  </si>
  <si>
    <r>
      <rPr>
        <rFont val="&quot;Helvetica Neue&quot;, Helvetica, Arial, sans-serif"/>
        <color rgb="FF1155CC"/>
        <sz val="11.0"/>
        <u/>
      </rPr>
      <t>Addams Family Values (USA) (En,Fr,De) (Proto).zip</t>
    </r>
  </si>
  <si>
    <r>
      <rPr>
        <rFont val="&quot;Helvetica Neue&quot;, Helvetica, Arial, sans-serif"/>
        <color rgb="FF1155CC"/>
        <sz val="11.0"/>
        <u/>
      </rPr>
      <t>Advanced Busterhawk Gley Lancer (Japan) (Aftermarket) (Unl).zip</t>
    </r>
  </si>
  <si>
    <r>
      <rPr>
        <rFont val="&quot;Helvetica Neue&quot;, Helvetica, Arial, sans-serif"/>
        <color rgb="FF1155CC"/>
        <sz val="11.0"/>
        <u/>
      </rPr>
      <t>Advanced Busterhawk Gley Lancer (Japan).zip</t>
    </r>
  </si>
  <si>
    <r>
      <rPr>
        <rFont val="&quot;Helvetica Neue&quot;, Helvetica, Arial, sans-serif"/>
        <color rgb="FF1155CC"/>
        <sz val="11.0"/>
        <u/>
      </rPr>
      <t>Advanced Daisenryaku - Deutsch Dengeki Sakusen (Japan) (Beta) (1991-03-07).zip</t>
    </r>
  </si>
  <si>
    <r>
      <rPr>
        <rFont val="&quot;Helvetica Neue&quot;, Helvetica, Arial, sans-serif"/>
        <color rgb="FF1155CC"/>
        <sz val="11.0"/>
        <u/>
      </rPr>
      <t>Advanced Daisenryaku - Deutsch Dengeki Sakusen (Japan) (Rev A).zip</t>
    </r>
  </si>
  <si>
    <r>
      <rPr>
        <rFont val="&quot;Helvetica Neue&quot;, Helvetica, Arial, sans-serif"/>
        <color rgb="FF1155CC"/>
        <sz val="11.0"/>
        <u/>
      </rPr>
      <t>Adventures of Batman &amp; Robin, The (Europe).zip</t>
    </r>
  </si>
  <si>
    <r>
      <rPr>
        <rFont val="&quot;Helvetica Neue&quot;, Helvetica, Arial, sans-serif"/>
        <color rgb="FF1155CC"/>
        <sz val="11.0"/>
        <u/>
      </rPr>
      <t>Adventures of Batman &amp; Robin, The (USA) (Beta) (1995-04-06).zip</t>
    </r>
  </si>
  <si>
    <r>
      <rPr>
        <rFont val="&quot;Helvetica Neue&quot;, Helvetica, Arial, sans-serif"/>
        <color rgb="FF1155CC"/>
        <sz val="11.0"/>
        <u/>
      </rPr>
      <t>Adventures of Batman &amp; Robin, The (USA) (Beta) (1995-04-10).zip</t>
    </r>
  </si>
  <si>
    <r>
      <rPr>
        <rFont val="&quot;Helvetica Neue&quot;, Helvetica, Arial, sans-serif"/>
        <color rgb="FF1155CC"/>
        <sz val="11.0"/>
        <u/>
      </rPr>
      <t>Adventures of Batman &amp; Robin, The (USA) (Beta) (1995-04-11).zip</t>
    </r>
  </si>
  <si>
    <r>
      <rPr>
        <rFont val="&quot;Helvetica Neue&quot;, Helvetica, Arial, sans-serif"/>
        <color rgb="FF1155CC"/>
        <sz val="11.0"/>
        <u/>
      </rPr>
      <t>Adventures of Batman &amp; Robin, The (USA) (Beta) (1995-04-18).zip</t>
    </r>
  </si>
  <si>
    <r>
      <rPr>
        <rFont val="&quot;Helvetica Neue&quot;, Helvetica, Arial, sans-serif"/>
        <color rgb="FF1155CC"/>
        <sz val="11.0"/>
        <u/>
      </rPr>
      <t>Adventures of Batman &amp; Robin, The (USA) (Beta) (1995-04-19).zip</t>
    </r>
  </si>
  <si>
    <r>
      <rPr>
        <rFont val="&quot;Helvetica Neue&quot;, Helvetica, Arial, sans-serif"/>
        <color rgb="FF1155CC"/>
        <sz val="11.0"/>
        <u/>
      </rPr>
      <t>Adventures of Batman &amp; Robin, The (USA) (Beta) (1995-04-21).zip</t>
    </r>
  </si>
  <si>
    <r>
      <rPr>
        <rFont val="&quot;Helvetica Neue&quot;, Helvetica, Arial, sans-serif"/>
        <color rgb="FF1155CC"/>
        <sz val="11.0"/>
        <u/>
      </rPr>
      <t>Adventures of Batman &amp; Robin, The (USA) (Beta) (1995-04-22).zip</t>
    </r>
  </si>
  <si>
    <r>
      <rPr>
        <rFont val="&quot;Helvetica Neue&quot;, Helvetica, Arial, sans-serif"/>
        <color rgb="FF1155CC"/>
        <sz val="11.0"/>
        <u/>
      </rPr>
      <t>Adventures of Batman &amp; Robin, The (USA) (Beta) (1995-04-24).zip</t>
    </r>
  </si>
  <si>
    <r>
      <rPr>
        <rFont val="&quot;Helvetica Neue&quot;, Helvetica, Arial, sans-serif"/>
        <color rgb="FF1155CC"/>
        <sz val="11.0"/>
        <u/>
      </rPr>
      <t>Adventures of Batman &amp; Robin, The (USA) (Beta) (1995-04-26).zip</t>
    </r>
  </si>
  <si>
    <r>
      <rPr>
        <rFont val="&quot;Helvetica Neue&quot;, Helvetica, Arial, sans-serif"/>
        <color rgb="FF1155CC"/>
        <sz val="11.0"/>
        <u/>
      </rPr>
      <t>Adventures of Batman &amp; Robin, The (USA) (Beta) (1995-04-27).zip</t>
    </r>
  </si>
  <si>
    <r>
      <rPr>
        <rFont val="&quot;Helvetica Neue&quot;, Helvetica, Arial, sans-serif"/>
        <color rgb="FF1155CC"/>
        <sz val="11.0"/>
        <u/>
      </rPr>
      <t>Adventures of Batman &amp; Robin, The (USA) (Beta) (1995-04-28).zip</t>
    </r>
  </si>
  <si>
    <r>
      <rPr>
        <rFont val="&quot;Helvetica Neue&quot;, Helvetica, Arial, sans-serif"/>
        <color rgb="FF1155CC"/>
        <sz val="11.0"/>
        <u/>
      </rPr>
      <t>Adventures of Batman &amp; Robin, The (USA) (Beta) (1995-05-01).zip</t>
    </r>
  </si>
  <si>
    <r>
      <rPr>
        <rFont val="&quot;Helvetica Neue&quot;, Helvetica, Arial, sans-serif"/>
        <color rgb="FF1155CC"/>
        <sz val="11.0"/>
        <u/>
      </rPr>
      <t>Adventures of Batman &amp; Robin, The (USA).zip</t>
    </r>
  </si>
  <si>
    <r>
      <rPr>
        <rFont val="&quot;Helvetica Neue&quot;, Helvetica, Arial, sans-serif"/>
        <color rgb="FF1155CC"/>
        <sz val="11.0"/>
        <u/>
      </rPr>
      <t>Adventures of Mighty Max, The (Europe).zip</t>
    </r>
  </si>
  <si>
    <r>
      <rPr>
        <rFont val="&quot;Helvetica Neue&quot;, Helvetica, Arial, sans-serif"/>
        <color rgb="FF1155CC"/>
        <sz val="11.0"/>
        <u/>
      </rPr>
      <t>Adventures of Mighty Max, The (USA).zip</t>
    </r>
  </si>
  <si>
    <r>
      <rPr>
        <rFont val="&quot;Helvetica Neue&quot;, Helvetica, Arial, sans-serif"/>
        <color rgb="FF1155CC"/>
        <sz val="11.0"/>
        <u/>
      </rPr>
      <t>Adventures of Rocky and Bullwinkle and Friends, The (USA).zip</t>
    </r>
  </si>
  <si>
    <r>
      <rPr>
        <rFont val="&quot;Helvetica Neue&quot;, Helvetica, Arial, sans-serif"/>
        <color rgb="FF1155CC"/>
        <sz val="11.0"/>
        <u/>
      </rPr>
      <t>Adventures of the Gummi Bears, The (Russia) (Aftermarket) (Unl).zip</t>
    </r>
  </si>
  <si>
    <r>
      <rPr>
        <rFont val="&quot;Helvetica Neue&quot;, Helvetica, Arial, sans-serif"/>
        <color rgb="FF1155CC"/>
        <sz val="11.0"/>
        <u/>
      </rPr>
      <t>Adventurous Boy - Maoxian Xiaozi (Taiwan) (En) (Unl).zip</t>
    </r>
  </si>
  <si>
    <r>
      <rPr>
        <rFont val="&quot;Helvetica Neue&quot;, Helvetica, Arial, sans-serif"/>
        <color rgb="FF1155CC"/>
        <sz val="11.0"/>
        <u/>
      </rPr>
      <t>Aero Blasters (Japan).zip</t>
    </r>
  </si>
  <si>
    <r>
      <rPr>
        <rFont val="&quot;Helvetica Neue&quot;, Helvetica, Arial, sans-serif"/>
        <color rgb="FF1155CC"/>
        <sz val="11.0"/>
        <u/>
      </rPr>
      <t>Aerobiz (USA).zip</t>
    </r>
  </si>
  <si>
    <r>
      <rPr>
        <rFont val="&quot;Helvetica Neue&quot;, Helvetica, Arial, sans-serif"/>
        <color rgb="FF1155CC"/>
        <sz val="11.0"/>
        <u/>
      </rPr>
      <t>Aerobiz Supersonic (USA).zip</t>
    </r>
  </si>
  <si>
    <r>
      <rPr>
        <rFont val="&quot;Helvetica Neue&quot;, Helvetica, Arial, sans-serif"/>
        <color rgb="FF1155CC"/>
        <sz val="11.0"/>
        <u/>
      </rPr>
      <t>Aero the Acro-Bat (Europe) (Beta).zip</t>
    </r>
  </si>
  <si>
    <r>
      <rPr>
        <rFont val="&quot;Helvetica Neue&quot;, Helvetica, Arial, sans-serif"/>
        <color rgb="FF1155CC"/>
        <sz val="11.0"/>
        <u/>
      </rPr>
      <t>Aero the Acro-Bat (Europe).zip</t>
    </r>
  </si>
  <si>
    <r>
      <rPr>
        <rFont val="&quot;Helvetica Neue&quot;, Helvetica, Arial, sans-serif"/>
        <color rgb="FF1155CC"/>
        <sz val="11.0"/>
        <u/>
      </rPr>
      <t>Aero the Acro-Bat (USA).zip</t>
    </r>
  </si>
  <si>
    <r>
      <rPr>
        <rFont val="&quot;Helvetica Neue&quot;, Helvetica, Arial, sans-serif"/>
        <color rgb="FF1155CC"/>
        <sz val="11.0"/>
        <u/>
      </rPr>
      <t>Aero the Acro-Bat 2 (Europe).zip</t>
    </r>
  </si>
  <si>
    <r>
      <rPr>
        <rFont val="&quot;Helvetica Neue&quot;, Helvetica, Arial, sans-serif"/>
        <color rgb="FF1155CC"/>
        <sz val="11.0"/>
        <u/>
      </rPr>
      <t>Aero the Acro-Bat 2 (USA).zip</t>
    </r>
  </si>
  <si>
    <r>
      <rPr>
        <rFont val="&quot;Helvetica Neue&quot;, Helvetica, Arial, sans-serif"/>
        <color rgb="FF1155CC"/>
        <sz val="11.0"/>
        <u/>
      </rPr>
      <t>After Burner II (Japan).zip</t>
    </r>
  </si>
  <si>
    <r>
      <rPr>
        <rFont val="&quot;Helvetica Neue&quot;, Helvetica, Arial, sans-serif"/>
        <color rgb="FF1155CC"/>
        <sz val="11.0"/>
        <u/>
      </rPr>
      <t>After Burner II (USA, Europe).zip</t>
    </r>
  </si>
  <si>
    <r>
      <rPr>
        <rFont val="&quot;Helvetica Neue&quot;, Helvetica, Arial, sans-serif"/>
        <color rgb="FF1155CC"/>
        <sz val="11.0"/>
        <u/>
      </rPr>
      <t>Agent Hugo - Environment at Risk (Russia) (Aftermarket) (Unl).zip</t>
    </r>
  </si>
  <si>
    <r>
      <rPr>
        <rFont val="&quot;Helvetica Neue&quot;, Helvetica, Arial, sans-serif"/>
        <color rgb="FF1155CC"/>
        <sz val="11.0"/>
        <u/>
      </rPr>
      <t>Agent Hugo - In the World of Dinosaurs (Russia) (Aftermarket) (Unl).zip</t>
    </r>
  </si>
  <si>
    <r>
      <rPr>
        <rFont val="&quot;Helvetica Neue&quot;, Helvetica, Arial, sans-serif"/>
        <color rgb="FF1155CC"/>
        <sz val="11.0"/>
        <u/>
      </rPr>
      <t>Ah Q Lianhuan Pao (Taiwan) (Unl).zip</t>
    </r>
  </si>
  <si>
    <r>
      <rPr>
        <rFont val="&quot;Helvetica Neue&quot;, Helvetica, Arial, sans-serif"/>
        <color rgb="FF1155CC"/>
        <sz val="11.0"/>
        <u/>
      </rPr>
      <t>Air Buster (USA).zip</t>
    </r>
  </si>
  <si>
    <r>
      <rPr>
        <rFont val="&quot;Helvetica Neue&quot;, Helvetica, Arial, sans-serif"/>
        <color rgb="FF1155CC"/>
        <sz val="11.0"/>
        <u/>
      </rPr>
      <t>Air Diver (Japan).zip</t>
    </r>
  </si>
  <si>
    <r>
      <rPr>
        <rFont val="&quot;Helvetica Neue&quot;, Helvetica, Arial, sans-serif"/>
        <color rgb="FF1155CC"/>
        <sz val="11.0"/>
        <u/>
      </rPr>
      <t>Air Diver (USA).zip</t>
    </r>
  </si>
  <si>
    <r>
      <rPr>
        <rFont val="&quot;Helvetica Neue&quot;, Helvetica, Arial, sans-serif"/>
        <color rgb="FF1155CC"/>
        <sz val="11.0"/>
        <u/>
      </rPr>
      <t>Air Hockey (Brazil) (Mega Drive 4).zip</t>
    </r>
  </si>
  <si>
    <r>
      <rPr>
        <rFont val="&quot;Helvetica Neue&quot;, Helvetica, Arial, sans-serif"/>
        <color rgb="FF1155CC"/>
        <sz val="11.0"/>
        <u/>
      </rPr>
      <t>Air Hockey (Europe) (Sega Reactor).zip</t>
    </r>
  </si>
  <si>
    <r>
      <rPr>
        <rFont val="&quot;Helvetica Neue&quot;, Helvetica, Arial, sans-serif"/>
        <color rgb="FF1155CC"/>
        <sz val="11.0"/>
        <u/>
      </rPr>
      <t>Air Management - Oozora ni Kakeru (Japan).zip</t>
    </r>
  </si>
  <si>
    <r>
      <rPr>
        <rFont val="&quot;Helvetica Neue&quot;, Helvetica, Arial, sans-serif"/>
        <color rgb="FF1155CC"/>
        <sz val="11.0"/>
        <u/>
      </rPr>
      <t>Air Management II - Koukuuou o Mezase (Japan).zip</t>
    </r>
  </si>
  <si>
    <r>
      <rPr>
        <rFont val="&quot;Helvetica Neue&quot;, Helvetica, Arial, sans-serif"/>
        <color rgb="FF1155CC"/>
        <sz val="11.0"/>
        <u/>
      </rPr>
      <t>Akira (USA) (Proto).zip</t>
    </r>
  </si>
  <si>
    <r>
      <rPr>
        <rFont val="&quot;Helvetica Neue&quot;, Helvetica, Arial, sans-serif"/>
        <color rgb="FF1155CC"/>
        <sz val="11.0"/>
        <u/>
      </rPr>
      <t>Al Michaels Announces HardBall III (USA, Europe).zip</t>
    </r>
  </si>
  <si>
    <r>
      <rPr>
        <rFont val="&quot;Helvetica Neue&quot;, Helvetica, Arial, sans-serif"/>
        <color rgb="FF1155CC"/>
        <sz val="11.0"/>
        <u/>
      </rPr>
      <t>Aladdin (Europe).zip</t>
    </r>
  </si>
  <si>
    <r>
      <rPr>
        <rFont val="&quot;Helvetica Neue&quot;, Helvetica, Arial, sans-serif"/>
        <color rgb="FF1155CC"/>
        <sz val="11.0"/>
        <u/>
      </rPr>
      <t>Aladdin (Japan) (En) (Beta) (1993-07-31).zip</t>
    </r>
  </si>
  <si>
    <r>
      <rPr>
        <rFont val="&quot;Helvetica Neue&quot;, Helvetica, Arial, sans-serif"/>
        <color rgb="FF1155CC"/>
        <sz val="11.0"/>
        <u/>
      </rPr>
      <t>Aladdin (Japan).zip</t>
    </r>
  </si>
  <si>
    <r>
      <rPr>
        <rFont val="&quot;Helvetica Neue&quot;, Helvetica, Arial, sans-serif"/>
        <color rgb="FF1155CC"/>
        <sz val="11.0"/>
        <u/>
      </rPr>
      <t>Aladdin (USA) (Beta) (1993-06-27).zip</t>
    </r>
  </si>
  <si>
    <r>
      <rPr>
        <rFont val="&quot;Helvetica Neue&quot;, Helvetica, Arial, sans-serif"/>
        <color rgb="FF1155CC"/>
        <sz val="11.0"/>
        <u/>
      </rPr>
      <t>Aladdin (USA) (Beta) (1993-07-xx).zip</t>
    </r>
  </si>
  <si>
    <r>
      <rPr>
        <rFont val="&quot;Helvetica Neue&quot;, Helvetica, Arial, sans-serif"/>
        <color rgb="FF1155CC"/>
        <sz val="11.0"/>
        <u/>
      </rPr>
      <t>Aladdin (USA) (Final Cut).zip</t>
    </r>
  </si>
  <si>
    <r>
      <rPr>
        <rFont val="&quot;Helvetica Neue&quot;, Helvetica, Arial, sans-serif"/>
        <color rgb="FF1155CC"/>
        <sz val="11.0"/>
        <u/>
      </rPr>
      <t>Aladdin (USA).zip</t>
    </r>
  </si>
  <si>
    <r>
      <rPr>
        <rFont val="&quot;Helvetica Neue&quot;, Helvetica, Arial, sans-serif"/>
        <color rgb="FF1155CC"/>
        <sz val="11.0"/>
        <u/>
      </rPr>
      <t>Aladdin (World) (Beta) (Disney Classic Games).zip</t>
    </r>
  </si>
  <si>
    <r>
      <rPr>
        <rFont val="&quot;Helvetica Neue&quot;, Helvetica, Arial, sans-serif"/>
        <color rgb="FF1155CC"/>
        <sz val="11.0"/>
        <u/>
      </rPr>
      <t>Aladdin (World) (Disney Classic Games).zip</t>
    </r>
  </si>
  <si>
    <r>
      <rPr>
        <rFont val="&quot;Helvetica Neue&quot;, Helvetica, Arial, sans-serif"/>
        <color rgb="FF1155CC"/>
        <sz val="11.0"/>
        <u/>
      </rPr>
      <t>Aladdin (World) (Ja) (Disney Classic Games).zip</t>
    </r>
  </si>
  <si>
    <r>
      <rPr>
        <rFont val="&quot;Helvetica Neue&quot;, Helvetica, Arial, sans-serif"/>
        <color rgb="FF1155CC"/>
        <sz val="11.0"/>
        <u/>
      </rPr>
      <t>Aladdin II (Taiwan) (En) (Unl).zip</t>
    </r>
  </si>
  <si>
    <r>
      <rPr>
        <rFont val="&quot;Helvetica Neue&quot;, Helvetica, Arial, sans-serif"/>
        <color rgb="FF1155CC"/>
        <sz val="11.0"/>
        <u/>
      </rPr>
      <t>Alex Kidd - Cheongong Maseong (Korea).zip</t>
    </r>
  </si>
  <si>
    <r>
      <rPr>
        <rFont val="&quot;Helvetica Neue&quot;, Helvetica, Arial, sans-serif"/>
        <color rgb="FF1155CC"/>
        <sz val="11.0"/>
        <u/>
      </rPr>
      <t>Alex Kidd - Tenkuu Majou (Japan).zip</t>
    </r>
  </si>
  <si>
    <r>
      <rPr>
        <rFont val="&quot;Helvetica Neue&quot;, Helvetica, Arial, sans-serif"/>
        <color rgb="FF1155CC"/>
        <sz val="11.0"/>
        <u/>
      </rPr>
      <t>Alex Kidd in the Enchanted Castle (Europe).zip</t>
    </r>
  </si>
  <si>
    <r>
      <rPr>
        <rFont val="&quot;Helvetica Neue&quot;, Helvetica, Arial, sans-serif"/>
        <color rgb="FF1155CC"/>
        <sz val="11.0"/>
        <u/>
      </rPr>
      <t>Alex Kidd in the Enchanted Castle (USA).zip</t>
    </r>
  </si>
  <si>
    <r>
      <rPr>
        <rFont val="&quot;Helvetica Neue&quot;, Helvetica, Arial, sans-serif"/>
        <color rgb="FF1155CC"/>
        <sz val="11.0"/>
        <u/>
      </rPr>
      <t>Alien 3 (USA, Europe) (Rev A).zip</t>
    </r>
  </si>
  <si>
    <r>
      <rPr>
        <rFont val="&quot;Helvetica Neue&quot;, Helvetica, Arial, sans-serif"/>
        <color rgb="FF1155CC"/>
        <sz val="11.0"/>
        <u/>
      </rPr>
      <t>Alien 3 (USA, Europe).zip</t>
    </r>
  </si>
  <si>
    <r>
      <rPr>
        <rFont val="&quot;Helvetica Neue&quot;, Helvetica, Arial, sans-serif"/>
        <color rgb="FF1155CC"/>
        <sz val="11.0"/>
        <u/>
      </rPr>
      <t>Alien 3 (World) (Pirate).zip</t>
    </r>
  </si>
  <si>
    <r>
      <rPr>
        <rFont val="&quot;Helvetica Neue&quot;, Helvetica, Arial, sans-serif"/>
        <color rgb="FF1155CC"/>
        <sz val="11.0"/>
        <u/>
      </rPr>
      <t>Alien Cat 2 (World) (Demo) (Aftermarket) (Unl).zip</t>
    </r>
  </si>
  <si>
    <r>
      <rPr>
        <rFont val="&quot;Helvetica Neue&quot;, Helvetica, Arial, sans-serif"/>
        <color rgb="FF1155CC"/>
        <sz val="11.0"/>
        <u/>
      </rPr>
      <t>Alien Soldier (Europe).zip</t>
    </r>
  </si>
  <si>
    <r>
      <rPr>
        <rFont val="&quot;Helvetica Neue&quot;, Helvetica, Arial, sans-serif"/>
        <color rgb="FF1155CC"/>
        <sz val="11.0"/>
        <u/>
      </rPr>
      <t>Alien Soldier (Japan).zip</t>
    </r>
  </si>
  <si>
    <r>
      <rPr>
        <rFont val="&quot;Helvetica Neue&quot;, Helvetica, Arial, sans-serif"/>
        <color rgb="FF1155CC"/>
        <sz val="11.0"/>
        <u/>
      </rPr>
      <t>Alien Soldier (USA) (Virtual Console).zip</t>
    </r>
  </si>
  <si>
    <r>
      <rPr>
        <rFont val="&quot;Helvetica Neue&quot;, Helvetica, Arial, sans-serif"/>
        <color rgb="FF1155CC"/>
        <sz val="11.0"/>
        <u/>
      </rPr>
      <t>Alien Soldier (USA, Europe) (Switch Online).zip</t>
    </r>
  </si>
  <si>
    <r>
      <rPr>
        <rFont val="&quot;Helvetica Neue&quot;, Helvetica, Arial, sans-serif"/>
        <color rgb="FF1155CC"/>
        <sz val="11.0"/>
        <u/>
      </rPr>
      <t>Alien Storm (World) (SEGA Classic Collection).zip</t>
    </r>
  </si>
  <si>
    <r>
      <rPr>
        <rFont val="&quot;Helvetica Neue&quot;, Helvetica, Arial, sans-serif"/>
        <color rgb="FF1155CC"/>
        <sz val="11.0"/>
        <u/>
      </rPr>
      <t>Alien Storm (World).zip</t>
    </r>
  </si>
  <si>
    <r>
      <rPr>
        <rFont val="&quot;Helvetica Neue&quot;, Helvetica, Arial, sans-serif"/>
        <color rgb="FF1155CC"/>
        <sz val="11.0"/>
        <u/>
      </rPr>
      <t>Alisia Dragoon (Europe).zip</t>
    </r>
  </si>
  <si>
    <r>
      <rPr>
        <rFont val="&quot;Helvetica Neue&quot;, Helvetica, Arial, sans-serif"/>
        <color rgb="FF1155CC"/>
        <sz val="11.0"/>
        <u/>
      </rPr>
      <t>Alisia Dragoon (Japan) (Mega Drive Mini).zip</t>
    </r>
  </si>
  <si>
    <r>
      <rPr>
        <rFont val="&quot;Helvetica Neue&quot;, Helvetica, Arial, sans-serif"/>
        <color rgb="FF1155CC"/>
        <sz val="11.0"/>
        <u/>
      </rPr>
      <t>Alisia Dragoon (Japan).zip</t>
    </r>
  </si>
  <si>
    <r>
      <rPr>
        <rFont val="&quot;Helvetica Neue&quot;, Helvetica, Arial, sans-serif"/>
        <color rgb="FF1155CC"/>
        <sz val="11.0"/>
        <u/>
      </rPr>
      <t>Alisia Dragoon (USA) (Genesis Mini).zip</t>
    </r>
  </si>
  <si>
    <r>
      <rPr>
        <rFont val="&quot;Helvetica Neue&quot;, Helvetica, Arial, sans-serif"/>
        <color rgb="FF1155CC"/>
        <sz val="11.0"/>
        <u/>
      </rPr>
      <t>Alisia Dragoon (USA).zip</t>
    </r>
  </si>
  <si>
    <r>
      <rPr>
        <rFont val="&quot;Helvetica Neue&quot;, Helvetica, Arial, sans-serif"/>
        <color rgb="FF1155CC"/>
        <sz val="11.0"/>
        <u/>
      </rPr>
      <t>AlterEgo - Dreamwalker (World) (Evercade) (Aftermarket) (Unl).zip</t>
    </r>
  </si>
  <si>
    <r>
      <rPr>
        <rFont val="&quot;Helvetica Neue&quot;, Helvetica, Arial, sans-serif"/>
        <color rgb="FF1155CC"/>
        <sz val="11.0"/>
        <u/>
      </rPr>
      <t>AlterEgo - Remastered (World) (Aftermarket) (Unl).zip</t>
    </r>
  </si>
  <si>
    <r>
      <rPr>
        <rFont val="&quot;Helvetica Neue&quot;, Helvetica, Arial, sans-serif"/>
        <color rgb="FF1155CC"/>
        <sz val="11.0"/>
        <u/>
      </rPr>
      <t>Altered Beast (Japan, USA) (En) (Rev A).zip</t>
    </r>
  </si>
  <si>
    <r>
      <rPr>
        <rFont val="&quot;Helvetica Neue&quot;, Helvetica, Arial, sans-serif"/>
        <color rgb="FF1155CC"/>
        <sz val="11.0"/>
        <u/>
      </rPr>
      <t>Altered Beast (Japan, USA) (En) (Sega 3D Classics Collection).zip</t>
    </r>
  </si>
  <si>
    <r>
      <rPr>
        <rFont val="&quot;Helvetica Neue&quot;, Helvetica, Arial, sans-serif"/>
        <color rgb="FF1155CC"/>
        <sz val="11.0"/>
        <u/>
      </rPr>
      <t>Altered Beast (USA, Europe) (Sega 3D Classics Collection).zip</t>
    </r>
  </si>
  <si>
    <r>
      <rPr>
        <rFont val="&quot;Helvetica Neue&quot;, Helvetica, Arial, sans-serif"/>
        <color rgb="FF1155CC"/>
        <sz val="11.0"/>
        <u/>
      </rPr>
      <t>Altered Beast (USA, Europe).zip</t>
    </r>
  </si>
  <si>
    <r>
      <rPr>
        <rFont val="&quot;Helvetica Neue&quot;, Helvetica, Arial, sans-serif"/>
        <color rgb="FF1155CC"/>
        <sz val="11.0"/>
        <u/>
      </rPr>
      <t>American Gladiators (USA).zip</t>
    </r>
  </si>
  <si>
    <r>
      <rPr>
        <rFont val="&quot;Helvetica Neue&quot;, Helvetica, Arial, sans-serif"/>
        <color rgb="FF1155CC"/>
        <sz val="11.0"/>
        <u/>
      </rPr>
      <t>Anaconda (Brazil) (Mega Drive 4).zip</t>
    </r>
  </si>
  <si>
    <r>
      <rPr>
        <rFont val="&quot;Helvetica Neue&quot;, Helvetica, Arial, sans-serif"/>
        <color rgb="FF1155CC"/>
        <sz val="11.0"/>
        <u/>
      </rPr>
      <t>Andre Agassi Tennis (Europe).zip</t>
    </r>
  </si>
  <si>
    <r>
      <rPr>
        <rFont val="&quot;Helvetica Neue&quot;, Helvetica, Arial, sans-serif"/>
        <color rgb="FF1155CC"/>
        <sz val="11.0"/>
        <u/>
      </rPr>
      <t>Andre Agassi Tennis (USA) (Beta) (1992-08-xx).zip</t>
    </r>
  </si>
  <si>
    <r>
      <rPr>
        <rFont val="&quot;Helvetica Neue&quot;, Helvetica, Arial, sans-serif"/>
        <color rgb="FF1155CC"/>
        <sz val="11.0"/>
        <u/>
      </rPr>
      <t>Andre Agassi Tennis (USA).zip</t>
    </r>
  </si>
  <si>
    <r>
      <rPr>
        <rFont val="&quot;Helvetica Neue&quot;, Helvetica, Arial, sans-serif"/>
        <color rgb="FF1155CC"/>
        <sz val="11.0"/>
        <u/>
      </rPr>
      <t>Angry Birds (Russia) (En) (Aftermarket) (Unl).zip</t>
    </r>
  </si>
  <si>
    <r>
      <rPr>
        <rFont val="&quot;Helvetica Neue&quot;, Helvetica, Arial, sans-serif"/>
        <color rgb="FF1155CC"/>
        <sz val="11.0"/>
        <u/>
      </rPr>
      <t>Angry Birds - Star Wars (Russia) (Aftermarket) (Unl).zip</t>
    </r>
  </si>
  <si>
    <r>
      <rPr>
        <rFont val="&quot;Helvetica Neue&quot;, Helvetica, Arial, sans-serif"/>
        <color rgb="FF1155CC"/>
        <sz val="11.0"/>
        <u/>
      </rPr>
      <t>Angry Birds in Russia (Russia) (Aftermarket) (Unl).zip</t>
    </r>
  </si>
  <si>
    <r>
      <rPr>
        <rFont val="&quot;Helvetica Neue&quot;, Helvetica, Arial, sans-serif"/>
        <color rgb="FF1155CC"/>
        <sz val="11.0"/>
        <u/>
      </rPr>
      <t>Animaniacs (Europe) (En,Fr,De).zip</t>
    </r>
  </si>
  <si>
    <r>
      <rPr>
        <rFont val="&quot;Helvetica Neue&quot;, Helvetica, Arial, sans-serif"/>
        <color rgb="FF1155CC"/>
        <sz val="11.0"/>
        <u/>
      </rPr>
      <t>Animaniacs (USA).zip</t>
    </r>
  </si>
  <si>
    <r>
      <rPr>
        <rFont val="&quot;Helvetica Neue&quot;, Helvetica, Arial, sans-serif"/>
        <color rgb="FF1155CC"/>
        <sz val="11.0"/>
        <u/>
      </rPr>
      <t>Aniversario (Brazil) (Mega Drive 4).zip</t>
    </r>
  </si>
  <si>
    <r>
      <rPr>
        <rFont val="&quot;Helvetica Neue&quot;, Helvetica, Arial, sans-serif"/>
        <color rgb="FF1155CC"/>
        <sz val="11.0"/>
        <u/>
      </rPr>
      <t>Another World (Europe).zip</t>
    </r>
  </si>
  <si>
    <r>
      <rPr>
        <rFont val="&quot;Helvetica Neue&quot;, Helvetica, Arial, sans-serif"/>
        <color rgb="FF1155CC"/>
        <sz val="11.0"/>
        <u/>
      </rPr>
      <t>Aoki Ookami to Shiroki Mejika - Genchou Hishi (Japan).zip</t>
    </r>
  </si>
  <si>
    <r>
      <rPr>
        <rFont val="&quot;Helvetica Neue&quot;, Helvetica, Arial, sans-serif"/>
        <color rgb="FF1155CC"/>
        <sz val="11.0"/>
        <u/>
      </rPr>
      <t>Aquaduto (Brazil) (Mega Drive 4).zip</t>
    </r>
  </si>
  <si>
    <r>
      <rPr>
        <rFont val="&quot;Helvetica Neue&quot;, Helvetica, Arial, sans-serif"/>
        <color rgb="FF1155CC"/>
        <sz val="11.0"/>
        <u/>
      </rPr>
      <t>Aquatic Games Starring James Pond and the Aquabats, The (USA, Europe).zip</t>
    </r>
  </si>
  <si>
    <r>
      <rPr>
        <rFont val="&quot;Helvetica Neue&quot;, Helvetica, Arial, sans-serif"/>
        <color rgb="FF1155CC"/>
        <sz val="11.0"/>
        <u/>
      </rPr>
      <t>Arcade Classics (USA, Europe).zip</t>
    </r>
  </si>
  <si>
    <r>
      <rPr>
        <rFont val="&quot;Helvetica Neue&quot;, Helvetica, Arial, sans-serif"/>
        <color rgb="FF1155CC"/>
        <sz val="11.0"/>
        <u/>
      </rPr>
      <t>Arcade Legends Sega Mega Drive (World).zip</t>
    </r>
  </si>
  <si>
    <r>
      <rPr>
        <rFont val="&quot;Helvetica Neue&quot;, Helvetica, Arial, sans-serif"/>
        <color rgb="FF1155CC"/>
        <sz val="11.0"/>
        <u/>
      </rPr>
      <t>Arcade Legends Street Fighter II' - Special Champion Edition (World).zip</t>
    </r>
  </si>
  <si>
    <r>
      <rPr>
        <rFont val="&quot;Helvetica Neue&quot;, Helvetica, Arial, sans-serif"/>
        <color rgb="FF1155CC"/>
        <sz val="11.0"/>
        <u/>
      </rPr>
      <t>Arch Rivals - The Arcade Game (USA, Europe).zip</t>
    </r>
  </si>
  <si>
    <r>
      <rPr>
        <rFont val="&quot;Helvetica Neue&quot;, Helvetica, Arial, sans-serif"/>
        <color rgb="FF1155CC"/>
        <sz val="11.0"/>
        <u/>
      </rPr>
      <t>Arcus Odyssey (Japan).zip</t>
    </r>
  </si>
  <si>
    <r>
      <rPr>
        <rFont val="&quot;Helvetica Neue&quot;, Helvetica, Arial, sans-serif"/>
        <color rgb="FF1155CC"/>
        <sz val="11.0"/>
        <u/>
      </rPr>
      <t>Arcus Odyssey (USA).zip</t>
    </r>
  </si>
  <si>
    <r>
      <rPr>
        <rFont val="&quot;Helvetica Neue&quot;, Helvetica, Arial, sans-serif"/>
        <color rgb="FF1155CC"/>
        <sz val="11.0"/>
        <u/>
      </rPr>
      <t>Arcus Odyssey (World) (Evercade) (Unl).zip</t>
    </r>
  </si>
  <si>
    <r>
      <rPr>
        <rFont val="&quot;Helvetica Neue&quot;, Helvetica, Arial, sans-serif"/>
        <color rgb="FF1155CC"/>
        <sz val="11.0"/>
        <u/>
      </rPr>
      <t>Argentina Soccer 2006 (Argentina) (Pirate).zip</t>
    </r>
  </si>
  <si>
    <r>
      <rPr>
        <rFont val="&quot;Helvetica Neue&quot;, Helvetica, Arial, sans-serif"/>
        <color rgb="FF1155CC"/>
        <sz val="11.0"/>
        <u/>
      </rPr>
      <t>Ariel - The Little Mermaid (USA, Europe) (1992-10-10) (Sega Channel).zip</t>
    </r>
  </si>
  <si>
    <r>
      <rPr>
        <rFont val="&quot;Helvetica Neue&quot;, Helvetica, Arial, sans-serif"/>
        <color rgb="FF1155CC"/>
        <sz val="11.0"/>
        <u/>
      </rPr>
      <t>Ariel - The Little Mermaid (USA, Europe).zip</t>
    </r>
  </si>
  <si>
    <r>
      <rPr>
        <rFont val="&quot;Helvetica Neue&quot;, Helvetica, Arial, sans-serif"/>
        <color rgb="FF1155CC"/>
        <sz val="11.0"/>
        <u/>
      </rPr>
      <t>Ariel - The Little Mermaid (World) (Pirate).zip</t>
    </r>
  </si>
  <si>
    <r>
      <rPr>
        <rFont val="&quot;Helvetica Neue&quot;, Helvetica, Arial, sans-serif"/>
        <color rgb="FF1155CC"/>
        <sz val="11.0"/>
        <u/>
      </rPr>
      <t>Arkagis Revolution (World) (En,Es) (Beta) (2019-07-29) (Aftermarket) (Unl).zip</t>
    </r>
  </si>
  <si>
    <r>
      <rPr>
        <rFont val="&quot;Helvetica Neue&quot;, Helvetica, Arial, sans-serif"/>
        <color rgb="FF1155CC"/>
        <sz val="11.0"/>
        <u/>
      </rPr>
      <t>Arkagis Revolution (World) (En,Es) (Beta) (2019-09-02) (Aftermarket) (Unl).zip</t>
    </r>
  </si>
  <si>
    <r>
      <rPr>
        <rFont val="&quot;Helvetica Neue&quot;, Helvetica, Arial, sans-serif"/>
        <color rgb="FF1155CC"/>
        <sz val="11.0"/>
        <u/>
      </rPr>
      <t>Arkagis Revolution (World) (En,Es) (Beta) (2019-09-16) (Aftermarket) (Unl).zip</t>
    </r>
  </si>
  <si>
    <r>
      <rPr>
        <rFont val="&quot;Helvetica Neue&quot;, Helvetica, Arial, sans-serif"/>
        <color rgb="FF1155CC"/>
        <sz val="11.0"/>
        <u/>
      </rPr>
      <t>Arkagis Revolution (World) (En,Fr,Es) (Beta) (2019-11-28) (Aftermarket) (Unl).zip</t>
    </r>
  </si>
  <si>
    <r>
      <rPr>
        <rFont val="&quot;Helvetica Neue&quot;, Helvetica, Arial, sans-serif"/>
        <color rgb="FF1155CC"/>
        <sz val="11.0"/>
        <u/>
      </rPr>
      <t>Arkagis Revolution (World) (En,Fr,Es) (Beta) (2020-02-21) (Aftermarket) (Unl).zip</t>
    </r>
  </si>
  <si>
    <r>
      <rPr>
        <rFont val="&quot;Helvetica Neue&quot;, Helvetica, Arial, sans-serif"/>
        <color rgb="FF1155CC"/>
        <sz val="11.0"/>
        <u/>
      </rPr>
      <t>Arkagis Revolution (World) (En,Fr,Es) (Beta) (2020-03-04) (Aftermarket) (Unl).zip</t>
    </r>
  </si>
  <si>
    <r>
      <rPr>
        <rFont val="&quot;Helvetica Neue&quot;, Helvetica, Arial, sans-serif"/>
        <color rgb="FF1155CC"/>
        <sz val="11.0"/>
        <u/>
      </rPr>
      <t>Arkagis Revolution (World) (En,Fr,Es) (Digital) (Evercade) (Aftermarket) (Unl).zip</t>
    </r>
  </si>
  <si>
    <r>
      <rPr>
        <rFont val="&quot;Helvetica Neue&quot;, Helvetica, Arial, sans-serif"/>
        <color rgb="FF1155CC"/>
        <sz val="11.0"/>
        <u/>
      </rPr>
      <t>Arkagis Revolution - Input Diagnostics (World) (Aftermarket) (Unl).zip</t>
    </r>
  </si>
  <si>
    <r>
      <rPr>
        <rFont val="&quot;Helvetica Neue&quot;, Helvetica, Arial, sans-serif"/>
        <color rgb="FF1155CC"/>
        <sz val="11.0"/>
        <u/>
      </rPr>
      <t>Arnold Palmer Tournament Golf (USA, Europe) (Rev A) (Beta) (1990-03-22) (Sega Channel).zip</t>
    </r>
  </si>
  <si>
    <r>
      <rPr>
        <rFont val="&quot;Helvetica Neue&quot;, Helvetica, Arial, sans-serif"/>
        <color rgb="FF1155CC"/>
        <sz val="11.0"/>
        <u/>
      </rPr>
      <t>Arnold Palmer Tournament Golf (USA, Europe).zip</t>
    </r>
  </si>
  <si>
    <r>
      <rPr>
        <rFont val="&quot;Helvetica Neue&quot;, Helvetica, Arial, sans-serif"/>
        <color rgb="FF1155CC"/>
        <sz val="11.0"/>
        <u/>
      </rPr>
      <t>Arrow Flash (Japan, Europe) (En).zip</t>
    </r>
  </si>
  <si>
    <r>
      <rPr>
        <rFont val="&quot;Helvetica Neue&quot;, Helvetica, Arial, sans-serif"/>
        <color rgb="FF1155CC"/>
        <sz val="11.0"/>
        <u/>
      </rPr>
      <t>Arrow Flash (USA).zip</t>
    </r>
  </si>
  <si>
    <r>
      <rPr>
        <rFont val="&quot;Helvetica Neue&quot;, Helvetica, Arial, sans-serif"/>
        <color rgb="FF1155CC"/>
        <sz val="11.0"/>
        <u/>
      </rPr>
      <t>Art Alive (World) (Beta) (1991-09-20).zip</t>
    </r>
  </si>
  <si>
    <r>
      <rPr>
        <rFont val="&quot;Helvetica Neue&quot;, Helvetica, Arial, sans-serif"/>
        <color rgb="FF1155CC"/>
        <sz val="11.0"/>
        <u/>
      </rPr>
      <t>Art Alive (World).zip</t>
    </r>
  </si>
  <si>
    <r>
      <rPr>
        <rFont val="&quot;Helvetica Neue&quot;, Helvetica, Arial, sans-serif"/>
        <color rgb="FF1155CC"/>
        <sz val="11.0"/>
        <u/>
      </rPr>
      <t>Art of Fighting (Europe).zip</t>
    </r>
  </si>
  <si>
    <r>
      <rPr>
        <rFont val="&quot;Helvetica Neue&quot;, Helvetica, Arial, sans-serif"/>
        <color rgb="FF1155CC"/>
        <sz val="11.0"/>
        <u/>
      </rPr>
      <t>Art of Fighting (USA) (Beta) (1994-07-11).zip</t>
    </r>
  </si>
  <si>
    <r>
      <rPr>
        <rFont val="&quot;Helvetica Neue&quot;, Helvetica, Arial, sans-serif"/>
        <color rgb="FF1155CC"/>
        <sz val="11.0"/>
        <u/>
      </rPr>
      <t>Art of Fighting (USA).zip</t>
    </r>
  </si>
  <si>
    <r>
      <rPr>
        <rFont val="&quot;Helvetica Neue&quot;, Helvetica, Arial, sans-serif"/>
        <color rgb="FF1155CC"/>
        <sz val="11.0"/>
        <u/>
      </rPr>
      <t>Asa Delta (Brazil) (Mega Drive 4).zip</t>
    </r>
  </si>
  <si>
    <r>
      <rPr>
        <rFont val="&quot;Helvetica Neue&quot;, Helvetica, Arial, sans-serif"/>
        <color rgb="FF1155CC"/>
        <sz val="11.0"/>
        <u/>
      </rPr>
      <t>Astebros (World) (Demo) (Aftermarket) (Unl).zip</t>
    </r>
  </si>
  <si>
    <r>
      <rPr>
        <rFont val="&quot;Helvetica Neue&quot;, Helvetica, Arial, sans-serif"/>
        <color rgb="FF1155CC"/>
        <sz val="11.0"/>
        <u/>
      </rPr>
      <t>Astebros (World) (En) (v2.1) (Demo) (Aftermarket) (Unl).zip</t>
    </r>
  </si>
  <si>
    <r>
      <rPr>
        <rFont val="&quot;Helvetica Neue&quot;, Helvetica, Arial, sans-serif"/>
        <color rgb="FF1155CC"/>
        <sz val="11.0"/>
        <u/>
      </rPr>
      <t>Astebros (World) (En,Ja,Fr,De,Es,It,Pt-BR,Zh) (Demo) (2023-07-07) (Aftermarket) (Unl).zip</t>
    </r>
  </si>
  <si>
    <r>
      <rPr>
        <rFont val="&quot;Helvetica Neue&quot;, Helvetica, Arial, sans-serif"/>
        <color rgb="FF1155CC"/>
        <sz val="11.0"/>
        <u/>
      </rPr>
      <t>Astebros (World) (Fr) (v2.1) (Demo) (Aftermarket) (Unl).zip</t>
    </r>
  </si>
  <si>
    <r>
      <rPr>
        <rFont val="&quot;Helvetica Neue&quot;, Helvetica, Arial, sans-serif"/>
        <color rgb="FF1155CC"/>
        <sz val="11.0"/>
        <u/>
      </rPr>
      <t>Astebros (World) (v1.1) (Demo) (Aftermarket) (Unl).zip</t>
    </r>
  </si>
  <si>
    <r>
      <rPr>
        <rFont val="&quot;Helvetica Neue&quot;, Helvetica, Arial, sans-serif"/>
        <color rgb="FF1155CC"/>
        <sz val="11.0"/>
        <u/>
      </rPr>
      <t>Asteraoult Wars (World) (Fr) (Aftermarket) (Unl).zip</t>
    </r>
  </si>
  <si>
    <r>
      <rPr>
        <rFont val="&quot;Helvetica Neue&quot;, Helvetica, Arial, sans-serif"/>
        <color rgb="FF1155CC"/>
        <sz val="11.0"/>
        <u/>
      </rPr>
      <t>Asterix and the Great Rescue (Europe) (En,Fr,De,Es,It).zip</t>
    </r>
  </si>
  <si>
    <r>
      <rPr>
        <rFont val="&quot;Helvetica Neue&quot;, Helvetica, Arial, sans-serif"/>
        <color rgb="FF1155CC"/>
        <sz val="11.0"/>
        <u/>
      </rPr>
      <t>Asterix and the Great Rescue (USA).zip</t>
    </r>
  </si>
  <si>
    <r>
      <rPr>
        <rFont val="&quot;Helvetica Neue&quot;, Helvetica, Arial, sans-serif"/>
        <color rgb="FF1155CC"/>
        <sz val="11.0"/>
        <u/>
      </rPr>
      <t>Asterix and the Power of the Gods (Europe) (En,Fr,De,Es).zip</t>
    </r>
  </si>
  <si>
    <r>
      <rPr>
        <rFont val="&quot;Helvetica Neue&quot;, Helvetica, Arial, sans-serif"/>
        <color rgb="FF1155CC"/>
        <sz val="11.0"/>
        <u/>
      </rPr>
      <t>Asterix and the Power of the Gods (Europe) (En,Fr,De,Es,It) (Beta) (1994-02-xx).zip</t>
    </r>
  </si>
  <si>
    <r>
      <rPr>
        <rFont val="&quot;Helvetica Neue&quot;, Helvetica, Arial, sans-serif"/>
        <color rgb="FF1155CC"/>
        <sz val="11.0"/>
        <u/>
      </rPr>
      <t>Atomic Robo-Kid (Japan).zip</t>
    </r>
  </si>
  <si>
    <r>
      <rPr>
        <rFont val="&quot;Helvetica Neue&quot;, Helvetica, Arial, sans-serif"/>
        <color rgb="FF1155CC"/>
        <sz val="11.0"/>
        <u/>
      </rPr>
      <t>Atomic Robo-Kid (USA).zip</t>
    </r>
  </si>
  <si>
    <r>
      <rPr>
        <rFont val="&quot;Helvetica Neue&quot;, Helvetica, Arial, sans-serif"/>
        <color rgb="FF1155CC"/>
        <sz val="11.0"/>
        <u/>
      </rPr>
      <t>Atomic Runner (Europe).zip</t>
    </r>
  </si>
  <si>
    <r>
      <rPr>
        <rFont val="&quot;Helvetica Neue&quot;, Helvetica, Arial, sans-serif"/>
        <color rgb="FF1155CC"/>
        <sz val="11.0"/>
        <u/>
      </rPr>
      <t>Atomic Runner (USA).zip</t>
    </r>
  </si>
  <si>
    <r>
      <rPr>
        <rFont val="&quot;Helvetica Neue&quot;, Helvetica, Arial, sans-serif"/>
        <color rgb="FF1155CC"/>
        <sz val="11.0"/>
        <u/>
      </rPr>
      <t>Attack of the PETSCII Robots (World) (v1.2) (Demo) (Aftermarket) (Unl).zip</t>
    </r>
  </si>
  <si>
    <r>
      <rPr>
        <rFont val="&quot;Helvetica Neue&quot;, Helvetica, Arial, sans-serif"/>
        <color rgb="FF1155CC"/>
        <sz val="11.0"/>
        <u/>
      </rPr>
      <t>Australian Rugby League (Europe) (Beta).zip</t>
    </r>
  </si>
  <si>
    <r>
      <rPr>
        <rFont val="&quot;Helvetica Neue&quot;, Helvetica, Arial, sans-serif"/>
        <color rgb="FF1155CC"/>
        <sz val="11.0"/>
        <u/>
      </rPr>
      <t>Australian Rugby League (Europe).zip</t>
    </r>
  </si>
  <si>
    <r>
      <rPr>
        <rFont val="&quot;Helvetica Neue&quot;, Helvetica, Arial, sans-serif"/>
        <color rgb="FF1155CC"/>
        <sz val="11.0"/>
        <u/>
      </rPr>
      <t>Avuado (World) (Proto) (Aftermarket) (Unl).zip</t>
    </r>
  </si>
  <si>
    <r>
      <rPr>
        <rFont val="&quot;Helvetica Neue&quot;, Helvetica, Arial, sans-serif"/>
        <color rgb="FF1155CC"/>
        <sz val="11.0"/>
        <u/>
      </rPr>
      <t>Awesome Possum (Japan) (En).zip</t>
    </r>
  </si>
  <si>
    <r>
      <rPr>
        <rFont val="&quot;Helvetica Neue&quot;, Helvetica, Arial, sans-serif"/>
        <color rgb="FF1155CC"/>
        <sz val="11.0"/>
        <u/>
      </rPr>
      <t>Awesome Possum... ...Kicks Dr. Machino's Butt (USA).zip</t>
    </r>
  </si>
  <si>
    <r>
      <rPr>
        <rFont val="&quot;Helvetica Neue&quot;, Helvetica, Arial, sans-serif"/>
        <color rgb="FF1155CC"/>
        <sz val="11.0"/>
        <u/>
      </rPr>
      <t>Awesome Possum Kicks Dr Machino's Butt! (USA) (Beta 1).zip</t>
    </r>
  </si>
  <si>
    <r>
      <rPr>
        <rFont val="&quot;Helvetica Neue&quot;, Helvetica, Arial, sans-serif"/>
        <color rgb="FF1155CC"/>
        <sz val="11.0"/>
        <u/>
      </rPr>
      <t>Awesome Possum Kicks Dr Machino's Butt! (USA) (Beta 2) (1993-07-12).zip</t>
    </r>
  </si>
  <si>
    <r>
      <rPr>
        <rFont val="&quot;Helvetica Neue&quot;, Helvetica, Arial, sans-serif"/>
        <color rgb="FF1155CC"/>
        <sz val="11.0"/>
        <u/>
      </rPr>
      <t>Awesome Possum Kicks Dr Machino's Butt! (USA) (Beta 3).zip</t>
    </r>
  </si>
  <si>
    <r>
      <rPr>
        <rFont val="&quot;Helvetica Neue&quot;, Helvetica, Arial, sans-serif"/>
        <color rgb="FF1155CC"/>
        <sz val="11.0"/>
        <u/>
      </rPr>
      <t>Aworg (Japan) (Game no Kanzume Vol. 2).zip</t>
    </r>
  </si>
  <si>
    <r>
      <rPr>
        <rFont val="&quot;Helvetica Neue&quot;, Helvetica, Arial, sans-serif"/>
        <color rgb="FF1155CC"/>
        <sz val="11.0"/>
        <u/>
      </rPr>
      <t>Aworg (Japan) (SegaNet).zip</t>
    </r>
  </si>
  <si>
    <r>
      <rPr>
        <rFont val="&quot;Helvetica Neue&quot;, Helvetica, Arial, sans-serif"/>
        <color rgb="FF1155CC"/>
        <sz val="11.0"/>
        <u/>
      </rPr>
      <t>Ayrton Senna's Super Monaco GP II (Japan, Europe) (En,Ja).zip</t>
    </r>
  </si>
  <si>
    <r>
      <rPr>
        <rFont val="&quot;Helvetica Neue&quot;, Helvetica, Arial, sans-serif"/>
        <color rgb="FF1155CC"/>
        <sz val="11.0"/>
        <u/>
      </rPr>
      <t>Ayrton Senna's Super Monaco GP II (USA) (Beta).zip</t>
    </r>
  </si>
  <si>
    <r>
      <rPr>
        <rFont val="&quot;Helvetica Neue&quot;, Helvetica, Arial, sans-serif"/>
        <color rgb="FF1155CC"/>
        <sz val="11.0"/>
        <u/>
      </rPr>
      <t>Ayrton Senna's Super Monaco GP II (USA) (En,Ja).zip</t>
    </r>
  </si>
  <si>
    <r>
      <rPr>
        <rFont val="&quot;Helvetica Neue&quot;, Helvetica, Arial, sans-serif"/>
        <color rgb="FF1155CC"/>
        <sz val="11.0"/>
        <u/>
      </rPr>
      <t>B.O.B. (USA, Europe) (Beta).zip</t>
    </r>
  </si>
  <si>
    <r>
      <rPr>
        <rFont val="&quot;Helvetica Neue&quot;, Helvetica, Arial, sans-serif"/>
        <color rgb="FF1155CC"/>
        <sz val="11.0"/>
        <u/>
      </rPr>
      <t>B.O.B. (USA, Europe).zip</t>
    </r>
  </si>
  <si>
    <r>
      <rPr>
        <rFont val="&quot;Helvetica Neue&quot;, Helvetica, Arial, sans-serif"/>
        <color rgb="FF1155CC"/>
        <sz val="11.0"/>
        <u/>
      </rPr>
      <t>Baby's Day Out (USA) (Proto 1).zip</t>
    </r>
  </si>
  <si>
    <r>
      <rPr>
        <rFont val="&quot;Helvetica Neue&quot;, Helvetica, Arial, sans-serif"/>
        <color rgb="FF1155CC"/>
        <sz val="11.0"/>
        <u/>
      </rPr>
      <t>Baby's Day Out (USA) (Proto 2).zip</t>
    </r>
  </si>
  <si>
    <r>
      <rPr>
        <rFont val="&quot;Helvetica Neue&quot;, Helvetica, Arial, sans-serif"/>
        <color rgb="FF1155CC"/>
        <sz val="11.0"/>
        <u/>
      </rPr>
      <t>Baby Boom (USA) (Proto) (1994-06-03).zip</t>
    </r>
  </si>
  <si>
    <r>
      <rPr>
        <rFont val="&quot;Helvetica Neue&quot;, Helvetica, Arial, sans-serif"/>
        <color rgb="FF1155CC"/>
        <sz val="11.0"/>
        <u/>
      </rPr>
      <t>Baby Boom (USA) (Proto) (1994-06-06).zip</t>
    </r>
  </si>
  <si>
    <r>
      <rPr>
        <rFont val="&quot;Helvetica Neue&quot;, Helvetica, Arial, sans-serif"/>
        <color rgb="FF1155CC"/>
        <sz val="11.0"/>
        <u/>
      </rPr>
      <t>Baby Boom (USA) (Proto) (1994-08-11).zip</t>
    </r>
  </si>
  <si>
    <r>
      <rPr>
        <rFont val="&quot;Helvetica Neue&quot;, Helvetica, Arial, sans-serif"/>
        <color rgb="FF1155CC"/>
        <sz val="11.0"/>
        <u/>
      </rPr>
      <t>Back to the Future Part III (Europe).zip</t>
    </r>
  </si>
  <si>
    <r>
      <rPr>
        <rFont val="&quot;Helvetica Neue&quot;, Helvetica, Arial, sans-serif"/>
        <color rgb="FF1155CC"/>
        <sz val="11.0"/>
        <u/>
      </rPr>
      <t>Back to the Future Part III (USA).zip</t>
    </r>
  </si>
  <si>
    <r>
      <rPr>
        <rFont val="&quot;Helvetica Neue&quot;, Helvetica, Arial, sans-serif"/>
        <color rgb="FF1155CC"/>
        <sz val="11.0"/>
        <u/>
      </rPr>
      <t>Bad Omen (Japan, Korea) (En).zip</t>
    </r>
  </si>
  <si>
    <r>
      <rPr>
        <rFont val="&quot;Helvetica Neue&quot;, Helvetica, Arial, sans-serif"/>
        <color rgb="FF1155CC"/>
        <sz val="11.0"/>
        <u/>
      </rPr>
      <t>Bahamut Senki (Japan).zip</t>
    </r>
  </si>
  <si>
    <r>
      <rPr>
        <rFont val="&quot;Helvetica Neue&quot;, Helvetica, Arial, sans-serif"/>
        <color rgb="FF1155CC"/>
        <sz val="11.0"/>
        <u/>
      </rPr>
      <t>Ball Jacks (Japan, Europe) (En).zip</t>
    </r>
  </si>
  <si>
    <r>
      <rPr>
        <rFont val="&quot;Helvetica Neue&quot;, Helvetica, Arial, sans-serif"/>
        <color rgb="FF1155CC"/>
        <sz val="11.0"/>
        <u/>
      </rPr>
      <t>Ballz 3D - The Battle of the Ballz (USA, Europe) (Beta 1).zip</t>
    </r>
  </si>
  <si>
    <r>
      <rPr>
        <rFont val="&quot;Helvetica Neue&quot;, Helvetica, Arial, sans-serif"/>
        <color rgb="FF1155CC"/>
        <sz val="11.0"/>
        <u/>
      </rPr>
      <t>Ballz 3D - The Battle of the Ballz (USA, Europe) (Beta 2).zip</t>
    </r>
  </si>
  <si>
    <r>
      <rPr>
        <rFont val="&quot;Helvetica Neue&quot;, Helvetica, Arial, sans-serif"/>
        <color rgb="FF1155CC"/>
        <sz val="11.0"/>
        <u/>
      </rPr>
      <t>Ballz 3D - The Battle of the Ballz (USA, Europe).zip</t>
    </r>
  </si>
  <si>
    <r>
      <rPr>
        <rFont val="&quot;Helvetica Neue&quot;, Helvetica, Arial, sans-serif"/>
        <color rgb="FF1155CC"/>
        <sz val="11.0"/>
        <u/>
      </rPr>
      <t>Bao Long Tu - Violent Dragon Rabbit (World) (v0.2.25) (Proto) (Aftermarket) (Unl).zip</t>
    </r>
  </si>
  <si>
    <r>
      <rPr>
        <rFont val="&quot;Helvetica Neue&quot;, Helvetica, Arial, sans-serif"/>
        <color rgb="FF1155CC"/>
        <sz val="11.0"/>
        <u/>
      </rPr>
      <t>Baoxiao Sanguo (Taiwan) (Unl) (Alt).zip</t>
    </r>
  </si>
  <si>
    <r>
      <rPr>
        <rFont val="&quot;Helvetica Neue&quot;, Helvetica, Arial, sans-serif"/>
        <color rgb="FF1155CC"/>
        <sz val="11.0"/>
        <u/>
      </rPr>
      <t>Baoxiao Sanguo (Taiwan) (Unl).zip</t>
    </r>
  </si>
  <si>
    <r>
      <rPr>
        <rFont val="&quot;Helvetica Neue&quot;, Helvetica, Arial, sans-serif"/>
        <color rgb="FF1155CC"/>
        <sz val="11.0"/>
        <u/>
      </rPr>
      <t>Barbarian (World) (F.L.) (Amiga 500) (Aftermarket) (Unl).zip</t>
    </r>
  </si>
  <si>
    <r>
      <rPr>
        <rFont val="&quot;Helvetica Neue&quot;, Helvetica, Arial, sans-serif"/>
        <color rgb="FF1155CC"/>
        <sz val="11.0"/>
        <u/>
      </rPr>
      <t>Barbarian (World) (F.L.) (Amstrad CPC) (Aftermarket) (Unl).zip</t>
    </r>
  </si>
  <si>
    <r>
      <rPr>
        <rFont val="&quot;Helvetica Neue&quot;, Helvetica, Arial, sans-serif"/>
        <color rgb="FF1155CC"/>
        <sz val="11.0"/>
        <u/>
      </rPr>
      <t>Barbarian (World) (F.L.) (Atari ST) (Aftermarket) (Unl).zip</t>
    </r>
  </si>
  <si>
    <r>
      <rPr>
        <rFont val="&quot;Helvetica Neue&quot;, Helvetica, Arial, sans-serif"/>
        <color rgb="FF1155CC"/>
        <sz val="11.0"/>
        <u/>
      </rPr>
      <t>Barbarian (World) (F.L.) (Commodore 64) (Aftermarket) (Unl).zip</t>
    </r>
  </si>
  <si>
    <r>
      <rPr>
        <rFont val="&quot;Helvetica Neue&quot;, Helvetica, Arial, sans-serif"/>
        <color rgb="FF1155CC"/>
        <sz val="11.0"/>
        <u/>
      </rPr>
      <t>Barbarian (World) (F.L.) (ZX Spectrum) (Aftermarket) (Unl).zip</t>
    </r>
  </si>
  <si>
    <r>
      <rPr>
        <rFont val="&quot;Helvetica Neue&quot;, Helvetica, Arial, sans-serif"/>
        <color rgb="FF1155CC"/>
        <sz val="11.0"/>
        <u/>
      </rPr>
      <t>Barbarian (World) (Z-team) (Aftermarket) (Unl).zip</t>
    </r>
  </si>
  <si>
    <r>
      <rPr>
        <rFont val="&quot;Helvetica Neue&quot;, Helvetica, Arial, sans-serif"/>
        <color rgb="FF1155CC"/>
        <sz val="11.0"/>
        <u/>
      </rPr>
      <t>Barbie Super Model (USA) (Beta) (1993-06-30).zip</t>
    </r>
  </si>
  <si>
    <r>
      <rPr>
        <rFont val="&quot;Helvetica Neue&quot;, Helvetica, Arial, sans-serif"/>
        <color rgb="FF1155CC"/>
        <sz val="11.0"/>
        <u/>
      </rPr>
      <t>Barbie Super Model (USA).zip</t>
    </r>
  </si>
  <si>
    <r>
      <rPr>
        <rFont val="&quot;Helvetica Neue&quot;, Helvetica, Arial, sans-serif"/>
        <color rgb="FF1155CC"/>
        <sz val="11.0"/>
        <u/>
      </rPr>
      <t>Barbie Vacation Adventure (USA) (Proto).zip</t>
    </r>
  </si>
  <si>
    <r>
      <rPr>
        <rFont val="&quot;Helvetica Neue&quot;, Helvetica, Arial, sans-serif"/>
        <color rgb="FF1155CC"/>
        <sz val="11.0"/>
        <u/>
      </rPr>
      <t>Bare Knuckle II (Japan) (Beta).zip</t>
    </r>
  </si>
  <si>
    <r>
      <rPr>
        <rFont val="&quot;Helvetica Neue&quot;, Helvetica, Arial, sans-serif"/>
        <color rgb="FF1155CC"/>
        <sz val="11.0"/>
        <u/>
      </rPr>
      <t>Bare Knuckle III (Japan) (Beta).zip</t>
    </r>
  </si>
  <si>
    <r>
      <rPr>
        <rFont val="&quot;Helvetica Neue&quot;, Helvetica, Arial, sans-serif"/>
        <color rgb="FF1155CC"/>
        <sz val="11.0"/>
        <u/>
      </rPr>
      <t>Bare Knuckle III (Japan).zip</t>
    </r>
  </si>
  <si>
    <r>
      <rPr>
        <rFont val="&quot;Helvetica Neue&quot;, Helvetica, Arial, sans-serif"/>
        <color rgb="FF1155CC"/>
        <sz val="11.0"/>
        <u/>
      </rPr>
      <t>Bare Knuckled Princess (World) (v0.1) (Proto) (bitbitJAM 2016) (Aftermarket) (Unl).zip</t>
    </r>
  </si>
  <si>
    <r>
      <rPr>
        <rFont val="&quot;Helvetica Neue&quot;, Helvetica, Arial, sans-serif"/>
        <color rgb="FF1155CC"/>
        <sz val="11.0"/>
        <u/>
      </rPr>
      <t>Barkley Shut Up and Jam! (USA, Europe).zip</t>
    </r>
  </si>
  <si>
    <r>
      <rPr>
        <rFont val="&quot;Helvetica Neue&quot;, Helvetica, Arial, sans-serif"/>
        <color rgb="FF1155CC"/>
        <sz val="11.0"/>
        <u/>
      </rPr>
      <t>Barkley Shut Up and Jam 2 (USA) (Beta).zip</t>
    </r>
  </si>
  <si>
    <r>
      <rPr>
        <rFont val="&quot;Helvetica Neue&quot;, Helvetica, Arial, sans-serif"/>
        <color rgb="FF1155CC"/>
        <sz val="11.0"/>
        <u/>
      </rPr>
      <t>Barkley Shut Up and Jam 2 (USA).zip</t>
    </r>
  </si>
  <si>
    <r>
      <rPr>
        <rFont val="&quot;Helvetica Neue&quot;, Helvetica, Arial, sans-serif"/>
        <color rgb="FF1155CC"/>
        <sz val="11.0"/>
        <u/>
      </rPr>
      <t>Barney's Hide &amp; Seek Game (USA) (Beta) (1993-09-18).zip</t>
    </r>
  </si>
  <si>
    <r>
      <rPr>
        <rFont val="&quot;Helvetica Neue&quot;, Helvetica, Arial, sans-serif"/>
        <color rgb="FF1155CC"/>
        <sz val="11.0"/>
        <u/>
      </rPr>
      <t>Barney's Hide &amp; Seek Game (USA).zip</t>
    </r>
  </si>
  <si>
    <r>
      <rPr>
        <rFont val="&quot;Helvetica Neue&quot;, Helvetica, Arial, sans-serif"/>
        <color rgb="FF1155CC"/>
        <sz val="11.0"/>
        <u/>
      </rPr>
      <t>Bass Masters Classic (USA).zip</t>
    </r>
  </si>
  <si>
    <r>
      <rPr>
        <rFont val="&quot;Helvetica Neue&quot;, Helvetica, Arial, sans-serif"/>
        <color rgb="FF1155CC"/>
        <sz val="11.0"/>
        <u/>
      </rPr>
      <t>Bass Masters Classic - Pro Edition (USA).zip</t>
    </r>
  </si>
  <si>
    <r>
      <rPr>
        <rFont val="&quot;Helvetica Neue&quot;, Helvetica, Arial, sans-serif"/>
        <color rgb="FF1155CC"/>
        <sz val="11.0"/>
        <u/>
      </rPr>
      <t>Batalha Naval (Brazil) (Mega Drive 4).zip</t>
    </r>
  </si>
  <si>
    <r>
      <rPr>
        <rFont val="&quot;Helvetica Neue&quot;, Helvetica, Arial, sans-serif"/>
        <color rgb="FF1155CC"/>
        <sz val="11.0"/>
        <u/>
      </rPr>
      <t>Batman (Europe).zip</t>
    </r>
  </si>
  <si>
    <r>
      <rPr>
        <rFont val="&quot;Helvetica Neue&quot;, Helvetica, Arial, sans-serif"/>
        <color rgb="FF1155CC"/>
        <sz val="11.0"/>
        <u/>
      </rPr>
      <t>Batman (Japan).zip</t>
    </r>
  </si>
  <si>
    <r>
      <rPr>
        <rFont val="&quot;Helvetica Neue&quot;, Helvetica, Arial, sans-serif"/>
        <color rgb="FF1155CC"/>
        <sz val="11.0"/>
        <u/>
      </rPr>
      <t>Batman - Revenge of the Joker (USA).zip</t>
    </r>
  </si>
  <si>
    <r>
      <rPr>
        <rFont val="&quot;Helvetica Neue&quot;, Helvetica, Arial, sans-serif"/>
        <color rgb="FF1155CC"/>
        <sz val="11.0"/>
        <u/>
      </rPr>
      <t>Batman - The Video Game (USA).zip</t>
    </r>
  </si>
  <si>
    <r>
      <rPr>
        <rFont val="&quot;Helvetica Neue&quot;, Helvetica, Arial, sans-serif"/>
        <color rgb="FF1155CC"/>
        <sz val="11.0"/>
        <u/>
      </rPr>
      <t>Batman Forever (World).zip</t>
    </r>
  </si>
  <si>
    <r>
      <rPr>
        <rFont val="&quot;Helvetica Neue&quot;, Helvetica, Arial, sans-serif"/>
        <color rgb="FF1155CC"/>
        <sz val="11.0"/>
        <u/>
      </rPr>
      <t>Batman Returns (World).zip</t>
    </r>
  </si>
  <si>
    <r>
      <rPr>
        <rFont val="&quot;Helvetica Neue&quot;, Helvetica, Arial, sans-serif"/>
        <color rgb="FF1155CC"/>
        <sz val="11.0"/>
        <u/>
      </rPr>
      <t>Battle City (World) (Proto) (2020-04-22) (Aftermarket) (Pirate).zip</t>
    </r>
  </si>
  <si>
    <r>
      <rPr>
        <rFont val="&quot;Helvetica Neue&quot;, Helvetica, Arial, sans-serif"/>
        <color rgb="FF1155CC"/>
        <sz val="11.0"/>
        <u/>
      </rPr>
      <t>Battle Golfer Yui (Japan).zip</t>
    </r>
  </si>
  <si>
    <r>
      <rPr>
        <rFont val="&quot;Helvetica Neue&quot;, Helvetica, Arial, sans-serif"/>
        <color rgb="FF1155CC"/>
        <sz val="11.0"/>
        <u/>
      </rPr>
      <t>Battle Mania (Japan) (Beta) (1991-05-28).zip</t>
    </r>
  </si>
  <si>
    <r>
      <rPr>
        <rFont val="&quot;Helvetica Neue&quot;, Helvetica, Arial, sans-serif"/>
        <color rgb="FF1155CC"/>
        <sz val="11.0"/>
        <u/>
      </rPr>
      <t>Battle Mania (Japan).zip</t>
    </r>
  </si>
  <si>
    <r>
      <rPr>
        <rFont val="&quot;Helvetica Neue&quot;, Helvetica, Arial, sans-serif"/>
        <color rgb="FF1155CC"/>
        <sz val="11.0"/>
        <u/>
      </rPr>
      <t>Battle Mania Daiginjou (Japan, Korea) (Ja).zip</t>
    </r>
  </si>
  <si>
    <r>
      <rPr>
        <rFont val="&quot;Helvetica Neue&quot;, Helvetica, Arial, sans-serif"/>
        <color rgb="FF1155CC"/>
        <sz val="11.0"/>
        <u/>
      </rPr>
      <t>Battle Squadron (USA, Europe) (Rev 1) (Beta) (1991-01-18) (Sega Channel).zip</t>
    </r>
  </si>
  <si>
    <r>
      <rPr>
        <rFont val="&quot;Helvetica Neue&quot;, Helvetica, Arial, sans-serif"/>
        <color rgb="FF1155CC"/>
        <sz val="11.0"/>
        <u/>
      </rPr>
      <t>Battle Squadron (USA, Europe).zip</t>
    </r>
  </si>
  <si>
    <r>
      <rPr>
        <rFont val="&quot;Helvetica Neue&quot;, Helvetica, Arial, sans-serif"/>
        <color rgb="FF1155CC"/>
        <sz val="11.0"/>
        <u/>
      </rPr>
      <t>Battlemaster (USA).zip</t>
    </r>
  </si>
  <si>
    <r>
      <rPr>
        <rFont val="&quot;Helvetica Neue&quot;, Helvetica, Arial, sans-serif"/>
        <color rgb="FF1155CC"/>
        <sz val="11.0"/>
        <u/>
      </rPr>
      <t>Battletech - A Game of Armored Combat (USA).zip</t>
    </r>
  </si>
  <si>
    <r>
      <rPr>
        <rFont val="&quot;Helvetica Neue&quot;, Helvetica, Arial, sans-serif"/>
        <color rgb="FF1155CC"/>
        <sz val="11.0"/>
        <u/>
      </rPr>
      <t>Battletoads (World).zip</t>
    </r>
  </si>
  <si>
    <r>
      <rPr>
        <rFont val="&quot;Helvetica Neue&quot;, Helvetica, Arial, sans-serif"/>
        <color rgb="FF1155CC"/>
        <sz val="11.0"/>
        <u/>
      </rPr>
      <t>Battletoads-Double Dragon (USA).zip</t>
    </r>
  </si>
  <si>
    <r>
      <rPr>
        <rFont val="&quot;Helvetica Neue&quot;, Helvetica, Arial, sans-serif"/>
        <color rgb="FF1155CC"/>
        <sz val="11.0"/>
        <u/>
      </rPr>
      <t>Beast Warriors (Japan).zip</t>
    </r>
  </si>
  <si>
    <r>
      <rPr>
        <rFont val="&quot;Helvetica Neue&quot;, Helvetica, Arial, sans-serif"/>
        <color rgb="FF1155CC"/>
        <sz val="11.0"/>
        <u/>
      </rPr>
      <t>Beast Wrestler (Japan) (Beta) (1991-09-13).zip</t>
    </r>
  </si>
  <si>
    <r>
      <rPr>
        <rFont val="&quot;Helvetica Neue&quot;, Helvetica, Arial, sans-serif"/>
        <color rgb="FF1155CC"/>
        <sz val="11.0"/>
        <u/>
      </rPr>
      <t>Beast Wrestler (USA).zip</t>
    </r>
  </si>
  <si>
    <r>
      <rPr>
        <rFont val="&quot;Helvetica Neue&quot;, Helvetica, Arial, sans-serif"/>
        <color rgb="FF1155CC"/>
        <sz val="11.0"/>
        <u/>
      </rPr>
      <t>Beast Wrestler (World) (Evercade) (Aftermarket) (Unl).zip</t>
    </r>
  </si>
  <si>
    <r>
      <rPr>
        <rFont val="&quot;Helvetica Neue&quot;, Helvetica, Arial, sans-serif"/>
        <color rgb="FF1155CC"/>
        <sz val="11.0"/>
        <u/>
      </rPr>
      <t>Beastball (Europe) (Proto).zip</t>
    </r>
  </si>
  <si>
    <r>
      <rPr>
        <rFont val="&quot;Helvetica Neue&quot;, Helvetica, Arial, sans-serif"/>
        <color rgb="FF1155CC"/>
        <sz val="11.0"/>
        <u/>
      </rPr>
      <t>Beastball (World) (Evercade) (Aftermarket) (Unl).zip</t>
    </r>
  </si>
  <si>
    <r>
      <rPr>
        <rFont val="&quot;Helvetica Neue&quot;, Helvetica, Arial, sans-serif"/>
        <color rgb="FF1155CC"/>
        <sz val="11.0"/>
        <u/>
      </rPr>
      <t>Beauty and the Beast - Belle's Quest (USA).zip</t>
    </r>
  </si>
  <si>
    <r>
      <rPr>
        <rFont val="&quot;Helvetica Neue&quot;, Helvetica, Arial, sans-serif"/>
        <color rgb="FF1155CC"/>
        <sz val="11.0"/>
        <u/>
      </rPr>
      <t>Beauty and the Beast - Roar of the Beast (USA).zip</t>
    </r>
  </si>
  <si>
    <r>
      <rPr>
        <rFont val="&quot;Helvetica Neue&quot;, Helvetica, Arial, sans-serif"/>
        <color rgb="FF1155CC"/>
        <sz val="11.0"/>
        <u/>
      </rPr>
      <t>Beavis and Butt-Head (Europe).zip</t>
    </r>
  </si>
  <si>
    <r>
      <rPr>
        <rFont val="&quot;Helvetica Neue&quot;, Helvetica, Arial, sans-serif"/>
        <color rgb="FF1155CC"/>
        <sz val="11.0"/>
        <u/>
      </rPr>
      <t>Beavis and Butt-Head (USA) (Beta).zip</t>
    </r>
  </si>
  <si>
    <r>
      <rPr>
        <rFont val="&quot;Helvetica Neue&quot;, Helvetica, Arial, sans-serif"/>
        <color rgb="FF1155CC"/>
        <sz val="11.0"/>
        <u/>
      </rPr>
      <t>Beavis and Butt-Head (USA).zip</t>
    </r>
  </si>
  <si>
    <r>
      <rPr>
        <rFont val="&quot;Helvetica Neue&quot;, Helvetica, Arial, sans-serif"/>
        <color rgb="FF1155CC"/>
        <sz val="11.0"/>
        <u/>
      </rPr>
      <t>Beethoven's 2nd - The Quest for Pups (USA) (Proto).zip</t>
    </r>
  </si>
  <si>
    <r>
      <rPr>
        <rFont val="&quot;Helvetica Neue&quot;, Helvetica, Arial, sans-serif"/>
        <color rgb="FF1155CC"/>
        <sz val="11.0"/>
        <u/>
      </rPr>
      <t>Beggar Prince (World) (Aftermarket) (Unl).zip</t>
    </r>
  </si>
  <si>
    <r>
      <rPr>
        <rFont val="&quot;Helvetica Neue&quot;, Helvetica, Arial, sans-serif"/>
        <color rgb="FF1155CC"/>
        <sz val="11.0"/>
        <u/>
      </rPr>
      <t>Beggar Prince (World) (Rev 1) (Aftermarket) (Unl).zip</t>
    </r>
  </si>
  <si>
    <r>
      <rPr>
        <rFont val="&quot;Helvetica Neue&quot;, Helvetica, Arial, sans-serif"/>
        <color rgb="FF1155CC"/>
        <sz val="11.0"/>
        <u/>
      </rPr>
      <t>Ben 10 (Russia) (Aftermarket) (Unl).zip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</si>
  <si>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(1994-03-23).zip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</si>
  <si>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(1994-04-28).zip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</si>
  <si>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(1994-04-29).zip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</si>
  <si>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(1994-05-06).zip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</si>
  <si>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(1994-05-11).zip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</si>
  <si>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(1994-05-17).zip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</si>
  <si>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(1994-05-19).zip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</si>
  <si>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(1994-05-23).zip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</si>
  <si>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(1994-05-26).zip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</si>
  <si>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(1994-05-30).zip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</si>
  <si>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(1994-06-02).zip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</si>
  <si>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(1994-06-10).zip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</si>
  <si>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(1994-07-09).zip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</si>
  <si>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(1994-07-16).zip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</si>
  <si>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(1994-07-20).zip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</si>
  <si>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(1994-08-01).zip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</si>
  <si>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(1994-08-02).zip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</si>
  <si>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(1994-08-03).zip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</si>
  <si>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(1994-08-05).zip</t>
    </r>
  </si>
  <si>
    <r>
      <rPr>
        <rFont val="&quot;Helvetica Neue&quot;, Helvetica, Arial, sans-serif"/>
        <color rgb="FF1155CC"/>
        <sz val="11.0"/>
        <u/>
      </rPr>
      <t>Berenstain Bears' Camping Adventure, The (USA) (Beta) (1994-08-08).zip</t>
    </r>
  </si>
  <si>
    <r>
      <rPr>
        <rFont val="&quot;Helvetica Neue&quot;, Helvetica, Arial, sans-serif"/>
        <color rgb="FF1155CC"/>
        <sz val="11.0"/>
        <u/>
      </rPr>
      <t>Berenstain Bears' Camping Adventure, The (USA).zip</t>
    </r>
  </si>
  <si>
    <r>
      <rPr>
        <rFont val="&quot;Helvetica Neue&quot;, Helvetica, Arial, sans-serif"/>
        <color rgb="FF1155CC"/>
        <sz val="11.0"/>
        <u/>
      </rPr>
      <t>Best of the Best - Championship Karate (Europe) (Proto).zip</t>
    </r>
  </si>
  <si>
    <r>
      <rPr>
        <rFont val="&quot;Helvetica Neue&quot;, Helvetica, Arial, sans-serif"/>
        <color rgb="FF1155CC"/>
        <sz val="11.0"/>
        <u/>
      </rPr>
      <t>Best of the Best - Championship Karate (USA).zip</t>
    </r>
  </si>
  <si>
    <r>
      <rPr>
        <rFont val="&quot;Helvetica Neue&quot;, Helvetica, Arial, sans-serif"/>
        <color rgb="FF1155CC"/>
        <sz val="11.0"/>
        <u/>
      </rPr>
      <t>Beyond Oasis (USA) (Beta) (1994-11-01).zip</t>
    </r>
  </si>
  <si>
    <r>
      <rPr>
        <rFont val="&quot;Helvetica Neue&quot;, Helvetica, Arial, sans-serif"/>
        <color rgb="FF1155CC"/>
        <sz val="11.0"/>
        <u/>
      </rPr>
      <t>Beyond Oasis (USA).zip</t>
    </r>
  </si>
  <si>
    <r>
      <rPr>
        <rFont val="&quot;Helvetica Neue&quot;, Helvetica, Arial, sans-serif"/>
        <color rgb="FF1155CC"/>
        <sz val="11.0"/>
        <u/>
      </rPr>
      <t>Beyond Zero Tolerance (USA) (Proto) (1995-06-23).zip</t>
    </r>
  </si>
  <si>
    <r>
      <rPr>
        <rFont val="&quot;Helvetica Neue&quot;, Helvetica, Arial, sans-serif"/>
        <color rgb="FF1155CC"/>
        <sz val="11.0"/>
        <u/>
      </rPr>
      <t>Bible Adventures (USA) (Unl).zip</t>
    </r>
  </si>
  <si>
    <r>
      <rPr>
        <rFont val="&quot;Helvetica Neue&quot;, Helvetica, Arial, sans-serif"/>
        <color rgb="FF1155CC"/>
        <sz val="11.0"/>
        <u/>
      </rPr>
      <t>Bil Bolha (Brazil) (Mega Drive 4).zip</t>
    </r>
  </si>
  <si>
    <r>
      <rPr>
        <rFont val="&quot;Helvetica Neue&quot;, Helvetica, Arial, sans-serif"/>
        <color rgb="FF1155CC"/>
        <sz val="11.0"/>
        <u/>
      </rPr>
      <t>Bill's Tomato Game (USA) (Proto).zip</t>
    </r>
  </si>
  <si>
    <r>
      <rPr>
        <rFont val="&quot;Helvetica Neue&quot;, Helvetica, Arial, sans-serif"/>
        <color rgb="FF1155CC"/>
        <sz val="11.0"/>
        <u/>
      </rPr>
      <t>Bill Walsh College Football (USA, Europe).zip</t>
    </r>
  </si>
  <si>
    <r>
      <rPr>
        <rFont val="&quot;Helvetica Neue&quot;, Helvetica, Arial, sans-serif"/>
        <color rgb="FF1155CC"/>
        <sz val="11.0"/>
        <u/>
      </rPr>
      <t>Bill Walsh College Football 95 (USA).zip</t>
    </r>
  </si>
  <si>
    <r>
      <rPr>
        <rFont val="&quot;Helvetica Neue&quot;, Helvetica, Arial, sans-serif"/>
        <color rgb="FF1155CC"/>
        <sz val="11.0"/>
        <u/>
      </rPr>
      <t>Bimini Run (USA).zip</t>
    </r>
  </si>
  <si>
    <r>
      <rPr>
        <rFont val="&quot;Helvetica Neue&quot;, Helvetica, Arial, sans-serif"/>
        <color rgb="FF1155CC"/>
        <sz val="11.0"/>
        <u/>
      </rPr>
      <t>Bio Evil (World) (Demo 1) (Aftermarket) (Unl).zip</t>
    </r>
  </si>
  <si>
    <r>
      <rPr>
        <rFont val="&quot;Helvetica Neue&quot;, Helvetica, Arial, sans-serif"/>
        <color rgb="FF1155CC"/>
        <sz val="11.0"/>
        <u/>
      </rPr>
      <t>Bio Evil (World) (Demo 2) (Aftermarket) (Unl).zip</t>
    </r>
  </si>
  <si>
    <r>
      <rPr>
        <rFont val="&quot;Helvetica Neue&quot;, Helvetica, Arial, sans-serif"/>
        <color rgb="FF1155CC"/>
        <sz val="11.0"/>
        <u/>
      </rPr>
      <t>Bio Evil (World) (Demo 3) (Aftermarket) (Unl).zip</t>
    </r>
  </si>
  <si>
    <r>
      <rPr>
        <rFont val="&quot;Helvetica Neue&quot;, Helvetica, Arial, sans-serif"/>
        <color rgb="FF1155CC"/>
        <sz val="11.0"/>
        <u/>
      </rPr>
      <t>Bio Hazard Battle (USA, Europe) (Beta 1).zip</t>
    </r>
  </si>
  <si>
    <r>
      <rPr>
        <rFont val="&quot;Helvetica Neue&quot;, Helvetica, Arial, sans-serif"/>
        <color rgb="FF1155CC"/>
        <sz val="11.0"/>
        <u/>
      </rPr>
      <t>Bio Hazard Battle (USA, Europe) (Beta 2) (1992-08-xx).zip</t>
    </r>
  </si>
  <si>
    <r>
      <rPr>
        <rFont val="&quot;Helvetica Neue&quot;, Helvetica, Arial, sans-serif"/>
        <color rgb="FF1155CC"/>
        <sz val="11.0"/>
        <u/>
      </rPr>
      <t>Bio Hazard Battle (USA, Europe).zip</t>
    </r>
  </si>
  <si>
    <r>
      <rPr>
        <rFont val="&quot;Helvetica Neue&quot;, Helvetica, Arial, sans-serif"/>
        <color rgb="FF1155CC"/>
        <sz val="11.0"/>
        <u/>
      </rPr>
      <t>Bishoujo Senshi Sailor Moon (Japan).zip</t>
    </r>
  </si>
  <si>
    <r>
      <rPr>
        <rFont val="&quot;Helvetica Neue&quot;, Helvetica, Arial, sans-serif"/>
        <color rgb="FF1155CC"/>
        <sz val="11.0"/>
        <u/>
      </rPr>
      <t>Black Baron (World) (v4) (Proto) (Aftermarket) (Unl).zip</t>
    </r>
  </si>
  <si>
    <r>
      <rPr>
        <rFont val="&quot;Helvetica Neue&quot;, Helvetica, Arial, sans-serif"/>
        <color rgb="FF1155CC"/>
        <sz val="11.0"/>
        <u/>
      </rPr>
      <t>Black Jewel Reborn (World) (v0.2) (Demo) (Aftermarket) (Unl).zip</t>
    </r>
  </si>
  <si>
    <r>
      <rPr>
        <rFont val="&quot;Helvetica Neue&quot;, Helvetica, Arial, sans-serif"/>
        <color rgb="FF1155CC"/>
        <sz val="11.0"/>
        <u/>
      </rPr>
      <t>Blades of Vengeance (USA, Europe).zip</t>
    </r>
  </si>
  <si>
    <r>
      <rPr>
        <rFont val="&quot;Helvetica Neue&quot;, Helvetica, Arial, sans-serif"/>
        <color rgb="FF1155CC"/>
        <sz val="11.0"/>
        <u/>
      </rPr>
      <t>Blaster Master 2 (USA) (Beta).zip</t>
    </r>
  </si>
  <si>
    <r>
      <rPr>
        <rFont val="&quot;Helvetica Neue&quot;, Helvetica, Arial, sans-serif"/>
        <color rgb="FF1155CC"/>
        <sz val="11.0"/>
        <u/>
      </rPr>
      <t>Blaster Master 2 (USA).zip</t>
    </r>
  </si>
  <si>
    <r>
      <rPr>
        <rFont val="&quot;Helvetica Neue&quot;, Helvetica, Arial, sans-serif"/>
        <color rgb="FF1155CC"/>
        <sz val="11.0"/>
        <u/>
      </rPr>
      <t>Blockbuster World Video Game Championship II (USA).zip</t>
    </r>
  </si>
  <si>
    <r>
      <rPr>
        <rFont val="&quot;Helvetica Neue&quot;, Helvetica, Arial, sans-serif"/>
        <color rgb="FF1155CC"/>
        <sz val="11.0"/>
        <u/>
      </rPr>
      <t>Blockout (World).zip</t>
    </r>
  </si>
  <si>
    <r>
      <rPr>
        <rFont val="&quot;Helvetica Neue&quot;, Helvetica, Arial, sans-serif"/>
        <color rgb="FF1155CC"/>
        <sz val="11.0"/>
        <u/>
      </rPr>
      <t>Bloodshot (Europe) (En,Fr,De,Es).zip</t>
    </r>
  </si>
  <si>
    <r>
      <rPr>
        <rFont val="&quot;Helvetica Neue&quot;, Helvetica, Arial, sans-serif"/>
        <color rgb="FF1155CC"/>
        <sz val="11.0"/>
        <u/>
      </rPr>
      <t>Blue Almanac (Japan).zip</t>
    </r>
  </si>
  <si>
    <r>
      <rPr>
        <rFont val="&quot;Helvetica Neue&quot;, Helvetica, Arial, sans-serif"/>
        <color rgb="FF1155CC"/>
        <sz val="11.0"/>
        <u/>
      </rPr>
      <t>Body Count (Brazil) (En) (Beta) (1994-01-27).zip</t>
    </r>
  </si>
  <si>
    <r>
      <rPr>
        <rFont val="&quot;Helvetica Neue&quot;, Helvetica, Arial, sans-serif"/>
        <color rgb="FF1155CC"/>
        <sz val="11.0"/>
        <u/>
      </rPr>
      <t>Body Count (Brazil) (En) (Beta) (1994-02-08).zip</t>
    </r>
  </si>
  <si>
    <r>
      <rPr>
        <rFont val="&quot;Helvetica Neue&quot;, Helvetica, Arial, sans-serif"/>
        <color rgb="FF1155CC"/>
        <sz val="11.0"/>
        <u/>
      </rPr>
      <t>Body Count (Brazil) (En) (Beta) (1994-03-03).zip</t>
    </r>
  </si>
  <si>
    <r>
      <rPr>
        <rFont val="&quot;Helvetica Neue&quot;, Helvetica, Arial, sans-serif"/>
        <color rgb="FF1155CC"/>
        <sz val="11.0"/>
        <u/>
      </rPr>
      <t>Body Count (Brazil) (En) (Beta) (1994-03-08).zip</t>
    </r>
  </si>
  <si>
    <r>
      <rPr>
        <rFont val="&quot;Helvetica Neue&quot;, Helvetica, Arial, sans-serif"/>
        <color rgb="FF1155CC"/>
        <sz val="11.0"/>
        <u/>
      </rPr>
      <t>Body Count (Brazil) (En).zip</t>
    </r>
  </si>
  <si>
    <r>
      <rPr>
        <rFont val="&quot;Helvetica Neue&quot;, Helvetica, Arial, sans-serif"/>
        <color rgb="FF1155CC"/>
        <sz val="11.0"/>
        <u/>
      </rPr>
      <t>Body Count (Europe) (En,Fr,De,Es,It) (Beta).zip</t>
    </r>
  </si>
  <si>
    <r>
      <rPr>
        <rFont val="&quot;Helvetica Neue&quot;, Helvetica, Arial, sans-serif"/>
        <color rgb="FF1155CC"/>
        <sz val="11.0"/>
        <u/>
      </rPr>
      <t>Body Count (Europe) (En,Fr,De,Es,It).zip</t>
    </r>
  </si>
  <si>
    <r>
      <rPr>
        <rFont val="&quot;Helvetica Neue&quot;, Helvetica, Arial, sans-serif"/>
        <color rgb="FF1155CC"/>
        <sz val="11.0"/>
        <u/>
      </rPr>
      <t>Bomber (Europe) (Sega Reactor).zip</t>
    </r>
  </si>
  <si>
    <r>
      <rPr>
        <rFont val="&quot;Helvetica Neue&quot;, Helvetica, Arial, sans-serif"/>
        <color rgb="FF1155CC"/>
        <sz val="11.0"/>
        <u/>
      </rPr>
      <t>Bomber (USA) (Sega Gopher).zip</t>
    </r>
  </si>
  <si>
    <r>
      <rPr>
        <rFont val="&quot;Helvetica Neue&quot;, Helvetica, Arial, sans-serif"/>
        <color rgb="FF1155CC"/>
        <sz val="11.0"/>
        <u/>
      </rPr>
      <t>Bomb on Basic City (World) (En) (Demo) (Aftermarket) (Unl).zip</t>
    </r>
  </si>
  <si>
    <r>
      <rPr>
        <rFont val="&quot;Helvetica Neue&quot;, Helvetica, Arial, sans-serif"/>
        <color rgb="FF1155CC"/>
        <sz val="11.0"/>
        <u/>
      </rPr>
      <t>Bomb on Basic City (World) (En,Fr) (Aftermarket) (Unl).zip</t>
    </r>
  </si>
  <si>
    <r>
      <rPr>
        <rFont val="&quot;Helvetica Neue&quot;, Helvetica, Arial, sans-serif"/>
        <color rgb="FF1155CC"/>
        <sz val="11.0"/>
        <u/>
      </rPr>
      <t>Bomb on Basic City - Special Edition + Papi Commando Tennis Demo (World) (En,Fr) (Aftermarket) (Unl).zip</t>
    </r>
  </si>
  <si>
    <r>
      <rPr>
        <rFont val="&quot;Helvetica Neue&quot;, Helvetica, Arial, sans-serif"/>
        <color rgb="FF1155CC"/>
        <sz val="11.0"/>
        <u/>
      </rPr>
      <t>Bonanza Bros. (Japan, Europe) (En) (Rev A).zip</t>
    </r>
  </si>
  <si>
    <r>
      <rPr>
        <rFont val="&quot;Helvetica Neue&quot;, Helvetica, Arial, sans-serif"/>
        <color rgb="FF1155CC"/>
        <sz val="11.0"/>
        <u/>
      </rPr>
      <t>Bonanza Bros. (Japan, Europe) (En).zip</t>
    </r>
  </si>
  <si>
    <r>
      <rPr>
        <rFont val="&quot;Helvetica Neue&quot;, Helvetica, Arial, sans-serif"/>
        <color rgb="FF1155CC"/>
        <sz val="11.0"/>
        <u/>
      </rPr>
      <t>Bonanza Bros. (USA, Europe, Korea) (En) (Rev B).zip</t>
    </r>
  </si>
  <si>
    <r>
      <rPr>
        <rFont val="&quot;Helvetica Neue&quot;, Helvetica, Arial, sans-serif"/>
        <color rgb="FF1155CC"/>
        <sz val="11.0"/>
        <u/>
      </rPr>
      <t>Bone Marrow (World) (En,Ru) (Demo) (Aftermarket) (Unl) (Alt).zip</t>
    </r>
  </si>
  <si>
    <r>
      <rPr>
        <rFont val="&quot;Helvetica Neue&quot;, Helvetica, Arial, sans-serif"/>
        <color rgb="FF1155CC"/>
        <sz val="11.0"/>
        <u/>
      </rPr>
      <t>Bone Marrow (World) (En,Ru) (Demo) (Aftermarket) (Unl).zip</t>
    </r>
  </si>
  <si>
    <r>
      <rPr>
        <rFont val="&quot;Helvetica Neue&quot;, Helvetica, Arial, sans-serif"/>
        <color rgb="FF1155CC"/>
        <sz val="11.0"/>
        <u/>
      </rPr>
      <t>Bone Marrow Rebirth (World) (En,Ru) (Demo) (Aftermarket) (Unl).zip</t>
    </r>
  </si>
  <si>
    <r>
      <rPr>
        <rFont val="&quot;Helvetica Neue&quot;, Helvetica, Arial, sans-serif"/>
        <color rgb="FF1155CC"/>
        <sz val="11.0"/>
        <u/>
      </rPr>
      <t>Bonkers (USA, Europe) (Beta) (1994-03-28).zip</t>
    </r>
  </si>
  <si>
    <r>
      <rPr>
        <rFont val="&quot;Helvetica Neue&quot;, Helvetica, Arial, sans-serif"/>
        <color rgb="FF1155CC"/>
        <sz val="11.0"/>
        <u/>
      </rPr>
      <t>Bonkers (USA, Europe) (Beta) (1994-05-03).zip</t>
    </r>
  </si>
  <si>
    <r>
      <rPr>
        <rFont val="&quot;Helvetica Neue&quot;, Helvetica, Arial, sans-serif"/>
        <color rgb="FF1155CC"/>
        <sz val="11.0"/>
        <u/>
      </rPr>
      <t>Bonkers (USA, Europe) (Beta) (1994-08-04).zip</t>
    </r>
  </si>
  <si>
    <r>
      <rPr>
        <rFont val="&quot;Helvetica Neue&quot;, Helvetica, Arial, sans-serif"/>
        <color rgb="FF1155CC"/>
        <sz val="11.0"/>
        <u/>
      </rPr>
      <t>Bonkers (USA, Europe) (Beta) (1994-08-25).zip</t>
    </r>
  </si>
  <si>
    <r>
      <rPr>
        <rFont val="&quot;Helvetica Neue&quot;, Helvetica, Arial, sans-serif"/>
        <color rgb="FF1155CC"/>
        <sz val="11.0"/>
        <u/>
      </rPr>
      <t>Bonkers (USA, Europe) (Beta) (1994-08-29).zip</t>
    </r>
  </si>
  <si>
    <r>
      <rPr>
        <rFont val="&quot;Helvetica Neue&quot;, Helvetica, Arial, sans-serif"/>
        <color rgb="FF1155CC"/>
        <sz val="11.0"/>
        <u/>
      </rPr>
      <t>Bonkers (USA, Europe).zip</t>
    </r>
  </si>
  <si>
    <r>
      <rPr>
        <rFont val="&quot;Helvetica Neue&quot;, Helvetica, Arial, sans-serif"/>
        <color rgb="FF1155CC"/>
        <sz val="11.0"/>
        <u/>
      </rPr>
      <t>Boogerman - A Pick and Flick Adventure (Europe).zip</t>
    </r>
  </si>
  <si>
    <r>
      <rPr>
        <rFont val="&quot;Helvetica Neue&quot;, Helvetica, Arial, sans-serif"/>
        <color rgb="FF1155CC"/>
        <sz val="11.0"/>
        <u/>
      </rPr>
      <t>Boogerman - A Pick and Flick Adventure (USA).zip</t>
    </r>
  </si>
  <si>
    <r>
      <rPr>
        <rFont val="&quot;Helvetica Neue&quot;, Helvetica, Arial, sans-serif"/>
        <color rgb="FF1155CC"/>
        <sz val="11.0"/>
        <u/>
      </rPr>
      <t>Boogie Woogie Bowling (Japan).zip</t>
    </r>
  </si>
  <si>
    <r>
      <rPr>
        <rFont val="&quot;Helvetica Neue&quot;, Helvetica, Arial, sans-serif"/>
        <color rgb="FF1155CC"/>
        <sz val="11.0"/>
        <u/>
      </rPr>
      <t>Bottle Taps Race (Europe) (Sega Reactor).zip</t>
    </r>
  </si>
  <si>
    <r>
      <rPr>
        <rFont val="&quot;Helvetica Neue&quot;, Helvetica, Arial, sans-serif"/>
        <color rgb="FF1155CC"/>
        <sz val="11.0"/>
        <u/>
      </rPr>
      <t>Bottle Taps Race (USA) (Unl).zip</t>
    </r>
  </si>
  <si>
    <r>
      <rPr>
        <rFont val="&quot;Helvetica Neue&quot;, Helvetica, Arial, sans-serif"/>
        <color rgb="FF1155CC"/>
        <sz val="11.0"/>
        <u/>
      </rPr>
      <t>Boxing Legends of the Ring (USA).zip</t>
    </r>
  </si>
  <si>
    <r>
      <rPr>
        <rFont val="&quot;Helvetica Neue&quot;, Helvetica, Arial, sans-serif"/>
        <color rgb="FF1155CC"/>
        <sz val="11.0"/>
        <u/>
      </rPr>
      <t>Bram Stoker's Dracula (Europe).zip</t>
    </r>
  </si>
  <si>
    <r>
      <rPr>
        <rFont val="&quot;Helvetica Neue&quot;, Helvetica, Arial, sans-serif"/>
        <color rgb="FF1155CC"/>
        <sz val="11.0"/>
        <u/>
      </rPr>
      <t>Bram Stoker's Dracula (USA).zip</t>
    </r>
  </si>
  <si>
    <r>
      <rPr>
        <rFont val="&quot;Helvetica Neue&quot;, Helvetica, Arial, sans-serif"/>
        <color rgb="FF1155CC"/>
        <sz val="11.0"/>
        <u/>
      </rPr>
      <t>Brave Battle Saga - Legend of the Magic Warrior (World) (Aftermarket) (Unl).zip</t>
    </r>
  </si>
  <si>
    <r>
      <rPr>
        <rFont val="&quot;Helvetica Neue&quot;, Helvetica, Arial, sans-serif"/>
        <color rgb="FF1155CC"/>
        <sz val="11.0"/>
        <u/>
      </rPr>
      <t>Brazooka's - Herois Nacionais (World) (Pt) (v0.1) (Demo) (Aftermarket) (Unl).zip</t>
    </r>
  </si>
  <si>
    <r>
      <rPr>
        <rFont val="&quot;Helvetica Neue&quot;, Helvetica, Arial, sans-serif"/>
        <color rgb="FF1155CC"/>
        <sz val="11.0"/>
        <u/>
      </rPr>
      <t>Breach (USA) (Proto).zip</t>
    </r>
  </si>
  <si>
    <r>
      <rPr>
        <rFont val="&quot;Helvetica Neue&quot;, Helvetica, Arial, sans-serif"/>
        <color rgb="FF1155CC"/>
        <sz val="11.0"/>
        <u/>
      </rPr>
      <t>Brett Hull Hockey 95 (USA).zip</t>
    </r>
  </si>
  <si>
    <r>
      <rPr>
        <rFont val="&quot;Helvetica Neue&quot;, Helvetica, Arial, sans-serif"/>
        <color rgb="FF1155CC"/>
        <sz val="11.0"/>
        <u/>
      </rPr>
      <t>Brian Lara Cricket (Australia).zip</t>
    </r>
  </si>
  <si>
    <r>
      <rPr>
        <rFont val="&quot;Helvetica Neue&quot;, Helvetica, Arial, sans-serif"/>
        <color rgb="FF1155CC"/>
        <sz val="11.0"/>
        <u/>
      </rPr>
      <t>Brian Lara Cricket (Europe).zip</t>
    </r>
  </si>
  <si>
    <r>
      <rPr>
        <rFont val="&quot;Helvetica Neue&quot;, Helvetica, Arial, sans-serif"/>
        <color rgb="FF1155CC"/>
        <sz val="11.0"/>
        <u/>
      </rPr>
      <t>Brian Lara Cricket 96 (Europe) (Rev 1).zip</t>
    </r>
  </si>
  <si>
    <r>
      <rPr>
        <rFont val="&quot;Helvetica Neue&quot;, Helvetica, Arial, sans-serif"/>
        <color rgb="FF1155CC"/>
        <sz val="11.0"/>
        <u/>
      </rPr>
      <t>Brian Lara Cricket 96 (Europe).zip</t>
    </r>
  </si>
  <si>
    <r>
      <rPr>
        <rFont val="&quot;Helvetica Neue&quot;, Helvetica, Arial, sans-serif"/>
        <color rgb="FF1155CC"/>
        <sz val="11.0"/>
        <u/>
      </rPr>
      <t>Brutal - Paws of Fury (Europe) (En,Fr,De).zip</t>
    </r>
  </si>
  <si>
    <r>
      <rPr>
        <rFont val="&quot;Helvetica Neue&quot;, Helvetica, Arial, sans-serif"/>
        <color rgb="FF1155CC"/>
        <sz val="11.0"/>
        <u/>
      </rPr>
      <t>Brutal - Paws of Fury (USA).zip</t>
    </r>
  </si>
  <si>
    <r>
      <rPr>
        <rFont val="&quot;Helvetica Neue&quot;, Helvetica, Arial, sans-serif"/>
        <color rgb="FF1155CC"/>
        <sz val="11.0"/>
        <u/>
      </rPr>
      <t>Bubba 'N' Stix (Europe).zip</t>
    </r>
  </si>
  <si>
    <r>
      <rPr>
        <rFont val="&quot;Helvetica Neue&quot;, Helvetica, Arial, sans-serif"/>
        <color rgb="FF1155CC"/>
        <sz val="11.0"/>
        <u/>
      </rPr>
      <t>Bubba 'N' Stix (USA).zip</t>
    </r>
  </si>
  <si>
    <r>
      <rPr>
        <rFont val="&quot;Helvetica Neue&quot;, Helvetica, Arial, sans-serif"/>
        <color rgb="FF1155CC"/>
        <sz val="11.0"/>
        <u/>
      </rPr>
      <t>Bubba N Stix (Europe) (Beta).zip</t>
    </r>
  </si>
  <si>
    <r>
      <rPr>
        <rFont val="&quot;Helvetica Neue&quot;, Helvetica, Arial, sans-serif"/>
        <color rgb="FF1155CC"/>
        <sz val="11.0"/>
        <u/>
      </rPr>
      <t>Bubble and Squeak (Europe).zip</t>
    </r>
  </si>
  <si>
    <r>
      <rPr>
        <rFont val="&quot;Helvetica Neue&quot;, Helvetica, Arial, sans-serif"/>
        <color rgb="FF1155CC"/>
        <sz val="11.0"/>
        <u/>
      </rPr>
      <t>Bubble and Squeak (USA).zip</t>
    </r>
  </si>
  <si>
    <r>
      <rPr>
        <rFont val="&quot;Helvetica Neue&quot;, Helvetica, Arial, sans-serif"/>
        <color rgb="FF1155CC"/>
        <sz val="11.0"/>
        <u/>
      </rPr>
      <t>Bubsy II (USA, Europe).zip</t>
    </r>
  </si>
  <si>
    <r>
      <rPr>
        <rFont val="&quot;Helvetica Neue&quot;, Helvetica, Arial, sans-serif"/>
        <color rgb="FF1155CC"/>
        <sz val="11.0"/>
        <u/>
      </rPr>
      <t>Bubsy in - Claws Encounters of the Furred Kind (USA, Europe).zip</t>
    </r>
  </si>
  <si>
    <r>
      <rPr>
        <rFont val="&quot;Helvetica Neue&quot;, Helvetica, Arial, sans-serif"/>
        <color rgb="FF1155CC"/>
        <sz val="11.0"/>
        <u/>
      </rPr>
      <t>Buck Rogers - Countdown to Doomsday (USA, Europe).zip</t>
    </r>
  </si>
  <si>
    <r>
      <rPr>
        <rFont val="&quot;Helvetica Neue&quot;, Helvetica, Arial, sans-serif"/>
        <color rgb="FF1155CC"/>
        <sz val="11.0"/>
        <u/>
      </rPr>
      <t>Budokan - The Martial Spirit (Europe).zip</t>
    </r>
  </si>
  <si>
    <r>
      <rPr>
        <rFont val="&quot;Helvetica Neue&quot;, Helvetica, Arial, sans-serif"/>
        <color rgb="FF1155CC"/>
        <sz val="11.0"/>
        <u/>
      </rPr>
      <t>Budokan - The Martial Spirit (USA) (Rev 1) (Beta) (1990-09-25).zip</t>
    </r>
  </si>
  <si>
    <r>
      <rPr>
        <rFont val="&quot;Helvetica Neue&quot;, Helvetica, Arial, sans-serif"/>
        <color rgb="FF1155CC"/>
        <sz val="11.0"/>
        <u/>
      </rPr>
      <t>Budokan - The Martial Spirit (USA) (Unl).zip</t>
    </r>
  </si>
  <si>
    <r>
      <rPr>
        <rFont val="&quot;Helvetica Neue&quot;, Helvetica, Arial, sans-serif"/>
        <color rgb="FF1155CC"/>
        <sz val="11.0"/>
        <u/>
      </rPr>
      <t>Bug Hunt (World) (Aftermarket) (Unl).zip</t>
    </r>
  </si>
  <si>
    <r>
      <rPr>
        <rFont val="&quot;Helvetica Neue&quot;, Helvetica, Arial, sans-serif"/>
        <color rgb="FF1155CC"/>
        <sz val="11.0"/>
        <u/>
      </rPr>
      <t>Bugs Bunny in Double Trouble (Europe) (En,Fr,De,Es,It).zip</t>
    </r>
  </si>
  <si>
    <r>
      <rPr>
        <rFont val="&quot;Helvetica Neue&quot;, Helvetica, Arial, sans-serif"/>
        <color rgb="FF1155CC"/>
        <sz val="11.0"/>
        <u/>
      </rPr>
      <t>Bugs Bunny in Double Trouble (USA).zip</t>
    </r>
  </si>
  <si>
    <r>
      <rPr>
        <rFont val="&quot;Helvetica Neue&quot;, Helvetica, Arial, sans-serif"/>
        <color rgb="FF1155CC"/>
        <sz val="11.0"/>
        <u/>
      </rPr>
      <t>Bulls versus Blazers and the NBA Playoffs (USA, Europe).zip</t>
    </r>
  </si>
  <si>
    <r>
      <rPr>
        <rFont val="&quot;Helvetica Neue&quot;, Helvetica, Arial, sans-serif"/>
        <color rgb="FF1155CC"/>
        <sz val="11.0"/>
        <u/>
      </rPr>
      <t>Bulls vs Lakers (World) (Pirate).zip</t>
    </r>
  </si>
  <si>
    <r>
      <rPr>
        <rFont val="&quot;Helvetica Neue&quot;, Helvetica, Arial, sans-serif"/>
        <color rgb="FF1155CC"/>
        <sz val="11.0"/>
        <u/>
      </rPr>
      <t>Bulls vs Lakers and the NBA Playoffs (USA, Europe).zip</t>
    </r>
  </si>
  <si>
    <r>
      <rPr>
        <rFont val="&quot;Helvetica Neue&quot;, Helvetica, Arial, sans-serif"/>
        <color rgb="FF1155CC"/>
        <sz val="11.0"/>
        <u/>
      </rPr>
      <t>Burning Force (Europe).zip</t>
    </r>
  </si>
  <si>
    <r>
      <rPr>
        <rFont val="&quot;Helvetica Neue&quot;, Helvetica, Arial, sans-serif"/>
        <color rgb="FF1155CC"/>
        <sz val="11.0"/>
        <u/>
      </rPr>
      <t>Burning Force (Japan) (En).zip</t>
    </r>
  </si>
  <si>
    <r>
      <rPr>
        <rFont val="&quot;Helvetica Neue&quot;, Helvetica, Arial, sans-serif"/>
        <color rgb="FF1155CC"/>
        <sz val="11.0"/>
        <u/>
      </rPr>
      <t>Burning Force (USA).zip</t>
    </r>
  </si>
  <si>
    <r>
      <rPr>
        <rFont val="&quot;Helvetica Neue&quot;, Helvetica, Arial, sans-serif"/>
        <color rgb="FF1155CC"/>
        <sz val="11.0"/>
        <u/>
      </rPr>
      <t>Burning Force (World) (Evercade) (Aftermarket) (Unl).zip</t>
    </r>
  </si>
  <si>
    <r>
      <rPr>
        <rFont val="&quot;Helvetica Neue&quot;, Helvetica, Arial, sans-serif"/>
        <color rgb="FF1155CC"/>
        <sz val="11.0"/>
        <u/>
      </rPr>
      <t>CDX Pro (World) (v1.8I) (Program) (Unl).zip</t>
    </r>
  </si>
  <si>
    <r>
      <rPr>
        <rFont val="&quot;Helvetica Neue&quot;, Helvetica, Arial, sans-serif"/>
        <color rgb="FF1155CC"/>
        <sz val="11.0"/>
        <u/>
      </rPr>
      <t>CDX Pro (World) (v1.70) (Program) (Unl) [b].zip</t>
    </r>
  </si>
  <si>
    <r>
      <rPr>
        <rFont val="&quot;Helvetica Neue&quot;, Helvetica, Arial, sans-serif"/>
        <color rgb="FF1155CC"/>
        <sz val="11.0"/>
        <u/>
      </rPr>
      <t>Cadash (USA, Korea) (En).zip</t>
    </r>
  </si>
  <si>
    <r>
      <rPr>
        <rFont val="&quot;Helvetica Neue&quot;, Helvetica, Arial, sans-serif"/>
        <color rgb="FF1155CC"/>
        <sz val="11.0"/>
        <u/>
      </rPr>
      <t>Cadilac Dinosauro (World) (v1.0) (Aftermarket) (Unl).zip</t>
    </r>
  </si>
  <si>
    <r>
      <rPr>
        <rFont val="&quot;Helvetica Neue&quot;, Helvetica, Arial, sans-serif"/>
        <color rgb="FF1155CC"/>
        <sz val="11.0"/>
        <u/>
      </rPr>
      <t>Cadilac Dinosauro (World) (v1.1) (Aftermarket) (Unl).zip</t>
    </r>
  </si>
  <si>
    <r>
      <rPr>
        <rFont val="&quot;Helvetica Neue&quot;, Helvetica, Arial, sans-serif"/>
        <color rgb="FF1155CC"/>
        <sz val="11.0"/>
        <u/>
      </rPr>
      <t>Cadilac Dinosauro (World) (v1.2) (Aftermarket) (Unl).zip</t>
    </r>
  </si>
  <si>
    <r>
      <rPr>
        <rFont val="&quot;Helvetica Neue&quot;, Helvetica, Arial, sans-serif"/>
        <color rgb="FF1155CC"/>
        <sz val="11.0"/>
        <u/>
      </rPr>
      <t>Caesar no Yabou (Japan).zip</t>
    </r>
  </si>
  <si>
    <r>
      <rPr>
        <rFont val="&quot;Helvetica Neue&quot;, Helvetica, Arial, sans-serif"/>
        <color rgb="FF1155CC"/>
        <sz val="11.0"/>
        <u/>
      </rPr>
      <t>Caesar no Yabou II (Japan).zip</t>
    </r>
  </si>
  <si>
    <r>
      <rPr>
        <rFont val="&quot;Helvetica Neue&quot;, Helvetica, Arial, sans-serif"/>
        <color rgb="FF1155CC"/>
        <sz val="11.0"/>
        <u/>
      </rPr>
      <t>Caesars Palace (USA).zip</t>
    </r>
  </si>
  <si>
    <r>
      <rPr>
        <rFont val="&quot;Helvetica Neue&quot;, Helvetica, Arial, sans-serif"/>
        <color rgb="FF1155CC"/>
        <sz val="11.0"/>
        <u/>
      </rPr>
      <t>Cal Ripken Jr. Baseball (USA).zip</t>
    </r>
  </si>
  <si>
    <r>
      <rPr>
        <rFont val="&quot;Helvetica Neue&quot;, Helvetica, Arial, sans-serif"/>
        <color rgb="FF1155CC"/>
        <sz val="11.0"/>
        <u/>
      </rPr>
      <t>Caliber.50 (USA).zip</t>
    </r>
  </si>
  <si>
    <r>
      <rPr>
        <rFont val="&quot;Helvetica Neue&quot;, Helvetica, Arial, sans-serif"/>
        <color rgb="FF1155CC"/>
        <sz val="11.0"/>
        <u/>
      </rPr>
      <t>California Games (USA, Europe).zip</t>
    </r>
  </si>
  <si>
    <r>
      <rPr>
        <rFont val="&quot;Helvetica Neue&quot;, Helvetica, Arial, sans-serif"/>
        <color rgb="FF1155CC"/>
        <sz val="11.0"/>
        <u/>
      </rPr>
      <t>Call of Duty - Ghosts (Russia) (Aftermarket) (Unl).zip</t>
    </r>
  </si>
  <si>
    <r>
      <rPr>
        <rFont val="&quot;Helvetica Neue&quot;, Helvetica, Arial, sans-serif"/>
        <color rgb="FF1155CC"/>
        <sz val="11.0"/>
        <u/>
      </rPr>
      <t>Canhao (Brazil) (Mega Drive 4).zip</t>
    </r>
  </si>
  <si>
    <r>
      <rPr>
        <rFont val="&quot;Helvetica Neue&quot;, Helvetica, Arial, sans-serif"/>
        <color rgb="FF1155CC"/>
        <sz val="11.0"/>
        <u/>
      </rPr>
      <t>Cannon Fodder (Europe).zip</t>
    </r>
  </si>
  <si>
    <r>
      <rPr>
        <rFont val="&quot;Helvetica Neue&quot;, Helvetica, Arial, sans-serif"/>
        <color rgb="FF1155CC"/>
        <sz val="11.0"/>
        <u/>
      </rPr>
      <t>Cannon Fodder (World) (Evercade) (Aftermarket) (Unl).zip</t>
    </r>
  </si>
  <si>
    <r>
      <rPr>
        <rFont val="&quot;Helvetica Neue&quot;, Helvetica, Arial, sans-serif"/>
        <color rgb="FF1155CC"/>
        <sz val="11.0"/>
        <u/>
      </rPr>
      <t>Canon - The Legend of the New Gods (USA) (Aftermarket) (Unl).zip</t>
    </r>
  </si>
  <si>
    <r>
      <rPr>
        <rFont val="&quot;Helvetica Neue&quot;, Helvetica, Arial, sans-serif"/>
        <color rgb="FF1155CC"/>
        <sz val="11.0"/>
        <u/>
      </rPr>
      <t>Capoeira Boy (World) (Pt) (Aftermarket) (Unl).zip</t>
    </r>
  </si>
  <si>
    <r>
      <rPr>
        <rFont val="&quot;Helvetica Neue&quot;, Helvetica, Arial, sans-serif"/>
        <color rgb="FF1155CC"/>
        <sz val="11.0"/>
        <u/>
      </rPr>
      <t>Captain America and the Avengers (Europe).zip</t>
    </r>
  </si>
  <si>
    <r>
      <rPr>
        <rFont val="&quot;Helvetica Neue&quot;, Helvetica, Arial, sans-serif"/>
        <color rgb="FF1155CC"/>
        <sz val="11.0"/>
        <u/>
      </rPr>
      <t>Captain America and the Avengers (USA) (Beta).zip</t>
    </r>
  </si>
  <si>
    <r>
      <rPr>
        <rFont val="&quot;Helvetica Neue&quot;, Helvetica, Arial, sans-serif"/>
        <color rgb="FF1155CC"/>
        <sz val="11.0"/>
        <u/>
      </rPr>
      <t>Captain America and the Avengers (USA).zip</t>
    </r>
  </si>
  <si>
    <r>
      <rPr>
        <rFont val="&quot;Helvetica Neue&quot;, Helvetica, Arial, sans-serif"/>
        <color rgb="FF1155CC"/>
        <sz val="11.0"/>
        <u/>
      </rPr>
      <t>Captain Lang (Japan) (En,Ja).zip</t>
    </r>
  </si>
  <si>
    <r>
      <rPr>
        <rFont val="&quot;Helvetica Neue&quot;, Helvetica, Arial, sans-serif"/>
        <color rgb="FF1155CC"/>
        <sz val="11.0"/>
        <u/>
      </rPr>
      <t>Captain Planet and the Planeteers (Europe) (Beta).zip</t>
    </r>
  </si>
  <si>
    <r>
      <rPr>
        <rFont val="&quot;Helvetica Neue&quot;, Helvetica, Arial, sans-serif"/>
        <color rgb="FF1155CC"/>
        <sz val="11.0"/>
        <u/>
      </rPr>
      <t>Captain Planet and the Planeteers (Europe).zip</t>
    </r>
  </si>
  <si>
    <r>
      <rPr>
        <rFont val="&quot;Helvetica Neue&quot;, Helvetica, Arial, sans-serif"/>
        <color rgb="FF1155CC"/>
        <sz val="11.0"/>
        <u/>
      </rPr>
      <t>Casanova - Love Mission (World) (En,Fr,De,It,Ru) (v5.7.9.1920) (Aftermarket) (Unl).zip</t>
    </r>
  </si>
  <si>
    <r>
      <rPr>
        <rFont val="&quot;Helvetica Neue&quot;, Helvetica, Arial, sans-serif"/>
        <color rgb="FF1155CC"/>
        <sz val="11.0"/>
        <u/>
      </rPr>
      <t>Cascade (World) (Aftermarket) (Unl).zip</t>
    </r>
  </si>
  <si>
    <r>
      <rPr>
        <rFont val="&quot;Helvetica Neue&quot;, Helvetica, Arial, sans-serif"/>
        <color rgb="FF1155CC"/>
        <sz val="11.0"/>
        <u/>
      </rPr>
      <t>Castle Cat (World) (Aftermarket) (Unl).zip</t>
    </r>
  </si>
  <si>
    <r>
      <rPr>
        <rFont val="&quot;Helvetica Neue&quot;, Helvetica, Arial, sans-serif"/>
        <color rgb="FF1155CC"/>
        <sz val="11.0"/>
        <u/>
      </rPr>
      <t>Castle Cat 2 - The Miami Invasion (World) (Aftermarket) (Unl).zip</t>
    </r>
  </si>
  <si>
    <r>
      <rPr>
        <rFont val="&quot;Helvetica Neue&quot;, Helvetica, Arial, sans-serif"/>
        <color rgb="FF1155CC"/>
        <sz val="11.0"/>
        <u/>
      </rPr>
      <t>Castle Cat 3 - The Vegas Connection (World) (Aftermarket) (Unl).zip</t>
    </r>
  </si>
  <si>
    <r>
      <rPr>
        <rFont val="&quot;Helvetica Neue&quot;, Helvetica, Arial, sans-serif"/>
        <color rgb="FF1155CC"/>
        <sz val="11.0"/>
        <u/>
      </rPr>
      <t>Castle of Illusion Starring Mickey Mouse (USA, Europe).zip</t>
    </r>
  </si>
  <si>
    <r>
      <rPr>
        <rFont val="&quot;Helvetica Neue&quot;, Helvetica, Arial, sans-serif"/>
        <color rgb="FF1155CC"/>
        <sz val="11.0"/>
        <u/>
      </rPr>
      <t>Castlevania - Bloodlines (USA) (Beta) (1993-08-04).zip</t>
    </r>
  </si>
  <si>
    <r>
      <rPr>
        <rFont val="&quot;Helvetica Neue&quot;, Helvetica, Arial, sans-serif"/>
        <color rgb="FF1155CC"/>
        <sz val="11.0"/>
        <u/>
      </rPr>
      <t>Castlevania - Bloodlines (USA) (Beta) (1993-10-07).zip</t>
    </r>
  </si>
  <si>
    <r>
      <rPr>
        <rFont val="&quot;Helvetica Neue&quot;, Helvetica, Arial, sans-serif"/>
        <color rgb="FF1155CC"/>
        <sz val="11.0"/>
        <u/>
      </rPr>
      <t>Castlevania - Bloodlines (USA) (Castlevania Anniversary Collection).zip</t>
    </r>
  </si>
  <si>
    <r>
      <rPr>
        <rFont val="&quot;Helvetica Neue&quot;, Helvetica, Arial, sans-serif"/>
        <color rgb="FF1155CC"/>
        <sz val="11.0"/>
        <u/>
      </rPr>
      <t>Castlevania - Bloodlines (USA).zip</t>
    </r>
  </si>
  <si>
    <r>
      <rPr>
        <rFont val="&quot;Helvetica Neue&quot;, Helvetica, Arial, sans-serif"/>
        <color rgb="FF1155CC"/>
        <sz val="11.0"/>
        <u/>
      </rPr>
      <t>Castlevania - Bloodlines (USA, Europe) (Switch Online).zip</t>
    </r>
  </si>
  <si>
    <r>
      <rPr>
        <rFont val="&quot;Helvetica Neue&quot;, Helvetica, Arial, sans-serif"/>
        <color rgb="FF1155CC"/>
        <sz val="11.0"/>
        <u/>
      </rPr>
      <t>Castlevania - The New Generation (Europe) (Beta).zip</t>
    </r>
  </si>
  <si>
    <r>
      <rPr>
        <rFont val="&quot;Helvetica Neue&quot;, Helvetica, Arial, sans-serif"/>
        <color rgb="FF1155CC"/>
        <sz val="11.0"/>
        <u/>
      </rPr>
      <t>Castlevania - The New Generation (Europe) (Mega Drive Mini).zip</t>
    </r>
  </si>
  <si>
    <r>
      <rPr>
        <rFont val="&quot;Helvetica Neue&quot;, Helvetica, Arial, sans-serif"/>
        <color rgb="FF1155CC"/>
        <sz val="11.0"/>
        <u/>
      </rPr>
      <t>Castlevania - The New Generation (Europe).zip</t>
    </r>
  </si>
  <si>
    <r>
      <rPr>
        <rFont val="&quot;Helvetica Neue&quot;, Helvetica, Arial, sans-serif"/>
        <color rgb="FF1155CC"/>
        <sz val="11.0"/>
        <u/>
      </rPr>
      <t>Cavalos &amp; Peoes (Brazil) (Mega Drive 4).zip</t>
    </r>
  </si>
  <si>
    <r>
      <rPr>
        <rFont val="&quot;Helvetica Neue&quot;, Helvetica, Arial, sans-serif"/>
        <color rgb="FF1155CC"/>
        <sz val="11.0"/>
        <u/>
      </rPr>
      <t>Cave Story - Doukutsu Monogatari (World) (2016-02-07)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</si>
  <si>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(2016-05-30)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</si>
  <si>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(2016-06-19)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</si>
  <si>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(De) (0.8.1) (2023-10-19)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</si>
  <si>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(De) (v0.7.0)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</si>
  <si>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(De) (v0.8.0)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</si>
  <si>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(0.8.1) (2023-10-19)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</si>
  <si>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(v0.2.0) (Alpha)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</si>
  <si>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(v0.2.1)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</si>
  <si>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(v0.3.0)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</si>
  <si>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(v0.3.1)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</si>
  <si>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(v0.3.2) (NTSC)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</si>
  <si>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(v0.3.2) (PAL)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</si>
  <si>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(v0.3.3) (NTSC)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</si>
  <si>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(v0.3.3) (PAL)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</si>
  <si>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(v0.4.0) (NTSC)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</si>
  <si>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(v0.4.0) (PAL)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</si>
  <si>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(v0.5.0)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</si>
  <si>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(v0.5.0a)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</si>
  <si>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(v0.5.0b)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</si>
  <si>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(v0.5.1)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</si>
  <si>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(v0.5.1a)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</si>
  <si>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(v0.5.2)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</si>
  <si>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(v0.6.0)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</si>
  <si>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(v0.7.0)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</si>
  <si>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(En) (v0.8.0)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</si>
  <si>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(Es) (0.8.1) (2023-10-19)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</si>
  <si>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(Es) (v0.7.0)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</si>
  <si>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(Es) (v0.8.0)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</si>
  <si>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(Fi) (0.8.1) (2023-10-19)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</si>
  <si>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(Fr) (0.8.1) (2023-10-19)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</si>
  <si>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(Fr) (v0.7.0)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</si>
  <si>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(Fr) (v0.8.0)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</si>
  <si>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(It) (0.8.1) (2023-10-19)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</si>
  <si>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(It) (v0.7.0)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</si>
  <si>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(It) (v0.8.0)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</si>
  <si>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(Ko) (0.8.1) (2023-10-19)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</si>
  <si>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(Ko) (v0.8.0)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</si>
  <si>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(Pt-BR) (0.8.1) (2023-10-19)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</si>
  <si>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(Pt-BR) (v0.7.0)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</si>
  <si>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(Pt-BR) (v0.8.0)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</si>
  <si>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(Pt-PT) (0.8.1) (2023-10-19)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</si>
  <si>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(Pt-PT) (v0.7.0)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</si>
  <si>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(Pt-PT) (v0.8.0)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</si>
  <si>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(Ru) (0.8.1) (2023-10-19)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</si>
  <si>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(SNAPSHOT-2016-06-23)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</si>
  <si>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(SNAPSHOT-2016-06-30)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</si>
  <si>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(SNAPSHOT-2016-07-02)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</si>
  <si>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(SNAPSHOT-2016-07-12)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</si>
  <si>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(SNAPSHOT-2016-07-16)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</si>
  <si>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(SNAPSHOT-2016-07-26)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</si>
  <si>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(Zh) (0.8.1) (2023-10-19) (Proto) (Aftermarket) (Unl).zip</t>
    </r>
  </si>
  <si>
    <r>
      <rPr>
        <rFont val="&quot;Helvetica Neue&quot;, Helvetica, Arial, sans-serif"/>
        <color rgb="FF1155CC"/>
        <sz val="11.0"/>
        <u/>
      </rPr>
      <t>Cave Story - Doukutsu Monogatari (World) (Zh) (v0.8.0) (Aftermarket) (Unl).zip</t>
    </r>
  </si>
  <si>
    <r>
      <rPr>
        <rFont val="&quot;Helvetica Neue&quot;, Helvetica, Arial, sans-serif"/>
        <color rgb="FF1155CC"/>
        <sz val="11.0"/>
        <u/>
      </rPr>
      <t>Centurion - Defender of Rome (USA, Europe) (Sega Channel).zip</t>
    </r>
  </si>
  <si>
    <r>
      <rPr>
        <rFont val="&quot;Helvetica Neue&quot;, Helvetica, Arial, sans-serif"/>
        <color rgb="FF1155CC"/>
        <sz val="11.0"/>
        <u/>
      </rPr>
      <t>Centurion - Defender of Rome (USA, Europe).zip</t>
    </r>
  </si>
  <si>
    <r>
      <rPr>
        <rFont val="&quot;Helvetica Neue&quot;, Helvetica, Arial, sans-serif"/>
        <color rgb="FF1155CC"/>
        <sz val="11.0"/>
        <u/>
      </rPr>
      <t>Chakan (USA, Europe) (1992-10-06) (Sega Channel).zip</t>
    </r>
  </si>
  <si>
    <r>
      <rPr>
        <rFont val="&quot;Helvetica Neue&quot;, Helvetica, Arial, sans-serif"/>
        <color rgb="FF1155CC"/>
        <sz val="11.0"/>
        <u/>
      </rPr>
      <t>Chakan (USA, Europe).zip</t>
    </r>
  </si>
  <si>
    <r>
      <rPr>
        <rFont val="&quot;Helvetica Neue&quot;, Helvetica, Arial, sans-serif"/>
        <color rgb="FF1155CC"/>
        <sz val="11.0"/>
        <u/>
      </rPr>
      <t>Chameleon Kid (Japan) (En).zip</t>
    </r>
  </si>
  <si>
    <r>
      <rPr>
        <rFont val="&quot;Helvetica Neue&quot;, Helvetica, Arial, sans-serif"/>
        <color rgb="FF1155CC"/>
        <sz val="11.0"/>
        <u/>
      </rPr>
      <t>Champions World Class Soccer (World) (Beta) (1994-03-18).zip</t>
    </r>
  </si>
  <si>
    <r>
      <rPr>
        <rFont val="&quot;Helvetica Neue&quot;, Helvetica, Arial, sans-serif"/>
        <color rgb="FF1155CC"/>
        <sz val="11.0"/>
        <u/>
      </rPr>
      <t>Champions World Class Soccer (World) (En,Fr,De,Es).zip</t>
    </r>
  </si>
  <si>
    <r>
      <rPr>
        <rFont val="&quot;Helvetica Neue&quot;, Helvetica, Arial, sans-serif"/>
        <color rgb="FF1155CC"/>
        <sz val="11.0"/>
        <u/>
      </rPr>
      <t>Championship Bowling (USA).zip</t>
    </r>
  </si>
  <si>
    <r>
      <rPr>
        <rFont val="&quot;Helvetica Neue&quot;, Helvetica, Arial, sans-serif"/>
        <color rgb="FF1155CC"/>
        <sz val="11.0"/>
        <u/>
      </rPr>
      <t>Championship Pool (USA).zip</t>
    </r>
  </si>
  <si>
    <r>
      <rPr>
        <rFont val="&quot;Helvetica Neue&quot;, Helvetica, Arial, sans-serif"/>
        <color rgb="FF1155CC"/>
        <sz val="11.0"/>
        <u/>
      </rPr>
      <t>Championship Pro-Am (USA).zip</t>
    </r>
  </si>
  <si>
    <r>
      <rPr>
        <rFont val="&quot;Helvetica Neue&quot;, Helvetica, Arial, sans-serif"/>
        <color rgb="FF1155CC"/>
        <sz val="11.0"/>
        <u/>
      </rPr>
      <t>Chaoji Da Fuweng (Taiwan) (Unl).zip</t>
    </r>
  </si>
  <si>
    <r>
      <rPr>
        <rFont val="&quot;Helvetica Neue&quot;, Helvetica, Arial, sans-serif"/>
        <color rgb="FF1155CC"/>
        <sz val="11.0"/>
        <u/>
      </rPr>
      <t>Chaoji Majiang Club (Taiwan) (Unl).zip</t>
    </r>
  </si>
  <si>
    <r>
      <rPr>
        <rFont val="&quot;Helvetica Neue&quot;, Helvetica, Arial, sans-serif"/>
        <color rgb="FF1155CC"/>
        <sz val="11.0"/>
        <u/>
      </rPr>
      <t>Chaoji Poker (Taiwan) (En) (Unl).zip</t>
    </r>
  </si>
  <si>
    <r>
      <rPr>
        <rFont val="&quot;Helvetica Neue&quot;, Helvetica, Arial, sans-serif"/>
        <color rgb="FF1155CC"/>
        <sz val="11.0"/>
        <u/>
      </rPr>
      <t>Chaos Engine, The (Europe).zip</t>
    </r>
  </si>
  <si>
    <r>
      <rPr>
        <rFont val="&quot;Helvetica Neue&quot;, Helvetica, Arial, sans-serif"/>
        <color rgb="FF1155CC"/>
        <sz val="11.0"/>
        <u/>
      </rPr>
      <t>Chaos Engine 2, The (Europe) (Proto).zip</t>
    </r>
  </si>
  <si>
    <r>
      <rPr>
        <rFont val="&quot;Helvetica Neue&quot;, Helvetica, Arial, sans-serif"/>
        <color rgb="FF1155CC"/>
        <sz val="11.0"/>
        <u/>
      </rPr>
      <t>Chaperon Violet, Le (World) (Fr) (Proto) (Aftermarket) (Unl).zip</t>
    </r>
  </si>
  <si>
    <r>
      <rPr>
        <rFont val="&quot;Helvetica Neue&quot;, Helvetica, Arial, sans-serif"/>
        <color rgb="FF1155CC"/>
        <sz val="11.0"/>
        <u/>
      </rPr>
      <t>Chase H.Q. II (USA).zip</t>
    </r>
  </si>
  <si>
    <r>
      <rPr>
        <rFont val="&quot;Helvetica Neue&quot;, Helvetica, Arial, sans-serif"/>
        <color rgb="FF1155CC"/>
        <sz val="11.0"/>
        <u/>
      </rPr>
      <t>Chavez II (Mexico).zip</t>
    </r>
  </si>
  <si>
    <r>
      <rPr>
        <rFont val="&quot;Helvetica Neue&quot;, Helvetica, Arial, sans-serif"/>
        <color rgb="FF1155CC"/>
        <sz val="11.0"/>
        <u/>
      </rPr>
      <t>Cheese Cat-Astrophe Starring Speedy Gonzales (Europe) (En,Fr,De,Es).zip</t>
    </r>
  </si>
  <si>
    <r>
      <rPr>
        <rFont val="&quot;Helvetica Neue&quot;, Helvetica, Arial, sans-serif"/>
        <color rgb="FF1155CC"/>
        <sz val="11.0"/>
        <u/>
      </rPr>
      <t>Chelnov (Japan).zip</t>
    </r>
  </si>
  <si>
    <r>
      <rPr>
        <rFont val="&quot;Helvetica Neue&quot;, Helvetica, Arial, sans-serif"/>
        <color rgb="FF1155CC"/>
        <sz val="11.0"/>
        <u/>
      </rPr>
      <t>Chengjisihan II - Yuanchao Mishi Zhi Canglang Yu Bailu (China) (Pirate).zip</t>
    </r>
  </si>
  <si>
    <r>
      <rPr>
        <rFont val="&quot;Helvetica Neue&quot;, Helvetica, Arial, sans-serif"/>
        <color rgb="FF1155CC"/>
        <sz val="11.0"/>
        <u/>
      </rPr>
      <t>Chess (Russia) (En) (Aftermarket) (Unl).zip</t>
    </r>
  </si>
  <si>
    <r>
      <rPr>
        <rFont val="&quot;Helvetica Neue&quot;, Helvetica, Arial, sans-serif"/>
        <color rgb="FF1155CC"/>
        <sz val="11.0"/>
        <u/>
      </rPr>
      <t>Chester Cheetah - Too Cool to Fool (USA).zip</t>
    </r>
  </si>
  <si>
    <r>
      <rPr>
        <rFont val="&quot;Helvetica Neue&quot;, Helvetica, Arial, sans-serif"/>
        <color rgb="FF1155CC"/>
        <sz val="11.0"/>
        <u/>
      </rPr>
      <t>Chester Cheetah - Wild Wild Quest (USA).zip</t>
    </r>
  </si>
  <si>
    <r>
      <rPr>
        <rFont val="&quot;Helvetica Neue&quot;, Helvetica, Arial, sans-serif"/>
        <color rgb="FF1155CC"/>
        <sz val="11.0"/>
        <u/>
      </rPr>
      <t>Chi Chi's Pro Challenge Golf (USA).zip</t>
    </r>
  </si>
  <si>
    <r>
      <rPr>
        <rFont val="&quot;Helvetica Neue&quot;, Helvetica, Arial, sans-serif"/>
        <color rgb="FF1155CC"/>
        <sz val="11.0"/>
        <u/>
      </rPr>
      <t>Chibi Maruko-chan - Wakuwaku Shopping (Japan).zip</t>
    </r>
  </si>
  <si>
    <r>
      <rPr>
        <rFont val="&quot;Helvetica Neue&quot;, Helvetica, Arial, sans-serif"/>
        <color rgb="FF1155CC"/>
        <sz val="11.0"/>
        <u/>
      </rPr>
      <t>Chiki Chiki Boys (Japan, Korea) (Ja).zip</t>
    </r>
  </si>
  <si>
    <r>
      <rPr>
        <rFont val="&quot;Helvetica Neue&quot;, Helvetica, Arial, sans-serif"/>
        <color rgb="FF1155CC"/>
        <sz val="11.0"/>
        <u/>
      </rPr>
      <t>Chiki Chiki Boys (USA, Europe).zip</t>
    </r>
  </si>
  <si>
    <r>
      <rPr>
        <rFont val="&quot;Helvetica Neue&quot;, Helvetica, Arial, sans-serif"/>
        <color rgb="FF1155CC"/>
        <sz val="11.0"/>
        <u/>
      </rPr>
      <t>Chip 'n Dale - Rescue Rangers (Russia) (Aftermarket) (Unl).zip</t>
    </r>
  </si>
  <si>
    <r>
      <rPr>
        <rFont val="&quot;Helvetica Neue&quot;, Helvetica, Arial, sans-serif"/>
        <color rgb="FF1155CC"/>
        <sz val="11.0"/>
        <u/>
      </rPr>
      <t>Chip 'n Dale - Rescue Rangers 2 (Russia) (Aftermarket) (Unl).zip</t>
    </r>
  </si>
  <si>
    <r>
      <rPr>
        <rFont val="&quot;Helvetica Neue&quot;, Helvetica, Arial, sans-serif"/>
        <color rgb="FF1155CC"/>
        <sz val="11.0"/>
        <u/>
      </rPr>
      <t>Chong Chong Weiji - A Bug's Life (Taiwan) (En) (Unl).zip</t>
    </r>
  </si>
  <si>
    <r>
      <rPr>
        <rFont val="&quot;Helvetica Neue&quot;, Helvetica, Arial, sans-serif"/>
        <color rgb="FF1155CC"/>
        <sz val="11.0"/>
        <u/>
      </rPr>
      <t>Chou Kyuukai Miracle Nine (Japan).zip</t>
    </r>
  </si>
  <si>
    <r>
      <rPr>
        <rFont val="&quot;Helvetica Neue&quot;, Helvetica, Arial, sans-serif"/>
        <color rgb="FF1155CC"/>
        <sz val="11.0"/>
        <u/>
      </rPr>
      <t>Chou Touryuu Retsuden - Dino Land (Japan) (En).zip</t>
    </r>
  </si>
  <si>
    <r>
      <rPr>
        <rFont val="&quot;Helvetica Neue&quot;, Helvetica, Arial, sans-serif"/>
        <color rgb="FF1155CC"/>
        <sz val="11.0"/>
        <u/>
      </rPr>
      <t>ChuChu Rocket! (World) (Demo) (Aftermarket) (Unl).zip</t>
    </r>
  </si>
  <si>
    <r>
      <rPr>
        <rFont val="&quot;Helvetica Neue&quot;, Helvetica, Arial, sans-serif"/>
        <color rgb="FF1155CC"/>
        <sz val="11.0"/>
        <u/>
      </rPr>
      <t>Chuck Rock (Europe).zip</t>
    </r>
  </si>
  <si>
    <r>
      <rPr>
        <rFont val="&quot;Helvetica Neue&quot;, Helvetica, Arial, sans-serif"/>
        <color rgb="FF1155CC"/>
        <sz val="11.0"/>
        <u/>
      </rPr>
      <t>Chuck Rock (USA) (Pirate).zip</t>
    </r>
  </si>
  <si>
    <r>
      <rPr>
        <rFont val="&quot;Helvetica Neue&quot;, Helvetica, Arial, sans-serif"/>
        <color rgb="FF1155CC"/>
        <sz val="11.0"/>
        <u/>
      </rPr>
      <t>Chuck Rock (USA).zip</t>
    </r>
  </si>
  <si>
    <r>
      <rPr>
        <rFont val="&quot;Helvetica Neue&quot;, Helvetica, Arial, sans-serif"/>
        <color rgb="FF1155CC"/>
        <sz val="11.0"/>
        <u/>
      </rPr>
      <t>Chuck Rock II (Japan).zip</t>
    </r>
  </si>
  <si>
    <r>
      <rPr>
        <rFont val="&quot;Helvetica Neue&quot;, Helvetica, Arial, sans-serif"/>
        <color rgb="FF1155CC"/>
        <sz val="11.0"/>
        <u/>
      </rPr>
      <t>Chuck Rock II - Son of Chuck (Europe).zip</t>
    </r>
  </si>
  <si>
    <r>
      <rPr>
        <rFont val="&quot;Helvetica Neue&quot;, Helvetica, Arial, sans-serif"/>
        <color rgb="FF1155CC"/>
        <sz val="11.0"/>
        <u/>
      </rPr>
      <t>Chuck Rock II - Son of Chuck (USA) (Beta).zip</t>
    </r>
  </si>
  <si>
    <r>
      <rPr>
        <rFont val="&quot;Helvetica Neue&quot;, Helvetica, Arial, sans-serif"/>
        <color rgb="FF1155CC"/>
        <sz val="11.0"/>
        <u/>
      </rPr>
      <t>Chuck Rock II - Son of Chuck (USA).zip</t>
    </r>
  </si>
  <si>
    <r>
      <rPr>
        <rFont val="&quot;Helvetica Neue&quot;, Helvetica, Arial, sans-serif"/>
        <color rgb="FF1155CC"/>
        <sz val="11.0"/>
        <u/>
      </rPr>
      <t>Citadel of Chaos, The (World) (v2.0) (Aftermarket) (Unl).zip</t>
    </r>
  </si>
  <si>
    <r>
      <rPr>
        <rFont val="&quot;Helvetica Neue&quot;, Helvetica, Arial, sans-serif"/>
        <color rgb="FF1155CC"/>
        <sz val="11.0"/>
        <u/>
      </rPr>
      <t>Citadel of Chaos, The (World) (v2.1) (Aftermarket) (Unl).zip</t>
    </r>
  </si>
  <si>
    <r>
      <rPr>
        <rFont val="&quot;Helvetica Neue&quot;, Helvetica, Arial, sans-serif"/>
        <color rgb="FF1155CC"/>
        <sz val="11.0"/>
        <u/>
      </rPr>
      <t>Classic Collection (Europe).zip</t>
    </r>
  </si>
  <si>
    <r>
      <rPr>
        <rFont val="&quot;Helvetica Neue&quot;, Helvetica, Arial, sans-serif"/>
        <color rgb="FF1155CC"/>
        <sz val="11.0"/>
        <u/>
      </rPr>
      <t>ClayFighter (Europe).zip</t>
    </r>
  </si>
  <si>
    <r>
      <rPr>
        <rFont val="&quot;Helvetica Neue&quot;, Helvetica, Arial, sans-serif"/>
        <color rgb="FF1155CC"/>
        <sz val="11.0"/>
        <u/>
      </rPr>
      <t>ClayFighter (USA).zip</t>
    </r>
  </si>
  <si>
    <r>
      <rPr>
        <rFont val="&quot;Helvetica Neue&quot;, Helvetica, Arial, sans-serif"/>
        <color rgb="FF1155CC"/>
        <sz val="11.0"/>
        <u/>
      </rPr>
      <t>Cliffhanger (Europe).zip</t>
    </r>
  </si>
  <si>
    <r>
      <rPr>
        <rFont val="&quot;Helvetica Neue&quot;, Helvetica, Arial, sans-serif"/>
        <color rgb="FF1155CC"/>
        <sz val="11.0"/>
        <u/>
      </rPr>
      <t>Cliffhanger (USA).zip</t>
    </r>
  </si>
  <si>
    <r>
      <rPr>
        <rFont val="&quot;Helvetica Neue&quot;, Helvetica, Arial, sans-serif"/>
        <color rgb="FF1155CC"/>
        <sz val="11.0"/>
        <u/>
      </rPr>
      <t>Clue (USA).zip</t>
    </r>
  </si>
  <si>
    <r>
      <rPr>
        <rFont val="&quot;Helvetica Neue&quot;, Helvetica, Arial, sans-serif"/>
        <color rgb="FF1155CC"/>
        <sz val="11.0"/>
        <u/>
      </rPr>
      <t>Coach K College Basketball (USA).zip</t>
    </r>
  </si>
  <si>
    <r>
      <rPr>
        <rFont val="&quot;Helvetica Neue&quot;, Helvetica, Arial, sans-serif"/>
        <color rgb="FF1155CC"/>
        <sz val="11.0"/>
        <u/>
      </rPr>
      <t>Coffee Crisis (World) (Demo) (Aftermarket) (Unl).zip</t>
    </r>
  </si>
  <si>
    <r>
      <rPr>
        <rFont val="&quot;Helvetica Neue&quot;, Helvetica, Arial, sans-serif"/>
        <color rgb="FF1155CC"/>
        <sz val="11.0"/>
        <u/>
      </rPr>
      <t>Coffee Crisis (World) (Evercade) (Aftermarket) (Unl).zip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</si>
  <si>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(1994-04-13).zip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</si>
  <si>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(1994-04-18).zip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</si>
  <si>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(1994-04-19).zip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</si>
  <si>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(1994-04-29).zip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</si>
  <si>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(1994-05-03).zip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</si>
  <si>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(1994-05-06).zip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</si>
  <si>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(1994-05-11).zip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</si>
  <si>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(1994-05-17).zip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</si>
  <si>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(1994-05-20).zip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</si>
  <si>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(1994-05-25).zip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</si>
  <si>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(1994-05-31).zip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</si>
  <si>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(1994-06-01).zip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</si>
  <si>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(1994-06-03).zip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</si>
  <si>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(1994-06-07).zip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</si>
  <si>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(1994-06-08).zip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</si>
  <si>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(1994-06-14).zip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</si>
  <si>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(1994-06-15).zip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</si>
  <si>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(1994-06-18).zip</t>
    </r>
  </si>
  <si>
    <r>
      <rPr>
        <rFont val="&quot;Helvetica Neue&quot;, Helvetica, Arial, sans-serif"/>
        <color rgb="FF1155CC"/>
        <sz val="11.0"/>
        <u/>
      </rPr>
      <t>College Football's National Championship (USA) (Beta) (1994-06-20).zip</t>
    </r>
  </si>
  <si>
    <r>
      <rPr>
        <rFont val="&quot;Helvetica Neue&quot;, Helvetica, Arial, sans-serif"/>
        <color rgb="FF1155CC"/>
        <sz val="11.0"/>
        <u/>
      </rPr>
      <t>College Football's National Championship (USA).zip</t>
    </r>
  </si>
  <si>
    <r>
      <rPr>
        <rFont val="&quot;Helvetica Neue&quot;, Helvetica, Arial, sans-serif"/>
        <color rgb="FF1155CC"/>
        <sz val="11.0"/>
        <u/>
      </rPr>
      <t>College Football's National Championship II (USA).zip</t>
    </r>
  </si>
  <si>
    <r>
      <rPr>
        <rFont val="&quot;Helvetica Neue&quot;, Helvetica, Arial, sans-serif"/>
        <color rgb="FF1155CC"/>
        <sz val="11.0"/>
        <u/>
      </rPr>
      <t>College Football USA 96 (USA) (Beta) (1995-06-21).zip</t>
    </r>
  </si>
  <si>
    <r>
      <rPr>
        <rFont val="&quot;Helvetica Neue&quot;, Helvetica, Arial, sans-serif"/>
        <color rgb="FF1155CC"/>
        <sz val="11.0"/>
        <u/>
      </rPr>
      <t>College Football USA 96 (USA).zip</t>
    </r>
  </si>
  <si>
    <r>
      <rPr>
        <rFont val="&quot;Helvetica Neue&quot;, Helvetica, Arial, sans-serif"/>
        <color rgb="FF1155CC"/>
        <sz val="11.0"/>
        <u/>
      </rPr>
      <t>College Football USA 97 (USA).zip</t>
    </r>
  </si>
  <si>
    <r>
      <rPr>
        <rFont val="&quot;Helvetica Neue&quot;, Helvetica, Arial, sans-serif"/>
        <color rgb="FF1155CC"/>
        <sz val="11.0"/>
        <u/>
      </rPr>
      <t>College Slam (USA).zip</t>
    </r>
  </si>
  <si>
    <r>
      <rPr>
        <rFont val="&quot;Helvetica Neue&quot;, Helvetica, Arial, sans-serif"/>
        <color rgb="FF1155CC"/>
        <sz val="11.0"/>
        <u/>
      </rPr>
      <t>Columns (Japan) (En).zip</t>
    </r>
  </si>
  <si>
    <r>
      <rPr>
        <rFont val="&quot;Helvetica Neue&quot;, Helvetica, Arial, sans-serif"/>
        <color rgb="FF1155CC"/>
        <sz val="11.0"/>
        <u/>
      </rPr>
      <t>Columns (USA, Europe) (1990-06-21) (Sega Channel).zip</t>
    </r>
  </si>
  <si>
    <r>
      <rPr>
        <rFont val="&quot;Helvetica Neue&quot;, Helvetica, Arial, sans-serif"/>
        <color rgb="FF1155CC"/>
        <sz val="11.0"/>
        <u/>
      </rPr>
      <t>Columns (USA, Europe).zip</t>
    </r>
  </si>
  <si>
    <r>
      <rPr>
        <rFont val="&quot;Helvetica Neue&quot;, Helvetica, Arial, sans-serif"/>
        <color rgb="FF1155CC"/>
        <sz val="11.0"/>
        <u/>
      </rPr>
      <t>Columns (World) (Sega Ages).zip</t>
    </r>
  </si>
  <si>
    <r>
      <rPr>
        <rFont val="&quot;Helvetica Neue&quot;, Helvetica, Arial, sans-serif"/>
        <color rgb="FF1155CC"/>
        <sz val="11.0"/>
        <u/>
      </rPr>
      <t>Columns III (USA).zip</t>
    </r>
  </si>
  <si>
    <r>
      <rPr>
        <rFont val="&quot;Helvetica Neue&quot;, Helvetica, Arial, sans-serif"/>
        <color rgb="FF1155CC"/>
        <sz val="11.0"/>
        <u/>
      </rPr>
      <t>Columns III - Taiketsu! Columns World (Japan, Korea) (Ja).zip</t>
    </r>
  </si>
  <si>
    <r>
      <rPr>
        <rFont val="&quot;Helvetica Neue&quot;, Helvetica, Arial, sans-serif"/>
        <color rgb="FF1155CC"/>
        <sz val="11.0"/>
        <u/>
      </rPr>
      <t>Combat Aces (USA) (Proto) (Unl).zip</t>
    </r>
  </si>
  <si>
    <r>
      <rPr>
        <rFont val="&quot;Helvetica Neue&quot;, Helvetica, Arial, sans-serif"/>
        <color rgb="FF1155CC"/>
        <sz val="11.0"/>
        <u/>
      </rPr>
      <t>Combat Cars (USA, Europe).zip</t>
    </r>
  </si>
  <si>
    <r>
      <rPr>
        <rFont val="&quot;Helvetica Neue&quot;, Helvetica, Arial, sans-serif"/>
        <color rgb="FF1155CC"/>
        <sz val="11.0"/>
        <u/>
      </rPr>
      <t>Comix Zone (Europe) (Beta) (1995-06-28).zip</t>
    </r>
  </si>
  <si>
    <r>
      <rPr>
        <rFont val="&quot;Helvetica Neue&quot;, Helvetica, Arial, sans-serif"/>
        <color rgb="FF1155CC"/>
        <sz val="11.0"/>
        <u/>
      </rPr>
      <t>Comix Zone (Europe) (Beta) (1995-07-12).zip</t>
    </r>
  </si>
  <si>
    <r>
      <rPr>
        <rFont val="&quot;Helvetica Neue&quot;, Helvetica, Arial, sans-serif"/>
        <color rgb="FF1155CC"/>
        <sz val="11.0"/>
        <u/>
      </rPr>
      <t>Comix Zone (Europe) (En,Fr,De,Es).zip</t>
    </r>
  </si>
  <si>
    <r>
      <rPr>
        <rFont val="&quot;Helvetica Neue&quot;, Helvetica, Arial, sans-serif"/>
        <color rgb="FF1155CC"/>
        <sz val="11.0"/>
        <u/>
      </rPr>
      <t>Comix Zone (Japan) (En,Ja).zip</t>
    </r>
  </si>
  <si>
    <r>
      <rPr>
        <rFont val="&quot;Helvetica Neue&quot;, Helvetica, Arial, sans-serif"/>
        <color rgb="FF1155CC"/>
        <sz val="11.0"/>
        <u/>
      </rPr>
      <t>Comix Zone (USA) (1995-06-09) (Virtual Console).zip</t>
    </r>
  </si>
  <si>
    <r>
      <rPr>
        <rFont val="&quot;Helvetica Neue&quot;, Helvetica, Arial, sans-serif"/>
        <color rgb="FF1155CC"/>
        <sz val="11.0"/>
        <u/>
      </rPr>
      <t>Comix Zone (USA) (Beta) (1995-04-04).zip</t>
    </r>
  </si>
  <si>
    <r>
      <rPr>
        <rFont val="&quot;Helvetica Neue&quot;, Helvetica, Arial, sans-serif"/>
        <color rgb="FF1155CC"/>
        <sz val="11.0"/>
        <u/>
      </rPr>
      <t>Comix Zone (USA) (Beta) (1995-05-26).zip</t>
    </r>
  </si>
  <si>
    <r>
      <rPr>
        <rFont val="&quot;Helvetica Neue&quot;, Helvetica, Arial, sans-serif"/>
        <color rgb="FF1155CC"/>
        <sz val="11.0"/>
        <u/>
      </rPr>
      <t>Comix Zone (USA) (Beta) (1995-05-30).zip</t>
    </r>
  </si>
  <si>
    <r>
      <rPr>
        <rFont val="&quot;Helvetica Neue&quot;, Helvetica, Arial, sans-serif"/>
        <color rgb="FF1155CC"/>
        <sz val="11.0"/>
        <u/>
      </rPr>
      <t>Comix Zone (USA) (Beta) (1995-06-01) (Alt).zip</t>
    </r>
  </si>
  <si>
    <r>
      <rPr>
        <rFont val="&quot;Helvetica Neue&quot;, Helvetica, Arial, sans-serif"/>
        <color rgb="FF1155CC"/>
        <sz val="11.0"/>
        <u/>
      </rPr>
      <t>Comix Zone (USA) (Beta) (1995-06-01) (Alt 2).zip</t>
    </r>
  </si>
  <si>
    <r>
      <rPr>
        <rFont val="&quot;Helvetica Neue&quot;, Helvetica, Arial, sans-serif"/>
        <color rgb="FF1155CC"/>
        <sz val="11.0"/>
        <u/>
      </rPr>
      <t>Comix Zone (USA) (Beta) (1995-06-01) (Alt 3).zip</t>
    </r>
  </si>
  <si>
    <r>
      <rPr>
        <rFont val="&quot;Helvetica Neue&quot;, Helvetica, Arial, sans-serif"/>
        <color rgb="FF1155CC"/>
        <sz val="11.0"/>
        <u/>
      </rPr>
      <t>Comix Zone (USA) (Beta) (1995-06-01).zip</t>
    </r>
  </si>
  <si>
    <r>
      <rPr>
        <rFont val="&quot;Helvetica Neue&quot;, Helvetica, Arial, sans-serif"/>
        <color rgb="FF1155CC"/>
        <sz val="11.0"/>
        <u/>
      </rPr>
      <t>Comix Zone (USA) (Beta) (1995-06-02T025636).zip</t>
    </r>
  </si>
  <si>
    <r>
      <rPr>
        <rFont val="&quot;Helvetica Neue&quot;, Helvetica, Arial, sans-serif"/>
        <color rgb="FF1155CC"/>
        <sz val="11.0"/>
        <u/>
      </rPr>
      <t>Comix Zone (USA) (Beta) (1995-06-02T125104).zip</t>
    </r>
  </si>
  <si>
    <r>
      <rPr>
        <rFont val="&quot;Helvetica Neue&quot;, Helvetica, Arial, sans-serif"/>
        <color rgb="FF1155CC"/>
        <sz val="11.0"/>
        <u/>
      </rPr>
      <t>Comix Zone (USA) (Beta) (1995-06-03).zip</t>
    </r>
  </si>
  <si>
    <r>
      <rPr>
        <rFont val="&quot;Helvetica Neue&quot;, Helvetica, Arial, sans-serif"/>
        <color rgb="FF1155CC"/>
        <sz val="11.0"/>
        <u/>
      </rPr>
      <t>Comix Zone (USA) (Demo) (1995-06-12) (Sega Channel).zip</t>
    </r>
  </si>
  <si>
    <r>
      <rPr>
        <rFont val="&quot;Helvetica Neue&quot;, Helvetica, Arial, sans-serif"/>
        <color rgb="FF1155CC"/>
        <sz val="11.0"/>
        <u/>
      </rPr>
      <t>Comix Zone (USA) (Sega Smash Pack 2).zip</t>
    </r>
  </si>
  <si>
    <r>
      <rPr>
        <rFont val="&quot;Helvetica Neue&quot;, Helvetica, Arial, sans-serif"/>
        <color rgb="FF1155CC"/>
        <sz val="11.0"/>
        <u/>
      </rPr>
      <t>Comix Zone (USA).zip</t>
    </r>
  </si>
  <si>
    <r>
      <rPr>
        <rFont val="&quot;Helvetica Neue&quot;, Helvetica, Arial, sans-serif"/>
        <color rgb="FF1155CC"/>
        <sz val="11.0"/>
        <u/>
      </rPr>
      <t>Congo - The Game (USA) (Proto).zip</t>
    </r>
  </si>
  <si>
    <r>
      <rPr>
        <rFont val="&quot;Helvetica Neue&quot;, Helvetica, Arial, sans-serif"/>
        <color rgb="FF1155CC"/>
        <sz val="11.0"/>
        <u/>
      </rPr>
      <t>Contra - Hard Corps (USA) (Genesis Mini).zip</t>
    </r>
  </si>
  <si>
    <r>
      <rPr>
        <rFont val="&quot;Helvetica Neue&quot;, Helvetica, Arial, sans-serif"/>
        <color rgb="FF1155CC"/>
        <sz val="11.0"/>
        <u/>
      </rPr>
      <t>Contra - Hard Corps (USA, Korea) (En).zip</t>
    </r>
  </si>
  <si>
    <r>
      <rPr>
        <rFont val="&quot;Helvetica Neue&quot;, Helvetica, Arial, sans-serif"/>
        <color rgb="FF1155CC"/>
        <sz val="11.0"/>
        <u/>
      </rPr>
      <t>Contra - Hard Corps (World) (Contra Anniversary Collection).zip</t>
    </r>
  </si>
  <si>
    <r>
      <rPr>
        <rFont val="&quot;Helvetica Neue&quot;, Helvetica, Arial, sans-serif"/>
        <color rgb="FF1155CC"/>
        <sz val="11.0"/>
        <u/>
      </rPr>
      <t>Contra - The Hard Corps (Japan) (Mega Drive Mini).zip</t>
    </r>
  </si>
  <si>
    <r>
      <rPr>
        <rFont val="&quot;Helvetica Neue&quot;, Helvetica, Arial, sans-serif"/>
        <color rgb="FF1155CC"/>
        <sz val="11.0"/>
        <u/>
      </rPr>
      <t>Contra - The Hard Corps (Japan).zip</t>
    </r>
  </si>
  <si>
    <r>
      <rPr>
        <rFont val="&quot;Helvetica Neue&quot;, Helvetica, Arial, sans-serif"/>
        <color rgb="FF1155CC"/>
        <sz val="11.0"/>
        <u/>
      </rPr>
      <t>Contra - The Hard Corps (World) (Ja) (Contra Anniversary Collection).zip</t>
    </r>
  </si>
  <si>
    <r>
      <rPr>
        <rFont val="&quot;Helvetica Neue&quot;, Helvetica, Arial, sans-serif"/>
        <color rgb="FF1155CC"/>
        <sz val="11.0"/>
        <u/>
      </rPr>
      <t>Cool Spot (Europe).zip</t>
    </r>
  </si>
  <si>
    <r>
      <rPr>
        <rFont val="&quot;Helvetica Neue&quot;, Helvetica, Arial, sans-serif"/>
        <color rgb="FF1155CC"/>
        <sz val="11.0"/>
        <u/>
      </rPr>
      <t>Cool Spot (Japan, Korea) (Ja).zip</t>
    </r>
  </si>
  <si>
    <r>
      <rPr>
        <rFont val="&quot;Helvetica Neue&quot;, Helvetica, Arial, sans-serif"/>
        <color rgb="FF1155CC"/>
        <sz val="11.0"/>
        <u/>
      </rPr>
      <t>Cool Spot (USA) (Beta).zip</t>
    </r>
  </si>
  <si>
    <r>
      <rPr>
        <rFont val="&quot;Helvetica Neue&quot;, Helvetica, Arial, sans-serif"/>
        <color rgb="FF1155CC"/>
        <sz val="11.0"/>
        <u/>
      </rPr>
      <t>Cool Spot (USA).zip</t>
    </r>
  </si>
  <si>
    <r>
      <rPr>
        <rFont val="&quot;Helvetica Neue&quot;, Helvetica, Arial, sans-serif"/>
        <color rgb="FF1155CC"/>
        <sz val="11.0"/>
        <u/>
      </rPr>
      <t>Corporation (Europe).zip</t>
    </r>
  </si>
  <si>
    <r>
      <rPr>
        <rFont val="&quot;Helvetica Neue&quot;, Helvetica, Arial, sans-serif"/>
        <color rgb="FF1155CC"/>
        <sz val="11.0"/>
        <u/>
      </rPr>
      <t>Corrida de Tampinhas (Brazil) (Mega Drive 4).zip</t>
    </r>
  </si>
  <si>
    <r>
      <rPr>
        <rFont val="&quot;Helvetica Neue&quot;, Helvetica, Arial, sans-serif"/>
        <color rgb="FF1155CC"/>
        <sz val="11.0"/>
        <u/>
      </rPr>
      <t>Cosmic Spacehead (Europe) (En,Fr,De,Es) (Rev 1).zip</t>
    </r>
  </si>
  <si>
    <r>
      <rPr>
        <rFont val="&quot;Helvetica Neue&quot;, Helvetica, Arial, sans-serif"/>
        <color rgb="FF1155CC"/>
        <sz val="11.0"/>
        <u/>
      </rPr>
      <t>Cosmic Spacehead (USA, Europe) (En,Fr,De,Es).zip</t>
    </r>
  </si>
  <si>
    <r>
      <rPr>
        <rFont val="&quot;Helvetica Neue&quot;, Helvetica, Arial, sans-serif"/>
        <color rgb="FF1155CC"/>
        <sz val="11.0"/>
        <u/>
      </rPr>
      <t>Counter-Strike 2D (World) (Ru) (Demo) (Aftermarket) (Unl).zip</t>
    </r>
  </si>
  <si>
    <r>
      <rPr>
        <rFont val="&quot;Helvetica Neue&quot;, Helvetica, Arial, sans-serif"/>
        <color rgb="FF1155CC"/>
        <sz val="11.0"/>
        <u/>
      </rPr>
      <t>Crack Down (Europe).zip</t>
    </r>
  </si>
  <si>
    <r>
      <rPr>
        <rFont val="&quot;Helvetica Neue&quot;, Helvetica, Arial, sans-serif"/>
        <color rgb="FF1155CC"/>
        <sz val="11.0"/>
        <u/>
      </rPr>
      <t>Crack Down (Japan) (En).zip</t>
    </r>
  </si>
  <si>
    <r>
      <rPr>
        <rFont val="&quot;Helvetica Neue&quot;, Helvetica, Arial, sans-serif"/>
        <color rgb="FF1155CC"/>
        <sz val="11.0"/>
        <u/>
      </rPr>
      <t>Crack Down (USA).zip</t>
    </r>
  </si>
  <si>
    <r>
      <rPr>
        <rFont val="&quot;Helvetica Neue&quot;, Helvetica, Arial, sans-serif"/>
        <color rgb="FF1155CC"/>
        <sz val="11.0"/>
        <u/>
      </rPr>
      <t>Crayon Shin-chan - Arashi o Yobu Enji (Japan).zip</t>
    </r>
  </si>
  <si>
    <r>
      <rPr>
        <rFont val="&quot;Helvetica Neue&quot;, Helvetica, Arial, sans-serif"/>
        <color rgb="FF1155CC"/>
        <sz val="11.0"/>
        <u/>
      </rPr>
      <t>Crazy Cars (World) (Demo) (Aftermarket) (Unl).zip</t>
    </r>
  </si>
  <si>
    <r>
      <rPr>
        <rFont val="&quot;Helvetica Neue&quot;, Helvetica, Arial, sans-serif"/>
        <color rgb="FF1155CC"/>
        <sz val="11.0"/>
        <u/>
      </rPr>
      <t>Crazy Driver (World) (Aftermarket) (Unl).zip</t>
    </r>
  </si>
  <si>
    <r>
      <rPr>
        <rFont val="&quot;Helvetica Neue&quot;, Helvetica, Arial, sans-serif"/>
        <color rgb="FF1155CC"/>
        <sz val="11.0"/>
        <u/>
      </rPr>
      <t>Crazy Driver (World) (v1.1) (Aftermarket) (Unl).zip</t>
    </r>
  </si>
  <si>
    <r>
      <rPr>
        <rFont val="&quot;Helvetica Neue&quot;, Helvetica, Arial, sans-serif"/>
        <color rgb="FF1155CC"/>
        <sz val="11.0"/>
        <u/>
      </rPr>
      <t>Criatura (World) (Aftermarket) (Unl).zip</t>
    </r>
  </si>
  <si>
    <r>
      <rPr>
        <rFont val="&quot;Helvetica Neue&quot;, Helvetica, Arial, sans-serif"/>
        <color rgb="FF1155CC"/>
        <sz val="11.0"/>
        <u/>
      </rPr>
      <t>CrossFire (USA) (Sample).zip</t>
    </r>
  </si>
  <si>
    <r>
      <rPr>
        <rFont val="&quot;Helvetica Neue&quot;, Helvetica, Arial, sans-serif"/>
        <color rgb="FF1155CC"/>
        <sz val="11.0"/>
        <u/>
      </rPr>
      <t>CrossFire (USA).zip</t>
    </r>
  </si>
  <si>
    <r>
      <rPr>
        <rFont val="&quot;Helvetica Neue&quot;, Helvetica, Arial, sans-serif"/>
        <color rgb="FF1155CC"/>
        <sz val="11.0"/>
        <u/>
      </rPr>
      <t>Crude Buster (Japan) (En) (Pirate).zip</t>
    </r>
  </si>
  <si>
    <r>
      <rPr>
        <rFont val="&quot;Helvetica Neue&quot;, Helvetica, Arial, sans-serif"/>
        <color rgb="FF1155CC"/>
        <sz val="11.0"/>
        <u/>
      </rPr>
      <t>Crude Buster (Japan) (En).zip</t>
    </r>
  </si>
  <si>
    <r>
      <rPr>
        <rFont val="&quot;Helvetica Neue&quot;, Helvetica, Arial, sans-serif"/>
        <color rgb="FF1155CC"/>
        <sz val="11.0"/>
        <u/>
      </rPr>
      <t>Crue Ball (Japan).zip</t>
    </r>
  </si>
  <si>
    <r>
      <rPr>
        <rFont val="&quot;Helvetica Neue&quot;, Helvetica, Arial, sans-serif"/>
        <color rgb="FF1155CC"/>
        <sz val="11.0"/>
        <u/>
      </rPr>
      <t>Crue Ball - Heavy Metal Pinball (USA, Europe).zip</t>
    </r>
  </si>
  <si>
    <r>
      <rPr>
        <rFont val="&quot;Helvetica Neue&quot;, Helvetica, Arial, sans-serif"/>
        <color rgb="FF1155CC"/>
        <sz val="11.0"/>
        <u/>
      </rPr>
      <t>Crusader of Centy (USA).zip</t>
    </r>
  </si>
  <si>
    <r>
      <rPr>
        <rFont val="&quot;Helvetica Neue&quot;, Helvetica, Arial, sans-serif"/>
        <color rgb="FF1155CC"/>
        <sz val="11.0"/>
        <u/>
      </rPr>
      <t>Crying - Aseimei Sensou (Japan).zip</t>
    </r>
  </si>
  <si>
    <r>
      <rPr>
        <rFont val="&quot;Helvetica Neue&quot;, Helvetica, Arial, sans-serif"/>
        <color rgb="FF1155CC"/>
        <sz val="11.0"/>
        <u/>
      </rPr>
      <t>Crystal's Pony Tale (USA) (Beta) (1994-05-11).zip</t>
    </r>
  </si>
  <si>
    <r>
      <rPr>
        <rFont val="&quot;Helvetica Neue&quot;, Helvetica, Arial, sans-serif"/>
        <color rgb="FF1155CC"/>
        <sz val="11.0"/>
        <u/>
      </rPr>
      <t>Crystal's Pony Tale (USA) (Beta) (1994-05-19).zip</t>
    </r>
  </si>
  <si>
    <r>
      <rPr>
        <rFont val="&quot;Helvetica Neue&quot;, Helvetica, Arial, sans-serif"/>
        <color rgb="FF1155CC"/>
        <sz val="11.0"/>
        <u/>
      </rPr>
      <t>Crystal's Pony Tale (USA) (Beta) (1994-05-26).zip</t>
    </r>
  </si>
  <si>
    <r>
      <rPr>
        <rFont val="&quot;Helvetica Neue&quot;, Helvetica, Arial, sans-serif"/>
        <color rgb="FF1155CC"/>
        <sz val="11.0"/>
        <u/>
      </rPr>
      <t>Crystal's Pony Tale (USA) (Beta) (1994-06-01).zip</t>
    </r>
  </si>
  <si>
    <r>
      <rPr>
        <rFont val="&quot;Helvetica Neue&quot;, Helvetica, Arial, sans-serif"/>
        <color rgb="FF1155CC"/>
        <sz val="11.0"/>
        <u/>
      </rPr>
      <t>Crystal's Pony Tale (USA) (Beta) (1994-06-06).zip</t>
    </r>
  </si>
  <si>
    <r>
      <rPr>
        <rFont val="&quot;Helvetica Neue&quot;, Helvetica, Arial, sans-serif"/>
        <color rgb="FF1155CC"/>
        <sz val="11.0"/>
        <u/>
      </rPr>
      <t>Crystal's Pony Tale (USA) (Beta) (1994-06-10).zip</t>
    </r>
  </si>
  <si>
    <r>
      <rPr>
        <rFont val="&quot;Helvetica Neue&quot;, Helvetica, Arial, sans-serif"/>
        <color rgb="FF1155CC"/>
        <sz val="11.0"/>
        <u/>
      </rPr>
      <t>Crystal's Pony Tale (USA) (Beta) (1994-06-23).zip</t>
    </r>
  </si>
  <si>
    <r>
      <rPr>
        <rFont val="&quot;Helvetica Neue&quot;, Helvetica, Arial, sans-serif"/>
        <color rgb="FF1155CC"/>
        <sz val="11.0"/>
        <u/>
      </rPr>
      <t>Crystal's Pony Tale (USA) (Beta) (1994-06-28).zip</t>
    </r>
  </si>
  <si>
    <r>
      <rPr>
        <rFont val="&quot;Helvetica Neue&quot;, Helvetica, Arial, sans-serif"/>
        <color rgb="FF1155CC"/>
        <sz val="11.0"/>
        <u/>
      </rPr>
      <t>Crystal's Pony Tale (USA) (Beta) (1994-06-30).zip</t>
    </r>
  </si>
  <si>
    <r>
      <rPr>
        <rFont val="&quot;Helvetica Neue&quot;, Helvetica, Arial, sans-serif"/>
        <color rgb="FF1155CC"/>
        <sz val="11.0"/>
        <u/>
      </rPr>
      <t>Crystal's Pony Tale (USA) (Beta) (1994-07-01).zip</t>
    </r>
  </si>
  <si>
    <r>
      <rPr>
        <rFont val="&quot;Helvetica Neue&quot;, Helvetica, Arial, sans-serif"/>
        <color rgb="FF1155CC"/>
        <sz val="11.0"/>
        <u/>
      </rPr>
      <t>Crystal's Pony Tale (USA) (Beta) (1994-07-02).zip</t>
    </r>
  </si>
  <si>
    <r>
      <rPr>
        <rFont val="&quot;Helvetica Neue&quot;, Helvetica, Arial, sans-serif"/>
        <color rgb="FF1155CC"/>
        <sz val="11.0"/>
        <u/>
      </rPr>
      <t>Crystal's Pony Tale (USA) (Beta) (1994-07-03).zip</t>
    </r>
  </si>
  <si>
    <r>
      <rPr>
        <rFont val="&quot;Helvetica Neue&quot;, Helvetica, Arial, sans-serif"/>
        <color rgb="FF1155CC"/>
        <sz val="11.0"/>
        <u/>
      </rPr>
      <t>Crystal's Pony Tale (USA) (Beta) (1994-07-12) (Alt).zip</t>
    </r>
  </si>
  <si>
    <r>
      <rPr>
        <rFont val="&quot;Helvetica Neue&quot;, Helvetica, Arial, sans-serif"/>
        <color rgb="FF1155CC"/>
        <sz val="11.0"/>
        <u/>
      </rPr>
      <t>Crystal's Pony Tale (USA) (Beta) (1994-07-12).zip</t>
    </r>
  </si>
  <si>
    <r>
      <rPr>
        <rFont val="&quot;Helvetica Neue&quot;, Helvetica, Arial, sans-serif"/>
        <color rgb="FF1155CC"/>
        <sz val="11.0"/>
        <u/>
      </rPr>
      <t>Crystal's Pony Tale (USA) (Beta) (1994-07-13).zip</t>
    </r>
  </si>
  <si>
    <r>
      <rPr>
        <rFont val="&quot;Helvetica Neue&quot;, Helvetica, Arial, sans-serif"/>
        <color rgb="FF1155CC"/>
        <sz val="11.0"/>
        <u/>
      </rPr>
      <t>Crystal's Pony Tale (USA).zip</t>
    </r>
  </si>
  <si>
    <r>
      <rPr>
        <rFont val="&quot;Helvetica Neue&quot;, Helvetica, Arial, sans-serif"/>
        <color rgb="FF1155CC"/>
        <sz val="11.0"/>
        <u/>
      </rPr>
      <t>Curse (Japan).zip</t>
    </r>
  </si>
  <si>
    <r>
      <rPr>
        <rFont val="&quot;Helvetica Neue&quot;, Helvetica, Arial, sans-serif"/>
        <color rgb="FF1155CC"/>
        <sz val="11.0"/>
        <u/>
      </rPr>
      <t>Curse (USA) (Proto) (1990-06-26) (Sega Channel).zip</t>
    </r>
  </si>
  <si>
    <r>
      <rPr>
        <rFont val="&quot;Helvetica Neue&quot;, Helvetica, Arial, sans-serif"/>
        <color rgb="FF1155CC"/>
        <sz val="11.0"/>
        <u/>
      </rPr>
      <t>Cursed Knight, The (World) (Demo) (Aftermarket) (Unl).zip</t>
    </r>
  </si>
  <si>
    <r>
      <rPr>
        <rFont val="&quot;Helvetica Neue&quot;, Helvetica, Arial, sans-serif"/>
        <color rgb="FF1155CC"/>
        <sz val="11.0"/>
        <u/>
      </rPr>
      <t>Cursed Knight, The (World) (En,Fr) (Beta) (Aftermarket) (Unl).zip</t>
    </r>
  </si>
  <si>
    <r>
      <rPr>
        <rFont val="&quot;Helvetica Neue&quot;, Helvetica, Arial, sans-serif"/>
        <color rgb="FF1155CC"/>
        <sz val="11.0"/>
        <u/>
      </rPr>
      <t>Cursed Knight, The (World) (En,Fr) (v2.1) (Demo) (Aftermarket) (Unl).zip</t>
    </r>
  </si>
  <si>
    <r>
      <rPr>
        <rFont val="&quot;Helvetica Neue&quot;, Helvetica, Arial, sans-serif"/>
        <color rgb="FF1155CC"/>
        <sz val="11.0"/>
        <u/>
      </rPr>
      <t>Cursed Knight, The (World) (v1.1) (Demo) (Aftermarket) (Unl).zip</t>
    </r>
  </si>
  <si>
    <r>
      <rPr>
        <rFont val="&quot;Helvetica Neue&quot;, Helvetica, Arial, sans-serif"/>
        <color rgb="FF1155CC"/>
        <sz val="11.0"/>
        <u/>
      </rPr>
      <t>Cursed Knight, The (World) (v2.0) (Demo) (Aftermarket) (Unl).zip</t>
    </r>
  </si>
  <si>
    <r>
      <rPr>
        <rFont val="&quot;Helvetica Neue&quot;, Helvetica, Arial, sans-serif"/>
        <color rgb="FF1155CC"/>
        <sz val="11.0"/>
        <u/>
      </rPr>
      <t>Cursed Knight, The (World) (v3.0) (Demo) (Aftermarket) (Unl).zip</t>
    </r>
  </si>
  <si>
    <r>
      <rPr>
        <rFont val="&quot;Helvetica Neue&quot;, Helvetica, Arial, sans-serif"/>
        <color rgb="FF1155CC"/>
        <sz val="11.0"/>
        <u/>
      </rPr>
      <t>Curse of Illmoore Bay, The (World) (Demo 1) (Aftermarket) (Unl).zip</t>
    </r>
  </si>
  <si>
    <r>
      <rPr>
        <rFont val="&quot;Helvetica Neue&quot;, Helvetica, Arial, sans-serif"/>
        <color rgb="FF1155CC"/>
        <sz val="11.0"/>
        <u/>
      </rPr>
      <t>Curse of Illmoore Bay, The (World) (Demo 2) (Aftermarket) (Unl).zip</t>
    </r>
  </si>
  <si>
    <r>
      <rPr>
        <rFont val="&quot;Helvetica Neue&quot;, Helvetica, Arial, sans-serif"/>
        <color rgb="FF1155CC"/>
        <sz val="11.0"/>
        <u/>
      </rPr>
      <t>Curse of Illmoore Bay, The (World) (Demo 3) (Aftermarket) (Unl).zip</t>
    </r>
  </si>
  <si>
    <r>
      <rPr>
        <rFont val="&quot;Helvetica Neue&quot;, Helvetica, Arial, sans-serif"/>
        <color rgb="FF1155CC"/>
        <sz val="11.0"/>
        <u/>
      </rPr>
      <t>CutThroat Island (USA, Europe) (Beta).zip</t>
    </r>
  </si>
  <si>
    <r>
      <rPr>
        <rFont val="&quot;Helvetica Neue&quot;, Helvetica, Arial, sans-serif"/>
        <color rgb="FF1155CC"/>
        <sz val="11.0"/>
        <u/>
      </rPr>
      <t>CutThroat Island (USA, Europe).zip</t>
    </r>
  </si>
  <si>
    <r>
      <rPr>
        <rFont val="&quot;Helvetica Neue&quot;, Helvetica, Arial, sans-serif"/>
        <color rgb="FF1155CC"/>
        <sz val="11.0"/>
        <u/>
      </rPr>
      <t>Cutie Suzuki no Ringside Angel (Japan).zip</t>
    </r>
  </si>
  <si>
    <r>
      <rPr>
        <rFont val="&quot;Helvetica Neue&quot;, Helvetica, Arial, sans-serif"/>
        <color rgb="FF1155CC"/>
        <sz val="11.0"/>
        <u/>
      </rPr>
      <t>Cyber-Cop (USA).zip</t>
    </r>
  </si>
  <si>
    <r>
      <rPr>
        <rFont val="&quot;Helvetica Neue&quot;, Helvetica, Arial, sans-serif"/>
        <color rgb="FF1155CC"/>
        <sz val="11.0"/>
        <u/>
      </rPr>
      <t>Cyber Mission (World) (Demo 1) (Aftermarket) (Unl).zip</t>
    </r>
  </si>
  <si>
    <r>
      <rPr>
        <rFont val="&quot;Helvetica Neue&quot;, Helvetica, Arial, sans-serif"/>
        <color rgb="FF1155CC"/>
        <sz val="11.0"/>
        <u/>
      </rPr>
      <t>Cyber Mission (World) (Demo 2) (Aftermarket) (Unl).zip</t>
    </r>
  </si>
  <si>
    <r>
      <rPr>
        <rFont val="&quot;Helvetica Neue&quot;, Helvetica, Arial, sans-serif"/>
        <color rgb="FF1155CC"/>
        <sz val="11.0"/>
        <u/>
      </rPr>
      <t>Cyber Police - ESWAT (Japan).zip</t>
    </r>
  </si>
  <si>
    <r>
      <rPr>
        <rFont val="&quot;Helvetica Neue&quot;, Helvetica, Arial, sans-serif"/>
        <color rgb="FF1155CC"/>
        <sz val="11.0"/>
        <u/>
      </rPr>
      <t>Cyberball (World).zip</t>
    </r>
  </si>
  <si>
    <r>
      <rPr>
        <rFont val="&quot;Helvetica Neue&quot;, Helvetica, Arial, sans-serif"/>
        <color rgb="FF1155CC"/>
        <sz val="11.0"/>
        <u/>
      </rPr>
      <t>Cyborg Justice (USA, Europe) (Beta).zip</t>
    </r>
  </si>
  <si>
    <r>
      <rPr>
        <rFont val="&quot;Helvetica Neue&quot;, Helvetica, Arial, sans-serif"/>
        <color rgb="FF1155CC"/>
        <sz val="11.0"/>
        <u/>
      </rPr>
      <t>Cyborg Justice (USA, Europe).zip</t>
    </r>
  </si>
  <si>
    <r>
      <rPr>
        <rFont val="&quot;Helvetica Neue&quot;, Helvetica, Arial, sans-serif"/>
        <color rgb="FF1155CC"/>
        <sz val="11.0"/>
        <u/>
      </rPr>
      <t>DEcapAttack (USA, Europe, Korea) (En).zip</t>
    </r>
  </si>
  <si>
    <r>
      <rPr>
        <rFont val="&quot;Helvetica Neue&quot;, Helvetica, Arial, sans-serif"/>
        <color rgb="FF1155CC"/>
        <sz val="11.0"/>
        <u/>
      </rPr>
      <t>DJ Boy (Europe).zip</t>
    </r>
  </si>
  <si>
    <r>
      <rPr>
        <rFont val="&quot;Helvetica Neue&quot;, Helvetica, Arial, sans-serif"/>
        <color rgb="FF1155CC"/>
        <sz val="11.0"/>
        <u/>
      </rPr>
      <t>DJ Boy (Japan).zip</t>
    </r>
  </si>
  <si>
    <r>
      <rPr>
        <rFont val="&quot;Helvetica Neue&quot;, Helvetica, Arial, sans-serif"/>
        <color rgb="FF1155CC"/>
        <sz val="11.0"/>
        <u/>
      </rPr>
      <t>DJ Boy (USA).zip</t>
    </r>
  </si>
  <si>
    <r>
      <rPr>
        <rFont val="&quot;Helvetica Neue&quot;, Helvetica, Arial, sans-serif"/>
        <color rgb="FF1155CC"/>
        <sz val="11.0"/>
        <u/>
      </rPr>
      <t>Da Hanghai Shidai (Taiwan) (Pirate).zip</t>
    </r>
  </si>
  <si>
    <r>
      <rPr>
        <rFont val="&quot;Helvetica Neue&quot;, Helvetica, Arial, sans-serif"/>
        <color rgb="FF1155CC"/>
        <sz val="11.0"/>
        <u/>
      </rPr>
      <t>Da Hanghai Shidai II (Taiwan) (Simplified) (Pirate).zip</t>
    </r>
  </si>
  <si>
    <r>
      <rPr>
        <rFont val="&quot;Helvetica Neue&quot;, Helvetica, Arial, sans-serif"/>
        <color rgb="FF1155CC"/>
        <sz val="11.0"/>
        <u/>
      </rPr>
      <t>Da Hanghai Shidai II (Taiwan) (Traditional) (Pirate).zip</t>
    </r>
  </si>
  <si>
    <r>
      <rPr>
        <rFont val="&quot;Helvetica Neue&quot;, Helvetica, Arial, sans-serif"/>
        <color rgb="FF1155CC"/>
        <sz val="11.0"/>
        <u/>
      </rPr>
      <t>Da Zhanlue - Shandian Qixi (China) (Pirate).zip</t>
    </r>
  </si>
  <si>
    <r>
      <rPr>
        <rFont val="&quot;Helvetica Neue&quot;, Helvetica, Arial, sans-serif"/>
        <color rgb="FF1155CC"/>
        <sz val="11.0"/>
        <u/>
      </rPr>
      <t>Daffy Duck in Hollywood (Europe) (Beta) (1994-08-xx).zip</t>
    </r>
  </si>
  <si>
    <r>
      <rPr>
        <rFont val="&quot;Helvetica Neue&quot;, Helvetica, Arial, sans-serif"/>
        <color rgb="FF1155CC"/>
        <sz val="11.0"/>
        <u/>
      </rPr>
      <t>Daffy Duck in Hollywood (Europe) (En,Fr,De,Es,It).zip</t>
    </r>
  </si>
  <si>
    <r>
      <rPr>
        <rFont val="&quot;Helvetica Neue&quot;, Helvetica, Arial, sans-serif"/>
        <color rgb="FF1155CC"/>
        <sz val="11.0"/>
        <u/>
      </rPr>
      <t>Dahna (Korea).zip</t>
    </r>
  </si>
  <si>
    <r>
      <rPr>
        <rFont val="&quot;Helvetica Neue&quot;, Helvetica, Arial, sans-serif"/>
        <color rgb="FF1155CC"/>
        <sz val="11.0"/>
        <u/>
      </rPr>
      <t>Dahna - Megami Tanjou (Japan) (Pirate).zip</t>
    </r>
  </si>
  <si>
    <r>
      <rPr>
        <rFont val="&quot;Helvetica Neue&quot;, Helvetica, Arial, sans-serif"/>
        <color rgb="FF1155CC"/>
        <sz val="11.0"/>
        <u/>
      </rPr>
      <t>Dahna - Megami Tanjou (Japan).zip</t>
    </r>
  </si>
  <si>
    <r>
      <rPr>
        <rFont val="&quot;Helvetica Neue&quot;, Helvetica, Arial, sans-serif"/>
        <color rgb="FF1155CC"/>
        <sz val="11.0"/>
        <u/>
      </rPr>
      <t>Daikoukai Jidai (Japan).zip</t>
    </r>
  </si>
  <si>
    <r>
      <rPr>
        <rFont val="&quot;Helvetica Neue&quot;, Helvetica, Arial, sans-serif"/>
        <color rgb="FF1155CC"/>
        <sz val="11.0"/>
        <u/>
      </rPr>
      <t>Daikoukai Jidai II (Japan).zip</t>
    </r>
  </si>
  <si>
    <r>
      <rPr>
        <rFont val="&quot;Helvetica Neue&quot;, Helvetica, Arial, sans-serif"/>
        <color rgb="FF1155CC"/>
        <sz val="11.0"/>
        <u/>
      </rPr>
      <t>Daimakaimura (Japan).zip</t>
    </r>
  </si>
  <si>
    <r>
      <rPr>
        <rFont val="&quot;Helvetica Neue&quot;, Helvetica, Arial, sans-serif"/>
        <color rgb="FF1155CC"/>
        <sz val="11.0"/>
        <u/>
      </rPr>
      <t>Dangerous Seed (Japan).zip</t>
    </r>
  </si>
  <si>
    <r>
      <rPr>
        <rFont val="&quot;Helvetica Neue&quot;, Helvetica, Arial, sans-serif"/>
        <color rgb="FF1155CC"/>
        <sz val="11.0"/>
        <u/>
      </rPr>
      <t>Danny Sullivan's Indy Heat (USA) (Proto).zip</t>
    </r>
  </si>
  <si>
    <r>
      <rPr>
        <rFont val="&quot;Helvetica Neue&quot;, Helvetica, Arial, sans-serif"/>
        <color rgb="FF1155CC"/>
        <sz val="11.0"/>
        <u/>
      </rPr>
      <t>Darius (World) (Genesis Mini, Mega Drive Mini).zip</t>
    </r>
  </si>
  <si>
    <r>
      <rPr>
        <rFont val="&quot;Helvetica Neue&quot;, Helvetica, Arial, sans-serif"/>
        <color rgb="FF1155CC"/>
        <sz val="11.0"/>
        <u/>
      </rPr>
      <t>Darius II (Japan).zip</t>
    </r>
  </si>
  <si>
    <r>
      <rPr>
        <rFont val="&quot;Helvetica Neue&quot;, Helvetica, Arial, sans-serif"/>
        <color rgb="FF1155CC"/>
        <sz val="11.0"/>
        <u/>
      </rPr>
      <t>Darius II (World) (Darius Cozmic Collection).zip</t>
    </r>
  </si>
  <si>
    <r>
      <rPr>
        <rFont val="&quot;Helvetica Neue&quot;, Helvetica, Arial, sans-serif"/>
        <color rgb="FF1155CC"/>
        <sz val="11.0"/>
        <u/>
      </rPr>
      <t>Dark Castle (USA, Europe).zip</t>
    </r>
  </si>
  <si>
    <r>
      <rPr>
        <rFont val="&quot;Helvetica Neue&quot;, Helvetica, Arial, sans-serif"/>
        <color rgb="FF1155CC"/>
        <sz val="11.0"/>
        <u/>
      </rPr>
      <t>Darkwing Duck (Russia) (Aftermarket) (Unl).zip</t>
    </r>
  </si>
  <si>
    <r>
      <rPr>
        <rFont val="&quot;Helvetica Neue&quot;, Helvetica, Arial, sans-serif"/>
        <color rgb="FF1155CC"/>
        <sz val="11.0"/>
        <u/>
      </rPr>
      <t>Darwin 4081 (Japan, Korea) (En) (Beta) (1990-02-21).zip</t>
    </r>
  </si>
  <si>
    <r>
      <rPr>
        <rFont val="&quot;Helvetica Neue&quot;, Helvetica, Arial, sans-serif"/>
        <color rgb="FF1155CC"/>
        <sz val="11.0"/>
        <u/>
      </rPr>
      <t>Darwin 4081 (Japan, Korea) (En).zip</t>
    </r>
  </si>
  <si>
    <r>
      <rPr>
        <rFont val="&quot;Helvetica Neue&quot;, Helvetica, Arial, sans-serif"/>
        <color rgb="FF1155CC"/>
        <sz val="11.0"/>
        <u/>
      </rPr>
      <t>Dashin' Desperadoes (Europe) (Proto).zip</t>
    </r>
  </si>
  <si>
    <r>
      <rPr>
        <rFont val="&quot;Helvetica Neue&quot;, Helvetica, Arial, sans-serif"/>
        <color rgb="FF1155CC"/>
        <sz val="11.0"/>
        <u/>
      </rPr>
      <t>Dashin' Desperadoes (USA) (Beta).zip</t>
    </r>
  </si>
  <si>
    <r>
      <rPr>
        <rFont val="&quot;Helvetica Neue&quot;, Helvetica, Arial, sans-serif"/>
        <color rgb="FF1155CC"/>
        <sz val="11.0"/>
        <u/>
      </rPr>
      <t>Dashin' Desperadoes (USA).zip</t>
    </r>
  </si>
  <si>
    <r>
      <rPr>
        <rFont val="&quot;Helvetica Neue&quot;, Helvetica, Arial, sans-serif"/>
        <color rgb="FF1155CC"/>
        <sz val="11.0"/>
        <u/>
      </rPr>
      <t>David Crane's Amazing Tennis (USA).zip</t>
    </r>
  </si>
  <si>
    <r>
      <rPr>
        <rFont val="&quot;Helvetica Neue&quot;, Helvetica, Arial, sans-serif"/>
        <color rgb="FF1155CC"/>
        <sz val="11.0"/>
        <u/>
      </rPr>
      <t>David Robinson's Supreme Court (USA, Europe).zip</t>
    </r>
  </si>
  <si>
    <r>
      <rPr>
        <rFont val="&quot;Helvetica Neue&quot;, Helvetica, Arial, sans-serif"/>
        <color rgb="FF1155CC"/>
        <sz val="11.0"/>
        <u/>
      </rPr>
      <t>David Robinson Basketball (Japan) (En) (Beta) (1992-04-15).zip</t>
    </r>
  </si>
  <si>
    <r>
      <rPr>
        <rFont val="&quot;Helvetica Neue&quot;, Helvetica, Arial, sans-serif"/>
        <color rgb="FF1155CC"/>
        <sz val="11.0"/>
        <u/>
      </rPr>
      <t>David Robinson Basketball (Japan).zip</t>
    </r>
  </si>
  <si>
    <r>
      <rPr>
        <rFont val="&quot;Helvetica Neue&quot;, Helvetica, Arial, sans-serif"/>
        <color rgb="FF1155CC"/>
        <sz val="11.0"/>
        <u/>
      </rPr>
      <t>Davis Cup II (Europe) (Proto) (1994-07-10).zip</t>
    </r>
  </si>
  <si>
    <r>
      <rPr>
        <rFont val="&quot;Helvetica Neue&quot;, Helvetica, Arial, sans-serif"/>
        <color rgb="FF1155CC"/>
        <sz val="11.0"/>
        <u/>
      </rPr>
      <t>Davis Cup II (USA) (Proto) (1994-07-28).zip</t>
    </r>
  </si>
  <si>
    <r>
      <rPr>
        <rFont val="&quot;Helvetica Neue&quot;, Helvetica, Arial, sans-serif"/>
        <color rgb="FF1155CC"/>
        <sz val="11.0"/>
        <u/>
      </rPr>
      <t>Davis Cup Tennis (Japan).zip</t>
    </r>
  </si>
  <si>
    <r>
      <rPr>
        <rFont val="&quot;Helvetica Neue&quot;, Helvetica, Arial, sans-serif"/>
        <color rgb="FF1155CC"/>
        <sz val="11.0"/>
        <u/>
      </rPr>
      <t>Davis Cup World Tour (USA, Europe) (Beta) (1993-06-xx).zip</t>
    </r>
  </si>
  <si>
    <r>
      <rPr>
        <rFont val="&quot;Helvetica Neue&quot;, Helvetica, Arial, sans-serif"/>
        <color rgb="FF1155CC"/>
        <sz val="11.0"/>
        <u/>
      </rPr>
      <t>Davis Cup World Tour (USA, Europe).zip</t>
    </r>
  </si>
  <si>
    <r>
      <rPr>
        <rFont val="&quot;Helvetica Neue&quot;, Helvetica, Arial, sans-serif"/>
        <color rgb="FF1155CC"/>
        <sz val="11.0"/>
        <u/>
      </rPr>
      <t>Daze Before Christmas (Australia) (Beta).zip</t>
    </r>
  </si>
  <si>
    <r>
      <rPr>
        <rFont val="&quot;Helvetica Neue&quot;, Helvetica, Arial, sans-serif"/>
        <color rgb="FF1155CC"/>
        <sz val="11.0"/>
        <u/>
      </rPr>
      <t>Daze Before Christmas (Australia).zip</t>
    </r>
  </si>
  <si>
    <r>
      <rPr>
        <rFont val="&quot;Helvetica Neue&quot;, Helvetica, Arial, sans-serif"/>
        <color rgb="FF1155CC"/>
        <sz val="11.0"/>
        <u/>
      </rPr>
      <t>Deadly Moves (USA).zip</t>
    </r>
  </si>
  <si>
    <r>
      <rPr>
        <rFont val="&quot;Helvetica Neue&quot;, Helvetica, Arial, sans-serif"/>
        <color rgb="FF1155CC"/>
        <sz val="11.0"/>
        <u/>
      </rPr>
      <t>Death Caliber (Russia) (Aftermarket) (Unl).zip</t>
    </r>
  </si>
  <si>
    <r>
      <rPr>
        <rFont val="&quot;Helvetica Neue&quot;, Helvetica, Arial, sans-serif"/>
        <color rgb="FF1155CC"/>
        <sz val="11.0"/>
        <u/>
      </rPr>
      <t>Death Duel (USA) (Beta) (1992-05-06).zip</t>
    </r>
  </si>
  <si>
    <r>
      <rPr>
        <rFont val="&quot;Helvetica Neue&quot;, Helvetica, Arial, sans-serif"/>
        <color rgb="FF1155CC"/>
        <sz val="11.0"/>
        <u/>
      </rPr>
      <t>Death Duel (USA).zip</t>
    </r>
  </si>
  <si>
    <r>
      <rPr>
        <rFont val="&quot;Helvetica Neue&quot;, Helvetica, Arial, sans-serif"/>
        <color rgb="FF1155CC"/>
        <sz val="11.0"/>
        <u/>
      </rPr>
      <t>Death Sword (World) (Apple II) (Aftermarket) (Unl).zip</t>
    </r>
  </si>
  <si>
    <r>
      <rPr>
        <rFont val="&quot;Helvetica Neue&quot;, Helvetica, Arial, sans-serif"/>
        <color rgb="FF1155CC"/>
        <sz val="11.0"/>
        <u/>
      </rPr>
      <t>Death Sword (World) (PC) (Aftermarket) (Unl).zip</t>
    </r>
  </si>
  <si>
    <r>
      <rPr>
        <rFont val="&quot;Helvetica Neue&quot;, Helvetica, Arial, sans-serif"/>
        <color rgb="FF1155CC"/>
        <sz val="11.0"/>
        <u/>
      </rPr>
      <t>Death and Return of Superman, The (Europe).zip</t>
    </r>
  </si>
  <si>
    <r>
      <rPr>
        <rFont val="&quot;Helvetica Neue&quot;, Helvetica, Arial, sans-serif"/>
        <color rgb="FF1155CC"/>
        <sz val="11.0"/>
        <u/>
      </rPr>
      <t>Death and Return of Superman, The (USA).zip</t>
    </r>
  </si>
  <si>
    <r>
      <rPr>
        <rFont val="&quot;Helvetica Neue&quot;, Helvetica, Arial, sans-serif"/>
        <color rgb="FF1155CC"/>
        <sz val="11.0"/>
        <u/>
      </rPr>
      <t>Debtor (World) (Demo 4) (Aftermarket) (Unl).zip</t>
    </r>
  </si>
  <si>
    <r>
      <rPr>
        <rFont val="&quot;Helvetica Neue&quot;, Helvetica, Arial, sans-serif"/>
        <color rgb="FF1155CC"/>
        <sz val="11.0"/>
        <u/>
      </rPr>
      <t>Debtor (World) (Evercade) (Aftermarket) (Unl).zip</t>
    </r>
  </si>
  <si>
    <r>
      <rPr>
        <rFont val="&quot;Helvetica Neue&quot;, Helvetica, Arial, sans-serif"/>
        <color rgb="FF1155CC"/>
        <sz val="11.0"/>
        <u/>
      </rPr>
      <t>Deer Hunter (Russia) (Aftermarket) (Unl) (Alt).zip</t>
    </r>
  </si>
  <si>
    <r>
      <rPr>
        <rFont val="&quot;Helvetica Neue&quot;, Helvetica, Arial, sans-serif"/>
        <color rgb="FF1155CC"/>
        <sz val="11.0"/>
        <u/>
      </rPr>
      <t>Deer Hunter (Russia) (Aftermarket) (Unl).zip</t>
    </r>
  </si>
  <si>
    <r>
      <rPr>
        <rFont val="&quot;Helvetica Neue&quot;, Helvetica, Arial, sans-serif"/>
        <color rgb="FF1155CC"/>
        <sz val="11.0"/>
        <u/>
      </rPr>
      <t>Deflektor (World) (Aftermarket) (Unl).zip</t>
    </r>
  </si>
  <si>
    <r>
      <rPr>
        <rFont val="&quot;Helvetica Neue&quot;, Helvetica, Arial, sans-serif"/>
        <color rgb="FF1155CC"/>
        <sz val="11.0"/>
        <u/>
      </rPr>
      <t>Demolition Man (USA, Europe) (Beta).zip</t>
    </r>
  </si>
  <si>
    <r>
      <rPr>
        <rFont val="&quot;Helvetica Neue&quot;, Helvetica, Arial, sans-serif"/>
        <color rgb="FF1155CC"/>
        <sz val="11.0"/>
        <u/>
      </rPr>
      <t>Demolition Man (USA, Europe).zip</t>
    </r>
  </si>
  <si>
    <r>
      <rPr>
        <rFont val="&quot;Helvetica Neue&quot;, Helvetica, Arial, sans-serif"/>
        <color rgb="FF1155CC"/>
        <sz val="11.0"/>
        <u/>
      </rPr>
      <t>Demon Girls (World) (Demo) (Aftermarket) (Unl).zip</t>
    </r>
  </si>
  <si>
    <r>
      <rPr>
        <rFont val="&quot;Helvetica Neue&quot;, Helvetica, Arial, sans-serif"/>
        <color rgb="FF1155CC"/>
        <sz val="11.0"/>
        <u/>
      </rPr>
      <t>Demons of Asteborg (World) (Demo 2) (2020-07-21) (Aftermarket) (Unl).zip</t>
    </r>
  </si>
  <si>
    <r>
      <rPr>
        <rFont val="&quot;Helvetica Neue&quot;, Helvetica, Arial, sans-serif"/>
        <color rgb="FF1155CC"/>
        <sz val="11.0"/>
        <u/>
      </rPr>
      <t>Demons of Asteborg (World) (En) (v0.1) (Demo 1) (Aftermarket) (Unl).zip</t>
    </r>
  </si>
  <si>
    <r>
      <rPr>
        <rFont val="&quot;Helvetica Neue&quot;, Helvetica, Arial, sans-serif"/>
        <color rgb="FF1155CC"/>
        <sz val="11.0"/>
        <u/>
      </rPr>
      <t>Demons of Asteborg (World) (En,Fr,De,Es,It,Pt-BR) (v1.1) (Demo 3) (2021-08-27) (Aftermarket) (Unl).zip</t>
    </r>
  </si>
  <si>
    <r>
      <rPr>
        <rFont val="&quot;Helvetica Neue&quot;, Helvetica, Arial, sans-serif"/>
        <color rgb="FF1155CC"/>
        <sz val="11.0"/>
        <u/>
      </rPr>
      <t>Demons of Asteborg (World) (En,Fr,De,Es,It,Pt-BR) (v1.1) (Demo 4) (2021-09-03) (Aftermarket) (Unl).zip</t>
    </r>
  </si>
  <si>
    <r>
      <rPr>
        <rFont val="&quot;Helvetica Neue&quot;, Helvetica, Arial, sans-serif"/>
        <color rgb="FF1155CC"/>
        <sz val="11.0"/>
        <u/>
      </rPr>
      <t>Demons of Asteborg (World) (En,Fr,De,Es,It,Pt-BR) (v1.1) (Demo 5) (2021-09-13) (Aftermarket) (Unl).zip</t>
    </r>
  </si>
  <si>
    <r>
      <rPr>
        <rFont val="&quot;Helvetica Neue&quot;, Helvetica, Arial, sans-serif"/>
        <color rgb="FF1155CC"/>
        <sz val="11.0"/>
        <u/>
      </rPr>
      <t>Demons of Asteborg (World) (En,Fr,De,Es,It,Pt-BR) (v1.11) (Evercade) (Aftermarket) (Unl).zip</t>
    </r>
  </si>
  <si>
    <r>
      <rPr>
        <rFont val="&quot;Helvetica Neue&quot;, Helvetica, Arial, sans-serif"/>
        <color rgb="FF1155CC"/>
        <sz val="11.0"/>
        <u/>
      </rPr>
      <t>Demons of Asteborg (World) (Fr) (v0.1) (Demo 1) (Aftermarket) (Unl).zip</t>
    </r>
  </si>
  <si>
    <r>
      <rPr>
        <rFont val="&quot;Helvetica Neue&quot;, Helvetica, Arial, sans-serif"/>
        <color rgb="FF1155CC"/>
        <sz val="11.0"/>
        <u/>
      </rPr>
      <t>Desert Demolition (USA, Europe) (Beta) (1994-12-06).zip</t>
    </r>
  </si>
  <si>
    <r>
      <rPr>
        <rFont val="&quot;Helvetica Neue&quot;, Helvetica, Arial, sans-serif"/>
        <color rgb="FF1155CC"/>
        <sz val="11.0"/>
        <u/>
      </rPr>
      <t>Desert Demolition (USA, Europe) (Beta) (1994-12-08).zip</t>
    </r>
  </si>
  <si>
    <r>
      <rPr>
        <rFont val="&quot;Helvetica Neue&quot;, Helvetica, Arial, sans-serif"/>
        <color rgb="FF1155CC"/>
        <sz val="11.0"/>
        <u/>
      </rPr>
      <t>Desert Demolition (USA, Europe) (Beta) (1994-12-12) (Alt).zip</t>
    </r>
  </si>
  <si>
    <r>
      <rPr>
        <rFont val="&quot;Helvetica Neue&quot;, Helvetica, Arial, sans-serif"/>
        <color rgb="FF1155CC"/>
        <sz val="11.0"/>
        <u/>
      </rPr>
      <t>Desert Demolition (USA, Europe) (Beta) (1994-12-12).zip</t>
    </r>
  </si>
  <si>
    <r>
      <rPr>
        <rFont val="&quot;Helvetica Neue&quot;, Helvetica, Arial, sans-serif"/>
        <color rgb="FF1155CC"/>
        <sz val="11.0"/>
        <u/>
      </rPr>
      <t>Desert Demolition (USA, Europe) (Beta) (1994-12-13).zip</t>
    </r>
  </si>
  <si>
    <r>
      <rPr>
        <rFont val="&quot;Helvetica Neue&quot;, Helvetica, Arial, sans-serif"/>
        <color rgb="FF1155CC"/>
        <sz val="11.0"/>
        <u/>
      </rPr>
      <t>Desert Demolition (USA, Europe) (Beta) (1994-12-14).zip</t>
    </r>
  </si>
  <si>
    <r>
      <rPr>
        <rFont val="&quot;Helvetica Neue&quot;, Helvetica, Arial, sans-serif"/>
        <color rgb="FF1155CC"/>
        <sz val="11.0"/>
        <u/>
      </rPr>
      <t>Desert Demolition (USA, Europe) (Beta) (1994-12-15).zip</t>
    </r>
  </si>
  <si>
    <r>
      <rPr>
        <rFont val="&quot;Helvetica Neue&quot;, Helvetica, Arial, sans-serif"/>
        <color rgb="FF1155CC"/>
        <sz val="11.0"/>
        <u/>
      </rPr>
      <t>Desert Demolition (USA, Europe) (Beta) (1994-12-16).zip</t>
    </r>
  </si>
  <si>
    <r>
      <rPr>
        <rFont val="&quot;Helvetica Neue&quot;, Helvetica, Arial, sans-serif"/>
        <color rgb="FF1155CC"/>
        <sz val="11.0"/>
        <u/>
      </rPr>
      <t>Desert Demolition (USA, Europe) (Beta) (1994-12-19).zip</t>
    </r>
  </si>
  <si>
    <r>
      <rPr>
        <rFont val="&quot;Helvetica Neue&quot;, Helvetica, Arial, sans-serif"/>
        <color rgb="FF1155CC"/>
        <sz val="11.0"/>
        <u/>
      </rPr>
      <t>Desert Demolition Starring Road Runner and Wile E. Coyote (USA, Europe).zip</t>
    </r>
  </si>
  <si>
    <r>
      <rPr>
        <rFont val="&quot;Helvetica Neue&quot;, Helvetica, Arial, sans-serif"/>
        <color rgb="FF1155CC"/>
        <sz val="11.0"/>
        <u/>
      </rPr>
      <t>Desert Strike - Return to the Gulf (USA, Europe).zip</t>
    </r>
  </si>
  <si>
    <r>
      <rPr>
        <rFont val="&quot;Helvetica Neue&quot;, Helvetica, Arial, sans-serif"/>
        <color rgb="FF1155CC"/>
        <sz val="11.0"/>
        <u/>
      </rPr>
      <t>Desert Strike - Wangan Sakusen (Japan, Korea) (Ja).zip</t>
    </r>
  </si>
  <si>
    <r>
      <rPr>
        <rFont val="&quot;Helvetica Neue&quot;, Helvetica, Arial, sans-serif"/>
        <color rgb="FF1155CC"/>
        <sz val="11.0"/>
        <u/>
      </rPr>
      <t>Devil Crash MD (Japan) (Pirate).zip</t>
    </r>
  </si>
  <si>
    <r>
      <rPr>
        <rFont val="&quot;Helvetica Neue&quot;, Helvetica, Arial, sans-serif"/>
        <color rgb="FF1155CC"/>
        <sz val="11.0"/>
        <u/>
      </rPr>
      <t>Devil Crash MD (Japan).zip</t>
    </r>
  </si>
  <si>
    <r>
      <rPr>
        <rFont val="&quot;Helvetica Neue&quot;, Helvetica, Arial, sans-serif"/>
        <color rgb="FF1155CC"/>
        <sz val="11.0"/>
        <u/>
      </rPr>
      <t>Devilish (USA) (Beta) (1992-01-16).zip</t>
    </r>
  </si>
  <si>
    <r>
      <rPr>
        <rFont val="&quot;Helvetica Neue&quot;, Helvetica, Arial, sans-serif"/>
        <color rgb="FF1155CC"/>
        <sz val="11.0"/>
        <u/>
      </rPr>
      <t>Devilish - The Next Possession (USA).zip</t>
    </r>
  </si>
  <si>
    <r>
      <rPr>
        <rFont val="&quot;Helvetica Neue&quot;, Helvetica, Arial, sans-serif"/>
        <color rgb="FF1155CC"/>
        <sz val="11.0"/>
        <u/>
      </rPr>
      <t>Devi to Pii (Japan) (Mega Drive Mini 2).zip</t>
    </r>
  </si>
  <si>
    <r>
      <rPr>
        <rFont val="&quot;Helvetica Neue&quot;, Helvetica, Arial, sans-serif"/>
        <color rgb="FF1155CC"/>
        <sz val="11.0"/>
        <u/>
      </rPr>
      <t>Devwill Too MD (World) (Demo 1) (Aftermarket) (Unl).zip</t>
    </r>
  </si>
  <si>
    <r>
      <rPr>
        <rFont val="&quot;Helvetica Neue&quot;, Helvetica, Arial, sans-serif"/>
        <color rgb="FF1155CC"/>
        <sz val="11.0"/>
        <u/>
      </rPr>
      <t>Devwill Too MD (World) (Demo 2) (Aftermarket) (Unl).zip</t>
    </r>
  </si>
  <si>
    <r>
      <rPr>
        <rFont val="&quot;Helvetica Neue&quot;, Helvetica, Arial, sans-serif"/>
        <color rgb="FF1155CC"/>
        <sz val="11.0"/>
        <u/>
      </rPr>
      <t>Devwill Too MD (World) (Digital) (Evercade) (Aftermarket) (Unl).zip</t>
    </r>
  </si>
  <si>
    <r>
      <rPr>
        <rFont val="&quot;Helvetica Neue&quot;, Helvetica, Arial, sans-serif"/>
        <color rgb="FF1155CC"/>
        <sz val="11.0"/>
        <u/>
      </rPr>
      <t>Devwill Too MD (World) (v1.1) (Digital) (Evercade) (Aftermarket) (Unl).zip</t>
    </r>
  </si>
  <si>
    <r>
      <rPr>
        <rFont val="&quot;Helvetica Neue&quot;, Helvetica, Arial, sans-serif"/>
        <color rgb="FF1155CC"/>
        <sz val="11.0"/>
        <u/>
      </rPr>
      <t>Dexstar (USA, Europe) (Beta) (1994-08-12).zip</t>
    </r>
  </si>
  <si>
    <r>
      <rPr>
        <rFont val="&quot;Helvetica Neue&quot;, Helvetica, Arial, sans-serif"/>
        <color rgb="FF1155CC"/>
        <sz val="11.0"/>
        <u/>
      </rPr>
      <t>Dexstar (USA, Europe) (Beta) (1994-08-26).zip</t>
    </r>
  </si>
  <si>
    <r>
      <rPr>
        <rFont val="&quot;Helvetica Neue&quot;, Helvetica, Arial, sans-serif"/>
        <color rgb="FF1155CC"/>
        <sz val="11.0"/>
        <u/>
      </rPr>
      <t>Dial Q o Mawase! (Japan) (Unl).zip</t>
    </r>
  </si>
  <si>
    <r>
      <rPr>
        <rFont val="&quot;Helvetica Neue&quot;, Helvetica, Arial, sans-serif"/>
        <color rgb="FF1155CC"/>
        <sz val="11.0"/>
        <u/>
      </rPr>
      <t>Dick Tracy (World).zip</t>
    </r>
  </si>
  <si>
    <r>
      <rPr>
        <rFont val="&quot;Helvetica Neue&quot;, Helvetica, Arial, sans-serif"/>
        <color rgb="FF1155CC"/>
        <sz val="11.0"/>
        <u/>
      </rPr>
      <t>Dick Vitale's 'Awesome, Baby!' College Hoops (USA).zip</t>
    </r>
  </si>
  <si>
    <r>
      <rPr>
        <rFont val="&quot;Helvetica Neue&quot;, Helvetica, Arial, sans-serif"/>
        <color rgb="FF1155CC"/>
        <sz val="11.0"/>
        <u/>
      </rPr>
      <t>Diguo Wangchao (Ya Se Chuanshuo) (Taiwan) (Unl) (Alt).zip</t>
    </r>
  </si>
  <si>
    <r>
      <rPr>
        <rFont val="&quot;Helvetica Neue&quot;, Helvetica, Arial, sans-serif"/>
        <color rgb="FF1155CC"/>
        <sz val="11.0"/>
        <u/>
      </rPr>
      <t>Diguo Wangchao (Ya Se Chuanshuo) (Taiwan) (Unl).zip</t>
    </r>
  </si>
  <si>
    <r>
      <rPr>
        <rFont val="&quot;Helvetica Neue&quot;, Helvetica, Arial, sans-serif"/>
        <color rgb="FF1155CC"/>
        <sz val="11.0"/>
        <u/>
      </rPr>
      <t>Dino Dini's Soccer (Europe) (En,Fr,De).zip</t>
    </r>
  </si>
  <si>
    <r>
      <rPr>
        <rFont val="&quot;Helvetica Neue&quot;, Helvetica, Arial, sans-serif"/>
        <color rgb="FF1155CC"/>
        <sz val="11.0"/>
        <u/>
      </rPr>
      <t>Dino Fighters (World) (v0.1) (Demo) (Aftermarket) (Unl).zip</t>
    </r>
  </si>
  <si>
    <r>
      <rPr>
        <rFont val="&quot;Helvetica Neue&quot;, Helvetica, Arial, sans-serif"/>
        <color rgb="FF1155CC"/>
        <sz val="11.0"/>
        <u/>
      </rPr>
      <t>Dino Land (Japan) (En) (Pirate).zip</t>
    </r>
  </si>
  <si>
    <r>
      <rPr>
        <rFont val="&quot;Helvetica Neue&quot;, Helvetica, Arial, sans-serif"/>
        <color rgb="FF1155CC"/>
        <sz val="11.0"/>
        <u/>
      </rPr>
      <t>Dino Land (USA).zip</t>
    </r>
  </si>
  <si>
    <r>
      <rPr>
        <rFont val="&quot;Helvetica Neue&quot;, Helvetica, Arial, sans-serif"/>
        <color rgb="FF1155CC"/>
        <sz val="11.0"/>
        <u/>
      </rPr>
      <t>Dino Land (World) (Evercade) (Aftermarket) (Unl).zip</t>
    </r>
  </si>
  <si>
    <r>
      <rPr>
        <rFont val="&quot;Helvetica Neue&quot;, Helvetica, Arial, sans-serif"/>
        <color rgb="FF1155CC"/>
        <sz val="11.0"/>
        <u/>
      </rPr>
      <t>Dino Runner (World) (v1.2) (Aftermarket) (Unl).zip</t>
    </r>
  </si>
  <si>
    <r>
      <rPr>
        <rFont val="&quot;Helvetica Neue&quot;, Helvetica, Arial, sans-serif"/>
        <color rgb="FF1155CC"/>
        <sz val="11.0"/>
        <u/>
      </rPr>
      <t>Dinosaur's Tale, A (USA).zip</t>
    </r>
  </si>
  <si>
    <r>
      <rPr>
        <rFont val="&quot;Helvetica Neue&quot;, Helvetica, Arial, sans-serif"/>
        <color rgb="FF1155CC"/>
        <sz val="11.0"/>
        <u/>
      </rPr>
      <t>Disney Collection, The - QuackShot Starring Donald Duck + Castle of Illusion Starring Mickey Mouse (Europe).zip</t>
    </r>
  </si>
  <si>
    <r>
      <rPr>
        <rFont val="&quot;Helvetica Neue&quot;, Helvetica, Arial, sans-serif"/>
        <color rgb="FF1155CC"/>
        <sz val="11.0"/>
        <u/>
      </rPr>
      <t>Divine Sealing (Japan) (Unl).zip</t>
    </r>
  </si>
  <si>
    <r>
      <rPr>
        <rFont val="&quot;Helvetica Neue&quot;, Helvetica, Arial, sans-serif"/>
        <color rgb="FF1155CC"/>
        <sz val="11.0"/>
        <u/>
      </rPr>
      <t>Diz-Insectoid (World) (v0.1) (Demo) (Aftermarket) (Unl).zip</t>
    </r>
  </si>
  <si>
    <r>
      <rPr>
        <rFont val="&quot;Helvetica Neue&quot;, Helvetica, Arial, sans-serif"/>
        <color rgb="FF1155CC"/>
        <sz val="11.0"/>
        <u/>
      </rPr>
      <t>Domine o Territorio (Brazil) (Mega Drive 4).zip</t>
    </r>
  </si>
  <si>
    <r>
      <rPr>
        <rFont val="&quot;Helvetica Neue&quot;, Helvetica, Arial, sans-serif"/>
        <color rgb="FF1155CC"/>
        <sz val="11.0"/>
        <u/>
      </rPr>
      <t>Domino (Russia) (Aftermarket) (Unl).zip</t>
    </r>
  </si>
  <si>
    <r>
      <rPr>
        <rFont val="&quot;Helvetica Neue&quot;, Helvetica, Arial, sans-serif"/>
        <color rgb="FF1155CC"/>
        <sz val="11.0"/>
        <u/>
      </rPr>
      <t>Dominus (USA) (Proto).zip</t>
    </r>
  </si>
  <si>
    <r>
      <rPr>
        <rFont val="&quot;Helvetica Neue&quot;, Helvetica, Arial, sans-serif"/>
        <color rgb="FF1155CC"/>
        <sz val="11.0"/>
        <u/>
      </rPr>
      <t>Donald in Maui Mallard (Brazil) (En).zip</t>
    </r>
  </si>
  <si>
    <r>
      <rPr>
        <rFont val="&quot;Helvetica Neue&quot;, Helvetica, Arial, sans-serif"/>
        <color rgb="FF1155CC"/>
        <sz val="11.0"/>
        <u/>
      </rPr>
      <t>Donald in Maui Mallard (Europe) (Rev A).zip</t>
    </r>
  </si>
  <si>
    <r>
      <rPr>
        <rFont val="&quot;Helvetica Neue&quot;, Helvetica, Arial, sans-serif"/>
        <color rgb="FF1155CC"/>
        <sz val="11.0"/>
        <u/>
      </rPr>
      <t>Dong Gu Ri Te Chi Jak Jeon (Korea).zip</t>
    </r>
  </si>
  <si>
    <r>
      <rPr>
        <rFont val="&quot;Helvetica Neue&quot;, Helvetica, Arial, sans-serif"/>
        <color rgb="FF1155CC"/>
        <sz val="11.0"/>
        <u/>
      </rPr>
      <t>Dongfang Sheng Zhong Yi - Trouble Lotus (World) (Proto) (Aftermarket) (Unl).zip</t>
    </r>
  </si>
  <si>
    <r>
      <rPr>
        <rFont val="&quot;Helvetica Neue&quot;, Helvetica, Arial, sans-serif"/>
        <color rgb="FF1155CC"/>
        <sz val="11.0"/>
        <u/>
      </rPr>
      <t>Doom Troopers (USA).zip</t>
    </r>
  </si>
  <si>
    <r>
      <rPr>
        <rFont val="&quot;Helvetica Neue&quot;, Helvetica, Arial, sans-serif"/>
        <color rgb="FF1155CC"/>
        <sz val="11.0"/>
        <u/>
      </rPr>
      <t>Doraemon - Yume Dorobou to 7 Nin no Gozans (Japan).zip</t>
    </r>
  </si>
  <si>
    <r>
      <rPr>
        <rFont val="&quot;Helvetica Neue&quot;, Helvetica, Arial, sans-serif"/>
        <color rgb="FF1155CC"/>
        <sz val="11.0"/>
        <u/>
      </rPr>
      <t>Doroppu (World) (Demo) (Aftermarket) (Unl).zip</t>
    </r>
  </si>
  <si>
    <r>
      <rPr>
        <rFont val="&quot;Helvetica Neue&quot;, Helvetica, Arial, sans-serif"/>
        <color rgb="FF1155CC"/>
        <sz val="11.0"/>
        <u/>
      </rPr>
      <t>Double Clutch (Europe) (Beta).zip</t>
    </r>
  </si>
  <si>
    <r>
      <rPr>
        <rFont val="&quot;Helvetica Neue&quot;, Helvetica, Arial, sans-serif"/>
        <color rgb="FF1155CC"/>
        <sz val="11.0"/>
        <u/>
      </rPr>
      <t>Double Clutch (Europe).zip</t>
    </r>
  </si>
  <si>
    <r>
      <rPr>
        <rFont val="&quot;Helvetica Neue&quot;, Helvetica, Arial, sans-serif"/>
        <color rgb="FF1155CC"/>
        <sz val="11.0"/>
        <u/>
      </rPr>
      <t>Double Cooked (World) (Aftermarket) (Unl).zip</t>
    </r>
  </si>
  <si>
    <r>
      <rPr>
        <rFont val="&quot;Helvetica Neue&quot;, Helvetica, Arial, sans-serif"/>
        <color rgb="FF1155CC"/>
        <sz val="11.0"/>
        <u/>
      </rPr>
      <t>Double Cooked (World) (v1.1) (Aftermarket) (Unl).zip</t>
    </r>
  </si>
  <si>
    <r>
      <rPr>
        <rFont val="&quot;Helvetica Neue&quot;, Helvetica, Arial, sans-serif"/>
        <color rgb="FF1155CC"/>
        <sz val="11.0"/>
        <u/>
      </rPr>
      <t>Double Dragon (USA, Europe) (Unl).zip</t>
    </r>
  </si>
  <si>
    <r>
      <rPr>
        <rFont val="&quot;Helvetica Neue&quot;, Helvetica, Arial, sans-serif"/>
        <color rgb="FF1155CC"/>
        <sz val="11.0"/>
        <u/>
      </rPr>
      <t>Double Dragon 3 - The Arcade Game (USA, Europe).zip</t>
    </r>
  </si>
  <si>
    <r>
      <rPr>
        <rFont val="&quot;Helvetica Neue&quot;, Helvetica, Arial, sans-serif"/>
        <color rgb="FF1155CC"/>
        <sz val="11.0"/>
        <u/>
      </rPr>
      <t>Double Dragon II - The Revenge (Japan) (En) (Beta) (1991-10-18).zip</t>
    </r>
  </si>
  <si>
    <r>
      <rPr>
        <rFont val="&quot;Helvetica Neue&quot;, Helvetica, Arial, sans-serif"/>
        <color rgb="FF1155CC"/>
        <sz val="11.0"/>
        <u/>
      </rPr>
      <t>Double Dragon II - The Revenge (Japan) (En).zip</t>
    </r>
  </si>
  <si>
    <r>
      <rPr>
        <rFont val="&quot;Helvetica Neue&quot;, Helvetica, Arial, sans-serif"/>
        <color rgb="FF1155CC"/>
        <sz val="11.0"/>
        <u/>
      </rPr>
      <t>Double Dragon V - The Shadow Falls (USA).zip</t>
    </r>
  </si>
  <si>
    <r>
      <rPr>
        <rFont val="&quot;Helvetica Neue&quot;, Helvetica, Arial, sans-serif"/>
        <color rgb="FF1155CC"/>
        <sz val="11.0"/>
        <u/>
      </rPr>
      <t>Double Dribble - The Playoff Edition (USA).zip</t>
    </r>
  </si>
  <si>
    <r>
      <rPr>
        <rFont val="&quot;Helvetica Neue&quot;, Helvetica, Arial, sans-serif"/>
        <color rgb="FF1155CC"/>
        <sz val="11.0"/>
        <u/>
      </rPr>
      <t>Double Symbol (World) (v1.34) (Digital) (Aftermarket) (Unl).zip</t>
    </r>
  </si>
  <si>
    <r>
      <rPr>
        <rFont val="&quot;Helvetica Neue&quot;, Helvetica, Arial, sans-serif"/>
        <color rgb="FF1155CC"/>
        <sz val="11.0"/>
        <u/>
      </rPr>
      <t>Double Symbol (World) (v1.35) (Digital) (Aftermarket) (Unl).zip</t>
    </r>
  </si>
  <si>
    <r>
      <rPr>
        <rFont val="&quot;Helvetica Neue&quot;, Helvetica, Arial, sans-serif"/>
        <color rgb="FF1155CC"/>
        <sz val="11.0"/>
        <u/>
      </rPr>
      <t>Doukutsu Monogatari (World) (Ja) (0.8.1) (2023-10-19) (Proto) (Aftermarket) (Unl).zip</t>
    </r>
  </si>
  <si>
    <r>
      <rPr>
        <rFont val="&quot;Helvetica Neue&quot;, Helvetica, Arial, sans-serif"/>
        <color rgb="FF1155CC"/>
        <sz val="11.0"/>
        <u/>
      </rPr>
      <t>Doukutsu Monogatari (World) (Ja) (v0.7.0) (Aftermarket) (Unl).zip</t>
    </r>
  </si>
  <si>
    <r>
      <rPr>
        <rFont val="&quot;Helvetica Neue&quot;, Helvetica, Arial, sans-serif"/>
        <color rgb="FF1155CC"/>
        <sz val="11.0"/>
        <u/>
      </rPr>
      <t>Doukutsu Monogatari (World) (Ja) (v0.8.0) (Aftermarket) (Unl).zip</t>
    </r>
  </si>
  <si>
    <r>
      <rPr>
        <rFont val="&quot;Helvetica Neue&quot;, Helvetica, Arial, sans-serif"/>
        <color rgb="FF1155CC"/>
        <sz val="11.0"/>
        <u/>
      </rPr>
      <t>Downforce - Red Hot Princess Carnage (World) (v0.1) (Proto) (bitbitJAM 2016) (Aftermarket) (Unl).zip</t>
    </r>
  </si>
  <si>
    <r>
      <rPr>
        <rFont val="&quot;Helvetica Neue&quot;, Helvetica, Arial, sans-serif"/>
        <color rgb="FF1155CC"/>
        <sz val="11.0"/>
        <u/>
      </rPr>
      <t>Dr. Robotnik's Mean Bean Machine (Europe).zip</t>
    </r>
  </si>
  <si>
    <r>
      <rPr>
        <rFont val="&quot;Helvetica Neue&quot;, Helvetica, Arial, sans-serif"/>
        <color rgb="FF1155CC"/>
        <sz val="11.0"/>
        <u/>
      </rPr>
      <t>Dr. Robotnik's Mean Bean Machine (USA) (Beta 1).zip</t>
    </r>
  </si>
  <si>
    <r>
      <rPr>
        <rFont val="&quot;Helvetica Neue&quot;, Helvetica, Arial, sans-serif"/>
        <color rgb="FF1155CC"/>
        <sz val="11.0"/>
        <u/>
      </rPr>
      <t>Dr. Robotnik's Mean Bean Machine (USA) (Beta 2).zip</t>
    </r>
  </si>
  <si>
    <r>
      <rPr>
        <rFont val="&quot;Helvetica Neue&quot;, Helvetica, Arial, sans-serif"/>
        <color rgb="FF1155CC"/>
        <sz val="11.0"/>
        <u/>
      </rPr>
      <t>Dr. Robotnik's Mean Bean Machine (USA).zip</t>
    </r>
  </si>
  <si>
    <r>
      <rPr>
        <rFont val="&quot;Helvetica Neue&quot;, Helvetica, Arial, sans-serif"/>
        <color rgb="FF1155CC"/>
        <sz val="11.0"/>
        <u/>
      </rPr>
      <t>Dragon's Castle (World) (Proto) (Aftermarket) (Unl).zip</t>
    </r>
  </si>
  <si>
    <r>
      <rPr>
        <rFont val="&quot;Helvetica Neue&quot;, Helvetica, Arial, sans-serif"/>
        <color rgb="FF1155CC"/>
        <sz val="11.0"/>
        <u/>
      </rPr>
      <t>Dragon's Eye Plus - Shanghai III (Japan).zip</t>
    </r>
  </si>
  <si>
    <r>
      <rPr>
        <rFont val="&quot;Helvetica Neue&quot;, Helvetica, Arial, sans-serif"/>
        <color rgb="FF1155CC"/>
        <sz val="11.0"/>
        <u/>
      </rPr>
      <t>Dragon's Fury (USA, Europe).zip</t>
    </r>
  </si>
  <si>
    <r>
      <rPr>
        <rFont val="&quot;Helvetica Neue&quot;, Helvetica, Arial, sans-serif"/>
        <color rgb="FF1155CC"/>
        <sz val="11.0"/>
        <u/>
      </rPr>
      <t>Dragon's Lair (USA) (Proto) (1994-06-xx).zip</t>
    </r>
  </si>
  <si>
    <r>
      <rPr>
        <rFont val="&quot;Helvetica Neue&quot;, Helvetica, Arial, sans-serif"/>
        <color rgb="FF1155CC"/>
        <sz val="11.0"/>
        <u/>
      </rPr>
      <t>Dragon's Revenge (Japan) (En).zip</t>
    </r>
  </si>
  <si>
    <r>
      <rPr>
        <rFont val="&quot;Helvetica Neue&quot;, Helvetica, Arial, sans-serif"/>
        <color rgb="FF1155CC"/>
        <sz val="11.0"/>
        <u/>
      </rPr>
      <t>Dragon's Revenge (USA, Europe).zip</t>
    </r>
  </si>
  <si>
    <r>
      <rPr>
        <rFont val="&quot;Helvetica Neue&quot;, Helvetica, Arial, sans-serif"/>
        <color rgb="FF1155CC"/>
        <sz val="11.0"/>
        <u/>
      </rPr>
      <t>Dragon - The Bruce Lee Story (Europe).zip</t>
    </r>
  </si>
  <si>
    <r>
      <rPr>
        <rFont val="&quot;Helvetica Neue&quot;, Helvetica, Arial, sans-serif"/>
        <color rgb="FF1155CC"/>
        <sz val="11.0"/>
        <u/>
      </rPr>
      <t>Dragon - The Bruce Lee Story (USA).zip</t>
    </r>
  </si>
  <si>
    <r>
      <rPr>
        <rFont val="&quot;Helvetica Neue&quot;, Helvetica, Arial, sans-serif"/>
        <color rgb="FF1155CC"/>
        <sz val="11.0"/>
        <u/>
      </rPr>
      <t>Dragon Ball - Final Bout (Taiwan) (Unl).zip</t>
    </r>
  </si>
  <si>
    <r>
      <rPr>
        <rFont val="&quot;Helvetica Neue&quot;, Helvetica, Arial, sans-serif"/>
        <color rgb="FF1155CC"/>
        <sz val="11.0"/>
        <u/>
      </rPr>
      <t>Dragon Ball Z - Buyuu Retsuden (Japan).zip</t>
    </r>
  </si>
  <si>
    <r>
      <rPr>
        <rFont val="&quot;Helvetica Neue&quot;, Helvetica, Arial, sans-serif"/>
        <color rgb="FF1155CC"/>
        <sz val="11.0"/>
        <u/>
      </rPr>
      <t>Dragon Ball Z - L'Appel du Destin (France).zip</t>
    </r>
  </si>
  <si>
    <r>
      <rPr>
        <rFont val="&quot;Helvetica Neue&quot;, Helvetica, Arial, sans-serif"/>
        <color rgb="FF1155CC"/>
        <sz val="11.0"/>
        <u/>
      </rPr>
      <t>Dragon Slayer - Eiyuu Densetsu (Japan).zip</t>
    </r>
  </si>
  <si>
    <r>
      <rPr>
        <rFont val="&quot;Helvetica Neue&quot;, Helvetica, Arial, sans-serif"/>
        <color rgb="FF1155CC"/>
        <sz val="11.0"/>
        <u/>
      </rPr>
      <t>Dragon Slayer - Eiyuu Densetsu II (Japan).zip</t>
    </r>
  </si>
  <si>
    <r>
      <rPr>
        <rFont val="&quot;Helvetica Neue&quot;, Helvetica, Arial, sans-serif"/>
        <color rgb="FF1155CC"/>
        <sz val="11.0"/>
        <u/>
      </rPr>
      <t>Dream Team USA (Japan).zip</t>
    </r>
  </si>
  <si>
    <r>
      <rPr>
        <rFont val="&quot;Helvetica Neue&quot;, Helvetica, Arial, sans-serif"/>
        <color rgb="FF1155CC"/>
        <sz val="11.0"/>
        <u/>
      </rPr>
      <t>Drunk as I Like (World) (Beta) (Aftermarket) (Unl).zip</t>
    </r>
  </si>
  <si>
    <r>
      <rPr>
        <rFont val="&quot;Helvetica Neue&quot;, Helvetica, Arial, sans-serif"/>
        <color rgb="FF1155CC"/>
        <sz val="11.0"/>
        <u/>
      </rPr>
      <t>Drunk as I Like (World) (GitHub) (Aftermarket) (Unl).zip</t>
    </r>
  </si>
  <si>
    <r>
      <rPr>
        <rFont val="&quot;Helvetica Neue&quot;, Helvetica, Arial, sans-serif"/>
        <color rgb="FF1155CC"/>
        <sz val="11.0"/>
        <u/>
      </rPr>
      <t>Drunk as I Like (World) (Itch.io) (Aftermarket) (Unl).zip</t>
    </r>
  </si>
  <si>
    <r>
      <rPr>
        <rFont val="&quot;Helvetica Neue&quot;, Helvetica, Arial, sans-serif"/>
        <color rgb="FF1155CC"/>
        <sz val="11.0"/>
        <u/>
      </rPr>
      <t>Du Shen Zhi - Menghuan Poker (Taiwan) (Unl).zip</t>
    </r>
  </si>
  <si>
    <r>
      <rPr>
        <rFont val="&quot;Helvetica Neue&quot;, Helvetica, Arial, sans-serif"/>
        <color rgb="FF1155CC"/>
        <sz val="11.0"/>
        <u/>
      </rPr>
      <t>Duke Nukem 3D (Brazil) (En).zip</t>
    </r>
  </si>
  <si>
    <r>
      <rPr>
        <rFont val="&quot;Helvetica Neue&quot;, Helvetica, Arial, sans-serif"/>
        <color rgb="FF1155CC"/>
        <sz val="11.0"/>
        <u/>
      </rPr>
      <t>Duke Nukem 3D (USA) (Aftermarket) (Unl).zip</t>
    </r>
  </si>
  <si>
    <r>
      <rPr>
        <rFont val="&quot;Helvetica Neue&quot;, Helvetica, Arial, sans-serif"/>
        <color rgb="FF1155CC"/>
        <sz val="11.0"/>
        <u/>
      </rPr>
      <t>Duli Zhanzheng (China) (Pirate).zip</t>
    </r>
  </si>
  <si>
    <r>
      <rPr>
        <rFont val="&quot;Helvetica Neue&quot;, Helvetica, Arial, sans-serif"/>
        <color rgb="FF1155CC"/>
        <sz val="11.0"/>
        <u/>
      </rPr>
      <t>Dune - The Battle for Arrakis (USA) (Beta).zip</t>
    </r>
  </si>
  <si>
    <r>
      <rPr>
        <rFont val="&quot;Helvetica Neue&quot;, Helvetica, Arial, sans-serif"/>
        <color rgb="FF1155CC"/>
        <sz val="11.0"/>
        <u/>
      </rPr>
      <t>Dune - The Battle for Arrakis (USA).zip</t>
    </r>
  </si>
  <si>
    <r>
      <rPr>
        <rFont val="&quot;Helvetica Neue&quot;, Helvetica, Arial, sans-serif"/>
        <color rgb="FF1155CC"/>
        <sz val="11.0"/>
        <u/>
      </rPr>
      <t>Dune II - Kampf um den Wuestenplaneten (Germany).zip</t>
    </r>
  </si>
  <si>
    <r>
      <rPr>
        <rFont val="&quot;Helvetica Neue&quot;, Helvetica, Arial, sans-serif"/>
        <color rgb="FF1155CC"/>
        <sz val="11.0"/>
        <u/>
      </rPr>
      <t>Dune II - The Battle for Arrakis (Europe) (Beta) (1994-01-11).zip</t>
    </r>
  </si>
  <si>
    <r>
      <rPr>
        <rFont val="&quot;Helvetica Neue&quot;, Helvetica, Arial, sans-serif"/>
        <color rgb="FF1155CC"/>
        <sz val="11.0"/>
        <u/>
      </rPr>
      <t>Dune II - The Battle for Arrakis (Europe).zip</t>
    </r>
  </si>
  <si>
    <r>
      <rPr>
        <rFont val="&quot;Helvetica Neue&quot;, Helvetica, Arial, sans-serif"/>
        <color rgb="FF1155CC"/>
        <sz val="11.0"/>
        <u/>
      </rPr>
      <t>Dungeons &amp; Dragons - Warriors of the Eternal Sun (USA, Europe).zip</t>
    </r>
  </si>
  <si>
    <r>
      <rPr>
        <rFont val="&quot;Helvetica Neue&quot;, Helvetica, Arial, sans-serif"/>
        <color rgb="FF1155CC"/>
        <sz val="11.0"/>
        <u/>
      </rPr>
      <t>Dyna Brothers (Japan).zip</t>
    </r>
  </si>
  <si>
    <r>
      <rPr>
        <rFont val="&quot;Helvetica Neue&quot;, Helvetica, Arial, sans-serif"/>
        <color rgb="FF1155CC"/>
        <sz val="11.0"/>
        <u/>
      </rPr>
      <t>Dyna Brothers 2 (Japan).zip</t>
    </r>
  </si>
  <si>
    <r>
      <rPr>
        <rFont val="&quot;Helvetica Neue&quot;, Helvetica, Arial, sans-serif"/>
        <color rgb="FF1155CC"/>
        <sz val="11.0"/>
        <u/>
      </rPr>
      <t>Dyna Brothers 2 Special (Japan) (Virtual Console).zip</t>
    </r>
  </si>
  <si>
    <r>
      <rPr>
        <rFont val="&quot;Helvetica Neue&quot;, Helvetica, Arial, sans-serif"/>
        <color rgb="FF1155CC"/>
        <sz val="11.0"/>
        <u/>
      </rPr>
      <t>Dynamite Duke (World) (Beta) (1990-06-21).zip</t>
    </r>
  </si>
  <si>
    <r>
      <rPr>
        <rFont val="&quot;Helvetica Neue&quot;, Helvetica, Arial, sans-serif"/>
        <color rgb="FF1155CC"/>
        <sz val="11.0"/>
        <u/>
      </rPr>
      <t>Dynamite Duke (World) (Rev A).zip</t>
    </r>
  </si>
  <si>
    <r>
      <rPr>
        <rFont val="&quot;Helvetica Neue&quot;, Helvetica, Arial, sans-serif"/>
        <color rgb="FF1155CC"/>
        <sz val="11.0"/>
        <u/>
      </rPr>
      <t>Dynamite Duke (World).zip</t>
    </r>
  </si>
  <si>
    <r>
      <rPr>
        <rFont val="&quot;Helvetica Neue&quot;, Helvetica, Arial, sans-serif"/>
        <color rgb="FF1155CC"/>
        <sz val="11.0"/>
        <u/>
      </rPr>
      <t>Dynamite Headdy (Japan) (Beta) (1994-04-xx).zip</t>
    </r>
  </si>
  <si>
    <r>
      <rPr>
        <rFont val="&quot;Helvetica Neue&quot;, Helvetica, Arial, sans-serif"/>
        <color rgb="FF1155CC"/>
        <sz val="11.0"/>
        <u/>
      </rPr>
      <t>Dynamite Headdy (Japan) (Beta) (1994-06-14).zip</t>
    </r>
  </si>
  <si>
    <r>
      <rPr>
        <rFont val="&quot;Helvetica Neue&quot;, Helvetica, Arial, sans-serif"/>
        <color rgb="FF1155CC"/>
        <sz val="11.0"/>
        <u/>
      </rPr>
      <t>Dynamite Headdy (Japan) (Beta) (1994-06-16).zip</t>
    </r>
  </si>
  <si>
    <r>
      <rPr>
        <rFont val="&quot;Helvetica Neue&quot;, Helvetica, Arial, sans-serif"/>
        <color rgb="FF1155CC"/>
        <sz val="11.0"/>
        <u/>
      </rPr>
      <t>Dynamite Headdy (Japan) (Sample).zip</t>
    </r>
  </si>
  <si>
    <r>
      <rPr>
        <rFont val="&quot;Helvetica Neue&quot;, Helvetica, Arial, sans-serif"/>
        <color rgb="FF1155CC"/>
        <sz val="11.0"/>
        <u/>
      </rPr>
      <t>Dynamite Headdy (Japan).zip</t>
    </r>
  </si>
  <si>
    <r>
      <rPr>
        <rFont val="&quot;Helvetica Neue&quot;, Helvetica, Arial, sans-serif"/>
        <color rgb="FF1155CC"/>
        <sz val="11.0"/>
        <u/>
      </rPr>
      <t>Dynamite Headdy (USA, Europe) (Beta) (1994-06-22).zip</t>
    </r>
  </si>
  <si>
    <r>
      <rPr>
        <rFont val="&quot;Helvetica Neue&quot;, Helvetica, Arial, sans-serif"/>
        <color rgb="FF1155CC"/>
        <sz val="11.0"/>
        <u/>
      </rPr>
      <t>Dynamite Headdy (USA, Europe).zip</t>
    </r>
  </si>
  <si>
    <r>
      <rPr>
        <rFont val="&quot;Helvetica Neue&quot;, Helvetica, Arial, sans-serif"/>
        <color rgb="FF1155CC"/>
        <sz val="11.0"/>
        <u/>
      </rPr>
      <t>DynoBlaze (USA) (Proto) (1994-05-24).zip</t>
    </r>
  </si>
  <si>
    <r>
      <rPr>
        <rFont val="&quot;Helvetica Neue&quot;, Helvetica, Arial, sans-serif"/>
        <color rgb="FF1155CC"/>
        <sz val="11.0"/>
        <u/>
      </rPr>
      <t>EA Hockey (Europe).zip</t>
    </r>
  </si>
  <si>
    <r>
      <rPr>
        <rFont val="&quot;Helvetica Neue&quot;, Helvetica, Arial, sans-serif"/>
        <color rgb="FF1155CC"/>
        <sz val="11.0"/>
        <u/>
      </rPr>
      <t>EA Hockey (Japan).zip</t>
    </r>
  </si>
  <si>
    <r>
      <rPr>
        <rFont val="&quot;Helvetica Neue&quot;, Helvetica, Arial, sans-serif"/>
        <color rgb="FF1155CC"/>
        <sz val="11.0"/>
        <u/>
      </rPr>
      <t>EA Sports Double Header (Europe).zip</t>
    </r>
  </si>
  <si>
    <r>
      <rPr>
        <rFont val="&quot;Helvetica Neue&quot;, Helvetica, Arial, sans-serif"/>
        <color rgb="FF1155CC"/>
        <sz val="11.0"/>
        <u/>
      </rPr>
      <t>ESPN Baseball Tonight (USA).zip</t>
    </r>
  </si>
  <si>
    <r>
      <rPr>
        <rFont val="&quot;Helvetica Neue&quot;, Helvetica, Arial, sans-serif"/>
        <color rgb="FF1155CC"/>
        <sz val="11.0"/>
        <u/>
      </rPr>
      <t>ESPN National Hockey Night (USA) (Beta).zip</t>
    </r>
  </si>
  <si>
    <r>
      <rPr>
        <rFont val="&quot;Helvetica Neue&quot;, Helvetica, Arial, sans-serif"/>
        <color rgb="FF1155CC"/>
        <sz val="11.0"/>
        <u/>
      </rPr>
      <t>ESPN National Hockey Night (USA).zip</t>
    </r>
  </si>
  <si>
    <r>
      <rPr>
        <rFont val="&quot;Helvetica Neue&quot;, Helvetica, Arial, sans-serif"/>
        <color rgb="FF1155CC"/>
        <sz val="11.0"/>
        <u/>
      </rPr>
      <t>ESPN Speed World (USA) (Beta).zip</t>
    </r>
  </si>
  <si>
    <r>
      <rPr>
        <rFont val="&quot;Helvetica Neue&quot;, Helvetica, Arial, sans-serif"/>
        <color rgb="FF1155CC"/>
        <sz val="11.0"/>
        <u/>
      </rPr>
      <t>ESPN Speed World (USA).zip</t>
    </r>
  </si>
  <si>
    <r>
      <rPr>
        <rFont val="&quot;Helvetica Neue&quot;, Helvetica, Arial, sans-serif"/>
        <color rgb="FF1155CC"/>
        <sz val="11.0"/>
        <u/>
      </rPr>
      <t>ESPN Sunday Night NFL (USA) (Beta).zip</t>
    </r>
  </si>
  <si>
    <r>
      <rPr>
        <rFont val="&quot;Helvetica Neue&quot;, Helvetica, Arial, sans-serif"/>
        <color rgb="FF1155CC"/>
        <sz val="11.0"/>
        <u/>
      </rPr>
      <t>ESPN Sunday Night NFL (USA).zip</t>
    </r>
  </si>
  <si>
    <r>
      <rPr>
        <rFont val="&quot;Helvetica Neue&quot;, Helvetica, Arial, sans-serif"/>
        <color rgb="FF1155CC"/>
        <sz val="11.0"/>
        <u/>
      </rPr>
      <t>ESWAT - City under Siege (USA, Europe) (Rev A).zip</t>
    </r>
  </si>
  <si>
    <r>
      <rPr>
        <rFont val="&quot;Helvetica Neue&quot;, Helvetica, Arial, sans-serif"/>
        <color rgb="FF1155CC"/>
        <sz val="11.0"/>
        <u/>
      </rPr>
      <t>Earnest Evans (USA) (Beta).zip</t>
    </r>
  </si>
  <si>
    <r>
      <rPr>
        <rFont val="&quot;Helvetica Neue&quot;, Helvetica, Arial, sans-serif"/>
        <color rgb="FF1155CC"/>
        <sz val="11.0"/>
        <u/>
      </rPr>
      <t>Earnest Evans (USA).zip</t>
    </r>
  </si>
  <si>
    <r>
      <rPr>
        <rFont val="&quot;Helvetica Neue&quot;, Helvetica, Arial, sans-serif"/>
        <color rgb="FF1155CC"/>
        <sz val="11.0"/>
        <u/>
      </rPr>
      <t>Earth Defense (USA, Taiwan) (En) (Unl).zip</t>
    </r>
  </si>
  <si>
    <r>
      <rPr>
        <rFont val="&quot;Helvetica Neue&quot;, Helvetica, Arial, sans-serif"/>
        <color rgb="FF1155CC"/>
        <sz val="11.0"/>
        <u/>
      </rPr>
      <t>Earthworm Jim (Europe).zip</t>
    </r>
  </si>
  <si>
    <r>
      <rPr>
        <rFont val="&quot;Helvetica Neue&quot;, Helvetica, Arial, sans-serif"/>
        <color rgb="FF1155CC"/>
        <sz val="11.0"/>
        <u/>
      </rPr>
      <t>Earthworm Jim (USA) (Beta) (1994-07-28).zip</t>
    </r>
  </si>
  <si>
    <r>
      <rPr>
        <rFont val="&quot;Helvetica Neue&quot;, Helvetica, Arial, sans-serif"/>
        <color rgb="FF1155CC"/>
        <sz val="11.0"/>
        <u/>
      </rPr>
      <t>Earthworm Jim (USA).zip</t>
    </r>
  </si>
  <si>
    <r>
      <rPr>
        <rFont val="&quot;Helvetica Neue&quot;, Helvetica, Arial, sans-serif"/>
        <color rgb="FF1155CC"/>
        <sz val="11.0"/>
        <u/>
      </rPr>
      <t>Earthworm Jim (World) (Evercade) (Aftermarket) (Unl).zip</t>
    </r>
  </si>
  <si>
    <r>
      <rPr>
        <rFont val="&quot;Helvetica Neue&quot;, Helvetica, Arial, sans-serif"/>
        <color rgb="FF1155CC"/>
        <sz val="11.0"/>
        <u/>
      </rPr>
      <t>Earthworm Jim 2 (Europe) (Beta) (1995-08-24).zip</t>
    </r>
  </si>
  <si>
    <r>
      <rPr>
        <rFont val="&quot;Helvetica Neue&quot;, Helvetica, Arial, sans-serif"/>
        <color rgb="FF1155CC"/>
        <sz val="11.0"/>
        <u/>
      </rPr>
      <t>Earthworm Jim 2 (Europe).zip</t>
    </r>
  </si>
  <si>
    <r>
      <rPr>
        <rFont val="&quot;Helvetica Neue&quot;, Helvetica, Arial, sans-serif"/>
        <color rgb="FF1155CC"/>
        <sz val="11.0"/>
        <u/>
      </rPr>
      <t>Earthworm Jim 2 (USA).zip</t>
    </r>
  </si>
  <si>
    <r>
      <rPr>
        <rFont val="&quot;Helvetica Neue&quot;, Helvetica, Arial, sans-serif"/>
        <color rgb="FF1155CC"/>
        <sz val="11.0"/>
        <u/>
      </rPr>
      <t>Ecco - The Tides of Time (Europe) (En,Fr,De,Es).zip</t>
    </r>
  </si>
  <si>
    <r>
      <rPr>
        <rFont val="&quot;Helvetica Neue&quot;, Helvetica, Arial, sans-serif"/>
        <color rgb="FF1155CC"/>
        <sz val="11.0"/>
        <u/>
      </rPr>
      <t>Ecco - The Tides of Time (USA) (Beta) (1994-03-xx).zip</t>
    </r>
  </si>
  <si>
    <r>
      <rPr>
        <rFont val="&quot;Helvetica Neue&quot;, Helvetica, Arial, sans-serif"/>
        <color rgb="FF1155CC"/>
        <sz val="11.0"/>
        <u/>
      </rPr>
      <t>Ecco - The Tides of Time (USA) (Beta) (1994-04-13).zip</t>
    </r>
  </si>
  <si>
    <r>
      <rPr>
        <rFont val="&quot;Helvetica Neue&quot;, Helvetica, Arial, sans-serif"/>
        <color rgb="FF1155CC"/>
        <sz val="11.0"/>
        <u/>
      </rPr>
      <t>Ecco - The Tides of Time (USA) (Beta) (1994-04-29).zip</t>
    </r>
  </si>
  <si>
    <r>
      <rPr>
        <rFont val="&quot;Helvetica Neue&quot;, Helvetica, Arial, sans-serif"/>
        <color rgb="FF1155CC"/>
        <sz val="11.0"/>
        <u/>
      </rPr>
      <t>Ecco - The Tides of Time (USA).zip</t>
    </r>
  </si>
  <si>
    <r>
      <rPr>
        <rFont val="&quot;Helvetica Neue&quot;, Helvetica, Arial, sans-serif"/>
        <color rgb="FF1155CC"/>
        <sz val="11.0"/>
        <u/>
      </rPr>
      <t>Ecco Jr. (USA, Australia) (Beta).zip</t>
    </r>
  </si>
  <si>
    <r>
      <rPr>
        <rFont val="&quot;Helvetica Neue&quot;, Helvetica, Arial, sans-serif"/>
        <color rgb="FF1155CC"/>
        <sz val="11.0"/>
        <u/>
      </rPr>
      <t>Ecco Jr. (USA, Australia).zip</t>
    </r>
  </si>
  <si>
    <r>
      <rPr>
        <rFont val="&quot;Helvetica Neue&quot;, Helvetica, Arial, sans-serif"/>
        <color rgb="FF1155CC"/>
        <sz val="11.0"/>
        <u/>
      </rPr>
      <t>Ecco the Dolphin (Japan) (Beta) (1993-04-21).zip</t>
    </r>
  </si>
  <si>
    <r>
      <rPr>
        <rFont val="&quot;Helvetica Neue&quot;, Helvetica, Arial, sans-serif"/>
        <color rgb="FF1155CC"/>
        <sz val="11.0"/>
        <u/>
      </rPr>
      <t>Ecco the Dolphin (Japan).zip</t>
    </r>
  </si>
  <si>
    <r>
      <rPr>
        <rFont val="&quot;Helvetica Neue&quot;, Helvetica, Arial, sans-serif"/>
        <color rgb="FF1155CC"/>
        <sz val="11.0"/>
        <u/>
      </rPr>
      <t>Ecco the Dolphin (USA, Europe, Korea) (En) (Rev A) (Beta) (1993-06-29).zip</t>
    </r>
  </si>
  <si>
    <r>
      <rPr>
        <rFont val="&quot;Helvetica Neue&quot;, Helvetica, Arial, sans-serif"/>
        <color rgb="FF1155CC"/>
        <sz val="11.0"/>
        <u/>
      </rPr>
      <t>Ecco the Dolphin (USA, Europe, Korea) (En).zip</t>
    </r>
  </si>
  <si>
    <r>
      <rPr>
        <rFont val="&quot;Helvetica Neue&quot;, Helvetica, Arial, sans-serif"/>
        <color rgb="FF1155CC"/>
        <sz val="11.0"/>
        <u/>
      </rPr>
      <t>Ecco the Dolphin II (Japan).zip</t>
    </r>
  </si>
  <si>
    <r>
      <rPr>
        <rFont val="&quot;Helvetica Neue&quot;, Helvetica, Arial, sans-serif"/>
        <color rgb="FF1155CC"/>
        <sz val="11.0"/>
        <u/>
      </rPr>
      <t>El.Viento (Japan).zip</t>
    </r>
  </si>
  <si>
    <r>
      <rPr>
        <rFont val="&quot;Helvetica Neue&quot;, Helvetica, Arial, sans-serif"/>
        <color rgb="FF1155CC"/>
        <sz val="11.0"/>
        <u/>
      </rPr>
      <t>El.Viento (USA).zip</t>
    </r>
  </si>
  <si>
    <r>
      <rPr>
        <rFont val="&quot;Helvetica Neue&quot;, Helvetica, Arial, sans-serif"/>
        <color rgb="FF1155CC"/>
        <sz val="11.0"/>
        <u/>
      </rPr>
      <t>El.Viento (World) (Evercade) (Aftermarket) (Unl).zip</t>
    </r>
  </si>
  <si>
    <r>
      <rPr>
        <rFont val="&quot;Helvetica Neue&quot;, Helvetica, Arial, sans-serif"/>
        <color rgb="FF1155CC"/>
        <sz val="11.0"/>
        <u/>
      </rPr>
      <t>Elemental Master (Japan).zip</t>
    </r>
  </si>
  <si>
    <r>
      <rPr>
        <rFont val="&quot;Helvetica Neue&quot;, Helvetica, Arial, sans-serif"/>
        <color rgb="FF1155CC"/>
        <sz val="11.0"/>
        <u/>
      </rPr>
      <t>Elemental Master (USA).zip</t>
    </r>
  </si>
  <si>
    <r>
      <rPr>
        <rFont val="&quot;Helvetica Neue&quot;, Helvetica, Arial, sans-serif"/>
        <color rgb="FF1155CC"/>
        <sz val="11.0"/>
        <u/>
      </rPr>
      <t>Eliminate Down (Japan).zip</t>
    </r>
  </si>
  <si>
    <r>
      <rPr>
        <rFont val="&quot;Helvetica Neue&quot;, Helvetica, Arial, sans-serif"/>
        <color rgb="FF1155CC"/>
        <sz val="11.0"/>
        <u/>
      </rPr>
      <t>Elite (Unknown) (Tech Demo, Game).zip</t>
    </r>
  </si>
  <si>
    <r>
      <rPr>
        <rFont val="&quot;Helvetica Neue&quot;, Helvetica, Arial, sans-serif"/>
        <color rgb="FF1155CC"/>
        <sz val="11.0"/>
        <u/>
      </rPr>
      <t>Elite (Unknown) (Tech Demo, Soaker).zip</t>
    </r>
  </si>
  <si>
    <r>
      <rPr>
        <rFont val="&quot;Helvetica Neue&quot;, Helvetica, Arial, sans-serif"/>
        <color rgb="FF1155CC"/>
        <sz val="11.0"/>
        <u/>
      </rPr>
      <t>Elite (Unknown) (Tech Demo, Viewer).zip</t>
    </r>
  </si>
  <si>
    <r>
      <rPr>
        <rFont val="&quot;Helvetica Neue&quot;, Helvetica, Arial, sans-serif"/>
        <color rgb="FF1155CC"/>
        <sz val="11.0"/>
        <u/>
      </rPr>
      <t>Elitserien 95 (Sweden).zip</t>
    </r>
  </si>
  <si>
    <r>
      <rPr>
        <rFont val="&quot;Helvetica Neue&quot;, Helvetica, Arial, sans-serif"/>
        <color rgb="FF1155CC"/>
        <sz val="11.0"/>
        <u/>
      </rPr>
      <t>Elitserien 96 (Sweden).zip</t>
    </r>
  </si>
  <si>
    <r>
      <rPr>
        <rFont val="&quot;Helvetica Neue&quot;, Helvetica, Arial, sans-serif"/>
        <color rgb="FF1155CC"/>
        <sz val="11.0"/>
        <u/>
      </rPr>
      <t>Empire of Steel (Europe).zip</t>
    </r>
  </si>
  <si>
    <r>
      <rPr>
        <rFont val="&quot;Helvetica Neue&quot;, Helvetica, Arial, sans-serif"/>
        <color rgb="FF1155CC"/>
        <sz val="11.0"/>
        <u/>
      </rPr>
      <t>Escape from Mars Starring Taz (USA) (Beta) (1994-03-09).zip</t>
    </r>
  </si>
  <si>
    <r>
      <rPr>
        <rFont val="&quot;Helvetica Neue&quot;, Helvetica, Arial, sans-serif"/>
        <color rgb="FF1155CC"/>
        <sz val="11.0"/>
        <u/>
      </rPr>
      <t>Escape from Mars Starring Taz (USA) (Beta) (1994-04-18).zip</t>
    </r>
  </si>
  <si>
    <r>
      <rPr>
        <rFont val="&quot;Helvetica Neue&quot;, Helvetica, Arial, sans-serif"/>
        <color rgb="FF1155CC"/>
        <sz val="11.0"/>
        <u/>
      </rPr>
      <t>Escape from Mars Starring Taz (USA) (Beta) (1994-05-09).zip</t>
    </r>
  </si>
  <si>
    <r>
      <rPr>
        <rFont val="&quot;Helvetica Neue&quot;, Helvetica, Arial, sans-serif"/>
        <color rgb="FF1155CC"/>
        <sz val="11.0"/>
        <u/>
      </rPr>
      <t>Escape from Mars Starring Taz (USA) (Beta) (1994-05-18).zip</t>
    </r>
  </si>
  <si>
    <r>
      <rPr>
        <rFont val="&quot;Helvetica Neue&quot;, Helvetica, Arial, sans-serif"/>
        <color rgb="FF1155CC"/>
        <sz val="11.0"/>
        <u/>
      </rPr>
      <t>Escape from Mars Starring Taz (USA) (Beta) (1994-05-23).zip</t>
    </r>
  </si>
  <si>
    <r>
      <rPr>
        <rFont val="&quot;Helvetica Neue&quot;, Helvetica, Arial, sans-serif"/>
        <color rgb="FF1155CC"/>
        <sz val="11.0"/>
        <u/>
      </rPr>
      <t>Escape from Mars Starring Taz (USA) (Beta) (1994-06-02).zip</t>
    </r>
  </si>
  <si>
    <r>
      <rPr>
        <rFont val="&quot;Helvetica Neue&quot;, Helvetica, Arial, sans-serif"/>
        <color rgb="FF1155CC"/>
        <sz val="11.0"/>
        <u/>
      </rPr>
      <t>Escape from Mars Starring Taz (USA) (Beta) (1994-06-07).zip</t>
    </r>
  </si>
  <si>
    <r>
      <rPr>
        <rFont val="&quot;Helvetica Neue&quot;, Helvetica, Arial, sans-serif"/>
        <color rgb="FF1155CC"/>
        <sz val="11.0"/>
        <u/>
      </rPr>
      <t>Escape from Mars Starring Taz (USA) (Beta) (1994-06-10).zip</t>
    </r>
  </si>
  <si>
    <r>
      <rPr>
        <rFont val="&quot;Helvetica Neue&quot;, Helvetica, Arial, sans-serif"/>
        <color rgb="FF1155CC"/>
        <sz val="11.0"/>
        <u/>
      </rPr>
      <t>Escape from Mars Starring Taz (USA) (Beta) (1994-06-14).zip</t>
    </r>
  </si>
  <si>
    <r>
      <rPr>
        <rFont val="&quot;Helvetica Neue&quot;, Helvetica, Arial, sans-serif"/>
        <color rgb="FF1155CC"/>
        <sz val="11.0"/>
        <u/>
      </rPr>
      <t>Escape from Mars Starring Taz (USA) (Beta) (1994-06-18).zip</t>
    </r>
  </si>
  <si>
    <r>
      <rPr>
        <rFont val="&quot;Helvetica Neue&quot;, Helvetica, Arial, sans-serif"/>
        <color rgb="FF1155CC"/>
        <sz val="11.0"/>
        <u/>
      </rPr>
      <t>Escape from Mars Starring Taz (USA) (Beta) (1994-06-20).zip</t>
    </r>
  </si>
  <si>
    <r>
      <rPr>
        <rFont val="&quot;Helvetica Neue&quot;, Helvetica, Arial, sans-serif"/>
        <color rgb="FF1155CC"/>
        <sz val="11.0"/>
        <u/>
      </rPr>
      <t>Eternal Champions (Europe) (Beta).zip</t>
    </r>
  </si>
  <si>
    <r>
      <rPr>
        <rFont val="&quot;Helvetica Neue&quot;, Helvetica, Arial, sans-serif"/>
        <color rgb="FF1155CC"/>
        <sz val="11.0"/>
        <u/>
      </rPr>
      <t>Eternal Champions (Europe).zip</t>
    </r>
  </si>
  <si>
    <r>
      <rPr>
        <rFont val="&quot;Helvetica Neue&quot;, Helvetica, Arial, sans-serif"/>
        <color rgb="FF1155CC"/>
        <sz val="11.0"/>
        <u/>
      </rPr>
      <t>Eternal Champions (Japan, Korea) (En) (Beta) (1993-11-17).zip</t>
    </r>
  </si>
  <si>
    <r>
      <rPr>
        <rFont val="&quot;Helvetica Neue&quot;, Helvetica, Arial, sans-serif"/>
        <color rgb="FF1155CC"/>
        <sz val="11.0"/>
        <u/>
      </rPr>
      <t>Eternal Champions (Japan, Korea) (En).zip</t>
    </r>
  </si>
  <si>
    <r>
      <rPr>
        <rFont val="&quot;Helvetica Neue&quot;, Helvetica, Arial, sans-serif"/>
        <color rgb="FF1155CC"/>
        <sz val="11.0"/>
        <u/>
      </rPr>
      <t>Eternal Champions (USA).zip</t>
    </r>
  </si>
  <si>
    <r>
      <rPr>
        <rFont val="&quot;Helvetica Neue&quot;, Helvetica, Arial, sans-serif"/>
        <color rgb="FF1155CC"/>
        <sz val="11.0"/>
        <u/>
      </rPr>
      <t>Europa Sensen (Japan).zip</t>
    </r>
  </si>
  <si>
    <r>
      <rPr>
        <rFont val="&quot;Helvetica Neue&quot;, Helvetica, Arial, sans-serif"/>
        <color rgb="FF1155CC"/>
        <sz val="11.0"/>
        <u/>
      </rPr>
      <t>European Club Soccer (Europe) (Beta) (1991-10-25).zip</t>
    </r>
  </si>
  <si>
    <r>
      <rPr>
        <rFont val="&quot;Helvetica Neue&quot;, Helvetica, Arial, sans-serif"/>
        <color rgb="FF1155CC"/>
        <sz val="11.0"/>
        <u/>
      </rPr>
      <t>European Club Soccer (Europe).zip</t>
    </r>
  </si>
  <si>
    <r>
      <rPr>
        <rFont val="&quot;Helvetica Neue&quot;, Helvetica, Arial, sans-serif"/>
        <color rgb="FF1155CC"/>
        <sz val="11.0"/>
        <u/>
      </rPr>
      <t>Evander Holyfield's 'Real Deal' Boxing (World).zip</t>
    </r>
  </si>
  <si>
    <r>
      <rPr>
        <rFont val="&quot;Helvetica Neue&quot;, Helvetica, Arial, sans-serif"/>
        <color rgb="FF1155CC"/>
        <sz val="11.0"/>
        <u/>
      </rPr>
      <t>Ex-Mutants (USA, Europe) (Beta).zip</t>
    </r>
  </si>
  <si>
    <r>
      <rPr>
        <rFont val="&quot;Helvetica Neue&quot;, Helvetica, Arial, sans-serif"/>
        <color rgb="FF1155CC"/>
        <sz val="11.0"/>
        <u/>
      </rPr>
      <t>Ex-Mutants (USA, Europe).zip</t>
    </r>
  </si>
  <si>
    <r>
      <rPr>
        <rFont val="&quot;Helvetica Neue&quot;, Helvetica, Arial, sans-serif"/>
        <color rgb="FF1155CC"/>
        <sz val="11.0"/>
        <u/>
      </rPr>
      <t>Ex-Ranza (Japan) (Beta).zip</t>
    </r>
  </si>
  <si>
    <r>
      <rPr>
        <rFont val="&quot;Helvetica Neue&quot;, Helvetica, Arial, sans-serif"/>
        <color rgb="FF1155CC"/>
        <sz val="11.0"/>
        <u/>
      </rPr>
      <t>Ex-Ranza (Japan).zip</t>
    </r>
  </si>
  <si>
    <r>
      <rPr>
        <rFont val="&quot;Helvetica Neue&quot;, Helvetica, Arial, sans-serif"/>
        <color rgb="FF1155CC"/>
        <sz val="11.0"/>
        <u/>
      </rPr>
      <t>Exile (USA) (Sega Channel).zip</t>
    </r>
  </si>
  <si>
    <r>
      <rPr>
        <rFont val="&quot;Helvetica Neue&quot;, Helvetica, Arial, sans-serif"/>
        <color rgb="FF1155CC"/>
        <sz val="11.0"/>
        <u/>
      </rPr>
      <t>Exile (USA).zip</t>
    </r>
  </si>
  <si>
    <r>
      <rPr>
        <rFont val="&quot;Helvetica Neue&quot;, Helvetica, Arial, sans-serif"/>
        <color rgb="FF1155CC"/>
        <sz val="11.0"/>
        <u/>
      </rPr>
      <t>Exile (World) (Evercade) (Aftermarket) (Unl).zip</t>
    </r>
  </si>
  <si>
    <r>
      <rPr>
        <rFont val="&quot;Helvetica Neue&quot;, Helvetica, Arial, sans-serif"/>
        <color rgb="FF1155CC"/>
        <sz val="11.0"/>
        <u/>
      </rPr>
      <t>Exile - Toki no Hazama he (Japan).zip</t>
    </r>
  </si>
  <si>
    <r>
      <rPr>
        <rFont val="&quot;Helvetica Neue&quot;, Helvetica, Arial, sans-serif"/>
        <color rgb="FF1155CC"/>
        <sz val="11.0"/>
        <u/>
      </rPr>
      <t>Exo Squad (Europe).zip</t>
    </r>
  </si>
  <si>
    <r>
      <rPr>
        <rFont val="&quot;Helvetica Neue&quot;, Helvetica, Arial, sans-serif"/>
        <color rgb="FF1155CC"/>
        <sz val="11.0"/>
        <u/>
      </rPr>
      <t>Exo Squad (USA) (Beta).zip</t>
    </r>
  </si>
  <si>
    <r>
      <rPr>
        <rFont val="&quot;Helvetica Neue&quot;, Helvetica, Arial, sans-serif"/>
        <color rgb="FF1155CC"/>
        <sz val="11.0"/>
        <u/>
      </rPr>
      <t>Exo Squad (USA).zip</t>
    </r>
  </si>
  <si>
    <r>
      <rPr>
        <rFont val="&quot;Helvetica Neue&quot;, Helvetica, Arial, sans-serif"/>
        <color rgb="FF1155CC"/>
        <sz val="11.0"/>
        <u/>
      </rPr>
      <t>Exodus - Journey to the Promised Land (USA) (Unl).zip</t>
    </r>
  </si>
  <si>
    <r>
      <rPr>
        <rFont val="&quot;Helvetica Neue&quot;, Helvetica, Arial, sans-serif"/>
        <color rgb="FF1155CC"/>
        <sz val="11.0"/>
        <u/>
      </rPr>
      <t>Extase (World) (v0.01) (Demo) (Aftermarket) (Unl).zip</t>
    </r>
  </si>
  <si>
    <r>
      <rPr>
        <rFont val="&quot;Helvetica Neue&quot;, Helvetica, Arial, sans-serif"/>
        <color rgb="FF1155CC"/>
        <sz val="11.0"/>
        <u/>
      </rPr>
      <t>Eyra - The Crow Maiden (World) (Demo) (Aftermarket) (Unl).zip</t>
    </r>
  </si>
  <si>
    <r>
      <rPr>
        <rFont val="&quot;Helvetica Neue&quot;, Helvetica, Arial, sans-serif"/>
        <color rgb="FF1155CC"/>
        <sz val="11.0"/>
        <u/>
      </rPr>
      <t>F-1 Hero MD (Japan) (Pirate).zip</t>
    </r>
  </si>
  <si>
    <r>
      <rPr>
        <rFont val="&quot;Helvetica Neue&quot;, Helvetica, Arial, sans-serif"/>
        <color rgb="FF1155CC"/>
        <sz val="11.0"/>
        <u/>
      </rPr>
      <t>F-15 Strike Eagle II (Europe).zip</t>
    </r>
  </si>
  <si>
    <r>
      <rPr>
        <rFont val="&quot;Helvetica Neue&quot;, Helvetica, Arial, sans-serif"/>
        <color rgb="FF1155CC"/>
        <sz val="11.0"/>
        <u/>
      </rPr>
      <t>F-15 Strike Eagle II (USA) (Beta) (1992-07-13).zip</t>
    </r>
  </si>
  <si>
    <r>
      <rPr>
        <rFont val="&quot;Helvetica Neue&quot;, Helvetica, Arial, sans-serif"/>
        <color rgb="FF1155CC"/>
        <sz val="11.0"/>
        <u/>
      </rPr>
      <t>F-15 Strike Eagle II (USA) (Sample).zip</t>
    </r>
  </si>
  <si>
    <r>
      <rPr>
        <rFont val="&quot;Helvetica Neue&quot;, Helvetica, Arial, sans-serif"/>
        <color rgb="FF1155CC"/>
        <sz val="11.0"/>
        <u/>
      </rPr>
      <t>F-15 Strike Eagle II (USA).zip</t>
    </r>
  </si>
  <si>
    <r>
      <rPr>
        <rFont val="&quot;Helvetica Neue&quot;, Helvetica, Arial, sans-serif"/>
        <color rgb="FF1155CC"/>
        <sz val="11.0"/>
        <u/>
      </rPr>
      <t>F-22 Interceptor (USA) (1991-09-17) (Sega Channel).zip</t>
    </r>
  </si>
  <si>
    <r>
      <rPr>
        <rFont val="&quot;Helvetica Neue&quot;, Helvetica, Arial, sans-serif"/>
        <color rgb="FF1155CC"/>
        <sz val="11.0"/>
        <u/>
      </rPr>
      <t>F-22 Interceptor (USA) (Beta).zip</t>
    </r>
  </si>
  <si>
    <r>
      <rPr>
        <rFont val="&quot;Helvetica Neue&quot;, Helvetica, Arial, sans-serif"/>
        <color rgb="FF1155CC"/>
        <sz val="11.0"/>
        <u/>
      </rPr>
      <t>F-22 Interceptor - Advanced Tactical Fighter (Japan).zip</t>
    </r>
  </si>
  <si>
    <r>
      <rPr>
        <rFont val="&quot;Helvetica Neue&quot;, Helvetica, Arial, sans-serif"/>
        <color rgb="FF1155CC"/>
        <sz val="11.0"/>
        <u/>
      </rPr>
      <t>F-22 Interceptor - Advanced Tactical Fighter (USA) (F-205).zip</t>
    </r>
  </si>
  <si>
    <r>
      <rPr>
        <rFont val="&quot;Helvetica Neue&quot;, Helvetica, Arial, sans-serif"/>
        <color rgb="FF1155CC"/>
        <sz val="11.0"/>
        <u/>
      </rPr>
      <t>F-22 Interceptor - Advanced Tactical Fighter (USA, Europe) (F-202).zip</t>
    </r>
  </si>
  <si>
    <r>
      <rPr>
        <rFont val="&quot;Helvetica Neue&quot;, Helvetica, Arial, sans-serif"/>
        <color rgb="FF1155CC"/>
        <sz val="11.0"/>
        <u/>
      </rPr>
      <t>F-117 Night Storm (USA, Europe).zip</t>
    </r>
  </si>
  <si>
    <r>
      <rPr>
        <rFont val="&quot;Helvetica Neue&quot;, Helvetica, Arial, sans-serif"/>
        <color rgb="FF1155CC"/>
        <sz val="11.0"/>
        <u/>
      </rPr>
      <t>F-117 Stealth - Operation - Night Storm (Japan).zip</t>
    </r>
  </si>
  <si>
    <r>
      <rPr>
        <rFont val="&quot;Helvetica Neue&quot;, Helvetica, Arial, sans-serif"/>
        <color rgb="FF1155CC"/>
        <sz val="11.0"/>
        <u/>
      </rPr>
      <t>F1 (Europe).zip</t>
    </r>
  </si>
  <si>
    <r>
      <rPr>
        <rFont val="&quot;Helvetica Neue&quot;, Helvetica, Arial, sans-serif"/>
        <color rgb="FF1155CC"/>
        <sz val="11.0"/>
        <u/>
      </rPr>
      <t>F1 - World Championship Edition (Europe) (Beta).zip</t>
    </r>
  </si>
  <si>
    <r>
      <rPr>
        <rFont val="&quot;Helvetica Neue&quot;, Helvetica, Arial, sans-serif"/>
        <color rgb="FF1155CC"/>
        <sz val="11.0"/>
        <u/>
      </rPr>
      <t>F1 - World Championship Edition (Europe).zip</t>
    </r>
  </si>
  <si>
    <r>
      <rPr>
        <rFont val="&quot;Helvetica Neue&quot;, Helvetica, Arial, sans-serif"/>
        <color rgb="FF1155CC"/>
        <sz val="11.0"/>
        <u/>
      </rPr>
      <t>F1 - World Championship Edition (USA) (Proto 1).zip</t>
    </r>
  </si>
  <si>
    <r>
      <rPr>
        <rFont val="&quot;Helvetica Neue&quot;, Helvetica, Arial, sans-serif"/>
        <color rgb="FF1155CC"/>
        <sz val="11.0"/>
        <u/>
      </rPr>
      <t>F1 - World Championship Edition (USA) (Proto 2).zip</t>
    </r>
  </si>
  <si>
    <r>
      <rPr>
        <rFont val="&quot;Helvetica Neue&quot;, Helvetica, Arial, sans-serif"/>
        <color rgb="FF1155CC"/>
        <sz val="11.0"/>
        <u/>
      </rPr>
      <t>F1 Circus MD (Japan) (En).zip</t>
    </r>
  </si>
  <si>
    <r>
      <rPr>
        <rFont val="&quot;Helvetica Neue&quot;, Helvetica, Arial, sans-serif"/>
        <color rgb="FF1155CC"/>
        <sz val="11.0"/>
        <u/>
      </rPr>
      <t>F1 Circus MD (USA) (Proto) (1991-12-28) (Sega Channel).zip</t>
    </r>
  </si>
  <si>
    <r>
      <rPr>
        <rFont val="&quot;Helvetica Neue&quot;, Helvetica, Arial, sans-serif"/>
        <color rgb="FF1155CC"/>
        <sz val="11.0"/>
        <u/>
      </rPr>
      <t>FIFA 98 - Road to World Cup (Europe) (En,Fr,Es,It,Sv).zip</t>
    </r>
  </si>
  <si>
    <r>
      <rPr>
        <rFont val="&quot;Helvetica Neue&quot;, Helvetica, Arial, sans-serif"/>
        <color rgb="FF1155CC"/>
        <sz val="11.0"/>
        <u/>
      </rPr>
      <t>FIFA 2003 (Unknown) (Es) (Pirate).zip</t>
    </r>
  </si>
  <si>
    <r>
      <rPr>
        <rFont val="&quot;Helvetica Neue&quot;, Helvetica, Arial, sans-serif"/>
        <color rgb="FF1155CC"/>
        <sz val="11.0"/>
        <u/>
      </rPr>
      <t>FIFA International Soccer (Japan) (En,Ja).zip</t>
    </r>
  </si>
  <si>
    <r>
      <rPr>
        <rFont val="&quot;Helvetica Neue&quot;, Helvetica, Arial, sans-serif"/>
        <color rgb="FF1155CC"/>
        <sz val="11.0"/>
        <u/>
      </rPr>
      <t>FIFA International Soccer (USA, Europe) (En,Fr,De,Es).zip</t>
    </r>
  </si>
  <si>
    <r>
      <rPr>
        <rFont val="&quot;Helvetica Neue&quot;, Helvetica, Arial, sans-serif"/>
        <color rgb="FF1155CC"/>
        <sz val="11.0"/>
        <u/>
      </rPr>
      <t>FIFA Soccer 95 (Korea) (En,Fr,De,Es).zip</t>
    </r>
  </si>
  <si>
    <r>
      <rPr>
        <rFont val="&quot;Helvetica Neue&quot;, Helvetica, Arial, sans-serif"/>
        <color rgb="FF1155CC"/>
        <sz val="11.0"/>
        <u/>
      </rPr>
      <t>FIFA Soccer 95 (USA, Europe) (En,Fr,De,Es).zip</t>
    </r>
  </si>
  <si>
    <r>
      <rPr>
        <rFont val="&quot;Helvetica Neue&quot;, Helvetica, Arial, sans-serif"/>
        <color rgb="FF1155CC"/>
        <sz val="11.0"/>
        <u/>
      </rPr>
      <t>FIFA Soccer 96 (USA, Europe) (En,Fr,De,Es,It,Sv).zip</t>
    </r>
  </si>
  <si>
    <r>
      <rPr>
        <rFont val="&quot;Helvetica Neue&quot;, Helvetica, Arial, sans-serif"/>
        <color rgb="FF1155CC"/>
        <sz val="11.0"/>
        <u/>
      </rPr>
      <t>FIFA Soccer 97 (USA, Europe) (En,Fr,De,Es,It,Sv).zip</t>
    </r>
  </si>
  <si>
    <r>
      <rPr>
        <rFont val="&quot;Helvetica Neue&quot;, Helvetica, Arial, sans-serif"/>
        <color rgb="FF1155CC"/>
        <sz val="11.0"/>
        <u/>
      </rPr>
      <t>FIFA Soccer 99 (Unknown) (Pirate).zip</t>
    </r>
  </si>
  <si>
    <r>
      <rPr>
        <rFont val="&quot;Helvetica Neue&quot;, Helvetica, Arial, sans-serif"/>
        <color rgb="FF1155CC"/>
        <sz val="11.0"/>
        <u/>
      </rPr>
      <t>FIFA Soccer 2000 (Russia) (En,Fr,De,Es,It,Sv) (Pirate).zip</t>
    </r>
  </si>
  <si>
    <r>
      <rPr>
        <rFont val="&quot;Helvetica Neue&quot;, Helvetica, Arial, sans-serif"/>
        <color rgb="FF1155CC"/>
        <sz val="11.0"/>
        <u/>
      </rPr>
      <t>Faery Tale Adventure, The (USA, Europe).zip</t>
    </r>
  </si>
  <si>
    <r>
      <rPr>
        <rFont val="&quot;Helvetica Neue&quot;, Helvetica, Arial, sans-serif"/>
        <color rgb="FF1155CC"/>
        <sz val="11.0"/>
        <u/>
      </rPr>
      <t>Family Feud (USA).zip</t>
    </r>
  </si>
  <si>
    <r>
      <rPr>
        <rFont val="&quot;Helvetica Neue&quot;, Helvetica, Arial, sans-serif"/>
        <color rgb="FF1155CC"/>
        <sz val="11.0"/>
        <u/>
      </rPr>
      <t>Fantasia (USA, Europe).zip</t>
    </r>
  </si>
  <si>
    <r>
      <rPr>
        <rFont val="&quot;Helvetica Neue&quot;, Helvetica, Arial, sans-serif"/>
        <color rgb="FF1155CC"/>
        <sz val="11.0"/>
        <u/>
      </rPr>
      <t>Fantasia (World) (1991-06-17) (Sega Channel).zip</t>
    </r>
  </si>
  <si>
    <r>
      <rPr>
        <rFont val="&quot;Helvetica Neue&quot;, Helvetica, Arial, sans-serif"/>
        <color rgb="FF1155CC"/>
        <sz val="11.0"/>
        <u/>
      </rPr>
      <t>Fantasia (World) (Pirate).zip</t>
    </r>
  </si>
  <si>
    <r>
      <rPr>
        <rFont val="&quot;Helvetica Neue&quot;, Helvetica, Arial, sans-serif"/>
        <color rgb="FF1155CC"/>
        <sz val="11.0"/>
        <u/>
      </rPr>
      <t>Fantasia (World) (Rev A).zip</t>
    </r>
  </si>
  <si>
    <r>
      <rPr>
        <rFont val="&quot;Helvetica Neue&quot;, Helvetica, Arial, sans-serif"/>
        <color rgb="FF1155CC"/>
        <sz val="11.0"/>
        <u/>
      </rPr>
      <t>Fantastic Dizzy (USA, Europe) (Beta).zip</t>
    </r>
  </si>
  <si>
    <r>
      <rPr>
        <rFont val="&quot;Helvetica Neue&quot;, Helvetica, Arial, sans-serif"/>
        <color rgb="FF1155CC"/>
        <sz val="11.0"/>
        <u/>
      </rPr>
      <t>Fantastic Dizzy (USA, Europe) (En,Fr,De,Es,It).zip</t>
    </r>
  </si>
  <si>
    <r>
      <rPr>
        <rFont val="&quot;Helvetica Neue&quot;, Helvetica, Arial, sans-serif"/>
        <color rgb="FF1155CC"/>
        <sz val="11.0"/>
        <u/>
      </rPr>
      <t>Fantasy Pinball (Brazil) (Mega Drive 4).zip</t>
    </r>
  </si>
  <si>
    <r>
      <rPr>
        <rFont val="&quot;Helvetica Neue&quot;, Helvetica, Arial, sans-serif"/>
        <color rgb="FF1155CC"/>
        <sz val="11.0"/>
        <u/>
      </rPr>
      <t>Fantasy Zone (World) (Mega Drive Mini 2, Genesis Mini 2).zip</t>
    </r>
  </si>
  <si>
    <r>
      <rPr>
        <rFont val="&quot;Helvetica Neue&quot;, Helvetica, Arial, sans-serif"/>
        <color rgb="FF1155CC"/>
        <sz val="11.0"/>
        <u/>
      </rPr>
      <t>Fastest 1 (Japan).zip</t>
    </r>
  </si>
  <si>
    <r>
      <rPr>
        <rFont val="&quot;Helvetica Neue&quot;, Helvetica, Arial, sans-serif"/>
        <color rgb="FF1155CC"/>
        <sz val="11.0"/>
        <u/>
      </rPr>
      <t>Fatal Fury (Europe, Korea) (En).zip</t>
    </r>
  </si>
  <si>
    <r>
      <rPr>
        <rFont val="&quot;Helvetica Neue&quot;, Helvetica, Arial, sans-serif"/>
        <color rgb="FF1155CC"/>
        <sz val="11.0"/>
        <u/>
      </rPr>
      <t>Fatal Fury (USA).zip</t>
    </r>
  </si>
  <si>
    <r>
      <rPr>
        <rFont val="&quot;Helvetica Neue&quot;, Helvetica, Arial, sans-serif"/>
        <color rgb="FF1155CC"/>
        <sz val="11.0"/>
        <u/>
      </rPr>
      <t>Fatal Fury 2 (USA, Korea) (En).zip</t>
    </r>
  </si>
  <si>
    <r>
      <rPr>
        <rFont val="&quot;Helvetica Neue&quot;, Helvetica, Arial, sans-serif"/>
        <color rgb="FF1155CC"/>
        <sz val="11.0"/>
        <u/>
      </rPr>
      <t>Fatal Fury One (World) (v1.1.3) (Demo) (Aftermarket) (Unl).zip</t>
    </r>
  </si>
  <si>
    <r>
      <rPr>
        <rFont val="&quot;Helvetica Neue&quot;, Helvetica, Arial, sans-serif"/>
        <color rgb="FF1155CC"/>
        <sz val="11.0"/>
        <u/>
      </rPr>
      <t>Fatal Fury One (World) (v1.5) (Aftermarket) (Unl).zip</t>
    </r>
  </si>
  <si>
    <r>
      <rPr>
        <rFont val="&quot;Helvetica Neue&quot;, Helvetica, Arial, sans-serif"/>
        <color rgb="FF1155CC"/>
        <sz val="11.0"/>
        <u/>
      </rPr>
      <t>Fatal Labyrinth (USA, Europe).zip</t>
    </r>
  </si>
  <si>
    <r>
      <rPr>
        <rFont val="&quot;Helvetica Neue&quot;, Helvetica, Arial, sans-serif"/>
        <color rgb="FF1155CC"/>
        <sz val="11.0"/>
        <u/>
      </rPr>
      <t>Fatal Rewind (USA, Europe) (Rev 1).zip</t>
    </r>
  </si>
  <si>
    <r>
      <rPr>
        <rFont val="&quot;Helvetica Neue&quot;, Helvetica, Arial, sans-serif"/>
        <color rgb="FF1155CC"/>
        <sz val="11.0"/>
        <u/>
      </rPr>
      <t>Fatal Rewind (USA, Europe).zip</t>
    </r>
  </si>
  <si>
    <r>
      <rPr>
        <rFont val="&quot;Helvetica Neue&quot;, Helvetica, Arial, sans-serif"/>
        <color rgb="FF1155CC"/>
        <sz val="11.0"/>
        <u/>
      </rPr>
      <t>Fatal Smarties (World) (Demo) (Aftermarket) (Unl).zip</t>
    </r>
  </si>
  <si>
    <r>
      <rPr>
        <rFont val="&quot;Helvetica Neue&quot;, Helvetica, Arial, sans-serif"/>
        <color rgb="FF1155CC"/>
        <sz val="11.0"/>
        <u/>
      </rPr>
      <t>Fatman (Japan).zip</t>
    </r>
  </si>
  <si>
    <r>
      <rPr>
        <rFont val="&quot;Helvetica Neue&quot;, Helvetica, Arial, sans-serif"/>
        <color rgb="FF1155CC"/>
        <sz val="11.0"/>
        <u/>
      </rPr>
      <t>Felix the Cat (Russia) (Aftermarket) (Unl).zip</t>
    </r>
  </si>
  <si>
    <r>
      <rPr>
        <rFont val="&quot;Helvetica Neue&quot;, Helvetica, Arial, sans-serif"/>
        <color rgb="FF1155CC"/>
        <sz val="11.0"/>
        <u/>
      </rPr>
      <t>Feng Shen Yingjie Chuan (Taiwan) (Unl).zip</t>
    </r>
  </si>
  <si>
    <r>
      <rPr>
        <rFont val="&quot;Helvetica Neue&quot;, Helvetica, Arial, sans-serif"/>
        <color rgb="FF1155CC"/>
        <sz val="11.0"/>
        <u/>
      </rPr>
      <t>Fengkuang Taohuayuan (Taiwan) (Unl).zip</t>
    </r>
  </si>
  <si>
    <r>
      <rPr>
        <rFont val="&quot;Helvetica Neue&quot;, Helvetica, Arial, sans-serif"/>
        <color rgb="FF1155CC"/>
        <sz val="11.0"/>
        <u/>
      </rPr>
      <t>Ferias Frustradas do Pica Pau (Brazil).zip</t>
    </r>
  </si>
  <si>
    <r>
      <rPr>
        <rFont val="&quot;Helvetica Neue&quot;, Helvetica, Arial, sans-serif"/>
        <color rgb="FF1155CC"/>
        <sz val="11.0"/>
        <u/>
      </rPr>
      <t>Ferrari Grand Prix Challenge (Europe).zip</t>
    </r>
  </si>
  <si>
    <r>
      <rPr>
        <rFont val="&quot;Helvetica Neue&quot;, Helvetica, Arial, sans-serif"/>
        <color rgb="FF1155CC"/>
        <sz val="11.0"/>
        <u/>
      </rPr>
      <t>Ferrari Grand Prix Challenge (USA).zip</t>
    </r>
  </si>
  <si>
    <r>
      <rPr>
        <rFont val="&quot;Helvetica Neue&quot;, Helvetica, Arial, sans-serif"/>
        <color rgb="FF1155CC"/>
        <sz val="11.0"/>
        <u/>
      </rPr>
      <t>Fever Pitch Soccer (Europe) (En,Fr,De,Es,It).zip</t>
    </r>
  </si>
  <si>
    <r>
      <rPr>
        <rFont val="&quot;Helvetica Neue&quot;, Helvetica, Arial, sans-serif"/>
        <color rgb="FF1155CC"/>
        <sz val="11.0"/>
        <u/>
      </rPr>
      <t>Fica 1 (Brazil) (Mega Drive 4).zip</t>
    </r>
  </si>
  <si>
    <r>
      <rPr>
        <rFont val="&quot;Helvetica Neue&quot;, Helvetica, Arial, sans-serif"/>
        <color rgb="FF1155CC"/>
        <sz val="11.0"/>
        <u/>
      </rPr>
      <t>Fido Dido (USA) (Proto).zip</t>
    </r>
  </si>
  <si>
    <r>
      <rPr>
        <rFont val="&quot;Helvetica Neue&quot;, Helvetica, Arial, sans-serif"/>
        <color rgb="FF1155CC"/>
        <sz val="11.0"/>
        <u/>
      </rPr>
      <t>Fifa Soccer 95 (World) (En,Fr,De,Es) (Pirate).zip</t>
    </r>
  </si>
  <si>
    <r>
      <rPr>
        <rFont val="&quot;Helvetica Neue&quot;, Helvetica, Arial, sans-serif"/>
        <color rgb="FF1155CC"/>
        <sz val="11.0"/>
        <u/>
      </rPr>
      <t>Fight Game 3 500 (World) (Aftermarket) (Unl).zip</t>
    </r>
  </si>
  <si>
    <r>
      <rPr>
        <rFont val="&quot;Helvetica Neue&quot;, Helvetica, Arial, sans-serif"/>
        <color rgb="FF1155CC"/>
        <sz val="11.0"/>
        <u/>
      </rPr>
      <t>Fight Game II 1000 (World) (Aftermarket) (Unl).zip</t>
    </r>
  </si>
  <si>
    <r>
      <rPr>
        <rFont val="&quot;Helvetica Neue&quot;, Helvetica, Arial, sans-serif"/>
        <color rgb="FF1155CC"/>
        <sz val="11.0"/>
        <u/>
      </rPr>
      <t>Fight Game II 3000 (World) (Aftermarket) (Unl).zip</t>
    </r>
  </si>
  <si>
    <r>
      <rPr>
        <rFont val="&quot;Helvetica Neue&quot;, Helvetica, Arial, sans-serif"/>
        <color rgb="FF1155CC"/>
        <sz val="11.0"/>
        <u/>
      </rPr>
      <t>Fight for Vengeance (World) (Demo) (Aftermarket) (Unl).zip</t>
    </r>
  </si>
  <si>
    <r>
      <rPr>
        <rFont val="&quot;Helvetica Neue&quot;, Helvetica, Arial, sans-serif"/>
        <color rgb="FF1155CC"/>
        <sz val="11.0"/>
        <u/>
      </rPr>
      <t>Fighting Masters (Japan, Korea) (En).zip</t>
    </r>
  </si>
  <si>
    <r>
      <rPr>
        <rFont val="&quot;Helvetica Neue&quot;, Helvetica, Arial, sans-serif"/>
        <color rgb="FF1155CC"/>
        <sz val="11.0"/>
        <u/>
      </rPr>
      <t>Fighting Masters (USA).zip</t>
    </r>
  </si>
  <si>
    <r>
      <rPr>
        <rFont val="&quot;Helvetica Neue&quot;, Helvetica, Arial, sans-serif"/>
        <color rgb="FF1155CC"/>
        <sz val="11.0"/>
        <u/>
      </rPr>
      <t>Final Blow (Japan) (En) (Beta) (1990-01-16).zip</t>
    </r>
  </si>
  <si>
    <r>
      <rPr>
        <rFont val="&quot;Helvetica Neue&quot;, Helvetica, Arial, sans-serif"/>
        <color rgb="FF1155CC"/>
        <sz val="11.0"/>
        <u/>
      </rPr>
      <t>Final Blow (Japan) (En).zip</t>
    </r>
  </si>
  <si>
    <r>
      <rPr>
        <rFont val="&quot;Helvetica Neue&quot;, Helvetica, Arial, sans-serif"/>
        <color rgb="FF1155CC"/>
        <sz val="11.0"/>
        <u/>
      </rPr>
      <t>Final Fight MD (World) (2024-01-20) (Demo) (Aftermarket) (Unl).zip</t>
    </r>
  </si>
  <si>
    <r>
      <rPr>
        <rFont val="&quot;Helvetica Neue&quot;, Helvetica, Arial, sans-serif"/>
        <color rgb="FF1155CC"/>
        <sz val="11.0"/>
        <u/>
      </rPr>
      <t>Final Zone (Japan, USA) (En).zip</t>
    </r>
  </si>
  <si>
    <r>
      <rPr>
        <rFont val="&quot;Helvetica Neue&quot;, Helvetica, Arial, sans-serif"/>
        <color rgb="FF1155CC"/>
        <sz val="11.0"/>
        <u/>
      </rPr>
      <t>Final Zone (World) (Evercade) (Aftermarket) (Unl).zip</t>
    </r>
  </si>
  <si>
    <r>
      <rPr>
        <rFont val="&quot;Helvetica Neue&quot;, Helvetica, Arial, sans-serif"/>
        <color rgb="FF1155CC"/>
        <sz val="11.0"/>
        <u/>
      </rPr>
      <t>Fire Mustang (Japan).zip</t>
    </r>
  </si>
  <si>
    <r>
      <rPr>
        <rFont val="&quot;Helvetica Neue&quot;, Helvetica, Arial, sans-serif"/>
        <color rgb="FF1155CC"/>
        <sz val="11.0"/>
        <u/>
      </rPr>
      <t>Fire Shark (Europe).zip</t>
    </r>
  </si>
  <si>
    <r>
      <rPr>
        <rFont val="&quot;Helvetica Neue&quot;, Helvetica, Arial, sans-serif"/>
        <color rgb="FF1155CC"/>
        <sz val="11.0"/>
        <u/>
      </rPr>
      <t>Fire Shark (USA).zip</t>
    </r>
  </si>
  <si>
    <r>
      <rPr>
        <rFont val="&quot;Helvetica Neue&quot;, Helvetica, Arial, sans-serif"/>
        <color rgb="FF1155CC"/>
        <sz val="11.0"/>
        <u/>
      </rPr>
      <t>Fix-It Felix Jr. (World) (Aftermarket) (Pirate).zip</t>
    </r>
  </si>
  <si>
    <r>
      <rPr>
        <rFont val="&quot;Helvetica Neue&quot;, Helvetica, Arial, sans-serif"/>
        <color rgb="FF1155CC"/>
        <sz val="11.0"/>
        <u/>
      </rPr>
      <t>Fix-It Felix Jr. (World) (v0.01b) (Beta) (Aftermarket) (Pirate).zip</t>
    </r>
  </si>
  <si>
    <r>
      <rPr>
        <rFont val="&quot;Helvetica Neue&quot;, Helvetica, Arial, sans-serif"/>
        <color rgb="FF1155CC"/>
        <sz val="11.0"/>
        <u/>
      </rPr>
      <t>FlameBall (World) (Demo) (Aftermarket) (Unl).zip</t>
    </r>
  </si>
  <si>
    <r>
      <rPr>
        <rFont val="&quot;Helvetica Neue&quot;, Helvetica, Arial, sans-serif"/>
        <color rgb="FF1155CC"/>
        <sz val="11.0"/>
        <u/>
      </rPr>
      <t>FlammenWerfer (World) (Aftermarket) (Unl).zip</t>
    </r>
  </si>
  <si>
    <r>
      <rPr>
        <rFont val="&quot;Helvetica Neue&quot;, Helvetica, Arial, sans-serif"/>
        <color rgb="FF1155CC"/>
        <sz val="11.0"/>
        <u/>
      </rPr>
      <t>Flappy Bird (World) (Ru) (Aftermarket) (Unl).zip</t>
    </r>
  </si>
  <si>
    <r>
      <rPr>
        <rFont val="&quot;Helvetica Neue&quot;, Helvetica, Arial, sans-serif"/>
        <color rgb="FF1155CC"/>
        <sz val="11.0"/>
        <u/>
      </rPr>
      <t>Flash Point (Japan) (En) (Proto).zip</t>
    </r>
  </si>
  <si>
    <r>
      <rPr>
        <rFont val="&quot;Helvetica Neue&quot;, Helvetica, Arial, sans-serif"/>
        <color rgb="FF1155CC"/>
        <sz val="11.0"/>
        <u/>
      </rPr>
      <t>Flashback (Europe) (En,Fr) (Beta) (1992-09-18).zip</t>
    </r>
  </si>
  <si>
    <r>
      <rPr>
        <rFont val="&quot;Helvetica Neue&quot;, Helvetica, Arial, sans-serif"/>
        <color rgb="FF1155CC"/>
        <sz val="11.0"/>
        <u/>
      </rPr>
      <t>Flashback (Europe) (En,Fr).zip</t>
    </r>
  </si>
  <si>
    <r>
      <rPr>
        <rFont val="&quot;Helvetica Neue&quot;, Helvetica, Arial, sans-serif"/>
        <color rgb="FF1155CC"/>
        <sz val="11.0"/>
        <u/>
      </rPr>
      <t>Flashback (Japan).zip</t>
    </r>
  </si>
  <si>
    <r>
      <rPr>
        <rFont val="&quot;Helvetica Neue&quot;, Helvetica, Arial, sans-serif"/>
        <color rgb="FF1155CC"/>
        <sz val="11.0"/>
        <u/>
      </rPr>
      <t>Flashback - The Quest for Identity (USA) (En,Fr).zip</t>
    </r>
  </si>
  <si>
    <r>
      <rPr>
        <rFont val="&quot;Helvetica Neue&quot;, Helvetica, Arial, sans-serif"/>
        <color rgb="FF1155CC"/>
        <sz val="11.0"/>
        <u/>
      </rPr>
      <t>Flicky (USA, Europe).zip</t>
    </r>
  </si>
  <si>
    <r>
      <rPr>
        <rFont val="&quot;Helvetica Neue&quot;, Helvetica, Arial, sans-serif"/>
        <color rgb="FF1155CC"/>
        <sz val="11.0"/>
        <u/>
      </rPr>
      <t>Flink (Europe) (En,Fr,De) (Beta).zip</t>
    </r>
  </si>
  <si>
    <r>
      <rPr>
        <rFont val="&quot;Helvetica Neue&quot;, Helvetica, Arial, sans-serif"/>
        <color rgb="FF1155CC"/>
        <sz val="11.0"/>
        <u/>
      </rPr>
      <t>Flink (Europe) (En,Fr,De).zip</t>
    </r>
  </si>
  <si>
    <r>
      <rPr>
        <rFont val="&quot;Helvetica Neue&quot;, Helvetica, Arial, sans-serif"/>
        <color rgb="FF1155CC"/>
        <sz val="11.0"/>
        <u/>
      </rPr>
      <t>Flintstones, The (Europe) (Taito).zip</t>
    </r>
  </si>
  <si>
    <r>
      <rPr>
        <rFont val="&quot;Helvetica Neue&quot;, Helvetica, Arial, sans-serif"/>
        <color rgb="FF1155CC"/>
        <sz val="11.0"/>
        <u/>
      </rPr>
      <t>Flintstones, The (Japan) (Taito).zip</t>
    </r>
  </si>
  <si>
    <r>
      <rPr>
        <rFont val="&quot;Helvetica Neue&quot;, Helvetica, Arial, sans-serif"/>
        <color rgb="FF1155CC"/>
        <sz val="11.0"/>
        <u/>
      </rPr>
      <t>Flintstones, The (USA) (Beta) (1992-11-05) (Taito).zip</t>
    </r>
  </si>
  <si>
    <r>
      <rPr>
        <rFont val="&quot;Helvetica Neue&quot;, Helvetica, Arial, sans-serif"/>
        <color rgb="FF1155CC"/>
        <sz val="11.0"/>
        <u/>
      </rPr>
      <t>Flintstones, The (USA) (Proto) (Ocean).zip</t>
    </r>
  </si>
  <si>
    <r>
      <rPr>
        <rFont val="&quot;Helvetica Neue&quot;, Helvetica, Arial, sans-serif"/>
        <color rgb="FF1155CC"/>
        <sz val="11.0"/>
        <u/>
      </rPr>
      <t>Flintstones, The (USA) (Taito).zip</t>
    </r>
  </si>
  <si>
    <r>
      <rPr>
        <rFont val="&quot;Helvetica Neue&quot;, Helvetica, Arial, sans-serif"/>
        <color rgb="FF1155CC"/>
        <sz val="11.0"/>
        <u/>
      </rPr>
      <t>Flux (Europe) (Beta) (Program).zip</t>
    </r>
  </si>
  <si>
    <r>
      <rPr>
        <rFont val="&quot;Helvetica Neue&quot;, Helvetica, Arial, sans-serif"/>
        <color rgb="FF1155CC"/>
        <sz val="11.0"/>
        <u/>
      </rPr>
      <t>Flux (Europe) (Program).zip</t>
    </r>
  </si>
  <si>
    <r>
      <rPr>
        <rFont val="&quot;Helvetica Neue&quot;, Helvetica, Arial, sans-serif"/>
        <color rgb="FF1155CC"/>
        <sz val="11.0"/>
        <u/>
      </rPr>
      <t>Forca Alienigena (Brazil).zip</t>
    </r>
  </si>
  <si>
    <r>
      <rPr>
        <rFont val="&quot;Helvetica Neue&quot;, Helvetica, Arial, sans-serif"/>
        <color rgb="FF1155CC"/>
        <sz val="11.0"/>
        <u/>
      </rPr>
      <t>Foreman for Real (World).zip</t>
    </r>
  </si>
  <si>
    <r>
      <rPr>
        <rFont val="&quot;Helvetica Neue&quot;, Helvetica, Arial, sans-serif"/>
        <color rgb="FF1155CC"/>
        <sz val="11.0"/>
        <u/>
      </rPr>
      <t>Forgotten Worlds (World) (Rev A).zip</t>
    </r>
  </si>
  <si>
    <r>
      <rPr>
        <rFont val="&quot;Helvetica Neue&quot;, Helvetica, Arial, sans-serif"/>
        <color rgb="FF1155CC"/>
        <sz val="11.0"/>
        <u/>
      </rPr>
      <t>Forgotten Worlds (World).zip</t>
    </r>
  </si>
  <si>
    <r>
      <rPr>
        <rFont val="&quot;Helvetica Neue&quot;, Helvetica, Arial, sans-serif"/>
        <color rgb="FF1155CC"/>
        <sz val="11.0"/>
        <u/>
      </rPr>
      <t>Formula One (USA).zip</t>
    </r>
  </si>
  <si>
    <r>
      <rPr>
        <rFont val="&quot;Helvetica Neue&quot;, Helvetica, Arial, sans-serif"/>
        <color rgb="FF1155CC"/>
        <sz val="11.0"/>
        <u/>
      </rPr>
      <t>Foxy Land (World) (Demo) (Aftermarket) (Unl).zip</t>
    </r>
  </si>
  <si>
    <r>
      <rPr>
        <rFont val="&quot;Helvetica Neue&quot;, Helvetica, Arial, sans-serif"/>
        <color rgb="FF1155CC"/>
        <sz val="11.0"/>
        <u/>
      </rPr>
      <t>Frank Thomas Big Hurt Baseball (USA, Europe).zip</t>
    </r>
  </si>
  <si>
    <r>
      <rPr>
        <rFont val="&quot;Helvetica Neue&quot;, Helvetica, Arial, sans-serif"/>
        <color rgb="FF1155CC"/>
        <sz val="11.0"/>
        <u/>
      </rPr>
      <t>Frog Dude (Europe) (Proto).zip</t>
    </r>
  </si>
  <si>
    <r>
      <rPr>
        <rFont val="&quot;Helvetica Neue&quot;, Helvetica, Arial, sans-serif"/>
        <color rgb="FF1155CC"/>
        <sz val="11.0"/>
        <u/>
      </rPr>
      <t>Frogger (USA) (Rev 1).zip</t>
    </r>
  </si>
  <si>
    <r>
      <rPr>
        <rFont val="&quot;Helvetica Neue&quot;, Helvetica, Arial, sans-serif"/>
        <color rgb="FF1155CC"/>
        <sz val="11.0"/>
        <u/>
      </rPr>
      <t>Frogger (USA).zip</t>
    </r>
  </si>
  <si>
    <r>
      <rPr>
        <rFont val="&quot;Helvetica Neue&quot;, Helvetica, Arial, sans-serif"/>
        <color rgb="FF1155CC"/>
        <sz val="11.0"/>
        <u/>
      </rPr>
      <t>From TV Animation Slam Dunk - Kyougou Makkou Taiketsu! (Japan).zip</t>
    </r>
  </si>
  <si>
    <r>
      <rPr>
        <rFont val="&quot;Helvetica Neue&quot;, Helvetica, Arial, sans-serif"/>
        <color rgb="FF1155CC"/>
        <sz val="11.0"/>
        <u/>
      </rPr>
      <t>Fun 'n' Games (USA).zip</t>
    </r>
  </si>
  <si>
    <r>
      <rPr>
        <rFont val="&quot;Helvetica Neue&quot;, Helvetica, Arial, sans-serif"/>
        <color rgb="FF1155CC"/>
        <sz val="11.0"/>
        <u/>
      </rPr>
      <t>Fun 'n Games (Europe).zip</t>
    </r>
  </si>
  <si>
    <r>
      <rPr>
        <rFont val="&quot;Helvetica Neue&quot;, Helvetica, Arial, sans-serif"/>
        <color rgb="FF1155CC"/>
        <sz val="11.0"/>
        <u/>
      </rPr>
      <t>Fun Car Rally (USA) (Beta).zip</t>
    </r>
  </si>
  <si>
    <r>
      <rPr>
        <rFont val="&quot;Helvetica Neue&quot;, Helvetica, Arial, sans-serif"/>
        <color rgb="FF1155CC"/>
        <sz val="11.0"/>
        <u/>
      </rPr>
      <t>Funny World &amp; Balloon Boy (USA) (Unl).zip</t>
    </r>
  </si>
  <si>
    <r>
      <rPr>
        <rFont val="&quot;Helvetica Neue&quot;, Helvetica, Arial, sans-serif"/>
        <color rgb="FF1155CC"/>
        <sz val="11.0"/>
        <u/>
      </rPr>
      <t>Fushigi no Umi no Nadia (Japan).zip</t>
    </r>
  </si>
  <si>
    <r>
      <rPr>
        <rFont val="&quot;Helvetica Neue&quot;, Helvetica, Arial, sans-serif"/>
        <color rgb="FF1155CC"/>
        <sz val="11.0"/>
        <u/>
      </rPr>
      <t>Futbol Argentino 96 (Argentina) (Pirate).zip</t>
    </r>
  </si>
  <si>
    <r>
      <rPr>
        <rFont val="&quot;Helvetica Neue&quot;, Helvetica, Arial, sans-serif"/>
        <color rgb="FF1155CC"/>
        <sz val="11.0"/>
        <u/>
      </rPr>
      <t>Futbol Argentino 98 - Pasion de Multitudes (Argentina) (Pirate).zip</t>
    </r>
  </si>
  <si>
    <r>
      <rPr>
        <rFont val="&quot;Helvetica Neue&quot;, Helvetica, Arial, sans-serif"/>
        <color rgb="FF1155CC"/>
        <sz val="11.0"/>
        <u/>
      </rPr>
      <t>Futbol Argentino Deluxe (Argentina) (Pirate).zip</t>
    </r>
  </si>
  <si>
    <r>
      <rPr>
        <rFont val="&quot;Helvetica Neue&quot;, Helvetica, Arial, sans-serif"/>
        <color rgb="FF1155CC"/>
        <sz val="11.0"/>
        <u/>
      </rPr>
      <t>G-LOC - Air Battle (World) (1992-11-23) (Sega Channel).zip</t>
    </r>
  </si>
  <si>
    <r>
      <rPr>
        <rFont val="&quot;Helvetica Neue&quot;, Helvetica, Arial, sans-serif"/>
        <color rgb="FF1155CC"/>
        <sz val="11.0"/>
        <u/>
      </rPr>
      <t>G-LOC - Air Battle (World) (Beta).zip</t>
    </r>
  </si>
  <si>
    <r>
      <rPr>
        <rFont val="&quot;Helvetica Neue&quot;, Helvetica, Arial, sans-serif"/>
        <color rgb="FF1155CC"/>
        <sz val="11.0"/>
        <u/>
      </rPr>
      <t>G-LOC - Air Battle (World).zip</t>
    </r>
  </si>
  <si>
    <r>
      <rPr>
        <rFont val="&quot;Helvetica Neue&quot;, Helvetica, Arial, sans-serif"/>
        <color rgb="FF1155CC"/>
        <sz val="11.0"/>
        <u/>
      </rPr>
      <t>G-Zero (World) (Demo) (Aftermarket) (Unl).zip</t>
    </r>
  </si>
  <si>
    <r>
      <rPr>
        <rFont val="&quot;Helvetica Neue&quot;, Helvetica, Arial, sans-serif"/>
        <color rgb="FF1155CC"/>
        <sz val="11.0"/>
        <u/>
      </rPr>
      <t>GEMS (USA) (v2.8) (Proto) (1994-06-04) (Program).zip</t>
    </r>
  </si>
  <si>
    <r>
      <rPr>
        <rFont val="&quot;Helvetica Neue&quot;, Helvetica, Arial, sans-serif"/>
        <color rgb="FF1155CC"/>
        <sz val="11.0"/>
        <u/>
      </rPr>
      <t>Gadget Twins (USA).zip</t>
    </r>
  </si>
  <si>
    <r>
      <rPr>
        <rFont val="&quot;Helvetica Neue&quot;, Helvetica, Arial, sans-serif"/>
        <color rgb="FF1155CC"/>
        <sz val="11.0"/>
        <u/>
      </rPr>
      <t>Gaiares (Japan, USA) (En).zip</t>
    </r>
  </si>
  <si>
    <r>
      <rPr>
        <rFont val="&quot;Helvetica Neue&quot;, Helvetica, Arial, sans-serif"/>
        <color rgb="FF1155CC"/>
        <sz val="11.0"/>
        <u/>
      </rPr>
      <t>Gaiares (World) (Aftermarket) (Unl).zip</t>
    </r>
  </si>
  <si>
    <r>
      <rPr>
        <rFont val="&quot;Helvetica Neue&quot;, Helvetica, Arial, sans-serif"/>
        <color rgb="FF1155CC"/>
        <sz val="11.0"/>
        <u/>
      </rPr>
      <t>Gain Ground (Europe).zip</t>
    </r>
  </si>
  <si>
    <r>
      <rPr>
        <rFont val="&quot;Helvetica Neue&quot;, Helvetica, Arial, sans-serif"/>
        <color rgb="FF1155CC"/>
        <sz val="11.0"/>
        <u/>
      </rPr>
      <t>Gain Ground (Japan) (En).zip</t>
    </r>
  </si>
  <si>
    <r>
      <rPr>
        <rFont val="&quot;Helvetica Neue&quot;, Helvetica, Arial, sans-serif"/>
        <color rgb="FF1155CC"/>
        <sz val="11.0"/>
        <u/>
      </rPr>
      <t>Gain Ground (USA) (Beta) (1990-07-27).zip</t>
    </r>
  </si>
  <si>
    <r>
      <rPr>
        <rFont val="&quot;Helvetica Neue&quot;, Helvetica, Arial, sans-serif"/>
        <color rgb="FF1155CC"/>
        <sz val="11.0"/>
        <u/>
      </rPr>
      <t>Gain Ground (USA).zip</t>
    </r>
  </si>
  <si>
    <r>
      <rPr>
        <rFont val="&quot;Helvetica Neue&quot;, Helvetica, Arial, sans-serif"/>
        <color rgb="FF1155CC"/>
        <sz val="11.0"/>
        <u/>
      </rPr>
      <t>Galaxy Force II (Japan) (En) (Virtual Console).zip</t>
    </r>
  </si>
  <si>
    <r>
      <rPr>
        <rFont val="&quot;Helvetica Neue&quot;, Helvetica, Arial, sans-serif"/>
        <color rgb="FF1155CC"/>
        <sz val="11.0"/>
        <u/>
      </rPr>
      <t>Galaxy Force II (Japan) (En).zip</t>
    </r>
  </si>
  <si>
    <r>
      <rPr>
        <rFont val="&quot;Helvetica Neue&quot;, Helvetica, Arial, sans-serif"/>
        <color rgb="FF1155CC"/>
        <sz val="11.0"/>
        <u/>
      </rPr>
      <t>Galaxy Force II (Japan) (Pirate).zip</t>
    </r>
  </si>
  <si>
    <r>
      <rPr>
        <rFont val="&quot;Helvetica Neue&quot;, Helvetica, Arial, sans-serif"/>
        <color rgb="FF1155CC"/>
        <sz val="11.0"/>
        <u/>
      </rPr>
      <t>Galaxy Force II (USA, Europe) (SEGA Classic Collection).zip</t>
    </r>
  </si>
  <si>
    <r>
      <rPr>
        <rFont val="&quot;Helvetica Neue&quot;, Helvetica, Arial, sans-serif"/>
        <color rgb="FF1155CC"/>
        <sz val="11.0"/>
        <u/>
      </rPr>
      <t>Galaxy Force II (World) (Rev B).zip</t>
    </r>
  </si>
  <si>
    <r>
      <rPr>
        <rFont val="&quot;Helvetica Neue&quot;, Helvetica, Arial, sans-serif"/>
        <color rgb="FF1155CC"/>
        <sz val="11.0"/>
        <u/>
      </rPr>
      <t>Gambler Jiko Chuushinha - Katayama Masayuki no Mahjong Doujou (Japan).zip</t>
    </r>
  </si>
  <si>
    <r>
      <rPr>
        <rFont val="&quot;Helvetica Neue&quot;, Helvetica, Arial, sans-serif"/>
        <color rgb="FF1155CC"/>
        <sz val="11.0"/>
        <u/>
      </rPr>
      <t>Game Genie (USA, Europe) (Program).zip</t>
    </r>
  </si>
  <si>
    <r>
      <rPr>
        <rFont val="&quot;Helvetica Neue&quot;, Helvetica, Arial, sans-serif"/>
        <color rgb="FF1155CC"/>
        <sz val="11.0"/>
        <u/>
      </rPr>
      <t>Game Genie (USA, Europe) (Rev A) (Program).zip</t>
    </r>
  </si>
  <si>
    <r>
      <rPr>
        <rFont val="&quot;Helvetica Neue&quot;, Helvetica, Arial, sans-serif"/>
        <color rgb="FF1155CC"/>
        <sz val="11.0"/>
        <u/>
      </rPr>
      <t>Game Toshokan (Japan) (Rev A) (Program).zip</t>
    </r>
  </si>
  <si>
    <r>
      <rPr>
        <rFont val="&quot;Helvetica Neue&quot;, Helvetica, Arial, sans-serif"/>
        <color rgb="FF1155CC"/>
        <sz val="11.0"/>
        <u/>
      </rPr>
      <t>Game no Kanzume Otokuyou (Japan) (Sega Channel).zip</t>
    </r>
  </si>
  <si>
    <r>
      <rPr>
        <rFont val="&quot;Helvetica Neue&quot;, Helvetica, Arial, sans-serif"/>
        <color rgb="FF1155CC"/>
        <sz val="11.0"/>
        <u/>
      </rPr>
      <t>Gang Du Shaonian (China) (Pirate).zip</t>
    </r>
  </si>
  <si>
    <r>
      <rPr>
        <rFont val="&quot;Helvetica Neue&quot;, Helvetica, Arial, sans-serif"/>
        <color rgb="FF1155CC"/>
        <sz val="11.0"/>
        <u/>
      </rPr>
      <t>Garfield - Caught in the Act (USA, Europe) (Beta) (1995-09-11).zip</t>
    </r>
  </si>
  <si>
    <r>
      <rPr>
        <rFont val="&quot;Helvetica Neue&quot;, Helvetica, Arial, sans-serif"/>
        <color rgb="FF1155CC"/>
        <sz val="11.0"/>
        <u/>
      </rPr>
      <t>Garfield - Caught in the Act (USA, Europe).zip</t>
    </r>
  </si>
  <si>
    <r>
      <rPr>
        <rFont val="&quot;Helvetica Neue&quot;, Helvetica, Arial, sans-serif"/>
        <color rgb="FF1155CC"/>
        <sz val="11.0"/>
        <u/>
      </rPr>
      <t>Gargoyles (USA) (Beta) (1995-10-02).zip</t>
    </r>
  </si>
  <si>
    <r>
      <rPr>
        <rFont val="&quot;Helvetica Neue&quot;, Helvetica, Arial, sans-serif"/>
        <color rgb="FF1155CC"/>
        <sz val="11.0"/>
        <u/>
      </rPr>
      <t>Gargoyles (USA).zip</t>
    </r>
  </si>
  <si>
    <r>
      <rPr>
        <rFont val="&quot;Helvetica Neue&quot;, Helvetica, Arial, sans-serif"/>
        <color rgb="FF1155CC"/>
        <sz val="11.0"/>
        <u/>
      </rPr>
      <t>Garou Densetsu - Shukumei no Tatakai (Japan).zip</t>
    </r>
  </si>
  <si>
    <r>
      <rPr>
        <rFont val="&quot;Helvetica Neue&quot;, Helvetica, Arial, sans-serif"/>
        <color rgb="FF1155CC"/>
        <sz val="11.0"/>
        <u/>
      </rPr>
      <t>Garou Densetsu 2 - Aratanaru Tatakai (Japan).zip</t>
    </r>
  </si>
  <si>
    <r>
      <rPr>
        <rFont val="&quot;Helvetica Neue&quot;, Helvetica, Arial, sans-serif"/>
        <color rgb="FF1155CC"/>
        <sz val="11.0"/>
        <u/>
      </rPr>
      <t>Garry Kitchen's Super Battletank - War in the Gulf (USA).zip</t>
    </r>
  </si>
  <si>
    <r>
      <rPr>
        <rFont val="&quot;Helvetica Neue&quot;, Helvetica, Arial, sans-serif"/>
        <color rgb="FF1155CC"/>
        <sz val="11.0"/>
        <u/>
      </rPr>
      <t>Gauntlet (Japan) (En,Ja) (Beta).zip</t>
    </r>
  </si>
  <si>
    <r>
      <rPr>
        <rFont val="&quot;Helvetica Neue&quot;, Helvetica, Arial, sans-serif"/>
        <color rgb="FF1155CC"/>
        <sz val="11.0"/>
        <u/>
      </rPr>
      <t>Gauntlet (Japan) (En,Ja).zip</t>
    </r>
  </si>
  <si>
    <r>
      <rPr>
        <rFont val="&quot;Helvetica Neue&quot;, Helvetica, Arial, sans-serif"/>
        <color rgb="FF1155CC"/>
        <sz val="11.0"/>
        <u/>
      </rPr>
      <t>Gauntlet IV (USA, Europe) (Beta).zip</t>
    </r>
  </si>
  <si>
    <r>
      <rPr>
        <rFont val="&quot;Helvetica Neue&quot;, Helvetica, Arial, sans-serif"/>
        <color rgb="FF1155CC"/>
        <sz val="11.0"/>
        <u/>
      </rPr>
      <t>Gauntlet IV (USA, Europe) (En,Ja).zip</t>
    </r>
  </si>
  <si>
    <r>
      <rPr>
        <rFont val="&quot;Helvetica Neue&quot;, Helvetica, Arial, sans-serif"/>
        <color rgb="FF1155CC"/>
        <sz val="11.0"/>
        <u/>
      </rPr>
      <t>Gemfire (USA).zip</t>
    </r>
  </si>
  <si>
    <r>
      <rPr>
        <rFont val="&quot;Helvetica Neue&quot;, Helvetica, Arial, sans-serif"/>
        <color rgb="FF1155CC"/>
        <sz val="11.0"/>
        <u/>
      </rPr>
      <t>Gen Poker (World) (Aftermarket) (Unl).zip</t>
    </r>
  </si>
  <si>
    <r>
      <rPr>
        <rFont val="&quot;Helvetica Neue&quot;, Helvetica, Arial, sans-serif"/>
        <color rgb="FF1155CC"/>
        <sz val="11.0"/>
        <u/>
      </rPr>
      <t>General Chaos (USA, Europe).zip</t>
    </r>
  </si>
  <si>
    <r>
      <rPr>
        <rFont val="&quot;Helvetica Neue&quot;, Helvetica, Arial, sans-serif"/>
        <color rgb="FF1155CC"/>
        <sz val="11.0"/>
        <u/>
      </rPr>
      <t>General Chaos Daikonsen (Japan).zip</t>
    </r>
  </si>
  <si>
    <r>
      <rPr>
        <rFont val="&quot;Helvetica Neue&quot;, Helvetica, Arial, sans-serif"/>
        <color rgb="FF1155CC"/>
        <sz val="11.0"/>
        <u/>
      </rPr>
      <t>Generals of the Yang Family - Clan of Heroes (USA) (Aftermarket) (Unl).zip</t>
    </r>
  </si>
  <si>
    <r>
      <rPr>
        <rFont val="&quot;Helvetica Neue&quot;, Helvetica, Arial, sans-serif"/>
        <color rgb="FF1155CC"/>
        <sz val="11.0"/>
        <u/>
      </rPr>
      <t>Generations Lost (USA, Europe).zip</t>
    </r>
  </si>
  <si>
    <r>
      <rPr>
        <rFont val="&quot;Helvetica Neue&quot;, Helvetica, Arial, sans-serif"/>
        <color rgb="FF1155CC"/>
        <sz val="11.0"/>
        <u/>
      </rPr>
      <t>Genghis Khan II - Clan of the Gray Wolf (USA).zip</t>
    </r>
  </si>
  <si>
    <r>
      <rPr>
        <rFont val="&quot;Helvetica Neue&quot;, Helvetica, Arial, sans-serif"/>
        <color rgb="FF1155CC"/>
        <sz val="11.0"/>
        <u/>
      </rPr>
      <t>Gensou Senki Kokou no Ryuu - Crying Dragon (Japan) (Proto).zip</t>
    </r>
  </si>
  <si>
    <r>
      <rPr>
        <rFont val="&quot;Helvetica Neue&quot;, Helvetica, Arial, sans-serif"/>
        <color rgb="FF1155CC"/>
        <sz val="11.0"/>
        <u/>
      </rPr>
      <t>George Foreman's KO Boxing (Europe).zip</t>
    </r>
  </si>
  <si>
    <r>
      <rPr>
        <rFont val="&quot;Helvetica Neue&quot;, Helvetica, Arial, sans-serif"/>
        <color rgb="FF1155CC"/>
        <sz val="11.0"/>
        <u/>
      </rPr>
      <t>George Foreman's KO Boxing (USA).zip</t>
    </r>
  </si>
  <si>
    <r>
      <rPr>
        <rFont val="&quot;Helvetica Neue&quot;, Helvetica, Arial, sans-serif"/>
        <color rgb="FF1155CC"/>
        <sz val="11.0"/>
        <u/>
      </rPr>
      <t>Ghostbusters (Japan).zip</t>
    </r>
  </si>
  <si>
    <r>
      <rPr>
        <rFont val="&quot;Helvetica Neue&quot;, Helvetica, Arial, sans-serif"/>
        <color rgb="FF1155CC"/>
        <sz val="11.0"/>
        <u/>
      </rPr>
      <t>Ghostbusters (USA, Europe) (Beta) (1990-05-01).zip</t>
    </r>
  </si>
  <si>
    <r>
      <rPr>
        <rFont val="&quot;Helvetica Neue&quot;, Helvetica, Arial, sans-serif"/>
        <color rgb="FF1155CC"/>
        <sz val="11.0"/>
        <u/>
      </rPr>
      <t>Ghostbusters (USA, Europe).zip</t>
    </r>
  </si>
  <si>
    <r>
      <rPr>
        <rFont val="&quot;Helvetica Neue&quot;, Helvetica, Arial, sans-serif"/>
        <color rgb="FF1155CC"/>
        <sz val="11.0"/>
        <u/>
      </rPr>
      <t>Ghouls'n Ghosts (Japan, USA) (En).zip</t>
    </r>
  </si>
  <si>
    <r>
      <rPr>
        <rFont val="&quot;Helvetica Neue&quot;, Helvetica, Arial, sans-serif"/>
        <color rgb="FF1155CC"/>
        <sz val="11.0"/>
        <u/>
      </rPr>
      <t>Ghouls'n Ghosts (World) (Rev A) (Sega Channel).zip</t>
    </r>
  </si>
  <si>
    <r>
      <rPr>
        <rFont val="&quot;Helvetica Neue&quot;, Helvetica, Arial, sans-serif"/>
        <color rgb="FF1155CC"/>
        <sz val="11.0"/>
        <u/>
      </rPr>
      <t>Ghouls'n Ghosts (World) (Rev A).zip</t>
    </r>
  </si>
  <si>
    <r>
      <rPr>
        <rFont val="&quot;Helvetica Neue&quot;, Helvetica, Arial, sans-serif"/>
        <color rgb="FF1155CC"/>
        <sz val="11.0"/>
        <u/>
      </rPr>
      <t>Global Gladiators (Europe).zip</t>
    </r>
  </si>
  <si>
    <r>
      <rPr>
        <rFont val="&quot;Helvetica Neue&quot;, Helvetica, Arial, sans-serif"/>
        <color rgb="FF1155CC"/>
        <sz val="11.0"/>
        <u/>
      </rPr>
      <t>Gluf (World) (Evercade) (Aftermarket) (Unl).zip</t>
    </r>
  </si>
  <si>
    <r>
      <rPr>
        <rFont val="&quot;Helvetica Neue&quot;, Helvetica, Arial, sans-serif"/>
        <color rgb="FF1155CC"/>
        <sz val="11.0"/>
        <u/>
      </rPr>
      <t>Gluf (World) (Itch.io) (Aftermarket) (Unl).zip</t>
    </r>
  </si>
  <si>
    <r>
      <rPr>
        <rFont val="&quot;Helvetica Neue&quot;, Helvetica, Arial, sans-serif"/>
        <color rgb="FF1155CC"/>
        <sz val="11.0"/>
        <u/>
      </rPr>
      <t>Gnome Runner (World) (Aftermarket) (Unl).zip</t>
    </r>
  </si>
  <si>
    <r>
      <rPr>
        <rFont val="&quot;Helvetica Neue&quot;, Helvetica, Arial, sans-serif"/>
        <color rgb="FF1155CC"/>
        <sz val="11.0"/>
        <u/>
      </rPr>
      <t>Gnome Runner (World) (v1.0.1) (Aftermarket) (Unl).zip</t>
    </r>
  </si>
  <si>
    <r>
      <rPr>
        <rFont val="&quot;Helvetica Neue&quot;, Helvetica, Arial, sans-serif"/>
        <color rgb="FF1155CC"/>
        <sz val="11.0"/>
        <u/>
      </rPr>
      <t>Go Net (Japan).zip</t>
    </r>
  </si>
  <si>
    <r>
      <rPr>
        <rFont val="&quot;Helvetica Neue&quot;, Helvetica, Arial, sans-serif"/>
        <color rgb="FF1155CC"/>
        <sz val="11.0"/>
        <u/>
      </rPr>
      <t>Gods (Europe).zip</t>
    </r>
  </si>
  <si>
    <r>
      <rPr>
        <rFont val="&quot;Helvetica Neue&quot;, Helvetica, Arial, sans-serif"/>
        <color rgb="FF1155CC"/>
        <sz val="11.0"/>
        <u/>
      </rPr>
      <t>Gods (Japan).zip</t>
    </r>
  </si>
  <si>
    <r>
      <rPr>
        <rFont val="&quot;Helvetica Neue&quot;, Helvetica, Arial, sans-serif"/>
        <color rgb="FF1155CC"/>
        <sz val="11.0"/>
        <u/>
      </rPr>
      <t>Gods (USA) (Beta).zip</t>
    </r>
  </si>
  <si>
    <r>
      <rPr>
        <rFont val="&quot;Helvetica Neue&quot;, Helvetica, Arial, sans-serif"/>
        <color rgb="FF1155CC"/>
        <sz val="11.0"/>
        <u/>
      </rPr>
      <t>Gods (USA).zip</t>
    </r>
  </si>
  <si>
    <r>
      <rPr>
        <rFont val="&quot;Helvetica Neue&quot;, Helvetica, Arial, sans-serif"/>
        <color rgb="FF1155CC"/>
        <sz val="11.0"/>
        <u/>
      </rPr>
      <t>Gold Rush (World) (Aftermarket) (Unl).zip</t>
    </r>
  </si>
  <si>
    <r>
      <rPr>
        <rFont val="&quot;Helvetica Neue&quot;, Helvetica, Arial, sans-serif"/>
        <color rgb="FF1155CC"/>
        <sz val="11.0"/>
        <u/>
      </rPr>
      <t>Golden Axe (World) (Beta) (1989-10-14).zip</t>
    </r>
  </si>
  <si>
    <r>
      <rPr>
        <rFont val="&quot;Helvetica Neue&quot;, Helvetica, Arial, sans-serif"/>
        <color rgb="FF1155CC"/>
        <sz val="11.0"/>
        <u/>
      </rPr>
      <t>Golden Axe (World) (Beta) (1989-11-22).zip</t>
    </r>
  </si>
  <si>
    <r>
      <rPr>
        <rFont val="&quot;Helvetica Neue&quot;, Helvetica, Arial, sans-serif"/>
        <color rgb="FF1155CC"/>
        <sz val="11.0"/>
        <u/>
      </rPr>
      <t>Golden Axe (World) (Rev A).zip</t>
    </r>
  </si>
  <si>
    <r>
      <rPr>
        <rFont val="&quot;Helvetica Neue&quot;, Helvetica, Arial, sans-serif"/>
        <color rgb="FF1155CC"/>
        <sz val="11.0"/>
        <u/>
      </rPr>
      <t>Golden Axe (World) (Rev B) (Sega Smash Pack).zip</t>
    </r>
  </si>
  <si>
    <r>
      <rPr>
        <rFont val="&quot;Helvetica Neue&quot;, Helvetica, Arial, sans-serif"/>
        <color rgb="FF1155CC"/>
        <sz val="11.0"/>
        <u/>
      </rPr>
      <t>Golden Axe (World).zip</t>
    </r>
  </si>
  <si>
    <r>
      <rPr>
        <rFont val="&quot;Helvetica Neue&quot;, Helvetica, Arial, sans-serif"/>
        <color rgb="FF1155CC"/>
        <sz val="11.0"/>
        <u/>
      </rPr>
      <t>Golden Axe II (World) (Beta).zip</t>
    </r>
  </si>
  <si>
    <r>
      <rPr>
        <rFont val="&quot;Helvetica Neue&quot;, Helvetica, Arial, sans-serif"/>
        <color rgb="FF1155CC"/>
        <sz val="11.0"/>
        <u/>
      </rPr>
      <t>Golden Axe II (World).zip</t>
    </r>
  </si>
  <si>
    <r>
      <rPr>
        <rFont val="&quot;Helvetica Neue&quot;, Helvetica, Arial, sans-serif"/>
        <color rgb="FF1155CC"/>
        <sz val="11.0"/>
        <u/>
      </rPr>
      <t>Golden Axe III (Europe) (Virtual Console).zip</t>
    </r>
  </si>
  <si>
    <r>
      <rPr>
        <rFont val="&quot;Helvetica Neue&quot;, Helvetica, Arial, sans-serif"/>
        <color rgb="FF1155CC"/>
        <sz val="11.0"/>
        <u/>
      </rPr>
      <t>Golden Axe III (Japan) (En).zip</t>
    </r>
  </si>
  <si>
    <r>
      <rPr>
        <rFont val="&quot;Helvetica Neue&quot;, Helvetica, Arial, sans-serif"/>
        <color rgb="FF1155CC"/>
        <sz val="11.0"/>
        <u/>
      </rPr>
      <t>Goofy's Hysterical History Tour (USA).zip</t>
    </r>
  </si>
  <si>
    <r>
      <rPr>
        <rFont val="&quot;Helvetica Neue&quot;, Helvetica, Arial, sans-serif"/>
        <color rgb="FF1155CC"/>
        <sz val="11.0"/>
        <u/>
      </rPr>
      <t>Gouketsuji Ichizoku (Japan).zip</t>
    </r>
  </si>
  <si>
    <r>
      <rPr>
        <rFont val="&quot;Helvetica Neue&quot;, Helvetica, Arial, sans-serif"/>
        <color rgb="FF1155CC"/>
        <sz val="11.0"/>
        <u/>
      </rPr>
      <t>Granada (Japan, USA) (En) (Rev A) (Beta).zip</t>
    </r>
  </si>
  <si>
    <r>
      <rPr>
        <rFont val="&quot;Helvetica Neue&quot;, Helvetica, Arial, sans-serif"/>
        <color rgb="FF1155CC"/>
        <sz val="11.0"/>
        <u/>
      </rPr>
      <t>Granada (Japan, USA) (En) (Rev A).zip</t>
    </r>
  </si>
  <si>
    <r>
      <rPr>
        <rFont val="&quot;Helvetica Neue&quot;, Helvetica, Arial, sans-serif"/>
        <color rgb="FF1155CC"/>
        <sz val="11.0"/>
        <u/>
      </rPr>
      <t>Granada (Japan, USA) (En).zip</t>
    </r>
  </si>
  <si>
    <r>
      <rPr>
        <rFont val="&quot;Helvetica Neue&quot;, Helvetica, Arial, sans-serif"/>
        <color rgb="FF1155CC"/>
        <sz val="11.0"/>
        <u/>
      </rPr>
      <t>Granada (World) (Evercade) (Aftermarket) (Unl).zip</t>
    </r>
  </si>
  <si>
    <r>
      <rPr>
        <rFont val="&quot;Helvetica Neue&quot;, Helvetica, Arial, sans-serif"/>
        <color rgb="FF1155CC"/>
        <sz val="11.0"/>
        <u/>
      </rPr>
      <t>GrandSlam (Japan) (Pirate).zip</t>
    </r>
  </si>
  <si>
    <r>
      <rPr>
        <rFont val="&quot;Helvetica Neue&quot;, Helvetica, Arial, sans-serif"/>
        <color rgb="FF1155CC"/>
        <sz val="11.0"/>
        <u/>
      </rPr>
      <t>GrandSlam - The Tennis Tournament '92 (Japan).zip</t>
    </r>
  </si>
  <si>
    <r>
      <rPr>
        <rFont val="&quot;Helvetica Neue&quot;, Helvetica, Arial, sans-serif"/>
        <color rgb="FF1155CC"/>
        <sz val="11.0"/>
        <u/>
      </rPr>
      <t>GrandSlam - The Tennis Tournament (Europe).zip</t>
    </r>
  </si>
  <si>
    <r>
      <rPr>
        <rFont val="&quot;Helvetica Neue&quot;, Helvetica, Arial, sans-serif"/>
        <color rgb="FF1155CC"/>
        <sz val="11.0"/>
        <u/>
      </rPr>
      <t>Gravibots (World) (Aftermarket) (Unl).zip</t>
    </r>
  </si>
  <si>
    <r>
      <rPr>
        <rFont val="&quot;Helvetica Neue&quot;, Helvetica, Arial, sans-serif"/>
        <color rgb="FF1155CC"/>
        <sz val="11.0"/>
        <u/>
      </rPr>
      <t>Gravibots (World) (dmaSafe) (Aftermarket) (Unl).zip</t>
    </r>
  </si>
  <si>
    <r>
      <rPr>
        <rFont val="&quot;Helvetica Neue&quot;, Helvetica, Arial, sans-serif"/>
        <color rgb="FF1155CC"/>
        <sz val="11.0"/>
        <u/>
      </rPr>
      <t>Great Circus Mystery - Mickey to Minnie Magical Adventure 2 (Japan).zip</t>
    </r>
  </si>
  <si>
    <r>
      <rPr>
        <rFont val="&quot;Helvetica Neue&quot;, Helvetica, Arial, sans-serif"/>
        <color rgb="FF1155CC"/>
        <sz val="11.0"/>
        <u/>
      </rPr>
      <t>Great Circus Mystery Starring Mickey &amp; Minnie, The (USA).zip</t>
    </r>
  </si>
  <si>
    <r>
      <rPr>
        <rFont val="&quot;Helvetica Neue&quot;, Helvetica, Arial, sans-serif"/>
        <color rgb="FF1155CC"/>
        <sz val="11.0"/>
        <u/>
      </rPr>
      <t>Great Waldo Search, The (USA).zip</t>
    </r>
  </si>
  <si>
    <r>
      <rPr>
        <rFont val="&quot;Helvetica Neue&quot;, Helvetica, Arial, sans-serif"/>
        <color rgb="FF1155CC"/>
        <sz val="11.0"/>
        <u/>
      </rPr>
      <t>Greatest Heavyweights (Europe).zip</t>
    </r>
  </si>
  <si>
    <r>
      <rPr>
        <rFont val="&quot;Helvetica Neue&quot;, Helvetica, Arial, sans-serif"/>
        <color rgb="FF1155CC"/>
        <sz val="11.0"/>
        <u/>
      </rPr>
      <t>Greatest Heavyweights (Japan).zip</t>
    </r>
  </si>
  <si>
    <r>
      <rPr>
        <rFont val="&quot;Helvetica Neue&quot;, Helvetica, Arial, sans-serif"/>
        <color rgb="FF1155CC"/>
        <sz val="11.0"/>
        <u/>
      </rPr>
      <t>Greatest Heavyweights (USA).zip</t>
    </r>
  </si>
  <si>
    <r>
      <rPr>
        <rFont val="&quot;Helvetica Neue&quot;, Helvetica, Arial, sans-serif"/>
        <color rgb="FF1155CC"/>
        <sz val="11.0"/>
        <u/>
      </rPr>
      <t>Greendog - The Beached Surfer Dude! (USA, Europe).zip</t>
    </r>
  </si>
  <si>
    <r>
      <rPr>
        <rFont val="&quot;Helvetica Neue&quot;, Helvetica, Arial, sans-serif"/>
        <color rgb="FF1155CC"/>
        <sz val="11.0"/>
        <u/>
      </rPr>
      <t>Griel's Quest (World) (En,Fr,Es,It,Pt-BR,Fi,Ca,Gl) (Aftermarket) (Unl).zip</t>
    </r>
  </si>
  <si>
    <r>
      <rPr>
        <rFont val="&quot;Helvetica Neue&quot;, Helvetica, Arial, sans-serif"/>
        <color rgb="FF1155CC"/>
        <sz val="11.0"/>
        <u/>
      </rPr>
      <t>Grind Stormer (USA).zip</t>
    </r>
  </si>
  <si>
    <r>
      <rPr>
        <rFont val="&quot;Helvetica Neue&quot;, Helvetica, Arial, sans-serif"/>
        <color rgb="FF1155CC"/>
        <sz val="11.0"/>
        <u/>
      </rPr>
      <t>Growl (USA) (Beta) (1991-08-26).zip</t>
    </r>
  </si>
  <si>
    <r>
      <rPr>
        <rFont val="&quot;Helvetica Neue&quot;, Helvetica, Arial, sans-serif"/>
        <color rgb="FF1155CC"/>
        <sz val="11.0"/>
        <u/>
      </rPr>
      <t>Growl (USA).zip</t>
    </r>
  </si>
  <si>
    <r>
      <rPr>
        <rFont val="&quot;Helvetica Neue&quot;, Helvetica, Arial, sans-serif"/>
        <color rgb="FF1155CC"/>
        <sz val="11.0"/>
        <u/>
      </rPr>
      <t>Grubbin (World) (Aftermarket) (Unl).zip</t>
    </r>
  </si>
  <si>
    <r>
      <rPr>
        <rFont val="&quot;Helvetica Neue&quot;, Helvetica, Arial, sans-serif"/>
        <color rgb="FF1155CC"/>
        <sz val="11.0"/>
        <u/>
      </rPr>
      <t>Guerra dos Monstros (Brazil) (Mega Drive 4).zip</t>
    </r>
  </si>
  <si>
    <r>
      <rPr>
        <rFont val="&quot;Helvetica Neue&quot;, Helvetica, Arial, sans-serif"/>
        <color rgb="FF1155CC"/>
        <sz val="11.0"/>
        <u/>
      </rPr>
      <t>GunSlugs (World) (Beta 3) (Aftermarket) (Unl).zip</t>
    </r>
  </si>
  <si>
    <r>
      <rPr>
        <rFont val="&quot;Helvetica Neue&quot;, Helvetica, Arial, sans-serif"/>
        <color rgb="FF1155CC"/>
        <sz val="11.0"/>
        <u/>
      </rPr>
      <t>GunSlugs (World) (Beta 4) (Aftermarket) (Unl).zip</t>
    </r>
  </si>
  <si>
    <r>
      <rPr>
        <rFont val="&quot;Helvetica Neue&quot;, Helvetica, Arial, sans-serif"/>
        <color rgb="FF1155CC"/>
        <sz val="11.0"/>
        <u/>
      </rPr>
      <t>GunSlugs (World) (RC1) (Aftermarket) (Unl).zip</t>
    </r>
  </si>
  <si>
    <r>
      <rPr>
        <rFont val="&quot;Helvetica Neue&quot;, Helvetica, Arial, sans-serif"/>
        <color rgb="FF1155CC"/>
        <sz val="11.0"/>
        <u/>
      </rPr>
      <t>GunSlugs (World) (RC2) (Aftermarket) (Unl).zip</t>
    </r>
  </si>
  <si>
    <r>
      <rPr>
        <rFont val="&quot;Helvetica Neue&quot;, Helvetica, Arial, sans-serif"/>
        <color rgb="FF1155CC"/>
        <sz val="11.0"/>
        <u/>
      </rPr>
      <t>GunSlugs (World) (RC3) (Aftermarket) (Unl).zip</t>
    </r>
  </si>
  <si>
    <r>
      <rPr>
        <rFont val="&quot;Helvetica Neue&quot;, Helvetica, Arial, sans-serif"/>
        <color rgb="FF1155CC"/>
        <sz val="11.0"/>
        <u/>
      </rPr>
      <t>Gunfight 3 in 1 (Taiwan) (En) (Unl).zip</t>
    </r>
  </si>
  <si>
    <r>
      <rPr>
        <rFont val="&quot;Helvetica Neue&quot;, Helvetica, Arial, sans-serif"/>
        <color rgb="FF1155CC"/>
        <sz val="11.0"/>
        <u/>
      </rPr>
      <t>Gunship (Europe).zip</t>
    </r>
  </si>
  <si>
    <r>
      <rPr>
        <rFont val="&quot;Helvetica Neue&quot;, Helvetica, Arial, sans-serif"/>
        <color rgb="FF1155CC"/>
        <sz val="11.0"/>
        <u/>
      </rPr>
      <t>Gunstar Heroes (Europe).zip</t>
    </r>
  </si>
  <si>
    <r>
      <rPr>
        <rFont val="&quot;Helvetica Neue&quot;, Helvetica, Arial, sans-serif"/>
        <color rgb="FF1155CC"/>
        <sz val="11.0"/>
        <u/>
      </rPr>
      <t>Gunstar Heroes (Japan) (Sample) (1993-04-xx).zip</t>
    </r>
  </si>
  <si>
    <r>
      <rPr>
        <rFont val="&quot;Helvetica Neue&quot;, Helvetica, Arial, sans-serif"/>
        <color rgb="FF1155CC"/>
        <sz val="11.0"/>
        <u/>
      </rPr>
      <t>Gunstar Heroes (Japan).zip</t>
    </r>
  </si>
  <si>
    <r>
      <rPr>
        <rFont val="&quot;Helvetica Neue&quot;, Helvetica, Arial, sans-serif"/>
        <color rgb="FF1155CC"/>
        <sz val="11.0"/>
        <u/>
      </rPr>
      <t>Gunstar Heroes (USA).zip</t>
    </r>
  </si>
  <si>
    <r>
      <rPr>
        <rFont val="&quot;Helvetica Neue&quot;, Helvetica, Arial, sans-serif"/>
        <color rgb="FF1155CC"/>
        <sz val="11.0"/>
        <u/>
      </rPr>
      <t>Gynoug (Europe).zip</t>
    </r>
  </si>
  <si>
    <r>
      <rPr>
        <rFont val="&quot;Helvetica Neue&quot;, Helvetica, Arial, sans-serif"/>
        <color rgb="FF1155CC"/>
        <sz val="11.0"/>
        <u/>
      </rPr>
      <t>Gynoug (Japan).zip</t>
    </r>
  </si>
  <si>
    <r>
      <rPr>
        <rFont val="&quot;Helvetica Neue&quot;, Helvetica, Arial, sans-serif"/>
        <color rgb="FF1155CC"/>
        <sz val="11.0"/>
        <u/>
      </rPr>
      <t>HD Retrovision Test Software (World) (v1.2) (Program) (Aftermarket) (Unl).zip</t>
    </r>
  </si>
  <si>
    <r>
      <rPr>
        <rFont val="&quot;Helvetica Neue&quot;, Helvetica, Arial, sans-serif"/>
        <color rgb="FF1155CC"/>
        <sz val="11.0"/>
        <u/>
      </rPr>
      <t>HD Retrovision Test Software (World) (v1.4) (Program) (Aftermarket) (Unl).zip</t>
    </r>
  </si>
  <si>
    <r>
      <rPr>
        <rFont val="&quot;Helvetica Neue&quot;, Helvetica, Arial, sans-serif"/>
        <color rgb="FF1155CC"/>
        <sz val="11.0"/>
        <u/>
      </rPr>
      <t>Haidi Liang Wanli (Lanbaoshi Zhi Mi) (China) (Pirate).zip</t>
    </r>
  </si>
  <si>
    <r>
      <rPr>
        <rFont val="&quot;Helvetica Neue&quot;, Helvetica, Arial, sans-serif"/>
        <color rgb="FF1155CC"/>
        <sz val="11.0"/>
        <u/>
      </rPr>
      <t>Hangkong Baye II (Taiwan) (Pirate).zip</t>
    </r>
  </si>
  <si>
    <r>
      <rPr>
        <rFont val="&quot;Helvetica Neue&quot;, Helvetica, Arial, sans-serif"/>
        <color rgb="FF1155CC"/>
        <sz val="11.0"/>
        <u/>
      </rPr>
      <t>HardBall! (USA, Europe) (Unl).zip</t>
    </r>
  </si>
  <si>
    <r>
      <rPr>
        <rFont val="&quot;Helvetica Neue&quot;, Helvetica, Arial, sans-serif"/>
        <color rgb="FF1155CC"/>
        <sz val="11.0"/>
        <u/>
      </rPr>
      <t>HardBall '94 (USA, Europe).zip</t>
    </r>
  </si>
  <si>
    <r>
      <rPr>
        <rFont val="&quot;Helvetica Neue&quot;, Helvetica, Arial, sans-serif"/>
        <color rgb="FF1155CC"/>
        <sz val="11.0"/>
        <u/>
      </rPr>
      <t>HardBall '95 (USA).zip</t>
    </r>
  </si>
  <si>
    <r>
      <rPr>
        <rFont val="&quot;Helvetica Neue&quot;, Helvetica, Arial, sans-serif"/>
        <color rgb="FF1155CC"/>
        <sz val="11.0"/>
        <u/>
      </rPr>
      <t>Hard Drivin' (World).zip</t>
    </r>
  </si>
  <si>
    <r>
      <rPr>
        <rFont val="&quot;Helvetica Neue&quot;, Helvetica, Arial, sans-serif"/>
        <color rgb="FF1155CC"/>
        <sz val="11.0"/>
        <u/>
      </rPr>
      <t>Hardwired (USA, Europe) (Beta).zip</t>
    </r>
  </si>
  <si>
    <r>
      <rPr>
        <rFont val="&quot;Helvetica Neue&quot;, Helvetica, Arial, sans-serif"/>
        <color rgb="FF1155CC"/>
        <sz val="11.0"/>
        <u/>
      </rPr>
      <t>Harry Potter (China) (En) (Aftermarket) (Unl).zip</t>
    </r>
  </si>
  <si>
    <r>
      <rPr>
        <rFont val="&quot;Helvetica Neue&quot;, Helvetica, Arial, sans-serif"/>
        <color rgb="FF1155CC"/>
        <sz val="11.0"/>
        <u/>
      </rPr>
      <t>Haunting Starring Polterguy (USA, Europe).zip</t>
    </r>
  </si>
  <si>
    <r>
      <rPr>
        <rFont val="&quot;Helvetica Neue&quot;, Helvetica, Arial, sans-serif"/>
        <color rgb="FF1155CC"/>
        <sz val="11.0"/>
        <u/>
      </rPr>
      <t>Havoc (Europe).zip</t>
    </r>
  </si>
  <si>
    <r>
      <rPr>
        <rFont val="&quot;Helvetica Neue&quot;, Helvetica, Arial, sans-serif"/>
        <color rgb="FF1155CC"/>
        <sz val="11.0"/>
        <u/>
      </rPr>
      <t>Hayato's Journey (World) (Aftermarket) (Unl).zip</t>
    </r>
  </si>
  <si>
    <r>
      <rPr>
        <rFont val="&quot;Helvetica Neue&quot;, Helvetica, Arial, sans-serif"/>
        <color rgb="FF1155CC"/>
        <sz val="11.0"/>
        <u/>
      </rPr>
      <t>Head-On Soccer (USA).zip</t>
    </r>
  </si>
  <si>
    <r>
      <rPr>
        <rFont val="&quot;Helvetica Neue&quot;, Helvetica, Arial, sans-serif"/>
        <color rgb="FF1155CC"/>
        <sz val="11.0"/>
        <u/>
      </rPr>
      <t>Headship MD - With Lasers (World) (Aftermarket) (Unl).zip</t>
    </r>
  </si>
  <si>
    <r>
      <rPr>
        <rFont val="&quot;Helvetica Neue&quot;, Helvetica, Arial, sans-serif"/>
        <color rgb="FF1155CC"/>
        <sz val="11.0"/>
        <u/>
      </rPr>
      <t>Heavy Nova (USA).zip</t>
    </r>
  </si>
  <si>
    <r>
      <rPr>
        <rFont val="&quot;Helvetica Neue&quot;, Helvetica, Arial, sans-serif"/>
        <color rgb="FF1155CC"/>
        <sz val="11.0"/>
        <u/>
      </rPr>
      <t>Heavy Unit - Mega Drive Special (Japan).zip</t>
    </r>
  </si>
  <si>
    <r>
      <rPr>
        <rFont val="&quot;Helvetica Neue&quot;, Helvetica, Arial, sans-serif"/>
        <color rgb="FF1155CC"/>
        <sz val="11.0"/>
        <u/>
      </rPr>
      <t>Hei Tao 2 - Super Big 2 (Taiwan) (Unl).zip</t>
    </r>
  </si>
  <si>
    <r>
      <rPr>
        <rFont val="&quot;Helvetica Neue&quot;, Helvetica, Arial, sans-serif"/>
        <color rgb="FF1155CC"/>
        <sz val="11.0"/>
        <u/>
      </rPr>
      <t>Hellfire (Europe).zip</t>
    </r>
  </si>
  <si>
    <r>
      <rPr>
        <rFont val="&quot;Helvetica Neue&quot;, Helvetica, Arial, sans-serif"/>
        <color rgb="FF1155CC"/>
        <sz val="11.0"/>
        <u/>
      </rPr>
      <t>Hellfire (Japan).zip</t>
    </r>
  </si>
  <si>
    <r>
      <rPr>
        <rFont val="&quot;Helvetica Neue&quot;, Helvetica, Arial, sans-serif"/>
        <color rgb="FF1155CC"/>
        <sz val="11.0"/>
        <u/>
      </rPr>
      <t>Hellfire (USA) (Beta) (1990-07-10).zip</t>
    </r>
  </si>
  <si>
    <r>
      <rPr>
        <rFont val="&quot;Helvetica Neue&quot;, Helvetica, Arial, sans-serif"/>
        <color rgb="FF1155CC"/>
        <sz val="11.0"/>
        <u/>
      </rPr>
      <t>Hellfire (USA).zip</t>
    </r>
  </si>
  <si>
    <r>
      <rPr>
        <rFont val="&quot;Helvetica Neue&quot;, Helvetica, Arial, sans-serif"/>
        <color rgb="FF1155CC"/>
        <sz val="11.0"/>
        <u/>
      </rPr>
      <t>Hellfire (World) (Retro-Bit).zip</t>
    </r>
  </si>
  <si>
    <r>
      <rPr>
        <rFont val="&quot;Helvetica Neue&quot;, Helvetica, Arial, sans-serif"/>
        <color rgb="FF1155CC"/>
        <sz val="11.0"/>
        <u/>
      </rPr>
      <t>Hercules 2 (Taiwan) (En) (Unl).zip</t>
    </r>
  </si>
  <si>
    <r>
      <rPr>
        <rFont val="&quot;Helvetica Neue&quot;, Helvetica, Arial, sans-serif"/>
        <color rgb="FF1155CC"/>
        <sz val="11.0"/>
        <u/>
      </rPr>
      <t>Heroes of Loot (World) (RC1) (Aftermarket) (Unl).zip</t>
    </r>
  </si>
  <si>
    <r>
      <rPr>
        <rFont val="&quot;Helvetica Neue&quot;, Helvetica, Arial, sans-serif"/>
        <color rgb="FF1155CC"/>
        <sz val="11.0"/>
        <u/>
      </rPr>
      <t>Herzog Zwei (Japan).zip</t>
    </r>
  </si>
  <si>
    <r>
      <rPr>
        <rFont val="&quot;Helvetica Neue&quot;, Helvetica, Arial, sans-serif"/>
        <color rgb="FF1155CC"/>
        <sz val="11.0"/>
        <u/>
      </rPr>
      <t>Herzog Zwei (USA, Europe).zip</t>
    </r>
  </si>
  <si>
    <r>
      <rPr>
        <rFont val="&quot;Helvetica Neue&quot;, Helvetica, Arial, sans-serif"/>
        <color rgb="FF1155CC"/>
        <sz val="11.0"/>
        <u/>
      </rPr>
      <t>Hex Sweeper (World) (Aftermarket) (Unl).zip</t>
    </r>
  </si>
  <si>
    <r>
      <rPr>
        <rFont val="&quot;Helvetica Neue&quot;, Helvetica, Arial, sans-serif"/>
        <color rgb="FF1155CC"/>
        <sz val="11.0"/>
        <u/>
      </rPr>
      <t>Hexagonos (Brazil) (Mega Drive 4).zip</t>
    </r>
  </si>
  <si>
    <r>
      <rPr>
        <rFont val="&quot;Helvetica Neue&quot;, Helvetica, Arial, sans-serif"/>
        <color rgb="FF1155CC"/>
        <sz val="11.0"/>
        <u/>
      </rPr>
      <t>Hide the Baby (World) (v1.1) (Aftermarket) (Unl).zip</t>
    </r>
  </si>
  <si>
    <r>
      <rPr>
        <rFont val="&quot;Helvetica Neue&quot;, Helvetica, Arial, sans-serif"/>
        <color rgb="FF1155CC"/>
        <sz val="11.0"/>
        <u/>
      </rPr>
      <t>High Seas Havoc (USA) (Beta).zip</t>
    </r>
  </si>
  <si>
    <r>
      <rPr>
        <rFont val="&quot;Helvetica Neue&quot;, Helvetica, Arial, sans-serif"/>
        <color rgb="FF1155CC"/>
        <sz val="11.0"/>
        <u/>
      </rPr>
      <t>High Seas Havoc (USA).zip</t>
    </r>
  </si>
  <si>
    <r>
      <rPr>
        <rFont val="&quot;Helvetica Neue&quot;, Helvetica, Arial, sans-serif"/>
        <color rgb="FF1155CC"/>
        <sz val="11.0"/>
        <u/>
      </rPr>
      <t>Hit the Ice - VHL - The Official Video Hockey League (USA).zip</t>
    </r>
  </si>
  <si>
    <r>
      <rPr>
        <rFont val="&quot;Helvetica Neue&quot;, Helvetica, Arial, sans-serif"/>
        <color rgb="FF1155CC"/>
        <sz val="11.0"/>
        <u/>
      </rPr>
      <t>Hokuto no Ken - Shin Seikimatsu Kyuuseishu Densetsu (Japan).zip</t>
    </r>
  </si>
  <si>
    <r>
      <rPr>
        <rFont val="&quot;Helvetica Neue&quot;, Helvetica, Arial, sans-serif"/>
        <color rgb="FF1155CC"/>
        <sz val="11.0"/>
        <u/>
      </rPr>
      <t>Home Alone (USA, Europe) (Beta) (1992-07-xx).zip</t>
    </r>
  </si>
  <si>
    <r>
      <rPr>
        <rFont val="&quot;Helvetica Neue&quot;, Helvetica, Arial, sans-serif"/>
        <color rgb="FF1155CC"/>
        <sz val="11.0"/>
        <u/>
      </rPr>
      <t>Home Alone (USA, Europe).zip</t>
    </r>
  </si>
  <si>
    <r>
      <rPr>
        <rFont val="&quot;Helvetica Neue&quot;, Helvetica, Arial, sans-serif"/>
        <color rgb="FF1155CC"/>
        <sz val="11.0"/>
        <u/>
      </rPr>
      <t>Home Alone 2 - Lost in New York (USA) (1993-09-29) (Sega Channel).zip</t>
    </r>
  </si>
  <si>
    <r>
      <rPr>
        <rFont val="&quot;Helvetica Neue&quot;, Helvetica, Arial, sans-serif"/>
        <color rgb="FF1155CC"/>
        <sz val="11.0"/>
        <u/>
      </rPr>
      <t>Home Alone 2 - Lost in New York (USA).zip</t>
    </r>
  </si>
  <si>
    <r>
      <rPr>
        <rFont val="&quot;Helvetica Neue&quot;, Helvetica, Arial, sans-serif"/>
        <color rgb="FF1155CC"/>
        <sz val="11.0"/>
        <u/>
      </rPr>
      <t>Hongzha Xiaozi - Bomboy (Taiwan) (En) (Unl).zip</t>
    </r>
  </si>
  <si>
    <r>
      <rPr>
        <rFont val="&quot;Helvetica Neue&quot;, Helvetica, Arial, sans-serif"/>
        <color rgb="FF1155CC"/>
        <sz val="11.0"/>
        <u/>
      </rPr>
      <t>Honoo no Toukyuuji - Dodge Danpei (Japan).zip</t>
    </r>
  </si>
  <si>
    <r>
      <rPr>
        <rFont val="&quot;Helvetica Neue&quot;, Helvetica, Arial, sans-serif"/>
        <color rgb="FF1155CC"/>
        <sz val="11.0"/>
        <u/>
      </rPr>
      <t>Hook (Europe).zip</t>
    </r>
  </si>
  <si>
    <r>
      <rPr>
        <rFont val="&quot;Helvetica Neue&quot;, Helvetica, Arial, sans-serif"/>
        <color rgb="FF1155CC"/>
        <sz val="11.0"/>
        <u/>
      </rPr>
      <t>Hook (USA).zip</t>
    </r>
  </si>
  <si>
    <r>
      <rPr>
        <rFont val="&quot;Helvetica Neue&quot;, Helvetica, Arial, sans-serif"/>
        <color rgb="FF1155CC"/>
        <sz val="11.0"/>
        <u/>
      </rPr>
      <t>Hoops Shut Up and Jam (World) (Evercade) (Aftermarket) (Unl).zip</t>
    </r>
  </si>
  <si>
    <r>
      <rPr>
        <rFont val="&quot;Helvetica Neue&quot;, Helvetica, Arial, sans-serif"/>
        <color rgb="FF1155CC"/>
        <sz val="11.0"/>
        <u/>
      </rPr>
      <t>Hoops Shut Up and Jam 2 (World) (Evercade) (Aftermarket) (Unl).zip</t>
    </r>
  </si>
  <si>
    <r>
      <rPr>
        <rFont val="&quot;Helvetica Neue&quot;, Helvetica, Arial, sans-serif"/>
        <color rgb="FF1155CC"/>
        <sz val="11.0"/>
        <u/>
      </rPr>
      <t>Hover Tank X-Treme (World) (Proto) (Aftermarket) (Unl).zip</t>
    </r>
  </si>
  <si>
    <r>
      <rPr>
        <rFont val="&quot;Helvetica Neue&quot;, Helvetica, Arial, sans-serif"/>
        <color rgb="FF1155CC"/>
        <sz val="11.0"/>
        <u/>
      </rPr>
      <t>Huangshi Xue Yi (China) (Pirate).zip</t>
    </r>
  </si>
  <si>
    <r>
      <rPr>
        <rFont val="&quot;Helvetica Neue&quot;, Helvetica, Arial, sans-serif"/>
        <color rgb="FF1155CC"/>
        <sz val="11.0"/>
        <u/>
      </rPr>
      <t>Huanle Taoqi Shu - Smart Mouse (Taiwan) (En) (Unl).zip</t>
    </r>
  </si>
  <si>
    <r>
      <rPr>
        <rFont val="&quot;Helvetica Neue&quot;, Helvetica, Arial, sans-serif"/>
        <color rgb="FF1155CC"/>
        <sz val="11.0"/>
        <u/>
      </rPr>
      <t>Humans, The (USA).zip</t>
    </r>
  </si>
  <si>
    <r>
      <rPr>
        <rFont val="&quot;Helvetica Neue&quot;, Helvetica, Arial, sans-serif"/>
        <color rgb="FF1155CC"/>
        <sz val="11.0"/>
        <u/>
      </rPr>
      <t>Hunter Girls (World) (Demo) (Aftermarket) (Unl).zip</t>
    </r>
  </si>
  <si>
    <r>
      <rPr>
        <rFont val="&quot;Helvetica Neue&quot;, Helvetica, Arial, sans-serif"/>
        <color rgb="FF1155CC"/>
        <sz val="11.0"/>
        <u/>
      </rPr>
      <t>Hunter Girls (World) (En,Fr,De,Es,It,Pt-BR,Pl,Ru,Uz) (Digital) (Aftermarket) (Unl).zip</t>
    </r>
  </si>
  <si>
    <r>
      <rPr>
        <rFont val="&quot;Helvetica Neue&quot;, Helvetica, Arial, sans-serif"/>
        <color rgb="FF1155CC"/>
        <sz val="11.0"/>
        <u/>
      </rPr>
      <t>Huoqiang Yingxiong (China) (Pirate).zip</t>
    </r>
  </si>
  <si>
    <r>
      <rPr>
        <rFont val="&quot;Helvetica Neue&quot;, Helvetica, Arial, sans-serif"/>
        <color rgb="FF1155CC"/>
        <sz val="11.0"/>
        <u/>
      </rPr>
      <t>Hurricanes (Europe).zip</t>
    </r>
  </si>
  <si>
    <r>
      <rPr>
        <rFont val="&quot;Helvetica Neue&quot;, Helvetica, Arial, sans-serif"/>
        <color rgb="FF1155CC"/>
        <sz val="11.0"/>
        <u/>
      </rPr>
      <t>Hybrid Front, The (Japan) (Beta).zip</t>
    </r>
  </si>
  <si>
    <r>
      <rPr>
        <rFont val="&quot;Helvetica Neue&quot;, Helvetica, Arial, sans-serif"/>
        <color rgb="FF1155CC"/>
        <sz val="11.0"/>
        <u/>
      </rPr>
      <t>Hybrid Front, The (Japan).zip</t>
    </r>
  </si>
  <si>
    <r>
      <rPr>
        <rFont val="&quot;Helvetica Neue&quot;, Helvetica, Arial, sans-serif"/>
        <color rgb="FF1155CC"/>
        <sz val="11.0"/>
        <u/>
      </rPr>
      <t>Hyokkori Hyoutan-jima - Daitouryou wo Mezase! (Japan).zip</t>
    </r>
  </si>
  <si>
    <r>
      <rPr>
        <rFont val="&quot;Helvetica Neue&quot;, Helvetica, Arial, sans-serif"/>
        <color rgb="FF1155CC"/>
        <sz val="11.0"/>
        <u/>
      </rPr>
      <t>Hyper Dunk (Europe).zip</t>
    </r>
  </si>
  <si>
    <r>
      <rPr>
        <rFont val="&quot;Helvetica Neue&quot;, Helvetica, Arial, sans-serif"/>
        <color rgb="FF1155CC"/>
        <sz val="11.0"/>
        <u/>
      </rPr>
      <t>Hyper Dunk - The Playoff Edition (Japan) (Beta) (1994-02-xx).zip</t>
    </r>
  </si>
  <si>
    <r>
      <rPr>
        <rFont val="&quot;Helvetica Neue&quot;, Helvetica, Arial, sans-serif"/>
        <color rgb="FF1155CC"/>
        <sz val="11.0"/>
        <u/>
      </rPr>
      <t>Hyper Dunk - The Playoff Edition (Japan).zip</t>
    </r>
  </si>
  <si>
    <r>
      <rPr>
        <rFont val="&quot;Helvetica Neue&quot;, Helvetica, Arial, sans-serif"/>
        <color rgb="FF1155CC"/>
        <sz val="11.0"/>
        <u/>
      </rPr>
      <t>Hyper Marbles (Japan) (Game no Kanzume Otokuyou).zip</t>
    </r>
  </si>
  <si>
    <r>
      <rPr>
        <rFont val="&quot;Helvetica Neue&quot;, Helvetica, Arial, sans-serif"/>
        <color rgb="FF1155CC"/>
        <sz val="11.0"/>
        <u/>
      </rPr>
      <t>Hyper Marbles (Japan) (Game no Kanzume Vol. 1).zip</t>
    </r>
  </si>
  <si>
    <r>
      <rPr>
        <rFont val="&quot;Helvetica Neue&quot;, Helvetica, Arial, sans-serif"/>
        <color rgb="FF1155CC"/>
        <sz val="11.0"/>
        <u/>
      </rPr>
      <t>Hyper Marbles (Japan) (SegaNet).zip</t>
    </r>
  </si>
  <si>
    <r>
      <rPr>
        <rFont val="&quot;Helvetica Neue&quot;, Helvetica, Arial, sans-serif"/>
        <color rgb="FF1155CC"/>
        <sz val="11.0"/>
        <u/>
      </rPr>
      <t>IK+ Deluxe (World) (Aftermarket) (Unl).zip</t>
    </r>
  </si>
  <si>
    <r>
      <rPr>
        <rFont val="&quot;Helvetica Neue&quot;, Helvetica, Arial, sans-serif"/>
        <color rgb="FF1155CC"/>
        <sz val="11.0"/>
        <u/>
      </rPr>
      <t>I Love Mickey Mouse - Fushigi no Oshiro Daibouken (Japan).zip</t>
    </r>
  </si>
  <si>
    <r>
      <rPr>
        <rFont val="&quot;Helvetica Neue&quot;, Helvetica, Arial, sans-serif"/>
        <color rgb="FF1155CC"/>
        <sz val="11.0"/>
        <u/>
      </rPr>
      <t>I Love Mickey and Donald - Fushigi na Magic Box (Japan) (Rev 1).zip</t>
    </r>
  </si>
  <si>
    <r>
      <rPr>
        <rFont val="&quot;Helvetica Neue&quot;, Helvetica, Arial, sans-serif"/>
        <color rgb="FF1155CC"/>
        <sz val="11.0"/>
        <u/>
      </rPr>
      <t>I Love Mickey and Donald - Fushigi na Magic Box (Japan).zip</t>
    </r>
  </si>
  <si>
    <r>
      <rPr>
        <rFont val="&quot;Helvetica Neue&quot;, Helvetica, Arial, sans-serif"/>
        <color rgb="FF1155CC"/>
        <sz val="11.0"/>
        <u/>
      </rPr>
      <t>IMG International Tour Tennis (USA, Europe).zip</t>
    </r>
  </si>
  <si>
    <r>
      <rPr>
        <rFont val="&quot;Helvetica Neue&quot;, Helvetica, Arial, sans-serif"/>
        <color rgb="FF1155CC"/>
        <sz val="11.0"/>
        <u/>
      </rPr>
      <t>Ikasuze! Koi no Doki Doki Penguin Land MD (Japan) (Game no Kanzume Otokuyou).zip</t>
    </r>
  </si>
  <si>
    <r>
      <rPr>
        <rFont val="&quot;Helvetica Neue&quot;, Helvetica, Arial, sans-serif"/>
        <color rgb="FF1155CC"/>
        <sz val="11.0"/>
        <u/>
      </rPr>
      <t>Ikasuze! Koi no Doki Doki Penguin Land MD (Japan) (SegaNet).zip</t>
    </r>
  </si>
  <si>
    <r>
      <rPr>
        <rFont val="&quot;Helvetica Neue&quot;, Helvetica, Arial, sans-serif"/>
        <color rgb="FF1155CC"/>
        <sz val="11.0"/>
        <u/>
      </rPr>
      <t>Immortal, The (USA, Europe).zip</t>
    </r>
  </si>
  <si>
    <r>
      <rPr>
        <rFont val="&quot;Helvetica Neue&quot;, Helvetica, Arial, sans-serif"/>
        <color rgb="FF1155CC"/>
        <sz val="11.0"/>
        <u/>
      </rPr>
      <t>Immortal, The (World) (Evercade) (Aftermarket) (Unl).zip</t>
    </r>
  </si>
  <si>
    <r>
      <rPr>
        <rFont val="&quot;Helvetica Neue&quot;, Helvetica, Arial, sans-serif"/>
        <color rgb="FF1155CC"/>
        <sz val="11.0"/>
        <u/>
      </rPr>
      <t>Incredible Crash Dummies, The (USA, Europe) (Beta).zip</t>
    </r>
  </si>
  <si>
    <r>
      <rPr>
        <rFont val="&quot;Helvetica Neue&quot;, Helvetica, Arial, sans-serif"/>
        <color rgb="FF1155CC"/>
        <sz val="11.0"/>
        <u/>
      </rPr>
      <t>Incredible Crash Dummies, The (USA, Europe).zip</t>
    </r>
  </si>
  <si>
    <r>
      <rPr>
        <rFont val="&quot;Helvetica Neue&quot;, Helvetica, Arial, sans-serif"/>
        <color rgb="FF1155CC"/>
        <sz val="11.0"/>
        <u/>
      </rPr>
      <t>Incredible Hulk, The (USA, Europe).zip</t>
    </r>
  </si>
  <si>
    <r>
      <rPr>
        <rFont val="&quot;Helvetica Neue&quot;, Helvetica, Arial, sans-serif"/>
        <color rgb="FF1155CC"/>
        <sz val="11.0"/>
        <u/>
      </rPr>
      <t>Indiana Jones and the Last Crusade (Europe).zip</t>
    </r>
  </si>
  <si>
    <r>
      <rPr>
        <rFont val="&quot;Helvetica Neue&quot;, Helvetica, Arial, sans-serif"/>
        <color rgb="FF1155CC"/>
        <sz val="11.0"/>
        <u/>
      </rPr>
      <t>Indiana Jones and the Last Crusade (USA).zip</t>
    </r>
  </si>
  <si>
    <r>
      <rPr>
        <rFont val="&quot;Helvetica Neue&quot;, Helvetica, Arial, sans-serif"/>
        <color rgb="FF1155CC"/>
        <sz val="11.0"/>
        <u/>
      </rPr>
      <t>Insane Pain (World) (Aftermarket) (Unl).zip</t>
    </r>
  </si>
  <si>
    <r>
      <rPr>
        <rFont val="&quot;Helvetica Neue&quot;, Helvetica, Arial, sans-serif"/>
        <color rgb="FF1155CC"/>
        <sz val="11.0"/>
        <u/>
      </rPr>
      <t>Insane Pain (World) (Demo) (Aftermarket) (Unl).zip</t>
    </r>
  </si>
  <si>
    <r>
      <rPr>
        <rFont val="&quot;Helvetica Neue&quot;, Helvetica, Arial, sans-serif"/>
        <color rgb="FF1155CC"/>
        <sz val="11.0"/>
        <u/>
      </rPr>
      <t>Insector X (Japan, Korea) (Ja).zip</t>
    </r>
  </si>
  <si>
    <r>
      <rPr>
        <rFont val="&quot;Helvetica Neue&quot;, Helvetica, Arial, sans-serif"/>
        <color rgb="FF1155CC"/>
        <sz val="11.0"/>
        <u/>
      </rPr>
      <t>Insector X (USA).zip</t>
    </r>
  </si>
  <si>
    <r>
      <rPr>
        <rFont val="&quot;Helvetica Neue&quot;, Helvetica, Arial, sans-serif"/>
        <color rgb="FF1155CC"/>
        <sz val="11.0"/>
        <u/>
      </rPr>
      <t>Instruments of Chaos Starring Young Indiana Jones (USA) (Beta) (1992-07-xx).zip</t>
    </r>
  </si>
  <si>
    <r>
      <rPr>
        <rFont val="&quot;Helvetica Neue&quot;, Helvetica, Arial, sans-serif"/>
        <color rgb="FF1155CC"/>
        <sz val="11.0"/>
        <u/>
      </rPr>
      <t>Instruments of Chaos Starring Young Indiana Jones (USA) (Beta) (1993-09-23).zip</t>
    </r>
  </si>
  <si>
    <r>
      <rPr>
        <rFont val="&quot;Helvetica Neue&quot;, Helvetica, Arial, sans-serif"/>
        <color rgb="FF1155CC"/>
        <sz val="11.0"/>
        <u/>
      </rPr>
      <t>Instruments of Chaos Starring Young Indiana Jones (USA) (Beta) (1993-12-28) (Alt).zip</t>
    </r>
  </si>
  <si>
    <r>
      <rPr>
        <rFont val="&quot;Helvetica Neue&quot;, Helvetica, Arial, sans-serif"/>
        <color rgb="FF1155CC"/>
        <sz val="11.0"/>
        <u/>
      </rPr>
      <t>Instruments of Chaos Starring Young Indiana Jones (USA) (Beta) (1993-12-28).zip</t>
    </r>
  </si>
  <si>
    <r>
      <rPr>
        <rFont val="&quot;Helvetica Neue&quot;, Helvetica, Arial, sans-serif"/>
        <color rgb="FF1155CC"/>
        <sz val="11.0"/>
        <u/>
      </rPr>
      <t>Instruments of Chaos Starring Young Indiana Jones (USA) (Beta) (1993-12-29).zip</t>
    </r>
  </si>
  <si>
    <r>
      <rPr>
        <rFont val="&quot;Helvetica Neue&quot;, Helvetica, Arial, sans-serif"/>
        <color rgb="FF1155CC"/>
        <sz val="11.0"/>
        <u/>
      </rPr>
      <t>Instruments of Chaos Starring Young Indiana Jones (USA) (Beta) (1994-01-01).zip</t>
    </r>
  </si>
  <si>
    <r>
      <rPr>
        <rFont val="&quot;Helvetica Neue&quot;, Helvetica, Arial, sans-serif"/>
        <color rgb="FF1155CC"/>
        <sz val="11.0"/>
        <u/>
      </rPr>
      <t>Instruments of Chaos Starring Young Indiana Jones (USA) (Beta) (1994-01-03).zip</t>
    </r>
  </si>
  <si>
    <r>
      <rPr>
        <rFont val="&quot;Helvetica Neue&quot;, Helvetica, Arial, sans-serif"/>
        <color rgb="FF1155CC"/>
        <sz val="11.0"/>
        <u/>
      </rPr>
      <t>Instruments of Chaos Starring Young Indiana Jones (USA) (Beta) (1994-01-26).zip</t>
    </r>
  </si>
  <si>
    <r>
      <rPr>
        <rFont val="&quot;Helvetica Neue&quot;, Helvetica, Arial, sans-serif"/>
        <color rgb="FF1155CC"/>
        <sz val="11.0"/>
        <u/>
      </rPr>
      <t>Instruments of Chaos Starring Young Indiana Jones (USA) (Beta) (1994-01-27).zip</t>
    </r>
  </si>
  <si>
    <r>
      <rPr>
        <rFont val="&quot;Helvetica Neue&quot;, Helvetica, Arial, sans-serif"/>
        <color rgb="FF1155CC"/>
        <sz val="11.0"/>
        <u/>
      </rPr>
      <t>Instruments of Chaos Starring Young Indiana Jones (USA).zip</t>
    </r>
  </si>
  <si>
    <r>
      <rPr>
        <rFont val="&quot;Helvetica Neue&quot;, Helvetica, Arial, sans-serif"/>
        <color rgb="FF1155CC"/>
        <sz val="11.0"/>
        <u/>
      </rPr>
      <t>International Rugby (Europe).zip</t>
    </r>
  </si>
  <si>
    <r>
      <rPr>
        <rFont val="&quot;Helvetica Neue&quot;, Helvetica, Arial, sans-serif"/>
        <color rgb="FF1155CC"/>
        <sz val="11.0"/>
        <u/>
      </rPr>
      <t>International Sensible Soccer (Europe) (En,Fr,De,It).zip</t>
    </r>
  </si>
  <si>
    <r>
      <rPr>
        <rFont val="&quot;Helvetica Neue&quot;, Helvetica, Arial, sans-serif"/>
        <color rgb="FF1155CC"/>
        <sz val="11.0"/>
        <u/>
      </rPr>
      <t>International Superstar Soccer Deluxe (Europe, Brazil) (En).zip</t>
    </r>
  </si>
  <si>
    <r>
      <rPr>
        <rFont val="&quot;Helvetica Neue&quot;, Helvetica, Arial, sans-serif"/>
        <color rgb="FF1155CC"/>
        <sz val="11.0"/>
        <u/>
      </rPr>
      <t>Iraq War 2003 (China) (En) (Aftermarket) (Unl).zip</t>
    </r>
  </si>
  <si>
    <r>
      <rPr>
        <rFont val="&quot;Helvetica Neue&quot;, Helvetica, Arial, sans-serif"/>
        <color rgb="FF1155CC"/>
        <sz val="11.0"/>
        <u/>
      </rPr>
      <t>Iraq War 2003 (Russia) (Aftermarket) (Unl).zip</t>
    </r>
  </si>
  <si>
    <r>
      <rPr>
        <rFont val="&quot;Helvetica Neue&quot;, Helvetica, Arial, sans-serif"/>
        <color rgb="FF1155CC"/>
        <sz val="11.0"/>
        <u/>
      </rPr>
      <t>Irena - Genesis Metal Fury (World) (2019-06-19) (Demo) (Aftermarket) (Unl).zip</t>
    </r>
  </si>
  <si>
    <r>
      <rPr>
        <rFont val="&quot;Helvetica Neue&quot;, Helvetica, Arial, sans-serif"/>
        <color rgb="FF1155CC"/>
        <sz val="11.0"/>
        <u/>
      </rPr>
      <t>Irena - Genesis Metal Fury (World) (2021-01-13) (Demo) (Aftermarket) (Unl).zip</t>
    </r>
  </si>
  <si>
    <r>
      <rPr>
        <rFont val="&quot;Helvetica Neue&quot;, Helvetica, Arial, sans-serif"/>
        <color rgb="FF1155CC"/>
        <sz val="11.0"/>
        <u/>
      </rPr>
      <t>Irena - Genesis Metal Fury (World) (2021-01-21) (Demo) (Aftermarket) (Unl).zip</t>
    </r>
  </si>
  <si>
    <r>
      <rPr>
        <rFont val="&quot;Helvetica Neue&quot;, Helvetica, Arial, sans-serif"/>
        <color rgb="FF1155CC"/>
        <sz val="11.0"/>
        <u/>
      </rPr>
      <t>Irena - Genesis Metal Fury (World) (2021-01-22) (Demo) (Aftermarket) (Unl).zip</t>
    </r>
  </si>
  <si>
    <r>
      <rPr>
        <rFont val="&quot;Helvetica Neue&quot;, Helvetica, Arial, sans-serif"/>
        <color rgb="FF1155CC"/>
        <sz val="11.0"/>
        <u/>
      </rPr>
      <t>Irena - Genesis Metal Fury (World) (2021-10-01) (Demo) (Aftermarket) (Unl).zip</t>
    </r>
  </si>
  <si>
    <r>
      <rPr>
        <rFont val="&quot;Helvetica Neue&quot;, Helvetica, Arial, sans-serif"/>
        <color rgb="FF1155CC"/>
        <sz val="11.0"/>
        <u/>
      </rPr>
      <t>Irena - Genesis Metal Fury (World) (2021-12-09) (Demo) (Aftermarket) (Unl).zip</t>
    </r>
  </si>
  <si>
    <r>
      <rPr>
        <rFont val="&quot;Helvetica Neue&quot;, Helvetica, Arial, sans-serif"/>
        <color rgb="FF1155CC"/>
        <sz val="11.0"/>
        <u/>
      </rPr>
      <t>Irmaos Aratu (World) (Pt) (Demo) (Aftermarket) (Unl).zip</t>
    </r>
  </si>
  <si>
    <r>
      <rPr>
        <rFont val="&quot;Helvetica Neue&quot;, Helvetica, Arial, sans-serif"/>
        <color rgb="FF1155CC"/>
        <sz val="11.0"/>
        <u/>
      </rPr>
      <t>Irmaos Aratu (World) (Pt-BR) (Aftermarket) (Unl).zip</t>
    </r>
  </si>
  <si>
    <r>
      <rPr>
        <rFont val="&quot;Helvetica Neue&quot;, Helvetica, Arial, sans-serif"/>
        <color rgb="FF1155CC"/>
        <sz val="11.0"/>
        <u/>
      </rPr>
      <t>Iron Man (Russia) (Aftermarket) (Unl).zip</t>
    </r>
  </si>
  <si>
    <r>
      <rPr>
        <rFont val="&quot;Helvetica Neue&quot;, Helvetica, Arial, sans-serif"/>
        <color rgb="FF1155CC"/>
        <sz val="11.0"/>
        <u/>
      </rPr>
      <t>Ishido - The Way of Stones (USA) (Unl).zip</t>
    </r>
  </si>
  <si>
    <r>
      <rPr>
        <rFont val="&quot;Helvetica Neue&quot;, Helvetica, Arial, sans-serif"/>
        <color rgb="FF1155CC"/>
        <sz val="11.0"/>
        <u/>
      </rPr>
      <t>It Came from the Desert (USA) (Proto).zip</t>
    </r>
  </si>
  <si>
    <r>
      <rPr>
        <rFont val="&quot;Helvetica Neue&quot;, Helvetica, Arial, sans-serif"/>
        <color rgb="FF1155CC"/>
        <sz val="11.0"/>
        <u/>
      </rPr>
      <t>Itchy &amp; Scratchy Game, The (USA) (Proto).zip</t>
    </r>
  </si>
  <si>
    <r>
      <rPr>
        <rFont val="&quot;Helvetica Neue&quot;, Helvetica, Arial, sans-serif"/>
        <color rgb="FF1155CC"/>
        <sz val="11.0"/>
        <u/>
      </rPr>
      <t>Ivanhoe (World) (Proto) (Aftermarket) (Unl).zip</t>
    </r>
  </si>
  <si>
    <r>
      <rPr>
        <rFont val="&quot;Helvetica Neue&quot;, Helvetica, Arial, sans-serif"/>
        <color rgb="FF1155CC"/>
        <sz val="11.0"/>
        <u/>
      </rPr>
      <t>Ixion (World) (v0.90) (Proto) (Aftermarket) (Unl).zip</t>
    </r>
  </si>
  <si>
    <r>
      <rPr>
        <rFont val="&quot;Helvetica Neue&quot;, Helvetica, Arial, sans-serif"/>
        <color rgb="FF1155CC"/>
        <sz val="11.0"/>
        <u/>
      </rPr>
      <t>Izzy's Quest for the Olympic Rings (USA, Europe).zip</t>
    </r>
  </si>
  <si>
    <r>
      <rPr>
        <rFont val="&quot;Helvetica Neue&quot;, Helvetica, Arial, sans-serif"/>
        <color rgb="FF1155CC"/>
        <sz val="11.0"/>
        <u/>
      </rPr>
      <t>J. League Champion Soccer (Japan).zip</t>
    </r>
  </si>
  <si>
    <r>
      <rPr>
        <rFont val="&quot;Helvetica Neue&quot;, Helvetica, Arial, sans-serif"/>
        <color rgb="FF1155CC"/>
        <sz val="11.0"/>
        <u/>
      </rPr>
      <t>J. League Pro Striker (Japan) (Rev A).zip</t>
    </r>
  </si>
  <si>
    <r>
      <rPr>
        <rFont val="&quot;Helvetica Neue&quot;, Helvetica, Arial, sans-serif"/>
        <color rgb="FF1155CC"/>
        <sz val="11.0"/>
        <u/>
      </rPr>
      <t>J. League Pro Striker (Japan).zip</t>
    </r>
  </si>
  <si>
    <r>
      <rPr>
        <rFont val="&quot;Helvetica Neue&quot;, Helvetica, Arial, sans-serif"/>
        <color rgb="FF1155CC"/>
        <sz val="11.0"/>
        <u/>
      </rPr>
      <t>J. League Pro Striker 2 (Japan).zip</t>
    </r>
  </si>
  <si>
    <r>
      <rPr>
        <rFont val="&quot;Helvetica Neue&quot;, Helvetica, Arial, sans-serif"/>
        <color rgb="FF1155CC"/>
        <sz val="11.0"/>
        <u/>
      </rPr>
      <t>J. League Pro Striker Perfect (Japan).zip</t>
    </r>
  </si>
  <si>
    <r>
      <rPr>
        <rFont val="&quot;Helvetica Neue&quot;, Helvetica, Arial, sans-serif"/>
        <color rgb="FF1155CC"/>
        <sz val="11.0"/>
        <u/>
      </rPr>
      <t>Jack Nicklaus' Power Challenge Golf (USA, Europe).zip</t>
    </r>
  </si>
  <si>
    <r>
      <rPr>
        <rFont val="&quot;Helvetica Neue&quot;, Helvetica, Arial, sans-serif"/>
        <color rgb="FF1155CC"/>
        <sz val="11.0"/>
        <u/>
      </rPr>
      <t>James 'Buster' Douglas Knockout Boxing (USA, Europe).zip</t>
    </r>
  </si>
  <si>
    <r>
      <rPr>
        <rFont val="&quot;Helvetica Neue&quot;, Helvetica, Arial, sans-serif"/>
        <color rgb="FF1155CC"/>
        <sz val="11.0"/>
        <u/>
      </rPr>
      <t>James Bond 007 - The Duel (Europe).zip</t>
    </r>
  </si>
  <si>
    <r>
      <rPr>
        <rFont val="&quot;Helvetica Neue&quot;, Helvetica, Arial, sans-serif"/>
        <color rgb="FF1155CC"/>
        <sz val="11.0"/>
        <u/>
      </rPr>
      <t>James Bond 007 - The Duel (USA).zip</t>
    </r>
  </si>
  <si>
    <r>
      <rPr>
        <rFont val="&quot;Helvetica Neue&quot;, Helvetica, Arial, sans-serif"/>
        <color rgb="FF1155CC"/>
        <sz val="11.0"/>
        <u/>
      </rPr>
      <t>James Pond - Underwater Agent (USA, Europe).zip</t>
    </r>
  </si>
  <si>
    <r>
      <rPr>
        <rFont val="&quot;Helvetica Neue&quot;, Helvetica, Arial, sans-serif"/>
        <color rgb="FF1155CC"/>
        <sz val="11.0"/>
        <u/>
      </rPr>
      <t>James Pond 3 (USA, Europe).zip</t>
    </r>
  </si>
  <si>
    <r>
      <rPr>
        <rFont val="&quot;Helvetica Neue&quot;, Helvetica, Arial, sans-serif"/>
        <color rgb="FF1155CC"/>
        <sz val="11.0"/>
        <u/>
      </rPr>
      <t>James Pond II (Japan, Korea) (Ja).zip</t>
    </r>
  </si>
  <si>
    <r>
      <rPr>
        <rFont val="&quot;Helvetica Neue&quot;, Helvetica, Arial, sans-serif"/>
        <color rgb="FF1155CC"/>
        <sz val="11.0"/>
        <u/>
      </rPr>
      <t>James Pond II - Codename - Robocod (USA, Europe).zip</t>
    </r>
  </si>
  <si>
    <r>
      <rPr>
        <rFont val="&quot;Helvetica Neue&quot;, Helvetica, Arial, sans-serif"/>
        <color rgb="FF1155CC"/>
        <sz val="11.0"/>
        <u/>
      </rPr>
      <t>Jammit (USA).zip</t>
    </r>
  </si>
  <si>
    <r>
      <rPr>
        <rFont val="&quot;Helvetica Neue&quot;, Helvetica, Arial, sans-serif"/>
        <color rgb="FF1155CC"/>
        <sz val="11.0"/>
        <u/>
      </rPr>
      <t>Janou Touryuumon (Japan).zip</t>
    </r>
  </si>
  <si>
    <r>
      <rPr>
        <rFont val="&quot;Helvetica Neue&quot;, Helvetica, Arial, sans-serif"/>
        <color rgb="FF1155CC"/>
        <sz val="11.0"/>
        <u/>
      </rPr>
      <t>Jantei Monogatari (Japan).zip</t>
    </r>
  </si>
  <si>
    <r>
      <rPr>
        <rFont val="&quot;Helvetica Neue&quot;, Helvetica, Arial, sans-serif"/>
        <color rgb="FF1155CC"/>
        <sz val="11.0"/>
        <u/>
      </rPr>
      <t>Jashin Draxos (Japan, Korea) (Ja).zip</t>
    </r>
  </si>
  <si>
    <r>
      <rPr>
        <rFont val="&quot;Helvetica Neue&quot;, Helvetica, Arial, sans-serif"/>
        <color rgb="FF1155CC"/>
        <sz val="11.0"/>
        <u/>
      </rPr>
      <t>Jelly Boy (Europe) (Proto).zip</t>
    </r>
  </si>
  <si>
    <r>
      <rPr>
        <rFont val="&quot;Helvetica Neue&quot;, Helvetica, Arial, sans-serif"/>
        <color rgb="FF1155CC"/>
        <sz val="11.0"/>
        <u/>
      </rPr>
      <t>Jennifer Capriati Tennis (USA).zip</t>
    </r>
  </si>
  <si>
    <r>
      <rPr>
        <rFont val="&quot;Helvetica Neue&quot;, Helvetica, Arial, sans-serif"/>
        <color rgb="FF1155CC"/>
        <sz val="11.0"/>
        <u/>
      </rPr>
      <t>Jeopardy! (USA).zip</t>
    </r>
  </si>
  <si>
    <r>
      <rPr>
        <rFont val="&quot;Helvetica Neue&quot;, Helvetica, Arial, sans-serif"/>
        <color rgb="FF1155CC"/>
        <sz val="11.0"/>
        <u/>
      </rPr>
      <t>Jeopardy! - Deluxe Edition (USA).zip</t>
    </r>
  </si>
  <si>
    <r>
      <rPr>
        <rFont val="&quot;Helvetica Neue&quot;, Helvetica, Arial, sans-serif"/>
        <color rgb="FF1155CC"/>
        <sz val="11.0"/>
        <u/>
      </rPr>
      <t>Jeopardy! - Sports Edition (USA).zip</t>
    </r>
  </si>
  <si>
    <r>
      <rPr>
        <rFont val="&quot;Helvetica Neue&quot;, Helvetica, Arial, sans-serif"/>
        <color rgb="FF1155CC"/>
        <sz val="11.0"/>
        <u/>
      </rPr>
      <t>Jerry Glanville's Pigskin Footbrawl (USA).zip</t>
    </r>
  </si>
  <si>
    <r>
      <rPr>
        <rFont val="&quot;Helvetica Neue&quot;, Helvetica, Arial, sans-serif"/>
        <color rgb="FF1155CC"/>
        <sz val="11.0"/>
        <u/>
      </rPr>
      <t>Jesse 'The Body' Ventura - Wrestling Superstars (USA) (Proto) (1992-03-02).zip</t>
    </r>
  </si>
  <si>
    <r>
      <rPr>
        <rFont val="&quot;Helvetica Neue&quot;, Helvetica, Arial, sans-serif"/>
        <color rgb="FF1155CC"/>
        <sz val="11.0"/>
        <u/>
      </rPr>
      <t>Jessie Jaeger in Cleopatra's Curse (World) (Demo) (Aftermarket) (Unl).zip</t>
    </r>
  </si>
  <si>
    <r>
      <rPr>
        <rFont val="&quot;Helvetica Neue&quot;, Helvetica, Arial, sans-serif"/>
        <color rgb="FF1155CC"/>
        <sz val="11.0"/>
        <u/>
      </rPr>
      <t>Jewel Master (Japan).zip</t>
    </r>
  </si>
  <si>
    <r>
      <rPr>
        <rFont val="&quot;Helvetica Neue&quot;, Helvetica, Arial, sans-serif"/>
        <color rgb="FF1155CC"/>
        <sz val="11.0"/>
        <u/>
      </rPr>
      <t>Jewel Master (USA, Europe).zip</t>
    </r>
  </si>
  <si>
    <r>
      <rPr>
        <rFont val="&quot;Helvetica Neue&quot;, Helvetica, Arial, sans-serif"/>
        <color rgb="FF1155CC"/>
        <sz val="11.0"/>
        <u/>
      </rPr>
      <t>Jim Power - The Arcade Game (USA) (Proto).zip</t>
    </r>
  </si>
  <si>
    <r>
      <rPr>
        <rFont val="&quot;Helvetica Neue&quot;, Helvetica, Arial, sans-serif"/>
        <color rgb="FF1155CC"/>
        <sz val="11.0"/>
        <u/>
      </rPr>
      <t>Jimmy The Fruit Catcher (World) (v1.01) (Aftermarket) (Unl).zip</t>
    </r>
  </si>
  <si>
    <r>
      <rPr>
        <rFont val="&quot;Helvetica Neue&quot;, Helvetica, Arial, sans-serif"/>
        <color rgb="FF1155CC"/>
        <sz val="11.0"/>
        <u/>
      </rPr>
      <t>Jimmy White's Whirlwind Snooker (Europe).zip</t>
    </r>
  </si>
  <si>
    <r>
      <rPr>
        <rFont val="&quot;Helvetica Neue&quot;, Helvetica, Arial, sans-serif"/>
        <color rgb="FF1155CC"/>
        <sz val="11.0"/>
        <u/>
      </rPr>
      <t>Jin Guanjun Xiongdi Xiang - Shijie Zhibang Zhengba Zhan (Taiwan) (Unl).zip</t>
    </r>
  </si>
  <si>
    <r>
      <rPr>
        <rFont val="&quot;Helvetica Neue&quot;, Helvetica, Arial, sans-serif"/>
        <color rgb="FF1155CC"/>
        <sz val="11.0"/>
        <u/>
      </rPr>
      <t>Jiuji Majiang II (Taiwan) (Unl).zip</t>
    </r>
  </si>
  <si>
    <r>
      <rPr>
        <rFont val="&quot;Helvetica Neue&quot;, Helvetica, Arial, sans-serif"/>
        <color rgb="FF1155CC"/>
        <sz val="11.0"/>
        <u/>
      </rPr>
      <t>Joe &amp; Mac (USA).zip</t>
    </r>
  </si>
  <si>
    <r>
      <rPr>
        <rFont val="&quot;Helvetica Neue&quot;, Helvetica, Arial, sans-serif"/>
        <color rgb="FF1155CC"/>
        <sz val="11.0"/>
        <u/>
      </rPr>
      <t>Joe Montana Football (World).zip</t>
    </r>
  </si>
  <si>
    <r>
      <rPr>
        <rFont val="&quot;Helvetica Neue&quot;, Helvetica, Arial, sans-serif"/>
        <color rgb="FF1155CC"/>
        <sz val="11.0"/>
        <u/>
      </rPr>
      <t>Joe Montana II - Sports Talk Football (World) (Pirate).zip</t>
    </r>
  </si>
  <si>
    <r>
      <rPr>
        <rFont val="&quot;Helvetica Neue&quot;, Helvetica, Arial, sans-serif"/>
        <color rgb="FF1155CC"/>
        <sz val="11.0"/>
        <u/>
      </rPr>
      <t>Joe Montana II - Sports Talk Football (World) (Rev A).zip</t>
    </r>
  </si>
  <si>
    <r>
      <rPr>
        <rFont val="&quot;Helvetica Neue&quot;, Helvetica, Arial, sans-serif"/>
        <color rgb="FF1155CC"/>
        <sz val="11.0"/>
        <u/>
      </rPr>
      <t>Joe Montana II - Sports Talk Football (World).zip</t>
    </r>
  </si>
  <si>
    <r>
      <rPr>
        <rFont val="&quot;Helvetica Neue&quot;, Helvetica, Arial, sans-serif"/>
        <color rgb="FF1155CC"/>
        <sz val="11.0"/>
        <u/>
      </rPr>
      <t>John Madden Football '92 (USA, Europe).zip</t>
    </r>
  </si>
  <si>
    <r>
      <rPr>
        <rFont val="&quot;Helvetica Neue&quot;, Helvetica, Arial, sans-serif"/>
        <color rgb="FF1155CC"/>
        <sz val="11.0"/>
        <u/>
      </rPr>
      <t>John Madden Football '93 (USA, Europe) (EASN).zip</t>
    </r>
  </si>
  <si>
    <r>
      <rPr>
        <rFont val="&quot;Helvetica Neue&quot;, Helvetica, Arial, sans-serif"/>
        <color rgb="FF1155CC"/>
        <sz val="11.0"/>
        <u/>
      </rPr>
      <t>John Madden Football '93 (USA, Europe) (EA Sports).zip</t>
    </r>
  </si>
  <si>
    <r>
      <rPr>
        <rFont val="&quot;Helvetica Neue&quot;, Helvetica, Arial, sans-serif"/>
        <color rgb="FF1155CC"/>
        <sz val="11.0"/>
        <u/>
      </rPr>
      <t>John Madden Football (USA, Europe) (1990-11-07) (Sega Channel).zip</t>
    </r>
  </si>
  <si>
    <r>
      <rPr>
        <rFont val="&quot;Helvetica Neue&quot;, Helvetica, Arial, sans-serif"/>
        <color rgb="FF1155CC"/>
        <sz val="11.0"/>
        <u/>
      </rPr>
      <t>John Madden Football (USA, Europe).zip</t>
    </r>
  </si>
  <si>
    <r>
      <rPr>
        <rFont val="&quot;Helvetica Neue&quot;, Helvetica, Arial, sans-serif"/>
        <color rgb="FF1155CC"/>
        <sz val="11.0"/>
        <u/>
      </rPr>
      <t>John Madden Football - Championship Edition (USA).zip</t>
    </r>
  </si>
  <si>
    <r>
      <rPr>
        <rFont val="&quot;Helvetica Neue&quot;, Helvetica, Arial, sans-serif"/>
        <color rgb="FF1155CC"/>
        <sz val="11.0"/>
        <u/>
      </rPr>
      <t>John Madden Football - Pro Football (Japan).zip</t>
    </r>
  </si>
  <si>
    <r>
      <rPr>
        <rFont val="&quot;Helvetica Neue&quot;, Helvetica, Arial, sans-serif"/>
        <color rgb="FF1155CC"/>
        <sz val="11.0"/>
        <u/>
      </rPr>
      <t>Jordan vs Bird (USA, Europe) (Rev A).zip</t>
    </r>
  </si>
  <si>
    <r>
      <rPr>
        <rFont val="&quot;Helvetica Neue&quot;, Helvetica, Arial, sans-serif"/>
        <color rgb="FF1155CC"/>
        <sz val="11.0"/>
        <u/>
      </rPr>
      <t>Jordan vs Bird (USA, Europe).zip</t>
    </r>
  </si>
  <si>
    <r>
      <rPr>
        <rFont val="&quot;Helvetica Neue&quot;, Helvetica, Arial, sans-serif"/>
        <color rgb="FF1155CC"/>
        <sz val="11.0"/>
        <u/>
      </rPr>
      <t>Jordan vs Bird - One on One (Japan).zip</t>
    </r>
  </si>
  <si>
    <r>
      <rPr>
        <rFont val="&quot;Helvetica Neue&quot;, Helvetica, Arial, sans-serif"/>
        <color rgb="FF1155CC"/>
        <sz val="11.0"/>
        <u/>
      </rPr>
      <t>Joshua &amp; the Battle of Jericho (USA) (Unl).zip</t>
    </r>
  </si>
  <si>
    <r>
      <rPr>
        <rFont val="&quot;Helvetica Neue&quot;, Helvetica, Arial, sans-serif"/>
        <color rgb="FF1155CC"/>
        <sz val="11.0"/>
        <u/>
      </rPr>
      <t>Journey from Darkness - Strider Returns (USA).zip</t>
    </r>
  </si>
  <si>
    <r>
      <rPr>
        <rFont val="&quot;Helvetica Neue&quot;, Helvetica, Arial, sans-serif"/>
        <color rgb="FF1155CC"/>
        <sz val="11.0"/>
        <u/>
      </rPr>
      <t>Journey to Oblivion (World) (En,Pt) (v0.1.7.1) (Demo) (Aftermarket) (Unl).zip</t>
    </r>
  </si>
  <si>
    <r>
      <rPr>
        <rFont val="&quot;Helvetica Neue&quot;, Helvetica, Arial, sans-serif"/>
        <color rgb="FF1155CC"/>
        <sz val="11.0"/>
        <u/>
      </rPr>
      <t>Journey to Oblivion (World) (En,Pt) (v0.2.7.2) (Demo) (Aftermarket) (Unl).zip</t>
    </r>
  </si>
  <si>
    <r>
      <rPr>
        <rFont val="&quot;Helvetica Neue&quot;, Helvetica, Arial, sans-serif"/>
        <color rgb="FF1155CC"/>
        <sz val="11.0"/>
        <u/>
      </rPr>
      <t>Joyzz Controller Test Program (World) (Aftermarket) (Unl).zip</t>
    </r>
  </si>
  <si>
    <r>
      <rPr>
        <rFont val="&quot;Helvetica Neue&quot;, Helvetica, Arial, sans-serif"/>
        <color rgb="FF1155CC"/>
        <sz val="11.0"/>
        <u/>
      </rPr>
      <t>JuJu Densetsu (Japan) (En).zip</t>
    </r>
  </si>
  <si>
    <r>
      <rPr>
        <rFont val="&quot;Helvetica Neue&quot;, Helvetica, Arial, sans-serif"/>
        <color rgb="FF1155CC"/>
        <sz val="11.0"/>
        <u/>
      </rPr>
      <t>Judge Dredd (World) (Beta).zip</t>
    </r>
  </si>
  <si>
    <r>
      <rPr>
        <rFont val="&quot;Helvetica Neue&quot;, Helvetica, Arial, sans-serif"/>
        <color rgb="FF1155CC"/>
        <sz val="11.0"/>
        <u/>
      </rPr>
      <t>Judge Dredd (World).zip</t>
    </r>
  </si>
  <si>
    <r>
      <rPr>
        <rFont val="&quot;Helvetica Neue&quot;, Helvetica, Arial, sans-serif"/>
        <color rgb="FF1155CC"/>
        <sz val="11.0"/>
        <u/>
      </rPr>
      <t>Junction (Japan, USA) (En).zip</t>
    </r>
  </si>
  <si>
    <r>
      <rPr>
        <rFont val="&quot;Helvetica Neue&quot;, Helvetica, Arial, sans-serif"/>
        <color rgb="FF1155CC"/>
        <sz val="11.0"/>
        <u/>
      </rPr>
      <t>Jungle Book, The (Europe) (Beta).zip</t>
    </r>
  </si>
  <si>
    <r>
      <rPr>
        <rFont val="&quot;Helvetica Neue&quot;, Helvetica, Arial, sans-serif"/>
        <color rgb="FF1155CC"/>
        <sz val="11.0"/>
        <u/>
      </rPr>
      <t>Jungle Book, The (Europe).zip</t>
    </r>
  </si>
  <si>
    <r>
      <rPr>
        <rFont val="&quot;Helvetica Neue&quot;, Helvetica, Arial, sans-serif"/>
        <color rgb="FF1155CC"/>
        <sz val="11.0"/>
        <u/>
      </rPr>
      <t>Jungle Book, The (USA).zip</t>
    </r>
  </si>
  <si>
    <r>
      <rPr>
        <rFont val="&quot;Helvetica Neue&quot;, Helvetica, Arial, sans-serif"/>
        <color rgb="FF1155CC"/>
        <sz val="11.0"/>
        <u/>
      </rPr>
      <t>Jungle Book, The (World) (Disney Classic Games).zip</t>
    </r>
  </si>
  <si>
    <r>
      <rPr>
        <rFont val="&quot;Helvetica Neue&quot;, Helvetica, Arial, sans-serif"/>
        <color rgb="FF1155CC"/>
        <sz val="11.0"/>
        <u/>
      </rPr>
      <t>Jungle Strike (USA, Europe) (Beta).zip</t>
    </r>
  </si>
  <si>
    <r>
      <rPr>
        <rFont val="&quot;Helvetica Neue&quot;, Helvetica, Arial, sans-serif"/>
        <color rgb="FF1155CC"/>
        <sz val="11.0"/>
        <u/>
      </rPr>
      <t>Jungle Strike (USA, Europe).zip</t>
    </r>
  </si>
  <si>
    <r>
      <rPr>
        <rFont val="&quot;Helvetica Neue&quot;, Helvetica, Arial, sans-serif"/>
        <color rgb="FF1155CC"/>
        <sz val="11.0"/>
        <u/>
      </rPr>
      <t>Jungle Strike - Uketsugareta Kyouki (Japan).zip</t>
    </r>
  </si>
  <si>
    <r>
      <rPr>
        <rFont val="&quot;Helvetica Neue&quot;, Helvetica, Arial, sans-serif"/>
        <color rgb="FF1155CC"/>
        <sz val="11.0"/>
        <u/>
      </rPr>
      <t>Junkbots (World) (Demo) (bitbitJAM 2014) (Aftermarket) (Unl).zip</t>
    </r>
  </si>
  <si>
    <r>
      <rPr>
        <rFont val="&quot;Helvetica Neue&quot;, Helvetica, Arial, sans-serif"/>
        <color rgb="FF1155CC"/>
        <sz val="11.0"/>
        <u/>
      </rPr>
      <t>Junker's High (Japan) (En) (Beta 1).zip</t>
    </r>
  </si>
  <si>
    <r>
      <rPr>
        <rFont val="&quot;Helvetica Neue&quot;, Helvetica, Arial, sans-serif"/>
        <color rgb="FF1155CC"/>
        <sz val="11.0"/>
        <u/>
      </rPr>
      <t>Junker's High (Japan) (En) (Beta 2).zip</t>
    </r>
  </si>
  <si>
    <r>
      <rPr>
        <rFont val="&quot;Helvetica Neue&quot;, Helvetica, Arial, sans-serif"/>
        <color rgb="FF1155CC"/>
        <sz val="11.0"/>
        <u/>
      </rPr>
      <t>Junte 4 (Brazil) (Mega Drive 4).zip</t>
    </r>
  </si>
  <si>
    <r>
      <rPr>
        <rFont val="&quot;Helvetica Neue&quot;, Helvetica, Arial, sans-serif"/>
        <color rgb="FF1155CC"/>
        <sz val="11.0"/>
        <u/>
      </rPr>
      <t>Jurassic Park (Europe) (1993-06-14) (Sega Channel).zip</t>
    </r>
  </si>
  <si>
    <r>
      <rPr>
        <rFont val="&quot;Helvetica Neue&quot;, Helvetica, Arial, sans-serif"/>
        <color rgb="FF1155CC"/>
        <sz val="11.0"/>
        <u/>
      </rPr>
      <t>Jurassic Park (Europe).zip</t>
    </r>
  </si>
  <si>
    <r>
      <rPr>
        <rFont val="&quot;Helvetica Neue&quot;, Helvetica, Arial, sans-serif"/>
        <color rgb="FF1155CC"/>
        <sz val="11.0"/>
        <u/>
      </rPr>
      <t>Jurassic Park (Japan).zip</t>
    </r>
  </si>
  <si>
    <r>
      <rPr>
        <rFont val="&quot;Helvetica Neue&quot;, Helvetica, Arial, sans-serif"/>
        <color rgb="FF1155CC"/>
        <sz val="11.0"/>
        <u/>
      </rPr>
      <t>Jurassic Park (USA) (1993-05-26) (Sega Channel).zip</t>
    </r>
  </si>
  <si>
    <r>
      <rPr>
        <rFont val="&quot;Helvetica Neue&quot;, Helvetica, Arial, sans-serif"/>
        <color rgb="FF1155CC"/>
        <sz val="11.0"/>
        <u/>
      </rPr>
      <t>Jurassic Park (USA) (Beta) (1993-06-xx).zip</t>
    </r>
  </si>
  <si>
    <r>
      <rPr>
        <rFont val="&quot;Helvetica Neue&quot;, Helvetica, Arial, sans-serif"/>
        <color rgb="FF1155CC"/>
        <sz val="11.0"/>
        <u/>
      </rPr>
      <t>Jurassic Park (USA).zip</t>
    </r>
  </si>
  <si>
    <r>
      <rPr>
        <rFont val="&quot;Helvetica Neue&quot;, Helvetica, Arial, sans-serif"/>
        <color rgb="FF1155CC"/>
        <sz val="11.0"/>
        <u/>
      </rPr>
      <t>Jurassic Park - Rampage Edition (USA, Europe) (Beta) (1994-06-20).zip</t>
    </r>
  </si>
  <si>
    <r>
      <rPr>
        <rFont val="&quot;Helvetica Neue&quot;, Helvetica, Arial, sans-serif"/>
        <color rgb="FF1155CC"/>
        <sz val="11.0"/>
        <u/>
      </rPr>
      <t>Jurassic Park - Rampage Edition (USA, Europe) (Beta) (1994-06-22).zip</t>
    </r>
  </si>
  <si>
    <r>
      <rPr>
        <rFont val="&quot;Helvetica Neue&quot;, Helvetica, Arial, sans-serif"/>
        <color rgb="FF1155CC"/>
        <sz val="11.0"/>
        <u/>
      </rPr>
      <t>Jurassic Park - Rampage Edition (USA, Europe) (Beta) (1994-06-30).zip</t>
    </r>
  </si>
  <si>
    <r>
      <rPr>
        <rFont val="&quot;Helvetica Neue&quot;, Helvetica, Arial, sans-serif"/>
        <color rgb="FF1155CC"/>
        <sz val="11.0"/>
        <u/>
      </rPr>
      <t>Jurassic Park - Rampage Edition (USA, Europe) (Beta) (1994-07-08).zip</t>
    </r>
  </si>
  <si>
    <r>
      <rPr>
        <rFont val="&quot;Helvetica Neue&quot;, Helvetica, Arial, sans-serif"/>
        <color rgb="FF1155CC"/>
        <sz val="11.0"/>
        <u/>
      </rPr>
      <t>Jurassic Park - Rampage Edition (USA, Europe) (Beta) (1994-07-13).zip</t>
    </r>
  </si>
  <si>
    <r>
      <rPr>
        <rFont val="&quot;Helvetica Neue&quot;, Helvetica, Arial, sans-serif"/>
        <color rgb="FF1155CC"/>
        <sz val="11.0"/>
        <u/>
      </rPr>
      <t>Jurassic Park - Rampage Edition (USA, Europe) (Beta) (1994-07-14).zip</t>
    </r>
  </si>
  <si>
    <r>
      <rPr>
        <rFont val="&quot;Helvetica Neue&quot;, Helvetica, Arial, sans-serif"/>
        <color rgb="FF1155CC"/>
        <sz val="11.0"/>
        <u/>
      </rPr>
      <t>Jurassic Park - Rampage Edition (USA, Europe) (Beta) (1994-07-15).zip</t>
    </r>
  </si>
  <si>
    <r>
      <rPr>
        <rFont val="&quot;Helvetica Neue&quot;, Helvetica, Arial, sans-serif"/>
        <color rgb="FF1155CC"/>
        <sz val="11.0"/>
        <u/>
      </rPr>
      <t>Jurassic Park - Rampage Edition (USA, Europe) (Beta) (1994-07-17).zip</t>
    </r>
  </si>
  <si>
    <r>
      <rPr>
        <rFont val="&quot;Helvetica Neue&quot;, Helvetica, Arial, sans-serif"/>
        <color rgb="FF1155CC"/>
        <sz val="11.0"/>
        <u/>
      </rPr>
      <t>Jurassic Park - Rampage Edition (USA, Europe) (Beta) (1994-07-18).zip</t>
    </r>
  </si>
  <si>
    <r>
      <rPr>
        <rFont val="&quot;Helvetica Neue&quot;, Helvetica, Arial, sans-serif"/>
        <color rgb="FF1155CC"/>
        <sz val="11.0"/>
        <u/>
      </rPr>
      <t>Jurassic Park - Rampage Edition (USA, Europe).zip</t>
    </r>
  </si>
  <si>
    <r>
      <rPr>
        <rFont val="&quot;Helvetica Neue&quot;, Helvetica, Arial, sans-serif"/>
        <color rgb="FF1155CC"/>
        <sz val="11.0"/>
        <u/>
      </rPr>
      <t>Justice League Task Force (World).zip</t>
    </r>
  </si>
  <si>
    <r>
      <rPr>
        <rFont val="&quot;Helvetica Neue&quot;, Helvetica, Arial, sans-serif"/>
        <color rgb="FF1155CC"/>
        <sz val="11.0"/>
        <u/>
      </rPr>
      <t>Juuouki (Japan).zip</t>
    </r>
  </si>
  <si>
    <r>
      <rPr>
        <rFont val="&quot;Helvetica Neue&quot;, Helvetica, Arial, sans-serif"/>
        <color rgb="FF1155CC"/>
        <sz val="11.0"/>
        <u/>
      </rPr>
      <t>Juusou Kihei Leynos (Japan) (Switch Online).zip</t>
    </r>
  </si>
  <si>
    <r>
      <rPr>
        <rFont val="&quot;Helvetica Neue&quot;, Helvetica, Arial, sans-serif"/>
        <color rgb="FF1155CC"/>
        <sz val="11.0"/>
        <u/>
      </rPr>
      <t>Juusou Kihei Leynos (Japan) (Virtual Console).zip</t>
    </r>
  </si>
  <si>
    <r>
      <rPr>
        <rFont val="&quot;Helvetica Neue&quot;, Helvetica, Arial, sans-serif"/>
        <color rgb="FF1155CC"/>
        <sz val="11.0"/>
        <u/>
      </rPr>
      <t>Juusou Kihei Leynos (Japan).zip</t>
    </r>
  </si>
  <si>
    <r>
      <rPr>
        <rFont val="&quot;Helvetica Neue&quot;, Helvetica, Arial, sans-serif"/>
        <color rgb="FF1155CC"/>
        <sz val="11.0"/>
        <u/>
      </rPr>
      <t>Ka-Ge-Ki (Japan).zip</t>
    </r>
  </si>
  <si>
    <r>
      <rPr>
        <rFont val="&quot;Helvetica Neue&quot;, Helvetica, Arial, sans-serif"/>
        <color rgb="FF1155CC"/>
        <sz val="11.0"/>
        <u/>
      </rPr>
      <t>Ka-Ge-Ki - Fists of Steel (USA).zip</t>
    </r>
  </si>
  <si>
    <r>
      <rPr>
        <rFont val="&quot;Helvetica Neue&quot;, Helvetica, Arial, sans-serif"/>
        <color rgb="FF1155CC"/>
        <sz val="11.0"/>
        <u/>
      </rPr>
      <t>Kawasaki Superbike Challenge (USA, Europe) (Beta).zip</t>
    </r>
  </si>
  <si>
    <r>
      <rPr>
        <rFont val="&quot;Helvetica Neue&quot;, Helvetica, Arial, sans-serif"/>
        <color rgb="FF1155CC"/>
        <sz val="11.0"/>
        <u/>
      </rPr>
      <t>Kawasaki Superbike Challenge (USA, Europe).zip</t>
    </r>
  </si>
  <si>
    <r>
      <rPr>
        <rFont val="&quot;Helvetica Neue&quot;, Helvetica, Arial, sans-serif"/>
        <color rgb="FF1155CC"/>
        <sz val="11.0"/>
        <u/>
      </rPr>
      <t>Kick Boxing, The (Japan, Korea) (En).zip</t>
    </r>
  </si>
  <si>
    <r>
      <rPr>
        <rFont val="&quot;Helvetica Neue&quot;, Helvetica, Arial, sans-serif"/>
        <color rgb="FF1155CC"/>
        <sz val="11.0"/>
        <u/>
      </rPr>
      <t>Kick Off 3 - European Challenge (Europe) (Beta).zip</t>
    </r>
  </si>
  <si>
    <r>
      <rPr>
        <rFont val="&quot;Helvetica Neue&quot;, Helvetica, Arial, sans-serif"/>
        <color rgb="FF1155CC"/>
        <sz val="11.0"/>
        <u/>
      </rPr>
      <t>Kick Off 3 - European Challenge (Europe) (En,Fr,De,Es,It).zip</t>
    </r>
  </si>
  <si>
    <r>
      <rPr>
        <rFont val="&quot;Helvetica Neue&quot;, Helvetica, Arial, sans-serif"/>
        <color rgb="FF1155CC"/>
        <sz val="11.0"/>
        <u/>
      </rPr>
      <t>Kid Chameleon (USA, Europe) (Beta) (1991-12-19).zip</t>
    </r>
  </si>
  <si>
    <r>
      <rPr>
        <rFont val="&quot;Helvetica Neue&quot;, Helvetica, Arial, sans-serif"/>
        <color rgb="FF1155CC"/>
        <sz val="11.0"/>
        <u/>
      </rPr>
      <t>Kid Chameleon (USA, Europe).zip</t>
    </r>
  </si>
  <si>
    <r>
      <rPr>
        <rFont val="&quot;Helvetica Neue&quot;, Helvetica, Arial, sans-serif"/>
        <color rgb="FF1155CC"/>
        <sz val="11.0"/>
        <u/>
      </rPr>
      <t>Kidou Keisatsu Patlabor - 98-Shiki Kidou Seyo! (Japan).zip</t>
    </r>
  </si>
  <si>
    <r>
      <rPr>
        <rFont val="&quot;Helvetica Neue&quot;, Helvetica, Arial, sans-serif"/>
        <color rgb="FF1155CC"/>
        <sz val="11.0"/>
        <u/>
      </rPr>
      <t>Killing Game Show, The (Japan).zip</t>
    </r>
  </si>
  <si>
    <r>
      <rPr>
        <rFont val="&quot;Helvetica Neue&quot;, Helvetica, Arial, sans-serif"/>
        <color rgb="FF1155CC"/>
        <sz val="11.0"/>
        <u/>
      </rPr>
      <t>King's Bounty - The Conqueror's Quest (USA, Europe).zip</t>
    </r>
  </si>
  <si>
    <r>
      <rPr>
        <rFont val="&quot;Helvetica Neue&quot;, Helvetica, Arial, sans-serif"/>
        <color rgb="FF1155CC"/>
        <sz val="11.0"/>
        <u/>
      </rPr>
      <t>King Salmon (Japan).zip</t>
    </r>
  </si>
  <si>
    <r>
      <rPr>
        <rFont val="&quot;Helvetica Neue&quot;, Helvetica, Arial, sans-serif"/>
        <color rgb="FF1155CC"/>
        <sz val="11.0"/>
        <u/>
      </rPr>
      <t>King Salmon - The Big Catch (USA).zip</t>
    </r>
  </si>
  <si>
    <r>
      <rPr>
        <rFont val="&quot;Helvetica Neue&quot;, Helvetica, Arial, sans-serif"/>
        <color rgb="FF1155CC"/>
        <sz val="11.0"/>
        <u/>
      </rPr>
      <t>King of Fighters '99, The (Taiwan) (Unl).zip</t>
    </r>
  </si>
  <si>
    <r>
      <rPr>
        <rFont val="&quot;Helvetica Neue&quot;, Helvetica, Arial, sans-serif"/>
        <color rgb="FF1155CC"/>
        <sz val="11.0"/>
        <u/>
      </rPr>
      <t>King of Fighters 98', The (Taiwan) (Unl).zip</t>
    </r>
  </si>
  <si>
    <r>
      <rPr>
        <rFont val="&quot;Helvetica Neue&quot;, Helvetica, Arial, sans-serif"/>
        <color rgb="FF1155CC"/>
        <sz val="11.0"/>
        <u/>
      </rPr>
      <t>King of Fighters 2000, The (Taiwan) (Unl).zip</t>
    </r>
  </si>
  <si>
    <r>
      <rPr>
        <rFont val="&quot;Helvetica Neue&quot;, Helvetica, Arial, sans-serif"/>
        <color rgb="FF1155CC"/>
        <sz val="11.0"/>
        <u/>
      </rPr>
      <t>King of the Monsters (Europe).zip</t>
    </r>
  </si>
  <si>
    <r>
      <rPr>
        <rFont val="&quot;Helvetica Neue&quot;, Helvetica, Arial, sans-serif"/>
        <color rgb="FF1155CC"/>
        <sz val="11.0"/>
        <u/>
      </rPr>
      <t>King of the Monsters (Japan).zip</t>
    </r>
  </si>
  <si>
    <r>
      <rPr>
        <rFont val="&quot;Helvetica Neue&quot;, Helvetica, Arial, sans-serif"/>
        <color rgb="FF1155CC"/>
        <sz val="11.0"/>
        <u/>
      </rPr>
      <t>King of the Monsters (USA).zip</t>
    </r>
  </si>
  <si>
    <r>
      <rPr>
        <rFont val="&quot;Helvetica Neue&quot;, Helvetica, Arial, sans-serif"/>
        <color rgb="FF1155CC"/>
        <sz val="11.0"/>
        <u/>
      </rPr>
      <t>King of the Monsters 2 (USA).zip</t>
    </r>
  </si>
  <si>
    <r>
      <rPr>
        <rFont val="&quot;Helvetica Neue&quot;, Helvetica, Arial, sans-serif"/>
        <color rgb="FF1155CC"/>
        <sz val="11.0"/>
        <u/>
      </rPr>
      <t>Kishi Densetsu (Japan).zip</t>
    </r>
  </si>
  <si>
    <r>
      <rPr>
        <rFont val="&quot;Helvetica Neue&quot;, Helvetica, Arial, sans-serif"/>
        <color rgb="FF1155CC"/>
        <sz val="11.0"/>
        <u/>
      </rPr>
      <t>Kiss Shot (Japan) (SegaNet).zip</t>
    </r>
  </si>
  <si>
    <r>
      <rPr>
        <rFont val="&quot;Helvetica Neue&quot;, Helvetica, Arial, sans-serif"/>
        <color rgb="FF1155CC"/>
        <sz val="11.0"/>
        <u/>
      </rPr>
      <t>Klax (Japan) (Namco).zip</t>
    </r>
  </si>
  <si>
    <r>
      <rPr>
        <rFont val="&quot;Helvetica Neue&quot;, Helvetica, Arial, sans-serif"/>
        <color rgb="FF1155CC"/>
        <sz val="11.0"/>
        <u/>
      </rPr>
      <t>Klax (USA, Europe) (Tengen) (Beta) (1990-06-21).zip</t>
    </r>
  </si>
  <si>
    <r>
      <rPr>
        <rFont val="&quot;Helvetica Neue&quot;, Helvetica, Arial, sans-serif"/>
        <color rgb="FF1155CC"/>
        <sz val="11.0"/>
        <u/>
      </rPr>
      <t>Klax (USA, Europe) (Tengen).zip</t>
    </r>
  </si>
  <si>
    <r>
      <rPr>
        <rFont val="&quot;Helvetica Neue&quot;, Helvetica, Arial, sans-serif"/>
        <color rgb="FF1155CC"/>
        <sz val="11.0"/>
        <u/>
      </rPr>
      <t>Knights &amp; Demons (World) (Aftermarket) (Unl).zip</t>
    </r>
  </si>
  <si>
    <r>
      <rPr>
        <rFont val="&quot;Helvetica Neue&quot;, Helvetica, Arial, sans-serif"/>
        <color rgb="FF1155CC"/>
        <sz val="11.0"/>
        <u/>
      </rPr>
      <t>Kolobok - Pyramid (Russia) (Aftermarket) (Unl).zip</t>
    </r>
  </si>
  <si>
    <r>
      <rPr>
        <rFont val="&quot;Helvetica Neue&quot;, Helvetica, Arial, sans-serif"/>
        <color rgb="FF1155CC"/>
        <sz val="11.0"/>
        <u/>
      </rPr>
      <t>Kongque Wang 2 - Huanying Cheng (China) (Pirate).zip</t>
    </r>
  </si>
  <si>
    <r>
      <rPr>
        <rFont val="&quot;Helvetica Neue&quot;, Helvetica, Arial, sans-serif"/>
        <color rgb="FF1155CC"/>
        <sz val="11.0"/>
        <u/>
      </rPr>
      <t>Koutetsu Teikoku (Japan).zip</t>
    </r>
  </si>
  <si>
    <r>
      <rPr>
        <rFont val="&quot;Helvetica Neue&quot;, Helvetica, Arial, sans-serif"/>
        <color rgb="FF1155CC"/>
        <sz val="11.0"/>
        <u/>
      </rPr>
      <t>Krusty's Super Fun House (USA, Europe) (Rev A).zip</t>
    </r>
  </si>
  <si>
    <r>
      <rPr>
        <rFont val="&quot;Helvetica Neue&quot;, Helvetica, Arial, sans-serif"/>
        <color rgb="FF1155CC"/>
        <sz val="11.0"/>
        <u/>
      </rPr>
      <t>Krusty's Super Fun House (USA, Europe).zip</t>
    </r>
  </si>
  <si>
    <r>
      <rPr>
        <rFont val="&quot;Helvetica Neue&quot;, Helvetica, Arial, sans-serif"/>
        <color rgb="FF1155CC"/>
        <sz val="11.0"/>
        <u/>
      </rPr>
      <t>Kujaku Ou 2 - Geneijou (Japan).zip</t>
    </r>
  </si>
  <si>
    <r>
      <rPr>
        <rFont val="&quot;Helvetica Neue&quot;, Helvetica, Arial, sans-serif"/>
        <color rgb="FF1155CC"/>
        <sz val="11.0"/>
        <u/>
      </rPr>
      <t>Kung-Fu UFO (World) (Demo) (Aftermarket) (Unl).zip</t>
    </r>
  </si>
  <si>
    <r>
      <rPr>
        <rFont val="&quot;Helvetica Neue&quot;, Helvetica, Arial, sans-serif"/>
        <color rgb="FF1155CC"/>
        <sz val="11.0"/>
        <u/>
      </rPr>
      <t>Kunio no Nekketsu - School Fighters (World) (v0.1) (Demo) (Aftermarket) (Unl).zip</t>
    </r>
  </si>
  <si>
    <r>
      <rPr>
        <rFont val="&quot;Helvetica Neue&quot;, Helvetica, Arial, sans-serif"/>
        <color rgb="FF1155CC"/>
        <sz val="11.0"/>
        <u/>
      </rPr>
      <t>Kunio no Nekketsu School Fighters (World) (Ja) (v0.5) (Proto) (Aftermarket) (Unl).zip</t>
    </r>
  </si>
  <si>
    <r>
      <rPr>
        <rFont val="&quot;Helvetica Neue&quot;, Helvetica, Arial, sans-serif"/>
        <color rgb="FF1155CC"/>
        <sz val="11.0"/>
        <u/>
      </rPr>
      <t>Kuuga - Operation Code 'Vapor Trail' (Japan).zip</t>
    </r>
  </si>
  <si>
    <r>
      <rPr>
        <rFont val="&quot;Helvetica Neue&quot;, Helvetica, Arial, sans-serif"/>
        <color rgb="FF1155CC"/>
        <sz val="11.0"/>
        <u/>
      </rPr>
      <t>Kyuukai Douchuuki (Japan) (Rev 1) (Beta) (Sega Channel).zip</t>
    </r>
  </si>
  <si>
    <r>
      <rPr>
        <rFont val="&quot;Helvetica Neue&quot;, Helvetica, Arial, sans-serif"/>
        <color rgb="FF1155CC"/>
        <sz val="11.0"/>
        <u/>
      </rPr>
      <t>Kyuukai Douchuuki (Japan).zip</t>
    </r>
  </si>
  <si>
    <r>
      <rPr>
        <rFont val="&quot;Helvetica Neue&quot;, Helvetica, Arial, sans-serif"/>
        <color rgb="FF1155CC"/>
        <sz val="11.0"/>
        <u/>
      </rPr>
      <t>Kyuukyoku Tiger (Japan).zip</t>
    </r>
  </si>
  <si>
    <r>
      <rPr>
        <rFont val="&quot;Helvetica Neue&quot;, Helvetica, Arial, sans-serif"/>
        <color rgb="FF1155CC"/>
        <sz val="11.0"/>
        <u/>
      </rPr>
      <t>LHX Attack Chopper (Japan).zip</t>
    </r>
  </si>
  <si>
    <r>
      <rPr>
        <rFont val="&quot;Helvetica Neue&quot;, Helvetica, Arial, sans-serif"/>
        <color rgb="FF1155CC"/>
        <sz val="11.0"/>
        <u/>
      </rPr>
      <t>LHX Attack Chopper (USA, Europe).zip</t>
    </r>
  </si>
  <si>
    <r>
      <rPr>
        <rFont val="&quot;Helvetica Neue&quot;, Helvetica, Arial, sans-serif"/>
        <color rgb="FF1155CC"/>
        <sz val="11.0"/>
        <u/>
      </rPr>
      <t>La Russa Baseball 95 (USA, Australia).zip</t>
    </r>
  </si>
  <si>
    <r>
      <rPr>
        <rFont val="&quot;Helvetica Neue&quot;, Helvetica, Arial, sans-serif"/>
        <color rgb="FF1155CC"/>
        <sz val="11.0"/>
        <u/>
      </rPr>
      <t>Lakers versus Celtics and the NBA Playoffs (USA, Europe) (Beta).zip</t>
    </r>
  </si>
  <si>
    <r>
      <rPr>
        <rFont val="&quot;Helvetica Neue&quot;, Helvetica, Arial, sans-serif"/>
        <color rgb="FF1155CC"/>
        <sz val="11.0"/>
        <u/>
      </rPr>
      <t>Lakers versus Celtics and the NBA Playoffs (USA, Europe).zip</t>
    </r>
  </si>
  <si>
    <r>
      <rPr>
        <rFont val="&quot;Helvetica Neue&quot;, Helvetica, Arial, sans-serif"/>
        <color rgb="FF1155CC"/>
        <sz val="11.0"/>
        <u/>
      </rPr>
      <t>Landstalker (USA) (1993-07-13) (Sega Channel).zip</t>
    </r>
  </si>
  <si>
    <r>
      <rPr>
        <rFont val="&quot;Helvetica Neue&quot;, Helvetica, Arial, sans-serif"/>
        <color rgb="FF1155CC"/>
        <sz val="11.0"/>
        <u/>
      </rPr>
      <t>Landstalker (USA) (Beta) (1993-02-24).zip</t>
    </r>
  </si>
  <si>
    <r>
      <rPr>
        <rFont val="&quot;Helvetica Neue&quot;, Helvetica, Arial, sans-serif"/>
        <color rgb="FF1155CC"/>
        <sz val="11.0"/>
        <u/>
      </rPr>
      <t>Landstalker (USA) (Genesis Mini).zip</t>
    </r>
  </si>
  <si>
    <r>
      <rPr>
        <rFont val="&quot;Helvetica Neue&quot;, Helvetica, Arial, sans-serif"/>
        <color rgb="FF1155CC"/>
        <sz val="11.0"/>
        <u/>
      </rPr>
      <t>Landstalker (USA).zip</t>
    </r>
  </si>
  <si>
    <r>
      <rPr>
        <rFont val="&quot;Helvetica Neue&quot;, Helvetica, Arial, sans-serif"/>
        <color rgb="FF1155CC"/>
        <sz val="11.0"/>
        <u/>
      </rPr>
      <t>Landstalker - Die Schatze von Konig Nolo (Germany) (Mega Drive Mini).zip</t>
    </r>
  </si>
  <si>
    <r>
      <rPr>
        <rFont val="&quot;Helvetica Neue&quot;, Helvetica, Arial, sans-serif"/>
        <color rgb="FF1155CC"/>
        <sz val="11.0"/>
        <u/>
      </rPr>
      <t>Landstalker - Die Schatze von Konig Nolo (Germany).zip</t>
    </r>
  </si>
  <si>
    <r>
      <rPr>
        <rFont val="&quot;Helvetica Neue&quot;, Helvetica, Arial, sans-serif"/>
        <color rgb="FF1155CC"/>
        <sz val="11.0"/>
        <u/>
      </rPr>
      <t>Landstalker - Koutei no Zaihou (Japan) (Mega Drive Mini).zip</t>
    </r>
  </si>
  <si>
    <r>
      <rPr>
        <rFont val="&quot;Helvetica Neue&quot;, Helvetica, Arial, sans-serif"/>
        <color rgb="FF1155CC"/>
        <sz val="11.0"/>
        <u/>
      </rPr>
      <t>Landstalker - Koutei no Zaihou (Japan).zip</t>
    </r>
  </si>
  <si>
    <r>
      <rPr>
        <rFont val="&quot;Helvetica Neue&quot;, Helvetica, Arial, sans-serif"/>
        <color rgb="FF1155CC"/>
        <sz val="11.0"/>
        <u/>
      </rPr>
      <t>Landstalker - Le Tresor du Roi Nole (France) (Mega Drive Mini).zip</t>
    </r>
  </si>
  <si>
    <r>
      <rPr>
        <rFont val="&quot;Helvetica Neue&quot;, Helvetica, Arial, sans-serif"/>
        <color rgb="FF1155CC"/>
        <sz val="11.0"/>
        <u/>
      </rPr>
      <t>Landstalker - Le Tresor du Roi Nole (France).zip</t>
    </r>
  </si>
  <si>
    <r>
      <rPr>
        <rFont val="&quot;Helvetica Neue&quot;, Helvetica, Arial, sans-serif"/>
        <color rgb="FF1155CC"/>
        <sz val="11.0"/>
        <u/>
      </rPr>
      <t>Landstalker - The Treasures of King Nole (Europe) (Mega Drive Mini).zip</t>
    </r>
  </si>
  <si>
    <r>
      <rPr>
        <rFont val="&quot;Helvetica Neue&quot;, Helvetica, Arial, sans-serif"/>
        <color rgb="FF1155CC"/>
        <sz val="11.0"/>
        <u/>
      </rPr>
      <t>Landstalker - The Treasures of King Nole (Europe) (SEGA Classic Collection).zip</t>
    </r>
  </si>
  <si>
    <r>
      <rPr>
        <rFont val="&quot;Helvetica Neue&quot;, Helvetica, Arial, sans-serif"/>
        <color rgb="FF1155CC"/>
        <sz val="11.0"/>
        <u/>
      </rPr>
      <t>Landstalker - The Treasures of King Nole (Europe).zip</t>
    </r>
  </si>
  <si>
    <r>
      <rPr>
        <rFont val="&quot;Helvetica Neue&quot;, Helvetica, Arial, sans-serif"/>
        <color rgb="FF1155CC"/>
        <sz val="11.0"/>
        <u/>
      </rPr>
      <t>Langrisser (Japan).zip</t>
    </r>
  </si>
  <si>
    <r>
      <rPr>
        <rFont val="&quot;Helvetica Neue&quot;, Helvetica, Arial, sans-serif"/>
        <color rgb="FF1155CC"/>
        <sz val="11.0"/>
        <u/>
      </rPr>
      <t>Langrisser II (Japan) (Rev A).zip</t>
    </r>
  </si>
  <si>
    <r>
      <rPr>
        <rFont val="&quot;Helvetica Neue&quot;, Helvetica, Arial, sans-serif"/>
        <color rgb="FF1155CC"/>
        <sz val="11.0"/>
        <u/>
      </rPr>
      <t>Langrisser II (Japan) (Rev B).zip</t>
    </r>
  </si>
  <si>
    <r>
      <rPr>
        <rFont val="&quot;Helvetica Neue&quot;, Helvetica, Arial, sans-serif"/>
        <color rgb="FF1155CC"/>
        <sz val="11.0"/>
        <u/>
      </rPr>
      <t>Langrisser II (Japan).zip</t>
    </r>
  </si>
  <si>
    <r>
      <rPr>
        <rFont val="&quot;Helvetica Neue&quot;, Helvetica, Arial, sans-serif"/>
        <color rgb="FF1155CC"/>
        <sz val="11.0"/>
        <u/>
      </rPr>
      <t>Last Action Hero (USA).zip</t>
    </r>
  </si>
  <si>
    <r>
      <rPr>
        <rFont val="&quot;Helvetica Neue&quot;, Helvetica, Arial, sans-serif"/>
        <color rgb="FF1155CC"/>
        <sz val="11.0"/>
        <u/>
      </rPr>
      <t>Last Battle (USA, Europe, Korea) (En).zip</t>
    </r>
  </si>
  <si>
    <r>
      <rPr>
        <rFont val="&quot;Helvetica Neue&quot;, Helvetica, Arial, sans-serif"/>
        <color rgb="FF1155CC"/>
        <sz val="11.0"/>
        <u/>
      </rPr>
      <t>Last Defense (World) (Aftermarket) (Unl).zip</t>
    </r>
  </si>
  <si>
    <r>
      <rPr>
        <rFont val="&quot;Helvetica Neue&quot;, Helvetica, Arial, sans-serif"/>
        <color rgb="FF1155CC"/>
        <sz val="11.0"/>
        <u/>
      </rPr>
      <t>Lawnmower Man, The (USA, Europe).zip</t>
    </r>
  </si>
  <si>
    <r>
      <rPr>
        <rFont val="&quot;Helvetica Neue&quot;, Helvetica, Arial, sans-serif"/>
        <color rgb="FF1155CC"/>
        <sz val="11.0"/>
        <u/>
      </rPr>
      <t>Left Right Up Down You and Me (World) (Aftermarket) (Unl).zip</t>
    </r>
  </si>
  <si>
    <r>
      <rPr>
        <rFont val="&quot;Helvetica Neue&quot;, Helvetica, Arial, sans-serif"/>
        <color rgb="FF1155CC"/>
        <sz val="11.0"/>
        <u/>
      </rPr>
      <t>Legende de Thor, La (France) (Mega Drive Mini).zip</t>
    </r>
  </si>
  <si>
    <r>
      <rPr>
        <rFont val="&quot;Helvetica Neue&quot;, Helvetica, Arial, sans-serif"/>
        <color rgb="FF1155CC"/>
        <sz val="11.0"/>
        <u/>
      </rPr>
      <t>Legende de Thor, La (France).zip</t>
    </r>
  </si>
  <si>
    <r>
      <rPr>
        <rFont val="&quot;Helvetica Neue&quot;, Helvetica, Arial, sans-serif"/>
        <color rgb="FF1155CC"/>
        <sz val="11.0"/>
        <u/>
      </rPr>
      <t>Legend of Galahad, The (USA, Europe).zip</t>
    </r>
  </si>
  <si>
    <r>
      <rPr>
        <rFont val="&quot;Helvetica Neue&quot;, Helvetica, Arial, sans-serif"/>
        <color rgb="FF1155CC"/>
        <sz val="11.0"/>
        <u/>
      </rPr>
      <t>Legend of Wukong (World) (Aftermarket) (Unl).zip</t>
    </r>
  </si>
  <si>
    <r>
      <rPr>
        <rFont val="&quot;Helvetica Neue&quot;, Helvetica, Arial, sans-serif"/>
        <color rgb="FF1155CC"/>
        <sz val="11.0"/>
        <u/>
      </rPr>
      <t>Lego Batman (Russia) (Aftermarket) (Unl).zip</t>
    </r>
  </si>
  <si>
    <r>
      <rPr>
        <rFont val="&quot;Helvetica Neue&quot;, Helvetica, Arial, sans-serif"/>
        <color rgb="FF1155CC"/>
        <sz val="11.0"/>
        <u/>
      </rPr>
      <t>Lego Pirates of the Caribbean (Russia) (Aftermarket) (Unl).zip</t>
    </r>
  </si>
  <si>
    <r>
      <rPr>
        <rFont val="&quot;Helvetica Neue&quot;, Helvetica, Arial, sans-serif"/>
        <color rgb="FF1155CC"/>
        <sz val="11.0"/>
        <u/>
      </rPr>
      <t>Leidian Chuanshuo II (Thunderbolt II) (Taiwan) (En) (Unl).zip</t>
    </r>
  </si>
  <si>
    <r>
      <rPr>
        <rFont val="&quot;Helvetica Neue&quot;, Helvetica, Arial, sans-serif"/>
        <color rgb="FF1155CC"/>
        <sz val="11.0"/>
        <u/>
      </rPr>
      <t>Lemmings (Europe).zip</t>
    </r>
  </si>
  <si>
    <r>
      <rPr>
        <rFont val="&quot;Helvetica Neue&quot;, Helvetica, Arial, sans-serif"/>
        <color rgb="FF1155CC"/>
        <sz val="11.0"/>
        <u/>
      </rPr>
      <t>Lemmings (Japan, Korea) (En).zip</t>
    </r>
  </si>
  <si>
    <r>
      <rPr>
        <rFont val="&quot;Helvetica Neue&quot;, Helvetica, Arial, sans-serif"/>
        <color rgb="FF1155CC"/>
        <sz val="11.0"/>
        <u/>
      </rPr>
      <t>Lemmings (USA).zip</t>
    </r>
  </si>
  <si>
    <r>
      <rPr>
        <rFont val="&quot;Helvetica Neue&quot;, Helvetica, Arial, sans-serif"/>
        <color rgb="FF1155CC"/>
        <sz val="11.0"/>
        <u/>
      </rPr>
      <t>Lemmings 2 - The Tribes (Europe).zip</t>
    </r>
  </si>
  <si>
    <r>
      <rPr>
        <rFont val="&quot;Helvetica Neue&quot;, Helvetica, Arial, sans-serif"/>
        <color rgb="FF1155CC"/>
        <sz val="11.0"/>
        <u/>
      </rPr>
      <t>Lemmings 2 - The Tribes (USA).zip</t>
    </r>
  </si>
  <si>
    <r>
      <rPr>
        <rFont val="&quot;Helvetica Neue&quot;, Helvetica, Arial, sans-serif"/>
        <color rgb="FF1155CC"/>
        <sz val="11.0"/>
        <u/>
      </rPr>
      <t>Leovigildo's Murcian Conspiracy (World) (Demo) (bitbitJAM 2014) (Aftermarket) (Unl).zip</t>
    </r>
  </si>
  <si>
    <r>
      <rPr>
        <rFont val="&quot;Helvetica Neue&quot;, Helvetica, Arial, sans-serif"/>
        <color rgb="FF1155CC"/>
        <sz val="11.0"/>
        <u/>
      </rPr>
      <t>Lethal Enforcers (Europe).zip</t>
    </r>
  </si>
  <si>
    <r>
      <rPr>
        <rFont val="&quot;Helvetica Neue&quot;, Helvetica, Arial, sans-serif"/>
        <color rgb="FF1155CC"/>
        <sz val="11.0"/>
        <u/>
      </rPr>
      <t>Lethal Enforcers (Japan).zip</t>
    </r>
  </si>
  <si>
    <r>
      <rPr>
        <rFont val="&quot;Helvetica Neue&quot;, Helvetica, Arial, sans-serif"/>
        <color rgb="FF1155CC"/>
        <sz val="11.0"/>
        <u/>
      </rPr>
      <t>Lethal Enforcers (USA) (Beta) (1993-08-13).zip</t>
    </r>
  </si>
  <si>
    <r>
      <rPr>
        <rFont val="&quot;Helvetica Neue&quot;, Helvetica, Arial, sans-serif"/>
        <color rgb="FF1155CC"/>
        <sz val="11.0"/>
        <u/>
      </rPr>
      <t>Lethal Enforcers (USA).zip</t>
    </r>
  </si>
  <si>
    <r>
      <rPr>
        <rFont val="&quot;Helvetica Neue&quot;, Helvetica, Arial, sans-serif"/>
        <color rgb="FF1155CC"/>
        <sz val="11.0"/>
        <u/>
      </rPr>
      <t>Lethal Enforcers II - Gun Fighters (Europe).zip</t>
    </r>
  </si>
  <si>
    <r>
      <rPr>
        <rFont val="&quot;Helvetica Neue&quot;, Helvetica, Arial, sans-serif"/>
        <color rgb="FF1155CC"/>
        <sz val="11.0"/>
        <u/>
      </rPr>
      <t>Lethal Enforcers II - Gun Fighters (USA).zip</t>
    </r>
  </si>
  <si>
    <r>
      <rPr>
        <rFont val="&quot;Helvetica Neue&quot;, Helvetica, Arial, sans-serif"/>
        <color rgb="FF1155CC"/>
        <sz val="11.0"/>
        <u/>
      </rPr>
      <t>Lethal Wedding (USA) (Demo) (Aftermarket) (Unl).zip</t>
    </r>
  </si>
  <si>
    <r>
      <rPr>
        <rFont val="&quot;Helvetica Neue&quot;, Helvetica, Arial, sans-serif"/>
        <color rgb="FF1155CC"/>
        <sz val="11.0"/>
        <u/>
      </rPr>
      <t>Liberty or Death (USA).zip</t>
    </r>
  </si>
  <si>
    <r>
      <rPr>
        <rFont val="&quot;Helvetica Neue&quot;, Helvetica, Arial, sans-serif"/>
        <color rgb="FF1155CC"/>
        <sz val="11.0"/>
        <u/>
      </rPr>
      <t>Life on Earth (World) (Demo) (Aftermarket) (Unl).zip</t>
    </r>
  </si>
  <si>
    <r>
      <rPr>
        <rFont val="&quot;Helvetica Neue&quot;, Helvetica, Arial, sans-serif"/>
        <color rgb="FF1155CC"/>
        <sz val="11.0"/>
        <u/>
      </rPr>
      <t>Light Crusader (Europe) (En,Fr,De,Es) (Mega Drive Mini).zip</t>
    </r>
  </si>
  <si>
    <r>
      <rPr>
        <rFont val="&quot;Helvetica Neue&quot;, Helvetica, Arial, sans-serif"/>
        <color rgb="FF1155CC"/>
        <sz val="11.0"/>
        <u/>
      </rPr>
      <t>Light Crusader (Europe) (En,Fr,De,Es).zip</t>
    </r>
  </si>
  <si>
    <r>
      <rPr>
        <rFont val="&quot;Helvetica Neue&quot;, Helvetica, Arial, sans-serif"/>
        <color rgb="FF1155CC"/>
        <sz val="11.0"/>
        <u/>
      </rPr>
      <t>Light Crusader (Japan) (Mega Drive Mini).zip</t>
    </r>
  </si>
  <si>
    <r>
      <rPr>
        <rFont val="&quot;Helvetica Neue&quot;, Helvetica, Arial, sans-serif"/>
        <color rgb="FF1155CC"/>
        <sz val="11.0"/>
        <u/>
      </rPr>
      <t>Light Crusader (Japan).zip</t>
    </r>
  </si>
  <si>
    <r>
      <rPr>
        <rFont val="&quot;Helvetica Neue&quot;, Helvetica, Arial, sans-serif"/>
        <color rgb="FF1155CC"/>
        <sz val="11.0"/>
        <u/>
      </rPr>
      <t>Light Crusader (Korea) (En,Ko).zip</t>
    </r>
  </si>
  <si>
    <r>
      <rPr>
        <rFont val="&quot;Helvetica Neue&quot;, Helvetica, Arial, sans-serif"/>
        <color rgb="FF1155CC"/>
        <sz val="11.0"/>
        <u/>
      </rPr>
      <t>Light Crusader (USA) (Beta) (1995-06-08).zip</t>
    </r>
  </si>
  <si>
    <r>
      <rPr>
        <rFont val="&quot;Helvetica Neue&quot;, Helvetica, Arial, sans-serif"/>
        <color rgb="FF1155CC"/>
        <sz val="11.0"/>
        <u/>
      </rPr>
      <t>Light Crusader (USA) (Genesis Mini).zip</t>
    </r>
  </si>
  <si>
    <r>
      <rPr>
        <rFont val="&quot;Helvetica Neue&quot;, Helvetica, Arial, sans-serif"/>
        <color rgb="FF1155CC"/>
        <sz val="11.0"/>
        <u/>
      </rPr>
      <t>Light Crusader (USA).zip</t>
    </r>
  </si>
  <si>
    <r>
      <rPr>
        <rFont val="&quot;Helvetica Neue&quot;, Helvetica, Arial, sans-serif"/>
        <color rgb="FF1155CC"/>
        <sz val="11.0"/>
        <u/>
      </rPr>
      <t>Lightening Force - Quest for the Darkstar (USA) (Sega Ages).zip</t>
    </r>
  </si>
  <si>
    <r>
      <rPr>
        <rFont val="&quot;Helvetica Neue&quot;, Helvetica, Arial, sans-serif"/>
        <color rgb="FF1155CC"/>
        <sz val="11.0"/>
        <u/>
      </rPr>
      <t>Lightening Force - Quest for the Darkstar (USA).zip</t>
    </r>
  </si>
  <si>
    <r>
      <rPr>
        <rFont val="&quot;Helvetica Neue&quot;, Helvetica, Arial, sans-serif"/>
        <color rgb="FF1155CC"/>
        <sz val="11.0"/>
        <u/>
      </rPr>
      <t>Link Dragon (Taiwan) (En) (Unl).zip</t>
    </r>
  </si>
  <si>
    <r>
      <rPr>
        <rFont val="&quot;Helvetica Neue&quot;, Helvetica, Arial, sans-serif"/>
        <color rgb="FF1155CC"/>
        <sz val="11.0"/>
        <u/>
      </rPr>
      <t>Lion King, The (USA) (Demo).zip</t>
    </r>
  </si>
  <si>
    <r>
      <rPr>
        <rFont val="&quot;Helvetica Neue&quot;, Helvetica, Arial, sans-serif"/>
        <color rgb="FF1155CC"/>
        <sz val="11.0"/>
        <u/>
      </rPr>
      <t>Lion King, The (World) (Disney Classic Games).zip</t>
    </r>
  </si>
  <si>
    <r>
      <rPr>
        <rFont val="&quot;Helvetica Neue&quot;, Helvetica, Arial, sans-serif"/>
        <color rgb="FF1155CC"/>
        <sz val="11.0"/>
        <u/>
      </rPr>
      <t>Lion King, The (World).zip</t>
    </r>
  </si>
  <si>
    <r>
      <rPr>
        <rFont val="&quot;Helvetica Neue&quot;, Helvetica, Arial, sans-serif"/>
        <color rgb="FF1155CC"/>
        <sz val="11.0"/>
        <u/>
      </rPr>
      <t>Lion King II, The (Taiwan) (En) (Unl).zip</t>
    </r>
  </si>
  <si>
    <r>
      <rPr>
        <rFont val="&quot;Helvetica Neue&quot;, Helvetica, Arial, sans-serif"/>
        <color rgb="FF1155CC"/>
        <sz val="11.0"/>
        <u/>
      </rPr>
      <t>Lion King III, The (Russia) (Aftermarket) (Unl).zip</t>
    </r>
  </si>
  <si>
    <r>
      <rPr>
        <rFont val="&quot;Helvetica Neue&quot;, Helvetica, Arial, sans-serif"/>
        <color rgb="FF1155CC"/>
        <sz val="11.0"/>
        <u/>
      </rPr>
      <t>Lion King III, The (Taiwan) (En) (Unl).zip</t>
    </r>
  </si>
  <si>
    <r>
      <rPr>
        <rFont val="&quot;Helvetica Neue&quot;, Helvetica, Arial, sans-serif"/>
        <color rgb="FF1155CC"/>
        <sz val="11.0"/>
        <u/>
      </rPr>
      <t>Little Medusa (World) (Demo) (Aftermarket) (Unl).zip</t>
    </r>
  </si>
  <si>
    <r>
      <rPr>
        <rFont val="&quot;Helvetica Neue&quot;, Helvetica, Arial, sans-serif"/>
        <color rgb="FF1155CC"/>
        <sz val="11.0"/>
        <u/>
      </rPr>
      <t>Little Medusa (World) (Evercade) (Aftermarket) (Unl).zip</t>
    </r>
  </si>
  <si>
    <r>
      <rPr>
        <rFont val="&quot;Helvetica Neue&quot;, Helvetica, Arial, sans-serif"/>
        <color rgb="FF1155CC"/>
        <sz val="11.0"/>
        <u/>
      </rPr>
      <t>Lobo (USA) (Proto) (Alt).zip</t>
    </r>
  </si>
  <si>
    <r>
      <rPr>
        <rFont val="&quot;Helvetica Neue&quot;, Helvetica, Arial, sans-serif"/>
        <color rgb="FF1155CC"/>
        <sz val="11.0"/>
        <u/>
      </rPr>
      <t>Lobo (USA) (Proto).zip</t>
    </r>
  </si>
  <si>
    <r>
      <rPr>
        <rFont val="&quot;Helvetica Neue&quot;, Helvetica, Arial, sans-serif"/>
        <color rgb="FF1155CC"/>
        <sz val="11.0"/>
        <u/>
      </rPr>
      <t>Lord Monarch - Tokoton Sentou Densetsu (Japan).zip</t>
    </r>
  </si>
  <si>
    <r>
      <rPr>
        <rFont val="&quot;Helvetica Neue&quot;, Helvetica, Arial, sans-serif"/>
        <color rgb="FF1155CC"/>
        <sz val="11.0"/>
        <u/>
      </rPr>
      <t>Lord of the Rings - The Return of the King (China) (En) (Aftermarket) (Unl).zip</t>
    </r>
  </si>
  <si>
    <r>
      <rPr>
        <rFont val="&quot;Helvetica Neue&quot;, Helvetica, Arial, sans-serif"/>
        <color rgb="FF1155CC"/>
        <sz val="11.0"/>
        <u/>
      </rPr>
      <t>Lost Vikings, The (Europe) (Beta).zip</t>
    </r>
  </si>
  <si>
    <r>
      <rPr>
        <rFont val="&quot;Helvetica Neue&quot;, Helvetica, Arial, sans-serif"/>
        <color rgb="FF1155CC"/>
        <sz val="11.0"/>
        <u/>
      </rPr>
      <t>Lost Vikings, The (Europe) (En,Fr,De).zip</t>
    </r>
  </si>
  <si>
    <r>
      <rPr>
        <rFont val="&quot;Helvetica Neue&quot;, Helvetica, Arial, sans-serif"/>
        <color rgb="FF1155CC"/>
        <sz val="11.0"/>
        <u/>
      </rPr>
      <t>Lost Vikings, The (USA) (November, 1993).zip</t>
    </r>
  </si>
  <si>
    <r>
      <rPr>
        <rFont val="&quot;Helvetica Neue&quot;, Helvetica, Arial, sans-serif"/>
        <color rgb="FF1155CC"/>
        <sz val="11.0"/>
        <u/>
      </rPr>
      <t>Lost Vikings, The (USA) (October, 1995).zip</t>
    </r>
  </si>
  <si>
    <r>
      <rPr>
        <rFont val="&quot;Helvetica Neue&quot;, Helvetica, Arial, sans-serif"/>
        <color rgb="FF1155CC"/>
        <sz val="11.0"/>
        <u/>
      </rPr>
      <t>Lost World, The - Jurassic Park (USA, Europe).zip</t>
    </r>
  </si>
  <si>
    <r>
      <rPr>
        <rFont val="&quot;Helvetica Neue&quot;, Helvetica, Arial, sans-serif"/>
        <color rgb="FF1155CC"/>
        <sz val="11.0"/>
        <u/>
      </rPr>
      <t>Lotus II (USA, Europe) (Beta).zip</t>
    </r>
  </si>
  <si>
    <r>
      <rPr>
        <rFont val="&quot;Helvetica Neue&quot;, Helvetica, Arial, sans-serif"/>
        <color rgb="FF1155CC"/>
        <sz val="11.0"/>
        <u/>
      </rPr>
      <t>Lotus II (USA, Europe).zip</t>
    </r>
  </si>
  <si>
    <r>
      <rPr>
        <rFont val="&quot;Helvetica Neue&quot;, Helvetica, Arial, sans-serif"/>
        <color rgb="FF1155CC"/>
        <sz val="11.0"/>
        <u/>
      </rPr>
      <t>Lotus Turbo Challenge (USA, Europe).zip</t>
    </r>
  </si>
  <si>
    <r>
      <rPr>
        <rFont val="&quot;Helvetica Neue&quot;, Helvetica, Arial, sans-serif"/>
        <color rgb="FF1155CC"/>
        <sz val="11.0"/>
        <u/>
      </rPr>
      <t>Lufia &amp; the Fortress of Doom (USA) (Proto).zip</t>
    </r>
  </si>
  <si>
    <r>
      <rPr>
        <rFont val="&quot;Helvetica Neue&quot;, Helvetica, Arial, sans-serif"/>
        <color rgb="FF1155CC"/>
        <sz val="11.0"/>
        <u/>
      </rPr>
      <t>Lunch Break (World) (Aftermarket) (Unl).zip</t>
    </r>
  </si>
  <si>
    <r>
      <rPr>
        <rFont val="&quot;Helvetica Neue&quot;, Helvetica, Arial, sans-serif"/>
        <color rgb="FF1155CC"/>
        <sz val="11.0"/>
        <u/>
      </rPr>
      <t>Lyle in Cube Sector (World) (v1.01) (Aftermarket) (Unl).zip</t>
    </r>
  </si>
  <si>
    <r>
      <rPr>
        <rFont val="&quot;Helvetica Neue&quot;, Helvetica, Arial, sans-serif"/>
        <color rgb="FF1155CC"/>
        <sz val="11.0"/>
        <u/>
      </rPr>
      <t>M-1 Abrams Battle Tank (USA, Europe).zip</t>
    </r>
  </si>
  <si>
    <r>
      <rPr>
        <rFont val="&quot;Helvetica Neue&quot;, Helvetica, Arial, sans-serif"/>
        <color rgb="FF1155CC"/>
        <sz val="11.0"/>
        <u/>
      </rPr>
      <t>MD Soft Checker (Unknown) (v0.30) (Proto) (Unl).zip</t>
    </r>
  </si>
  <si>
    <r>
      <rPr>
        <rFont val="&quot;Helvetica Neue&quot;, Helvetica, Arial, sans-serif"/>
        <color rgb="FF1155CC"/>
        <sz val="11.0"/>
        <u/>
      </rPr>
      <t>MK5 - Mortal Kombat Mythologies - Sub-Zero (Taiwan) (En) (Unl).zip</t>
    </r>
  </si>
  <si>
    <r>
      <rPr>
        <rFont val="&quot;Helvetica Neue&quot;, Helvetica, Arial, sans-serif"/>
        <color rgb="FF1155CC"/>
        <sz val="11.0"/>
        <u/>
      </rPr>
      <t>MLBPA Baseball (USA).zip</t>
    </r>
  </si>
  <si>
    <r>
      <rPr>
        <rFont val="&quot;Helvetica Neue&quot;, Helvetica, Arial, sans-serif"/>
        <color rgb="FF1155CC"/>
        <sz val="11.0"/>
        <u/>
      </rPr>
      <t>MREGA (World) (Demo) (Aftermarket) (Unl).zip</t>
    </r>
  </si>
  <si>
    <r>
      <rPr>
        <rFont val="&quot;Helvetica Neue&quot;, Helvetica, Arial, sans-serif"/>
        <color rgb="FF1155CC"/>
        <sz val="11.0"/>
        <u/>
      </rPr>
      <t>MUSHA - Metallic Uniframe Super Hybrid Armor (USA).zip</t>
    </r>
  </si>
  <si>
    <r>
      <rPr>
        <rFont val="&quot;Helvetica Neue&quot;, Helvetica, Arial, sans-serif"/>
        <color rgb="FF1155CC"/>
        <sz val="11.0"/>
        <u/>
      </rPr>
      <t>MUSHA - Metallic Uniframe Super Hybrid Armor (USA, Europe) (Switch Online).zip</t>
    </r>
  </si>
  <si>
    <r>
      <rPr>
        <rFont val="&quot;Helvetica Neue&quot;, Helvetica, Arial, sans-serif"/>
        <color rgb="FF1155CC"/>
        <sz val="11.0"/>
        <u/>
      </rPr>
      <t>Mad Bomber (World) (Demo) (Aftermarket) (Unl).zip</t>
    </r>
  </si>
  <si>
    <r>
      <rPr>
        <rFont val="&quot;Helvetica Neue&quot;, Helvetica, Arial, sans-serif"/>
        <color rgb="FF1155CC"/>
        <sz val="11.0"/>
        <u/>
      </rPr>
      <t>Madden NFL '94 (USA, Europe).zip</t>
    </r>
  </si>
  <si>
    <r>
      <rPr>
        <rFont val="&quot;Helvetica Neue&quot;, Helvetica, Arial, sans-serif"/>
        <color rgb="FF1155CC"/>
        <sz val="11.0"/>
        <u/>
      </rPr>
      <t>Madden NFL 95 (USA, Europe).zip</t>
    </r>
  </si>
  <si>
    <r>
      <rPr>
        <rFont val="&quot;Helvetica Neue&quot;, Helvetica, Arial, sans-serif"/>
        <color rgb="FF1155CC"/>
        <sz val="11.0"/>
        <u/>
      </rPr>
      <t>Madden NFL 96 (USA, Europe).zip</t>
    </r>
  </si>
  <si>
    <r>
      <rPr>
        <rFont val="&quot;Helvetica Neue&quot;, Helvetica, Arial, sans-serif"/>
        <color rgb="FF1155CC"/>
        <sz val="11.0"/>
        <u/>
      </rPr>
      <t>Madden NFL 97 (USA, Europe).zip</t>
    </r>
  </si>
  <si>
    <r>
      <rPr>
        <rFont val="&quot;Helvetica Neue&quot;, Helvetica, Arial, sans-serif"/>
        <color rgb="FF1155CC"/>
        <sz val="11.0"/>
        <u/>
      </rPr>
      <t>Madden NFL 98 (USA).zip</t>
    </r>
  </si>
  <si>
    <r>
      <rPr>
        <rFont val="&quot;Helvetica Neue&quot;, Helvetica, Arial, sans-serif"/>
        <color rgb="FF1155CC"/>
        <sz val="11.0"/>
        <u/>
      </rPr>
      <t>Madou Monogatari I (Japan).zip</t>
    </r>
  </si>
  <si>
    <r>
      <rPr>
        <rFont val="&quot;Helvetica Neue&quot;, Helvetica, Arial, sans-serif"/>
        <color rgb="FF1155CC"/>
        <sz val="11.0"/>
        <u/>
      </rPr>
      <t>Magic Bubble (Taiwan) (En) (Unl).zip</t>
    </r>
  </si>
  <si>
    <r>
      <rPr>
        <rFont val="&quot;Helvetica Neue&quot;, Helvetica, Arial, sans-serif"/>
        <color rgb="FF1155CC"/>
        <sz val="11.0"/>
        <u/>
      </rPr>
      <t>Magic Girl (World) (Evercade) (Aftermarket) (Unl).zip</t>
    </r>
  </si>
  <si>
    <r>
      <rPr>
        <rFont val="&quot;Helvetica Neue&quot;, Helvetica, Arial, sans-serif"/>
        <color rgb="FF1155CC"/>
        <sz val="11.0"/>
        <u/>
      </rPr>
      <t>Magic Girl - Featuring Ling Ling the Little Witch (World) (Aftermarket) (Unl).zip</t>
    </r>
  </si>
  <si>
    <r>
      <rPr>
        <rFont val="&quot;Helvetica Neue&quot;, Helvetica, Arial, sans-serif"/>
        <color rgb="FF1155CC"/>
        <sz val="11.0"/>
        <u/>
      </rPr>
      <t>Magic School Bus, The - Space Exploration Game (USA) (Beta) (1995-01-12).zip</t>
    </r>
  </si>
  <si>
    <r>
      <rPr>
        <rFont val="&quot;Helvetica Neue&quot;, Helvetica, Arial, sans-serif"/>
        <color rgb="FF1155CC"/>
        <sz val="11.0"/>
        <u/>
      </rPr>
      <t>Magic School Bus, The - Space Exploration Game (USA) (Beta) (1995-02-02).zip</t>
    </r>
  </si>
  <si>
    <r>
      <rPr>
        <rFont val="&quot;Helvetica Neue&quot;, Helvetica, Arial, sans-serif"/>
        <color rgb="FF1155CC"/>
        <sz val="11.0"/>
        <u/>
      </rPr>
      <t>Magic School Bus, The - Space Exploration Game (USA) (Beta) (1995-02-17).zip</t>
    </r>
  </si>
  <si>
    <r>
      <rPr>
        <rFont val="&quot;Helvetica Neue&quot;, Helvetica, Arial, sans-serif"/>
        <color rgb="FF1155CC"/>
        <sz val="11.0"/>
        <u/>
      </rPr>
      <t>Magic School Bus, The - Space Exploration Game (USA) (Beta) (1995-03-07).zip</t>
    </r>
  </si>
  <si>
    <r>
      <rPr>
        <rFont val="&quot;Helvetica Neue&quot;, Helvetica, Arial, sans-serif"/>
        <color rgb="FF1155CC"/>
        <sz val="11.0"/>
        <u/>
      </rPr>
      <t>Magic School Bus, The - Space Exploration Game (USA) (Beta) (1995-03-14).zip</t>
    </r>
  </si>
  <si>
    <r>
      <rPr>
        <rFont val="&quot;Helvetica Neue&quot;, Helvetica, Arial, sans-serif"/>
        <color rgb="FF1155CC"/>
        <sz val="11.0"/>
        <u/>
      </rPr>
      <t>Magic School Bus, The - Space Exploration Game (USA) (Beta) (1995-03-27).zip</t>
    </r>
  </si>
  <si>
    <r>
      <rPr>
        <rFont val="&quot;Helvetica Neue&quot;, Helvetica, Arial, sans-serif"/>
        <color rgb="FF1155CC"/>
        <sz val="11.0"/>
        <u/>
      </rPr>
      <t>Magic School Bus, The - Space Exploration Game (USA) (Beta) (1995-03-31).zip</t>
    </r>
  </si>
  <si>
    <r>
      <rPr>
        <rFont val="&quot;Helvetica Neue&quot;, Helvetica, Arial, sans-serif"/>
        <color rgb="FF1155CC"/>
        <sz val="11.0"/>
        <u/>
      </rPr>
      <t>Magic School Bus, The - Space Exploration Game (USA) (Beta) (1995-04-11).zip</t>
    </r>
  </si>
  <si>
    <r>
      <rPr>
        <rFont val="&quot;Helvetica Neue&quot;, Helvetica, Arial, sans-serif"/>
        <color rgb="FF1155CC"/>
        <sz val="11.0"/>
        <u/>
      </rPr>
      <t>Magic School Bus, The - Space Exploration Game (USA) (Beta) (1995-04-21).zip</t>
    </r>
  </si>
  <si>
    <r>
      <rPr>
        <rFont val="&quot;Helvetica Neue&quot;, Helvetica, Arial, sans-serif"/>
        <color rgb="FF1155CC"/>
        <sz val="11.0"/>
        <u/>
      </rPr>
      <t>Magic School Bus, The - Space Exploration Game (USA) (Beta) (1995-04-25).zip</t>
    </r>
  </si>
  <si>
    <r>
      <rPr>
        <rFont val="&quot;Helvetica Neue&quot;, Helvetica, Arial, sans-serif"/>
        <color rgb="FF1155CC"/>
        <sz val="11.0"/>
        <u/>
      </rPr>
      <t>Magic School Bus, The - Space Exploration Game (USA) (Beta) (1995-04-28).zip</t>
    </r>
  </si>
  <si>
    <r>
      <rPr>
        <rFont val="&quot;Helvetica Neue&quot;, Helvetica, Arial, sans-serif"/>
        <color rgb="FF1155CC"/>
        <sz val="11.0"/>
        <u/>
      </rPr>
      <t>Magic School Bus, The - Space Exploration Game (USA) (Beta) (1995-05-05).zip</t>
    </r>
  </si>
  <si>
    <r>
      <rPr>
        <rFont val="&quot;Helvetica Neue&quot;, Helvetica, Arial, sans-serif"/>
        <color rgb="FF1155CC"/>
        <sz val="11.0"/>
        <u/>
      </rPr>
      <t>Magic School Bus, The - Space Exploration Game (USA).zip</t>
    </r>
  </si>
  <si>
    <r>
      <rPr>
        <rFont val="&quot;Helvetica Neue&quot;, Helvetica, Arial, sans-serif"/>
        <color rgb="FF1155CC"/>
        <sz val="11.0"/>
        <u/>
      </rPr>
      <t>Magical Hat no Buttobi Turbo! Daibouken (Japan).zip</t>
    </r>
  </si>
  <si>
    <r>
      <rPr>
        <rFont val="&quot;Helvetica Neue&quot;, Helvetica, Arial, sans-serif"/>
        <color rgb="FF1155CC"/>
        <sz val="11.0"/>
        <u/>
      </rPr>
      <t>Magical Taruruuto-kun (Japan).zip</t>
    </r>
  </si>
  <si>
    <r>
      <rPr>
        <rFont val="&quot;Helvetica Neue&quot;, Helvetica, Arial, sans-serif"/>
        <color rgb="FF1155CC"/>
        <sz val="11.0"/>
        <u/>
      </rPr>
      <t>Mahjong Cop Ryuu - Shiro Ookami no Yabou (Japan).zip</t>
    </r>
  </si>
  <si>
    <r>
      <rPr>
        <rFont val="&quot;Helvetica Neue&quot;, Helvetica, Arial, sans-serif"/>
        <color rgb="FF1155CC"/>
        <sz val="11.0"/>
        <u/>
      </rPr>
      <t>Majiang Emo Ta - Devilish Mahjong Tower (Taiwan) (Unl).zip</t>
    </r>
  </si>
  <si>
    <r>
      <rPr>
        <rFont val="&quot;Helvetica Neue&quot;, Helvetica, Arial, sans-serif"/>
        <color rgb="FF1155CC"/>
        <sz val="11.0"/>
        <u/>
      </rPr>
      <t>Majiang Qingren (Taiwan) (Unl).zip</t>
    </r>
  </si>
  <si>
    <r>
      <rPr>
        <rFont val="&quot;Helvetica Neue&quot;, Helvetica, Arial, sans-serif"/>
        <color rgb="FF1155CC"/>
        <sz val="11.0"/>
        <u/>
      </rPr>
      <t>Mamono Hunter Youko - Dai 7 no Keishou (Japan).zip</t>
    </r>
  </si>
  <si>
    <r>
      <rPr>
        <rFont val="&quot;Helvetica Neue&quot;, Helvetica, Arial, sans-serif"/>
        <color rgb="FF1155CC"/>
        <sz val="11.0"/>
        <u/>
      </rPr>
      <t>Man Overboard! (Europe).zip</t>
    </r>
  </si>
  <si>
    <r>
      <rPr>
        <rFont val="&quot;Helvetica Neue&quot;, Helvetica, Arial, sans-serif"/>
        <color rgb="FF1155CC"/>
        <sz val="11.0"/>
        <u/>
      </rPr>
      <t>Manganga (World) (Proto) (Aftermarket) (Unl).zip</t>
    </r>
  </si>
  <si>
    <r>
      <rPr>
        <rFont val="&quot;Helvetica Neue&quot;, Helvetica, Arial, sans-serif"/>
        <color rgb="FF1155CC"/>
        <sz val="11.0"/>
        <u/>
      </rPr>
      <t>Mansion of Sadness (World) (El) (Aftermarket) (Unl).zip</t>
    </r>
  </si>
  <si>
    <r>
      <rPr>
        <rFont val="&quot;Helvetica Neue&quot;, Helvetica, Arial, sans-serif"/>
        <color rgb="FF1155CC"/>
        <sz val="11.0"/>
        <u/>
      </rPr>
      <t>Mansion of Sadness (World) (En) (Aftermarket) (Unl).zip</t>
    </r>
  </si>
  <si>
    <r>
      <rPr>
        <rFont val="&quot;Helvetica Neue&quot;, Helvetica, Arial, sans-serif"/>
        <color rgb="FF1155CC"/>
        <sz val="11.0"/>
        <u/>
      </rPr>
      <t>Maou Renjishi (Japan).zip</t>
    </r>
  </si>
  <si>
    <r>
      <rPr>
        <rFont val="&quot;Helvetica Neue&quot;, Helvetica, Arial, sans-serif"/>
        <color rgb="FF1155CC"/>
        <sz val="11.0"/>
        <u/>
      </rPr>
      <t>Marble Madness (Japan).zip</t>
    </r>
  </si>
  <si>
    <r>
      <rPr>
        <rFont val="&quot;Helvetica Neue&quot;, Helvetica, Arial, sans-serif"/>
        <color rgb="FF1155CC"/>
        <sz val="11.0"/>
        <u/>
      </rPr>
      <t>Marble Madness (USA, Europe).zip</t>
    </r>
  </si>
  <si>
    <r>
      <rPr>
        <rFont val="&quot;Helvetica Neue&quot;, Helvetica, Arial, sans-serif"/>
        <color rgb="FF1155CC"/>
        <sz val="11.0"/>
        <u/>
      </rPr>
      <t>Mario 3 - Around the World (Russia) (Aftermarket) (Unl).zip</t>
    </r>
  </si>
  <si>
    <r>
      <rPr>
        <rFont val="&quot;Helvetica Neue&quot;, Helvetica, Arial, sans-serif"/>
        <color rgb="FF1155CC"/>
        <sz val="11.0"/>
        <u/>
      </rPr>
      <t>Mario 3 - Around the World (Russia) (Demo) (Aftermarket) (Unl).zip</t>
    </r>
  </si>
  <si>
    <r>
      <rPr>
        <rFont val="&quot;Helvetica Neue&quot;, Helvetica, Arial, sans-serif"/>
        <color rgb="FF1155CC"/>
        <sz val="11.0"/>
        <u/>
      </rPr>
      <t>Mario 4 - Space Odyssey (Russia) (Aftermarket) (Unl).zip</t>
    </r>
  </si>
  <si>
    <r>
      <rPr>
        <rFont val="&quot;Helvetica Neue&quot;, Helvetica, Arial, sans-serif"/>
        <color rgb="FF1155CC"/>
        <sz val="11.0"/>
        <u/>
      </rPr>
      <t>Mario Andretti Racing (USA, Europe).zip</t>
    </r>
  </si>
  <si>
    <r>
      <rPr>
        <rFont val="&quot;Helvetica Neue&quot;, Helvetica, Arial, sans-serif"/>
        <color rgb="FF1155CC"/>
        <sz val="11.0"/>
        <u/>
      </rPr>
      <t>Mario Lemieux Hockey (USA, Europe).zip</t>
    </r>
  </si>
  <si>
    <r>
      <rPr>
        <rFont val="&quot;Helvetica Neue&quot;, Helvetica, Arial, sans-serif"/>
        <color rgb="FF1155CC"/>
        <sz val="11.0"/>
        <u/>
      </rPr>
      <t>Marko's Magic Football (Europe) (En,Fr,De,Es) (Beta).zip</t>
    </r>
  </si>
  <si>
    <r>
      <rPr>
        <rFont val="&quot;Helvetica Neue&quot;, Helvetica, Arial, sans-serif"/>
        <color rgb="FF1155CC"/>
        <sz val="11.0"/>
        <u/>
      </rPr>
      <t>Marko's Magic Football (Europe) (En,Fr,De,Es).zip</t>
    </r>
  </si>
  <si>
    <r>
      <rPr>
        <rFont val="&quot;Helvetica Neue&quot;, Helvetica, Arial, sans-serif"/>
        <color rgb="FF1155CC"/>
        <sz val="11.0"/>
        <u/>
      </rPr>
      <t>Marko (USA).zip</t>
    </r>
  </si>
  <si>
    <r>
      <rPr>
        <rFont val="&quot;Helvetica Neue&quot;, Helvetica, Arial, sans-serif"/>
        <color rgb="FF1155CC"/>
        <sz val="11.0"/>
        <u/>
      </rPr>
      <t>Marsupilami (Europe) (En,Fr,De,Es,It).zip</t>
    </r>
  </si>
  <si>
    <r>
      <rPr>
        <rFont val="&quot;Helvetica Neue&quot;, Helvetica, Arial, sans-serif"/>
        <color rgb="FF1155CC"/>
        <sz val="11.0"/>
        <u/>
      </rPr>
      <t>Marsupilami (USA) (En,Fr,De,Es,It).zip</t>
    </r>
  </si>
  <si>
    <r>
      <rPr>
        <rFont val="&quot;Helvetica Neue&quot;, Helvetica, Arial, sans-serif"/>
        <color rgb="FF1155CC"/>
        <sz val="11.0"/>
        <u/>
      </rPr>
      <t>Marvel Land (Japan).zip</t>
    </r>
  </si>
  <si>
    <r>
      <rPr>
        <rFont val="&quot;Helvetica Neue&quot;, Helvetica, Arial, sans-serif"/>
        <color rgb="FF1155CC"/>
        <sz val="11.0"/>
        <u/>
      </rPr>
      <t>Marvel Land (USA).zip</t>
    </r>
  </si>
  <si>
    <r>
      <rPr>
        <rFont val="&quot;Helvetica Neue&quot;, Helvetica, Arial, sans-serif"/>
        <color rgb="FF1155CC"/>
        <sz val="11.0"/>
        <u/>
      </rPr>
      <t>Mary Shelley's Frankenstein (USA).zip</t>
    </r>
  </si>
  <si>
    <r>
      <rPr>
        <rFont val="&quot;Helvetica Neue&quot;, Helvetica, Arial, sans-serif"/>
        <color rgb="FF1155CC"/>
        <sz val="11.0"/>
        <u/>
      </rPr>
      <t>Master of Monsters (Japan) (Beta) (1991-04-26).zip</t>
    </r>
  </si>
  <si>
    <r>
      <rPr>
        <rFont val="&quot;Helvetica Neue&quot;, Helvetica, Arial, sans-serif"/>
        <color rgb="FF1155CC"/>
        <sz val="11.0"/>
        <u/>
      </rPr>
      <t>Master of Monsters (Japan).zip</t>
    </r>
  </si>
  <si>
    <r>
      <rPr>
        <rFont val="&quot;Helvetica Neue&quot;, Helvetica, Arial, sans-serif"/>
        <color rgb="FF1155CC"/>
        <sz val="11.0"/>
        <u/>
      </rPr>
      <t>Master of Monsters (USA).zip</t>
    </r>
  </si>
  <si>
    <r>
      <rPr>
        <rFont val="&quot;Helvetica Neue&quot;, Helvetica, Arial, sans-serif"/>
        <color rgb="FF1155CC"/>
        <sz val="11.0"/>
        <u/>
      </rPr>
      <t>Master of Weapon (Japan).zip</t>
    </r>
  </si>
  <si>
    <r>
      <rPr>
        <rFont val="&quot;Helvetica Neue&quot;, Helvetica, Arial, sans-serif"/>
        <color rgb="FF1155CC"/>
        <sz val="11.0"/>
        <u/>
      </rPr>
      <t>Maten no Soumetsu (Japan).zip</t>
    </r>
  </si>
  <si>
    <r>
      <rPr>
        <rFont val="&quot;Helvetica Neue&quot;, Helvetica, Arial, sans-serif"/>
        <color rgb="FF1155CC"/>
        <sz val="11.0"/>
        <u/>
      </rPr>
      <t>Math Blaster - Episode 1 (USA).zip</t>
    </r>
  </si>
  <si>
    <r>
      <rPr>
        <rFont val="&quot;Helvetica Neue&quot;, Helvetica, Arial, sans-serif"/>
        <color rgb="FF1155CC"/>
        <sz val="11.0"/>
        <u/>
      </rPr>
      <t>Mazin Saga (Asia) (En).zip</t>
    </r>
  </si>
  <si>
    <r>
      <rPr>
        <rFont val="&quot;Helvetica Neue&quot;, Helvetica, Arial, sans-serif"/>
        <color rgb="FF1155CC"/>
        <sz val="11.0"/>
        <u/>
      </rPr>
      <t>Mazin Saga (Japan, Korea) (Ja).zip</t>
    </r>
  </si>
  <si>
    <r>
      <rPr>
        <rFont val="&quot;Helvetica Neue&quot;, Helvetica, Arial, sans-serif"/>
        <color rgb="FF1155CC"/>
        <sz val="11.0"/>
        <u/>
      </rPr>
      <t>Mazin Saga - Mutant Fighter (USA).zip</t>
    </r>
  </si>
  <si>
    <r>
      <rPr>
        <rFont val="&quot;Helvetica Neue&quot;, Helvetica, Arial, sans-serif"/>
        <color rgb="FF1155CC"/>
        <sz val="11.0"/>
        <u/>
      </rPr>
      <t>Mazin Wars (Europe).zip</t>
    </r>
  </si>
  <si>
    <r>
      <rPr>
        <rFont val="&quot;Helvetica Neue&quot;, Helvetica, Arial, sans-serif"/>
        <color rgb="FF1155CC"/>
        <sz val="11.0"/>
        <u/>
      </rPr>
      <t>McDonald's Treasure Land Adventure (Europe).zip</t>
    </r>
  </si>
  <si>
    <r>
      <rPr>
        <rFont val="&quot;Helvetica Neue&quot;, Helvetica, Arial, sans-serif"/>
        <color rgb="FF1155CC"/>
        <sz val="11.0"/>
        <u/>
      </rPr>
      <t>McDonald's Treasure Land Adventure (Japan) (Beta).zip</t>
    </r>
  </si>
  <si>
    <r>
      <rPr>
        <rFont val="&quot;Helvetica Neue&quot;, Helvetica, Arial, sans-serif"/>
        <color rgb="FF1155CC"/>
        <sz val="11.0"/>
        <u/>
      </rPr>
      <t>McDonald's Treasure Land Adventure (Japan).zip</t>
    </r>
  </si>
  <si>
    <r>
      <rPr>
        <rFont val="&quot;Helvetica Neue&quot;, Helvetica, Arial, sans-serif"/>
        <color rgb="FF1155CC"/>
        <sz val="11.0"/>
        <u/>
      </rPr>
      <t>McDonald's Treasure Land Adventure (USA).zip</t>
    </r>
  </si>
  <si>
    <r>
      <rPr>
        <rFont val="&quot;Helvetica Neue&quot;, Helvetica, Arial, sans-serif"/>
        <color rgb="FF1155CC"/>
        <sz val="11.0"/>
        <u/>
      </rPr>
      <t>Medal City (Japan) (SegaNet).zip</t>
    </r>
  </si>
  <si>
    <r>
      <rPr>
        <rFont val="&quot;Helvetica Neue&quot;, Helvetica, Arial, sans-serif"/>
        <color rgb="FF1155CC"/>
        <sz val="11.0"/>
        <u/>
      </rPr>
      <t>Mega-lo-Mania (Europe) (Beta).zip</t>
    </r>
  </si>
  <si>
    <r>
      <rPr>
        <rFont val="&quot;Helvetica Neue&quot;, Helvetica, Arial, sans-serif"/>
        <color rgb="FF1155CC"/>
        <sz val="11.0"/>
        <u/>
      </rPr>
      <t>Mega-lo-Mania (Europe).zip</t>
    </r>
  </si>
  <si>
    <r>
      <rPr>
        <rFont val="&quot;Helvetica Neue&quot;, Helvetica, Arial, sans-serif"/>
        <color rgb="FF1155CC"/>
        <sz val="11.0"/>
        <u/>
      </rPr>
      <t>Mega-lo-Mania (France).zip</t>
    </r>
  </si>
  <si>
    <r>
      <rPr>
        <rFont val="&quot;Helvetica Neue&quot;, Helvetica, Arial, sans-serif"/>
        <color rgb="FF1155CC"/>
        <sz val="11.0"/>
        <u/>
      </rPr>
      <t>Mega-lo-Mania (World) (Evercade) (Aftermarket) (Unl).zip</t>
    </r>
  </si>
  <si>
    <r>
      <rPr>
        <rFont val="&quot;Helvetica Neue&quot;, Helvetica, Arial, sans-serif"/>
        <color rgb="FF1155CC"/>
        <sz val="11.0"/>
        <u/>
      </rPr>
      <t>Mega 6 Vol. 3 (Europe).zip</t>
    </r>
  </si>
  <si>
    <r>
      <rPr>
        <rFont val="&quot;Helvetica Neue&quot;, Helvetica, Arial, sans-serif"/>
        <color rgb="FF1155CC"/>
        <sz val="11.0"/>
        <u/>
      </rPr>
      <t>Mega Anser (Japan) (Program).zip</t>
    </r>
  </si>
  <si>
    <r>
      <rPr>
        <rFont val="&quot;Helvetica Neue&quot;, Helvetica, Arial, sans-serif"/>
        <color rgb="FF1155CC"/>
        <sz val="11.0"/>
        <u/>
      </rPr>
      <t>Mega Bomberman (Europe, Korea) (En).zip</t>
    </r>
  </si>
  <si>
    <r>
      <rPr>
        <rFont val="&quot;Helvetica Neue&quot;, Helvetica, Arial, sans-serif"/>
        <color rgb="FF1155CC"/>
        <sz val="11.0"/>
        <u/>
      </rPr>
      <t>Mega Bomberman (USA).zip</t>
    </r>
  </si>
  <si>
    <r>
      <rPr>
        <rFont val="&quot;Helvetica Neue&quot;, Helvetica, Arial, sans-serif"/>
        <color rgb="FF1155CC"/>
        <sz val="11.0"/>
        <u/>
      </rPr>
      <t>Mega Bomberman - Special 8-Player-Demo (Europe) (Proto).zip</t>
    </r>
  </si>
  <si>
    <r>
      <rPr>
        <rFont val="&quot;Helvetica Neue&quot;, Helvetica, Arial, sans-serif"/>
        <color rgb="FF1155CC"/>
        <sz val="11.0"/>
        <u/>
      </rPr>
      <t>Mega Casanova (World) (En,Ru) (v1.3) (Digital) (Aftermarket) (Unl).zip</t>
    </r>
  </si>
  <si>
    <r>
      <rPr>
        <rFont val="&quot;Helvetica Neue&quot;, Helvetica, Arial, sans-serif"/>
        <color rgb="FF1155CC"/>
        <sz val="11.0"/>
        <u/>
      </rPr>
      <t>Mega Casanova 2 (World) (En,De,Ru) (Digital) (Aftermarket) (Unl).zip</t>
    </r>
  </si>
  <si>
    <r>
      <rPr>
        <rFont val="&quot;Helvetica Neue&quot;, Helvetica, Arial, sans-serif"/>
        <color rgb="FF1155CC"/>
        <sz val="11.0"/>
        <u/>
      </rPr>
      <t>Mega Casanova 3 (World) (En,De,Ru) (Digital) (Aftermarket) (Unl).zip</t>
    </r>
  </si>
  <si>
    <r>
      <rPr>
        <rFont val="&quot;Helvetica Neue&quot;, Helvetica, Arial, sans-serif"/>
        <color rgb="FF1155CC"/>
        <sz val="11.0"/>
        <u/>
      </rPr>
      <t>Mega Cheril Perils (World) (En,Es) (Aftermarket) (Unl).zip</t>
    </r>
  </si>
  <si>
    <r>
      <rPr>
        <rFont val="&quot;Helvetica Neue&quot;, Helvetica, Arial, sans-serif"/>
        <color rgb="FF1155CC"/>
        <sz val="11.0"/>
        <u/>
      </rPr>
      <t>Mega Flappy Sis (World) (Aftermarket) (Unl).zip</t>
    </r>
  </si>
  <si>
    <r>
      <rPr>
        <rFont val="&quot;Helvetica Neue&quot;, Helvetica, Arial, sans-serif"/>
        <color rgb="FF1155CC"/>
        <sz val="11.0"/>
        <u/>
      </rPr>
      <t>Mega Games 2 (Europe).zip</t>
    </r>
  </si>
  <si>
    <r>
      <rPr>
        <rFont val="&quot;Helvetica Neue&quot;, Helvetica, Arial, sans-serif"/>
        <color rgb="FF1155CC"/>
        <sz val="11.0"/>
        <u/>
      </rPr>
      <t>Mega Games 3 (Europe, Asia) (En).zip</t>
    </r>
  </si>
  <si>
    <r>
      <rPr>
        <rFont val="&quot;Helvetica Neue&quot;, Helvetica, Arial, sans-serif"/>
        <color rgb="FF1155CC"/>
        <sz val="11.0"/>
        <u/>
      </rPr>
      <t>Mega Games 6 (Europe).zip</t>
    </r>
  </si>
  <si>
    <r>
      <rPr>
        <rFont val="&quot;Helvetica Neue&quot;, Helvetica, Arial, sans-serif"/>
        <color rgb="FF1155CC"/>
        <sz val="11.0"/>
        <u/>
      </rPr>
      <t>Mega Games 6 Vol. 2 (Europe).zip</t>
    </r>
  </si>
  <si>
    <r>
      <rPr>
        <rFont val="&quot;Helvetica Neue&quot;, Helvetica, Arial, sans-serif"/>
        <color rgb="FF1155CC"/>
        <sz val="11.0"/>
        <u/>
      </rPr>
      <t>Mega Games I (USA, Europe).zip</t>
    </r>
  </si>
  <si>
    <r>
      <rPr>
        <rFont val="&quot;Helvetica Neue&quot;, Helvetica, Arial, sans-serif"/>
        <color rgb="FF1155CC"/>
        <sz val="11.0"/>
        <u/>
      </rPr>
      <t>Mega Man - The Sequel Wars - Episode Red (World) (Aftermarket) (Pirate).zip</t>
    </r>
  </si>
  <si>
    <r>
      <rPr>
        <rFont val="&quot;Helvetica Neue&quot;, Helvetica, Arial, sans-serif"/>
        <color rgb="FF1155CC"/>
        <sz val="11.0"/>
        <u/>
      </rPr>
      <t>Mega Man - The Sequel Wars - Episode Red (World) (v1.1) (Aftermarket) (Pirate).zip</t>
    </r>
  </si>
  <si>
    <r>
      <rPr>
        <rFont val="&quot;Helvetica Neue&quot;, Helvetica, Arial, sans-serif"/>
        <color rgb="FF1155CC"/>
        <sz val="11.0"/>
        <u/>
      </rPr>
      <t>Mega Man - The Wily Wars (Europe).zip</t>
    </r>
  </si>
  <si>
    <r>
      <rPr>
        <rFont val="&quot;Helvetica Neue&quot;, Helvetica, Arial, sans-serif"/>
        <color rgb="FF1155CC"/>
        <sz val="11.0"/>
        <u/>
      </rPr>
      <t>Mega Man - The Wily Wars (USA) (Genesis Mini).zip</t>
    </r>
  </si>
  <si>
    <r>
      <rPr>
        <rFont val="&quot;Helvetica Neue&quot;, Helvetica, Arial, sans-serif"/>
        <color rgb="FF1155CC"/>
        <sz val="11.0"/>
        <u/>
      </rPr>
      <t>Mega Man - The Wily Wars (USA) (Retro-Bit).zip</t>
    </r>
  </si>
  <si>
    <r>
      <rPr>
        <rFont val="&quot;Helvetica Neue&quot;, Helvetica, Arial, sans-serif"/>
        <color rgb="FF1155CC"/>
        <sz val="11.0"/>
        <u/>
      </rPr>
      <t>Mega Man X (World) (2018-07-08) (Demo) (ROM 2) (Aftermarket) (Unl).zip</t>
    </r>
  </si>
  <si>
    <r>
      <rPr>
        <rFont val="&quot;Helvetica Neue&quot;, Helvetica, Arial, sans-serif"/>
        <color rgb="FF1155CC"/>
        <sz val="11.0"/>
        <u/>
      </rPr>
      <t>Mega Man X (World) (2019-07-28) (Demo) (ROM 2) (Aftermarket) (Unl).zip</t>
    </r>
  </si>
  <si>
    <r>
      <rPr>
        <rFont val="&quot;Helvetica Neue&quot;, Helvetica, Arial, sans-serif"/>
        <color rgb="FF1155CC"/>
        <sz val="11.0"/>
        <u/>
      </rPr>
      <t>Mega Man X (World) (Demo) (ROM 1) (Aftermarket) (Unl).zip</t>
    </r>
  </si>
  <si>
    <r>
      <rPr>
        <rFont val="&quot;Helvetica Neue&quot;, Helvetica, Arial, sans-serif"/>
        <color rgb="FF1155CC"/>
        <sz val="11.0"/>
        <u/>
      </rPr>
      <t>Mega Man X (World) (Demo) (ROM 3) (Aftermarket) (Unl).zip</t>
    </r>
  </si>
  <si>
    <r>
      <rPr>
        <rFont val="&quot;Helvetica Neue&quot;, Helvetica, Arial, sans-serif"/>
        <color rgb="FF1155CC"/>
        <sz val="11.0"/>
        <u/>
      </rPr>
      <t>MegaMind (Japan) (SegaNet).zip</t>
    </r>
  </si>
  <si>
    <r>
      <rPr>
        <rFont val="&quot;Helvetica Neue&quot;, Helvetica, Arial, sans-serif"/>
        <color rgb="FF1155CC"/>
        <sz val="11.0"/>
        <u/>
      </rPr>
      <t>Mega Mindtris (World) (Aftermarket) (Unl).zip</t>
    </r>
  </si>
  <si>
    <r>
      <rPr>
        <rFont val="&quot;Helvetica Neue&quot;, Helvetica, Arial, sans-serif"/>
        <color rgb="FF1155CC"/>
        <sz val="11.0"/>
        <u/>
      </rPr>
      <t>Mega Mindtris (World) (v1.2) (Aftermarket) (Unl).zip</t>
    </r>
  </si>
  <si>
    <r>
      <rPr>
        <rFont val="&quot;Helvetica Neue&quot;, Helvetica, Arial, sans-serif"/>
        <color rgb="FF1155CC"/>
        <sz val="11.0"/>
        <u/>
      </rPr>
      <t>MegaNet (Brazil) (En) (Program).zip</t>
    </r>
  </si>
  <si>
    <r>
      <rPr>
        <rFont val="&quot;Helvetica Neue&quot;, Helvetica, Arial, sans-serif"/>
        <color rgb="FF1155CC"/>
        <sz val="11.0"/>
        <u/>
      </rPr>
      <t>MegaPanel (Japan).zip</t>
    </r>
  </si>
  <si>
    <r>
      <rPr>
        <rFont val="&quot;Helvetica Neue&quot;, Helvetica, Arial, sans-serif"/>
        <color rgb="FF1155CC"/>
        <sz val="11.0"/>
        <u/>
      </rPr>
      <t>Mega Q-bert (World) (Demo) (Aftermarket) (Unl).zip</t>
    </r>
  </si>
  <si>
    <r>
      <rPr>
        <rFont val="&quot;Helvetica Neue&quot;, Helvetica, Arial, sans-serif"/>
        <color rgb="FF1155CC"/>
        <sz val="11.0"/>
        <u/>
      </rPr>
      <t>Mega Q-bert (World) (v1.2) (NTSC) (Aftermarket) (Unl).zip</t>
    </r>
  </si>
  <si>
    <r>
      <rPr>
        <rFont val="&quot;Helvetica Neue&quot;, Helvetica, Arial, sans-serif"/>
        <color rgb="FF1155CC"/>
        <sz val="11.0"/>
        <u/>
      </rPr>
      <t>Mega Q-bert (World) (v1.2) (PAL) (Aftermarket) (Unl).zip</t>
    </r>
  </si>
  <si>
    <r>
      <rPr>
        <rFont val="&quot;Helvetica Neue&quot;, Helvetica, Arial, sans-serif"/>
        <color rgb="FF1155CC"/>
        <sz val="11.0"/>
        <u/>
      </rPr>
      <t>Mega R-Type (World) (v1.2) (Demo) (Aftermarket) (Unl).zip</t>
    </r>
  </si>
  <si>
    <r>
      <rPr>
        <rFont val="&quot;Helvetica Neue&quot;, Helvetica, Arial, sans-serif"/>
        <color rgb="FF1155CC"/>
        <sz val="11.0"/>
        <u/>
      </rPr>
      <t>Mega R-Type (World) (v1.3) (Demo) (Aftermarket) (Unl).zip</t>
    </r>
  </si>
  <si>
    <r>
      <rPr>
        <rFont val="&quot;Helvetica Neue&quot;, Helvetica, Arial, sans-serif"/>
        <color rgb="FF1155CC"/>
        <sz val="11.0"/>
        <u/>
      </rPr>
      <t>Mega SWIV (Europe).zip</t>
    </r>
  </si>
  <si>
    <r>
      <rPr>
        <rFont val="&quot;Helvetica Neue&quot;, Helvetica, Arial, sans-serif"/>
        <color rgb="FF1155CC"/>
        <sz val="11.0"/>
        <u/>
      </rPr>
      <t>Mega Slow Mole (World) (Demo) (2023-05-22) (Aftermarket) (Unl).zip</t>
    </r>
  </si>
  <si>
    <r>
      <rPr>
        <rFont val="&quot;Helvetica Neue&quot;, Helvetica, Arial, sans-serif"/>
        <color rgb="FF1155CC"/>
        <sz val="11.0"/>
        <u/>
      </rPr>
      <t>Mega Slow Mole (World) (Demo) (2023-07-06) (Aftermarket) (Unl).zip</t>
    </r>
  </si>
  <si>
    <r>
      <rPr>
        <rFont val="&quot;Helvetica Neue&quot;, Helvetica, Arial, sans-serif"/>
        <color rgb="FF1155CC"/>
        <sz val="11.0"/>
        <u/>
      </rPr>
      <t>MegaTrax (Japan) (En).zip</t>
    </r>
  </si>
  <si>
    <r>
      <rPr>
        <rFont val="&quot;Helvetica Neue&quot;, Helvetica, Arial, sans-serif"/>
        <color rgb="FF1155CC"/>
        <sz val="11.0"/>
        <u/>
      </rPr>
      <t>Mega Turrican (Europe).zip</t>
    </r>
  </si>
  <si>
    <r>
      <rPr>
        <rFont val="&quot;Helvetica Neue&quot;, Helvetica, Arial, sans-serif"/>
        <color rgb="FF1155CC"/>
        <sz val="11.0"/>
        <u/>
      </rPr>
      <t>Mega Turrican (Japan) (En) (Proto) (1993-05-18).zip</t>
    </r>
  </si>
  <si>
    <r>
      <rPr>
        <rFont val="&quot;Helvetica Neue&quot;, Helvetica, Arial, sans-serif"/>
        <color rgb="FF1155CC"/>
        <sz val="11.0"/>
        <u/>
      </rPr>
      <t>Mega Turrican (USA).zip</t>
    </r>
  </si>
  <si>
    <r>
      <rPr>
        <rFont val="&quot;Helvetica Neue&quot;, Helvetica, Arial, sans-serif"/>
        <color rgb="FF1155CC"/>
        <sz val="11.0"/>
        <u/>
      </rPr>
      <t>Mega Turrican (USA, Europe) (Virtual Console).zip</t>
    </r>
  </si>
  <si>
    <r>
      <rPr>
        <rFont val="&quot;Helvetica Neue&quot;, Helvetica, Arial, sans-serif"/>
        <color rgb="FF1155CC"/>
        <sz val="11.0"/>
        <u/>
      </rPr>
      <t>Mega Turrican - Director's Cut (World) (Aftermarket) (Unl).zip</t>
    </r>
  </si>
  <si>
    <r>
      <rPr>
        <rFont val="&quot;Helvetica Neue&quot;, Helvetica, Arial, sans-serif"/>
        <color rgb="FF1155CC"/>
        <sz val="11.0"/>
        <u/>
      </rPr>
      <t>Mega Xmas '89 (World) (Aftermarket) (Unl).zip</t>
    </r>
  </si>
  <si>
    <r>
      <rPr>
        <rFont val="&quot;Helvetica Neue&quot;, Helvetica, Arial, sans-serif"/>
        <color rgb="FF1155CC"/>
        <sz val="11.0"/>
        <u/>
      </rPr>
      <t>Mega lo Mania (Japan).zip</t>
    </r>
  </si>
  <si>
    <r>
      <rPr>
        <rFont val="&quot;Helvetica Neue&quot;, Helvetica, Arial, sans-serif"/>
        <color rgb="FF1155CC"/>
        <sz val="11.0"/>
        <u/>
      </rPr>
      <t>Megarunner (World) (Aftermarket) (Unl).zip</t>
    </r>
  </si>
  <si>
    <r>
      <rPr>
        <rFont val="&quot;Helvetica Neue&quot;, Helvetica, Arial, sans-serif"/>
        <color rgb="FF1155CC"/>
        <sz val="11.0"/>
        <u/>
      </rPr>
      <t>Meka Grappler X (World) (Aftermarket) (Unl).zip</t>
    </r>
  </si>
  <si>
    <r>
      <rPr>
        <rFont val="&quot;Helvetica Neue&quot;, Helvetica, Arial, sans-serif"/>
        <color rgb="FF1155CC"/>
        <sz val="11.0"/>
        <u/>
      </rPr>
      <t>Menacer - 6-Game Cartridge (USA, Europe).zip</t>
    </r>
  </si>
  <si>
    <r>
      <rPr>
        <rFont val="&quot;Helvetica Neue&quot;, Helvetica, Arial, sans-serif"/>
        <color rgb="FF1155CC"/>
        <sz val="11.0"/>
        <u/>
      </rPr>
      <t>Menghuan Moni Zhan (China) (Pirate).zip</t>
    </r>
  </si>
  <si>
    <r>
      <rPr>
        <rFont val="&quot;Helvetica Neue&quot;, Helvetica, Arial, sans-serif"/>
        <color rgb="FF1155CC"/>
        <sz val="11.0"/>
        <u/>
      </rPr>
      <t>Menghuan Moni Zhan 2 (China) (Pirate).zip</t>
    </r>
  </si>
  <si>
    <r>
      <rPr>
        <rFont val="&quot;Helvetica Neue&quot;, Helvetica, Arial, sans-serif"/>
        <color rgb="FF1155CC"/>
        <sz val="11.0"/>
        <u/>
      </rPr>
      <t>Menghuan Shuiguo Pan - 777 Casino (Taiwan) (Unl).zip</t>
    </r>
  </si>
  <si>
    <r>
      <rPr>
        <rFont val="&quot;Helvetica Neue&quot;, Helvetica, Arial, sans-serif"/>
        <color rgb="FF1155CC"/>
        <sz val="11.0"/>
        <u/>
      </rPr>
      <t>Menghuan Zhi Xing III (China) (Aftermarket) (Pirate).zip</t>
    </r>
  </si>
  <si>
    <r>
      <rPr>
        <rFont val="&quot;Helvetica Neue&quot;, Helvetica, Arial, sans-serif"/>
        <color rgb="FF1155CC"/>
        <sz val="11.0"/>
        <u/>
      </rPr>
      <t>Mengnake Huangzu - Zuizhong Zhandou Chuanshuo (China) (Pirate).zip</t>
    </r>
  </si>
  <si>
    <r>
      <rPr>
        <rFont val="&quot;Helvetica Neue&quot;, Helvetica, Arial, sans-serif"/>
        <color rgb="FF1155CC"/>
        <sz val="11.0"/>
        <u/>
      </rPr>
      <t>Mercs (World).zip</t>
    </r>
  </si>
  <si>
    <r>
      <rPr>
        <rFont val="&quot;Helvetica Neue&quot;, Helvetica, Arial, sans-serif"/>
        <color rgb="FF1155CC"/>
        <sz val="11.0"/>
        <u/>
      </rPr>
      <t>Metal Blast 2277 (World) (Aftermarket) (Unl).zip</t>
    </r>
  </si>
  <si>
    <r>
      <rPr>
        <rFont val="&quot;Helvetica Neue&quot;, Helvetica, Arial, sans-serif"/>
        <color rgb="FF1155CC"/>
        <sz val="11.0"/>
        <u/>
      </rPr>
      <t>Metal Blast 2277 (World) (Demo) (Aftermarket) (Unl).zip</t>
    </r>
  </si>
  <si>
    <r>
      <rPr>
        <rFont val="&quot;Helvetica Neue&quot;, Helvetica, Arial, sans-serif"/>
        <color rgb="FF1155CC"/>
        <sz val="11.0"/>
        <u/>
      </rPr>
      <t>Metal Dragon (World) (v1.2) (Demo) (Aftermarket) (Unl).zip</t>
    </r>
  </si>
  <si>
    <r>
      <rPr>
        <rFont val="&quot;Helvetica Neue&quot;, Helvetica, Arial, sans-serif"/>
        <color rgb="FF1155CC"/>
        <sz val="11.0"/>
        <u/>
      </rPr>
      <t>Metal Fangs (Japan).zip</t>
    </r>
  </si>
  <si>
    <r>
      <rPr>
        <rFont val="&quot;Helvetica Neue&quot;, Helvetica, Arial, sans-serif"/>
        <color rgb="FF1155CC"/>
        <sz val="11.0"/>
        <u/>
      </rPr>
      <t>Metal Slug (World) (Proto) (Aftermarket) (Unl).zip</t>
    </r>
  </si>
  <si>
    <r>
      <rPr>
        <rFont val="&quot;Helvetica Neue&quot;, Helvetica, Arial, sans-serif"/>
        <color rgb="FF1155CC"/>
        <sz val="11.0"/>
        <u/>
      </rPr>
      <t>Metal Slug Warfare (World) (v2.0) (Demo) (Aftermarket) (Unl).zip</t>
    </r>
  </si>
  <si>
    <r>
      <rPr>
        <rFont val="&quot;Helvetica Neue&quot;, Helvetica, Arial, sans-serif"/>
        <color rgb="FF1155CC"/>
        <sz val="11.0"/>
        <u/>
      </rPr>
      <t>Metal Slug Warfare (World) (v2.1) (Demo) (Aftermarket) (Unl).zip</t>
    </r>
  </si>
  <si>
    <r>
      <rPr>
        <rFont val="&quot;Helvetica Neue&quot;, Helvetica, Arial, sans-serif"/>
        <color rgb="FF1155CC"/>
        <sz val="11.0"/>
        <u/>
      </rPr>
      <t>Metal Slug Warfare (World) (v2.2) (Demo) (Aftermarket) (Unl).zip</t>
    </r>
  </si>
  <si>
    <r>
      <rPr>
        <rFont val="&quot;Helvetica Neue&quot;, Helvetica, Arial, sans-serif"/>
        <color rgb="FF1155CC"/>
        <sz val="11.0"/>
        <u/>
      </rPr>
      <t>Metal Slug Warfare (World) (v2.2a) (Demo) (Aftermarket) (Unl).zip</t>
    </r>
  </si>
  <si>
    <r>
      <rPr>
        <rFont val="&quot;Helvetica Neue&quot;, Helvetica, Arial, sans-serif"/>
        <color rgb="FF1155CC"/>
        <sz val="11.0"/>
        <u/>
      </rPr>
      <t>Metal Slug Warfare (World) (v2.3) (Demo) (Aftermarket) (Unl).zip</t>
    </r>
  </si>
  <si>
    <r>
      <rPr>
        <rFont val="&quot;Helvetica Neue&quot;, Helvetica, Arial, sans-serif"/>
        <color rgb="FF1155CC"/>
        <sz val="11.0"/>
        <u/>
      </rPr>
      <t>Michael Jackson's Moonwalker (Japan, USA) (En) (Beta) (1990-04-24).zip</t>
    </r>
  </si>
  <si>
    <r>
      <rPr>
        <rFont val="&quot;Helvetica Neue&quot;, Helvetica, Arial, sans-serif"/>
        <color rgb="FF1155CC"/>
        <sz val="11.0"/>
        <u/>
      </rPr>
      <t>Michael Jackson's Moonwalker (Japan, USA) (En).zip</t>
    </r>
  </si>
  <si>
    <r>
      <rPr>
        <rFont val="&quot;Helvetica Neue&quot;, Helvetica, Arial, sans-serif"/>
        <color rgb="FF1155CC"/>
        <sz val="11.0"/>
        <u/>
      </rPr>
      <t>Michael Jackson's Moonwalker (World) (Rev A).zip</t>
    </r>
  </si>
  <si>
    <r>
      <rPr>
        <rFont val="&quot;Helvetica Neue&quot;, Helvetica, Arial, sans-serif"/>
        <color rgb="FF1155CC"/>
        <sz val="11.0"/>
        <u/>
      </rPr>
      <t>Mick &amp; Mack as the Global Gladiators (USA) (Beta).zip</t>
    </r>
  </si>
  <si>
    <r>
      <rPr>
        <rFont val="&quot;Helvetica Neue&quot;, Helvetica, Arial, sans-serif"/>
        <color rgb="FF1155CC"/>
        <sz val="11.0"/>
        <u/>
      </rPr>
      <t>Mick &amp; Mack as the Global Gladiators (USA).zip</t>
    </r>
  </si>
  <si>
    <r>
      <rPr>
        <rFont val="&quot;Helvetica Neue&quot;, Helvetica, Arial, sans-serif"/>
        <color rgb="FF1155CC"/>
        <sz val="11.0"/>
        <u/>
      </rPr>
      <t>Mickey's Ultimate Challenge (USA).zip</t>
    </r>
  </si>
  <si>
    <r>
      <rPr>
        <rFont val="&quot;Helvetica Neue&quot;, Helvetica, Arial, sans-serif"/>
        <color rgb="FF1155CC"/>
        <sz val="11.0"/>
        <u/>
      </rPr>
      <t>Mickey Mania (Europe).zip</t>
    </r>
  </si>
  <si>
    <r>
      <rPr>
        <rFont val="&quot;Helvetica Neue&quot;, Helvetica, Arial, sans-serif"/>
        <color rgb="FF1155CC"/>
        <sz val="11.0"/>
        <u/>
      </rPr>
      <t>Mickey Mania - The Timeless Adventures of Mickey Mouse (Japan).zip</t>
    </r>
  </si>
  <si>
    <r>
      <rPr>
        <rFont val="&quot;Helvetica Neue&quot;, Helvetica, Arial, sans-serif"/>
        <color rgb="FF1155CC"/>
        <sz val="11.0"/>
        <u/>
      </rPr>
      <t>Mickey Mania - The Timeless Adventures of Mickey Mouse (USA) (Beta) (1994-07-xx).zip</t>
    </r>
  </si>
  <si>
    <r>
      <rPr>
        <rFont val="&quot;Helvetica Neue&quot;, Helvetica, Arial, sans-serif"/>
        <color rgb="FF1155CC"/>
        <sz val="11.0"/>
        <u/>
      </rPr>
      <t>Mickey Mania - The Timeless Adventures of Mickey Mouse (USA) (Beta) (1994-09-xx).zip</t>
    </r>
  </si>
  <si>
    <r>
      <rPr>
        <rFont val="&quot;Helvetica Neue&quot;, Helvetica, Arial, sans-serif"/>
        <color rgb="FF1155CC"/>
        <sz val="11.0"/>
        <u/>
      </rPr>
      <t>Mickey Mania - The Timeless Adventures of Mickey Mouse (USA).zip</t>
    </r>
  </si>
  <si>
    <r>
      <rPr>
        <rFont val="&quot;Helvetica Neue&quot;, Helvetica, Arial, sans-serif"/>
        <color rgb="FF1155CC"/>
        <sz val="11.0"/>
        <u/>
      </rPr>
      <t>Micro Machines (Europe) (Alt).zip</t>
    </r>
  </si>
  <si>
    <r>
      <rPr>
        <rFont val="&quot;Helvetica Neue&quot;, Helvetica, Arial, sans-serif"/>
        <color rgb="FF1155CC"/>
        <sz val="11.0"/>
        <u/>
      </rPr>
      <t>Micro Machines (Europe) (Alt 2).zip</t>
    </r>
  </si>
  <si>
    <r>
      <rPr>
        <rFont val="&quot;Helvetica Neue&quot;, Helvetica, Arial, sans-serif"/>
        <color rgb="FF1155CC"/>
        <sz val="11.0"/>
        <u/>
      </rPr>
      <t>Micro Machines (Europe).zip</t>
    </r>
  </si>
  <si>
    <r>
      <rPr>
        <rFont val="&quot;Helvetica Neue&quot;, Helvetica, Arial, sans-serif"/>
        <color rgb="FF1155CC"/>
        <sz val="11.0"/>
        <u/>
      </rPr>
      <t>Micro Machines (USA) (Rev 1).zip</t>
    </r>
  </si>
  <si>
    <r>
      <rPr>
        <rFont val="&quot;Helvetica Neue&quot;, Helvetica, Arial, sans-serif"/>
        <color rgb="FF1155CC"/>
        <sz val="11.0"/>
        <u/>
      </rPr>
      <t>Micro Machines (USA).zip</t>
    </r>
  </si>
  <si>
    <r>
      <rPr>
        <rFont val="&quot;Helvetica Neue&quot;, Helvetica, Arial, sans-serif"/>
        <color rgb="FF1155CC"/>
        <sz val="11.0"/>
        <u/>
      </rPr>
      <t>Micro Machines - Military (Europe) (Beta) (1995).zip</t>
    </r>
  </si>
  <si>
    <r>
      <rPr>
        <rFont val="&quot;Helvetica Neue&quot;, Helvetica, Arial, sans-serif"/>
        <color rgb="FF1155CC"/>
        <sz val="11.0"/>
        <u/>
      </rPr>
      <t>Micro Machines - Military (Europe) (J-Cart).zip</t>
    </r>
  </si>
  <si>
    <r>
      <rPr>
        <rFont val="&quot;Helvetica Neue&quot;, Helvetica, Arial, sans-serif"/>
        <color rgb="FF1155CC"/>
        <sz val="11.0"/>
        <u/>
      </rPr>
      <t>Micro Machines - Turbo Tournament 96 (Europe) (J-Cart).zip</t>
    </r>
  </si>
  <si>
    <r>
      <rPr>
        <rFont val="&quot;Helvetica Neue&quot;, Helvetica, Arial, sans-serif"/>
        <color rgb="FF1155CC"/>
        <sz val="11.0"/>
        <u/>
      </rPr>
      <t>Micro Machines - Turbo Tournament 96 (Europe) (Rev 1) (J-Cart).zip</t>
    </r>
  </si>
  <si>
    <r>
      <rPr>
        <rFont val="&quot;Helvetica Neue&quot;, Helvetica, Arial, sans-serif"/>
        <color rgb="FF1155CC"/>
        <sz val="11.0"/>
        <u/>
      </rPr>
      <t>Micro Machines 2 - Turbo Tournament (Europe) (Beta).zip</t>
    </r>
  </si>
  <si>
    <r>
      <rPr>
        <rFont val="&quot;Helvetica Neue&quot;, Helvetica, Arial, sans-serif"/>
        <color rgb="FF1155CC"/>
        <sz val="11.0"/>
        <u/>
      </rPr>
      <t>Micro Machines 2 - Turbo Tournament (Europe) (J-Cart).zip</t>
    </r>
  </si>
  <si>
    <r>
      <rPr>
        <rFont val="&quot;Helvetica Neue&quot;, Helvetica, Arial, sans-serif"/>
        <color rgb="FF1155CC"/>
        <sz val="11.0"/>
        <u/>
      </rPr>
      <t>Micro Machines 2 - Turbo Tournament (Europe).zip</t>
    </r>
  </si>
  <si>
    <r>
      <rPr>
        <rFont val="&quot;Helvetica Neue&quot;, Helvetica, Arial, sans-serif"/>
        <color rgb="FF1155CC"/>
        <sz val="11.0"/>
        <u/>
      </rPr>
      <t>Midnight Resistance (Japan).zip</t>
    </r>
  </si>
  <si>
    <r>
      <rPr>
        <rFont val="&quot;Helvetica Neue&quot;, Helvetica, Arial, sans-serif"/>
        <color rgb="FF1155CC"/>
        <sz val="11.0"/>
        <u/>
      </rPr>
      <t>Midnight Resistance (USA).zip</t>
    </r>
  </si>
  <si>
    <r>
      <rPr>
        <rFont val="&quot;Helvetica Neue&quot;, Helvetica, Arial, sans-serif"/>
        <color rgb="FF1155CC"/>
        <sz val="11.0"/>
        <u/>
      </rPr>
      <t>Midnight Resistance (World) (Evercade) (Aftermarket) (Unl).zip</t>
    </r>
  </si>
  <si>
    <r>
      <rPr>
        <rFont val="&quot;Helvetica Neue&quot;, Helvetica, Arial, sans-serif"/>
        <color rgb="FF1155CC"/>
        <sz val="11.0"/>
        <u/>
      </rPr>
      <t>Midway Presents Arcade's Greatest Hits (Europe).zip</t>
    </r>
  </si>
  <si>
    <r>
      <rPr>
        <rFont val="&quot;Helvetica Neue&quot;, Helvetica, Arial, sans-serif"/>
        <color rgb="FF1155CC"/>
        <sz val="11.0"/>
        <u/>
      </rPr>
      <t>Mig-29 Fighter Pilot (Europe) (En,Fr,De,Es,It,Nl,Sv,Fi).zip</t>
    </r>
  </si>
  <si>
    <r>
      <rPr>
        <rFont val="&quot;Helvetica Neue&quot;, Helvetica, Arial, sans-serif"/>
        <color rgb="FF1155CC"/>
        <sz val="11.0"/>
        <u/>
      </rPr>
      <t>Mig-29 Fighter Pilot (Japan).zip</t>
    </r>
  </si>
  <si>
    <r>
      <rPr>
        <rFont val="&quot;Helvetica Neue&quot;, Helvetica, Arial, sans-serif"/>
        <color rgb="FF1155CC"/>
        <sz val="11.0"/>
        <u/>
      </rPr>
      <t>Mig-29 Fighter Pilot (USA).zip</t>
    </r>
  </si>
  <si>
    <r>
      <rPr>
        <rFont val="&quot;Helvetica Neue&quot;, Helvetica, Arial, sans-serif"/>
        <color rgb="FF1155CC"/>
        <sz val="11.0"/>
        <u/>
      </rPr>
      <t>Might and Magic - Gates to Another World (USA, Europe).zip</t>
    </r>
  </si>
  <si>
    <r>
      <rPr>
        <rFont val="&quot;Helvetica Neue&quot;, Helvetica, Arial, sans-serif"/>
        <color rgb="FF1155CC"/>
        <sz val="11.0"/>
        <u/>
      </rPr>
      <t>Might and Magic III - Isles of Terra (USA) (Proto).zip</t>
    </r>
  </si>
  <si>
    <r>
      <rPr>
        <rFont val="&quot;Helvetica Neue&quot;, Helvetica, Arial, sans-serif"/>
        <color rgb="FF1155CC"/>
        <sz val="11.0"/>
        <u/>
      </rPr>
      <t>Mighty Mighty Missile (World) (Aftermarket) (Unl).zip</t>
    </r>
  </si>
  <si>
    <r>
      <rPr>
        <rFont val="&quot;Helvetica Neue&quot;, Helvetica, Arial, sans-serif"/>
        <color rgb="FF1155CC"/>
        <sz val="11.0"/>
        <u/>
      </rPr>
      <t>Mighty Mighty Missile (World) (Classic Gaming Expo 2004) (Aftermarket) (Unl).zip</t>
    </r>
  </si>
  <si>
    <r>
      <rPr>
        <rFont val="&quot;Helvetica Neue&quot;, Helvetica, Arial, sans-serif"/>
        <color rgb="FF1155CC"/>
        <sz val="11.0"/>
        <u/>
      </rPr>
      <t>Mighty Morphin Power Rangers (Europe) (Beta) (1994-08-10).zip</t>
    </r>
  </si>
  <si>
    <r>
      <rPr>
        <rFont val="&quot;Helvetica Neue&quot;, Helvetica, Arial, sans-serif"/>
        <color rgb="FF1155CC"/>
        <sz val="11.0"/>
        <u/>
      </rPr>
      <t>Mighty Morphin Power Rangers (Europe).zip</t>
    </r>
  </si>
  <si>
    <r>
      <rPr>
        <rFont val="&quot;Helvetica Neue&quot;, Helvetica, Arial, sans-serif"/>
        <color rgb="FF1155CC"/>
        <sz val="11.0"/>
        <u/>
      </rPr>
      <t>Mighty Morphin Power Rangers (USA) (Beta) (1994-07-08).zip</t>
    </r>
  </si>
  <si>
    <r>
      <rPr>
        <rFont val="&quot;Helvetica Neue&quot;, Helvetica, Arial, sans-serif"/>
        <color rgb="FF1155CC"/>
        <sz val="11.0"/>
        <u/>
      </rPr>
      <t>Mighty Morphin Power Rangers (USA) (Beta) (1994-07-18).zip</t>
    </r>
  </si>
  <si>
    <r>
      <rPr>
        <rFont val="&quot;Helvetica Neue&quot;, Helvetica, Arial, sans-serif"/>
        <color rgb="FF1155CC"/>
        <sz val="11.0"/>
        <u/>
      </rPr>
      <t>Mighty Morphin Power Rangers (USA) (Beta) (1994-08-04).zip</t>
    </r>
  </si>
  <si>
    <r>
      <rPr>
        <rFont val="&quot;Helvetica Neue&quot;, Helvetica, Arial, sans-serif"/>
        <color rgb="FF1155CC"/>
        <sz val="11.0"/>
        <u/>
      </rPr>
      <t>Mighty Morphin Power Rangers (USA) (Beta) (1994-08-08).zip</t>
    </r>
  </si>
  <si>
    <r>
      <rPr>
        <rFont val="&quot;Helvetica Neue&quot;, Helvetica, Arial, sans-serif"/>
        <color rgb="FF1155CC"/>
        <sz val="11.0"/>
        <u/>
      </rPr>
      <t>Mighty Morphin Power Rangers (USA) (Beta) (1994-08-09).zip</t>
    </r>
  </si>
  <si>
    <r>
      <rPr>
        <rFont val="&quot;Helvetica Neue&quot;, Helvetica, Arial, sans-serif"/>
        <color rgb="FF1155CC"/>
        <sz val="11.0"/>
        <u/>
      </rPr>
      <t>Mighty Morphin Power Rangers (USA).zip</t>
    </r>
  </si>
  <si>
    <r>
      <rPr>
        <rFont val="&quot;Helvetica Neue&quot;, Helvetica, Arial, sans-serif"/>
        <color rgb="FF1155CC"/>
        <sz val="11.0"/>
        <u/>
      </rPr>
      <t>Mighty Morphin Power Rangers - The Fighting Edition (Russia) (En) (Unl).zip</t>
    </r>
  </si>
  <si>
    <r>
      <rPr>
        <rFont val="&quot;Helvetica Neue&quot;, Helvetica, Arial, sans-serif"/>
        <color rgb="FF1155CC"/>
        <sz val="11.0"/>
        <u/>
      </rPr>
      <t>Mighty Morphin Power Rangers - The Movie (Europe).zip</t>
    </r>
  </si>
  <si>
    <r>
      <rPr>
        <rFont val="&quot;Helvetica Neue&quot;, Helvetica, Arial, sans-serif"/>
        <color rgb="FF1155CC"/>
        <sz val="11.0"/>
        <u/>
      </rPr>
      <t>Mighty Morphin Power Rangers - The Movie (USA) (Beta) (1995-07-13).zip</t>
    </r>
  </si>
  <si>
    <r>
      <rPr>
        <rFont val="&quot;Helvetica Neue&quot;, Helvetica, Arial, sans-serif"/>
        <color rgb="FF1155CC"/>
        <sz val="11.0"/>
        <u/>
      </rPr>
      <t>Mighty Morphin Power Rangers - The Movie (USA) (Beta) (1995-07-17).zip</t>
    </r>
  </si>
  <si>
    <r>
      <rPr>
        <rFont val="&quot;Helvetica Neue&quot;, Helvetica, Arial, sans-serif"/>
        <color rgb="FF1155CC"/>
        <sz val="11.0"/>
        <u/>
      </rPr>
      <t>Mighty Morphin Power Rangers - The Movie (USA) (Beta) (1995-07-22).zip</t>
    </r>
  </si>
  <si>
    <r>
      <rPr>
        <rFont val="&quot;Helvetica Neue&quot;, Helvetica, Arial, sans-serif"/>
        <color rgb="FF1155CC"/>
        <sz val="11.0"/>
        <u/>
      </rPr>
      <t>Mighty Morphin Power Rangers - The Movie (USA) (Beta) (1995-07-24).zip</t>
    </r>
  </si>
  <si>
    <r>
      <rPr>
        <rFont val="&quot;Helvetica Neue&quot;, Helvetica, Arial, sans-serif"/>
        <color rgb="FF1155CC"/>
        <sz val="11.0"/>
        <u/>
      </rPr>
      <t>Mighty Morphin Power Rangers - The Movie (USA).zip</t>
    </r>
  </si>
  <si>
    <r>
      <rPr>
        <rFont val="&quot;Helvetica Neue&quot;, Helvetica, Arial, sans-serif"/>
        <color rgb="FF1155CC"/>
        <sz val="11.0"/>
        <u/>
      </rPr>
      <t>Mike Ditka Power Football (USA, Europe) (Unl) (Alt).zip</t>
    </r>
  </si>
  <si>
    <r>
      <rPr>
        <rFont val="&quot;Helvetica Neue&quot;, Helvetica, Arial, sans-serif"/>
        <color rgb="FF1155CC"/>
        <sz val="11.0"/>
        <u/>
      </rPr>
      <t>Mike Ditka Power Football (USA, Europe) (Unl).zip</t>
    </r>
  </si>
  <si>
    <r>
      <rPr>
        <rFont val="&quot;Helvetica Neue&quot;, Helvetica, Arial, sans-serif"/>
        <color rgb="FF1155CC"/>
        <sz val="11.0"/>
        <u/>
      </rPr>
      <t>Mikeyeldey - The Album (World) (Aftermarket) (Unl).zip</t>
    </r>
  </si>
  <si>
    <r>
      <rPr>
        <rFont val="&quot;Helvetica Neue&quot;, Helvetica, Arial, sans-serif"/>
        <color rgb="FF1155CC"/>
        <sz val="11.0"/>
        <u/>
      </rPr>
      <t>Minato no Traysia (Japan).zip</t>
    </r>
  </si>
  <si>
    <r>
      <rPr>
        <rFont val="&quot;Helvetica Neue&quot;, Helvetica, Arial, sans-serif"/>
        <color rgb="FF1155CC"/>
        <sz val="11.0"/>
        <u/>
      </rPr>
      <t>Miniplanets (World) (Demo) (Aftermarket) (Unl).zip</t>
    </r>
  </si>
  <si>
    <r>
      <rPr>
        <rFont val="&quot;Helvetica Neue&quot;, Helvetica, Arial, sans-serif"/>
        <color rgb="FF1155CC"/>
        <sz val="11.0"/>
        <u/>
      </rPr>
      <t>Miniplanets (World) (v1.2) (Aftermarket) (Unl).zip</t>
    </r>
  </si>
  <si>
    <r>
      <rPr>
        <rFont val="&quot;Helvetica Neue&quot;, Helvetica, Arial, sans-serif"/>
        <color rgb="FF1155CC"/>
        <sz val="11.0"/>
        <u/>
      </rPr>
      <t>Miniplanets (World) (v1.3) (Aftermarket) (Unl).zip</t>
    </r>
  </si>
  <si>
    <r>
      <rPr>
        <rFont val="&quot;Helvetica Neue&quot;, Helvetica, Arial, sans-serif"/>
        <color rgb="FF1155CC"/>
        <sz val="11.0"/>
        <u/>
      </rPr>
      <t>Miniplanets Remix (World) (Aftermarket) (Unl).zip</t>
    </r>
  </si>
  <si>
    <r>
      <rPr>
        <rFont val="&quot;Helvetica Neue&quot;, Helvetica, Arial, sans-serif"/>
        <color rgb="FF1155CC"/>
        <sz val="11.0"/>
        <u/>
      </rPr>
      <t>Minnesota Fats - Pool Legend (USA).zip</t>
    </r>
  </si>
  <si>
    <r>
      <rPr>
        <rFont val="&quot;Helvetica Neue&quot;, Helvetica, Arial, sans-serif"/>
        <color rgb="FF1155CC"/>
        <sz val="11.0"/>
        <u/>
      </rPr>
      <t>Miracle Piano Teaching System, The (USA).zip</t>
    </r>
  </si>
  <si>
    <r>
      <rPr>
        <rFont val="&quot;Helvetica Neue&quot;, Helvetica, Arial, sans-serif"/>
        <color rgb="FF1155CC"/>
        <sz val="11.0"/>
        <u/>
      </rPr>
      <t>Misplaced (World) (En) (Aftermarket) (Unl).zip</t>
    </r>
  </si>
  <si>
    <r>
      <rPr>
        <rFont val="&quot;Helvetica Neue&quot;, Helvetica, Arial, sans-serif"/>
        <color rgb="FF1155CC"/>
        <sz val="11.0"/>
        <u/>
      </rPr>
      <t>Misplaced (World) (Ru) (Aftermarket) (Unl).zip</t>
    </r>
  </si>
  <si>
    <r>
      <rPr>
        <rFont val="&quot;Helvetica Neue&quot;, Helvetica, Arial, sans-serif"/>
        <color rgb="FF1155CC"/>
        <sz val="11.0"/>
        <u/>
      </rPr>
      <t>Mondu's Fight Palace (USA) (Beta) (1990-07-03).zip</t>
    </r>
  </si>
  <si>
    <r>
      <rPr>
        <rFont val="&quot;Helvetica Neue&quot;, Helvetica, Arial, sans-serif"/>
        <color rgb="FF1155CC"/>
        <sz val="11.0"/>
        <u/>
      </rPr>
      <t>Monopoly (USA) (Beta).zip</t>
    </r>
  </si>
  <si>
    <r>
      <rPr>
        <rFont val="&quot;Helvetica Neue&quot;, Helvetica, Arial, sans-serif"/>
        <color rgb="FF1155CC"/>
        <sz val="11.0"/>
        <u/>
      </rPr>
      <t>Monopoly (USA).zip</t>
    </r>
  </si>
  <si>
    <r>
      <rPr>
        <rFont val="&quot;Helvetica Neue&quot;, Helvetica, Arial, sans-serif"/>
        <color rgb="FF1155CC"/>
        <sz val="11.0"/>
        <u/>
      </rPr>
      <t>Monster World IV (Japan).zip</t>
    </r>
  </si>
  <si>
    <r>
      <rPr>
        <rFont val="&quot;Helvetica Neue&quot;, Helvetica, Arial, sans-serif"/>
        <color rgb="FF1155CC"/>
        <sz val="11.0"/>
        <u/>
      </rPr>
      <t>Monster World IV (USA) (Genesis Mini).zip</t>
    </r>
  </si>
  <si>
    <r>
      <rPr>
        <rFont val="&quot;Helvetica Neue&quot;, Helvetica, Arial, sans-serif"/>
        <color rgb="FF1155CC"/>
        <sz val="11.0"/>
        <u/>
      </rPr>
      <t>Monster World IV (USA, Europe) (En,Ja) (Virtual Console).zip</t>
    </r>
  </si>
  <si>
    <r>
      <rPr>
        <rFont val="&quot;Helvetica Neue&quot;, Helvetica, Arial, sans-serif"/>
        <color rgb="FF1155CC"/>
        <sz val="11.0"/>
        <u/>
      </rPr>
      <t>Mortal Kombat (USA, Europe) (Rev A) (Beta).zip</t>
    </r>
  </si>
  <si>
    <r>
      <rPr>
        <rFont val="&quot;Helvetica Neue&quot;, Helvetica, Arial, sans-serif"/>
        <color rgb="FF1155CC"/>
        <sz val="11.0"/>
        <u/>
      </rPr>
      <t>Mortal Kombat (World) (Beta).zip</t>
    </r>
  </si>
  <si>
    <r>
      <rPr>
        <rFont val="&quot;Helvetica Neue&quot;, Helvetica, Arial, sans-serif"/>
        <color rgb="FF1155CC"/>
        <sz val="11.0"/>
        <u/>
      </rPr>
      <t>Mortal Kombat (World).zip</t>
    </r>
  </si>
  <si>
    <r>
      <rPr>
        <rFont val="&quot;Helvetica Neue&quot;, Helvetica, Arial, sans-serif"/>
        <color rgb="FF1155CC"/>
        <sz val="11.0"/>
        <u/>
      </rPr>
      <t>Mortal Kombat 3 (Europe).zip</t>
    </r>
  </si>
  <si>
    <r>
      <rPr>
        <rFont val="&quot;Helvetica Neue&quot;, Helvetica, Arial, sans-serif"/>
        <color rgb="FF1155CC"/>
        <sz val="11.0"/>
        <u/>
      </rPr>
      <t>Mortal Kombat 3 (USA) (Beta).zip</t>
    </r>
  </si>
  <si>
    <r>
      <rPr>
        <rFont val="&quot;Helvetica Neue&quot;, Helvetica, Arial, sans-serif"/>
        <color rgb="FF1155CC"/>
        <sz val="11.0"/>
        <u/>
      </rPr>
      <t>Mortal Kombat 3 (USA) (Pirate).zip</t>
    </r>
  </si>
  <si>
    <r>
      <rPr>
        <rFont val="&quot;Helvetica Neue&quot;, Helvetica, Arial, sans-serif"/>
        <color rgb="FF1155CC"/>
        <sz val="11.0"/>
        <u/>
      </rPr>
      <t>Mortal Kombat 3 (USA).zip</t>
    </r>
  </si>
  <si>
    <r>
      <rPr>
        <rFont val="&quot;Helvetica Neue&quot;, Helvetica, Arial, sans-serif"/>
        <color rgb="FF1155CC"/>
        <sz val="11.0"/>
        <u/>
      </rPr>
      <t>Mortal Kombat II (World).zip</t>
    </r>
  </si>
  <si>
    <r>
      <rPr>
        <rFont val="&quot;Helvetica Neue&quot;, Helvetica, Arial, sans-serif"/>
        <color rgb="FF1155CC"/>
        <sz val="11.0"/>
        <u/>
      </rPr>
      <t>Mosaico (Brazil) (Super Mega Drive 3).zip</t>
    </r>
  </si>
  <si>
    <r>
      <rPr>
        <rFont val="&quot;Helvetica Neue&quot;, Helvetica, Arial, sans-serif"/>
        <color rgb="FF1155CC"/>
        <sz val="11.0"/>
        <u/>
      </rPr>
      <t>Mr. Nutz (Europe).zip</t>
    </r>
  </si>
  <si>
    <r>
      <rPr>
        <rFont val="&quot;Helvetica Neue&quot;, Helvetica, Arial, sans-serif"/>
        <color rgb="FF1155CC"/>
        <sz val="11.0"/>
        <u/>
      </rPr>
      <t>Mr. Nutz - Hoppin' Mad (Europe) (Proto).zip</t>
    </r>
  </si>
  <si>
    <r>
      <rPr>
        <rFont val="&quot;Helvetica Neue&quot;, Helvetica, Arial, sans-serif"/>
        <color rgb="FF1155CC"/>
        <sz val="11.0"/>
        <u/>
      </rPr>
      <t>Ms. Pac-Man (USA, Europe).zip</t>
    </r>
  </si>
  <si>
    <r>
      <rPr>
        <rFont val="&quot;Helvetica Neue&quot;, Helvetica, Arial, sans-serif"/>
        <color rgb="FF1155CC"/>
        <sz val="11.0"/>
        <u/>
      </rPr>
      <t>Mugen Senshi Valis (Japan).zip</t>
    </r>
  </si>
  <si>
    <r>
      <rPr>
        <rFont val="&quot;Helvetica Neue&quot;, Helvetica, Arial, sans-serif"/>
        <color rgb="FF1155CC"/>
        <sz val="11.0"/>
        <u/>
      </rPr>
      <t>Muhammad Ali Heavyweight Boxing (Europe).zip</t>
    </r>
  </si>
  <si>
    <r>
      <rPr>
        <rFont val="&quot;Helvetica Neue&quot;, Helvetica, Arial, sans-serif"/>
        <color rgb="FF1155CC"/>
        <sz val="11.0"/>
        <u/>
      </rPr>
      <t>Muhammad Ali Heavyweight Boxing (USA) (Beta 1).zip</t>
    </r>
  </si>
  <si>
    <r>
      <rPr>
        <rFont val="&quot;Helvetica Neue&quot;, Helvetica, Arial, sans-serif"/>
        <color rgb="FF1155CC"/>
        <sz val="11.0"/>
        <u/>
      </rPr>
      <t>Muhammad Ali Heavyweight Boxing (USA) (Beta 2).zip</t>
    </r>
  </si>
  <si>
    <r>
      <rPr>
        <rFont val="&quot;Helvetica Neue&quot;, Helvetica, Arial, sans-serif"/>
        <color rgb="FF1155CC"/>
        <sz val="11.0"/>
        <u/>
      </rPr>
      <t>Muhammad Ali Heavyweight Boxing (USA).zip</t>
    </r>
  </si>
  <si>
    <r>
      <rPr>
        <rFont val="&quot;Helvetica Neue&quot;, Helvetica, Arial, sans-serif"/>
        <color rgb="FF1155CC"/>
        <sz val="11.0"/>
        <u/>
      </rPr>
      <t>Mulan (Taiwan) (Unl).zip</t>
    </r>
  </si>
  <si>
    <r>
      <rPr>
        <rFont val="&quot;Helvetica Neue&quot;, Helvetica, Arial, sans-serif"/>
        <color rgb="FF1155CC"/>
        <sz val="11.0"/>
        <u/>
      </rPr>
      <t>Musha Aleste - Full Metal Fighter Ellinor (Japan) (Switch Online).zip</t>
    </r>
  </si>
  <si>
    <r>
      <rPr>
        <rFont val="&quot;Helvetica Neue&quot;, Helvetica, Arial, sans-serif"/>
        <color rgb="FF1155CC"/>
        <sz val="11.0"/>
        <u/>
      </rPr>
      <t>Musha Aleste - Full Metal Fighter Ellinor (Japan).zip</t>
    </r>
  </si>
  <si>
    <r>
      <rPr>
        <rFont val="&quot;Helvetica Neue&quot;, Helvetica, Arial, sans-serif"/>
        <color rgb="FF1155CC"/>
        <sz val="11.0"/>
        <u/>
      </rPr>
      <t>Mutant League Football (Japan).zip</t>
    </r>
  </si>
  <si>
    <r>
      <rPr>
        <rFont val="&quot;Helvetica Neue&quot;, Helvetica, Arial, sans-serif"/>
        <color rgb="FF1155CC"/>
        <sz val="11.0"/>
        <u/>
      </rPr>
      <t>Mutant League Football (USA, Europe).zip</t>
    </r>
  </si>
  <si>
    <r>
      <rPr>
        <rFont val="&quot;Helvetica Neue&quot;, Helvetica, Arial, sans-serif"/>
        <color rgb="FF1155CC"/>
        <sz val="11.0"/>
        <u/>
      </rPr>
      <t>Mutant League Hockey (USA, Europe).zip</t>
    </r>
  </si>
  <si>
    <r>
      <rPr>
        <rFont val="&quot;Helvetica Neue&quot;, Helvetica, Arial, sans-serif"/>
        <color rgb="FF1155CC"/>
        <sz val="11.0"/>
        <u/>
      </rPr>
      <t>Mutuca (World) (Proto) (Aftermarket) (Unl).zip</t>
    </r>
  </si>
  <si>
    <r>
      <rPr>
        <rFont val="&quot;Helvetica Neue&quot;, Helvetica, Arial, sans-serif"/>
        <color rgb="FF1155CC"/>
        <sz val="11.0"/>
        <u/>
      </rPr>
      <t>My Little Pony - Spike's Story (World) (Demo) (Aftermarket) (Unl).zip</t>
    </r>
  </si>
  <si>
    <r>
      <rPr>
        <rFont val="&quot;Helvetica Neue&quot;, Helvetica, Arial, sans-serif"/>
        <color rgb="FF1155CC"/>
        <sz val="11.0"/>
        <u/>
      </rPr>
      <t>Mysterious Adventures (World) (v2.5) (Proto) (Aftermarket) (Unl).zip</t>
    </r>
  </si>
  <si>
    <r>
      <rPr>
        <rFont val="&quot;Helvetica Neue&quot;, Helvetica, Arial, sans-serif"/>
        <color rgb="FF1155CC"/>
        <sz val="11.0"/>
        <u/>
      </rPr>
      <t>Mystic Defender (USA, Europe) (Beta) (1989-09-14).zip</t>
    </r>
  </si>
  <si>
    <r>
      <rPr>
        <rFont val="&quot;Helvetica Neue&quot;, Helvetica, Arial, sans-serif"/>
        <color rgb="FF1155CC"/>
        <sz val="11.0"/>
        <u/>
      </rPr>
      <t>Mystic Defender (USA, Europe) (Rev A).zip</t>
    </r>
  </si>
  <si>
    <r>
      <rPr>
        <rFont val="&quot;Helvetica Neue&quot;, Helvetica, Arial, sans-serif"/>
        <color rgb="FF1155CC"/>
        <sz val="11.0"/>
        <u/>
      </rPr>
      <t>Mystic Defender (USA, Europe).zip</t>
    </r>
  </si>
  <si>
    <r>
      <rPr>
        <rFont val="&quot;Helvetica Neue&quot;, Helvetica, Arial, sans-serif"/>
        <color rgb="FF1155CC"/>
        <sz val="11.0"/>
        <u/>
      </rPr>
      <t>Mystical Fighter (USA).zip</t>
    </r>
  </si>
  <si>
    <r>
      <rPr>
        <rFont val="&quot;Helvetica Neue&quot;, Helvetica, Arial, sans-serif"/>
        <color rgb="FF1155CC"/>
        <sz val="11.0"/>
        <u/>
      </rPr>
      <t>Mythdragon - A Dream of Hunting (World) (v1.6.0) (Aftermarket) (Unl).zip</t>
    </r>
  </si>
  <si>
    <r>
      <rPr>
        <rFont val="&quot;Helvetica Neue&quot;, Helvetica, Arial, sans-serif"/>
        <color rgb="FF1155CC"/>
        <sz val="11.0"/>
        <u/>
      </rPr>
      <t>NBA Action '94 (USA) (Beta) (1994-01-04).zip</t>
    </r>
  </si>
  <si>
    <r>
      <rPr>
        <rFont val="&quot;Helvetica Neue&quot;, Helvetica, Arial, sans-serif"/>
        <color rgb="FF1155CC"/>
        <sz val="11.0"/>
        <u/>
      </rPr>
      <t>NBA Action '94 (USA) (Beta) (1994-01-16).zip</t>
    </r>
  </si>
  <si>
    <r>
      <rPr>
        <rFont val="&quot;Helvetica Neue&quot;, Helvetica, Arial, sans-serif"/>
        <color rgb="FF1155CC"/>
        <sz val="11.0"/>
        <u/>
      </rPr>
      <t>NBA Action '94 (USA).zip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</si>
  <si>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(1994-11-18).zip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</si>
  <si>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(1994-11-23).zip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</si>
  <si>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(1994-12-02).zip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</si>
  <si>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(1994-12-09).zip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</si>
  <si>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(1994-12-15).zip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</si>
  <si>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(1994-12-22).zip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</si>
  <si>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(1994-12-24).zip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</si>
  <si>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(1994-12-29).zip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</si>
  <si>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(1994-12-30).zip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</si>
  <si>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(1994-12-31).zip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</si>
  <si>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(1995-01-03).zip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</si>
  <si>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(1995-01-08).zip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</si>
  <si>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(1995-01-12).zip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</si>
  <si>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(1995-01-15).zip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</si>
  <si>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(1995-01-18).zip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</si>
  <si>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(1995-01-21).zip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</si>
  <si>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(1995-01-22).zip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</si>
  <si>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(1995-01-24).zip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</si>
  <si>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(1995-01-27) (Alt).zip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</si>
  <si>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(1995-01-27).zip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</si>
  <si>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(1995-01-28) (Alt).zip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</si>
  <si>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(1995-01-28).zip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</si>
  <si>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(1995-01-30).zip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</si>
  <si>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(1995-02-01).zip</t>
    </r>
  </si>
  <si>
    <r>
      <rPr>
        <rFont val="&quot;Helvetica Neue&quot;, Helvetica, Arial, sans-serif"/>
        <color rgb="FF1155CC"/>
        <sz val="11.0"/>
        <u/>
      </rPr>
      <t>NBA Action '95 Starring David Robinson (USA, Europe) (Beta) (1995-02-02).zip</t>
    </r>
  </si>
  <si>
    <r>
      <rPr>
        <rFont val="&quot;Helvetica Neue&quot;, Helvetica, Arial, sans-serif"/>
        <color rgb="FF1155CC"/>
        <sz val="11.0"/>
        <u/>
      </rPr>
      <t>NBA Action '95 Starring David Robinson (USA, Europe).zip</t>
    </r>
  </si>
  <si>
    <r>
      <rPr>
        <rFont val="&quot;Helvetica Neue&quot;, Helvetica, Arial, sans-serif"/>
        <color rgb="FF1155CC"/>
        <sz val="11.0"/>
        <u/>
      </rPr>
      <t>NBA All-Star Challenge (USA, Europe).zip</t>
    </r>
  </si>
  <si>
    <r>
      <rPr>
        <rFont val="&quot;Helvetica Neue&quot;, Helvetica, Arial, sans-serif"/>
        <color rgb="FF1155CC"/>
        <sz val="11.0"/>
        <u/>
      </rPr>
      <t>NBA Hang Time (Europe).zip</t>
    </r>
  </si>
  <si>
    <r>
      <rPr>
        <rFont val="&quot;Helvetica Neue&quot;, Helvetica, Arial, sans-serif"/>
        <color rgb="FF1155CC"/>
        <sz val="11.0"/>
        <u/>
      </rPr>
      <t>NBA Hang Time (USA).zip</t>
    </r>
  </si>
  <si>
    <r>
      <rPr>
        <rFont val="&quot;Helvetica Neue&quot;, Helvetica, Arial, sans-serif"/>
        <color rgb="FF1155CC"/>
        <sz val="11.0"/>
        <u/>
      </rPr>
      <t>NBA Jam (Japan).zip</t>
    </r>
  </si>
  <si>
    <r>
      <rPr>
        <rFont val="&quot;Helvetica Neue&quot;, Helvetica, Arial, sans-serif"/>
        <color rgb="FF1155CC"/>
        <sz val="11.0"/>
        <u/>
      </rPr>
      <t>NBA Jam (USA, Europe) (Beta) (1993-04-xx).zip</t>
    </r>
  </si>
  <si>
    <r>
      <rPr>
        <rFont val="&quot;Helvetica Neue&quot;, Helvetica, Arial, sans-serif"/>
        <color rgb="FF1155CC"/>
        <sz val="11.0"/>
        <u/>
      </rPr>
      <t>NBA Jam (USA, Europe) (Rev 1).zip</t>
    </r>
  </si>
  <si>
    <r>
      <rPr>
        <rFont val="&quot;Helvetica Neue&quot;, Helvetica, Arial, sans-serif"/>
        <color rgb="FF1155CC"/>
        <sz val="11.0"/>
        <u/>
      </rPr>
      <t>NBA Jam (USA, Europe).zip</t>
    </r>
  </si>
  <si>
    <r>
      <rPr>
        <rFont val="&quot;Helvetica Neue&quot;, Helvetica, Arial, sans-serif"/>
        <color rgb="FF1155CC"/>
        <sz val="11.0"/>
        <u/>
      </rPr>
      <t>NBA Jam - Tournament Edition (World).zip</t>
    </r>
  </si>
  <si>
    <r>
      <rPr>
        <rFont val="&quot;Helvetica Neue&quot;, Helvetica, Arial, sans-serif"/>
        <color rgb="FF1155CC"/>
        <sz val="11.0"/>
        <u/>
      </rPr>
      <t>NBA Live 95 (Korea).zip</t>
    </r>
  </si>
  <si>
    <r>
      <rPr>
        <rFont val="&quot;Helvetica Neue&quot;, Helvetica, Arial, sans-serif"/>
        <color rgb="FF1155CC"/>
        <sz val="11.0"/>
        <u/>
      </rPr>
      <t>NBA Live 95 (USA, Europe).zip</t>
    </r>
  </si>
  <si>
    <r>
      <rPr>
        <rFont val="&quot;Helvetica Neue&quot;, Helvetica, Arial, sans-serif"/>
        <color rgb="FF1155CC"/>
        <sz val="11.0"/>
        <u/>
      </rPr>
      <t>NBA Live 96 (USA, Europe).zip</t>
    </r>
  </si>
  <si>
    <r>
      <rPr>
        <rFont val="&quot;Helvetica Neue&quot;, Helvetica, Arial, sans-serif"/>
        <color rgb="FF1155CC"/>
        <sz val="11.0"/>
        <u/>
      </rPr>
      <t>NBA Live 97 (USA, Europe).zip</t>
    </r>
  </si>
  <si>
    <r>
      <rPr>
        <rFont val="&quot;Helvetica Neue&quot;, Helvetica, Arial, sans-serif"/>
        <color rgb="FF1155CC"/>
        <sz val="11.0"/>
        <u/>
      </rPr>
      <t>NBA Live 98 (USA).zip</t>
    </r>
  </si>
  <si>
    <r>
      <rPr>
        <rFont val="&quot;Helvetica Neue&quot;, Helvetica, Arial, sans-serif"/>
        <color rgb="FF1155CC"/>
        <sz val="11.0"/>
        <u/>
      </rPr>
      <t>NBA Playoffs - Bulls vs Blazers (Japan).zip</t>
    </r>
  </si>
  <si>
    <r>
      <rPr>
        <rFont val="&quot;Helvetica Neue&quot;, Helvetica, Arial, sans-serif"/>
        <color rgb="FF1155CC"/>
        <sz val="11.0"/>
        <u/>
      </rPr>
      <t>NBA Pro Basketball '94 (Japan).zip</t>
    </r>
  </si>
  <si>
    <r>
      <rPr>
        <rFont val="&quot;Helvetica Neue&quot;, Helvetica, Arial, sans-serif"/>
        <color rgb="FF1155CC"/>
        <sz val="11.0"/>
        <u/>
      </rPr>
      <t>NBA Pro Basketball - Bulls vs Lakers and the NBA Playoffs (Japan).zip</t>
    </r>
  </si>
  <si>
    <r>
      <rPr>
        <rFont val="&quot;Helvetica Neue&quot;, Helvetica, Arial, sans-serif"/>
        <color rgb="FF1155CC"/>
        <sz val="11.0"/>
        <u/>
      </rPr>
      <t>NBA Showdown '94 (USA, Europe).zip</t>
    </r>
  </si>
  <si>
    <r>
      <rPr>
        <rFont val="&quot;Helvetica Neue&quot;, Helvetica, Arial, sans-serif"/>
        <color rgb="FF1155CC"/>
        <sz val="11.0"/>
        <u/>
      </rPr>
      <t>NCAA Final Four Basketball (USA).zip</t>
    </r>
  </si>
  <si>
    <r>
      <rPr>
        <rFont val="&quot;Helvetica Neue&quot;, Helvetica, Arial, sans-serif"/>
        <color rgb="FF1155CC"/>
        <sz val="11.0"/>
        <u/>
      </rPr>
      <t>NCAA Football (USA).zip</t>
    </r>
  </si>
  <si>
    <r>
      <rPr>
        <rFont val="&quot;Helvetica Neue&quot;, Helvetica, Arial, sans-serif"/>
        <color rgb="FF1155CC"/>
        <sz val="11.0"/>
        <u/>
      </rPr>
      <t>NFL '95 (USA) (Beta) (1994-08-01).zip</t>
    </r>
  </si>
  <si>
    <r>
      <rPr>
        <rFont val="&quot;Helvetica Neue&quot;, Helvetica, Arial, sans-serif"/>
        <color rgb="FF1155CC"/>
        <sz val="11.0"/>
        <u/>
      </rPr>
      <t>NFL '95 (USA) (Beta) (1994-08-05).zip</t>
    </r>
  </si>
  <si>
    <r>
      <rPr>
        <rFont val="&quot;Helvetica Neue&quot;, Helvetica, Arial, sans-serif"/>
        <color rgb="FF1155CC"/>
        <sz val="11.0"/>
        <u/>
      </rPr>
      <t>NFL '95 (USA) (Beta) (1994-08-10).zip</t>
    </r>
  </si>
  <si>
    <r>
      <rPr>
        <rFont val="&quot;Helvetica Neue&quot;, Helvetica, Arial, sans-serif"/>
        <color rgb="FF1155CC"/>
        <sz val="11.0"/>
        <u/>
      </rPr>
      <t>NFL '95 (USA) (Beta) (1994-08-12) (Alt).zip</t>
    </r>
  </si>
  <si>
    <r>
      <rPr>
        <rFont val="&quot;Helvetica Neue&quot;, Helvetica, Arial, sans-serif"/>
        <color rgb="FF1155CC"/>
        <sz val="11.0"/>
        <u/>
      </rPr>
      <t>NFL '95 (USA) (Beta) (1994-08-12).zip</t>
    </r>
  </si>
  <si>
    <r>
      <rPr>
        <rFont val="&quot;Helvetica Neue&quot;, Helvetica, Arial, sans-serif"/>
        <color rgb="FF1155CC"/>
        <sz val="11.0"/>
        <u/>
      </rPr>
      <t>NFL '95 (USA) (Beta) (1994-08-17) (Alt).zip</t>
    </r>
  </si>
  <si>
    <r>
      <rPr>
        <rFont val="&quot;Helvetica Neue&quot;, Helvetica, Arial, sans-serif"/>
        <color rgb="FF1155CC"/>
        <sz val="11.0"/>
        <u/>
      </rPr>
      <t>NFL '95 (USA) (Beta) (1994-08-17).zip</t>
    </r>
  </si>
  <si>
    <r>
      <rPr>
        <rFont val="&quot;Helvetica Neue&quot;, Helvetica, Arial, sans-serif"/>
        <color rgb="FF1155CC"/>
        <sz val="11.0"/>
        <u/>
      </rPr>
      <t>NFL '95 (USA) (Beta) (1994-08-22).zip</t>
    </r>
  </si>
  <si>
    <r>
      <rPr>
        <rFont val="&quot;Helvetica Neue&quot;, Helvetica, Arial, sans-serif"/>
        <color rgb="FF1155CC"/>
        <sz val="11.0"/>
        <u/>
      </rPr>
      <t>NFL '95 (USA) (Beta) (1994-08-30).zip</t>
    </r>
  </si>
  <si>
    <r>
      <rPr>
        <rFont val="&quot;Helvetica Neue&quot;, Helvetica, Arial, sans-serif"/>
        <color rgb="FF1155CC"/>
        <sz val="11.0"/>
        <u/>
      </rPr>
      <t>NFL '95 (USA) (Beta) (1994-08-31).zip</t>
    </r>
  </si>
  <si>
    <r>
      <rPr>
        <rFont val="&quot;Helvetica Neue&quot;, Helvetica, Arial, sans-serif"/>
        <color rgb="FF1155CC"/>
        <sz val="11.0"/>
        <u/>
      </rPr>
      <t>NFL '95 (USA) (Beta) (1994-09-01).zip</t>
    </r>
  </si>
  <si>
    <r>
      <rPr>
        <rFont val="&quot;Helvetica Neue&quot;, Helvetica, Arial, sans-serif"/>
        <color rgb="FF1155CC"/>
        <sz val="11.0"/>
        <u/>
      </rPr>
      <t>NFL '95 (USA) (Beta) (1994-09-02).zip</t>
    </r>
  </si>
  <si>
    <r>
      <rPr>
        <rFont val="&quot;Helvetica Neue&quot;, Helvetica, Arial, sans-serif"/>
        <color rgb="FF1155CC"/>
        <sz val="11.0"/>
        <u/>
      </rPr>
      <t>NFL '95 (USA) (Beta) (1994-09-04).zip</t>
    </r>
  </si>
  <si>
    <r>
      <rPr>
        <rFont val="&quot;Helvetica Neue&quot;, Helvetica, Arial, sans-serif"/>
        <color rgb="FF1155CC"/>
        <sz val="11.0"/>
        <u/>
      </rPr>
      <t>NFL '95 (USA) (Beta) (1994-09-05) (Alt).zip</t>
    </r>
  </si>
  <si>
    <r>
      <rPr>
        <rFont val="&quot;Helvetica Neue&quot;, Helvetica, Arial, sans-serif"/>
        <color rgb="FF1155CC"/>
        <sz val="11.0"/>
        <u/>
      </rPr>
      <t>NFL '95 (USA) (Beta) (1994-09-05).zip</t>
    </r>
  </si>
  <si>
    <r>
      <rPr>
        <rFont val="&quot;Helvetica Neue&quot;, Helvetica, Arial, sans-serif"/>
        <color rgb="FF1155CC"/>
        <sz val="11.0"/>
        <u/>
      </rPr>
      <t>NFL '95 (USA) (Beta) (1994-09-06).zip</t>
    </r>
  </si>
  <si>
    <r>
      <rPr>
        <rFont val="&quot;Helvetica Neue&quot;, Helvetica, Arial, sans-serif"/>
        <color rgb="FF1155CC"/>
        <sz val="11.0"/>
        <u/>
      </rPr>
      <t>NFL '95 (USA) (Beta) (1994-09-07).zip</t>
    </r>
  </si>
  <si>
    <r>
      <rPr>
        <rFont val="&quot;Helvetica Neue&quot;, Helvetica, Arial, sans-serif"/>
        <color rgb="FF1155CC"/>
        <sz val="11.0"/>
        <u/>
      </rPr>
      <t>NFL '95 (USA) (Beta) (1994-09-08).zip</t>
    </r>
  </si>
  <si>
    <r>
      <rPr>
        <rFont val="&quot;Helvetica Neue&quot;, Helvetica, Arial, sans-serif"/>
        <color rgb="FF1155CC"/>
        <sz val="11.0"/>
        <u/>
      </rPr>
      <t>NFL '95 (USA) (Beta) (1994-09-09).zip</t>
    </r>
  </si>
  <si>
    <r>
      <rPr>
        <rFont val="&quot;Helvetica Neue&quot;, Helvetica, Arial, sans-serif"/>
        <color rgb="FF1155CC"/>
        <sz val="11.0"/>
        <u/>
      </rPr>
      <t>NFL '95 (USA) (Beta) (1994-09-11) (Alt).zip</t>
    </r>
  </si>
  <si>
    <r>
      <rPr>
        <rFont val="&quot;Helvetica Neue&quot;, Helvetica, Arial, sans-serif"/>
        <color rgb="FF1155CC"/>
        <sz val="11.0"/>
        <u/>
      </rPr>
      <t>NFL '95 (USA) (Beta) (1994-09-11).zip</t>
    </r>
  </si>
  <si>
    <r>
      <rPr>
        <rFont val="&quot;Helvetica Neue&quot;, Helvetica, Arial, sans-serif"/>
        <color rgb="FF1155CC"/>
        <sz val="11.0"/>
        <u/>
      </rPr>
      <t>NFL '95 (USA).zip</t>
    </r>
  </si>
  <si>
    <r>
      <rPr>
        <rFont val="&quot;Helvetica Neue&quot;, Helvetica, Arial, sans-serif"/>
        <color rgb="FF1155CC"/>
        <sz val="11.0"/>
        <u/>
      </rPr>
      <t>NFL 98 (USA) (Beta).zip</t>
    </r>
  </si>
  <si>
    <r>
      <rPr>
        <rFont val="&quot;Helvetica Neue&quot;, Helvetica, Arial, sans-serif"/>
        <color rgb="FF1155CC"/>
        <sz val="11.0"/>
        <u/>
      </rPr>
      <t>NFL 98 (USA).zip</t>
    </r>
  </si>
  <si>
    <r>
      <rPr>
        <rFont val="&quot;Helvetica Neue&quot;, Helvetica, Arial, sans-serif"/>
        <color rgb="FF1155CC"/>
        <sz val="11.0"/>
        <u/>
      </rPr>
      <t>NFL Football '94 (Japan) (1993-11-04) (Sega Channel).zip</t>
    </r>
  </si>
  <si>
    <r>
      <rPr>
        <rFont val="&quot;Helvetica Neue&quot;, Helvetica, Arial, sans-serif"/>
        <color rgb="FF1155CC"/>
        <sz val="11.0"/>
        <u/>
      </rPr>
      <t>NFL Football '94 (Japan).zip</t>
    </r>
  </si>
  <si>
    <r>
      <rPr>
        <rFont val="&quot;Helvetica Neue&quot;, Helvetica, Arial, sans-serif"/>
        <color rgb="FF1155CC"/>
        <sz val="11.0"/>
        <u/>
      </rPr>
      <t>NFL Football '94 Starring Joe Montana (USA).zip</t>
    </r>
  </si>
  <si>
    <r>
      <rPr>
        <rFont val="&quot;Helvetica Neue&quot;, Helvetica, Arial, sans-serif"/>
        <color rgb="FF1155CC"/>
        <sz val="11.0"/>
        <u/>
      </rPr>
      <t>NFL Pro Football '94 (Japan).zip</t>
    </r>
  </si>
  <si>
    <r>
      <rPr>
        <rFont val="&quot;Helvetica Neue&quot;, Helvetica, Arial, sans-serif"/>
        <color rgb="FF1155CC"/>
        <sz val="11.0"/>
        <u/>
      </rPr>
      <t>NFL Quarterback Club (World).zip</t>
    </r>
  </si>
  <si>
    <r>
      <rPr>
        <rFont val="&quot;Helvetica Neue&quot;, Helvetica, Arial, sans-serif"/>
        <color rgb="FF1155CC"/>
        <sz val="11.0"/>
        <u/>
      </rPr>
      <t>NFL Quarterback Club 96 (USA, Europe).zip</t>
    </r>
  </si>
  <si>
    <r>
      <rPr>
        <rFont val="&quot;Helvetica Neue&quot;, Helvetica, Arial, sans-serif"/>
        <color rgb="FF1155CC"/>
        <sz val="11.0"/>
        <u/>
      </rPr>
      <t>NFL Sports Talk Football '93 Starring Joe Montana (USA, Europe) (Rev A).zip</t>
    </r>
  </si>
  <si>
    <r>
      <rPr>
        <rFont val="&quot;Helvetica Neue&quot;, Helvetica, Arial, sans-serif"/>
        <color rgb="FF1155CC"/>
        <sz val="11.0"/>
        <u/>
      </rPr>
      <t>NFL Sports Talk Football '93 Starring Joe Montana (USA, Europe).zip</t>
    </r>
  </si>
  <si>
    <r>
      <rPr>
        <rFont val="&quot;Helvetica Neue&quot;, Helvetica, Arial, sans-serif"/>
        <color rgb="FF1155CC"/>
        <sz val="11.0"/>
        <u/>
      </rPr>
      <t>NHK Taiga Drama - Taiheiki (Japan).zip</t>
    </r>
  </si>
  <si>
    <r>
      <rPr>
        <rFont val="&quot;Helvetica Neue&quot;, Helvetica, Arial, sans-serif"/>
        <color rgb="FF1155CC"/>
        <sz val="11.0"/>
        <u/>
      </rPr>
      <t>NHL '94 (USA, Europe) (Re-release).zip</t>
    </r>
  </si>
  <si>
    <r>
      <rPr>
        <rFont val="&quot;Helvetica Neue&quot;, Helvetica, Arial, sans-serif"/>
        <color rgb="FF1155CC"/>
        <sz val="11.0"/>
        <u/>
      </rPr>
      <t>NHL '94 (USA, Europe).zip</t>
    </r>
  </si>
  <si>
    <r>
      <rPr>
        <rFont val="&quot;Helvetica Neue&quot;, Helvetica, Arial, sans-serif"/>
        <color rgb="FF1155CC"/>
        <sz val="11.0"/>
        <u/>
      </rPr>
      <t>NHL 95 (USA, Europe).zip</t>
    </r>
  </si>
  <si>
    <r>
      <rPr>
        <rFont val="&quot;Helvetica Neue&quot;, Helvetica, Arial, sans-serif"/>
        <color rgb="FF1155CC"/>
        <sz val="11.0"/>
        <u/>
      </rPr>
      <t>NHL 96 (USA, Europe).zip</t>
    </r>
  </si>
  <si>
    <r>
      <rPr>
        <rFont val="&quot;Helvetica Neue&quot;, Helvetica, Arial, sans-serif"/>
        <color rgb="FF1155CC"/>
        <sz val="11.0"/>
        <u/>
      </rPr>
      <t>NHL 97 (USA, Europe).zip</t>
    </r>
  </si>
  <si>
    <r>
      <rPr>
        <rFont val="&quot;Helvetica Neue&quot;, Helvetica, Arial, sans-serif"/>
        <color rgb="FF1155CC"/>
        <sz val="11.0"/>
        <u/>
      </rPr>
      <t>NHL 98 (USA).zip</t>
    </r>
  </si>
  <si>
    <r>
      <rPr>
        <rFont val="&quot;Helvetica Neue&quot;, Helvetica, Arial, sans-serif"/>
        <color rgb="FF1155CC"/>
        <sz val="11.0"/>
        <u/>
      </rPr>
      <t>NHL All-Star Hockey 95 (USA) (Beta) (1994-09-14).zip</t>
    </r>
  </si>
  <si>
    <r>
      <rPr>
        <rFont val="&quot;Helvetica Neue&quot;, Helvetica, Arial, sans-serif"/>
        <color rgb="FF1155CC"/>
        <sz val="11.0"/>
        <u/>
      </rPr>
      <t>NHL All-Star Hockey 95 (USA) (Beta) (1994-09-29).zip</t>
    </r>
  </si>
  <si>
    <r>
      <rPr>
        <rFont val="&quot;Helvetica Neue&quot;, Helvetica, Arial, sans-serif"/>
        <color rgb="FF1155CC"/>
        <sz val="11.0"/>
        <u/>
      </rPr>
      <t>NHL All-Star Hockey 95 (USA) (Beta) (1994-10-01).zip</t>
    </r>
  </si>
  <si>
    <r>
      <rPr>
        <rFont val="&quot;Helvetica Neue&quot;, Helvetica, Arial, sans-serif"/>
        <color rgb="FF1155CC"/>
        <sz val="11.0"/>
        <u/>
      </rPr>
      <t>NHL All-Star Hockey 95 (USA) (Beta) (1994-10-21).zip</t>
    </r>
  </si>
  <si>
    <r>
      <rPr>
        <rFont val="&quot;Helvetica Neue&quot;, Helvetica, Arial, sans-serif"/>
        <color rgb="FF1155CC"/>
        <sz val="11.0"/>
        <u/>
      </rPr>
      <t>NHL All-Star Hockey 95 (USA) (Beta) (1994-11-07).zip</t>
    </r>
  </si>
  <si>
    <r>
      <rPr>
        <rFont val="&quot;Helvetica Neue&quot;, Helvetica, Arial, sans-serif"/>
        <color rgb="FF1155CC"/>
        <sz val="11.0"/>
        <u/>
      </rPr>
      <t>NHL All-Star Hockey 95 (USA) (Beta) (1994-11-09).zip</t>
    </r>
  </si>
  <si>
    <r>
      <rPr>
        <rFont val="&quot;Helvetica Neue&quot;, Helvetica, Arial, sans-serif"/>
        <color rgb="FF1155CC"/>
        <sz val="11.0"/>
        <u/>
      </rPr>
      <t>NHL All-Star Hockey 95 (USA) (Beta) (1994-11-19).zip</t>
    </r>
  </si>
  <si>
    <r>
      <rPr>
        <rFont val="&quot;Helvetica Neue&quot;, Helvetica, Arial, sans-serif"/>
        <color rgb="FF1155CC"/>
        <sz val="11.0"/>
        <u/>
      </rPr>
      <t>NHL All-Star Hockey 95 (USA) (Beta) (1994-11-21).zip</t>
    </r>
  </si>
  <si>
    <r>
      <rPr>
        <rFont val="&quot;Helvetica Neue&quot;, Helvetica, Arial, sans-serif"/>
        <color rgb="FF1155CC"/>
        <sz val="11.0"/>
        <u/>
      </rPr>
      <t>NHL All-Star Hockey 95 (USA) (Beta) (1994-11-22).zip</t>
    </r>
  </si>
  <si>
    <r>
      <rPr>
        <rFont val="&quot;Helvetica Neue&quot;, Helvetica, Arial, sans-serif"/>
        <color rgb="FF1155CC"/>
        <sz val="11.0"/>
        <u/>
      </rPr>
      <t>NHL All-Star Hockey 95 (USA) (Beta) (1994-11-23).zip</t>
    </r>
  </si>
  <si>
    <r>
      <rPr>
        <rFont val="&quot;Helvetica Neue&quot;, Helvetica, Arial, sans-serif"/>
        <color rgb="FF1155CC"/>
        <sz val="11.0"/>
        <u/>
      </rPr>
      <t>NHL All-Star Hockey 95 (USA) (Beta) (1994-11-27).zip</t>
    </r>
  </si>
  <si>
    <r>
      <rPr>
        <rFont val="&quot;Helvetica Neue&quot;, Helvetica, Arial, sans-serif"/>
        <color rgb="FF1155CC"/>
        <sz val="11.0"/>
        <u/>
      </rPr>
      <t>NHL All-Star Hockey 95 (USA) (Beta) (1994-11-28).zip</t>
    </r>
  </si>
  <si>
    <r>
      <rPr>
        <rFont val="&quot;Helvetica Neue&quot;, Helvetica, Arial, sans-serif"/>
        <color rgb="FF1155CC"/>
        <sz val="11.0"/>
        <u/>
      </rPr>
      <t>NHL All-Star Hockey 95 (USA) (Beta) (1994-11-29).zip</t>
    </r>
  </si>
  <si>
    <r>
      <rPr>
        <rFont val="&quot;Helvetica Neue&quot;, Helvetica, Arial, sans-serif"/>
        <color rgb="FF1155CC"/>
        <sz val="11.0"/>
        <u/>
      </rPr>
      <t>NHL All-Star Hockey 95 (USA) (Beta) (1994-12-01) (Alt).zip</t>
    </r>
  </si>
  <si>
    <r>
      <rPr>
        <rFont val="&quot;Helvetica Neue&quot;, Helvetica, Arial, sans-serif"/>
        <color rgb="FF1155CC"/>
        <sz val="11.0"/>
        <u/>
      </rPr>
      <t>NHL All-Star Hockey 95 (USA) (Beta) (1994-12-01).zip</t>
    </r>
  </si>
  <si>
    <r>
      <rPr>
        <rFont val="&quot;Helvetica Neue&quot;, Helvetica, Arial, sans-serif"/>
        <color rgb="FF1155CC"/>
        <sz val="11.0"/>
        <u/>
      </rPr>
      <t>NHL All-Star Hockey 95 (USA) (Beta) (1994-12-02).zip</t>
    </r>
  </si>
  <si>
    <r>
      <rPr>
        <rFont val="&quot;Helvetica Neue&quot;, Helvetica, Arial, sans-serif"/>
        <color rgb="FF1155CC"/>
        <sz val="11.0"/>
        <u/>
      </rPr>
      <t>NHL All-Star Hockey 95 (USA).zip</t>
    </r>
  </si>
  <si>
    <r>
      <rPr>
        <rFont val="&quot;Helvetica Neue&quot;, Helvetica, Arial, sans-serif"/>
        <color rgb="FF1155CC"/>
        <sz val="11.0"/>
        <u/>
      </rPr>
      <t>NHL Hockey (USA) (Rev 1) (Beta) (1991-09-18).zip</t>
    </r>
  </si>
  <si>
    <r>
      <rPr>
        <rFont val="&quot;Helvetica Neue&quot;, Helvetica, Arial, sans-serif"/>
        <color rgb="FF1155CC"/>
        <sz val="11.0"/>
        <u/>
      </rPr>
      <t>NHL Hockey (USA).zip</t>
    </r>
  </si>
  <si>
    <r>
      <rPr>
        <rFont val="&quot;Helvetica Neue&quot;, Helvetica, Arial, sans-serif"/>
        <color rgb="FF1155CC"/>
        <sz val="11.0"/>
        <u/>
      </rPr>
      <t>NHLPA Hockey (USA) (Proto) (HeartBeat Catalyst).zip</t>
    </r>
  </si>
  <si>
    <r>
      <rPr>
        <rFont val="&quot;Helvetica Neue&quot;, Helvetica, Arial, sans-serif"/>
        <color rgb="FF1155CC"/>
        <sz val="11.0"/>
        <u/>
      </rPr>
      <t>NHLPA Hockey 93 (USA, Europe) (EASN).zip</t>
    </r>
  </si>
  <si>
    <r>
      <rPr>
        <rFont val="&quot;Helvetica Neue&quot;, Helvetica, Arial, sans-serif"/>
        <color rgb="FF1155CC"/>
        <sz val="11.0"/>
        <u/>
      </rPr>
      <t>NHLPA Hockey 93 (USA, Europe) (EA Sports).zip</t>
    </r>
  </si>
  <si>
    <r>
      <rPr>
        <rFont val="&quot;Helvetica Neue&quot;, Helvetica, Arial, sans-serif"/>
        <color rgb="FF1155CC"/>
        <sz val="11.0"/>
        <u/>
      </rPr>
      <t>NHLPA Hockey 93 (USA, Europe) (Rev A) (EASN) (Sample).zip</t>
    </r>
  </si>
  <si>
    <r>
      <rPr>
        <rFont val="&quot;Helvetica Neue&quot;, Helvetica, Arial, sans-serif"/>
        <color rgb="FF1155CC"/>
        <sz val="11.0"/>
        <u/>
      </rPr>
      <t>NHLPA Hockey 93 (USA, Europe) (Rev A) (EASN).zip</t>
    </r>
  </si>
  <si>
    <r>
      <rPr>
        <rFont val="&quot;Helvetica Neue&quot;, Helvetica, Arial, sans-serif"/>
        <color rgb="FF1155CC"/>
        <sz val="11.0"/>
        <u/>
      </rPr>
      <t>Nakajima Satoru Kanshuu - F-1 Grand Prix (Japan).zip</t>
    </r>
  </si>
  <si>
    <r>
      <rPr>
        <rFont val="&quot;Helvetica Neue&quot;, Helvetica, Arial, sans-serif"/>
        <color rgb="FF1155CC"/>
        <sz val="11.0"/>
        <u/>
      </rPr>
      <t>Nakajima Satoru Kanshuu - F-1 Hero MD (Japan).zip</t>
    </r>
  </si>
  <si>
    <r>
      <rPr>
        <rFont val="&quot;Helvetica Neue&quot;, Helvetica, Arial, sans-serif"/>
        <color rgb="FF1155CC"/>
        <sz val="11.0"/>
        <u/>
      </rPr>
      <t>Nakajima Satoru Kanshuu - F-1 Super License (Japan).zip</t>
    </r>
  </si>
  <si>
    <r>
      <rPr>
        <rFont val="&quot;Helvetica Neue&quot;, Helvetica, Arial, sans-serif"/>
        <color rgb="FF1155CC"/>
        <sz val="11.0"/>
        <u/>
      </rPr>
      <t>Nekketsu Koukou Dodgeball-bu - Soccer Hen MD (Japan).zip</t>
    </r>
  </si>
  <si>
    <r>
      <rPr>
        <rFont val="&quot;Helvetica Neue&quot;, Helvetica, Arial, sans-serif"/>
        <color rgb="FF1155CC"/>
        <sz val="11.0"/>
        <u/>
      </rPr>
      <t>New 3D Golf Simulation - Devil's Course (Japan).zip</t>
    </r>
  </si>
  <si>
    <r>
      <rPr>
        <rFont val="&quot;Helvetica Neue&quot;, Helvetica, Arial, sans-serif"/>
        <color rgb="FF1155CC"/>
        <sz val="11.0"/>
        <u/>
      </rPr>
      <t>New 3D Golf Simulation - Harukanaru Augusta (Japan).zip</t>
    </r>
  </si>
  <si>
    <r>
      <rPr>
        <rFont val="&quot;Helvetica Neue&quot;, Helvetica, Arial, sans-serif"/>
        <color rgb="FF1155CC"/>
        <sz val="11.0"/>
        <u/>
      </rPr>
      <t>New 3D Golf Simulation - Pebble Beach no Hatou (Japan).zip</t>
    </r>
  </si>
  <si>
    <r>
      <rPr>
        <rFont val="&quot;Helvetica Neue&quot;, Helvetica, Arial, sans-serif"/>
        <color rgb="FF1155CC"/>
        <sz val="11.0"/>
        <u/>
      </rPr>
      <t>New 3D Golf Simulation - Waialae no Kiseki (Japan).zip</t>
    </r>
  </si>
  <si>
    <r>
      <rPr>
        <rFont val="&quot;Helvetica Neue&quot;, Helvetica, Arial, sans-serif"/>
        <color rgb="FF1155CC"/>
        <sz val="11.0"/>
        <u/>
      </rPr>
      <t>New Horizons (USA).zip</t>
    </r>
  </si>
  <si>
    <r>
      <rPr>
        <rFont val="&quot;Helvetica Neue&quot;, Helvetica, Arial, sans-serif"/>
        <color rgb="FF1155CC"/>
        <sz val="11.0"/>
        <u/>
      </rPr>
      <t>New Super Mario Bros. + Tanchiki (Russia) (Aftermarket) (Unl).zip</t>
    </r>
  </si>
  <si>
    <r>
      <rPr>
        <rFont val="&quot;Helvetica Neue&quot;, Helvetica, Arial, sans-serif"/>
        <color rgb="FF1155CC"/>
        <sz val="11.0"/>
        <u/>
      </rPr>
      <t>NewZealand Story, The (Japan).zip</t>
    </r>
  </si>
  <si>
    <r>
      <rPr>
        <rFont val="&quot;Helvetica Neue&quot;, Helvetica, Arial, sans-serif"/>
        <color rgb="FF1155CC"/>
        <sz val="11.0"/>
        <u/>
      </rPr>
      <t>Newman Haas IndyCar - Featuring Nigel Mansell (World).zip</t>
    </r>
  </si>
  <si>
    <r>
      <rPr>
        <rFont val="&quot;Helvetica Neue&quot;, Helvetica, Arial, sans-serif"/>
        <color rgb="FF1155CC"/>
        <sz val="11.0"/>
        <u/>
      </rPr>
      <t>Nigel Mansell's World Championship Racing (Europe).zip</t>
    </r>
  </si>
  <si>
    <r>
      <rPr>
        <rFont val="&quot;Helvetica Neue&quot;, Helvetica, Arial, sans-serif"/>
        <color rgb="FF1155CC"/>
        <sz val="11.0"/>
        <u/>
      </rPr>
      <t>Nigel Mansell's World Championship Racing (USA).zip</t>
    </r>
  </si>
  <si>
    <r>
      <rPr>
        <rFont val="&quot;Helvetica Neue&quot;, Helvetica, Arial, sans-serif"/>
        <color rgb="FF1155CC"/>
        <sz val="11.0"/>
        <u/>
      </rPr>
      <t>Nightmare Circus (Brazil) (En) (Beta 1).zip</t>
    </r>
  </si>
  <si>
    <r>
      <rPr>
        <rFont val="&quot;Helvetica Neue&quot;, Helvetica, Arial, sans-serif"/>
        <color rgb="FF1155CC"/>
        <sz val="11.0"/>
        <u/>
      </rPr>
      <t>Nightmare Circus (Brazil) (En) (Beta 2).zip</t>
    </r>
  </si>
  <si>
    <r>
      <rPr>
        <rFont val="&quot;Helvetica Neue&quot;, Helvetica, Arial, sans-serif"/>
        <color rgb="FF1155CC"/>
        <sz val="11.0"/>
        <u/>
      </rPr>
      <t>Nightmare Circus (Brazil) (En).zip</t>
    </r>
  </si>
  <si>
    <r>
      <rPr>
        <rFont val="&quot;Helvetica Neue&quot;, Helvetica, Arial, sans-serif"/>
        <color rgb="FF1155CC"/>
        <sz val="11.0"/>
        <u/>
      </rPr>
      <t>Nikkan Sports Pro Yakyuu VAN (Japan).zip</t>
    </r>
  </si>
  <si>
    <r>
      <rPr>
        <rFont val="&quot;Helvetica Neue&quot;, Helvetica, Arial, sans-serif"/>
        <color rgb="FF1155CC"/>
        <sz val="11.0"/>
        <u/>
      </rPr>
      <t>Ninja Burai Densetsu (Japan) (Beta) (1991-05-28).zip</t>
    </r>
  </si>
  <si>
    <r>
      <rPr>
        <rFont val="&quot;Helvetica Neue&quot;, Helvetica, Arial, sans-serif"/>
        <color rgb="FF1155CC"/>
        <sz val="11.0"/>
        <u/>
      </rPr>
      <t>Ninja Burai Densetsu (Japan).zip</t>
    </r>
  </si>
  <si>
    <r>
      <rPr>
        <rFont val="&quot;Helvetica Neue&quot;, Helvetica, Arial, sans-serif"/>
        <color rgb="FF1155CC"/>
        <sz val="11.0"/>
        <u/>
      </rPr>
      <t>Ninja Gaiden (Japan) (En) (Proto).zip</t>
    </r>
  </si>
  <si>
    <r>
      <rPr>
        <rFont val="&quot;Helvetica Neue&quot;, Helvetica, Arial, sans-serif"/>
        <color rgb="FF1155CC"/>
        <sz val="11.0"/>
        <u/>
      </rPr>
      <t>No Escape (USA).zip</t>
    </r>
  </si>
  <si>
    <r>
      <rPr>
        <rFont val="&quot;Helvetica Neue&quot;, Helvetica, Arial, sans-serif"/>
        <color rgb="FF1155CC"/>
        <sz val="11.0"/>
        <u/>
      </rPr>
      <t>Nobunaga's Ambition (USA).zip</t>
    </r>
  </si>
  <si>
    <r>
      <rPr>
        <rFont val="&quot;Helvetica Neue&quot;, Helvetica, Arial, sans-serif"/>
        <color rgb="FF1155CC"/>
        <sz val="11.0"/>
        <u/>
      </rPr>
      <t>Nobunaga no Yabou - Bushou Fuuunroku (Japan).zip</t>
    </r>
  </si>
  <si>
    <r>
      <rPr>
        <rFont val="&quot;Helvetica Neue&quot;, Helvetica, Arial, sans-serif"/>
        <color rgb="FF1155CC"/>
        <sz val="11.0"/>
        <u/>
      </rPr>
      <t>Nobunaga no Yabou - Haouden (Japan).zip</t>
    </r>
  </si>
  <si>
    <r>
      <rPr>
        <rFont val="&quot;Helvetica Neue&quot;, Helvetica, Arial, sans-serif"/>
        <color rgb="FF1155CC"/>
        <sz val="11.0"/>
        <u/>
      </rPr>
      <t>Nobunaga no Yabou - Zenkoku Ban (Japan).zip</t>
    </r>
  </si>
  <si>
    <r>
      <rPr>
        <rFont val="&quot;Helvetica Neue&quot;, Helvetica, Arial, sans-serif"/>
        <color rgb="FF1155CC"/>
        <sz val="11.0"/>
        <u/>
      </rPr>
      <t>Normy's Beach Babe-O-Rama (USA, Europe).zip</t>
    </r>
  </si>
  <si>
    <r>
      <rPr>
        <rFont val="&quot;Helvetica Neue&quot;, Helvetica, Arial, sans-serif"/>
        <color rgb="FF1155CC"/>
        <sz val="11.0"/>
        <u/>
      </rPr>
      <t>Nuclear Rush (USA) (Proto) (1994-08-06).zip</t>
    </r>
  </si>
  <si>
    <r>
      <rPr>
        <rFont val="&quot;Helvetica Neue&quot;, Helvetica, Arial, sans-serif"/>
        <color rgb="FF1155CC"/>
        <sz val="11.0"/>
        <u/>
      </rPr>
      <t>Nyordax (World) (Aftermarket) (Unl).zip</t>
    </r>
  </si>
  <si>
    <r>
      <rPr>
        <rFont val="&quot;Helvetica Neue&quot;, Helvetica, Arial, sans-serif"/>
        <color rgb="FF1155CC"/>
        <sz val="11.0"/>
        <u/>
      </rPr>
      <t>Nyuushi Chokuzen Check - Nanmon Kimon Kiki Kaikai (Japan) (Sega Channel).zip</t>
    </r>
  </si>
  <si>
    <r>
      <rPr>
        <rFont val="&quot;Helvetica Neue&quot;, Helvetica, Arial, sans-serif"/>
        <color rgb="FF1155CC"/>
        <sz val="11.0"/>
        <u/>
      </rPr>
      <t>Ocean Beach Volley (World) (Proto) (Aftermarket) (Unl).zip</t>
    </r>
  </si>
  <si>
    <r>
      <rPr>
        <rFont val="&quot;Helvetica Neue&quot;, Helvetica, Arial, sans-serif"/>
        <color rgb="FF1155CC"/>
        <sz val="11.0"/>
        <u/>
      </rPr>
      <t>Odeio Carros (World) (Aftermarket) (Unl).zip</t>
    </r>
  </si>
  <si>
    <r>
      <rPr>
        <rFont val="&quot;Helvetica Neue&quot;, Helvetica, Arial, sans-serif"/>
        <color rgb="FF1155CC"/>
        <sz val="11.0"/>
        <u/>
      </rPr>
      <t>Oh Mummy Genesis (World) (Aftermarket) (Unl).zip</t>
    </r>
  </si>
  <si>
    <r>
      <rPr>
        <rFont val="&quot;Helvetica Neue&quot;, Helvetica, Arial, sans-serif"/>
        <color rgb="FF1155CC"/>
        <sz val="11.0"/>
        <u/>
      </rPr>
      <t>Old Towers (USA) (Aftermarket) (Unl).zip</t>
    </r>
  </si>
  <si>
    <r>
      <rPr>
        <rFont val="&quot;Helvetica Neue&quot;, Helvetica, Arial, sans-serif"/>
        <color rgb="FF1155CC"/>
        <sz val="11.0"/>
        <u/>
      </rPr>
      <t>Old Towers (World) (Aftermarket) (Unl).zip</t>
    </r>
  </si>
  <si>
    <r>
      <rPr>
        <rFont val="&quot;Helvetica Neue&quot;, Helvetica, Arial, sans-serif"/>
        <color rgb="FF1155CC"/>
        <sz val="11.0"/>
        <u/>
      </rPr>
      <t>Old Towers (World) (v1.1) (Aftermarket) (Unl).zip</t>
    </r>
  </si>
  <si>
    <r>
      <rPr>
        <rFont val="&quot;Helvetica Neue&quot;, Helvetica, Arial, sans-serif"/>
        <color rgb="FF1155CC"/>
        <sz val="11.0"/>
        <u/>
      </rPr>
      <t>Old Towers (World) (v1.2) (Aftermarket) (Unl).zip</t>
    </r>
  </si>
  <si>
    <r>
      <rPr>
        <rFont val="&quot;Helvetica Neue&quot;, Helvetica, Arial, sans-serif"/>
        <color rgb="FF1155CC"/>
        <sz val="11.0"/>
        <u/>
      </rPr>
      <t>Olympic Gold (Europe) (En,Fr,De,Es,It,Nl,Pt,Sv).zip</t>
    </r>
  </si>
  <si>
    <r>
      <rPr>
        <rFont val="&quot;Helvetica Neue&quot;, Helvetica, Arial, sans-serif"/>
        <color rgb="FF1155CC"/>
        <sz val="11.0"/>
        <u/>
      </rPr>
      <t>Olympic Gold (Japan, USA) (En,Fr,De,Es,It,Nl,Pt,Sv).zip</t>
    </r>
  </si>
  <si>
    <r>
      <rPr>
        <rFont val="&quot;Helvetica Neue&quot;, Helvetica, Arial, sans-serif"/>
        <color rgb="FF1155CC"/>
        <sz val="11.0"/>
        <u/>
      </rPr>
      <t>Olympic Gold (Japan, USA, Korea) (En,Fr,De,Es,It,Nl,Pt,Sv) (Rev A).zip</t>
    </r>
  </si>
  <si>
    <r>
      <rPr>
        <rFont val="&quot;Helvetica Neue&quot;, Helvetica, Arial, sans-serif"/>
        <color rgb="FF1155CC"/>
        <sz val="11.0"/>
        <u/>
      </rPr>
      <t>Olympic Summer Games (Europe).zip</t>
    </r>
  </si>
  <si>
    <r>
      <rPr>
        <rFont val="&quot;Helvetica Neue&quot;, Helvetica, Arial, sans-serif"/>
        <color rgb="FF1155CC"/>
        <sz val="11.0"/>
        <u/>
      </rPr>
      <t>Olympic Summer Games (USA).zip</t>
    </r>
  </si>
  <si>
    <r>
      <rPr>
        <rFont val="&quot;Helvetica Neue&quot;, Helvetica, Arial, sans-serif"/>
        <color rgb="FF1155CC"/>
        <sz val="11.0"/>
        <u/>
      </rPr>
      <t>Omega Blast (World) (Ja) (v0.9) (Aftermarket) (Unl).zip</t>
    </r>
  </si>
  <si>
    <r>
      <rPr>
        <rFont val="&quot;Helvetica Neue&quot;, Helvetica, Arial, sans-serif"/>
        <color rgb="FF1155CC"/>
        <sz val="11.0"/>
        <u/>
      </rPr>
      <t>On Dal Jang Goon (Korea).zip</t>
    </r>
  </si>
  <si>
    <r>
      <rPr>
        <rFont val="&quot;Helvetica Neue&quot;, Helvetica, Arial, sans-serif"/>
        <color rgb="FF1155CC"/>
        <sz val="11.0"/>
        <u/>
      </rPr>
      <t>Onslaught (USA, Europe) (Unl).zip</t>
    </r>
  </si>
  <si>
    <r>
      <rPr>
        <rFont val="&quot;Helvetica Neue&quot;, Helvetica, Arial, sans-serif"/>
        <color rgb="FF1155CC"/>
        <sz val="11.0"/>
        <u/>
      </rPr>
      <t>Ooze, The (Europe) (Beta) (1995-07-28).zip</t>
    </r>
  </si>
  <si>
    <r>
      <rPr>
        <rFont val="&quot;Helvetica Neue&quot;, Helvetica, Arial, sans-serif"/>
        <color rgb="FF1155CC"/>
        <sz val="11.0"/>
        <u/>
      </rPr>
      <t>Ooze, The (Europe).zip</t>
    </r>
  </si>
  <si>
    <r>
      <rPr>
        <rFont val="&quot;Helvetica Neue&quot;, Helvetica, Arial, sans-serif"/>
        <color rgb="FF1155CC"/>
        <sz val="11.0"/>
        <u/>
      </rPr>
      <t>Ooze, The (Japan, USA) (En).zip</t>
    </r>
  </si>
  <si>
    <r>
      <rPr>
        <rFont val="&quot;Helvetica Neue&quot;, Helvetica, Arial, sans-serif"/>
        <color rgb="FF1155CC"/>
        <sz val="11.0"/>
        <u/>
      </rPr>
      <t>Ooze, The (USA) (Beta) (1995-06-15).zip</t>
    </r>
  </si>
  <si>
    <r>
      <rPr>
        <rFont val="&quot;Helvetica Neue&quot;, Helvetica, Arial, sans-serif"/>
        <color rgb="FF1155CC"/>
        <sz val="11.0"/>
        <u/>
      </rPr>
      <t>Ooze, The (USA) (Beta) (1995-06-19).zip</t>
    </r>
  </si>
  <si>
    <r>
      <rPr>
        <rFont val="&quot;Helvetica Neue&quot;, Helvetica, Arial, sans-serif"/>
        <color rgb="FF1155CC"/>
        <sz val="11.0"/>
        <u/>
      </rPr>
      <t>Ooze, The (USA) (Beta) (1995-06-22).zip</t>
    </r>
  </si>
  <si>
    <r>
      <rPr>
        <rFont val="&quot;Helvetica Neue&quot;, Helvetica, Arial, sans-serif"/>
        <color rgb="FF1155CC"/>
        <sz val="11.0"/>
        <u/>
      </rPr>
      <t>Ooze, The (USA) (Beta) (1995-06-26).zip</t>
    </r>
  </si>
  <si>
    <r>
      <rPr>
        <rFont val="&quot;Helvetica Neue&quot;, Helvetica, Arial, sans-serif"/>
        <color rgb="FF1155CC"/>
        <sz val="11.0"/>
        <u/>
      </rPr>
      <t>Ooze, The (USA) (Beta) (1995-06-29) (Alt).zip</t>
    </r>
  </si>
  <si>
    <r>
      <rPr>
        <rFont val="&quot;Helvetica Neue&quot;, Helvetica, Arial, sans-serif"/>
        <color rgb="FF1155CC"/>
        <sz val="11.0"/>
        <u/>
      </rPr>
      <t>Ooze, The (USA) (Beta) (1995-06-29).zip</t>
    </r>
  </si>
  <si>
    <r>
      <rPr>
        <rFont val="&quot;Helvetica Neue&quot;, Helvetica, Arial, sans-serif"/>
        <color rgb="FF1155CC"/>
        <sz val="11.0"/>
        <u/>
      </rPr>
      <t>Operation Europe - Path to Victory 1939-45 (USA).zip</t>
    </r>
  </si>
  <si>
    <r>
      <rPr>
        <rFont val="&quot;Helvetica Neue&quot;, Helvetica, Arial, sans-serif"/>
        <color rgb="FF1155CC"/>
        <sz val="11.0"/>
        <u/>
      </rPr>
      <t>Ordinary Gerbil (World) (Aftermarket) (Unl).zip</t>
    </r>
  </si>
  <si>
    <r>
      <rPr>
        <rFont val="&quot;Helvetica Neue&quot;, Helvetica, Arial, sans-serif"/>
        <color rgb="FF1155CC"/>
        <sz val="11.0"/>
        <u/>
      </rPr>
      <t>Osomatsu-kun Hachamecha Gekijou (Japan).zip</t>
    </r>
  </si>
  <si>
    <r>
      <rPr>
        <rFont val="&quot;Helvetica Neue&quot;, Helvetica, Arial, sans-serif"/>
        <color rgb="FF1155CC"/>
        <sz val="11.0"/>
        <u/>
      </rPr>
      <t>Ottifants, The (Europe) (De) (Beta).zip</t>
    </r>
  </si>
  <si>
    <r>
      <rPr>
        <rFont val="&quot;Helvetica Neue&quot;, Helvetica, Arial, sans-serif"/>
        <color rgb="FF1155CC"/>
        <sz val="11.0"/>
        <u/>
      </rPr>
      <t>Ottifants, The (Europe) (En,Fr,De,Es,It).zip</t>
    </r>
  </si>
  <si>
    <r>
      <rPr>
        <rFont val="&quot;Helvetica Neue&quot;, Helvetica, Arial, sans-serif"/>
        <color rgb="FF1155CC"/>
        <sz val="11.0"/>
        <u/>
      </rPr>
      <t>OutRun (Japan) (En) (Pirate).zip</t>
    </r>
  </si>
  <si>
    <r>
      <rPr>
        <rFont val="&quot;Helvetica Neue&quot;, Helvetica, Arial, sans-serif"/>
        <color rgb="FF1155CC"/>
        <sz val="11.0"/>
        <u/>
      </rPr>
      <t>OutRun (Japan).zip</t>
    </r>
  </si>
  <si>
    <r>
      <rPr>
        <rFont val="&quot;Helvetica Neue&quot;, Helvetica, Arial, sans-serif"/>
        <color rgb="FF1155CC"/>
        <sz val="11.0"/>
        <u/>
      </rPr>
      <t>OutRun (USA, Europe) (Sega Smash Pack).zip</t>
    </r>
  </si>
  <si>
    <r>
      <rPr>
        <rFont val="&quot;Helvetica Neue&quot;, Helvetica, Arial, sans-serif"/>
        <color rgb="FF1155CC"/>
        <sz val="11.0"/>
        <u/>
      </rPr>
      <t>OutRun (USA, Europe).zip</t>
    </r>
  </si>
  <si>
    <r>
      <rPr>
        <rFont val="&quot;Helvetica Neue&quot;, Helvetica, Arial, sans-serif"/>
        <color rgb="FF1155CC"/>
        <sz val="11.0"/>
        <u/>
      </rPr>
      <t>OutRun 2019 (Europe).zip</t>
    </r>
  </si>
  <si>
    <r>
      <rPr>
        <rFont val="&quot;Helvetica Neue&quot;, Helvetica, Arial, sans-serif"/>
        <color rgb="FF1155CC"/>
        <sz val="11.0"/>
        <u/>
      </rPr>
      <t>OutRun 2019 (Japan).zip</t>
    </r>
  </si>
  <si>
    <r>
      <rPr>
        <rFont val="&quot;Helvetica Neue&quot;, Helvetica, Arial, sans-serif"/>
        <color rgb="FF1155CC"/>
        <sz val="11.0"/>
        <u/>
      </rPr>
      <t>OutRun 2019 (USA) (Beta).zip</t>
    </r>
  </si>
  <si>
    <r>
      <rPr>
        <rFont val="&quot;Helvetica Neue&quot;, Helvetica, Arial, sans-serif"/>
        <color rgb="FF1155CC"/>
        <sz val="11.0"/>
        <u/>
      </rPr>
      <t>OutRun 2019 (USA).zip</t>
    </r>
  </si>
  <si>
    <r>
      <rPr>
        <rFont val="&quot;Helvetica Neue&quot;, Helvetica, Arial, sans-serif"/>
        <color rgb="FF1155CC"/>
        <sz val="11.0"/>
        <u/>
      </rPr>
      <t>OutRunners (Japan).zip</t>
    </r>
  </si>
  <si>
    <r>
      <rPr>
        <rFont val="&quot;Helvetica Neue&quot;, Helvetica, Arial, sans-serif"/>
        <color rgb="FF1155CC"/>
        <sz val="11.0"/>
        <u/>
      </rPr>
      <t>OutRunners (USA).zip</t>
    </r>
  </si>
  <si>
    <r>
      <rPr>
        <rFont val="&quot;Helvetica Neue&quot;, Helvetica, Arial, sans-serif"/>
        <color rgb="FF1155CC"/>
        <sz val="11.0"/>
        <u/>
      </rPr>
      <t>Outback Joey (USA).zip</t>
    </r>
  </si>
  <si>
    <r>
      <rPr>
        <rFont val="&quot;Helvetica Neue&quot;, Helvetica, Arial, sans-serif"/>
        <color rgb="FF1155CC"/>
        <sz val="11.0"/>
        <u/>
      </rPr>
      <t>Outlander (USA) (Beta).zip</t>
    </r>
  </si>
  <si>
    <r>
      <rPr>
        <rFont val="&quot;Helvetica Neue&quot;, Helvetica, Arial, sans-serif"/>
        <color rgb="FF1155CC"/>
        <sz val="11.0"/>
        <u/>
      </rPr>
      <t>Outlander (USA).zip</t>
    </r>
  </si>
  <si>
    <r>
      <rPr>
        <rFont val="&quot;Helvetica Neue&quot;, Helvetica, Arial, sans-serif"/>
        <color rgb="FF1155CC"/>
        <sz val="11.0"/>
        <u/>
      </rPr>
      <t>Out of This World (USA) (Beta).zip</t>
    </r>
  </si>
  <si>
    <r>
      <rPr>
        <rFont val="&quot;Helvetica Neue&quot;, Helvetica, Arial, sans-serif"/>
        <color rgb="FF1155CC"/>
        <sz val="11.0"/>
        <u/>
      </rPr>
      <t>Out of This World (USA).zip</t>
    </r>
  </si>
  <si>
    <r>
      <rPr>
        <rFont val="&quot;Helvetica Neue&quot;, Helvetica, Arial, sans-serif"/>
        <color rgb="FF1155CC"/>
        <sz val="11.0"/>
        <u/>
      </rPr>
      <t>Out of the Vortex (USA) (Proto).zip</t>
    </r>
  </si>
  <si>
    <r>
      <rPr>
        <rFont val="&quot;Helvetica Neue&quot;, Helvetica, Arial, sans-serif"/>
        <color rgb="FF1155CC"/>
        <sz val="11.0"/>
        <u/>
      </rPr>
      <t>Outworld 2375 A.D. (USA) (Proto) (HeartBeat Catalyst).zip</t>
    </r>
  </si>
  <si>
    <r>
      <rPr>
        <rFont val="&quot;Helvetica Neue&quot;, Helvetica, Arial, sans-serif"/>
        <color rgb="FF1155CC"/>
        <sz val="11.0"/>
        <u/>
      </rPr>
      <t>Overdrive (World) (Evoke 2013) (Aftermarket) (Unl).zip</t>
    </r>
  </si>
  <si>
    <r>
      <rPr>
        <rFont val="&quot;Helvetica Neue&quot;, Helvetica, Arial, sans-serif"/>
        <color rgb="FF1155CC"/>
        <sz val="11.0"/>
        <u/>
      </rPr>
      <t>Overdrive (World) (v1.1) (Aftermarket) (Unl).zip</t>
    </r>
  </si>
  <si>
    <r>
      <rPr>
        <rFont val="&quot;Helvetica Neue&quot;, Helvetica, Arial, sans-serif"/>
        <color rgb="FF1155CC"/>
        <sz val="11.0"/>
        <u/>
      </rPr>
      <t>Overdrive 2 (World) (Revision 2017) (Aftermarket) (Unl).zip</t>
    </r>
  </si>
  <si>
    <r>
      <rPr>
        <rFont val="&quot;Helvetica Neue&quot;, Helvetica, Arial, sans-serif"/>
        <color rgb="FF1155CC"/>
        <sz val="11.0"/>
        <u/>
      </rPr>
      <t>Ozaki Naomichi no Super Masters (Japan).zip</t>
    </r>
  </si>
  <si>
    <r>
      <rPr>
        <rFont val="&quot;Helvetica Neue&quot;, Helvetica, Arial, sans-serif"/>
        <color rgb="FF1155CC"/>
        <sz val="11.0"/>
        <u/>
      </rPr>
      <t>P.T.O. - Pacific Theater of Operations (USA).zip</t>
    </r>
  </si>
  <si>
    <r>
      <rPr>
        <rFont val="&quot;Helvetica Neue&quot;, Helvetica, Arial, sans-serif"/>
        <color rgb="FF1155CC"/>
        <sz val="11.0"/>
        <u/>
      </rPr>
      <t>PGA European Tour (USA, Europe).zip</t>
    </r>
  </si>
  <si>
    <r>
      <rPr>
        <rFont val="&quot;Helvetica Neue&quot;, Helvetica, Arial, sans-serif"/>
        <color rgb="FF1155CC"/>
        <sz val="11.0"/>
        <u/>
      </rPr>
      <t>PGA Tour 96 (USA, Europe).zip</t>
    </r>
  </si>
  <si>
    <r>
      <rPr>
        <rFont val="&quot;Helvetica Neue&quot;, Helvetica, Arial, sans-serif"/>
        <color rgb="FF1155CC"/>
        <sz val="11.0"/>
        <u/>
      </rPr>
      <t>PGA Tour Golf (USA) (HeartBeat Catalyst).zip</t>
    </r>
  </si>
  <si>
    <r>
      <rPr>
        <rFont val="&quot;Helvetica Neue&quot;, Helvetica, Arial, sans-serif"/>
        <color rgb="FF1155CC"/>
        <sz val="11.0"/>
        <u/>
      </rPr>
      <t>PGA Tour Golf (USA, Europe) (PGA07).zip</t>
    </r>
  </si>
  <si>
    <r>
      <rPr>
        <rFont val="&quot;Helvetica Neue&quot;, Helvetica, Arial, sans-serif"/>
        <color rgb="FF1155CC"/>
        <sz val="11.0"/>
        <u/>
      </rPr>
      <t>PGA Tour Golf (USA, Europe) (PGA09).zip</t>
    </r>
  </si>
  <si>
    <r>
      <rPr>
        <rFont val="&quot;Helvetica Neue&quot;, Helvetica, Arial, sans-serif"/>
        <color rgb="FF1155CC"/>
        <sz val="11.0"/>
        <u/>
      </rPr>
      <t>PGA Tour Golf II (Japan).zip</t>
    </r>
  </si>
  <si>
    <r>
      <rPr>
        <rFont val="&quot;Helvetica Neue&quot;, Helvetica, Arial, sans-serif"/>
        <color rgb="FF1155CC"/>
        <sz val="11.0"/>
        <u/>
      </rPr>
      <t>PGA Tour Golf II (USA, Europe) (Rev A).zip</t>
    </r>
  </si>
  <si>
    <r>
      <rPr>
        <rFont val="&quot;Helvetica Neue&quot;, Helvetica, Arial, sans-serif"/>
        <color rgb="FF1155CC"/>
        <sz val="11.0"/>
        <u/>
      </rPr>
      <t>PGA Tour Golf II (USA, Europe).zip</t>
    </r>
  </si>
  <si>
    <r>
      <rPr>
        <rFont val="&quot;Helvetica Neue&quot;, Helvetica, Arial, sans-serif"/>
        <color rgb="FF1155CC"/>
        <sz val="11.0"/>
        <u/>
      </rPr>
      <t>PGA Tour Golf III (USA, Europe).zip</t>
    </r>
  </si>
  <si>
    <r>
      <rPr>
        <rFont val="&quot;Helvetica Neue&quot;, Helvetica, Arial, sans-serif"/>
        <color rgb="FF1155CC"/>
        <sz val="11.0"/>
        <u/>
      </rPr>
      <t>Pac-Attack (USA).zip</t>
    </r>
  </si>
  <si>
    <r>
      <rPr>
        <rFont val="&quot;Helvetica Neue&quot;, Helvetica, Arial, sans-serif"/>
        <color rgb="FF1155CC"/>
        <sz val="11.0"/>
        <u/>
      </rPr>
      <t>Pac-Man 2 - The New Adventures (USA).zip</t>
    </r>
  </si>
  <si>
    <r>
      <rPr>
        <rFont val="&quot;Helvetica Neue&quot;, Helvetica, Arial, sans-serif"/>
        <color rgb="FF1155CC"/>
        <sz val="11.0"/>
        <u/>
      </rPr>
      <t>Pac-Mania (USA, Europe).zip</t>
    </r>
  </si>
  <si>
    <r>
      <rPr>
        <rFont val="&quot;Helvetica Neue&quot;, Helvetica, Arial, sans-serif"/>
        <color rgb="FF1155CC"/>
        <sz val="11.0"/>
        <u/>
      </rPr>
      <t>Pac-Panic (Europe).zip</t>
    </r>
  </si>
  <si>
    <r>
      <rPr>
        <rFont val="&quot;Helvetica Neue&quot;, Helvetica, Arial, sans-serif"/>
        <color rgb="FF1155CC"/>
        <sz val="11.0"/>
        <u/>
      </rPr>
      <t>Pachinko Kuunyan (Japan).zip</t>
    </r>
  </si>
  <si>
    <r>
      <rPr>
        <rFont val="&quot;Helvetica Neue&quot;, Helvetica, Arial, sans-serif"/>
        <color rgb="FF1155CC"/>
        <sz val="11.0"/>
        <u/>
      </rPr>
      <t>Paddle Fighter (Japan) (Game no Kanzume Otokuyou).zip</t>
    </r>
  </si>
  <si>
    <r>
      <rPr>
        <rFont val="&quot;Helvetica Neue&quot;, Helvetica, Arial, sans-serif"/>
        <color rgb="FF1155CC"/>
        <sz val="11.0"/>
        <u/>
      </rPr>
      <t>Paddle Fighter (Japan) (SegaNet).zip</t>
    </r>
  </si>
  <si>
    <r>
      <rPr>
        <rFont val="&quot;Helvetica Neue&quot;, Helvetica, Arial, sans-serif"/>
        <color rgb="FF1155CC"/>
        <sz val="11.0"/>
        <u/>
      </rPr>
      <t>Pagemaster, The (Europe).zip</t>
    </r>
  </si>
  <si>
    <r>
      <rPr>
        <rFont val="&quot;Helvetica Neue&quot;, Helvetica, Arial, sans-serif"/>
        <color rgb="FF1155CC"/>
        <sz val="11.0"/>
        <u/>
      </rPr>
      <t>Pagemaster, The (USA) (Beta).zip</t>
    </r>
  </si>
  <si>
    <r>
      <rPr>
        <rFont val="&quot;Helvetica Neue&quot;, Helvetica, Arial, sans-serif"/>
        <color rgb="FF1155CC"/>
        <sz val="11.0"/>
        <u/>
      </rPr>
      <t>Pagemaster, The (USA).zip</t>
    </r>
  </si>
  <si>
    <r>
      <rPr>
        <rFont val="&quot;Helvetica Neue&quot;, Helvetica, Arial, sans-serif"/>
        <color rgb="FF1155CC"/>
        <sz val="11.0"/>
        <u/>
      </rPr>
      <t>Panorama Cotton (Japan) (Beta) (1993-11-27).zip</t>
    </r>
  </si>
  <si>
    <r>
      <rPr>
        <rFont val="&quot;Helvetica Neue&quot;, Helvetica, Arial, sans-serif"/>
        <color rgb="FF1155CC"/>
        <sz val="11.0"/>
        <u/>
      </rPr>
      <t>Panorama Cotton (Japan).zip</t>
    </r>
  </si>
  <si>
    <r>
      <rPr>
        <rFont val="&quot;Helvetica Neue&quot;, Helvetica, Arial, sans-serif"/>
        <color rgb="FF1155CC"/>
        <sz val="11.0"/>
        <u/>
      </rPr>
      <t>Panorama Cotton (USA) (Aftermarket) (Unl).zip</t>
    </r>
  </si>
  <si>
    <r>
      <rPr>
        <rFont val="&quot;Helvetica Neue&quot;, Helvetica, Arial, sans-serif"/>
        <color rgb="FF1155CC"/>
        <sz val="11.0"/>
        <u/>
      </rPr>
      <t>Paperboy (Japan).zip</t>
    </r>
  </si>
  <si>
    <r>
      <rPr>
        <rFont val="&quot;Helvetica Neue&quot;, Helvetica, Arial, sans-serif"/>
        <color rgb="FF1155CC"/>
        <sz val="11.0"/>
        <u/>
      </rPr>
      <t>Paperboy (USA, Europe) (Beta) (1991-10-28).zip</t>
    </r>
  </si>
  <si>
    <r>
      <rPr>
        <rFont val="&quot;Helvetica Neue&quot;, Helvetica, Arial, sans-serif"/>
        <color rgb="FF1155CC"/>
        <sz val="11.0"/>
        <u/>
      </rPr>
      <t>Paperboy (USA, Europe).zip</t>
    </r>
  </si>
  <si>
    <r>
      <rPr>
        <rFont val="&quot;Helvetica Neue&quot;, Helvetica, Arial, sans-serif"/>
        <color rgb="FF1155CC"/>
        <sz val="11.0"/>
        <u/>
      </rPr>
      <t>Paperboy 2 (USA, Europe).zip</t>
    </r>
  </si>
  <si>
    <r>
      <rPr>
        <rFont val="&quot;Helvetica Neue&quot;, Helvetica, Arial, sans-serif"/>
        <color rgb="FF1155CC"/>
        <sz val="11.0"/>
        <u/>
      </rPr>
      <t>Papi Commando (World) (Aftermarket) (Unl).zip</t>
    </r>
  </si>
  <si>
    <r>
      <rPr>
        <rFont val="&quot;Helvetica Neue&quot;, Helvetica, Arial, sans-serif"/>
        <color rgb="FF1155CC"/>
        <sz val="11.0"/>
        <u/>
      </rPr>
      <t>Papi Commando (World) (Demo) (Aftermarket) (Unl).zip</t>
    </r>
  </si>
  <si>
    <r>
      <rPr>
        <rFont val="&quot;Helvetica Neue&quot;, Helvetica, Arial, sans-serif"/>
        <color rgb="FF1155CC"/>
        <sz val="11.0"/>
        <u/>
      </rPr>
      <t>Papi Commando - Second Blood (World) (Demo) (Aftermarket) (Unl).zip</t>
    </r>
  </si>
  <si>
    <r>
      <rPr>
        <rFont val="&quot;Helvetica Neue&quot;, Helvetica, Arial, sans-serif"/>
        <color rgb="FF1155CC"/>
        <sz val="11.0"/>
        <u/>
      </rPr>
      <t>Papi Commando Remix (World) (Aftermarket) (Unl).zip</t>
    </r>
  </si>
  <si>
    <r>
      <rPr>
        <rFont val="&quot;Helvetica Neue&quot;, Helvetica, Arial, sans-serif"/>
        <color rgb="FF1155CC"/>
        <sz val="11.0"/>
        <u/>
      </rPr>
      <t>Papi Commando Remix Deluxe (World) (Aftermarket) (Unl).zip</t>
    </r>
  </si>
  <si>
    <r>
      <rPr>
        <rFont val="&quot;Helvetica Neue&quot;, Helvetica, Arial, sans-serif"/>
        <color rgb="FF1155CC"/>
        <sz val="11.0"/>
        <u/>
      </rPr>
      <t>Papi Commando Remix Deluxe (World) (v1.1) (Aftermarket) (Unl).zip</t>
    </r>
  </si>
  <si>
    <r>
      <rPr>
        <rFont val="&quot;Helvetica Neue&quot;, Helvetica, Arial, sans-serif"/>
        <color rgb="FF1155CC"/>
        <sz val="11.0"/>
        <u/>
      </rPr>
      <t>Papi Commando Tennis (World) (Demo) (Aftermarket) (Unl).zip</t>
    </r>
  </si>
  <si>
    <r>
      <rPr>
        <rFont val="&quot;Helvetica Neue&quot;, Helvetica, Arial, sans-serif"/>
        <color rgb="FF1155CC"/>
        <sz val="11.0"/>
        <u/>
      </rPr>
      <t>PapiRium (World) (Demo) (Aftermarket) (Unl).zip</t>
    </r>
  </si>
  <si>
    <r>
      <rPr>
        <rFont val="&quot;Helvetica Neue&quot;, Helvetica, Arial, sans-serif"/>
        <color rgb="FF1155CC"/>
        <sz val="11.0"/>
        <u/>
      </rPr>
      <t>Parachute (World) (Pt) (v1.1) (Aftermarket) (Unl).zip</t>
    </r>
  </si>
  <si>
    <r>
      <rPr>
        <rFont val="&quot;Helvetica Neue&quot;, Helvetica, Arial, sans-serif"/>
        <color rgb="FF1155CC"/>
        <sz val="11.0"/>
        <u/>
      </rPr>
      <t>Party Quiz Mega Q (Japan).zip</t>
    </r>
  </si>
  <si>
    <r>
      <rPr>
        <rFont val="&quot;Helvetica Neue&quot;, Helvetica, Arial, sans-serif"/>
        <color rgb="FF1155CC"/>
        <sz val="11.0"/>
        <u/>
      </rPr>
      <t>Passing Breeze - An Arcade Adventure (World) (Aftermarket) (Unl).zip</t>
    </r>
  </si>
  <si>
    <r>
      <rPr>
        <rFont val="&quot;Helvetica Neue&quot;, Helvetica, Arial, sans-serif"/>
        <color rgb="FF1155CC"/>
        <sz val="11.0"/>
        <u/>
      </rPr>
      <t>Pat Riley Basketball (USA) (Beta) (1990-06-14).zip</t>
    </r>
  </si>
  <si>
    <r>
      <rPr>
        <rFont val="&quot;Helvetica Neue&quot;, Helvetica, Arial, sans-serif"/>
        <color rgb="FF1155CC"/>
        <sz val="11.0"/>
        <u/>
      </rPr>
      <t>Pat Riley Basketball (USA).zip</t>
    </r>
  </si>
  <si>
    <r>
      <rPr>
        <rFont val="&quot;Helvetica Neue&quot;, Helvetica, Arial, sans-serif"/>
        <color rgb="FF1155CC"/>
        <sz val="11.0"/>
        <u/>
      </rPr>
      <t>Payne Stewart Pro Golf (USA) (Proto 1).zip</t>
    </r>
  </si>
  <si>
    <r>
      <rPr>
        <rFont val="&quot;Helvetica Neue&quot;, Helvetica, Arial, sans-serif"/>
        <color rgb="FF1155CC"/>
        <sz val="11.0"/>
        <u/>
      </rPr>
      <t>Payne Stewart Pro Golf (USA) (Proto 2).zip</t>
    </r>
  </si>
  <si>
    <r>
      <rPr>
        <rFont val="&quot;Helvetica Neue&quot;, Helvetica, Arial, sans-serif"/>
        <color rgb="FF1155CC"/>
        <sz val="11.0"/>
        <u/>
      </rPr>
      <t>Pebble Beach Golf Links (Europe).zip</t>
    </r>
  </si>
  <si>
    <r>
      <rPr>
        <rFont val="&quot;Helvetica Neue&quot;, Helvetica, Arial, sans-serif"/>
        <color rgb="FF1155CC"/>
        <sz val="11.0"/>
        <u/>
      </rPr>
      <t>Pebble Beach Golf Links (USA) (Rev A) (1994-02-14) (Sega Channel).zip</t>
    </r>
  </si>
  <si>
    <r>
      <rPr>
        <rFont val="&quot;Helvetica Neue&quot;, Helvetica, Arial, sans-serif"/>
        <color rgb="FF1155CC"/>
        <sz val="11.0"/>
        <u/>
      </rPr>
      <t>Pebble Beach Golf Links (USA).zip</t>
    </r>
  </si>
  <si>
    <r>
      <rPr>
        <rFont val="&quot;Helvetica Neue&quot;, Helvetica, Arial, sans-serif"/>
        <color rgb="FF1155CC"/>
        <sz val="11.0"/>
        <u/>
      </rPr>
      <t>Pedreiro Polar (Brazil) (Super Mega Drive 3).zip</t>
    </r>
  </si>
  <si>
    <r>
      <rPr>
        <rFont val="&quot;Helvetica Neue&quot;, Helvetica, Arial, sans-serif"/>
        <color rgb="FF1155CC"/>
        <sz val="11.0"/>
        <u/>
      </rPr>
      <t>Pele! (USA, Europe) (Sample).zip</t>
    </r>
  </si>
  <si>
    <r>
      <rPr>
        <rFont val="&quot;Helvetica Neue&quot;, Helvetica, Arial, sans-serif"/>
        <color rgb="FF1155CC"/>
        <sz val="11.0"/>
        <u/>
      </rPr>
      <t>Pele! (USA, Europe).zip</t>
    </r>
  </si>
  <si>
    <r>
      <rPr>
        <rFont val="&quot;Helvetica Neue&quot;, Helvetica, Arial, sans-serif"/>
        <color rgb="FF1155CC"/>
        <sz val="11.0"/>
        <u/>
      </rPr>
      <t>Pele II - World Tournament Soccer (USA, Europe).zip</t>
    </r>
  </si>
  <si>
    <r>
      <rPr>
        <rFont val="&quot;Helvetica Neue&quot;, Helvetica, Arial, sans-serif"/>
        <color rgb="FF1155CC"/>
        <sz val="11.0"/>
        <u/>
      </rPr>
      <t>Pense Bem (Brazil) (Mega Drive 4).zip</t>
    </r>
  </si>
  <si>
    <r>
      <rPr>
        <rFont val="&quot;Helvetica Neue&quot;, Helvetica, Arial, sans-serif"/>
        <color rgb="FF1155CC"/>
        <sz val="11.0"/>
        <u/>
      </rPr>
      <t>Pepenga Pengo (Japan).zip</t>
    </r>
  </si>
  <si>
    <r>
      <rPr>
        <rFont val="&quot;Helvetica Neue&quot;, Helvetica, Arial, sans-serif"/>
        <color rgb="FF1155CC"/>
        <sz val="11.0"/>
        <u/>
      </rPr>
      <t>Perlin &amp; Pinpin - The Robin Tower - Back to School (World) (Demo 1) (Aftermarket) (Unl).zip</t>
    </r>
  </si>
  <si>
    <r>
      <rPr>
        <rFont val="&quot;Helvetica Neue&quot;, Helvetica, Arial, sans-serif"/>
        <color rgb="FF1155CC"/>
        <sz val="11.0"/>
        <u/>
      </rPr>
      <t>Perlin &amp; Pinpin - The Robin Tower - Back to School (World) (Demo 2) (Aftermarket) (Unl).zip</t>
    </r>
  </si>
  <si>
    <r>
      <rPr>
        <rFont val="&quot;Helvetica Neue&quot;, Helvetica, Arial, sans-serif"/>
        <color rgb="FF1155CC"/>
        <sz val="11.0"/>
        <u/>
      </rPr>
      <t>Perlin &amp; Pinpin - The Robin Tower - Case Closed [somehow] (World) (Demo) (Aftermarket) (Unl).zip</t>
    </r>
  </si>
  <si>
    <r>
      <rPr>
        <rFont val="&quot;Helvetica Neue&quot;, Helvetica, Arial, sans-serif"/>
        <color rgb="FF1155CC"/>
        <sz val="11.0"/>
        <u/>
      </rPr>
      <t>Pete Sampras Tennis (Europe) (Rev 2) (MDSTEE13).zip</t>
    </r>
  </si>
  <si>
    <r>
      <rPr>
        <rFont val="&quot;Helvetica Neue&quot;, Helvetica, Arial, sans-serif"/>
        <color rgb="FF1155CC"/>
        <sz val="11.0"/>
        <u/>
      </rPr>
      <t>Pete Sampras Tennis (USA, Europe) (MDST6636) (J-Cart).zip</t>
    </r>
  </si>
  <si>
    <r>
      <rPr>
        <rFont val="&quot;Helvetica Neue&quot;, Helvetica, Arial, sans-serif"/>
        <color rgb="FF1155CC"/>
        <sz val="11.0"/>
        <u/>
      </rPr>
      <t>Pete Sampras Tennis (USA, Europe) (Rev 1) (MDST17FF) (J-Cart).zip</t>
    </r>
  </si>
  <si>
    <r>
      <rPr>
        <rFont val="&quot;Helvetica Neue&quot;, Helvetica, Arial, sans-serif"/>
        <color rgb="FF1155CC"/>
        <sz val="11.0"/>
        <u/>
      </rPr>
      <t>Phantasy Star - Sennenki no Owari ni (Japan) (Mega Drive Mini).zip</t>
    </r>
  </si>
  <si>
    <r>
      <rPr>
        <rFont val="&quot;Helvetica Neue&quot;, Helvetica, Arial, sans-serif"/>
        <color rgb="FF1155CC"/>
        <sz val="11.0"/>
        <u/>
      </rPr>
      <t>Phantasy Star - Sennenki no Owari ni (Japan) (SEGA Classic Collection).zip</t>
    </r>
  </si>
  <si>
    <r>
      <rPr>
        <rFont val="&quot;Helvetica Neue&quot;, Helvetica, Arial, sans-serif"/>
        <color rgb="FF1155CC"/>
        <sz val="11.0"/>
        <u/>
      </rPr>
      <t>Phantasy Star - Sennenki no Owari ni (Japan).zip</t>
    </r>
  </si>
  <si>
    <r>
      <rPr>
        <rFont val="&quot;Helvetica Neue&quot;, Helvetica, Arial, sans-serif"/>
        <color rgb="FF1155CC"/>
        <sz val="11.0"/>
        <u/>
      </rPr>
      <t>Phantasy Star Fukkokuban (Japan).zip</t>
    </r>
  </si>
  <si>
    <r>
      <rPr>
        <rFont val="&quot;Helvetica Neue&quot;, Helvetica, Arial, sans-serif"/>
        <color rgb="FF1155CC"/>
        <sz val="11.0"/>
        <u/>
      </rPr>
      <t>Phantasy Star II (Brazil) (En).zip</t>
    </r>
  </si>
  <si>
    <r>
      <rPr>
        <rFont val="&quot;Helvetica Neue&quot;, Helvetica, Arial, sans-serif"/>
        <color rgb="FF1155CC"/>
        <sz val="11.0"/>
        <u/>
      </rPr>
      <t>Phantasy Star II (USA, Europe) (Beta) (1989-07-28).zip</t>
    </r>
  </si>
  <si>
    <r>
      <rPr>
        <rFont val="&quot;Helvetica Neue&quot;, Helvetica, Arial, sans-serif"/>
        <color rgb="FF1155CC"/>
        <sz val="11.0"/>
        <u/>
      </rPr>
      <t>Phantasy Star II (USA, Europe) (Rev A) (Mega Drive Mini 2, Genesis Mini 2).zip</t>
    </r>
  </si>
  <si>
    <r>
      <rPr>
        <rFont val="&quot;Helvetica Neue&quot;, Helvetica, Arial, sans-serif"/>
        <color rgb="FF1155CC"/>
        <sz val="11.0"/>
        <u/>
      </rPr>
      <t>Phantasy Star II (USA, Europe) (Rev A) (SEGA Classic Collection).zip</t>
    </r>
  </si>
  <si>
    <r>
      <rPr>
        <rFont val="&quot;Helvetica Neue&quot;, Helvetica, Arial, sans-serif"/>
        <color rgb="FF1155CC"/>
        <sz val="11.0"/>
        <u/>
      </rPr>
      <t>Phantasy Star II (USA, Europe) (Rev A) (Virtual Console).zip</t>
    </r>
  </si>
  <si>
    <r>
      <rPr>
        <rFont val="&quot;Helvetica Neue&quot;, Helvetica, Arial, sans-serif"/>
        <color rgb="FF1155CC"/>
        <sz val="11.0"/>
        <u/>
      </rPr>
      <t>Phantasy Star II (USA, Europe) (Rev A).zip</t>
    </r>
  </si>
  <si>
    <r>
      <rPr>
        <rFont val="&quot;Helvetica Neue&quot;, Helvetica, Arial, sans-serif"/>
        <color rgb="FF1155CC"/>
        <sz val="11.0"/>
        <u/>
      </rPr>
      <t>Phantasy Star II (USA, Europe).zip</t>
    </r>
  </si>
  <si>
    <r>
      <rPr>
        <rFont val="&quot;Helvetica Neue&quot;, Helvetica, Arial, sans-serif"/>
        <color rgb="FF1155CC"/>
        <sz val="11.0"/>
        <u/>
      </rPr>
      <t>Phantasy Star II - Amia's Adventure (Japan) (Game no Kanzume Vol. 1).zip</t>
    </r>
  </si>
  <si>
    <r>
      <rPr>
        <rFont val="&quot;Helvetica Neue&quot;, Helvetica, Arial, sans-serif"/>
        <color rgb="FF1155CC"/>
        <sz val="11.0"/>
        <u/>
      </rPr>
      <t>Phantasy Star II - Amia's Adventure (Japan) (SegaNet).zip</t>
    </r>
  </si>
  <si>
    <r>
      <rPr>
        <rFont val="&quot;Helvetica Neue&quot;, Helvetica, Arial, sans-serif"/>
        <color rgb="FF1155CC"/>
        <sz val="11.0"/>
        <u/>
      </rPr>
      <t>Phantasy Star II - Anne's Adventure (Japan) (Game no Kanzume Vol. 2).zip</t>
    </r>
  </si>
  <si>
    <r>
      <rPr>
        <rFont val="&quot;Helvetica Neue&quot;, Helvetica, Arial, sans-serif"/>
        <color rgb="FF1155CC"/>
        <sz val="11.0"/>
        <u/>
      </rPr>
      <t>Phantasy Star II - Anne's Adventure (Japan) (SegaNet).zip</t>
    </r>
  </si>
  <si>
    <r>
      <rPr>
        <rFont val="&quot;Helvetica Neue&quot;, Helvetica, Arial, sans-serif"/>
        <color rgb="FF1155CC"/>
        <sz val="11.0"/>
        <u/>
      </rPr>
      <t>Phantasy Star II - Huey's Adventure (Japan) (Game no Kanzume Vol. 1).zip</t>
    </r>
  </si>
  <si>
    <r>
      <rPr>
        <rFont val="&quot;Helvetica Neue&quot;, Helvetica, Arial, sans-serif"/>
        <color rgb="FF1155CC"/>
        <sz val="11.0"/>
        <u/>
      </rPr>
      <t>Phantasy Star II - Huey's Adventure (Japan) (SegaNet).zip</t>
    </r>
  </si>
  <si>
    <r>
      <rPr>
        <rFont val="&quot;Helvetica Neue&quot;, Helvetica, Arial, sans-serif"/>
        <color rgb="FF1155CC"/>
        <sz val="11.0"/>
        <u/>
      </rPr>
      <t>Phantasy Star II - Kaerazaru Toki no Owari ni (Japan) (Mega Drive Mini 2).zip</t>
    </r>
  </si>
  <si>
    <r>
      <rPr>
        <rFont val="&quot;Helvetica Neue&quot;, Helvetica, Arial, sans-serif"/>
        <color rgb="FF1155CC"/>
        <sz val="11.0"/>
        <u/>
      </rPr>
      <t>Phantasy Star II - Kaerazaru Toki no Owari ni (Japan).zip</t>
    </r>
  </si>
  <si>
    <r>
      <rPr>
        <rFont val="&quot;Helvetica Neue&quot;, Helvetica, Arial, sans-serif"/>
        <color rgb="FF1155CC"/>
        <sz val="11.0"/>
        <u/>
      </rPr>
      <t>Phantasy Star II - Kinds's Adventure (Japan) (Game no Kanzume Vol. 2).zip</t>
    </r>
  </si>
  <si>
    <r>
      <rPr>
        <rFont val="&quot;Helvetica Neue&quot;, Helvetica, Arial, sans-serif"/>
        <color rgb="FF1155CC"/>
        <sz val="11.0"/>
        <u/>
      </rPr>
      <t>Phantasy Star II - Kinds's Adventure (Japan) (SegaNet).zip</t>
    </r>
  </si>
  <si>
    <r>
      <rPr>
        <rFont val="&quot;Helvetica Neue&quot;, Helvetica, Arial, sans-serif"/>
        <color rgb="FF1155CC"/>
        <sz val="11.0"/>
        <u/>
      </rPr>
      <t>Phantasy Star II - Nei's Adventure (Japan) (SegaNet).zip</t>
    </r>
  </si>
  <si>
    <r>
      <rPr>
        <rFont val="&quot;Helvetica Neue&quot;, Helvetica, Arial, sans-serif"/>
        <color rgb="FF1155CC"/>
        <sz val="11.0"/>
        <u/>
      </rPr>
      <t>Phantasy Star II - Rudger's Adventure (Japan) (SegaNet).zip</t>
    </r>
  </si>
  <si>
    <r>
      <rPr>
        <rFont val="&quot;Helvetica Neue&quot;, Helvetica, Arial, sans-serif"/>
        <color rgb="FF1155CC"/>
        <sz val="11.0"/>
        <u/>
      </rPr>
      <t>Phantasy Star II - Shilka's Adventure (Japan) (SegaNet).zip</t>
    </r>
  </si>
  <si>
    <r>
      <rPr>
        <rFont val="&quot;Helvetica Neue&quot;, Helvetica, Arial, sans-serif"/>
        <color rgb="FF1155CC"/>
        <sz val="11.0"/>
        <u/>
      </rPr>
      <t>Phantasy Star II - Yushis's Adventure (Japan) (SegaNet).zip</t>
    </r>
  </si>
  <si>
    <r>
      <rPr>
        <rFont val="&quot;Helvetica Neue&quot;, Helvetica, Arial, sans-serif"/>
        <color rgb="FF1155CC"/>
        <sz val="11.0"/>
        <u/>
      </rPr>
      <t>Phantasy Star III - Generations of Doom (Brazil) (En).zip</t>
    </r>
  </si>
  <si>
    <r>
      <rPr>
        <rFont val="&quot;Helvetica Neue&quot;, Helvetica, Arial, sans-serif"/>
        <color rgb="FF1155CC"/>
        <sz val="11.0"/>
        <u/>
      </rPr>
      <t>Phantasy Star III - Generations of Doom (USA, Europe) (SEGA Classic Collection).zip</t>
    </r>
  </si>
  <si>
    <r>
      <rPr>
        <rFont val="&quot;Helvetica Neue&quot;, Helvetica, Arial, sans-serif"/>
        <color rgb="FF1155CC"/>
        <sz val="11.0"/>
        <u/>
      </rPr>
      <t>Phantasy Star III - Generations of Doom (USA, Europe, Korea) (En).zip</t>
    </r>
  </si>
  <si>
    <r>
      <rPr>
        <rFont val="&quot;Helvetica Neue&quot;, Helvetica, Arial, sans-serif"/>
        <color rgb="FF1155CC"/>
        <sz val="11.0"/>
        <u/>
      </rPr>
      <t>Phantasy Star IV (Europe).zip</t>
    </r>
  </si>
  <si>
    <r>
      <rPr>
        <rFont val="&quot;Helvetica Neue&quot;, Helvetica, Arial, sans-serif"/>
        <color rgb="FF1155CC"/>
        <sz val="11.0"/>
        <u/>
      </rPr>
      <t>Phantasy Star IV (USA) (Beta) (1994-05-30).zip</t>
    </r>
  </si>
  <si>
    <r>
      <rPr>
        <rFont val="&quot;Helvetica Neue&quot;, Helvetica, Arial, sans-serif"/>
        <color rgb="FF1155CC"/>
        <sz val="11.0"/>
        <u/>
      </rPr>
      <t>Phantasy Star IV (USA) (Beta) (1994-06-08).zip</t>
    </r>
  </si>
  <si>
    <r>
      <rPr>
        <rFont val="&quot;Helvetica Neue&quot;, Helvetica, Arial, sans-serif"/>
        <color rgb="FF1155CC"/>
        <sz val="11.0"/>
        <u/>
      </rPr>
      <t>Phantasy Star IV (USA) (Beta) (1994-08-15).zip</t>
    </r>
  </si>
  <si>
    <r>
      <rPr>
        <rFont val="&quot;Helvetica Neue&quot;, Helvetica, Arial, sans-serif"/>
        <color rgb="FF1155CC"/>
        <sz val="11.0"/>
        <u/>
      </rPr>
      <t>Phantasy Star IV (USA) (Beta) (1994-10-27).zip</t>
    </r>
  </si>
  <si>
    <r>
      <rPr>
        <rFont val="&quot;Helvetica Neue&quot;, Helvetica, Arial, sans-serif"/>
        <color rgb="FF1155CC"/>
        <sz val="11.0"/>
        <u/>
      </rPr>
      <t>Phantasy Star IV (USA) (Beta) (1994-11-07).zip</t>
    </r>
  </si>
  <si>
    <r>
      <rPr>
        <rFont val="&quot;Helvetica Neue&quot;, Helvetica, Arial, sans-serif"/>
        <color rgb="FF1155CC"/>
        <sz val="11.0"/>
        <u/>
      </rPr>
      <t>Phantasy Star IV (USA) (Genesis Mini).zip</t>
    </r>
  </si>
  <si>
    <r>
      <rPr>
        <rFont val="&quot;Helvetica Neue&quot;, Helvetica, Arial, sans-serif"/>
        <color rgb="FF1155CC"/>
        <sz val="11.0"/>
        <u/>
      </rPr>
      <t>Phantasy Star IV (USA) (Sample).zip</t>
    </r>
  </si>
  <si>
    <r>
      <rPr>
        <rFont val="&quot;Helvetica Neue&quot;, Helvetica, Arial, sans-serif"/>
        <color rgb="FF1155CC"/>
        <sz val="11.0"/>
        <u/>
      </rPr>
      <t>Phantasy Star IV (USA).zip</t>
    </r>
  </si>
  <si>
    <r>
      <rPr>
        <rFont val="&quot;Helvetica Neue&quot;, Helvetica, Arial, sans-serif"/>
        <color rgb="FF1155CC"/>
        <sz val="11.0"/>
        <u/>
      </rPr>
      <t>Phantom 2040 (Europe) (En,Fr,De).zip</t>
    </r>
  </si>
  <si>
    <r>
      <rPr>
        <rFont val="&quot;Helvetica Neue&quot;, Helvetica, Arial, sans-serif"/>
        <color rgb="FF1155CC"/>
        <sz val="11.0"/>
        <u/>
      </rPr>
      <t>Phantom 2040 (USA).zip</t>
    </r>
  </si>
  <si>
    <r>
      <rPr>
        <rFont val="&quot;Helvetica Neue&quot;, Helvetica, Arial, sans-serif"/>
        <color rgb="FF1155CC"/>
        <sz val="11.0"/>
        <u/>
      </rPr>
      <t>Phantom Gear (World) (v0.2) (Demo) (Aftermarket) (Unl).zip</t>
    </r>
  </si>
  <si>
    <r>
      <rPr>
        <rFont val="&quot;Helvetica Neue&quot;, Helvetica, Arial, sans-serif"/>
        <color rgb="FF1155CC"/>
        <sz val="11.0"/>
        <u/>
      </rPr>
      <t>Phantom Gear (World) (v0.5) (Demo) (Aftermarket) (Unl).zip</t>
    </r>
  </si>
  <si>
    <r>
      <rPr>
        <rFont val="&quot;Helvetica Neue&quot;, Helvetica, Arial, sans-serif"/>
        <color rgb="FF1155CC"/>
        <sz val="11.0"/>
        <u/>
      </rPr>
      <t>Phantom Gear (World) (v0.6) (Demo) (Aftermarket) (Unl).zip</t>
    </r>
  </si>
  <si>
    <r>
      <rPr>
        <rFont val="&quot;Helvetica Neue&quot;, Helvetica, Arial, sans-serif"/>
        <color rgb="FF1155CC"/>
        <sz val="11.0"/>
        <u/>
      </rPr>
      <t>Phantom Gear (World) (v0.9) (Demo) (Aftermarket) (Unl).zip</t>
    </r>
  </si>
  <si>
    <r>
      <rPr>
        <rFont val="&quot;Helvetica Neue&quot;, Helvetica, Arial, sans-serif"/>
        <color rgb="FF1155CC"/>
        <sz val="11.0"/>
        <u/>
      </rPr>
      <t>Phantom Gear (World) (v0.17) (Demo) (Bits Rule Games) (Aftermarket) (Unl).zip</t>
    </r>
  </si>
  <si>
    <r>
      <rPr>
        <rFont val="&quot;Helvetica Neue&quot;, Helvetica, Arial, sans-serif"/>
        <color rgb="FF1155CC"/>
        <sz val="11.0"/>
        <u/>
      </rPr>
      <t>Phantom Gear (World) (v0.17) (Demo) (Mega Cat Studios) (Aftermarket) (Unl).zip</t>
    </r>
  </si>
  <si>
    <r>
      <rPr>
        <rFont val="&quot;Helvetica Neue&quot;, Helvetica, Arial, sans-serif"/>
        <color rgb="FF1155CC"/>
        <sz val="11.0"/>
        <u/>
      </rPr>
      <t>Phantom Gear (World) (v0.20) (Demo) (Aftermarket) (Unl).zip</t>
    </r>
  </si>
  <si>
    <r>
      <rPr>
        <rFont val="&quot;Helvetica Neue&quot;, Helvetica, Arial, sans-serif"/>
        <color rgb="FF1155CC"/>
        <sz val="11.0"/>
        <u/>
      </rPr>
      <t>Phantom Gear (World) (v0.21) (Demo) (Aftermarket) (Unl).zip</t>
    </r>
  </si>
  <si>
    <r>
      <rPr>
        <rFont val="&quot;Helvetica Neue&quot;, Helvetica, Arial, sans-serif"/>
        <color rgb="FF1155CC"/>
        <sz val="11.0"/>
        <u/>
      </rPr>
      <t>Phantom Gear (World) (v0.22) (Demo) (Aftermarket) (Unl).zip</t>
    </r>
  </si>
  <si>
    <r>
      <rPr>
        <rFont val="&quot;Helvetica Neue&quot;, Helvetica, Arial, sans-serif"/>
        <color rgb="FF1155CC"/>
        <sz val="11.0"/>
        <u/>
      </rPr>
      <t>Phantom Gear (World) (v0.25) (Demo) (Aftermarket) (Unl).zip</t>
    </r>
  </si>
  <si>
    <r>
      <rPr>
        <rFont val="&quot;Helvetica Neue&quot;, Helvetica, Arial, sans-serif"/>
        <color rgb="FF1155CC"/>
        <sz val="11.0"/>
        <u/>
      </rPr>
      <t>Phantom Gear (World) (v0.32) (Demo) (Aftermarket) (Unl).zip</t>
    </r>
  </si>
  <si>
    <r>
      <rPr>
        <rFont val="&quot;Helvetica Neue&quot;, Helvetica, Arial, sans-serif"/>
        <color rgb="FF1155CC"/>
        <sz val="11.0"/>
        <u/>
      </rPr>
      <t>Phelios (Europe).zip</t>
    </r>
  </si>
  <si>
    <r>
      <rPr>
        <rFont val="&quot;Helvetica Neue&quot;, Helvetica, Arial, sans-serif"/>
        <color rgb="FF1155CC"/>
        <sz val="11.0"/>
        <u/>
      </rPr>
      <t>Phelios (Japan) (En) (Virtual Console).zip</t>
    </r>
  </si>
  <si>
    <r>
      <rPr>
        <rFont val="&quot;Helvetica Neue&quot;, Helvetica, Arial, sans-serif"/>
        <color rgb="FF1155CC"/>
        <sz val="11.0"/>
        <u/>
      </rPr>
      <t>Phelios (Japan) (En).zip</t>
    </r>
  </si>
  <si>
    <r>
      <rPr>
        <rFont val="&quot;Helvetica Neue&quot;, Helvetica, Arial, sans-serif"/>
        <color rgb="FF1155CC"/>
        <sz val="11.0"/>
        <u/>
      </rPr>
      <t>Phelios (USA).zip</t>
    </r>
  </si>
  <si>
    <r>
      <rPr>
        <rFont val="&quot;Helvetica Neue&quot;, Helvetica, Arial, sans-serif"/>
        <color rgb="FF1155CC"/>
        <sz val="11.0"/>
        <u/>
      </rPr>
      <t>Phelios (World) (Evercade) (Aftermarket) (Unl).zip</t>
    </r>
  </si>
  <si>
    <r>
      <rPr>
        <rFont val="&quot;Helvetica Neue&quot;, Helvetica, Arial, sans-serif"/>
        <color rgb="FF1155CC"/>
        <sz val="11.0"/>
        <u/>
      </rPr>
      <t>Pier Solar and the Great Architects (Europe) (En,Fr,De) (Reprint) (Aftermarket) (Unl).zip</t>
    </r>
  </si>
  <si>
    <r>
      <rPr>
        <rFont val="&quot;Helvetica Neue&quot;, Helvetica, Arial, sans-serif"/>
        <color rgb="FF1155CC"/>
        <sz val="11.0"/>
        <u/>
      </rPr>
      <t>Pier Solar and the Great Architects (Europe) (En,Fr,De) (Reprint A) (Aftermarket) (Unl).zip</t>
    </r>
  </si>
  <si>
    <r>
      <rPr>
        <rFont val="&quot;Helvetica Neue&quot;, Helvetica, Arial, sans-serif"/>
        <color rgb="FF1155CC"/>
        <sz val="11.0"/>
        <u/>
      </rPr>
      <t>Pier Solar and the Great Architects (Europe) (En,Fr,De) (Rev 1) (Collector's Edition) (Aftermarket) (Unl).zip</t>
    </r>
  </si>
  <si>
    <r>
      <rPr>
        <rFont val="&quot;Helvetica Neue&quot;, Helvetica, Arial, sans-serif"/>
        <color rgb="FF1155CC"/>
        <sz val="11.0"/>
        <u/>
      </rPr>
      <t>Pier Solar and the Great Architects (Japan) (En,Fr,Es) (Aftermarket) (Unl).zip</t>
    </r>
  </si>
  <si>
    <r>
      <rPr>
        <rFont val="&quot;Helvetica Neue&quot;, Helvetica, Arial, sans-serif"/>
        <color rgb="FF1155CC"/>
        <sz val="11.0"/>
        <u/>
      </rPr>
      <t>Pier Solar and the Great Architects (USA) (Beta) (Aftermarket) (Unl).zip</t>
    </r>
  </si>
  <si>
    <r>
      <rPr>
        <rFont val="&quot;Helvetica Neue&quot;, Helvetica, Arial, sans-serif"/>
        <color rgb="FF1155CC"/>
        <sz val="11.0"/>
        <u/>
      </rPr>
      <t>Pier Solar and the Great Architects (USA) (En,Es,Pt) (Reprint B) (Aftermarket) (Unl).zip</t>
    </r>
  </si>
  <si>
    <r>
      <rPr>
        <rFont val="&quot;Helvetica Neue&quot;, Helvetica, Arial, sans-serif"/>
        <color rgb="FF1155CC"/>
        <sz val="11.0"/>
        <u/>
      </rPr>
      <t>Pikachu (Pocket Monsters) (Taiwan) (En) (Unl) (Alt).zip</t>
    </r>
  </si>
  <si>
    <r>
      <rPr>
        <rFont val="&quot;Helvetica Neue&quot;, Helvetica, Arial, sans-serif"/>
        <color rgb="FF1155CC"/>
        <sz val="11.0"/>
        <u/>
      </rPr>
      <t>Pikachu (Pocket Monsters) (Taiwan) (En) (Unl).zip</t>
    </r>
  </si>
  <si>
    <r>
      <rPr>
        <rFont val="&quot;Helvetica Neue&quot;, Helvetica, Arial, sans-serif"/>
        <color rgb="FF1155CC"/>
        <sz val="11.0"/>
        <u/>
      </rPr>
      <t>Pikachu II (Pocket Monsters II) (Taiwan) (En) (Unl).zip</t>
    </r>
  </si>
  <si>
    <r>
      <rPr>
        <rFont val="&quot;Helvetica Neue&quot;, Helvetica, Arial, sans-serif"/>
        <color rgb="FF1155CC"/>
        <sz val="11.0"/>
        <u/>
      </rPr>
      <t>Pink Goes to Hollywood (USA, Europe) (Beta).zip</t>
    </r>
  </si>
  <si>
    <r>
      <rPr>
        <rFont val="&quot;Helvetica Neue&quot;, Helvetica, Arial, sans-serif"/>
        <color rgb="FF1155CC"/>
        <sz val="11.0"/>
        <u/>
      </rPr>
      <t>Pink Goes to Hollywood (USA, Europe).zip</t>
    </r>
  </si>
  <si>
    <r>
      <rPr>
        <rFont val="&quot;Helvetica Neue&quot;, Helvetica, Arial, sans-serif"/>
        <color rgb="FF1155CC"/>
        <sz val="11.0"/>
        <u/>
      </rPr>
      <t>Pinocchio (Europe).zip</t>
    </r>
  </si>
  <si>
    <r>
      <rPr>
        <rFont val="&quot;Helvetica Neue&quot;, Helvetica, Arial, sans-serif"/>
        <color rgb="FF1155CC"/>
        <sz val="11.0"/>
        <u/>
      </rPr>
      <t>Pinocchio (USA).zip</t>
    </r>
  </si>
  <si>
    <r>
      <rPr>
        <rFont val="&quot;Helvetica Neue&quot;, Helvetica, Arial, sans-serif"/>
        <color rgb="FF1155CC"/>
        <sz val="11.0"/>
        <u/>
      </rPr>
      <t>Pirates! Gold (USA) (Beta 1).zip</t>
    </r>
  </si>
  <si>
    <r>
      <rPr>
        <rFont val="&quot;Helvetica Neue&quot;, Helvetica, Arial, sans-serif"/>
        <color rgb="FF1155CC"/>
        <sz val="11.0"/>
        <u/>
      </rPr>
      <t>Pirates! Gold (USA) (Beta 2).zip</t>
    </r>
  </si>
  <si>
    <r>
      <rPr>
        <rFont val="&quot;Helvetica Neue&quot;, Helvetica, Arial, sans-serif"/>
        <color rgb="FF1155CC"/>
        <sz val="11.0"/>
        <u/>
      </rPr>
      <t>Pirates! Gold (USA).zip</t>
    </r>
  </si>
  <si>
    <r>
      <rPr>
        <rFont val="&quot;Helvetica Neue&quot;, Helvetica, Arial, sans-serif"/>
        <color rgb="FF1155CC"/>
        <sz val="11.0"/>
        <u/>
      </rPr>
      <t>Pirates of Dark Water, The (Europe).zip</t>
    </r>
  </si>
  <si>
    <r>
      <rPr>
        <rFont val="&quot;Helvetica Neue&quot;, Helvetica, Arial, sans-serif"/>
        <color rgb="FF1155CC"/>
        <sz val="11.0"/>
        <u/>
      </rPr>
      <t>Pirates of Dark Water, The (USA).zip</t>
    </r>
  </si>
  <si>
    <r>
      <rPr>
        <rFont val="&quot;Helvetica Neue&quot;, Helvetica, Arial, sans-serif"/>
        <color rgb="FF1155CC"/>
        <sz val="11.0"/>
        <u/>
      </rPr>
      <t>Pirates of the Caribbean - On Stranger Tides (Russia) (Aftermarket) (Unl).zip</t>
    </r>
  </si>
  <si>
    <r>
      <rPr>
        <rFont val="&quot;Helvetica Neue&quot;, Helvetica, Arial, sans-serif"/>
        <color rgb="FF1155CC"/>
        <sz val="11.0"/>
        <u/>
      </rPr>
      <t>Piruja (World) (Proto) (Aftermarket) (Unl).zip</t>
    </r>
  </si>
  <si>
    <r>
      <rPr>
        <rFont val="&quot;Helvetica Neue&quot;, Helvetica, Arial, sans-serif"/>
        <color rgb="FF1155CC"/>
        <sz val="11.0"/>
        <u/>
      </rPr>
      <t>Pistoleiro (World) (Proto) (Aftermarket) (Unl).zip</t>
    </r>
  </si>
  <si>
    <r>
      <rPr>
        <rFont val="&quot;Helvetica Neue&quot;, Helvetica, Arial, sans-serif"/>
        <color rgb="FF1155CC"/>
        <sz val="11.0"/>
        <u/>
      </rPr>
      <t>Pit-Fighter (World) (Beta).zip</t>
    </r>
  </si>
  <si>
    <r>
      <rPr>
        <rFont val="&quot;Helvetica Neue&quot;, Helvetica, Arial, sans-serif"/>
        <color rgb="FF1155CC"/>
        <sz val="11.0"/>
        <u/>
      </rPr>
      <t>Pit-Fighter (World) (En,Ja).zip</t>
    </r>
  </si>
  <si>
    <r>
      <rPr>
        <rFont val="&quot;Helvetica Neue&quot;, Helvetica, Arial, sans-serif"/>
        <color rgb="FF1155CC"/>
        <sz val="11.0"/>
        <u/>
      </rPr>
      <t>Pit-Fighter (World) (Pirate).zip</t>
    </r>
  </si>
  <si>
    <r>
      <rPr>
        <rFont val="&quot;Helvetica Neue&quot;, Helvetica, Arial, sans-serif"/>
        <color rgb="FF1155CC"/>
        <sz val="11.0"/>
        <u/>
      </rPr>
      <t>Pitfall - The Mayan Adventure (Europe).zip</t>
    </r>
  </si>
  <si>
    <r>
      <rPr>
        <rFont val="&quot;Helvetica Neue&quot;, Helvetica, Arial, sans-serif"/>
        <color rgb="FF1155CC"/>
        <sz val="11.0"/>
        <u/>
      </rPr>
      <t>Pitfall - The Mayan Adventure (USA).zip</t>
    </r>
  </si>
  <si>
    <r>
      <rPr>
        <rFont val="&quot;Helvetica Neue&quot;, Helvetica, Arial, sans-serif"/>
        <color rgb="FF1155CC"/>
        <sz val="11.0"/>
        <u/>
      </rPr>
      <t>Planet Message Quiz (Japan) (Sega Channel).zip</t>
    </r>
  </si>
  <si>
    <r>
      <rPr>
        <rFont val="&quot;Helvetica Neue&quot;, Helvetica, Arial, sans-serif"/>
        <color rgb="FF1155CC"/>
        <sz val="11.0"/>
        <u/>
      </rPr>
      <t>Plants vs. Zombies (Russia) (Aftermarket) (Unl).zip</t>
    </r>
  </si>
  <si>
    <r>
      <rPr>
        <rFont val="&quot;Helvetica Neue&quot;, Helvetica, Arial, sans-serif"/>
        <color rgb="FF1155CC"/>
        <sz val="11.0"/>
        <u/>
      </rPr>
      <t>Pocahontas (Europe).zip</t>
    </r>
  </si>
  <si>
    <r>
      <rPr>
        <rFont val="&quot;Helvetica Neue&quot;, Helvetica, Arial, sans-serif"/>
        <color rgb="FF1155CC"/>
        <sz val="11.0"/>
        <u/>
      </rPr>
      <t>Pocahontas (USA).zip</t>
    </r>
  </si>
  <si>
    <r>
      <rPr>
        <rFont val="&quot;Helvetica Neue&quot;, Helvetica, Arial, sans-serif"/>
        <color rgb="FF1155CC"/>
        <sz val="11.0"/>
        <u/>
      </rPr>
      <t>Pokemon Crazy Drummer (China) (En) (Aftermarket) (Unl).zip</t>
    </r>
  </si>
  <si>
    <r>
      <rPr>
        <rFont val="&quot;Helvetica Neue&quot;, Helvetica, Arial, sans-serif"/>
        <color rgb="FF1155CC"/>
        <sz val="11.0"/>
        <u/>
      </rPr>
      <t>Pokemon II (China) (En) (Aftermarket) (Unl).zip</t>
    </r>
  </si>
  <si>
    <r>
      <rPr>
        <rFont val="&quot;Helvetica Neue&quot;, Helvetica, Arial, sans-serif"/>
        <color rgb="FF1155CC"/>
        <sz val="11.0"/>
        <u/>
      </rPr>
      <t>Pokemon Stadium (Taiwan) (En) (Unl).zip</t>
    </r>
  </si>
  <si>
    <r>
      <rPr>
        <rFont val="&quot;Helvetica Neue&quot;, Helvetica, Arial, sans-serif"/>
        <color rgb="FF1155CC"/>
        <sz val="11.0"/>
        <u/>
      </rPr>
      <t>Poker Club 6 in 1 (Taiwan) (Unl).zip</t>
    </r>
  </si>
  <si>
    <r>
      <rPr>
        <rFont val="&quot;Helvetica Neue&quot;, Helvetica, Arial, sans-serif"/>
        <color rgb="FF1155CC"/>
        <sz val="11.0"/>
        <u/>
      </rPr>
      <t>Populous (Europe).zip</t>
    </r>
  </si>
  <si>
    <r>
      <rPr>
        <rFont val="&quot;Helvetica Neue&quot;, Helvetica, Arial, sans-serif"/>
        <color rgb="FF1155CC"/>
        <sz val="11.0"/>
        <u/>
      </rPr>
      <t>Populous (Japan).zip</t>
    </r>
  </si>
  <si>
    <r>
      <rPr>
        <rFont val="&quot;Helvetica Neue&quot;, Helvetica, Arial, sans-serif"/>
        <color rgb="FF1155CC"/>
        <sz val="11.0"/>
        <u/>
      </rPr>
      <t>Populous (USA) (Unl).zip</t>
    </r>
  </si>
  <si>
    <r>
      <rPr>
        <rFont val="&quot;Helvetica Neue&quot;, Helvetica, Arial, sans-serif"/>
        <color rgb="FF1155CC"/>
        <sz val="11.0"/>
        <u/>
      </rPr>
      <t>Power Athlete (Japan, Korea) (Ja).zip</t>
    </r>
  </si>
  <si>
    <r>
      <rPr>
        <rFont val="&quot;Helvetica Neue&quot;, Helvetica, Arial, sans-serif"/>
        <color rgb="FF1155CC"/>
        <sz val="11.0"/>
        <u/>
      </rPr>
      <t>Power Drive (Europe) (En,Fr,De,Es,Pt).zip</t>
    </r>
  </si>
  <si>
    <r>
      <rPr>
        <rFont val="&quot;Helvetica Neue&quot;, Helvetica, Arial, sans-serif"/>
        <color rgb="FF1155CC"/>
        <sz val="11.0"/>
        <u/>
      </rPr>
      <t>Power Football (World) (Evercade) (Aftermarket) (Unl).zip</t>
    </r>
  </si>
  <si>
    <r>
      <rPr>
        <rFont val="&quot;Helvetica Neue&quot;, Helvetica, Arial, sans-serif"/>
        <color rgb="FF1155CC"/>
        <sz val="11.0"/>
        <u/>
      </rPr>
      <t>Power Monger (Japan, Korea) (Ja).zip</t>
    </r>
  </si>
  <si>
    <r>
      <rPr>
        <rFont val="&quot;Helvetica Neue&quot;, Helvetica, Arial, sans-serif"/>
        <color rgb="FF1155CC"/>
        <sz val="11.0"/>
        <u/>
      </rPr>
      <t>Power Monger (USA, Europe).zip</t>
    </r>
  </si>
  <si>
    <r>
      <rPr>
        <rFont val="&quot;Helvetica Neue&quot;, Helvetica, Arial, sans-serif"/>
        <color rgb="FF1155CC"/>
        <sz val="11.0"/>
        <u/>
      </rPr>
      <t>Powerball (USA).zip</t>
    </r>
  </si>
  <si>
    <r>
      <rPr>
        <rFont val="&quot;Helvetica Neue&quot;, Helvetica, Arial, sans-serif"/>
        <color rgb="FF1155CC"/>
        <sz val="11.0"/>
        <u/>
      </rPr>
      <t>Predator 2 (USA, Europe).zip</t>
    </r>
  </si>
  <si>
    <r>
      <rPr>
        <rFont val="&quot;Helvetica Neue&quot;, Helvetica, Arial, sans-serif"/>
        <color rgb="FF1155CC"/>
        <sz val="11.0"/>
        <u/>
      </rPr>
      <t>Premier Manager (Europe).zip</t>
    </r>
  </si>
  <si>
    <r>
      <rPr>
        <rFont val="&quot;Helvetica Neue&quot;, Helvetica, Arial, sans-serif"/>
        <color rgb="FF1155CC"/>
        <sz val="11.0"/>
        <u/>
      </rPr>
      <t>Premier Manager 97 (Europe).zip</t>
    </r>
  </si>
  <si>
    <r>
      <rPr>
        <rFont val="&quot;Helvetica Neue&quot;, Helvetica, Arial, sans-serif"/>
        <color rgb="FF1155CC"/>
        <sz val="11.0"/>
        <u/>
      </rPr>
      <t>Premier Manager 97 (World) (Evercade) (Aftermarket) (Unl).zip</t>
    </r>
  </si>
  <si>
    <r>
      <rPr>
        <rFont val="&quot;Helvetica Neue&quot;, Helvetica, Arial, sans-serif"/>
        <color rgb="FF1155CC"/>
        <sz val="11.0"/>
        <u/>
      </rPr>
      <t>Primal Rage (USA) (Demo) (1995-08-01) (Sega Channel) (Test Drive).zip</t>
    </r>
  </si>
  <si>
    <r>
      <rPr>
        <rFont val="&quot;Helvetica Neue&quot;, Helvetica, Arial, sans-serif"/>
        <color rgb="FF1155CC"/>
        <sz val="11.0"/>
        <u/>
      </rPr>
      <t>Primal Rage (USA) (Demo) (1995-08-25) (Sega Channel) (Rental).zip</t>
    </r>
  </si>
  <si>
    <r>
      <rPr>
        <rFont val="&quot;Helvetica Neue&quot;, Helvetica, Arial, sans-serif"/>
        <color rgb="FF1155CC"/>
        <sz val="11.0"/>
        <u/>
      </rPr>
      <t>Primal Rage (USA, Europe) (Beta).zip</t>
    </r>
  </si>
  <si>
    <r>
      <rPr>
        <rFont val="&quot;Helvetica Neue&quot;, Helvetica, Arial, sans-serif"/>
        <color rgb="FF1155CC"/>
        <sz val="11.0"/>
        <u/>
      </rPr>
      <t>Primal Rage (USA, Europe).zip</t>
    </r>
  </si>
  <si>
    <r>
      <rPr>
        <rFont val="&quot;Helvetica Neue&quot;, Helvetica, Arial, sans-serif"/>
        <color rgb="FF1155CC"/>
        <sz val="11.0"/>
        <u/>
      </rPr>
      <t>Primal Rage Showdown (USA) (Demo) (1995-08-26) (Sega Channel).zip</t>
    </r>
  </si>
  <si>
    <r>
      <rPr>
        <rFont val="&quot;Helvetica Neue&quot;, Helvetica, Arial, sans-serif"/>
        <color rgb="FF1155CC"/>
        <sz val="11.0"/>
        <u/>
      </rPr>
      <t>Prime Time NFL Starring Deion Sanders (USA).zip</t>
    </r>
  </si>
  <si>
    <r>
      <rPr>
        <rFont val="&quot;Helvetica Neue&quot;, Helvetica, Arial, sans-serif"/>
        <color rgb="FF1155CC"/>
        <sz val="11.0"/>
        <u/>
      </rPr>
      <t>Prince of Persia (Europe) (Beta 1).zip</t>
    </r>
  </si>
  <si>
    <r>
      <rPr>
        <rFont val="&quot;Helvetica Neue&quot;, Helvetica, Arial, sans-serif"/>
        <color rgb="FF1155CC"/>
        <sz val="11.0"/>
        <u/>
      </rPr>
      <t>Prince of Persia (Europe) (Beta 2).zip</t>
    </r>
  </si>
  <si>
    <r>
      <rPr>
        <rFont val="&quot;Helvetica Neue&quot;, Helvetica, Arial, sans-serif"/>
        <color rgb="FF1155CC"/>
        <sz val="11.0"/>
        <u/>
      </rPr>
      <t>Prince of Persia (Europe).zip</t>
    </r>
  </si>
  <si>
    <r>
      <rPr>
        <rFont val="&quot;Helvetica Neue&quot;, Helvetica, Arial, sans-serif"/>
        <color rgb="FF1155CC"/>
        <sz val="11.0"/>
        <u/>
      </rPr>
      <t>Prince of Persia (USA).zip</t>
    </r>
  </si>
  <si>
    <r>
      <rPr>
        <rFont val="&quot;Helvetica Neue&quot;, Helvetica, Arial, sans-serif"/>
        <color rgb="FF1155CC"/>
        <sz val="11.0"/>
        <u/>
      </rPr>
      <t>Prince of Persia 2 (Europe) (Proto) (1995-02-20).zip</t>
    </r>
  </si>
  <si>
    <r>
      <rPr>
        <rFont val="&quot;Helvetica Neue&quot;, Helvetica, Arial, sans-serif"/>
        <color rgb="FF1155CC"/>
        <sz val="11.0"/>
        <u/>
      </rPr>
      <t>Pringles Game (World) (Aftermarket) (Unl).zip</t>
    </r>
  </si>
  <si>
    <r>
      <rPr>
        <rFont val="&quot;Helvetica Neue&quot;, Helvetica, Arial, sans-serif"/>
        <color rgb="FF1155CC"/>
        <sz val="11.0"/>
        <u/>
      </rPr>
      <t>Pro Action Replay (Europe) (Program) (Unl).zip</t>
    </r>
  </si>
  <si>
    <r>
      <rPr>
        <rFont val="&quot;Helvetica Neue&quot;, Helvetica, Arial, sans-serif"/>
        <color rgb="FF1155CC"/>
        <sz val="11.0"/>
        <u/>
      </rPr>
      <t>Pro Action Replay 2 (Europe) (v2.1) (Program) (Unl) (Alt).zip</t>
    </r>
  </si>
  <si>
    <r>
      <rPr>
        <rFont val="&quot;Helvetica Neue&quot;, Helvetica, Arial, sans-serif"/>
        <color rgb="FF1155CC"/>
        <sz val="11.0"/>
        <u/>
      </rPr>
      <t>Pro Action Replay 2 (Europe) (v2.1) (Program) (Unl).zip</t>
    </r>
  </si>
  <si>
    <r>
      <rPr>
        <rFont val="&quot;Helvetica Neue&quot;, Helvetica, Arial, sans-serif"/>
        <color rgb="FF1155CC"/>
        <sz val="11.0"/>
        <u/>
      </rPr>
      <t>Pro Moves Soccer (USA).zip</t>
    </r>
  </si>
  <si>
    <r>
      <rPr>
        <rFont val="&quot;Helvetica Neue&quot;, Helvetica, Arial, sans-serif"/>
        <color rgb="FF1155CC"/>
        <sz val="11.0"/>
        <u/>
      </rPr>
      <t>Pro Quarterback (USA).zip</t>
    </r>
  </si>
  <si>
    <r>
      <rPr>
        <rFont val="&quot;Helvetica Neue&quot;, Helvetica, Arial, sans-serif"/>
        <color rgb="FF1155CC"/>
        <sz val="11.0"/>
        <u/>
      </rPr>
      <t>Pro Striker - Final Stage (Japan).zip</t>
    </r>
  </si>
  <si>
    <r>
      <rPr>
        <rFont val="&quot;Helvetica Neue&quot;, Helvetica, Arial, sans-serif"/>
        <color rgb="FF1155CC"/>
        <sz val="11.0"/>
        <u/>
      </rPr>
      <t>Pro Yakyuu Super League '91 (Japan).zip</t>
    </r>
  </si>
  <si>
    <r>
      <rPr>
        <rFont val="&quot;Helvetica Neue&quot;, Helvetica, Arial, sans-serif"/>
        <color rgb="FF1155CC"/>
        <sz val="11.0"/>
        <u/>
      </rPr>
      <t>Probotector (Europe) (En,Fr,De) (Mega Drive Mini).zip</t>
    </r>
  </si>
  <si>
    <r>
      <rPr>
        <rFont val="&quot;Helvetica Neue&quot;, Helvetica, Arial, sans-serif"/>
        <color rgb="FF1155CC"/>
        <sz val="11.0"/>
        <u/>
      </rPr>
      <t>Probotector (Europe) (En,Fr,De).zip</t>
    </r>
  </si>
  <si>
    <r>
      <rPr>
        <rFont val="&quot;Helvetica Neue&quot;, Helvetica, Arial, sans-serif"/>
        <color rgb="FF1155CC"/>
        <sz val="11.0"/>
        <u/>
      </rPr>
      <t>Probotector (World) (En,Fr,De) (60 Hz) (Contra Anniversary Collection).zip</t>
    </r>
  </si>
  <si>
    <r>
      <rPr>
        <rFont val="&quot;Helvetica Neue&quot;, Helvetica, Arial, sans-serif"/>
        <color rgb="FF1155CC"/>
        <sz val="11.0"/>
        <u/>
      </rPr>
      <t>Probotector (World) (En,Fr,De) (Contra Anniversary Collection).zip</t>
    </r>
  </si>
  <si>
    <r>
      <rPr>
        <rFont val="&quot;Helvetica Neue&quot;, Helvetica, Arial, sans-serif"/>
        <color rgb="FF1155CC"/>
        <sz val="11.0"/>
        <u/>
      </rPr>
      <t>Project MD (World) (Aftermarket) (Unl).zip</t>
    </r>
  </si>
  <si>
    <r>
      <rPr>
        <rFont val="&quot;Helvetica Neue&quot;, Helvetica, Arial, sans-serif"/>
        <color rgb="FF1155CC"/>
        <sz val="11.0"/>
        <u/>
      </rPr>
      <t>Project MD (World) (v1.1) (Aftermarket) (Unl).zip</t>
    </r>
  </si>
  <si>
    <r>
      <rPr>
        <rFont val="&quot;Helvetica Neue&quot;, Helvetica, Arial, sans-serif"/>
        <color rgb="FF1155CC"/>
        <sz val="11.0"/>
        <u/>
      </rPr>
      <t>Project MD (World) (v1.2) (Aftermarket) (Unl).zip</t>
    </r>
  </si>
  <si>
    <r>
      <rPr>
        <rFont val="&quot;Helvetica Neue&quot;, Helvetica, Arial, sans-serif"/>
        <color rgb="FF1155CC"/>
        <sz val="11.0"/>
        <u/>
      </rPr>
      <t>Project MD (World) (v1.3) (Aftermarket) (Unl).zip</t>
    </r>
  </si>
  <si>
    <r>
      <rPr>
        <rFont val="&quot;Helvetica Neue&quot;, Helvetica, Arial, sans-serif"/>
        <color rgb="FF1155CC"/>
        <sz val="11.0"/>
        <u/>
      </rPr>
      <t>Psy-O-Blade (Japan).zip</t>
    </r>
  </si>
  <si>
    <r>
      <rPr>
        <rFont val="&quot;Helvetica Neue&quot;, Helvetica, Arial, sans-serif"/>
        <color rgb="FF1155CC"/>
        <sz val="11.0"/>
        <u/>
      </rPr>
      <t>Psycho Pinball (Europe) (Beta).zip</t>
    </r>
  </si>
  <si>
    <r>
      <rPr>
        <rFont val="&quot;Helvetica Neue&quot;, Helvetica, Arial, sans-serif"/>
        <color rgb="FF1155CC"/>
        <sz val="11.0"/>
        <u/>
      </rPr>
      <t>Psycho Pinball (Europe) (En,Fr,De,Es,It) (Rev 1).zip</t>
    </r>
  </si>
  <si>
    <r>
      <rPr>
        <rFont val="&quot;Helvetica Neue&quot;, Helvetica, Arial, sans-serif"/>
        <color rgb="FF1155CC"/>
        <sz val="11.0"/>
        <u/>
      </rPr>
      <t>Psycho Pinball (Europe) (En,Fr,De,Es,It).zip</t>
    </r>
  </si>
  <si>
    <r>
      <rPr>
        <rFont val="&quot;Helvetica Neue&quot;, Helvetica, Arial, sans-serif"/>
        <color rgb="FF1155CC"/>
        <sz val="11.0"/>
        <u/>
      </rPr>
      <t>Psycho Pinball (World) (Evercade) (Aftermarket) (Unl).zip</t>
    </r>
  </si>
  <si>
    <r>
      <rPr>
        <rFont val="&quot;Helvetica Neue&quot;, Helvetica, Arial, sans-serif"/>
        <color rgb="FF1155CC"/>
        <sz val="11.0"/>
        <u/>
      </rPr>
      <t>Puggsy (Europe).zip</t>
    </r>
  </si>
  <si>
    <r>
      <rPr>
        <rFont val="&quot;Helvetica Neue&quot;, Helvetica, Arial, sans-serif"/>
        <color rgb="FF1155CC"/>
        <sz val="11.0"/>
        <u/>
      </rPr>
      <t>Puggsy (USA) (Beta).zip</t>
    </r>
  </si>
  <si>
    <r>
      <rPr>
        <rFont val="&quot;Helvetica Neue&quot;, Helvetica, Arial, sans-serif"/>
        <color rgb="FF1155CC"/>
        <sz val="11.0"/>
        <u/>
      </rPr>
      <t>Puggsy (USA).zip</t>
    </r>
  </si>
  <si>
    <r>
      <rPr>
        <rFont val="&quot;Helvetica Neue&quot;, Helvetica, Arial, sans-serif"/>
        <color rgb="FF1155CC"/>
        <sz val="11.0"/>
        <u/>
      </rPr>
      <t>Pulseman (Japan).zip</t>
    </r>
  </si>
  <si>
    <r>
      <rPr>
        <rFont val="&quot;Helvetica Neue&quot;, Helvetica, Arial, sans-serif"/>
        <color rgb="FF1155CC"/>
        <sz val="11.0"/>
        <u/>
      </rPr>
      <t>Punisher, The (Europe).zip</t>
    </r>
  </si>
  <si>
    <r>
      <rPr>
        <rFont val="&quot;Helvetica Neue&quot;, Helvetica, Arial, sans-serif"/>
        <color rgb="FF1155CC"/>
        <sz val="11.0"/>
        <u/>
      </rPr>
      <t>Punisher, The (USA).zip</t>
    </r>
  </si>
  <si>
    <r>
      <rPr>
        <rFont val="&quot;Helvetica Neue&quot;, Helvetica, Arial, sans-serif"/>
        <color rgb="FF1155CC"/>
        <sz val="11.0"/>
        <u/>
      </rPr>
      <t>Putter Golf (Japan) (Game no Kanzume Otokuyou).zip</t>
    </r>
  </si>
  <si>
    <r>
      <rPr>
        <rFont val="&quot;Helvetica Neue&quot;, Helvetica, Arial, sans-serif"/>
        <color rgb="FF1155CC"/>
        <sz val="11.0"/>
        <u/>
      </rPr>
      <t>Putter Golf (Japan) (SegaNet).zip</t>
    </r>
  </si>
  <si>
    <r>
      <rPr>
        <rFont val="&quot;Helvetica Neue&quot;, Helvetica, Arial, sans-serif"/>
        <color rgb="FF1155CC"/>
        <sz val="11.0"/>
        <u/>
      </rPr>
      <t>Putty Squad (Europe) (Proto 1).zip</t>
    </r>
  </si>
  <si>
    <r>
      <rPr>
        <rFont val="&quot;Helvetica Neue&quot;, Helvetica, Arial, sans-serif"/>
        <color rgb="FF1155CC"/>
        <sz val="11.0"/>
        <u/>
      </rPr>
      <t>Putty Squad (Europe) (Proto 2).zip</t>
    </r>
  </si>
  <si>
    <r>
      <rPr>
        <rFont val="&quot;Helvetica Neue&quot;, Helvetica, Arial, sans-serif"/>
        <color rgb="FF1155CC"/>
        <sz val="11.0"/>
        <u/>
      </rPr>
      <t>Puyo Puyo (Japan).zip</t>
    </r>
  </si>
  <si>
    <r>
      <rPr>
        <rFont val="&quot;Helvetica Neue&quot;, Helvetica, Arial, sans-serif"/>
        <color rgb="FF1155CC"/>
        <sz val="11.0"/>
        <u/>
      </rPr>
      <t>Puyo Puyo Tsuu (Japan) (Rev A).zip</t>
    </r>
  </si>
  <si>
    <r>
      <rPr>
        <rFont val="&quot;Helvetica Neue&quot;, Helvetica, Arial, sans-serif"/>
        <color rgb="FF1155CC"/>
        <sz val="11.0"/>
        <u/>
      </rPr>
      <t>Puyo Puyo Tsuu (Japan).zip</t>
    </r>
  </si>
  <si>
    <r>
      <rPr>
        <rFont val="&quot;Helvetica Neue&quot;, Helvetica, Arial, sans-serif"/>
        <color rgb="FF1155CC"/>
        <sz val="11.0"/>
        <u/>
      </rPr>
      <t>Puyo Puyo Tsuu (World) (Ja) (Rev A) (Virtual Console).zip</t>
    </r>
  </si>
  <si>
    <r>
      <rPr>
        <rFont val="&quot;Helvetica Neue&quot;, Helvetica, Arial, sans-serif"/>
        <color rgb="FF1155CC"/>
        <sz val="11.0"/>
        <u/>
      </rPr>
      <t>Puzzle &amp; Action - Ichidanto-R (Japan).zip</t>
    </r>
  </si>
  <si>
    <r>
      <rPr>
        <rFont val="&quot;Helvetica Neue&quot;, Helvetica, Arial, sans-serif"/>
        <color rgb="FF1155CC"/>
        <sz val="11.0"/>
        <u/>
      </rPr>
      <t>Puzzle &amp; Action - Ichidanto-R (World) (Ja) (Sega Ages).zip</t>
    </r>
  </si>
  <si>
    <r>
      <rPr>
        <rFont val="&quot;Helvetica Neue&quot;, Helvetica, Arial, sans-serif"/>
        <color rgb="FF1155CC"/>
        <sz val="11.0"/>
        <u/>
      </rPr>
      <t>Puzzle &amp; Action - Tanto-R (Japan).zip</t>
    </r>
  </si>
  <si>
    <r>
      <rPr>
        <rFont val="&quot;Helvetica Neue&quot;, Helvetica, Arial, sans-serif"/>
        <color rgb="FF1155CC"/>
        <sz val="11.0"/>
        <u/>
      </rPr>
      <t>Puzzli (World) (v1.1) (Aftermarket) (Unl).zip</t>
    </r>
  </si>
  <si>
    <r>
      <rPr>
        <rFont val="&quot;Helvetica Neue&quot;, Helvetica, Arial, sans-serif"/>
        <color rgb="FF1155CC"/>
        <sz val="11.0"/>
        <u/>
      </rPr>
      <t>Pyramid Magic (Japan) (Game no Kanzume Otokuyou).zip</t>
    </r>
  </si>
  <si>
    <r>
      <rPr>
        <rFont val="&quot;Helvetica Neue&quot;, Helvetica, Arial, sans-serif"/>
        <color rgb="FF1155CC"/>
        <sz val="11.0"/>
        <u/>
      </rPr>
      <t>Pyramid Magic (Japan) (SegaNet).zip</t>
    </r>
  </si>
  <si>
    <r>
      <rPr>
        <rFont val="&quot;Helvetica Neue&quot;, Helvetica, Arial, sans-serif"/>
        <color rgb="FF1155CC"/>
        <sz val="11.0"/>
        <u/>
      </rPr>
      <t>Pyramid Magic II (Japan) (SegaNet).zip</t>
    </r>
  </si>
  <si>
    <r>
      <rPr>
        <rFont val="&quot;Helvetica Neue&quot;, Helvetica, Arial, sans-serif"/>
        <color rgb="FF1155CC"/>
        <sz val="11.0"/>
        <u/>
      </rPr>
      <t>Pyramid Magic III (Japan) (SegaNet).zip</t>
    </r>
  </si>
  <si>
    <r>
      <rPr>
        <rFont val="&quot;Helvetica Neue&quot;, Helvetica, Arial, sans-serif"/>
        <color rgb="FF1155CC"/>
        <sz val="11.0"/>
        <u/>
      </rPr>
      <t>Pyramid Magic Special (Japan) (SegaNet).zip</t>
    </r>
  </si>
  <si>
    <r>
      <rPr>
        <rFont val="&quot;Helvetica Neue&quot;, Helvetica, Arial, sans-serif"/>
        <color rgb="FF1155CC"/>
        <sz val="11.0"/>
        <u/>
      </rPr>
      <t>QuackShot Starring Donald Duck (World) (Rev A) (Alt).zip</t>
    </r>
  </si>
  <si>
    <r>
      <rPr>
        <rFont val="&quot;Helvetica Neue&quot;, Helvetica, Arial, sans-serif"/>
        <color rgb="FF1155CC"/>
        <sz val="11.0"/>
        <u/>
      </rPr>
      <t>QuackShot Starring Donald Duck (World) (Rev A).zip</t>
    </r>
  </si>
  <si>
    <r>
      <rPr>
        <rFont val="&quot;Helvetica Neue&quot;, Helvetica, Arial, sans-serif"/>
        <color rgb="FF1155CC"/>
        <sz val="11.0"/>
        <u/>
      </rPr>
      <t>QuackShot Starring Donald Duck (World).zip</t>
    </r>
  </si>
  <si>
    <r>
      <rPr>
        <rFont val="&quot;Helvetica Neue&quot;, Helvetica, Arial, sans-serif"/>
        <color rgb="FF1155CC"/>
        <sz val="11.0"/>
        <u/>
      </rPr>
      <t>Quad Challenge (USA).zip</t>
    </r>
  </si>
  <si>
    <r>
      <rPr>
        <rFont val="&quot;Helvetica Neue&quot;, Helvetica, Arial, sans-serif"/>
        <color rgb="FF1155CC"/>
        <sz val="11.0"/>
        <u/>
      </rPr>
      <t>Quad Challenge (World) (Evercade) (Aftermarket) (Unl).zip</t>
    </r>
  </si>
  <si>
    <r>
      <rPr>
        <rFont val="&quot;Helvetica Neue&quot;, Helvetica, Arial, sans-serif"/>
        <color rgb="FF1155CC"/>
        <sz val="11.0"/>
        <u/>
      </rPr>
      <t>Question, The (World) (v0.0.1) (Proto) (Aftermarket) (Unl).zip</t>
    </r>
  </si>
  <si>
    <r>
      <rPr>
        <rFont val="&quot;Helvetica Neue&quot;, Helvetica, Arial, sans-serif"/>
        <color rgb="FF1155CC"/>
        <sz val="11.0"/>
        <u/>
      </rPr>
      <t>Question, The (World) (v0.0.2) (Proto) (Aftermarket) (Unl).zip</t>
    </r>
  </si>
  <si>
    <r>
      <rPr>
        <rFont val="&quot;Helvetica Neue&quot;, Helvetica, Arial, sans-serif"/>
        <color rgb="FF1155CC"/>
        <sz val="11.0"/>
        <u/>
      </rPr>
      <t>Question, The (World) (v0.0.3) (Proto) (Aftermarket) (Unl).zip</t>
    </r>
  </si>
  <si>
    <r>
      <rPr>
        <rFont val="&quot;Helvetica Neue&quot;, Helvetica, Arial, sans-serif"/>
        <color rgb="FF1155CC"/>
        <sz val="11.0"/>
        <u/>
      </rPr>
      <t>Question, The (World) (v0.0.4) (Proto) (Aftermarket) (Unl).zip</t>
    </r>
  </si>
  <si>
    <r>
      <rPr>
        <rFont val="&quot;Helvetica Neue&quot;, Helvetica, Arial, sans-serif"/>
        <color rgb="FF1155CC"/>
        <sz val="11.0"/>
        <u/>
      </rPr>
      <t>R.B.I. Baseball '93 (USA).zip</t>
    </r>
  </si>
  <si>
    <r>
      <rPr>
        <rFont val="&quot;Helvetica Neue&quot;, Helvetica, Arial, sans-serif"/>
        <color rgb="FF1155CC"/>
        <sz val="11.0"/>
        <u/>
      </rPr>
      <t>R.B.I. Baseball '94 (USA, Europe).zip</t>
    </r>
  </si>
  <si>
    <r>
      <rPr>
        <rFont val="&quot;Helvetica Neue&quot;, Helvetica, Arial, sans-serif"/>
        <color rgb="FF1155CC"/>
        <sz val="11.0"/>
        <u/>
      </rPr>
      <t>R.B.I. Baseball '95 (USA) (Proto).zip</t>
    </r>
  </si>
  <si>
    <r>
      <rPr>
        <rFont val="&quot;Helvetica Neue&quot;, Helvetica, Arial, sans-serif"/>
        <color rgb="FF1155CC"/>
        <sz val="11.0"/>
        <u/>
      </rPr>
      <t>R.B.I. Baseball 3 (USA) (Beta) (1991-07-18).zip</t>
    </r>
  </si>
  <si>
    <r>
      <rPr>
        <rFont val="&quot;Helvetica Neue&quot;, Helvetica, Arial, sans-serif"/>
        <color rgb="FF1155CC"/>
        <sz val="11.0"/>
        <u/>
      </rPr>
      <t>R.B.I. Baseball 3 (USA).zip</t>
    </r>
  </si>
  <si>
    <r>
      <rPr>
        <rFont val="&quot;Helvetica Neue&quot;, Helvetica, Arial, sans-serif"/>
        <color rgb="FF1155CC"/>
        <sz val="11.0"/>
        <u/>
      </rPr>
      <t>R.B.I. Baseball 4 (Japan).zip</t>
    </r>
  </si>
  <si>
    <r>
      <rPr>
        <rFont val="&quot;Helvetica Neue&quot;, Helvetica, Arial, sans-serif"/>
        <color rgb="FF1155CC"/>
        <sz val="11.0"/>
        <u/>
      </rPr>
      <t>R.B.I. Baseball 4 (USA) (Beta).zip</t>
    </r>
  </si>
  <si>
    <r>
      <rPr>
        <rFont val="&quot;Helvetica Neue&quot;, Helvetica, Arial, sans-serif"/>
        <color rgb="FF1155CC"/>
        <sz val="11.0"/>
        <u/>
      </rPr>
      <t>R.B.I. Baseball 4 (USA).zip</t>
    </r>
  </si>
  <si>
    <r>
      <rPr>
        <rFont val="&quot;Helvetica Neue&quot;, Helvetica, Arial, sans-serif"/>
        <color rgb="FF1155CC"/>
        <sz val="11.0"/>
        <u/>
      </rPr>
      <t>Race Drivin' (USA) (Beta).zip</t>
    </r>
  </si>
  <si>
    <r>
      <rPr>
        <rFont val="&quot;Helvetica Neue&quot;, Helvetica, Arial, sans-serif"/>
        <color rgb="FF1155CC"/>
        <sz val="11.0"/>
        <u/>
      </rPr>
      <t>Race Drivin' (USA).zip</t>
    </r>
  </si>
  <si>
    <r>
      <rPr>
        <rFont val="&quot;Helvetica Neue&quot;, Helvetica, Arial, sans-serif"/>
        <color rgb="FF1155CC"/>
        <sz val="11.0"/>
        <u/>
      </rPr>
      <t>Racer (World) (v1.2) (Digital) (Aftermarket) (Unl).zip</t>
    </r>
  </si>
  <si>
    <r>
      <rPr>
        <rFont val="&quot;Helvetica Neue&quot;, Helvetica, Arial, sans-serif"/>
        <color rgb="FF1155CC"/>
        <sz val="11.0"/>
        <u/>
      </rPr>
      <t>Radical Rex (Europe) (Beta).zip</t>
    </r>
  </si>
  <si>
    <r>
      <rPr>
        <rFont val="&quot;Helvetica Neue&quot;, Helvetica, Arial, sans-serif"/>
        <color rgb="FF1155CC"/>
        <sz val="11.0"/>
        <u/>
      </rPr>
      <t>Radical Rex (Europe).zip</t>
    </r>
  </si>
  <si>
    <r>
      <rPr>
        <rFont val="&quot;Helvetica Neue&quot;, Helvetica, Arial, sans-serif"/>
        <color rgb="FF1155CC"/>
        <sz val="11.0"/>
        <u/>
      </rPr>
      <t>Radical Rex (USA).zip</t>
    </r>
  </si>
  <si>
    <r>
      <rPr>
        <rFont val="&quot;Helvetica Neue&quot;, Helvetica, Arial, sans-serif"/>
        <color rgb="FF1155CC"/>
        <sz val="11.0"/>
        <u/>
      </rPr>
      <t>Raiden Trad (Japan, USA) (En).zip</t>
    </r>
  </si>
  <si>
    <r>
      <rPr>
        <rFont val="&quot;Helvetica Neue&quot;, Helvetica, Arial, sans-serif"/>
        <color rgb="FF1155CC"/>
        <sz val="11.0"/>
        <u/>
      </rPr>
      <t>Rainbow Islands Extra (Japan).zip</t>
    </r>
  </si>
  <si>
    <r>
      <rPr>
        <rFont val="&quot;Helvetica Neue&quot;, Helvetica, Arial, sans-serif"/>
        <color rgb="FF1155CC"/>
        <sz val="11.0"/>
        <u/>
      </rPr>
      <t>Ralph (Russia) (Aftermarket) (Pirate).zip</t>
    </r>
  </si>
  <si>
    <r>
      <rPr>
        <rFont val="&quot;Helvetica Neue&quot;, Helvetica, Arial, sans-serif"/>
        <color rgb="FF1155CC"/>
        <sz val="11.0"/>
        <u/>
      </rPr>
      <t>Rambo III (Japan) (En).zip</t>
    </r>
  </si>
  <si>
    <r>
      <rPr>
        <rFont val="&quot;Helvetica Neue&quot;, Helvetica, Arial, sans-serif"/>
        <color rgb="FF1155CC"/>
        <sz val="11.0"/>
        <u/>
      </rPr>
      <t>Rambo III (USA, Europe, Korea) (En) (Rev A).zip</t>
    </r>
  </si>
  <si>
    <r>
      <rPr>
        <rFont val="&quot;Helvetica Neue&quot;, Helvetica, Arial, sans-serif"/>
        <color rgb="FF1155CC"/>
        <sz val="11.0"/>
        <u/>
      </rPr>
      <t>Rampart (Japan, Korea) (Ja).zip</t>
    </r>
  </si>
  <si>
    <r>
      <rPr>
        <rFont val="&quot;Helvetica Neue&quot;, Helvetica, Arial, sans-serif"/>
        <color rgb="FF1155CC"/>
        <sz val="11.0"/>
        <u/>
      </rPr>
      <t>Rampart (USA).zip</t>
    </r>
  </si>
  <si>
    <r>
      <rPr>
        <rFont val="&quot;Helvetica Neue&quot;, Helvetica, Arial, sans-serif"/>
        <color rgb="FF1155CC"/>
        <sz val="11.0"/>
        <u/>
      </rPr>
      <t>Ranger X (Europe).zip</t>
    </r>
  </si>
  <si>
    <r>
      <rPr>
        <rFont val="&quot;Helvetica Neue&quot;, Helvetica, Arial, sans-serif"/>
        <color rgb="FF1155CC"/>
        <sz val="11.0"/>
        <u/>
      </rPr>
      <t>Ranger X (USA).zip</t>
    </r>
  </si>
  <si>
    <r>
      <rPr>
        <rFont val="&quot;Helvetica Neue&quot;, Helvetica, Arial, sans-serif"/>
        <color rgb="FF1155CC"/>
        <sz val="11.0"/>
        <u/>
      </rPr>
      <t>Ransei no Hasha (Japan).zip</t>
    </r>
  </si>
  <si>
    <r>
      <rPr>
        <rFont val="&quot;Helvetica Neue&quot;, Helvetica, Arial, sans-serif"/>
        <color rgb="FF1155CC"/>
        <sz val="11.0"/>
        <u/>
      </rPr>
      <t>Rastan Saga II (Japan).zip</t>
    </r>
  </si>
  <si>
    <r>
      <rPr>
        <rFont val="&quot;Helvetica Neue&quot;, Helvetica, Arial, sans-serif"/>
        <color rgb="FF1155CC"/>
        <sz val="11.0"/>
        <u/>
      </rPr>
      <t>Rastan Saga II (USA).zip</t>
    </r>
  </si>
  <si>
    <r>
      <rPr>
        <rFont val="&quot;Helvetica Neue&quot;, Helvetica, Arial, sans-serif"/>
        <color rgb="FF1155CC"/>
        <sz val="11.0"/>
        <u/>
      </rPr>
      <t>Real Bout - Fatal Fury Special (World) (Demo) (Aftermarket) (Unl).zip</t>
    </r>
  </si>
  <si>
    <r>
      <rPr>
        <rFont val="&quot;Helvetica Neue&quot;, Helvetica, Arial, sans-serif"/>
        <color rgb="FF1155CC"/>
        <sz val="11.0"/>
        <u/>
      </rPr>
      <t>Red Queen Rampage (World) (Proto) (bitbitJAM 2016) (Aftermarket) (Unl).zip</t>
    </r>
  </si>
  <si>
    <r>
      <rPr>
        <rFont val="&quot;Helvetica Neue&quot;, Helvetica, Arial, sans-serif"/>
        <color rgb="FF1155CC"/>
        <sz val="11.0"/>
        <u/>
      </rPr>
      <t>Red Zone (USA, Europe).zip</t>
    </r>
  </si>
  <si>
    <r>
      <rPr>
        <rFont val="&quot;Helvetica Neue&quot;, Helvetica, Arial, sans-serif"/>
        <color rgb="FF1155CC"/>
        <sz val="11.0"/>
        <u/>
      </rPr>
      <t>Redline Reaver (World) (v0.13) (Proto) (Aftermarket) (Unl).zip</t>
    </r>
  </si>
  <si>
    <r>
      <rPr>
        <rFont val="&quot;Helvetica Neue&quot;, Helvetica, Arial, sans-serif"/>
        <color rgb="FF1155CC"/>
        <sz val="11.0"/>
        <u/>
      </rPr>
      <t>Reknum (World) (Demo 1) (Aftermarket) (Unl).zip</t>
    </r>
  </si>
  <si>
    <r>
      <rPr>
        <rFont val="&quot;Helvetica Neue&quot;, Helvetica, Arial, sans-serif"/>
        <color rgb="FF1155CC"/>
        <sz val="11.0"/>
        <u/>
      </rPr>
      <t>Reknum (World) (Demo 2) (Aftermarket) (Unl).zip</t>
    </r>
  </si>
  <si>
    <r>
      <rPr>
        <rFont val="&quot;Helvetica Neue&quot;, Helvetica, Arial, sans-serif"/>
        <color rgb="FF1155CC"/>
        <sz val="11.0"/>
        <u/>
      </rPr>
      <t>Ren &amp; Stimpy Show Presents, The - Stimpy's Invention (Europe) (1993-12-09) (Sega Channel).zip</t>
    </r>
  </si>
  <si>
    <r>
      <rPr>
        <rFont val="&quot;Helvetica Neue&quot;, Helvetica, Arial, sans-serif"/>
        <color rgb="FF1155CC"/>
        <sz val="11.0"/>
        <u/>
      </rPr>
      <t>Ren &amp; Stimpy Show Presents, The - Stimpy's Invention (Europe).zip</t>
    </r>
  </si>
  <si>
    <r>
      <rPr>
        <rFont val="&quot;Helvetica Neue&quot;, Helvetica, Arial, sans-serif"/>
        <color rgb="FF1155CC"/>
        <sz val="11.0"/>
        <u/>
      </rPr>
      <t>Ren &amp; Stimpy Show Presents, The - Stimpy's Invention (USA) (Beta).zip</t>
    </r>
  </si>
  <si>
    <r>
      <rPr>
        <rFont val="&quot;Helvetica Neue&quot;, Helvetica, Arial, sans-serif"/>
        <color rgb="FF1155CC"/>
        <sz val="11.0"/>
        <u/>
      </rPr>
      <t>Ren &amp; Stimpy Show Presents, The - Stimpy's Invention (USA).zip</t>
    </r>
  </si>
  <si>
    <r>
      <rPr>
        <rFont val="&quot;Helvetica Neue&quot;, Helvetica, Arial, sans-serif"/>
        <color rgb="FF1155CC"/>
        <sz val="11.0"/>
        <u/>
      </rPr>
      <t>Rent a Hero (Japan).zip</t>
    </r>
  </si>
  <si>
    <r>
      <rPr>
        <rFont val="&quot;Helvetica Neue&quot;, Helvetica, Arial, sans-serif"/>
        <color rgb="FF1155CC"/>
        <sz val="11.0"/>
        <u/>
      </rPr>
      <t>Renzhe Wu lei Chuanshuo (China) (Pirate).zip</t>
    </r>
  </si>
  <si>
    <r>
      <rPr>
        <rFont val="&quot;Helvetica Neue&quot;, Helvetica, Arial, sans-serif"/>
        <color rgb="FF1155CC"/>
        <sz val="11.0"/>
        <u/>
      </rPr>
      <t>Resq (Europe) (Proto).zip</t>
    </r>
  </si>
  <si>
    <r>
      <rPr>
        <rFont val="&quot;Helvetica Neue&quot;, Helvetica, Arial, sans-serif"/>
        <color rgb="FF1155CC"/>
        <sz val="11.0"/>
        <u/>
      </rPr>
      <t>Retro Games Hunters (World) (v0.17b) (Demo) (Aftermarket) (Unl).zip</t>
    </r>
  </si>
  <si>
    <r>
      <rPr>
        <rFont val="&quot;Helvetica Neue&quot;, Helvetica, Arial, sans-serif"/>
        <color rgb="FF1155CC"/>
        <sz val="11.0"/>
        <u/>
      </rPr>
      <t>Return to Genesis (World) (Aftermarket) (Unl).zip</t>
    </r>
  </si>
  <si>
    <r>
      <rPr>
        <rFont val="&quot;Helvetica Neue&quot;, Helvetica, Arial, sans-serif"/>
        <color rgb="FF1155CC"/>
        <sz val="11.0"/>
        <u/>
      </rPr>
      <t>Revenge of Shinobi, The (Japan, USA) (En).zip</t>
    </r>
  </si>
  <si>
    <r>
      <rPr>
        <rFont val="&quot;Helvetica Neue&quot;, Helvetica, Arial, sans-serif"/>
        <color rgb="FF1155CC"/>
        <sz val="11.0"/>
        <u/>
      </rPr>
      <t>Revenge of Shinobi, The (USA, Europe) (Rev A) (Beta) (1990-02-01).zip</t>
    </r>
  </si>
  <si>
    <r>
      <rPr>
        <rFont val="&quot;Helvetica Neue&quot;, Helvetica, Arial, sans-serif"/>
        <color rgb="FF1155CC"/>
        <sz val="11.0"/>
        <u/>
      </rPr>
      <t>Revenge of Shinobi, The (USA, Europe) (Rev A).zip</t>
    </r>
  </si>
  <si>
    <r>
      <rPr>
        <rFont val="&quot;Helvetica Neue&quot;, Helvetica, Arial, sans-serif"/>
        <color rgb="FF1155CC"/>
        <sz val="11.0"/>
        <u/>
      </rPr>
      <t>Revenge of Shinobi, The (USA, Europe) (Rev B).zip</t>
    </r>
  </si>
  <si>
    <r>
      <rPr>
        <rFont val="&quot;Helvetica Neue&quot;, Helvetica, Arial, sans-serif"/>
        <color rgb="FF1155CC"/>
        <sz val="11.0"/>
        <u/>
      </rPr>
      <t>Revenge of Shinobi, The (USA, Europe).zip</t>
    </r>
  </si>
  <si>
    <r>
      <rPr>
        <rFont val="&quot;Helvetica Neue&quot;, Helvetica, Arial, sans-serif"/>
        <color rgb="FF1155CC"/>
        <sz val="11.0"/>
        <u/>
      </rPr>
      <t>Revenge of Shinobi, The (World) (Rev B) (Virtual Console).zip</t>
    </r>
  </si>
  <si>
    <r>
      <rPr>
        <rFont val="&quot;Helvetica Neue&quot;, Helvetica, Arial, sans-serif"/>
        <color rgb="FF1155CC"/>
        <sz val="11.0"/>
        <u/>
      </rPr>
      <t>Revolution X (USA, Europe).zip</t>
    </r>
  </si>
  <si>
    <r>
      <rPr>
        <rFont val="&quot;Helvetica Neue&quot;, Helvetica, Arial, sans-serif"/>
        <color rgb="FF1155CC"/>
        <sz val="11.0"/>
        <u/>
      </rPr>
      <t>Richard Scarry's Busytown (USA) (Beta) (1994-07-21).zip</t>
    </r>
  </si>
  <si>
    <r>
      <rPr>
        <rFont val="&quot;Helvetica Neue&quot;, Helvetica, Arial, sans-serif"/>
        <color rgb="FF1155CC"/>
        <sz val="11.0"/>
        <u/>
      </rPr>
      <t>Richard Scarry's Busytown (USA) (Beta) (1994-08-09).zip</t>
    </r>
  </si>
  <si>
    <r>
      <rPr>
        <rFont val="&quot;Helvetica Neue&quot;, Helvetica, Arial, sans-serif"/>
        <color rgb="FF1155CC"/>
        <sz val="11.0"/>
        <u/>
      </rPr>
      <t>Richard Scarry's Busytown (USA) (Beta) (1994-08-15).zip</t>
    </r>
  </si>
  <si>
    <r>
      <rPr>
        <rFont val="&quot;Helvetica Neue&quot;, Helvetica, Arial, sans-serif"/>
        <color rgb="FF1155CC"/>
        <sz val="11.0"/>
        <u/>
      </rPr>
      <t>Richard Scarry's Busytown (USA) (Beta) (1994-08-17).zip</t>
    </r>
  </si>
  <si>
    <r>
      <rPr>
        <rFont val="&quot;Helvetica Neue&quot;, Helvetica, Arial, sans-serif"/>
        <color rgb="FF1155CC"/>
        <sz val="11.0"/>
        <u/>
      </rPr>
      <t>Richard Scarry's Busytown (USA) (Beta) (1994-08-25).zip</t>
    </r>
  </si>
  <si>
    <r>
      <rPr>
        <rFont val="&quot;Helvetica Neue&quot;, Helvetica, Arial, sans-serif"/>
        <color rgb="FF1155CC"/>
        <sz val="11.0"/>
        <u/>
      </rPr>
      <t>Richard Scarry's Busytown (USA) (Beta) (1994-08-26) (Alt).zip</t>
    </r>
  </si>
  <si>
    <r>
      <rPr>
        <rFont val="&quot;Helvetica Neue&quot;, Helvetica, Arial, sans-serif"/>
        <color rgb="FF1155CC"/>
        <sz val="11.0"/>
        <u/>
      </rPr>
      <t>Richard Scarry's Busytown (USA) (Beta) (1994-08-26).zip</t>
    </r>
  </si>
  <si>
    <r>
      <rPr>
        <rFont val="&quot;Helvetica Neue&quot;, Helvetica, Arial, sans-serif"/>
        <color rgb="FF1155CC"/>
        <sz val="11.0"/>
        <u/>
      </rPr>
      <t>Richard Scarry's Busytown (USA).zip</t>
    </r>
  </si>
  <si>
    <r>
      <rPr>
        <rFont val="&quot;Helvetica Neue&quot;, Helvetica, Arial, sans-serif"/>
        <color rgb="FF1155CC"/>
        <sz val="11.0"/>
        <u/>
      </rPr>
      <t>Rick Dangerous (World) (Aftermarket) (Unl).zip</t>
    </r>
  </si>
  <si>
    <r>
      <rPr>
        <rFont val="&quot;Helvetica Neue&quot;, Helvetica, Arial, sans-serif"/>
        <color rgb="FF1155CC"/>
        <sz val="11.0"/>
        <u/>
      </rPr>
      <t>Rick Dangerous 2 (World) (v1.1) (Aftermarket) (Unl).zip</t>
    </r>
  </si>
  <si>
    <r>
      <rPr>
        <rFont val="&quot;Helvetica Neue&quot;, Helvetica, Arial, sans-serif"/>
        <color rgb="FF1155CC"/>
        <sz val="11.0"/>
        <u/>
      </rPr>
      <t>Riddle Wired (Japan) (SegaNet).zip</t>
    </r>
  </si>
  <si>
    <r>
      <rPr>
        <rFont val="&quot;Helvetica Neue&quot;, Helvetica, Arial, sans-serif"/>
        <color rgb="FF1155CC"/>
        <sz val="11.0"/>
        <u/>
      </rPr>
      <t>Right 2 Repair (World) (Aftermarket) (Unl).zip</t>
    </r>
  </si>
  <si>
    <r>
      <rPr>
        <rFont val="&quot;Helvetica Neue&quot;, Helvetica, Arial, sans-serif"/>
        <color rgb="FF1155CC"/>
        <sz val="11.0"/>
        <u/>
      </rPr>
      <t>Right 2 Repair (World) (Global Game Jam 2020) (Aftermarket) (Unl).zip</t>
    </r>
  </si>
  <si>
    <r>
      <rPr>
        <rFont val="&quot;Helvetica Neue&quot;, Helvetica, Arial, sans-serif"/>
        <color rgb="FF1155CC"/>
        <sz val="11.0"/>
        <u/>
      </rPr>
      <t>Rings of Power (USA, Europe).zip</t>
    </r>
  </si>
  <si>
    <r>
      <rPr>
        <rFont val="&quot;Helvetica Neue&quot;, Helvetica, Arial, sans-serif"/>
        <color rgb="FF1155CC"/>
        <sz val="11.0"/>
        <u/>
      </rPr>
      <t>Rise of the Robots (Europe).zip</t>
    </r>
  </si>
  <si>
    <r>
      <rPr>
        <rFont val="&quot;Helvetica Neue&quot;, Helvetica, Arial, sans-serif"/>
        <color rgb="FF1155CC"/>
        <sz val="11.0"/>
        <u/>
      </rPr>
      <t>Risk (USA).zip</t>
    </r>
  </si>
  <si>
    <r>
      <rPr>
        <rFont val="&quot;Helvetica Neue&quot;, Helvetica, Arial, sans-serif"/>
        <color rgb="FF1155CC"/>
        <sz val="11.0"/>
        <u/>
      </rPr>
      <t>Risky Woods (USA, Europe).zip</t>
    </r>
  </si>
  <si>
    <r>
      <rPr>
        <rFont val="&quot;Helvetica Neue&quot;, Helvetica, Arial, sans-serif"/>
        <color rgb="FF1155CC"/>
        <sz val="11.0"/>
        <u/>
      </rPr>
      <t>Ristar (USA, Europe) (Beta) (Later).zip</t>
    </r>
  </si>
  <si>
    <r>
      <rPr>
        <rFont val="&quot;Helvetica Neue&quot;, Helvetica, Arial, sans-serif"/>
        <color rgb="FF1155CC"/>
        <sz val="11.0"/>
        <u/>
      </rPr>
      <t>Ristar (USA, Europe).zip</t>
    </r>
  </si>
  <si>
    <r>
      <rPr>
        <rFont val="&quot;Helvetica Neue&quot;, Helvetica, Arial, sans-serif"/>
        <color rgb="FF1155CC"/>
        <sz val="11.0"/>
        <u/>
      </rPr>
      <t>Ristar - The Shooting Star (Japan) (Beta) (1994-07-01).zip</t>
    </r>
  </si>
  <si>
    <r>
      <rPr>
        <rFont val="&quot;Helvetica Neue&quot;, Helvetica, Arial, sans-serif"/>
        <color rgb="FF1155CC"/>
        <sz val="11.0"/>
        <u/>
      </rPr>
      <t>Ristar - The Shooting Star (Japan) (Beta) (1994-07-18).zip</t>
    </r>
  </si>
  <si>
    <r>
      <rPr>
        <rFont val="&quot;Helvetica Neue&quot;, Helvetica, Arial, sans-serif"/>
        <color rgb="FF1155CC"/>
        <sz val="11.0"/>
        <u/>
      </rPr>
      <t>Ristar - The Shooting Star (Japan, Korea) (Ja).zip</t>
    </r>
  </si>
  <si>
    <r>
      <rPr>
        <rFont val="&quot;Helvetica Neue&quot;, Helvetica, Arial, sans-serif"/>
        <color rgb="FF1155CC"/>
        <sz val="11.0"/>
        <u/>
      </rPr>
      <t>RoadBlasters (Japan).zip</t>
    </r>
  </si>
  <si>
    <r>
      <rPr>
        <rFont val="&quot;Helvetica Neue&quot;, Helvetica, Arial, sans-serif"/>
        <color rgb="FF1155CC"/>
        <sz val="11.0"/>
        <u/>
      </rPr>
      <t>RoadBlasters (USA) (Beta) (1991-06-27).zip</t>
    </r>
  </si>
  <si>
    <r>
      <rPr>
        <rFont val="&quot;Helvetica Neue&quot;, Helvetica, Arial, sans-serif"/>
        <color rgb="FF1155CC"/>
        <sz val="11.0"/>
        <u/>
      </rPr>
      <t>RoadBlasters (USA).zip</t>
    </r>
  </si>
  <si>
    <r>
      <rPr>
        <rFont val="&quot;Helvetica Neue&quot;, Helvetica, Arial, sans-serif"/>
        <color rgb="FF1155CC"/>
        <sz val="11.0"/>
        <u/>
      </rPr>
      <t>Road Rash (Japan).zip</t>
    </r>
  </si>
  <si>
    <r>
      <rPr>
        <rFont val="&quot;Helvetica Neue&quot;, Helvetica, Arial, sans-serif"/>
        <color rgb="FF1155CC"/>
        <sz val="11.0"/>
        <u/>
      </rPr>
      <t>Road Rash (USA, Europe).zip</t>
    </r>
  </si>
  <si>
    <r>
      <rPr>
        <rFont val="&quot;Helvetica Neue&quot;, Helvetica, Arial, sans-serif"/>
        <color rgb="FF1155CC"/>
        <sz val="11.0"/>
        <u/>
      </rPr>
      <t>Road Rash 3 (USA, Europe) (Beta) (1994-11-19).zip</t>
    </r>
  </si>
  <si>
    <r>
      <rPr>
        <rFont val="&quot;Helvetica Neue&quot;, Helvetica, Arial, sans-serif"/>
        <color rgb="FF1155CC"/>
        <sz val="11.0"/>
        <u/>
      </rPr>
      <t>Road Rash 3 (USA, Europe).zip</t>
    </r>
  </si>
  <si>
    <r>
      <rPr>
        <rFont val="&quot;Helvetica Neue&quot;, Helvetica, Arial, sans-serif"/>
        <color rgb="FF1155CC"/>
        <sz val="11.0"/>
        <u/>
      </rPr>
      <t>Road Rash II (Japan) (Mega Drive Mini).zip</t>
    </r>
  </si>
  <si>
    <r>
      <rPr>
        <rFont val="&quot;Helvetica Neue&quot;, Helvetica, Arial, sans-serif"/>
        <color rgb="FF1155CC"/>
        <sz val="11.0"/>
        <u/>
      </rPr>
      <t>Road Rash II (Japan).zip</t>
    </r>
  </si>
  <si>
    <r>
      <rPr>
        <rFont val="&quot;Helvetica Neue&quot;, Helvetica, Arial, sans-serif"/>
        <color rgb="FF1155CC"/>
        <sz val="11.0"/>
        <u/>
      </rPr>
      <t>Road Rash II (USA) (Genesis Mini).zip</t>
    </r>
  </si>
  <si>
    <r>
      <rPr>
        <rFont val="&quot;Helvetica Neue&quot;, Helvetica, Arial, sans-serif"/>
        <color rgb="FF1155CC"/>
        <sz val="11.0"/>
        <u/>
      </rPr>
      <t>Road Rash II (USA, Europe) (RR205).zip</t>
    </r>
  </si>
  <si>
    <r>
      <rPr>
        <rFont val="&quot;Helvetica Neue&quot;, Helvetica, Arial, sans-serif"/>
        <color rgb="FF1155CC"/>
        <sz val="11.0"/>
        <u/>
      </rPr>
      <t>Road Rash II (USA, Europe) (RR206).zip</t>
    </r>
  </si>
  <si>
    <r>
      <rPr>
        <rFont val="&quot;Helvetica Neue&quot;, Helvetica, Arial, sans-serif"/>
        <color rgb="FF1155CC"/>
        <sz val="11.0"/>
        <u/>
      </rPr>
      <t>Road Riot 4WD (USA) (Proto).zip</t>
    </r>
  </si>
  <si>
    <r>
      <rPr>
        <rFont val="&quot;Helvetica Neue&quot;, Helvetica, Arial, sans-serif"/>
        <color rgb="FF1155CC"/>
        <sz val="11.0"/>
        <u/>
      </rPr>
      <t>Robert Cop 2 (World) (Aftermarket) (Unl).zip</t>
    </r>
  </si>
  <si>
    <r>
      <rPr>
        <rFont val="&quot;Helvetica Neue&quot;, Helvetica, Arial, sans-serif"/>
        <color rgb="FF1155CC"/>
        <sz val="11.0"/>
        <u/>
      </rPr>
      <t>Robert Cop 2 (World) (Beta) (Aftermarket) (Unl).zip</t>
    </r>
  </si>
  <si>
    <r>
      <rPr>
        <rFont val="&quot;Helvetica Neue&quot;, Helvetica, Arial, sans-serif"/>
        <color rgb="FF1155CC"/>
        <sz val="11.0"/>
        <u/>
      </rPr>
      <t>RoboCop 3 (USA, Europe).zip</t>
    </r>
  </si>
  <si>
    <r>
      <rPr>
        <rFont val="&quot;Helvetica Neue&quot;, Helvetica, Arial, sans-serif"/>
        <color rgb="FF1155CC"/>
        <sz val="11.0"/>
        <u/>
      </rPr>
      <t>RoboCop Versus The Terminator (Europe) (Beta) (1993-07-27).zip</t>
    </r>
  </si>
  <si>
    <r>
      <rPr>
        <rFont val="&quot;Helvetica Neue&quot;, Helvetica, Arial, sans-serif"/>
        <color rgb="FF1155CC"/>
        <sz val="11.0"/>
        <u/>
      </rPr>
      <t>RoboCop Versus The Terminator (Europe).zip</t>
    </r>
  </si>
  <si>
    <r>
      <rPr>
        <rFont val="&quot;Helvetica Neue&quot;, Helvetica, Arial, sans-serif"/>
        <color rgb="FF1155CC"/>
        <sz val="11.0"/>
        <u/>
      </rPr>
      <t>RoboCop Versus The Terminator (Japan, Korea) (En).zip</t>
    </r>
  </si>
  <si>
    <r>
      <rPr>
        <rFont val="&quot;Helvetica Neue&quot;, Helvetica, Arial, sans-serif"/>
        <color rgb="FF1155CC"/>
        <sz val="11.0"/>
        <u/>
      </rPr>
      <t>RoboCop Versus The Terminator (USA) (Beta) (1993-04-30).zip</t>
    </r>
  </si>
  <si>
    <r>
      <rPr>
        <rFont val="&quot;Helvetica Neue&quot;, Helvetica, Arial, sans-serif"/>
        <color rgb="FF1155CC"/>
        <sz val="11.0"/>
        <u/>
      </rPr>
      <t>RoboCop Versus The Terminator (USA).zip</t>
    </r>
  </si>
  <si>
    <r>
      <rPr>
        <rFont val="&quot;Helvetica Neue&quot;, Helvetica, Arial, sans-serif"/>
        <color rgb="FF1155CC"/>
        <sz val="11.0"/>
        <u/>
      </rPr>
      <t>Robocop Versus The Terminator (USA) (Pirate).zip</t>
    </r>
  </si>
  <si>
    <r>
      <rPr>
        <rFont val="&quot;Helvetica Neue&quot;, Helvetica, Arial, sans-serif"/>
        <color rgb="FF1155CC"/>
        <sz val="11.0"/>
        <u/>
      </rPr>
      <t>Robot Battler (Japan) (SegaNet).zip</t>
    </r>
  </si>
  <si>
    <r>
      <rPr>
        <rFont val="&quot;Helvetica Neue&quot;, Helvetica, Arial, sans-serif"/>
        <color rgb="FF1155CC"/>
        <sz val="11.0"/>
        <u/>
      </rPr>
      <t>Robot Wreckage (USA) (Beta) (1992-07-xx).zip</t>
    </r>
  </si>
  <si>
    <r>
      <rPr>
        <rFont val="&quot;Helvetica Neue&quot;, Helvetica, Arial, sans-serif"/>
        <color rgb="FF1155CC"/>
        <sz val="11.0"/>
        <u/>
      </rPr>
      <t>Rock 'n' Roll Racing (Europe).zip</t>
    </r>
  </si>
  <si>
    <r>
      <rPr>
        <rFont val="&quot;Helvetica Neue&quot;, Helvetica, Arial, sans-serif"/>
        <color rgb="FF1155CC"/>
        <sz val="11.0"/>
        <u/>
      </rPr>
      <t>Rocket Knight Adventures (Europe).zip</t>
    </r>
  </si>
  <si>
    <r>
      <rPr>
        <rFont val="&quot;Helvetica Neue&quot;, Helvetica, Arial, sans-serif"/>
        <color rgb="FF1155CC"/>
        <sz val="11.0"/>
        <u/>
      </rPr>
      <t>Rocket Knight Adventures (Japan).zip</t>
    </r>
  </si>
  <si>
    <r>
      <rPr>
        <rFont val="&quot;Helvetica Neue&quot;, Helvetica, Arial, sans-serif"/>
        <color rgb="FF1155CC"/>
        <sz val="11.0"/>
        <u/>
      </rPr>
      <t>Rocket Knight Adventures (USA) (Sample) (1993-06-15).zip</t>
    </r>
  </si>
  <si>
    <r>
      <rPr>
        <rFont val="&quot;Helvetica Neue&quot;, Helvetica, Arial, sans-serif"/>
        <color rgb="FF1155CC"/>
        <sz val="11.0"/>
        <u/>
      </rPr>
      <t>Rocket Knight Adventures (USA).zip</t>
    </r>
  </si>
  <si>
    <r>
      <rPr>
        <rFont val="&quot;Helvetica Neue&quot;, Helvetica, Arial, sans-serif"/>
        <color rgb="FF1155CC"/>
        <sz val="11.0"/>
        <u/>
      </rPr>
      <t>Rocket Panda (World) (Demo) (Aftermarket) (Unl).zip</t>
    </r>
  </si>
  <si>
    <r>
      <rPr>
        <rFont val="&quot;Helvetica Neue&quot;, Helvetica, Arial, sans-serif"/>
        <color rgb="FF1155CC"/>
        <sz val="11.0"/>
        <u/>
      </rPr>
      <t>Rocket Panda (World) (Demo) (Megacat) (Aftermarket) (Unl).zip</t>
    </r>
  </si>
  <si>
    <r>
      <rPr>
        <rFont val="&quot;Helvetica Neue&quot;, Helvetica, Arial, sans-serif"/>
        <color rgb="FF1155CC"/>
        <sz val="11.0"/>
        <u/>
      </rPr>
      <t>Rockheaven (Asia) (Ja) (Pirate).zip</t>
    </r>
  </si>
  <si>
    <r>
      <rPr>
        <rFont val="&quot;Helvetica Neue&quot;, Helvetica, Arial, sans-serif"/>
        <color rgb="FF1155CC"/>
        <sz val="11.0"/>
        <u/>
      </rPr>
      <t>Rockman - Mega World (Japan) (Mega Drive Mini).zip</t>
    </r>
  </si>
  <si>
    <r>
      <rPr>
        <rFont val="&quot;Helvetica Neue&quot;, Helvetica, Arial, sans-serif"/>
        <color rgb="FF1155CC"/>
        <sz val="11.0"/>
        <u/>
      </rPr>
      <t>Rockman - Mega World (Japan).zip</t>
    </r>
  </si>
  <si>
    <r>
      <rPr>
        <rFont val="&quot;Helvetica Neue&quot;, Helvetica, Arial, sans-serif"/>
        <color rgb="FF1155CC"/>
        <sz val="11.0"/>
        <u/>
      </rPr>
      <t>Rockman X3 (Taiwan) (En) (Unl).zip</t>
    </r>
  </si>
  <si>
    <r>
      <rPr>
        <rFont val="&quot;Helvetica Neue&quot;, Helvetica, Arial, sans-serif"/>
        <color rgb="FF1155CC"/>
        <sz val="11.0"/>
        <u/>
      </rPr>
      <t>Rock n' Roll Racing (USA).zip</t>
    </r>
  </si>
  <si>
    <r>
      <rPr>
        <rFont val="&quot;Helvetica Neue&quot;, Helvetica, Arial, sans-serif"/>
        <color rgb="FF1155CC"/>
        <sz val="11.0"/>
        <u/>
      </rPr>
      <t>Rockworld (Asia) (Ja) (Pirate).zip</t>
    </r>
  </si>
  <si>
    <r>
      <rPr>
        <rFont val="&quot;Helvetica Neue&quot;, Helvetica, Arial, sans-serif"/>
        <color rgb="FF1155CC"/>
        <sz val="11.0"/>
        <u/>
      </rPr>
      <t>Roger Clemens' MVP Baseball (USA).zip</t>
    </r>
  </si>
  <si>
    <r>
      <rPr>
        <rFont val="&quot;Helvetica Neue&quot;, Helvetica, Arial, sans-serif"/>
        <color rgb="FF1155CC"/>
        <sz val="11.0"/>
        <u/>
      </rPr>
      <t>Rol'An'Go (World) (Fr) (Demo) (Aftermarket) (Unl).zip</t>
    </r>
  </si>
  <si>
    <r>
      <rPr>
        <rFont val="&quot;Helvetica Neue&quot;, Helvetica, Arial, sans-serif"/>
        <color rgb="FF1155CC"/>
        <sz val="11.0"/>
        <u/>
      </rPr>
      <t>Rolling Thunder 2 (Europe).zip</t>
    </r>
  </si>
  <si>
    <r>
      <rPr>
        <rFont val="&quot;Helvetica Neue&quot;, Helvetica, Arial, sans-serif"/>
        <color rgb="FF1155CC"/>
        <sz val="11.0"/>
        <u/>
      </rPr>
      <t>Rolling Thunder 2 (Japan).zip</t>
    </r>
  </si>
  <si>
    <r>
      <rPr>
        <rFont val="&quot;Helvetica Neue&quot;, Helvetica, Arial, sans-serif"/>
        <color rgb="FF1155CC"/>
        <sz val="11.0"/>
        <u/>
      </rPr>
      <t>Rolling Thunder 2 (USA).zip</t>
    </r>
  </si>
  <si>
    <r>
      <rPr>
        <rFont val="&quot;Helvetica Neue&quot;, Helvetica, Arial, sans-serif"/>
        <color rgb="FF1155CC"/>
        <sz val="11.0"/>
        <u/>
      </rPr>
      <t>Rolling Thunder 3 (USA).zip</t>
    </r>
  </si>
  <si>
    <r>
      <rPr>
        <rFont val="&quot;Helvetica Neue&quot;, Helvetica, Arial, sans-serif"/>
        <color rgb="FF1155CC"/>
        <sz val="11.0"/>
        <u/>
      </rPr>
      <t>Rolo to the Rescue (USA, Europe).zip</t>
    </r>
  </si>
  <si>
    <r>
      <rPr>
        <rFont val="&quot;Helvetica Neue&quot;, Helvetica, Arial, sans-serif"/>
        <color rgb="FF1155CC"/>
        <sz val="11.0"/>
        <u/>
      </rPr>
      <t>Romance of the Three Kingdoms II (USA).zip</t>
    </r>
  </si>
  <si>
    <r>
      <rPr>
        <rFont val="&quot;Helvetica Neue&quot;, Helvetica, Arial, sans-serif"/>
        <color rgb="FF1155CC"/>
        <sz val="11.0"/>
        <u/>
      </rPr>
      <t>Romance of the Three Kingdoms III - Dragon of Destiny (USA).zip</t>
    </r>
  </si>
  <si>
    <r>
      <rPr>
        <rFont val="&quot;Helvetica Neue&quot;, Helvetica, Arial, sans-serif"/>
        <color rgb="FF1155CC"/>
        <sz val="11.0"/>
        <u/>
      </rPr>
      <t>Romeow and Julicat (World) (Digital) (Evercade) (Aftermarket) (Unl).zip</t>
    </r>
  </si>
  <si>
    <r>
      <rPr>
        <rFont val="&quot;Helvetica Neue&quot;, Helvetica, Arial, sans-serif"/>
        <color rgb="FF1155CC"/>
        <sz val="11.0"/>
        <u/>
      </rPr>
      <t>Ronaldinho 98 (Brazil) (Pirate).zip</t>
    </r>
  </si>
  <si>
    <r>
      <rPr>
        <rFont val="&quot;Helvetica Neue&quot;, Helvetica, Arial, sans-serif"/>
        <color rgb="FF1155CC"/>
        <sz val="11.0"/>
        <u/>
      </rPr>
      <t>Royal Blood (Japan).zip</t>
    </r>
  </si>
  <si>
    <r>
      <rPr>
        <rFont val="&quot;Helvetica Neue&quot;, Helvetica, Arial, sans-serif"/>
        <color rgb="FF1155CC"/>
        <sz val="11.0"/>
        <u/>
      </rPr>
      <t>Rugby World Cup 95 (USA, Europe) (En,Fr,It).zip</t>
    </r>
  </si>
  <si>
    <r>
      <rPr>
        <rFont val="&quot;Helvetica Neue&quot;, Helvetica, Arial, sans-serif"/>
        <color rgb="FF1155CC"/>
        <sz val="11.0"/>
        <u/>
      </rPr>
      <t>Runark (Japan, Korea) (En).zip</t>
    </r>
  </si>
  <si>
    <r>
      <rPr>
        <rFont val="&quot;Helvetica Neue&quot;, Helvetica, Arial, sans-serif"/>
        <color rgb="FF1155CC"/>
        <sz val="11.0"/>
        <u/>
      </rPr>
      <t>Runes (World) (Aftermarket) (Unl).zip</t>
    </r>
  </si>
  <si>
    <r>
      <rPr>
        <rFont val="&quot;Helvetica Neue&quot;, Helvetica, Arial, sans-serif"/>
        <color rgb="FF1155CC"/>
        <sz val="11.0"/>
        <u/>
      </rPr>
      <t>Ryuthela (World) (Aftermarket) (Unl).zip</t>
    </r>
  </si>
  <si>
    <r>
      <rPr>
        <rFont val="&quot;Helvetica Neue&quot;, Helvetica, Arial, sans-serif"/>
        <color rgb="FF1155CC"/>
        <sz val="11.0"/>
        <u/>
      </rPr>
      <t>Ryuthela (World) (Demo) (TouhouFest) (Aftermarket) (Unl).zip</t>
    </r>
  </si>
  <si>
    <r>
      <rPr>
        <rFont val="&quot;Helvetica Neue&quot;, Helvetica, Arial, sans-serif"/>
        <color rgb="FF1155CC"/>
        <sz val="11.0"/>
        <u/>
      </rPr>
      <t>Ryuuko no Ken (Japan).zip</t>
    </r>
  </si>
  <si>
    <r>
      <rPr>
        <rFont val="&quot;Helvetica Neue&quot;, Helvetica, Arial, sans-serif"/>
        <color rgb="FF1155CC"/>
        <sz val="11.0"/>
        <u/>
      </rPr>
      <t>S-Tile (World) (v0.1) (Proto) (Program) (Aftermarket) (Unl).zip</t>
    </r>
  </si>
  <si>
    <r>
      <rPr>
        <rFont val="&quot;Helvetica Neue&quot;, Helvetica, Arial, sans-serif"/>
        <color rgb="FF1155CC"/>
        <sz val="11.0"/>
        <u/>
      </rPr>
      <t>SD Valis (Japan).zip</t>
    </r>
  </si>
  <si>
    <r>
      <rPr>
        <rFont val="&quot;Helvetica Neue&quot;, Helvetica, Arial, sans-serif"/>
        <color rgb="FF1155CC"/>
        <sz val="11.0"/>
        <u/>
      </rPr>
      <t>SEGA Master System Brawl (World) (Aftermarket) (Unl).zip</t>
    </r>
  </si>
  <si>
    <r>
      <rPr>
        <rFont val="&quot;Helvetica Neue&quot;, Helvetica, Arial, sans-serif"/>
        <color rgb="FF1155CC"/>
        <sz val="11.0"/>
        <u/>
      </rPr>
      <t>SMB4MD (World) (Aftermarket) (Pirate).zip</t>
    </r>
  </si>
  <si>
    <r>
      <rPr>
        <rFont val="&quot;Helvetica Neue&quot;, Helvetica, Arial, sans-serif"/>
        <color rgb="FF1155CC"/>
        <sz val="11.0"/>
        <u/>
      </rPr>
      <t>ST II' Turbo (USA) (Proto) (Pirate).zip</t>
    </r>
  </si>
  <si>
    <r>
      <rPr>
        <rFont val="&quot;Helvetica Neue&quot;, Helvetica, Arial, sans-serif"/>
        <color rgb="FF1155CC"/>
        <sz val="11.0"/>
        <u/>
      </rPr>
      <t>Sacred Line Genesis (World) (2013-09-xx) (Beta) (Aftermarket) (Unl).zip</t>
    </r>
  </si>
  <si>
    <r>
      <rPr>
        <rFont val="&quot;Helvetica Neue&quot;, Helvetica, Arial, sans-serif"/>
        <color rgb="FF1155CC"/>
        <sz val="11.0"/>
        <u/>
      </rPr>
      <t>Sacred Line Genesis (World) (2013-10-23) (Beta) (Aftermarket) (Unl).zip</t>
    </r>
  </si>
  <si>
    <r>
      <rPr>
        <rFont val="&quot;Helvetica Neue&quot;, Helvetica, Arial, sans-serif"/>
        <color rgb="FF1155CC"/>
        <sz val="11.0"/>
        <u/>
      </rPr>
      <t>Sacred Line Genesis (World) (v0.1a) (Beta) (Aftermarket) (Unl).zip</t>
    </r>
  </si>
  <si>
    <r>
      <rPr>
        <rFont val="&quot;Helvetica Neue&quot;, Helvetica, Arial, sans-serif"/>
        <color rgb="FF1155CC"/>
        <sz val="11.0"/>
        <u/>
      </rPr>
      <t>Sacred Line Genesis (World) (v0.2a) (Beta) (Aftermarket) (Unl).zip</t>
    </r>
  </si>
  <si>
    <r>
      <rPr>
        <rFont val="&quot;Helvetica Neue&quot;, Helvetica, Arial, sans-serif"/>
        <color rgb="FF1155CC"/>
        <sz val="11.0"/>
        <u/>
      </rPr>
      <t>Sacred Line II (World) (Demo) (Aftermarket) (Unl).zip</t>
    </r>
  </si>
  <si>
    <r>
      <rPr>
        <rFont val="&quot;Helvetica Neue&quot;, Helvetica, Arial, sans-serif"/>
        <color rgb="FF1155CC"/>
        <sz val="11.0"/>
        <u/>
      </rPr>
      <t>Sacred Line Zero (World) (Proto 2) (Aftermarket) (Unl).zip</t>
    </r>
  </si>
  <si>
    <r>
      <rPr>
        <rFont val="&quot;Helvetica Neue&quot;, Helvetica, Arial, sans-serif"/>
        <color rgb="FF1155CC"/>
        <sz val="11.0"/>
        <u/>
      </rPr>
      <t>Sagaia (USA).zip</t>
    </r>
  </si>
  <si>
    <r>
      <rPr>
        <rFont val="&quot;Helvetica Neue&quot;, Helvetica, Arial, sans-serif"/>
        <color rgb="FF1155CC"/>
        <sz val="11.0"/>
        <u/>
      </rPr>
      <t>Saint Sword (Japan).zip</t>
    </r>
  </si>
  <si>
    <r>
      <rPr>
        <rFont val="&quot;Helvetica Neue&quot;, Helvetica, Arial, sans-serif"/>
        <color rgb="FF1155CC"/>
        <sz val="11.0"/>
        <u/>
      </rPr>
      <t>Saint Sword (USA).zip</t>
    </r>
  </si>
  <si>
    <r>
      <rPr>
        <rFont val="&quot;Helvetica Neue&quot;, Helvetica, Arial, sans-serif"/>
        <color rgb="FF1155CC"/>
        <sz val="11.0"/>
        <u/>
      </rPr>
      <t>Same! Same! Same! (Japan) (Beta) (1990-07-30).zip</t>
    </r>
  </si>
  <si>
    <r>
      <rPr>
        <rFont val="&quot;Helvetica Neue&quot;, Helvetica, Arial, sans-serif"/>
        <color rgb="FF1155CC"/>
        <sz val="11.0"/>
        <u/>
      </rPr>
      <t>Same! Same! Same! (Japan).zip</t>
    </r>
  </si>
  <si>
    <r>
      <rPr>
        <rFont val="&quot;Helvetica Neue&quot;, Helvetica, Arial, sans-serif"/>
        <color rgb="FF1155CC"/>
        <sz val="11.0"/>
        <u/>
      </rPr>
      <t>Sampras Tennis 96 (Europe) (J-Cart).zip</t>
    </r>
  </si>
  <si>
    <r>
      <rPr>
        <rFont val="&quot;Helvetica Neue&quot;, Helvetica, Arial, sans-serif"/>
        <color rgb="FF1155CC"/>
        <sz val="11.0"/>
        <u/>
      </rPr>
      <t>Samurai Shodown (Europe).zip</t>
    </r>
  </si>
  <si>
    <r>
      <rPr>
        <rFont val="&quot;Helvetica Neue&quot;, Helvetica, Arial, sans-serif"/>
        <color rgb="FF1155CC"/>
        <sz val="11.0"/>
        <u/>
      </rPr>
      <t>Samurai Shodown (USA).zip</t>
    </r>
  </si>
  <si>
    <r>
      <rPr>
        <rFont val="&quot;Helvetica Neue&quot;, Helvetica, Arial, sans-serif"/>
        <color rgb="FF1155CC"/>
        <sz val="11.0"/>
        <u/>
      </rPr>
      <t>Samurai Spirits (Japan).zip</t>
    </r>
  </si>
  <si>
    <r>
      <rPr>
        <rFont val="&quot;Helvetica Neue&quot;, Helvetica, Arial, sans-serif"/>
        <color rgb="FF1155CC"/>
        <sz val="11.0"/>
        <u/>
      </rPr>
      <t>San Guo Zhi Lie Zhuan - Luan Shi Qun Ying (Hong Kong).zip</t>
    </r>
  </si>
  <si>
    <r>
      <rPr>
        <rFont val="&quot;Helvetica Neue&quot;, Helvetica, Arial, sans-serif"/>
        <color rgb="FF1155CC"/>
        <sz val="11.0"/>
        <u/>
      </rPr>
      <t>Sangokushi II (Japan).zip</t>
    </r>
  </si>
  <si>
    <r>
      <rPr>
        <rFont val="&quot;Helvetica Neue&quot;, Helvetica, Arial, sans-serif"/>
        <color rgb="FF1155CC"/>
        <sz val="11.0"/>
        <u/>
      </rPr>
      <t>Sangokushi III (Japan).zip</t>
    </r>
  </si>
  <si>
    <r>
      <rPr>
        <rFont val="&quot;Helvetica Neue&quot;, Helvetica, Arial, sans-serif"/>
        <color rgb="FF1155CC"/>
        <sz val="11.0"/>
        <u/>
      </rPr>
      <t>Sangokushi Retsuden - Ransei no Eiyuutachi (Japan).zip</t>
    </r>
  </si>
  <si>
    <r>
      <rPr>
        <rFont val="&quot;Helvetica Neue&quot;, Helvetica, Arial, sans-serif"/>
        <color rgb="FF1155CC"/>
        <sz val="11.0"/>
        <u/>
      </rPr>
      <t>Sanguo Yanyi - Huoshao Chibi (Taiwan) (Unl).zip</t>
    </r>
  </si>
  <si>
    <r>
      <rPr>
        <rFont val="&quot;Helvetica Neue&quot;, Helvetica, Arial, sans-serif"/>
        <color rgb="FF1155CC"/>
        <sz val="11.0"/>
        <u/>
      </rPr>
      <t>Sanguozhi V (Taiwan) (Unl).zip</t>
    </r>
  </si>
  <si>
    <r>
      <rPr>
        <rFont val="&quot;Helvetica Neue&quot;, Helvetica, Arial, sans-serif"/>
        <color rgb="FF1155CC"/>
        <sz val="11.0"/>
        <u/>
      </rPr>
      <t>Sansan (Japan).zip</t>
    </r>
  </si>
  <si>
    <r>
      <rPr>
        <rFont val="&quot;Helvetica Neue&quot;, Helvetica, Arial, sans-serif"/>
        <color rgb="FF1155CC"/>
        <sz val="11.0"/>
        <u/>
      </rPr>
      <t>Saturday Night Slammasters (Europe).zip</t>
    </r>
  </si>
  <si>
    <r>
      <rPr>
        <rFont val="&quot;Helvetica Neue&quot;, Helvetica, Arial, sans-serif"/>
        <color rgb="FF1155CC"/>
        <sz val="11.0"/>
        <u/>
      </rPr>
      <t>Saturday Night Slammasters (USA).zip</t>
    </r>
  </si>
  <si>
    <r>
      <rPr>
        <rFont val="&quot;Helvetica Neue&quot;, Helvetica, Arial, sans-serif"/>
        <color rgb="FF1155CC"/>
        <sz val="11.0"/>
        <u/>
      </rPr>
      <t>Satyr in Hell, A (World) (2022-11-30) (Proto) (Aftermarket) (Unl).zip</t>
    </r>
  </si>
  <si>
    <r>
      <rPr>
        <rFont val="&quot;Helvetica Neue&quot;, Helvetica, Arial, sans-serif"/>
        <color rgb="FF1155CC"/>
        <sz val="11.0"/>
        <u/>
      </rPr>
      <t>Satyr in Hell, A (World) (2022-xx-xx) (Proto) (Aftermarket) (Unl).zip</t>
    </r>
  </si>
  <si>
    <r>
      <rPr>
        <rFont val="&quot;Helvetica Neue&quot;, Helvetica, Arial, sans-serif"/>
        <color rgb="FF1155CC"/>
        <sz val="11.0"/>
        <u/>
      </rPr>
      <t>Satyr in Hell, A (World) (Digital) (Aftermarket) (Unl).zip</t>
    </r>
  </si>
  <si>
    <r>
      <rPr>
        <rFont val="&quot;Helvetica Neue&quot;, Helvetica, Arial, sans-serif"/>
        <color rgb="FF1155CC"/>
        <sz val="11.0"/>
        <u/>
      </rPr>
      <t>Schtroumpfs Autour du Monde, Les (Europe) (En,Fr,De,Es).zip</t>
    </r>
  </si>
  <si>
    <r>
      <rPr>
        <rFont val="&quot;Helvetica Neue&quot;, Helvetica, Arial, sans-serif"/>
        <color rgb="FF1155CC"/>
        <sz val="11.0"/>
        <u/>
      </rPr>
      <t>Scooby-Doo Mystery (USA).zip</t>
    </r>
  </si>
  <si>
    <r>
      <rPr>
        <rFont val="&quot;Helvetica Neue&quot;, Helvetica, Arial, sans-serif"/>
        <color rgb="FF1155CC"/>
        <sz val="11.0"/>
        <u/>
      </rPr>
      <t>Scrabble (Europe) (Proto).zip</t>
    </r>
  </si>
  <si>
    <r>
      <rPr>
        <rFont val="&quot;Helvetica Neue&quot;, Helvetica, Arial, sans-serif"/>
        <color rgb="FF1155CC"/>
        <sz val="11.0"/>
        <u/>
      </rPr>
      <t>Scream Mr. Jack (World) (Aftermarket) (Unl).zip</t>
    </r>
  </si>
  <si>
    <r>
      <rPr>
        <rFont val="&quot;Helvetica Neue&quot;, Helvetica, Arial, sans-serif"/>
        <color rgb="FF1155CC"/>
        <sz val="11.0"/>
        <u/>
      </rPr>
      <t>Scream Mr. Jack (World) (Retro Platform Jam #1) (Aftermarket) (Unl).zip</t>
    </r>
  </si>
  <si>
    <r>
      <rPr>
        <rFont val="&quot;Helvetica Neue&quot;, Helvetica, Arial, sans-serif"/>
        <color rgb="FF1155CC"/>
        <sz val="11.0"/>
        <u/>
      </rPr>
      <t>Seasaw Space Security Squad (World) (Aftermarket) (Unl).zip</t>
    </r>
  </si>
  <si>
    <r>
      <rPr>
        <rFont val="&quot;Helvetica Neue&quot;, Helvetica, Arial, sans-serif"/>
        <color rgb="FF1155CC"/>
        <sz val="11.0"/>
        <u/>
      </rPr>
      <t>Seasaw Space Security Squad (World) (v1.5.1) (Aftermarket) (Unl).zip</t>
    </r>
  </si>
  <si>
    <r>
      <rPr>
        <rFont val="&quot;Helvetica Neue&quot;, Helvetica, Arial, sans-serif"/>
        <color rgb="FF1155CC"/>
        <sz val="11.0"/>
        <u/>
      </rPr>
      <t>Second Samurai (Europe).zip</t>
    </r>
  </si>
  <si>
    <r>
      <rPr>
        <rFont val="&quot;Helvetica Neue&quot;, Helvetica, Arial, sans-serif"/>
        <color rgb="FF1155CC"/>
        <sz val="11.0"/>
        <u/>
      </rPr>
      <t>Sega Art Tool (Japan) (En) (Program).zip</t>
    </r>
  </si>
  <si>
    <r>
      <rPr>
        <rFont val="&quot;Helvetica Neue&quot;, Helvetica, Arial, sans-serif"/>
        <color rgb="FF1155CC"/>
        <sz val="11.0"/>
        <u/>
      </rPr>
      <t>Sega Channel (Japan) (v2.11) (Earlier) (Program).zip</t>
    </r>
  </si>
  <si>
    <r>
      <rPr>
        <rFont val="&quot;Helvetica Neue&quot;, Helvetica, Arial, sans-serif"/>
        <color rgb="FF1155CC"/>
        <sz val="11.0"/>
        <u/>
      </rPr>
      <t>Sega Channel (Japan) (v2.11) (Program).zip</t>
    </r>
  </si>
  <si>
    <r>
      <rPr>
        <rFont val="&quot;Helvetica Neue&quot;, Helvetica, Arial, sans-serif"/>
        <color rgb="FF1155CC"/>
        <sz val="11.0"/>
        <u/>
      </rPr>
      <t>Sega Channel (USA) (Demo) (1994-02-16) (Program).zip</t>
    </r>
  </si>
  <si>
    <r>
      <rPr>
        <rFont val="&quot;Helvetica Neue&quot;, Helvetica, Arial, sans-serif"/>
        <color rgb="FF1155CC"/>
        <sz val="11.0"/>
        <u/>
      </rPr>
      <t>Sega Channel (USA) (General Instrument) (Program).zip</t>
    </r>
  </si>
  <si>
    <r>
      <rPr>
        <rFont val="&quot;Helvetica Neue&quot;, Helvetica, Arial, sans-serif"/>
        <color rgb="FF1155CC"/>
        <sz val="11.0"/>
        <u/>
      </rPr>
      <t>Sega Channel (USA) (Scientific Atlanta) (Program).zip</t>
    </r>
  </si>
  <si>
    <r>
      <rPr>
        <rFont val="&quot;Helvetica Neue&quot;, Helvetica, Arial, sans-serif"/>
        <color rgb="FF1155CC"/>
        <sz val="11.0"/>
        <u/>
      </rPr>
      <t>SegaSonic Bros. (World) (Proto) (Aftermarket) (Unl).zip</t>
    </r>
  </si>
  <si>
    <r>
      <rPr>
        <rFont val="&quot;Helvetica Neue&quot;, Helvetica, Arial, sans-serif"/>
        <color rgb="FF1155CC"/>
        <sz val="11.0"/>
        <u/>
      </rPr>
      <t>Sega Sound Tool (USA) (v2.2) (Program).zip</t>
    </r>
  </si>
  <si>
    <r>
      <rPr>
        <rFont val="&quot;Helvetica Neue&quot;, Helvetica, Arial, sans-serif"/>
        <color rgb="FF1155CC"/>
        <sz val="11.0"/>
        <u/>
      </rPr>
      <t>Sega Sports 1 (Europe).zip</t>
    </r>
  </si>
  <si>
    <r>
      <rPr>
        <rFont val="&quot;Helvetica Neue&quot;, Helvetica, Arial, sans-serif"/>
        <color rgb="FF1155CC"/>
        <sz val="11.0"/>
        <u/>
      </rPr>
      <t>Sega Top Five (Brazil) (En).zip</t>
    </r>
  </si>
  <si>
    <r>
      <rPr>
        <rFont val="&quot;Helvetica Neue&quot;, Helvetica, Arial, sans-serif"/>
        <color rgb="FF1155CC"/>
        <sz val="11.0"/>
        <u/>
      </rPr>
      <t>Segapede (USA) (Proto).zip</t>
    </r>
  </si>
  <si>
    <r>
      <rPr>
        <rFont val="&quot;Helvetica Neue&quot;, Helvetica, Arial, sans-serif"/>
        <color rgb="FF1155CC"/>
        <sz val="11.0"/>
        <u/>
      </rPr>
      <t>Sensible Soccer (Europe) (En,Fr,De,It) (Beta).zip</t>
    </r>
  </si>
  <si>
    <r>
      <rPr>
        <rFont val="&quot;Helvetica Neue&quot;, Helvetica, Arial, sans-serif"/>
        <color rgb="FF1155CC"/>
        <sz val="11.0"/>
        <u/>
      </rPr>
      <t>Sensible Soccer (Europe) (En,Fr,De,It).zip</t>
    </r>
  </si>
  <si>
    <r>
      <rPr>
        <rFont val="&quot;Helvetica Neue&quot;, Helvetica, Arial, sans-serif"/>
        <color rgb="FF1155CC"/>
        <sz val="11.0"/>
        <u/>
      </rPr>
      <t>Sensible Soccer (World) (En,Fr,De,It) (Evercade) (Aftermarket) (Unl).zip</t>
    </r>
  </si>
  <si>
    <r>
      <rPr>
        <rFont val="&quot;Helvetica Neue&quot;, Helvetica, Arial, sans-serif"/>
        <color rgb="FF1155CC"/>
        <sz val="11.0"/>
        <u/>
      </rPr>
      <t>Sesame Street Counting Cafe (USA).zip</t>
    </r>
  </si>
  <si>
    <r>
      <rPr>
        <rFont val="&quot;Helvetica Neue&quot;, Helvetica, Arial, sans-serif"/>
        <color rgb="FF1155CC"/>
        <sz val="11.0"/>
        <u/>
      </rPr>
      <t>Shadow Blasters (USA).zip</t>
    </r>
  </si>
  <si>
    <r>
      <rPr>
        <rFont val="&quot;Helvetica Neue&quot;, Helvetica, Arial, sans-serif"/>
        <color rgb="FF1155CC"/>
        <sz val="11.0"/>
        <u/>
      </rPr>
      <t>Shadow Dancer (World) (Pirate).zip</t>
    </r>
  </si>
  <si>
    <r>
      <rPr>
        <rFont val="&quot;Helvetica Neue&quot;, Helvetica, Arial, sans-serif"/>
        <color rgb="FF1155CC"/>
        <sz val="11.0"/>
        <u/>
      </rPr>
      <t>Shadow Dancer - The Secret of Shinobi (USA, Europe) (SEGA Classic Collection).zip</t>
    </r>
  </si>
  <si>
    <r>
      <rPr>
        <rFont val="&quot;Helvetica Neue&quot;, Helvetica, Arial, sans-serif"/>
        <color rgb="FF1155CC"/>
        <sz val="11.0"/>
        <u/>
      </rPr>
      <t>Shadow Dancer - The Secret of Shinobi (World) (Beta) (1990-10-02).zip</t>
    </r>
  </si>
  <si>
    <r>
      <rPr>
        <rFont val="&quot;Helvetica Neue&quot;, Helvetica, Arial, sans-serif"/>
        <color rgb="FF1155CC"/>
        <sz val="11.0"/>
        <u/>
      </rPr>
      <t>Shadow Dancer - The Secret of Shinobi (World).zip</t>
    </r>
  </si>
  <si>
    <r>
      <rPr>
        <rFont val="&quot;Helvetica Neue&quot;, Helvetica, Arial, sans-serif"/>
        <color rgb="FF1155CC"/>
        <sz val="11.0"/>
        <u/>
      </rPr>
      <t>Shadow of the Beast (Japan) (Pirate).zip</t>
    </r>
  </si>
  <si>
    <r>
      <rPr>
        <rFont val="&quot;Helvetica Neue&quot;, Helvetica, Arial, sans-serif"/>
        <color rgb="FF1155CC"/>
        <sz val="11.0"/>
        <u/>
      </rPr>
      <t>Shadow of the Beast (USA, Europe).zip</t>
    </r>
  </si>
  <si>
    <r>
      <rPr>
        <rFont val="&quot;Helvetica Neue&quot;, Helvetica, Arial, sans-serif"/>
        <color rgb="FF1155CC"/>
        <sz val="11.0"/>
        <u/>
      </rPr>
      <t>Shadow of the Beast - Mashou no Okite (Japan).zip</t>
    </r>
  </si>
  <si>
    <r>
      <rPr>
        <rFont val="&quot;Helvetica Neue&quot;, Helvetica, Arial, sans-serif"/>
        <color rgb="FF1155CC"/>
        <sz val="11.0"/>
        <u/>
      </rPr>
      <t>Shadow of the Beast II (USA, Europe).zip</t>
    </r>
  </si>
  <si>
    <r>
      <rPr>
        <rFont val="&quot;Helvetica Neue&quot;, Helvetica, Arial, sans-serif"/>
        <color rgb="FF1155CC"/>
        <sz val="11.0"/>
        <u/>
      </rPr>
      <t>Shadowrun (Asia) (En).zip</t>
    </r>
  </si>
  <si>
    <r>
      <rPr>
        <rFont val="&quot;Helvetica Neue&quot;, Helvetica, Arial, sans-serif"/>
        <color rgb="FF1155CC"/>
        <sz val="11.0"/>
        <u/>
      </rPr>
      <t>Shadowrun (USA) (Beta) (1993-12-28).zip</t>
    </r>
  </si>
  <si>
    <r>
      <rPr>
        <rFont val="&quot;Helvetica Neue&quot;, Helvetica, Arial, sans-serif"/>
        <color rgb="FF1155CC"/>
        <sz val="11.0"/>
        <u/>
      </rPr>
      <t>Shadowrun (USA) (Beta) (1993-12-31).zip</t>
    </r>
  </si>
  <si>
    <r>
      <rPr>
        <rFont val="&quot;Helvetica Neue&quot;, Helvetica, Arial, sans-serif"/>
        <color rgb="FF1155CC"/>
        <sz val="11.0"/>
        <u/>
      </rPr>
      <t>Shadowrun (USA) (Beta) (1994-01-25) (Alt).zip</t>
    </r>
  </si>
  <si>
    <r>
      <rPr>
        <rFont val="&quot;Helvetica Neue&quot;, Helvetica, Arial, sans-serif"/>
        <color rgb="FF1155CC"/>
        <sz val="11.0"/>
        <u/>
      </rPr>
      <t>Shadowrun (USA) (Beta) (1994-01-25).zip</t>
    </r>
  </si>
  <si>
    <r>
      <rPr>
        <rFont val="&quot;Helvetica Neue&quot;, Helvetica, Arial, sans-serif"/>
        <color rgb="FF1155CC"/>
        <sz val="11.0"/>
        <u/>
      </rPr>
      <t>Shadowrun (USA).zip</t>
    </r>
  </si>
  <si>
    <r>
      <rPr>
        <rFont val="&quot;Helvetica Neue&quot;, Helvetica, Arial, sans-serif"/>
        <color rgb="FF1155CC"/>
        <sz val="11.0"/>
        <u/>
      </rPr>
      <t>Shane Warne Cricket (Australia).zip</t>
    </r>
  </si>
  <si>
    <r>
      <rPr>
        <rFont val="&quot;Helvetica Neue&quot;, Helvetica, Arial, sans-serif"/>
        <color rgb="FF1155CC"/>
        <sz val="11.0"/>
        <u/>
      </rPr>
      <t>Shanghai II - Dragon's Eye (USA) (Beta).zip</t>
    </r>
  </si>
  <si>
    <r>
      <rPr>
        <rFont val="&quot;Helvetica Neue&quot;, Helvetica, Arial, sans-serif"/>
        <color rgb="FF1155CC"/>
        <sz val="11.0"/>
        <u/>
      </rPr>
      <t>Shanghai II - Dragon's Eye (USA).zip</t>
    </r>
  </si>
  <si>
    <r>
      <rPr>
        <rFont val="&quot;Helvetica Neue&quot;, Helvetica, Arial, sans-serif"/>
        <color rgb="FF1155CC"/>
        <sz val="11.0"/>
        <u/>
      </rPr>
      <t>Shaolin Carcara (World) (Pt-BR) (Aftermarket) (Unl).zip</t>
    </r>
  </si>
  <si>
    <r>
      <rPr>
        <rFont val="&quot;Helvetica Neue&quot;, Helvetica, Arial, sans-serif"/>
        <color rgb="FF1155CC"/>
        <sz val="11.0"/>
        <u/>
      </rPr>
      <t>Shaq-Fu (USA, Europe).zip</t>
    </r>
  </si>
  <si>
    <r>
      <rPr>
        <rFont val="&quot;Helvetica Neue&quot;, Helvetica, Arial, sans-serif"/>
        <color rgb="FF1155CC"/>
        <sz val="11.0"/>
        <u/>
      </rPr>
      <t>Shattering Jaws (World) (bitbitJAM 2016) (Aftermarket) (Unl).zip</t>
    </r>
  </si>
  <si>
    <r>
      <rPr>
        <rFont val="&quot;Helvetica Neue&quot;, Helvetica, Arial, sans-serif"/>
        <color rgb="FF1155CC"/>
        <sz val="11.0"/>
        <u/>
      </rPr>
      <t>Shengzhan Fengyun (China) (Pirate).zip</t>
    </r>
  </si>
  <si>
    <r>
      <rPr>
        <rFont val="&quot;Helvetica Neue&quot;, Helvetica, Arial, sans-serif"/>
        <color rgb="FF1155CC"/>
        <sz val="11.0"/>
        <u/>
      </rPr>
      <t>Shi San Zhang Ma Jiang - Zhong Guo Mei Nv Pian (Taiwan) (Unl).zip</t>
    </r>
  </si>
  <si>
    <r>
      <rPr>
        <rFont val="&quot;Helvetica Neue&quot;, Helvetica, Arial, sans-serif"/>
        <color rgb="FF1155CC"/>
        <sz val="11.0"/>
        <u/>
      </rPr>
      <t>Shijou Saidai no Soukoban (Japan).zip</t>
    </r>
  </si>
  <si>
    <r>
      <rPr>
        <rFont val="&quot;Helvetica Neue&quot;, Helvetica, Arial, sans-serif"/>
        <color rgb="FF1155CC"/>
        <sz val="11.0"/>
        <u/>
      </rPr>
      <t>Shikinjou (Japan).zip</t>
    </r>
  </si>
  <si>
    <r>
      <rPr>
        <rFont val="&quot;Helvetica Neue&quot;, Helvetica, Arial, sans-serif"/>
        <color rgb="FF1155CC"/>
        <sz val="11.0"/>
        <u/>
      </rPr>
      <t>Shikong Yibian (China) (Pirate).zip</t>
    </r>
  </si>
  <si>
    <r>
      <rPr>
        <rFont val="&quot;Helvetica Neue&quot;, Helvetica, Arial, sans-serif"/>
        <color rgb="FF1155CC"/>
        <sz val="11.0"/>
        <u/>
      </rPr>
      <t>Shiliu Zhang Majiang - Xiangyan Meiren Pian (Taiwan) (Unl).zip</t>
    </r>
  </si>
  <si>
    <r>
      <rPr>
        <rFont val="&quot;Helvetica Neue&quot;, Helvetica, Arial, sans-serif"/>
        <color rgb="FF1155CC"/>
        <sz val="11.0"/>
        <u/>
      </rPr>
      <t>Shiliu Zhang Majiang II (Taiwan) (Unl).zip</t>
    </r>
  </si>
  <si>
    <r>
      <rPr>
        <rFont val="&quot;Helvetica Neue&quot;, Helvetica, Arial, sans-serif"/>
        <color rgb="FF1155CC"/>
        <sz val="11.0"/>
        <u/>
      </rPr>
      <t>Shin Changsegi - Ragnacenty (Korea).zip</t>
    </r>
  </si>
  <si>
    <r>
      <rPr>
        <rFont val="&quot;Helvetica Neue&quot;, Helvetica, Arial, sans-serif"/>
        <color rgb="FF1155CC"/>
        <sz val="11.0"/>
        <u/>
      </rPr>
      <t>Shin Souseiki Ragnacenty (Japan) (Beta).zip</t>
    </r>
  </si>
  <si>
    <r>
      <rPr>
        <rFont val="&quot;Helvetica Neue&quot;, Helvetica, Arial, sans-serif"/>
        <color rgb="FF1155CC"/>
        <sz val="11.0"/>
        <u/>
      </rPr>
      <t>Shin Souseiki Ragnacenty (Japan).zip</t>
    </r>
  </si>
  <si>
    <r>
      <rPr>
        <rFont val="&quot;Helvetica Neue&quot;, Helvetica, Arial, sans-serif"/>
        <color rgb="FF1155CC"/>
        <sz val="11.0"/>
        <u/>
      </rPr>
      <t>Shining Force (Europe).zip</t>
    </r>
  </si>
  <si>
    <r>
      <rPr>
        <rFont val="&quot;Helvetica Neue&quot;, Helvetica, Arial, sans-serif"/>
        <color rgb="FF1155CC"/>
        <sz val="11.0"/>
        <u/>
      </rPr>
      <t>Shining Force (USA) (Beta).zip</t>
    </r>
  </si>
  <si>
    <r>
      <rPr>
        <rFont val="&quot;Helvetica Neue&quot;, Helvetica, Arial, sans-serif"/>
        <color rgb="FF1155CC"/>
        <sz val="11.0"/>
        <u/>
      </rPr>
      <t>Shining Force (USA) (Genesis Mini).zip</t>
    </r>
  </si>
  <si>
    <r>
      <rPr>
        <rFont val="&quot;Helvetica Neue&quot;, Helvetica, Arial, sans-serif"/>
        <color rgb="FF1155CC"/>
        <sz val="11.0"/>
        <u/>
      </rPr>
      <t>Shining Force (USA).zip</t>
    </r>
  </si>
  <si>
    <r>
      <rPr>
        <rFont val="&quot;Helvetica Neue&quot;, Helvetica, Arial, sans-serif"/>
        <color rgb="FF1155CC"/>
        <sz val="11.0"/>
        <u/>
      </rPr>
      <t>Shining Force - Kamigami no Isan (Japan) (Mega Drive Mini).zip</t>
    </r>
  </si>
  <si>
    <r>
      <rPr>
        <rFont val="&quot;Helvetica Neue&quot;, Helvetica, Arial, sans-serif"/>
        <color rgb="FF1155CC"/>
        <sz val="11.0"/>
        <u/>
      </rPr>
      <t>Shining Force - Kamigami no Isan (Japan).zip</t>
    </r>
  </si>
  <si>
    <r>
      <rPr>
        <rFont val="&quot;Helvetica Neue&quot;, Helvetica, Arial, sans-serif"/>
        <color rgb="FF1155CC"/>
        <sz val="11.0"/>
        <u/>
      </rPr>
      <t>Shining Force II (Europe).zip</t>
    </r>
  </si>
  <si>
    <r>
      <rPr>
        <rFont val="&quot;Helvetica Neue&quot;, Helvetica, Arial, sans-serif"/>
        <color rgb="FF1155CC"/>
        <sz val="11.0"/>
        <u/>
      </rPr>
      <t>Shining Force II (USA) (Beta) (1994-04-04).zip</t>
    </r>
  </si>
  <si>
    <r>
      <rPr>
        <rFont val="&quot;Helvetica Neue&quot;, Helvetica, Arial, sans-serif"/>
        <color rgb="FF1155CC"/>
        <sz val="11.0"/>
        <u/>
      </rPr>
      <t>Shining Force II (USA) (Beta) (1994-06-07).zip</t>
    </r>
  </si>
  <si>
    <r>
      <rPr>
        <rFont val="&quot;Helvetica Neue&quot;, Helvetica, Arial, sans-serif"/>
        <color rgb="FF1155CC"/>
        <sz val="11.0"/>
        <u/>
      </rPr>
      <t>Shining Force II (USA).zip</t>
    </r>
  </si>
  <si>
    <r>
      <rPr>
        <rFont val="&quot;Helvetica Neue&quot;, Helvetica, Arial, sans-serif"/>
        <color rgb="FF1155CC"/>
        <sz val="11.0"/>
        <u/>
      </rPr>
      <t>Shining Force II (USA, Europe) (Switch Online).zip</t>
    </r>
  </si>
  <si>
    <r>
      <rPr>
        <rFont val="&quot;Helvetica Neue&quot;, Helvetica, Arial, sans-serif"/>
        <color rgb="FF1155CC"/>
        <sz val="11.0"/>
        <u/>
      </rPr>
      <t>Shining Force II - Inishie no Fuuin (Japan) (Switch Online).zip</t>
    </r>
  </si>
  <si>
    <r>
      <rPr>
        <rFont val="&quot;Helvetica Neue&quot;, Helvetica, Arial, sans-serif"/>
        <color rgb="FF1155CC"/>
        <sz val="11.0"/>
        <u/>
      </rPr>
      <t>Shining Force II - Inishie no Fuuin (Japan).zip</t>
    </r>
  </si>
  <si>
    <r>
      <rPr>
        <rFont val="&quot;Helvetica Neue&quot;, Helvetica, Arial, sans-serif"/>
        <color rgb="FF1155CC"/>
        <sz val="11.0"/>
        <u/>
      </rPr>
      <t>Shining and the Darkness (Japan).zip</t>
    </r>
  </si>
  <si>
    <r>
      <rPr>
        <rFont val="&quot;Helvetica Neue&quot;, Helvetica, Arial, sans-serif"/>
        <color rgb="FF1155CC"/>
        <sz val="11.0"/>
        <u/>
      </rPr>
      <t>Shining in the Darkness (Brazil) (En).zip</t>
    </r>
  </si>
  <si>
    <r>
      <rPr>
        <rFont val="&quot;Helvetica Neue&quot;, Helvetica, Arial, sans-serif"/>
        <color rgb="FF1155CC"/>
        <sz val="11.0"/>
        <u/>
      </rPr>
      <t>Shining in the Darkness (USA, Europe).zip</t>
    </r>
  </si>
  <si>
    <r>
      <rPr>
        <rFont val="&quot;Helvetica Neue&quot;, Helvetica, Arial, sans-serif"/>
        <color rgb="FF1155CC"/>
        <sz val="11.0"/>
        <u/>
      </rPr>
      <t>Shi no Meikyuu - Labyrinth of Death (Japan) (Game no Kanzume Otokuyou).zip</t>
    </r>
  </si>
  <si>
    <r>
      <rPr>
        <rFont val="&quot;Helvetica Neue&quot;, Helvetica, Arial, sans-serif"/>
        <color rgb="FF1155CC"/>
        <sz val="11.0"/>
        <u/>
      </rPr>
      <t>Shi no Meikyuu - Labyrinth of Death (Japan) (SegaNet).zip</t>
    </r>
  </si>
  <si>
    <r>
      <rPr>
        <rFont val="&quot;Helvetica Neue&quot;, Helvetica, Arial, sans-serif"/>
        <color rgb="FF1155CC"/>
        <sz val="11.0"/>
        <u/>
      </rPr>
      <t>Shinobi (World) (Demo) (Aftermarket) (Unl).zip</t>
    </r>
  </si>
  <si>
    <r>
      <rPr>
        <rFont val="&quot;Helvetica Neue&quot;, Helvetica, Arial, sans-serif"/>
        <color rgb="FF1155CC"/>
        <sz val="11.0"/>
        <u/>
      </rPr>
      <t>Shinobi III - Return of the Ninja Master (Europe).zip</t>
    </r>
  </si>
  <si>
    <r>
      <rPr>
        <rFont val="&quot;Helvetica Neue&quot;, Helvetica, Arial, sans-serif"/>
        <color rgb="FF1155CC"/>
        <sz val="11.0"/>
        <u/>
      </rPr>
      <t>Shinobi III - Return of the Ninja Master (USA) (Beta) (1993-06-29).zip</t>
    </r>
  </si>
  <si>
    <r>
      <rPr>
        <rFont val="&quot;Helvetica Neue&quot;, Helvetica, Arial, sans-serif"/>
        <color rgb="FF1155CC"/>
        <sz val="11.0"/>
        <u/>
      </rPr>
      <t>Shinobi III - Return of the Ninja Master (USA) (Genesis Mini).zip</t>
    </r>
  </si>
  <si>
    <r>
      <rPr>
        <rFont val="&quot;Helvetica Neue&quot;, Helvetica, Arial, sans-serif"/>
        <color rgb="FF1155CC"/>
        <sz val="11.0"/>
        <u/>
      </rPr>
      <t>Shinobi III - Return of the Ninja Master (USA).zip</t>
    </r>
  </si>
  <si>
    <r>
      <rPr>
        <rFont val="&quot;Helvetica Neue&quot;, Helvetica, Arial, sans-serif"/>
        <color rgb="FF1155CC"/>
        <sz val="11.0"/>
        <u/>
      </rPr>
      <t>Ship (Unknown) (Proto) (GEMS 2.5).zip</t>
    </r>
  </si>
  <si>
    <r>
      <rPr>
        <rFont val="&quot;Helvetica Neue&quot;, Helvetica, Arial, sans-serif"/>
        <color rgb="FF1155CC"/>
        <sz val="11.0"/>
        <u/>
      </rPr>
      <t>Ship (Unknown) (Proto) (Visitor).zip</t>
    </r>
  </si>
  <si>
    <r>
      <rPr>
        <rFont val="&quot;Helvetica Neue&quot;, Helvetica, Arial, sans-serif"/>
        <color rgb="FF1155CC"/>
        <sz val="11.0"/>
        <u/>
      </rPr>
      <t>Shisan Zhang Majiang - 98 Mei Shaonu (Taiwan) (Unl).zip</t>
    </r>
  </si>
  <si>
    <r>
      <rPr>
        <rFont val="&quot;Helvetica Neue&quot;, Helvetica, Arial, sans-serif"/>
        <color rgb="FF1155CC"/>
        <sz val="11.0"/>
        <u/>
      </rPr>
      <t>Shiten Myouou (Japan).zip</t>
    </r>
  </si>
  <si>
    <r>
      <rPr>
        <rFont val="&quot;Helvetica Neue&quot;, Helvetica, Arial, sans-serif"/>
        <color rgb="FF1155CC"/>
        <sz val="11.0"/>
        <u/>
      </rPr>
      <t>Shougi no Hoshi (Japan).zip</t>
    </r>
  </si>
  <si>
    <r>
      <rPr>
        <rFont val="&quot;Helvetica Neue&quot;, Helvetica, Arial, sans-serif"/>
        <color rgb="FF1155CC"/>
        <sz val="11.0"/>
        <u/>
      </rPr>
      <t>Shove It! ...The Warehouse Game (USA).zip</t>
    </r>
  </si>
  <si>
    <r>
      <rPr>
        <rFont val="&quot;Helvetica Neue&quot;, Helvetica, Arial, sans-serif"/>
        <color rgb="FF1155CC"/>
        <sz val="11.0"/>
        <u/>
      </rPr>
      <t>Show do Milhao (Brazil).zip</t>
    </r>
  </si>
  <si>
    <r>
      <rPr>
        <rFont val="&quot;Helvetica Neue&quot;, Helvetica, Arial, sans-serif"/>
        <color rgb="FF1155CC"/>
        <sz val="11.0"/>
        <u/>
      </rPr>
      <t>Show do Milhao Volume 2 (Brazil).zip</t>
    </r>
  </si>
  <si>
    <r>
      <rPr>
        <rFont val="&quot;Helvetica Neue&quot;, Helvetica, Arial, sans-serif"/>
        <color rgb="FF1155CC"/>
        <sz val="11.0"/>
        <u/>
      </rPr>
      <t>Shrine Maiden Shizuka (World) (Demo) (Aftermarket) (Unl).zip</t>
    </r>
  </si>
  <si>
    <r>
      <rPr>
        <rFont val="&quot;Helvetica Neue&quot;, Helvetica, Arial, sans-serif"/>
        <color rgb="FF1155CC"/>
        <sz val="11.0"/>
        <u/>
      </rPr>
      <t>Shuihu Fengyun Zhuan (Taiwan) (Unl).zip</t>
    </r>
  </si>
  <si>
    <r>
      <rPr>
        <rFont val="&quot;Helvetica Neue&quot;, Helvetica, Arial, sans-serif"/>
        <color rgb="FF1155CC"/>
        <sz val="11.0"/>
        <u/>
      </rPr>
      <t>Shuihu Zhuan (Taiwan) (Unl).zip</t>
    </r>
  </si>
  <si>
    <r>
      <rPr>
        <rFont val="&quot;Helvetica Neue&quot;, Helvetica, Arial, sans-serif"/>
        <color rgb="FF1155CC"/>
        <sz val="11.0"/>
        <u/>
      </rPr>
      <t>Shura no Mon (Japan).zip</t>
    </r>
  </si>
  <si>
    <r>
      <rPr>
        <rFont val="&quot;Helvetica Neue&quot;, Helvetica, Arial, sans-serif"/>
        <color rgb="FF1155CC"/>
        <sz val="11.0"/>
        <u/>
      </rPr>
      <t>Shylax (World) (Proto) (Aftermarket) (Unl).zip</t>
    </r>
  </si>
  <si>
    <r>
      <rPr>
        <rFont val="&quot;Helvetica Neue&quot;, Helvetica, Arial, sans-serif"/>
        <color rgb="FF1155CC"/>
        <sz val="11.0"/>
        <u/>
      </rPr>
      <t>Side Pocket (Europe).zip</t>
    </r>
  </si>
  <si>
    <r>
      <rPr>
        <rFont val="&quot;Helvetica Neue&quot;, Helvetica, Arial, sans-serif"/>
        <color rgb="FF1155CC"/>
        <sz val="11.0"/>
        <u/>
      </rPr>
      <t>Side Pocket (Japan, Korea) (Ja).zip</t>
    </r>
  </si>
  <si>
    <r>
      <rPr>
        <rFont val="&quot;Helvetica Neue&quot;, Helvetica, Arial, sans-serif"/>
        <color rgb="FF1155CC"/>
        <sz val="11.0"/>
        <u/>
      </rPr>
      <t>Side Pocket (USA).zip</t>
    </r>
  </si>
  <si>
    <r>
      <rPr>
        <rFont val="&quot;Helvetica Neue&quot;, Helvetica, Arial, sans-serif"/>
        <color rgb="FF1155CC"/>
        <sz val="11.0"/>
        <u/>
      </rPr>
      <t>Silent Hill Genesis (World) (En) (Proto) (Aftermarket) (Unl).zip</t>
    </r>
  </si>
  <si>
    <r>
      <rPr>
        <rFont val="&quot;Helvetica Neue&quot;, Helvetica, Arial, sans-serif"/>
        <color rgb="FF1155CC"/>
        <sz val="11.0"/>
        <u/>
      </rPr>
      <t>Silent Hill Genesis (World) (Ru) (Proto) (Aftermarket) (Unl).zip</t>
    </r>
  </si>
  <si>
    <r>
      <rPr>
        <rFont val="&quot;Helvetica Neue&quot;, Helvetica, Arial, sans-serif"/>
        <color rgb="FF1155CC"/>
        <sz val="11.0"/>
        <u/>
      </rPr>
      <t>Simpsons, The - Bart's Nightmare (USA, Europe).zip</t>
    </r>
  </si>
  <si>
    <r>
      <rPr>
        <rFont val="&quot;Helvetica Neue&quot;, Helvetica, Arial, sans-serif"/>
        <color rgb="FF1155CC"/>
        <sz val="11.0"/>
        <u/>
      </rPr>
      <t>Simpsons, The - Bart vs. the Space Mutants (USA, Europe) (Rev A).zip</t>
    </r>
  </si>
  <si>
    <r>
      <rPr>
        <rFont val="&quot;Helvetica Neue&quot;, Helvetica, Arial, sans-serif"/>
        <color rgb="FF1155CC"/>
        <sz val="11.0"/>
        <u/>
      </rPr>
      <t>Simpsons, The - Bart vs. the Space Mutants (USA, Europe).zip</t>
    </r>
  </si>
  <si>
    <r>
      <rPr>
        <rFont val="&quot;Helvetica Neue&quot;, Helvetica, Arial, sans-serif"/>
        <color rgb="FF1155CC"/>
        <sz val="11.0"/>
        <u/>
      </rPr>
      <t>Simpsons, The - Bart vs. the Space Mutants (World) (Pirate).zip</t>
    </r>
  </si>
  <si>
    <r>
      <rPr>
        <rFont val="&quot;Helvetica Neue&quot;, Helvetica, Arial, sans-serif"/>
        <color rgb="FF1155CC"/>
        <sz val="11.0"/>
        <u/>
      </rPr>
      <t>Simpsons, The - Trivia Quiz (World) (v2.0) (Aftermarket) (Unl).zip</t>
    </r>
  </si>
  <si>
    <r>
      <rPr>
        <rFont val="&quot;Helvetica Neue&quot;, Helvetica, Arial, sans-serif"/>
        <color rgb="FF1155CC"/>
        <sz val="11.0"/>
        <u/>
      </rPr>
      <t>Skazka (World) (v2.0) (Aftermarket) (Unl).zip</t>
    </r>
  </si>
  <si>
    <r>
      <rPr>
        <rFont val="&quot;Helvetica Neue&quot;, Helvetica, Arial, sans-serif"/>
        <color rgb="FF1155CC"/>
        <sz val="11.0"/>
        <u/>
      </rPr>
      <t>Skeleton Krew (Europe).zip</t>
    </r>
  </si>
  <si>
    <r>
      <rPr>
        <rFont val="&quot;Helvetica Neue&quot;, Helvetica, Arial, sans-serif"/>
        <color rgb="FF1155CC"/>
        <sz val="11.0"/>
        <u/>
      </rPr>
      <t>Skeleton Krew (USA).zip</t>
    </r>
  </si>
  <si>
    <r>
      <rPr>
        <rFont val="&quot;Helvetica Neue&quot;, Helvetica, Arial, sans-serif"/>
        <color rgb="FF1155CC"/>
        <sz val="11.0"/>
        <u/>
      </rPr>
      <t>Skitchin' (USA, Europe).zip</t>
    </r>
  </si>
  <si>
    <r>
      <rPr>
        <rFont val="&quot;Helvetica Neue&quot;, Helvetica, Arial, sans-serif"/>
        <color rgb="FF1155CC"/>
        <sz val="11.0"/>
        <u/>
      </rPr>
      <t>Slam - Shaq vs. the Legends (USA) (Proto).zip</t>
    </r>
  </si>
  <si>
    <r>
      <rPr>
        <rFont val="&quot;Helvetica Neue&quot;, Helvetica, Arial, sans-serif"/>
        <color rgb="FF1155CC"/>
        <sz val="11.0"/>
        <u/>
      </rPr>
      <t>Slap Fight MD (Japan) (En) (Beta).zip</t>
    </r>
  </si>
  <si>
    <r>
      <rPr>
        <rFont val="&quot;Helvetica Neue&quot;, Helvetica, Arial, sans-serif"/>
        <color rgb="FF1155CC"/>
        <sz val="11.0"/>
        <u/>
      </rPr>
      <t>Slap Fight MD (Japan).zip</t>
    </r>
  </si>
  <si>
    <r>
      <rPr>
        <rFont val="&quot;Helvetica Neue&quot;, Helvetica, Arial, sans-serif"/>
        <color rgb="FF1155CC"/>
        <sz val="11.0"/>
        <u/>
      </rPr>
      <t>Slaughter Sport (USA).zip</t>
    </r>
  </si>
  <si>
    <r>
      <rPr>
        <rFont val="&quot;Helvetica Neue&quot;, Helvetica, Arial, sans-serif"/>
        <color rgb="FF1155CC"/>
        <sz val="11.0"/>
        <u/>
      </rPr>
      <t>Slime World (Japan).zip</t>
    </r>
  </si>
  <si>
    <r>
      <rPr>
        <rFont val="&quot;Helvetica Neue&quot;, Helvetica, Arial, sans-serif"/>
        <color rgb="FF1155CC"/>
        <sz val="11.0"/>
        <u/>
      </rPr>
      <t>Smart Mouse (World) (Aftermarket) (Unl).zip</t>
    </r>
  </si>
  <si>
    <r>
      <rPr>
        <rFont val="&quot;Helvetica Neue&quot;, Helvetica, Arial, sans-serif"/>
        <color rgb="FF1155CC"/>
        <sz val="11.0"/>
        <u/>
      </rPr>
      <t>Smurfs, The (Brazil) (En,Fr,De,Es,It).zip</t>
    </r>
  </si>
  <si>
    <r>
      <rPr>
        <rFont val="&quot;Helvetica Neue&quot;, Helvetica, Arial, sans-serif"/>
        <color rgb="FF1155CC"/>
        <sz val="11.0"/>
        <u/>
      </rPr>
      <t>Smurfs, The (Europe) (En,Fr,De,Es,It).zip</t>
    </r>
  </si>
  <si>
    <r>
      <rPr>
        <rFont val="&quot;Helvetica Neue&quot;, Helvetica, Arial, sans-serif"/>
        <color rgb="FF1155CC"/>
        <sz val="11.0"/>
        <u/>
      </rPr>
      <t>Snake Rattle n Roll (Europe).zip</t>
    </r>
  </si>
  <si>
    <r>
      <rPr>
        <rFont val="&quot;Helvetica Neue&quot;, Helvetica, Arial, sans-serif"/>
        <color rgb="FF1155CC"/>
        <sz val="11.0"/>
        <u/>
      </rPr>
      <t>Snow Bros. - Nick &amp; Tom (Japan).zip</t>
    </r>
  </si>
  <si>
    <r>
      <rPr>
        <rFont val="&quot;Helvetica Neue&quot;, Helvetica, Arial, sans-serif"/>
        <color rgb="FF1155CC"/>
        <sz val="11.0"/>
        <u/>
      </rPr>
      <t>Socket (USA).zip</t>
    </r>
  </si>
  <si>
    <r>
      <rPr>
        <rFont val="&quot;Helvetica Neue&quot;, Helvetica, Arial, sans-serif"/>
        <color rgb="FF1155CC"/>
        <sz val="11.0"/>
        <u/>
      </rPr>
      <t>Sol-Deace (USA) (1992-02-03) (Sega Channel).zip</t>
    </r>
  </si>
  <si>
    <r>
      <rPr>
        <rFont val="&quot;Helvetica Neue&quot;, Helvetica, Arial, sans-serif"/>
        <color rgb="FF1155CC"/>
        <sz val="11.0"/>
        <u/>
      </rPr>
      <t>Sol-Deace (USA).zip</t>
    </r>
  </si>
  <si>
    <r>
      <rPr>
        <rFont val="&quot;Helvetica Neue&quot;, Helvetica, Arial, sans-serif"/>
        <color rgb="FF1155CC"/>
        <sz val="11.0"/>
        <u/>
      </rPr>
      <t>Sol-Deace (World) (Evercade) (Aftermarket) (Unl).zip</t>
    </r>
  </si>
  <si>
    <r>
      <rPr>
        <rFont val="&quot;Helvetica Neue&quot;, Helvetica, Arial, sans-serif"/>
        <color rgb="FF1155CC"/>
        <sz val="11.0"/>
        <u/>
      </rPr>
      <t>Solaris (World) (v0.81) (Proto) (Aftermarket) (Unl).zip</t>
    </r>
  </si>
  <si>
    <r>
      <rPr>
        <rFont val="&quot;Helvetica Neue&quot;, Helvetica, Arial, sans-serif"/>
        <color rgb="FF1155CC"/>
        <sz val="11.0"/>
        <u/>
      </rPr>
      <t>Soldiers of Fortune (USA).zip</t>
    </r>
  </si>
  <si>
    <r>
      <rPr>
        <rFont val="&quot;Helvetica Neue&quot;, Helvetica, Arial, sans-serif"/>
        <color rgb="FF1155CC"/>
        <sz val="11.0"/>
        <u/>
      </rPr>
      <t>Soleil (Europe).zip</t>
    </r>
  </si>
  <si>
    <r>
      <rPr>
        <rFont val="&quot;Helvetica Neue&quot;, Helvetica, Arial, sans-serif"/>
        <color rgb="FF1155CC"/>
        <sz val="11.0"/>
        <u/>
      </rPr>
      <t>Soleil (France).zip</t>
    </r>
  </si>
  <si>
    <r>
      <rPr>
        <rFont val="&quot;Helvetica Neue&quot;, Helvetica, Arial, sans-serif"/>
        <color rgb="FF1155CC"/>
        <sz val="11.0"/>
        <u/>
      </rPr>
      <t>Soleil (Germany).zip</t>
    </r>
  </si>
  <si>
    <r>
      <rPr>
        <rFont val="&quot;Helvetica Neue&quot;, Helvetica, Arial, sans-serif"/>
        <color rgb="FF1155CC"/>
        <sz val="11.0"/>
        <u/>
      </rPr>
      <t>Soleil (Spain).zip</t>
    </r>
  </si>
  <si>
    <r>
      <rPr>
        <rFont val="&quot;Helvetica Neue&quot;, Helvetica, Arial, sans-serif"/>
        <color rgb="FF1155CC"/>
        <sz val="11.0"/>
        <u/>
      </rPr>
      <t>Solitaire in Space (World) (Proto) (Aftermarket) (Unl).zip</t>
    </r>
  </si>
  <si>
    <r>
      <rPr>
        <rFont val="&quot;Helvetica Neue&quot;, Helvetica, Arial, sans-serif"/>
        <color rgb="FF1155CC"/>
        <sz val="11.0"/>
        <u/>
      </rPr>
      <t>Sonic &amp; Knuckles (World) (Beta) (1994-05-25).zip</t>
    </r>
  </si>
  <si>
    <r>
      <rPr>
        <rFont val="&quot;Helvetica Neue&quot;, Helvetica, Arial, sans-serif"/>
        <color rgb="FF1155CC"/>
        <sz val="11.0"/>
        <u/>
      </rPr>
      <t>Sonic &amp; Knuckles (World) (Beta) (1994-06-06).zip</t>
    </r>
  </si>
  <si>
    <r>
      <rPr>
        <rFont val="&quot;Helvetica Neue&quot;, Helvetica, Arial, sans-serif"/>
        <color rgb="FF1155CC"/>
        <sz val="11.0"/>
        <u/>
      </rPr>
      <t>Sonic &amp; Knuckles (World) (Beta) (1994-06-08).zip</t>
    </r>
  </si>
  <si>
    <r>
      <rPr>
        <rFont val="&quot;Helvetica Neue&quot;, Helvetica, Arial, sans-serif"/>
        <color rgb="FF1155CC"/>
        <sz val="11.0"/>
        <u/>
      </rPr>
      <t>Sonic &amp; Knuckles (World) (Beta) (1994-06-10).zip</t>
    </r>
  </si>
  <si>
    <r>
      <rPr>
        <rFont val="&quot;Helvetica Neue&quot;, Helvetica, Arial, sans-serif"/>
        <color rgb="FF1155CC"/>
        <sz val="11.0"/>
        <u/>
      </rPr>
      <t>Sonic &amp; Knuckles (World) (Beta) (1994-06-12).zip</t>
    </r>
  </si>
  <si>
    <r>
      <rPr>
        <rFont val="&quot;Helvetica Neue&quot;, Helvetica, Arial, sans-serif"/>
        <color rgb="FF1155CC"/>
        <sz val="11.0"/>
        <u/>
      </rPr>
      <t>Sonic &amp; Knuckles (World) (Beta) (1994-06-18).zip</t>
    </r>
  </si>
  <si>
    <r>
      <rPr>
        <rFont val="&quot;Helvetica Neue&quot;, Helvetica, Arial, sans-serif"/>
        <color rgb="FF1155CC"/>
        <sz val="11.0"/>
        <u/>
      </rPr>
      <t>Sonic &amp; Knuckles (World) (Beta) (1994-06-19).zip</t>
    </r>
  </si>
  <si>
    <r>
      <rPr>
        <rFont val="&quot;Helvetica Neue&quot;, Helvetica, Arial, sans-serif"/>
        <color rgb="FF1155CC"/>
        <sz val="11.0"/>
        <u/>
      </rPr>
      <t>Sonic &amp; Knuckles (World) (Sonic Classic Collection).zip</t>
    </r>
  </si>
  <si>
    <r>
      <rPr>
        <rFont val="&quot;Helvetica Neue&quot;, Helvetica, Arial, sans-serif"/>
        <color rgb="FF1155CC"/>
        <sz val="11.0"/>
        <u/>
      </rPr>
      <t>Sonic &amp; Knuckles (World).zip</t>
    </r>
  </si>
  <si>
    <r>
      <rPr>
        <rFont val="&quot;Helvetica Neue&quot;, Helvetica, Arial, sans-serif"/>
        <color rgb="FF1155CC"/>
        <sz val="11.0"/>
        <u/>
      </rPr>
      <t>Sonic &amp; Knuckles + Sonic The Hedgehog (Japan, Korea) (En) (Lock-on Combination).zip</t>
    </r>
  </si>
  <si>
    <r>
      <rPr>
        <rFont val="&quot;Helvetica Neue&quot;, Helvetica, Arial, sans-serif"/>
        <color rgb="FF1155CC"/>
        <sz val="11.0"/>
        <u/>
      </rPr>
      <t>Sonic &amp; Knuckles + Sonic The Hedgehog (USA, Europe) (Lock-on Combination).zip</t>
    </r>
  </si>
  <si>
    <r>
      <rPr>
        <rFont val="&quot;Helvetica Neue&quot;, Helvetica, Arial, sans-serif"/>
        <color rgb="FF1155CC"/>
        <sz val="11.0"/>
        <u/>
      </rPr>
      <t>Sonic &amp; Knuckles + Sonic The Hedgehog 2 (World) (Beta) (1994-05-24).zip</t>
    </r>
  </si>
  <si>
    <r>
      <rPr>
        <rFont val="&quot;Helvetica Neue&quot;, Helvetica, Arial, sans-serif"/>
        <color rgb="FF1155CC"/>
        <sz val="11.0"/>
        <u/>
      </rPr>
      <t>Sonic &amp; Knuckles + Sonic The Hedgehog 2 (World) (Rev A) (Lock-on Combination).zip</t>
    </r>
  </si>
  <si>
    <r>
      <rPr>
        <rFont val="&quot;Helvetica Neue&quot;, Helvetica, Arial, sans-serif"/>
        <color rgb="FF1155CC"/>
        <sz val="11.0"/>
        <u/>
      </rPr>
      <t>Sonic &amp; Knuckles + Sonic The Hedgehog 2 + Sonic The Hedgehog 3 (World) (Virtual Console).zip</t>
    </r>
  </si>
  <si>
    <r>
      <rPr>
        <rFont val="&quot;Helvetica Neue&quot;, Helvetica, Arial, sans-serif"/>
        <color rgb="FF1155CC"/>
        <sz val="11.0"/>
        <u/>
      </rPr>
      <t>Sonic &amp; Knuckles + Sonic The Hedgehog 3 (Europe) (Lock-on Combination).zip</t>
    </r>
  </si>
  <si>
    <r>
      <rPr>
        <rFont val="&quot;Helvetica Neue&quot;, Helvetica, Arial, sans-serif"/>
        <color rgb="FF1155CC"/>
        <sz val="11.0"/>
        <u/>
      </rPr>
      <t>Sonic &amp; Knuckles + Sonic The Hedgehog 3 (Japan) (En) (Lock-on Combination).zip</t>
    </r>
  </si>
  <si>
    <r>
      <rPr>
        <rFont val="&quot;Helvetica Neue&quot;, Helvetica, Arial, sans-serif"/>
        <color rgb="FF1155CC"/>
        <sz val="11.0"/>
        <u/>
      </rPr>
      <t>Sonic &amp; Knuckles + Sonic The Hedgehog 3 (USA) (Lock-on Combination).zip</t>
    </r>
  </si>
  <si>
    <r>
      <rPr>
        <rFont val="&quot;Helvetica Neue&quot;, Helvetica, Arial, sans-serif"/>
        <color rgb="FF1155CC"/>
        <sz val="11.0"/>
        <u/>
      </rPr>
      <t>Sonic 3 (Europe).zip</t>
    </r>
  </si>
  <si>
    <r>
      <rPr>
        <rFont val="&quot;Helvetica Neue&quot;, Helvetica, Arial, sans-serif"/>
        <color rgb="FF1155CC"/>
        <sz val="11.0"/>
        <u/>
      </rPr>
      <t>Sonic 3D Blast (USA, Europe, Korea) (En) (Beta) (1996-07-03).zip</t>
    </r>
  </si>
  <si>
    <r>
      <rPr>
        <rFont val="&quot;Helvetica Neue&quot;, Helvetica, Arial, sans-serif"/>
        <color rgb="FF1155CC"/>
        <sz val="11.0"/>
        <u/>
      </rPr>
      <t>Sonic 3D Blast (USA, Europe, Korea) (En) (Beta) (1996-08-14).zip</t>
    </r>
  </si>
  <si>
    <r>
      <rPr>
        <rFont val="&quot;Helvetica Neue&quot;, Helvetica, Arial, sans-serif"/>
        <color rgb="FF1155CC"/>
        <sz val="11.0"/>
        <u/>
      </rPr>
      <t>Sonic 3D Blast (USA, Europe, Korea) (En) (Beta) (1996-08-19).zip</t>
    </r>
  </si>
  <si>
    <r>
      <rPr>
        <rFont val="&quot;Helvetica Neue&quot;, Helvetica, Arial, sans-serif"/>
        <color rgb="FF1155CC"/>
        <sz val="11.0"/>
        <u/>
      </rPr>
      <t>Sonic 3D Blast (USA, Europe, Korea) (En) (Beta) (1996-08-25).zip</t>
    </r>
  </si>
  <si>
    <r>
      <rPr>
        <rFont val="&quot;Helvetica Neue&quot;, Helvetica, Arial, sans-serif"/>
        <color rgb="FF1155CC"/>
        <sz val="11.0"/>
        <u/>
      </rPr>
      <t>Sonic 3D Blast (USA, Europe, Korea) (En) (Beta) (1996-08-30).zip</t>
    </r>
  </si>
  <si>
    <r>
      <rPr>
        <rFont val="&quot;Helvetica Neue&quot;, Helvetica, Arial, sans-serif"/>
        <color rgb="FF1155CC"/>
        <sz val="11.0"/>
        <u/>
      </rPr>
      <t>Sonic 3D Blast (USA, Europe, Korea) (En) (Beta) (1996-08-31).zip</t>
    </r>
  </si>
  <si>
    <r>
      <rPr>
        <rFont val="&quot;Helvetica Neue&quot;, Helvetica, Arial, sans-serif"/>
        <color rgb="FF1155CC"/>
        <sz val="11.0"/>
        <u/>
      </rPr>
      <t>Sonic 3D Blast (USA, Europe, Korea) (En) (Beta) (1996-09-04).zip</t>
    </r>
  </si>
  <si>
    <r>
      <rPr>
        <rFont val="&quot;Helvetica Neue&quot;, Helvetica, Arial, sans-serif"/>
        <color rgb="FF1155CC"/>
        <sz val="11.0"/>
        <u/>
      </rPr>
      <t>Sonic 3D Blast (USA, Europe, Korea) (En).zip</t>
    </r>
  </si>
  <si>
    <r>
      <rPr>
        <rFont val="&quot;Helvetica Neue&quot;, Helvetica, Arial, sans-serif"/>
        <color rgb="FF1155CC"/>
        <sz val="11.0"/>
        <u/>
      </rPr>
      <t>Sonic 3D Blast - Director's Cut (World) (Unl).zip</t>
    </r>
  </si>
  <si>
    <r>
      <rPr>
        <rFont val="&quot;Helvetica Neue&quot;, Helvetica, Arial, sans-serif"/>
        <color rgb="FF1155CC"/>
        <sz val="11.0"/>
        <u/>
      </rPr>
      <t>Sonic Compilation (Europe).zip</t>
    </r>
  </si>
  <si>
    <r>
      <rPr>
        <rFont val="&quot;Helvetica Neue&quot;, Helvetica, Arial, sans-serif"/>
        <color rgb="FF1155CC"/>
        <sz val="11.0"/>
        <u/>
      </rPr>
      <t>Sonic Compilation (USA, Europe, Korea) (En) (Rev A).zip</t>
    </r>
  </si>
  <si>
    <r>
      <rPr>
        <rFont val="&quot;Helvetica Neue&quot;, Helvetica, Arial, sans-serif"/>
        <color rgb="FF1155CC"/>
        <sz val="11.0"/>
        <u/>
      </rPr>
      <t>Sonic Crackers (World) (Proto) (1994-07-xx).zip</t>
    </r>
  </si>
  <si>
    <r>
      <rPr>
        <rFont val="&quot;Helvetica Neue&quot;, Helvetica, Arial, sans-serif"/>
        <color rgb="FF1155CC"/>
        <sz val="11.0"/>
        <u/>
      </rPr>
      <t>Sonic Eraser (Japan) (SegaNet).zip</t>
    </r>
  </si>
  <si>
    <r>
      <rPr>
        <rFont val="&quot;Helvetica Neue&quot;, Helvetica, Arial, sans-serif"/>
        <color rgb="FF1155CC"/>
        <sz val="11.0"/>
        <u/>
      </rPr>
      <t>Sonic Jam 6 (Taiwan) (En) (Pirate).zip</t>
    </r>
  </si>
  <si>
    <r>
      <rPr>
        <rFont val="&quot;Helvetica Neue&quot;, Helvetica, Arial, sans-serif"/>
        <color rgb="FF1155CC"/>
        <sz val="11.0"/>
        <u/>
      </rPr>
      <t>Sonic Spinball (Europe) (Beta) (1993-09-17).zip</t>
    </r>
  </si>
  <si>
    <r>
      <rPr>
        <rFont val="&quot;Helvetica Neue&quot;, Helvetica, Arial, sans-serif"/>
        <color rgb="FF1155CC"/>
        <sz val="11.0"/>
        <u/>
      </rPr>
      <t>Sonic Spinball (Europe) (Mega Drive Mini).zip</t>
    </r>
  </si>
  <si>
    <r>
      <rPr>
        <rFont val="&quot;Helvetica Neue&quot;, Helvetica, Arial, sans-serif"/>
        <color rgb="FF1155CC"/>
        <sz val="11.0"/>
        <u/>
      </rPr>
      <t>Sonic Spinball (Europe).zip</t>
    </r>
  </si>
  <si>
    <r>
      <rPr>
        <rFont val="&quot;Helvetica Neue&quot;, Helvetica, Arial, sans-serif"/>
        <color rgb="FF1155CC"/>
        <sz val="11.0"/>
        <u/>
      </rPr>
      <t>Sonic Spinball (Japan).zip</t>
    </r>
  </si>
  <si>
    <r>
      <rPr>
        <rFont val="&quot;Helvetica Neue&quot;, Helvetica, Arial, sans-serif"/>
        <color rgb="FF1155CC"/>
        <sz val="11.0"/>
        <u/>
      </rPr>
      <t>Sonic Spinball (USA) (1993-09-22) (Sega Channel).zip</t>
    </r>
  </si>
  <si>
    <r>
      <rPr>
        <rFont val="&quot;Helvetica Neue&quot;, Helvetica, Arial, sans-serif"/>
        <color rgb="FF1155CC"/>
        <sz val="11.0"/>
        <u/>
      </rPr>
      <t>Sonic Spinball (USA) (Beta) (1993-08-xx).zip</t>
    </r>
  </si>
  <si>
    <r>
      <rPr>
        <rFont val="&quot;Helvetica Neue&quot;, Helvetica, Arial, sans-serif"/>
        <color rgb="FF1155CC"/>
        <sz val="11.0"/>
        <u/>
      </rPr>
      <t>Sonic Spinball (USA) (Beta) (1993-10-xx).zip</t>
    </r>
  </si>
  <si>
    <r>
      <rPr>
        <rFont val="&quot;Helvetica Neue&quot;, Helvetica, Arial, sans-serif"/>
        <color rgb="FF1155CC"/>
        <sz val="11.0"/>
        <u/>
      </rPr>
      <t>Sonic Spinball (USA).zip</t>
    </r>
  </si>
  <si>
    <r>
      <rPr>
        <rFont val="&quot;Helvetica Neue&quot;, Helvetica, Arial, sans-serif"/>
        <color rgb="FF1155CC"/>
        <sz val="11.0"/>
        <u/>
      </rPr>
      <t>Sonic The Hedgehog (Japan, Europe, Korea) (En).zip</t>
    </r>
  </si>
  <si>
    <r>
      <rPr>
        <rFont val="&quot;Helvetica Neue&quot;, Helvetica, Arial, sans-serif"/>
        <color rgb="FF1155CC"/>
        <sz val="11.0"/>
        <u/>
      </rPr>
      <t>Sonic The Hedgehog (USA, Europe) (Sonic Classic Collection).zip</t>
    </r>
  </si>
  <si>
    <r>
      <rPr>
        <rFont val="&quot;Helvetica Neue&quot;, Helvetica, Arial, sans-serif"/>
        <color rgb="FF1155CC"/>
        <sz val="11.0"/>
        <u/>
      </rPr>
      <t>Sonic The Hedgehog (USA, Europe).zip</t>
    </r>
  </si>
  <si>
    <r>
      <rPr>
        <rFont val="&quot;Helvetica Neue&quot;, Helvetica, Arial, sans-serif"/>
        <color rgb="FF1155CC"/>
        <sz val="11.0"/>
        <u/>
      </rPr>
      <t>Sonic The Hedgehog (Unknown) (Beta).zip</t>
    </r>
  </si>
  <si>
    <r>
      <rPr>
        <rFont val="&quot;Helvetica Neue&quot;, Helvetica, Arial, sans-serif"/>
        <color rgb="FF1155CC"/>
        <sz val="11.0"/>
        <u/>
      </rPr>
      <t>Sonic The Hedgehog (World) (Sonic Mega Collection).zip</t>
    </r>
  </si>
  <si>
    <r>
      <rPr>
        <rFont val="&quot;Helvetica Neue&quot;, Helvetica, Arial, sans-serif"/>
        <color rgb="FF1155CC"/>
        <sz val="11.0"/>
        <u/>
      </rPr>
      <t>Sonic The Hedgehog 2 (World) (Beta) (1992-08-21).zip</t>
    </r>
  </si>
  <si>
    <r>
      <rPr>
        <rFont val="&quot;Helvetica Neue&quot;, Helvetica, Arial, sans-serif"/>
        <color rgb="FF1155CC"/>
        <sz val="11.0"/>
        <u/>
      </rPr>
      <t>Sonic The Hedgehog 2 (World) (Beta) (1992-09-14).zip</t>
    </r>
  </si>
  <si>
    <r>
      <rPr>
        <rFont val="&quot;Helvetica Neue&quot;, Helvetica, Arial, sans-serif"/>
        <color rgb="FF1155CC"/>
        <sz val="11.0"/>
        <u/>
      </rPr>
      <t>Sonic The Hedgehog 2 (World) (Beta) (1992-09-18).zip</t>
    </r>
  </si>
  <si>
    <r>
      <rPr>
        <rFont val="&quot;Helvetica Neue&quot;, Helvetica, Arial, sans-serif"/>
        <color rgb="FF1155CC"/>
        <sz val="11.0"/>
        <u/>
      </rPr>
      <t>Sonic The Hedgehog 2 (World) (Beta) (1992-09-21).zip</t>
    </r>
  </si>
  <si>
    <r>
      <rPr>
        <rFont val="&quot;Helvetica Neue&quot;, Helvetica, Arial, sans-serif"/>
        <color rgb="FF1155CC"/>
        <sz val="11.0"/>
        <u/>
      </rPr>
      <t>Sonic The Hedgehog 2 (World) (Beta) (1992-09-22).zip</t>
    </r>
  </si>
  <si>
    <r>
      <rPr>
        <rFont val="&quot;Helvetica Neue&quot;, Helvetica, Arial, sans-serif"/>
        <color rgb="FF1155CC"/>
        <sz val="11.0"/>
        <u/>
      </rPr>
      <t>Sonic The Hedgehog 2 (World) (Beta) (1992-09-24) (Alt).zip</t>
    </r>
  </si>
  <si>
    <r>
      <rPr>
        <rFont val="&quot;Helvetica Neue&quot;, Helvetica, Arial, sans-serif"/>
        <color rgb="FF1155CC"/>
        <sz val="11.0"/>
        <u/>
      </rPr>
      <t>Sonic The Hedgehog 2 (World) (Beta) (1992-09-24).zip</t>
    </r>
  </si>
  <si>
    <r>
      <rPr>
        <rFont val="&quot;Helvetica Neue&quot;, Helvetica, Arial, sans-serif"/>
        <color rgb="FF1155CC"/>
        <sz val="11.0"/>
        <u/>
      </rPr>
      <t>Sonic The Hedgehog 2 (World) (Beta) (~1992-06-xx).zip</t>
    </r>
  </si>
  <si>
    <r>
      <rPr>
        <rFont val="&quot;Helvetica Neue&quot;, Helvetica, Arial, sans-serif"/>
        <color rgb="FF1155CC"/>
        <sz val="11.0"/>
        <u/>
      </rPr>
      <t>Sonic The Hedgehog 2 (World) (Beta) (~1992-07-xx).zip</t>
    </r>
  </si>
  <si>
    <r>
      <rPr>
        <rFont val="&quot;Helvetica Neue&quot;, Helvetica, Arial, sans-serif"/>
        <color rgb="FF1155CC"/>
        <sz val="11.0"/>
        <u/>
      </rPr>
      <t>Sonic The Hedgehog 2 (World) (Beta) (~1992-09-xx).zip</t>
    </r>
  </si>
  <si>
    <r>
      <rPr>
        <rFont val="&quot;Helvetica Neue&quot;, Helvetica, Arial, sans-serif"/>
        <color rgb="FF1155CC"/>
        <sz val="11.0"/>
        <u/>
      </rPr>
      <t>Sonic The Hedgehog 2 (World) (Rev A) (Sonic Classic Collection).zip</t>
    </r>
  </si>
  <si>
    <r>
      <rPr>
        <rFont val="&quot;Helvetica Neue&quot;, Helvetica, Arial, sans-serif"/>
        <color rgb="FF1155CC"/>
        <sz val="11.0"/>
        <u/>
      </rPr>
      <t>Sonic The Hedgehog 2 (World) (Rev A) (Sonic Mega Collection).zip</t>
    </r>
  </si>
  <si>
    <r>
      <rPr>
        <rFont val="&quot;Helvetica Neue&quot;, Helvetica, Arial, sans-serif"/>
        <color rgb="FF1155CC"/>
        <sz val="11.0"/>
        <u/>
      </rPr>
      <t>Sonic The Hedgehog 2 (World) (Rev A).zip</t>
    </r>
  </si>
  <si>
    <r>
      <rPr>
        <rFont val="&quot;Helvetica Neue&quot;, Helvetica, Arial, sans-serif"/>
        <color rgb="FF1155CC"/>
        <sz val="11.0"/>
        <u/>
      </rPr>
      <t>Sonic The Hedgehog 2 (World) (Rev B).zip</t>
    </r>
  </si>
  <si>
    <r>
      <rPr>
        <rFont val="&quot;Helvetica Neue&quot;, Helvetica, Arial, sans-serif"/>
        <color rgb="FF1155CC"/>
        <sz val="11.0"/>
        <u/>
      </rPr>
      <t>Sonic The Hedgehog 2 (World).zip</t>
    </r>
  </si>
  <si>
    <r>
      <rPr>
        <rFont val="&quot;Helvetica Neue&quot;, Helvetica, Arial, sans-serif"/>
        <color rgb="FF1155CC"/>
        <sz val="11.0"/>
        <u/>
      </rPr>
      <t>Sonic The Hedgehog 3 (Japan, Korea) (Ja).zip</t>
    </r>
  </si>
  <si>
    <r>
      <rPr>
        <rFont val="&quot;Helvetica Neue&quot;, Helvetica, Arial, sans-serif"/>
        <color rgb="FF1155CC"/>
        <sz val="11.0"/>
        <u/>
      </rPr>
      <t>Sonic The Hedgehog 3 (USA) (1993-11-20) (Sega Channel).zip</t>
    </r>
  </si>
  <si>
    <r>
      <rPr>
        <rFont val="&quot;Helvetica Neue&quot;, Helvetica, Arial, sans-serif"/>
        <color rgb="FF1155CC"/>
        <sz val="11.0"/>
        <u/>
      </rPr>
      <t>Sonic The Hedgehog 3 (USA) (Sonic Classic Collection).zip</t>
    </r>
  </si>
  <si>
    <r>
      <rPr>
        <rFont val="&quot;Helvetica Neue&quot;, Helvetica, Arial, sans-serif"/>
        <color rgb="FF1155CC"/>
        <sz val="11.0"/>
        <u/>
      </rPr>
      <t>Sonic The Hedgehog 3 (USA).zip</t>
    </r>
  </si>
  <si>
    <r>
      <rPr>
        <rFont val="&quot;Helvetica Neue&quot;, Helvetica, Arial, sans-serif"/>
        <color rgb="FF1155CC"/>
        <sz val="11.0"/>
        <u/>
      </rPr>
      <t>Sonic The Hedgehog 3 (Unknown) (Beta) (1993-11-03).zip</t>
    </r>
  </si>
  <si>
    <r>
      <rPr>
        <rFont val="&quot;Helvetica Neue&quot;, Helvetica, Arial, sans-serif"/>
        <color rgb="FF1155CC"/>
        <sz val="11.0"/>
        <u/>
      </rPr>
      <t>Sonic The Hedgehog 3 Limited Edition (Japan) (En) (Proto) (1994-04-08).zip</t>
    </r>
  </si>
  <si>
    <r>
      <rPr>
        <rFont val="&quot;Helvetica Neue&quot;, Helvetica, Arial, sans-serif"/>
        <color rgb="FF1155CC"/>
        <sz val="11.0"/>
        <u/>
      </rPr>
      <t>Sonic The Hedgehog 3 Limited Edition (Japan) (En) (Proto) (1994-05-17).zip</t>
    </r>
  </si>
  <si>
    <r>
      <rPr>
        <rFont val="&quot;Helvetica Neue&quot;, Helvetica, Arial, sans-serif"/>
        <color rgb="FF1155CC"/>
        <sz val="11.0"/>
        <u/>
      </rPr>
      <t>Sorcer Kingdom (Japan) (Beta) (1991-11-08).zip</t>
    </r>
  </si>
  <si>
    <r>
      <rPr>
        <rFont val="&quot;Helvetica Neue&quot;, Helvetica, Arial, sans-serif"/>
        <color rgb="FF1155CC"/>
        <sz val="11.0"/>
        <u/>
      </rPr>
      <t>Sorcer Kingdom (Japan).zip</t>
    </r>
  </si>
  <si>
    <r>
      <rPr>
        <rFont val="&quot;Helvetica Neue&quot;, Helvetica, Arial, sans-serif"/>
        <color rgb="FF1155CC"/>
        <sz val="11.0"/>
        <u/>
      </rPr>
      <t>Sorcerer's Kingdom (USA) (Beta).zip</t>
    </r>
  </si>
  <si>
    <r>
      <rPr>
        <rFont val="&quot;Helvetica Neue&quot;, Helvetica, Arial, sans-serif"/>
        <color rgb="FF1155CC"/>
        <sz val="11.0"/>
        <u/>
      </rPr>
      <t>Sorcerer's Kingdom (USA).zip</t>
    </r>
  </si>
  <si>
    <r>
      <rPr>
        <rFont val="&quot;Helvetica Neue&quot;, Helvetica, Arial, sans-serif"/>
        <color rgb="FF1155CC"/>
        <sz val="11.0"/>
        <u/>
      </rPr>
      <t>Sorcerian (Japan) (Rev 1) (Virtual Console).zip</t>
    </r>
  </si>
  <si>
    <r>
      <rPr>
        <rFont val="&quot;Helvetica Neue&quot;, Helvetica, Arial, sans-serif"/>
        <color rgb="FF1155CC"/>
        <sz val="11.0"/>
        <u/>
      </rPr>
      <t>Sorcerian (Japan).zip</t>
    </r>
  </si>
  <si>
    <r>
      <rPr>
        <rFont val="&quot;Helvetica Neue&quot;, Helvetica, Arial, sans-serif"/>
        <color rgb="FF1155CC"/>
        <sz val="11.0"/>
        <u/>
      </rPr>
      <t>Soul Blade (Taiwan) (En) (Unl).zip</t>
    </r>
  </si>
  <si>
    <r>
      <rPr>
        <rFont val="&quot;Helvetica Neue&quot;, Helvetica, Arial, sans-serif"/>
        <color rgb="FF1155CC"/>
        <sz val="11.0"/>
        <u/>
      </rPr>
      <t>Soul Edge VS Samurai Spirits (Taiwan) (En) (Unl).zip</t>
    </r>
  </si>
  <si>
    <r>
      <rPr>
        <rFont val="&quot;Helvetica Neue&quot;, Helvetica, Arial, sans-serif"/>
        <color rgb="FF1155CC"/>
        <sz val="11.0"/>
        <u/>
      </rPr>
      <t>Space Funky B.O.B. (Japan).zip</t>
    </r>
  </si>
  <si>
    <r>
      <rPr>
        <rFont val="&quot;Helvetica Neue&quot;, Helvetica, Arial, sans-serif"/>
        <color rgb="FF1155CC"/>
        <sz val="11.0"/>
        <u/>
      </rPr>
      <t>Space Harrier II (Japan) (Launch Cart).zip</t>
    </r>
  </si>
  <si>
    <r>
      <rPr>
        <rFont val="&quot;Helvetica Neue&quot;, Helvetica, Arial, sans-serif"/>
        <color rgb="FF1155CC"/>
        <sz val="11.0"/>
        <u/>
      </rPr>
      <t>Space Harrier II (World).zip</t>
    </r>
  </si>
  <si>
    <r>
      <rPr>
        <rFont val="&quot;Helvetica Neue&quot;, Helvetica, Arial, sans-serif"/>
        <color rgb="FF1155CC"/>
        <sz val="11.0"/>
        <u/>
      </rPr>
      <t>Space Hero (USA) (Proto).zip</t>
    </r>
  </si>
  <si>
    <r>
      <rPr>
        <rFont val="&quot;Helvetica Neue&quot;, Helvetica, Arial, sans-serif"/>
        <color rgb="FF1155CC"/>
        <sz val="11.0"/>
        <u/>
      </rPr>
      <t>Space Hunter (World) (Demo) (2024-05-31) (Aftermarket) (Unl).zip</t>
    </r>
  </si>
  <si>
    <r>
      <rPr>
        <rFont val="&quot;Helvetica Neue&quot;, Helvetica, Arial, sans-serif"/>
        <color rgb="FF1155CC"/>
        <sz val="11.0"/>
        <u/>
      </rPr>
      <t>Space Invaders '91 (USA).zip</t>
    </r>
  </si>
  <si>
    <r>
      <rPr>
        <rFont val="&quot;Helvetica Neue&quot;, Helvetica, Arial, sans-serif"/>
        <color rgb="FF1155CC"/>
        <sz val="11.0"/>
        <u/>
      </rPr>
      <t>Space Invaders (World) (v1.6) (Aftermarket) (Unl).zip</t>
    </r>
  </si>
  <si>
    <r>
      <rPr>
        <rFont val="&quot;Helvetica Neue&quot;, Helvetica, Arial, sans-serif"/>
        <color rgb="FF1155CC"/>
        <sz val="11.0"/>
        <u/>
      </rPr>
      <t>Space Invaders 90 (Japan).zip</t>
    </r>
  </si>
  <si>
    <r>
      <rPr>
        <rFont val="&quot;Helvetica Neue&quot;, Helvetica, Arial, sans-serif"/>
        <color rgb="FF1155CC"/>
        <sz val="11.0"/>
        <u/>
      </rPr>
      <t>Sparkster (Europe).zip</t>
    </r>
  </si>
  <si>
    <r>
      <rPr>
        <rFont val="&quot;Helvetica Neue&quot;, Helvetica, Arial, sans-serif"/>
        <color rgb="FF1155CC"/>
        <sz val="11.0"/>
        <u/>
      </rPr>
      <t>Sparkster (USA).zip</t>
    </r>
  </si>
  <si>
    <r>
      <rPr>
        <rFont val="&quot;Helvetica Neue&quot;, Helvetica, Arial, sans-serif"/>
        <color rgb="FF1155CC"/>
        <sz val="11.0"/>
        <u/>
      </rPr>
      <t>Sparkster - Rocket Knight Adventures 2 (Japan).zip</t>
    </r>
  </si>
  <si>
    <r>
      <rPr>
        <rFont val="&quot;Helvetica Neue&quot;, Helvetica, Arial, sans-serif"/>
        <color rgb="FF1155CC"/>
        <sz val="11.0"/>
        <u/>
      </rPr>
      <t>Spatter (USA, Europe) (Mega Drive Mini 2, Genesis Mini 2).zip</t>
    </r>
  </si>
  <si>
    <r>
      <rPr>
        <rFont val="&quot;Helvetica Neue&quot;, Helvetica, Arial, sans-serif"/>
        <color rgb="FF1155CC"/>
        <sz val="11.0"/>
        <u/>
      </rPr>
      <t>Speedball 2 (Europe).zip</t>
    </r>
  </si>
  <si>
    <r>
      <rPr>
        <rFont val="&quot;Helvetica Neue&quot;, Helvetica, Arial, sans-serif"/>
        <color rgb="FF1155CC"/>
        <sz val="11.0"/>
        <u/>
      </rPr>
      <t>Speedball 2 (Japan) (En).zip</t>
    </r>
  </si>
  <si>
    <r>
      <rPr>
        <rFont val="&quot;Helvetica Neue&quot;, Helvetica, Arial, sans-serif"/>
        <color rgb="FF1155CC"/>
        <sz val="11.0"/>
        <u/>
      </rPr>
      <t>Speedball 2 - Brutal Deluxe (USA) (Beta) (1991-06-07).zip</t>
    </r>
  </si>
  <si>
    <r>
      <rPr>
        <rFont val="&quot;Helvetica Neue&quot;, Helvetica, Arial, sans-serif"/>
        <color rgb="FF1155CC"/>
        <sz val="11.0"/>
        <u/>
      </rPr>
      <t>Speedball 2 - Brutal Deluxe (USA).zip</t>
    </r>
  </si>
  <si>
    <r>
      <rPr>
        <rFont val="&quot;Helvetica Neue&quot;, Helvetica, Arial, sans-serif"/>
        <color rgb="FF1155CC"/>
        <sz val="11.0"/>
        <u/>
      </rPr>
      <t>Speedball 2 - Brutal Deluxe (World) (Evercade) (Unl).zip</t>
    </r>
  </si>
  <si>
    <r>
      <rPr>
        <rFont val="&quot;Helvetica Neue&quot;, Helvetica, Arial, sans-serif"/>
        <color rgb="FF1155CC"/>
        <sz val="11.0"/>
        <u/>
      </rPr>
      <t>Speedrun Tower (World) (Demo) (Aftermarket) (Unl).zip</t>
    </r>
  </si>
  <si>
    <r>
      <rPr>
        <rFont val="&quot;Helvetica Neue&quot;, Helvetica, Arial, sans-serif"/>
        <color rgb="FF1155CC"/>
        <sz val="11.0"/>
        <u/>
      </rPr>
      <t>Spider-Man (USA, Europe) (Acclaim) (Beta) (1994-08-xx).zip</t>
    </r>
  </si>
  <si>
    <r>
      <rPr>
        <rFont val="&quot;Helvetica Neue&quot;, Helvetica, Arial, sans-serif"/>
        <color rgb="FF1155CC"/>
        <sz val="11.0"/>
        <u/>
      </rPr>
      <t>Spider-Man (USA, Europe) (Acclaim) (Beta) (1994-12-12).zip</t>
    </r>
  </si>
  <si>
    <r>
      <rPr>
        <rFont val="&quot;Helvetica Neue&quot;, Helvetica, Arial, sans-serif"/>
        <color rgb="FF1155CC"/>
        <sz val="11.0"/>
        <u/>
      </rPr>
      <t>Spider-Man (USA, Europe) (Acclaim).zip</t>
    </r>
  </si>
  <si>
    <r>
      <rPr>
        <rFont val="&quot;Helvetica Neue&quot;, Helvetica, Arial, sans-serif"/>
        <color rgb="FF1155CC"/>
        <sz val="11.0"/>
        <u/>
      </rPr>
      <t>Spider-Man (World) (Sega).zip</t>
    </r>
  </si>
  <si>
    <r>
      <rPr>
        <rFont val="&quot;Helvetica Neue&quot;, Helvetica, Arial, sans-serif"/>
        <color rgb="FF1155CC"/>
        <sz val="11.0"/>
        <u/>
      </rPr>
      <t>Spider-Man . Venom - Maximum Carnage (World).zip</t>
    </r>
  </si>
  <si>
    <r>
      <rPr>
        <rFont val="&quot;Helvetica Neue&quot;, Helvetica, Arial, sans-serif"/>
        <color rgb="FF1155CC"/>
        <sz val="11.0"/>
        <u/>
      </rPr>
      <t>Spider-Man X-Men - Arcade's Revenge (Europe).zip</t>
    </r>
  </si>
  <si>
    <r>
      <rPr>
        <rFont val="&quot;Helvetica Neue&quot;, Helvetica, Arial, sans-serif"/>
        <color rgb="FF1155CC"/>
        <sz val="11.0"/>
        <u/>
      </rPr>
      <t>Spider-Man X-Men - Arcade's Revenge (USA, Europe).zip</t>
    </r>
  </si>
  <si>
    <r>
      <rPr>
        <rFont val="&quot;Helvetica Neue&quot;, Helvetica, Arial, sans-serif"/>
        <color rgb="FF1155CC"/>
        <sz val="11.0"/>
        <u/>
      </rPr>
      <t>Spike Hell (World) (Aftermarket) (Unl).zip</t>
    </r>
  </si>
  <si>
    <r>
      <rPr>
        <rFont val="&quot;Helvetica Neue&quot;, Helvetica, Arial, sans-serif"/>
        <color rgb="FF1155CC"/>
        <sz val="11.0"/>
        <u/>
      </rPr>
      <t>Spiritual Warfare (USA) (Unl).zip</t>
    </r>
  </si>
  <si>
    <r>
      <rPr>
        <rFont val="&quot;Helvetica Neue&quot;, Helvetica, Arial, sans-serif"/>
        <color rgb="FF1155CC"/>
        <sz val="11.0"/>
        <u/>
      </rPr>
      <t>Spirou (Europe) (En,Fr,De,Es) (Beta).zip</t>
    </r>
  </si>
  <si>
    <r>
      <rPr>
        <rFont val="&quot;Helvetica Neue&quot;, Helvetica, Arial, sans-serif"/>
        <color rgb="FF1155CC"/>
        <sz val="11.0"/>
        <u/>
      </rPr>
      <t>Spirou (Europe) (En,Fr,De,Es).zip</t>
    </r>
  </si>
  <si>
    <r>
      <rPr>
        <rFont val="&quot;Helvetica Neue&quot;, Helvetica, Arial, sans-serif"/>
        <color rgb="FF1155CC"/>
        <sz val="11.0"/>
        <u/>
      </rPr>
      <t>Splatterhouse 2 (Europe).zip</t>
    </r>
  </si>
  <si>
    <r>
      <rPr>
        <rFont val="&quot;Helvetica Neue&quot;, Helvetica, Arial, sans-serif"/>
        <color rgb="FF1155CC"/>
        <sz val="11.0"/>
        <u/>
      </rPr>
      <t>Splatterhouse 2 (USA) (1992-03-02) (Sega Channel).zip</t>
    </r>
  </si>
  <si>
    <r>
      <rPr>
        <rFont val="&quot;Helvetica Neue&quot;, Helvetica, Arial, sans-serif"/>
        <color rgb="FF1155CC"/>
        <sz val="11.0"/>
        <u/>
      </rPr>
      <t>Splatterhouse 2 (USA).zip</t>
    </r>
  </si>
  <si>
    <r>
      <rPr>
        <rFont val="&quot;Helvetica Neue&quot;, Helvetica, Arial, sans-serif"/>
        <color rgb="FF1155CC"/>
        <sz val="11.0"/>
        <u/>
      </rPr>
      <t>Splatterhouse 2 (World) (Evercade) (Aftermarket) (Unl).zip</t>
    </r>
  </si>
  <si>
    <r>
      <rPr>
        <rFont val="&quot;Helvetica Neue&quot;, Helvetica, Arial, sans-serif"/>
        <color rgb="FF1155CC"/>
        <sz val="11.0"/>
        <u/>
      </rPr>
      <t>Splatterhouse 3 (USA).zip</t>
    </r>
  </si>
  <si>
    <r>
      <rPr>
        <rFont val="&quot;Helvetica Neue&quot;, Helvetica, Arial, sans-serif"/>
        <color rgb="FF1155CC"/>
        <sz val="11.0"/>
        <u/>
      </rPr>
      <t>Splatterhouse 3 (World) (Evercade) (Aftermarket) (Unl).zip</t>
    </r>
  </si>
  <si>
    <r>
      <rPr>
        <rFont val="&quot;Helvetica Neue&quot;, Helvetica, Arial, sans-serif"/>
        <color rgb="FF1155CC"/>
        <sz val="11.0"/>
        <u/>
      </rPr>
      <t>Splatterhouse Part 2 (Japan).zip</t>
    </r>
  </si>
  <si>
    <r>
      <rPr>
        <rFont val="&quot;Helvetica Neue&quot;, Helvetica, Arial, sans-serif"/>
        <color rgb="FF1155CC"/>
        <sz val="11.0"/>
        <u/>
      </rPr>
      <t>Splatterhouse Part 3 (Japan, Korea) (En).zip</t>
    </r>
  </si>
  <si>
    <r>
      <rPr>
        <rFont val="&quot;Helvetica Neue&quot;, Helvetica, Arial, sans-serif"/>
        <color rgb="FF1155CC"/>
        <sz val="11.0"/>
        <u/>
      </rPr>
      <t>Sport Games (Brazil) (En).zip</t>
    </r>
  </si>
  <si>
    <r>
      <rPr>
        <rFont val="&quot;Helvetica Neue&quot;, Helvetica, Arial, sans-serif"/>
        <color rgb="FF1155CC"/>
        <sz val="11.0"/>
        <u/>
      </rPr>
      <t>Sports Talk Baseball (USA).zip</t>
    </r>
  </si>
  <si>
    <r>
      <rPr>
        <rFont val="&quot;Helvetica Neue&quot;, Helvetica, Arial, sans-serif"/>
        <color rgb="FF1155CC"/>
        <sz val="11.0"/>
        <u/>
      </rPr>
      <t>Spot Goes to Hollywood (Europe).zip</t>
    </r>
  </si>
  <si>
    <r>
      <rPr>
        <rFont val="&quot;Helvetica Neue&quot;, Helvetica, Arial, sans-serif"/>
        <color rgb="FF1155CC"/>
        <sz val="11.0"/>
        <u/>
      </rPr>
      <t>Spot Goes to Hollywood (USA).zip</t>
    </r>
  </si>
  <si>
    <r>
      <rPr>
        <rFont val="&quot;Helvetica Neue&quot;, Helvetica, Arial, sans-serif"/>
        <color rgb="FF1155CC"/>
        <sz val="11.0"/>
        <u/>
      </rPr>
      <t>Squirrel King (Taiwan) (En) (Unl).zip</t>
    </r>
  </si>
  <si>
    <r>
      <rPr>
        <rFont val="&quot;Helvetica Neue&quot;, Helvetica, Arial, sans-serif"/>
        <color rgb="FF1155CC"/>
        <sz val="11.0"/>
        <u/>
      </rPr>
      <t>Star Control (USA, Europe) (Unl).zip</t>
    </r>
  </si>
  <si>
    <r>
      <rPr>
        <rFont val="&quot;Helvetica Neue&quot;, Helvetica, Arial, sans-serif"/>
        <color rgb="FF1155CC"/>
        <sz val="11.0"/>
        <u/>
      </rPr>
      <t>Star Cruiser (Japan).zip</t>
    </r>
  </si>
  <si>
    <r>
      <rPr>
        <rFont val="&quot;Helvetica Neue&quot;, Helvetica, Arial, sans-serif"/>
        <color rgb="FF1155CC"/>
        <sz val="11.0"/>
        <u/>
      </rPr>
      <t>Star J (World) (Demo) (Aftermarket) (Unl).zip</t>
    </r>
  </si>
  <si>
    <r>
      <rPr>
        <rFont val="&quot;Helvetica Neue&quot;, Helvetica, Arial, sans-serif"/>
        <color rgb="FF1155CC"/>
        <sz val="11.0"/>
        <u/>
      </rPr>
      <t>Star Mobile (Japan) (Mega Drive Mini 2).zip</t>
    </r>
  </si>
  <si>
    <r>
      <rPr>
        <rFont val="&quot;Helvetica Neue&quot;, Helvetica, Arial, sans-serif"/>
        <color rgb="FF1155CC"/>
        <sz val="11.0"/>
        <u/>
      </rPr>
      <t>Star Mobile (USA, Europe) (Mega Drive Mini 2, Genesis Mini 2).zip</t>
    </r>
  </si>
  <si>
    <r>
      <rPr>
        <rFont val="&quot;Helvetica Neue&quot;, Helvetica, Arial, sans-serif"/>
        <color rgb="FF1155CC"/>
        <sz val="11.0"/>
        <u/>
      </rPr>
      <t>Star Odyssey (USA) (Beta) (1992-01-16).zip</t>
    </r>
  </si>
  <si>
    <r>
      <rPr>
        <rFont val="&quot;Helvetica Neue&quot;, Helvetica, Arial, sans-serif"/>
        <color rgb="FF1155CC"/>
        <sz val="11.0"/>
        <u/>
      </rPr>
      <t>Star Odyssey (World) (Unl).zip</t>
    </r>
  </si>
  <si>
    <r>
      <rPr>
        <rFont val="&quot;Helvetica Neue&quot;, Helvetica, Arial, sans-serif"/>
        <color rgb="FF1155CC"/>
        <sz val="11.0"/>
        <u/>
      </rPr>
      <t>Star Trek - Deep Space Nine - Crossroads of Time (Europe).zip</t>
    </r>
  </si>
  <si>
    <r>
      <rPr>
        <rFont val="&quot;Helvetica Neue&quot;, Helvetica, Arial, sans-serif"/>
        <color rgb="FF1155CC"/>
        <sz val="11.0"/>
        <u/>
      </rPr>
      <t>Star Trek - Deep Space Nine - Crossroads of Time (USA).zip</t>
    </r>
  </si>
  <si>
    <r>
      <rPr>
        <rFont val="&quot;Helvetica Neue&quot;, Helvetica, Arial, sans-serif"/>
        <color rgb="FF1155CC"/>
        <sz val="11.0"/>
        <u/>
      </rPr>
      <t>Star Trek - The Next Generation (USA) (Beta) (1993-12-28).zip</t>
    </r>
  </si>
  <si>
    <r>
      <rPr>
        <rFont val="&quot;Helvetica Neue&quot;, Helvetica, Arial, sans-serif"/>
        <color rgb="FF1155CC"/>
        <sz val="11.0"/>
        <u/>
      </rPr>
      <t>Star Trek - The Next Generation (USA) (Beta) (1993-12-29).zip</t>
    </r>
  </si>
  <si>
    <r>
      <rPr>
        <rFont val="&quot;Helvetica Neue&quot;, Helvetica, Arial, sans-serif"/>
        <color rgb="FF1155CC"/>
        <sz val="11.0"/>
        <u/>
      </rPr>
      <t>Star Trek - The Next Generation (USA) (Beta) (1994-01-03).zip</t>
    </r>
  </si>
  <si>
    <r>
      <rPr>
        <rFont val="&quot;Helvetica Neue&quot;, Helvetica, Arial, sans-serif"/>
        <color rgb="FF1155CC"/>
        <sz val="11.0"/>
        <u/>
      </rPr>
      <t>Star Trek - The Next Generation (USA) (Beta) (1994-01-10).zip</t>
    </r>
  </si>
  <si>
    <r>
      <rPr>
        <rFont val="&quot;Helvetica Neue&quot;, Helvetica, Arial, sans-serif"/>
        <color rgb="FF1155CC"/>
        <sz val="11.0"/>
        <u/>
      </rPr>
      <t>Star Trek - The Next Generation (USA) (Beta) (1994-01-18).zip</t>
    </r>
  </si>
  <si>
    <r>
      <rPr>
        <rFont val="&quot;Helvetica Neue&quot;, Helvetica, Arial, sans-serif"/>
        <color rgb="FF1155CC"/>
        <sz val="11.0"/>
        <u/>
      </rPr>
      <t>Star Trek - The Next Generation (USA) (Beta) (1994-01-25).zip</t>
    </r>
  </si>
  <si>
    <r>
      <rPr>
        <rFont val="&quot;Helvetica Neue&quot;, Helvetica, Arial, sans-serif"/>
        <color rgb="FF1155CC"/>
        <sz val="11.0"/>
        <u/>
      </rPr>
      <t>Star Trek - The Next Generation - Echoes from the Past (USA) (Rev A).zip</t>
    </r>
  </si>
  <si>
    <r>
      <rPr>
        <rFont val="&quot;Helvetica Neue&quot;, Helvetica, Arial, sans-serif"/>
        <color rgb="FF1155CC"/>
        <sz val="11.0"/>
        <u/>
      </rPr>
      <t>Star Trek - The Next Generation - Echoes from the Past (USA).zip</t>
    </r>
  </si>
  <si>
    <r>
      <rPr>
        <rFont val="&quot;Helvetica Neue&quot;, Helvetica, Arial, sans-serif"/>
        <color rgb="FF1155CC"/>
        <sz val="11.0"/>
        <u/>
      </rPr>
      <t>Star Wars (USA) (Proto) (1993-01-25).zip</t>
    </r>
  </si>
  <si>
    <r>
      <rPr>
        <rFont val="&quot;Helvetica Neue&quot;, Helvetica, Arial, sans-serif"/>
        <color rgb="FF1155CC"/>
        <sz val="11.0"/>
        <u/>
      </rPr>
      <t>Starflight (USA, Europe) (Rev A).zip</t>
    </r>
  </si>
  <si>
    <r>
      <rPr>
        <rFont val="&quot;Helvetica Neue&quot;, Helvetica, Arial, sans-serif"/>
        <color rgb="FF1155CC"/>
        <sz val="11.0"/>
        <u/>
      </rPr>
      <t>Starflight (USA, Europe).zip</t>
    </r>
  </si>
  <si>
    <r>
      <rPr>
        <rFont val="&quot;Helvetica Neue&quot;, Helvetica, Arial, sans-serif"/>
        <color rgb="FF1155CC"/>
        <sz val="11.0"/>
        <u/>
      </rPr>
      <t>Stargate (USA, Europe) (Beta).zip</t>
    </r>
  </si>
  <si>
    <r>
      <rPr>
        <rFont val="&quot;Helvetica Neue&quot;, Helvetica, Arial, sans-serif"/>
        <color rgb="FF1155CC"/>
        <sz val="11.0"/>
        <u/>
      </rPr>
      <t>Stargate (USA, Europe) (Sample) (NGen).zip</t>
    </r>
  </si>
  <si>
    <r>
      <rPr>
        <rFont val="&quot;Helvetica Neue&quot;, Helvetica, Arial, sans-serif"/>
        <color rgb="FF1155CC"/>
        <sz val="11.0"/>
        <u/>
      </rPr>
      <t>Stargate (USA, Europe).zip</t>
    </r>
  </si>
  <si>
    <r>
      <rPr>
        <rFont val="&quot;Helvetica Neue&quot;, Helvetica, Arial, sans-serif"/>
        <color rgb="FF1155CC"/>
        <sz val="11.0"/>
        <u/>
      </rPr>
      <t>Steel Empire (USA) (1992-03-13) (Sega Channel).zip</t>
    </r>
  </si>
  <si>
    <r>
      <rPr>
        <rFont val="&quot;Helvetica Neue&quot;, Helvetica, Arial, sans-serif"/>
        <color rgb="FF1155CC"/>
        <sz val="11.0"/>
        <u/>
      </rPr>
      <t>Steel Empire (USA).zip</t>
    </r>
  </si>
  <si>
    <r>
      <rPr>
        <rFont val="&quot;Helvetica Neue&quot;, Helvetica, Arial, sans-serif"/>
        <color rgb="FF1155CC"/>
        <sz val="11.0"/>
        <u/>
      </rPr>
      <t>Steel Talons (Japan, Korea) (Ja).zip</t>
    </r>
  </si>
  <si>
    <r>
      <rPr>
        <rFont val="&quot;Helvetica Neue&quot;, Helvetica, Arial, sans-serif"/>
        <color rgb="FF1155CC"/>
        <sz val="11.0"/>
        <u/>
      </rPr>
      <t>Steel Talons (USA, Europe) (Beta 1).zip</t>
    </r>
  </si>
  <si>
    <r>
      <rPr>
        <rFont val="&quot;Helvetica Neue&quot;, Helvetica, Arial, sans-serif"/>
        <color rgb="FF1155CC"/>
        <sz val="11.0"/>
        <u/>
      </rPr>
      <t>Steel Talons (USA, Europe) (Beta 2).zip</t>
    </r>
  </si>
  <si>
    <r>
      <rPr>
        <rFont val="&quot;Helvetica Neue&quot;, Helvetica, Arial, sans-serif"/>
        <color rgb="FF1155CC"/>
        <sz val="11.0"/>
        <u/>
      </rPr>
      <t>Steel Talons (USA, Europe).zip</t>
    </r>
  </si>
  <si>
    <r>
      <rPr>
        <rFont val="&quot;Helvetica Neue&quot;, Helvetica, Arial, sans-serif"/>
        <color rgb="FF1155CC"/>
        <sz val="11.0"/>
        <u/>
      </rPr>
      <t>Stoat XV (World) (Aftermarket) (Unl).zip</t>
    </r>
  </si>
  <si>
    <r>
      <rPr>
        <rFont val="&quot;Helvetica Neue&quot;, Helvetica, Arial, sans-serif"/>
        <color rgb="FF1155CC"/>
        <sz val="11.0"/>
        <u/>
      </rPr>
      <t>Stone Protectors (USA) (Proto).zip</t>
    </r>
  </si>
  <si>
    <r>
      <rPr>
        <rFont val="&quot;Helvetica Neue&quot;, Helvetica, Arial, sans-serif"/>
        <color rgb="FF1155CC"/>
        <sz val="11.0"/>
        <u/>
      </rPr>
      <t>Stormlord (Japan).zip</t>
    </r>
  </si>
  <si>
    <r>
      <rPr>
        <rFont val="&quot;Helvetica Neue&quot;, Helvetica, Arial, sans-serif"/>
        <color rgb="FF1155CC"/>
        <sz val="11.0"/>
        <u/>
      </rPr>
      <t>Stormlord (USA).zip</t>
    </r>
  </si>
  <si>
    <r>
      <rPr>
        <rFont val="&quot;Helvetica Neue&quot;, Helvetica, Arial, sans-serif"/>
        <color rgb="FF1155CC"/>
        <sz val="11.0"/>
        <u/>
      </rPr>
      <t>Story of Thor, The (Europe) (Beta) (1994-04-xx).zip</t>
    </r>
  </si>
  <si>
    <r>
      <rPr>
        <rFont val="&quot;Helvetica Neue&quot;, Helvetica, Arial, sans-serif"/>
        <color rgb="FF1155CC"/>
        <sz val="11.0"/>
        <u/>
      </rPr>
      <t>Story of Thor, The (Europe) (Beta) (1994-10-04).zip</t>
    </r>
  </si>
  <si>
    <r>
      <rPr>
        <rFont val="&quot;Helvetica Neue&quot;, Helvetica, Arial, sans-serif"/>
        <color rgb="FF1155CC"/>
        <sz val="11.0"/>
        <u/>
      </rPr>
      <t>Story of Thor, The (Europe) (Beta) (1994-10-17).zip</t>
    </r>
  </si>
  <si>
    <r>
      <rPr>
        <rFont val="&quot;Helvetica Neue&quot;, Helvetica, Arial, sans-serif"/>
        <color rgb="FF1155CC"/>
        <sz val="11.0"/>
        <u/>
      </rPr>
      <t>Story of Thor, The (Europe) (Mega Drive Mini).zip</t>
    </r>
  </si>
  <si>
    <r>
      <rPr>
        <rFont val="&quot;Helvetica Neue&quot;, Helvetica, Arial, sans-serif"/>
        <color rgb="FF1155CC"/>
        <sz val="11.0"/>
        <u/>
      </rPr>
      <t>Story of Thor, The (Europe).zip</t>
    </r>
  </si>
  <si>
    <r>
      <rPr>
        <rFont val="&quot;Helvetica Neue&quot;, Helvetica, Arial, sans-serif"/>
        <color rgb="FF1155CC"/>
        <sz val="11.0"/>
        <u/>
      </rPr>
      <t>Story of Thor, The (Germany) (Mega Drive Mini).zip</t>
    </r>
  </si>
  <si>
    <r>
      <rPr>
        <rFont val="&quot;Helvetica Neue&quot;, Helvetica, Arial, sans-serif"/>
        <color rgb="FF1155CC"/>
        <sz val="11.0"/>
        <u/>
      </rPr>
      <t>Story of Thor, The (Germany).zip</t>
    </r>
  </si>
  <si>
    <r>
      <rPr>
        <rFont val="&quot;Helvetica Neue&quot;, Helvetica, Arial, sans-serif"/>
        <color rgb="FF1155CC"/>
        <sz val="11.0"/>
        <u/>
      </rPr>
      <t>Story of Thor, The (Korea).zip</t>
    </r>
  </si>
  <si>
    <r>
      <rPr>
        <rFont val="&quot;Helvetica Neue&quot;, Helvetica, Arial, sans-serif"/>
        <color rgb="FF1155CC"/>
        <sz val="11.0"/>
        <u/>
      </rPr>
      <t>Story of Thor, The (Spain) (Mega Drive Mini).zip</t>
    </r>
  </si>
  <si>
    <r>
      <rPr>
        <rFont val="&quot;Helvetica Neue&quot;, Helvetica, Arial, sans-serif"/>
        <color rgb="FF1155CC"/>
        <sz val="11.0"/>
        <u/>
      </rPr>
      <t>Story of Thor, The (Spain).zip</t>
    </r>
  </si>
  <si>
    <r>
      <rPr>
        <rFont val="&quot;Helvetica Neue&quot;, Helvetica, Arial, sans-serif"/>
        <color rgb="FF1155CC"/>
        <sz val="11.0"/>
        <u/>
      </rPr>
      <t>Story of Thor, The - Hikari o Tsugumono (Japan).zip</t>
    </r>
  </si>
  <si>
    <r>
      <rPr>
        <rFont val="&quot;Helvetica Neue&quot;, Helvetica, Arial, sans-serif"/>
        <color rgb="FF1155CC"/>
        <sz val="11.0"/>
        <u/>
      </rPr>
      <t>Street Fighter II' - Champion Edition (Europe) (Beta) (1993-03-25).zip</t>
    </r>
  </si>
  <si>
    <r>
      <rPr>
        <rFont val="&quot;Helvetica Neue&quot;, Helvetica, Arial, sans-serif"/>
        <color rgb="FF1155CC"/>
        <sz val="11.0"/>
        <u/>
      </rPr>
      <t>Street Fighter II' - Champion Edition (USA) (Beta) (1993-07-30).zip</t>
    </r>
  </si>
  <si>
    <r>
      <rPr>
        <rFont val="&quot;Helvetica Neue&quot;, Helvetica, Arial, sans-serif"/>
        <color rgb="FF1155CC"/>
        <sz val="11.0"/>
        <u/>
      </rPr>
      <t>Street Fighter II' - Special Champion Edition (Europe) (Virtual Console).zip</t>
    </r>
  </si>
  <si>
    <r>
      <rPr>
        <rFont val="&quot;Helvetica Neue&quot;, Helvetica, Arial, sans-serif"/>
        <color rgb="FF1155CC"/>
        <sz val="11.0"/>
        <u/>
      </rPr>
      <t>Street Fighter II' - Special Champion Edition (Europe).zip</t>
    </r>
  </si>
  <si>
    <r>
      <rPr>
        <rFont val="&quot;Helvetica Neue&quot;, Helvetica, Arial, sans-serif"/>
        <color rgb="FF1155CC"/>
        <sz val="11.0"/>
        <u/>
      </rPr>
      <t>Street Fighter II' - Special Champion Edition (USA) (Virtual Console).zip</t>
    </r>
  </si>
  <si>
    <r>
      <rPr>
        <rFont val="&quot;Helvetica Neue&quot;, Helvetica, Arial, sans-serif"/>
        <color rgb="FF1155CC"/>
        <sz val="11.0"/>
        <u/>
      </rPr>
      <t>Street Fighter II' - Special Champion Edition (USA).zip</t>
    </r>
  </si>
  <si>
    <r>
      <rPr>
        <rFont val="&quot;Helvetica Neue&quot;, Helvetica, Arial, sans-serif"/>
        <color rgb="FF1155CC"/>
        <sz val="11.0"/>
        <u/>
      </rPr>
      <t>Street Fighter II' Plus - Champion Edition (Japan) (Virtual Console).zip</t>
    </r>
  </si>
  <si>
    <r>
      <rPr>
        <rFont val="&quot;Helvetica Neue&quot;, Helvetica, Arial, sans-serif"/>
        <color rgb="FF1155CC"/>
        <sz val="11.0"/>
        <u/>
      </rPr>
      <t>Street Fighter II' Plus - Champion Edition (Japan, Korea) (Ja).zip</t>
    </r>
  </si>
  <si>
    <r>
      <rPr>
        <rFont val="&quot;Helvetica Neue&quot;, Helvetica, Arial, sans-serif"/>
        <color rgb="FF1155CC"/>
        <sz val="11.0"/>
        <u/>
      </rPr>
      <t>Street Racer (Europe) (Beta) (1995-03-21).zip</t>
    </r>
  </si>
  <si>
    <r>
      <rPr>
        <rFont val="&quot;Helvetica Neue&quot;, Helvetica, Arial, sans-serif"/>
        <color rgb="FF1155CC"/>
        <sz val="11.0"/>
        <u/>
      </rPr>
      <t>Street Racer (Europe).zip</t>
    </r>
  </si>
  <si>
    <r>
      <rPr>
        <rFont val="&quot;Helvetica Neue&quot;, Helvetica, Arial, sans-serif"/>
        <color rgb="FF1155CC"/>
        <sz val="11.0"/>
        <u/>
      </rPr>
      <t>Street Smart (Japan, USA) (En) (Beta) (1990-06-29).zip</t>
    </r>
  </si>
  <si>
    <r>
      <rPr>
        <rFont val="&quot;Helvetica Neue&quot;, Helvetica, Arial, sans-serif"/>
        <color rgb="FF1155CC"/>
        <sz val="11.0"/>
        <u/>
      </rPr>
      <t>Street Smart (Japan, USA) (En).zip</t>
    </r>
  </si>
  <si>
    <r>
      <rPr>
        <rFont val="&quot;Helvetica Neue&quot;, Helvetica, Arial, sans-serif"/>
        <color rgb="FF1155CC"/>
        <sz val="11.0"/>
        <u/>
      </rPr>
      <t>Streets of Rage (World) (Pirate).zip</t>
    </r>
  </si>
  <si>
    <r>
      <rPr>
        <rFont val="&quot;Helvetica Neue&quot;, Helvetica, Arial, sans-serif"/>
        <color rgb="FF1155CC"/>
        <sz val="11.0"/>
        <u/>
      </rPr>
      <t>Streets of Rage (World) (Rev A).zip</t>
    </r>
  </si>
  <si>
    <r>
      <rPr>
        <rFont val="&quot;Helvetica Neue&quot;, Helvetica, Arial, sans-serif"/>
        <color rgb="FF1155CC"/>
        <sz val="11.0"/>
        <u/>
      </rPr>
      <t>Streets of Rage (World).zip</t>
    </r>
  </si>
  <si>
    <r>
      <rPr>
        <rFont val="&quot;Helvetica Neue&quot;, Helvetica, Arial, sans-serif"/>
        <color rgb="FF1155CC"/>
        <sz val="11.0"/>
        <u/>
      </rPr>
      <t>Streets of Rage 2 (Japan) (En,Ja) (Mega Drive Mini).zip</t>
    </r>
  </si>
  <si>
    <r>
      <rPr>
        <rFont val="&quot;Helvetica Neue&quot;, Helvetica, Arial, sans-serif"/>
        <color rgb="FF1155CC"/>
        <sz val="11.0"/>
        <u/>
      </rPr>
      <t>Streets of Rage 2 (USA).zip</t>
    </r>
  </si>
  <si>
    <r>
      <rPr>
        <rFont val="&quot;Helvetica Neue&quot;, Helvetica, Arial, sans-serif"/>
        <color rgb="FF1155CC"/>
        <sz val="11.0"/>
        <u/>
      </rPr>
      <t>Streets of Rage 3 (Asia) (En).zip</t>
    </r>
  </si>
  <si>
    <r>
      <rPr>
        <rFont val="&quot;Helvetica Neue&quot;, Helvetica, Arial, sans-serif"/>
        <color rgb="FF1155CC"/>
        <sz val="11.0"/>
        <u/>
      </rPr>
      <t>Streets of Rage 3 (Europe) (Beta) (1994-04-12).zip</t>
    </r>
  </si>
  <si>
    <r>
      <rPr>
        <rFont val="&quot;Helvetica Neue&quot;, Helvetica, Arial, sans-serif"/>
        <color rgb="FF1155CC"/>
        <sz val="11.0"/>
        <u/>
      </rPr>
      <t>Streets of Rage 3 (Europe) (Beta) (1994-04-13).zip</t>
    </r>
  </si>
  <si>
    <r>
      <rPr>
        <rFont val="&quot;Helvetica Neue&quot;, Helvetica, Arial, sans-serif"/>
        <color rgb="FF1155CC"/>
        <sz val="11.0"/>
        <u/>
      </rPr>
      <t>Streets of Rage 3 (Europe) (Beta) (1994-04-15).zip</t>
    </r>
  </si>
  <si>
    <r>
      <rPr>
        <rFont val="&quot;Helvetica Neue&quot;, Helvetica, Arial, sans-serif"/>
        <color rgb="FF1155CC"/>
        <sz val="11.0"/>
        <u/>
      </rPr>
      <t>Streets of Rage 3 (Europe) (Beta) (1994-04-20).zip</t>
    </r>
  </si>
  <si>
    <r>
      <rPr>
        <rFont val="&quot;Helvetica Neue&quot;, Helvetica, Arial, sans-serif"/>
        <color rgb="FF1155CC"/>
        <sz val="11.0"/>
        <u/>
      </rPr>
      <t>Streets of Rage 3 (Europe) (Beta) (1994-04-25).zip</t>
    </r>
  </si>
  <si>
    <r>
      <rPr>
        <rFont val="&quot;Helvetica Neue&quot;, Helvetica, Arial, sans-serif"/>
        <color rgb="FF1155CC"/>
        <sz val="11.0"/>
        <u/>
      </rPr>
      <t>Streets of Rage 3 (Europe).zip</t>
    </r>
  </si>
  <si>
    <r>
      <rPr>
        <rFont val="&quot;Helvetica Neue&quot;, Helvetica, Arial, sans-serif"/>
        <color rgb="FF1155CC"/>
        <sz val="11.0"/>
        <u/>
      </rPr>
      <t>Streets of Rage 3 (USA) (Beta) (1994-03-08).zip</t>
    </r>
  </si>
  <si>
    <r>
      <rPr>
        <rFont val="&quot;Helvetica Neue&quot;, Helvetica, Arial, sans-serif"/>
        <color rgb="FF1155CC"/>
        <sz val="11.0"/>
        <u/>
      </rPr>
      <t>Streets of Rage 3 (USA) (Beta) (1994-03-17).zip</t>
    </r>
  </si>
  <si>
    <r>
      <rPr>
        <rFont val="&quot;Helvetica Neue&quot;, Helvetica, Arial, sans-serif"/>
        <color rgb="FF1155CC"/>
        <sz val="11.0"/>
        <u/>
      </rPr>
      <t>Streets of Rage 3 (USA) (Beta) (1994-03-18).zip</t>
    </r>
  </si>
  <si>
    <r>
      <rPr>
        <rFont val="&quot;Helvetica Neue&quot;, Helvetica, Arial, sans-serif"/>
        <color rgb="FF1155CC"/>
        <sz val="11.0"/>
        <u/>
      </rPr>
      <t>Streets of Rage 3 (USA) (Rev A) (Beta) (1994-03-28).zip</t>
    </r>
  </si>
  <si>
    <r>
      <rPr>
        <rFont val="&quot;Helvetica Neue&quot;, Helvetica, Arial, sans-serif"/>
        <color rgb="FF1155CC"/>
        <sz val="11.0"/>
        <u/>
      </rPr>
      <t>Streets of Rage 3 (USA) (Rev A) (Beta) (1994-04-01).zip</t>
    </r>
  </si>
  <si>
    <r>
      <rPr>
        <rFont val="&quot;Helvetica Neue&quot;, Helvetica, Arial, sans-serif"/>
        <color rgb="FF1155CC"/>
        <sz val="11.0"/>
        <u/>
      </rPr>
      <t>Streets of Rage 3 (USA) (Rev A) (Beta) (1994-04-04).zip</t>
    </r>
  </si>
  <si>
    <r>
      <rPr>
        <rFont val="&quot;Helvetica Neue&quot;, Helvetica, Arial, sans-serif"/>
        <color rgb="FF1155CC"/>
        <sz val="11.0"/>
        <u/>
      </rPr>
      <t>Streets of Rage 3 (USA) (Rev A) (Beta) (1994-04-08).zip</t>
    </r>
  </si>
  <si>
    <r>
      <rPr>
        <rFont val="&quot;Helvetica Neue&quot;, Helvetica, Arial, sans-serif"/>
        <color rgb="FF1155CC"/>
        <sz val="11.0"/>
        <u/>
      </rPr>
      <t>Streets of Rage 3 (USA) (Rev A) (Beta) (1994-04-11).zip</t>
    </r>
  </si>
  <si>
    <r>
      <rPr>
        <rFont val="&quot;Helvetica Neue&quot;, Helvetica, Arial, sans-serif"/>
        <color rgb="FF1155CC"/>
        <sz val="11.0"/>
        <u/>
      </rPr>
      <t>Streets of Rage 3 (USA) (Rev A) (Beta) (1994-04-12).zip</t>
    </r>
  </si>
  <si>
    <r>
      <rPr>
        <rFont val="&quot;Helvetica Neue&quot;, Helvetica, Arial, sans-serif"/>
        <color rgb="FF1155CC"/>
        <sz val="11.0"/>
        <u/>
      </rPr>
      <t>Streets of Rage 3 (USA) (Rev A) (Beta) (1994-04-13).zip</t>
    </r>
  </si>
  <si>
    <r>
      <rPr>
        <rFont val="&quot;Helvetica Neue&quot;, Helvetica, Arial, sans-serif"/>
        <color rgb="FF1155CC"/>
        <sz val="11.0"/>
        <u/>
      </rPr>
      <t>Streets of Rage 3 (USA).zip</t>
    </r>
  </si>
  <si>
    <r>
      <rPr>
        <rFont val="&quot;Helvetica Neue&quot;, Helvetica, Arial, sans-serif"/>
        <color rgb="FF1155CC"/>
        <sz val="11.0"/>
        <u/>
      </rPr>
      <t>Streets of Rage II (Japan, Europe) (En,Ja).zip</t>
    </r>
  </si>
  <si>
    <r>
      <rPr>
        <rFont val="&quot;Helvetica Neue&quot;, Helvetica, Arial, sans-serif"/>
        <color rgb="FF1155CC"/>
        <sz val="11.0"/>
        <u/>
      </rPr>
      <t>Strider (USA, Europe) (Virtual Console).zip</t>
    </r>
  </si>
  <si>
    <r>
      <rPr>
        <rFont val="&quot;Helvetica Neue&quot;, Helvetica, Arial, sans-serif"/>
        <color rgb="FF1155CC"/>
        <sz val="11.0"/>
        <u/>
      </rPr>
      <t>Strider (USA, Europe).zip</t>
    </r>
  </si>
  <si>
    <r>
      <rPr>
        <rFont val="&quot;Helvetica Neue&quot;, Helvetica, Arial, sans-serif"/>
        <color rgb="FF1155CC"/>
        <sz val="11.0"/>
        <u/>
      </rPr>
      <t>Strider Hiryuu (Japan) (Rev A) (Mega Drive Mini).zip</t>
    </r>
  </si>
  <si>
    <r>
      <rPr>
        <rFont val="&quot;Helvetica Neue&quot;, Helvetica, Arial, sans-serif"/>
        <color rgb="FF1155CC"/>
        <sz val="11.0"/>
        <u/>
      </rPr>
      <t>Strider Hiryuu (Japan) (Rev A) (Virtual Console).zip</t>
    </r>
  </si>
  <si>
    <r>
      <rPr>
        <rFont val="&quot;Helvetica Neue&quot;, Helvetica, Arial, sans-serif"/>
        <color rgb="FF1155CC"/>
        <sz val="11.0"/>
        <u/>
      </rPr>
      <t>Strider Hiryuu (Japan, Korea) (Ja).zip</t>
    </r>
  </si>
  <si>
    <r>
      <rPr>
        <rFont val="&quot;Helvetica Neue&quot;, Helvetica, Arial, sans-serif"/>
        <color rgb="FF1155CC"/>
        <sz val="11.0"/>
        <u/>
      </rPr>
      <t>Strider II (Europe).zip</t>
    </r>
  </si>
  <si>
    <r>
      <rPr>
        <rFont val="&quot;Helvetica Neue&quot;, Helvetica, Arial, sans-serif"/>
        <color rgb="FF1155CC"/>
        <sz val="11.0"/>
        <u/>
      </rPr>
      <t>Striker (Europe) (Beta).zip</t>
    </r>
  </si>
  <si>
    <r>
      <rPr>
        <rFont val="&quot;Helvetica Neue&quot;, Helvetica, Arial, sans-serif"/>
        <color rgb="FF1155CC"/>
        <sz val="11.0"/>
        <u/>
      </rPr>
      <t>Striker (Europe) (En,Fr,De,Es,It).zip</t>
    </r>
  </si>
  <si>
    <r>
      <rPr>
        <rFont val="&quot;Helvetica Neue&quot;, Helvetica, Arial, sans-serif"/>
        <color rgb="FF1155CC"/>
        <sz val="11.0"/>
        <u/>
      </rPr>
      <t>Sub-Terrania (Asia) (En) (Beta 4) (1994-02-02).zip</t>
    </r>
  </si>
  <si>
    <r>
      <rPr>
        <rFont val="&quot;Helvetica Neue&quot;, Helvetica, Arial, sans-serif"/>
        <color rgb="FF1155CC"/>
        <sz val="11.0"/>
        <u/>
      </rPr>
      <t>Sub-Terrania (Asia) (En).zip</t>
    </r>
  </si>
  <si>
    <r>
      <rPr>
        <rFont val="&quot;Helvetica Neue&quot;, Helvetica, Arial, sans-serif"/>
        <color rgb="FF1155CC"/>
        <sz val="11.0"/>
        <u/>
      </rPr>
      <t>Sub-Terrania (Europe).zip</t>
    </r>
  </si>
  <si>
    <r>
      <rPr>
        <rFont val="&quot;Helvetica Neue&quot;, Helvetica, Arial, sans-serif"/>
        <color rgb="FF1155CC"/>
        <sz val="11.0"/>
        <u/>
      </rPr>
      <t>Sub-Terrania (USA) (Beta 1) (1993-07-xx).zip</t>
    </r>
  </si>
  <si>
    <r>
      <rPr>
        <rFont val="&quot;Helvetica Neue&quot;, Helvetica, Arial, sans-serif"/>
        <color rgb="FF1155CC"/>
        <sz val="11.0"/>
        <u/>
      </rPr>
      <t>Sub-Terrania (USA) (Beta 2) (1993-10-xx).zip</t>
    </r>
  </si>
  <si>
    <r>
      <rPr>
        <rFont val="&quot;Helvetica Neue&quot;, Helvetica, Arial, sans-serif"/>
        <color rgb="FF1155CC"/>
        <sz val="11.0"/>
        <u/>
      </rPr>
      <t>Sub-Terrania (USA) (Beta 3) (1993-10-xx).zip</t>
    </r>
  </si>
  <si>
    <r>
      <rPr>
        <rFont val="&quot;Helvetica Neue&quot;, Helvetica, Arial, sans-serif"/>
        <color rgb="FF1155CC"/>
        <sz val="11.0"/>
        <u/>
      </rPr>
      <t>Sub-Terrania (USA).zip</t>
    </r>
  </si>
  <si>
    <r>
      <rPr>
        <rFont val="&quot;Helvetica Neue&quot;, Helvetica, Arial, sans-serif"/>
        <color rgb="FF1155CC"/>
        <sz val="11.0"/>
        <u/>
      </rPr>
      <t>Submarine Canyon Bomber vs Marine Aliens (World) (Aftermarket) (Unl).zip</t>
    </r>
  </si>
  <si>
    <r>
      <rPr>
        <rFont val="&quot;Helvetica Neue&quot;, Helvetica, Arial, sans-serif"/>
        <color rgb="FF1155CC"/>
        <sz val="11.0"/>
        <u/>
      </rPr>
      <t>Sudoku (World) (Aftermarket) (Unl).zip</t>
    </r>
  </si>
  <si>
    <r>
      <rPr>
        <rFont val="&quot;Helvetica Neue&quot;, Helvetica, Arial, sans-serif"/>
        <color rgb="FF1155CC"/>
        <sz val="11.0"/>
        <u/>
      </rPr>
      <t>Sukiya (World) (Proto) (Aftermarket) (Unl).zip</t>
    </r>
  </si>
  <si>
    <r>
      <rPr>
        <rFont val="&quot;Helvetica Neue&quot;, Helvetica, Arial, sans-serif"/>
        <color rgb="FF1155CC"/>
        <sz val="11.0"/>
        <u/>
      </rPr>
      <t>Summer Challenge (USA, Europe) (Unl).zip</t>
    </r>
  </si>
  <si>
    <r>
      <rPr>
        <rFont val="&quot;Helvetica Neue&quot;, Helvetica, Arial, sans-serif"/>
        <color rgb="FF1155CC"/>
        <sz val="11.0"/>
        <u/>
      </rPr>
      <t>Summer Challenge (World) (Evercade) (Aftermarket) (Unl).zip</t>
    </r>
  </si>
  <si>
    <r>
      <rPr>
        <rFont val="&quot;Helvetica Neue&quot;, Helvetica, Arial, sans-serif"/>
        <color rgb="FF1155CC"/>
        <sz val="11.0"/>
        <u/>
      </rPr>
      <t>Sumo Slam (World) (Digital) (Aftermarket) (Unl).zip</t>
    </r>
  </si>
  <si>
    <r>
      <rPr>
        <rFont val="&quot;Helvetica Neue&quot;, Helvetica, Arial, sans-serif"/>
        <color rgb="FF1155CC"/>
        <sz val="11.0"/>
        <u/>
      </rPr>
      <t>Sunset Riders (Europe).zip</t>
    </r>
  </si>
  <si>
    <r>
      <rPr>
        <rFont val="&quot;Helvetica Neue&quot;, Helvetica, Arial, sans-serif"/>
        <color rgb="FF1155CC"/>
        <sz val="11.0"/>
        <u/>
      </rPr>
      <t>Sunset Riders (USA).zip</t>
    </r>
  </si>
  <si>
    <r>
      <rPr>
        <rFont val="&quot;Helvetica Neue&quot;, Helvetica, Arial, sans-serif"/>
        <color rgb="FF1155CC"/>
        <sz val="11.0"/>
        <u/>
      </rPr>
      <t>Super Airwolf (Japan).zip</t>
    </r>
  </si>
  <si>
    <r>
      <rPr>
        <rFont val="&quot;Helvetica Neue&quot;, Helvetica, Arial, sans-serif"/>
        <color rgb="FF1155CC"/>
        <sz val="11.0"/>
        <u/>
      </rPr>
      <t>Super Baseball 2020 (USA, Europe).zip</t>
    </r>
  </si>
  <si>
    <r>
      <rPr>
        <rFont val="&quot;Helvetica Neue&quot;, Helvetica, Arial, sans-serif"/>
        <color rgb="FF1155CC"/>
        <sz val="11.0"/>
        <u/>
      </rPr>
      <t>Super Battleship - The Classic Naval Combat Game (USA).zip</t>
    </r>
  </si>
  <si>
    <r>
      <rPr>
        <rFont val="&quot;Helvetica Neue&quot;, Helvetica, Arial, sans-serif"/>
        <color rgb="FF1155CC"/>
        <sz val="11.0"/>
        <u/>
      </rPr>
      <t>Super Bubble Bobble (Taiwan) (En) (Unl).zip</t>
    </r>
  </si>
  <si>
    <r>
      <rPr>
        <rFont val="&quot;Helvetica Neue&quot;, Helvetica, Arial, sans-serif"/>
        <color rgb="FF1155CC"/>
        <sz val="11.0"/>
        <u/>
      </rPr>
      <t>Super Byoon (World) (Aftermarket) (Unl).zip</t>
    </r>
  </si>
  <si>
    <r>
      <rPr>
        <rFont val="&quot;Helvetica Neue&quot;, Helvetica, Arial, sans-serif"/>
        <color rgb="FF1155CC"/>
        <sz val="11.0"/>
        <u/>
      </rPr>
      <t>Super Daisenryaku (Japan) (Rev A).zip</t>
    </r>
  </si>
  <si>
    <r>
      <rPr>
        <rFont val="&quot;Helvetica Neue&quot;, Helvetica, Arial, sans-serif"/>
        <color rgb="FF1155CC"/>
        <sz val="11.0"/>
        <u/>
      </rPr>
      <t>Super Daisenryaku (Japan).zip</t>
    </r>
  </si>
  <si>
    <r>
      <rPr>
        <rFont val="&quot;Helvetica Neue&quot;, Helvetica, Arial, sans-serif"/>
        <color rgb="FF1155CC"/>
        <sz val="11.0"/>
        <u/>
      </rPr>
      <t>Super Donkey Kong 99 (Taiwan) (En) (Unl).zip</t>
    </r>
  </si>
  <si>
    <r>
      <rPr>
        <rFont val="&quot;Helvetica Neue&quot;, Helvetica, Arial, sans-serif"/>
        <color rgb="FF1155CC"/>
        <sz val="11.0"/>
        <u/>
      </rPr>
      <t>Super Fantasy Zone (Europe).zip</t>
    </r>
  </si>
  <si>
    <r>
      <rPr>
        <rFont val="&quot;Helvetica Neue&quot;, Helvetica, Arial, sans-serif"/>
        <color rgb="FF1155CC"/>
        <sz val="11.0"/>
        <u/>
      </rPr>
      <t>Super Fantasy Zone (Japan).zip</t>
    </r>
  </si>
  <si>
    <r>
      <rPr>
        <rFont val="&quot;Helvetica Neue&quot;, Helvetica, Arial, sans-serif"/>
        <color rgb="FF1155CC"/>
        <sz val="11.0"/>
        <u/>
      </rPr>
      <t>Super Fantasy Zone (USA) (Ja) (Genesis Mini).zip</t>
    </r>
  </si>
  <si>
    <r>
      <rPr>
        <rFont val="&quot;Helvetica Neue&quot;, Helvetica, Arial, sans-serif"/>
        <color rgb="FF1155CC"/>
        <sz val="11.0"/>
        <u/>
      </rPr>
      <t>Super H.Q. (Japan).zip</t>
    </r>
  </si>
  <si>
    <r>
      <rPr>
        <rFont val="&quot;Helvetica Neue&quot;, Helvetica, Arial, sans-serif"/>
        <color rgb="FF1155CC"/>
        <sz val="11.0"/>
        <u/>
      </rPr>
      <t>Super Hang-On (Europe) (En,Ja) (Rev A).zip</t>
    </r>
  </si>
  <si>
    <r>
      <rPr>
        <rFont val="&quot;Helvetica Neue&quot;, Helvetica, Arial, sans-serif"/>
        <color rgb="FF1155CC"/>
        <sz val="11.0"/>
        <u/>
      </rPr>
      <t>Super Hang-On (Japan, USA) (En,Ja).zip</t>
    </r>
  </si>
  <si>
    <r>
      <rPr>
        <rFont val="&quot;Helvetica Neue&quot;, Helvetica, Arial, sans-serif"/>
        <color rgb="FF1155CC"/>
        <sz val="11.0"/>
        <u/>
      </rPr>
      <t>Super Hang-On (World) (En,Ja) (Beta) (1989-08-18) (Sega Channel).zip</t>
    </r>
  </si>
  <si>
    <r>
      <rPr>
        <rFont val="&quot;Helvetica Neue&quot;, Helvetica, Arial, sans-serif"/>
        <color rgb="FF1155CC"/>
        <sz val="11.0"/>
        <u/>
      </rPr>
      <t>Super Hang-On (World) (Sega Smash Pack 2).zip</t>
    </r>
  </si>
  <si>
    <r>
      <rPr>
        <rFont val="&quot;Helvetica Neue&quot;, Helvetica, Arial, sans-serif"/>
        <color rgb="FF1155CC"/>
        <sz val="11.0"/>
        <u/>
      </rPr>
      <t>Super Heavy Duty (World) (Demo) (2020-08-27) (Aftermarket) (Unl).zip</t>
    </r>
  </si>
  <si>
    <r>
      <rPr>
        <rFont val="&quot;Helvetica Neue&quot;, Helvetica, Arial, sans-serif"/>
        <color rgb="FF1155CC"/>
        <sz val="11.0"/>
        <u/>
      </rPr>
      <t>Super High Impact (USA).zip</t>
    </r>
  </si>
  <si>
    <r>
      <rPr>
        <rFont val="&quot;Helvetica Neue&quot;, Helvetica, Arial, sans-serif"/>
        <color rgb="FF1155CC"/>
        <sz val="11.0"/>
        <u/>
      </rPr>
      <t>Super Hydlide (Europe).zip</t>
    </r>
  </si>
  <si>
    <r>
      <rPr>
        <rFont val="&quot;Helvetica Neue&quot;, Helvetica, Arial, sans-serif"/>
        <color rgb="FF1155CC"/>
        <sz val="11.0"/>
        <u/>
      </rPr>
      <t>Super Hydlide (Japan).zip</t>
    </r>
  </si>
  <si>
    <r>
      <rPr>
        <rFont val="&quot;Helvetica Neue&quot;, Helvetica, Arial, sans-serif"/>
        <color rgb="FF1155CC"/>
        <sz val="11.0"/>
        <u/>
      </rPr>
      <t>Super Hydlide (USA) (Beta) (1989-10-16).zip</t>
    </r>
  </si>
  <si>
    <r>
      <rPr>
        <rFont val="&quot;Helvetica Neue&quot;, Helvetica, Arial, sans-serif"/>
        <color rgb="FF1155CC"/>
        <sz val="11.0"/>
        <u/>
      </rPr>
      <t>Super Hydlide (USA).zip</t>
    </r>
  </si>
  <si>
    <r>
      <rPr>
        <rFont val="&quot;Helvetica Neue&quot;, Helvetica, Arial, sans-serif"/>
        <color rgb="FF1155CC"/>
        <sz val="11.0"/>
        <u/>
      </rPr>
      <t>Super Kick Off (Europe).zip</t>
    </r>
  </si>
  <si>
    <r>
      <rPr>
        <rFont val="&quot;Helvetica Neue&quot;, Helvetica, Arial, sans-serif"/>
        <color rgb="FF1155CC"/>
        <sz val="11.0"/>
        <u/>
      </rPr>
      <t>Super King Kong 99 (Taiwan) (En) (Unl).zip</t>
    </r>
  </si>
  <si>
    <r>
      <rPr>
        <rFont val="&quot;Helvetica Neue&quot;, Helvetica, Arial, sans-serif"/>
        <color rgb="FF1155CC"/>
        <sz val="11.0"/>
        <u/>
      </rPr>
      <t>Super League (Europe).zip</t>
    </r>
  </si>
  <si>
    <r>
      <rPr>
        <rFont val="&quot;Helvetica Neue&quot;, Helvetica, Arial, sans-serif"/>
        <color rgb="FF1155CC"/>
        <sz val="11.0"/>
        <u/>
      </rPr>
      <t>Super League (Japan).zip</t>
    </r>
  </si>
  <si>
    <r>
      <rPr>
        <rFont val="&quot;Helvetica Neue&quot;, Helvetica, Arial, sans-serif"/>
        <color rgb="FF1155CC"/>
        <sz val="11.0"/>
        <u/>
      </rPr>
      <t>Super Locomotive (World) (Mega Drive Mini 2, Genesis Mini 2).zip</t>
    </r>
  </si>
  <si>
    <r>
      <rPr>
        <rFont val="&quot;Helvetica Neue&quot;, Helvetica, Arial, sans-serif"/>
        <color rgb="FF1155CC"/>
        <sz val="11.0"/>
        <u/>
      </rPr>
      <t>Super Magican - Ling Huan Daoshi (Taiwan) (Unl).zip</t>
    </r>
  </si>
  <si>
    <r>
      <rPr>
        <rFont val="&quot;Helvetica Neue&quot;, Helvetica, Arial, sans-serif"/>
        <color rgb="FF1155CC"/>
        <sz val="11.0"/>
        <u/>
      </rPr>
      <t>Super Mario 2 (Taiwan) (En) (Pirate).zip</t>
    </r>
  </si>
  <si>
    <r>
      <rPr>
        <rFont val="&quot;Helvetica Neue&quot;, Helvetica, Arial, sans-serif"/>
        <color rgb="FF1155CC"/>
        <sz val="11.0"/>
        <u/>
      </rPr>
      <t>Super Mario Bros. (Taiwan) (En) (Unl).zip</t>
    </r>
  </si>
  <si>
    <r>
      <rPr>
        <rFont val="&quot;Helvetica Neue&quot;, Helvetica, Arial, sans-serif"/>
        <color rgb="FF1155CC"/>
        <sz val="11.0"/>
        <u/>
      </rPr>
      <t>Super Mario World (Taiwan) (En) (Unl).zip</t>
    </r>
  </si>
  <si>
    <r>
      <rPr>
        <rFont val="&quot;Helvetica Neue&quot;, Helvetica, Arial, sans-serif"/>
        <color rgb="FF1155CC"/>
        <sz val="11.0"/>
        <u/>
      </rPr>
      <t>Super Mario World 64 (Taiwan) (En) (Unl).zip</t>
    </r>
  </si>
  <si>
    <r>
      <rPr>
        <rFont val="&quot;Helvetica Neue&quot;, Helvetica, Arial, sans-serif"/>
        <color rgb="FF1155CC"/>
        <sz val="11.0"/>
        <u/>
      </rPr>
      <t>Super Maximum Overkill (World) (Aftermarket) (Unl).zip</t>
    </r>
  </si>
  <si>
    <r>
      <rPr>
        <rFont val="&quot;Helvetica Neue&quot;, Helvetica, Arial, sans-serif"/>
        <color rgb="FF1155CC"/>
        <sz val="11.0"/>
        <u/>
      </rPr>
      <t>Super Monaco GP (Japan, USA) (En,Ja).zip</t>
    </r>
  </si>
  <si>
    <r>
      <rPr>
        <rFont val="&quot;Helvetica Neue&quot;, Helvetica, Arial, sans-serif"/>
        <color rgb="FF1155CC"/>
        <sz val="11.0"/>
        <u/>
      </rPr>
      <t>Super Monaco GP (USA) (En,Ja).zip</t>
    </r>
  </si>
  <si>
    <r>
      <rPr>
        <rFont val="&quot;Helvetica Neue&quot;, Helvetica, Arial, sans-serif"/>
        <color rgb="FF1155CC"/>
        <sz val="11.0"/>
        <u/>
      </rPr>
      <t>Super Monaco GP (World) (En,Ja) (Rev A).zip</t>
    </r>
  </si>
  <si>
    <r>
      <rPr>
        <rFont val="&quot;Helvetica Neue&quot;, Helvetica, Arial, sans-serif"/>
        <color rgb="FF1155CC"/>
        <sz val="11.0"/>
        <u/>
      </rPr>
      <t>Super Monaco GP (World) (En,Ja).zip</t>
    </r>
  </si>
  <si>
    <r>
      <rPr>
        <rFont val="&quot;Helvetica Neue&quot;, Helvetica, Arial, sans-serif"/>
        <color rgb="FF1155CC"/>
        <sz val="11.0"/>
        <u/>
      </rPr>
      <t>Super Off Road (USA, Europe) (Unl).zip</t>
    </r>
  </si>
  <si>
    <r>
      <rPr>
        <rFont val="&quot;Helvetica Neue&quot;, Helvetica, Arial, sans-serif"/>
        <color rgb="FF1155CC"/>
        <sz val="11.0"/>
        <u/>
      </rPr>
      <t>Super Real Basketball (Europe).zip</t>
    </r>
  </si>
  <si>
    <r>
      <rPr>
        <rFont val="&quot;Helvetica Neue&quot;, Helvetica, Arial, sans-serif"/>
        <color rgb="FF1155CC"/>
        <sz val="11.0"/>
        <u/>
      </rPr>
      <t>Super Real Basketball (Japan, Korea) (Ja).zip</t>
    </r>
  </si>
  <si>
    <r>
      <rPr>
        <rFont val="&quot;Helvetica Neue&quot;, Helvetica, Arial, sans-serif"/>
        <color rgb="FF1155CC"/>
        <sz val="11.0"/>
        <u/>
      </rPr>
      <t>Super Shinobi, The (Japan) (En) (Beta) (1989-08-21) (Sega Channel).zip</t>
    </r>
  </si>
  <si>
    <r>
      <rPr>
        <rFont val="&quot;Helvetica Neue&quot;, Helvetica, Arial, sans-serif"/>
        <color rgb="FF1155CC"/>
        <sz val="11.0"/>
        <u/>
      </rPr>
      <t>Super Shinobi, The (Japan) (En) (Beta) (1989-xx-xx) (Sega Smash Pack).zip</t>
    </r>
  </si>
  <si>
    <r>
      <rPr>
        <rFont val="&quot;Helvetica Neue&quot;, Helvetica, Arial, sans-serif"/>
        <color rgb="FF1155CC"/>
        <sz val="11.0"/>
        <u/>
      </rPr>
      <t>Super Shinobi II, The (Japan) (Beta 1).zip</t>
    </r>
  </si>
  <si>
    <r>
      <rPr>
        <rFont val="&quot;Helvetica Neue&quot;, Helvetica, Arial, sans-serif"/>
        <color rgb="FF1155CC"/>
        <sz val="11.0"/>
        <u/>
      </rPr>
      <t>Super Shinobi II, The (Japan) (Beta 2).zip</t>
    </r>
  </si>
  <si>
    <r>
      <rPr>
        <rFont val="&quot;Helvetica Neue&quot;, Helvetica, Arial, sans-serif"/>
        <color rgb="FF1155CC"/>
        <sz val="11.0"/>
        <u/>
      </rPr>
      <t>Super Shinobi II, The (Japan, Korea) (Ja).zip</t>
    </r>
  </si>
  <si>
    <r>
      <rPr>
        <rFont val="&quot;Helvetica Neue&quot;, Helvetica, Arial, sans-serif"/>
        <color rgb="FF1155CC"/>
        <sz val="11.0"/>
        <u/>
      </rPr>
      <t>Super Skidmarks (Europe) (Beta) (1995-09-22).zip</t>
    </r>
  </si>
  <si>
    <r>
      <rPr>
        <rFont val="&quot;Helvetica Neue&quot;, Helvetica, Arial, sans-serif"/>
        <color rgb="FF1155CC"/>
        <sz val="11.0"/>
        <u/>
      </rPr>
      <t>Super Skidmarks (Europe) (J-Cart).zip</t>
    </r>
  </si>
  <si>
    <r>
      <rPr>
        <rFont val="&quot;Helvetica Neue&quot;, Helvetica, Arial, sans-serif"/>
        <color rgb="FF1155CC"/>
        <sz val="11.0"/>
        <u/>
      </rPr>
      <t>Super Smash T.V. (USA, Europe).zip</t>
    </r>
  </si>
  <si>
    <r>
      <rPr>
        <rFont val="&quot;Helvetica Neue&quot;, Helvetica, Arial, sans-serif"/>
        <color rgb="FF1155CC"/>
        <sz val="11.0"/>
        <u/>
      </rPr>
      <t>Super Street Fighter II (Europe) (Virtual Console).zip</t>
    </r>
  </si>
  <si>
    <r>
      <rPr>
        <rFont val="&quot;Helvetica Neue&quot;, Helvetica, Arial, sans-serif"/>
        <color rgb="FF1155CC"/>
        <sz val="11.0"/>
        <u/>
      </rPr>
      <t>Super Street Fighter II (Europe).zip</t>
    </r>
  </si>
  <si>
    <r>
      <rPr>
        <rFont val="&quot;Helvetica Neue&quot;, Helvetica, Arial, sans-serif"/>
        <color rgb="FF1155CC"/>
        <sz val="11.0"/>
        <u/>
      </rPr>
      <t>Super Street Fighter II (USA) (Virtual Console).zip</t>
    </r>
  </si>
  <si>
    <r>
      <rPr>
        <rFont val="&quot;Helvetica Neue&quot;, Helvetica, Arial, sans-serif"/>
        <color rgb="FF1155CC"/>
        <sz val="11.0"/>
        <u/>
      </rPr>
      <t>Super Street Fighter II (USA).zip</t>
    </r>
  </si>
  <si>
    <r>
      <rPr>
        <rFont val="&quot;Helvetica Neue&quot;, Helvetica, Arial, sans-serif"/>
        <color rgb="FF1155CC"/>
        <sz val="11.0"/>
        <u/>
      </rPr>
      <t>Super Street Fighter II - The New Challengers (Japan) (Virtual Console).zip</t>
    </r>
  </si>
  <si>
    <r>
      <rPr>
        <rFont val="&quot;Helvetica Neue&quot;, Helvetica, Arial, sans-serif"/>
        <color rgb="FF1155CC"/>
        <sz val="11.0"/>
        <u/>
      </rPr>
      <t>Super Street Fighter II - The New Challengers (Japan).zip</t>
    </r>
  </si>
  <si>
    <r>
      <rPr>
        <rFont val="&quot;Helvetica Neue&quot;, Helvetica, Arial, sans-serif"/>
        <color rgb="FF1155CC"/>
        <sz val="11.0"/>
        <u/>
      </rPr>
      <t>Super Tank War (Taiwan) (En) (Unl).zip</t>
    </r>
  </si>
  <si>
    <r>
      <rPr>
        <rFont val="&quot;Helvetica Neue&quot;, Helvetica, Arial, sans-serif"/>
        <color rgb="FF1155CC"/>
        <sz val="11.0"/>
        <u/>
      </rPr>
      <t>Super Thunder Blade (Japan) (Launch Cart).zip</t>
    </r>
  </si>
  <si>
    <r>
      <rPr>
        <rFont val="&quot;Helvetica Neue&quot;, Helvetica, Arial, sans-serif"/>
        <color rgb="FF1155CC"/>
        <sz val="11.0"/>
        <u/>
      </rPr>
      <t>Super Thunder Blade (World).zip</t>
    </r>
  </si>
  <si>
    <r>
      <rPr>
        <rFont val="&quot;Helvetica Neue&quot;, Helvetica, Arial, sans-serif"/>
        <color rgb="FF1155CC"/>
        <sz val="11.0"/>
        <u/>
      </rPr>
      <t>Super Volley Ball (Japan).zip</t>
    </r>
  </si>
  <si>
    <r>
      <rPr>
        <rFont val="&quot;Helvetica Neue&quot;, Helvetica, Arial, sans-serif"/>
        <color rgb="FF1155CC"/>
        <sz val="11.0"/>
        <u/>
      </rPr>
      <t>Super Volleyball (USA).zip</t>
    </r>
  </si>
  <si>
    <r>
      <rPr>
        <rFont val="&quot;Helvetica Neue&quot;, Helvetica, Arial, sans-serif"/>
        <color rgb="FF1155CC"/>
        <sz val="11.0"/>
        <u/>
      </rPr>
      <t>Superman (USA) (Beta).zip</t>
    </r>
  </si>
  <si>
    <r>
      <rPr>
        <rFont val="&quot;Helvetica Neue&quot;, Helvetica, Arial, sans-serif"/>
        <color rgb="FF1155CC"/>
        <sz val="11.0"/>
        <u/>
      </rPr>
      <t>Superman (USA).zip</t>
    </r>
  </si>
  <si>
    <r>
      <rPr>
        <rFont val="&quot;Helvetica Neue&quot;, Helvetica, Arial, sans-serif"/>
        <color rgb="FF1155CC"/>
        <sz val="11.0"/>
        <u/>
      </rPr>
      <t>Superman - The Man of Steel (Europe).zip</t>
    </r>
  </si>
  <si>
    <r>
      <rPr>
        <rFont val="&quot;Helvetica Neue&quot;, Helvetica, Arial, sans-serif"/>
        <color rgb="FF1155CC"/>
        <sz val="11.0"/>
        <u/>
      </rPr>
      <t>SupraKillminds! (World) (Aftermarket) (Unl).zip</t>
    </r>
  </si>
  <si>
    <r>
      <rPr>
        <rFont val="&quot;Helvetica Neue&quot;, Helvetica, Arial, sans-serif"/>
        <color rgb="FF1155CC"/>
        <sz val="11.0"/>
        <u/>
      </rPr>
      <t>Surging Aura (Japan).zip</t>
    </r>
  </si>
  <si>
    <r>
      <rPr>
        <rFont val="&quot;Helvetica Neue&quot;, Helvetica, Arial, sans-serif"/>
        <color rgb="FF1155CC"/>
        <sz val="11.0"/>
        <u/>
      </rPr>
      <t>Surya (World) (Demo) (Touhou Fan Game Jam 12) (Aftermarket) (Unl).zip</t>
    </r>
  </si>
  <si>
    <r>
      <rPr>
        <rFont val="&quot;Helvetica Neue&quot;, Helvetica, Arial, sans-serif"/>
        <color rgb="FF1155CC"/>
        <sz val="11.0"/>
        <u/>
      </rPr>
      <t>Swamp Thing (USA) (Proto).zip</t>
    </r>
  </si>
  <si>
    <r>
      <rPr>
        <rFont val="&quot;Helvetica Neue&quot;, Helvetica, Arial, sans-serif"/>
        <color rgb="FF1155CC"/>
        <sz val="11.0"/>
        <u/>
      </rPr>
      <t>Sweetsdigger (World) (Aftermarket) (Unl).zip</t>
    </r>
  </si>
  <si>
    <r>
      <rPr>
        <rFont val="&quot;Helvetica Neue&quot;, Helvetica, Arial, sans-serif"/>
        <color rgb="FF1155CC"/>
        <sz val="11.0"/>
        <u/>
      </rPr>
      <t>Switchblade (World) (Demo) (Aftermarket) (Unl).zip</t>
    </r>
  </si>
  <si>
    <r>
      <rPr>
        <rFont val="&quot;Helvetica Neue&quot;, Helvetica, Arial, sans-serif"/>
        <color rgb="FF1155CC"/>
        <sz val="11.0"/>
        <u/>
      </rPr>
      <t>Sword of Sodan (Japan) (En).zip</t>
    </r>
  </si>
  <si>
    <r>
      <rPr>
        <rFont val="&quot;Helvetica Neue&quot;, Helvetica, Arial, sans-serif"/>
        <color rgb="FF1155CC"/>
        <sz val="11.0"/>
        <u/>
      </rPr>
      <t>Sword of Sodan (USA, Europe).zip</t>
    </r>
  </si>
  <si>
    <r>
      <rPr>
        <rFont val="&quot;Helvetica Neue&quot;, Helvetica, Arial, sans-serif"/>
        <color rgb="FF1155CC"/>
        <sz val="11.0"/>
        <u/>
      </rPr>
      <t>Sword of Sodan (World) (Evercade) (Aftermarket) (Unl).zip</t>
    </r>
  </si>
  <si>
    <r>
      <rPr>
        <rFont val="&quot;Helvetica Neue&quot;, Helvetica, Arial, sans-serif"/>
        <color rgb="FF1155CC"/>
        <sz val="11.0"/>
        <u/>
      </rPr>
      <t>Sword of Vermilion (USA, Europe) (1993-11-18) (Sega Channel).zip</t>
    </r>
  </si>
  <si>
    <r>
      <rPr>
        <rFont val="&quot;Helvetica Neue&quot;, Helvetica, Arial, sans-serif"/>
        <color rgb="FF1155CC"/>
        <sz val="11.0"/>
        <u/>
      </rPr>
      <t>Sword of Vermilion (USA, Europe).zip</t>
    </r>
  </si>
  <si>
    <r>
      <rPr>
        <rFont val="&quot;Helvetica Neue&quot;, Helvetica, Arial, sans-serif"/>
        <color rgb="FF1155CC"/>
        <sz val="11.0"/>
        <u/>
      </rPr>
      <t>Syd of Valis (USA).zip</t>
    </r>
  </si>
  <si>
    <r>
      <rPr>
        <rFont val="&quot;Helvetica Neue&quot;, Helvetica, Arial, sans-serif"/>
        <color rgb="FF1155CC"/>
        <sz val="11.0"/>
        <u/>
      </rPr>
      <t>Sylvester &amp; Tweety in Cagey Capers (USA, Europe) (Beta 1).zip</t>
    </r>
  </si>
  <si>
    <r>
      <rPr>
        <rFont val="&quot;Helvetica Neue&quot;, Helvetica, Arial, sans-serif"/>
        <color rgb="FF1155CC"/>
        <sz val="11.0"/>
        <u/>
      </rPr>
      <t>Sylvester &amp; Tweety in Cagey Capers (USA, Europe) (Beta 2).zip</t>
    </r>
  </si>
  <si>
    <r>
      <rPr>
        <rFont val="&quot;Helvetica Neue&quot;, Helvetica, Arial, sans-serif"/>
        <color rgb="FF1155CC"/>
        <sz val="11.0"/>
        <u/>
      </rPr>
      <t>Sylvester &amp; Tweety in Cagey Capers (USA, Europe).zip</t>
    </r>
  </si>
  <si>
    <r>
      <rPr>
        <rFont val="&quot;Helvetica Neue&quot;, Helvetica, Arial, sans-serif"/>
        <color rgb="FF1155CC"/>
        <sz val="11.0"/>
        <u/>
      </rPr>
      <t>Syndicate (USA, Europe) (En,Fr,De).zip</t>
    </r>
  </si>
  <si>
    <r>
      <rPr>
        <rFont val="&quot;Helvetica Neue&quot;, Helvetica, Arial, sans-serif"/>
        <color rgb="FF1155CC"/>
        <sz val="11.0"/>
        <u/>
      </rPr>
      <t>T2 - Terminator 2 - Judgment Day (USA, Europe).zip</t>
    </r>
  </si>
  <si>
    <r>
      <rPr>
        <rFont val="&quot;Helvetica Neue&quot;, Helvetica, Arial, sans-serif"/>
        <color rgb="FF1155CC"/>
        <sz val="11.0"/>
        <u/>
      </rPr>
      <t>T2 - The Arcade Game (Japan).zip</t>
    </r>
  </si>
  <si>
    <r>
      <rPr>
        <rFont val="&quot;Helvetica Neue&quot;, Helvetica, Arial, sans-serif"/>
        <color rgb="FF1155CC"/>
        <sz val="11.0"/>
        <u/>
      </rPr>
      <t>T2 - The Arcade Game (USA) (Beta) (1992-08-xx).zip</t>
    </r>
  </si>
  <si>
    <r>
      <rPr>
        <rFont val="&quot;Helvetica Neue&quot;, Helvetica, Arial, sans-serif"/>
        <color rgb="FF1155CC"/>
        <sz val="11.0"/>
        <u/>
      </rPr>
      <t>T2 - The Arcade Game (USA, Europe).zip</t>
    </r>
  </si>
  <si>
    <r>
      <rPr>
        <rFont val="&quot;Helvetica Neue&quot;, Helvetica, Arial, sans-serif"/>
        <color rgb="FF1155CC"/>
        <sz val="11.0"/>
        <u/>
      </rPr>
      <t>TC 2000 (Argentina) (Pirate).zip</t>
    </r>
  </si>
  <si>
    <r>
      <rPr>
        <rFont val="&quot;Helvetica Neue&quot;, Helvetica, Arial, sans-serif"/>
        <color rgb="FF1155CC"/>
        <sz val="11.0"/>
        <u/>
      </rPr>
      <t>TNN Bass Tournament of Champions (USA).zip</t>
    </r>
  </si>
  <si>
    <r>
      <rPr>
        <rFont val="&quot;Helvetica Neue&quot;, Helvetica, Arial, sans-serif"/>
        <color rgb="FF1155CC"/>
        <sz val="11.0"/>
        <u/>
      </rPr>
      <t>TNN Outdoors Bass Tournament '96 (USA).zip</t>
    </r>
  </si>
  <si>
    <r>
      <rPr>
        <rFont val="&quot;Helvetica Neue&quot;, Helvetica, Arial, sans-serif"/>
        <color rgb="FF1155CC"/>
        <sz val="11.0"/>
        <u/>
      </rPr>
      <t>Tai Ge Lizhi Chuan (China) (Simplified) (Pirate).zip</t>
    </r>
  </si>
  <si>
    <r>
      <rPr>
        <rFont val="&quot;Helvetica Neue&quot;, Helvetica, Arial, sans-serif"/>
        <color rgb="FF1155CC"/>
        <sz val="11.0"/>
        <u/>
      </rPr>
      <t>Tai Ge Lizhi Chuan (China) (Traditional) (Pirate).zip</t>
    </r>
  </si>
  <si>
    <r>
      <rPr>
        <rFont val="&quot;Helvetica Neue&quot;, Helvetica, Arial, sans-serif"/>
        <color rgb="FF1155CC"/>
        <sz val="11.0"/>
        <u/>
      </rPr>
      <t>Taikong Zhanshi - Mofa Zhanshi (Barver Battle Saga) (Taiwan) (Unl).zip</t>
    </r>
  </si>
  <si>
    <r>
      <rPr>
        <rFont val="&quot;Helvetica Neue&quot;, Helvetica, Arial, sans-serif"/>
        <color rgb="FF1155CC"/>
        <sz val="11.0"/>
        <u/>
      </rPr>
      <t>Taikou Risshiden (Japan).zip</t>
    </r>
  </si>
  <si>
    <r>
      <rPr>
        <rFont val="&quot;Helvetica Neue&quot;, Helvetica, Arial, sans-serif"/>
        <color rgb="FF1155CC"/>
        <sz val="11.0"/>
        <u/>
      </rPr>
      <t>Taipingyang Zhengba Zhan (China) (Pirate).zip</t>
    </r>
  </si>
  <si>
    <r>
      <rPr>
        <rFont val="&quot;Helvetica Neue&quot;, Helvetica, Arial, sans-serif"/>
        <color rgb="FF1155CC"/>
        <sz val="11.0"/>
        <u/>
      </rPr>
      <t>Taiwan Daheng (Taiwan) (Unl).zip</t>
    </r>
  </si>
  <si>
    <r>
      <rPr>
        <rFont val="&quot;Helvetica Neue&quot;, Helvetica, Arial, sans-serif"/>
        <color rgb="FF1155CC"/>
        <sz val="11.0"/>
        <u/>
      </rPr>
      <t>TaleSpin (USA, Europe) (Beta).zip</t>
    </r>
  </si>
  <si>
    <r>
      <rPr>
        <rFont val="&quot;Helvetica Neue&quot;, Helvetica, Arial, sans-serif"/>
        <color rgb="FF1155CC"/>
        <sz val="11.0"/>
        <u/>
      </rPr>
      <t>TaleSpin (USA, Europe).zip</t>
    </r>
  </si>
  <si>
    <r>
      <rPr>
        <rFont val="&quot;Helvetica Neue&quot;, Helvetica, Arial, sans-serif"/>
        <color rgb="FF1155CC"/>
        <sz val="11.0"/>
        <u/>
      </rPr>
      <t>Talmit's Adventure (Europe).zip</t>
    </r>
  </si>
  <si>
    <r>
      <rPr>
        <rFont val="&quot;Helvetica Neue&quot;, Helvetica, Arial, sans-serif"/>
        <color rgb="FF1155CC"/>
        <sz val="11.0"/>
        <u/>
      </rPr>
      <t>Tanglewood (World) (Demo) (Itch) (Mac) (Aftermarket) (Unl).zip</t>
    </r>
  </si>
  <si>
    <r>
      <rPr>
        <rFont val="&quot;Helvetica Neue&quot;, Helvetica, Arial, sans-serif"/>
        <color rgb="FF1155CC"/>
        <sz val="11.0"/>
        <u/>
      </rPr>
      <t>Tanglewood (World) (Rev 1) (Demo) (Steam) (Windows, Mac, Linux) (Aftermarket) (Unl).zip</t>
    </r>
  </si>
  <si>
    <r>
      <rPr>
        <rFont val="&quot;Helvetica Neue&quot;, Helvetica, Arial, sans-serif"/>
        <color rgb="FF1155CC"/>
        <sz val="11.0"/>
        <u/>
      </rPr>
      <t>Tanglewood (World) (Rev 2) (Demo) (Steam) (Windows, Mac, Linux) (Aftermarket) (Unl).zip</t>
    </r>
  </si>
  <si>
    <r>
      <rPr>
        <rFont val="&quot;Helvetica Neue&quot;, Helvetica, Arial, sans-serif"/>
        <color rgb="FF1155CC"/>
        <sz val="11.0"/>
        <u/>
      </rPr>
      <t>Tanglewood (World) (v0.0.11) (Demo) (Aftermarket) (Unl).zip</t>
    </r>
  </si>
  <si>
    <r>
      <rPr>
        <rFont val="&quot;Helvetica Neue&quot;, Helvetica, Arial, sans-serif"/>
        <color rgb="FF1155CC"/>
        <sz val="11.0"/>
        <u/>
      </rPr>
      <t>Tanglewood (World) (v0.0.14) (Demo) (Aftermarket) (Unl).zip</t>
    </r>
  </si>
  <si>
    <r>
      <rPr>
        <rFont val="&quot;Helvetica Neue&quot;, Helvetica, Arial, sans-serif"/>
        <color rgb="FF1155CC"/>
        <sz val="11.0"/>
        <u/>
      </rPr>
      <t>Tanglewood (World) (v0.0.15) (Demo) (Aftermarket) (Unl).zip</t>
    </r>
  </si>
  <si>
    <r>
      <rPr>
        <rFont val="&quot;Helvetica Neue&quot;, Helvetica, Arial, sans-serif"/>
        <color rgb="FF1155CC"/>
        <sz val="11.0"/>
        <u/>
      </rPr>
      <t>Tanglewood (World) (v0.1.04) (Demo) (Aftermarket) (Unl).zip</t>
    </r>
  </si>
  <si>
    <r>
      <rPr>
        <rFont val="&quot;Helvetica Neue&quot;, Helvetica, Arial, sans-serif"/>
        <color rgb="FF1155CC"/>
        <sz val="11.0"/>
        <u/>
      </rPr>
      <t>Tanglewood (World) (v0.8.01) (Demo) (Aftermarket) (Unl).zip</t>
    </r>
  </si>
  <si>
    <r>
      <rPr>
        <rFont val="&quot;Helvetica Neue&quot;, Helvetica, Arial, sans-serif"/>
        <color rgb="FF1155CC"/>
        <sz val="11.0"/>
        <u/>
      </rPr>
      <t>Tanglewood (World) (v0.9.37) (Demo) (Aftermarket) (Unl).zip</t>
    </r>
  </si>
  <si>
    <r>
      <rPr>
        <rFont val="&quot;Helvetica Neue&quot;, Helvetica, Arial, sans-serif"/>
        <color rgb="FF1155CC"/>
        <sz val="11.0"/>
        <u/>
      </rPr>
      <t>Tanglewood (World) (v0.9.37) (Demo) (Steam, Itch) (Windows, Mac, Linux) (Aftermarket) (Unl).zip</t>
    </r>
  </si>
  <si>
    <r>
      <rPr>
        <rFont val="&quot;Helvetica Neue&quot;, Helvetica, Arial, sans-serif"/>
        <color rgb="FF1155CC"/>
        <sz val="11.0"/>
        <u/>
      </rPr>
      <t>Tanks (Russia) (Aftermarket) (Unl).zip</t>
    </r>
  </si>
  <si>
    <r>
      <rPr>
        <rFont val="&quot;Helvetica Neue&quot;, Helvetica, Arial, sans-serif"/>
        <color rgb="FF1155CC"/>
        <sz val="11.0"/>
        <u/>
      </rPr>
      <t>Tanks 2011 (Russia) (Aftermarket) (Unl).zip</t>
    </r>
  </si>
  <si>
    <r>
      <rPr>
        <rFont val="&quot;Helvetica Neue&quot;, Helvetica, Arial, sans-serif"/>
        <color rgb="FF1155CC"/>
        <sz val="11.0"/>
        <u/>
      </rPr>
      <t>Tanzer (World) (Demo) (Mega Cat Studios) (Aftermarket) (Unl).zip</t>
    </r>
  </si>
  <si>
    <r>
      <rPr>
        <rFont val="&quot;Helvetica Neue&quot;, Helvetica, Arial, sans-serif"/>
        <color rgb="FF1155CC"/>
        <sz val="11.0"/>
        <u/>
      </rPr>
      <t>Tanzer (World) (Digital) (Aftermarket) (Unl).zip</t>
    </r>
  </si>
  <si>
    <r>
      <rPr>
        <rFont val="&quot;Helvetica Neue&quot;, Helvetica, Arial, sans-serif"/>
        <color rgb="FF1155CC"/>
        <sz val="11.0"/>
        <u/>
      </rPr>
      <t>Target Earth (USA) (Beta) (1990-02-16).zip</t>
    </r>
  </si>
  <si>
    <r>
      <rPr>
        <rFont val="&quot;Helvetica Neue&quot;, Helvetica, Arial, sans-serif"/>
        <color rgb="FF1155CC"/>
        <sz val="11.0"/>
        <u/>
      </rPr>
      <t>Target Earth (USA).zip</t>
    </r>
  </si>
  <si>
    <r>
      <rPr>
        <rFont val="&quot;Helvetica Neue&quot;, Helvetica, Arial, sans-serif"/>
        <color rgb="FF1155CC"/>
        <sz val="11.0"/>
        <u/>
      </rPr>
      <t>Target Earth (USA, Europe) (Switch Online).zip</t>
    </r>
  </si>
  <si>
    <r>
      <rPr>
        <rFont val="&quot;Helvetica Neue&quot;, Helvetica, Arial, sans-serif"/>
        <color rgb="FF1155CC"/>
        <sz val="11.0"/>
        <u/>
      </rPr>
      <t>Task Force Harrier EX (Japan).zip</t>
    </r>
  </si>
  <si>
    <r>
      <rPr>
        <rFont val="&quot;Helvetica Neue&quot;, Helvetica, Arial, sans-serif"/>
        <color rgb="FF1155CC"/>
        <sz val="11.0"/>
        <u/>
      </rPr>
      <t>Task Force Harrier EX (USA).zip</t>
    </r>
  </si>
  <si>
    <r>
      <rPr>
        <rFont val="&quot;Helvetica Neue&quot;, Helvetica, Arial, sans-serif"/>
        <color rgb="FF1155CC"/>
        <sz val="11.0"/>
        <u/>
      </rPr>
      <t>Taz-Mania (World) (Beta 1).zip</t>
    </r>
  </si>
  <si>
    <r>
      <rPr>
        <rFont val="&quot;Helvetica Neue&quot;, Helvetica, Arial, sans-serif"/>
        <color rgb="FF1155CC"/>
        <sz val="11.0"/>
        <u/>
      </rPr>
      <t>Taz-Mania (World) (Beta 2).zip</t>
    </r>
  </si>
  <si>
    <r>
      <rPr>
        <rFont val="&quot;Helvetica Neue&quot;, Helvetica, Arial, sans-serif"/>
        <color rgb="FF1155CC"/>
        <sz val="11.0"/>
        <u/>
      </rPr>
      <t>Taz-Mania (World).zip</t>
    </r>
  </si>
  <si>
    <r>
      <rPr>
        <rFont val="&quot;Helvetica Neue&quot;, Helvetica, Arial, sans-serif"/>
        <color rgb="FF1155CC"/>
        <sz val="11.0"/>
        <u/>
      </rPr>
      <t>Taz in Escape from Mars (Europe).zip</t>
    </r>
  </si>
  <si>
    <r>
      <rPr>
        <rFont val="&quot;Helvetica Neue&quot;, Helvetica, Arial, sans-serif"/>
        <color rgb="FF1155CC"/>
        <sz val="11.0"/>
        <u/>
      </rPr>
      <t>Taz in Escape from Mars (USA).zip</t>
    </r>
  </si>
  <si>
    <r>
      <rPr>
        <rFont val="&quot;Helvetica Neue&quot;, Helvetica, Arial, sans-serif"/>
        <color rgb="FF1155CC"/>
        <sz val="11.0"/>
        <u/>
      </rPr>
      <t>Team USA Basketball (USA, Europe).zip</t>
    </r>
  </si>
  <si>
    <r>
      <rPr>
        <rFont val="&quot;Helvetica Neue&quot;, Helvetica, Arial, sans-serif"/>
        <color rgb="FF1155CC"/>
        <sz val="11.0"/>
        <u/>
      </rPr>
      <t>TechnoClash (USA, Europe).zip</t>
    </r>
  </si>
  <si>
    <r>
      <rPr>
        <rFont val="&quot;Helvetica Neue&quot;, Helvetica, Arial, sans-serif"/>
        <color rgb="FF1155CC"/>
        <sz val="11.0"/>
        <u/>
      </rPr>
      <t>Technocop (USA) (Beta) (1990-09-12).zip</t>
    </r>
  </si>
  <si>
    <r>
      <rPr>
        <rFont val="&quot;Helvetica Neue&quot;, Helvetica, Arial, sans-serif"/>
        <color rgb="FF1155CC"/>
        <sz val="11.0"/>
        <u/>
      </rPr>
      <t>Technocop (USA) (Beta) (1990-09-xx).zip</t>
    </r>
  </si>
  <si>
    <r>
      <rPr>
        <rFont val="&quot;Helvetica Neue&quot;, Helvetica, Arial, sans-serif"/>
        <color rgb="FF1155CC"/>
        <sz val="11.0"/>
        <u/>
      </rPr>
      <t>Technocop (USA).zip</t>
    </r>
  </si>
  <si>
    <r>
      <rPr>
        <rFont val="&quot;Helvetica Neue&quot;, Helvetica, Arial, sans-serif"/>
        <color rgb="FF1155CC"/>
        <sz val="11.0"/>
        <u/>
      </rPr>
      <t>Tecmo Cup Football Game (Japan) (Proto) [b].zip</t>
    </r>
  </si>
  <si>
    <r>
      <rPr>
        <rFont val="&quot;Helvetica Neue&quot;, Helvetica, Arial, sans-serif"/>
        <color rgb="FF1155CC"/>
        <sz val="11.0"/>
        <u/>
      </rPr>
      <t>Tecmo Super Baseball (USA).zip</t>
    </r>
  </si>
  <si>
    <r>
      <rPr>
        <rFont val="&quot;Helvetica Neue&quot;, Helvetica, Arial, sans-serif"/>
        <color rgb="FF1155CC"/>
        <sz val="11.0"/>
        <u/>
      </rPr>
      <t>Tecmo Super Bowl (Japan).zip</t>
    </r>
  </si>
  <si>
    <r>
      <rPr>
        <rFont val="&quot;Helvetica Neue&quot;, Helvetica, Arial, sans-serif"/>
        <color rgb="FF1155CC"/>
        <sz val="11.0"/>
        <u/>
      </rPr>
      <t>Tecmo Super Bowl (USA) (Beta).zip</t>
    </r>
  </si>
  <si>
    <r>
      <rPr>
        <rFont val="&quot;Helvetica Neue&quot;, Helvetica, Arial, sans-serif"/>
        <color rgb="FF1155CC"/>
        <sz val="11.0"/>
        <u/>
      </rPr>
      <t>Tecmo Super Bowl (USA).zip</t>
    </r>
  </si>
  <si>
    <r>
      <rPr>
        <rFont val="&quot;Helvetica Neue&quot;, Helvetica, Arial, sans-serif"/>
        <color rgb="FF1155CC"/>
        <sz val="11.0"/>
        <u/>
      </rPr>
      <t>Tecmo Super Bowl II - Special Edition (Japan).zip</t>
    </r>
  </si>
  <si>
    <r>
      <rPr>
        <rFont val="&quot;Helvetica Neue&quot;, Helvetica, Arial, sans-serif"/>
        <color rgb="FF1155CC"/>
        <sz val="11.0"/>
        <u/>
      </rPr>
      <t>Tecmo Super Bowl II - Special Edition (USA).zip</t>
    </r>
  </si>
  <si>
    <r>
      <rPr>
        <rFont val="&quot;Helvetica Neue&quot;, Helvetica, Arial, sans-serif"/>
        <color rgb="FF1155CC"/>
        <sz val="11.0"/>
        <u/>
      </rPr>
      <t>Tecmo Super Bowl III - Final Edition (USA).zip</t>
    </r>
  </si>
  <si>
    <r>
      <rPr>
        <rFont val="&quot;Helvetica Neue&quot;, Helvetica, Arial, sans-serif"/>
        <color rgb="FF1155CC"/>
        <sz val="11.0"/>
        <u/>
      </rPr>
      <t>Tecmo Super Hockey (USA).zip</t>
    </r>
  </si>
  <si>
    <r>
      <rPr>
        <rFont val="&quot;Helvetica Neue&quot;, Helvetica, Arial, sans-serif"/>
        <color rgb="FF1155CC"/>
        <sz val="11.0"/>
        <u/>
      </rPr>
      <t>Tecmo Super NBA Basketball (Japan).zip</t>
    </r>
  </si>
  <si>
    <r>
      <rPr>
        <rFont val="&quot;Helvetica Neue&quot;, Helvetica, Arial, sans-serif"/>
        <color rgb="FF1155CC"/>
        <sz val="11.0"/>
        <u/>
      </rPr>
      <t>Tecmo Super NBA Basketball (USA).zip</t>
    </r>
  </si>
  <si>
    <r>
      <rPr>
        <rFont val="&quot;Helvetica Neue&quot;, Helvetica, Arial, sans-serif"/>
        <color rgb="FF1155CC"/>
        <sz val="11.0"/>
        <u/>
      </rPr>
      <t>Tecmo World Cup '92 (Japan).zip</t>
    </r>
  </si>
  <si>
    <r>
      <rPr>
        <rFont val="&quot;Helvetica Neue&quot;, Helvetica, Arial, sans-serif"/>
        <color rgb="FF1155CC"/>
        <sz val="11.0"/>
        <u/>
      </rPr>
      <t>Tecmo World Cup (USA).zip</t>
    </r>
  </si>
  <si>
    <r>
      <rPr>
        <rFont val="&quot;Helvetica Neue&quot;, Helvetica, Arial, sans-serif"/>
        <color rgb="FF1155CC"/>
        <sz val="11.0"/>
        <u/>
      </rPr>
      <t>Teddy Boy Blues (Japan) (SegaNet).zip</t>
    </r>
  </si>
  <si>
    <r>
      <rPr>
        <rFont val="&quot;Helvetica Neue&quot;, Helvetica, Arial, sans-serif"/>
        <color rgb="FF1155CC"/>
        <sz val="11.0"/>
        <u/>
      </rPr>
      <t>Teenage Mutant Hero Turtles - The Hyperstone Heist (Europe).zip</t>
    </r>
  </si>
  <si>
    <r>
      <rPr>
        <rFont val="&quot;Helvetica Neue&quot;, Helvetica, Arial, sans-serif"/>
        <color rgb="FF1155CC"/>
        <sz val="11.0"/>
        <u/>
      </rPr>
      <t>Teenage Mutant Hero Turtles - Tournament Fighters (Europe).zip</t>
    </r>
  </si>
  <si>
    <r>
      <rPr>
        <rFont val="&quot;Helvetica Neue&quot;, Helvetica, Arial, sans-serif"/>
        <color rgb="FF1155CC"/>
        <sz val="11.0"/>
        <u/>
      </rPr>
      <t>Teenage Mutant Ninja Turtles - Return of the Shredder (Japan) (Cowabunga Collection, The).zip</t>
    </r>
  </si>
  <si>
    <r>
      <rPr>
        <rFont val="&quot;Helvetica Neue&quot;, Helvetica, Arial, sans-serif"/>
        <color rgb="FF1155CC"/>
        <sz val="11.0"/>
        <u/>
      </rPr>
      <t>Teenage Mutant Ninja Turtles - Return of the Shredder (Japan).zip</t>
    </r>
  </si>
  <si>
    <r>
      <rPr>
        <rFont val="&quot;Helvetica Neue&quot;, Helvetica, Arial, sans-serif"/>
        <color rgb="FF1155CC"/>
        <sz val="11.0"/>
        <u/>
      </rPr>
      <t>Teenage Mutant Ninja Turtles - The Hyperstone Heist (USA) (Cowabunga Collection, The).zip</t>
    </r>
  </si>
  <si>
    <r>
      <rPr>
        <rFont val="&quot;Helvetica Neue&quot;, Helvetica, Arial, sans-serif"/>
        <color rgb="FF1155CC"/>
        <sz val="11.0"/>
        <u/>
      </rPr>
      <t>Teenage Mutant Ninja Turtles - The Hyperstone Heist (USA).zip</t>
    </r>
  </si>
  <si>
    <r>
      <rPr>
        <rFont val="&quot;Helvetica Neue&quot;, Helvetica, Arial, sans-serif"/>
        <color rgb="FF1155CC"/>
        <sz val="11.0"/>
        <u/>
      </rPr>
      <t>Teenage Mutant Ninja Turtles - The Legend Returns (Russia) (Unl).zip</t>
    </r>
  </si>
  <si>
    <r>
      <rPr>
        <rFont val="&quot;Helvetica Neue&quot;, Helvetica, Arial, sans-serif"/>
        <color rgb="FF1155CC"/>
        <sz val="11.0"/>
        <u/>
      </rPr>
      <t>Teenage Mutant Ninja Turtles - Tournament Fighters (Japan) (En) (Cowabunga Collection, The).zip</t>
    </r>
  </si>
  <si>
    <r>
      <rPr>
        <rFont val="&quot;Helvetica Neue&quot;, Helvetica, Arial, sans-serif"/>
        <color rgb="FF1155CC"/>
        <sz val="11.0"/>
        <u/>
      </rPr>
      <t>Teenage Mutant Ninja Turtles - Tournament Fighters (Japan) (En).zip</t>
    </r>
  </si>
  <si>
    <r>
      <rPr>
        <rFont val="&quot;Helvetica Neue&quot;, Helvetica, Arial, sans-serif"/>
        <color rgb="FF1155CC"/>
        <sz val="11.0"/>
        <u/>
      </rPr>
      <t>Teenage Mutant Ninja Turtles - Tournament Fighters (USA) (Cowabunga Collection, The).zip</t>
    </r>
  </si>
  <si>
    <r>
      <rPr>
        <rFont val="&quot;Helvetica Neue&quot;, Helvetica, Arial, sans-serif"/>
        <color rgb="FF1155CC"/>
        <sz val="11.0"/>
        <u/>
      </rPr>
      <t>Teenage Mutant Ninja Turtles - Tournament Fighters (USA).zip</t>
    </r>
  </si>
  <si>
    <r>
      <rPr>
        <rFont val="&quot;Helvetica Neue&quot;, Helvetica, Arial, sans-serif"/>
        <color rgb="FF1155CC"/>
        <sz val="11.0"/>
        <u/>
      </rPr>
      <t>Teenage Queen (World) (Demo) (Aftermarket) (Unl).zip</t>
    </r>
  </si>
  <si>
    <r>
      <rPr>
        <rFont val="&quot;Helvetica Neue&quot;, Helvetica, Arial, sans-serif"/>
        <color rgb="FF1155CC"/>
        <sz val="11.0"/>
        <u/>
      </rPr>
      <t>Teitoku no Ketsudan (Japan).zip</t>
    </r>
  </si>
  <si>
    <r>
      <rPr>
        <rFont val="&quot;Helvetica Neue&quot;, Helvetica, Arial, sans-serif"/>
        <color rgb="FF1155CC"/>
        <sz val="11.0"/>
        <u/>
      </rPr>
      <t>Tekken 3 Special (Taiwan) (En) (Unl).zip</t>
    </r>
  </si>
  <si>
    <r>
      <rPr>
        <rFont val="&quot;Helvetica Neue&quot;, Helvetica, Arial, sans-serif"/>
        <color rgb="FF1155CC"/>
        <sz val="11.0"/>
        <u/>
      </rPr>
      <t>Tekken Special (Taiwan) (En) (Unl) (Alt).zip</t>
    </r>
  </si>
  <si>
    <r>
      <rPr>
        <rFont val="&quot;Helvetica Neue&quot;, Helvetica, Arial, sans-serif"/>
        <color rgb="FF1155CC"/>
        <sz val="11.0"/>
        <u/>
      </rPr>
      <t>Tekken Special (Taiwan) (En) (Unl).zip</t>
    </r>
  </si>
  <si>
    <r>
      <rPr>
        <rFont val="&quot;Helvetica Neue&quot;, Helvetica, Arial, sans-serif"/>
        <color rgb="FF1155CC"/>
        <sz val="11.0"/>
        <u/>
      </rPr>
      <t>Tel-Tel Mahjong (Japan).zip</t>
    </r>
  </si>
  <si>
    <r>
      <rPr>
        <rFont val="&quot;Helvetica Neue&quot;, Helvetica, Arial, sans-serif"/>
        <color rgb="FF1155CC"/>
        <sz val="11.0"/>
        <u/>
      </rPr>
      <t>Tel-Tel Stadium (Japan).zip</t>
    </r>
  </si>
  <si>
    <r>
      <rPr>
        <rFont val="&quot;Helvetica Neue&quot;, Helvetica, Arial, sans-serif"/>
        <color rgb="FF1155CC"/>
        <sz val="11.0"/>
        <u/>
      </rPr>
      <t>Telebradesco Residencia (Brazil) (En) (Program).zip</t>
    </r>
  </si>
  <si>
    <r>
      <rPr>
        <rFont val="&quot;Helvetica Neue&quot;, Helvetica, Arial, sans-serif"/>
        <color rgb="FF1155CC"/>
        <sz val="11.0"/>
        <u/>
      </rPr>
      <t>Telethugs (World) (Aftermarket) (Unl).zip</t>
    </r>
  </si>
  <si>
    <r>
      <rPr>
        <rFont val="&quot;Helvetica Neue&quot;, Helvetica, Arial, sans-serif"/>
        <color rgb="FF1155CC"/>
        <sz val="11.0"/>
        <u/>
      </rPr>
      <t>Tenchi o Kurau III - Sangoku Gaiden (Taiwan) (Unl).zip</t>
    </r>
  </si>
  <si>
    <r>
      <rPr>
        <rFont val="&quot;Helvetica Neue&quot;, Helvetica, Arial, sans-serif"/>
        <color rgb="FF1155CC"/>
        <sz val="11.0"/>
        <u/>
      </rPr>
      <t>Tennis All Stars (World) (Aftermarket) (Unl).zip</t>
    </r>
  </si>
  <si>
    <r>
      <rPr>
        <rFont val="&quot;Helvetica Neue&quot;, Helvetica, Arial, sans-serif"/>
        <color rgb="FF1155CC"/>
        <sz val="11.0"/>
        <u/>
      </rPr>
      <t>Terminator, The (Europe).zip</t>
    </r>
  </si>
  <si>
    <r>
      <rPr>
        <rFont val="&quot;Helvetica Neue&quot;, Helvetica, Arial, sans-serif"/>
        <color rgb="FF1155CC"/>
        <sz val="11.0"/>
        <u/>
      </rPr>
      <t>Terminator, The (USA) (Beta) (1992-04-14).zip</t>
    </r>
  </si>
  <si>
    <r>
      <rPr>
        <rFont val="&quot;Helvetica Neue&quot;, Helvetica, Arial, sans-serif"/>
        <color rgb="FF1155CC"/>
        <sz val="11.0"/>
        <u/>
      </rPr>
      <t>Terminator, The (USA).zip</t>
    </r>
  </si>
  <si>
    <r>
      <rPr>
        <rFont val="&quot;Helvetica Neue&quot;, Helvetica, Arial, sans-serif"/>
        <color rgb="FF1155CC"/>
        <sz val="11.0"/>
        <u/>
      </rPr>
      <t>Terminator 2 (World) (Pirate).zip</t>
    </r>
  </si>
  <si>
    <r>
      <rPr>
        <rFont val="&quot;Helvetica Neue&quot;, Helvetica, Arial, sans-serif"/>
        <color rgb="FF1155CC"/>
        <sz val="11.0"/>
        <u/>
      </rPr>
      <t>Teshu Budui 357 (China) (Pirate).zip</t>
    </r>
  </si>
  <si>
    <r>
      <rPr>
        <rFont val="&quot;Helvetica Neue&quot;, Helvetica, Arial, sans-serif"/>
        <color rgb="FF1155CC"/>
        <sz val="11.0"/>
        <u/>
      </rPr>
      <t>Test Drive II - The Duel (USA, Europe) (Unl).zip</t>
    </r>
  </si>
  <si>
    <r>
      <rPr>
        <rFont val="&quot;Helvetica Neue&quot;, Helvetica, Arial, sans-serif"/>
        <color rgb="FF1155CC"/>
        <sz val="11.0"/>
        <u/>
      </rPr>
      <t>Tetman (World) (v0.2) (Aftermarket) (Unl).zip</t>
    </r>
  </si>
  <si>
    <r>
      <rPr>
        <rFont val="&quot;Helvetica Neue&quot;, Helvetica, Arial, sans-serif"/>
        <color rgb="FF1155CC"/>
        <sz val="11.0"/>
        <u/>
      </rPr>
      <t>Tetra-GB (World) (Demo) (Aftermarket) (Unl).zip</t>
    </r>
  </si>
  <si>
    <r>
      <rPr>
        <rFont val="&quot;Helvetica Neue&quot;, Helvetica, Arial, sans-serif"/>
        <color rgb="FF1155CC"/>
        <sz val="11.0"/>
        <u/>
      </rPr>
      <t>TetreX (World) (Aftermarket) (Unl).zip</t>
    </r>
  </si>
  <si>
    <r>
      <rPr>
        <rFont val="&quot;Helvetica Neue&quot;, Helvetica, Arial, sans-serif"/>
        <color rgb="FF1155CC"/>
        <sz val="11.0"/>
        <u/>
      </rPr>
      <t>TetreX (World) (v1.1) (Aftermarket) (Unl).zip</t>
    </r>
  </si>
  <si>
    <r>
      <rPr>
        <rFont val="&quot;Helvetica Neue&quot;, Helvetica, Arial, sans-serif"/>
        <color rgb="FF1155CC"/>
        <sz val="11.0"/>
        <u/>
      </rPr>
      <t>Tetris (Japan) (Mega Drive Mini).zip</t>
    </r>
  </si>
  <si>
    <r>
      <rPr>
        <rFont val="&quot;Helvetica Neue&quot;, Helvetica, Arial, sans-serif"/>
        <color rgb="FF1155CC"/>
        <sz val="11.0"/>
        <u/>
      </rPr>
      <t>Tetris (Japan).zip</t>
    </r>
  </si>
  <si>
    <r>
      <rPr>
        <rFont val="&quot;Helvetica Neue&quot;, Helvetica, Arial, sans-serif"/>
        <color rgb="FF1155CC"/>
        <sz val="11.0"/>
        <u/>
      </rPr>
      <t>Tetris (USA) (Genesis Mini).zip</t>
    </r>
  </si>
  <si>
    <r>
      <rPr>
        <rFont val="&quot;Helvetica Neue&quot;, Helvetica, Arial, sans-serif"/>
        <color rgb="FF1155CC"/>
        <sz val="11.0"/>
        <u/>
      </rPr>
      <t>Tetrogen Classic (World) (v1.13) (Aftermarket) (Unl).zip</t>
    </r>
  </si>
  <si>
    <r>
      <rPr>
        <rFont val="&quot;Helvetica Neue&quot;, Helvetica, Arial, sans-serif"/>
        <color rgb="FF1155CC"/>
        <sz val="11.0"/>
        <u/>
      </rPr>
      <t>Theme Park (USA, Europe) (En,Fr,De,Es).zip</t>
    </r>
  </si>
  <si>
    <r>
      <rPr>
        <rFont val="&quot;Helvetica Neue&quot;, Helvetica, Arial, sans-serif"/>
        <color rgb="FF1155CC"/>
        <sz val="11.0"/>
        <u/>
      </rPr>
      <t>Thomas the Tank Engine &amp; Friends (USA).zip</t>
    </r>
  </si>
  <si>
    <r>
      <rPr>
        <rFont val="&quot;Helvetica Neue&quot;, Helvetica, Arial, sans-serif"/>
        <color rgb="FF1155CC"/>
        <sz val="11.0"/>
        <u/>
      </rPr>
      <t>Thunder Force II (USA, Europe).zip</t>
    </r>
  </si>
  <si>
    <r>
      <rPr>
        <rFont val="&quot;Helvetica Neue&quot;, Helvetica, Arial, sans-serif"/>
        <color rgb="FF1155CC"/>
        <sz val="11.0"/>
        <u/>
      </rPr>
      <t>Thunder Force III (Japan, USA) (En) (Beta) (1990-08-01).zip</t>
    </r>
  </si>
  <si>
    <r>
      <rPr>
        <rFont val="&quot;Helvetica Neue&quot;, Helvetica, Arial, sans-serif"/>
        <color rgb="FF1155CC"/>
        <sz val="11.0"/>
        <u/>
      </rPr>
      <t>Thunder Force III (Japan, USA) (En).zip</t>
    </r>
  </si>
  <si>
    <r>
      <rPr>
        <rFont val="&quot;Helvetica Neue&quot;, Helvetica, Arial, sans-serif"/>
        <color rgb="FF1155CC"/>
        <sz val="11.0"/>
        <u/>
      </rPr>
      <t>Thunder Force II MD (Japan).zip</t>
    </r>
  </si>
  <si>
    <r>
      <rPr>
        <rFont val="&quot;Helvetica Neue&quot;, Helvetica, Arial, sans-serif"/>
        <color rgb="FF1155CC"/>
        <sz val="11.0"/>
        <u/>
      </rPr>
      <t>Thunder Force IV (Europe).zip</t>
    </r>
  </si>
  <si>
    <r>
      <rPr>
        <rFont val="&quot;Helvetica Neue&quot;, Helvetica, Arial, sans-serif"/>
        <color rgb="FF1155CC"/>
        <sz val="11.0"/>
        <u/>
      </rPr>
      <t>Thunder Force IV (Japan) (En) (Sega Ages).zip</t>
    </r>
  </si>
  <si>
    <r>
      <rPr>
        <rFont val="&quot;Helvetica Neue&quot;, Helvetica, Arial, sans-serif"/>
        <color rgb="FF1155CC"/>
        <sz val="11.0"/>
        <u/>
      </rPr>
      <t>Thunder Force IV (Japan).zip</t>
    </r>
  </si>
  <si>
    <r>
      <rPr>
        <rFont val="&quot;Helvetica Neue&quot;, Helvetica, Arial, sans-serif"/>
        <color rgb="FF1155CC"/>
        <sz val="11.0"/>
        <u/>
      </rPr>
      <t>Thunder Fox (Japan).zip</t>
    </r>
  </si>
  <si>
    <r>
      <rPr>
        <rFont val="&quot;Helvetica Neue&quot;, Helvetica, Arial, sans-serif"/>
        <color rgb="FF1155CC"/>
        <sz val="11.0"/>
        <u/>
      </rPr>
      <t>Thunder Fox (USA).zip</t>
    </r>
  </si>
  <si>
    <r>
      <rPr>
        <rFont val="&quot;Helvetica Neue&quot;, Helvetica, Arial, sans-serif"/>
        <color rgb="FF1155CC"/>
        <sz val="11.0"/>
        <u/>
      </rPr>
      <t>Thunder Paw (World) (Demo 1) (Aftermarket) (Unl).zip</t>
    </r>
  </si>
  <si>
    <r>
      <rPr>
        <rFont val="&quot;Helvetica Neue&quot;, Helvetica, Arial, sans-serif"/>
        <color rgb="FF1155CC"/>
        <sz val="11.0"/>
        <u/>
      </rPr>
      <t>Thunder Paw (World) (Demo 2) (Aftermarket) (Unl).zip</t>
    </r>
  </si>
  <si>
    <r>
      <rPr>
        <rFont val="&quot;Helvetica Neue&quot;, Helvetica, Arial, sans-serif"/>
        <color rgb="FF1155CC"/>
        <sz val="11.0"/>
        <u/>
      </rPr>
      <t>Thunder Pro Wrestling Retsuden (Japan).zip</t>
    </r>
  </si>
  <si>
    <r>
      <rPr>
        <rFont val="&quot;Helvetica Neue&quot;, Helvetica, Arial, sans-serif"/>
        <color rgb="FF1155CC"/>
        <sz val="11.0"/>
        <u/>
      </rPr>
      <t>Thundercats (World) (Aftermarket) (Unl).zip</t>
    </r>
  </si>
  <si>
    <r>
      <rPr>
        <rFont val="&quot;Helvetica Neue&quot;, Helvetica, Arial, sans-serif"/>
        <color rgb="FF1155CC"/>
        <sz val="11.0"/>
        <u/>
      </rPr>
      <t>Tick, The (USA).zip</t>
    </r>
  </si>
  <si>
    <r>
      <rPr>
        <rFont val="&quot;Helvetica Neue&quot;, Helvetica, Arial, sans-serif"/>
        <color rgb="FF1155CC"/>
        <sz val="11.0"/>
        <u/>
      </rPr>
      <t>Time Dominator 1st (Japan, Korea) (Ja).zip</t>
    </r>
  </si>
  <si>
    <r>
      <rPr>
        <rFont val="&quot;Helvetica Neue&quot;, Helvetica, Arial, sans-serif"/>
        <color rgb="FF1155CC"/>
        <sz val="11.0"/>
        <u/>
      </rPr>
      <t>Time Killers (Europe).zip</t>
    </r>
  </si>
  <si>
    <r>
      <rPr>
        <rFont val="&quot;Helvetica Neue&quot;, Helvetica, Arial, sans-serif"/>
        <color rgb="FF1155CC"/>
        <sz val="11.0"/>
        <u/>
      </rPr>
      <t>Time Killers (USA).zip</t>
    </r>
  </si>
  <si>
    <r>
      <rPr>
        <rFont val="&quot;Helvetica Neue&quot;, Helvetica, Arial, sans-serif"/>
        <color rgb="FF1155CC"/>
        <sz val="11.0"/>
        <u/>
      </rPr>
      <t>Time Trax (USA) (Proto).zip</t>
    </r>
  </si>
  <si>
    <r>
      <rPr>
        <rFont val="&quot;Helvetica Neue&quot;, Helvetica, Arial, sans-serif"/>
        <color rgb="FF1155CC"/>
        <sz val="11.0"/>
        <u/>
      </rPr>
      <t>Tinhead (USA) (Ballistic) (April, 1994).zip</t>
    </r>
  </si>
  <si>
    <r>
      <rPr>
        <rFont val="&quot;Helvetica Neue&quot;, Helvetica, Arial, sans-serif"/>
        <color rgb="FF1155CC"/>
        <sz val="11.0"/>
        <u/>
      </rPr>
      <t>Tinhead (USA) (Spectrum HoloByte) (October, 1995).zip</t>
    </r>
  </si>
  <si>
    <r>
      <rPr>
        <rFont val="&quot;Helvetica Neue&quot;, Helvetica, Arial, sans-serif"/>
        <color rgb="FF1155CC"/>
        <sz val="11.0"/>
        <u/>
      </rPr>
      <t>Tintin in Tibet (Europe) (En,Fr,De,Es,Nl,Sv) (Beta).zip</t>
    </r>
  </si>
  <si>
    <r>
      <rPr>
        <rFont val="&quot;Helvetica Neue&quot;, Helvetica, Arial, sans-serif"/>
        <color rgb="FF1155CC"/>
        <sz val="11.0"/>
        <u/>
      </rPr>
      <t>Tintin in Tibet (Europe) (En,Fr,De,Es,Nl,Sv).zip</t>
    </r>
  </si>
  <si>
    <r>
      <rPr>
        <rFont val="&quot;Helvetica Neue&quot;, Helvetica, Arial, sans-serif"/>
        <color rgb="FF1155CC"/>
        <sz val="11.0"/>
        <u/>
      </rPr>
      <t>Tiny Toon Adventures (Korea) (En).zip</t>
    </r>
  </si>
  <si>
    <r>
      <rPr>
        <rFont val="&quot;Helvetica Neue&quot;, Helvetica, Arial, sans-serif"/>
        <color rgb="FF1155CC"/>
        <sz val="11.0"/>
        <u/>
      </rPr>
      <t>Tiny Toon Adventures - ACME All-Stars (Europe) (En,Fr,De).zip</t>
    </r>
  </si>
  <si>
    <r>
      <rPr>
        <rFont val="&quot;Helvetica Neue&quot;, Helvetica, Arial, sans-serif"/>
        <color rgb="FF1155CC"/>
        <sz val="11.0"/>
        <u/>
      </rPr>
      <t>Tiny Toon Adventures - ACME All-Stars (USA, Korea) (En).zip</t>
    </r>
  </si>
  <si>
    <r>
      <rPr>
        <rFont val="&quot;Helvetica Neue&quot;, Helvetica, Arial, sans-serif"/>
        <color rgb="FF1155CC"/>
        <sz val="11.0"/>
        <u/>
      </rPr>
      <t>Tiny Toon Adventures - Buster's Hidden Treasure (Europe).zip</t>
    </r>
  </si>
  <si>
    <r>
      <rPr>
        <rFont val="&quot;Helvetica Neue&quot;, Helvetica, Arial, sans-serif"/>
        <color rgb="FF1155CC"/>
        <sz val="11.0"/>
        <u/>
      </rPr>
      <t>Tiny Toon Adventures - Buster's Hidden Treasure (USA).zip</t>
    </r>
  </si>
  <si>
    <r>
      <rPr>
        <rFont val="&quot;Helvetica Neue&quot;, Helvetica, Arial, sans-serif"/>
        <color rgb="FF1155CC"/>
        <sz val="11.0"/>
        <u/>
      </rPr>
      <t>Tiny Toon Adventures 3 (Taiwan) (En) (Unl).zip</t>
    </r>
  </si>
  <si>
    <r>
      <rPr>
        <rFont val="&quot;Helvetica Neue&quot;, Helvetica, Arial, sans-serif"/>
        <color rgb="FF1155CC"/>
        <sz val="11.0"/>
        <u/>
      </rPr>
      <t>Todd's Adventures in Slime World (USA).zip</t>
    </r>
  </si>
  <si>
    <r>
      <rPr>
        <rFont val="&quot;Helvetica Neue&quot;, Helvetica, Arial, sans-serif"/>
        <color rgb="FF1155CC"/>
        <sz val="11.0"/>
        <u/>
      </rPr>
      <t>ToeJam &amp; Earl (Japan, Europe) (En) (Rev A).zip</t>
    </r>
  </si>
  <si>
    <r>
      <rPr>
        <rFont val="&quot;Helvetica Neue&quot;, Helvetica, Arial, sans-serif"/>
        <color rgb="FF1155CC"/>
        <sz val="11.0"/>
        <u/>
      </rPr>
      <t>ToeJam &amp; Earl (USA, Europe, Korea) (En).zip</t>
    </r>
  </si>
  <si>
    <r>
      <rPr>
        <rFont val="&quot;Helvetica Neue&quot;, Helvetica, Arial, sans-serif"/>
        <color rgb="FF1155CC"/>
        <sz val="11.0"/>
        <u/>
      </rPr>
      <t>ToeJam &amp; Earl in Panic on Funkotron (Asia) (En).zip</t>
    </r>
  </si>
  <si>
    <r>
      <rPr>
        <rFont val="&quot;Helvetica Neue&quot;, Helvetica, Arial, sans-serif"/>
        <color rgb="FF1155CC"/>
        <sz val="11.0"/>
        <u/>
      </rPr>
      <t>ToeJam &amp; Earl in Panic on Funkotron (Europe).zip</t>
    </r>
  </si>
  <si>
    <r>
      <rPr>
        <rFont val="&quot;Helvetica Neue&quot;, Helvetica, Arial, sans-serif"/>
        <color rgb="FF1155CC"/>
        <sz val="11.0"/>
        <u/>
      </rPr>
      <t>ToeJam &amp; Earl in Panic on Funkotron (USA) (1993-09-11) (Sega Channel).zip</t>
    </r>
  </si>
  <si>
    <r>
      <rPr>
        <rFont val="&quot;Helvetica Neue&quot;, Helvetica, Arial, sans-serif"/>
        <color rgb="FF1155CC"/>
        <sz val="11.0"/>
        <u/>
      </rPr>
      <t>ToeJam &amp; Earl in Panic on Funkotron (USA) (Beta) (1993-08-xx).zip</t>
    </r>
  </si>
  <si>
    <r>
      <rPr>
        <rFont val="&quot;Helvetica Neue&quot;, Helvetica, Arial, sans-serif"/>
        <color rgb="FF1155CC"/>
        <sz val="11.0"/>
        <u/>
      </rPr>
      <t>ToeJam &amp; Earl in Panic on Funkotron (USA).zip</t>
    </r>
  </si>
  <si>
    <r>
      <rPr>
        <rFont val="&quot;Helvetica Neue&quot;, Helvetica, Arial, sans-serif"/>
        <color rgb="FF1155CC"/>
        <sz val="11.0"/>
        <u/>
      </rPr>
      <t>ToeJam &amp; Earl in Panik auf Funkotron (Germany).zip</t>
    </r>
  </si>
  <si>
    <r>
      <rPr>
        <rFont val="&quot;Helvetica Neue&quot;, Helvetica, Arial, sans-serif"/>
        <color rgb="FF1155CC"/>
        <sz val="11.0"/>
        <u/>
      </rPr>
      <t>Toki - Going Ape Spit (USA, Europe).zip</t>
    </r>
  </si>
  <si>
    <r>
      <rPr>
        <rFont val="&quot;Helvetica Neue&quot;, Helvetica, Arial, sans-serif"/>
        <color rgb="FF1155CC"/>
        <sz val="11.0"/>
        <u/>
      </rPr>
      <t>Toki no Keishousha - Phantasy Star III (Japan).zip</t>
    </r>
  </si>
  <si>
    <r>
      <rPr>
        <rFont val="&quot;Helvetica Neue&quot;, Helvetica, Arial, sans-serif"/>
        <color rgb="FF1155CC"/>
        <sz val="11.0"/>
        <u/>
      </rPr>
      <t>Tom Clown (Taiwan) (En) (Unl).zip</t>
    </r>
  </si>
  <si>
    <r>
      <rPr>
        <rFont val="&quot;Helvetica Neue&quot;, Helvetica, Arial, sans-serif"/>
        <color rgb="FF1155CC"/>
        <sz val="11.0"/>
        <u/>
      </rPr>
      <t>Tom Mason's Dinosaurs for Hire (USA) (Beta) (1993-03-xx).zip</t>
    </r>
  </si>
  <si>
    <r>
      <rPr>
        <rFont val="&quot;Helvetica Neue&quot;, Helvetica, Arial, sans-serif"/>
        <color rgb="FF1155CC"/>
        <sz val="11.0"/>
        <u/>
      </rPr>
      <t>Tom Mason's Dinosaurs for Hire (USA) (Beta) (1993-04-26).zip</t>
    </r>
  </si>
  <si>
    <r>
      <rPr>
        <rFont val="&quot;Helvetica Neue&quot;, Helvetica, Arial, sans-serif"/>
        <color rgb="FF1155CC"/>
        <sz val="11.0"/>
        <u/>
      </rPr>
      <t>Tom Mason's Dinosaurs for Hire (USA) (Beta) (1993-04-27).zip</t>
    </r>
  </si>
  <si>
    <r>
      <rPr>
        <rFont val="&quot;Helvetica Neue&quot;, Helvetica, Arial, sans-serif"/>
        <color rgb="FF1155CC"/>
        <sz val="11.0"/>
        <u/>
      </rPr>
      <t>Tom Mason's Dinosaurs for Hire (USA) (Beta) (1993-05-02).zip</t>
    </r>
  </si>
  <si>
    <r>
      <rPr>
        <rFont val="&quot;Helvetica Neue&quot;, Helvetica, Arial, sans-serif"/>
        <color rgb="FF1155CC"/>
        <sz val="11.0"/>
        <u/>
      </rPr>
      <t>Tom Mason's Dinosaurs for Hire (USA).zip</t>
    </r>
  </si>
  <si>
    <r>
      <rPr>
        <rFont val="&quot;Helvetica Neue&quot;, Helvetica, Arial, sans-serif"/>
        <color rgb="FF1155CC"/>
        <sz val="11.0"/>
        <u/>
      </rPr>
      <t>Tom and Jerry - Frantic Antics! (USA) (Beta).zip</t>
    </r>
  </si>
  <si>
    <r>
      <rPr>
        <rFont val="&quot;Helvetica Neue&quot;, Helvetica, Arial, sans-serif"/>
        <color rgb="FF1155CC"/>
        <sz val="11.0"/>
        <u/>
      </rPr>
      <t>Tom and Jerry - Frantic Antics! (USA).zip</t>
    </r>
  </si>
  <si>
    <r>
      <rPr>
        <rFont val="&quot;Helvetica Neue&quot;, Helvetica, Arial, sans-serif"/>
        <color rgb="FF1155CC"/>
        <sz val="11.0"/>
        <u/>
      </rPr>
      <t>Tom and Jerry - Frantic Antics (Japan) (En).zip</t>
    </r>
  </si>
  <si>
    <r>
      <rPr>
        <rFont val="&quot;Helvetica Neue&quot;, Helvetica, Arial, sans-serif"/>
        <color rgb="FF1155CC"/>
        <sz val="11.0"/>
        <u/>
      </rPr>
      <t>Tommy Lasorda Baseball (USA) (Rev A).zip</t>
    </r>
  </si>
  <si>
    <r>
      <rPr>
        <rFont val="&quot;Helvetica Neue&quot;, Helvetica, Arial, sans-serif"/>
        <color rgb="FF1155CC"/>
        <sz val="11.0"/>
        <u/>
      </rPr>
      <t>Tommy Lasorda Baseball (USA).zip</t>
    </r>
  </si>
  <si>
    <r>
      <rPr>
        <rFont val="&quot;Helvetica Neue&quot;, Helvetica, Arial, sans-serif"/>
        <color rgb="FF1155CC"/>
        <sz val="11.0"/>
        <u/>
      </rPr>
      <t>Tony La Russa Baseball (USA, Australia).zip</t>
    </r>
  </si>
  <si>
    <r>
      <rPr>
        <rFont val="&quot;Helvetica Neue&quot;, Helvetica, Arial, sans-serif"/>
        <color rgb="FF1155CC"/>
        <sz val="11.0"/>
        <u/>
      </rPr>
      <t>Top Fighter 2000 MK VIII (Taiwan) (En) (Unl).zip</t>
    </r>
  </si>
  <si>
    <r>
      <rPr>
        <rFont val="&quot;Helvetica Neue&quot;, Helvetica, Arial, sans-serif"/>
        <color rgb="FF1155CC"/>
        <sz val="11.0"/>
        <u/>
      </rPr>
      <t>Top Fighter 2005 (Taiwan) (Unl).zip</t>
    </r>
  </si>
  <si>
    <r>
      <rPr>
        <rFont val="&quot;Helvetica Neue&quot;, Helvetica, Arial, sans-serif"/>
        <color rgb="FF1155CC"/>
        <sz val="11.0"/>
        <u/>
      </rPr>
      <t>Top Gear 2 (USA).zip</t>
    </r>
  </si>
  <si>
    <r>
      <rPr>
        <rFont val="&quot;Helvetica Neue&quot;, Helvetica, Arial, sans-serif"/>
        <color rgb="FF1155CC"/>
        <sz val="11.0"/>
        <u/>
      </rPr>
      <t>Top Pro Golf (Japan).zip</t>
    </r>
  </si>
  <si>
    <r>
      <rPr>
        <rFont val="&quot;Helvetica Neue&quot;, Helvetica, Arial, sans-serif"/>
        <color rgb="FF1155CC"/>
        <sz val="11.0"/>
        <u/>
      </rPr>
      <t>Top Pro Golf 2 (Japan).zip</t>
    </r>
  </si>
  <si>
    <r>
      <rPr>
        <rFont val="&quot;Helvetica Neue&quot;, Helvetica, Arial, sans-serif"/>
        <color rgb="FF1155CC"/>
        <sz val="11.0"/>
        <u/>
      </rPr>
      <t>Total Football (Europe).zip</t>
    </r>
  </si>
  <si>
    <r>
      <rPr>
        <rFont val="&quot;Helvetica Neue&quot;, Helvetica, Arial, sans-serif"/>
        <color rgb="FF1155CC"/>
        <sz val="11.0"/>
        <u/>
      </rPr>
      <t>Toughman Contest (USA, Europe).zip</t>
    </r>
  </si>
  <si>
    <r>
      <rPr>
        <rFont val="&quot;Helvetica Neue&quot;, Helvetica, Arial, sans-serif"/>
        <color rgb="FF1155CC"/>
        <sz val="11.0"/>
        <u/>
      </rPr>
      <t>Tougiou King Colossus (Japan).zip</t>
    </r>
  </si>
  <si>
    <r>
      <rPr>
        <rFont val="&quot;Helvetica Neue&quot;, Helvetica, Arial, sans-serif"/>
        <color rgb="FF1155CC"/>
        <sz val="11.0"/>
        <u/>
      </rPr>
      <t>Tourmaline (World) (Aftermarket) (Unl).zip</t>
    </r>
  </si>
  <si>
    <r>
      <rPr>
        <rFont val="&quot;Helvetica Neue&quot;, Helvetica, Arial, sans-serif"/>
        <color rgb="FF1155CC"/>
        <sz val="11.0"/>
        <u/>
      </rPr>
      <t>Toxic Crusaders (USA).zip</t>
    </r>
  </si>
  <si>
    <r>
      <rPr>
        <rFont val="&quot;Helvetica Neue&quot;, Helvetica, Arial, sans-serif"/>
        <color rgb="FF1155CC"/>
        <sz val="11.0"/>
        <u/>
      </rPr>
      <t>Toy Story (Europe).zip</t>
    </r>
  </si>
  <si>
    <r>
      <rPr>
        <rFont val="&quot;Helvetica Neue&quot;, Helvetica, Arial, sans-serif"/>
        <color rgb="FF1155CC"/>
        <sz val="11.0"/>
        <u/>
      </rPr>
      <t>Toy Story (USA) (Sample).zip</t>
    </r>
  </si>
  <si>
    <r>
      <rPr>
        <rFont val="&quot;Helvetica Neue&quot;, Helvetica, Arial, sans-serif"/>
        <color rgb="FF1155CC"/>
        <sz val="11.0"/>
        <u/>
      </rPr>
      <t>Toy Story (USA).zip</t>
    </r>
  </si>
  <si>
    <r>
      <rPr>
        <rFont val="&quot;Helvetica Neue&quot;, Helvetica, Arial, sans-serif"/>
        <color rgb="FF1155CC"/>
        <sz val="11.0"/>
        <u/>
      </rPr>
      <t>Toys - Let the Toy Wars begin! (USA).zip</t>
    </r>
  </si>
  <si>
    <r>
      <rPr>
        <rFont val="&quot;Helvetica Neue&quot;, Helvetica, Arial, sans-serif"/>
        <color rgb="FF1155CC"/>
        <sz val="11.0"/>
        <u/>
      </rPr>
      <t>Trampoline Terror! (USA).zip</t>
    </r>
  </si>
  <si>
    <r>
      <rPr>
        <rFont val="&quot;Helvetica Neue&quot;, Helvetica, Arial, sans-serif"/>
        <color rgb="FF1155CC"/>
        <sz val="11.0"/>
        <u/>
      </rPr>
      <t>Traysia (USA) (Beta) (1992-01-22).zip</t>
    </r>
  </si>
  <si>
    <r>
      <rPr>
        <rFont val="&quot;Helvetica Neue&quot;, Helvetica, Arial, sans-serif"/>
        <color rgb="FF1155CC"/>
        <sz val="11.0"/>
        <u/>
      </rPr>
      <t>Traysia (USA).zip</t>
    </r>
  </si>
  <si>
    <r>
      <rPr>
        <rFont val="&quot;Helvetica Neue&quot;, Helvetica, Arial, sans-serif"/>
        <color rgb="FF1155CC"/>
        <sz val="11.0"/>
        <u/>
      </rPr>
      <t>Traysia (World) (Evercade) (Aftermarket) (Unl).zip</t>
    </r>
  </si>
  <si>
    <r>
      <rPr>
        <rFont val="&quot;Helvetica Neue&quot;, Helvetica, Arial, sans-serif"/>
        <color rgb="FF1155CC"/>
        <sz val="11.0"/>
        <u/>
      </rPr>
      <t>Triple Play - Gold Edition (USA).zip</t>
    </r>
  </si>
  <si>
    <r>
      <rPr>
        <rFont val="&quot;Helvetica Neue&quot;, Helvetica, Arial, sans-serif"/>
        <color rgb="FF1155CC"/>
        <sz val="11.0"/>
        <u/>
      </rPr>
      <t>Triple Play 96 (USA).zip</t>
    </r>
  </si>
  <si>
    <r>
      <rPr>
        <rFont val="&quot;Helvetica Neue&quot;, Helvetica, Arial, sans-serif"/>
        <color rgb="FF1155CC"/>
        <sz val="11.0"/>
        <u/>
      </rPr>
      <t>Tro-Now (World) (Aftermarket) (Unl).zip</t>
    </r>
  </si>
  <si>
    <r>
      <rPr>
        <rFont val="&quot;Helvetica Neue&quot;, Helvetica, Arial, sans-serif"/>
        <color rgb="FF1155CC"/>
        <sz val="11.0"/>
        <u/>
      </rPr>
      <t>Tro-Now (World) (Beta) (bitbitJAM 2015) (Aftermarket) (Unl).zip</t>
    </r>
  </si>
  <si>
    <r>
      <rPr>
        <rFont val="&quot;Helvetica Neue&quot;, Helvetica, Arial, sans-serif"/>
        <color rgb="FF1155CC"/>
        <sz val="11.0"/>
        <u/>
      </rPr>
      <t>Tron Genesis (World) (Fr) (Demo) (Aftermarket) (Unl).zip</t>
    </r>
  </si>
  <si>
    <r>
      <rPr>
        <rFont val="&quot;Helvetica Neue&quot;, Helvetica, Arial, sans-serif"/>
        <color rgb="FF1155CC"/>
        <sz val="11.0"/>
        <u/>
      </rPr>
      <t>Trouble Shooter (USA) (Beta) (1991-09-12).zip</t>
    </r>
  </si>
  <si>
    <r>
      <rPr>
        <rFont val="&quot;Helvetica Neue&quot;, Helvetica, Arial, sans-serif"/>
        <color rgb="FF1155CC"/>
        <sz val="11.0"/>
        <u/>
      </rPr>
      <t>Trouble Shooter (USA).zip</t>
    </r>
  </si>
  <si>
    <r>
      <rPr>
        <rFont val="&quot;Helvetica Neue&quot;, Helvetica, Arial, sans-serif"/>
        <color rgb="FF1155CC"/>
        <sz val="11.0"/>
        <u/>
      </rPr>
      <t>Troy Aikman NFL Football (USA).zip</t>
    </r>
  </si>
  <si>
    <r>
      <rPr>
        <rFont val="&quot;Helvetica Neue&quot;, Helvetica, Arial, sans-serif"/>
        <color rgb="FF1155CC"/>
        <sz val="11.0"/>
        <u/>
      </rPr>
      <t>Truco '96 (Argentina) (Unl).zip</t>
    </r>
  </si>
  <si>
    <r>
      <rPr>
        <rFont val="&quot;Helvetica Neue&quot;, Helvetica, Arial, sans-serif"/>
        <color rgb="FF1155CC"/>
        <sz val="11.0"/>
        <u/>
      </rPr>
      <t>True Lies (World).zip</t>
    </r>
  </si>
  <si>
    <r>
      <rPr>
        <rFont val="&quot;Helvetica Neue&quot;, Helvetica, Arial, sans-serif"/>
        <color rgb="FF1155CC"/>
        <sz val="11.0"/>
        <u/>
      </rPr>
      <t>Truxton (World) (Arcade Audio) (Mega Drive Mini 2, Genesis Mini 2).zip</t>
    </r>
  </si>
  <si>
    <r>
      <rPr>
        <rFont val="&quot;Helvetica Neue&quot;, Helvetica, Arial, sans-serif"/>
        <color rgb="FF1155CC"/>
        <sz val="11.0"/>
        <u/>
      </rPr>
      <t>Truxton (World).zip</t>
    </r>
  </si>
  <si>
    <r>
      <rPr>
        <rFont val="&quot;Helvetica Neue&quot;, Helvetica, Arial, sans-serif"/>
        <color rgb="FF1155CC"/>
        <sz val="11.0"/>
        <u/>
      </rPr>
      <t>Tubes (World) (v0.06) (Demo) (Aftermarket) (Unl).zip</t>
    </r>
  </si>
  <si>
    <r>
      <rPr>
        <rFont val="&quot;Helvetica Neue&quot;, Helvetica, Arial, sans-serif"/>
        <color rgb="FF1155CC"/>
        <sz val="11.0"/>
        <u/>
      </rPr>
      <t>Tunshi Tiandi III (Taiwan) (Simplified) (Unl).zip</t>
    </r>
  </si>
  <si>
    <r>
      <rPr>
        <rFont val="&quot;Helvetica Neue&quot;, Helvetica, Arial, sans-serif"/>
        <color rgb="FF1155CC"/>
        <sz val="11.0"/>
        <u/>
      </rPr>
      <t>Tunshi Tiandi III (Taiwan) (Traditional) (Unl).zip</t>
    </r>
  </si>
  <si>
    <r>
      <rPr>
        <rFont val="&quot;Helvetica Neue&quot;, Helvetica, Arial, sans-serif"/>
        <color rgb="FF1155CC"/>
        <sz val="11.0"/>
        <u/>
      </rPr>
      <t>Tunshi Tiandi III - Sanguo Waizhuan (Chinese Fighter) (Taiwan) (Unl).zip</t>
    </r>
  </si>
  <si>
    <r>
      <rPr>
        <rFont val="&quot;Helvetica Neue&quot;, Helvetica, Arial, sans-serif"/>
        <color rgb="FF1155CC"/>
        <sz val="11.0"/>
        <u/>
      </rPr>
      <t>Turbo OutRun (Japan, Europe) (En) (Beta) (1991-12-09).zip</t>
    </r>
  </si>
  <si>
    <r>
      <rPr>
        <rFont val="&quot;Helvetica Neue&quot;, Helvetica, Arial, sans-serif"/>
        <color rgb="FF1155CC"/>
        <sz val="11.0"/>
        <u/>
      </rPr>
      <t>Turbo OutRun (Japan, Europe) (En).zip</t>
    </r>
  </si>
  <si>
    <r>
      <rPr>
        <rFont val="&quot;Helvetica Neue&quot;, Helvetica, Arial, sans-serif"/>
        <color rgb="FF1155CC"/>
        <sz val="11.0"/>
        <u/>
      </rPr>
      <t>Turma da Monica na Terra dos Monstros (Brazil).zip</t>
    </r>
  </si>
  <si>
    <r>
      <rPr>
        <rFont val="&quot;Helvetica Neue&quot;, Helvetica, Arial, sans-serif"/>
        <color rgb="FF1155CC"/>
        <sz val="11.0"/>
        <u/>
      </rPr>
      <t>Turrican (USA, Europe) (Unl).zip</t>
    </r>
  </si>
  <si>
    <r>
      <rPr>
        <rFont val="&quot;Helvetica Neue&quot;, Helvetica, Arial, sans-serif"/>
        <color rgb="FF1155CC"/>
        <sz val="11.0"/>
        <u/>
      </rPr>
      <t>Twin Cobra - Desert Attack Helicopter (USA).zip</t>
    </r>
  </si>
  <si>
    <r>
      <rPr>
        <rFont val="&quot;Helvetica Neue&quot;, Helvetica, Arial, sans-serif"/>
        <color rgb="FF1155CC"/>
        <sz val="11.0"/>
        <u/>
      </rPr>
      <t>Twin Hawk (Japan, Europe) (En) (Beta) (1990-04-06).zip</t>
    </r>
  </si>
  <si>
    <r>
      <rPr>
        <rFont val="&quot;Helvetica Neue&quot;, Helvetica, Arial, sans-serif"/>
        <color rgb="FF1155CC"/>
        <sz val="11.0"/>
        <u/>
      </rPr>
      <t>Twin Hawk (Japan, Europe) (En).zip</t>
    </r>
  </si>
  <si>
    <r>
      <rPr>
        <rFont val="&quot;Helvetica Neue&quot;, Helvetica, Arial, sans-serif"/>
        <color rgb="FF1155CC"/>
        <sz val="11.0"/>
        <u/>
      </rPr>
      <t>Twinkle Tale (Japan).zip</t>
    </r>
  </si>
  <si>
    <r>
      <rPr>
        <rFont val="&quot;Helvetica Neue&quot;, Helvetica, Arial, sans-serif"/>
        <color rgb="FF1155CC"/>
        <sz val="11.0"/>
        <u/>
      </rPr>
      <t>Twisted Flipper (USA) (Beta 1).zip</t>
    </r>
  </si>
  <si>
    <r>
      <rPr>
        <rFont val="&quot;Helvetica Neue&quot;, Helvetica, Arial, sans-serif"/>
        <color rgb="FF1155CC"/>
        <sz val="11.0"/>
        <u/>
      </rPr>
      <t>Twisted Flipper (USA) (Beta 2).zip</t>
    </r>
  </si>
  <si>
    <r>
      <rPr>
        <rFont val="&quot;Helvetica Neue&quot;, Helvetica, Arial, sans-serif"/>
        <color rgb="FF1155CC"/>
        <sz val="11.0"/>
        <u/>
      </rPr>
      <t>Two Crude Dudes (Europe).zip</t>
    </r>
  </si>
  <si>
    <r>
      <rPr>
        <rFont val="&quot;Helvetica Neue&quot;, Helvetica, Arial, sans-serif"/>
        <color rgb="FF1155CC"/>
        <sz val="11.0"/>
        <u/>
      </rPr>
      <t>Two Crude Dudes (USA) (Beta) (1991-11-24).zip</t>
    </r>
  </si>
  <si>
    <r>
      <rPr>
        <rFont val="&quot;Helvetica Neue&quot;, Helvetica, Arial, sans-serif"/>
        <color rgb="FF1155CC"/>
        <sz val="11.0"/>
        <u/>
      </rPr>
      <t>Two Crude Dudes (USA).zip</t>
    </r>
  </si>
  <si>
    <r>
      <rPr>
        <rFont val="&quot;Helvetica Neue&quot;, Helvetica, Arial, sans-serif"/>
        <color rgb="FF1155CC"/>
        <sz val="11.0"/>
        <u/>
      </rPr>
      <t>Two Crude Dudes (World) (Evercade) (Aftermarket) (Unl).zip</t>
    </r>
  </si>
  <si>
    <r>
      <rPr>
        <rFont val="&quot;Helvetica Neue&quot;, Helvetica, Arial, sans-serif"/>
        <color rgb="FF1155CC"/>
        <sz val="11.0"/>
        <u/>
      </rPr>
      <t>Two Cyclops (World) (En,Pt) (Aftermarket) (Unl).zip</t>
    </r>
  </si>
  <si>
    <r>
      <rPr>
        <rFont val="&quot;Helvetica Neue&quot;, Helvetica, Arial, sans-serif"/>
        <color rgb="FF1155CC"/>
        <sz val="11.0"/>
        <u/>
      </rPr>
      <t>Two Tribes - Populous II (Europe).zip</t>
    </r>
  </si>
  <si>
    <r>
      <rPr>
        <rFont val="&quot;Helvetica Neue&quot;, Helvetica, Arial, sans-serif"/>
        <color rgb="FF1155CC"/>
        <sz val="11.0"/>
        <u/>
      </rPr>
      <t>Tyrants - Fight Through Time (USA).zip</t>
    </r>
  </si>
  <si>
    <r>
      <rPr>
        <rFont val="&quot;Helvetica Neue&quot;, Helvetica, Arial, sans-serif"/>
        <color rgb="FF1155CC"/>
        <sz val="11.0"/>
        <u/>
      </rPr>
      <t>UWOL - Quest for Money (World) (Aftermarket) (Unl).zip</t>
    </r>
  </si>
  <si>
    <r>
      <rPr>
        <rFont val="&quot;Helvetica Neue&quot;, Helvetica, Arial, sans-serif"/>
        <color rgb="FF1155CC"/>
        <sz val="11.0"/>
        <u/>
      </rPr>
      <t>UWOL - Quest for Money (World) (v1.1) (Aftermarket) (Unl).zip</t>
    </r>
  </si>
  <si>
    <r>
      <rPr>
        <rFont val="&quot;Helvetica Neue&quot;, Helvetica, Arial, sans-serif"/>
        <color rgb="FF1155CC"/>
        <sz val="11.0"/>
        <u/>
      </rPr>
      <t>UWOL - Quest for Money (World) (v1.2) (Aftermarket) (Unl).zip</t>
    </r>
  </si>
  <si>
    <r>
      <rPr>
        <rFont val="&quot;Helvetica Neue&quot;, Helvetica, Arial, sans-serif"/>
        <color rgb="FF1155CC"/>
        <sz val="11.0"/>
        <u/>
      </rPr>
      <t>Uchuu Senkan Gomora (Japan).zip</t>
    </r>
  </si>
  <si>
    <r>
      <rPr>
        <rFont val="&quot;Helvetica Neue&quot;, Helvetica, Arial, sans-serif"/>
        <color rgb="FF1155CC"/>
        <sz val="11.0"/>
        <u/>
      </rPr>
      <t>Ultimate Mortal Kombat 3 (Europe).zip</t>
    </r>
  </si>
  <si>
    <r>
      <rPr>
        <rFont val="&quot;Helvetica Neue&quot;, Helvetica, Arial, sans-serif"/>
        <color rgb="FF1155CC"/>
        <sz val="11.0"/>
        <u/>
      </rPr>
      <t>Ultimate Mortal Kombat 3 (USA).zip</t>
    </r>
  </si>
  <si>
    <r>
      <rPr>
        <rFont val="&quot;Helvetica Neue&quot;, Helvetica, Arial, sans-serif"/>
        <color rgb="FF1155CC"/>
        <sz val="11.0"/>
        <u/>
      </rPr>
      <t>Ultimate QIX (USA).zip</t>
    </r>
  </si>
  <si>
    <r>
      <rPr>
        <rFont val="&quot;Helvetica Neue&quot;, Helvetica, Arial, sans-serif"/>
        <color rgb="FF1155CC"/>
        <sz val="11.0"/>
        <u/>
      </rPr>
      <t>Ultimate Soccer (Europe) (En,Fr,De,Es,It) (Beta).zip</t>
    </r>
  </si>
  <si>
    <r>
      <rPr>
        <rFont val="&quot;Helvetica Neue&quot;, Helvetica, Arial, sans-serif"/>
        <color rgb="FF1155CC"/>
        <sz val="11.0"/>
        <u/>
      </rPr>
      <t>Ultimate Soccer (Europe) (En,Fr,De,Es,It).zip</t>
    </r>
  </si>
  <si>
    <r>
      <rPr>
        <rFont val="&quot;Helvetica Neue&quot;, Helvetica, Arial, sans-serif"/>
        <color rgb="FF1155CC"/>
        <sz val="11.0"/>
        <u/>
      </rPr>
      <t>Ultimate Tetris (World) (En,Pt) (Aftermarket) (Unl).zip</t>
    </r>
  </si>
  <si>
    <r>
      <rPr>
        <rFont val="&quot;Helvetica Neue&quot;, Helvetica, Arial, sans-serif"/>
        <color rgb="FF1155CC"/>
        <sz val="11.0"/>
        <u/>
      </rPr>
      <t>Ultraman (Japan).zip</t>
    </r>
  </si>
  <si>
    <r>
      <rPr>
        <rFont val="&quot;Helvetica Neue&quot;, Helvetica, Arial, sans-serif"/>
        <color rgb="FF1155CC"/>
        <sz val="11.0"/>
        <u/>
      </rPr>
      <t>Uncharted Waters (USA).zip</t>
    </r>
  </si>
  <si>
    <r>
      <rPr>
        <rFont val="&quot;Helvetica Neue&quot;, Helvetica, Arial, sans-serif"/>
        <color rgb="FF1155CC"/>
        <sz val="11.0"/>
        <u/>
      </rPr>
      <t>Undead Line (Japan).zip</t>
    </r>
  </si>
  <si>
    <r>
      <rPr>
        <rFont val="&quot;Helvetica Neue&quot;, Helvetica, Arial, sans-serif"/>
        <color rgb="FF1155CC"/>
        <sz val="11.0"/>
        <u/>
      </rPr>
      <t>Under-Ground - The Fight Against Coffee Invasion (World) (v0.6) (Demo) (Aftermarket) (Unl).zip</t>
    </r>
  </si>
  <si>
    <r>
      <rPr>
        <rFont val="&quot;Helvetica Neue&quot;, Helvetica, Arial, sans-serif"/>
        <color rgb="FF1155CC"/>
        <sz val="11.0"/>
        <u/>
      </rPr>
      <t>Under the Shrine of Death (World) (v0.11.3) (Proto) (Aftermarket) (Unl).zip</t>
    </r>
  </si>
  <si>
    <r>
      <rPr>
        <rFont val="&quot;Helvetica Neue&quot;, Helvetica, Arial, sans-serif"/>
        <color rgb="FF1155CC"/>
        <sz val="11.0"/>
        <u/>
      </rPr>
      <t>Universal Soldier (USA, Europe) (Unl).zip</t>
    </r>
  </si>
  <si>
    <r>
      <rPr>
        <rFont val="&quot;Helvetica Neue&quot;, Helvetica, Arial, sans-serif"/>
        <color rgb="FF1155CC"/>
        <sz val="11.0"/>
        <u/>
      </rPr>
      <t>Unnecessary Roughness '95 (USA).zip</t>
    </r>
  </si>
  <si>
    <r>
      <rPr>
        <rFont val="&quot;Helvetica Neue&quot;, Helvetica, Arial, sans-serif"/>
        <color rgb="FF1155CC"/>
        <sz val="11.0"/>
        <u/>
      </rPr>
      <t>Unstoppable Knight (World) (Aftermarket) (Unl).zip</t>
    </r>
  </si>
  <si>
    <r>
      <rPr>
        <rFont val="&quot;Helvetica Neue&quot;, Helvetica, Arial, sans-serif"/>
        <color rgb="FF1155CC"/>
        <sz val="11.0"/>
        <u/>
      </rPr>
      <t>Until Dawn (World) (v0.1.1) (Demo) (Aftermarket) (Unl).zip</t>
    </r>
  </si>
  <si>
    <r>
      <rPr>
        <rFont val="&quot;Helvetica Neue&quot;, Helvetica, Arial, sans-serif"/>
        <color rgb="FF1155CC"/>
        <sz val="11.0"/>
        <u/>
      </rPr>
      <t>Until Dawn (World) (v0.1.2) (Demo) (Aftermarket) (Unl).zip</t>
    </r>
  </si>
  <si>
    <r>
      <rPr>
        <rFont val="&quot;Helvetica Neue&quot;, Helvetica, Arial, sans-serif"/>
        <color rgb="FF1155CC"/>
        <sz val="11.0"/>
        <u/>
      </rPr>
      <t>Urban Strike (USA, Europe).zip</t>
    </r>
  </si>
  <si>
    <r>
      <rPr>
        <rFont val="&quot;Helvetica Neue&quot;, Helvetica, Arial, sans-serif"/>
        <color rgb="FF1155CC"/>
        <sz val="11.0"/>
        <u/>
      </rPr>
      <t>Uzu Keobukseon (Korea).zip</t>
    </r>
  </si>
  <si>
    <r>
      <rPr>
        <rFont val="&quot;Helvetica Neue&quot;, Helvetica, Arial, sans-serif"/>
        <color rgb="FF1155CC"/>
        <sz val="11.0"/>
        <u/>
      </rPr>
      <t>V-V (Japan).zip</t>
    </r>
  </si>
  <si>
    <r>
      <rPr>
        <rFont val="&quot;Helvetica Neue&quot;, Helvetica, Arial, sans-serif"/>
        <color rgb="FF1155CC"/>
        <sz val="11.0"/>
        <u/>
      </rPr>
      <t>VR Troopers (USA, Europe).zip</t>
    </r>
  </si>
  <si>
    <r>
      <rPr>
        <rFont val="&quot;Helvetica Neue&quot;, Helvetica, Arial, sans-serif"/>
        <color rgb="FF1155CC"/>
        <sz val="11.0"/>
        <u/>
      </rPr>
      <t>VS Puyo Puyo Sun (Japan) (Mega Drive Mini 2).zip</t>
    </r>
  </si>
  <si>
    <r>
      <rPr>
        <rFont val="&quot;Helvetica Neue&quot;, Helvetica, Arial, sans-serif"/>
        <color rgb="FF1155CC"/>
        <sz val="11.0"/>
        <u/>
      </rPr>
      <t>VS Puyo Puyo Sun (USA, Europe) (Mega Drive Mini 2, Genesis Mini 2).zip</t>
    </r>
  </si>
  <si>
    <r>
      <rPr>
        <rFont val="&quot;Helvetica Neue&quot;, Helvetica, Arial, sans-serif"/>
        <color rgb="FF1155CC"/>
        <sz val="11.0"/>
        <u/>
      </rPr>
      <t>Valis (USA) (Beta) (1991-10-25) (Sega Channel).zip</t>
    </r>
  </si>
  <si>
    <r>
      <rPr>
        <rFont val="&quot;Helvetica Neue&quot;, Helvetica, Arial, sans-serif"/>
        <color rgb="FF1155CC"/>
        <sz val="11.0"/>
        <u/>
      </rPr>
      <t>Valis (USA).zip</t>
    </r>
  </si>
  <si>
    <r>
      <rPr>
        <rFont val="&quot;Helvetica Neue&quot;, Helvetica, Arial, sans-serif"/>
        <color rgb="FF1155CC"/>
        <sz val="11.0"/>
        <u/>
      </rPr>
      <t>Valis (World) (Evercade) (Aftermarket) (Unl).zip</t>
    </r>
  </si>
  <si>
    <r>
      <rPr>
        <rFont val="&quot;Helvetica Neue&quot;, Helvetica, Arial, sans-serif"/>
        <color rgb="FF1155CC"/>
        <sz val="11.0"/>
        <u/>
      </rPr>
      <t>Valis III (Japan).zip</t>
    </r>
  </si>
  <si>
    <r>
      <rPr>
        <rFont val="&quot;Helvetica Neue&quot;, Helvetica, Arial, sans-serif"/>
        <color rgb="FF1155CC"/>
        <sz val="11.0"/>
        <u/>
      </rPr>
      <t>Valis III (USA).zip</t>
    </r>
  </si>
  <si>
    <r>
      <rPr>
        <rFont val="&quot;Helvetica Neue&quot;, Helvetica, Arial, sans-serif"/>
        <color rgb="FF1155CC"/>
        <sz val="11.0"/>
        <u/>
      </rPr>
      <t>Valis III (World) (Evercade) (Aftermarket) (Unl).zip</t>
    </r>
  </si>
  <si>
    <r>
      <rPr>
        <rFont val="&quot;Helvetica Neue&quot;, Helvetica, Arial, sans-serif"/>
        <color rgb="FF1155CC"/>
        <sz val="11.0"/>
        <u/>
      </rPr>
      <t>Vampire Killer (Japan) (Castlevania Anniversary Collection).zip</t>
    </r>
  </si>
  <si>
    <r>
      <rPr>
        <rFont val="&quot;Helvetica Neue&quot;, Helvetica, Arial, sans-serif"/>
        <color rgb="FF1155CC"/>
        <sz val="11.0"/>
        <u/>
      </rPr>
      <t>Vampire Killer (Japan) (Mega Drive Mini).zip</t>
    </r>
  </si>
  <si>
    <r>
      <rPr>
        <rFont val="&quot;Helvetica Neue&quot;, Helvetica, Arial, sans-serif"/>
        <color rgb="FF1155CC"/>
        <sz val="11.0"/>
        <u/>
      </rPr>
      <t>Vampire Killer (Japan).zip</t>
    </r>
  </si>
  <si>
    <r>
      <rPr>
        <rFont val="&quot;Helvetica Neue&quot;, Helvetica, Arial, sans-serif"/>
        <color rgb="FF1155CC"/>
        <sz val="11.0"/>
        <u/>
      </rPr>
      <t>Vapor Trail (USA) (Beta) (1991-05-26).zip</t>
    </r>
  </si>
  <si>
    <r>
      <rPr>
        <rFont val="&quot;Helvetica Neue&quot;, Helvetica, Arial, sans-serif"/>
        <color rgb="FF1155CC"/>
        <sz val="11.0"/>
        <u/>
      </rPr>
      <t>Vapor Trail (USA).zip</t>
    </r>
  </si>
  <si>
    <r>
      <rPr>
        <rFont val="&quot;Helvetica Neue&quot;, Helvetica, Arial, sans-serif"/>
        <color rgb="FF1155CC"/>
        <sz val="11.0"/>
        <u/>
      </rPr>
      <t>Vectorman (USA) (Genesis Mini).zip</t>
    </r>
  </si>
  <si>
    <r>
      <rPr>
        <rFont val="&quot;Helvetica Neue&quot;, Helvetica, Arial, sans-serif"/>
        <color rgb="FF1155CC"/>
        <sz val="11.0"/>
        <u/>
      </rPr>
      <t>Vectorman (USA, Europe) (Beta 1).zip</t>
    </r>
  </si>
  <si>
    <r>
      <rPr>
        <rFont val="&quot;Helvetica Neue&quot;, Helvetica, Arial, sans-serif"/>
        <color rgb="FF1155CC"/>
        <sz val="11.0"/>
        <u/>
      </rPr>
      <t>Vectorman (USA, Europe) (Beta 2).zip</t>
    </r>
  </si>
  <si>
    <r>
      <rPr>
        <rFont val="&quot;Helvetica Neue&quot;, Helvetica, Arial, sans-serif"/>
        <color rgb="FF1155CC"/>
        <sz val="11.0"/>
        <u/>
      </rPr>
      <t>Vectorman (USA, Europe) (Beta 3) (1995-07-24).zip</t>
    </r>
  </si>
  <si>
    <r>
      <rPr>
        <rFont val="&quot;Helvetica Neue&quot;, Helvetica, Arial, sans-serif"/>
        <color rgb="FF1155CC"/>
        <sz val="11.0"/>
        <u/>
      </rPr>
      <t>Vectorman (USA, Europe) (Sega Smash Pack).zip</t>
    </r>
  </si>
  <si>
    <r>
      <rPr>
        <rFont val="&quot;Helvetica Neue&quot;, Helvetica, Arial, sans-serif"/>
        <color rgb="FF1155CC"/>
        <sz val="11.0"/>
        <u/>
      </rPr>
      <t>Vectorman (USA, Europe).zip</t>
    </r>
  </si>
  <si>
    <r>
      <rPr>
        <rFont val="&quot;Helvetica Neue&quot;, Helvetica, Arial, sans-serif"/>
        <color rgb="FF1155CC"/>
        <sz val="11.0"/>
        <u/>
      </rPr>
      <t>Vectorman 2 (USA) (Beta) (1995-08-xx).zip</t>
    </r>
  </si>
  <si>
    <r>
      <rPr>
        <rFont val="&quot;Helvetica Neue&quot;, Helvetica, Arial, sans-serif"/>
        <color rgb="FF1155CC"/>
        <sz val="11.0"/>
        <u/>
      </rPr>
      <t>Vectorman 2 (USA) (Beta) (1996-08-15).zip</t>
    </r>
  </si>
  <si>
    <r>
      <rPr>
        <rFont val="&quot;Helvetica Neue&quot;, Helvetica, Arial, sans-serif"/>
        <color rgb="FF1155CC"/>
        <sz val="11.0"/>
        <u/>
      </rPr>
      <t>Vectorman 2 (USA) (Beta) (1996-08-16).zip</t>
    </r>
  </si>
  <si>
    <r>
      <rPr>
        <rFont val="&quot;Helvetica Neue&quot;, Helvetica, Arial, sans-serif"/>
        <color rgb="FF1155CC"/>
        <sz val="11.0"/>
        <u/>
      </rPr>
      <t>Vectorman 2 (USA) (Beta) (1996-08-19).zip</t>
    </r>
  </si>
  <si>
    <r>
      <rPr>
        <rFont val="&quot;Helvetica Neue&quot;, Helvetica, Arial, sans-serif"/>
        <color rgb="FF1155CC"/>
        <sz val="11.0"/>
        <u/>
      </rPr>
      <t>Vectorman 2 (USA) (Beta) (1996-08-26).zip</t>
    </r>
  </si>
  <si>
    <r>
      <rPr>
        <rFont val="&quot;Helvetica Neue&quot;, Helvetica, Arial, sans-serif"/>
        <color rgb="FF1155CC"/>
        <sz val="11.0"/>
        <u/>
      </rPr>
      <t>Vectorman 2 (USA) (Beta) (1996-08-27).zip</t>
    </r>
  </si>
  <si>
    <r>
      <rPr>
        <rFont val="&quot;Helvetica Neue&quot;, Helvetica, Arial, sans-serif"/>
        <color rgb="FF1155CC"/>
        <sz val="11.0"/>
        <u/>
      </rPr>
      <t>Vectorman 2 (USA) (Sample) (1996-08-28).zip</t>
    </r>
  </si>
  <si>
    <r>
      <rPr>
        <rFont val="&quot;Helvetica Neue&quot;, Helvetica, Arial, sans-serif"/>
        <color rgb="FF1155CC"/>
        <sz val="11.0"/>
        <u/>
      </rPr>
      <t>Vectorman 2 (USA).zip</t>
    </r>
  </si>
  <si>
    <r>
      <rPr>
        <rFont val="&quot;Helvetica Neue&quot;, Helvetica, Arial, sans-serif"/>
        <color rgb="FF1155CC"/>
        <sz val="11.0"/>
        <u/>
      </rPr>
      <t>Venom . Spider-Man - Separation Anxiety (USA, Europe).zip</t>
    </r>
  </si>
  <si>
    <r>
      <rPr>
        <rFont val="&quot;Helvetica Neue&quot;, Helvetica, Arial, sans-serif"/>
        <color rgb="FF1155CC"/>
        <sz val="11.0"/>
        <u/>
      </rPr>
      <t>Vermilion (Japan) (Mega Drive Mini).zip</t>
    </r>
  </si>
  <si>
    <r>
      <rPr>
        <rFont val="&quot;Helvetica Neue&quot;, Helvetica, Arial, sans-serif"/>
        <color rgb="FF1155CC"/>
        <sz val="11.0"/>
        <u/>
      </rPr>
      <t>Vermilion (Japan).zip</t>
    </r>
  </si>
  <si>
    <r>
      <rPr>
        <rFont val="&quot;Helvetica Neue&quot;, Helvetica, Arial, sans-serif"/>
        <color rgb="FF1155CC"/>
        <sz val="11.0"/>
        <u/>
      </rPr>
      <t>Verytex (Japan).zip</t>
    </r>
  </si>
  <si>
    <r>
      <rPr>
        <rFont val="&quot;Helvetica Neue&quot;, Helvetica, Arial, sans-serif"/>
        <color rgb="FF1155CC"/>
        <sz val="11.0"/>
        <u/>
      </rPr>
      <t>Viewpoint (USA) (Beta) (1994-07-22).zip</t>
    </r>
  </si>
  <si>
    <r>
      <rPr>
        <rFont val="&quot;Helvetica Neue&quot;, Helvetica, Arial, sans-serif"/>
        <color rgb="FF1155CC"/>
        <sz val="11.0"/>
        <u/>
      </rPr>
      <t>Viewpoint (USA) (Beta) (1994-08-xx).zip</t>
    </r>
  </si>
  <si>
    <r>
      <rPr>
        <rFont val="&quot;Helvetica Neue&quot;, Helvetica, Arial, sans-serif"/>
        <color rgb="FF1155CC"/>
        <sz val="11.0"/>
        <u/>
      </rPr>
      <t>Viewpoint (USA).zip</t>
    </r>
  </si>
  <si>
    <r>
      <rPr>
        <rFont val="&quot;Helvetica Neue&quot;, Helvetica, Arial, sans-serif"/>
        <color rgb="FF1155CC"/>
        <sz val="11.0"/>
        <u/>
      </rPr>
      <t>VilQ (World) (Demo) (RetroKomp 2016) (Aftermarket) (Unl).zip</t>
    </r>
  </si>
  <si>
    <r>
      <rPr>
        <rFont val="&quot;Helvetica Neue&quot;, Helvetica, Arial, sans-serif"/>
        <color rgb="FF1155CC"/>
        <sz val="11.0"/>
        <u/>
      </rPr>
      <t>VilQ Adventure (World) (Demo) (RetroKomp 2017) (Aftermarket) (Unl).zip</t>
    </r>
  </si>
  <si>
    <r>
      <rPr>
        <rFont val="&quot;Helvetica Neue&quot;, Helvetica, Arial, sans-serif"/>
        <color rgb="FF1155CC"/>
        <sz val="11.0"/>
        <u/>
      </rPr>
      <t>Vintage Van Halen (World) (Aftermarket) (Unl).zip</t>
    </r>
  </si>
  <si>
    <r>
      <rPr>
        <rFont val="&quot;Helvetica Neue&quot;, Helvetica, Arial, sans-serif"/>
        <color rgb="FF1155CC"/>
        <sz val="11.0"/>
        <u/>
      </rPr>
      <t>Virtua Fighter 2 (Korea) (En).zip</t>
    </r>
  </si>
  <si>
    <r>
      <rPr>
        <rFont val="&quot;Helvetica Neue&quot;, Helvetica, Arial, sans-serif"/>
        <color rgb="FF1155CC"/>
        <sz val="11.0"/>
        <u/>
      </rPr>
      <t>Virtua Fighter 2 (USA, Europe) (Beta) (1996-08-19).zip</t>
    </r>
  </si>
  <si>
    <r>
      <rPr>
        <rFont val="&quot;Helvetica Neue&quot;, Helvetica, Arial, sans-serif"/>
        <color rgb="FF1155CC"/>
        <sz val="11.0"/>
        <u/>
      </rPr>
      <t>Virtua Fighter 2 (USA, Europe) (Beta) (1996-08-30).zip</t>
    </r>
  </si>
  <si>
    <r>
      <rPr>
        <rFont val="&quot;Helvetica Neue&quot;, Helvetica, Arial, sans-serif"/>
        <color rgb="FF1155CC"/>
        <sz val="11.0"/>
        <u/>
      </rPr>
      <t>Virtua Fighter 2 (USA, Europe) (Beta) (1996-09-13).zip</t>
    </r>
  </si>
  <si>
    <r>
      <rPr>
        <rFont val="&quot;Helvetica Neue&quot;, Helvetica, Arial, sans-serif"/>
        <color rgb="FF1155CC"/>
        <sz val="11.0"/>
        <u/>
      </rPr>
      <t>Virtua Fighter 2 (USA, Europe) (Beta) (1996-09-20).zip</t>
    </r>
  </si>
  <si>
    <r>
      <rPr>
        <rFont val="&quot;Helvetica Neue&quot;, Helvetica, Arial, sans-serif"/>
        <color rgb="FF1155CC"/>
        <sz val="11.0"/>
        <u/>
      </rPr>
      <t>Virtua Fighter 2 (USA, Europe) (Beta) (1996-09-27).zip</t>
    </r>
  </si>
  <si>
    <r>
      <rPr>
        <rFont val="&quot;Helvetica Neue&quot;, Helvetica, Arial, sans-serif"/>
        <color rgb="FF1155CC"/>
        <sz val="11.0"/>
        <u/>
      </rPr>
      <t>Virtua Fighter 2 (USA, Europe).zip</t>
    </r>
  </si>
  <si>
    <r>
      <rPr>
        <rFont val="&quot;Helvetica Neue&quot;, Helvetica, Arial, sans-serif"/>
        <color rgb="FF1155CC"/>
        <sz val="11.0"/>
        <u/>
      </rPr>
      <t>Virtua Fighter 2 VS Tekken 2 (Taiwan) (En) (Unl).zip</t>
    </r>
  </si>
  <si>
    <r>
      <rPr>
        <rFont val="&quot;Helvetica Neue&quot;, Helvetica, Arial, sans-serif"/>
        <color rgb="FF1155CC"/>
        <sz val="11.0"/>
        <u/>
      </rPr>
      <t>Virtua Racing (Europe) (Beta).zip</t>
    </r>
  </si>
  <si>
    <r>
      <rPr>
        <rFont val="&quot;Helvetica Neue&quot;, Helvetica, Arial, sans-serif"/>
        <color rgb="FF1155CC"/>
        <sz val="11.0"/>
        <u/>
      </rPr>
      <t>Virtua Racing (Europe).zip</t>
    </r>
  </si>
  <si>
    <r>
      <rPr>
        <rFont val="&quot;Helvetica Neue&quot;, Helvetica, Arial, sans-serif"/>
        <color rgb="FF1155CC"/>
        <sz val="11.0"/>
        <u/>
      </rPr>
      <t>Virtua Racing (Japan).zip</t>
    </r>
  </si>
  <si>
    <r>
      <rPr>
        <rFont val="&quot;Helvetica Neue&quot;, Helvetica, Arial, sans-serif"/>
        <color rgb="FF1155CC"/>
        <sz val="11.0"/>
        <u/>
      </rPr>
      <t>Virtua Racing (USA).zip</t>
    </r>
  </si>
  <si>
    <r>
      <rPr>
        <rFont val="&quot;Helvetica Neue&quot;, Helvetica, Arial, sans-serif"/>
        <color rgb="FF1155CC"/>
        <sz val="11.0"/>
        <u/>
      </rPr>
      <t>Virtual Bart (World).zip</t>
    </r>
  </si>
  <si>
    <r>
      <rPr>
        <rFont val="&quot;Helvetica Neue&quot;, Helvetica, Arial, sans-serif"/>
        <color rgb="FF1155CC"/>
        <sz val="11.0"/>
        <u/>
      </rPr>
      <t>Virtual Pinball (USA, Europe).zip</t>
    </r>
  </si>
  <si>
    <r>
      <rPr>
        <rFont val="&quot;Helvetica Neue&quot;, Helvetica, Arial, sans-serif"/>
        <color rgb="FF1155CC"/>
        <sz val="11.0"/>
        <u/>
      </rPr>
      <t>Vixen 357 (Japan).zip</t>
    </r>
  </si>
  <si>
    <r>
      <rPr>
        <rFont val="&quot;Helvetica Neue&quot;, Helvetica, Arial, sans-serif"/>
        <color rgb="FF1155CC"/>
        <sz val="11.0"/>
        <u/>
      </rPr>
      <t>Volfied (Japan).zip</t>
    </r>
  </si>
  <si>
    <r>
      <rPr>
        <rFont val="&quot;Helvetica Neue&quot;, Helvetica, Arial, sans-serif"/>
        <color rgb="FF1155CC"/>
        <sz val="11.0"/>
        <u/>
      </rPr>
      <t>WWF RAW (World).zip</t>
    </r>
  </si>
  <si>
    <r>
      <rPr>
        <rFont val="&quot;Helvetica Neue&quot;, Helvetica, Arial, sans-serif"/>
        <color rgb="FF1155CC"/>
        <sz val="11.0"/>
        <u/>
      </rPr>
      <t>WWF Royal Rumble (World).zip</t>
    </r>
  </si>
  <si>
    <r>
      <rPr>
        <rFont val="&quot;Helvetica Neue&quot;, Helvetica, Arial, sans-serif"/>
        <color rgb="FF1155CC"/>
        <sz val="11.0"/>
        <u/>
      </rPr>
      <t>WWF Super WrestleMania (USA, Europe).zip</t>
    </r>
  </si>
  <si>
    <r>
      <rPr>
        <rFont val="&quot;Helvetica Neue&quot;, Helvetica, Arial, sans-serif"/>
        <color rgb="FF1155CC"/>
        <sz val="11.0"/>
        <u/>
      </rPr>
      <t>WWF WrestleMania - The Arcade Game (USA, Europe) (Beta).zip</t>
    </r>
  </si>
  <si>
    <r>
      <rPr>
        <rFont val="&quot;Helvetica Neue&quot;, Helvetica, Arial, sans-serif"/>
        <color rgb="FF1155CC"/>
        <sz val="11.0"/>
        <u/>
      </rPr>
      <t>WWF WrestleMania - The Arcade Game (USA, Europe).zip</t>
    </r>
  </si>
  <si>
    <r>
      <rPr>
        <rFont val="&quot;Helvetica Neue&quot;, Helvetica, Arial, sans-serif"/>
        <color rgb="FF1155CC"/>
        <sz val="11.0"/>
        <u/>
      </rPr>
      <t>Wacky Races (USA) (Proto).zip</t>
    </r>
  </si>
  <si>
    <r>
      <rPr>
        <rFont val="&quot;Helvetica Neue&quot;, Helvetica, Arial, sans-serif"/>
        <color rgb="FF1155CC"/>
        <sz val="11.0"/>
        <u/>
      </rPr>
      <t>Wacky Worlds Creativity Studio (USA) (Beta) (1994-08-08).zip</t>
    </r>
  </si>
  <si>
    <r>
      <rPr>
        <rFont val="&quot;Helvetica Neue&quot;, Helvetica, Arial, sans-serif"/>
        <color rgb="FF1155CC"/>
        <sz val="11.0"/>
        <u/>
      </rPr>
      <t>Wacky Worlds Creativity Studio (USA) (Beta) (1994-08-17).zip</t>
    </r>
  </si>
  <si>
    <r>
      <rPr>
        <rFont val="&quot;Helvetica Neue&quot;, Helvetica, Arial, sans-serif"/>
        <color rgb="FF1155CC"/>
        <sz val="11.0"/>
        <u/>
      </rPr>
      <t>Wacky Worlds Creativity Studio (USA) (Beta) (1994-08-19).zip</t>
    </r>
  </si>
  <si>
    <r>
      <rPr>
        <rFont val="&quot;Helvetica Neue&quot;, Helvetica, Arial, sans-serif"/>
        <color rgb="FF1155CC"/>
        <sz val="11.0"/>
        <u/>
      </rPr>
      <t>Wacky Worlds Creativity Studio (USA).zip</t>
    </r>
  </si>
  <si>
    <r>
      <rPr>
        <rFont val="&quot;Helvetica Neue&quot;, Helvetica, Arial, sans-serif"/>
        <color rgb="FF1155CC"/>
        <sz val="11.0"/>
        <u/>
      </rPr>
      <t>Wani Wani World (Japan).zip</t>
    </r>
  </si>
  <si>
    <r>
      <rPr>
        <rFont val="&quot;Helvetica Neue&quot;, Helvetica, Arial, sans-serif"/>
        <color rgb="FF1155CC"/>
        <sz val="11.0"/>
        <u/>
      </rPr>
      <t>Wardner (USA).zip</t>
    </r>
  </si>
  <si>
    <r>
      <rPr>
        <rFont val="&quot;Helvetica Neue&quot;, Helvetica, Arial, sans-serif"/>
        <color rgb="FF1155CC"/>
        <sz val="11.0"/>
        <u/>
      </rPr>
      <t>Wardner no Mori Special (Japan).zip</t>
    </r>
  </si>
  <si>
    <r>
      <rPr>
        <rFont val="&quot;Helvetica Neue&quot;, Helvetica, Arial, sans-serif"/>
        <color rgb="FF1155CC"/>
        <sz val="11.0"/>
        <u/>
      </rPr>
      <t>Warlock (USA, Europe) (Beta) (1994-12-xx).zip</t>
    </r>
  </si>
  <si>
    <r>
      <rPr>
        <rFont val="&quot;Helvetica Neue&quot;, Helvetica, Arial, sans-serif"/>
        <color rgb="FF1155CC"/>
        <sz val="11.0"/>
        <u/>
      </rPr>
      <t>Warlock (USA, Europe).zip</t>
    </r>
  </si>
  <si>
    <r>
      <rPr>
        <rFont val="&quot;Helvetica Neue&quot;, Helvetica, Arial, sans-serif"/>
        <color rgb="FF1155CC"/>
        <sz val="11.0"/>
        <u/>
      </rPr>
      <t>WarpSpeed (USA, Europe) (Unl).zip</t>
    </r>
  </si>
  <si>
    <r>
      <rPr>
        <rFont val="&quot;Helvetica Neue&quot;, Helvetica, Arial, sans-serif"/>
        <color rgb="FF1155CC"/>
        <sz val="11.0"/>
        <u/>
      </rPr>
      <t>Warrior of Rome (USA).zip</t>
    </r>
  </si>
  <si>
    <r>
      <rPr>
        <rFont val="&quot;Helvetica Neue&quot;, Helvetica, Arial, sans-serif"/>
        <color rgb="FF1155CC"/>
        <sz val="11.0"/>
        <u/>
      </rPr>
      <t>Warrior of Rome II (USA).zip</t>
    </r>
  </si>
  <si>
    <r>
      <rPr>
        <rFont val="&quot;Helvetica Neue&quot;, Helvetica, Arial, sans-serif"/>
        <color rgb="FF1155CC"/>
        <sz val="11.0"/>
        <u/>
      </rPr>
      <t>Warsong (USA) (Beta) (1991-10-01).zip</t>
    </r>
  </si>
  <si>
    <r>
      <rPr>
        <rFont val="&quot;Helvetica Neue&quot;, Helvetica, Arial, sans-serif"/>
        <color rgb="FF1155CC"/>
        <sz val="11.0"/>
        <u/>
      </rPr>
      <t>Warsong (USA).zip</t>
    </r>
  </si>
  <si>
    <r>
      <rPr>
        <rFont val="&quot;Helvetica Neue&quot;, Helvetica, Arial, sans-serif"/>
        <color rgb="FF1155CC"/>
        <sz val="11.0"/>
        <u/>
      </rPr>
      <t>Water Margin - A Tale of Clouds and Wind (USA) (Aftermarket) (Unl).zip</t>
    </r>
  </si>
  <si>
    <r>
      <rPr>
        <rFont val="&quot;Helvetica Neue&quot;, Helvetica, Arial, sans-serif"/>
        <color rgb="FF1155CC"/>
        <sz val="11.0"/>
        <u/>
      </rPr>
      <t>Waterworld (Europe) (Proto).zip</t>
    </r>
  </si>
  <si>
    <r>
      <rPr>
        <rFont val="&quot;Helvetica Neue&quot;, Helvetica, Arial, sans-serif"/>
        <color rgb="FF1155CC"/>
        <sz val="11.0"/>
        <u/>
      </rPr>
      <t>Wayne's World (USA).zip</t>
    </r>
  </si>
  <si>
    <r>
      <rPr>
        <rFont val="&quot;Helvetica Neue&quot;, Helvetica, Arial, sans-serif"/>
        <color rgb="FF1155CC"/>
        <sz val="11.0"/>
        <u/>
      </rPr>
      <t>Wayne Gretzky and the NHLPA All-Stars (USA, Europe) (Beta).zip</t>
    </r>
  </si>
  <si>
    <r>
      <rPr>
        <rFont val="&quot;Helvetica Neue&quot;, Helvetica, Arial, sans-serif"/>
        <color rgb="FF1155CC"/>
        <sz val="11.0"/>
        <u/>
      </rPr>
      <t>Wayne Gretzky and the NHLPA All-Stars (USA, Europe).zip</t>
    </r>
  </si>
  <si>
    <r>
      <rPr>
        <rFont val="&quot;Helvetica Neue&quot;, Helvetica, Arial, sans-serif"/>
        <color rgb="FF1155CC"/>
        <sz val="11.0"/>
        <u/>
      </rPr>
      <t>WeaponLord (USA).zip</t>
    </r>
  </si>
  <si>
    <r>
      <rPr>
        <rFont val="&quot;Helvetica Neue&quot;, Helvetica, Arial, sans-serif"/>
        <color rgb="FF1155CC"/>
        <sz val="11.0"/>
        <u/>
      </rPr>
      <t>Whac-a-Critter (USA, Taiwan) (En) (Unl).zip</t>
    </r>
  </si>
  <si>
    <r>
      <rPr>
        <rFont val="&quot;Helvetica Neue&quot;, Helvetica, Arial, sans-serif"/>
        <color rgb="FF1155CC"/>
        <sz val="11.0"/>
        <u/>
      </rPr>
      <t>Wheel of Fortune (USA).zip</t>
    </r>
  </si>
  <si>
    <r>
      <rPr>
        <rFont val="&quot;Helvetica Neue&quot;, Helvetica, Arial, sans-serif"/>
        <color rgb="FF1155CC"/>
        <sz val="11.0"/>
        <u/>
      </rPr>
      <t>Where in Time Is Carmen Sandiego (Brazil) (Es,Pt).zip</t>
    </r>
  </si>
  <si>
    <r>
      <rPr>
        <rFont val="&quot;Helvetica Neue&quot;, Helvetica, Arial, sans-serif"/>
        <color rgb="FF1155CC"/>
        <sz val="11.0"/>
        <u/>
      </rPr>
      <t>Where in Time Is Carmen Sandiego (USA, Europe) (En,Fr,De,Es,It).zip</t>
    </r>
  </si>
  <si>
    <r>
      <rPr>
        <rFont val="&quot;Helvetica Neue&quot;, Helvetica, Arial, sans-serif"/>
        <color rgb="FF1155CC"/>
        <sz val="11.0"/>
        <u/>
      </rPr>
      <t>Where in the World Is Carmen Sandiego (Brazil) (Es,Pt).zip</t>
    </r>
  </si>
  <si>
    <r>
      <rPr>
        <rFont val="&quot;Helvetica Neue&quot;, Helvetica, Arial, sans-serif"/>
        <color rgb="FF1155CC"/>
        <sz val="11.0"/>
        <u/>
      </rPr>
      <t>Where in the World Is Carmen Sandiego (USA, Europe) (En,Fr,De,Es,It).zip</t>
    </r>
  </si>
  <si>
    <r>
      <rPr>
        <rFont val="&quot;Helvetica Neue&quot;, Helvetica, Arial, sans-serif"/>
        <color rgb="FF1155CC"/>
        <sz val="11.0"/>
        <u/>
      </rPr>
      <t>Whip Rush (USA) (Beta) (1990-01-29).zip</t>
    </r>
  </si>
  <si>
    <r>
      <rPr>
        <rFont val="&quot;Helvetica Neue&quot;, Helvetica, Arial, sans-serif"/>
        <color rgb="FF1155CC"/>
        <sz val="11.0"/>
        <u/>
      </rPr>
      <t>Whip Rush (USA).zip</t>
    </r>
  </si>
  <si>
    <r>
      <rPr>
        <rFont val="&quot;Helvetica Neue&quot;, Helvetica, Arial, sans-serif"/>
        <color rgb="FF1155CC"/>
        <sz val="11.0"/>
        <u/>
      </rPr>
      <t>Whip Rush - Wakusei Voltegas no Nazo (Japan).zip</t>
    </r>
  </si>
  <si>
    <r>
      <rPr>
        <rFont val="&quot;Helvetica Neue&quot;, Helvetica, Arial, sans-serif"/>
        <color rgb="FF1155CC"/>
        <sz val="11.0"/>
        <u/>
      </rPr>
      <t>Wild Snake (USA) (Proto).zip</t>
    </r>
  </si>
  <si>
    <r>
      <rPr>
        <rFont val="&quot;Helvetica Neue&quot;, Helvetica, Arial, sans-serif"/>
        <color rgb="FF1155CC"/>
        <sz val="11.0"/>
        <u/>
      </rPr>
      <t>Williams Arcade's Greatest Hits (USA).zip</t>
    </r>
  </si>
  <si>
    <r>
      <rPr>
        <rFont val="&quot;Helvetica Neue&quot;, Helvetica, Arial, sans-serif"/>
        <color rgb="FF1155CC"/>
        <sz val="11.0"/>
        <u/>
      </rPr>
      <t>Wimbledon (Europe).zip</t>
    </r>
  </si>
  <si>
    <r>
      <rPr>
        <rFont val="&quot;Helvetica Neue&quot;, Helvetica, Arial, sans-serif"/>
        <color rgb="FF1155CC"/>
        <sz val="11.0"/>
        <u/>
      </rPr>
      <t>Wimbledon Championship Tennis (Japan).zip</t>
    </r>
  </si>
  <si>
    <r>
      <rPr>
        <rFont val="&quot;Helvetica Neue&quot;, Helvetica, Arial, sans-serif"/>
        <color rgb="FF1155CC"/>
        <sz val="11.0"/>
        <u/>
      </rPr>
      <t>Wimbledon Championship Tennis (USA) (Beta).zip</t>
    </r>
  </si>
  <si>
    <r>
      <rPr>
        <rFont val="&quot;Helvetica Neue&quot;, Helvetica, Arial, sans-serif"/>
        <color rgb="FF1155CC"/>
        <sz val="11.0"/>
        <u/>
      </rPr>
      <t>Wimbledon Championship Tennis (USA).zip</t>
    </r>
  </si>
  <si>
    <r>
      <rPr>
        <rFont val="&quot;Helvetica Neue&quot;, Helvetica, Arial, sans-serif"/>
        <color rgb="FF1155CC"/>
        <sz val="11.0"/>
        <u/>
      </rPr>
      <t>Windjammers (World) (Proto) (Aftermarket) (Unl).zip</t>
    </r>
  </si>
  <si>
    <r>
      <rPr>
        <rFont val="&quot;Helvetica Neue&quot;, Helvetica, Arial, sans-serif"/>
        <color rgb="FF1155CC"/>
        <sz val="11.0"/>
        <u/>
      </rPr>
      <t>Windjammers - Bonus Level (World) (v1.1) (Proto) (Aftermarket) (Unl).zip</t>
    </r>
  </si>
  <si>
    <r>
      <rPr>
        <rFont val="&quot;Helvetica Neue&quot;, Helvetica, Arial, sans-serif"/>
        <color rgb="FF1155CC"/>
        <sz val="11.0"/>
        <u/>
      </rPr>
      <t>Wings of Wor (USA).zip</t>
    </r>
  </si>
  <si>
    <r>
      <rPr>
        <rFont val="&quot;Helvetica Neue&quot;, Helvetica, Arial, sans-serif"/>
        <color rgb="FF1155CC"/>
        <sz val="11.0"/>
        <u/>
      </rPr>
      <t>Winter Challenge (USA, Europe) (Rev 1).zip</t>
    </r>
  </si>
  <si>
    <r>
      <rPr>
        <rFont val="&quot;Helvetica Neue&quot;, Helvetica, Arial, sans-serif"/>
        <color rgb="FF1155CC"/>
        <sz val="11.0"/>
        <u/>
      </rPr>
      <t>Winter Challenge (USA, Europe) (Unl).zip</t>
    </r>
  </si>
  <si>
    <r>
      <rPr>
        <rFont val="&quot;Helvetica Neue&quot;, Helvetica, Arial, sans-serif"/>
        <color rgb="FF1155CC"/>
        <sz val="11.0"/>
        <u/>
      </rPr>
      <t>Winter Challenge (World) (Evercade) (Aftermarket) (Unl).zip</t>
    </r>
  </si>
  <si>
    <r>
      <rPr>
        <rFont val="&quot;Helvetica Neue&quot;, Helvetica, Arial, sans-serif"/>
        <color rgb="FF1155CC"/>
        <sz val="11.0"/>
        <u/>
      </rPr>
      <t>Winter Challenger (World) (Pirate).zip</t>
    </r>
  </si>
  <si>
    <r>
      <rPr>
        <rFont val="&quot;Helvetica Neue&quot;, Helvetica, Arial, sans-serif"/>
        <color rgb="FF1155CC"/>
        <sz val="11.0"/>
        <u/>
      </rPr>
      <t>Winter Olympic Games (USA) (En,Fr,De,Es,It,Pt,Sv,No).zip</t>
    </r>
  </si>
  <si>
    <r>
      <rPr>
        <rFont val="&quot;Helvetica Neue&quot;, Helvetica, Arial, sans-serif"/>
        <color rgb="FF1155CC"/>
        <sz val="11.0"/>
        <u/>
      </rPr>
      <t>Winter Olympics (Europe) (En,Fr,De,Es,It,Pt,Sv,No).zip</t>
    </r>
  </si>
  <si>
    <r>
      <rPr>
        <rFont val="&quot;Helvetica Neue&quot;, Helvetica, Arial, sans-serif"/>
        <color rgb="FF1155CC"/>
        <sz val="11.0"/>
        <u/>
      </rPr>
      <t>Winter Olympics (Japan) (En,Fr,De,Es,It,Pt,Sv,No).zip</t>
    </r>
  </si>
  <si>
    <r>
      <rPr>
        <rFont val="&quot;Helvetica Neue&quot;, Helvetica, Arial, sans-serif"/>
        <color rgb="FF1155CC"/>
        <sz val="11.0"/>
        <u/>
      </rPr>
      <t>Wiz 'N' Liz (USA).zip</t>
    </r>
  </si>
  <si>
    <r>
      <rPr>
        <rFont val="&quot;Helvetica Neue&quot;, Helvetica, Arial, sans-serif"/>
        <color rgb="FF1155CC"/>
        <sz val="11.0"/>
        <u/>
      </rPr>
      <t>Wiz 'n' Liz - The Frantic Wabbit Wescue (Europe).zip</t>
    </r>
  </si>
  <si>
    <r>
      <rPr>
        <rFont val="&quot;Helvetica Neue&quot;, Helvetica, Arial, sans-serif"/>
        <color rgb="FF1155CC"/>
        <sz val="11.0"/>
        <u/>
      </rPr>
      <t>Wizard of the Immortal (Japan).zip</t>
    </r>
  </si>
  <si>
    <r>
      <rPr>
        <rFont val="&quot;Helvetica Neue&quot;, Helvetica, Arial, sans-serif"/>
        <color rgb="FF1155CC"/>
        <sz val="11.0"/>
        <u/>
      </rPr>
      <t>Wolfchild (USA).zip</t>
    </r>
  </si>
  <si>
    <r>
      <rPr>
        <rFont val="&quot;Helvetica Neue&quot;, Helvetica, Arial, sans-serif"/>
        <color rgb="FF1155CC"/>
        <sz val="11.0"/>
        <u/>
      </rPr>
      <t>Wolfenstein 3D (World) (Demo) (Aftermarket) (Unl).zip</t>
    </r>
  </si>
  <si>
    <r>
      <rPr>
        <rFont val="&quot;Helvetica Neue&quot;, Helvetica, Arial, sans-serif"/>
        <color rgb="FF1155CC"/>
        <sz val="11.0"/>
        <u/>
      </rPr>
      <t>Wolverine - Adamantium Rage (USA, Europe).zip</t>
    </r>
  </si>
  <si>
    <r>
      <rPr>
        <rFont val="&quot;Helvetica Neue&quot;, Helvetica, Arial, sans-serif"/>
        <color rgb="FF1155CC"/>
        <sz val="11.0"/>
        <u/>
      </rPr>
      <t>Wonder Boy III - Monster Lair (Japan, Europe) (En).zip</t>
    </r>
  </si>
  <si>
    <r>
      <rPr>
        <rFont val="&quot;Helvetica Neue&quot;, Helvetica, Arial, sans-serif"/>
        <color rgb="FF1155CC"/>
        <sz val="11.0"/>
        <u/>
      </rPr>
      <t>Wonder Boy V - Monster World III (Japan, Korea) (Ja) (Beta) (1991-07-25).zip</t>
    </r>
  </si>
  <si>
    <r>
      <rPr>
        <rFont val="&quot;Helvetica Neue&quot;, Helvetica, Arial, sans-serif"/>
        <color rgb="FF1155CC"/>
        <sz val="11.0"/>
        <u/>
      </rPr>
      <t>Wonder Boy V - Monster World III (Japan, Korea) (Ja).zip</t>
    </r>
  </si>
  <si>
    <r>
      <rPr>
        <rFont val="&quot;Helvetica Neue&quot;, Helvetica, Arial, sans-serif"/>
        <color rgb="FF1155CC"/>
        <sz val="11.0"/>
        <u/>
      </rPr>
      <t>Wonder Boy in Monster World (USA, Europe).zip</t>
    </r>
  </si>
  <si>
    <r>
      <rPr>
        <rFont val="&quot;Helvetica Neue&quot;, Helvetica, Arial, sans-serif"/>
        <color rgb="FF1155CC"/>
        <sz val="11.0"/>
        <u/>
      </rPr>
      <t>Wonder Library (Japan) (Program).zip</t>
    </r>
  </si>
  <si>
    <r>
      <rPr>
        <rFont val="&quot;Helvetica Neue&quot;, Helvetica, Arial, sans-serif"/>
        <color rgb="FF1155CC"/>
        <sz val="11.0"/>
        <u/>
      </rPr>
      <t>Wonder MIDI (Japan) (En) (Program).zip</t>
    </r>
  </si>
  <si>
    <r>
      <rPr>
        <rFont val="&quot;Helvetica Neue&quot;, Helvetica, Arial, sans-serif"/>
        <color rgb="FF1155CC"/>
        <sz val="11.0"/>
        <u/>
      </rPr>
      <t>Wonderful Date (World) (Demo) (Aftermarket) (Unl).zip</t>
    </r>
  </si>
  <si>
    <r>
      <rPr>
        <rFont val="&quot;Helvetica Neue&quot;, Helvetica, Arial, sans-serif"/>
        <color rgb="FF1155CC"/>
        <sz val="11.0"/>
        <u/>
      </rPr>
      <t>World Championship Soccer (Japan, USA) (En) (Rev A).zip</t>
    </r>
  </si>
  <si>
    <r>
      <rPr>
        <rFont val="&quot;Helvetica Neue&quot;, Helvetica, Arial, sans-serif"/>
        <color rgb="FF1155CC"/>
        <sz val="11.0"/>
        <u/>
      </rPr>
      <t>World Championship Soccer (Japan, USA) (En) (Rev B).zip</t>
    </r>
  </si>
  <si>
    <r>
      <rPr>
        <rFont val="&quot;Helvetica Neue&quot;, Helvetica, Arial, sans-serif"/>
        <color rgb="FF1155CC"/>
        <sz val="11.0"/>
        <u/>
      </rPr>
      <t>World Championship Soccer (Japan, USA) (En).zip</t>
    </r>
  </si>
  <si>
    <r>
      <rPr>
        <rFont val="&quot;Helvetica Neue&quot;, Helvetica, Arial, sans-serif"/>
        <color rgb="FF1155CC"/>
        <sz val="11.0"/>
        <u/>
      </rPr>
      <t>World Championship Soccer II (Europe).zip</t>
    </r>
  </si>
  <si>
    <r>
      <rPr>
        <rFont val="&quot;Helvetica Neue&quot;, Helvetica, Arial, sans-serif"/>
        <color rgb="FF1155CC"/>
        <sz val="11.0"/>
        <u/>
      </rPr>
      <t>World Championship Soccer II (USA) (Beta) (1994-01-xx).zip</t>
    </r>
  </si>
  <si>
    <r>
      <rPr>
        <rFont val="&quot;Helvetica Neue&quot;, Helvetica, Arial, sans-serif"/>
        <color rgb="FF1155CC"/>
        <sz val="11.0"/>
        <u/>
      </rPr>
      <t>World Championship Soccer II (USA) (Beta) (1994-02-22).zip</t>
    </r>
  </si>
  <si>
    <r>
      <rPr>
        <rFont val="&quot;Helvetica Neue&quot;, Helvetica, Arial, sans-serif"/>
        <color rgb="FF1155CC"/>
        <sz val="11.0"/>
        <u/>
      </rPr>
      <t>World Championship Soccer II (USA) (Beta) (1994-02-23).zip</t>
    </r>
  </si>
  <si>
    <r>
      <rPr>
        <rFont val="&quot;Helvetica Neue&quot;, Helvetica, Arial, sans-serif"/>
        <color rgb="FF1155CC"/>
        <sz val="11.0"/>
        <u/>
      </rPr>
      <t>World Championship Soccer II (USA) (Beta) (1994-02-28).zip</t>
    </r>
  </si>
  <si>
    <r>
      <rPr>
        <rFont val="&quot;Helvetica Neue&quot;, Helvetica, Arial, sans-serif"/>
        <color rgb="FF1155CC"/>
        <sz val="11.0"/>
        <u/>
      </rPr>
      <t>World Championship Soccer II (USA) (Beta) (1994-03-03) (Alt).zip</t>
    </r>
  </si>
  <si>
    <r>
      <rPr>
        <rFont val="&quot;Helvetica Neue&quot;, Helvetica, Arial, sans-serif"/>
        <color rgb="FF1155CC"/>
        <sz val="11.0"/>
        <u/>
      </rPr>
      <t>World Championship Soccer II (USA) (Beta) (1994-03-03).zip</t>
    </r>
  </si>
  <si>
    <r>
      <rPr>
        <rFont val="&quot;Helvetica Neue&quot;, Helvetica, Arial, sans-serif"/>
        <color rgb="FF1155CC"/>
        <sz val="11.0"/>
        <u/>
      </rPr>
      <t>World Championship Soccer II (USA) (Beta) (1994-03-04).zip</t>
    </r>
  </si>
  <si>
    <r>
      <rPr>
        <rFont val="&quot;Helvetica Neue&quot;, Helvetica, Arial, sans-serif"/>
        <color rgb="FF1155CC"/>
        <sz val="11.0"/>
        <u/>
      </rPr>
      <t>World Championship Soccer II (USA) (Beta) (1994-03-09) (Alt).zip</t>
    </r>
  </si>
  <si>
    <r>
      <rPr>
        <rFont val="&quot;Helvetica Neue&quot;, Helvetica, Arial, sans-serif"/>
        <color rgb="FF1155CC"/>
        <sz val="11.0"/>
        <u/>
      </rPr>
      <t>World Championship Soccer II (USA) (Beta) (1994-03-09).zip</t>
    </r>
  </si>
  <si>
    <r>
      <rPr>
        <rFont val="&quot;Helvetica Neue&quot;, Helvetica, Arial, sans-serif"/>
        <color rgb="FF1155CC"/>
        <sz val="11.0"/>
        <u/>
      </rPr>
      <t>World Championship Soccer II (USA) (Beta) (1994-03-14).zip</t>
    </r>
  </si>
  <si>
    <r>
      <rPr>
        <rFont val="&quot;Helvetica Neue&quot;, Helvetica, Arial, sans-serif"/>
        <color rgb="FF1155CC"/>
        <sz val="11.0"/>
        <u/>
      </rPr>
      <t>World Championship Soccer II (USA) (Beta) (1994-03-18).zip</t>
    </r>
  </si>
  <si>
    <r>
      <rPr>
        <rFont val="&quot;Helvetica Neue&quot;, Helvetica, Arial, sans-serif"/>
        <color rgb="FF1155CC"/>
        <sz val="11.0"/>
        <u/>
      </rPr>
      <t>World Championship Soccer II (USA) (Beta) (1994-03-23).zip</t>
    </r>
  </si>
  <si>
    <r>
      <rPr>
        <rFont val="&quot;Helvetica Neue&quot;, Helvetica, Arial, sans-serif"/>
        <color rgb="FF1155CC"/>
        <sz val="11.0"/>
        <u/>
      </rPr>
      <t>World Championship Soccer II (USA) (Beta) (1994-03-24).zip</t>
    </r>
  </si>
  <si>
    <r>
      <rPr>
        <rFont val="&quot;Helvetica Neue&quot;, Helvetica, Arial, sans-serif"/>
        <color rgb="FF1155CC"/>
        <sz val="11.0"/>
        <u/>
      </rPr>
      <t>World Championship Soccer II (USA) (Beta) (1994-03-25).zip</t>
    </r>
  </si>
  <si>
    <r>
      <rPr>
        <rFont val="&quot;Helvetica Neue&quot;, Helvetica, Arial, sans-serif"/>
        <color rgb="FF1155CC"/>
        <sz val="11.0"/>
        <u/>
      </rPr>
      <t>World Championship Soccer II (USA) (Beta) (1994-03-26).zip</t>
    </r>
  </si>
  <si>
    <r>
      <rPr>
        <rFont val="&quot;Helvetica Neue&quot;, Helvetica, Arial, sans-serif"/>
        <color rgb="FF1155CC"/>
        <sz val="11.0"/>
        <u/>
      </rPr>
      <t>World Championship Soccer II (USA) (Beta) (1994-03-27).zip</t>
    </r>
  </si>
  <si>
    <r>
      <rPr>
        <rFont val="&quot;Helvetica Neue&quot;, Helvetica, Arial, sans-serif"/>
        <color rgb="FF1155CC"/>
        <sz val="11.0"/>
        <u/>
      </rPr>
      <t>World Championship Soccer II (USA) (Beta) (1994-03-29) (Alt).zip</t>
    </r>
  </si>
  <si>
    <r>
      <rPr>
        <rFont val="&quot;Helvetica Neue&quot;, Helvetica, Arial, sans-serif"/>
        <color rgb="FF1155CC"/>
        <sz val="11.0"/>
        <u/>
      </rPr>
      <t>World Championship Soccer II (USA) (Beta) (1994-03-29).zip</t>
    </r>
  </si>
  <si>
    <r>
      <rPr>
        <rFont val="&quot;Helvetica Neue&quot;, Helvetica, Arial, sans-serif"/>
        <color rgb="FF1155CC"/>
        <sz val="11.0"/>
        <u/>
      </rPr>
      <t>World Championship Soccer II (USA) (Beta) (1994-03-30).zip</t>
    </r>
  </si>
  <si>
    <r>
      <rPr>
        <rFont val="&quot;Helvetica Neue&quot;, Helvetica, Arial, sans-serif"/>
        <color rgb="FF1155CC"/>
        <sz val="11.0"/>
        <u/>
      </rPr>
      <t>World Championship Soccer II (USA).zip</t>
    </r>
  </si>
  <si>
    <r>
      <rPr>
        <rFont val="&quot;Helvetica Neue&quot;, Helvetica, Arial, sans-serif"/>
        <color rgb="FF1155CC"/>
        <sz val="11.0"/>
        <u/>
      </rPr>
      <t>World Class Leader Board (Europe).zip</t>
    </r>
  </si>
  <si>
    <r>
      <rPr>
        <rFont val="&quot;Helvetica Neue&quot;, Helvetica, Arial, sans-serif"/>
        <color rgb="FF1155CC"/>
        <sz val="11.0"/>
        <u/>
      </rPr>
      <t>World Class Leaderboard Golf (USA).zip</t>
    </r>
  </si>
  <si>
    <r>
      <rPr>
        <rFont val="&quot;Helvetica Neue&quot;, Helvetica, Arial, sans-serif"/>
        <color rgb="FF1155CC"/>
        <sz val="11.0"/>
        <u/>
      </rPr>
      <t>World Cup Italia '90 (Europe).zip</t>
    </r>
  </si>
  <si>
    <r>
      <rPr>
        <rFont val="&quot;Helvetica Neue&quot;, Helvetica, Arial, sans-serif"/>
        <color rgb="FF1155CC"/>
        <sz val="11.0"/>
        <u/>
      </rPr>
      <t>World Cup Soccer (Japan) (En).zip</t>
    </r>
  </si>
  <si>
    <r>
      <rPr>
        <rFont val="&quot;Helvetica Neue&quot;, Helvetica, Arial, sans-serif"/>
        <color rgb="FF1155CC"/>
        <sz val="11.0"/>
        <u/>
      </rPr>
      <t>World Cup USA 94 (USA, Europe, Korea) (En,Fr,De,Es,It,Nl,Pt,Sv).zip</t>
    </r>
  </si>
  <si>
    <r>
      <rPr>
        <rFont val="&quot;Helvetica Neue&quot;, Helvetica, Arial, sans-serif"/>
        <color rgb="FF1155CC"/>
        <sz val="11.0"/>
        <u/>
      </rPr>
      <t>World Heroes (Asia) (En) (Beta) (1994-03-30).zip</t>
    </r>
  </si>
  <si>
    <r>
      <rPr>
        <rFont val="&quot;Helvetica Neue&quot;, Helvetica, Arial, sans-serif"/>
        <color rgb="FF1155CC"/>
        <sz val="11.0"/>
        <u/>
      </rPr>
      <t>World Heroes (Asia) (En) (Beta) (1994-04-08).zip</t>
    </r>
  </si>
  <si>
    <r>
      <rPr>
        <rFont val="&quot;Helvetica Neue&quot;, Helvetica, Arial, sans-serif"/>
        <color rgb="FF1155CC"/>
        <sz val="11.0"/>
        <u/>
      </rPr>
      <t>World Heroes (Asia) (En) (Beta) (1994-04-15).zip</t>
    </r>
  </si>
  <si>
    <r>
      <rPr>
        <rFont val="&quot;Helvetica Neue&quot;, Helvetica, Arial, sans-serif"/>
        <color rgb="FF1155CC"/>
        <sz val="11.0"/>
        <u/>
      </rPr>
      <t>World Heroes (Asia) (En) (Beta) (1994-04-20) (Alt) [b].zip</t>
    </r>
  </si>
  <si>
    <r>
      <rPr>
        <rFont val="&quot;Helvetica Neue&quot;, Helvetica, Arial, sans-serif"/>
        <color rgb="FF1155CC"/>
        <sz val="11.0"/>
        <u/>
      </rPr>
      <t>World Heroes (Asia) (En) (Beta) (1994-04-20).zip</t>
    </r>
  </si>
  <si>
    <r>
      <rPr>
        <rFont val="&quot;Helvetica Neue&quot;, Helvetica, Arial, sans-serif"/>
        <color rgb="FF1155CC"/>
        <sz val="11.0"/>
        <u/>
      </rPr>
      <t>World Heroes (Asia) (En).zip</t>
    </r>
  </si>
  <si>
    <r>
      <rPr>
        <rFont val="&quot;Helvetica Neue&quot;, Helvetica, Arial, sans-serif"/>
        <color rgb="FF1155CC"/>
        <sz val="11.0"/>
        <u/>
      </rPr>
      <t>World Heroes (USA) (Beta) (1994-02-23).zip</t>
    </r>
  </si>
  <si>
    <r>
      <rPr>
        <rFont val="&quot;Helvetica Neue&quot;, Helvetica, Arial, sans-serif"/>
        <color rgb="FF1155CC"/>
        <sz val="11.0"/>
        <u/>
      </rPr>
      <t>World Heroes (USA) (Beta) (1994-03-03).zip</t>
    </r>
  </si>
  <si>
    <r>
      <rPr>
        <rFont val="&quot;Helvetica Neue&quot;, Helvetica, Arial, sans-serif"/>
        <color rgb="FF1155CC"/>
        <sz val="11.0"/>
        <u/>
      </rPr>
      <t>World Heroes (USA) (Beta) (1994-03-07).zip</t>
    </r>
  </si>
  <si>
    <r>
      <rPr>
        <rFont val="&quot;Helvetica Neue&quot;, Helvetica, Arial, sans-serif"/>
        <color rgb="FF1155CC"/>
        <sz val="11.0"/>
        <u/>
      </rPr>
      <t>World Heroes (USA) (Beta) (1994-03-09).zip</t>
    </r>
  </si>
  <si>
    <r>
      <rPr>
        <rFont val="&quot;Helvetica Neue&quot;, Helvetica, Arial, sans-serif"/>
        <color rgb="FF1155CC"/>
        <sz val="11.0"/>
        <u/>
      </rPr>
      <t>World Heroes (USA) (Beta) (1994-03-15).zip</t>
    </r>
  </si>
  <si>
    <r>
      <rPr>
        <rFont val="&quot;Helvetica Neue&quot;, Helvetica, Arial, sans-serif"/>
        <color rgb="FF1155CC"/>
        <sz val="11.0"/>
        <u/>
      </rPr>
      <t>World Heroes (USA) (Beta) (1994-03-16).zip</t>
    </r>
  </si>
  <si>
    <r>
      <rPr>
        <rFont val="&quot;Helvetica Neue&quot;, Helvetica, Arial, sans-serif"/>
        <color rgb="FF1155CC"/>
        <sz val="11.0"/>
        <u/>
      </rPr>
      <t>World Heroes (USA) (Beta) (1994-03-18).zip</t>
    </r>
  </si>
  <si>
    <r>
      <rPr>
        <rFont val="&quot;Helvetica Neue&quot;, Helvetica, Arial, sans-serif"/>
        <color rgb="FF1155CC"/>
        <sz val="11.0"/>
        <u/>
      </rPr>
      <t>World Heroes (USA) (Beta) (1994-03-22).zip</t>
    </r>
  </si>
  <si>
    <r>
      <rPr>
        <rFont val="&quot;Helvetica Neue&quot;, Helvetica, Arial, sans-serif"/>
        <color rgb="FF1155CC"/>
        <sz val="11.0"/>
        <u/>
      </rPr>
      <t>World Heroes (USA) (Beta) (1994-03-23).zip</t>
    </r>
  </si>
  <si>
    <r>
      <rPr>
        <rFont val="&quot;Helvetica Neue&quot;, Helvetica, Arial, sans-serif"/>
        <color rgb="FF1155CC"/>
        <sz val="11.0"/>
        <u/>
      </rPr>
      <t>World Heroes (USA) (Beta) (1994-03-24).zip</t>
    </r>
  </si>
  <si>
    <r>
      <rPr>
        <rFont val="&quot;Helvetica Neue&quot;, Helvetica, Arial, sans-serif"/>
        <color rgb="FF1155CC"/>
        <sz val="11.0"/>
        <u/>
      </rPr>
      <t>World Heroes (USA) (Beta) (1994-03-30).zip</t>
    </r>
  </si>
  <si>
    <r>
      <rPr>
        <rFont val="&quot;Helvetica Neue&quot;, Helvetica, Arial, sans-serif"/>
        <color rgb="FF1155CC"/>
        <sz val="11.0"/>
        <u/>
      </rPr>
      <t>World Heroes (USA) (Beta) (1994-03-31) (Alt).zip</t>
    </r>
  </si>
  <si>
    <r>
      <rPr>
        <rFont val="&quot;Helvetica Neue&quot;, Helvetica, Arial, sans-serif"/>
        <color rgb="FF1155CC"/>
        <sz val="11.0"/>
        <u/>
      </rPr>
      <t>World Heroes (USA) (Beta) (1994-03-31).zip</t>
    </r>
  </si>
  <si>
    <r>
      <rPr>
        <rFont val="&quot;Helvetica Neue&quot;, Helvetica, Arial, sans-serif"/>
        <color rgb="FF1155CC"/>
        <sz val="11.0"/>
        <u/>
      </rPr>
      <t>World Heroes (USA).zip</t>
    </r>
  </si>
  <si>
    <r>
      <rPr>
        <rFont val="&quot;Helvetica Neue&quot;, Helvetica, Arial, sans-serif"/>
        <color rgb="FF1155CC"/>
        <sz val="11.0"/>
        <u/>
      </rPr>
      <t>World Series Baseball '95 (USA) (Beta) (1994-12-08).zip</t>
    </r>
  </si>
  <si>
    <r>
      <rPr>
        <rFont val="&quot;Helvetica Neue&quot;, Helvetica, Arial, sans-serif"/>
        <color rgb="FF1155CC"/>
        <sz val="11.0"/>
        <u/>
      </rPr>
      <t>World Series Baseball '95 (USA) (Beta) (1994-12-14).zip</t>
    </r>
  </si>
  <si>
    <r>
      <rPr>
        <rFont val="&quot;Helvetica Neue&quot;, Helvetica, Arial, sans-serif"/>
        <color rgb="FF1155CC"/>
        <sz val="11.0"/>
        <u/>
      </rPr>
      <t>World Series Baseball '95 (USA) (Beta) (1994-12-28).zip</t>
    </r>
  </si>
  <si>
    <r>
      <rPr>
        <rFont val="&quot;Helvetica Neue&quot;, Helvetica, Arial, sans-serif"/>
        <color rgb="FF1155CC"/>
        <sz val="11.0"/>
        <u/>
      </rPr>
      <t>World Series Baseball '95 (USA) (Beta) (1995-01-01).zip</t>
    </r>
  </si>
  <si>
    <r>
      <rPr>
        <rFont val="&quot;Helvetica Neue&quot;, Helvetica, Arial, sans-serif"/>
        <color rgb="FF1155CC"/>
        <sz val="11.0"/>
        <u/>
      </rPr>
      <t>World Series Baseball '95 (USA) (Beta) (1995-01-03).zip</t>
    </r>
  </si>
  <si>
    <r>
      <rPr>
        <rFont val="&quot;Helvetica Neue&quot;, Helvetica, Arial, sans-serif"/>
        <color rgb="FF1155CC"/>
        <sz val="11.0"/>
        <u/>
      </rPr>
      <t>World Series Baseball '95 (USA) (Beta) (1995-01-05).zip</t>
    </r>
  </si>
  <si>
    <r>
      <rPr>
        <rFont val="&quot;Helvetica Neue&quot;, Helvetica, Arial, sans-serif"/>
        <color rgb="FF1155CC"/>
        <sz val="11.0"/>
        <u/>
      </rPr>
      <t>World Series Baseball '95 (USA) (Beta) (1995-01-09).zip</t>
    </r>
  </si>
  <si>
    <r>
      <rPr>
        <rFont val="&quot;Helvetica Neue&quot;, Helvetica, Arial, sans-serif"/>
        <color rgb="FF1155CC"/>
        <sz val="11.0"/>
        <u/>
      </rPr>
      <t>World Series Baseball '95 (USA) (Beta) (1995-01-10).zip</t>
    </r>
  </si>
  <si>
    <r>
      <rPr>
        <rFont val="&quot;Helvetica Neue&quot;, Helvetica, Arial, sans-serif"/>
        <color rgb="FF1155CC"/>
        <sz val="11.0"/>
        <u/>
      </rPr>
      <t>World Series Baseball '95 (USA) (Beta) (1995-01-14).zip</t>
    </r>
  </si>
  <si>
    <r>
      <rPr>
        <rFont val="&quot;Helvetica Neue&quot;, Helvetica, Arial, sans-serif"/>
        <color rgb="FF1155CC"/>
        <sz val="11.0"/>
        <u/>
      </rPr>
      <t>World Series Baseball '95 (USA) (Beta) (1995-01-16).zip</t>
    </r>
  </si>
  <si>
    <r>
      <rPr>
        <rFont val="&quot;Helvetica Neue&quot;, Helvetica, Arial, sans-serif"/>
        <color rgb="FF1155CC"/>
        <sz val="11.0"/>
        <u/>
      </rPr>
      <t>World Series Baseball '95 (USA) (Beta) (1995-01-18).zip</t>
    </r>
  </si>
  <si>
    <r>
      <rPr>
        <rFont val="&quot;Helvetica Neue&quot;, Helvetica, Arial, sans-serif"/>
        <color rgb="FF1155CC"/>
        <sz val="11.0"/>
        <u/>
      </rPr>
      <t>World Series Baseball '95 (USA) (Beta) (1995-01-20).zip</t>
    </r>
  </si>
  <si>
    <r>
      <rPr>
        <rFont val="&quot;Helvetica Neue&quot;, Helvetica, Arial, sans-serif"/>
        <color rgb="FF1155CC"/>
        <sz val="11.0"/>
        <u/>
      </rPr>
      <t>World Series Baseball '95 (USA) (Beta) (1995-01-25).zip</t>
    </r>
  </si>
  <si>
    <r>
      <rPr>
        <rFont val="&quot;Helvetica Neue&quot;, Helvetica, Arial, sans-serif"/>
        <color rgb="FF1155CC"/>
        <sz val="11.0"/>
        <u/>
      </rPr>
      <t>World Series Baseball '95 (USA) (Beta) (1995-01-30).zip</t>
    </r>
  </si>
  <si>
    <r>
      <rPr>
        <rFont val="&quot;Helvetica Neue&quot;, Helvetica, Arial, sans-serif"/>
        <color rgb="FF1155CC"/>
        <sz val="11.0"/>
        <u/>
      </rPr>
      <t>World Series Baseball '95 (USA) (Beta) (1995-02-02).zip</t>
    </r>
  </si>
  <si>
    <r>
      <rPr>
        <rFont val="&quot;Helvetica Neue&quot;, Helvetica, Arial, sans-serif"/>
        <color rgb="FF1155CC"/>
        <sz val="11.0"/>
        <u/>
      </rPr>
      <t>World Series Baseball '95 (USA) (Beta) (1995-02-03).zip</t>
    </r>
  </si>
  <si>
    <r>
      <rPr>
        <rFont val="&quot;Helvetica Neue&quot;, Helvetica, Arial, sans-serif"/>
        <color rgb="FF1155CC"/>
        <sz val="11.0"/>
        <u/>
      </rPr>
      <t>World Series Baseball '95 (USA) (Beta) (1995-02-07).zip</t>
    </r>
  </si>
  <si>
    <r>
      <rPr>
        <rFont val="&quot;Helvetica Neue&quot;, Helvetica, Arial, sans-serif"/>
        <color rgb="FF1155CC"/>
        <sz val="11.0"/>
        <u/>
      </rPr>
      <t>World Series Baseball '95 (USA) (Beta) (1995-02-09) (Alt).zip</t>
    </r>
  </si>
  <si>
    <r>
      <rPr>
        <rFont val="&quot;Helvetica Neue&quot;, Helvetica, Arial, sans-serif"/>
        <color rgb="FF1155CC"/>
        <sz val="11.0"/>
        <u/>
      </rPr>
      <t>World Series Baseball '95 (USA) (Beta) (1995-02-09).zip</t>
    </r>
  </si>
  <si>
    <r>
      <rPr>
        <rFont val="&quot;Helvetica Neue&quot;, Helvetica, Arial, sans-serif"/>
        <color rgb="FF1155CC"/>
        <sz val="11.0"/>
        <u/>
      </rPr>
      <t>World Series Baseball '95 (USA) (Beta) (1995-02-11).zip</t>
    </r>
  </si>
  <si>
    <r>
      <rPr>
        <rFont val="&quot;Helvetica Neue&quot;, Helvetica, Arial, sans-serif"/>
        <color rgb="FF1155CC"/>
        <sz val="11.0"/>
        <u/>
      </rPr>
      <t>World Series Baseball '95 (USA) (Beta) (1995-02-12).zip</t>
    </r>
  </si>
  <si>
    <r>
      <rPr>
        <rFont val="&quot;Helvetica Neue&quot;, Helvetica, Arial, sans-serif"/>
        <color rgb="FF1155CC"/>
        <sz val="11.0"/>
        <u/>
      </rPr>
      <t>World Series Baseball '95 (USA) (Beta) (1995-02-13).zip</t>
    </r>
  </si>
  <si>
    <r>
      <rPr>
        <rFont val="&quot;Helvetica Neue&quot;, Helvetica, Arial, sans-serif"/>
        <color rgb="FF1155CC"/>
        <sz val="11.0"/>
        <u/>
      </rPr>
      <t>World Series Baseball '95 (USA) (Beta) (1995-02-14).zip</t>
    </r>
  </si>
  <si>
    <r>
      <rPr>
        <rFont val="&quot;Helvetica Neue&quot;, Helvetica, Arial, sans-serif"/>
        <color rgb="FF1155CC"/>
        <sz val="11.0"/>
        <u/>
      </rPr>
      <t>World Series Baseball '95 (USA).zip</t>
    </r>
  </si>
  <si>
    <r>
      <rPr>
        <rFont val="&quot;Helvetica Neue&quot;, Helvetica, Arial, sans-serif"/>
        <color rgb="FF1155CC"/>
        <sz val="11.0"/>
        <u/>
      </rPr>
      <t>World Series Baseball '96 (USA).zip</t>
    </r>
  </si>
  <si>
    <r>
      <rPr>
        <rFont val="&quot;Helvetica Neue&quot;, Helvetica, Arial, sans-serif"/>
        <color rgb="FF1155CC"/>
        <sz val="11.0"/>
        <u/>
      </rPr>
      <t>World Series Baseball (USA) (Beta) (1993-10-01).zip</t>
    </r>
  </si>
  <si>
    <r>
      <rPr>
        <rFont val="&quot;Helvetica Neue&quot;, Helvetica, Arial, sans-serif"/>
        <color rgb="FF1155CC"/>
        <sz val="11.0"/>
        <u/>
      </rPr>
      <t>World Series Baseball (USA) (Beta) (1993-12-22).zip</t>
    </r>
  </si>
  <si>
    <r>
      <rPr>
        <rFont val="&quot;Helvetica Neue&quot;, Helvetica, Arial, sans-serif"/>
        <color rgb="FF1155CC"/>
        <sz val="11.0"/>
        <u/>
      </rPr>
      <t>World Series Baseball (USA) (Beta) (1993-12-26).zip</t>
    </r>
  </si>
  <si>
    <r>
      <rPr>
        <rFont val="&quot;Helvetica Neue&quot;, Helvetica, Arial, sans-serif"/>
        <color rgb="FF1155CC"/>
        <sz val="11.0"/>
        <u/>
      </rPr>
      <t>World Series Baseball (USA) (Beta) (1993-12-29).zip</t>
    </r>
  </si>
  <si>
    <r>
      <rPr>
        <rFont val="&quot;Helvetica Neue&quot;, Helvetica, Arial, sans-serif"/>
        <color rgb="FF1155CC"/>
        <sz val="11.0"/>
        <u/>
      </rPr>
      <t>World Series Baseball (USA) (Beta) (1994-01-03).zip</t>
    </r>
  </si>
  <si>
    <r>
      <rPr>
        <rFont val="&quot;Helvetica Neue&quot;, Helvetica, Arial, sans-serif"/>
        <color rgb="FF1155CC"/>
        <sz val="11.0"/>
        <u/>
      </rPr>
      <t>World Series Baseball (USA) (Beta) (1994-01-06).zip</t>
    </r>
  </si>
  <si>
    <r>
      <rPr>
        <rFont val="&quot;Helvetica Neue&quot;, Helvetica, Arial, sans-serif"/>
        <color rgb="FF1155CC"/>
        <sz val="11.0"/>
        <u/>
      </rPr>
      <t>World Series Baseball (USA) (Beta) (1994-01-16).zip</t>
    </r>
  </si>
  <si>
    <r>
      <rPr>
        <rFont val="&quot;Helvetica Neue&quot;, Helvetica, Arial, sans-serif"/>
        <color rgb="FF1155CC"/>
        <sz val="11.0"/>
        <u/>
      </rPr>
      <t>World Series Baseball (USA) (Beta) (1994-02-18).zip</t>
    </r>
  </si>
  <si>
    <r>
      <rPr>
        <rFont val="&quot;Helvetica Neue&quot;, Helvetica, Arial, sans-serif"/>
        <color rgb="FF1155CC"/>
        <sz val="11.0"/>
        <u/>
      </rPr>
      <t>World Series Baseball (USA) (Beta) (1994-03-04).zip</t>
    </r>
  </si>
  <si>
    <r>
      <rPr>
        <rFont val="&quot;Helvetica Neue&quot;, Helvetica, Arial, sans-serif"/>
        <color rgb="FF1155CC"/>
        <sz val="11.0"/>
        <u/>
      </rPr>
      <t>World Series Baseball (USA) (Rev A) (Beta) (1994-05-27).zip</t>
    </r>
  </si>
  <si>
    <r>
      <rPr>
        <rFont val="&quot;Helvetica Neue&quot;, Helvetica, Arial, sans-serif"/>
        <color rgb="FF1155CC"/>
        <sz val="11.0"/>
        <u/>
      </rPr>
      <t>World Series Baseball (USA).zip</t>
    </r>
  </si>
  <si>
    <r>
      <rPr>
        <rFont val="&quot;Helvetica Neue&quot;, Helvetica, Arial, sans-serif"/>
        <color rgb="FF1155CC"/>
        <sz val="11.0"/>
        <u/>
      </rPr>
      <t>World Series Baseball 98 (USA).zip</t>
    </r>
  </si>
  <si>
    <r>
      <rPr>
        <rFont val="&quot;Helvetica Neue&quot;, Helvetica, Arial, sans-serif"/>
        <color rgb="FF1155CC"/>
        <sz val="11.0"/>
        <u/>
      </rPr>
      <t>World Trophy Soccer (USA).zip</t>
    </r>
  </si>
  <si>
    <r>
      <rPr>
        <rFont val="&quot;Helvetica Neue&quot;, Helvetica, Arial, sans-serif"/>
        <color rgb="FF1155CC"/>
        <sz val="11.0"/>
        <u/>
      </rPr>
      <t>World Trophy Soccer (World) (Evercade) (Aftermarket) (Unl).zip</t>
    </r>
  </si>
  <si>
    <r>
      <rPr>
        <rFont val="&quot;Helvetica Neue&quot;, Helvetica, Arial, sans-serif"/>
        <color rgb="FF1155CC"/>
        <sz val="11.0"/>
        <u/>
      </rPr>
      <t>World of Illusion (World) (Pirate).zip</t>
    </r>
  </si>
  <si>
    <r>
      <rPr>
        <rFont val="&quot;Helvetica Neue&quot;, Helvetica, Arial, sans-serif"/>
        <color rgb="FF1155CC"/>
        <sz val="11.0"/>
        <u/>
      </rPr>
      <t>World of Illusion Starring Mickey Mouse and Donald Duck (Europe).zip</t>
    </r>
  </si>
  <si>
    <r>
      <rPr>
        <rFont val="&quot;Helvetica Neue&quot;, Helvetica, Arial, sans-serif"/>
        <color rgb="FF1155CC"/>
        <sz val="11.0"/>
        <u/>
      </rPr>
      <t>World of Illusion Starring Mickey Mouse and Donald Duck (USA, Korea) (En).zip</t>
    </r>
  </si>
  <si>
    <r>
      <rPr>
        <rFont val="&quot;Helvetica Neue&quot;, Helvetica, Arial, sans-serif"/>
        <color rgb="FF1155CC"/>
        <sz val="11.0"/>
        <u/>
      </rPr>
      <t>World of Illusion starring Mickey Mouse &amp; Donald Duck (USA, Korea) (En) (Beta 2).zip</t>
    </r>
  </si>
  <si>
    <r>
      <rPr>
        <rFont val="&quot;Helvetica Neue&quot;, Helvetica, Arial, sans-serif"/>
        <color rgb="FF1155CC"/>
        <sz val="11.0"/>
        <u/>
      </rPr>
      <t>World of Illusion starring Mickey Mouse &amp; Donald Duck (USA, Korea) (Ja) (Beta 1).zip</t>
    </r>
  </si>
  <si>
    <r>
      <rPr>
        <rFont val="&quot;Helvetica Neue&quot;, Helvetica, Arial, sans-serif"/>
        <color rgb="FF1155CC"/>
        <sz val="11.0"/>
        <u/>
      </rPr>
      <t>World of Tanks (Russia) (Aftermarket) (Unl).zip</t>
    </r>
  </si>
  <si>
    <r>
      <rPr>
        <rFont val="&quot;Helvetica Neue&quot;, Helvetica, Arial, sans-serif"/>
        <color rgb="FF1155CC"/>
        <sz val="11.0"/>
        <u/>
      </rPr>
      <t>Worms (Europe) (Beta).zip</t>
    </r>
  </si>
  <si>
    <r>
      <rPr>
        <rFont val="&quot;Helvetica Neue&quot;, Helvetica, Arial, sans-serif"/>
        <color rgb="FF1155CC"/>
        <sz val="11.0"/>
        <u/>
      </rPr>
      <t>Worms (Europe).zip</t>
    </r>
  </si>
  <si>
    <r>
      <rPr>
        <rFont val="&quot;Helvetica Neue&quot;, Helvetica, Arial, sans-serif"/>
        <color rgb="FF1155CC"/>
        <sz val="11.0"/>
        <u/>
      </rPr>
      <t>Worms (USA) (Proto) (1995-06-xx).zip</t>
    </r>
  </si>
  <si>
    <r>
      <rPr>
        <rFont val="&quot;Helvetica Neue&quot;, Helvetica, Arial, sans-serif"/>
        <color rgb="FF1155CC"/>
        <sz val="11.0"/>
        <u/>
      </rPr>
      <t>Worms (World) (Evercade).zip</t>
    </r>
  </si>
  <si>
    <r>
      <rPr>
        <rFont val="&quot;Helvetica Neue&quot;, Helvetica, Arial, sans-serif"/>
        <color rgb="FF1155CC"/>
        <sz val="11.0"/>
        <u/>
      </rPr>
      <t>Wrestle War (Japan, Europe) (En).zip</t>
    </r>
  </si>
  <si>
    <r>
      <rPr>
        <rFont val="&quot;Helvetica Neue&quot;, Helvetica, Arial, sans-serif"/>
        <color rgb="FF1155CC"/>
        <sz val="11.0"/>
        <u/>
      </rPr>
      <t>Wrestle War (Japan, Europe) (Ja) (Beta) (1990-09-xx).zip</t>
    </r>
  </si>
  <si>
    <r>
      <rPr>
        <rFont val="&quot;Helvetica Neue&quot;, Helvetica, Arial, sans-serif"/>
        <color rgb="FF1155CC"/>
        <sz val="11.0"/>
        <u/>
      </rPr>
      <t>Wrestleball (Japan).zip</t>
    </r>
  </si>
  <si>
    <r>
      <rPr>
        <rFont val="&quot;Helvetica Neue&quot;, Helvetica, Arial, sans-serif"/>
        <color rgb="FF1155CC"/>
        <sz val="11.0"/>
        <u/>
      </rPr>
      <t>Wukong Waizhuan (Taiwan) (Unl) (Alt).zip</t>
    </r>
  </si>
  <si>
    <r>
      <rPr>
        <rFont val="&quot;Helvetica Neue&quot;, Helvetica, Arial, sans-serif"/>
        <color rgb="FF1155CC"/>
        <sz val="11.0"/>
        <u/>
      </rPr>
      <t>Wukong Waizhuan (Taiwan) (Unl).zip</t>
    </r>
  </si>
  <si>
    <r>
      <rPr>
        <rFont val="&quot;Helvetica Neue&quot;, Helvetica, Arial, sans-serif"/>
        <color rgb="FF1155CC"/>
        <sz val="11.0"/>
        <u/>
      </rPr>
      <t>Wushu Shen Jie (China) (Pirate).zip</t>
    </r>
  </si>
  <si>
    <r>
      <rPr>
        <rFont val="&quot;Helvetica Neue&quot;, Helvetica, Arial, sans-serif"/>
        <color rgb="FF1155CC"/>
        <sz val="11.0"/>
        <u/>
      </rPr>
      <t>X-Men (Europe).zip</t>
    </r>
  </si>
  <si>
    <r>
      <rPr>
        <rFont val="&quot;Helvetica Neue&quot;, Helvetica, Arial, sans-serif"/>
        <color rgb="FF1155CC"/>
        <sz val="11.0"/>
        <u/>
      </rPr>
      <t>X-Men (USA).zip</t>
    </r>
  </si>
  <si>
    <r>
      <rPr>
        <rFont val="&quot;Helvetica Neue&quot;, Helvetica, Arial, sans-serif"/>
        <color rgb="FF1155CC"/>
        <sz val="11.0"/>
        <u/>
      </rPr>
      <t>X-Men 2 - Clone Wars (USA, Europe) (Beta) (1994-05-06).zip</t>
    </r>
  </si>
  <si>
    <r>
      <rPr>
        <rFont val="&quot;Helvetica Neue&quot;, Helvetica, Arial, sans-serif"/>
        <color rgb="FF1155CC"/>
        <sz val="11.0"/>
        <u/>
      </rPr>
      <t>X-Men 2 - Clone Wars (USA, Europe) (Beta) (1994-05-10).zip</t>
    </r>
  </si>
  <si>
    <r>
      <rPr>
        <rFont val="&quot;Helvetica Neue&quot;, Helvetica, Arial, sans-serif"/>
        <color rgb="FF1155CC"/>
        <sz val="11.0"/>
        <u/>
      </rPr>
      <t>X-Men 2 - Clone Wars (USA, Europe) (Beta) (1994-10-18).zip</t>
    </r>
  </si>
  <si>
    <r>
      <rPr>
        <rFont val="&quot;Helvetica Neue&quot;, Helvetica, Arial, sans-serif"/>
        <color rgb="FF1155CC"/>
        <sz val="11.0"/>
        <u/>
      </rPr>
      <t>X-Men 2 - Clone Wars (USA, Europe) (Beta) (1994-11-17).zip</t>
    </r>
  </si>
  <si>
    <r>
      <rPr>
        <rFont val="&quot;Helvetica Neue&quot;, Helvetica, Arial, sans-serif"/>
        <color rgb="FF1155CC"/>
        <sz val="11.0"/>
        <u/>
      </rPr>
      <t>X-Men 2 - Clone Wars (USA, Europe) (Beta) (1994-11-23).zip</t>
    </r>
  </si>
  <si>
    <r>
      <rPr>
        <rFont val="&quot;Helvetica Neue&quot;, Helvetica, Arial, sans-serif"/>
        <color rgb="FF1155CC"/>
        <sz val="11.0"/>
        <u/>
      </rPr>
      <t>X-Men 2 - Clone Wars (USA, Europe) (Beta) (1994-11-28).zip</t>
    </r>
  </si>
  <si>
    <r>
      <rPr>
        <rFont val="&quot;Helvetica Neue&quot;, Helvetica, Arial, sans-serif"/>
        <color rgb="FF1155CC"/>
        <sz val="11.0"/>
        <u/>
      </rPr>
      <t>X-Men 2 - Clone Wars (USA, Europe) (Beta) (1994-11-30).zip</t>
    </r>
  </si>
  <si>
    <r>
      <rPr>
        <rFont val="&quot;Helvetica Neue&quot;, Helvetica, Arial, sans-serif"/>
        <color rgb="FF1155CC"/>
        <sz val="11.0"/>
        <u/>
      </rPr>
      <t>X-Men 2 - Clone Wars (USA, Europe) (Beta) (1994-12-02).zip</t>
    </r>
  </si>
  <si>
    <r>
      <rPr>
        <rFont val="&quot;Helvetica Neue&quot;, Helvetica, Arial, sans-serif"/>
        <color rgb="FF1155CC"/>
        <sz val="11.0"/>
        <u/>
      </rPr>
      <t>X-Men 2 - Clone Wars (USA, Europe) (Beta) (1994-12-03).zip</t>
    </r>
  </si>
  <si>
    <r>
      <rPr>
        <rFont val="&quot;Helvetica Neue&quot;, Helvetica, Arial, sans-serif"/>
        <color rgb="FF1155CC"/>
        <sz val="11.0"/>
        <u/>
      </rPr>
      <t>X-Men 2 - Clone Wars (USA, Europe) (Beta) (1994-12-06).zip</t>
    </r>
  </si>
  <si>
    <r>
      <rPr>
        <rFont val="&quot;Helvetica Neue&quot;, Helvetica, Arial, sans-serif"/>
        <color rgb="FF1155CC"/>
        <sz val="11.0"/>
        <u/>
      </rPr>
      <t>X-Men 2 - Clone Wars (USA, Europe) (Beta) (1994-12-07).zip</t>
    </r>
  </si>
  <si>
    <r>
      <rPr>
        <rFont val="&quot;Helvetica Neue&quot;, Helvetica, Arial, sans-serif"/>
        <color rgb="FF1155CC"/>
        <sz val="11.0"/>
        <u/>
      </rPr>
      <t>X-Men 2 - Clone Wars (USA, Europe) (Beta) (1994-12-08).zip</t>
    </r>
  </si>
  <si>
    <r>
      <rPr>
        <rFont val="&quot;Helvetica Neue&quot;, Helvetica, Arial, sans-serif"/>
        <color rgb="FF1155CC"/>
        <sz val="11.0"/>
        <u/>
      </rPr>
      <t>X-Men 2 - Clone Wars (USA, Europe) (Beta) (1994-12-09).zip</t>
    </r>
  </si>
  <si>
    <r>
      <rPr>
        <rFont val="&quot;Helvetica Neue&quot;, Helvetica, Arial, sans-serif"/>
        <color rgb="FF1155CC"/>
        <sz val="11.0"/>
        <u/>
      </rPr>
      <t>X-Men 2 - Clone Wars (USA, Europe) (Beta) (1994-12-10).zip</t>
    </r>
  </si>
  <si>
    <r>
      <rPr>
        <rFont val="&quot;Helvetica Neue&quot;, Helvetica, Arial, sans-serif"/>
        <color rgb="FF1155CC"/>
        <sz val="11.0"/>
        <u/>
      </rPr>
      <t>X-Men 2 - Clone Wars (USA, Europe) (Beta) (1994-12-11) (Alt).zip</t>
    </r>
  </si>
  <si>
    <r>
      <rPr>
        <rFont val="&quot;Helvetica Neue&quot;, Helvetica, Arial, sans-serif"/>
        <color rgb="FF1155CC"/>
        <sz val="11.0"/>
        <u/>
      </rPr>
      <t>X-Men 2 - Clone Wars (USA, Europe) (Beta) (1994-12-11).zip</t>
    </r>
  </si>
  <si>
    <r>
      <rPr>
        <rFont val="&quot;Helvetica Neue&quot;, Helvetica, Arial, sans-serif"/>
        <color rgb="FF1155CC"/>
        <sz val="11.0"/>
        <u/>
      </rPr>
      <t>X-Men 2 - Clone Wars (USA, Europe) (Beta) (1994-12-14).zip</t>
    </r>
  </si>
  <si>
    <r>
      <rPr>
        <rFont val="&quot;Helvetica Neue&quot;, Helvetica, Arial, sans-serif"/>
        <color rgb="FF1155CC"/>
        <sz val="11.0"/>
        <u/>
      </rPr>
      <t>X-Men 2 - Clone Wars (USA, Europe) (Beta) (1994-12-15).zip</t>
    </r>
  </si>
  <si>
    <r>
      <rPr>
        <rFont val="&quot;Helvetica Neue&quot;, Helvetica, Arial, sans-serif"/>
        <color rgb="FF1155CC"/>
        <sz val="11.0"/>
        <u/>
      </rPr>
      <t>X-Men 2 - Clone Wars (USA, Europe) (Beta) (1994-12-16).zip</t>
    </r>
  </si>
  <si>
    <r>
      <rPr>
        <rFont val="&quot;Helvetica Neue&quot;, Helvetica, Arial, sans-serif"/>
        <color rgb="FF1155CC"/>
        <sz val="11.0"/>
        <u/>
      </rPr>
      <t>X-Men 2 - Clone Wars (USA, Europe).zip</t>
    </r>
  </si>
  <si>
    <r>
      <rPr>
        <rFont val="&quot;Helvetica Neue&quot;, Helvetica, Arial, sans-serif"/>
        <color rgb="FF1155CC"/>
        <sz val="11.0"/>
        <u/>
      </rPr>
      <t>X-Perts (USA) (Beta) (1995-06-xx).zip</t>
    </r>
  </si>
  <si>
    <r>
      <rPr>
        <rFont val="&quot;Helvetica Neue&quot;, Helvetica, Arial, sans-serif"/>
        <color rgb="FF1155CC"/>
        <sz val="11.0"/>
        <u/>
      </rPr>
      <t>X-Perts (USA).zip</t>
    </r>
  </si>
  <si>
    <r>
      <rPr>
        <rFont val="&quot;Helvetica Neue&quot;, Helvetica, Arial, sans-serif"/>
        <color rgb="FF1155CC"/>
        <sz val="11.0"/>
        <u/>
      </rPr>
      <t>XDR - X-Dazedly-Ray (Japan).zip</t>
    </r>
  </si>
  <si>
    <r>
      <rPr>
        <rFont val="&quot;Helvetica Neue&quot;, Helvetica, Arial, sans-serif"/>
        <color rgb="FF1155CC"/>
        <sz val="11.0"/>
        <u/>
      </rPr>
      <t>Xeno Crisis (World) (En,Ja,Fr,De,Es,It,Nl,Pt) (Evercade) (Aftermarket) (Unl).zip</t>
    </r>
  </si>
  <si>
    <r>
      <rPr>
        <rFont val="&quot;Helvetica Neue&quot;, Helvetica, Arial, sans-serif"/>
        <color rgb="FF1155CC"/>
        <sz val="11.0"/>
        <u/>
      </rPr>
      <t>Xenon 2 - Megablast (Europe).zip</t>
    </r>
  </si>
  <si>
    <r>
      <rPr>
        <rFont val="&quot;Helvetica Neue&quot;, Helvetica, Arial, sans-serif"/>
        <color rgb="FF1155CC"/>
        <sz val="11.0"/>
        <u/>
      </rPr>
      <t>Xenon 2 - Megablast (World) (Evercade) (Aftermarket) (Unl).zip</t>
    </r>
  </si>
  <si>
    <r>
      <rPr>
        <rFont val="&quot;Helvetica Neue&quot;, Helvetica, Arial, sans-serif"/>
        <color rgb="FF1155CC"/>
        <sz val="11.0"/>
        <u/>
      </rPr>
      <t>Xiao Monu - Magic Girl (Taiwan) (Unl).zip</t>
    </r>
  </si>
  <si>
    <r>
      <rPr>
        <rFont val="&quot;Helvetica Neue&quot;, Helvetica, Arial, sans-serif"/>
        <color rgb="FF1155CC"/>
        <sz val="11.0"/>
        <u/>
      </rPr>
      <t>Xin Chuangshiji (China) (Pirate).zip</t>
    </r>
  </si>
  <si>
    <r>
      <rPr>
        <rFont val="&quot;Helvetica Neue&quot;, Helvetica, Arial, sans-serif"/>
        <color rgb="FF1155CC"/>
        <sz val="11.0"/>
        <u/>
      </rPr>
      <t>Xin Guangming Yu Heian III - Gudai Fengyin (China) (Pirate).zip</t>
    </r>
  </si>
  <si>
    <r>
      <rPr>
        <rFont val="&quot;Helvetica Neue&quot;, Helvetica, Arial, sans-serif"/>
        <color rgb="FF1155CC"/>
        <sz val="11.0"/>
        <u/>
      </rPr>
      <t>Xin Qigai Wangzi (Taiwan) (Beta) (Unl).zip</t>
    </r>
  </si>
  <si>
    <r>
      <rPr>
        <rFont val="&quot;Helvetica Neue&quot;, Helvetica, Arial, sans-serif"/>
        <color rgb="FF1155CC"/>
        <sz val="11.0"/>
        <u/>
      </rPr>
      <t>Xin Qigai Wangzi (Taiwan) (Unl) (Alt).zip</t>
    </r>
  </si>
  <si>
    <r>
      <rPr>
        <rFont val="&quot;Helvetica Neue&quot;, Helvetica, Arial, sans-serif"/>
        <color rgb="FF1155CC"/>
        <sz val="11.0"/>
        <u/>
      </rPr>
      <t>Xin Qigai Wangzi (Taiwan) (Unl).zip</t>
    </r>
  </si>
  <si>
    <r>
      <rPr>
        <rFont val="&quot;Helvetica Neue&quot;, Helvetica, Arial, sans-serif"/>
        <color rgb="FF1155CC"/>
        <sz val="11.0"/>
        <u/>
      </rPr>
      <t>Xin Shi Zhong Jian (China) (Pirate).zip</t>
    </r>
  </si>
  <si>
    <r>
      <rPr>
        <rFont val="&quot;Helvetica Neue&quot;, Helvetica, Arial, sans-serif"/>
        <color rgb="FF1155CC"/>
        <sz val="11.0"/>
        <u/>
      </rPr>
      <t>Xin Zhang Yewang - Bawang Chuan (China) (Pirate).zip</t>
    </r>
  </si>
  <si>
    <r>
      <rPr>
        <rFont val="&quot;Helvetica Neue&quot;, Helvetica, Arial, sans-serif"/>
        <color rgb="FF1155CC"/>
        <sz val="11.0"/>
        <u/>
      </rPr>
      <t>Xump 2 - Back in Space (World) (v0.50) (Beta) (Aftermarket) (Unl).zip</t>
    </r>
  </si>
  <si>
    <r>
      <rPr>
        <rFont val="&quot;Helvetica Neue&quot;, Helvetica, Arial, sans-serif"/>
        <color rgb="FF1155CC"/>
        <sz val="11.0"/>
        <u/>
      </rPr>
      <t>YM2017 (World) (Digital) (Aftermarket) (Unl).zip</t>
    </r>
  </si>
  <si>
    <r>
      <rPr>
        <rFont val="&quot;Helvetica Neue&quot;, Helvetica, Arial, sans-serif"/>
        <color rgb="FF1155CC"/>
        <sz val="11.0"/>
        <u/>
      </rPr>
      <t>YM2020 (World) (Aftermarket) (Unl).zip</t>
    </r>
  </si>
  <si>
    <r>
      <rPr>
        <rFont val="&quot;Helvetica Neue&quot;, Helvetica, Arial, sans-serif"/>
        <color rgb="FF1155CC"/>
        <sz val="11.0"/>
        <u/>
      </rPr>
      <t>Yazzie (World) (Digital) (Evercade) (Aftermarket) (Unl).zip</t>
    </r>
  </si>
  <si>
    <r>
      <rPr>
        <rFont val="&quot;Helvetica Neue&quot;, Helvetica, Arial, sans-serif"/>
        <color rgb="FF1155CC"/>
        <sz val="11.0"/>
        <u/>
      </rPr>
      <t>Yazzie (World) (Digital) (Itch.io) (Aftermarket) (Unl).zip</t>
    </r>
  </si>
  <si>
    <r>
      <rPr>
        <rFont val="&quot;Helvetica Neue&quot;, Helvetica, Arial, sans-serif"/>
        <color rgb="FF1155CC"/>
        <sz val="11.0"/>
        <u/>
      </rPr>
      <t>Yazzie (World) (Digital) (Itch.io) (dmaSafe) (Aftermarket) (Unl).zip</t>
    </r>
  </si>
  <si>
    <r>
      <rPr>
        <rFont val="&quot;Helvetica Neue&quot;, Helvetica, Arial, sans-serif"/>
        <color rgb="FF1155CC"/>
        <sz val="11.0"/>
        <u/>
      </rPr>
      <t>Yazzie (World) (v1.1) (Digital) (Evercade) (Aftermarket) (Unl).zip</t>
    </r>
  </si>
  <si>
    <r>
      <rPr>
        <rFont val="&quot;Helvetica Neue&quot;, Helvetica, Arial, sans-serif"/>
        <color rgb="FF1155CC"/>
        <sz val="11.0"/>
        <u/>
      </rPr>
      <t>Yie Ar Kung-Fu (World) (Aftermarket) (Unl).zip</t>
    </r>
  </si>
  <si>
    <r>
      <rPr>
        <rFont val="&quot;Helvetica Neue&quot;, Helvetica, Arial, sans-serif"/>
        <color rgb="FF1155CC"/>
        <sz val="11.0"/>
        <u/>
      </rPr>
      <t>Yimen Yinglie - Yangjia Jiang (Taiwan) (Unl).zip</t>
    </r>
  </si>
  <si>
    <r>
      <rPr>
        <rFont val="&quot;Helvetica Neue&quot;, Helvetica, Arial, sans-serif"/>
        <color rgb="FF1155CC"/>
        <sz val="11.0"/>
        <u/>
      </rPr>
      <t>Yogi Bear - Cartoon Capers (Europe).zip</t>
    </r>
  </si>
  <si>
    <r>
      <rPr>
        <rFont val="&quot;Helvetica Neue&quot;, Helvetica, Arial, sans-serif"/>
        <color rgb="FF1155CC"/>
        <sz val="11.0"/>
        <u/>
      </rPr>
      <t>You Shall Not Steal (World) (v3.6) (Aftermarket) (Unl).zip</t>
    </r>
  </si>
  <si>
    <r>
      <rPr>
        <rFont val="&quot;Helvetica Neue&quot;, Helvetica, Arial, sans-serif"/>
        <color rgb="FF1155CC"/>
        <sz val="11.0"/>
        <u/>
      </rPr>
      <t>Young Indiana Jones Chronicles, The (USA) (Beta).zip</t>
    </r>
  </si>
  <si>
    <r>
      <rPr>
        <rFont val="&quot;Helvetica Neue&quot;, Helvetica, Arial, sans-serif"/>
        <color rgb="FF1155CC"/>
        <sz val="11.0"/>
        <u/>
      </rPr>
      <t>Ys - Wanderers from Ys (Japan).zip</t>
    </r>
  </si>
  <si>
    <r>
      <rPr>
        <rFont val="&quot;Helvetica Neue&quot;, Helvetica, Arial, sans-serif"/>
        <color rgb="FF1155CC"/>
        <sz val="11.0"/>
        <u/>
      </rPr>
      <t>Ys III (USA) (Beta) (1991-08-28).zip</t>
    </r>
  </si>
  <si>
    <r>
      <rPr>
        <rFont val="&quot;Helvetica Neue&quot;, Helvetica, Arial, sans-serif"/>
        <color rgb="FF1155CC"/>
        <sz val="11.0"/>
        <u/>
      </rPr>
      <t>Ys III (USA).zip</t>
    </r>
  </si>
  <si>
    <r>
      <rPr>
        <rFont val="&quot;Helvetica Neue&quot;, Helvetica, Arial, sans-serif"/>
        <color rgb="FF1155CC"/>
        <sz val="11.0"/>
        <u/>
      </rPr>
      <t>Yu Yu Hakusho - Makyou Toitsusen (Japan) (Beta) (1994-06-xx) (Sega Channel).zip</t>
    </r>
  </si>
  <si>
    <r>
      <rPr>
        <rFont val="&quot;Helvetica Neue&quot;, Helvetica, Arial, sans-serif"/>
        <color rgb="FF1155CC"/>
        <sz val="11.0"/>
        <u/>
      </rPr>
      <t>Yu Yu Hakusho - Makyou Toitsusen (Japan).zip</t>
    </r>
  </si>
  <si>
    <r>
      <rPr>
        <rFont val="&quot;Helvetica Neue&quot;, Helvetica, Arial, sans-serif"/>
        <color rgb="FF1155CC"/>
        <sz val="11.0"/>
        <u/>
      </rPr>
      <t>YuYu Hakusho - Sunset Fighters (Brazil).zip</t>
    </r>
  </si>
  <si>
    <r>
      <rPr>
        <rFont val="&quot;Helvetica Neue&quot;, Helvetica, Arial, sans-serif"/>
        <color rgb="FF1155CC"/>
        <sz val="11.0"/>
        <u/>
      </rPr>
      <t>Yu Yu Hakusho Gaiden (Japan).zip</t>
    </r>
  </si>
  <si>
    <r>
      <rPr>
        <rFont val="&quot;Helvetica Neue&quot;, Helvetica, Arial, sans-serif"/>
        <color rgb="FF1155CC"/>
        <sz val="11.0"/>
        <u/>
      </rPr>
      <t>ZPF (World) (Demo) (Aftermarket) (Unl).zip</t>
    </r>
  </si>
  <si>
    <r>
      <rPr>
        <rFont val="&quot;Helvetica Neue&quot;, Helvetica, Arial, sans-serif"/>
        <color rgb="FF1155CC"/>
        <sz val="11.0"/>
        <u/>
      </rPr>
      <t>Zan - Yasha Enbukyoku (Japan).zip</t>
    </r>
  </si>
  <si>
    <r>
      <rPr>
        <rFont val="&quot;Helvetica Neue&quot;, Helvetica, Arial, sans-serif"/>
        <color rgb="FF1155CC"/>
        <sz val="11.0"/>
        <u/>
      </rPr>
      <t>Zany Golf (USA) (Unl).zip</t>
    </r>
  </si>
  <si>
    <r>
      <rPr>
        <rFont val="&quot;Helvetica Neue&quot;, Helvetica, Arial, sans-serif"/>
        <color rgb="FF1155CC"/>
        <sz val="11.0"/>
        <u/>
      </rPr>
      <t>Zany Golf (USA, Europe).zip</t>
    </r>
  </si>
  <si>
    <r>
      <rPr>
        <rFont val="&quot;Helvetica Neue&quot;, Helvetica, Arial, sans-serif"/>
        <color rgb="FF1155CC"/>
        <sz val="11.0"/>
        <u/>
      </rPr>
      <t>Zaverox (World) (v0.1.01) (Demo) (Aftermarket) (Unl).zip</t>
    </r>
  </si>
  <si>
    <r>
      <rPr>
        <rFont val="&quot;Helvetica Neue&quot;, Helvetica, Arial, sans-serif"/>
        <color rgb="FF1155CC"/>
        <sz val="11.0"/>
        <u/>
      </rPr>
      <t>Zero Tolerance (Europe).zip</t>
    </r>
  </si>
  <si>
    <r>
      <rPr>
        <rFont val="&quot;Helvetica Neue&quot;, Helvetica, Arial, sans-serif"/>
        <color rgb="FF1155CC"/>
        <sz val="11.0"/>
        <u/>
      </rPr>
      <t>Zero Tolerance (USA, Europe) (Rev A).zip</t>
    </r>
  </si>
  <si>
    <r>
      <rPr>
        <rFont val="&quot;Helvetica Neue&quot;, Helvetica, Arial, sans-serif"/>
        <color rgb="FF1155CC"/>
        <sz val="11.0"/>
        <u/>
      </rPr>
      <t>Zero Tolerance (World) (Evercade, GOG) (Aftermarket) (Unl).zip</t>
    </r>
  </si>
  <si>
    <r>
      <rPr>
        <rFont val="&quot;Helvetica Neue&quot;, Helvetica, Arial, sans-serif"/>
        <color rgb="FF1155CC"/>
        <sz val="11.0"/>
        <u/>
      </rPr>
      <t>Zero Wing (Europe).zip</t>
    </r>
  </si>
  <si>
    <r>
      <rPr>
        <rFont val="&quot;Helvetica Neue&quot;, Helvetica, Arial, sans-serif"/>
        <color rgb="FF1155CC"/>
        <sz val="11.0"/>
        <u/>
      </rPr>
      <t>Zero Wing (Japan).zip</t>
    </r>
  </si>
  <si>
    <r>
      <rPr>
        <rFont val="&quot;Helvetica Neue&quot;, Helvetica, Arial, sans-serif"/>
        <color rgb="FF1155CC"/>
        <sz val="11.0"/>
        <u/>
      </rPr>
      <t>Zero Wing (World) (Retro-Bit).zip</t>
    </r>
  </si>
  <si>
    <r>
      <rPr>
        <rFont val="&quot;Helvetica Neue&quot;, Helvetica, Arial, sans-serif"/>
        <color rgb="FF1155CC"/>
        <sz val="11.0"/>
        <u/>
      </rPr>
      <t>Zero the Kamikaze Squirrel (Europe).zip</t>
    </r>
  </si>
  <si>
    <r>
      <rPr>
        <rFont val="&quot;Helvetica Neue&quot;, Helvetica, Arial, sans-serif"/>
        <color rgb="FF1155CC"/>
        <sz val="11.0"/>
        <u/>
      </rPr>
      <t>Zero the Kamikaze Squirrel (USA).zip</t>
    </r>
  </si>
  <si>
    <r>
      <rPr>
        <rFont val="&quot;Helvetica Neue&quot;, Helvetica, Arial, sans-serif"/>
        <color rgb="FF1155CC"/>
        <sz val="11.0"/>
        <u/>
      </rPr>
      <t>Zhanqi - Chinese Battle Chess (Taiwan) (Unl).zip</t>
    </r>
  </si>
  <si>
    <r>
      <rPr>
        <rFont val="&quot;Helvetica Neue&quot;, Helvetica, Arial, sans-serif"/>
        <color rgb="FF1155CC"/>
        <sz val="11.0"/>
        <u/>
      </rPr>
      <t>Zhen Shihun - Samurai Spirits II (Taiwan) (Unl) (Alt).zip</t>
    </r>
  </si>
  <si>
    <r>
      <rPr>
        <rFont val="&quot;Helvetica Neue&quot;, Helvetica, Arial, sans-serif"/>
        <color rgb="FF1155CC"/>
        <sz val="11.0"/>
        <u/>
      </rPr>
      <t>Zhen Shihun - Samurai Spirits II (Taiwan) (Unl).zip</t>
    </r>
  </si>
  <si>
    <r>
      <rPr>
        <rFont val="&quot;Helvetica Neue&quot;, Helvetica, Arial, sans-serif"/>
        <color rgb="FF1155CC"/>
        <sz val="11.0"/>
        <u/>
      </rPr>
      <t>Zhongguo Xiangqi (Taiwan) (Unl).zip</t>
    </r>
  </si>
  <si>
    <r>
      <rPr>
        <rFont val="&quot;Helvetica Neue&quot;, Helvetica, Arial, sans-serif"/>
        <color rgb="FF1155CC"/>
        <sz val="11.0"/>
        <u/>
      </rPr>
      <t>Zhua Gui Dashi - Ghost Hunter (Taiwan) (Unl).zip</t>
    </r>
  </si>
  <si>
    <r>
      <rPr>
        <rFont val="&quot;Helvetica Neue&quot;, Helvetica, Arial, sans-serif"/>
        <color rgb="FF1155CC"/>
        <sz val="11.0"/>
        <u/>
      </rPr>
      <t>Zombi Terror (World) (Unl).zip</t>
    </r>
  </si>
  <si>
    <r>
      <rPr>
        <rFont val="&quot;Helvetica Neue&quot;, Helvetica, Arial, sans-serif"/>
        <color rgb="FF1155CC"/>
        <sz val="11.0"/>
        <u/>
      </rPr>
      <t>Zombie High (USA) (Proto) (1992-08-11).zip</t>
    </r>
  </si>
  <si>
    <r>
      <rPr>
        <rFont val="&quot;Helvetica Neue&quot;, Helvetica, Arial, sans-serif"/>
        <color rgb="FF1155CC"/>
        <sz val="11.0"/>
        <u/>
      </rPr>
      <t>Zombies (Europe).zip</t>
    </r>
  </si>
  <si>
    <r>
      <rPr>
        <rFont val="&quot;Helvetica Neue&quot;, Helvetica, Arial, sans-serif"/>
        <color rgb="FF1155CC"/>
        <sz val="11.0"/>
        <u/>
      </rPr>
      <t>Zombies Ate My Neighbors (USA).zip</t>
    </r>
  </si>
  <si>
    <r>
      <rPr>
        <rFont val="&quot;Helvetica Neue&quot;, Helvetica, Arial, sans-serif"/>
        <color rgb="FF1155CC"/>
        <sz val="11.0"/>
        <u/>
      </rPr>
      <t>Zool (Unknown) (Beta) [b].zip</t>
    </r>
  </si>
  <si>
    <r>
      <rPr>
        <rFont val="&quot;Helvetica Neue&quot;, Helvetica, Arial, sans-serif"/>
        <color rgb="FF1155CC"/>
        <sz val="11.0"/>
        <u/>
      </rPr>
      <t>Zool (World) (Evercade) (Aftermarket) (Unl).zip</t>
    </r>
  </si>
  <si>
    <r>
      <rPr>
        <rFont val="&quot;Helvetica Neue&quot;, Helvetica, Arial, sans-serif"/>
        <color rgb="FF1155CC"/>
        <sz val="11.0"/>
        <u/>
      </rPr>
      <t>Zool - Ninja of the 'Nth' Dimension (Europe).zip</t>
    </r>
  </si>
  <si>
    <r>
      <rPr>
        <rFont val="&quot;Helvetica Neue&quot;, Helvetica, Arial, sans-serif"/>
        <color rgb="FF1155CC"/>
        <sz val="11.0"/>
        <u/>
      </rPr>
      <t>Zool - Ninja of the 'Nth' Dimension (USA).zip</t>
    </r>
  </si>
  <si>
    <r>
      <rPr>
        <rFont val="&quot;Helvetica Neue&quot;, Helvetica, Arial, sans-serif"/>
        <color rgb="FF1155CC"/>
        <sz val="11.0"/>
        <u/>
      </rPr>
      <t>Zoom! (World).zip</t>
    </r>
  </si>
  <si>
    <r>
      <rPr>
        <rFont val="&quot;Helvetica Neue&quot;, Helvetica, Arial, sans-serif"/>
        <color rgb="FF1155CC"/>
        <sz val="11.0"/>
        <u/>
      </rPr>
      <t>Zooming Secretary - Going Panic (World) (Aftermarket) (Unl).zip</t>
    </r>
  </si>
  <si>
    <r>
      <rPr>
        <rFont val="&quot;Helvetica Neue&quot;, Helvetica, Arial, sans-serif"/>
        <color rgb="FF1155CC"/>
        <sz val="11.0"/>
        <u/>
      </rPr>
      <t>Zoop (Europe).zip</t>
    </r>
  </si>
  <si>
    <r>
      <rPr>
        <rFont val="&quot;Helvetica Neue&quot;, Helvetica, Arial, sans-serif"/>
        <color rgb="FF1155CC"/>
        <sz val="11.0"/>
        <u/>
      </rPr>
      <t>Zoop (USA) (Beta).zip</t>
    </r>
  </si>
  <si>
    <r>
      <rPr>
        <rFont val="&quot;Helvetica Neue&quot;, Helvetica, Arial, sans-serif"/>
        <color rgb="FF1155CC"/>
        <sz val="11.0"/>
        <u/>
      </rPr>
      <t>Zoop (USA).zip</t>
    </r>
  </si>
  <si>
    <r>
      <rPr>
        <rFont val="&quot;Helvetica Neue&quot;, Helvetica, Arial, sans-serif"/>
        <color rgb="FF1155CC"/>
        <sz val="11.0"/>
        <u/>
      </rPr>
      <t>Zou! Zou! Zou! Rescue Daisakusen (Japan).zip</t>
    </r>
  </si>
  <si>
    <r>
      <rPr>
        <rFont val="&quot;Helvetica Neue&quot;, Helvetica, Arial, sans-serif"/>
        <color rgb="FF1155CC"/>
        <sz val="11.0"/>
        <u/>
      </rPr>
      <t>[BIOS] Aiwa CSD-GM1 (Japan).zip</t>
    </r>
  </si>
  <si>
    <r>
      <rPr>
        <rFont val="&quot;Helvetica Neue&quot;, Helvetica, Arial, sans-serif"/>
        <color rgb="FF1155CC"/>
        <sz val="11.0"/>
        <u/>
      </rPr>
      <t>[BIOS] LaserActive (Japan) (v1.02).zip</t>
    </r>
  </si>
  <si>
    <r>
      <rPr>
        <rFont val="&quot;Helvetica Neue&quot;, Helvetica, Arial, sans-serif"/>
        <color rgb="FF1155CC"/>
        <sz val="11.0"/>
        <u/>
      </rPr>
      <t>[BIOS] LaserActive (Japan) (v1.05).zip</t>
    </r>
  </si>
  <si>
    <r>
      <rPr>
        <rFont val="&quot;Helvetica Neue&quot;, Helvetica, Arial, sans-serif"/>
        <color rgb="FF1155CC"/>
        <sz val="11.0"/>
        <u/>
      </rPr>
      <t>[BIOS] LaserActive (USA) (v1.02).zip</t>
    </r>
  </si>
  <si>
    <r>
      <rPr>
        <rFont val="&quot;Helvetica Neue&quot;, Helvetica, Arial, sans-serif"/>
        <color rgb="FF1155CC"/>
        <sz val="11.0"/>
        <u/>
      </rPr>
      <t>[BIOS] LaserActive (USA) (v1.04).zip</t>
    </r>
  </si>
  <si>
    <r>
      <rPr>
        <rFont val="&quot;Helvetica Neue&quot;, Helvetica, Arial, sans-serif"/>
        <color rgb="FF1155CC"/>
        <sz val="11.0"/>
        <u/>
      </rPr>
      <t>[BIOS] Mega-CD (Asia) (Ja) (Rev H).zip</t>
    </r>
  </si>
  <si>
    <r>
      <rPr>
        <rFont val="&quot;Helvetica Neue&quot;, Helvetica, Arial, sans-serif"/>
        <color rgb="FF1155CC"/>
        <sz val="11.0"/>
        <u/>
      </rPr>
      <t>[BIOS] Mega-CD (Europe).zip</t>
    </r>
  </si>
  <si>
    <r>
      <rPr>
        <rFont val="&quot;Helvetica Neue&quot;, Helvetica, Arial, sans-serif"/>
        <color rgb="FF1155CC"/>
        <sz val="11.0"/>
        <u/>
      </rPr>
      <t>[BIOS] Mega-CD (Japan) (Beta).zip</t>
    </r>
  </si>
  <si>
    <r>
      <rPr>
        <rFont val="&quot;Helvetica Neue&quot;, Helvetica, Arial, sans-serif"/>
        <color rgb="FF1155CC"/>
        <sz val="11.0"/>
        <u/>
      </rPr>
      <t>[BIOS] Mega-CD (Japan) (Rev A).zip</t>
    </r>
  </si>
  <si>
    <r>
      <rPr>
        <rFont val="&quot;Helvetica Neue&quot;, Helvetica, Arial, sans-serif"/>
        <color rgb="FF1155CC"/>
        <sz val="11.0"/>
        <u/>
      </rPr>
      <t>[BIOS] Mega-CD (Japan) (Rev B).zip</t>
    </r>
  </si>
  <si>
    <r>
      <rPr>
        <rFont val="&quot;Helvetica Neue&quot;, Helvetica, Arial, sans-serif"/>
        <color rgb="FF1155CC"/>
        <sz val="11.0"/>
        <u/>
      </rPr>
      <t>[BIOS] Mega-CD (Japan) (Rev C).zip</t>
    </r>
  </si>
  <si>
    <r>
      <rPr>
        <rFont val="&quot;Helvetica Neue&quot;, Helvetica, Arial, sans-serif"/>
        <color rgb="FF1155CC"/>
        <sz val="11.0"/>
        <u/>
      </rPr>
      <t>[BIOS] Mega-CD (Japan) (Rev D).zip</t>
    </r>
  </si>
  <si>
    <r>
      <rPr>
        <rFont val="&quot;Helvetica Neue&quot;, Helvetica, Arial, sans-serif"/>
        <color rgb="FF1155CC"/>
        <sz val="11.0"/>
        <u/>
      </rPr>
      <t>[BIOS] Mega-CD (Japan) (Rev E).zip</t>
    </r>
  </si>
  <si>
    <r>
      <rPr>
        <rFont val="&quot;Helvetica Neue&quot;, Helvetica, Arial, sans-serif"/>
        <color rgb="FF1155CC"/>
        <sz val="11.0"/>
        <u/>
      </rPr>
      <t>[BIOS] Mega-CD (Japan) (Rev H).zip</t>
    </r>
  </si>
  <si>
    <r>
      <rPr>
        <rFont val="&quot;Helvetica Neue&quot;, Helvetica, Arial, sans-serif"/>
        <color rgb="FF1155CC"/>
        <sz val="11.0"/>
        <u/>
      </rPr>
      <t>[BIOS] Mega-CD (Japan) (v1.11B).zip</t>
    </r>
  </si>
  <si>
    <r>
      <rPr>
        <rFont val="&quot;Helvetica Neue&quot;, Helvetica, Arial, sans-serif"/>
        <color rgb="FF1155CC"/>
        <sz val="11.0"/>
        <u/>
      </rPr>
      <t>[BIOS] Mega-CD 2 (Europe) (Rev A).zip</t>
    </r>
  </si>
  <si>
    <r>
      <rPr>
        <rFont val="&quot;Helvetica Neue&quot;, Helvetica, Arial, sans-serif"/>
        <color rgb="FF1155CC"/>
        <sz val="11.0"/>
        <u/>
      </rPr>
      <t>[BIOS] Mega-CD 2 (Europe) (v2.11).zip</t>
    </r>
  </si>
  <si>
    <r>
      <rPr>
        <rFont val="&quot;Helvetica Neue&quot;, Helvetica, Arial, sans-serif"/>
        <color rgb="FF1155CC"/>
        <sz val="11.0"/>
        <u/>
      </rPr>
      <t>[BIOS] Mega-CD 2 (Europe).zip</t>
    </r>
  </si>
  <si>
    <r>
      <rPr>
        <rFont val="&quot;Helvetica Neue&quot;, Helvetica, Arial, sans-serif"/>
        <color rgb="FF1155CC"/>
        <sz val="11.0"/>
        <u/>
      </rPr>
      <t>[BIOS] Mega-CD 2 (Japan).zip</t>
    </r>
  </si>
  <si>
    <r>
      <rPr>
        <rFont val="&quot;Helvetica Neue&quot;, Helvetica, Arial, sans-serif"/>
        <color rgb="FF1155CC"/>
        <sz val="11.0"/>
        <u/>
      </rPr>
      <t>[BIOS] Multi-Mega (Europe).zip</t>
    </r>
  </si>
  <si>
    <r>
      <rPr>
        <rFont val="&quot;Helvetica Neue&quot;, Helvetica, Arial, sans-serif"/>
        <color rgb="FF1155CC"/>
        <sz val="11.0"/>
        <u/>
      </rPr>
      <t>[BIOS] Sega CD (USA) (Rev B).zip</t>
    </r>
  </si>
  <si>
    <r>
      <rPr>
        <rFont val="&quot;Helvetica Neue&quot;, Helvetica, Arial, sans-serif"/>
        <color rgb="FF1155CC"/>
        <sz val="11.0"/>
        <u/>
      </rPr>
      <t>[BIOS] Sega CD (USA).zip</t>
    </r>
  </si>
  <si>
    <r>
      <rPr>
        <rFont val="&quot;Helvetica Neue&quot;, Helvetica, Arial, sans-serif"/>
        <color rgb="FF1155CC"/>
        <sz val="11.0"/>
        <u/>
      </rPr>
      <t>[BIOS] Sega CD 2 (USA) (Rev A).zip</t>
    </r>
  </si>
  <si>
    <r>
      <rPr>
        <rFont val="&quot;Helvetica Neue&quot;, Helvetica, Arial, sans-serif"/>
        <color rgb="FF1155CC"/>
        <sz val="11.0"/>
        <u/>
      </rPr>
      <t>[BIOS] Sega CD 2 (USA).zip</t>
    </r>
  </si>
  <si>
    <r>
      <rPr>
        <rFont val="&quot;Helvetica Neue&quot;, Helvetica, Arial, sans-serif"/>
        <color rgb="FF1155CC"/>
        <sz val="11.0"/>
        <u/>
      </rPr>
      <t>[BIOS] Sega CD 2A (USA).zip</t>
    </r>
  </si>
  <si>
    <r>
      <rPr>
        <rFont val="&quot;Helvetica Neue&quot;, Helvetica, Arial, sans-serif"/>
        <color rgb="FF1155CC"/>
        <sz val="11.0"/>
        <u/>
      </rPr>
      <t>[BIOS] Sega CDX (USA).zip</t>
    </r>
  </si>
  <si>
    <r>
      <rPr>
        <rFont val="&quot;Helvetica Neue&quot;, Helvetica, Arial, sans-serif"/>
        <color rgb="FF1155CC"/>
        <sz val="11.0"/>
        <u/>
      </rPr>
      <t>[BIOS] Sega Mega Drive - Genesis - Boot ROM (World).zip</t>
    </r>
  </si>
  <si>
    <r>
      <rPr>
        <rFont val="&quot;Helvetica Neue&quot;, Helvetica, Arial, sans-serif"/>
        <color rgb="FF1155CC"/>
        <sz val="11.0"/>
        <u/>
      </rPr>
      <t>[BIOS] Sega Teradrive - TMSS (Japan).zip</t>
    </r>
  </si>
  <si>
    <r>
      <rPr>
        <rFont val="&quot;Helvetica Neue&quot;, Helvetica, Arial, sans-serif"/>
        <color rgb="FF1155CC"/>
        <sz val="11.0"/>
        <u/>
      </rPr>
      <t>[BIOS] WonderMega (Japan) (En).zip</t>
    </r>
  </si>
  <si>
    <r>
      <rPr>
        <rFont val="&quot;Helvetica Neue&quot;, Helvetica, Arial, sans-serif"/>
        <color rgb="FF1155CC"/>
        <sz val="11.0"/>
        <u/>
      </rPr>
      <t>[BIOS] WonderMega M2 (Japan).zip</t>
    </r>
  </si>
  <si>
    <r>
      <rPr>
        <rFont val="&quot;Helvetica Neue&quot;, Helvetica, Arial, sans-serif"/>
        <color rgb="FF1155CC"/>
        <sz val="11.0"/>
        <u/>
      </rPr>
      <t>[BIOS] X'Eye (USA).zip</t>
    </r>
  </si>
  <si>
    <r>
      <rPr>
        <rFont val="&quot;Helvetica Neue&quot;, Helvetica, Arial, sans-serif"/>
        <color rgb="FF1155CC"/>
        <sz val="11.0"/>
        <u/>
      </rPr>
      <t>mikeyeldey95 (World) (Aftermarket) (Unl).zip</t>
    </r>
  </si>
  <si>
    <r>
      <rPr>
        <rFont val="&quot;Helvetica Neue&quot;, Helvetica, Arial, sans-serif"/>
        <color rgb="FF1155CC"/>
        <sz val="11.0"/>
        <u/>
      </rPr>
      <t>seaQuest DSV (Europe).zip</t>
    </r>
  </si>
  <si>
    <r>
      <rPr>
        <rFont val="&quot;Helvetica Neue&quot;, Helvetica, Arial, sans-serif"/>
        <color rgb="FF1155CC"/>
        <sz val="11.0"/>
        <u/>
      </rPr>
      <t>seaQuest DSV (USA).zip</t>
    </r>
  </si>
  <si>
    <r>
      <rPr>
        <rFont val="&quot;Helvetica Neue&quot;, Helvetica, Arial, sans-serif"/>
        <color rgb="FF1155CC"/>
        <sz val="11.0"/>
        <u/>
      </rPr>
      <t>3-choume no Tama - Momo-chan wa Doko! (Japan) (Rev A).zip</t>
    </r>
  </si>
  <si>
    <r>
      <rPr>
        <rFont val="&quot;Helvetica Neue&quot;, Helvetica, Arial, sans-serif"/>
        <color rgb="FF1155CC"/>
        <sz val="11.0"/>
        <u/>
      </rPr>
      <t>3-choume no Tama - Momo-chan wa Doko! (Japan).zip</t>
    </r>
  </si>
  <si>
    <r>
      <rPr>
        <rFont val="&quot;Helvetica Neue&quot;, Helvetica, Arial, sans-serif"/>
        <color rgb="FF1155CC"/>
        <sz val="11.0"/>
        <u/>
      </rPr>
      <t>101-piki Wan-chan - Wan-chan Daikoushin! (Japan) (Beta) (1996-08-17).zip</t>
    </r>
  </si>
  <si>
    <r>
      <rPr>
        <rFont val="&quot;Helvetica Neue&quot;, Helvetica, Arial, sans-serif"/>
        <color rgb="FF1155CC"/>
        <sz val="11.0"/>
        <u/>
      </rPr>
      <t>101-piki Wan-chan - Wan-chan Daikoushin! (Japan).zip</t>
    </r>
  </si>
  <si>
    <r>
      <rPr>
        <rFont val="&quot;Helvetica Neue&quot;, Helvetica, Arial, sans-serif"/>
        <color rgb="FF1155CC"/>
        <sz val="11.0"/>
        <u/>
      </rPr>
      <t>6000-nin no Sensei-tachi ga Tsukutta Tanoshii Shougakkou Tanken 1 (Japan).zip</t>
    </r>
  </si>
  <si>
    <r>
      <rPr>
        <rFont val="&quot;Helvetica Neue&quot;, Helvetica, Arial, sans-serif"/>
        <color rgb="FF1155CC"/>
        <sz val="11.0"/>
        <u/>
      </rPr>
      <t>6000-nin no Sensei-tachi ga Tsukutta Tanoshii Shougakkou Tanken 2 (Japan).zip</t>
    </r>
  </si>
  <si>
    <r>
      <rPr>
        <rFont val="&quot;Helvetica Neue&quot;, Helvetica, Arial, sans-serif"/>
        <color rgb="FF1155CC"/>
        <sz val="11.0"/>
        <u/>
      </rPr>
      <t>Adventures in Letter Land with Jack &amp; Jill (USA).zip</t>
    </r>
  </si>
  <si>
    <r>
      <rPr>
        <rFont val="&quot;Helvetica Neue&quot;, Helvetica, Arial, sans-serif"/>
        <color rgb="FF1155CC"/>
        <sz val="11.0"/>
        <u/>
      </rPr>
      <t>Aendiwa Billieui Suhaktamheom (Korea).zip</t>
    </r>
  </si>
  <si>
    <r>
      <rPr>
        <rFont val="&quot;Helvetica Neue&quot;, Helvetica, Arial, sans-serif"/>
        <color rgb="FF1155CC"/>
        <sz val="11.0"/>
        <u/>
      </rPr>
      <t>Ai to Yume no Kuni Sanrio Puroland - Asobinagara Oboeyou! Hiragana Katakana (Japan).zip</t>
    </r>
  </si>
  <si>
    <r>
      <rPr>
        <rFont val="&quot;Helvetica Neue&quot;, Helvetica, Arial, sans-serif"/>
        <color rgb="FF1155CC"/>
        <sz val="11.0"/>
        <u/>
      </rPr>
      <t>Ai to Yume no Kuni Sanrio Puroland - Chanto Dekiru Kana Minna to Tanoshii Oyuugikai (Japan).zip</t>
    </r>
  </si>
  <si>
    <r>
      <rPr>
        <rFont val="&quot;Helvetica Neue&quot;, Helvetica, Arial, sans-serif"/>
        <color rgb="FF1155CC"/>
        <sz val="11.0"/>
        <u/>
      </rPr>
      <t>Ai to Yume to Bouken Sanrio Puroland (Japan).zip</t>
    </r>
  </si>
  <si>
    <r>
      <rPr>
        <rFont val="&quot;Helvetica Neue&quot;, Helvetica, Arial, sans-serif"/>
        <color rgb="FF1155CC"/>
        <sz val="11.0"/>
        <u/>
      </rPr>
      <t>Alice in Oshare-Land (Japan) (Copera).zip</t>
    </r>
  </si>
  <si>
    <r>
      <rPr>
        <rFont val="&quot;Helvetica Neue&quot;, Helvetica, Arial, sans-serif"/>
        <color rgb="FF1155CC"/>
        <sz val="11.0"/>
        <u/>
      </rPr>
      <t>Allowa Pongka (Korea).zip</t>
    </r>
  </si>
  <si>
    <r>
      <rPr>
        <rFont val="&quot;Helvetica Neue&quot;, Helvetica, Arial, sans-serif"/>
        <color rgb="FF1155CC"/>
        <sz val="11.0"/>
        <u/>
      </rPr>
      <t>Annee en Compagnie de Winnie l'Ourson, Une (France).zip</t>
    </r>
  </si>
  <si>
    <r>
      <rPr>
        <rFont val="&quot;Helvetica Neue&quot;, Helvetica, Arial, sans-serif"/>
        <color rgb="FF1155CC"/>
        <sz val="11.0"/>
        <u/>
      </rPr>
      <t>Anno con Winny Puh, Un (Italy).zip</t>
    </r>
  </si>
  <si>
    <r>
      <rPr>
        <rFont val="&quot;Helvetica Neue&quot;, Helvetica, Arial, sans-serif"/>
        <color rgb="FF1155CC"/>
        <sz val="11.0"/>
        <u/>
      </rPr>
      <t>Ano en la Esquina de Pooh, Un (Spain).zip</t>
    </r>
  </si>
  <si>
    <r>
      <rPr>
        <rFont val="&quot;Helvetica Neue&quot;, Helvetica, Arial, sans-serif"/>
        <color rgb="FF1155CC"/>
        <sz val="11.0"/>
        <u/>
      </rPr>
      <t>Anpanman Eigo - Tanosii Kanibaru (Taiwan).zip</t>
    </r>
  </si>
  <si>
    <r>
      <rPr>
        <rFont val="&quot;Helvetica Neue&quot;, Helvetica, Arial, sans-serif"/>
        <color rgb="FF1155CC"/>
        <sz val="11.0"/>
        <u/>
      </rPr>
      <t>Anpanman Pico - Waku Waku Pan Koujou (Japan) (Rev A).zip</t>
    </r>
  </si>
  <si>
    <r>
      <rPr>
        <rFont val="&quot;Helvetica Neue&quot;, Helvetica, Arial, sans-serif"/>
        <color rgb="FF1155CC"/>
        <sz val="11.0"/>
        <u/>
      </rPr>
      <t>Anpanman no Hajimete Mouse Pico - Anpanman to PC Renshuu! (Japan).zip</t>
    </r>
  </si>
  <si>
    <r>
      <rPr>
        <rFont val="&quot;Helvetica Neue&quot;, Helvetica, Arial, sans-serif"/>
        <color rgb="FF1155CC"/>
        <sz val="11.0"/>
        <u/>
      </rPr>
      <t>Anpanman to Chinou Up! (Japan).zip</t>
    </r>
  </si>
  <si>
    <r>
      <rPr>
        <rFont val="&quot;Helvetica Neue&quot;, Helvetica, Arial, sans-serif"/>
        <color rgb="FF1155CC"/>
        <sz val="11.0"/>
        <u/>
      </rPr>
      <t>Ar Med Nalle Puh, Ett (Sweden).zip</t>
    </r>
  </si>
  <si>
    <r>
      <rPr>
        <rFont val="&quot;Helvetica Neue&quot;, Helvetica, Arial, sans-serif"/>
        <color rgb="FF1155CC"/>
        <sz val="11.0"/>
        <u/>
      </rPr>
      <t>Ashita no Nadja (Japan).zip</t>
    </r>
  </si>
  <si>
    <r>
      <rPr>
        <rFont val="&quot;Helvetica Neue&quot;, Helvetica, Arial, sans-serif"/>
        <color rgb="FF1155CC"/>
        <sz val="11.0"/>
        <u/>
      </rPr>
      <t>Aventures du Roi Lion, Les (France).zip</t>
    </r>
  </si>
  <si>
    <r>
      <rPr>
        <rFont val="&quot;Helvetica Neue&quot;, Helvetica, Arial, sans-serif"/>
        <color rgb="FF1155CC"/>
        <sz val="11.0"/>
        <u/>
      </rPr>
      <t>B-Fighter Kabuto (Japan).zip</t>
    </r>
  </si>
  <si>
    <r>
      <rPr>
        <rFont val="&quot;Helvetica Neue&quot;, Helvetica, Arial, sans-serif"/>
        <color rgb="FF1155CC"/>
        <sz val="11.0"/>
        <u/>
      </rPr>
      <t>B-Robo Kabutack (Japan).zip</t>
    </r>
  </si>
  <si>
    <r>
      <rPr>
        <rFont val="&quot;Helvetica Neue&quot;, Helvetica, Arial, sans-serif"/>
        <color rgb="FF1155CC"/>
        <sz val="11.0"/>
        <u/>
      </rPr>
      <t>Bakuryuu Sentai Abaranger (Japan).zip</t>
    </r>
  </si>
  <si>
    <r>
      <rPr>
        <rFont val="&quot;Helvetica Neue&quot;, Helvetica, Arial, sans-serif"/>
        <color rgb="FF1155CC"/>
        <sz val="11.0"/>
        <u/>
      </rPr>
      <t>Beogseu Laipeu (Korea).zip</t>
    </r>
  </si>
  <si>
    <r>
      <rPr>
        <rFont val="&quot;Helvetica Neue&quot;, Helvetica, Arial, sans-serif"/>
        <color rgb="FF1155CC"/>
        <sz val="11.0"/>
        <u/>
      </rPr>
      <t>Berenstain Bears, The - A School Day (USA) (Beta) (1994-12-20).zip</t>
    </r>
  </si>
  <si>
    <r>
      <rPr>
        <rFont val="&quot;Helvetica Neue&quot;, Helvetica, Arial, sans-serif"/>
        <color rgb="FF1155CC"/>
        <sz val="11.0"/>
        <u/>
      </rPr>
      <t>Berenstain Bears, The - A School Day (USA) (Beta) (1995-01-06).zip</t>
    </r>
  </si>
  <si>
    <r>
      <rPr>
        <rFont val="&quot;Helvetica Neue&quot;, Helvetica, Arial, sans-serif"/>
        <color rgb="FF1155CC"/>
        <sz val="11.0"/>
        <u/>
      </rPr>
      <t>Berenstain Bears, The - A School Day (USA) (Beta) (1995-01-13).zip</t>
    </r>
  </si>
  <si>
    <r>
      <rPr>
        <rFont val="&quot;Helvetica Neue&quot;, Helvetica, Arial, sans-serif"/>
        <color rgb="FF1155CC"/>
        <sz val="11.0"/>
        <u/>
      </rPr>
      <t>Berenstain Bears, The - A School Day (USA) (Beta) (1995-01-16).zip</t>
    </r>
  </si>
  <si>
    <r>
      <rPr>
        <rFont val="&quot;Helvetica Neue&quot;, Helvetica, Arial, sans-serif"/>
        <color rgb="FF1155CC"/>
        <sz val="11.0"/>
        <u/>
      </rPr>
      <t>Berenstain Bears, The - A School Day (USA) (Beta) (1995-01-26).zip</t>
    </r>
  </si>
  <si>
    <r>
      <rPr>
        <rFont val="&quot;Helvetica Neue&quot;, Helvetica, Arial, sans-serif"/>
        <color rgb="FF1155CC"/>
        <sz val="11.0"/>
        <u/>
      </rPr>
      <t>Berenstain Bears, The - A School Day (USA) (Beta) (1995-01-27).zip</t>
    </r>
  </si>
  <si>
    <r>
      <rPr>
        <rFont val="&quot;Helvetica Neue&quot;, Helvetica, Arial, sans-serif"/>
        <color rgb="FF1155CC"/>
        <sz val="11.0"/>
        <u/>
      </rPr>
      <t>Berenstain Bears, The - A School Day (USA) (Beta) (1995-01-30).zip</t>
    </r>
  </si>
  <si>
    <r>
      <rPr>
        <rFont val="&quot;Helvetica Neue&quot;, Helvetica, Arial, sans-serif"/>
        <color rgb="FF1155CC"/>
        <sz val="11.0"/>
        <u/>
      </rPr>
      <t>Berenstain Bears, The - A School Day (USA).zip</t>
    </r>
  </si>
  <si>
    <r>
      <rPr>
        <rFont val="&quot;Helvetica Neue&quot;, Helvetica, Arial, sans-serif"/>
        <color rgb="FF1155CC"/>
        <sz val="11.0"/>
        <u/>
      </rPr>
      <t>Bioneun Nal (Korea).zip</t>
    </r>
  </si>
  <si>
    <r>
      <rPr>
        <rFont val="&quot;Helvetica Neue&quot;, Helvetica, Arial, sans-serif"/>
        <color rgb="FF1155CC"/>
        <sz val="11.0"/>
        <u/>
      </rPr>
      <t>Bishoujo Senshi Sailor Moon S (Japan).zip</t>
    </r>
  </si>
  <si>
    <r>
      <rPr>
        <rFont val="&quot;Helvetica Neue&quot;, Helvetica, Arial, sans-serif"/>
        <color rgb="FF1155CC"/>
        <sz val="11.0"/>
        <u/>
      </rPr>
      <t>Bishoujo Senshi Sailor Moon Sailor Stars - Tokimeki Party (Japan).zip</t>
    </r>
  </si>
  <si>
    <r>
      <rPr>
        <rFont val="&quot;Helvetica Neue&quot;, Helvetica, Arial, sans-serif"/>
        <color rgb="FF1155CC"/>
        <sz val="11.0"/>
        <u/>
      </rPr>
      <t>Bishoujo Senshi Sailor Moon SuperS (Japan).zip</t>
    </r>
  </si>
  <si>
    <r>
      <rPr>
        <rFont val="&quot;Helvetica Neue&quot;, Helvetica, Arial, sans-serif"/>
        <color rgb="FF1155CC"/>
        <sz val="11.0"/>
        <u/>
      </rPr>
      <t>Bug's Life, A (Japan).zip</t>
    </r>
  </si>
  <si>
    <r>
      <rPr>
        <rFont val="&quot;Helvetica Neue&quot;, Helvetica, Arial, sans-serif"/>
        <color rgb="FF1155CC"/>
        <sz val="11.0"/>
        <u/>
      </rPr>
      <t>Chibi Maruko-chan - Issho ni Asobou yo (Japan).zip</t>
    </r>
  </si>
  <si>
    <r>
      <rPr>
        <rFont val="&quot;Helvetica Neue&quot;, Helvetica, Arial, sans-serif"/>
        <color rgb="FF1155CC"/>
        <sz val="11.0"/>
        <u/>
      </rPr>
      <t>Choukou Senshi Changerion (Japan).zip</t>
    </r>
  </si>
  <si>
    <r>
      <rPr>
        <rFont val="&quot;Helvetica Neue&quot;, Helvetica, Arial, sans-serif"/>
        <color rgb="FF1155CC"/>
        <sz val="11.0"/>
        <u/>
      </rPr>
      <t>Conveni de Okaimono! (Japan).zip</t>
    </r>
  </si>
  <si>
    <r>
      <rPr>
        <rFont val="&quot;Helvetica Neue&quot;, Helvetica, Arial, sans-serif"/>
        <color rgb="FF1155CC"/>
        <sz val="11.0"/>
        <u/>
      </rPr>
      <t>Cooking Pico (Korea).zip</t>
    </r>
  </si>
  <si>
    <r>
      <rPr>
        <rFont val="&quot;Helvetica Neue&quot;, Helvetica, Arial, sans-serif"/>
        <color rgb="FF1155CC"/>
        <sz val="11.0"/>
        <u/>
      </rPr>
      <t>Cooking Pico - Minna to Issho ni Hajimete Cooking! (Japan).zip</t>
    </r>
  </si>
  <si>
    <r>
      <rPr>
        <rFont val="&quot;Helvetica Neue&quot;, Helvetica, Arial, sans-serif"/>
        <color rgb="FF1155CC"/>
        <sz val="11.0"/>
        <u/>
      </rPr>
      <t>Copera no Chikyuu Daisuki (Japan) (Copera).zip</t>
    </r>
  </si>
  <si>
    <r>
      <rPr>
        <rFont val="&quot;Helvetica Neue&quot;, Helvetica, Arial, sans-serif"/>
        <color rgb="FF1155CC"/>
        <sz val="11.0"/>
        <u/>
      </rPr>
      <t>Copera no Kono Oto Naani (Japan) (Copera).zip</t>
    </r>
  </si>
  <si>
    <r>
      <rPr>
        <rFont val="&quot;Helvetica Neue&quot;, Helvetica, Arial, sans-serif"/>
        <color rgb="FF1155CC"/>
        <sz val="11.0"/>
        <u/>
      </rPr>
      <t>Copera no Time Machine (Japan) (Copera).zip</t>
    </r>
  </si>
  <si>
    <r>
      <rPr>
        <rFont val="&quot;Helvetica Neue&quot;, Helvetica, Arial, sans-serif"/>
        <color rgb="FF1155CC"/>
        <sz val="11.0"/>
        <u/>
      </rPr>
      <t>Cores Magicas (Brazil).zip</t>
    </r>
  </si>
  <si>
    <r>
      <rPr>
        <rFont val="&quot;Helvetica Neue&quot;, Helvetica, Arial, sans-serif"/>
        <color rgb="FF1155CC"/>
        <sz val="11.0"/>
        <u/>
      </rPr>
      <t>Crayola Crayons - Create a World (USA).zip</t>
    </r>
  </si>
  <si>
    <r>
      <rPr>
        <rFont val="&quot;Helvetica Neue&quot;, Helvetica, Arial, sans-serif"/>
        <color rgb="FF1155CC"/>
        <sz val="11.0"/>
        <u/>
      </rPr>
      <t>Crayon Shin-chan no Oekaki Note (Japan) (Beta 1).zip</t>
    </r>
  </si>
  <si>
    <r>
      <rPr>
        <rFont val="&quot;Helvetica Neue&quot;, Helvetica, Arial, sans-serif"/>
        <color rgb="FF1155CC"/>
        <sz val="11.0"/>
        <u/>
      </rPr>
      <t>Crayon Shin-chan no Oekaki Note (Japan) (Beta 2).zip</t>
    </r>
  </si>
  <si>
    <r>
      <rPr>
        <rFont val="&quot;Helvetica Neue&quot;, Helvetica, Arial, sans-serif"/>
        <color rgb="FF1155CC"/>
        <sz val="11.0"/>
        <u/>
      </rPr>
      <t>Crayon Shin-chan no Oekaki Note (Japan).zip</t>
    </r>
  </si>
  <si>
    <r>
      <rPr>
        <rFont val="&quot;Helvetica Neue&quot;, Helvetica, Arial, sans-serif"/>
        <color rgb="FF1155CC"/>
        <sz val="11.0"/>
        <u/>
      </rPr>
      <t>Crayon Shin-chan no Ora to Issho ni Asobou yo! (Japan).zip</t>
    </r>
  </si>
  <si>
    <r>
      <rPr>
        <rFont val="&quot;Helvetica Neue&quot;, Helvetica, Arial, sans-serif"/>
        <color rgb="FF1155CC"/>
        <sz val="11.0"/>
        <u/>
      </rPr>
      <t>Crayons Magiques (France).zip</t>
    </r>
  </si>
  <si>
    <r>
      <rPr>
        <rFont val="&quot;Helvetica Neue&quot;, Helvetica, Arial, sans-serif"/>
        <color rgb="FF1155CC"/>
        <sz val="11.0"/>
        <u/>
      </rPr>
      <t>Cutey Honey F (Japan).zip</t>
    </r>
  </si>
  <si>
    <r>
      <rPr>
        <rFont val="&quot;Helvetica Neue&quot;, Helvetica, Arial, sans-serif"/>
        <color rgb="FF1155CC"/>
        <sz val="11.0"/>
        <u/>
      </rPr>
      <t>Dance Pico - Hashitte Odotte Chou Happy! (Japan).zip</t>
    </r>
  </si>
  <si>
    <r>
      <rPr>
        <rFont val="&quot;Helvetica Neue&quot;, Helvetica, Arial, sans-serif"/>
        <color rgb="FF1155CC"/>
        <sz val="11.0"/>
        <u/>
      </rPr>
      <t>Denji Sentai Megaranger (Japan).zip</t>
    </r>
  </si>
  <si>
    <r>
      <rPr>
        <rFont val="&quot;Helvetica Neue&quot;, Helvetica, Arial, sans-serif"/>
        <color rgb="FF1155CC"/>
        <sz val="11.0"/>
        <u/>
      </rPr>
      <t>Densha Daishuugou! (Japan).zip</t>
    </r>
  </si>
  <si>
    <r>
      <rPr>
        <rFont val="&quot;Helvetica Neue&quot;, Helvetica, Arial, sans-serif"/>
        <color rgb="FF1155CC"/>
        <sz val="11.0"/>
        <u/>
      </rPr>
      <t>Dia en la Escuela con los Ositos Berenstain, Un (Spain).zip</t>
    </r>
  </si>
  <si>
    <r>
      <rPr>
        <rFont val="&quot;Helvetica Neue&quot;, Helvetica, Arial, sans-serif"/>
        <color rgb="FF1155CC"/>
        <sz val="11.0"/>
        <u/>
      </rPr>
      <t>Disney Princess - Ariel (Japan).zip</t>
    </r>
  </si>
  <si>
    <r>
      <rPr>
        <rFont val="&quot;Helvetica Neue&quot;, Helvetica, Arial, sans-serif"/>
        <color rgb="FF1155CC"/>
        <sz val="11.0"/>
        <u/>
      </rPr>
      <t>Disney Princess - Princess ni Naritai! (Japan) (Rev A).zip</t>
    </r>
  </si>
  <si>
    <r>
      <rPr>
        <rFont val="&quot;Helvetica Neue&quot;, Helvetica, Arial, sans-serif"/>
        <color rgb="FF1155CC"/>
        <sz val="11.0"/>
        <u/>
      </rPr>
      <t>Disney Princess - Princess ni Naritai! (Japan).zip</t>
    </r>
  </si>
  <si>
    <r>
      <rPr>
        <rFont val="&quot;Helvetica Neue&quot;, Helvetica, Arial, sans-serif"/>
        <color rgb="FF1155CC"/>
        <sz val="11.0"/>
        <u/>
      </rPr>
      <t>Disney Princess - Suteki ni Lesson! Hiragana-Katakana (Japan).zip</t>
    </r>
  </si>
  <si>
    <r>
      <rPr>
        <rFont val="&quot;Helvetica Neue&quot;, Helvetica, Arial, sans-serif"/>
        <color rgb="FF1155CC"/>
        <sz val="11.0"/>
        <u/>
      </rPr>
      <t>Do Re Mi Fa - Animals no Tanoshii Ensoukai (Japan).zip</t>
    </r>
  </si>
  <si>
    <r>
      <rPr>
        <rFont val="&quot;Helvetica Neue&quot;, Helvetica, Arial, sans-serif"/>
        <color rgb="FF1155CC"/>
        <sz val="11.0"/>
        <u/>
      </rPr>
      <t>Do Re Mi Fa Densetsu (Japan) (Copera).zip</t>
    </r>
  </si>
  <si>
    <r>
      <rPr>
        <rFont val="&quot;Helvetica Neue&quot;, Helvetica, Arial, sans-serif"/>
        <color rgb="FF1155CC"/>
        <sz val="11.0"/>
        <u/>
      </rPr>
      <t>Donald no Obake Taiji (Japan) (Hajimema Series 1).zip</t>
    </r>
  </si>
  <si>
    <r>
      <rPr>
        <rFont val="&quot;Helvetica Neue&quot;, Helvetica, Arial, sans-serif"/>
        <color rgb="FF1155CC"/>
        <sz val="11.0"/>
        <u/>
      </rPr>
      <t>Donald no Obake Taiji (Japan).zip</t>
    </r>
  </si>
  <si>
    <r>
      <rPr>
        <rFont val="&quot;Helvetica Neue&quot;, Helvetica, Arial, sans-serif"/>
        <color rgb="FF1155CC"/>
        <sz val="11.0"/>
        <u/>
      </rPr>
      <t>Donald no TV Show (Japan).zip</t>
    </r>
  </si>
  <si>
    <r>
      <rPr>
        <rFont val="&quot;Helvetica Neue&quot;, Helvetica, Arial, sans-serif"/>
        <color rgb="FF1155CC"/>
        <sz val="11.0"/>
        <u/>
      </rPr>
      <t>Donalds Gespensterjagd (Germany) (Proto).zip</t>
    </r>
  </si>
  <si>
    <r>
      <rPr>
        <rFont val="&quot;Helvetica Neue&quot;, Helvetica, Arial, sans-serif"/>
        <color rgb="FF1155CC"/>
        <sz val="11.0"/>
        <u/>
      </rPr>
      <t>Doraemon - Chiiku Asobi Dora-Land (Japan).zip</t>
    </r>
  </si>
  <si>
    <r>
      <rPr>
        <rFont val="&quot;Helvetica Neue&quot;, Helvetica, Arial, sans-serif"/>
        <color rgb="FF1155CC"/>
        <sz val="11.0"/>
        <u/>
      </rPr>
      <t>Doraemon - Eigo de Asobou ABC (Japan).zip</t>
    </r>
  </si>
  <si>
    <r>
      <rPr>
        <rFont val="&quot;Helvetica Neue&quot;, Helvetica, Arial, sans-serif"/>
        <color rgb="FF1155CC"/>
        <sz val="11.0"/>
        <u/>
      </rPr>
      <t>Doraemon - Ensoku, Imohori, Undoukai (Japan).zip</t>
    </r>
  </si>
  <si>
    <r>
      <rPr>
        <rFont val="&quot;Helvetica Neue&quot;, Helvetica, Arial, sans-serif"/>
        <color rgb="FF1155CC"/>
        <sz val="11.0"/>
        <u/>
      </rPr>
      <t>Doraemon - Kazoete, Kantan Kazu Tokei (Japan).zip</t>
    </r>
  </si>
  <si>
    <r>
      <rPr>
        <rFont val="&quot;Helvetica Neue&quot;, Helvetica, Arial, sans-serif"/>
        <color rgb="FF1155CC"/>
        <sz val="11.0"/>
        <u/>
      </rPr>
      <t>Doraemon - Nobita no Doubutsu Land (Japan).zip</t>
    </r>
  </si>
  <si>
    <r>
      <rPr>
        <rFont val="&quot;Helvetica Neue&quot;, Helvetica, Arial, sans-serif"/>
        <color rgb="FF1155CC"/>
        <sz val="11.0"/>
        <u/>
      </rPr>
      <t>Doraemon - Nobita no Machinaka Dokidoki Tanken! (Japan).zip</t>
    </r>
  </si>
  <si>
    <r>
      <rPr>
        <rFont val="&quot;Helvetica Neue&quot;, Helvetica, Arial, sans-serif"/>
        <color rgb="FF1155CC"/>
        <sz val="11.0"/>
        <u/>
      </rPr>
      <t>Doraemon - Nobita to Maigo no Kyouryuu (Japan) (Rev B).zip</t>
    </r>
  </si>
  <si>
    <r>
      <rPr>
        <rFont val="&quot;Helvetica Neue&quot;, Helvetica, Arial, sans-serif"/>
        <color rgb="FF1155CC"/>
        <sz val="11.0"/>
        <u/>
      </rPr>
      <t>Doraemon - Time Machine de Daibouken (Japan).zip</t>
    </r>
  </si>
  <si>
    <r>
      <rPr>
        <rFont val="&quot;Helvetica Neue&quot;, Helvetica, Arial, sans-serif"/>
        <color rgb="FF1155CC"/>
        <sz val="11.0"/>
        <u/>
      </rPr>
      <t>Doraemon - Yometa yo, Kaketa yo Hiragana Katakana (Japan).zip</t>
    </r>
  </si>
  <si>
    <r>
      <rPr>
        <rFont val="&quot;Helvetica Neue&quot;, Helvetica, Arial, sans-serif"/>
        <color rgb="FF1155CC"/>
        <sz val="11.0"/>
        <u/>
      </rPr>
      <t>Doraemon - Youchien wa Tanoshii na (Japan).zip</t>
    </r>
  </si>
  <si>
    <r>
      <rPr>
        <rFont val="&quot;Helvetica Neue&quot;, Helvetica, Arial, sans-serif"/>
        <color rgb="FF1155CC"/>
        <sz val="11.0"/>
        <u/>
      </rPr>
      <t>Doraemon Machinaka (Taiwan).zip</t>
    </r>
  </si>
  <si>
    <r>
      <rPr>
        <rFont val="&quot;Helvetica Neue&quot;, Helvetica, Arial, sans-serif"/>
        <color rgb="FF1155CC"/>
        <sz val="11.0"/>
        <u/>
      </rPr>
      <t>Doraemon no Utatte Pico - Issho ni Utaou! Doraemon! Waku Waku Karaoke (Japan).zip</t>
    </r>
  </si>
  <si>
    <r>
      <rPr>
        <rFont val="&quot;Helvetica Neue&quot;, Helvetica, Arial, sans-serif"/>
        <color rgb="FF1155CC"/>
        <sz val="11.0"/>
        <u/>
      </rPr>
      <t>Dorehmipa Dongmooleumakhwoe (Korea) (Rev A).zip</t>
    </r>
  </si>
  <si>
    <r>
      <rPr>
        <rFont val="&quot;Helvetica Neue&quot;, Helvetica, Arial, sans-serif"/>
        <color rgb="FF1155CC"/>
        <sz val="11.0"/>
        <u/>
      </rPr>
      <t>Doubutsu Pico - Hamster Land (Japan).zip</t>
    </r>
  </si>
  <si>
    <r>
      <rPr>
        <rFont val="&quot;Helvetica Neue&quot;, Helvetica, Arial, sans-serif"/>
        <color rgb="FF1155CC"/>
        <sz val="11.0"/>
        <u/>
      </rPr>
      <t>Drive Pico - Go Go! Car Navi Touring! (Japan).zip</t>
    </r>
  </si>
  <si>
    <r>
      <rPr>
        <rFont val="&quot;Helvetica Neue&quot;, Helvetica, Arial, sans-serif"/>
        <color rgb="FF1155CC"/>
        <sz val="11.0"/>
        <u/>
      </rPr>
      <t>ECC Junior no Hajimete Eigo Vol. 1 - Patty-chan Family (Japan).zip</t>
    </r>
  </si>
  <si>
    <r>
      <rPr>
        <rFont val="&quot;Helvetica Neue&quot;, Helvetica, Arial, sans-serif"/>
        <color rgb="FF1155CC"/>
        <sz val="11.0"/>
        <u/>
      </rPr>
      <t>ECC Junior no Hajimete Eigo Vol. 2 - Patty-chan no Picnic (Japan).zip</t>
    </r>
  </si>
  <si>
    <r>
      <rPr>
        <rFont val="&quot;Helvetica Neue&quot;, Helvetica, Arial, sans-serif"/>
        <color rgb="FF1155CC"/>
        <sz val="11.0"/>
        <u/>
      </rPr>
      <t>ECC Junior no Hajimete Eigo Vol. 3 - Patty-chan no Otanjoubi (Japan).zip</t>
    </r>
  </si>
  <si>
    <r>
      <rPr>
        <rFont val="&quot;Helvetica Neue&quot;, Helvetica, Arial, sans-serif"/>
        <color rgb="FF1155CC"/>
        <sz val="11.0"/>
        <u/>
      </rPr>
      <t>ECC Junior no Hajimete Eigo Vol. 4 - Doubutsu Daisuki, Patty-chan (Japan).zip</t>
    </r>
  </si>
  <si>
    <r>
      <rPr>
        <rFont val="&quot;Helvetica Neue&quot;, Helvetica, Arial, sans-serif"/>
        <color rgb="FF1155CC"/>
        <sz val="11.0"/>
        <u/>
      </rPr>
      <t>ECC Junior no Hajimete Eigo Vol. 5 - Merry Christmas, Patty-chan (Japan).zip</t>
    </r>
  </si>
  <si>
    <r>
      <rPr>
        <rFont val="&quot;Helvetica Neue&quot;, Helvetica, Arial, sans-serif"/>
        <color rgb="FF1155CC"/>
        <sz val="11.0"/>
        <u/>
      </rPr>
      <t>ECC Junior no Hajimete Eigo Vol. 6 - Patty-chan Yuuenchi ni Iku (Japan).zip</t>
    </r>
  </si>
  <si>
    <r>
      <rPr>
        <rFont val="&quot;Helvetica Neue&quot;, Helvetica, Arial, sans-serif"/>
        <color rgb="FF1155CC"/>
        <sz val="11.0"/>
        <u/>
      </rPr>
      <t>Ecco Jr. - No fundo do mar! (Brazil).zip</t>
    </r>
  </si>
  <si>
    <r>
      <rPr>
        <rFont val="&quot;Helvetica Neue&quot;, Helvetica, Arial, sans-serif"/>
        <color rgb="FF1155CC"/>
        <sz val="11.0"/>
        <u/>
      </rPr>
      <t>Ecco Jr. and the Great Ocean Treasure Hunt! (USA).zip</t>
    </r>
  </si>
  <si>
    <r>
      <rPr>
        <rFont val="&quot;Helvetica Neue&quot;, Helvetica, Arial, sans-serif"/>
        <color rgb="FF1155CC"/>
        <sz val="11.0"/>
        <u/>
      </rPr>
      <t>Ecco Jr. and the Great Ocean Treasure Hunt! (United Kingdom).zip</t>
    </r>
  </si>
  <si>
    <r>
      <rPr>
        <rFont val="&quot;Helvetica Neue&quot;, Helvetica, Arial, sans-serif"/>
        <color rgb="FF1155CC"/>
        <sz val="11.0"/>
        <u/>
      </rPr>
      <t>Ecco Jr. e la Grande Caccia al Tesoro nell'Oceano! (Italy).zip</t>
    </r>
  </si>
  <si>
    <r>
      <rPr>
        <rFont val="&quot;Helvetica Neue&quot;, Helvetica, Arial, sans-serif"/>
        <color rgb="FF1155CC"/>
        <sz val="11.0"/>
        <u/>
      </rPr>
      <t>Ecco Jr. et la Chasse au Tresor Sous-Marine! (France).zip</t>
    </r>
  </si>
  <si>
    <r>
      <rPr>
        <rFont val="&quot;Helvetica Neue&quot;, Helvetica, Arial, sans-serif"/>
        <color rgb="FF1155CC"/>
        <sz val="11.0"/>
        <u/>
      </rPr>
      <t>Ecco Jr. und die Grosse Schatzsuche im Ozean! (Germany).zip</t>
    </r>
  </si>
  <si>
    <r>
      <rPr>
        <rFont val="&quot;Helvetica Neue&quot;, Helvetica, Arial, sans-serif"/>
        <color rgb="FF1155CC"/>
        <sz val="11.0"/>
        <u/>
      </rPr>
      <t>Ecco Jr. y la Gran Busqueda del Tesoro en el Oceano! (Spain).zip</t>
    </r>
  </si>
  <si>
    <r>
      <rPr>
        <rFont val="&quot;Helvetica Neue&quot;, Helvetica, Arial, sans-serif"/>
        <color rgb="FF1155CC"/>
        <sz val="11.0"/>
        <u/>
      </rPr>
      <t>Ehko Junieoeui Shinbiroun Badayeohaeng (Korea).zip</t>
    </r>
  </si>
  <si>
    <r>
      <rPr>
        <rFont val="&quot;Helvetica Neue&quot;, Helvetica, Arial, sans-serif"/>
        <color rgb="FF1155CC"/>
        <sz val="11.0"/>
        <u/>
      </rPr>
      <t>Exciting! Hataraku Norimono-tachi (Japan).zip</t>
    </r>
  </si>
  <si>
    <r>
      <rPr>
        <rFont val="&quot;Helvetica Neue&quot;, Helvetica, Arial, sans-serif"/>
        <color rgb="FF1155CC"/>
        <sz val="11.0"/>
        <u/>
      </rPr>
      <t>Fishing Pico - Donald no Adventure Fishing (Japan).zip</t>
    </r>
  </si>
  <si>
    <r>
      <rPr>
        <rFont val="&quot;Helvetica Neue&quot;, Helvetica, Arial, sans-serif"/>
        <color rgb="FF1155CC"/>
        <sz val="11.0"/>
        <u/>
      </rPr>
      <t>Futari wa Pretty Cure (Japan).zip</t>
    </r>
  </si>
  <si>
    <r>
      <rPr>
        <rFont val="&quot;Helvetica Neue&quot;, Helvetica, Arial, sans-serif"/>
        <color rgb="FF1155CC"/>
        <sz val="11.0"/>
        <u/>
      </rPr>
      <t>Gabutcho Tsuri Gakkou - Yatta ne! Boku wa Tsuri Meijn (Japan).zip</t>
    </r>
  </si>
  <si>
    <r>
      <rPr>
        <rFont val="&quot;Helvetica Neue&quot;, Helvetica, Arial, sans-serif"/>
        <color rgb="FF1155CC"/>
        <sz val="11.0"/>
        <u/>
      </rPr>
      <t>Gakken Hajimete no Moji, Kotoba (Japan).zip</t>
    </r>
  </si>
  <si>
    <r>
      <rPr>
        <rFont val="&quot;Helvetica Neue&quot;, Helvetica, Arial, sans-serif"/>
        <color rgb="FF1155CC"/>
        <sz val="11.0"/>
        <u/>
      </rPr>
      <t>Gakken Pico de Gakushuu 1-nensei (Japan).zip</t>
    </r>
  </si>
  <si>
    <r>
      <rPr>
        <rFont val="&quot;Helvetica Neue&quot;, Helvetica, Arial, sans-serif"/>
        <color rgb="FF1155CC"/>
        <sz val="11.0"/>
        <u/>
      </rPr>
      <t>Gakken Pico de Kagaku 1 - Hakken Mushi no Himitsu (Japan).zip</t>
    </r>
  </si>
  <si>
    <r>
      <rPr>
        <rFont val="&quot;Helvetica Neue&quot;, Helvetica, Arial, sans-serif"/>
        <color rgb="FF1155CC"/>
        <sz val="11.0"/>
        <u/>
      </rPr>
      <t>Gakken no o-Benkyou Soft - Eigo ABC (Japan).zip</t>
    </r>
  </si>
  <si>
    <r>
      <rPr>
        <rFont val="&quot;Helvetica Neue&quot;, Helvetica, Arial, sans-serif"/>
        <color rgb="FF1155CC"/>
        <sz val="11.0"/>
        <u/>
      </rPr>
      <t>Gakken no o-Benkyou Soft - Hiragana (Japan).zip</t>
    </r>
  </si>
  <si>
    <r>
      <rPr>
        <rFont val="&quot;Helvetica Neue&quot;, Helvetica, Arial, sans-serif"/>
        <color rgb="FF1155CC"/>
        <sz val="11.0"/>
        <u/>
      </rPr>
      <t>Gakken no o-Benkyou Soft - Kakezan Kuku (Japan).zip</t>
    </r>
  </si>
  <si>
    <r>
      <rPr>
        <rFont val="&quot;Helvetica Neue&quot;, Helvetica, Arial, sans-serif"/>
        <color rgb="FF1155CC"/>
        <sz val="11.0"/>
        <u/>
      </rPr>
      <t>Gakken no o-Benkyou Soft - Kanji (Japan).zip</t>
    </r>
  </si>
  <si>
    <r>
      <rPr>
        <rFont val="&quot;Helvetica Neue&quot;, Helvetica, Arial, sans-serif"/>
        <color rgb="FF1155CC"/>
        <sz val="11.0"/>
        <u/>
      </rPr>
      <t>Gakken no o-Benkyou Soft - Kazu, Suuji (Japan).zip</t>
    </r>
  </si>
  <si>
    <r>
      <rPr>
        <rFont val="&quot;Helvetica Neue&quot;, Helvetica, Arial, sans-serif"/>
        <color rgb="FF1155CC"/>
        <sz val="11.0"/>
        <u/>
      </rPr>
      <t>Gakken no o-Benkyou Soft - Tashizan Hikizan (Japan).zip</t>
    </r>
  </si>
  <si>
    <r>
      <rPr>
        <rFont val="&quot;Helvetica Neue&quot;, Helvetica, Arial, sans-serif"/>
        <color rgb="FF1155CC"/>
        <sz val="11.0"/>
        <u/>
      </rPr>
      <t>Ganbare! Bokura no Compati Heroes (Japan).zip</t>
    </r>
  </si>
  <si>
    <r>
      <rPr>
        <rFont val="&quot;Helvetica Neue&quot;, Helvetica, Arial, sans-serif"/>
        <color rgb="FF1155CC"/>
        <sz val="11.0"/>
        <u/>
      </rPr>
      <t>Gegege no Kitarou (Japan).zip</t>
    </r>
  </si>
  <si>
    <r>
      <rPr>
        <rFont val="&quot;Helvetica Neue&quot;, Helvetica, Arial, sans-serif"/>
        <color rgb="FF1155CC"/>
        <sz val="11.0"/>
        <u/>
      </rPr>
      <t>Gekisou Sentai Carranger (Japan).zip</t>
    </r>
  </si>
  <si>
    <r>
      <rPr>
        <rFont val="&quot;Helvetica Neue&quot;, Helvetica, Arial, sans-serif"/>
        <color rgb="FF1155CC"/>
        <sz val="11.0"/>
        <u/>
      </rPr>
      <t>Geuljanara Yeohaeng! (Korea).zip</t>
    </r>
  </si>
  <si>
    <r>
      <rPr>
        <rFont val="&quot;Helvetica Neue&quot;, Helvetica, Arial, sans-serif"/>
        <color rgb="FF1155CC"/>
        <sz val="11.0"/>
        <u/>
      </rPr>
      <t>Geumdokki Eundokki (Korea).zip</t>
    </r>
  </si>
  <si>
    <r>
      <rPr>
        <rFont val="&quot;Helvetica Neue&quot;, Helvetica, Arial, sans-serif"/>
        <color rgb="FF1155CC"/>
        <sz val="11.0"/>
        <u/>
      </rPr>
      <t>Giorno di Scuola degli Orsi Berenstain, Un (Italy).zip</t>
    </r>
  </si>
  <si>
    <r>
      <rPr>
        <rFont val="&quot;Helvetica Neue&quot;, Helvetica, Arial, sans-serif"/>
        <color rgb="FF1155CC"/>
        <sz val="11.0"/>
        <u/>
      </rPr>
      <t>Go! Go! Connie-chan! Doki Doki World! (Japan).zip</t>
    </r>
  </si>
  <si>
    <r>
      <rPr>
        <rFont val="&quot;Helvetica Neue&quot;, Helvetica, Arial, sans-serif"/>
        <color rgb="FF1155CC"/>
        <sz val="11.0"/>
        <u/>
      </rPr>
      <t>Gojira - Doki Doki Kaijuu-tou!! (Japan).zip</t>
    </r>
  </si>
  <si>
    <r>
      <rPr>
        <rFont val="&quot;Helvetica Neue&quot;, Helvetica, Arial, sans-serif"/>
        <color rgb="FF1155CC"/>
        <sz val="11.0"/>
        <u/>
      </rPr>
      <t>Gomdori Puooeui Sagyejeol (Korea).zip</t>
    </r>
  </si>
  <si>
    <r>
      <rPr>
        <rFont val="&quot;Helvetica Neue&quot;, Helvetica, Arial, sans-serif"/>
        <color rgb="FF1155CC"/>
        <sz val="11.0"/>
        <u/>
      </rPr>
      <t>Great Counting Caper with 3 Blind Mice, The (USA).zip</t>
    </r>
  </si>
  <si>
    <r>
      <rPr>
        <rFont val="&quot;Helvetica Neue&quot;, Helvetica, Arial, sans-serif"/>
        <color rgb="FF1155CC"/>
        <sz val="11.0"/>
        <u/>
      </rPr>
      <t>Gureumeun Yosuljaengi (Korea).zip</t>
    </r>
  </si>
  <si>
    <r>
      <rPr>
        <rFont val="&quot;Helvetica Neue&quot;, Helvetica, Arial, sans-serif"/>
        <color rgb="FF1155CC"/>
        <sz val="11.0"/>
        <u/>
      </rPr>
      <t>Hataraku Kuruma - Diapet Daishuugou! (Japan).zip</t>
    </r>
  </si>
  <si>
    <r>
      <rPr>
        <rFont val="&quot;Helvetica Neue&quot;, Helvetica, Arial, sans-serif"/>
        <color rgb="FF1155CC"/>
        <sz val="11.0"/>
        <u/>
      </rPr>
      <t>Heisei Kyouiku Iinkai Jr. Mezase Yuutousei (Japan).zip</t>
    </r>
  </si>
  <si>
    <r>
      <rPr>
        <rFont val="&quot;Helvetica Neue&quot;, Helvetica, Arial, sans-serif"/>
        <color rgb="FF1155CC"/>
        <sz val="11.0"/>
        <u/>
      </rPr>
      <t>Heisei Tensai Bakabon - Minna de Family Resturant ni Iku no da! (Japan).zip</t>
    </r>
  </si>
  <si>
    <r>
      <rPr>
        <rFont val="&quot;Helvetica Neue&quot;, Helvetica, Arial, sans-serif"/>
        <color rgb="FF1155CC"/>
        <sz val="11.0"/>
        <u/>
      </rPr>
      <t>Hello Kitty no Castelo (Brazil).zip</t>
    </r>
  </si>
  <si>
    <r>
      <rPr>
        <rFont val="&quot;Helvetica Neue&quot;, Helvetica, Arial, sans-serif"/>
        <color rgb="FF1155CC"/>
        <sz val="11.0"/>
        <u/>
      </rPr>
      <t>Hello Kitty no Suteki na Otanjoubi (Japan).zip</t>
    </r>
  </si>
  <si>
    <r>
      <rPr>
        <rFont val="&quot;Helvetica Neue&quot;, Helvetica, Arial, sans-serif"/>
        <color rgb="FF1155CC"/>
        <sz val="11.0"/>
        <u/>
      </rPr>
      <t>Hello Kitty no Tanoshii Butoukai (Japan).zip</t>
    </r>
  </si>
  <si>
    <r>
      <rPr>
        <rFont val="&quot;Helvetica Neue&quot;, Helvetica, Arial, sans-serif"/>
        <color rgb="FF1155CC"/>
        <sz val="11.0"/>
        <u/>
      </rPr>
      <t>Hello Kitty no Tanoshii Omiseyasan (Japan).zip</t>
    </r>
  </si>
  <si>
    <r>
      <rPr>
        <rFont val="&quot;Helvetica Neue&quot;, Helvetica, Arial, sans-serif"/>
        <color rgb="FF1155CC"/>
        <sz val="11.0"/>
        <u/>
      </rPr>
      <t>Hello Kitty to McDonald's de Asobo! (Japan).zip</t>
    </r>
  </si>
  <si>
    <r>
      <rPr>
        <rFont val="&quot;Helvetica Neue&quot;, Helvetica, Arial, sans-serif"/>
        <color rgb="FF1155CC"/>
        <sz val="11.0"/>
        <u/>
      </rPr>
      <t>Heokulwa Rollineun Babbayo (Korea).zip</t>
    </r>
  </si>
  <si>
    <r>
      <rPr>
        <rFont val="&quot;Helvetica Neue&quot;, Helvetica, Arial, sans-serif"/>
        <color rgb="FF1155CC"/>
        <sz val="11.0"/>
        <u/>
      </rPr>
      <t>Hirake! Ponkikki - Party o Hirakou! (Japan).zip</t>
    </r>
  </si>
  <si>
    <r>
      <rPr>
        <rFont val="&quot;Helvetica Neue&quot;, Helvetica, Arial, sans-serif"/>
        <color rgb="FF1155CC"/>
        <sz val="11.0"/>
        <u/>
      </rPr>
      <t>Issho ni Hashirou Kikansha Thomas (Japan).zip</t>
    </r>
  </si>
  <si>
    <r>
      <rPr>
        <rFont val="&quot;Helvetica Neue&quot;, Helvetica, Arial, sans-serif"/>
        <color rgb="FF1155CC"/>
        <sz val="11.0"/>
        <u/>
      </rPr>
      <t>Issho ni Pico - Itsudemo Issho Doraemon (Japan).zip</t>
    </r>
  </si>
  <si>
    <r>
      <rPr>
        <rFont val="&quot;Helvetica Neue&quot;, Helvetica, Arial, sans-serif"/>
        <color rgb="FF1155CC"/>
        <sz val="11.0"/>
        <u/>
      </rPr>
      <t>Jahr in Winnie Puuhs Leben, Ein (Germany).zip</t>
    </r>
  </si>
  <si>
    <r>
      <rPr>
        <rFont val="&quot;Helvetica Neue&quot;, Helvetica, Arial, sans-serif"/>
        <color rgb="FF1155CC"/>
        <sz val="11.0"/>
        <u/>
      </rPr>
      <t>Jeulgeoun Deuraibeu (Korea).zip</t>
    </r>
  </si>
  <si>
    <r>
      <rPr>
        <rFont val="&quot;Helvetica Neue&quot;, Helvetica, Arial, sans-serif"/>
        <color rgb="FF1155CC"/>
        <sz val="11.0"/>
        <u/>
      </rPr>
      <t>Jeulgeoun Patireul Yeolja! (Korea).zip</t>
    </r>
  </si>
  <si>
    <r>
      <rPr>
        <rFont val="&quot;Helvetica Neue&quot;, Helvetica, Arial, sans-serif"/>
        <color rgb="FF1155CC"/>
        <sz val="11.0"/>
        <u/>
      </rPr>
      <t>Jidou Eiken Taiou - Moomin to Eigo - Tanjoubi no Okurimono (Japan).zip</t>
    </r>
  </si>
  <si>
    <r>
      <rPr>
        <rFont val="&quot;Helvetica Neue&quot;, Helvetica, Arial, sans-serif"/>
        <color rgb="FF1155CC"/>
        <sz val="11.0"/>
        <u/>
      </rPr>
      <t>Kaitou Saint Tail - Saint Tail to One, Two, Three! (Japan).zip</t>
    </r>
  </si>
  <si>
    <r>
      <rPr>
        <rFont val="&quot;Helvetica Neue&quot;, Helvetica, Arial, sans-serif"/>
        <color rgb="FF1155CC"/>
        <sz val="11.0"/>
        <u/>
      </rPr>
      <t>Kamen Rider 555 (Japan).zip</t>
    </r>
  </si>
  <si>
    <r>
      <rPr>
        <rFont val="&quot;Helvetica Neue&quot;, Helvetica, Arial, sans-serif"/>
        <color rgb="FF1155CC"/>
        <sz val="11.0"/>
        <u/>
      </rPr>
      <t>Kamen Rider Agito &amp; Kuuga - Wild Battle (Japan).zip</t>
    </r>
  </si>
  <si>
    <r>
      <rPr>
        <rFont val="&quot;Helvetica Neue&quot;, Helvetica, Arial, sans-serif"/>
        <color rgb="FF1155CC"/>
        <sz val="11.0"/>
        <u/>
      </rPr>
      <t>Kawaii Nakama o Sodateyou! - 3-tsu no Shippo (Japan).zip</t>
    </r>
  </si>
  <si>
    <r>
      <rPr>
        <rFont val="&quot;Helvetica Neue&quot;, Helvetica, Arial, sans-serif"/>
        <color rgb="FF1155CC"/>
        <sz val="11.0"/>
        <u/>
      </rPr>
      <t>Kero Kero Keroppi no Harikiri Undoukai (Japan).zip</t>
    </r>
  </si>
  <si>
    <r>
      <rPr>
        <rFont val="&quot;Helvetica Neue&quot;, Helvetica, Arial, sans-serif"/>
        <color rgb="FF1155CC"/>
        <sz val="11.0"/>
        <u/>
      </rPr>
      <t>Keyboard Pico - Kantan Waku Waku Keyboard (Japan).zip</t>
    </r>
  </si>
  <si>
    <r>
      <rPr>
        <rFont val="&quot;Helvetica Neue&quot;, Helvetica, Arial, sans-serif"/>
        <color rgb="FF1155CC"/>
        <sz val="11.0"/>
        <u/>
      </rPr>
      <t>Keyboard Pico 2 - Sawattemiyou! Yoiko no Hajimete Keyboard (Japan).zip</t>
    </r>
  </si>
  <si>
    <r>
      <rPr>
        <rFont val="&quot;Helvetica Neue&quot;, Helvetica, Arial, sans-serif"/>
        <color rgb="FF1155CC"/>
        <sz val="11.0"/>
        <u/>
      </rPr>
      <t>Kibodeu Piko (Korea).zip</t>
    </r>
  </si>
  <si>
    <r>
      <rPr>
        <rFont val="&quot;Helvetica Neue&quot;, Helvetica, Arial, sans-serif"/>
        <color rgb="FF1155CC"/>
        <sz val="11.0"/>
        <u/>
      </rPr>
      <t>Kikansha Thomas ni Notte (Japan).zip</t>
    </r>
  </si>
  <si>
    <r>
      <rPr>
        <rFont val="&quot;Helvetica Neue&quot;, Helvetica, Arial, sans-serif"/>
        <color rgb="FF1155CC"/>
        <sz val="11.0"/>
        <u/>
      </rPr>
      <t>Kiki &amp; Lala - Hoshi no Kazu Asobi (Japan).zip</t>
    </r>
  </si>
  <si>
    <r>
      <rPr>
        <rFont val="&quot;Helvetica Neue&quot;, Helvetica, Arial, sans-serif"/>
        <color rgb="FF1155CC"/>
        <sz val="11.0"/>
        <u/>
      </rPr>
      <t>Kiteretsu Daihyakka - Edo ni Itte Kiteretsusai-sama ni Au Nari (Japan).zip</t>
    </r>
  </si>
  <si>
    <r>
      <rPr>
        <rFont val="&quot;Helvetica Neue&quot;, Helvetica, Arial, sans-serif"/>
        <color rgb="FF1155CC"/>
        <sz val="11.0"/>
        <u/>
      </rPr>
      <t>Kitty to Minna no Keyboard Pico - Kitty to Minna no Hajimete no Keyboard! (Japan).zip</t>
    </r>
  </si>
  <si>
    <r>
      <rPr>
        <rFont val="&quot;Helvetica Neue&quot;, Helvetica, Arial, sans-serif"/>
        <color rgb="FF1155CC"/>
        <sz val="11.0"/>
        <u/>
      </rPr>
      <t>Kkumnara Yeohaeng (Korea).zip</t>
    </r>
  </si>
  <si>
    <r>
      <rPr>
        <rFont val="&quot;Helvetica Neue&quot;, Helvetica, Arial, sans-serif"/>
        <color rgb="FF1155CC"/>
        <sz val="11.0"/>
        <u/>
      </rPr>
      <t>Koenig der Loewen, Der - Abenteuer (Germany).zip</t>
    </r>
  </si>
  <si>
    <r>
      <rPr>
        <rFont val="&quot;Helvetica Neue&quot;, Helvetica, Arial, sans-serif"/>
        <color rgb="FF1155CC"/>
        <sz val="11.0"/>
        <u/>
      </rPr>
      <t>Kosume Pico Motto Kawaiku Naritai na (Japan).zip</t>
    </r>
  </si>
  <si>
    <r>
      <rPr>
        <rFont val="&quot;Helvetica Neue&quot;, Helvetica, Arial, sans-serif"/>
        <color rgb="FF1155CC"/>
        <sz val="11.0"/>
        <u/>
      </rPr>
      <t>Kouchuu Ouja Mushiking - Atsumete Asobou Kouchuu Zukan (Japan).zip</t>
    </r>
  </si>
  <si>
    <r>
      <rPr>
        <rFont val="&quot;Helvetica Neue&quot;, Helvetica, Arial, sans-serif"/>
        <color rgb="FF1155CC"/>
        <sz val="11.0"/>
        <u/>
      </rPr>
      <t>Kuma no Pooh-san - Christopher Robin wo Sagase! (Japan).zip</t>
    </r>
  </si>
  <si>
    <r>
      <rPr>
        <rFont val="&quot;Helvetica Neue&quot;, Helvetica, Arial, sans-serif"/>
        <color rgb="FF1155CC"/>
        <sz val="11.0"/>
        <u/>
      </rPr>
      <t>Kuma no Pooh-san - Tanoshii Tashizan Hikizan (Japan).zip</t>
    </r>
  </si>
  <si>
    <r>
      <rPr>
        <rFont val="&quot;Helvetica Neue&quot;, Helvetica, Arial, sans-serif"/>
        <color rgb="FF1155CC"/>
        <sz val="11.0"/>
        <u/>
      </rPr>
      <t>Kumon no Suku Suku Lesson - 1 kara 30 made no Suuji (Japan).zip</t>
    </r>
  </si>
  <si>
    <r>
      <rPr>
        <rFont val="&quot;Helvetica Neue&quot;, Helvetica, Arial, sans-serif"/>
        <color rgb="FF1155CC"/>
        <sz val="11.0"/>
        <u/>
      </rPr>
      <t>Kurehyolla (Korea).zip</t>
    </r>
  </si>
  <si>
    <r>
      <rPr>
        <rFont val="&quot;Helvetica Neue&quot;, Helvetica, Arial, sans-serif"/>
        <color rgb="FF1155CC"/>
        <sz val="11.0"/>
        <u/>
      </rPr>
      <t>LEGO - Fun to Build (Japan).zip</t>
    </r>
  </si>
  <si>
    <r>
      <rPr>
        <rFont val="&quot;Helvetica Neue&quot;, Helvetica, Arial, sans-serif"/>
        <color rgb="FF1155CC"/>
        <sz val="11.0"/>
        <u/>
      </rPr>
      <t>Lancio di Topolino nel Passato (Italy).zip</t>
    </r>
  </si>
  <si>
    <r>
      <rPr>
        <rFont val="&quot;Helvetica Neue&quot;, Helvetica, Arial, sans-serif"/>
        <color rgb="FF1155CC"/>
        <sz val="11.0"/>
        <u/>
      </rPr>
      <t>Lapices de Colores Magicos (Spain).zip</t>
    </r>
  </si>
  <si>
    <r>
      <rPr>
        <rFont val="&quot;Helvetica Neue&quot;, Helvetica, Arial, sans-serif"/>
        <color rgb="FF1155CC"/>
        <sz val="11.0"/>
        <u/>
      </rPr>
      <t>Las Adventuras del Rey Leon (Spain).zip</t>
    </r>
  </si>
  <si>
    <r>
      <rPr>
        <rFont val="&quot;Helvetica Neue&quot;, Helvetica, Arial, sans-serif"/>
        <color rgb="FF1155CC"/>
        <sz val="11.0"/>
        <u/>
      </rPr>
      <t>Lejonkungen Aventyr (Sweden).zip</t>
    </r>
  </si>
  <si>
    <r>
      <rPr>
        <rFont val="&quot;Helvetica Neue&quot;, Helvetica, Arial, sans-serif"/>
        <color rgb="FF1155CC"/>
        <sz val="11.0"/>
        <u/>
      </rPr>
      <t>Licca-chan ni Naritai! (Japan).zip</t>
    </r>
  </si>
  <si>
    <r>
      <rPr>
        <rFont val="&quot;Helvetica Neue&quot;, Helvetica, Arial, sans-serif"/>
        <color rgb="FF1155CC"/>
        <sz val="11.0"/>
        <u/>
      </rPr>
      <t>Lion King, The - Adventures at Pride Rock (USA) (Beta) (1995-04-19).zip</t>
    </r>
  </si>
  <si>
    <r>
      <rPr>
        <rFont val="&quot;Helvetica Neue&quot;, Helvetica, Arial, sans-serif"/>
        <color rgb="FF1155CC"/>
        <sz val="11.0"/>
        <u/>
      </rPr>
      <t>Lion King, The - Adventures at Pride Rock (USA) (Beta) (1995-04-25).zip</t>
    </r>
  </si>
  <si>
    <r>
      <rPr>
        <rFont val="&quot;Helvetica Neue&quot;, Helvetica, Arial, sans-serif"/>
        <color rgb="FF1155CC"/>
        <sz val="11.0"/>
        <u/>
      </rPr>
      <t>Lion King, The - Adventures at Pride Rock (USA) (Beta) (1995-05-01).zip</t>
    </r>
  </si>
  <si>
    <r>
      <rPr>
        <rFont val="&quot;Helvetica Neue&quot;, Helvetica, Arial, sans-serif"/>
        <color rgb="FF1155CC"/>
        <sz val="11.0"/>
        <u/>
      </rPr>
      <t>Lion King, The - Adventures at Pride Rock (USA) (Beta) (1995-05-16).zip</t>
    </r>
  </si>
  <si>
    <r>
      <rPr>
        <rFont val="&quot;Helvetica Neue&quot;, Helvetica, Arial, sans-serif"/>
        <color rgb="FF1155CC"/>
        <sz val="11.0"/>
        <u/>
      </rPr>
      <t>Lion King, The - Adventures at Pride Rock (USA) (Beta) (1995-05-17).zip</t>
    </r>
  </si>
  <si>
    <r>
      <rPr>
        <rFont val="&quot;Helvetica Neue&quot;, Helvetica, Arial, sans-serif"/>
        <color rgb="FF1155CC"/>
        <sz val="11.0"/>
        <u/>
      </rPr>
      <t>Lion King, The - Adventures at Pride Rock (USA).zip</t>
    </r>
  </si>
  <si>
    <r>
      <rPr>
        <rFont val="&quot;Helvetica Neue&quot;, Helvetica, Arial, sans-serif"/>
        <color rgb="FF1155CC"/>
        <sz val="11.0"/>
        <u/>
      </rPr>
      <t>Lion King Adventures, The (United Kingdom) (Beta) (1995-05-22).zip</t>
    </r>
  </si>
  <si>
    <r>
      <rPr>
        <rFont val="&quot;Helvetica Neue&quot;, Helvetica, Arial, sans-serif"/>
        <color rgb="FF1155CC"/>
        <sz val="11.0"/>
        <u/>
      </rPr>
      <t>Lion King Adventures, The (United Kingdom) (Beta) (1995-06-15).zip</t>
    </r>
  </si>
  <si>
    <r>
      <rPr>
        <rFont val="&quot;Helvetica Neue&quot;, Helvetica, Arial, sans-serif"/>
        <color rgb="FF1155CC"/>
        <sz val="11.0"/>
        <u/>
      </rPr>
      <t>Lion King Adventures, The (United Kingdom) (Beta) (1995-06-16).zip</t>
    </r>
  </si>
  <si>
    <r>
      <rPr>
        <rFont val="&quot;Helvetica Neue&quot;, Helvetica, Arial, sans-serif"/>
        <color rgb="FF1155CC"/>
        <sz val="11.0"/>
        <u/>
      </rPr>
      <t>Lion King Adventures, The (United Kingdom).zip</t>
    </r>
  </si>
  <si>
    <r>
      <rPr>
        <rFont val="&quot;Helvetica Neue&quot;, Helvetica, Arial, sans-serif"/>
        <color rgb="FF1155CC"/>
        <sz val="11.0"/>
        <u/>
      </rPr>
      <t>Magic Crayons (USA) (Beta) (1994-06-14).zip</t>
    </r>
  </si>
  <si>
    <r>
      <rPr>
        <rFont val="&quot;Helvetica Neue&quot;, Helvetica, Arial, sans-serif"/>
        <color rgb="FF1155CC"/>
        <sz val="11.0"/>
        <u/>
      </rPr>
      <t>Magic Crayons (USA) (Beta) (1994-06-23).zip</t>
    </r>
  </si>
  <si>
    <r>
      <rPr>
        <rFont val="&quot;Helvetica Neue&quot;, Helvetica, Arial, sans-serif"/>
        <color rgb="FF1155CC"/>
        <sz val="11.0"/>
        <u/>
      </rPr>
      <t>Magic Crayons (USA).zip</t>
    </r>
  </si>
  <si>
    <r>
      <rPr>
        <rFont val="&quot;Helvetica Neue&quot;, Helvetica, Arial, sans-serif"/>
        <color rgb="FF1155CC"/>
        <sz val="11.0"/>
        <u/>
      </rPr>
      <t>Magic Crayons (United Kingdom, Sweden) (En) (Beta) (1994-09-26).zip</t>
    </r>
  </si>
  <si>
    <r>
      <rPr>
        <rFont val="&quot;Helvetica Neue&quot;, Helvetica, Arial, sans-serif"/>
        <color rgb="FF1155CC"/>
        <sz val="11.0"/>
        <u/>
      </rPr>
      <t>Magic Crayons (United Kingdom, Sweden) (En) (Beta) (1994-10-06).zip</t>
    </r>
  </si>
  <si>
    <r>
      <rPr>
        <rFont val="&quot;Helvetica Neue&quot;, Helvetica, Arial, sans-serif"/>
        <color rgb="FF1155CC"/>
        <sz val="11.0"/>
        <u/>
      </rPr>
      <t>Magic Crayons (United Kingdom, Sweden) (En) (Beta) (1994-10-11).zip</t>
    </r>
  </si>
  <si>
    <r>
      <rPr>
        <rFont val="&quot;Helvetica Neue&quot;, Helvetica, Arial, sans-serif"/>
        <color rgb="FF1155CC"/>
        <sz val="11.0"/>
        <u/>
      </rPr>
      <t>Magic Crayons (United Kingdom, Sweden) (En) (Beta) (1994-10-12).zip</t>
    </r>
  </si>
  <si>
    <r>
      <rPr>
        <rFont val="&quot;Helvetica Neue&quot;, Helvetica, Arial, sans-serif"/>
        <color rgb="FF1155CC"/>
        <sz val="11.0"/>
        <u/>
      </rPr>
      <t>Magic Crayons (United Kingdom, Sweden) (En).zip</t>
    </r>
  </si>
  <si>
    <r>
      <rPr>
        <rFont val="&quot;Helvetica Neue&quot;, Helvetica, Arial, sans-serif"/>
        <color rgb="FF1155CC"/>
        <sz val="11.0"/>
        <u/>
      </rPr>
      <t>Magic Knight Rayearth - Magic Knight Tanjou (Japan).zip</t>
    </r>
  </si>
  <si>
    <r>
      <rPr>
        <rFont val="&quot;Helvetica Neue&quot;, Helvetica, Arial, sans-serif"/>
        <color rgb="FF1155CC"/>
        <sz val="11.0"/>
        <u/>
      </rPr>
      <t>Magic School Bus, The (USA).zip</t>
    </r>
  </si>
  <si>
    <r>
      <rPr>
        <rFont val="&quot;Helvetica Neue&quot;, Helvetica, Arial, sans-serif"/>
        <color rgb="FF1155CC"/>
        <sz val="11.0"/>
        <u/>
      </rPr>
      <t>Math Antics with Disney's 101 Dalmatians (USA, Korea) (En) (Beta) (1996-05-21).zip</t>
    </r>
  </si>
  <si>
    <r>
      <rPr>
        <rFont val="&quot;Helvetica Neue&quot;, Helvetica, Arial, sans-serif"/>
        <color rgb="FF1155CC"/>
        <sz val="11.0"/>
        <u/>
      </rPr>
      <t>Math Antics with Disney's 101 Dalmatians (USA, Korea) (En) (Beta) (1996-05-31).zip</t>
    </r>
  </si>
  <si>
    <r>
      <rPr>
        <rFont val="&quot;Helvetica Neue&quot;, Helvetica, Arial, sans-serif"/>
        <color rgb="FF1155CC"/>
        <sz val="11.0"/>
        <u/>
      </rPr>
      <t>Math Antics with Disney's 101 Dalmatians (USA, Korea) (En) (Beta) (1996-07-03).zip</t>
    </r>
  </si>
  <si>
    <r>
      <rPr>
        <rFont val="&quot;Helvetica Neue&quot;, Helvetica, Arial, sans-serif"/>
        <color rgb="FF1155CC"/>
        <sz val="11.0"/>
        <u/>
      </rPr>
      <t>Math Antics with Disney's 101 Dalmatians (USA, Korea) (En) (Beta) (1996-07-05).zip</t>
    </r>
  </si>
  <si>
    <r>
      <rPr>
        <rFont val="&quot;Helvetica Neue&quot;, Helvetica, Arial, sans-serif"/>
        <color rgb="FF1155CC"/>
        <sz val="11.0"/>
        <u/>
      </rPr>
      <t>Math Antics with Disney's 101 Dalmatians (USA, Korea) (En) (Beta) (1996-07-18).zip</t>
    </r>
  </si>
  <si>
    <r>
      <rPr>
        <rFont val="&quot;Helvetica Neue&quot;, Helvetica, Arial, sans-serif"/>
        <color rgb="FF1155CC"/>
        <sz val="11.0"/>
        <u/>
      </rPr>
      <t>Math Antics with Disney's 101 Dalmatians (USA, Korea) (En) (Beta) (1996-08-14).zip</t>
    </r>
  </si>
  <si>
    <r>
      <rPr>
        <rFont val="&quot;Helvetica Neue&quot;, Helvetica, Arial, sans-serif"/>
        <color rgb="FF1155CC"/>
        <sz val="11.0"/>
        <u/>
      </rPr>
      <t>Math Antics with Disney's 101 Dalmatians (USA, Korea) (En) (Beta) (1996-08-16).zip</t>
    </r>
  </si>
  <si>
    <r>
      <rPr>
        <rFont val="&quot;Helvetica Neue&quot;, Helvetica, Arial, sans-serif"/>
        <color rgb="FF1155CC"/>
        <sz val="11.0"/>
        <u/>
      </rPr>
      <t>Math Antics with Disney's 101 Dalmatians (USA, Korea) (En) (Beta) (1996-08-17).zip</t>
    </r>
  </si>
  <si>
    <r>
      <rPr>
        <rFont val="&quot;Helvetica Neue&quot;, Helvetica, Arial, sans-serif"/>
        <color rgb="FF1155CC"/>
        <sz val="11.0"/>
        <u/>
      </rPr>
      <t>Math Antics with Disney's 101 Dalmatians (USA, Korea) (En).zip</t>
    </r>
  </si>
  <si>
    <r>
      <rPr>
        <rFont val="&quot;Helvetica Neue&quot;, Helvetica, Arial, sans-serif"/>
        <color rgb="FF1155CC"/>
        <sz val="11.0"/>
        <u/>
      </rPr>
      <t>McDonald's de Asobo! (Japan).zip</t>
    </r>
  </si>
  <si>
    <r>
      <rPr>
        <rFont val="&quot;Helvetica Neue&quot;, Helvetica, Arial, sans-serif"/>
        <color rgb="FF1155CC"/>
        <sz val="11.0"/>
        <u/>
      </rPr>
      <t>Melody Land (Japan) (Copera).zip</t>
    </r>
  </si>
  <si>
    <r>
      <rPr>
        <rFont val="&quot;Helvetica Neue&quot;, Helvetica, Arial, sans-serif"/>
        <color rgb="FF1155CC"/>
        <sz val="11.0"/>
        <u/>
      </rPr>
      <t>Mezase Pro Yakyuu (Japan) (Beta).zip</t>
    </r>
  </si>
  <si>
    <r>
      <rPr>
        <rFont val="&quot;Helvetica Neue&quot;, Helvetica, Arial, sans-serif"/>
        <color rgb="FF1155CC"/>
        <sz val="11.0"/>
        <u/>
      </rPr>
      <t>Mezase Pro Yakyuu (Japan).zip</t>
    </r>
  </si>
  <si>
    <r>
      <rPr>
        <rFont val="&quot;Helvetica Neue&quot;, Helvetica, Arial, sans-serif"/>
        <color rgb="FF1155CC"/>
        <sz val="11.0"/>
        <u/>
      </rPr>
      <t>Mickey's Blast into the Past (USA) (Beta) (1994-06-08).zip</t>
    </r>
  </si>
  <si>
    <r>
      <rPr>
        <rFont val="&quot;Helvetica Neue&quot;, Helvetica, Arial, sans-serif"/>
        <color rgb="FF1155CC"/>
        <sz val="11.0"/>
        <u/>
      </rPr>
      <t>Mickey's Blast into the Past (USA) (Beta) (1994-07-21).zip</t>
    </r>
  </si>
  <si>
    <r>
      <rPr>
        <rFont val="&quot;Helvetica Neue&quot;, Helvetica, Arial, sans-serif"/>
        <color rgb="FF1155CC"/>
        <sz val="11.0"/>
        <u/>
      </rPr>
      <t>Mickey's Blast into the Past (USA) (Beta) (1994-07-23).zip</t>
    </r>
  </si>
  <si>
    <r>
      <rPr>
        <rFont val="&quot;Helvetica Neue&quot;, Helvetica, Arial, sans-serif"/>
        <color rgb="FF1155CC"/>
        <sz val="11.0"/>
        <u/>
      </rPr>
      <t>Mickey's Blast into the Past (USA) (Beta) (1994-07-25).zip</t>
    </r>
  </si>
  <si>
    <r>
      <rPr>
        <rFont val="&quot;Helvetica Neue&quot;, Helvetica, Arial, sans-serif"/>
        <color rgb="FF1155CC"/>
        <sz val="11.0"/>
        <u/>
      </rPr>
      <t>Mickey's Blast into the Past (USA) (Beta) (1994-08-01).zip</t>
    </r>
  </si>
  <si>
    <r>
      <rPr>
        <rFont val="&quot;Helvetica Neue&quot;, Helvetica, Arial, sans-serif"/>
        <color rgb="FF1155CC"/>
        <sz val="11.0"/>
        <u/>
      </rPr>
      <t>Mickey's Blast into the Past (USA) (Beta) (1994-08-09).zip</t>
    </r>
  </si>
  <si>
    <r>
      <rPr>
        <rFont val="&quot;Helvetica Neue&quot;, Helvetica, Arial, sans-serif"/>
        <color rgb="FF1155CC"/>
        <sz val="11.0"/>
        <u/>
      </rPr>
      <t>Mickey's Blast into the Past (USA).zip</t>
    </r>
  </si>
  <si>
    <r>
      <rPr>
        <rFont val="&quot;Helvetica Neue&quot;, Helvetica, Arial, sans-serif"/>
        <color rgb="FF1155CC"/>
        <sz val="11.0"/>
        <u/>
      </rPr>
      <t>Mickey's Blast into the Past (United Kingdom).zip</t>
    </r>
  </si>
  <si>
    <r>
      <rPr>
        <rFont val="&quot;Helvetica Neue&quot;, Helvetica, Arial, sans-serif"/>
        <color rgb="FF1155CC"/>
        <sz val="11.0"/>
        <u/>
      </rPr>
      <t>Mickey - Ausflug in die Vergangenheit (Germany).zip</t>
    </r>
  </si>
  <si>
    <r>
      <rPr>
        <rFont val="&quot;Helvetica Neue&quot;, Helvetica, Arial, sans-serif"/>
        <color rgb="FF1155CC"/>
        <sz val="11.0"/>
        <u/>
      </rPr>
      <t>Mickey - Fait un Voyage Eclair Dans le Passe (France).zip</t>
    </r>
  </si>
  <si>
    <r>
      <rPr>
        <rFont val="&quot;Helvetica Neue&quot;, Helvetica, Arial, sans-serif"/>
        <color rgb="FF1155CC"/>
        <sz val="11.0"/>
        <u/>
      </rPr>
      <t>Mickey - Le Echa un Vistazo al Pasado (Spain).zip</t>
    </r>
  </si>
  <si>
    <r>
      <rPr>
        <rFont val="&quot;Helvetica Neue&quot;, Helvetica, Arial, sans-serif"/>
        <color rgb="FF1155CC"/>
        <sz val="11.0"/>
        <u/>
      </rPr>
      <t>Mickey - Viajando no Tempo (Brazil).zip</t>
    </r>
  </si>
  <si>
    <r>
      <rPr>
        <rFont val="&quot;Helvetica Neue&quot;, Helvetica, Arial, sans-serif"/>
        <color rgb="FF1155CC"/>
        <sz val="11.0"/>
        <u/>
      </rPr>
      <t>Mickey no Boku wa Meitantei (Japan).zip</t>
    </r>
  </si>
  <si>
    <r>
      <rPr>
        <rFont val="&quot;Helvetica Neue&quot;, Helvetica, Arial, sans-serif"/>
        <color rgb="FF1155CC"/>
        <sz val="11.0"/>
        <u/>
      </rPr>
      <t>Mickey no Tokyo Disneyland Stamp Rally (Japan) (Rev A).zip</t>
    </r>
  </si>
  <si>
    <r>
      <rPr>
        <rFont val="&quot;Helvetica Neue&quot;, Helvetica, Arial, sans-serif"/>
        <color rgb="FF1155CC"/>
        <sz val="11.0"/>
        <u/>
      </rPr>
      <t>Mickey no Tokyo Disneyland Stamp Rally (Japan).zip</t>
    </r>
  </si>
  <si>
    <r>
      <rPr>
        <rFont val="&quot;Helvetica Neue&quot;, Helvetica, Arial, sans-serif"/>
        <color rgb="FF1155CC"/>
        <sz val="11.0"/>
        <u/>
      </rPr>
      <t>Mickey no Yukai na Bouken (Japan) (Rev A).zip</t>
    </r>
  </si>
  <si>
    <r>
      <rPr>
        <rFont val="&quot;Helvetica Neue&quot;, Helvetica, Arial, sans-serif"/>
        <color rgb="FF1155CC"/>
        <sz val="11.0"/>
        <u/>
      </rPr>
      <t>Mickey no Yukai na Bouken (Japan).zip</t>
    </r>
  </si>
  <si>
    <r>
      <rPr>
        <rFont val="&quot;Helvetica Neue&quot;, Helvetica, Arial, sans-serif"/>
        <color rgb="FF1155CC"/>
        <sz val="11.0"/>
        <u/>
      </rPr>
      <t>Mickey to Ooki na Furudokei (Japan).zip</t>
    </r>
  </si>
  <si>
    <r>
      <rPr>
        <rFont val="&quot;Helvetica Neue&quot;, Helvetica, Arial, sans-serif"/>
        <color rgb="FF1155CC"/>
        <sz val="11.0"/>
        <u/>
      </rPr>
      <t>Mickey to Ooki na Furudokei (Taiwan).zip</t>
    </r>
  </si>
  <si>
    <r>
      <rPr>
        <rFont val="&quot;Helvetica Neue&quot;, Helvetica, Arial, sans-serif"/>
        <color rgb="FF1155CC"/>
        <sz val="11.0"/>
        <u/>
      </rPr>
      <t>Mickey to Utau Tori no Shima - Minnie wo Sagashite Waku Waku Daibouken! (Japan).zip</t>
    </r>
  </si>
  <si>
    <r>
      <rPr>
        <rFont val="&quot;Helvetica Neue&quot;, Helvetica, Arial, sans-serif"/>
        <color rgb="FF1155CC"/>
        <sz val="11.0"/>
        <u/>
      </rPr>
      <t>Mickys lustiges Abenteuer (Germany) (Proto).zip</t>
    </r>
  </si>
  <si>
    <r>
      <rPr>
        <rFont val="&quot;Helvetica Neue&quot;, Helvetica, Arial, sans-serif"/>
        <color rgb="FF1155CC"/>
        <sz val="11.0"/>
        <u/>
      </rPr>
      <t>Miimi to Taata no Wai Wai Oekaki Doubutsuen!! (Japan).zip</t>
    </r>
  </si>
  <si>
    <r>
      <rPr>
        <rFont val="&quot;Helvetica Neue&quot;, Helvetica, Arial, sans-serif"/>
        <color rgb="FF1155CC"/>
        <sz val="11.0"/>
        <u/>
      </rPr>
      <t>Mike to Asobou Tobidase Milky Way (Japan) (Copera).zip</t>
    </r>
  </si>
  <si>
    <r>
      <rPr>
        <rFont val="&quot;Helvetica Neue&quot;, Helvetica, Arial, sans-serif"/>
        <color rgb="FF1155CC"/>
        <sz val="11.0"/>
        <u/>
      </rPr>
      <t>Mikiwa Moheomeul Ddeonayo (Korea) (Rev A).zip</t>
    </r>
  </si>
  <si>
    <r>
      <rPr>
        <rFont val="&quot;Helvetica Neue&quot;, Helvetica, Arial, sans-serif"/>
        <color rgb="FF1155CC"/>
        <sz val="11.0"/>
        <u/>
      </rPr>
      <t>MiniMoni. - Eigo de Asobun Da pyon! (Japan).zip</t>
    </r>
  </si>
  <si>
    <r>
      <rPr>
        <rFont val="&quot;Helvetica Neue&quot;, Helvetica, Arial, sans-serif"/>
        <color rgb="FF1155CC"/>
        <sz val="11.0"/>
        <u/>
      </rPr>
      <t>MiniMoni. - Shougakkou e Ikun Da pyon! (Japan).zip</t>
    </r>
  </si>
  <si>
    <r>
      <rPr>
        <rFont val="&quot;Helvetica Neue&quot;, Helvetica, Arial, sans-serif"/>
        <color rgb="FF1155CC"/>
        <sz val="11.0"/>
        <u/>
      </rPr>
      <t>MiniMoni. - TV ni Derun Da pyon! (Japan).zip</t>
    </r>
  </si>
  <si>
    <r>
      <rPr>
        <rFont val="&quot;Helvetica Neue&quot;, Helvetica, Arial, sans-serif"/>
        <color rgb="FF1155CC"/>
        <sz val="11.0"/>
        <u/>
      </rPr>
      <t>Minna de Odorou - Oz no Mahoutsukai (Japan).zip</t>
    </r>
  </si>
  <si>
    <r>
      <rPr>
        <rFont val="&quot;Helvetica Neue&quot;, Helvetica, Arial, sans-serif"/>
        <color rgb="FF1155CC"/>
        <sz val="11.0"/>
        <u/>
      </rPr>
      <t>Moero!! Robocon - Oekaki Robocon!! (Japan).zip</t>
    </r>
  </si>
  <si>
    <r>
      <rPr>
        <rFont val="&quot;Helvetica Neue&quot;, Helvetica, Arial, sans-serif"/>
        <color rgb="FF1155CC"/>
        <sz val="11.0"/>
        <u/>
      </rPr>
      <t>Mootto! Ojamajo Doremi (Japan).zip</t>
    </r>
  </si>
  <si>
    <r>
      <rPr>
        <rFont val="&quot;Helvetica Neue&quot;, Helvetica, Arial, sans-serif"/>
        <color rgb="FF1155CC"/>
        <sz val="11.0"/>
        <u/>
      </rPr>
      <t>Moshi Moshi Pico - Dare ga Deru kana Moshi Moshi Pico de TV to Oshaberi! (Japan).zip</t>
    </r>
  </si>
  <si>
    <r>
      <rPr>
        <rFont val="&quot;Helvetica Neue&quot;, Helvetica, Arial, sans-serif"/>
        <color rgb="FF1155CC"/>
        <sz val="11.0"/>
        <u/>
      </rPr>
      <t>Mueoseul Tago Galkka (Korea).zip</t>
    </r>
  </si>
  <si>
    <r>
      <rPr>
        <rFont val="&quot;Helvetica Neue&quot;, Helvetica, Arial, sans-serif"/>
        <color rgb="FF1155CC"/>
        <sz val="11.0"/>
        <u/>
      </rPr>
      <t>Muppets, The - On the Go! (USA) (Beta) (1996-03-01).zip</t>
    </r>
  </si>
  <si>
    <r>
      <rPr>
        <rFont val="&quot;Helvetica Neue&quot;, Helvetica, Arial, sans-serif"/>
        <color rgb="FF1155CC"/>
        <sz val="11.0"/>
        <u/>
      </rPr>
      <t>Muppets, The - On the Go! (USA) (Beta) (1996-03-13).zip</t>
    </r>
  </si>
  <si>
    <r>
      <rPr>
        <rFont val="&quot;Helvetica Neue&quot;, Helvetica, Arial, sans-serif"/>
        <color rgb="FF1155CC"/>
        <sz val="11.0"/>
        <u/>
      </rPr>
      <t>Muppets, The - On the Go! (USA) (Beta) (1996-03-22) (Alt).zip</t>
    </r>
  </si>
  <si>
    <r>
      <rPr>
        <rFont val="&quot;Helvetica Neue&quot;, Helvetica, Arial, sans-serif"/>
        <color rgb="FF1155CC"/>
        <sz val="11.0"/>
        <u/>
      </rPr>
      <t>Muppets, The - On the Go! (USA) (Beta) (1996-03-22).zip</t>
    </r>
  </si>
  <si>
    <r>
      <rPr>
        <rFont val="&quot;Helvetica Neue&quot;, Helvetica, Arial, sans-serif"/>
        <color rgb="FF1155CC"/>
        <sz val="11.0"/>
        <u/>
      </rPr>
      <t>Muppets, The - On the Go! (USA) (Beta) (1996-03-24).zip</t>
    </r>
  </si>
  <si>
    <r>
      <rPr>
        <rFont val="&quot;Helvetica Neue&quot;, Helvetica, Arial, sans-serif"/>
        <color rgb="FF1155CC"/>
        <sz val="11.0"/>
        <u/>
      </rPr>
      <t>Muppets, The - On the Go! (USA) (Beta) (1996-03-29).zip</t>
    </r>
  </si>
  <si>
    <r>
      <rPr>
        <rFont val="&quot;Helvetica Neue&quot;, Helvetica, Arial, sans-serif"/>
        <color rgb="FF1155CC"/>
        <sz val="11.0"/>
        <u/>
      </rPr>
      <t>Muppets, The - On the Go! (USA) (Beta) (1996-03-30) (Alt).zip</t>
    </r>
  </si>
  <si>
    <r>
      <rPr>
        <rFont val="&quot;Helvetica Neue&quot;, Helvetica, Arial, sans-serif"/>
        <color rgb="FF1155CC"/>
        <sz val="11.0"/>
        <u/>
      </rPr>
      <t>Muppets, The - On the Go! (USA) (Beta) (1996-03-30).zip</t>
    </r>
  </si>
  <si>
    <r>
      <rPr>
        <rFont val="&quot;Helvetica Neue&quot;, Helvetica, Arial, sans-serif"/>
        <color rgb="FF1155CC"/>
        <sz val="11.0"/>
        <u/>
      </rPr>
      <t>Muppets, The - On the Go! (USA).zip</t>
    </r>
  </si>
  <si>
    <r>
      <rPr>
        <rFont val="&quot;Helvetica Neue&quot;, Helvetica, Arial, sans-serif"/>
        <color rgb="FF1155CC"/>
        <sz val="11.0"/>
        <u/>
      </rPr>
      <t>Muppets, The - The ThingGumy WatSit BurtWacker (USA) (Beta) (1995-07-21).zip</t>
    </r>
  </si>
  <si>
    <r>
      <rPr>
        <rFont val="&quot;Helvetica Neue&quot;, Helvetica, Arial, sans-serif"/>
        <color rgb="FF1155CC"/>
        <sz val="11.0"/>
        <u/>
      </rPr>
      <t>Musical Zoo (USA) (Beta) (1994-12-20).zip</t>
    </r>
  </si>
  <si>
    <r>
      <rPr>
        <rFont val="&quot;Helvetica Neue&quot;, Helvetica, Arial, sans-serif"/>
        <color rgb="FF1155CC"/>
        <sz val="11.0"/>
        <u/>
      </rPr>
      <t>Musical Zoo (USA) (Beta) (1995-01-04).zip</t>
    </r>
  </si>
  <si>
    <r>
      <rPr>
        <rFont val="&quot;Helvetica Neue&quot;, Helvetica, Arial, sans-serif"/>
        <color rgb="FF1155CC"/>
        <sz val="11.0"/>
        <u/>
      </rPr>
      <t>Musical Zoo (USA) (Beta) (1995-01-05).zip</t>
    </r>
  </si>
  <si>
    <r>
      <rPr>
        <rFont val="&quot;Helvetica Neue&quot;, Helvetica, Arial, sans-serif"/>
        <color rgb="FF1155CC"/>
        <sz val="11.0"/>
        <u/>
      </rPr>
      <t>Musical Zoo (USA) (Beta) (1995-02-08).zip</t>
    </r>
  </si>
  <si>
    <r>
      <rPr>
        <rFont val="&quot;Helvetica Neue&quot;, Helvetica, Arial, sans-serif"/>
        <color rgb="FF1155CC"/>
        <sz val="11.0"/>
        <u/>
      </rPr>
      <t>Musical Zoo (USA) (Beta) (1995-02-09).zip</t>
    </r>
  </si>
  <si>
    <r>
      <rPr>
        <rFont val="&quot;Helvetica Neue&quot;, Helvetica, Arial, sans-serif"/>
        <color rgb="FF1155CC"/>
        <sz val="11.0"/>
        <u/>
      </rPr>
      <t>Musical Zoo (USA) (Beta) (1995-02-17).zip</t>
    </r>
  </si>
  <si>
    <r>
      <rPr>
        <rFont val="&quot;Helvetica Neue&quot;, Helvetica, Arial, sans-serif"/>
        <color rgb="FF1155CC"/>
        <sz val="11.0"/>
        <u/>
      </rPr>
      <t>Musical Zoo (USA).zip</t>
    </r>
  </si>
  <si>
    <r>
      <rPr>
        <rFont val="&quot;Helvetica Neue&quot;, Helvetica, Arial, sans-serif"/>
        <color rgb="FF1155CC"/>
        <sz val="11.0"/>
        <u/>
      </rPr>
      <t>My Grandfather's Farm (Korea).zip</t>
    </r>
  </si>
  <si>
    <r>
      <rPr>
        <rFont val="&quot;Helvetica Neue&quot;, Helvetica, Arial, sans-serif"/>
        <color rgb="FF1155CC"/>
        <sz val="11.0"/>
        <u/>
      </rPr>
      <t>NHK Okaasan to Issho - Do Re Mi Fa Donut! - Asobi Ippai Uta Ippai! (Japan).zip</t>
    </r>
  </si>
  <si>
    <r>
      <rPr>
        <rFont val="&quot;Helvetica Neue&quot;, Helvetica, Arial, sans-serif"/>
        <color rgb="FF1155CC"/>
        <sz val="11.0"/>
        <u/>
      </rPr>
      <t>NHK Okaasan to Issho - Do Re Mi Fa Donut! - Oekaki Daaisuki! - Omoshiro Oekaki Daishuugou! (Japan).zip</t>
    </r>
  </si>
  <si>
    <r>
      <rPr>
        <rFont val="&quot;Helvetica Neue&quot;, Helvetica, Arial, sans-serif"/>
        <color rgb="FF1155CC"/>
        <sz val="11.0"/>
        <u/>
      </rPr>
      <t>NHK Okaasan to Issho - Genki na Ko Atsumare! (Japan).zip</t>
    </r>
  </si>
  <si>
    <r>
      <rPr>
        <rFont val="&quot;Helvetica Neue&quot;, Helvetica, Arial, sans-serif"/>
        <color rgb="FF1155CC"/>
        <sz val="11.0"/>
        <u/>
      </rPr>
      <t>NHK Okaasan to Issho - Goo Choco Lantan - Minna de Oekaki! - Tanoshii Asobi mo Ippai! (Japan).zip</t>
    </r>
  </si>
  <si>
    <r>
      <rPr>
        <rFont val="&quot;Helvetica Neue&quot;, Helvetica, Arial, sans-serif"/>
        <color rgb="FF1155CC"/>
        <sz val="11.0"/>
        <u/>
      </rPr>
      <t>Ninpuu Sentai Hurricaneger &amp; Hyakujuu Sentai Gaoranger - Chou Sentai Super Battle (Japan).zip</t>
    </r>
  </si>
  <si>
    <r>
      <rPr>
        <rFont val="&quot;Helvetica Neue&quot;, Helvetica, Arial, sans-serif"/>
        <color rgb="FF1155CC"/>
        <sz val="11.0"/>
        <u/>
      </rPr>
      <t>Nintama Rantarou (Japan).zip</t>
    </r>
  </si>
  <si>
    <r>
      <rPr>
        <rFont val="&quot;Helvetica Neue&quot;, Helvetica, Arial, sans-serif"/>
        <color rgb="FF1155CC"/>
        <sz val="11.0"/>
        <u/>
      </rPr>
      <t>Norimono Studio - Go Go! Norista AsobiMacho! (Japan).zip</t>
    </r>
  </si>
  <si>
    <r>
      <rPr>
        <rFont val="&quot;Helvetica Neue&quot;, Helvetica, Arial, sans-serif"/>
        <color rgb="FF1155CC"/>
        <sz val="11.0"/>
        <u/>
      </rPr>
      <t>Nurie Daisuki! - Dumbo - Dumbo no Waku Waku Circus! (Japan).zip</t>
    </r>
  </si>
  <si>
    <r>
      <rPr>
        <rFont val="&quot;Helvetica Neue&quot;, Helvetica, Arial, sans-serif"/>
        <color rgb="FF1155CC"/>
        <sz val="11.0"/>
        <u/>
      </rPr>
      <t>Ojamajo Doremi # (Japan).zip</t>
    </r>
  </si>
  <si>
    <r>
      <rPr>
        <rFont val="&quot;Helvetica Neue&quot;, Helvetica, Arial, sans-serif"/>
        <color rgb="FF1155CC"/>
        <sz val="11.0"/>
        <u/>
      </rPr>
      <t>Ojamajo Doremi Dokkaan! (Japan).zip</t>
    </r>
  </si>
  <si>
    <r>
      <rPr>
        <rFont val="&quot;Helvetica Neue&quot;, Helvetica, Arial, sans-serif"/>
        <color rgb="FF1155CC"/>
        <sz val="11.0"/>
        <u/>
      </rPr>
      <t>Ojarumaru (Japan).zip</t>
    </r>
  </si>
  <si>
    <r>
      <rPr>
        <rFont val="&quot;Helvetica Neue&quot;, Helvetica, Arial, sans-serif"/>
        <color rgb="FF1155CC"/>
        <sz val="11.0"/>
        <u/>
      </rPr>
      <t>Ongaku Daisuki Snoopy (Japan).zip</t>
    </r>
  </si>
  <si>
    <r>
      <rPr>
        <rFont val="&quot;Helvetica Neue&quot;, Helvetica, Arial, sans-serif"/>
        <color rgb="FF1155CC"/>
        <sz val="11.0"/>
        <u/>
      </rPr>
      <t>Oryouri Daisuki! Kitchen Pico (Japan).zip</t>
    </r>
  </si>
  <si>
    <r>
      <rPr>
        <rFont val="&quot;Helvetica Neue&quot;, Helvetica, Arial, sans-serif"/>
        <color rgb="FF1155CC"/>
        <sz val="11.0"/>
        <u/>
      </rPr>
      <t>Osewa Shimasho! Aka-chan Pico (Japan).zip</t>
    </r>
  </si>
  <si>
    <r>
      <rPr>
        <rFont val="&quot;Helvetica Neue&quot;, Helvetica, Arial, sans-serif"/>
        <color rgb="FF1155CC"/>
        <sz val="11.0"/>
        <u/>
      </rPr>
      <t>Oshare Pico - Suteki ni Henshin! Runa-chan no Oshare Hair Salon (Japan).zip</t>
    </r>
  </si>
  <si>
    <r>
      <rPr>
        <rFont val="&quot;Helvetica Neue&quot;, Helvetica, Arial, sans-serif"/>
        <color rgb="FF1155CC"/>
        <sz val="11.0"/>
        <u/>
      </rPr>
      <t>Otto Katachitchi (Japan) (Copera).zip</t>
    </r>
  </si>
  <si>
    <r>
      <rPr>
        <rFont val="&quot;Helvetica Neue&quot;, Helvetica, Arial, sans-serif"/>
        <color rgb="FF1155CC"/>
        <sz val="11.0"/>
        <u/>
      </rPr>
      <t>Ougon Yuusha Goldran Himitsu Daihyakka (Japan).zip</t>
    </r>
  </si>
  <si>
    <r>
      <rPr>
        <rFont val="&quot;Helvetica Neue&quot;, Helvetica, Arial, sans-serif"/>
        <color rgb="FF1155CC"/>
        <sz val="11.0"/>
        <u/>
      </rPr>
      <t>Outa no Canvas (Japan) (Copera).zip</t>
    </r>
  </si>
  <si>
    <r>
      <rPr>
        <rFont val="&quot;Helvetica Neue&quot;, Helvetica, Arial, sans-serif"/>
        <color rgb="FF1155CC"/>
        <sz val="11.0"/>
        <u/>
      </rPr>
      <t>PC Setsuzoku Kit Pico Town ni Dekakeyou! (Japan).zip</t>
    </r>
  </si>
  <si>
    <r>
      <rPr>
        <rFont val="&quot;Helvetica Neue&quot;, Helvetica, Arial, sans-serif"/>
        <color rgb="FF1155CC"/>
        <sz val="11.0"/>
        <u/>
      </rPr>
      <t>Paddington no Sekai Ryokou (Japan).zip</t>
    </r>
  </si>
  <si>
    <r>
      <rPr>
        <rFont val="&quot;Helvetica Neue&quot;, Helvetica, Arial, sans-serif"/>
        <color rgb="FF1155CC"/>
        <sz val="11.0"/>
        <u/>
      </rPr>
      <t>Paketto 2 - Yukai na Nakama to Game de Kazu Asobi (Japan).zip</t>
    </r>
  </si>
  <si>
    <r>
      <rPr>
        <rFont val="&quot;Helvetica Neue&quot;, Helvetica, Arial, sans-serif"/>
        <color rgb="FF1155CC"/>
        <sz val="11.0"/>
        <u/>
      </rPr>
      <t>Pecola no Daibouken - Maboroshi no Ice Cream o Sagase! (Japan).zip</t>
    </r>
  </si>
  <si>
    <r>
      <rPr>
        <rFont val="&quot;Helvetica Neue&quot;, Helvetica, Arial, sans-serif"/>
        <color rgb="FF1155CC"/>
        <sz val="11.0"/>
        <u/>
      </rPr>
      <t>Pengin Ukiuki Bikkuri Suizokukan - Meiro Puzzle (Japan).zip</t>
    </r>
  </si>
  <si>
    <r>
      <rPr>
        <rFont val="&quot;Helvetica Neue&quot;, Helvetica, Arial, sans-serif"/>
        <color rgb="FF1155CC"/>
        <sz val="11.0"/>
        <u/>
      </rPr>
      <t>Pepe's Puzzles (USA) (Beta) (1995-02-10).zip</t>
    </r>
  </si>
  <si>
    <r>
      <rPr>
        <rFont val="&quot;Helvetica Neue&quot;, Helvetica, Arial, sans-serif"/>
        <color rgb="FF1155CC"/>
        <sz val="11.0"/>
        <u/>
      </rPr>
      <t>Pepe's Puzzles (USA) (Beta) (1995-02-18).zip</t>
    </r>
  </si>
  <si>
    <r>
      <rPr>
        <rFont val="&quot;Helvetica Neue&quot;, Helvetica, Arial, sans-serif"/>
        <color rgb="FF1155CC"/>
        <sz val="11.0"/>
        <u/>
      </rPr>
      <t>Pepe's Puzzles (USA) (Beta) (1995-02-20).zip</t>
    </r>
  </si>
  <si>
    <r>
      <rPr>
        <rFont val="&quot;Helvetica Neue&quot;, Helvetica, Arial, sans-serif"/>
        <color rgb="FF1155CC"/>
        <sz val="11.0"/>
        <u/>
      </rPr>
      <t>Pepe's Puzzles (USA) (Beta) (1995-02-24).zip</t>
    </r>
  </si>
  <si>
    <r>
      <rPr>
        <rFont val="&quot;Helvetica Neue&quot;, Helvetica, Arial, sans-serif"/>
        <color rgb="FF1155CC"/>
        <sz val="11.0"/>
        <u/>
      </rPr>
      <t>Pepe's Puzzles (USA).zip</t>
    </r>
  </si>
  <si>
    <r>
      <rPr>
        <rFont val="&quot;Helvetica Neue&quot;, Helvetica, Arial, sans-serif"/>
        <color rgb="FF1155CC"/>
        <sz val="11.0"/>
        <u/>
      </rPr>
      <t>Petapeta Chokkin Asoberu Zukan - Doubutsu (Japan).zip</t>
    </r>
  </si>
  <si>
    <r>
      <rPr>
        <rFont val="&quot;Helvetica Neue&quot;, Helvetica, Arial, sans-serif"/>
        <color rgb="FF1155CC"/>
        <sz val="11.0"/>
        <u/>
      </rPr>
      <t>Peter Pan - Neverland e Ikou! (Japan).zip</t>
    </r>
  </si>
  <si>
    <r>
      <rPr>
        <rFont val="&quot;Helvetica Neue&quot;, Helvetica, Arial, sans-serif"/>
        <color rgb="FF1155CC"/>
        <sz val="11.0"/>
        <u/>
      </rPr>
      <t>Pet to Issho ni Tanoshiku Asobo - Pasokon Pico (Japan).zip</t>
    </r>
  </si>
  <si>
    <r>
      <rPr>
        <rFont val="&quot;Helvetica Neue&quot;, Helvetica, Arial, sans-serif"/>
        <color rgb="FF1155CC"/>
        <sz val="11.0"/>
        <u/>
      </rPr>
      <t>Peuraideu Rokeui Moheom (Korea).zip</t>
    </r>
  </si>
  <si>
    <r>
      <rPr>
        <rFont val="&quot;Helvetica Neue&quot;, Helvetica, Arial, sans-serif"/>
        <color rgb="FF1155CC"/>
        <sz val="11.0"/>
        <u/>
      </rPr>
      <t>Pico Soccer - Mezase Soccer Senshu (Japan).zip</t>
    </r>
  </si>
  <si>
    <r>
      <rPr>
        <rFont val="&quot;Helvetica Neue&quot;, Helvetica, Arial, sans-serif"/>
        <color rgb="FF1155CC"/>
        <sz val="11.0"/>
        <u/>
      </rPr>
      <t>Plarail Pico - Plarail de Asobou! (Japan).zip</t>
    </r>
  </si>
  <si>
    <r>
      <rPr>
        <rFont val="&quot;Helvetica Neue&quot;, Helvetica, Arial, sans-serif"/>
        <color rgb="FF1155CC"/>
        <sz val="11.0"/>
        <u/>
      </rPr>
      <t>Pocahontas (Brazil).zip</t>
    </r>
  </si>
  <si>
    <r>
      <rPr>
        <rFont val="&quot;Helvetica Neue&quot;, Helvetica, Arial, sans-serif"/>
        <color rgb="FF1155CC"/>
        <sz val="11.0"/>
        <u/>
      </rPr>
      <t>Pocahontas (Europe).zip</t>
    </r>
  </si>
  <si>
    <r>
      <rPr>
        <rFont val="&quot;Helvetica Neue&quot;, Helvetica, Arial, sans-serif"/>
        <color rgb="FF1155CC"/>
        <sz val="11.0"/>
        <u/>
      </rPr>
      <t>Pocahontas - Riverbend Adventures (USA).zip</t>
    </r>
  </si>
  <si>
    <r>
      <rPr>
        <rFont val="&quot;Helvetica Neue&quot;, Helvetica, Arial, sans-serif"/>
        <color rgb="FF1155CC"/>
        <sz val="11.0"/>
        <u/>
      </rPr>
      <t>Pocket Monsters - Suuji o Tsukamaeyou! (Japan).zip</t>
    </r>
  </si>
  <si>
    <r>
      <rPr>
        <rFont val="&quot;Helvetica Neue&quot;, Helvetica, Arial, sans-serif"/>
        <color rgb="FF1155CC"/>
        <sz val="11.0"/>
        <u/>
      </rPr>
      <t>Pocket Monsters Advance Generation - Hiragana Katakana Kakechatta! (Japan).zip</t>
    </r>
  </si>
  <si>
    <r>
      <rPr>
        <rFont val="&quot;Helvetica Neue&quot;, Helvetica, Arial, sans-serif"/>
        <color rgb="FF1155CC"/>
        <sz val="11.0"/>
        <u/>
      </rPr>
      <t>Pocket Monsters Advance Generation - Minna de Pico - Pokemon Wai Wai Battle! (Japan).zip</t>
    </r>
  </si>
  <si>
    <r>
      <rPr>
        <rFont val="&quot;Helvetica Neue&quot;, Helvetica, Arial, sans-serif"/>
        <color rgb="FF1155CC"/>
        <sz val="11.0"/>
        <u/>
      </rPr>
      <t>Pooh-san no Hajimete no Eigo (Japan) (Rev A).zip</t>
    </r>
  </si>
  <si>
    <r>
      <rPr>
        <rFont val="&quot;Helvetica Neue&quot;, Helvetica, Arial, sans-serif"/>
        <color rgb="FF1155CC"/>
        <sz val="11.0"/>
        <u/>
      </rPr>
      <t>Pooh-san no Hajimete no Eigo (Japan).zip</t>
    </r>
  </si>
  <si>
    <r>
      <rPr>
        <rFont val="&quot;Helvetica Neue&quot;, Helvetica, Arial, sans-serif"/>
        <color rgb="FF1155CC"/>
        <sz val="11.0"/>
        <u/>
      </rPr>
      <t>Pooh-san no Ichinichi (Japan) (Beta).zip</t>
    </r>
  </si>
  <si>
    <r>
      <rPr>
        <rFont val="&quot;Helvetica Neue&quot;, Helvetica, Arial, sans-serif"/>
        <color rgb="FF1155CC"/>
        <sz val="11.0"/>
        <u/>
      </rPr>
      <t>Pooh-san no Ichinichi (Japan) (Rev 1).zip</t>
    </r>
  </si>
  <si>
    <r>
      <rPr>
        <rFont val="&quot;Helvetica Neue&quot;, Helvetica, Arial, sans-serif"/>
        <color rgb="FF1155CC"/>
        <sz val="11.0"/>
        <u/>
      </rPr>
      <t>Pooh-san no Ichinichi (Japan).zip</t>
    </r>
  </si>
  <si>
    <r>
      <rPr>
        <rFont val="&quot;Helvetica Neue&quot;, Helvetica, Arial, sans-serif"/>
        <color rgb="FF1155CC"/>
        <sz val="11.0"/>
        <u/>
      </rPr>
      <t>Pooh-san to Tanoshii Nakama-tachi (Japan).zip</t>
    </r>
  </si>
  <si>
    <r>
      <rPr>
        <rFont val="&quot;Helvetica Neue&quot;, Helvetica, Arial, sans-serif"/>
        <color rgb="FF1155CC"/>
        <sz val="11.0"/>
        <u/>
      </rPr>
      <t>Profesor PICO en el Mundo de los Colores, El (Spain).zip</t>
    </r>
  </si>
  <si>
    <r>
      <rPr>
        <rFont val="&quot;Helvetica Neue&quot;, Helvetica, Arial, sans-serif"/>
        <color rgb="FF1155CC"/>
        <sz val="11.0"/>
        <u/>
      </rPr>
      <t>Professeur PICO et la Machine a Couleurs (France).zip</t>
    </r>
  </si>
  <si>
    <r>
      <rPr>
        <rFont val="&quot;Helvetica Neue&quot;, Helvetica, Arial, sans-serif"/>
        <color rgb="FF1155CC"/>
        <sz val="11.0"/>
        <u/>
      </rPr>
      <t>Professor PICO and the Paintbox Puzzle (United Kingdom).zip</t>
    </r>
  </si>
  <si>
    <r>
      <rPr>
        <rFont val="&quot;Helvetica Neue&quot;, Helvetica, Arial, sans-serif"/>
        <color rgb="FF1155CC"/>
        <sz val="11.0"/>
        <u/>
      </rPr>
      <t>Professor PICO e l'Enigma della Scatola di Pastelli, Il (Italy).zip</t>
    </r>
  </si>
  <si>
    <r>
      <rPr>
        <rFont val="&quot;Helvetica Neue&quot;, Helvetica, Arial, sans-serif"/>
        <color rgb="FF1155CC"/>
        <sz val="11.0"/>
        <u/>
      </rPr>
      <t>Professor PICO und das Malkasten-Puzzle (Germany).zip</t>
    </r>
  </si>
  <si>
    <r>
      <rPr>
        <rFont val="&quot;Helvetica Neue&quot;, Helvetica, Arial, sans-serif"/>
        <color rgb="FF1155CC"/>
        <sz val="11.0"/>
        <u/>
      </rPr>
      <t>Puff e as Quatro Estacoes (Brazil).zip</t>
    </r>
  </si>
  <si>
    <r>
      <rPr>
        <rFont val="&quot;Helvetica Neue&quot;, Helvetica, Arial, sans-serif"/>
        <color rgb="FF1155CC"/>
        <sz val="11.0"/>
        <u/>
      </rPr>
      <t>Quiz ni Challenge! - Doraemon (Japan).zip</t>
    </r>
  </si>
  <si>
    <r>
      <rPr>
        <rFont val="&quot;Helvetica Neue&quot;, Helvetica, Arial, sans-serif"/>
        <color rgb="FF1155CC"/>
        <sz val="11.0"/>
        <u/>
      </rPr>
      <t>Race ni Deyou yo! - Ken-chan to Pepe - Boku no Kuruma de Daibouken (Japan).zip</t>
    </r>
  </si>
  <si>
    <r>
      <rPr>
        <rFont val="&quot;Helvetica Neue&quot;, Helvetica, Arial, sans-serif"/>
        <color rgb="FF1155CC"/>
        <sz val="11.0"/>
        <u/>
      </rPr>
      <t>Rei Leao, O - As Aventuras De Simba (Brazil).zip</t>
    </r>
  </si>
  <si>
    <r>
      <rPr>
        <rFont val="&quot;Helvetica Neue&quot;, Helvetica, Arial, sans-serif"/>
        <color rgb="FF1155CC"/>
        <sz val="11.0"/>
        <u/>
      </rPr>
      <t>Rhythm Pico - Pippi-chan to Rhythm Asobi (Japan).zip</t>
    </r>
  </si>
  <si>
    <r>
      <rPr>
        <rFont val="&quot;Helvetica Neue&quot;, Helvetica, Arial, sans-serif"/>
        <color rgb="FF1155CC"/>
        <sz val="11.0"/>
        <u/>
      </rPr>
      <t>Richard Scarry's El Dia Mas Ajetreado de las Vidas de Felipe y Gusy (Spain).zip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</si>
  <si>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(1994-03-02).zip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</si>
  <si>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(1994-04-22).zip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</si>
  <si>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(1994-04-24).zip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</si>
  <si>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(1994-04-26) (Alt).zip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</si>
  <si>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(1994-04-26) (Alt 2).zip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</si>
  <si>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(1994-04-26) (Alt 3) [b].zip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</si>
  <si>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(1994-04-26).zip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</si>
  <si>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(1994-04-27).zip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</si>
  <si>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(1994-05-03) (Alt).zip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</si>
  <si>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(1994-05-03) (Alt 2).zip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</si>
  <si>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(1994-05-03) (Alt 3).zip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</si>
  <si>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(1994-05-03).zip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</si>
  <si>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(1994-05-06) (Alt).zip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</si>
  <si>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(1994-05-06).zip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</si>
  <si>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(1994-05-09) (Alt).zip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</si>
  <si>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(1994-05-09) (Alt 2).zip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</si>
  <si>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(1994-05-09) (Alt 3).zip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</si>
  <si>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 (Beta) (1994-05-09).zip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</si>
  <si>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(USA).zip</t>
    </r>
  </si>
  <si>
    <r>
      <rPr>
        <rFont val="&quot;Helvetica Neue&quot;, Helvetica, Arial, sans-serif"/>
        <color rgb="FF1155CC"/>
        <sz val="11.0"/>
        <u/>
      </rPr>
      <t>Richard Scarry's Huckle and Lowly's Busiest Day Ever (United Kingdom).zip</t>
    </r>
  </si>
  <si>
    <r>
      <rPr>
        <rFont val="&quot;Helvetica Neue&quot;, Helvetica, Arial, sans-serif"/>
        <color rgb="FF1155CC"/>
        <sz val="11.0"/>
        <u/>
      </rPr>
      <t>Richard Scarry's La Giornata Indaffaratissima di Sandrino e Zigo-Zago (Italy).zip</t>
    </r>
  </si>
  <si>
    <r>
      <rPr>
        <rFont val="&quot;Helvetica Neue&quot;, Helvetica, Arial, sans-serif"/>
        <color rgb="FF1155CC"/>
        <sz val="11.0"/>
        <u/>
      </rPr>
      <t>Richard Scarry's Une Journee Bien Remplie pour Cassis et Asticot (France).zip</t>
    </r>
  </si>
  <si>
    <r>
      <rPr>
        <rFont val="&quot;Helvetica Neue&quot;, Helvetica, Arial, sans-serif"/>
        <color rgb="FF1155CC"/>
        <sz val="11.0"/>
        <u/>
      </rPr>
      <t>Richard Scarry's Viel zu tun fuer Huckleberry und Egon (Germany).zip</t>
    </r>
  </si>
  <si>
    <r>
      <rPr>
        <rFont val="&quot;Helvetica Neue&quot;, Helvetica, Arial, sans-serif"/>
        <color rgb="FF1155CC"/>
        <sz val="11.0"/>
        <u/>
      </rPr>
      <t>Saa Shuppatsu Da! - Ken-chan to Pepe no Wanpaku Drive (Japan).zip</t>
    </r>
  </si>
  <si>
    <r>
      <rPr>
        <rFont val="&quot;Helvetica Neue&quot;, Helvetica, Arial, sans-serif"/>
        <color rgb="FF1155CC"/>
        <sz val="11.0"/>
        <u/>
      </rPr>
      <t>Sanou Kaihatsu Series 1 - Atama ga Yoku Naru - Zukei Ninshiki (Japan) (Rev A).zip</t>
    </r>
  </si>
  <si>
    <r>
      <rPr>
        <rFont val="&quot;Helvetica Neue&quot;, Helvetica, Arial, sans-serif"/>
        <color rgb="FF1155CC"/>
        <sz val="11.0"/>
        <u/>
      </rPr>
      <t>Sanou Kaihatsu Series 1 - Atama ga Yoku Naru - Zukei Ninshiki (Japan).zip</t>
    </r>
  </si>
  <si>
    <r>
      <rPr>
        <rFont val="&quot;Helvetica Neue&quot;, Helvetica, Arial, sans-serif"/>
        <color rgb="FF1155CC"/>
        <sz val="11.0"/>
        <u/>
      </rPr>
      <t>Sanou Kaihatsu Series 3 - Atama ga Yoku Naru - Hikaku, Bunrui (Japan).zip</t>
    </r>
  </si>
  <si>
    <r>
      <rPr>
        <rFont val="&quot;Helvetica Neue&quot;, Helvetica, Arial, sans-serif"/>
        <color rgb="FF1155CC"/>
        <sz val="11.0"/>
        <u/>
      </rPr>
      <t>Sanou Kaihatsu Series 4 - Atama ga Yoku Naru - Suiri, Kousei (Japan) (Rev A).zip</t>
    </r>
  </si>
  <si>
    <r>
      <rPr>
        <rFont val="&quot;Helvetica Neue&quot;, Helvetica, Arial, sans-serif"/>
        <color rgb="FF1155CC"/>
        <sz val="11.0"/>
        <u/>
      </rPr>
      <t>Sanou Kaihatsu Series 5 - Atama ga Yoku Naru - Meiro, Kioku (Japan).zip</t>
    </r>
  </si>
  <si>
    <r>
      <rPr>
        <rFont val="&quot;Helvetica Neue&quot;, Helvetica, Arial, sans-serif"/>
        <color rgb="FF1155CC"/>
        <sz val="11.0"/>
        <u/>
      </rPr>
      <t>Sanou Kaihatsu Series 6 - Atama ga Yoku Naru - Ouyou Mondai (Japan).zip</t>
    </r>
  </si>
  <si>
    <r>
      <rPr>
        <rFont val="&quot;Helvetica Neue&quot;, Helvetica, Arial, sans-serif"/>
        <color rgb="FF1155CC"/>
        <sz val="11.0"/>
        <u/>
      </rPr>
      <t>Sanrio Festival - Tanoshii Card-zukuri (Japan).zip</t>
    </r>
  </si>
  <si>
    <r>
      <rPr>
        <rFont val="&quot;Helvetica Neue&quot;, Helvetica, Arial, sans-serif"/>
        <color rgb="FF1155CC"/>
        <sz val="11.0"/>
        <u/>
      </rPr>
      <t>Sanrio Puroland de Dance Carnival - Minna de Oryouri Osaihou (Japan) (Rev A).zip</t>
    </r>
  </si>
  <si>
    <r>
      <rPr>
        <rFont val="&quot;Helvetica Neue&quot;, Helvetica, Arial, sans-serif"/>
        <color rgb="FF1155CC"/>
        <sz val="11.0"/>
        <u/>
      </rPr>
      <t>Sanrio Puroland de Dance Carnival - Minna de Oryouri Osaihou (Japan).zip</t>
    </r>
  </si>
  <si>
    <r>
      <rPr>
        <rFont val="&quot;Helvetica Neue&quot;, Helvetica, Arial, sans-serif"/>
        <color rgb="FF1155CC"/>
        <sz val="11.0"/>
        <u/>
      </rPr>
      <t>Satonaka Machiko no Tanoshii Origami (Japan).zip</t>
    </r>
  </si>
  <si>
    <r>
      <rPr>
        <rFont val="&quot;Helvetica Neue&quot;, Helvetica, Arial, sans-serif"/>
        <color rgb="FF1155CC"/>
        <sz val="11.0"/>
        <u/>
      </rPr>
      <t>Sekai Meisaku Gekijou (Japan).zip</t>
    </r>
  </si>
  <si>
    <r>
      <rPr>
        <rFont val="&quot;Helvetica Neue&quot;, Helvetica, Arial, sans-serif"/>
        <color rgb="FF1155CC"/>
        <sz val="11.0"/>
        <u/>
      </rPr>
      <t>Sesame Street - Alphabet Avenue (USA).zip</t>
    </r>
  </si>
  <si>
    <r>
      <rPr>
        <rFont val="&quot;Helvetica Neue&quot;, Helvetica, Arial, sans-serif"/>
        <color rgb="FF1155CC"/>
        <sz val="11.0"/>
        <u/>
      </rPr>
      <t>Shichida Makoto Kanshuu - Unou Image Training - Hiragana, Katakana Casino de Moja Vegas Dream! (Japan).zip</t>
    </r>
  </si>
  <si>
    <r>
      <rPr>
        <rFont val="&quot;Helvetica Neue&quot;, Helvetica, Arial, sans-serif"/>
        <color rgb="FF1155CC"/>
        <sz val="11.0"/>
        <u/>
      </rPr>
      <t>Shichida Makoto Kanshuu - Unou Image Training - Sansuu, Eigo de Mojars ni Chousen (Japan).zip</t>
    </r>
  </si>
  <si>
    <r>
      <rPr>
        <rFont val="&quot;Helvetica Neue&quot;, Helvetica, Arial, sans-serif"/>
        <color rgb="FF1155CC"/>
        <sz val="11.0"/>
        <u/>
      </rPr>
      <t>Shima Shima Tora no Shimajiro - Shimajiro to Yume no Kuni e Daibouken! (Japan).zip</t>
    </r>
  </si>
  <si>
    <r>
      <rPr>
        <rFont val="&quot;Helvetica Neue&quot;, Helvetica, Arial, sans-serif"/>
        <color rgb="FF1155CC"/>
        <sz val="11.0"/>
        <u/>
      </rPr>
      <t>Shima Shima Tora no Shimajiro - Tanoshii Ichinichi (Japan).zip</t>
    </r>
  </si>
  <si>
    <r>
      <rPr>
        <rFont val="&quot;Helvetica Neue&quot;, Helvetica, Arial, sans-serif"/>
        <color rgb="FF1155CC"/>
        <sz val="11.0"/>
        <u/>
      </rPr>
      <t>Shin Ultra Hero (Japan).zip</t>
    </r>
  </si>
  <si>
    <r>
      <rPr>
        <rFont val="&quot;Helvetica Neue&quot;, Helvetica, Arial, sans-serif"/>
        <color rgb="FF1155CC"/>
        <sz val="11.0"/>
        <u/>
      </rPr>
      <t>Shin Ultraman Pico - Ultra Fighting Base (Japan).zip</t>
    </r>
  </si>
  <si>
    <r>
      <rPr>
        <rFont val="&quot;Helvetica Neue&quot;, Helvetica, Arial, sans-serif"/>
        <color rgb="FF1155CC"/>
        <sz val="11.0"/>
        <u/>
      </rPr>
      <t>Shinseiki Ultraman Densetsu (Japan).zip</t>
    </r>
  </si>
  <si>
    <r>
      <rPr>
        <rFont val="&quot;Helvetica Neue&quot;, Helvetica, Arial, sans-serif"/>
        <color rgb="FF1155CC"/>
        <sz val="11.0"/>
        <u/>
      </rPr>
      <t>Shirayukihime (Japan).zip</t>
    </r>
  </si>
  <si>
    <r>
      <rPr>
        <rFont val="&quot;Helvetica Neue&quot;, Helvetica, Arial, sans-serif"/>
        <color rgb="FF1155CC"/>
        <sz val="11.0"/>
        <u/>
      </rPr>
      <t>Smart Alex and Smart Alice - Curious Kids (USA).zip</t>
    </r>
  </si>
  <si>
    <r>
      <rPr>
        <rFont val="&quot;Helvetica Neue&quot;, Helvetica, Arial, sans-serif"/>
        <color rgb="FF1155CC"/>
        <sz val="11.0"/>
        <u/>
      </rPr>
      <t>Snoopy no Gakugeikai (Japan).zip</t>
    </r>
  </si>
  <si>
    <r>
      <rPr>
        <rFont val="&quot;Helvetica Neue&quot;, Helvetica, Arial, sans-serif"/>
        <color rgb="FF1155CC"/>
        <sz val="11.0"/>
        <u/>
      </rPr>
      <t>Sodatete Manabu Doubutsu Oukoku (Japan).zip</t>
    </r>
  </si>
  <si>
    <r>
      <rPr>
        <rFont val="&quot;Helvetica Neue&quot;, Helvetica, Arial, sans-serif"/>
        <color rgb="FF1155CC"/>
        <sz val="11.0"/>
        <u/>
      </rPr>
      <t>Sonic The Hedgehog's Gameworld (Japan) (Rev A).zip</t>
    </r>
  </si>
  <si>
    <r>
      <rPr>
        <rFont val="&quot;Helvetica Neue&quot;, Helvetica, Arial, sans-serif"/>
        <color rgb="FF1155CC"/>
        <sz val="11.0"/>
        <u/>
      </rPr>
      <t>Sonic The Hedgehog's Gameworld (Japan).zip</t>
    </r>
  </si>
  <si>
    <r>
      <rPr>
        <rFont val="&quot;Helvetica Neue&quot;, Helvetica, Arial, sans-serif"/>
        <color rgb="FF1155CC"/>
        <sz val="11.0"/>
        <u/>
      </rPr>
      <t>Sonic The Hedgehog's Gameworld (USA).zip</t>
    </r>
  </si>
  <si>
    <r>
      <rPr>
        <rFont val="&quot;Helvetica Neue&quot;, Helvetica, Arial, sans-serif"/>
        <color rgb="FF1155CC"/>
        <sz val="11.0"/>
        <u/>
      </rPr>
      <t>Sonic the Hedgehog's Gameworld (USA) (Beta) (1996-07-01).zip</t>
    </r>
  </si>
  <si>
    <r>
      <rPr>
        <rFont val="&quot;Helvetica Neue&quot;, Helvetica, Arial, sans-serif"/>
        <color rgb="FF1155CC"/>
        <sz val="11.0"/>
        <u/>
      </rPr>
      <t>Sonic the Hedgehog's Gameworld (USA) (Beta) (1996-07-19).zip</t>
    </r>
  </si>
  <si>
    <r>
      <rPr>
        <rFont val="&quot;Helvetica Neue&quot;, Helvetica, Arial, sans-serif"/>
        <color rgb="FF1155CC"/>
        <sz val="11.0"/>
        <u/>
      </rPr>
      <t>Sonic the Hedgehog's Gameworld (USA) (Beta) (1996-08-02).zip</t>
    </r>
  </si>
  <si>
    <r>
      <rPr>
        <rFont val="&quot;Helvetica Neue&quot;, Helvetica, Arial, sans-serif"/>
        <color rgb="FF1155CC"/>
        <sz val="11.0"/>
        <u/>
      </rPr>
      <t>Sonic the Hedgehog's Gameworld (USA) (Beta) (1996-08-08).zip</t>
    </r>
  </si>
  <si>
    <r>
      <rPr>
        <rFont val="&quot;Helvetica Neue&quot;, Helvetica, Arial, sans-serif"/>
        <color rgb="FF1155CC"/>
        <sz val="11.0"/>
        <u/>
      </rPr>
      <t>Sootjanara Yeohaeng! (Korea).zip</t>
    </r>
  </si>
  <si>
    <r>
      <rPr>
        <rFont val="&quot;Helvetica Neue&quot;, Helvetica, Arial, sans-serif"/>
        <color rgb="FF1155CC"/>
        <sz val="11.0"/>
        <u/>
      </rPr>
      <t>Soreike! Anpanman - Anpanman no Chie no World (Japan).zip</t>
    </r>
  </si>
  <si>
    <r>
      <rPr>
        <rFont val="&quot;Helvetica Neue&quot;, Helvetica, Arial, sans-serif"/>
        <color rgb="FF1155CC"/>
        <sz val="11.0"/>
        <u/>
      </rPr>
      <t>Soreike! Anpanman - Anpanman no Hitori de Dekichatta! (Japan) (Rev A).zip</t>
    </r>
  </si>
  <si>
    <r>
      <rPr>
        <rFont val="&quot;Helvetica Neue&quot;, Helvetica, Arial, sans-serif"/>
        <color rgb="FF1155CC"/>
        <sz val="11.0"/>
        <u/>
      </rPr>
      <t>Soreike! Anpanman - Anpanman to Denwa de Asobou! (Japan).zip</t>
    </r>
  </si>
  <si>
    <r>
      <rPr>
        <rFont val="&quot;Helvetica Neue&quot;, Helvetica, Arial, sans-serif"/>
        <color rgb="FF1155CC"/>
        <sz val="11.0"/>
        <u/>
      </rPr>
      <t>Soreike! Anpanman - Anpanman to Kotoba Asobi (Japan).zip</t>
    </r>
  </si>
  <si>
    <r>
      <rPr>
        <rFont val="&quot;Helvetica Neue&quot;, Helvetica, Arial, sans-serif"/>
        <color rgb="FF1155CC"/>
        <sz val="11.0"/>
        <u/>
      </rPr>
      <t>Soreike! Anpanman - Anpanman to Suuji Asobi (Japan).zip</t>
    </r>
  </si>
  <si>
    <r>
      <rPr>
        <rFont val="&quot;Helvetica Neue&quot;, Helvetica, Arial, sans-serif"/>
        <color rgb="FF1155CC"/>
        <sz val="11.0"/>
        <u/>
      </rPr>
      <t>Soreike! Anpanman - Anpanman to Tanoshii Drive! (Japan).zip</t>
    </r>
  </si>
  <si>
    <r>
      <rPr>
        <rFont val="&quot;Helvetica Neue&quot;, Helvetica, Arial, sans-serif"/>
        <color rgb="FF1155CC"/>
        <sz val="11.0"/>
        <u/>
      </rPr>
      <t>Soreike! Anpanman Eigo to Nakayoshi 2 - Tanoshii Carnival (Japan).zip</t>
    </r>
  </si>
  <si>
    <r>
      <rPr>
        <rFont val="&quot;Helvetica Neue&quot;, Helvetica, Arial, sans-serif"/>
        <color rgb="FF1155CC"/>
        <sz val="11.0"/>
        <u/>
      </rPr>
      <t>Soreike! Anpanman Eigo to Nakayoshi Youchien de ABC (Japan).zip</t>
    </r>
  </si>
  <si>
    <r>
      <rPr>
        <rFont val="&quot;Helvetica Neue&quot;, Helvetica, Arial, sans-serif"/>
        <color rgb="FF1155CC"/>
        <sz val="11.0"/>
        <u/>
      </rPr>
      <t>Soreike! Anpanman Onamae Naani (Japan).zip</t>
    </r>
  </si>
  <si>
    <r>
      <rPr>
        <rFont val="&quot;Helvetica Neue&quot;, Helvetica, Arial, sans-serif"/>
        <color rgb="FF1155CC"/>
        <sz val="11.0"/>
        <u/>
      </rPr>
      <t>Soreike! Anpanman no Game de Asobou Anpanman (Japan).zip</t>
    </r>
  </si>
  <si>
    <r>
      <rPr>
        <rFont val="&quot;Helvetica Neue&quot;, Helvetica, Arial, sans-serif"/>
        <color rgb="FF1155CC"/>
        <sz val="11.0"/>
        <u/>
      </rPr>
      <t>Soreike! Anpanman no Medalympic World (Japan).zip</t>
    </r>
  </si>
  <si>
    <r>
      <rPr>
        <rFont val="&quot;Helvetica Neue&quot;, Helvetica, Arial, sans-serif"/>
        <color rgb="FF1155CC"/>
        <sz val="11.0"/>
        <u/>
      </rPr>
      <t>Soreike! Anpanman no Medalympic World 2 (Japan) (Best Selection).zip</t>
    </r>
  </si>
  <si>
    <r>
      <rPr>
        <rFont val="&quot;Helvetica Neue&quot;, Helvetica, Arial, sans-serif"/>
        <color rgb="FF1155CC"/>
        <sz val="11.0"/>
        <u/>
      </rPr>
      <t>Soreike! Anpanman no Medalympic World 2 (Japan).zip</t>
    </r>
  </si>
  <si>
    <r>
      <rPr>
        <rFont val="&quot;Helvetica Neue&quot;, Helvetica, Arial, sans-serif"/>
        <color rgb="FF1155CC"/>
        <sz val="11.0"/>
        <u/>
      </rPr>
      <t>Soreike! Anpanman no Minna de Kyousou Anpanman! (Japan).zip</t>
    </r>
  </si>
  <si>
    <r>
      <rPr>
        <rFont val="&quot;Helvetica Neue&quot;, Helvetica, Arial, sans-serif"/>
        <color rgb="FF1155CC"/>
        <sz val="11.0"/>
        <u/>
      </rPr>
      <t>Soreike! Anpanman no Ohanashi Daisuki Anpanman (Japan).zip</t>
    </r>
  </si>
  <si>
    <r>
      <rPr>
        <rFont val="&quot;Helvetica Neue&quot;, Helvetica, Arial, sans-serif"/>
        <color rgb="FF1155CC"/>
        <sz val="11.0"/>
        <u/>
      </rPr>
      <t>Storyware Sampler (USA) (Demo) (1996-06-07).zip</t>
    </r>
  </si>
  <si>
    <r>
      <rPr>
        <rFont val="&quot;Helvetica Neue&quot;, Helvetica, Arial, sans-serif"/>
        <color rgb="FF1155CC"/>
        <sz val="11.0"/>
        <u/>
      </rPr>
      <t>Storyware Sampler (USA) (Demo) (1996-06-14).zip</t>
    </r>
  </si>
  <si>
    <r>
      <rPr>
        <rFont val="&quot;Helvetica Neue&quot;, Helvetica, Arial, sans-serif"/>
        <color rgb="FF1155CC"/>
        <sz val="11.0"/>
        <u/>
      </rPr>
      <t>Storyware Sampler (USA) (Demo) (1996-06-25).zip</t>
    </r>
  </si>
  <si>
    <r>
      <rPr>
        <rFont val="&quot;Helvetica Neue&quot;, Helvetica, Arial, sans-serif"/>
        <color rgb="FF1155CC"/>
        <sz val="11.0"/>
        <u/>
      </rPr>
      <t>Susie-chan to Marvy Otetsudai Daaisuki! (Japan).zip</t>
    </r>
  </si>
  <si>
    <r>
      <rPr>
        <rFont val="&quot;Helvetica Neue&quot;, Helvetica, Arial, sans-serif"/>
        <color rgb="FF1155CC"/>
        <sz val="11.0"/>
        <u/>
      </rPr>
      <t>Sylvanian Families - Mori no Nakama to Tanoshii (Japan).zip</t>
    </r>
  </si>
  <si>
    <r>
      <rPr>
        <rFont val="&quot;Helvetica Neue&quot;, Helvetica, Arial, sans-serif"/>
        <color rgb="FF1155CC"/>
        <sz val="11.0"/>
        <u/>
      </rPr>
      <t>Tails and the Music Maker (USA) (Beta) (1994-06-01).zip</t>
    </r>
  </si>
  <si>
    <r>
      <rPr>
        <rFont val="&quot;Helvetica Neue&quot;, Helvetica, Arial, sans-serif"/>
        <color rgb="FF1155CC"/>
        <sz val="11.0"/>
        <u/>
      </rPr>
      <t>Tails and the Music Maker (USA) (Beta) (1994-06-08).zip</t>
    </r>
  </si>
  <si>
    <r>
      <rPr>
        <rFont val="&quot;Helvetica Neue&quot;, Helvetica, Arial, sans-serif"/>
        <color rgb="FF1155CC"/>
        <sz val="11.0"/>
        <u/>
      </rPr>
      <t>Tails and the Music Maker (USA) (Beta) (1994-06-23).zip</t>
    </r>
  </si>
  <si>
    <r>
      <rPr>
        <rFont val="&quot;Helvetica Neue&quot;, Helvetica, Arial, sans-serif"/>
        <color rgb="FF1155CC"/>
        <sz val="11.0"/>
        <u/>
      </rPr>
      <t>Tails and the Music Maker (USA).zip</t>
    </r>
  </si>
  <si>
    <r>
      <rPr>
        <rFont val="&quot;Helvetica Neue&quot;, Helvetica, Arial, sans-serif"/>
        <color rgb="FF1155CC"/>
        <sz val="11.0"/>
        <u/>
      </rPr>
      <t>Tails and the Music Maker (United Kingdom) (Beta) (1994-06-25).zip</t>
    </r>
  </si>
  <si>
    <r>
      <rPr>
        <rFont val="&quot;Helvetica Neue&quot;, Helvetica, Arial, sans-serif"/>
        <color rgb="FF1155CC"/>
        <sz val="11.0"/>
        <u/>
      </rPr>
      <t>Tails and the Music Maker (United Kingdom) (Beta) (1994-07-22).zip</t>
    </r>
  </si>
  <si>
    <r>
      <rPr>
        <rFont val="&quot;Helvetica Neue&quot;, Helvetica, Arial, sans-serif"/>
        <color rgb="FF1155CC"/>
        <sz val="11.0"/>
        <u/>
      </rPr>
      <t>Tails and the Music Maker (United Kingdom) (Beta) (1994-09-27).zip</t>
    </r>
  </si>
  <si>
    <r>
      <rPr>
        <rFont val="&quot;Helvetica Neue&quot;, Helvetica, Arial, sans-serif"/>
        <color rgb="FF1155CC"/>
        <sz val="11.0"/>
        <u/>
      </rPr>
      <t>Tails and the Music Maker (United Kingdom) (Beta) (1994-10-05).zip</t>
    </r>
  </si>
  <si>
    <r>
      <rPr>
        <rFont val="&quot;Helvetica Neue&quot;, Helvetica, Arial, sans-serif"/>
        <color rgb="FF1155CC"/>
        <sz val="11.0"/>
        <u/>
      </rPr>
      <t>Tails and the Music Maker (United Kingdom).zip</t>
    </r>
  </si>
  <si>
    <r>
      <rPr>
        <rFont val="&quot;Helvetica Neue&quot;, Helvetica, Arial, sans-serif"/>
        <color rgb="FF1155CC"/>
        <sz val="11.0"/>
        <u/>
      </rPr>
      <t>Tails et le Faiseur de Musique (France).zip</t>
    </r>
  </si>
  <si>
    <r>
      <rPr>
        <rFont val="&quot;Helvetica Neue&quot;, Helvetica, Arial, sans-serif"/>
        <color rgb="FF1155CC"/>
        <sz val="11.0"/>
        <u/>
      </rPr>
      <t>Tails no Mundo da Musica (Brazil).zip</t>
    </r>
  </si>
  <si>
    <r>
      <rPr>
        <rFont val="&quot;Helvetica Neue&quot;, Helvetica, Arial, sans-serif"/>
        <color rgb="FF1155CC"/>
        <sz val="11.0"/>
        <u/>
      </rPr>
      <t>Tails und der Musikant (Germany).zip</t>
    </r>
  </si>
  <si>
    <r>
      <rPr>
        <rFont val="&quot;Helvetica Neue&quot;, Helvetica, Arial, sans-serif"/>
        <color rgb="FF1155CC"/>
        <sz val="11.0"/>
        <u/>
      </rPr>
      <t>Tails y el Musico (Spain).zip</t>
    </r>
  </si>
  <si>
    <r>
      <rPr>
        <rFont val="&quot;Helvetica Neue&quot;, Helvetica, Arial, sans-serif"/>
        <color rgb="FF1155CC"/>
        <sz val="11.0"/>
        <u/>
      </rPr>
      <t>Tanoshiku Asonde Nouryoku Up!! - Tanoshii Youchien '95 Nendo Ban (Japan).zip</t>
    </r>
  </si>
  <si>
    <r>
      <rPr>
        <rFont val="&quot;Helvetica Neue&quot;, Helvetica, Arial, sans-serif"/>
        <color rgb="FF1155CC"/>
        <sz val="11.0"/>
        <u/>
      </rPr>
      <t>Tanoshiku Asonde Nouryoku Up!! - Tanoshii Youchien (Japan).zip</t>
    </r>
  </si>
  <si>
    <r>
      <rPr>
        <rFont val="&quot;Helvetica Neue&quot;, Helvetica, Arial, sans-serif"/>
        <color rgb="FF1155CC"/>
        <sz val="11.0"/>
        <u/>
      </rPr>
      <t>Tingawa Haenggoeui Toongtang Toongtang Doshi (Korea).zip</t>
    </r>
  </si>
  <si>
    <r>
      <rPr>
        <rFont val="&quot;Helvetica Neue&quot;, Helvetica, Arial, sans-serif"/>
        <color rgb="FF1155CC"/>
        <sz val="11.0"/>
        <u/>
      </rPr>
      <t>Tokusou Sentai Dekaranger (Japan).zip</t>
    </r>
  </si>
  <si>
    <r>
      <rPr>
        <rFont val="&quot;Helvetica Neue&quot;, Helvetica, Arial, sans-serif"/>
        <color rgb="FF1155CC"/>
        <sz val="11.0"/>
        <u/>
      </rPr>
      <t>Tokyo DisneySea - Mickey to Asobou! (Japan).zip</t>
    </r>
  </si>
  <si>
    <r>
      <rPr>
        <rFont val="&quot;Helvetica Neue&quot;, Helvetica, Arial, sans-serif"/>
        <color rgb="FF1155CC"/>
        <sz val="11.0"/>
        <u/>
      </rPr>
      <t>Tokyo Disneyland Toon Town - Mickey no Boku wa Untenshu (Japan).zip</t>
    </r>
  </si>
  <si>
    <r>
      <rPr>
        <rFont val="&quot;Helvetica Neue&quot;, Helvetica, Arial, sans-serif"/>
        <color rgb="FF1155CC"/>
        <sz val="11.0"/>
        <u/>
      </rPr>
      <t>Tomica Pico - Bokura no Machi Tomica Town de Asobou! (Japan).zip</t>
    </r>
  </si>
  <si>
    <r>
      <rPr>
        <rFont val="&quot;Helvetica Neue&quot;, Helvetica, Arial, sans-serif"/>
        <color rgb="FF1155CC"/>
        <sz val="11.0"/>
        <u/>
      </rPr>
      <t>Tomica Pico Rescue Parking - Kinkyuu Shutsudou! Hataraku Norimono (Japan).zip</t>
    </r>
  </si>
  <si>
    <r>
      <rPr>
        <rFont val="&quot;Helvetica Neue&quot;, Helvetica, Arial, sans-serif"/>
        <color rgb="FF1155CC"/>
        <sz val="11.0"/>
        <u/>
      </rPr>
      <t>Tottoko Hamtaro - Haru, Natsu, Aki, Fuyu Tottoko Nakayoshi! Ham-chans! (Japan).zip</t>
    </r>
  </si>
  <si>
    <r>
      <rPr>
        <rFont val="&quot;Helvetica Neue&quot;, Helvetica, Arial, sans-serif"/>
        <color rgb="FF1155CC"/>
        <sz val="11.0"/>
        <u/>
      </rPr>
      <t>Tottoko Hamtaro - Oekaki Ippai! Ham-chans! (Japan).zip</t>
    </r>
  </si>
  <si>
    <r>
      <rPr>
        <rFont val="&quot;Helvetica Neue&quot;, Helvetica, Arial, sans-serif"/>
        <color rgb="FF1155CC"/>
        <sz val="11.0"/>
        <u/>
      </rPr>
      <t>Tottoko Hamtarou Tottoko Tanoshiku Aiueo - Maboroshi no Hikaru Tane o Mitsukeru no dah! (Japan).zip</t>
    </r>
  </si>
  <si>
    <r>
      <rPr>
        <rFont val="&quot;Helvetica Neue&quot;, Helvetica, Arial, sans-serif"/>
        <color rgb="FF1155CC"/>
        <sz val="11.0"/>
        <u/>
      </rPr>
      <t>Toy Story 2 - Woody Sousaku Daisakusen!! (Japan).zip</t>
    </r>
  </si>
  <si>
    <r>
      <rPr>
        <rFont val="&quot;Helvetica Neue&quot;, Helvetica, Arial, sans-serif"/>
        <color rgb="FF1155CC"/>
        <sz val="11.0"/>
        <u/>
      </rPr>
      <t>Toy Story 2 - Woody Susaeg Saejagjeon (Korea).zip</t>
    </r>
  </si>
  <si>
    <r>
      <rPr>
        <rFont val="&quot;Helvetica Neue&quot;, Helvetica, Arial, sans-serif"/>
        <color rgb="FF1155CC"/>
        <sz val="11.0"/>
        <u/>
      </rPr>
      <t>Ttottorang Kkokkorang (Korea).zip</t>
    </r>
  </si>
  <si>
    <r>
      <rPr>
        <rFont val="&quot;Helvetica Neue&quot;, Helvetica, Arial, sans-serif"/>
        <color rgb="FF1155CC"/>
        <sz val="11.0"/>
        <u/>
      </rPr>
      <t>Uchuu Bouken Space Shuttle Pilot (Japan).zip</t>
    </r>
  </si>
  <si>
    <r>
      <rPr>
        <rFont val="&quot;Helvetica Neue&quot;, Helvetica, Arial, sans-serif"/>
        <color rgb="FF1155CC"/>
        <sz val="11.0"/>
        <u/>
      </rPr>
      <t>Uchuu de Asobou! - Barbapapa no Uchuu Ryokou (Japan).zip</t>
    </r>
  </si>
  <si>
    <r>
      <rPr>
        <rFont val="&quot;Helvetica Neue&quot;, Helvetica, Arial, sans-serif"/>
        <color rgb="FF1155CC"/>
        <sz val="11.0"/>
        <u/>
      </rPr>
      <t>Ultra Hero (Japan).zip</t>
    </r>
  </si>
  <si>
    <r>
      <rPr>
        <rFont val="&quot;Helvetica Neue&quot;, Helvetica, Arial, sans-serif"/>
        <color rgb="FF1155CC"/>
        <sz val="11.0"/>
        <u/>
      </rPr>
      <t>Ultra Hero Touch (Japan).zip</t>
    </r>
  </si>
  <si>
    <r>
      <rPr>
        <rFont val="&quot;Helvetica Neue&quot;, Helvetica, Arial, sans-serif"/>
        <color rgb="FF1155CC"/>
        <sz val="11.0"/>
        <u/>
      </rPr>
      <t>Ultraman Dyna (Japan).zip</t>
    </r>
  </si>
  <si>
    <r>
      <rPr>
        <rFont val="&quot;Helvetica Neue&quot;, Helvetica, Arial, sans-serif"/>
        <color rgb="FF1155CC"/>
        <sz val="11.0"/>
        <u/>
      </rPr>
      <t>Ultraman Kids - Tobidase! Space Picnic (Japan).zip</t>
    </r>
  </si>
  <si>
    <r>
      <rPr>
        <rFont val="&quot;Helvetica Neue&quot;, Helvetica, Arial, sans-serif"/>
        <color rgb="FF1155CC"/>
        <sz val="11.0"/>
        <u/>
      </rPr>
      <t>Ultraman Tiga (Japan).zip</t>
    </r>
  </si>
  <si>
    <r>
      <rPr>
        <rFont val="&quot;Helvetica Neue&quot;, Helvetica, Arial, sans-serif"/>
        <color rgb="FF1155CC"/>
        <sz val="11.0"/>
        <u/>
      </rPr>
      <t>Ultraman vs Kaijuu Gundan!! (Japan).zip</t>
    </r>
  </si>
  <si>
    <r>
      <rPr>
        <rFont val="&quot;Helvetica Neue&quot;, Helvetica, Arial, sans-serif"/>
        <color rgb="FF1155CC"/>
        <sz val="11.0"/>
        <u/>
      </rPr>
      <t>Unou Kaihatsu Series 1 - Richard Scarry's Huckle to Lowly (Japan) (En) (Beta) (1994-07-21).zip</t>
    </r>
  </si>
  <si>
    <r>
      <rPr>
        <rFont val="&quot;Helvetica Neue&quot;, Helvetica, Arial, sans-serif"/>
        <color rgb="FF1155CC"/>
        <sz val="11.0"/>
        <u/>
      </rPr>
      <t>Unou Kaihatsu Series 1 - Richard Scarry's Huckle to Lowly (Japan) (En) (Beta) (1994-09-19).zip</t>
    </r>
  </si>
  <si>
    <r>
      <rPr>
        <rFont val="&quot;Helvetica Neue&quot;, Helvetica, Arial, sans-serif"/>
        <color rgb="FF1155CC"/>
        <sz val="11.0"/>
        <u/>
      </rPr>
      <t>Unou Kaihatsu Series 1 - Richard Scarry's Huckle to Lowly (Japan) (En) (Beta) (1994-10-04).zip</t>
    </r>
  </si>
  <si>
    <r>
      <rPr>
        <rFont val="&quot;Helvetica Neue&quot;, Helvetica, Arial, sans-serif"/>
        <color rgb="FF1155CC"/>
        <sz val="11.0"/>
        <u/>
      </rPr>
      <t>Unou Kaihatsu Series 1 - Richard Scarry's Huckle to Lowly (Japan).zip</t>
    </r>
  </si>
  <si>
    <r>
      <rPr>
        <rFont val="&quot;Helvetica Neue&quot;, Helvetica, Arial, sans-serif"/>
        <color rgb="FF1155CC"/>
        <sz val="11.0"/>
        <u/>
      </rPr>
      <t>Unou Kaihatsu Series 2 - ECCO Jr. (Japan).zip</t>
    </r>
  </si>
  <si>
    <r>
      <rPr>
        <rFont val="&quot;Helvetica Neue&quot;, Helvetica, Arial, sans-serif"/>
        <color rgb="FF1155CC"/>
        <sz val="11.0"/>
        <u/>
      </rPr>
      <t>Unou Kaihatsu Series 3 - Hello Kitty no Machi e Odekake (Japan).zip</t>
    </r>
  </si>
  <si>
    <r>
      <rPr>
        <rFont val="&quot;Helvetica Neue&quot;, Helvetica, Arial, sans-serif"/>
        <color rgb="FF1155CC"/>
        <sz val="11.0"/>
        <u/>
      </rPr>
      <t>Unou Kaihatsu Series 4 - Kero Kero Keroppi no Iro Katachi (Japan).zip</t>
    </r>
  </si>
  <si>
    <r>
      <rPr>
        <rFont val="&quot;Helvetica Neue&quot;, Helvetica, Arial, sans-serif"/>
        <color rgb="FF1155CC"/>
        <sz val="11.0"/>
        <u/>
      </rPr>
      <t>Unou Kaihatsu Series 5 - Hello Kitty no Suteki na Takaramono (Japan).zip</t>
    </r>
  </si>
  <si>
    <r>
      <rPr>
        <rFont val="&quot;Helvetica Neue&quot;, Helvetica, Arial, sans-serif"/>
        <color rgb="FF1155CC"/>
        <sz val="11.0"/>
        <u/>
      </rPr>
      <t>Unou Kaihatsu Series 6 - Ahiru no Pekkle no Kazoete Miyou (Japan).zip</t>
    </r>
  </si>
  <si>
    <r>
      <rPr>
        <rFont val="&quot;Helvetica Neue&quot;, Helvetica, Arial, sans-serif"/>
        <color rgb="FF1155CC"/>
        <sz val="11.0"/>
        <u/>
      </rPr>
      <t>Unou Kaihatsu Series 7 - Tails and the Music Maker (Japan).zip</t>
    </r>
  </si>
  <si>
    <r>
      <rPr>
        <rFont val="&quot;Helvetica Neue&quot;, Helvetica, Arial, sans-serif"/>
        <color rgb="FF1155CC"/>
        <sz val="11.0"/>
        <u/>
      </rPr>
      <t>Unou Kaihatsu Series 8 - Dolucky no Oekaki House (Japan).zip</t>
    </r>
  </si>
  <si>
    <r>
      <rPr>
        <rFont val="&quot;Helvetica Neue&quot;, Helvetica, Arial, sans-serif"/>
        <color rgb="FF1155CC"/>
        <sz val="11.0"/>
        <u/>
      </rPr>
      <t>Unou Kaihatsu Series 9 - Nihon Mukashibanashi (Japan).zip</t>
    </r>
  </si>
  <si>
    <r>
      <rPr>
        <rFont val="&quot;Helvetica Neue&quot;, Helvetica, Arial, sans-serif"/>
        <color rgb="FF1155CC"/>
        <sz val="11.0"/>
        <u/>
      </rPr>
      <t>Unou Kaihatsu Series 10 - Nontan to Issho - Wai Wai Nippon (Japan).zip</t>
    </r>
  </si>
  <si>
    <r>
      <rPr>
        <rFont val="&quot;Helvetica Neue&quot;, Helvetica, Arial, sans-serif"/>
        <color rgb="FF1155CC"/>
        <sz val="11.0"/>
        <u/>
      </rPr>
      <t>Unou Kaihatsu Series 11 - Heisei Kyouiku Iinkai Jr. (Japan).zip</t>
    </r>
  </si>
  <si>
    <r>
      <rPr>
        <rFont val="&quot;Helvetica Neue&quot;, Helvetica, Arial, sans-serif"/>
        <color rgb="FF1155CC"/>
        <sz val="11.0"/>
        <u/>
      </rPr>
      <t>Unten Thomas Deluxe Set (Japan).zip</t>
    </r>
  </si>
  <si>
    <r>
      <rPr>
        <rFont val="&quot;Helvetica Neue&quot;, Helvetica, Arial, sans-serif"/>
        <color rgb="FF1155CC"/>
        <sz val="11.0"/>
        <u/>
      </rPr>
      <t>Utatte Pico - Minna de Karaoke! Issho ni Utaou Suki na Uta! (Japan).zip</t>
    </r>
  </si>
  <si>
    <r>
      <rPr>
        <rFont val="&quot;Helvetica Neue&quot;, Helvetica, Arial, sans-serif"/>
        <color rgb="FF1155CC"/>
        <sz val="11.0"/>
        <u/>
      </rPr>
      <t>Yasashiku Oteate Pico Clinic! - Kangofu-san Pico (Japan).zip</t>
    </r>
  </si>
  <si>
    <r>
      <rPr>
        <rFont val="&quot;Helvetica Neue&quot;, Helvetica, Arial, sans-serif"/>
        <color rgb="FF1155CC"/>
        <sz val="11.0"/>
        <u/>
      </rPr>
      <t>Year at Pooh Corner, A (USA) (Beta) (1994-06-08).zip</t>
    </r>
  </si>
  <si>
    <r>
      <rPr>
        <rFont val="&quot;Helvetica Neue&quot;, Helvetica, Arial, sans-serif"/>
        <color rgb="FF1155CC"/>
        <sz val="11.0"/>
        <u/>
      </rPr>
      <t>Year at Pooh Corner, A (USA) (Beta) (1994-07-11).zip</t>
    </r>
  </si>
  <si>
    <r>
      <rPr>
        <rFont val="&quot;Helvetica Neue&quot;, Helvetica, Arial, sans-serif"/>
        <color rgb="FF1155CC"/>
        <sz val="11.0"/>
        <u/>
      </rPr>
      <t>Year at Pooh Corner, A (USA) (Beta) (1994-07-21).zip</t>
    </r>
  </si>
  <si>
    <r>
      <rPr>
        <rFont val="&quot;Helvetica Neue&quot;, Helvetica, Arial, sans-serif"/>
        <color rgb="FF1155CC"/>
        <sz val="11.0"/>
        <u/>
      </rPr>
      <t>Year at Pooh Corner, A (USA) (Beta) (1994-07-23).zip</t>
    </r>
  </si>
  <si>
    <r>
      <rPr>
        <rFont val="&quot;Helvetica Neue&quot;, Helvetica, Arial, sans-serif"/>
        <color rgb="FF1155CC"/>
        <sz val="11.0"/>
        <u/>
      </rPr>
      <t>Year at Pooh Corner, A (USA) (Beta) (1994-07-25).zip</t>
    </r>
  </si>
  <si>
    <r>
      <rPr>
        <rFont val="&quot;Helvetica Neue&quot;, Helvetica, Arial, sans-serif"/>
        <color rgb="FF1155CC"/>
        <sz val="11.0"/>
        <u/>
      </rPr>
      <t>Year at Pooh Corner, A (USA) (Beta) (1994-08-09).zip</t>
    </r>
  </si>
  <si>
    <r>
      <rPr>
        <rFont val="&quot;Helvetica Neue&quot;, Helvetica, Arial, sans-serif"/>
        <color rgb="FF1155CC"/>
        <sz val="11.0"/>
        <u/>
      </rPr>
      <t>Year at Pooh Corner, A (USA).zip</t>
    </r>
  </si>
  <si>
    <r>
      <rPr>
        <rFont val="&quot;Helvetica Neue&quot;, Helvetica, Arial, sans-serif"/>
        <color rgb="FF1155CC"/>
        <sz val="11.0"/>
        <u/>
      </rPr>
      <t>Year at Pooh Corner, A (United Kingdom).zip</t>
    </r>
  </si>
  <si>
    <r>
      <rPr>
        <rFont val="&quot;Helvetica Neue&quot;, Helvetica, Arial, sans-serif"/>
        <color rgb="FF1155CC"/>
        <sz val="11.0"/>
        <u/>
      </rPr>
      <t>Yobeba Kotaeru - Doraemon - Nobita to Himitsu Dougu o Mitsukeyou! (Japan).zip</t>
    </r>
  </si>
  <si>
    <r>
      <rPr>
        <rFont val="&quot;Helvetica Neue&quot;, Helvetica, Arial, sans-serif"/>
        <color rgb="FF1155CC"/>
        <sz val="11.0"/>
        <u/>
      </rPr>
      <t>Yosul Keurepaseu (Korea).zip</t>
    </r>
  </si>
  <si>
    <r>
      <rPr>
        <rFont val="&quot;Helvetica Neue&quot;, Helvetica, Arial, sans-serif"/>
        <color rgb="FF1155CC"/>
        <sz val="11.0"/>
        <u/>
      </rPr>
      <t>Yuchiwonehseoeui Haru (Korea).zip</t>
    </r>
  </si>
  <si>
    <r>
      <rPr>
        <rFont val="&quot;Helvetica Neue&quot;, Helvetica, Arial, sans-serif"/>
        <color rgb="FF1155CC"/>
        <sz val="11.0"/>
        <u/>
      </rPr>
      <t>Yukai na Mori no Packet (Japan).zip</t>
    </r>
  </si>
  <si>
    <r>
      <rPr>
        <rFont val="&quot;Helvetica Neue&quot;, Helvetica, Arial, sans-serif"/>
        <color rgb="FF1155CC"/>
        <sz val="11.0"/>
        <u/>
      </rPr>
      <t>Yume no Crayon Oukoku (Japan).zip</t>
    </r>
  </si>
  <si>
    <r>
      <rPr>
        <rFont val="&quot;Helvetica Neue&quot;, Helvetica, Arial, sans-serif"/>
        <color rgb="FF1155CC"/>
        <sz val="11.0"/>
        <u/>
      </rPr>
      <t>Zai Weini Tiandilide Yinian (Taiwan).zip</t>
    </r>
  </si>
  <si>
    <r>
      <rPr>
        <rFont val="&quot;Helvetica Neue&quot;, Helvetica, Arial, sans-serif"/>
        <color rgb="FF1155CC"/>
        <sz val="11.0"/>
        <u/>
      </rPr>
      <t>Zauberbuntstifte (Germany).zip</t>
    </r>
  </si>
  <si>
    <r>
      <rPr>
        <rFont val="&quot;Helvetica Neue&quot;, Helvetica, Arial, sans-serif"/>
        <color rgb="FF1155CC"/>
        <sz val="11.0"/>
        <u/>
      </rPr>
      <t>007 James Bond (Japan) (Othello Multivision) (Alt).zip</t>
    </r>
  </si>
  <si>
    <r>
      <rPr>
        <rFont val="&quot;Helvetica Neue&quot;, Helvetica, Arial, sans-serif"/>
        <color rgb="FF1155CC"/>
        <sz val="11.0"/>
        <u/>
      </rPr>
      <t>007 James Bond (Japan) (Othello Multivision).zip</t>
    </r>
  </si>
  <si>
    <r>
      <rPr>
        <rFont val="&quot;Helvetica Neue&quot;, Helvetica, Arial, sans-serif"/>
        <color rgb="FF1155CC"/>
        <sz val="11.0"/>
        <u/>
      </rPr>
      <t>007 James Bond (Taiwan) (Othello Multivision) (Unl).zip</t>
    </r>
  </si>
  <si>
    <r>
      <rPr>
        <rFont val="&quot;Helvetica Neue&quot;, Helvetica, Arial, sans-serif"/>
        <color rgb="FF1155CC"/>
        <sz val="11.0"/>
        <u/>
      </rPr>
      <t>Arno Dash (World) (v1.00) (Aftermarket) (Unl).zip</t>
    </r>
  </si>
  <si>
    <r>
      <rPr>
        <rFont val="&quot;Helvetica Neue&quot;, Helvetica, Arial, sans-serif"/>
        <color rgb="FF1155CC"/>
        <sz val="11.0"/>
        <u/>
      </rPr>
      <t>Arno Dash (World) (v1.03) (Aftermarket) (Unl).zip</t>
    </r>
  </si>
  <si>
    <r>
      <rPr>
        <rFont val="&quot;Helvetica Neue&quot;, Helvetica, Arial, sans-serif"/>
        <color rgb="FF1155CC"/>
        <sz val="11.0"/>
        <u/>
      </rPr>
      <t>BASIC Level II (Japan) (SC-3000) (Program).zip</t>
    </r>
  </si>
  <si>
    <r>
      <rPr>
        <rFont val="&quot;Helvetica Neue&quot;, Helvetica, Arial, sans-serif"/>
        <color rgb="FF1155CC"/>
        <sz val="11.0"/>
        <u/>
      </rPr>
      <t>BASIC Level III (Europe, Australia, New Zealand) (SC-3000) (Program).zip</t>
    </r>
  </si>
  <si>
    <r>
      <rPr>
        <rFont val="&quot;Helvetica Neue&quot;, Helvetica, Arial, sans-serif"/>
        <color rgb="FF1155CC"/>
        <sz val="11.0"/>
        <u/>
      </rPr>
      <t>BASIC Level III (Japan) (SC-3000) (Program).zip</t>
    </r>
  </si>
  <si>
    <r>
      <rPr>
        <rFont val="&quot;Helvetica Neue&quot;, Helvetica, Arial, sans-serif"/>
        <color rgb="FF1155CC"/>
        <sz val="11.0"/>
        <u/>
      </rPr>
      <t>Bank Panic (Japan).zip</t>
    </r>
  </si>
  <si>
    <r>
      <rPr>
        <rFont val="&quot;Helvetica Neue&quot;, Helvetica, Arial, sans-serif"/>
        <color rgb="FF1155CC"/>
        <sz val="11.0"/>
        <u/>
      </rPr>
      <t>Bank Panic (Taiwan) (Unl).zip</t>
    </r>
  </si>
  <si>
    <r>
      <rPr>
        <rFont val="&quot;Helvetica Neue&quot;, Helvetica, Arial, sans-serif"/>
        <color rgb="FF1155CC"/>
        <sz val="11.0"/>
        <u/>
      </rPr>
      <t>Black Onyx, The (Japan).zip</t>
    </r>
  </si>
  <si>
    <r>
      <rPr>
        <rFont val="&quot;Helvetica Neue&quot;, Helvetica, Arial, sans-serif"/>
        <color rgb="FF1155CC"/>
        <sz val="11.0"/>
        <u/>
      </rPr>
      <t>Bomb Jack (Japan, Australia) (Ja).zip</t>
    </r>
  </si>
  <si>
    <r>
      <rPr>
        <rFont val="&quot;Helvetica Neue&quot;, Helvetica, Arial, sans-serif"/>
        <color rgb="FF1155CC"/>
        <sz val="11.0"/>
        <u/>
      </rPr>
      <t>Bomb Jack (Korea) (En) (English Logo) (Unl).zip</t>
    </r>
  </si>
  <si>
    <r>
      <rPr>
        <rFont val="&quot;Helvetica Neue&quot;, Helvetica, Arial, sans-serif"/>
        <color rgb="FF1155CC"/>
        <sz val="11.0"/>
        <u/>
      </rPr>
      <t>Bomb Jack (Korea) (En) (Korean Logo) (Unl).zip</t>
    </r>
  </si>
  <si>
    <r>
      <rPr>
        <rFont val="&quot;Helvetica Neue&quot;, Helvetica, Arial, sans-serif"/>
        <color rgb="FF1155CC"/>
        <sz val="11.0"/>
        <u/>
      </rPr>
      <t>Bomb Jack (Taiwan) (Chinese Logo) (Unl).zip</t>
    </r>
  </si>
  <si>
    <r>
      <rPr>
        <rFont val="&quot;Helvetica Neue&quot;, Helvetica, Arial, sans-serif"/>
        <color rgb="FF1155CC"/>
        <sz val="11.0"/>
        <u/>
      </rPr>
      <t>Bomb Jack (Taiwan) (English Logo) (Unl).zip</t>
    </r>
  </si>
  <si>
    <r>
      <rPr>
        <rFont val="&quot;Helvetica Neue&quot;, Helvetica, Arial, sans-serif"/>
        <color rgb="FF1155CC"/>
        <sz val="11.0"/>
        <u/>
      </rPr>
      <t>Bomberman Special (Taiwan) (Chinese Logo) (Unl).zip</t>
    </r>
  </si>
  <si>
    <r>
      <rPr>
        <rFont val="&quot;Helvetica Neue&quot;, Helvetica, Arial, sans-serif"/>
        <color rgb="FF1155CC"/>
        <sz val="11.0"/>
        <u/>
      </rPr>
      <t>Bomberman Special (Taiwan) (English Logo) (Unl).zip</t>
    </r>
  </si>
  <si>
    <r>
      <rPr>
        <rFont val="&quot;Helvetica Neue&quot;, Helvetica, Arial, sans-serif"/>
        <color rgb="FF1155CC"/>
        <sz val="11.0"/>
        <u/>
      </rPr>
      <t>Borderline (Japan, Europe, Australia, New Zealand) (En).zip</t>
    </r>
  </si>
  <si>
    <r>
      <rPr>
        <rFont val="&quot;Helvetica Neue&quot;, Helvetica, Arial, sans-serif"/>
        <color rgb="FF1155CC"/>
        <sz val="11.0"/>
        <u/>
      </rPr>
      <t>C_So! (Japan).zip</t>
    </r>
  </si>
  <si>
    <r>
      <rPr>
        <rFont val="&quot;Helvetica Neue&quot;, Helvetica, Arial, sans-serif"/>
        <color rgb="FF1155CC"/>
        <sz val="11.0"/>
        <u/>
      </rPr>
      <t>C_So! (Taiwan) (Unl).zip</t>
    </r>
  </si>
  <si>
    <r>
      <rPr>
        <rFont val="&quot;Helvetica Neue&quot;, Helvetica, Arial, sans-serif"/>
        <color rgb="FF1155CC"/>
        <sz val="11.0"/>
        <u/>
      </rPr>
      <t>Cabbage Patch Kids (Taiwan) (Unl).zip</t>
    </r>
  </si>
  <si>
    <r>
      <rPr>
        <rFont val="&quot;Helvetica Neue&quot;, Helvetica, Arial, sans-serif"/>
        <color rgb="FF1155CC"/>
        <sz val="11.0"/>
        <u/>
      </rPr>
      <t>Castle, The (Japan).zip</t>
    </r>
  </si>
  <si>
    <r>
      <rPr>
        <rFont val="&quot;Helvetica Neue&quot;, Helvetica, Arial, sans-serif"/>
        <color rgb="FF1155CC"/>
        <sz val="11.0"/>
        <u/>
      </rPr>
      <t>Castle, The (Taiwan) (Unl).zip</t>
    </r>
  </si>
  <si>
    <r>
      <rPr>
        <rFont val="&quot;Helvetica Neue&quot;, Helvetica, Arial, sans-serif"/>
        <color rgb="FF1155CC"/>
        <sz val="11.0"/>
        <u/>
      </rPr>
      <t>Chack'n Pop (Japan).zip</t>
    </r>
  </si>
  <si>
    <r>
      <rPr>
        <rFont val="&quot;Helvetica Neue&quot;, Helvetica, Arial, sans-serif"/>
        <color rgb="FF1155CC"/>
        <sz val="11.0"/>
        <u/>
      </rPr>
      <t>Chack'n Pop (Taiwan) (Unl).zip</t>
    </r>
  </si>
  <si>
    <r>
      <rPr>
        <rFont val="&quot;Helvetica Neue&quot;, Helvetica, Arial, sans-serif"/>
        <color rgb="FF1155CC"/>
        <sz val="11.0"/>
        <u/>
      </rPr>
      <t>Challenge Derby (Japan) (Othello Multivision).zip</t>
    </r>
  </si>
  <si>
    <r>
      <rPr>
        <rFont val="&quot;Helvetica Neue&quot;, Helvetica, Arial, sans-serif"/>
        <color rgb="FF1155CC"/>
        <sz val="11.0"/>
        <u/>
      </rPr>
      <t>Challenge Derby (Japan) (Rev 1) (Othello Multivision) (Alt).zip</t>
    </r>
  </si>
  <si>
    <r>
      <rPr>
        <rFont val="&quot;Helvetica Neue&quot;, Helvetica, Arial, sans-serif"/>
        <color rgb="FF1155CC"/>
        <sz val="11.0"/>
        <u/>
      </rPr>
      <t>Challenge Derby (Japan) (Rev 1) (Othello Multivision).zip</t>
    </r>
  </si>
  <si>
    <r>
      <rPr>
        <rFont val="&quot;Helvetica Neue&quot;, Helvetica, Arial, sans-serif"/>
        <color rgb="FF1155CC"/>
        <sz val="11.0"/>
        <u/>
      </rPr>
      <t>Champion Baseball (Japan).zip</t>
    </r>
  </si>
  <si>
    <r>
      <rPr>
        <rFont val="&quot;Helvetica Neue&quot;, Helvetica, Arial, sans-serif"/>
        <color rgb="FF1155CC"/>
        <sz val="11.0"/>
        <u/>
      </rPr>
      <t>Champion Baseball (Japan, Australia, New Zealand) (Ja).zip</t>
    </r>
  </si>
  <si>
    <r>
      <rPr>
        <rFont val="&quot;Helvetica Neue&quot;, Helvetica, Arial, sans-serif"/>
        <color rgb="FF1155CC"/>
        <sz val="11.0"/>
        <u/>
      </rPr>
      <t>Champion Baseball (Taiwan) (Unl).zip</t>
    </r>
  </si>
  <si>
    <r>
      <rPr>
        <rFont val="&quot;Helvetica Neue&quot;, Helvetica, Arial, sans-serif"/>
        <color rgb="FF1155CC"/>
        <sz val="11.0"/>
        <u/>
      </rPr>
      <t>Champion Billiards (Japan).zip</t>
    </r>
  </si>
  <si>
    <r>
      <rPr>
        <rFont val="&quot;Helvetica Neue&quot;, Helvetica, Arial, sans-serif"/>
        <color rgb="FF1155CC"/>
        <sz val="11.0"/>
        <u/>
      </rPr>
      <t>Champion Billiards (Taiwan) (Unl).zip</t>
    </r>
  </si>
  <si>
    <r>
      <rPr>
        <rFont val="&quot;Helvetica Neue&quot;, Helvetica, Arial, sans-serif"/>
        <color rgb="FF1155CC"/>
        <sz val="11.0"/>
        <u/>
      </rPr>
      <t>Champion Boxing (Japan) (Rev 1).zip</t>
    </r>
  </si>
  <si>
    <r>
      <rPr>
        <rFont val="&quot;Helvetica Neue&quot;, Helvetica, Arial, sans-serif"/>
        <color rgb="FF1155CC"/>
        <sz val="11.0"/>
        <u/>
      </rPr>
      <t>Champion Boxing (Japan, New Zealand) (Ja).zip</t>
    </r>
  </si>
  <si>
    <r>
      <rPr>
        <rFont val="&quot;Helvetica Neue&quot;, Helvetica, Arial, sans-serif"/>
        <color rgb="FF1155CC"/>
        <sz val="11.0"/>
        <u/>
      </rPr>
      <t>Champion Boxing (Taiwan) (Unl).zip</t>
    </r>
  </si>
  <si>
    <r>
      <rPr>
        <rFont val="&quot;Helvetica Neue&quot;, Helvetica, Arial, sans-serif"/>
        <color rgb="FF1155CC"/>
        <sz val="11.0"/>
        <u/>
      </rPr>
      <t>Champion Golf (Japan) (Rev 1).zip</t>
    </r>
  </si>
  <si>
    <r>
      <rPr>
        <rFont val="&quot;Helvetica Neue&quot;, Helvetica, Arial, sans-serif"/>
        <color rgb="FF1155CC"/>
        <sz val="11.0"/>
        <u/>
      </rPr>
      <t>Champion Golf (Japan, Europe, Australia, New Zealand) (Ja).zip</t>
    </r>
  </si>
  <si>
    <r>
      <rPr>
        <rFont val="&quot;Helvetica Neue&quot;, Helvetica, Arial, sans-serif"/>
        <color rgb="FF1155CC"/>
        <sz val="11.0"/>
        <u/>
      </rPr>
      <t>Champion Golf (Korea) (En) (Unl).zip</t>
    </r>
  </si>
  <si>
    <r>
      <rPr>
        <rFont val="&quot;Helvetica Neue&quot;, Helvetica, Arial, sans-serif"/>
        <color rgb="FF1155CC"/>
        <sz val="11.0"/>
        <u/>
      </rPr>
      <t>Champion Ice Hockey (Japan).zip</t>
    </r>
  </si>
  <si>
    <r>
      <rPr>
        <rFont val="&quot;Helvetica Neue&quot;, Helvetica, Arial, sans-serif"/>
        <color rgb="FF1155CC"/>
        <sz val="11.0"/>
        <u/>
      </rPr>
      <t>Champion Ice Hockey (Korea) (En) (Unl).zip</t>
    </r>
  </si>
  <si>
    <r>
      <rPr>
        <rFont val="&quot;Helvetica Neue&quot;, Helvetica, Arial, sans-serif"/>
        <color rgb="FF1155CC"/>
        <sz val="11.0"/>
        <u/>
      </rPr>
      <t>Champion Ice Hockey (Taiwan) (Unl).zip</t>
    </r>
  </si>
  <si>
    <r>
      <rPr>
        <rFont val="&quot;Helvetica Neue&quot;, Helvetica, Arial, sans-serif"/>
        <color rgb="FF1155CC"/>
        <sz val="11.0"/>
        <u/>
      </rPr>
      <t>Champion Kendou (Japan).zip</t>
    </r>
  </si>
  <si>
    <r>
      <rPr>
        <rFont val="&quot;Helvetica Neue&quot;, Helvetica, Arial, sans-serif"/>
        <color rgb="FF1155CC"/>
        <sz val="11.0"/>
        <u/>
      </rPr>
      <t>Champion Kendou (Taiwan) (Unl).zip</t>
    </r>
  </si>
  <si>
    <r>
      <rPr>
        <rFont val="&quot;Helvetica Neue&quot;, Helvetica, Arial, sans-serif"/>
        <color rgb="FF1155CC"/>
        <sz val="11.0"/>
        <u/>
      </rPr>
      <t>Champion Pro Wrestling (Japan).zip</t>
    </r>
  </si>
  <si>
    <r>
      <rPr>
        <rFont val="&quot;Helvetica Neue&quot;, Helvetica, Arial, sans-serif"/>
        <color rgb="FF1155CC"/>
        <sz val="11.0"/>
        <u/>
      </rPr>
      <t>Champion Soccer (Japan, Europe) (Ja).zip</t>
    </r>
  </si>
  <si>
    <r>
      <rPr>
        <rFont val="&quot;Helvetica Neue&quot;, Helvetica, Arial, sans-serif"/>
        <color rgb="FF1155CC"/>
        <sz val="11.0"/>
        <u/>
      </rPr>
      <t>Champion Soccer (Taiwan) (Unl).zip</t>
    </r>
  </si>
  <si>
    <r>
      <rPr>
        <rFont val="&quot;Helvetica Neue&quot;, Helvetica, Arial, sans-serif"/>
        <color rgb="FF1155CC"/>
        <sz val="11.0"/>
        <u/>
      </rPr>
      <t>Champion Tennis (Japan, Europe, Australia, New Zealand) (Ja).zip</t>
    </r>
  </si>
  <si>
    <r>
      <rPr>
        <rFont val="&quot;Helvetica Neue&quot;, Helvetica, Arial, sans-serif"/>
        <color rgb="FF1155CC"/>
        <sz val="11.0"/>
        <u/>
      </rPr>
      <t>Championship Lode Runner (Japan, Australia) (Ja).zip</t>
    </r>
  </si>
  <si>
    <r>
      <rPr>
        <rFont val="&quot;Helvetica Neue&quot;, Helvetica, Arial, sans-serif"/>
        <color rgb="FF1155CC"/>
        <sz val="11.0"/>
        <u/>
      </rPr>
      <t>Championship Lode Runner (Taiwan) (Unl).zip</t>
    </r>
  </si>
  <si>
    <r>
      <rPr>
        <rFont val="&quot;Helvetica Neue&quot;, Helvetica, Arial, sans-serif"/>
        <color rgb="FF1155CC"/>
        <sz val="11.0"/>
        <u/>
      </rPr>
      <t>Cheril Perils Classic (World) (NTSC) (Aftermarket) (Unl).zip</t>
    </r>
  </si>
  <si>
    <r>
      <rPr>
        <rFont val="&quot;Helvetica Neue&quot;, Helvetica, Arial, sans-serif"/>
        <color rgb="FF1155CC"/>
        <sz val="11.0"/>
        <u/>
      </rPr>
      <t>Cheril Perils Classic (World) (PAL) (Aftermarket) (Unl).zip</t>
    </r>
  </si>
  <si>
    <r>
      <rPr>
        <rFont val="&quot;Helvetica Neue&quot;, Helvetica, Arial, sans-serif"/>
        <color rgb="FF1155CC"/>
        <sz val="11.0"/>
        <u/>
      </rPr>
      <t>Choplifter (Japan, Australia) (Ja) (Beta).zip</t>
    </r>
  </si>
  <si>
    <r>
      <rPr>
        <rFont val="&quot;Helvetica Neue&quot;, Helvetica, Arial, sans-serif"/>
        <color rgb="FF1155CC"/>
        <sz val="11.0"/>
        <u/>
      </rPr>
      <t>Choplifter (Japan, Australia) (Ja).zip</t>
    </r>
  </si>
  <si>
    <r>
      <rPr>
        <rFont val="&quot;Helvetica Neue&quot;, Helvetica, Arial, sans-serif"/>
        <color rgb="FF1155CC"/>
        <sz val="11.0"/>
        <u/>
      </rPr>
      <t>Choplifter (Korea) (En) (Unl).zip</t>
    </r>
  </si>
  <si>
    <r>
      <rPr>
        <rFont val="&quot;Helvetica Neue&quot;, Helvetica, Arial, sans-serif"/>
        <color rgb="FF1155CC"/>
        <sz val="11.0"/>
        <u/>
      </rPr>
      <t>Choplifter (Taiwan) (Chinese Logo) (Unl).zip</t>
    </r>
  </si>
  <si>
    <r>
      <rPr>
        <rFont val="&quot;Helvetica Neue&quot;, Helvetica, Arial, sans-serif"/>
        <color rgb="FF1155CC"/>
        <sz val="11.0"/>
        <u/>
      </rPr>
      <t>Choplifter (Taiwan) (English Logo) (Unl).zip</t>
    </r>
  </si>
  <si>
    <r>
      <rPr>
        <rFont val="&quot;Helvetica Neue&quot;, Helvetica, Arial, sans-serif"/>
        <color rgb="FF1155CC"/>
        <sz val="11.0"/>
        <u/>
      </rPr>
      <t>Choplifter (Taiwan) (No Logo) (Unl).zip</t>
    </r>
  </si>
  <si>
    <r>
      <rPr>
        <rFont val="&quot;Helvetica Neue&quot;, Helvetica, Arial, sans-serif"/>
        <color rgb="FF1155CC"/>
        <sz val="11.0"/>
        <u/>
      </rPr>
      <t>Chuugaku Hisshuu Eibunpou - Chuugaku 1-Nen (Japan) (SC-3000) (Program).zip</t>
    </r>
  </si>
  <si>
    <r>
      <rPr>
        <rFont val="&quot;Helvetica Neue&quot;, Helvetica, Arial, sans-serif"/>
        <color rgb="FF1155CC"/>
        <sz val="11.0"/>
        <u/>
      </rPr>
      <t>Chuugaku Hisshuu Eibunpou - Chuugaku 2-Nen (Japan) (SC-3000) (Program).zip</t>
    </r>
  </si>
  <si>
    <r>
      <rPr>
        <rFont val="&quot;Helvetica Neue&quot;, Helvetica, Arial, sans-serif"/>
        <color rgb="FF1155CC"/>
        <sz val="11.0"/>
        <u/>
      </rPr>
      <t>Chuugaku Hisshuu Eisakubun - Chuugaku 1-Nen (Japan) (SC-3000) (Program) (Alt).zip</t>
    </r>
  </si>
  <si>
    <r>
      <rPr>
        <rFont val="&quot;Helvetica Neue&quot;, Helvetica, Arial, sans-serif"/>
        <color rgb="FF1155CC"/>
        <sz val="11.0"/>
        <u/>
      </rPr>
      <t>Chuugaku Hisshuu Eisakubun - Chuugaku 1-Nen (Japan) (SC-3000) (Program).zip</t>
    </r>
  </si>
  <si>
    <r>
      <rPr>
        <rFont val="&quot;Helvetica Neue&quot;, Helvetica, Arial, sans-serif"/>
        <color rgb="FF1155CC"/>
        <sz val="11.0"/>
        <u/>
      </rPr>
      <t>Chuugaku Hisshuu Eisakubun - Chuugaku 2-Nen (Japan) (SC-3000) (Program) (Alt).zip</t>
    </r>
  </si>
  <si>
    <r>
      <rPr>
        <rFont val="&quot;Helvetica Neue&quot;, Helvetica, Arial, sans-serif"/>
        <color rgb="FF1155CC"/>
        <sz val="11.0"/>
        <u/>
      </rPr>
      <t>Chuugaku Hisshuu Eisakubun - Chuugaku 2-Nen (Japan) (SC-3000) (Program).zip</t>
    </r>
  </si>
  <si>
    <r>
      <rPr>
        <rFont val="&quot;Helvetica Neue&quot;, Helvetica, Arial, sans-serif"/>
        <color rgb="FF1155CC"/>
        <sz val="11.0"/>
        <u/>
      </rPr>
      <t>Chuugaku Hisshuu Eitango - Chuugaku 1-Nen (Japan) (SC-3000) (Program).zip</t>
    </r>
  </si>
  <si>
    <r>
      <rPr>
        <rFont val="&quot;Helvetica Neue&quot;, Helvetica, Arial, sans-serif"/>
        <color rgb="FF1155CC"/>
        <sz val="11.0"/>
        <u/>
      </rPr>
      <t>Chuugaku Hisshuu Eitango - Chuugaku 2-Nen (Japan) (SC-3000) (Program) (Alt).zip</t>
    </r>
  </si>
  <si>
    <r>
      <rPr>
        <rFont val="&quot;Helvetica Neue&quot;, Helvetica, Arial, sans-serif"/>
        <color rgb="FF1155CC"/>
        <sz val="11.0"/>
        <u/>
      </rPr>
      <t>Chuugaku Hisshuu Eitango - Chuugaku 2-Nen (Japan) (SC-3000) (Program).zip</t>
    </r>
  </si>
  <si>
    <r>
      <rPr>
        <rFont val="&quot;Helvetica Neue&quot;, Helvetica, Arial, sans-serif"/>
        <color rgb="FF1155CC"/>
        <sz val="11.0"/>
        <u/>
      </rPr>
      <t>Circus Charlie (Korea) (Unl).zip</t>
    </r>
  </si>
  <si>
    <r>
      <rPr>
        <rFont val="&quot;Helvetica Neue&quot;, Helvetica, Arial, sans-serif"/>
        <color rgb="FF1155CC"/>
        <sz val="11.0"/>
        <u/>
      </rPr>
      <t>Circus Charlie (Taiwan) (Unl).zip</t>
    </r>
  </si>
  <si>
    <r>
      <rPr>
        <rFont val="&quot;Helvetica Neue&quot;, Helvetica, Arial, sans-serif"/>
        <color rgb="FF1155CC"/>
        <sz val="11.0"/>
        <u/>
      </rPr>
      <t>Complete Arcade Pack Collection, The (New Zealand) (SF-7000).zip</t>
    </r>
  </si>
  <si>
    <r>
      <rPr>
        <rFont val="&quot;Helvetica Neue&quot;, Helvetica, Arial, sans-serif"/>
        <color rgb="FF1155CC"/>
        <sz val="11.0"/>
        <u/>
      </rPr>
      <t>Congo Bongo (Japan).zip</t>
    </r>
  </si>
  <si>
    <r>
      <rPr>
        <rFont val="&quot;Helvetica Neue&quot;, Helvetica, Arial, sans-serif"/>
        <color rgb="FF1155CC"/>
        <sz val="11.0"/>
        <u/>
      </rPr>
      <t>Congo Bongo (Japan, Europe) (Ja) (Rev 1) (Alt).zip</t>
    </r>
  </si>
  <si>
    <r>
      <rPr>
        <rFont val="&quot;Helvetica Neue&quot;, Helvetica, Arial, sans-serif"/>
        <color rgb="FF1155CC"/>
        <sz val="11.0"/>
        <u/>
      </rPr>
      <t>Congo Bongo (Japan, Europe, Australia, New Zealand) (En) (Rev 1).zip</t>
    </r>
  </si>
  <si>
    <r>
      <rPr>
        <rFont val="&quot;Helvetica Neue&quot;, Helvetica, Arial, sans-serif"/>
        <color rgb="FF1155CC"/>
        <sz val="11.0"/>
        <u/>
      </rPr>
      <t>Congo Bongo (Taiwan) (Unl).zip</t>
    </r>
  </si>
  <si>
    <r>
      <rPr>
        <rFont val="&quot;Helvetica Neue&quot;, Helvetica, Arial, sans-serif"/>
        <color rgb="FF1155CC"/>
        <sz val="11.0"/>
        <u/>
      </rPr>
      <t>Disk BASIC &amp; Yeno Demo (Japan) (SF-7000) (Program).zip</t>
    </r>
  </si>
  <si>
    <r>
      <rPr>
        <rFont val="&quot;Helvetica Neue&quot;, Helvetica, Arial, sans-serif"/>
        <color rgb="FF1155CC"/>
        <sz val="11.0"/>
        <u/>
      </rPr>
      <t>Disk BASIC (Japan) (Rev 1) (SF-7000) (Program).zip</t>
    </r>
  </si>
  <si>
    <r>
      <rPr>
        <rFont val="&quot;Helvetica Neue&quot;, Helvetica, Arial, sans-serif"/>
        <color rgb="FF1155CC"/>
        <sz val="11.0"/>
        <u/>
      </rPr>
      <t>Disk BASIC (Japan) (SF-7000) (Program).zip</t>
    </r>
  </si>
  <si>
    <r>
      <rPr>
        <rFont val="&quot;Helvetica Neue&quot;, Helvetica, Arial, sans-serif"/>
        <color rgb="FF1155CC"/>
        <sz val="11.0"/>
        <u/>
      </rPr>
      <t>Doki Doki Penguin Land (Japan).zip</t>
    </r>
  </si>
  <si>
    <r>
      <rPr>
        <rFont val="&quot;Helvetica Neue&quot;, Helvetica, Arial, sans-serif"/>
        <color rgb="FF1155CC"/>
        <sz val="11.0"/>
        <u/>
      </rPr>
      <t>Doki Doki Penguin Land (Taiwan) (Unl).zip</t>
    </r>
  </si>
  <si>
    <r>
      <rPr>
        <rFont val="&quot;Helvetica Neue&quot;, Helvetica, Arial, sans-serif"/>
        <color rgb="FF1155CC"/>
        <sz val="11.0"/>
        <u/>
      </rPr>
      <t>Dragon Wang (Japan) (Rev 1).zip</t>
    </r>
  </si>
  <si>
    <r>
      <rPr>
        <rFont val="&quot;Helvetica Neue&quot;, Helvetica, Arial, sans-serif"/>
        <color rgb="FF1155CC"/>
        <sz val="11.0"/>
        <u/>
      </rPr>
      <t>Dragon Wang (Japan).zip</t>
    </r>
  </si>
  <si>
    <r>
      <rPr>
        <rFont val="&quot;Helvetica Neue&quot;, Helvetica, Arial, sans-serif"/>
        <color rgb="FF1155CC"/>
        <sz val="11.0"/>
        <u/>
      </rPr>
      <t>Dragon Wang (Taiwan) (Chinese Logo) (Unl).zip</t>
    </r>
  </si>
  <si>
    <r>
      <rPr>
        <rFont val="&quot;Helvetica Neue&quot;, Helvetica, Arial, sans-serif"/>
        <color rgb="FF1155CC"/>
        <sz val="11.0"/>
        <u/>
      </rPr>
      <t>Dragon Wang (Taiwan) (English Logo) (Unl).zip</t>
    </r>
  </si>
  <si>
    <r>
      <rPr>
        <rFont val="&quot;Helvetica Neue&quot;, Helvetica, Arial, sans-serif"/>
        <color rgb="FF1155CC"/>
        <sz val="11.0"/>
        <u/>
      </rPr>
      <t>Drol (Japan, Australia) (Ja).zip</t>
    </r>
  </si>
  <si>
    <r>
      <rPr>
        <rFont val="&quot;Helvetica Neue&quot;, Helvetica, Arial, sans-serif"/>
        <color rgb="FF1155CC"/>
        <sz val="11.0"/>
        <u/>
      </rPr>
      <t>Drol (Korea) (Unl).zip</t>
    </r>
  </si>
  <si>
    <r>
      <rPr>
        <rFont val="&quot;Helvetica Neue&quot;, Helvetica, Arial, sans-serif"/>
        <color rgb="FF1155CC"/>
        <sz val="11.0"/>
        <u/>
      </rPr>
      <t>Drol (Taiwan) (Unl).zip</t>
    </r>
  </si>
  <si>
    <r>
      <rPr>
        <rFont val="&quot;Helvetica Neue&quot;, Helvetica, Arial, sans-serif"/>
        <color rgb="FF1155CC"/>
        <sz val="11.0"/>
        <u/>
      </rPr>
      <t>Electronic Salesman (Japan) (Proto) (SC-3000) (Program).zip</t>
    </r>
  </si>
  <si>
    <r>
      <rPr>
        <rFont val="&quot;Helvetica Neue&quot;, Helvetica, Arial, sans-serif"/>
        <color rgb="FF1155CC"/>
        <sz val="11.0"/>
        <u/>
      </rPr>
      <t>Elevator Action (Japan).zip</t>
    </r>
  </si>
  <si>
    <r>
      <rPr>
        <rFont val="&quot;Helvetica Neue&quot;, Helvetica, Arial, sans-serif"/>
        <color rgb="FF1155CC"/>
        <sz val="11.0"/>
        <u/>
      </rPr>
      <t>Elevator Action (Taiwan) (Unl).zip</t>
    </r>
  </si>
  <si>
    <r>
      <rPr>
        <rFont val="&quot;Helvetica Neue&quot;, Helvetica, Arial, sans-serif"/>
        <color rgb="FF1155CC"/>
        <sz val="11.0"/>
        <u/>
      </rPr>
      <t>Exerion (Japan, Europe, Australia, New Zealand) (En).zip</t>
    </r>
  </si>
  <si>
    <r>
      <rPr>
        <rFont val="&quot;Helvetica Neue&quot;, Helvetica, Arial, sans-serif"/>
        <color rgb="FF1155CC"/>
        <sz val="11.0"/>
        <u/>
      </rPr>
      <t>Exerion (Korea) (Unl).zip</t>
    </r>
  </si>
  <si>
    <r>
      <rPr>
        <rFont val="&quot;Helvetica Neue&quot;, Helvetica, Arial, sans-serif"/>
        <color rgb="FF1155CC"/>
        <sz val="11.0"/>
        <u/>
      </rPr>
      <t>Exerion (Taiwan) (Unl).zip</t>
    </r>
  </si>
  <si>
    <r>
      <rPr>
        <rFont val="&quot;Helvetica Neue&quot;, Helvetica, Arial, sans-serif"/>
        <color rgb="FF1155CC"/>
        <sz val="11.0"/>
        <u/>
      </rPr>
      <t>Flicky (Japan) (Rev 1).zip</t>
    </r>
  </si>
  <si>
    <r>
      <rPr>
        <rFont val="&quot;Helvetica Neue&quot;, Helvetica, Arial, sans-serif"/>
        <color rgb="FF1155CC"/>
        <sz val="11.0"/>
        <u/>
      </rPr>
      <t>Flicky (Japan, New Zealand) (Ja).zip</t>
    </r>
  </si>
  <si>
    <r>
      <rPr>
        <rFont val="&quot;Helvetica Neue&quot;, Helvetica, Arial, sans-serif"/>
        <color rgb="FF1155CC"/>
        <sz val="11.0"/>
        <u/>
      </rPr>
      <t>Flicky (Taiwan) (Unl).zip</t>
    </r>
  </si>
  <si>
    <r>
      <rPr>
        <rFont val="&quot;Helvetica Neue&quot;, Helvetica, Arial, sans-serif"/>
        <color rgb="FF1155CC"/>
        <sz val="11.0"/>
        <u/>
      </rPr>
      <t>GP World (Japan) (Rev 1).zip</t>
    </r>
  </si>
  <si>
    <r>
      <rPr>
        <rFont val="&quot;Helvetica Neue&quot;, Helvetica, Arial, sans-serif"/>
        <color rgb="FF1155CC"/>
        <sz val="11.0"/>
        <u/>
      </rPr>
      <t>GP World (Japan).zip</t>
    </r>
  </si>
  <si>
    <r>
      <rPr>
        <rFont val="&quot;Helvetica Neue&quot;, Helvetica, Arial, sans-serif"/>
        <color rgb="FF1155CC"/>
        <sz val="11.0"/>
        <u/>
      </rPr>
      <t>GP World (Taiwan) (Unl).zip</t>
    </r>
  </si>
  <si>
    <r>
      <rPr>
        <rFont val="&quot;Helvetica Neue&quot;, Helvetica, Arial, sans-serif"/>
        <color rgb="FF1155CC"/>
        <sz val="11.0"/>
        <u/>
      </rPr>
      <t>Girl's Garden (Japan, Australia) (Ja).zip</t>
    </r>
  </si>
  <si>
    <r>
      <rPr>
        <rFont val="&quot;Helvetica Neue&quot;, Helvetica, Arial, sans-serif"/>
        <color rgb="FF1155CC"/>
        <sz val="11.0"/>
        <u/>
      </rPr>
      <t>Girl's Garden (Taiwan) (Unl).zip</t>
    </r>
  </si>
  <si>
    <r>
      <rPr>
        <rFont val="&quot;Helvetica Neue&quot;, Helvetica, Arial, sans-serif"/>
        <color rgb="FF1155CC"/>
        <sz val="11.0"/>
        <u/>
      </rPr>
      <t>Golgo 13 (Japan).zip</t>
    </r>
  </si>
  <si>
    <r>
      <rPr>
        <rFont val="&quot;Helvetica Neue&quot;, Helvetica, Arial, sans-serif"/>
        <color rgb="FF1155CC"/>
        <sz val="11.0"/>
        <u/>
      </rPr>
      <t>Gulkave (Japan).zip</t>
    </r>
  </si>
  <si>
    <r>
      <rPr>
        <rFont val="&quot;Helvetica Neue&quot;, Helvetica, Arial, sans-serif"/>
        <color rgb="FF1155CC"/>
        <sz val="11.0"/>
        <u/>
      </rPr>
      <t>Gulkave (Korea) (Unl).zip</t>
    </r>
  </si>
  <si>
    <r>
      <rPr>
        <rFont val="&quot;Helvetica Neue&quot;, Helvetica, Arial, sans-serif"/>
        <color rgb="FF1155CC"/>
        <sz val="11.0"/>
        <u/>
      </rPr>
      <t>Guzzler (Japan) (Othello Multivision).zip</t>
    </r>
  </si>
  <si>
    <r>
      <rPr>
        <rFont val="&quot;Helvetica Neue&quot;, Helvetica, Arial, sans-serif"/>
        <color rgb="FF1155CC"/>
        <sz val="11.0"/>
        <u/>
      </rPr>
      <t>Guzzler (Taiwan) (Othello Multivision) (Unl).zip</t>
    </r>
  </si>
  <si>
    <r>
      <rPr>
        <rFont val="&quot;Helvetica Neue&quot;, Helvetica, Arial, sans-serif"/>
        <color rgb="FF1155CC"/>
        <sz val="11.0"/>
        <u/>
      </rPr>
      <t>H.E.R.O. (Japan).zip</t>
    </r>
  </si>
  <si>
    <r>
      <rPr>
        <rFont val="&quot;Helvetica Neue&quot;, Helvetica, Arial, sans-serif"/>
        <color rgb="FF1155CC"/>
        <sz val="11.0"/>
        <u/>
      </rPr>
      <t>H.E.R.O. (Taiwan) (Chinese Logo) (Unl).zip</t>
    </r>
  </si>
  <si>
    <r>
      <rPr>
        <rFont val="&quot;Helvetica Neue&quot;, Helvetica, Arial, sans-serif"/>
        <color rgb="FF1155CC"/>
        <sz val="11.0"/>
        <u/>
      </rPr>
      <t>H.E.R.O. (Taiwan) (English Logo) (Unl).zip</t>
    </r>
  </si>
  <si>
    <r>
      <rPr>
        <rFont val="&quot;Helvetica Neue&quot;, Helvetica, Arial, sans-serif"/>
        <color rgb="FF1155CC"/>
        <sz val="11.0"/>
        <u/>
      </rPr>
      <t>Hang On II (Japan, Australia) (Ja).zip</t>
    </r>
  </si>
  <si>
    <r>
      <rPr>
        <rFont val="&quot;Helvetica Neue&quot;, Helvetica, Arial, sans-serif"/>
        <color rgb="FF1155CC"/>
        <sz val="11.0"/>
        <u/>
      </rPr>
      <t>Hang On II (Taiwan) (Chinese Logo) (Unl).zip</t>
    </r>
  </si>
  <si>
    <r>
      <rPr>
        <rFont val="&quot;Helvetica Neue&quot;, Helvetica, Arial, sans-serif"/>
        <color rgb="FF1155CC"/>
        <sz val="11.0"/>
        <u/>
      </rPr>
      <t>Hang On II (Taiwan) (English Logo) (Unl).zip</t>
    </r>
  </si>
  <si>
    <r>
      <rPr>
        <rFont val="&quot;Helvetica Neue&quot;, Helvetica, Arial, sans-serif"/>
        <color rgb="FF1155CC"/>
        <sz val="11.0"/>
        <u/>
      </rPr>
      <t>Home BASIC (Japan) (SC-3000) (Program).zip</t>
    </r>
  </si>
  <si>
    <r>
      <rPr>
        <rFont val="&quot;Helvetica Neue&quot;, Helvetica, Arial, sans-serif"/>
        <color rgb="FF1155CC"/>
        <sz val="11.0"/>
        <u/>
      </rPr>
      <t>Home Mahjong (Japan) (Rev 1).zip</t>
    </r>
  </si>
  <si>
    <r>
      <rPr>
        <rFont val="&quot;Helvetica Neue&quot;, Helvetica, Arial, sans-serif"/>
        <color rgb="FF1155CC"/>
        <sz val="11.0"/>
        <u/>
      </rPr>
      <t>Home Mahjong (Japan).zip</t>
    </r>
  </si>
  <si>
    <r>
      <rPr>
        <rFont val="&quot;Helvetica Neue&quot;, Helvetica, Arial, sans-serif"/>
        <color rgb="FF1155CC"/>
        <sz val="11.0"/>
        <u/>
      </rPr>
      <t>Home Mahjong (Taiwan) (Unl).zip</t>
    </r>
  </si>
  <si>
    <r>
      <rPr>
        <rFont val="&quot;Helvetica Neue&quot;, Helvetica, Arial, sans-serif"/>
        <color rgb="FF1155CC"/>
        <sz val="11.0"/>
        <u/>
      </rPr>
      <t>Hustle Chumy (Japan).zip</t>
    </r>
  </si>
  <si>
    <r>
      <rPr>
        <rFont val="&quot;Helvetica Neue&quot;, Helvetica, Arial, sans-serif"/>
        <color rgb="FF1155CC"/>
        <sz val="11.0"/>
        <u/>
      </rPr>
      <t>Hustle Chumy (Taiwan) (Unl).zip</t>
    </r>
  </si>
  <si>
    <r>
      <rPr>
        <rFont val="&quot;Helvetica Neue&quot;, Helvetica, Arial, sans-serif"/>
        <color rgb="FF1155CC"/>
        <sz val="11.0"/>
        <u/>
      </rPr>
      <t>Hyper Sports (Japan).zip</t>
    </r>
  </si>
  <si>
    <r>
      <rPr>
        <rFont val="&quot;Helvetica Neue&quot;, Helvetica, Arial, sans-serif"/>
        <color rgb="FF1155CC"/>
        <sz val="11.0"/>
        <u/>
      </rPr>
      <t>Hyper Sports (Korea) (Unl).zip</t>
    </r>
  </si>
  <si>
    <r>
      <rPr>
        <rFont val="&quot;Helvetica Neue&quot;, Helvetica, Arial, sans-serif"/>
        <color rgb="FF1155CC"/>
        <sz val="11.0"/>
        <u/>
      </rPr>
      <t>Hyper Sports (Taiwan) (Unl).zip</t>
    </r>
  </si>
  <si>
    <r>
      <rPr>
        <rFont val="&quot;Helvetica Neue&quot;, Helvetica, Arial, sans-serif"/>
        <color rgb="FF1155CC"/>
        <sz val="11.0"/>
        <u/>
      </rPr>
      <t>Hyper Sports 2 (Taiwan) (Unl).zip</t>
    </r>
  </si>
  <si>
    <r>
      <rPr>
        <rFont val="&quot;Helvetica Neue&quot;, Helvetica, Arial, sans-serif"/>
        <color rgb="FF1155CC"/>
        <sz val="11.0"/>
        <u/>
      </rPr>
      <t>I.Q. (Korea) (Unl).zip</t>
    </r>
  </si>
  <si>
    <r>
      <rPr>
        <rFont val="&quot;Helvetica Neue&quot;, Helvetica, Arial, sans-serif"/>
        <color rgb="FF1155CC"/>
        <sz val="11.0"/>
        <u/>
      </rPr>
      <t>Kagaku (Gensokigou Master) (Japan) (SC-3000) (Program).zip</t>
    </r>
  </si>
  <si>
    <r>
      <rPr>
        <rFont val="&quot;Helvetica Neue&quot;, Helvetica, Arial, sans-serif"/>
        <color rgb="FF1155CC"/>
        <sz val="11.0"/>
        <u/>
      </rPr>
      <t>Kamikaze (France) (En) (SF-7000) (Unl).zip</t>
    </r>
  </si>
  <si>
    <r>
      <rPr>
        <rFont val="&quot;Helvetica Neue&quot;, Helvetica, Arial, sans-serif"/>
        <color rgb="FF1155CC"/>
        <sz val="11.0"/>
        <u/>
      </rPr>
      <t>King's Valley (Taiwan) (Unl).zip</t>
    </r>
  </si>
  <si>
    <r>
      <rPr>
        <rFont val="&quot;Helvetica Neue&quot;, Helvetica, Arial, sans-serif"/>
        <color rgb="FF1155CC"/>
        <sz val="11.0"/>
        <u/>
      </rPr>
      <t>Knightmare (Taiwan) (Unl).zip</t>
    </r>
  </si>
  <si>
    <r>
      <rPr>
        <rFont val="&quot;Helvetica Neue&quot;, Helvetica, Arial, sans-serif"/>
        <color rgb="FF1155CC"/>
        <sz val="11.0"/>
        <u/>
      </rPr>
      <t>Legend of Kage, The (Taiwan) (Unl).zip</t>
    </r>
  </si>
  <si>
    <r>
      <rPr>
        <rFont val="&quot;Helvetica Neue&quot;, Helvetica, Arial, sans-serif"/>
        <color rgb="FF1155CC"/>
        <sz val="11.0"/>
        <u/>
      </rPr>
      <t>LinkWord (Japan) (Proto) (SC3000) (Program).zip</t>
    </r>
  </si>
  <si>
    <r>
      <rPr>
        <rFont val="&quot;Helvetica Neue&quot;, Helvetica, Arial, sans-serif"/>
        <color rgb="FF1155CC"/>
        <sz val="11.0"/>
        <u/>
      </rPr>
      <t>Lode Runner (Japan, Europe, Australia) (En).zip</t>
    </r>
  </si>
  <si>
    <r>
      <rPr>
        <rFont val="&quot;Helvetica Neue&quot;, Helvetica, Arial, sans-serif"/>
        <color rgb="FF1155CC"/>
        <sz val="11.0"/>
        <u/>
      </rPr>
      <t>Lode Runner (Korea) (Unl).zip</t>
    </r>
  </si>
  <si>
    <r>
      <rPr>
        <rFont val="&quot;Helvetica Neue&quot;, Helvetica, Arial, sans-serif"/>
        <color rgb="FF1155CC"/>
        <sz val="11.0"/>
        <u/>
      </rPr>
      <t>Lode Runner (Taiwan) (Unl).zip</t>
    </r>
  </si>
  <si>
    <r>
      <rPr>
        <rFont val="&quot;Helvetica Neue&quot;, Helvetica, Arial, sans-serif"/>
        <color rgb="FF1155CC"/>
        <sz val="11.0"/>
        <u/>
      </rPr>
      <t>Magical Kid Wiz (Taiwan) (Unl).zip</t>
    </r>
  </si>
  <si>
    <r>
      <rPr>
        <rFont val="&quot;Helvetica Neue&quot;, Helvetica, Arial, sans-serif"/>
        <color rgb="FF1155CC"/>
        <sz val="11.0"/>
        <u/>
      </rPr>
      <t>Magical Tree (Taiwan) (Unl).zip</t>
    </r>
  </si>
  <si>
    <r>
      <rPr>
        <rFont val="&quot;Helvetica Neue&quot;, Helvetica, Arial, sans-serif"/>
        <color rgb="FF1155CC"/>
        <sz val="11.0"/>
        <u/>
      </rPr>
      <t>Mahjong (Japan) (Rev 1).zip</t>
    </r>
  </si>
  <si>
    <r>
      <rPr>
        <rFont val="&quot;Helvetica Neue&quot;, Helvetica, Arial, sans-serif"/>
        <color rgb="FF1155CC"/>
        <sz val="11.0"/>
        <u/>
      </rPr>
      <t>Mahjong (Japan).zip</t>
    </r>
  </si>
  <si>
    <r>
      <rPr>
        <rFont val="&quot;Helvetica Neue&quot;, Helvetica, Arial, sans-serif"/>
        <color rgb="FF1155CC"/>
        <sz val="11.0"/>
        <u/>
      </rPr>
      <t>Mahjong (Taiwan) (Unl).zip</t>
    </r>
  </si>
  <si>
    <r>
      <rPr>
        <rFont val="&quot;Helvetica Neue&quot;, Helvetica, Arial, sans-serif"/>
        <color rgb="FF1155CC"/>
        <sz val="11.0"/>
        <u/>
      </rPr>
      <t>Monaco GP (Japan) (Rev 1).zip</t>
    </r>
  </si>
  <si>
    <r>
      <rPr>
        <rFont val="&quot;Helvetica Neue&quot;, Helvetica, Arial, sans-serif"/>
        <color rgb="FF1155CC"/>
        <sz val="11.0"/>
        <u/>
      </rPr>
      <t>Monaco GP (Japan, Europe) (Ja) (Rev 2).zip</t>
    </r>
  </si>
  <si>
    <r>
      <rPr>
        <rFont val="&quot;Helvetica Neue&quot;, Helvetica, Arial, sans-serif"/>
        <color rgb="FF1155CC"/>
        <sz val="11.0"/>
        <u/>
      </rPr>
      <t>Monaco GP (Japan, Europe, Australia, New Zealand) (Ja).zip</t>
    </r>
  </si>
  <si>
    <r>
      <rPr>
        <rFont val="&quot;Helvetica Neue&quot;, Helvetica, Arial, sans-serif"/>
        <color rgb="FF1155CC"/>
        <sz val="11.0"/>
        <u/>
      </rPr>
      <t>Monaco GP (Taiwan) (Unl).zip</t>
    </r>
  </si>
  <si>
    <r>
      <rPr>
        <rFont val="&quot;Helvetica Neue&quot;, Helvetica, Arial, sans-serif"/>
        <color rgb="FF1155CC"/>
        <sz val="11.0"/>
        <u/>
      </rPr>
      <t>Music Editor (Europe, Australia, New Zealand) (SC-3000) (Program).zip</t>
    </r>
  </si>
  <si>
    <r>
      <rPr>
        <rFont val="&quot;Helvetica Neue&quot;, Helvetica, Arial, sans-serif"/>
        <color rgb="FF1155CC"/>
        <sz val="11.0"/>
        <u/>
      </rPr>
      <t>Music Editor (Japan) (SC-3000) (Program).zip</t>
    </r>
  </si>
  <si>
    <r>
      <rPr>
        <rFont val="&quot;Helvetica Neue&quot;, Helvetica, Arial, sans-serif"/>
        <color rgb="FF1155CC"/>
        <sz val="11.0"/>
        <u/>
      </rPr>
      <t>N-Sub (Japan) (Alt).zip</t>
    </r>
  </si>
  <si>
    <r>
      <rPr>
        <rFont val="&quot;Helvetica Neue&quot;, Helvetica, Arial, sans-serif"/>
        <color rgb="FF1155CC"/>
        <sz val="11.0"/>
        <u/>
      </rPr>
      <t>N-Sub (Japan, Europe, Australia, New Zealand) (Ja).zip</t>
    </r>
  </si>
  <si>
    <r>
      <rPr>
        <rFont val="&quot;Helvetica Neue&quot;, Helvetica, Arial, sans-serif"/>
        <color rgb="FF1155CC"/>
        <sz val="11.0"/>
        <u/>
      </rPr>
      <t>N-Sub (Taiwan) (Unl).zip</t>
    </r>
  </si>
  <si>
    <r>
      <rPr>
        <rFont val="&quot;Helvetica Neue&quot;, Helvetica, Arial, sans-serif"/>
        <color rgb="FF1155CC"/>
        <sz val="11.0"/>
        <u/>
      </rPr>
      <t>Nihonshi Nenpyou (Japan) (SC-3000) (Program).zip</t>
    </r>
  </si>
  <si>
    <r>
      <rPr>
        <rFont val="&quot;Helvetica Neue&quot;, Helvetica, Arial, sans-serif"/>
        <color rgb="FF1155CC"/>
        <sz val="11.0"/>
        <u/>
      </rPr>
      <t>Ninja Princess (Japan, Australia) (Ja).zip</t>
    </r>
  </si>
  <si>
    <r>
      <rPr>
        <rFont val="&quot;Helvetica Neue&quot;, Helvetica, Arial, sans-serif"/>
        <color rgb="FF1155CC"/>
        <sz val="11.0"/>
        <u/>
      </rPr>
      <t>Ninja Princess (Taiwan) (Unl).zip</t>
    </r>
  </si>
  <si>
    <r>
      <rPr>
        <rFont val="&quot;Helvetica Neue&quot;, Helvetica, Arial, sans-serif"/>
        <color rgb="FF1155CC"/>
        <sz val="11.0"/>
        <u/>
      </rPr>
      <t>Okamoto Ayako no Match Play Golf (Japan) (Othello Multivision).zip</t>
    </r>
  </si>
  <si>
    <r>
      <rPr>
        <rFont val="&quot;Helvetica Neue&quot;, Helvetica, Arial, sans-serif"/>
        <color rgb="FF1155CC"/>
        <sz val="11.0"/>
        <u/>
      </rPr>
      <t>Okamoto Ayako no Match Play Golf (Japan) (Rev 1) (Othello Multivision).zip</t>
    </r>
  </si>
  <si>
    <r>
      <rPr>
        <rFont val="&quot;Helvetica Neue&quot;, Helvetica, Arial, sans-serif"/>
        <color rgb="FF1155CC"/>
        <sz val="11.0"/>
        <u/>
      </rPr>
      <t>Okamoto Ayako no Match Play Golf (Taiwan) (Othello Multivision) (Unl).zip</t>
    </r>
  </si>
  <si>
    <r>
      <rPr>
        <rFont val="&quot;Helvetica Neue&quot;, Helvetica, Arial, sans-serif"/>
        <color rgb="FF1155CC"/>
        <sz val="11.0"/>
        <u/>
      </rPr>
      <t>Orguss (Japan, Europe, Australia, New Zealand) (En).zip</t>
    </r>
  </si>
  <si>
    <r>
      <rPr>
        <rFont val="&quot;Helvetica Neue&quot;, Helvetica, Arial, sans-serif"/>
        <color rgb="FF1155CC"/>
        <sz val="11.0"/>
        <u/>
      </rPr>
      <t>Othello (Japan).zip</t>
    </r>
  </si>
  <si>
    <r>
      <rPr>
        <rFont val="&quot;Helvetica Neue&quot;, Helvetica, Arial, sans-serif"/>
        <color rgb="FF1155CC"/>
        <sz val="11.0"/>
        <u/>
      </rPr>
      <t>Othello (Taiwan) (Unl).zip</t>
    </r>
  </si>
  <si>
    <r>
      <rPr>
        <rFont val="&quot;Helvetica Neue&quot;, Helvetica, Arial, sans-serif"/>
        <color rgb="FF1155CC"/>
        <sz val="11.0"/>
        <u/>
      </rPr>
      <t>Pacar (Japan) (Alt).zip</t>
    </r>
  </si>
  <si>
    <r>
      <rPr>
        <rFont val="&quot;Helvetica Neue&quot;, Helvetica, Arial, sans-serif"/>
        <color rgb="FF1155CC"/>
        <sz val="11.0"/>
        <u/>
      </rPr>
      <t>Pacar (Japan, Europe, Australia, New Zealand) (En).zip</t>
    </r>
  </si>
  <si>
    <r>
      <rPr>
        <rFont val="&quot;Helvetica Neue&quot;, Helvetica, Arial, sans-serif"/>
        <color rgb="FF1155CC"/>
        <sz val="11.0"/>
        <u/>
      </rPr>
      <t>Pacar (Taiwan) (Unl).zip</t>
    </r>
  </si>
  <si>
    <r>
      <rPr>
        <rFont val="&quot;Helvetica Neue&quot;, Helvetica, Arial, sans-serif"/>
        <color rgb="FF1155CC"/>
        <sz val="11.0"/>
        <u/>
      </rPr>
      <t>Pachinko (Japan).zip</t>
    </r>
  </si>
  <si>
    <r>
      <rPr>
        <rFont val="&quot;Helvetica Neue&quot;, Helvetica, Arial, sans-serif"/>
        <color rgb="FF1155CC"/>
        <sz val="11.0"/>
        <u/>
      </rPr>
      <t>Pachinko II (Japan).zip</t>
    </r>
  </si>
  <si>
    <r>
      <rPr>
        <rFont val="&quot;Helvetica Neue&quot;, Helvetica, Arial, sans-serif"/>
        <color rgb="FF1155CC"/>
        <sz val="11.0"/>
        <u/>
      </rPr>
      <t>Pachinko II (Taiwan) (Unl).zip</t>
    </r>
  </si>
  <si>
    <r>
      <rPr>
        <rFont val="&quot;Helvetica Neue&quot;, Helvetica, Arial, sans-serif"/>
        <color rgb="FF1155CC"/>
        <sz val="11.0"/>
        <u/>
      </rPr>
      <t>Ping Pong (Taiwan) (Unl).zip</t>
    </r>
  </si>
  <si>
    <r>
      <rPr>
        <rFont val="&quot;Helvetica Neue&quot;, Helvetica, Arial, sans-serif"/>
        <color rgb="FF1155CC"/>
        <sz val="11.0"/>
        <u/>
      </rPr>
      <t>Pippols (Taiwan) (Unl).zip</t>
    </r>
  </si>
  <si>
    <r>
      <rPr>
        <rFont val="&quot;Helvetica Neue&quot;, Helvetica, Arial, sans-serif"/>
        <color rgb="FF1155CC"/>
        <sz val="11.0"/>
        <u/>
      </rPr>
      <t>Pitfall II (Taiwan) (Chinese Logo) (Unl).zip</t>
    </r>
  </si>
  <si>
    <r>
      <rPr>
        <rFont val="&quot;Helvetica Neue&quot;, Helvetica, Arial, sans-serif"/>
        <color rgb="FF1155CC"/>
        <sz val="11.0"/>
        <u/>
      </rPr>
      <t>Pitfall II (Taiwan) (English Logo) (Unl).zip</t>
    </r>
  </si>
  <si>
    <r>
      <rPr>
        <rFont val="&quot;Helvetica Neue&quot;, Helvetica, Arial, sans-serif"/>
        <color rgb="FF1155CC"/>
        <sz val="11.0"/>
        <u/>
      </rPr>
      <t>Pitfall II - The Lost Caverns (Japan) (Rev 1).zip</t>
    </r>
  </si>
  <si>
    <r>
      <rPr>
        <rFont val="&quot;Helvetica Neue&quot;, Helvetica, Arial, sans-serif"/>
        <color rgb="FF1155CC"/>
        <sz val="11.0"/>
        <u/>
      </rPr>
      <t>Pitfall II - The Lost Caverns (Japan).zip</t>
    </r>
  </si>
  <si>
    <r>
      <rPr>
        <rFont val="&quot;Helvetica Neue&quot;, Helvetica, Arial, sans-serif"/>
        <color rgb="FF1155CC"/>
        <sz val="11.0"/>
        <u/>
      </rPr>
      <t>Pop Flamer (Japan, Europe, Australia, New Zealand) (En).zip</t>
    </r>
  </si>
  <si>
    <r>
      <rPr>
        <rFont val="&quot;Helvetica Neue&quot;, Helvetica, Arial, sans-serif"/>
        <color rgb="FF1155CC"/>
        <sz val="11.0"/>
        <u/>
      </rPr>
      <t>Pop Flamer (Taiwan) (Unl).zip</t>
    </r>
  </si>
  <si>
    <r>
      <rPr>
        <rFont val="&quot;Helvetica Neue&quot;, Helvetica, Arial, sans-serif"/>
        <color rgb="FF1155CC"/>
        <sz val="11.0"/>
        <u/>
      </rPr>
      <t>Poseidon Wars + Space Panic + Rambo (France) (En) (SF-7000) (Unl).zip</t>
    </r>
  </si>
  <si>
    <r>
      <rPr>
        <rFont val="&quot;Helvetica Neue&quot;, Helvetica, Arial, sans-serif"/>
        <color rgb="FF1155CC"/>
        <sz val="11.0"/>
        <u/>
      </rPr>
      <t>Q-bert (Japan) (Othello Multivision).zip</t>
    </r>
  </si>
  <si>
    <r>
      <rPr>
        <rFont val="&quot;Helvetica Neue&quot;, Helvetica, Arial, sans-serif"/>
        <color rgb="FF1155CC"/>
        <sz val="11.0"/>
        <u/>
      </rPr>
      <t>Rally-X (Taiwan) (Chinese Logo) (Unl).zip</t>
    </r>
  </si>
  <si>
    <r>
      <rPr>
        <rFont val="&quot;Helvetica Neue&quot;, Helvetica, Arial, sans-serif"/>
        <color rgb="FF1155CC"/>
        <sz val="11.0"/>
        <u/>
      </rPr>
      <t>Rally-X (Taiwan) (English Logo) (Unl).zip</t>
    </r>
  </si>
  <si>
    <r>
      <rPr>
        <rFont val="&quot;Helvetica Neue&quot;, Helvetica, Arial, sans-serif"/>
        <color rgb="FF1155CC"/>
        <sz val="11.0"/>
        <u/>
      </rPr>
      <t>Road Fighter (Taiwan) (Chinese Logo) (Unl).zip</t>
    </r>
  </si>
  <si>
    <r>
      <rPr>
        <rFont val="&quot;Helvetica Neue&quot;, Helvetica, Arial, sans-serif"/>
        <color rgb="FF1155CC"/>
        <sz val="11.0"/>
        <u/>
      </rPr>
      <t>Road Fighter (Taiwan) (English Logo) (Unl).zip</t>
    </r>
  </si>
  <si>
    <r>
      <rPr>
        <rFont val="&quot;Helvetica Neue&quot;, Helvetica, Arial, sans-serif"/>
        <color rgb="FF1155CC"/>
        <sz val="11.0"/>
        <u/>
      </rPr>
      <t>Rock n' Bolt (Japan).zip</t>
    </r>
  </si>
  <si>
    <r>
      <rPr>
        <rFont val="&quot;Helvetica Neue&quot;, Helvetica, Arial, sans-serif"/>
        <color rgb="FF1155CC"/>
        <sz val="11.0"/>
        <u/>
      </rPr>
      <t>Rock n' Bolt (Taiwan) (Chinese Logo) (Unl).zip</t>
    </r>
  </si>
  <si>
    <r>
      <rPr>
        <rFont val="&quot;Helvetica Neue&quot;, Helvetica, Arial, sans-serif"/>
        <color rgb="FF1155CC"/>
        <sz val="11.0"/>
        <u/>
      </rPr>
      <t>Rock n' Bolt (Taiwan) (English Logo) (Unl).zip</t>
    </r>
  </si>
  <si>
    <r>
      <rPr>
        <rFont val="&quot;Helvetica Neue&quot;, Helvetica, Arial, sans-serif"/>
        <color rgb="FF1155CC"/>
        <sz val="11.0"/>
        <u/>
      </rPr>
      <t>SG-1000 M2 Test Cartridge (Japan).zip</t>
    </r>
  </si>
  <si>
    <r>
      <rPr>
        <rFont val="&quot;Helvetica Neue&quot;, Helvetica, Arial, sans-serif"/>
        <color rgb="FF1155CC"/>
        <sz val="11.0"/>
        <u/>
      </rPr>
      <t>Safari Hunting (Japan, Europe, Australia, New Zealand) (Ja).zip</t>
    </r>
  </si>
  <si>
    <r>
      <rPr>
        <rFont val="&quot;Helvetica Neue&quot;, Helvetica, Arial, sans-serif"/>
        <color rgb="FF1155CC"/>
        <sz val="11.0"/>
        <u/>
      </rPr>
      <t>Safari Hunting (Taiwan) (Unl).zip</t>
    </r>
  </si>
  <si>
    <r>
      <rPr>
        <rFont val="&quot;Helvetica Neue&quot;, Helvetica, Arial, sans-serif"/>
        <color rgb="FF1155CC"/>
        <sz val="11.0"/>
        <u/>
      </rPr>
      <t>Safari Race (Japan, Europe, Australia, New Zealand) (Ja).zip</t>
    </r>
  </si>
  <si>
    <r>
      <rPr>
        <rFont val="&quot;Helvetica Neue&quot;, Helvetica, Arial, sans-serif"/>
        <color rgb="FF1155CC"/>
        <sz val="11.0"/>
        <u/>
      </rPr>
      <t>Safari Race (Taiwan) (Unl).zip</t>
    </r>
  </si>
  <si>
    <r>
      <rPr>
        <rFont val="&quot;Helvetica Neue&quot;, Helvetica, Arial, sans-serif"/>
        <color rgb="FF1155CC"/>
        <sz val="11.0"/>
        <u/>
      </rPr>
      <t>San-nin Mahjong (Japan) (Othello Multivision) (Alt).zip</t>
    </r>
  </si>
  <si>
    <r>
      <rPr>
        <rFont val="&quot;Helvetica Neue&quot;, Helvetica, Arial, sans-serif"/>
        <color rgb="FF1155CC"/>
        <sz val="11.0"/>
        <u/>
      </rPr>
      <t>San-nin Mahjong (Japan) (Othello Multivision).zip</t>
    </r>
  </si>
  <si>
    <r>
      <rPr>
        <rFont val="&quot;Helvetica Neue&quot;, Helvetica, Arial, sans-serif"/>
        <color rgb="FF1155CC"/>
        <sz val="11.0"/>
        <u/>
      </rPr>
      <t>San-nin Mahjong (Taiwan) (Othello Multivision) (Unl).zip</t>
    </r>
  </si>
  <si>
    <r>
      <rPr>
        <rFont val="&quot;Helvetica Neue&quot;, Helvetica, Arial, sans-serif"/>
        <color rgb="FF1155CC"/>
        <sz val="11.0"/>
        <u/>
      </rPr>
      <t>Sega-Galaga (Japan).zip</t>
    </r>
  </si>
  <si>
    <r>
      <rPr>
        <rFont val="&quot;Helvetica Neue&quot;, Helvetica, Arial, sans-serif"/>
        <color rgb="FF1155CC"/>
        <sz val="11.0"/>
        <u/>
      </rPr>
      <t>Sega-Galaga (Japan, Australia) (Ja).zip</t>
    </r>
  </si>
  <si>
    <r>
      <rPr>
        <rFont val="&quot;Helvetica Neue&quot;, Helvetica, Arial, sans-serif"/>
        <color rgb="FF1155CC"/>
        <sz val="11.0"/>
        <u/>
      </rPr>
      <t>Sega-Galaga (Taiwan) (Unl).zip</t>
    </r>
  </si>
  <si>
    <r>
      <rPr>
        <rFont val="&quot;Helvetica Neue&quot;, Helvetica, Arial, sans-serif"/>
        <color rgb="FF1155CC"/>
        <sz val="11.0"/>
        <u/>
      </rPr>
      <t>Sega Flipper (Japan) (Alt).zip</t>
    </r>
  </si>
  <si>
    <r>
      <rPr>
        <rFont val="&quot;Helvetica Neue&quot;, Helvetica, Arial, sans-serif"/>
        <color rgb="FF1155CC"/>
        <sz val="11.0"/>
        <u/>
      </rPr>
      <t>Sega Flipper (Japan, Europe, Australia, New Zealand) (En).zip</t>
    </r>
  </si>
  <si>
    <r>
      <rPr>
        <rFont val="&quot;Helvetica Neue&quot;, Helvetica, Arial, sans-serif"/>
        <color rgb="FF1155CC"/>
        <sz val="11.0"/>
        <u/>
      </rPr>
      <t>Sega Flipper (Taiwan) (Unl).zip</t>
    </r>
  </si>
  <si>
    <r>
      <rPr>
        <rFont val="&quot;Helvetica Neue&quot;, Helvetica, Arial, sans-serif"/>
        <color rgb="FF1155CC"/>
        <sz val="11.0"/>
        <u/>
      </rPr>
      <t>Sega Logo (Japan) (SF-7000) (Program).zip</t>
    </r>
  </si>
  <si>
    <r>
      <rPr>
        <rFont val="&quot;Helvetica Neue&quot;, Helvetica, Arial, sans-serif"/>
        <color rgb="FF1155CC"/>
        <sz val="11.0"/>
        <u/>
      </rPr>
      <t>Sekaishi Nenpyou (Japan) (SC-3000) (Program).zip</t>
    </r>
  </si>
  <si>
    <r>
      <rPr>
        <rFont val="&quot;Helvetica Neue&quot;, Helvetica, Arial, sans-serif"/>
        <color rgb="FF1155CC"/>
        <sz val="11.0"/>
        <u/>
      </rPr>
      <t>Serizawa Hachidan no Tsumeshougi (Japan).zip</t>
    </r>
  </si>
  <si>
    <r>
      <rPr>
        <rFont val="&quot;Helvetica Neue&quot;, Helvetica, Arial, sans-serif"/>
        <color rgb="FF1155CC"/>
        <sz val="11.0"/>
        <u/>
      </rPr>
      <t>Shinnyushain Tooru-kun (Japan).zip</t>
    </r>
  </si>
  <si>
    <r>
      <rPr>
        <rFont val="&quot;Helvetica Neue&quot;, Helvetica, Arial, sans-serif"/>
        <color rgb="FF1155CC"/>
        <sz val="11.0"/>
        <u/>
      </rPr>
      <t>Shinnyushain Tooru-kun (Taiwan) (Unl).zip</t>
    </r>
  </si>
  <si>
    <r>
      <rPr>
        <rFont val="&quot;Helvetica Neue&quot;, Helvetica, Arial, sans-serif"/>
        <color rgb="FF1155CC"/>
        <sz val="11.0"/>
        <u/>
      </rPr>
      <t>Sindbad Mystery (Japan, Europe, Australia, New Zealand) (En).zip</t>
    </r>
  </si>
  <si>
    <r>
      <rPr>
        <rFont val="&quot;Helvetica Neue&quot;, Helvetica, Arial, sans-serif"/>
        <color rgb="FF1155CC"/>
        <sz val="11.0"/>
        <u/>
      </rPr>
      <t>Sindbad Mystery (Taiwan) (Unl).zip</t>
    </r>
  </si>
  <si>
    <r>
      <rPr>
        <rFont val="&quot;Helvetica Neue&quot;, Helvetica, Arial, sans-serif"/>
        <color rgb="FF1155CC"/>
        <sz val="11.0"/>
        <u/>
      </rPr>
      <t>Soukoban (Japan, Australia) (Ja).zip</t>
    </r>
  </si>
  <si>
    <r>
      <rPr>
        <rFont val="&quot;Helvetica Neue&quot;, Helvetica, Arial, sans-serif"/>
        <color rgb="FF1155CC"/>
        <sz val="11.0"/>
        <u/>
      </rPr>
      <t>Soukoban (Korea) (Unl).zip</t>
    </r>
  </si>
  <si>
    <r>
      <rPr>
        <rFont val="&quot;Helvetica Neue&quot;, Helvetica, Arial, sans-serif"/>
        <color rgb="FF1155CC"/>
        <sz val="11.0"/>
        <u/>
      </rPr>
      <t>Soukoban (Taiwan) (Unl).zip</t>
    </r>
  </si>
  <si>
    <r>
      <rPr>
        <rFont val="&quot;Helvetica Neue&quot;, Helvetica, Arial, sans-serif"/>
        <color rgb="FF1155CC"/>
        <sz val="11.0"/>
        <u/>
      </rPr>
      <t>Space Armor (Japan) (Othello Multivision) (Alt).zip</t>
    </r>
  </si>
  <si>
    <r>
      <rPr>
        <rFont val="&quot;Helvetica Neue&quot;, Helvetica, Arial, sans-serif"/>
        <color rgb="FF1155CC"/>
        <sz val="11.0"/>
        <u/>
      </rPr>
      <t>Space Armor (Japan) (Othello Multivision).zip</t>
    </r>
  </si>
  <si>
    <r>
      <rPr>
        <rFont val="&quot;Helvetica Neue&quot;, Helvetica, Arial, sans-serif"/>
        <color rgb="FF1155CC"/>
        <sz val="11.0"/>
        <u/>
      </rPr>
      <t>Space Armor (Japan) (Rev 1) (Othello Multivision).zip</t>
    </r>
  </si>
  <si>
    <r>
      <rPr>
        <rFont val="&quot;Helvetica Neue&quot;, Helvetica, Arial, sans-serif"/>
        <color rgb="FF1155CC"/>
        <sz val="11.0"/>
        <u/>
      </rPr>
      <t>Space Invaders (Japan).zip</t>
    </r>
  </si>
  <si>
    <r>
      <rPr>
        <rFont val="&quot;Helvetica Neue&quot;, Helvetica, Arial, sans-serif"/>
        <color rgb="FF1155CC"/>
        <sz val="11.0"/>
        <u/>
      </rPr>
      <t>Space Invaders (Taiwan) (Unl).zip</t>
    </r>
  </si>
  <si>
    <r>
      <rPr>
        <rFont val="&quot;Helvetica Neue&quot;, Helvetica, Arial, sans-serif"/>
        <color rgb="FF1155CC"/>
        <sz val="11.0"/>
        <u/>
      </rPr>
      <t>Space Mountain (Japan) (Othello Multivision).zip</t>
    </r>
  </si>
  <si>
    <r>
      <rPr>
        <rFont val="&quot;Helvetica Neue&quot;, Helvetica, Arial, sans-serif"/>
        <color rgb="FF1155CC"/>
        <sz val="11.0"/>
        <u/>
      </rPr>
      <t>Space Slalom (Japan).zip</t>
    </r>
  </si>
  <si>
    <r>
      <rPr>
        <rFont val="&quot;Helvetica Neue&quot;, Helvetica, Arial, sans-serif"/>
        <color rgb="FF1155CC"/>
        <sz val="11.0"/>
        <u/>
      </rPr>
      <t>Star Force (Japan, Australia) (Ja).zip</t>
    </r>
  </si>
  <si>
    <r>
      <rPr>
        <rFont val="&quot;Helvetica Neue&quot;, Helvetica, Arial, sans-serif"/>
        <color rgb="FF1155CC"/>
        <sz val="11.0"/>
        <u/>
      </rPr>
      <t>Star Force (Taiwan) (Unl) (Alt).zip</t>
    </r>
  </si>
  <si>
    <r>
      <rPr>
        <rFont val="&quot;Helvetica Neue&quot;, Helvetica, Arial, sans-serif"/>
        <color rgb="FF1155CC"/>
        <sz val="11.0"/>
        <u/>
      </rPr>
      <t>Star Force (Taiwan) (Unl).zip</t>
    </r>
  </si>
  <si>
    <r>
      <rPr>
        <rFont val="&quot;Helvetica Neue&quot;, Helvetica, Arial, sans-serif"/>
        <color rgb="FF1155CC"/>
        <sz val="11.0"/>
        <u/>
      </rPr>
      <t>Star Jacker (Japan).zip</t>
    </r>
  </si>
  <si>
    <r>
      <rPr>
        <rFont val="&quot;Helvetica Neue&quot;, Helvetica, Arial, sans-serif"/>
        <color rgb="FF1155CC"/>
        <sz val="11.0"/>
        <u/>
      </rPr>
      <t>Star Jacker (Japan, Europe) (En) (Rev 2).zip</t>
    </r>
  </si>
  <si>
    <r>
      <rPr>
        <rFont val="&quot;Helvetica Neue&quot;, Helvetica, Arial, sans-serif"/>
        <color rgb="FF1155CC"/>
        <sz val="11.0"/>
        <u/>
      </rPr>
      <t>Star Jacker (Japan, Europe, Australia, New Zealand) (En) (Rev 1).zip</t>
    </r>
  </si>
  <si>
    <r>
      <rPr>
        <rFont val="&quot;Helvetica Neue&quot;, Helvetica, Arial, sans-serif"/>
        <color rgb="FF1155CC"/>
        <sz val="11.0"/>
        <u/>
      </rPr>
      <t>Star Jacker (Taiwan) (Unl).zip</t>
    </r>
  </si>
  <si>
    <r>
      <rPr>
        <rFont val="&quot;Helvetica Neue&quot;, Helvetica, Arial, sans-serif"/>
        <color rgb="FF1155CC"/>
        <sz val="11.0"/>
        <u/>
      </rPr>
      <t>Star Soldier (Taiwan) (Unl).zip</t>
    </r>
  </si>
  <si>
    <r>
      <rPr>
        <rFont val="&quot;Helvetica Neue&quot;, Helvetica, Arial, sans-serif"/>
        <color rgb="FF1155CC"/>
        <sz val="11.0"/>
        <u/>
      </rPr>
      <t>Super Tank (Japan).zip</t>
    </r>
  </si>
  <si>
    <r>
      <rPr>
        <rFont val="&quot;Helvetica Neue&quot;, Helvetica, Arial, sans-serif"/>
        <color rgb="FF1155CC"/>
        <sz val="11.0"/>
        <u/>
      </rPr>
      <t>Super Tank (Korea) (Unl).zip</t>
    </r>
  </si>
  <si>
    <r>
      <rPr>
        <rFont val="&quot;Helvetica Neue&quot;, Helvetica, Arial, sans-serif"/>
        <color rgb="FF1155CC"/>
        <sz val="11.0"/>
        <u/>
      </rPr>
      <t>Super Tank (Taiwan) (Unl).zip</t>
    </r>
  </si>
  <si>
    <r>
      <rPr>
        <rFont val="&quot;Helvetica Neue&quot;, Helvetica, Arial, sans-serif"/>
        <color rgb="FF1155CC"/>
        <sz val="11.0"/>
        <u/>
      </rPr>
      <t>Tank Battalion (Taiwan) (Unl).zip</t>
    </r>
  </si>
  <si>
    <r>
      <rPr>
        <rFont val="&quot;Helvetica Neue&quot;, Helvetica, Arial, sans-serif"/>
        <color rgb="FF1155CC"/>
        <sz val="11.0"/>
        <u/>
      </rPr>
      <t>Tanoshii Sansuu - Shougaku 4-Nen Ge (Japan) (SC-3000) (Program).zip</t>
    </r>
  </si>
  <si>
    <r>
      <rPr>
        <rFont val="&quot;Helvetica Neue&quot;, Helvetica, Arial, sans-serif"/>
        <color rgb="FF1155CC"/>
        <sz val="11.0"/>
        <u/>
      </rPr>
      <t>Tanoshii Sansuu - Shougaku 4-Nen Jou (Japan) (SC-3000) (Program) (Alt).zip</t>
    </r>
  </si>
  <si>
    <r>
      <rPr>
        <rFont val="&quot;Helvetica Neue&quot;, Helvetica, Arial, sans-serif"/>
        <color rgb="FF1155CC"/>
        <sz val="11.0"/>
        <u/>
      </rPr>
      <t>Tanoshii Sansuu - Shougaku 4-Nen Jou (Japan) (SC-3000) (Program).zip</t>
    </r>
  </si>
  <si>
    <r>
      <rPr>
        <rFont val="&quot;Helvetica Neue&quot;, Helvetica, Arial, sans-serif"/>
        <color rgb="FF1155CC"/>
        <sz val="11.0"/>
        <u/>
      </rPr>
      <t>Tanoshii Sansuu - Shougaku 5-Nen Ge (Japan) (SC-3000) (Program).zip</t>
    </r>
  </si>
  <si>
    <r>
      <rPr>
        <rFont val="&quot;Helvetica Neue&quot;, Helvetica, Arial, sans-serif"/>
        <color rgb="FF1155CC"/>
        <sz val="11.0"/>
        <u/>
      </rPr>
      <t>Tanoshii Sansuu - Shougaku 5-Nen Jou (Japan) (SC-3000) (Program).zip</t>
    </r>
  </si>
  <si>
    <r>
      <rPr>
        <rFont val="&quot;Helvetica Neue&quot;, Helvetica, Arial, sans-serif"/>
        <color rgb="FF1155CC"/>
        <sz val="11.0"/>
        <u/>
      </rPr>
      <t>Tanoshii Sansuu - Shougaku 6-Nen Ge (Japan) (SC-3000) (Program).zip</t>
    </r>
  </si>
  <si>
    <r>
      <rPr>
        <rFont val="&quot;Helvetica Neue&quot;, Helvetica, Arial, sans-serif"/>
        <color rgb="FF1155CC"/>
        <sz val="11.0"/>
        <u/>
      </rPr>
      <t>Tanoshii Sansuu - Shougaku 6-Nen Jou (Japan) (SC-3000) (Program).zip</t>
    </r>
  </si>
  <si>
    <r>
      <rPr>
        <rFont val="&quot;Helvetica Neue&quot;, Helvetica, Arial, sans-serif"/>
        <color rgb="FF1155CC"/>
        <sz val="11.0"/>
        <u/>
      </rPr>
      <t>Terebi Oekaki (Japan) (Program).zip</t>
    </r>
  </si>
  <si>
    <r>
      <rPr>
        <rFont val="&quot;Helvetica Neue&quot;, Helvetica, Arial, sans-serif"/>
        <color rgb="FF1155CC"/>
        <sz val="11.0"/>
        <u/>
      </rPr>
      <t>TwinBee (Taiwan) (Unl).zip</t>
    </r>
  </si>
  <si>
    <r>
      <rPr>
        <rFont val="&quot;Helvetica Neue&quot;, Helvetica, Arial, sans-serif"/>
        <color rgb="FF1155CC"/>
        <sz val="11.0"/>
        <u/>
      </rPr>
      <t>Uranai Angel Cutie (Japan) (SC-3000) (Program).zip</t>
    </r>
  </si>
  <si>
    <r>
      <rPr>
        <rFont val="&quot;Helvetica Neue&quot;, Helvetica, Arial, sans-serif"/>
        <color rgb="FF1155CC"/>
        <sz val="11.0"/>
        <u/>
      </rPr>
      <t>Vexed (World) (v1.03) (Aftermarket) (Unl).zip</t>
    </r>
  </si>
  <si>
    <r>
      <rPr>
        <rFont val="&quot;Helvetica Neue&quot;, Helvetica, Arial, sans-serif"/>
        <color rgb="FF1155CC"/>
        <sz val="11.0"/>
        <u/>
      </rPr>
      <t>Wonder Boy (Japan) (Rev 1).zip</t>
    </r>
  </si>
  <si>
    <r>
      <rPr>
        <rFont val="&quot;Helvetica Neue&quot;, Helvetica, Arial, sans-serif"/>
        <color rgb="FF1155CC"/>
        <sz val="11.0"/>
        <u/>
      </rPr>
      <t>Wonder Boy (Japan, Australia) (Ja).zip</t>
    </r>
  </si>
  <si>
    <r>
      <rPr>
        <rFont val="&quot;Helvetica Neue&quot;, Helvetica, Arial, sans-serif"/>
        <color rgb="FF1155CC"/>
        <sz val="11.0"/>
        <u/>
      </rPr>
      <t>Wonder Boy (Taiwan) (Unl).zip</t>
    </r>
  </si>
  <si>
    <r>
      <rPr>
        <rFont val="&quot;Helvetica Neue&quot;, Helvetica, Arial, sans-serif"/>
        <color rgb="FF1155CC"/>
        <sz val="11.0"/>
        <u/>
      </rPr>
      <t>Yamato (Japan) (Alt).zip</t>
    </r>
  </si>
  <si>
    <r>
      <rPr>
        <rFont val="&quot;Helvetica Neue&quot;, Helvetica, Arial, sans-serif"/>
        <color rgb="FF1155CC"/>
        <sz val="11.0"/>
        <u/>
      </rPr>
      <t>Yamato (Japan, Europe, Australia, New Zealand) (En).zip</t>
    </r>
  </si>
  <si>
    <r>
      <rPr>
        <rFont val="&quot;Helvetica Neue&quot;, Helvetica, Arial, sans-serif"/>
        <color rgb="FF1155CC"/>
        <sz val="11.0"/>
        <u/>
      </rPr>
      <t>Yamato (Taiwan) (Unl).zip</t>
    </r>
  </si>
  <si>
    <r>
      <rPr>
        <rFont val="&quot;Helvetica Neue&quot;, Helvetica, Arial, sans-serif"/>
        <color rgb="FF1155CC"/>
        <sz val="11.0"/>
        <u/>
      </rPr>
      <t>Yie Ar Kung-Fu (Taiwan) (Unl).zip</t>
    </r>
  </si>
  <si>
    <r>
      <rPr>
        <rFont val="&quot;Helvetica Neue&quot;, Helvetica, Arial, sans-serif"/>
        <color rgb="FF1155CC"/>
        <sz val="11.0"/>
        <u/>
      </rPr>
      <t>Yie Ar Kung-Fu II (Taiwan) (Unl).zip</t>
    </r>
  </si>
  <si>
    <r>
      <rPr>
        <rFont val="&quot;Helvetica Neue&quot;, Helvetica, Arial, sans-serif"/>
        <color rgb="FF1155CC"/>
        <sz val="11.0"/>
        <u/>
      </rPr>
      <t>Zaxxon (Japan).zip</t>
    </r>
  </si>
  <si>
    <r>
      <rPr>
        <rFont val="&quot;Helvetica Neue&quot;, Helvetica, Arial, sans-serif"/>
        <color rgb="FF1155CC"/>
        <sz val="11.0"/>
        <u/>
      </rPr>
      <t>Zaxxon (Taiwan) (Unl).zip</t>
    </r>
  </si>
  <si>
    <r>
      <rPr>
        <rFont val="&quot;Helvetica Neue&quot;, Helvetica, Arial, sans-serif"/>
        <color rgb="FF1155CC"/>
        <sz val="11.0"/>
        <u/>
      </rPr>
      <t>Zippy Race (Japan, Australia) (Ja).zip</t>
    </r>
  </si>
  <si>
    <r>
      <rPr>
        <rFont val="&quot;Helvetica Neue&quot;, Helvetica, Arial, sans-serif"/>
        <color rgb="FF1155CC"/>
        <sz val="11.0"/>
        <u/>
      </rPr>
      <t>Zippy Race (Taiwan) (Unl).zip</t>
    </r>
  </si>
  <si>
    <r>
      <rPr>
        <rFont val="&quot;Helvetica Neue&quot;, Helvetica, Arial, sans-serif"/>
        <color rgb="FF1155CC"/>
        <sz val="11.0"/>
        <u/>
      </rPr>
      <t>Zoom 909 (Japan).zip</t>
    </r>
  </si>
  <si>
    <r>
      <rPr>
        <rFont val="&quot;Helvetica Neue&quot;, Helvetica, Arial, sans-serif"/>
        <color rgb="FF1155CC"/>
        <sz val="11.0"/>
        <u/>
      </rPr>
      <t>Zoom 909 (Taiwan) (Unl).zip</t>
    </r>
  </si>
  <si>
    <r>
      <rPr>
        <rFont val="&quot;Helvetica Neue&quot;, Helvetica, Arial, sans-serif"/>
        <color rgb="FF1155CC"/>
        <sz val="11.0"/>
        <u/>
      </rPr>
      <t>[BIOS] Othello Multivision (Japan).zip</t>
    </r>
  </si>
  <si>
    <r>
      <rPr>
        <rFont val="&quot;Helvetica Neue&quot;, Helvetica, Arial, sans-serif"/>
        <color rgb="FF1155CC"/>
        <sz val="11.0"/>
        <u/>
      </rPr>
      <t>Baseball Stars - Pocket Sports Series (Japan, Europe) (En,Ja).zip</t>
    </r>
  </si>
  <si>
    <r>
      <rPr>
        <rFont val="&quot;Helvetica Neue&quot;, Helvetica, Arial, sans-serif"/>
        <color rgb="FF1155CC"/>
        <sz val="11.0"/>
        <u/>
      </rPr>
      <t>King of Fighters R-1 - Pocket Fighting Series (Japan, Europe) (En,Ja).zip</t>
    </r>
  </si>
  <si>
    <r>
      <rPr>
        <rFont val="&quot;Helvetica Neue&quot;, Helvetica, Arial, sans-serif"/>
        <color rgb="FF1155CC"/>
        <sz val="11.0"/>
        <u/>
      </rPr>
      <t>King of Fighters R-1 - Pocket Kakutou Series &amp; Melon-chan no Seichou Nikki (Japan) (Demo).zip</t>
    </r>
  </si>
  <si>
    <r>
      <rPr>
        <rFont val="&quot;Helvetica Neue&quot;, Helvetica, Arial, sans-serif"/>
        <color rgb="FF1155CC"/>
        <sz val="11.0"/>
        <u/>
      </rPr>
      <t>Melon-chan no Seichou Nikki (Japan).zip</t>
    </r>
  </si>
  <si>
    <r>
      <rPr>
        <rFont val="&quot;Helvetica Neue&quot;, Helvetica, Arial, sans-serif"/>
        <color rgb="FF1155CC"/>
        <sz val="11.0"/>
        <u/>
      </rPr>
      <t>Neo Cherry Master - Real Casino Series (Japan) (En,Ja).zip</t>
    </r>
  </si>
  <si>
    <r>
      <rPr>
        <rFont val="&quot;Helvetica Neue&quot;, Helvetica, Arial, sans-serif"/>
        <color rgb="FF1155CC"/>
        <sz val="11.0"/>
        <u/>
      </rPr>
      <t>NeoGeo Cup '98 (Japan, Europe) (En,Ja).zip</t>
    </r>
  </si>
  <si>
    <r>
      <rPr>
        <rFont val="&quot;Helvetica Neue&quot;, Helvetica, Arial, sans-serif"/>
        <color rgb="FF1155CC"/>
        <sz val="11.0"/>
        <u/>
      </rPr>
      <t>Pocket Tennis - Pocket Sports Series (Japan, Europe) (En,Ja).zip</t>
    </r>
  </si>
  <si>
    <r>
      <rPr>
        <rFont val="&quot;Helvetica Neue&quot;, Helvetica, Arial, sans-serif"/>
        <color rgb="FF1155CC"/>
        <sz val="11.0"/>
        <u/>
      </rPr>
      <t>Renketsu Puzzle Tsunagete Pon! (Japan).zip</t>
    </r>
  </si>
  <si>
    <r>
      <rPr>
        <rFont val="&quot;Helvetica Neue&quot;, Helvetica, Arial, sans-serif"/>
        <color rgb="FF1155CC"/>
        <sz val="11.0"/>
        <u/>
      </rPr>
      <t>Samurai Shodown! - Pocket Fighting Series (Japan, Europe) (En,Ja).zip</t>
    </r>
  </si>
  <si>
    <r>
      <rPr>
        <rFont val="&quot;Helvetica Neue&quot;, Helvetica, Arial, sans-serif"/>
        <color rgb="FF1155CC"/>
        <sz val="11.0"/>
        <u/>
      </rPr>
      <t>Shougi no Tatsujin (Japan).zip</t>
    </r>
  </si>
  <si>
    <r>
      <rPr>
        <rFont val="&quot;Helvetica Neue&quot;, Helvetica, Arial, sans-serif"/>
        <color rgb="FF1155CC"/>
        <sz val="11.0"/>
        <u/>
      </rPr>
      <t>[BIOS] SNK NeoGeo Pocket (Japan) (En) (Beta).zip</t>
    </r>
  </si>
  <si>
    <r>
      <rPr>
        <rFont val="&quot;Helvetica Neue&quot;, Helvetica, Arial, sans-serif"/>
        <color rgb="FF1155CC"/>
        <sz val="11.0"/>
        <u/>
      </rPr>
      <t>[BIOS] SNK NeoGeo Pocket (Japan, Europe) (En).zip</t>
    </r>
  </si>
  <si>
    <r>
      <rPr>
        <rFont val="&quot;Helvetica Neue&quot;, Helvetica, Arial, sans-serif"/>
        <color rgb="FF1155CC"/>
        <sz val="11.0"/>
        <u/>
      </rPr>
      <t>Bakumatsu Rouman Tokubetsu Hen - Gekka no Kenshi - Tsuki ni Saku Hana, Chiri Yuku Hana (Japan).zip</t>
    </r>
  </si>
  <si>
    <r>
      <rPr>
        <rFont val="&quot;Helvetica Neue&quot;, Helvetica, Arial, sans-serif"/>
        <color rgb="FF1155CC"/>
        <sz val="11.0"/>
        <u/>
      </rPr>
      <t>Baseball Stars Color - Pocket Sports Series (World) (En,Ja).zip</t>
    </r>
  </si>
  <si>
    <r>
      <rPr>
        <rFont val="&quot;Helvetica Neue&quot;, Helvetica, Arial, sans-serif"/>
        <color rgb="FF1155CC"/>
        <sz val="11.0"/>
        <u/>
      </rPr>
      <t>Big Bang Pro Wrestling (Japan) (En,Ja).zip</t>
    </r>
  </si>
  <si>
    <r>
      <rPr>
        <rFont val="&quot;Helvetica Neue&quot;, Helvetica, Arial, sans-serif"/>
        <color rgb="FF1155CC"/>
        <sz val="11.0"/>
        <u/>
      </rPr>
      <t>Bikkuriman 2000 - Viva! Pocket Festival! (Japan).zip</t>
    </r>
  </si>
  <si>
    <r>
      <rPr>
        <rFont val="&quot;Helvetica Neue&quot;, Helvetica, Arial, sans-serif"/>
        <color rgb="FF1155CC"/>
        <sz val="11.0"/>
        <u/>
      </rPr>
      <t>Biomotor Unitron (Japan) (Demo).zip</t>
    </r>
  </si>
  <si>
    <r>
      <rPr>
        <rFont val="&quot;Helvetica Neue&quot;, Helvetica, Arial, sans-serif"/>
        <color rgb="FF1155CC"/>
        <sz val="11.0"/>
        <u/>
      </rPr>
      <t>Biomotor Unitron (Japan).zip</t>
    </r>
  </si>
  <si>
    <r>
      <rPr>
        <rFont val="&quot;Helvetica Neue&quot;, Helvetica, Arial, sans-serif"/>
        <color rgb="FF1155CC"/>
        <sz val="11.0"/>
        <u/>
      </rPr>
      <t>Biomotor Unitron (USA, Europe).zip</t>
    </r>
  </si>
  <si>
    <r>
      <rPr>
        <rFont val="&quot;Helvetica Neue&quot;, Helvetica, Arial, sans-serif"/>
        <color rgb="FF1155CC"/>
        <sz val="11.0"/>
        <u/>
      </rPr>
      <t>Bust-A-Move Pocket (USA) (Beta).zip</t>
    </r>
  </si>
  <si>
    <r>
      <rPr>
        <rFont val="&quot;Helvetica Neue&quot;, Helvetica, Arial, sans-serif"/>
        <color rgb="FF1155CC"/>
        <sz val="11.0"/>
        <u/>
      </rPr>
      <t>Bust-A-Move Pocket (USA).zip</t>
    </r>
  </si>
  <si>
    <r>
      <rPr>
        <rFont val="&quot;Helvetica Neue&quot;, Helvetica, Arial, sans-serif"/>
        <color rgb="FF1155CC"/>
        <sz val="11.0"/>
        <u/>
      </rPr>
      <t>Cool Boarders Pocket (Japan, Europe) (En,Ja).zip</t>
    </r>
  </si>
  <si>
    <r>
      <rPr>
        <rFont val="&quot;Helvetica Neue&quot;, Helvetica, Arial, sans-serif"/>
        <color rgb="FF1155CC"/>
        <sz val="11.0"/>
        <u/>
      </rPr>
      <t>Cool Cool Jam (Japan).zip</t>
    </r>
  </si>
  <si>
    <r>
      <rPr>
        <rFont val="&quot;Helvetica Neue&quot;, Helvetica, Arial, sans-serif"/>
        <color rgb="FF1155CC"/>
        <sz val="11.0"/>
        <u/>
      </rPr>
      <t>Cool Cool Jam (USA) (Proto).zip</t>
    </r>
  </si>
  <si>
    <r>
      <rPr>
        <rFont val="&quot;Helvetica Neue&quot;, Helvetica, Arial, sans-serif"/>
        <color rgb="FF1155CC"/>
        <sz val="11.0"/>
        <u/>
      </rPr>
      <t>Crush Roller (World) (En,Ja).zip</t>
    </r>
  </si>
  <si>
    <r>
      <rPr>
        <rFont val="&quot;Helvetica Neue&quot;, Helvetica, Arial, sans-serif"/>
        <color rgb="FF1155CC"/>
        <sz val="11.0"/>
        <u/>
      </rPr>
      <t>Dark Arms - Beast Buster 1999 (World) (En,Ja).zip</t>
    </r>
  </si>
  <si>
    <r>
      <rPr>
        <rFont val="&quot;Helvetica Neue&quot;, Helvetica, Arial, sans-serif"/>
        <color rgb="FF1155CC"/>
        <sz val="11.0"/>
        <u/>
      </rPr>
      <t>Delta Warp (Japan) (Demo).zip</t>
    </r>
  </si>
  <si>
    <r>
      <rPr>
        <rFont val="&quot;Helvetica Neue&quot;, Helvetica, Arial, sans-serif"/>
        <color rgb="FF1155CC"/>
        <sz val="11.0"/>
        <u/>
      </rPr>
      <t>Delta Warp (Japan) (En,Ja).zip</t>
    </r>
  </si>
  <si>
    <r>
      <rPr>
        <rFont val="&quot;Helvetica Neue&quot;, Helvetica, Arial, sans-serif"/>
        <color rgb="FF1155CC"/>
        <sz val="11.0"/>
        <u/>
      </rPr>
      <t>Densetsu no Ogre Battle Gaiden - Zenobia no Ouji (Japan).zip</t>
    </r>
  </si>
  <si>
    <r>
      <rPr>
        <rFont val="&quot;Helvetica Neue&quot;, Helvetica, Arial, sans-serif"/>
        <color rgb="FF1155CC"/>
        <sz val="11.0"/>
        <u/>
      </rPr>
      <t>Densha de Go! 2 on NeoGeo Pocket (Japan) (Demo).zip</t>
    </r>
  </si>
  <si>
    <r>
      <rPr>
        <rFont val="&quot;Helvetica Neue&quot;, Helvetica, Arial, sans-serif"/>
        <color rgb="FF1155CC"/>
        <sz val="11.0"/>
        <u/>
      </rPr>
      <t>Densha de Go! 2 on NeoGeo Pocket (Japan).zip</t>
    </r>
  </si>
  <si>
    <r>
      <rPr>
        <rFont val="&quot;Helvetica Neue&quot;, Helvetica, Arial, sans-serif"/>
        <color rgb="FF1155CC"/>
        <sz val="11.0"/>
        <u/>
      </rPr>
      <t>Dive Alert - Becky's Version (USA, Europe).zip</t>
    </r>
  </si>
  <si>
    <r>
      <rPr>
        <rFont val="&quot;Helvetica Neue&quot;, Helvetica, Arial, sans-serif"/>
        <color rgb="FF1155CC"/>
        <sz val="11.0"/>
        <u/>
      </rPr>
      <t>Dive Alert - Burn Hen (Japan) (Beta).zip</t>
    </r>
  </si>
  <si>
    <r>
      <rPr>
        <rFont val="&quot;Helvetica Neue&quot;, Helvetica, Arial, sans-serif"/>
        <color rgb="FF1155CC"/>
        <sz val="11.0"/>
        <u/>
      </rPr>
      <t>Dive Alert - Burn Hen (Japan).zip</t>
    </r>
  </si>
  <si>
    <r>
      <rPr>
        <rFont val="&quot;Helvetica Neue&quot;, Helvetica, Arial, sans-serif"/>
        <color rgb="FF1155CC"/>
        <sz val="11.0"/>
        <u/>
      </rPr>
      <t>Dive Alert - Matt's Version (USA, Europe).zip</t>
    </r>
  </si>
  <si>
    <r>
      <rPr>
        <rFont val="&quot;Helvetica Neue&quot;, Helvetica, Arial, sans-serif"/>
        <color rgb="FF1155CC"/>
        <sz val="11.0"/>
        <u/>
      </rPr>
      <t>Dive Alert - Rebecca Hen (Japan).zip</t>
    </r>
  </si>
  <si>
    <r>
      <rPr>
        <rFont val="&quot;Helvetica Neue&quot;, Helvetica, Arial, sans-serif"/>
        <color rgb="FF1155CC"/>
        <sz val="11.0"/>
        <u/>
      </rPr>
      <t>Dokodemo Mahjong (Japan).zip</t>
    </r>
  </si>
  <si>
    <r>
      <rPr>
        <rFont val="&quot;Helvetica Neue&quot;, Helvetica, Arial, sans-serif"/>
        <color rgb="FF1155CC"/>
        <sz val="11.0"/>
        <u/>
      </rPr>
      <t>Dynamite Slugger (Japan, Europe) (En,Ja).zip</t>
    </r>
  </si>
  <si>
    <r>
      <rPr>
        <rFont val="&quot;Helvetica Neue&quot;, Helvetica, Arial, sans-serif"/>
        <color rgb="FF1155CC"/>
        <sz val="11.0"/>
        <u/>
      </rPr>
      <t>Evolution - Eternal Dungeons (Europe) (v03).zip</t>
    </r>
  </si>
  <si>
    <r>
      <rPr>
        <rFont val="&quot;Helvetica Neue&quot;, Helvetica, Arial, sans-serif"/>
        <color rgb="FF1155CC"/>
        <sz val="11.0"/>
        <u/>
      </rPr>
      <t>Evolution - Eternal Dungeons (Europe) (vA1).zip</t>
    </r>
  </si>
  <si>
    <r>
      <rPr>
        <rFont val="&quot;Helvetica Neue&quot;, Helvetica, Arial, sans-serif"/>
        <color rgb="FF1155CC"/>
        <sz val="11.0"/>
        <u/>
      </rPr>
      <t>Fantastic Night Dreams - Cotton (Europe).zip</t>
    </r>
  </si>
  <si>
    <r>
      <rPr>
        <rFont val="&quot;Helvetica Neue&quot;, Helvetica, Arial, sans-serif"/>
        <color rgb="FF1155CC"/>
        <sz val="11.0"/>
        <u/>
      </rPr>
      <t>Fantastic Night Dreams - Cotton (Japan).zip</t>
    </r>
  </si>
  <si>
    <r>
      <rPr>
        <rFont val="&quot;Helvetica Neue&quot;, Helvetica, Arial, sans-serif"/>
        <color rgb="FF1155CC"/>
        <sz val="11.0"/>
        <u/>
      </rPr>
      <t>Faselei! (Japan).zip</t>
    </r>
  </si>
  <si>
    <r>
      <rPr>
        <rFont val="&quot;Helvetica Neue&quot;, Helvetica, Arial, sans-serif"/>
        <color rgb="FF1155CC"/>
        <sz val="11.0"/>
        <u/>
      </rPr>
      <t>Faselei! (USA, Europe).zip</t>
    </r>
  </si>
  <si>
    <r>
      <rPr>
        <rFont val="&quot;Helvetica Neue&quot;, Helvetica, Arial, sans-serif"/>
        <color rgb="FF1155CC"/>
        <sz val="11.0"/>
        <u/>
      </rPr>
      <t>Fatal Fury F-Contact - Pocket Fighting Series (World) (En,Ja).zip</t>
    </r>
  </si>
  <si>
    <r>
      <rPr>
        <rFont val="&quot;Helvetica Neue&quot;, Helvetica, Arial, sans-serif"/>
        <color rgb="FF1155CC"/>
        <sz val="11.0"/>
        <u/>
      </rPr>
      <t>Ganbare Neo Poke-kun (Kari) (Japan).zip</t>
    </r>
  </si>
  <si>
    <r>
      <rPr>
        <rFont val="&quot;Helvetica Neue&quot;, Helvetica, Arial, sans-serif"/>
        <color rgb="FF1155CC"/>
        <sz val="11.0"/>
        <u/>
      </rPr>
      <t>Infinity Cure (Japan).zip</t>
    </r>
  </si>
  <si>
    <r>
      <rPr>
        <rFont val="&quot;Helvetica Neue&quot;, Helvetica, Arial, sans-serif"/>
        <color rgb="FF1155CC"/>
        <sz val="11.0"/>
        <u/>
      </rPr>
      <t>Kikou Seiki Unitron - Sono Tsuide. Hikari Umareru Chi Yori. (Japan).zip</t>
    </r>
  </si>
  <si>
    <r>
      <rPr>
        <rFont val="&quot;Helvetica Neue&quot;, Helvetica, Arial, sans-serif"/>
        <color rgb="FF1155CC"/>
        <sz val="11.0"/>
        <u/>
      </rPr>
      <t>King of Fighters, The - Battle de Paradise (Japan).zip</t>
    </r>
  </si>
  <si>
    <r>
      <rPr>
        <rFont val="&quot;Helvetica Neue&quot;, Helvetica, Arial, sans-serif"/>
        <color rgb="FF1155CC"/>
        <sz val="11.0"/>
        <u/>
      </rPr>
      <t>King of Fighters R-2 - Pocket Fighting Series (Japan) (En,Ja) (Demo 1).zip</t>
    </r>
  </si>
  <si>
    <r>
      <rPr>
        <rFont val="&quot;Helvetica Neue&quot;, Helvetica, Arial, sans-serif"/>
        <color rgb="FF1155CC"/>
        <sz val="11.0"/>
        <u/>
      </rPr>
      <t>King of Fighters R-2 - Pocket Fighting Series (Japan) (En,Ja) (Demo 2).zip</t>
    </r>
  </si>
  <si>
    <r>
      <rPr>
        <rFont val="&quot;Helvetica Neue&quot;, Helvetica, Arial, sans-serif"/>
        <color rgb="FF1155CC"/>
        <sz val="11.0"/>
        <u/>
      </rPr>
      <t>King of Fighters R-2 - Pocket Fighting Series (World) (En,Ja).zip</t>
    </r>
  </si>
  <si>
    <r>
      <rPr>
        <rFont val="&quot;Helvetica Neue&quot;, Helvetica, Arial, sans-serif"/>
        <color rgb="FF1155CC"/>
        <sz val="11.0"/>
        <u/>
      </rPr>
      <t>Koi Koi Mahjong (Japan) (v0B).zip</t>
    </r>
  </si>
  <si>
    <r>
      <rPr>
        <rFont val="&quot;Helvetica Neue&quot;, Helvetica, Arial, sans-serif"/>
        <color rgb="FF1155CC"/>
        <sz val="11.0"/>
        <u/>
      </rPr>
      <t>Koi Koi Mahjong (Japan) (v08).zip</t>
    </r>
  </si>
  <si>
    <r>
      <rPr>
        <rFont val="&quot;Helvetica Neue&quot;, Helvetica, Arial, sans-serif"/>
        <color rgb="FF1155CC"/>
        <sz val="11.0"/>
        <u/>
      </rPr>
      <t>Last Blade, The - Beyond the Destiny (USA, Europe).zip</t>
    </r>
  </si>
  <si>
    <r>
      <rPr>
        <rFont val="&quot;Helvetica Neue&quot;, Helvetica, Arial, sans-serif"/>
        <color rgb="FF1155CC"/>
        <sz val="11.0"/>
        <u/>
      </rPr>
      <t>Magical Drop Pocket (Japan) (Demo).zip</t>
    </r>
  </si>
  <si>
    <r>
      <rPr>
        <rFont val="&quot;Helvetica Neue&quot;, Helvetica, Arial, sans-serif"/>
        <color rgb="FF1155CC"/>
        <sz val="11.0"/>
        <u/>
      </rPr>
      <t>Magical Drop Pocket (Japan).zip</t>
    </r>
  </si>
  <si>
    <r>
      <rPr>
        <rFont val="&quot;Helvetica Neue&quot;, Helvetica, Arial, sans-serif"/>
        <color rgb="FF1155CC"/>
        <sz val="11.0"/>
        <u/>
      </rPr>
      <t>Magical Drop Pocket (USA, Europe).zip</t>
    </r>
  </si>
  <si>
    <r>
      <rPr>
        <rFont val="&quot;Helvetica Neue&quot;, Helvetica, Arial, sans-serif"/>
        <color rgb="FF1155CC"/>
        <sz val="11.0"/>
        <u/>
      </rPr>
      <t>Memories Off - Pure (Japan).zip</t>
    </r>
  </si>
  <si>
    <r>
      <rPr>
        <rFont val="&quot;Helvetica Neue&quot;, Helvetica, Arial, sans-serif"/>
        <color rgb="FF1155CC"/>
        <sz val="11.0"/>
        <u/>
      </rPr>
      <t>Metal Slug - 1st Mission (World) (En,Ja).zip</t>
    </r>
  </si>
  <si>
    <r>
      <rPr>
        <rFont val="&quot;Helvetica Neue&quot;, Helvetica, Arial, sans-serif"/>
        <color rgb="FF1155CC"/>
        <sz val="11.0"/>
        <u/>
      </rPr>
      <t>Metal Slug - 2nd Mission (World) (En,Ja) (Demo).zip</t>
    </r>
  </si>
  <si>
    <r>
      <rPr>
        <rFont val="&quot;Helvetica Neue&quot;, Helvetica, Arial, sans-serif"/>
        <color rgb="FF1155CC"/>
        <sz val="11.0"/>
        <u/>
      </rPr>
      <t>Metal Slug - 2nd Mission (World) (En,Ja).zip</t>
    </r>
  </si>
  <si>
    <r>
      <rPr>
        <rFont val="&quot;Helvetica Neue&quot;, Helvetica, Arial, sans-serif"/>
        <color rgb="FF1155CC"/>
        <sz val="11.0"/>
        <u/>
      </rPr>
      <t>Mezase! Kanji Ou (Japan).zip</t>
    </r>
  </si>
  <si>
    <r>
      <rPr>
        <rFont val="&quot;Helvetica Neue&quot;, Helvetica, Arial, sans-serif"/>
        <color rgb="FF1155CC"/>
        <sz val="11.0"/>
        <u/>
      </rPr>
      <t>Mizuki Shigeru no Youkai Shashinkan (Japan).zip</t>
    </r>
  </si>
  <si>
    <r>
      <rPr>
        <rFont val="&quot;Helvetica Neue&quot;, Helvetica, Arial, sans-serif"/>
        <color rgb="FF1155CC"/>
        <sz val="11.0"/>
        <u/>
      </rPr>
      <t>Neo 21 - Pocket Casino Series (World).zip</t>
    </r>
  </si>
  <si>
    <r>
      <rPr>
        <rFont val="&quot;Helvetica Neue&quot;, Helvetica, Arial, sans-serif"/>
        <color rgb="FF1155CC"/>
        <sz val="11.0"/>
        <u/>
      </rPr>
      <t>Neo Baccarat - Pocket Casino Series (Japan, Europe) (En) (Beta).zip</t>
    </r>
  </si>
  <si>
    <r>
      <rPr>
        <rFont val="&quot;Helvetica Neue&quot;, Helvetica, Arial, sans-serif"/>
        <color rgb="FF1155CC"/>
        <sz val="11.0"/>
        <u/>
      </rPr>
      <t>Neo Baccarat - Pocket Casino Series (Japan, Europe) (En) (v11).zip</t>
    </r>
  </si>
  <si>
    <r>
      <rPr>
        <rFont val="&quot;Helvetica Neue&quot;, Helvetica, Arial, sans-serif"/>
        <color rgb="FF1155CC"/>
        <sz val="11.0"/>
        <u/>
      </rPr>
      <t>Neo Baccarat - Pocket Casino Series (Japan, Europe) (En) (v16).zip</t>
    </r>
  </si>
  <si>
    <r>
      <rPr>
        <rFont val="&quot;Helvetica Neue&quot;, Helvetica, Arial, sans-serif"/>
        <color rgb="FF1155CC"/>
        <sz val="11.0"/>
        <u/>
      </rPr>
      <t>Neo Cherry Master Color - Pocket Casino Series (World) (En,Ja) (Demo).zip</t>
    </r>
  </si>
  <si>
    <r>
      <rPr>
        <rFont val="&quot;Helvetica Neue&quot;, Helvetica, Arial, sans-serif"/>
        <color rgb="FF1155CC"/>
        <sz val="11.0"/>
        <u/>
      </rPr>
      <t>Neo Cherry Master Color - Pocket Casino Series (World) (En,Ja).zip</t>
    </r>
  </si>
  <si>
    <r>
      <rPr>
        <rFont val="&quot;Helvetica Neue&quot;, Helvetica, Arial, sans-serif"/>
        <color rgb="FF1155CC"/>
        <sz val="11.0"/>
        <u/>
      </rPr>
      <t>Neo Derby Champ Daiyosou (Japan).zip</t>
    </r>
  </si>
  <si>
    <r>
      <rPr>
        <rFont val="&quot;Helvetica Neue&quot;, Helvetica, Arial, sans-serif"/>
        <color rgb="FF1155CC"/>
        <sz val="11.0"/>
        <u/>
      </rPr>
      <t>Neo Dragon's Wild - Real Casino Series (World) (En,Ja) (v11).zip</t>
    </r>
  </si>
  <si>
    <r>
      <rPr>
        <rFont val="&quot;Helvetica Neue&quot;, Helvetica, Arial, sans-serif"/>
        <color rgb="FF1155CC"/>
        <sz val="11.0"/>
        <u/>
      </rPr>
      <t>Neo Dragon's Wild - Real Casino Series (World) (En,Ja) (v13).zip</t>
    </r>
  </si>
  <si>
    <r>
      <rPr>
        <rFont val="&quot;Helvetica Neue&quot;, Helvetica, Arial, sans-serif"/>
        <color rgb="FF1155CC"/>
        <sz val="11.0"/>
        <u/>
      </rPr>
      <t>NeoGeo Cup '98 Plus Color - Pocket Sports Series (World) (En,Ja).zip</t>
    </r>
  </si>
  <si>
    <r>
      <rPr>
        <rFont val="&quot;Helvetica Neue&quot;, Helvetica, Arial, sans-serif"/>
        <color rgb="FF1155CC"/>
        <sz val="11.0"/>
        <u/>
      </rPr>
      <t>Neo Mystery Bonus - Pocket Casino Series (World) (En,Ja).zip</t>
    </r>
  </si>
  <si>
    <r>
      <rPr>
        <rFont val="&quot;Helvetica Neue&quot;, Helvetica, Arial, sans-serif"/>
        <color rgb="FF1155CC"/>
        <sz val="11.0"/>
        <u/>
      </rPr>
      <t>Neo Poke Pro Yakyuu (Japan) (v1F).zip</t>
    </r>
  </si>
  <si>
    <r>
      <rPr>
        <rFont val="&quot;Helvetica Neue&quot;, Helvetica, Arial, sans-serif"/>
        <color rgb="FF1155CC"/>
        <sz val="11.0"/>
        <u/>
      </rPr>
      <t>Neo Poke Pro Yakyuu (Japan) (v32).zip</t>
    </r>
  </si>
  <si>
    <r>
      <rPr>
        <rFont val="&quot;Helvetica Neue&quot;, Helvetica, Arial, sans-serif"/>
        <color rgb="FF1155CC"/>
        <sz val="11.0"/>
        <u/>
      </rPr>
      <t>Neo Turf Masters (World) (En,Ja).zip</t>
    </r>
  </si>
  <si>
    <r>
      <rPr>
        <rFont val="&quot;Helvetica Neue&quot;, Helvetica, Arial, sans-serif"/>
        <color rgb="FF1155CC"/>
        <sz val="11.0"/>
        <u/>
      </rPr>
      <t>Nige-ron-pa (Japan).zip</t>
    </r>
  </si>
  <si>
    <r>
      <rPr>
        <rFont val="&quot;Helvetica Neue&quot;, Helvetica, Arial, sans-serif"/>
        <color rgb="FF1155CC"/>
        <sz val="11.0"/>
        <u/>
      </rPr>
      <t>Oekaki Puzzle (Japan).zip</t>
    </r>
  </si>
  <si>
    <r>
      <rPr>
        <rFont val="&quot;Helvetica Neue&quot;, Helvetica, Arial, sans-serif"/>
        <color rgb="FF1155CC"/>
        <sz val="11.0"/>
        <u/>
      </rPr>
      <t>PP-AA01 - Pusher - Program - Hontai Controller Gawa (Japan).zip</t>
    </r>
  </si>
  <si>
    <r>
      <rPr>
        <rFont val="&quot;Helvetica Neue&quot;, Helvetica, Arial, sans-serif"/>
        <color rgb="FF1155CC"/>
        <sz val="11.0"/>
        <u/>
      </rPr>
      <t>Pac-Man (World) (En,Ja).zip</t>
    </r>
  </si>
  <si>
    <r>
      <rPr>
        <rFont val="&quot;Helvetica Neue&quot;, Helvetica, Arial, sans-serif"/>
        <color rgb="FF1155CC"/>
        <sz val="11.0"/>
        <u/>
      </rPr>
      <t>Pachi-Slot Aruze Oukoku - Porcano 2 (Japan).zip</t>
    </r>
  </si>
  <si>
    <r>
      <rPr>
        <rFont val="&quot;Helvetica Neue&quot;, Helvetica, Arial, sans-serif"/>
        <color rgb="FF1155CC"/>
        <sz val="11.0"/>
        <u/>
      </rPr>
      <t>Pachi-Slot Aruze Oukoku Pocket - Azteca (Japan) (v03).zip</t>
    </r>
  </si>
  <si>
    <r>
      <rPr>
        <rFont val="&quot;Helvetica Neue&quot;, Helvetica, Arial, sans-serif"/>
        <color rgb="FF1155CC"/>
        <sz val="11.0"/>
        <u/>
      </rPr>
      <t>Pachi-Slot Aruze Oukoku Pocket - Azteca (Japan) (v04).zip</t>
    </r>
  </si>
  <si>
    <r>
      <rPr>
        <rFont val="&quot;Helvetica Neue&quot;, Helvetica, Arial, sans-serif"/>
        <color rgb="FF1155CC"/>
        <sz val="11.0"/>
        <u/>
      </rPr>
      <t>Pachi-Slot Aruze Oukoku Pocket - Azteca (Japan) (v06).zip</t>
    </r>
  </si>
  <si>
    <r>
      <rPr>
        <rFont val="&quot;Helvetica Neue&quot;, Helvetica, Arial, sans-serif"/>
        <color rgb="FF1155CC"/>
        <sz val="11.0"/>
        <u/>
      </rPr>
      <t>Pachi-Slot Aruze Oukoku Pocket - Dekahel 2 (Japan).zip</t>
    </r>
  </si>
  <si>
    <r>
      <rPr>
        <rFont val="&quot;Helvetica Neue&quot;, Helvetica, Arial, sans-serif"/>
        <color rgb="FF1155CC"/>
        <sz val="11.0"/>
        <u/>
      </rPr>
      <t>Pachi-Slot Aruze Oukoku Pocket - Delsol 2 (Japan).zip</t>
    </r>
  </si>
  <si>
    <r>
      <rPr>
        <rFont val="&quot;Helvetica Neue&quot;, Helvetica, Arial, sans-serif"/>
        <color rgb="FF1155CC"/>
        <sz val="11.0"/>
        <u/>
      </rPr>
      <t>Pachi-Slot Aruze Oukoku Pocket - Hanabi (Japan) (v03).zip</t>
    </r>
  </si>
  <si>
    <r>
      <rPr>
        <rFont val="&quot;Helvetica Neue&quot;, Helvetica, Arial, sans-serif"/>
        <color rgb="FF1155CC"/>
        <sz val="11.0"/>
        <u/>
      </rPr>
      <t>Pachi-Slot Aruze Oukoku Pocket - Hanabi (Japan) (v04).zip</t>
    </r>
  </si>
  <si>
    <r>
      <rPr>
        <rFont val="&quot;Helvetica Neue&quot;, Helvetica, Arial, sans-serif"/>
        <color rgb="FF1155CC"/>
        <sz val="11.0"/>
        <u/>
      </rPr>
      <t>Pachi-Slot Aruze Oukoku Pocket - Hanabi (Japan) (v05).zip</t>
    </r>
  </si>
  <si>
    <r>
      <rPr>
        <rFont val="&quot;Helvetica Neue&quot;, Helvetica, Arial, sans-serif"/>
        <color rgb="FF1155CC"/>
        <sz val="11.0"/>
        <u/>
      </rPr>
      <t>Pachi-Slot Aruze Oukoku Pocket - Ohanabi (Japan).zip</t>
    </r>
  </si>
  <si>
    <r>
      <rPr>
        <rFont val="&quot;Helvetica Neue&quot;, Helvetica, Arial, sans-serif"/>
        <color rgb="FF1155CC"/>
        <sz val="11.0"/>
        <u/>
      </rPr>
      <t>Pachi-Slot Aruze Oukoku Pocket - Ward of Lights (Japan) (v03).zip</t>
    </r>
  </si>
  <si>
    <r>
      <rPr>
        <rFont val="&quot;Helvetica Neue&quot;, Helvetica, Arial, sans-serif"/>
        <color rgb="FF1155CC"/>
        <sz val="11.0"/>
        <u/>
      </rPr>
      <t>Pachi-Slot Aruze Oukoku Pocket - Ward of Lights (Japan) (v04).zip</t>
    </r>
  </si>
  <si>
    <r>
      <rPr>
        <rFont val="&quot;Helvetica Neue&quot;, Helvetica, Arial, sans-serif"/>
        <color rgb="FF1155CC"/>
        <sz val="11.0"/>
        <u/>
      </rPr>
      <t>Pachi-Slot Aruze Oukoku Pocket - e-CUP (Japan) (v03).zip</t>
    </r>
  </si>
  <si>
    <r>
      <rPr>
        <rFont val="&quot;Helvetica Neue&quot;, Helvetica, Arial, sans-serif"/>
        <color rgb="FF1155CC"/>
        <sz val="11.0"/>
        <u/>
      </rPr>
      <t>Pachi-Slot Aruze Oukoku Pocket - e-CUP (Japan) (v04).zip</t>
    </r>
  </si>
  <si>
    <r>
      <rPr>
        <rFont val="&quot;Helvetica Neue&quot;, Helvetica, Arial, sans-serif"/>
        <color rgb="FF1155CC"/>
        <sz val="11.0"/>
        <u/>
      </rPr>
      <t>Pachinko Hisshou Guide - Pocket Parlor (Japan) (Beta).zip</t>
    </r>
  </si>
  <si>
    <r>
      <rPr>
        <rFont val="&quot;Helvetica Neue&quot;, Helvetica, Arial, sans-serif"/>
        <color rgb="FF1155CC"/>
        <sz val="11.0"/>
        <u/>
      </rPr>
      <t>Pachinko Hisshou Guide - Pocket Parlor (Japan).zip</t>
    </r>
  </si>
  <si>
    <r>
      <rPr>
        <rFont val="&quot;Helvetica Neue&quot;, Helvetica, Arial, sans-serif"/>
        <color rgb="FF1155CC"/>
        <sz val="11.0"/>
        <u/>
      </rPr>
      <t>Party Mail (Japan) (Beta).zip</t>
    </r>
  </si>
  <si>
    <r>
      <rPr>
        <rFont val="&quot;Helvetica Neue&quot;, Helvetica, Arial, sans-serif"/>
        <color rgb="FF1155CC"/>
        <sz val="11.0"/>
        <u/>
      </rPr>
      <t>Party Mail (Japan).zip</t>
    </r>
  </si>
  <si>
    <r>
      <rPr>
        <rFont val="&quot;Helvetica Neue&quot;, Helvetica, Arial, sans-serif"/>
        <color rgb="FF1155CC"/>
        <sz val="11.0"/>
        <u/>
      </rPr>
      <t>Picture Puzzle (Europe).zip</t>
    </r>
  </si>
  <si>
    <r>
      <rPr>
        <rFont val="&quot;Helvetica Neue&quot;, Helvetica, Arial, sans-serif"/>
        <color rgb="FF1155CC"/>
        <sz val="11.0"/>
        <u/>
      </rPr>
      <t>Pocket Love - if (Japan).zip</t>
    </r>
  </si>
  <si>
    <r>
      <rPr>
        <rFont val="&quot;Helvetica Neue&quot;, Helvetica, Arial, sans-serif"/>
        <color rgb="FF1155CC"/>
        <sz val="11.0"/>
        <u/>
      </rPr>
      <t>Pocket Reversi (Europe) (v03).zip</t>
    </r>
  </si>
  <si>
    <r>
      <rPr>
        <rFont val="&quot;Helvetica Neue&quot;, Helvetica, Arial, sans-serif"/>
        <color rgb="FF1155CC"/>
        <sz val="11.0"/>
        <u/>
      </rPr>
      <t>Pocket Reversi (Europe) (vA1).zip</t>
    </r>
  </si>
  <si>
    <r>
      <rPr>
        <rFont val="&quot;Helvetica Neue&quot;, Helvetica, Arial, sans-serif"/>
        <color rgb="FF1155CC"/>
        <sz val="11.0"/>
        <u/>
      </rPr>
      <t>Pocket Reversi (Japan).zip</t>
    </r>
  </si>
  <si>
    <r>
      <rPr>
        <rFont val="&quot;Helvetica Neue&quot;, Helvetica, Arial, sans-serif"/>
        <color rgb="FF1155CC"/>
        <sz val="11.0"/>
        <u/>
      </rPr>
      <t>Pocket Tennis Color - Pocket Sports Series (World) (En,Ja).zip</t>
    </r>
  </si>
  <si>
    <r>
      <rPr>
        <rFont val="&quot;Helvetica Neue&quot;, Helvetica, Arial, sans-serif"/>
        <color rgb="FF1155CC"/>
        <sz val="11.0"/>
        <u/>
      </rPr>
      <t>Puyo Pop (Japan) (En,Ja) (v05).zip</t>
    </r>
  </si>
  <si>
    <r>
      <rPr>
        <rFont val="&quot;Helvetica Neue&quot;, Helvetica, Arial, sans-serif"/>
        <color rgb="FF1155CC"/>
        <sz val="11.0"/>
        <u/>
      </rPr>
      <t>Puyo Pop (USA) (En,Ja) (v06).zip</t>
    </r>
  </si>
  <si>
    <r>
      <rPr>
        <rFont val="&quot;Helvetica Neue&quot;, Helvetica, Arial, sans-serif"/>
        <color rgb="FF1155CC"/>
        <sz val="11.0"/>
        <u/>
      </rPr>
      <t>Puzzle Bobble Mini (Europe).zip</t>
    </r>
  </si>
  <si>
    <r>
      <rPr>
        <rFont val="&quot;Helvetica Neue&quot;, Helvetica, Arial, sans-serif"/>
        <color rgb="FF1155CC"/>
        <sz val="11.0"/>
        <u/>
      </rPr>
      <t>Puzzle Bobble Mini (Japan) (En).zip</t>
    </r>
  </si>
  <si>
    <r>
      <rPr>
        <rFont val="&quot;Helvetica Neue&quot;, Helvetica, Arial, sans-serif"/>
        <color rgb="FF1155CC"/>
        <sz val="11.0"/>
        <u/>
      </rPr>
      <t>Puzzle Link (USA, Europe).zip</t>
    </r>
  </si>
  <si>
    <r>
      <rPr>
        <rFont val="&quot;Helvetica Neue&quot;, Helvetica, Arial, sans-serif"/>
        <color rgb="FF1155CC"/>
        <sz val="11.0"/>
        <u/>
      </rPr>
      <t>Puzzle Link 2 (USA, Europe).zip</t>
    </r>
  </si>
  <si>
    <r>
      <rPr>
        <rFont val="&quot;Helvetica Neue&quot;, Helvetica, Arial, sans-serif"/>
        <color rgb="FF1155CC"/>
        <sz val="11.0"/>
        <u/>
      </rPr>
      <t>Renketsu Puzzle Tsunagete Pon! Color (Japan).zip</t>
    </r>
  </si>
  <si>
    <r>
      <rPr>
        <rFont val="&quot;Helvetica Neue&quot;, Helvetica, Arial, sans-serif"/>
        <color rgb="FF1155CC"/>
        <sz val="11.0"/>
        <u/>
      </rPr>
      <t>Rockman - Battle &amp; Fighters (Japan) (Demo).zip</t>
    </r>
  </si>
  <si>
    <r>
      <rPr>
        <rFont val="&quot;Helvetica Neue&quot;, Helvetica, Arial, sans-serif"/>
        <color rgb="FF1155CC"/>
        <sz val="11.0"/>
        <u/>
      </rPr>
      <t>Rockman - Battle &amp; Fighters (Japan).zip</t>
    </r>
  </si>
  <si>
    <r>
      <rPr>
        <rFont val="&quot;Helvetica Neue&quot;, Helvetica, Arial, sans-serif"/>
        <color rgb="FF1155CC"/>
        <sz val="11.0"/>
        <u/>
      </rPr>
      <t>SNK Gals' Fighters (Japan).zip</t>
    </r>
  </si>
  <si>
    <r>
      <rPr>
        <rFont val="&quot;Helvetica Neue&quot;, Helvetica, Arial, sans-serif"/>
        <color rgb="FF1155CC"/>
        <sz val="11.0"/>
        <u/>
      </rPr>
      <t>SNK Gals' Fighters (USA, Europe).zip</t>
    </r>
  </si>
  <si>
    <r>
      <rPr>
        <rFont val="&quot;Helvetica Neue&quot;, Helvetica, Arial, sans-serif"/>
        <color rgb="FF1155CC"/>
        <sz val="11.0"/>
        <u/>
      </rPr>
      <t>SNK vs. Capcom - Card Fighters' Clash - Capcom Version (USA, Europe).zip</t>
    </r>
  </si>
  <si>
    <r>
      <rPr>
        <rFont val="&quot;Helvetica Neue&quot;, Helvetica, Arial, sans-serif"/>
        <color rgb="FF1155CC"/>
        <sz val="11.0"/>
        <u/>
      </rPr>
      <t>SNK vs. Capcom - Card Fighters' Clash - SNK Version (USA, Europe).zip</t>
    </r>
  </si>
  <si>
    <r>
      <rPr>
        <rFont val="&quot;Helvetica Neue&quot;, Helvetica, Arial, sans-serif"/>
        <color rgb="FF1155CC"/>
        <sz val="11.0"/>
        <u/>
      </rPr>
      <t>SNK vs. Capcom - Card Fighters 2 - Expand Edition (Japan).zip</t>
    </r>
  </si>
  <si>
    <r>
      <rPr>
        <rFont val="&quot;Helvetica Neue&quot;, Helvetica, Arial, sans-serif"/>
        <color rgb="FF1155CC"/>
        <sz val="11.0"/>
        <u/>
      </rPr>
      <t>SNK vs. Capcom - Gekitotsu Card Fighters (Japan) (Demo).zip</t>
    </r>
  </si>
  <si>
    <r>
      <rPr>
        <rFont val="&quot;Helvetica Neue&quot;, Helvetica, Arial, sans-serif"/>
        <color rgb="FF1155CC"/>
        <sz val="11.0"/>
        <u/>
      </rPr>
      <t>SNK vs. Capcom - Gekitotsu Card Fighters - Capcom Supporter Version (Japan).zip</t>
    </r>
  </si>
  <si>
    <r>
      <rPr>
        <rFont val="&quot;Helvetica Neue&quot;, Helvetica, Arial, sans-serif"/>
        <color rgb="FF1155CC"/>
        <sz val="11.0"/>
        <u/>
      </rPr>
      <t>SNK vs. Capcom - Gekitotsu Card Fighters - SNK Supporter Version (Japan) (Demo).zip</t>
    </r>
  </si>
  <si>
    <r>
      <rPr>
        <rFont val="&quot;Helvetica Neue&quot;, Helvetica, Arial, sans-serif"/>
        <color rgb="FF1155CC"/>
        <sz val="11.0"/>
        <u/>
      </rPr>
      <t>SNK vs. Capcom - Gekitotsu Card Fighters - SNK Supporter Version (Japan).zip</t>
    </r>
  </si>
  <si>
    <r>
      <rPr>
        <rFont val="&quot;Helvetica Neue&quot;, Helvetica, Arial, sans-serif"/>
        <color rgb="FF1155CC"/>
        <sz val="11.0"/>
        <u/>
      </rPr>
      <t>SNK vs. Capcom - The Match of the Millennium (Japan) (Demo).zip</t>
    </r>
  </si>
  <si>
    <r>
      <rPr>
        <rFont val="&quot;Helvetica Neue&quot;, Helvetica, Arial, sans-serif"/>
        <color rgb="FF1155CC"/>
        <sz val="11.0"/>
        <u/>
      </rPr>
      <t>SNK vs. Capcom - The Match of the Millennium (World) (En,Ja).zip</t>
    </r>
  </si>
  <si>
    <r>
      <rPr>
        <rFont val="&quot;Helvetica Neue&quot;, Helvetica, Arial, sans-serif"/>
        <color rgb="FF1155CC"/>
        <sz val="11.0"/>
        <u/>
      </rPr>
      <t>Samurai Shodown! 2 - Pocket Fighting Series (World) (En,Ja).zip</t>
    </r>
  </si>
  <si>
    <r>
      <rPr>
        <rFont val="&quot;Helvetica Neue&quot;, Helvetica, Arial, sans-serif"/>
        <color rgb="FF1155CC"/>
        <sz val="11.0"/>
        <u/>
      </rPr>
      <t>Shanghai Mini (World) (En,Ja) (Beta 1).zip</t>
    </r>
  </si>
  <si>
    <r>
      <rPr>
        <rFont val="&quot;Helvetica Neue&quot;, Helvetica, Arial, sans-serif"/>
        <color rgb="FF1155CC"/>
        <sz val="11.0"/>
        <u/>
      </rPr>
      <t>Shanghai Mini (World) (En,Ja) (Beta 2).zip</t>
    </r>
  </si>
  <si>
    <r>
      <rPr>
        <rFont val="&quot;Helvetica Neue&quot;, Helvetica, Arial, sans-serif"/>
        <color rgb="FF1155CC"/>
        <sz val="11.0"/>
        <u/>
      </rPr>
      <t>Shanghai Mini (World) (En,Ja).zip</t>
    </r>
  </si>
  <si>
    <r>
      <rPr>
        <rFont val="&quot;Helvetica Neue&quot;, Helvetica, Arial, sans-serif"/>
        <color rgb="FF1155CC"/>
        <sz val="11.0"/>
        <u/>
      </rPr>
      <t>Shinki Sekai Evolution - Hateshinai Dungeon (Japan).zip</t>
    </r>
  </si>
  <si>
    <r>
      <rPr>
        <rFont val="&quot;Helvetica Neue&quot;, Helvetica, Arial, sans-serif"/>
        <color rgb="FF1155CC"/>
        <sz val="11.0"/>
        <u/>
      </rPr>
      <t>Shougi no Tatsujin Color (Japan).zip</t>
    </r>
  </si>
  <si>
    <r>
      <rPr>
        <rFont val="&quot;Helvetica Neue&quot;, Helvetica, Arial, sans-serif"/>
        <color rgb="FF1155CC"/>
        <sz val="11.0"/>
        <u/>
      </rPr>
      <t>Sonic The Hedgehog - Pocket Adventure (World) (Beta) (1999-10-22).zip</t>
    </r>
  </si>
  <si>
    <r>
      <rPr>
        <rFont val="&quot;Helvetica Neue&quot;, Helvetica, Arial, sans-serif"/>
        <color rgb="FF1155CC"/>
        <sz val="11.0"/>
        <u/>
      </rPr>
      <t>Sonic The Hedgehog - Pocket Adventure (World) (Demo).zip</t>
    </r>
  </si>
  <si>
    <r>
      <rPr>
        <rFont val="&quot;Helvetica Neue&quot;, Helvetica, Arial, sans-serif"/>
        <color rgb="FF1155CC"/>
        <sz val="11.0"/>
        <u/>
      </rPr>
      <t>Sonic The Hedgehog - Pocket Adventure (World) (En,Ja).zip</t>
    </r>
  </si>
  <si>
    <r>
      <rPr>
        <rFont val="&quot;Helvetica Neue&quot;, Helvetica, Arial, sans-serif"/>
        <color rgb="FF1155CC"/>
        <sz val="11.0"/>
        <u/>
      </rPr>
      <t>Soreike!! Hanafuda Doujou (Japan).zip</t>
    </r>
  </si>
  <si>
    <r>
      <rPr>
        <rFont val="&quot;Helvetica Neue&quot;, Helvetica, Arial, sans-serif"/>
        <color rgb="FF1155CC"/>
        <sz val="11.0"/>
        <u/>
      </rPr>
      <t>Super Real Mahjong - Premium Collection (Japan).zip</t>
    </r>
  </si>
  <si>
    <r>
      <rPr>
        <rFont val="&quot;Helvetica Neue&quot;, Helvetica, Arial, sans-serif"/>
        <color rgb="FF1155CC"/>
        <sz val="11.0"/>
        <u/>
      </rPr>
      <t>Tsunagete Pon! 2 (Japan).zip</t>
    </r>
  </si>
  <si>
    <r>
      <rPr>
        <rFont val="&quot;Helvetica Neue&quot;, Helvetica, Arial, sans-serif"/>
        <color rgb="FF1155CC"/>
        <sz val="11.0"/>
        <u/>
      </rPr>
      <t>Wrestling Madness (Japan) (En) (Beta).zip</t>
    </r>
  </si>
  <si>
    <r>
      <rPr>
        <rFont val="&quot;Helvetica Neue&quot;, Helvetica, Arial, sans-serif"/>
        <color rgb="FF1155CC"/>
        <sz val="11.0"/>
        <u/>
      </rPr>
      <t>[BIOS] SNK NeoGeo Pocket Color (World) (En,Ja).zip</t>
    </r>
  </si>
  <si>
    <r>
      <rPr>
        <rFont val="&quot;Helvetica Neue&quot;, Helvetica, Arial, sans-serif"/>
        <color rgb="FF1155CC"/>
        <sz val="11.0"/>
        <u/>
      </rPr>
      <t>3D Mapping Tool (World) (v1.10) (WonderWitch) (Program) (Unl).zip</t>
    </r>
  </si>
  <si>
    <r>
      <rPr>
        <rFont val="&quot;Helvetica Neue&quot;, Helvetica, Arial, sans-serif"/>
        <color rgb="FF1155CC"/>
        <sz val="11.0"/>
        <u/>
      </rPr>
      <t>7 Days Left (World) (Ja) (v1.00) (WonderWitch) (WWGP2002) (Unl).zip</t>
    </r>
  </si>
  <si>
    <r>
      <rPr>
        <rFont val="&quot;Helvetica Neue&quot;, Helvetica, Arial, sans-serif"/>
        <color rgb="FF1155CC"/>
        <sz val="11.0"/>
        <u/>
      </rPr>
      <t>7 Days Left (World) (Ja) (v1.01) (WonderWitch) (Unl).zip</t>
    </r>
  </si>
  <si>
    <r>
      <rPr>
        <rFont val="&quot;Helvetica Neue&quot;, Helvetica, Arial, sans-serif"/>
        <color rgb="FF1155CC"/>
        <sz val="11.0"/>
        <u/>
      </rPr>
      <t>15 Game (World) (Ja) (WonderWitch) (Unl).zip</t>
    </r>
  </si>
  <si>
    <r>
      <rPr>
        <rFont val="&quot;Helvetica Neue&quot;, Helvetica, Arial, sans-serif"/>
        <color rgb="FF1155CC"/>
        <sz val="11.0"/>
        <u/>
      </rPr>
      <t>15 Puzzle (World) (WonderWitch) (Unl).zip</t>
    </r>
  </si>
  <si>
    <r>
      <rPr>
        <rFont val="&quot;Helvetica Neue&quot;, Helvetica, Arial, sans-serif"/>
        <color rgb="FF1155CC"/>
        <sz val="11.0"/>
        <u/>
      </rPr>
      <t>15 Puzzle for WW (World) (Ja) (WonderWitch) (Unl).zip</t>
    </r>
  </si>
  <si>
    <r>
      <rPr>
        <rFont val="&quot;Helvetica Neue&quot;, Helvetica, Arial, sans-serif"/>
        <color rgb="FF1155CC"/>
        <sz val="11.0"/>
        <u/>
      </rPr>
      <t>50 Oto Nyouryoku (World) (Ja) (WonderWitch) (Unl).zip</t>
    </r>
  </si>
  <si>
    <r>
      <rPr>
        <rFont val="&quot;Helvetica Neue&quot;, Helvetica, Arial, sans-serif"/>
        <color rgb="FF1155CC"/>
        <sz val="11.0"/>
        <u/>
      </rPr>
      <t>Anchorz Field (Japan).zip</t>
    </r>
  </si>
  <si>
    <r>
      <rPr>
        <rFont val="&quot;Helvetica Neue&quot;, Helvetica, Arial, sans-serif"/>
        <color rgb="FF1155CC"/>
        <sz val="11.0"/>
        <u/>
      </rPr>
      <t>Armored Unit (Japan).zip</t>
    </r>
  </si>
  <si>
    <r>
      <rPr>
        <rFont val="&quot;Helvetica Neue&quot;, Helvetica, Arial, sans-serif"/>
        <color rgb="FF1155CC"/>
        <sz val="11.0"/>
        <u/>
      </rPr>
      <t>Atakshii (World) (Ja) (WonderWitch) (Unl).zip</t>
    </r>
  </si>
  <si>
    <r>
      <rPr>
        <rFont val="&quot;Helvetica Neue&quot;, Helvetica, Arial, sans-serif"/>
        <color rgb="FF1155CC"/>
        <sz val="11.0"/>
        <u/>
      </rPr>
      <t>Atodashi (World) (WonderWitch) (Unl).zip</t>
    </r>
  </si>
  <si>
    <r>
      <rPr>
        <rFont val="&quot;Helvetica Neue&quot;, Helvetica, Arial, sans-serif"/>
        <color rgb="FF1155CC"/>
        <sz val="11.0"/>
        <u/>
      </rPr>
      <t>B.A.F. (World) (Proto) (WonderWitch) (Unl).zip</t>
    </r>
  </si>
  <si>
    <r>
      <rPr>
        <rFont val="&quot;Helvetica Neue&quot;, Helvetica, Arial, sans-serif"/>
        <color rgb="FF1155CC"/>
        <sz val="11.0"/>
        <u/>
      </rPr>
      <t>BANDAI Default Splash Screen (Japan) (Program).zip</t>
    </r>
  </si>
  <si>
    <r>
      <rPr>
        <rFont val="&quot;Helvetica Neue&quot;, Helvetica, Arial, sans-serif"/>
        <color rgb="FF1155CC"/>
        <sz val="11.0"/>
        <u/>
      </rPr>
      <t>BNU (World) (v1.1) (WonderWitch) (Unl).zip</t>
    </r>
  </si>
  <si>
    <r>
      <rPr>
        <rFont val="&quot;Helvetica Neue&quot;, Helvetica, Arial, sans-serif"/>
        <color rgb="FF1155CC"/>
        <sz val="11.0"/>
        <u/>
      </rPr>
      <t>Bakusou Dekotora Densetsu for WonderSwan (Japan).zip</t>
    </r>
  </si>
  <si>
    <r>
      <rPr>
        <rFont val="&quot;Helvetica Neue&quot;, Helvetica, Arial, sans-serif"/>
        <color rgb="FF1155CC"/>
        <sz val="11.0"/>
        <u/>
      </rPr>
      <t>Ball and Block (World) (WonderWitch) (Unl).zip</t>
    </r>
  </si>
  <si>
    <r>
      <rPr>
        <rFont val="&quot;Helvetica Neue&quot;, Helvetica, Arial, sans-serif"/>
        <color rgb="FF1155CC"/>
        <sz val="11.0"/>
        <u/>
      </rPr>
      <t>Balloon (World) (WonderWitch) (Unl).zip</t>
    </r>
  </si>
  <si>
    <r>
      <rPr>
        <rFont val="&quot;Helvetica Neue&quot;, Helvetica, Arial, sans-serif"/>
        <color rgb="FF1155CC"/>
        <sz val="11.0"/>
        <u/>
      </rPr>
      <t>Battle Mosquito (World) (Ja) (WonderWitch) (Unl).zip</t>
    </r>
  </si>
  <si>
    <r>
      <rPr>
        <rFont val="&quot;Helvetica Neue&quot;, Helvetica, Arial, sans-serif"/>
        <color rgb="FF1155CC"/>
        <sz val="11.0"/>
        <u/>
      </rPr>
      <t>Beem (World) (Demo) (WonderWitch) (Unl).zip</t>
    </r>
  </si>
  <si>
    <r>
      <rPr>
        <rFont val="&quot;Helvetica Neue&quot;, Helvetica, Arial, sans-serif"/>
        <color rgb="FF1155CC"/>
        <sz val="11.0"/>
        <u/>
      </rPr>
      <t>Broom (World) (WonderWitch) (Program) (Unl).zip</t>
    </r>
  </si>
  <si>
    <r>
      <rPr>
        <rFont val="&quot;Helvetica Neue&quot;, Helvetica, Arial, sans-serif"/>
        <color rgb="FF1155CC"/>
        <sz val="11.0"/>
        <u/>
      </rPr>
      <t>Buffers Evolution (Japan).zip</t>
    </r>
  </si>
  <si>
    <r>
      <rPr>
        <rFont val="&quot;Helvetica Neue&quot;, Helvetica, Arial, sans-serif"/>
        <color rgb="FF1155CC"/>
        <sz val="11.0"/>
        <u/>
      </rPr>
      <t>Buro (World) (WonderWitch) (Unl).zip</t>
    </r>
  </si>
  <si>
    <r>
      <rPr>
        <rFont val="&quot;Helvetica Neue&quot;, Helvetica, Arial, sans-serif"/>
        <color rgb="FF1155CC"/>
        <sz val="11.0"/>
        <u/>
      </rPr>
      <t>C-Man (World) (Ja) (WonderWitch) (Unl).zip</t>
    </r>
  </si>
  <si>
    <r>
      <rPr>
        <rFont val="&quot;Helvetica Neue&quot;, Helvetica, Arial, sans-serif"/>
        <color rgb="FF1155CC"/>
        <sz val="11.0"/>
        <u/>
      </rPr>
      <t>Cardcaptor Sakura - Sakura to Fushigi na Clow Card (Japan).zip</t>
    </r>
  </si>
  <si>
    <r>
      <rPr>
        <rFont val="&quot;Helvetica Neue&quot;, Helvetica, Arial, sans-serif"/>
        <color rgb="FF1155CC"/>
        <sz val="11.0"/>
        <u/>
      </rPr>
      <t>Castle (World) (WonderWitch) (Unl).zip</t>
    </r>
  </si>
  <si>
    <r>
      <rPr>
        <rFont val="&quot;Helvetica Neue&quot;, Helvetica, Arial, sans-serif"/>
        <color rgb="FF1155CC"/>
        <sz val="11.0"/>
        <u/>
      </rPr>
      <t>Cave Flyer (World) (Proto 1) (WonderWitch) (Unl).zip</t>
    </r>
  </si>
  <si>
    <r>
      <rPr>
        <rFont val="&quot;Helvetica Neue&quot;, Helvetica, Arial, sans-serif"/>
        <color rgb="FF1155CC"/>
        <sz val="11.0"/>
        <u/>
      </rPr>
      <t>Cave Flyer (World) (Proto 2) (WonderWitch) (WWGP2001) (Unl).zip</t>
    </r>
  </si>
  <si>
    <r>
      <rPr>
        <rFont val="&quot;Helvetica Neue&quot;, Helvetica, Arial, sans-serif"/>
        <color rgb="FF1155CC"/>
        <sz val="11.0"/>
        <u/>
      </rPr>
      <t>Chaos Gear - Michibikareshi Mono (Japan).zip</t>
    </r>
  </si>
  <si>
    <r>
      <rPr>
        <rFont val="&quot;Helvetica Neue&quot;, Helvetica, Arial, sans-serif"/>
        <color rgb="FF1155CC"/>
        <sz val="11.0"/>
        <u/>
      </rPr>
      <t>Chikyou o Mamore Ozon-sou (World) (Ja) (Proto) (WonderWitch) (Unl).zip</t>
    </r>
  </si>
  <si>
    <r>
      <rPr>
        <rFont val="&quot;Helvetica Neue&quot;, Helvetica, Arial, sans-serif"/>
        <color rgb="FF1155CC"/>
        <sz val="11.0"/>
        <u/>
      </rPr>
      <t>Chocobo no Fushigi na Dungeon for WonderSwan (Japan) (Rev 1).zip</t>
    </r>
  </si>
  <si>
    <r>
      <rPr>
        <rFont val="&quot;Helvetica Neue&quot;, Helvetica, Arial, sans-serif"/>
        <color rgb="FF1155CC"/>
        <sz val="11.0"/>
        <u/>
      </rPr>
      <t>Chocobo no Fushigi na Dungeon for WonderSwan (Japan) (Rev 2).zip</t>
    </r>
  </si>
  <si>
    <r>
      <rPr>
        <rFont val="&quot;Helvetica Neue&quot;, Helvetica, Arial, sans-serif"/>
        <color rgb="FF1155CC"/>
        <sz val="11.0"/>
        <u/>
      </rPr>
      <t>Chocobo no Fushigi na Dungeon for WonderSwan (Japan) (Rev 3).zip</t>
    </r>
  </si>
  <si>
    <r>
      <rPr>
        <rFont val="&quot;Helvetica Neue&quot;, Helvetica, Arial, sans-serif"/>
        <color rgb="FF1155CC"/>
        <sz val="11.0"/>
        <u/>
      </rPr>
      <t>Chou Aniki - Otoko no Tamafuda (Japan) (Rev 4).zip</t>
    </r>
  </si>
  <si>
    <r>
      <rPr>
        <rFont val="&quot;Helvetica Neue&quot;, Helvetica, Arial, sans-serif"/>
        <color rgb="FF1155CC"/>
        <sz val="11.0"/>
        <u/>
      </rPr>
      <t>Chou Denki Card Battle - Youfu Makai (Japan) (Rev 3).zip</t>
    </r>
  </si>
  <si>
    <r>
      <rPr>
        <rFont val="&quot;Helvetica Neue&quot;, Helvetica, Arial, sans-serif"/>
        <color rgb="FF1155CC"/>
        <sz val="11.0"/>
        <u/>
      </rPr>
      <t>Chuuka Taisen (World) (WonderWitch) (Unl).zip</t>
    </r>
  </si>
  <si>
    <r>
      <rPr>
        <rFont val="&quot;Helvetica Neue&quot;, Helvetica, Arial, sans-serif"/>
        <color rgb="FF1155CC"/>
        <sz val="11.0"/>
        <u/>
      </rPr>
      <t>Clock Tower for WonderSwan (Japan) (Rev 1).zip</t>
    </r>
  </si>
  <si>
    <r>
      <rPr>
        <rFont val="&quot;Helvetica Neue&quot;, Helvetica, Arial, sans-serif"/>
        <color rgb="FF1155CC"/>
        <sz val="11.0"/>
        <u/>
      </rPr>
      <t>Crazy Climber (Japan).zip</t>
    </r>
  </si>
  <si>
    <r>
      <rPr>
        <rFont val="&quot;Helvetica Neue&quot;, Helvetica, Arial, sans-serif"/>
        <color rgb="FF1155CC"/>
        <sz val="11.0"/>
        <u/>
      </rPr>
      <t>D's Garage 21 Koubo Game - Tane o Maku Tori (Japan).zip</t>
    </r>
  </si>
  <si>
    <r>
      <rPr>
        <rFont val="&quot;Helvetica Neue&quot;, Helvetica, Arial, sans-serif"/>
        <color rgb="FF1155CC"/>
        <sz val="11.0"/>
        <u/>
      </rPr>
      <t>Dash Straight (World) (Ja) (WonderWitch) (Unl).zip</t>
    </r>
  </si>
  <si>
    <r>
      <rPr>
        <rFont val="&quot;Helvetica Neue&quot;, Helvetica, Arial, sans-serif"/>
        <color rgb="FF1155CC"/>
        <sz val="11.0"/>
        <u/>
      </rPr>
      <t>Datchuchu (World) (Ja) (WonderWitch) (Unl).zip</t>
    </r>
  </si>
  <si>
    <r>
      <rPr>
        <rFont val="&quot;Helvetica Neue&quot;, Helvetica, Arial, sans-serif"/>
        <color rgb="FF1155CC"/>
        <sz val="11.0"/>
        <u/>
      </rPr>
      <t>Denkou Keijiki (World) (Ja) (WonderWitch) (Unl).zip</t>
    </r>
  </si>
  <si>
    <r>
      <rPr>
        <rFont val="&quot;Helvetica Neue&quot;, Helvetica, Arial, sans-serif"/>
        <color rgb="FF1155CC"/>
        <sz val="11.0"/>
        <u/>
      </rPr>
      <t>Densha de Go! (Japan) (Rev 1).zip</t>
    </r>
  </si>
  <si>
    <r>
      <rPr>
        <rFont val="&quot;Helvetica Neue&quot;, Helvetica, Arial, sans-serif"/>
        <color rgb="FF1155CC"/>
        <sz val="11.0"/>
        <u/>
      </rPr>
      <t>Densha de Go! 2 (Japan).zip</t>
    </r>
  </si>
  <si>
    <r>
      <rPr>
        <rFont val="&quot;Helvetica Neue&quot;, Helvetica, Arial, sans-serif"/>
        <color rgb="FF1155CC"/>
        <sz val="11.0"/>
        <u/>
      </rPr>
      <t>Dexten (World) (WonderWitch) (Unl).zip</t>
    </r>
  </si>
  <si>
    <r>
      <rPr>
        <rFont val="&quot;Helvetica Neue&quot;, Helvetica, Arial, sans-serif"/>
        <color rgb="FF1155CC"/>
        <sz val="11.0"/>
        <u/>
      </rPr>
      <t>Digimon - Ver. WonderSwan (Hong Kong) (En).zip</t>
    </r>
  </si>
  <si>
    <r>
      <rPr>
        <rFont val="&quot;Helvetica Neue&quot;, Helvetica, Arial, sans-serif"/>
        <color rgb="FF1155CC"/>
        <sz val="11.0"/>
        <u/>
      </rPr>
      <t>Digimon Adventure - Anode Tamer (Japan) (Rev 1).zip</t>
    </r>
  </si>
  <si>
    <r>
      <rPr>
        <rFont val="&quot;Helvetica Neue&quot;, Helvetica, Arial, sans-serif"/>
        <color rgb="FF1155CC"/>
        <sz val="11.0"/>
        <u/>
      </rPr>
      <t>Digimon Adventure - Anode Tamer (Japan).zip</t>
    </r>
  </si>
  <si>
    <r>
      <rPr>
        <rFont val="&quot;Helvetica Neue&quot;, Helvetica, Arial, sans-serif"/>
        <color rgb="FF1155CC"/>
        <sz val="11.0"/>
        <u/>
      </rPr>
      <t>Digimon Adventure - Cathode Tamer (Japan).zip</t>
    </r>
  </si>
  <si>
    <r>
      <rPr>
        <rFont val="&quot;Helvetica Neue&quot;, Helvetica, Arial, sans-serif"/>
        <color rgb="FF1155CC"/>
        <sz val="11.0"/>
        <u/>
      </rPr>
      <t>Digimon Adventure 02 - Tag Tamers (Japan) (Rev 1).zip</t>
    </r>
  </si>
  <si>
    <r>
      <rPr>
        <rFont val="&quot;Helvetica Neue&quot;, Helvetica, Arial, sans-serif"/>
        <color rgb="FF1155CC"/>
        <sz val="11.0"/>
        <u/>
      </rPr>
      <t>Digimon Adventure 02 - Tag Tamers (Japan).zip</t>
    </r>
  </si>
  <si>
    <r>
      <rPr>
        <rFont val="&quot;Helvetica Neue&quot;, Helvetica, Arial, sans-serif"/>
        <color rgb="FF1155CC"/>
        <sz val="11.0"/>
        <u/>
      </rPr>
      <t>Digital Monster - Ver. WonderSwan (Japan) (Rev 1).zip</t>
    </r>
  </si>
  <si>
    <r>
      <rPr>
        <rFont val="&quot;Helvetica Neue&quot;, Helvetica, Arial, sans-serif"/>
        <color rgb="FF1155CC"/>
        <sz val="11.0"/>
        <u/>
      </rPr>
      <t>Digital Partner (Japan).zip</t>
    </r>
  </si>
  <si>
    <r>
      <rPr>
        <rFont val="&quot;Helvetica Neue&quot;, Helvetica, Arial, sans-serif"/>
        <color rgb="FF1155CC"/>
        <sz val="11.0"/>
        <u/>
      </rPr>
      <t>Disc Upper (World) (WonderWitch) (Unl).zip</t>
    </r>
  </si>
  <si>
    <r>
      <rPr>
        <rFont val="&quot;Helvetica Neue&quot;, Helvetica, Arial, sans-serif"/>
        <color rgb="FF1155CC"/>
        <sz val="11.0"/>
        <u/>
      </rPr>
      <t>Dokodemo Hamster (Japan).zip</t>
    </r>
  </si>
  <si>
    <r>
      <rPr>
        <rFont val="&quot;Helvetica Neue&quot;, Helvetica, Arial, sans-serif"/>
        <color rgb="FF1155CC"/>
        <sz val="11.0"/>
        <u/>
      </rPr>
      <t>Dolls (World) (Ja) (WonderWitch) (Unl).zip</t>
    </r>
  </si>
  <si>
    <r>
      <rPr>
        <rFont val="&quot;Helvetica Neue&quot;, Helvetica, Arial, sans-serif"/>
        <color rgb="FF1155CC"/>
        <sz val="11.0"/>
        <u/>
      </rPr>
      <t>Doukutsu Tantei Oke (World) (Ja) (Demo) (WonderWitch) (Unl).zip</t>
    </r>
  </si>
  <si>
    <r>
      <rPr>
        <rFont val="&quot;Helvetica Neue&quot;, Helvetica, Arial, sans-serif"/>
        <color rgb="FF1155CC"/>
        <sz val="11.0"/>
        <u/>
      </rPr>
      <t>EF-Cribbage (World) (Ja) (v0.28) (Proto) (WonderWitch) (Unl).zip</t>
    </r>
  </si>
  <si>
    <r>
      <rPr>
        <rFont val="&quot;Helvetica Neue&quot;, Helvetica, Arial, sans-serif"/>
        <color rgb="FF1155CC"/>
        <sz val="11.0"/>
        <u/>
      </rPr>
      <t>Engacho! for WonderSwan (Japan).zip</t>
    </r>
  </si>
  <si>
    <r>
      <rPr>
        <rFont val="&quot;Helvetica Neue&quot;, Helvetica, Arial, sans-serif"/>
        <color rgb="FF1155CC"/>
        <sz val="11.0"/>
        <u/>
      </rPr>
      <t>Exnos (World) (Ja) (WonderWitch) (Program) (Unl).zip</t>
    </r>
  </si>
  <si>
    <r>
      <rPr>
        <rFont val="&quot;Helvetica Neue&quot;, Helvetica, Arial, sans-serif"/>
        <color rgb="FF1155CC"/>
        <sz val="11.0"/>
        <u/>
      </rPr>
      <t>Features (World) (v2.001) (WonderWitch) (Unl).zip</t>
    </r>
  </si>
  <si>
    <r>
      <rPr>
        <rFont val="&quot;Helvetica Neue&quot;, Helvetica, Arial, sans-serif"/>
        <color rgb="FF1155CC"/>
        <sz val="11.0"/>
        <u/>
      </rPr>
      <t>Fever - Sankyo Koushiki Pachinko Simulation for WonderSwan (Japan).zip</t>
    </r>
  </si>
  <si>
    <r>
      <rPr>
        <rFont val="&quot;Helvetica Neue&quot;, Helvetica, Arial, sans-serif"/>
        <color rgb="FF1155CC"/>
        <sz val="11.0"/>
        <u/>
      </rPr>
      <t>Final Lap 2000 (Japan).zip</t>
    </r>
  </si>
  <si>
    <r>
      <rPr>
        <rFont val="&quot;Helvetica Neue&quot;, Helvetica, Arial, sans-serif"/>
        <color rgb="FF1155CC"/>
        <sz val="11.0"/>
        <u/>
      </rPr>
      <t>Fire Pro Wrestling for WonderSwan (Japan) (Rev 5).zip</t>
    </r>
  </si>
  <si>
    <r>
      <rPr>
        <rFont val="&quot;Helvetica Neue&quot;, Helvetica, Arial, sans-serif"/>
        <color rgb="FF1155CC"/>
        <sz val="11.0"/>
        <u/>
      </rPr>
      <t>Fishing Freaks - Bass Rise for WonderSwan (Japan).zip</t>
    </r>
  </si>
  <si>
    <r>
      <rPr>
        <rFont val="&quot;Helvetica Neue&quot;, Helvetica, Arial, sans-serif"/>
        <color rgb="FF1155CC"/>
        <sz val="11.0"/>
        <u/>
      </rPr>
      <t>From TV Animation One Piece - Mezase Kaizoku Ou! (Japan).zip</t>
    </r>
  </si>
  <si>
    <r>
      <rPr>
        <rFont val="&quot;Helvetica Neue&quot;, Helvetica, Arial, sans-serif"/>
        <color rgb="FF1155CC"/>
        <sz val="11.0"/>
        <u/>
      </rPr>
      <t>Frontier (World) (Ja) (WonderWitch) (Unl).zip</t>
    </r>
  </si>
  <si>
    <r>
      <rPr>
        <rFont val="&quot;Helvetica Neue&quot;, Helvetica, Arial, sans-serif"/>
        <color rgb="FF1155CC"/>
        <sz val="11.0"/>
        <u/>
      </rPr>
      <t>GB Yu-Gi-Oh Database (World) (Ja) (WonderWitch) (Unl).zip</t>
    </r>
  </si>
  <si>
    <r>
      <rPr>
        <rFont val="&quot;Helvetica Neue&quot;, Helvetica, Arial, sans-serif"/>
        <color rgb="FF1155CC"/>
        <sz val="11.0"/>
        <u/>
      </rPr>
      <t>Gachagacha Nyouryoku (World) (Ja) (WonderWitch) (Unl).zip</t>
    </r>
  </si>
  <si>
    <r>
      <rPr>
        <rFont val="&quot;Helvetica Neue&quot;, Helvetica, Arial, sans-serif"/>
        <color rgb="FF1155CC"/>
        <sz val="11.0"/>
        <u/>
      </rPr>
      <t>Ganso Jajamaru-kun (Japan).zip</t>
    </r>
  </si>
  <si>
    <r>
      <rPr>
        <rFont val="&quot;Helvetica Neue&quot;, Helvetica, Arial, sans-serif"/>
        <color rgb="FF1155CC"/>
        <sz val="11.0"/>
        <u/>
      </rPr>
      <t>Glocal Hexcite (Japan).zip</t>
    </r>
  </si>
  <si>
    <r>
      <rPr>
        <rFont val="&quot;Helvetica Neue&quot;, Helvetica, Arial, sans-serif"/>
        <color rgb="FF1155CC"/>
        <sz val="11.0"/>
        <u/>
      </rPr>
      <t>Gomoku Narabe &amp; Reversi - Touryuumon (Japan).zip</t>
    </r>
  </si>
  <si>
    <r>
      <rPr>
        <rFont val="&quot;Helvetica Neue&quot;, Helvetica, Arial, sans-serif"/>
        <color rgb="FF1155CC"/>
        <sz val="11.0"/>
        <u/>
      </rPr>
      <t>Goraku Ou Tango! (Japan) (Rev 2).zip</t>
    </r>
  </si>
  <si>
    <r>
      <rPr>
        <rFont val="&quot;Helvetica Neue&quot;, Helvetica, Arial, sans-serif"/>
        <color rgb="FF1155CC"/>
        <sz val="11.0"/>
        <u/>
      </rPr>
      <t>GunPey (Japan).zip</t>
    </r>
  </si>
  <si>
    <r>
      <rPr>
        <rFont val="&quot;Helvetica Neue&quot;, Helvetica, Arial, sans-serif"/>
        <color rgb="FF1155CC"/>
        <sz val="11.0"/>
        <u/>
      </rPr>
      <t>Hanafuda Shiyouyo (Japan).zip</t>
    </r>
  </si>
  <si>
    <r>
      <rPr>
        <rFont val="&quot;Helvetica Neue&quot;, Helvetica, Arial, sans-serif"/>
        <color rgb="FF1155CC"/>
        <sz val="11.0"/>
        <u/>
      </rPr>
      <t>Harobots (Japan) (Rev 1).zip</t>
    </r>
  </si>
  <si>
    <r>
      <rPr>
        <rFont val="&quot;Helvetica Neue&quot;, Helvetica, Arial, sans-serif"/>
        <color rgb="FF1155CC"/>
        <sz val="11.0"/>
        <u/>
      </rPr>
      <t>Harobots (Japan).zip</t>
    </r>
  </si>
  <si>
    <r>
      <rPr>
        <rFont val="&quot;Helvetica Neue&quot;, Helvetica, Arial, sans-serif"/>
        <color rgb="FF1155CC"/>
        <sz val="11.0"/>
        <u/>
      </rPr>
      <t>Hayauchi! (World) (Ja) (WonderWitch) (Unl).zip</t>
    </r>
  </si>
  <si>
    <r>
      <rPr>
        <rFont val="&quot;Helvetica Neue&quot;, Helvetica, Arial, sans-serif"/>
        <color rgb="FF1155CC"/>
        <sz val="11.0"/>
        <u/>
      </rPr>
      <t>Hex Calculator (World) (Ja) (WonderWitch) (Unl).zip</t>
    </r>
  </si>
  <si>
    <r>
      <rPr>
        <rFont val="&quot;Helvetica Neue&quot;, Helvetica, Arial, sans-serif"/>
        <color rgb="FF1155CC"/>
        <sz val="11.0"/>
        <u/>
      </rPr>
      <t>Hima Tsubushi (World) (WonderWitch) (Unl).zip</t>
    </r>
  </si>
  <si>
    <r>
      <rPr>
        <rFont val="&quot;Helvetica Neue&quot;, Helvetica, Arial, sans-serif"/>
        <color rgb="FF1155CC"/>
        <sz val="11.0"/>
        <u/>
      </rPr>
      <t>Hito (World) (Ja) (WonderWitch) (Unl).zip</t>
    </r>
  </si>
  <si>
    <r>
      <rPr>
        <rFont val="&quot;Helvetica Neue&quot;, Helvetica, Arial, sans-serif"/>
        <color rgb="FF1155CC"/>
        <sz val="11.0"/>
        <u/>
      </rPr>
      <t>Honey (World) (Ja) (v0.4) (WonderWitch) (Program) (Unl).zip</t>
    </r>
  </si>
  <si>
    <r>
      <rPr>
        <rFont val="&quot;Helvetica Neue&quot;, Helvetica, Arial, sans-serif"/>
        <color rgb="FF1155CC"/>
        <sz val="11.0"/>
        <u/>
      </rPr>
      <t>Hunter X Hunter - Ishi o Tsugu Mono (Japan) (Rev 1).zip</t>
    </r>
  </si>
  <si>
    <r>
      <rPr>
        <rFont val="&quot;Helvetica Neue&quot;, Helvetica, Arial, sans-serif"/>
        <color rgb="FF1155CC"/>
        <sz val="11.0"/>
        <u/>
      </rPr>
      <t>Hunter X Hunter - Ishi o Tsugu Mono (Japan) (Rev 2).zip</t>
    </r>
  </si>
  <si>
    <r>
      <rPr>
        <rFont val="&quot;Helvetica Neue&quot;, Helvetica, Arial, sans-serif"/>
        <color rgb="FF1155CC"/>
        <sz val="11.0"/>
        <u/>
      </rPr>
      <t>Inu Renda (World) (Ja) (WonderWitch) (Unl).zip</t>
    </r>
  </si>
  <si>
    <r>
      <rPr>
        <rFont val="&quot;Helvetica Neue&quot;, Helvetica, Arial, sans-serif"/>
        <color rgb="FF1155CC"/>
        <sz val="11.0"/>
        <u/>
      </rPr>
      <t>Invader DX &amp; Boss DX (World) (Ja) (WonderWitch) (Unl).zip</t>
    </r>
  </si>
  <si>
    <r>
      <rPr>
        <rFont val="&quot;Helvetica Neue&quot;, Helvetica, Arial, sans-serif"/>
        <color rgb="FF1155CC"/>
        <sz val="11.0"/>
        <u/>
      </rPr>
      <t>Ishikari (World) (Ja) (WonderWitch) (Unl).zip</t>
    </r>
  </si>
  <si>
    <r>
      <rPr>
        <rFont val="&quot;Helvetica Neue&quot;, Helvetica, Arial, sans-serif"/>
        <color rgb="FF1155CC"/>
        <sz val="11.0"/>
        <u/>
      </rPr>
      <t>Jiban Ryuoki - WonderSwan Edition (World) (WonderWitch) (Unl).zip</t>
    </r>
  </si>
  <si>
    <r>
      <rPr>
        <rFont val="&quot;Helvetica Neue&quot;, Helvetica, Arial, sans-serif"/>
        <color rgb="FF1155CC"/>
        <sz val="11.0"/>
        <u/>
      </rPr>
      <t>Jump on Step (World) (WonderWitch) (Unl).zip</t>
    </r>
  </si>
  <si>
    <r>
      <rPr>
        <rFont val="&quot;Helvetica Neue&quot;, Helvetica, Arial, sans-serif"/>
        <color rgb="FF1155CC"/>
        <sz val="11.0"/>
        <u/>
      </rPr>
      <t>Kaihi Tantei Oke (World) (Ja) (Demo) (WonderWitch) (Unl).zip</t>
    </r>
  </si>
  <si>
    <r>
      <rPr>
        <rFont val="&quot;Helvetica Neue&quot;, Helvetica, Arial, sans-serif"/>
        <color rgb="FF1155CC"/>
        <sz val="11.0"/>
        <u/>
      </rPr>
      <t>Kakutou Ryouri Densetsu Bistro Recipe - Wonder Battle Hen (Japan).zip</t>
    </r>
  </si>
  <si>
    <r>
      <rPr>
        <rFont val="&quot;Helvetica Neue&quot;, Helvetica, Arial, sans-serif"/>
        <color rgb="FF1155CC"/>
        <sz val="11.0"/>
        <u/>
      </rPr>
      <t>Kana (World) (Ja) (WonderWitch) (Unl).zip</t>
    </r>
  </si>
  <si>
    <r>
      <rPr>
        <rFont val="&quot;Helvetica Neue&quot;, Helvetica, Arial, sans-serif"/>
        <color rgb="FF1155CC"/>
        <sz val="11.0"/>
        <u/>
      </rPr>
      <t>Kaze no Klonoa - Moonlight Museum (Japan).zip</t>
    </r>
  </si>
  <si>
    <r>
      <rPr>
        <rFont val="&quot;Helvetica Neue&quot;, Helvetica, Arial, sans-serif"/>
        <color rgb="FF1155CC"/>
        <sz val="11.0"/>
        <u/>
      </rPr>
      <t>Keiba Yosou Shien Soft - Yosou Shinkaron (Japan).zip</t>
    </r>
  </si>
  <si>
    <r>
      <rPr>
        <rFont val="&quot;Helvetica Neue&quot;, Helvetica, Arial, sans-serif"/>
        <color rgb="FF1155CC"/>
        <sz val="11.0"/>
        <u/>
      </rPr>
      <t>Kirin Editor + Kuro Pad (World) (Ja) (WonderWitch) (Unl).zip</t>
    </r>
  </si>
  <si>
    <r>
      <rPr>
        <rFont val="&quot;Helvetica Neue&quot;, Helvetica, Arial, sans-serif"/>
        <color rgb="FF1155CC"/>
        <sz val="11.0"/>
        <u/>
      </rPr>
      <t>Kiss Communication (World) (Ja) (WonderWitch) (Unl).zip</t>
    </r>
  </si>
  <si>
    <r>
      <rPr>
        <rFont val="&quot;Helvetica Neue&quot;, Helvetica, Arial, sans-serif"/>
        <color rgb="FF1155CC"/>
        <sz val="11.0"/>
        <u/>
      </rPr>
      <t>Kiss Yori... - Seaside Serenade (Japan) (Rev 2).zip</t>
    </r>
  </si>
  <si>
    <r>
      <rPr>
        <rFont val="&quot;Helvetica Neue&quot;, Helvetica, Arial, sans-serif"/>
        <color rgb="FF1155CC"/>
        <sz val="11.0"/>
        <u/>
      </rPr>
      <t>Kosodate Quiz - Dokodemo My Angel (Japan).zip</t>
    </r>
  </si>
  <si>
    <r>
      <rPr>
        <rFont val="&quot;Helvetica Neue&quot;, Helvetica, Arial, sans-serif"/>
        <color rgb="FF1155CC"/>
        <sz val="11.0"/>
        <u/>
      </rPr>
      <t>Kyousouba Ikusei Simulation - Keiba (Japan) (Rev 1).zip</t>
    </r>
  </si>
  <si>
    <r>
      <rPr>
        <rFont val="&quot;Helvetica Neue&quot;, Helvetica, Arial, sans-serif"/>
        <color rgb="FF1155CC"/>
        <sz val="11.0"/>
        <u/>
      </rPr>
      <t>LNPUT (World) (Ja) (WonderWitch) (Unl).zip</t>
    </r>
  </si>
  <si>
    <r>
      <rPr>
        <rFont val="&quot;Helvetica Neue&quot;, Helvetica, Arial, sans-serif"/>
        <color rgb="FF1155CC"/>
        <sz val="11.0"/>
        <u/>
      </rPr>
      <t>Langrisser Millennium WS - The Last Century (Japan) (Rev 1).zip</t>
    </r>
  </si>
  <si>
    <r>
      <rPr>
        <rFont val="&quot;Helvetica Neue&quot;, Helvetica, Arial, sans-serif"/>
        <color rgb="FF1155CC"/>
        <sz val="11.0"/>
        <u/>
      </rPr>
      <t>Last Stand (Japan).zip</t>
    </r>
  </si>
  <si>
    <r>
      <rPr>
        <rFont val="&quot;Helvetica Neue&quot;, Helvetica, Arial, sans-serif"/>
        <color rgb="FF1155CC"/>
        <sz val="11.0"/>
        <u/>
      </rPr>
      <t>LifeGame for WonderWitch (World) (WonderWitch) (Unl).zip</t>
    </r>
  </si>
  <si>
    <r>
      <rPr>
        <rFont val="&quot;Helvetica Neue&quot;, Helvetica, Arial, sans-serif"/>
        <color rgb="FF1155CC"/>
        <sz val="11.0"/>
        <u/>
      </rPr>
      <t>Lode Runner for WonderSwan (Japan).zip</t>
    </r>
  </si>
  <si>
    <r>
      <rPr>
        <rFont val="&quot;Helvetica Neue&quot;, Helvetica, Arial, sans-serif"/>
        <color rgb="FF1155CC"/>
        <sz val="11.0"/>
        <u/>
      </rPr>
      <t>Long Vowel, The (World) (Ja) (Demo) (WonderWitch) (Unl).zip</t>
    </r>
  </si>
  <si>
    <r>
      <rPr>
        <rFont val="&quot;Helvetica Neue&quot;, Helvetica, Arial, sans-serif"/>
        <color rgb="FF1155CC"/>
        <sz val="11.0"/>
        <u/>
      </rPr>
      <t>Macross - True Love Song (Japan).zip</t>
    </r>
  </si>
  <si>
    <r>
      <rPr>
        <rFont val="&quot;Helvetica Neue&quot;, Helvetica, Arial, sans-serif"/>
        <color rgb="FF1155CC"/>
        <sz val="11.0"/>
        <u/>
      </rPr>
      <t>Mac the Speed Shooter (World) (Proto) (WonderWitch) (Unl).zip</t>
    </r>
  </si>
  <si>
    <r>
      <rPr>
        <rFont val="&quot;Helvetica Neue&quot;, Helvetica, Arial, sans-serif"/>
        <color rgb="FF1155CC"/>
        <sz val="11.0"/>
        <u/>
      </rPr>
      <t>Magical Drop for WonderSwan (Japan).zip</t>
    </r>
  </si>
  <si>
    <r>
      <rPr>
        <rFont val="&quot;Helvetica Neue&quot;, Helvetica, Arial, sans-serif"/>
        <color rgb="FF1155CC"/>
        <sz val="11.0"/>
        <u/>
      </rPr>
      <t>Mahjong Touryuumon (Japan) (Rev 1).zip</t>
    </r>
  </si>
  <si>
    <r>
      <rPr>
        <rFont val="&quot;Helvetica Neue&quot;, Helvetica, Arial, sans-serif"/>
        <color rgb="FF1155CC"/>
        <sz val="11.0"/>
        <u/>
      </rPr>
      <t>Mahjong Touryuumon (Japan) (Rev 3).zip</t>
    </r>
  </si>
  <si>
    <r>
      <rPr>
        <rFont val="&quot;Helvetica Neue&quot;, Helvetica, Arial, sans-serif"/>
        <color rgb="FF1155CC"/>
        <sz val="11.0"/>
        <u/>
      </rPr>
      <t>Makaimura for WonderSwan (Japan).zip</t>
    </r>
  </si>
  <si>
    <r>
      <rPr>
        <rFont val="&quot;Helvetica Neue&quot;, Helvetica, Arial, sans-serif"/>
        <color rgb="FF1155CC"/>
        <sz val="11.0"/>
        <u/>
      </rPr>
      <t>Medarot Perfect Edition - Kabuto Version (Japan).zip</t>
    </r>
  </si>
  <si>
    <r>
      <rPr>
        <rFont val="&quot;Helvetica Neue&quot;, Helvetica, Arial, sans-serif"/>
        <color rgb="FF1155CC"/>
        <sz val="11.0"/>
        <u/>
      </rPr>
      <t>Medarot Perfect Edition - Kuwagata Version (Japan).zip</t>
    </r>
  </si>
  <si>
    <r>
      <rPr>
        <rFont val="&quot;Helvetica Neue&quot;, Helvetica, Arial, sans-serif"/>
        <color rgb="FF1155CC"/>
        <sz val="11.0"/>
        <u/>
      </rPr>
      <t>Meitantei Conan - Majutsushi no Chousenjou! (Japan).zip</t>
    </r>
  </si>
  <si>
    <r>
      <rPr>
        <rFont val="&quot;Helvetica Neue&quot;, Helvetica, Arial, sans-serif"/>
        <color rgb="FF1155CC"/>
        <sz val="11.0"/>
        <u/>
      </rPr>
      <t>Meitantei Conan - Nishi no Meitantei Saidai no Kiki! (Japan).zip</t>
    </r>
  </si>
  <si>
    <r>
      <rPr>
        <rFont val="&quot;Helvetica Neue&quot;, Helvetica, Arial, sans-serif"/>
        <color rgb="FF1155CC"/>
        <sz val="11.0"/>
        <u/>
      </rPr>
      <t>Metakomi Theraphy - Nee Kiite! (Japan).zip</t>
    </r>
  </si>
  <si>
    <r>
      <rPr>
        <rFont val="&quot;Helvetica Neue&quot;, Helvetica, Arial, sans-serif"/>
        <color rgb="FF1155CC"/>
        <sz val="11.0"/>
        <u/>
      </rPr>
      <t>Migi Mawari no Randi (World) (Proto) (WonderWitch) (Unl).zip</t>
    </r>
  </si>
  <si>
    <r>
      <rPr>
        <rFont val="&quot;Helvetica Neue&quot;, Helvetica, Arial, sans-serif"/>
        <color rgb="FF1155CC"/>
        <sz val="11.0"/>
        <u/>
      </rPr>
      <t>Mingle Magnet (Japan) (En,Ja) (Rev 1).zip</t>
    </r>
  </si>
  <si>
    <r>
      <rPr>
        <rFont val="&quot;Helvetica Neue&quot;, Helvetica, Arial, sans-serif"/>
        <color rgb="FF1155CC"/>
        <sz val="11.0"/>
        <u/>
      </rPr>
      <t>Mobile Suit Gundam MSVS (Japan).zip</t>
    </r>
  </si>
  <si>
    <r>
      <rPr>
        <rFont val="&quot;Helvetica Neue&quot;, Helvetica, Arial, sans-serif"/>
        <color rgb="FF1155CC"/>
        <sz val="11.0"/>
        <u/>
      </rPr>
      <t>MobileWonderGate (Japan) (Rev 1).zip</t>
    </r>
  </si>
  <si>
    <r>
      <rPr>
        <rFont val="&quot;Helvetica Neue&quot;, Helvetica, Arial, sans-serif"/>
        <color rgb="FF1155CC"/>
        <sz val="11.0"/>
        <u/>
      </rPr>
      <t>Moero!! Pro Yakyuu Rookies (Japan).zip</t>
    </r>
  </si>
  <si>
    <r>
      <rPr>
        <rFont val="&quot;Helvetica Neue&quot;, Helvetica, Arial, sans-serif"/>
        <color rgb="FF1155CC"/>
        <sz val="11.0"/>
        <u/>
      </rPr>
      <t>Mogura Tatake (World) (Ja) (WonderWitch) (Unl).zip</t>
    </r>
  </si>
  <si>
    <r>
      <rPr>
        <rFont val="&quot;Helvetica Neue&quot;, Helvetica, Arial, sans-serif"/>
        <color rgb="FF1155CC"/>
        <sz val="11.0"/>
        <u/>
      </rPr>
      <t>Morita Shougi for WonderSwan (Japan).zip</t>
    </r>
  </si>
  <si>
    <r>
      <rPr>
        <rFont val="&quot;Helvetica Neue&quot;, Helvetica, Arial, sans-serif"/>
        <color rgb="FF1155CC"/>
        <sz val="11.0"/>
        <u/>
      </rPr>
      <t>Mr. Oha no Ko Bouken - Sai Shuushou Saraba Aishi no Shooting (World) (Ja) (WonderWitch) (Unl).zip</t>
    </r>
  </si>
  <si>
    <r>
      <rPr>
        <rFont val="&quot;Helvetica Neue&quot;, Helvetica, Arial, sans-serif"/>
        <color rgb="FF1155CC"/>
        <sz val="11.0"/>
        <u/>
      </rPr>
      <t>Nazo Ou Pocket (Japan).zip</t>
    </r>
  </si>
  <si>
    <r>
      <rPr>
        <rFont val="&quot;Helvetica Neue&quot;, Helvetica, Arial, sans-serif"/>
        <color rgb="FF1155CC"/>
        <sz val="11.0"/>
        <u/>
      </rPr>
      <t>Neko no Me Byua (World) (WonderWitch) (Program) (Unl).zip</t>
    </r>
  </si>
  <si>
    <r>
      <rPr>
        <rFont val="&quot;Helvetica Neue&quot;, Helvetica, Arial, sans-serif"/>
        <color rgb="FF1155CC"/>
        <sz val="11.0"/>
        <u/>
      </rPr>
      <t>Neon Genesis Evangelion - Shito Ikusei (Japan).zip</t>
    </r>
  </si>
  <si>
    <r>
      <rPr>
        <rFont val="&quot;Helvetica Neue&quot;, Helvetica, Arial, sans-serif"/>
        <color rgb="FF1155CC"/>
        <sz val="11.0"/>
        <u/>
      </rPr>
      <t>Nice On (Japan) (Rev 1).zip</t>
    </r>
  </si>
  <si>
    <r>
      <rPr>
        <rFont val="&quot;Helvetica Neue&quot;, Helvetica, Arial, sans-serif"/>
        <color rgb="FF1155CC"/>
        <sz val="11.0"/>
        <u/>
      </rPr>
      <t>Nigero! (World) (WonderWitch) (Unl).zip</t>
    </r>
  </si>
  <si>
    <r>
      <rPr>
        <rFont val="&quot;Helvetica Neue&quot;, Helvetica, Arial, sans-serif"/>
        <color rgb="FF1155CC"/>
        <sz val="11.0"/>
        <u/>
      </rPr>
      <t>Nihon Pro Mahjong Renmei Kounin - Tetsuman (Japan) (Rev 2).zip</t>
    </r>
  </si>
  <si>
    <r>
      <rPr>
        <rFont val="&quot;Helvetica Neue&quot;, Helvetica, Arial, sans-serif"/>
        <color rgb="FF1155CC"/>
        <sz val="11.0"/>
        <u/>
      </rPr>
      <t>Nobunaga no Yabou for WonderSwan (Japan).zip</t>
    </r>
  </si>
  <si>
    <r>
      <rPr>
        <rFont val="&quot;Helvetica Neue&quot;, Helvetica, Arial, sans-serif"/>
        <color rgb="FF1155CC"/>
        <sz val="11.0"/>
        <u/>
      </rPr>
      <t>Noiz (World) (v0.62) (Proto) (WonderWitch) (Unl).zip</t>
    </r>
  </si>
  <si>
    <r>
      <rPr>
        <rFont val="&quot;Helvetica Neue&quot;, Helvetica, Arial, sans-serif"/>
        <color rgb="FF1155CC"/>
        <sz val="11.0"/>
        <u/>
      </rPr>
      <t>Okiraku Daisakusen (World) (Ja) (WonderWitch) (Unl).zip</t>
    </r>
  </si>
  <si>
    <r>
      <rPr>
        <rFont val="&quot;Helvetica Neue&quot;, Helvetica, Arial, sans-serif"/>
        <color rgb="FF1155CC"/>
        <sz val="11.0"/>
        <u/>
      </rPr>
      <t>Omiyage o Kaou! (World) (Ja) (WonderWitch) (Unl).zip</t>
    </r>
  </si>
  <si>
    <r>
      <rPr>
        <rFont val="&quot;Helvetica Neue&quot;, Helvetica, Arial, sans-serif"/>
        <color rgb="FF1155CC"/>
        <sz val="11.0"/>
        <u/>
      </rPr>
      <t>One Kiri (World) (Ja) (WonderWitch) (Unl).zip</t>
    </r>
  </si>
  <si>
    <r>
      <rPr>
        <rFont val="&quot;Helvetica Neue&quot;, Helvetica, Arial, sans-serif"/>
        <color rgb="FF1155CC"/>
        <sz val="11.0"/>
        <u/>
      </rPr>
      <t>Ore no Kakeibo (World) (Ja) (WonderWitch) (Unl).zip</t>
    </r>
  </si>
  <si>
    <r>
      <rPr>
        <rFont val="&quot;Helvetica Neue&quot;, Helvetica, Arial, sans-serif"/>
        <color rgb="FF1155CC"/>
        <sz val="11.0"/>
        <u/>
      </rPr>
      <t>Ou-chan no Oekaki Logic (Japan).zip</t>
    </r>
  </si>
  <si>
    <r>
      <rPr>
        <rFont val="&quot;Helvetica Neue&quot;, Helvetica, Arial, sans-serif"/>
        <color rgb="FF1155CC"/>
        <sz val="11.0"/>
        <u/>
      </rPr>
      <t>Oyogu Kamo (World) (Proto) (WonderWitch) (Unl).zip</t>
    </r>
  </si>
  <si>
    <r>
      <rPr>
        <rFont val="&quot;Helvetica Neue&quot;, Helvetica, Arial, sans-serif"/>
        <color rgb="FF1155CC"/>
        <sz val="11.0"/>
        <u/>
      </rPr>
      <t>PDA Mini for WonderWitch (World) (Ja) (WonderWitch) (Unl).zip</t>
    </r>
  </si>
  <si>
    <r>
      <rPr>
        <rFont val="&quot;Helvetica Neue&quot;, Helvetica, Arial, sans-serif"/>
        <color rgb="FF1155CC"/>
        <sz val="11.0"/>
        <u/>
      </rPr>
      <t>Panzer Battle 3 (World) (Ja) (v3.00) (WonderWitch) (Unl).zip</t>
    </r>
  </si>
  <si>
    <r>
      <rPr>
        <rFont val="&quot;Helvetica Neue&quot;, Helvetica, Arial, sans-serif"/>
        <color rgb="FF1155CC"/>
        <sz val="11.0"/>
        <u/>
      </rPr>
      <t>Pepperas! (World) (v0.20) (Proto) (WonderWitch) (Unl).zip</t>
    </r>
  </si>
  <si>
    <r>
      <rPr>
        <rFont val="&quot;Helvetica Neue&quot;, Helvetica, Arial, sans-serif"/>
        <color rgb="FF1155CC"/>
        <sz val="11.0"/>
        <u/>
      </rPr>
      <t>Ping Pong Spy (World) (Ja) (WonderWitch) (Unl).zip</t>
    </r>
  </si>
  <si>
    <r>
      <rPr>
        <rFont val="&quot;Helvetica Neue&quot;, Helvetica, Arial, sans-serif"/>
        <color rgb="FF1155CC"/>
        <sz val="11.0"/>
        <u/>
      </rPr>
      <t>Pladel (World) (Ja) (WonderWitch) (Unl).zip</t>
    </r>
  </si>
  <si>
    <r>
      <rPr>
        <rFont val="&quot;Helvetica Neue&quot;, Helvetica, Arial, sans-serif"/>
        <color rgb="FF1155CC"/>
        <sz val="11.0"/>
        <u/>
      </rPr>
      <t>Pocket Fighter (Japan).zip</t>
    </r>
  </si>
  <si>
    <r>
      <rPr>
        <rFont val="&quot;Helvetica Neue&quot;, Helvetica, Arial, sans-serif"/>
        <color rgb="FF1155CC"/>
        <sz val="11.0"/>
        <u/>
      </rPr>
      <t>Pocket Musician (World) (Ja) (WonderWitch) (Program) (Unl).zip</t>
    </r>
  </si>
  <si>
    <r>
      <rPr>
        <rFont val="&quot;Helvetica Neue&quot;, Helvetica, Arial, sans-serif"/>
        <color rgb="FF1155CC"/>
        <sz val="11.0"/>
        <u/>
      </rPr>
      <t>Potential Taper - Rewoke World 03 (World) (En) (WonderWitch) (Unl).zip</t>
    </r>
  </si>
  <si>
    <r>
      <rPr>
        <rFont val="&quot;Helvetica Neue&quot;, Helvetica, Arial, sans-serif"/>
        <color rgb="FF1155CC"/>
        <sz val="11.0"/>
        <u/>
      </rPr>
      <t>Pro Mahjong Kiwame for WonderSwan (Japan) (Rev 1).zip</t>
    </r>
  </si>
  <si>
    <r>
      <rPr>
        <rFont val="&quot;Helvetica Neue&quot;, Helvetica, Arial, sans-serif"/>
        <color rgb="FF1155CC"/>
        <sz val="11.0"/>
        <u/>
      </rPr>
      <t>Puchipuchi (World) (WonderWitch) (Unl).zip</t>
    </r>
  </si>
  <si>
    <r>
      <rPr>
        <rFont val="&quot;Helvetica Neue&quot;, Helvetica, Arial, sans-serif"/>
        <color rgb="FF1155CC"/>
        <sz val="11.0"/>
        <u/>
      </rPr>
      <t>Pudding Maker (World) (WonderWitch) (Unl).zip</t>
    </r>
  </si>
  <si>
    <r>
      <rPr>
        <rFont val="&quot;Helvetica Neue&quot;, Helvetica, Arial, sans-serif"/>
        <color rgb="FF1155CC"/>
        <sz val="11.0"/>
        <u/>
      </rPr>
      <t>Puyo Puyo Tsuu (Japan).zip</t>
    </r>
  </si>
  <si>
    <r>
      <rPr>
        <rFont val="&quot;Helvetica Neue&quot;, Helvetica, Arial, sans-serif"/>
        <color rgb="FF1155CC"/>
        <sz val="11.0"/>
        <u/>
      </rPr>
      <t>Puzzle Bobble (Japan).zip</t>
    </r>
  </si>
  <si>
    <r>
      <rPr>
        <rFont val="&quot;Helvetica Neue&quot;, Helvetica, Arial, sans-serif"/>
        <color rgb="FF1155CC"/>
        <sz val="11.0"/>
        <u/>
      </rPr>
      <t>Radius Theta (World) (WonderWitch) (Unl).zip</t>
    </r>
  </si>
  <si>
    <r>
      <rPr>
        <rFont val="&quot;Helvetica Neue&quot;, Helvetica, Arial, sans-serif"/>
        <color rgb="FF1155CC"/>
        <sz val="11.0"/>
        <u/>
      </rPr>
      <t>Rainbow Islands - Putty's Party (Japan).zip</t>
    </r>
  </si>
  <si>
    <r>
      <rPr>
        <rFont val="&quot;Helvetica Neue&quot;, Helvetica, Arial, sans-serif"/>
        <color rgb="FF1155CC"/>
        <sz val="11.0"/>
        <u/>
      </rPr>
      <t>ReSiA System (World) (Ja) (v0.10) (Proto) (WonderWitch) (Unl).zip</t>
    </r>
  </si>
  <si>
    <r>
      <rPr>
        <rFont val="&quot;Helvetica Neue&quot;, Helvetica, Arial, sans-serif"/>
        <color rgb="FF1155CC"/>
        <sz val="11.0"/>
        <u/>
      </rPr>
      <t>Renda Machine (World) (Ja) (WonderWitch) (Unl).zip</t>
    </r>
  </si>
  <si>
    <r>
      <rPr>
        <rFont val="&quot;Helvetica Neue&quot;, Helvetica, Arial, sans-serif"/>
        <color rgb="FF1155CC"/>
        <sz val="11.0"/>
        <u/>
      </rPr>
      <t>Ring Infinity (Japan).zip</t>
    </r>
  </si>
  <si>
    <r>
      <rPr>
        <rFont val="&quot;Helvetica Neue&quot;, Helvetica, Arial, sans-serif"/>
        <color rgb="FF1155CC"/>
        <sz val="11.0"/>
        <u/>
      </rPr>
      <t>Ritual (World) (Ja) (Demo) (WonderWitch) (Program) (Unl).zip</t>
    </r>
  </si>
  <si>
    <r>
      <rPr>
        <rFont val="&quot;Helvetica Neue&quot;, Helvetica, Arial, sans-serif"/>
        <color rgb="FF1155CC"/>
        <sz val="11.0"/>
        <u/>
      </rPr>
      <t>Robot Works (Hong Kong) (En,Ja) (Rev 1).zip</t>
    </r>
  </si>
  <si>
    <r>
      <rPr>
        <rFont val="&quot;Helvetica Neue&quot;, Helvetica, Arial, sans-serif"/>
        <color rgb="FF1155CC"/>
        <sz val="11.0"/>
        <u/>
      </rPr>
      <t>Robot Works (Japan).zip</t>
    </r>
  </si>
  <si>
    <r>
      <rPr>
        <rFont val="&quot;Helvetica Neue&quot;, Helvetica, Arial, sans-serif"/>
        <color rgb="FF1155CC"/>
        <sz val="11.0"/>
        <u/>
      </rPr>
      <t>Rockman &amp; Forte - Mirai Kara no Chousensha (Japan).zip</t>
    </r>
  </si>
  <si>
    <r>
      <rPr>
        <rFont val="&quot;Helvetica Neue&quot;, Helvetica, Arial, sans-serif"/>
        <color rgb="FF1155CC"/>
        <sz val="11.0"/>
        <u/>
      </rPr>
      <t>SD Gundam - Emotional Jam (Japan) (Rev 2).zip</t>
    </r>
  </si>
  <si>
    <r>
      <rPr>
        <rFont val="&quot;Helvetica Neue&quot;, Helvetica, Arial, sans-serif"/>
        <color rgb="FF1155CC"/>
        <sz val="11.0"/>
        <u/>
      </rPr>
      <t>SD Gundam - Emotional Jam (Japan) (Rev 3).zip</t>
    </r>
  </si>
  <si>
    <r>
      <rPr>
        <rFont val="&quot;Helvetica Neue&quot;, Helvetica, Arial, sans-serif"/>
        <color rgb="FF1155CC"/>
        <sz val="11.0"/>
        <u/>
      </rPr>
      <t>SD Gundam G Generation - Gather Beat (Japan).zip</t>
    </r>
  </si>
  <si>
    <r>
      <rPr>
        <rFont val="&quot;Helvetica Neue&quot;, Helvetica, Arial, sans-serif"/>
        <color rgb="FF1155CC"/>
        <sz val="11.0"/>
        <u/>
      </rPr>
      <t>SD Gundam Gashapon Senki - Episode 1 (Japan) (Alt).zip</t>
    </r>
  </si>
  <si>
    <r>
      <rPr>
        <rFont val="&quot;Helvetica Neue&quot;, Helvetica, Arial, sans-serif"/>
        <color rgb="FF1155CC"/>
        <sz val="11.0"/>
        <u/>
      </rPr>
      <t>SD Gundam Gashapon Senki - Episode 1 (Japan).zip</t>
    </r>
  </si>
  <si>
    <r>
      <rPr>
        <rFont val="&quot;Helvetica Neue&quot;, Helvetica, Arial, sans-serif"/>
        <color rgb="FF1155CC"/>
        <sz val="11.0"/>
        <u/>
      </rPr>
      <t>SE-Tester (World) (WonderWitch) (Program) (Unl).zip</t>
    </r>
  </si>
  <si>
    <r>
      <rPr>
        <rFont val="&quot;Helvetica Neue&quot;, Helvetica, Arial, sans-serif"/>
        <color rgb="FF1155CC"/>
        <sz val="11.0"/>
        <u/>
      </rPr>
      <t>SMFPlay (World) (Ja) (v0.1) (WonderWitch) (Program) (Unl).zip</t>
    </r>
  </si>
  <si>
    <r>
      <rPr>
        <rFont val="&quot;Helvetica Neue&quot;, Helvetica, Arial, sans-serif"/>
        <color rgb="FF1155CC"/>
        <sz val="11.0"/>
        <u/>
      </rPr>
      <t>Saint Dagrat Monogatari (World) (Ja) (WonderWitch) (Unl).zip</t>
    </r>
  </si>
  <si>
    <r>
      <rPr>
        <rFont val="&quot;Helvetica Neue&quot;, Helvetica, Arial, sans-serif"/>
        <color rgb="FF1155CC"/>
        <sz val="11.0"/>
        <u/>
      </rPr>
      <t>Sangokushi II for WonderSwan (Japan).zip</t>
    </r>
  </si>
  <si>
    <r>
      <rPr>
        <rFont val="&quot;Helvetica Neue&quot;, Helvetica, Arial, sans-serif"/>
        <color rgb="FF1155CC"/>
        <sz val="11.0"/>
        <u/>
      </rPr>
      <t>Sangokushi for WonderSwan (Japan).zip</t>
    </r>
  </si>
  <si>
    <r>
      <rPr>
        <rFont val="&quot;Helvetica Neue&quot;, Helvetica, Arial, sans-serif"/>
        <color rgb="FF1155CC"/>
        <sz val="11.0"/>
        <u/>
      </rPr>
      <t>Senbetsu (World) (Ja) (WonderWitch) (Unl).zip</t>
    </r>
  </si>
  <si>
    <r>
      <rPr>
        <rFont val="&quot;Helvetica Neue&quot;, Helvetica, Arial, sans-serif"/>
        <color rgb="FF1155CC"/>
        <sz val="11.0"/>
        <u/>
      </rPr>
      <t>Senkaiden - TV Animation Senkaiden Houshin Engi Yori (Japan).zip</t>
    </r>
  </si>
  <si>
    <r>
      <rPr>
        <rFont val="&quot;Helvetica Neue&quot;, Helvetica, Arial, sans-serif"/>
        <color rgb="FF1155CC"/>
        <sz val="11.0"/>
        <u/>
      </rPr>
      <t>Sennou Millennium (Japan).zip</t>
    </r>
  </si>
  <si>
    <r>
      <rPr>
        <rFont val="&quot;Helvetica Neue&quot;, Helvetica, Arial, sans-serif"/>
        <color rgb="FF1155CC"/>
        <sz val="11.0"/>
        <u/>
      </rPr>
      <t>Sensuikan (World) (Demo) (WonderWitch) (Unl).zip</t>
    </r>
  </si>
  <si>
    <r>
      <rPr>
        <rFont val="&quot;Helvetica Neue&quot;, Helvetica, Arial, sans-serif"/>
        <color rgb="FF1155CC"/>
        <sz val="11.0"/>
        <u/>
      </rPr>
      <t>Shageki Tantei Oke (World) (Ja) (Demo) (WonderWitch) (Unl).zip</t>
    </r>
  </si>
  <si>
    <r>
      <rPr>
        <rFont val="&quot;Helvetica Neue&quot;, Helvetica, Arial, sans-serif"/>
        <color rgb="FF1155CC"/>
        <sz val="11.0"/>
        <u/>
      </rPr>
      <t>Shanghai Pocket (Japan).zip</t>
    </r>
  </si>
  <si>
    <r>
      <rPr>
        <rFont val="&quot;Helvetica Neue&quot;, Helvetica, Arial, sans-serif"/>
        <color rgb="FF1155CC"/>
        <sz val="11.0"/>
        <u/>
      </rPr>
      <t>Shin Nihon Pro Wrestling - Toukon Retsuden (Japan) (Rev 1).zip</t>
    </r>
  </si>
  <si>
    <r>
      <rPr>
        <rFont val="&quot;Helvetica Neue&quot;, Helvetica, Arial, sans-serif"/>
        <color rgb="FF1155CC"/>
        <sz val="11.0"/>
        <u/>
      </rPr>
      <t>Shinobi, The (World) (Ja) (Demo) (WonderWitch) (Unl).zip</t>
    </r>
  </si>
  <si>
    <r>
      <rPr>
        <rFont val="&quot;Helvetica Neue&quot;, Helvetica, Arial, sans-serif"/>
        <color rgb="FF1155CC"/>
        <sz val="11.0"/>
        <u/>
      </rPr>
      <t>Shougi Touryuumon (Japan).zip</t>
    </r>
  </si>
  <si>
    <r>
      <rPr>
        <rFont val="&quot;Helvetica Neue&quot;, Helvetica, Arial, sans-serif"/>
        <color rgb="FF1155CC"/>
        <sz val="11.0"/>
        <u/>
      </rPr>
      <t>Side Pocket for WonderSwan (Japan).zip</t>
    </r>
  </si>
  <si>
    <r>
      <rPr>
        <rFont val="&quot;Helvetica Neue&quot;, Helvetica, Arial, sans-serif"/>
        <color rgb="FF1155CC"/>
        <sz val="11.0"/>
        <u/>
      </rPr>
      <t>Slipull (World) (WonderWitch) (Unl).zip</t>
    </r>
  </si>
  <si>
    <r>
      <rPr>
        <rFont val="&quot;Helvetica Neue&quot;, Helvetica, Arial, sans-serif"/>
        <color rgb="FF1155CC"/>
        <sz val="11.0"/>
        <u/>
      </rPr>
      <t>Slipull Lite (World) (Proto) (WonderWitch) (Unl).zip</t>
    </r>
  </si>
  <si>
    <r>
      <rPr>
        <rFont val="&quot;Helvetica Neue&quot;, Helvetica, Arial, sans-serif"/>
        <color rgb="FF1155CC"/>
        <sz val="11.0"/>
        <u/>
      </rPr>
      <t>Slither Link (Japan).zip</t>
    </r>
  </si>
  <si>
    <r>
      <rPr>
        <rFont val="&quot;Helvetica Neue&quot;, Helvetica, Arial, sans-serif"/>
        <color rgb="FF1155CC"/>
        <sz val="11.0"/>
        <u/>
      </rPr>
      <t>Snake for WonderSwitch (World) (WonderWitch) (Unl).zip</t>
    </r>
  </si>
  <si>
    <r>
      <rPr>
        <rFont val="&quot;Helvetica Neue&quot;, Helvetica, Arial, sans-serif"/>
        <color rgb="FF1155CC"/>
        <sz val="11.0"/>
        <u/>
      </rPr>
      <t>Soccer Yarou! - Challenge the World (Japan).zip</t>
    </r>
  </si>
  <si>
    <r>
      <rPr>
        <rFont val="&quot;Helvetica Neue&quot;, Helvetica, Arial, sans-serif"/>
        <color rgb="FF1155CC"/>
        <sz val="11.0"/>
        <u/>
      </rPr>
      <t>Sotsugyou for WonderSwan (Japan) (Rev 1).zip</t>
    </r>
  </si>
  <si>
    <r>
      <rPr>
        <rFont val="&quot;Helvetica Neue&quot;, Helvetica, Arial, sans-serif"/>
        <color rgb="FF1155CC"/>
        <sz val="11.0"/>
        <u/>
      </rPr>
      <t>Space Invaders (Japan).zip</t>
    </r>
  </si>
  <si>
    <r>
      <rPr>
        <rFont val="&quot;Helvetica Neue&quot;, Helvetica, Arial, sans-serif"/>
        <color rgb="FF1155CC"/>
        <sz val="11.0"/>
        <u/>
      </rPr>
      <t>Super Robot Taisen Compact (Japan) (Rev 1).zip</t>
    </r>
  </si>
  <si>
    <r>
      <rPr>
        <rFont val="&quot;Helvetica Neue&quot;, Helvetica, Arial, sans-serif"/>
        <color rgb="FF1155CC"/>
        <sz val="11.0"/>
        <u/>
      </rPr>
      <t>Super Robot Taisen Compact (Japan) (Rev 2).zip</t>
    </r>
  </si>
  <si>
    <r>
      <rPr>
        <rFont val="&quot;Helvetica Neue&quot;, Helvetica, Arial, sans-serif"/>
        <color rgb="FF1155CC"/>
        <sz val="11.0"/>
        <u/>
      </rPr>
      <t>Super Robot Taisen Compact (Japan).zip</t>
    </r>
  </si>
  <si>
    <r>
      <rPr>
        <rFont val="&quot;Helvetica Neue&quot;, Helvetica, Arial, sans-serif"/>
        <color rgb="FF1155CC"/>
        <sz val="11.0"/>
        <u/>
      </rPr>
      <t>Super Robot Taisen Compact 2 - Dai-1-bu - Chijou Gekidou Hen (Japan).zip</t>
    </r>
  </si>
  <si>
    <r>
      <rPr>
        <rFont val="&quot;Helvetica Neue&quot;, Helvetica, Arial, sans-serif"/>
        <color rgb="FF1155CC"/>
        <sz val="11.0"/>
        <u/>
      </rPr>
      <t>Super Robot Taisen Compact 2 - Dai-2-bu - Uchuu Gekishin Hen (Japan) (Rev 4).zip</t>
    </r>
  </si>
  <si>
    <r>
      <rPr>
        <rFont val="&quot;Helvetica Neue&quot;, Helvetica, Arial, sans-serif"/>
        <color rgb="FF1155CC"/>
        <sz val="11.0"/>
        <u/>
      </rPr>
      <t>Super Robot Taisen Compact 2 - Dai-3-bu - Ginga Kessen Hen (Japan) (Rev 2).zip</t>
    </r>
  </si>
  <si>
    <r>
      <rPr>
        <rFont val="&quot;Helvetica Neue&quot;, Helvetica, Arial, sans-serif"/>
        <color rgb="FF1155CC"/>
        <sz val="11.0"/>
        <u/>
      </rPr>
      <t>Taikyoku Igo - Heisei Kiin (Japan).zip</t>
    </r>
  </si>
  <si>
    <r>
      <rPr>
        <rFont val="&quot;Helvetica Neue&quot;, Helvetica, Arial, sans-serif"/>
        <color rgb="FF1155CC"/>
        <sz val="11.0"/>
        <u/>
      </rPr>
      <t>Taisen Othello Game (World) (Ja) (WonderWitch) (Unl).zip</t>
    </r>
  </si>
  <si>
    <r>
      <rPr>
        <rFont val="&quot;Helvetica Neue&quot;, Helvetica, Arial, sans-serif"/>
        <color rgb="FF1155CC"/>
        <sz val="11.0"/>
        <u/>
      </rPr>
      <t>Taitoru Moji Koudo-hyo (World) (Ja) (WonderWitch) (Unl).zip</t>
    </r>
  </si>
  <si>
    <r>
      <rPr>
        <rFont val="&quot;Helvetica Neue&quot;, Helvetica, Arial, sans-serif"/>
        <color rgb="FF1155CC"/>
        <sz val="11.0"/>
        <u/>
      </rPr>
      <t>Tanjou Debut for WonderSwan (Japan) (Rev 1).zip</t>
    </r>
  </si>
  <si>
    <r>
      <rPr>
        <rFont val="&quot;Helvetica Neue&quot;, Helvetica, Arial, sans-serif"/>
        <color rgb="FF1155CC"/>
        <sz val="11.0"/>
        <u/>
      </rPr>
      <t>Tare Panda no GunPey (Japan).zip</t>
    </r>
  </si>
  <si>
    <r>
      <rPr>
        <rFont val="&quot;Helvetica Neue&quot;, Helvetica, Arial, sans-serif"/>
        <color rgb="FF1155CC"/>
        <sz val="11.0"/>
        <u/>
      </rPr>
      <t>Tekken Card Challenge (Japan).zip</t>
    </r>
  </si>
  <si>
    <r>
      <rPr>
        <rFont val="&quot;Helvetica Neue&quot;, Helvetica, Arial, sans-serif"/>
        <color rgb="FF1155CC"/>
        <sz val="11.0"/>
        <u/>
      </rPr>
      <t>Tenori-on (Japan) (En).zip</t>
    </r>
  </si>
  <si>
    <r>
      <rPr>
        <rFont val="&quot;Helvetica Neue&quot;, Helvetica, Arial, sans-serif"/>
        <color rgb="FF1155CC"/>
        <sz val="11.0"/>
        <u/>
      </rPr>
      <t>Teroteroropa (World) (Demo) (WonderWitch) (Unl).zip</t>
    </r>
  </si>
  <si>
    <r>
      <rPr>
        <rFont val="&quot;Helvetica Neue&quot;, Helvetica, Arial, sans-serif"/>
        <color rgb="FF1155CC"/>
        <sz val="11.0"/>
        <u/>
      </rPr>
      <t>Terrors (Japan).zip</t>
    </r>
  </si>
  <si>
    <r>
      <rPr>
        <rFont val="&quot;Helvetica Neue&quot;, Helvetica, Arial, sans-serif"/>
        <color rgb="FF1155CC"/>
        <sz val="11.0"/>
        <u/>
      </rPr>
      <t>Testarossa (World) (WonderWitch) (Unl).zip</t>
    </r>
  </si>
  <si>
    <r>
      <rPr>
        <rFont val="&quot;Helvetica Neue&quot;, Helvetica, Arial, sans-serif"/>
        <color rgb="FF1155CC"/>
        <sz val="11.0"/>
        <u/>
      </rPr>
      <t>Tetsujin 28 Gou (Japan).zip</t>
    </r>
  </si>
  <si>
    <r>
      <rPr>
        <rFont val="&quot;Helvetica Neue&quot;, Helvetica, Arial, sans-serif"/>
        <color rgb="FF1155CC"/>
        <sz val="11.0"/>
        <u/>
      </rPr>
      <t>Text Putter (World) (Ja) (WonderWitch) (Program) (Unl).zip</t>
    </r>
  </si>
  <si>
    <r>
      <rPr>
        <rFont val="&quot;Helvetica Neue&quot;, Helvetica, Arial, sans-serif"/>
        <color rgb="FF1155CC"/>
        <sz val="11.0"/>
        <u/>
      </rPr>
      <t>Time Bokan Series - Bokan Densetsu - Buta mo Odaterya Doronboo (Japan).zip</t>
    </r>
  </si>
  <si>
    <r>
      <rPr>
        <rFont val="&quot;Helvetica Neue&quot;, Helvetica, Arial, sans-serif"/>
        <color rgb="FF1155CC"/>
        <sz val="11.0"/>
        <u/>
      </rPr>
      <t>Tokei (World) (Ja) (Demo) (WonderWitch) (Unl).zip</t>
    </r>
  </si>
  <si>
    <r>
      <rPr>
        <rFont val="&quot;Helvetica Neue&quot;, Helvetica, Arial, sans-serif"/>
        <color rgb="FF1155CC"/>
        <sz val="11.0"/>
        <u/>
      </rPr>
      <t>Tokyo Majin Gakuen - Fuju Houroku (Japan).zip</t>
    </r>
  </si>
  <si>
    <r>
      <rPr>
        <rFont val="&quot;Helvetica Neue&quot;, Helvetica, Arial, sans-serif"/>
        <color rgb="FF1155CC"/>
        <sz val="11.0"/>
        <u/>
      </rPr>
      <t>Trap Trap (World) (Ja) (WonderWitch) (Unl).zip</t>
    </r>
  </si>
  <si>
    <r>
      <rPr>
        <rFont val="&quot;Helvetica Neue&quot;, Helvetica, Arial, sans-serif"/>
        <color rgb="FF1155CC"/>
        <sz val="11.0"/>
        <u/>
      </rPr>
      <t>Triangle (World) (WonderWitch) (Unl).zip</t>
    </r>
  </si>
  <si>
    <r>
      <rPr>
        <rFont val="&quot;Helvetica Neue&quot;, Helvetica, Arial, sans-serif"/>
        <color rgb="FF1155CC"/>
        <sz val="11.0"/>
        <u/>
      </rPr>
      <t>Truchet (World) (WonderWitch) (Unl).zip</t>
    </r>
  </si>
  <si>
    <r>
      <rPr>
        <rFont val="&quot;Helvetica Neue&quot;, Helvetica, Arial, sans-serif"/>
        <color rgb="FF1155CC"/>
        <sz val="11.0"/>
        <u/>
      </rPr>
      <t>Trump Collection - Bottom-Up Teki Trump Seikatsu (Japan) (Rev 1).zip</t>
    </r>
  </si>
  <si>
    <r>
      <rPr>
        <rFont val="&quot;Helvetica Neue&quot;, Helvetica, Arial, sans-serif"/>
        <color rgb="FF1155CC"/>
        <sz val="11.0"/>
        <u/>
      </rPr>
      <t>Trump Collection 2 - Bottom-Up Teki Sekaiisshuu no Tabi (Japan) (Rev 1).zip</t>
    </r>
  </si>
  <si>
    <r>
      <rPr>
        <rFont val="&quot;Helvetica Neue&quot;, Helvetica, Arial, sans-serif"/>
        <color rgb="FF1155CC"/>
        <sz val="11.0"/>
        <u/>
      </rPr>
      <t>Tsubo Game (World) (Ja) (WonderWitch) (Unl).zip</t>
    </r>
  </si>
  <si>
    <r>
      <rPr>
        <rFont val="&quot;Helvetica Neue&quot;, Helvetica, Arial, sans-serif"/>
        <color rgb="FF1155CC"/>
        <sz val="11.0"/>
        <u/>
      </rPr>
      <t>Tsunahiki (World) (Demo) (WonderWitch) (Unl).zip</t>
    </r>
  </si>
  <si>
    <r>
      <rPr>
        <rFont val="&quot;Helvetica Neue&quot;, Helvetica, Arial, sans-serif"/>
        <color rgb="FF1155CC"/>
        <sz val="11.0"/>
        <u/>
      </rPr>
      <t>Tumble (World) (WonderWitch) (Unl).zip</t>
    </r>
  </si>
  <si>
    <r>
      <rPr>
        <rFont val="&quot;Helvetica Neue&quot;, Helvetica, Arial, sans-serif"/>
        <color rgb="FF1155CC"/>
        <sz val="11.0"/>
        <u/>
      </rPr>
      <t>Turntablist - DJ Battle (Japan).zip</t>
    </r>
  </si>
  <si>
    <r>
      <rPr>
        <rFont val="&quot;Helvetica Neue&quot;, Helvetica, Arial, sans-serif"/>
        <color rgb="FF1155CC"/>
        <sz val="11.0"/>
        <u/>
      </rPr>
      <t>Umetatte (World) (WonderWitch) (Unl).zip</t>
    </r>
  </si>
  <si>
    <r>
      <rPr>
        <rFont val="&quot;Helvetica Neue&quot;, Helvetica, Arial, sans-serif"/>
        <color rgb="FF1155CC"/>
        <sz val="11.0"/>
        <u/>
      </rPr>
      <t>Umizuri ni Ikou! (Japan).zip</t>
    </r>
  </si>
  <si>
    <r>
      <rPr>
        <rFont val="&quot;Helvetica Neue&quot;, Helvetica, Arial, sans-serif"/>
        <color rgb="FF1155CC"/>
        <sz val="11.0"/>
        <u/>
      </rPr>
      <t>Uzumaki - Denshi Kaiki Hen (Japan) (Rev 4).zip</t>
    </r>
  </si>
  <si>
    <r>
      <rPr>
        <rFont val="&quot;Helvetica Neue&quot;, Helvetica, Arial, sans-serif"/>
        <color rgb="FF1155CC"/>
        <sz val="11.0"/>
        <u/>
      </rPr>
      <t>Uzumaki - Noroi Simulation (Japan).zip</t>
    </r>
  </si>
  <si>
    <r>
      <rPr>
        <rFont val="&quot;Helvetica Neue&quot;, Helvetica, Arial, sans-serif"/>
        <color rgb="FF1155CC"/>
        <sz val="11.0"/>
        <u/>
      </rPr>
      <t>V-Attacker (World) (WonderWitch) (Unl).zip</t>
    </r>
  </si>
  <si>
    <r>
      <rPr>
        <rFont val="&quot;Helvetica Neue&quot;, Helvetica, Arial, sans-serif"/>
        <color rgb="FF1155CC"/>
        <sz val="11.0"/>
        <u/>
      </rPr>
      <t>Vaitz Blade (Japan) (Rev 1).zip</t>
    </r>
  </si>
  <si>
    <r>
      <rPr>
        <rFont val="&quot;Helvetica Neue&quot;, Helvetica, Arial, sans-serif"/>
        <color rgb="FF1155CC"/>
        <sz val="11.0"/>
        <u/>
      </rPr>
      <t>Virus (World) (WonderWitch) (Unl).zip</t>
    </r>
  </si>
  <si>
    <r>
      <rPr>
        <rFont val="&quot;Helvetica Neue&quot;, Helvetica, Arial, sans-serif"/>
        <color rgb="FF1155CC"/>
        <sz val="11.0"/>
        <u/>
      </rPr>
      <t>WWTerm (World) (WonderWitch) (Program) (Unl).zip</t>
    </r>
  </si>
  <si>
    <r>
      <rPr>
        <rFont val="&quot;Helvetica Neue&quot;, Helvetica, Arial, sans-serif"/>
        <color rgb="FF1155CC"/>
        <sz val="11.0"/>
        <u/>
      </rPr>
      <t>Wago (World) (Ja) (WonderWitch) (Unl).zip</t>
    </r>
  </si>
  <si>
    <r>
      <rPr>
        <rFont val="&quot;Helvetica Neue&quot;, Helvetica, Arial, sans-serif"/>
        <color rgb="FF1155CC"/>
        <sz val="11.0"/>
        <u/>
      </rPr>
      <t>Wasabi Produce - Street Dancer (Japan).zip</t>
    </r>
  </si>
  <si>
    <r>
      <rPr>
        <rFont val="&quot;Helvetica Neue&quot;, Helvetica, Arial, sans-serif"/>
        <color rgb="FF1155CC"/>
        <sz val="11.0"/>
        <u/>
      </rPr>
      <t>Wave Q (World) (Ja) (WonderWitch) (Unl).zip</t>
    </r>
  </si>
  <si>
    <r>
      <rPr>
        <rFont val="&quot;Helvetica Neue&quot;, Helvetica, Arial, sans-serif"/>
        <color rgb="FF1155CC"/>
        <sz val="11.0"/>
        <u/>
      </rPr>
      <t>Wave R (World) (v1.0) (WonderWitch) (WWGP2003) (Unl).zip</t>
    </r>
  </si>
  <si>
    <r>
      <rPr>
        <rFont val="&quot;Helvetica Neue&quot;, Helvetica, Arial, sans-serif"/>
        <color rgb="FF1155CC"/>
        <sz val="11.0"/>
        <u/>
      </rPr>
      <t>Wave R (World) (v1.1) (WonderWitch) (Unl).zip</t>
    </r>
  </si>
  <si>
    <r>
      <rPr>
        <rFont val="&quot;Helvetica Neue&quot;, Helvetica, Arial, sans-serif"/>
        <color rgb="FF1155CC"/>
        <sz val="11.0"/>
        <u/>
      </rPr>
      <t>With a Dory (World) (Ja) (Proto) (WonderWitch) (Unl).zip</t>
    </r>
  </si>
  <si>
    <r>
      <rPr>
        <rFont val="&quot;Helvetica Neue&quot;, Helvetica, Arial, sans-serif"/>
        <color rgb="FF1155CC"/>
        <sz val="11.0"/>
        <u/>
      </rPr>
      <t>Wonder Recorder (World) (Ja) (v1.00) (WonderWitch) (WWGP2001) (Unl).zip</t>
    </r>
  </si>
  <si>
    <r>
      <rPr>
        <rFont val="&quot;Helvetica Neue&quot;, Helvetica, Arial, sans-serif"/>
        <color rgb="FF1155CC"/>
        <sz val="11.0"/>
        <u/>
      </rPr>
      <t>Wonder Recorder (World) (Ja) (v1.01) (WonderWitch) (Unl).zip</t>
    </r>
  </si>
  <si>
    <r>
      <rPr>
        <rFont val="&quot;Helvetica Neue&quot;, Helvetica, Arial, sans-serif"/>
        <color rgb="FF1155CC"/>
        <sz val="11.0"/>
        <u/>
      </rPr>
      <t>Wonder Stadium '99 (Japan).zip</t>
    </r>
  </si>
  <si>
    <r>
      <rPr>
        <rFont val="&quot;Helvetica Neue&quot;, Helvetica, Arial, sans-serif"/>
        <color rgb="FF1155CC"/>
        <sz val="11.0"/>
        <u/>
      </rPr>
      <t>Wonder Stadium (Japan).zip</t>
    </r>
  </si>
  <si>
    <r>
      <rPr>
        <rFont val="&quot;Helvetica Neue&quot;, Helvetica, Arial, sans-serif"/>
        <color rgb="FF1155CC"/>
        <sz val="11.0"/>
        <u/>
      </rPr>
      <t>Wonder Su-Zi- (World) (WonderWitch) (Unl).zip</t>
    </r>
  </si>
  <si>
    <r>
      <rPr>
        <rFont val="&quot;Helvetica Neue&quot;, Helvetica, Arial, sans-serif"/>
        <color rgb="FF1155CC"/>
        <sz val="11.0"/>
        <u/>
      </rPr>
      <t>WonderSwan Handy Sonar (Japan) (Rev 1).zip</t>
    </r>
  </si>
  <si>
    <r>
      <rPr>
        <rFont val="&quot;Helvetica Neue&quot;, Helvetica, Arial, sans-serif"/>
        <color rgb="FF1155CC"/>
        <sz val="11.0"/>
        <u/>
      </rPr>
      <t>WonderSwan Handy Sonar (Japan) (Rev 2).zip</t>
    </r>
  </si>
  <si>
    <r>
      <rPr>
        <rFont val="&quot;Helvetica Neue&quot;, Helvetica, Arial, sans-serif"/>
        <color rgb="FF1155CC"/>
        <sz val="11.0"/>
        <u/>
      </rPr>
      <t>WonderWitch (Japan) (FreyaOS 1.0.0) (Program).zip</t>
    </r>
  </si>
  <si>
    <r>
      <rPr>
        <rFont val="&quot;Helvetica Neue&quot;, Helvetica, Arial, sans-serif"/>
        <color rgb="FF1155CC"/>
        <sz val="11.0"/>
        <u/>
      </rPr>
      <t>WonderWitch (Japan) (FreyaOS 1.0.2) (Program).zip</t>
    </r>
  </si>
  <si>
    <r>
      <rPr>
        <rFont val="&quot;Helvetica Neue&quot;, Helvetica, Arial, sans-serif"/>
        <color rgb="FF1155CC"/>
        <sz val="11.0"/>
        <u/>
      </rPr>
      <t>WonderWitch (Japan) (FreyaOS 1.0.3) (Program).zip</t>
    </r>
  </si>
  <si>
    <r>
      <rPr>
        <rFont val="&quot;Helvetica Neue&quot;, Helvetica, Arial, sans-serif"/>
        <color rgb="FF1155CC"/>
        <sz val="11.0"/>
        <u/>
      </rPr>
      <t>WonderWitch (Japan) (FreyaOS 1.1.1) (Program).zip</t>
    </r>
  </si>
  <si>
    <r>
      <rPr>
        <rFont val="&quot;Helvetica Neue&quot;, Helvetica, Arial, sans-serif"/>
        <color rgb="FF1155CC"/>
        <sz val="11.0"/>
        <u/>
      </rPr>
      <t>WonderWitch (Japan) (FreyaOS 1.1.2) (Program).zip</t>
    </r>
  </si>
  <si>
    <r>
      <rPr>
        <rFont val="&quot;Helvetica Neue&quot;, Helvetica, Arial, sans-serif"/>
        <color rgb="FF1155CC"/>
        <sz val="11.0"/>
        <u/>
      </rPr>
      <t>WonderWitch (Japan) (FreyaOS 1.1.3) (Program).zip</t>
    </r>
  </si>
  <si>
    <r>
      <rPr>
        <rFont val="&quot;Helvetica Neue&quot;, Helvetica, Arial, sans-serif"/>
        <color rgb="FF1155CC"/>
        <sz val="11.0"/>
        <u/>
      </rPr>
      <t>WonderWitch (Japan) (FreyaOS 1.1.4) (Program).zip</t>
    </r>
  </si>
  <si>
    <r>
      <rPr>
        <rFont val="&quot;Helvetica Neue&quot;, Helvetica, Arial, sans-serif"/>
        <color rgb="FF1155CC"/>
        <sz val="11.0"/>
        <u/>
      </rPr>
      <t>WonderWitch (Japan) (FreyaOS 1.1.5) (Program).zip</t>
    </r>
  </si>
  <si>
    <r>
      <rPr>
        <rFont val="&quot;Helvetica Neue&quot;, Helvetica, Arial, sans-serif"/>
        <color rgb="FF1155CC"/>
        <sz val="11.0"/>
        <u/>
      </rPr>
      <t>WonderWitch (Japan) (FreyaOS 1.1.6b1) (Program).zip</t>
    </r>
  </si>
  <si>
    <r>
      <rPr>
        <rFont val="&quot;Helvetica Neue&quot;, Helvetica, Arial, sans-serif"/>
        <color rgb="FF1155CC"/>
        <sz val="11.0"/>
        <u/>
      </rPr>
      <t>WonderWitch (Japan) (FreyaOS 1.2.0) (Program).zip</t>
    </r>
  </si>
  <si>
    <r>
      <rPr>
        <rFont val="&quot;Helvetica Neue&quot;, Helvetica, Arial, sans-serif"/>
        <color rgb="FF1155CC"/>
        <sz val="11.0"/>
        <u/>
      </rPr>
      <t>WonderWitch EP-NET (World) (Ja) (WonderWitch) (Program) (Unl).zip</t>
    </r>
  </si>
  <si>
    <r>
      <rPr>
        <rFont val="&quot;Helvetica Neue&quot;, Helvetica, Arial, sans-serif"/>
        <color rgb="FF1155CC"/>
        <sz val="11.0"/>
        <u/>
      </rPr>
      <t>Yoke Bin (World) (Demo) (WonderWitch) (Unl).zip</t>
    </r>
  </si>
  <si>
    <r>
      <rPr>
        <rFont val="&quot;Helvetica Neue&quot;, Helvetica, Arial, sans-serif"/>
        <color rgb="FF1155CC"/>
        <sz val="11.0"/>
        <u/>
      </rPr>
      <t>Yoneshichi Note TR2 (World) (Ja) (WonderWitch) (Program) (Unl).zip</t>
    </r>
  </si>
  <si>
    <r>
      <rPr>
        <rFont val="&quot;Helvetica Neue&quot;, Helvetica, Arial, sans-serif"/>
        <color rgb="FF1155CC"/>
        <sz val="11.0"/>
        <u/>
      </rPr>
      <t>Yopparau Game for WonderWitch (World) (WonderWitch) (Unl).zip</t>
    </r>
  </si>
  <si>
    <r>
      <rPr>
        <rFont val="&quot;Helvetica Neue&quot;, Helvetica, Arial, sans-serif"/>
        <color rgb="FF1155CC"/>
        <sz val="11.0"/>
        <u/>
      </rPr>
      <t>Ze Sound Player + Sample Music (World) (WonderWitch) (Program) (Unl).zip</t>
    </r>
  </si>
  <si>
    <r>
      <rPr>
        <rFont val="&quot;Helvetica Neue&quot;, Helvetica, Arial, sans-serif"/>
        <color rgb="FF1155CC"/>
        <sz val="11.0"/>
        <u/>
      </rPr>
      <t>[BIOS] WonderSwan Boot ROM (Japan) (En).zip</t>
    </r>
  </si>
  <si>
    <r>
      <rPr>
        <rFont val="&quot;Helvetica Neue&quot;, Helvetica, Arial, sans-serif"/>
        <color rgb="FF1155CC"/>
        <sz val="11.0"/>
        <u/>
      </rPr>
      <t>beatmania for WonderSwan (Japan).zip</t>
    </r>
  </si>
  <si>
    <r>
      <rPr>
        <rFont val="&quot;Helvetica Neue&quot;, Helvetica, Arial, sans-serif"/>
        <color rgb="FF1155CC"/>
        <sz val="11.0"/>
        <u/>
      </rPr>
      <t>otto (World) (WonderWitch) (Unl).zip</t>
    </r>
  </si>
  <si>
    <r>
      <rPr>
        <rFont val="&quot;Helvetica Neue&quot;, Helvetica, Arial, sans-serif"/>
        <color rgb="FF1155CC"/>
        <sz val="11.0"/>
        <u/>
      </rPr>
      <t>vs-shooting (World) (Demo) (WonderWitch) (Unl).zip</t>
    </r>
  </si>
  <si>
    <r>
      <rPr>
        <rFont val="&quot;Helvetica Neue&quot;, Helvetica, Arial, sans-serif"/>
        <color rgb="FF1155CC"/>
        <sz val="11.0"/>
        <u/>
      </rPr>
      <t>3D Othello (World) (Ja) (WonderWitch) (Unl).zip</t>
    </r>
  </si>
  <si>
    <r>
      <rPr>
        <rFont val="&quot;Helvetica Neue&quot;, Helvetica, Arial, sans-serif"/>
        <color rgb="FF1155CC"/>
        <sz val="11.0"/>
        <u/>
      </rPr>
      <t>4 Koma TV (World) (Ja) (WonderWitch) (Unl).zip</t>
    </r>
  </si>
  <si>
    <r>
      <rPr>
        <rFont val="&quot;Helvetica Neue&quot;, Helvetica, Arial, sans-serif"/>
        <color rgb="FF1155CC"/>
        <sz val="11.0"/>
        <u/>
      </rPr>
      <t>12 Dots Text Viewer (World) (v0.55) (WonderWitch) (Program) (Unl).zip</t>
    </r>
  </si>
  <si>
    <r>
      <rPr>
        <rFont val="&quot;Helvetica Neue&quot;, Helvetica, Arial, sans-serif"/>
        <color rgb="FF1155CC"/>
        <sz val="11.0"/>
        <u/>
      </rPr>
      <t>Alchemist Marie &amp; Elie - Futari no Atelier (Japan) (Demo) (WonderWitch).zip</t>
    </r>
  </si>
  <si>
    <r>
      <rPr>
        <rFont val="&quot;Helvetica Neue&quot;, Helvetica, Arial, sans-serif"/>
        <color rgb="FF1155CC"/>
        <sz val="11.0"/>
        <u/>
      </rPr>
      <t>Alchemist Marie &amp; Elie - Futari no Atelier (Japan).zip</t>
    </r>
  </si>
  <si>
    <r>
      <rPr>
        <rFont val="&quot;Helvetica Neue&quot;, Helvetica, Arial, sans-serif"/>
        <color rgb="FF1155CC"/>
        <sz val="11.0"/>
        <u/>
      </rPr>
      <t>Another Heaven - Memory of those Days (Japan).zip</t>
    </r>
  </si>
  <si>
    <r>
      <rPr>
        <rFont val="&quot;Helvetica Neue&quot;, Helvetica, Arial, sans-serif"/>
        <color rgb="FF1155CC"/>
        <sz val="11.0"/>
        <u/>
      </rPr>
      <t>Arc the Lad - Kishin Fukkatsu (Japan).zip</t>
    </r>
  </si>
  <si>
    <r>
      <rPr>
        <rFont val="&quot;Helvetica Neue&quot;, Helvetica, Arial, sans-serif"/>
        <color rgb="FF1155CC"/>
        <sz val="11.0"/>
        <u/>
      </rPr>
      <t>Arial (World) (v0.21) (Proto) (WonderWitch) (Unl).zip</t>
    </r>
  </si>
  <si>
    <r>
      <rPr>
        <rFont val="&quot;Helvetica Neue&quot;, Helvetica, Arial, sans-serif"/>
        <color rgb="FF1155CC"/>
        <sz val="11.0"/>
        <u/>
      </rPr>
      <t>Artisan (World) (WonderWitch) (Unl).zip</t>
    </r>
  </si>
  <si>
    <r>
      <rPr>
        <rFont val="&quot;Helvetica Neue&quot;, Helvetica, Arial, sans-serif"/>
        <color rgb="FF1155CC"/>
        <sz val="11.0"/>
        <u/>
      </rPr>
      <t>Arubi (World) (Ja) (v0.08) (Proto) (WonderWitch) (Unl).zip</t>
    </r>
  </si>
  <si>
    <r>
      <rPr>
        <rFont val="&quot;Helvetica Neue&quot;, Helvetica, Arial, sans-serif"/>
        <color rgb="FF1155CC"/>
        <sz val="11.0"/>
        <u/>
      </rPr>
      <t>Atchi Muite Hoitsu! (World) (Ja) (WonderWitch) (Unl).zip</t>
    </r>
  </si>
  <si>
    <r>
      <rPr>
        <rFont val="&quot;Helvetica Neue&quot;, Helvetica, Arial, sans-serif"/>
        <color rgb="FF1155CC"/>
        <sz val="11.0"/>
        <u/>
      </rPr>
      <t>Atop the Witch's Tower (World) (v1.1) (Aftermarket) (Unl).zip</t>
    </r>
  </si>
  <si>
    <r>
      <rPr>
        <rFont val="&quot;Helvetica Neue&quot;, Helvetica, Arial, sans-serif"/>
        <color rgb="FF1155CC"/>
        <sz val="11.0"/>
        <u/>
      </rPr>
      <t>BOM Danna (World) (Ja) (WonderWitch) (Unl).zip</t>
    </r>
  </si>
  <si>
    <r>
      <rPr>
        <rFont val="&quot;Helvetica Neue&quot;, Helvetica, Arial, sans-serif"/>
        <color rgb="FF1155CC"/>
        <sz val="11.0"/>
        <u/>
      </rPr>
      <t>Battle Spirit - Digimon Frontier (Japan) (Rev 1).zip</t>
    </r>
  </si>
  <si>
    <r>
      <rPr>
        <rFont val="&quot;Helvetica Neue&quot;, Helvetica, Arial, sans-serif"/>
        <color rgb="FF1155CC"/>
        <sz val="11.0"/>
        <u/>
      </rPr>
      <t>Bio Worms (World) (WonderWitch) (Unl).zip</t>
    </r>
  </si>
  <si>
    <r>
      <rPr>
        <rFont val="&quot;Helvetica Neue&quot;, Helvetica, Arial, sans-serif"/>
        <color rgb="FF1155CC"/>
        <sz val="11.0"/>
        <u/>
      </rPr>
      <t>Biorhythm for WonderWitch (World) (Ja) (WonderWitch) (Program) (Unl).zip</t>
    </r>
  </si>
  <si>
    <r>
      <rPr>
        <rFont val="&quot;Helvetica Neue&quot;, Helvetica, Arial, sans-serif"/>
        <color rgb="FF1155CC"/>
        <sz val="11.0"/>
        <u/>
      </rPr>
      <t>BloodStorm (World) (WonderWitch) (Unl).zip</t>
    </r>
  </si>
  <si>
    <r>
      <rPr>
        <rFont val="&quot;Helvetica Neue&quot;, Helvetica, Arial, sans-serif"/>
        <color rgb="FF1155CC"/>
        <sz val="11.0"/>
        <u/>
      </rPr>
      <t>Blue Wing Blitz (Japan).zip</t>
    </r>
  </si>
  <si>
    <r>
      <rPr>
        <rFont val="&quot;Helvetica Neue&quot;, Helvetica, Arial, sans-serif"/>
        <color rgb="FF1155CC"/>
        <sz val="11.0"/>
        <u/>
      </rPr>
      <t>Bury (World) (WonderWitch) (Unl).zip</t>
    </r>
  </si>
  <si>
    <r>
      <rPr>
        <rFont val="&quot;Helvetica Neue&quot;, Helvetica, Arial, sans-serif"/>
        <color rgb="FF1155CC"/>
        <sz val="11.0"/>
        <u/>
      </rPr>
      <t>CNLink (World) (Ja) (WonderWitch) (Unl).zip</t>
    </r>
  </si>
  <si>
    <r>
      <rPr>
        <rFont val="&quot;Helvetica Neue&quot;, Helvetica, Arial, sans-serif"/>
        <color rgb="FF1155CC"/>
        <sz val="11.0"/>
        <u/>
      </rPr>
      <t>Canon Hockey (World) (WonderWitch) (Unl).zip</t>
    </r>
  </si>
  <si>
    <r>
      <rPr>
        <rFont val="&quot;Helvetica Neue&quot;, Helvetica, Arial, sans-serif"/>
        <color rgb="FF1155CC"/>
        <sz val="11.0"/>
        <u/>
      </rPr>
      <t>Cardinal Sins - Recycle Edition (World) (Ja) (v1.00) (WonderWitch) (Aftermarket) (Unl).zip</t>
    </r>
  </si>
  <si>
    <r>
      <rPr>
        <rFont val="&quot;Helvetica Neue&quot;, Helvetica, Arial, sans-serif"/>
        <color rgb="FF1155CC"/>
        <sz val="11.0"/>
        <u/>
      </rPr>
      <t>Cardinal Sins - Recycle Edition (World) (Ja) (v1.01) (WonderWitch) (Aftermarket) (Unl).zip</t>
    </r>
  </si>
  <si>
    <r>
      <rPr>
        <rFont val="&quot;Helvetica Neue&quot;, Helvetica, Arial, sans-serif"/>
        <color rgb="FF1155CC"/>
        <sz val="11.0"/>
        <u/>
      </rPr>
      <t>Cardinal Sins - Recycle Edition (World) (Ja) (v1.02) (WonderWitch) (Aftermarket) (Unl).zip</t>
    </r>
  </si>
  <si>
    <r>
      <rPr>
        <rFont val="&quot;Helvetica Neue&quot;, Helvetica, Arial, sans-serif"/>
        <color rgb="FF1155CC"/>
        <sz val="11.0"/>
        <u/>
      </rPr>
      <t>Chains (World) (WonderWitch) (Unl).zip</t>
    </r>
  </si>
  <si>
    <r>
      <rPr>
        <rFont val="&quot;Helvetica Neue&quot;, Helvetica, Arial, sans-serif"/>
        <color rgb="FF1155CC"/>
        <sz val="11.0"/>
        <u/>
      </rPr>
      <t>Charaga (World) (WonderWitch) (Unl).zip</t>
    </r>
  </si>
  <si>
    <r>
      <rPr>
        <rFont val="&quot;Helvetica Neue&quot;, Helvetica, Arial, sans-serif"/>
        <color rgb="FF1155CC"/>
        <sz val="11.0"/>
        <u/>
      </rPr>
      <t>Coar Crashers (World) (Demo) (WonderWitch) (Unl).zip</t>
    </r>
  </si>
  <si>
    <r>
      <rPr>
        <rFont val="&quot;Helvetica Neue&quot;, Helvetica, Arial, sans-serif"/>
        <color rgb="FF1155CC"/>
        <sz val="11.0"/>
        <u/>
      </rPr>
      <t>Course Out (World) (Ja) (v0.0.1) (Proto) (WonderWitch) (Unl).zip</t>
    </r>
  </si>
  <si>
    <r>
      <rPr>
        <rFont val="&quot;Helvetica Neue&quot;, Helvetica, Arial, sans-serif"/>
        <color rgb="FF1155CC"/>
        <sz val="11.0"/>
        <u/>
      </rPr>
      <t>Course Out 2 (World) (Ja) (v0.0.1) (WonderWitch) (Unl).zip</t>
    </r>
  </si>
  <si>
    <r>
      <rPr>
        <rFont val="&quot;Helvetica Neue&quot;, Helvetica, Arial, sans-serif"/>
        <color rgb="FF1155CC"/>
        <sz val="11.0"/>
        <u/>
      </rPr>
      <t>Course Out 3 (World) (Ja) (v0.0.1) (Proto) (WonderWitch) (Unl).zip</t>
    </r>
  </si>
  <si>
    <r>
      <rPr>
        <rFont val="&quot;Helvetica Neue&quot;, Helvetica, Arial, sans-serif"/>
        <color rgb="FF1155CC"/>
        <sz val="11.0"/>
        <u/>
      </rPr>
      <t>Dai Meikyuu (World) (Ja) (WonderWitch) (Unl).zip</t>
    </r>
  </si>
  <si>
    <r>
      <rPr>
        <rFont val="&quot;Helvetica Neue&quot;, Helvetica, Arial, sans-serif"/>
        <color rgb="FF1155CC"/>
        <sz val="11.0"/>
        <u/>
      </rPr>
      <t>Dark Eyes - Battle Gate (Japan).zip</t>
    </r>
  </si>
  <si>
    <r>
      <rPr>
        <rFont val="&quot;Helvetica Neue&quot;, Helvetica, Arial, sans-serif"/>
        <color rgb="FF1155CC"/>
        <sz val="11.0"/>
        <u/>
      </rPr>
      <t>Darkhero Figment - Calibur Edition (World) (Ja) (WonderWitch) (Unl).zip</t>
    </r>
  </si>
  <si>
    <r>
      <rPr>
        <rFont val="&quot;Helvetica Neue&quot;, Helvetica, Arial, sans-serif"/>
        <color rgb="FF1155CC"/>
        <sz val="11.0"/>
        <u/>
      </rPr>
      <t>Darkhero Figment - Doris Edition (World) (Ja) (WonderWitch) (Unl).zip</t>
    </r>
  </si>
  <si>
    <r>
      <rPr>
        <rFont val="&quot;Helvetica Neue&quot;, Helvetica, Arial, sans-serif"/>
        <color rgb="FF1155CC"/>
        <sz val="11.0"/>
        <u/>
      </rPr>
      <t>Darkhero Figment 2 (World) (Ja) (WonderWitch) (Unl).zip</t>
    </r>
  </si>
  <si>
    <r>
      <rPr>
        <rFont val="&quot;Helvetica Neue&quot;, Helvetica, Arial, sans-serif"/>
        <color rgb="FF1155CC"/>
        <sz val="11.0"/>
        <u/>
      </rPr>
      <t>Dicing Knight. (Japan).zip</t>
    </r>
  </si>
  <si>
    <r>
      <rPr>
        <rFont val="&quot;Helvetica Neue&quot;, Helvetica, Arial, sans-serif"/>
        <color rgb="FF1155CC"/>
        <sz val="11.0"/>
        <u/>
      </rPr>
      <t>DicingKnight Legion (World) (v2.1) (Demo) (WonderWitch) (Unl).zip</t>
    </r>
  </si>
  <si>
    <r>
      <rPr>
        <rFont val="&quot;Helvetica Neue&quot;, Helvetica, Arial, sans-serif"/>
        <color rgb="FF1155CC"/>
        <sz val="11.0"/>
        <u/>
      </rPr>
      <t>Digimon - Anode Tamer &amp; Cathode Tamer - Veedramon Version (Hong Kong) (En).zip</t>
    </r>
  </si>
  <si>
    <r>
      <rPr>
        <rFont val="&quot;Helvetica Neue&quot;, Helvetica, Arial, sans-serif"/>
        <color rgb="FF1155CC"/>
        <sz val="11.0"/>
        <u/>
      </rPr>
      <t>Digimon - Anode Tamer &amp; Cathode Tamer - Veedramon Version (Korea) (En).zip</t>
    </r>
  </si>
  <si>
    <r>
      <rPr>
        <rFont val="&quot;Helvetica Neue&quot;, Helvetica, Arial, sans-serif"/>
        <color rgb="FF1155CC"/>
        <sz val="11.0"/>
        <u/>
      </rPr>
      <t>Digimon Adventure 02 - D1 Tamers (Japan) (Rev 1).zip</t>
    </r>
  </si>
  <si>
    <r>
      <rPr>
        <rFont val="&quot;Helvetica Neue&quot;, Helvetica, Arial, sans-serif"/>
        <color rgb="FF1155CC"/>
        <sz val="11.0"/>
        <u/>
      </rPr>
      <t>Digimon Adventure 02 - D1 Tamers (Japan).zip</t>
    </r>
  </si>
  <si>
    <r>
      <rPr>
        <rFont val="&quot;Helvetica Neue&quot;, Helvetica, Arial, sans-serif"/>
        <color rgb="FF1155CC"/>
        <sz val="11.0"/>
        <u/>
      </rPr>
      <t>Digimon Tamers - Battle Spirit (Japan, Korea) (En,Ja).zip</t>
    </r>
  </si>
  <si>
    <r>
      <rPr>
        <rFont val="&quot;Helvetica Neue&quot;, Helvetica, Arial, sans-serif"/>
        <color rgb="FF1155CC"/>
        <sz val="11.0"/>
        <u/>
      </rPr>
      <t>Digimon Tamers - Battle Spirit Ver. 1.5 (Japan).zip</t>
    </r>
  </si>
  <si>
    <r>
      <rPr>
        <rFont val="&quot;Helvetica Neue&quot;, Helvetica, Arial, sans-serif"/>
        <color rgb="FF1155CC"/>
        <sz val="11.0"/>
        <u/>
      </rPr>
      <t>Digimon Tamers - Brave Tamer (Japan) (Rev 1).zip</t>
    </r>
  </si>
  <si>
    <r>
      <rPr>
        <rFont val="&quot;Helvetica Neue&quot;, Helvetica, Arial, sans-serif"/>
        <color rgb="FF1155CC"/>
        <sz val="11.0"/>
        <u/>
      </rPr>
      <t>Digimon Tamers - Digimon Medley (Japan) (Rev 1).zip</t>
    </r>
  </si>
  <si>
    <r>
      <rPr>
        <rFont val="&quot;Helvetica Neue&quot;, Helvetica, Arial, sans-serif"/>
        <color rgb="FF1155CC"/>
        <sz val="11.0"/>
        <u/>
      </rPr>
      <t>Digimon Tamers - Digimon Medley (Japan).zip</t>
    </r>
  </si>
  <si>
    <r>
      <rPr>
        <rFont val="&quot;Helvetica Neue&quot;, Helvetica, Arial, sans-serif"/>
        <color rgb="FF1155CC"/>
        <sz val="11.0"/>
        <u/>
      </rPr>
      <t>Digital Monster - D-Project (Japan) (Rev 1).zip</t>
    </r>
  </si>
  <si>
    <r>
      <rPr>
        <rFont val="&quot;Helvetica Neue&quot;, Helvetica, Arial, sans-serif"/>
        <color rgb="FF1155CC"/>
        <sz val="11.0"/>
        <u/>
      </rPr>
      <t>Digital Monster - D-Project (Japan) (Rev 2).zip</t>
    </r>
  </si>
  <si>
    <r>
      <rPr>
        <rFont val="&quot;Helvetica Neue&quot;, Helvetica, Arial, sans-serif"/>
        <color rgb="FF1155CC"/>
        <sz val="11.0"/>
        <u/>
      </rPr>
      <t>Digital Monster - D-Project (Japan).zip</t>
    </r>
  </si>
  <si>
    <r>
      <rPr>
        <rFont val="&quot;Helvetica Neue&quot;, Helvetica, Arial, sans-serif"/>
        <color rgb="FF1155CC"/>
        <sz val="11.0"/>
        <u/>
      </rPr>
      <t>Digital Monster Card Game - Ver. WonderSwan Color (Japan) (Rev 2).zip</t>
    </r>
  </si>
  <si>
    <r>
      <rPr>
        <rFont val="&quot;Helvetica Neue&quot;, Helvetica, Arial, sans-serif"/>
        <color rgb="FF1155CC"/>
        <sz val="11.0"/>
        <u/>
      </rPr>
      <t>Digital Monster Card Game - Ver. WonderSwan Color (Japan).zip</t>
    </r>
  </si>
  <si>
    <r>
      <rPr>
        <rFont val="&quot;Helvetica Neue&quot;, Helvetica, Arial, sans-serif"/>
        <color rgb="FF1155CC"/>
        <sz val="11.0"/>
        <u/>
      </rPr>
      <t>Dokodemo Hamster 3 - Odekake Saffron (Japan) (Rev 2).zip</t>
    </r>
  </si>
  <si>
    <r>
      <rPr>
        <rFont val="&quot;Helvetica Neue&quot;, Helvetica, Arial, sans-serif"/>
        <color rgb="FF1155CC"/>
        <sz val="11.0"/>
        <u/>
      </rPr>
      <t>Doukyuu Tantei Oke Solo (World) (Ja) (WonderWitch) (Unl).zip</t>
    </r>
  </si>
  <si>
    <r>
      <rPr>
        <rFont val="&quot;Helvetica Neue&quot;, Helvetica, Arial, sans-serif"/>
        <color rgb="FF1155CC"/>
        <sz val="11.0"/>
        <u/>
      </rPr>
      <t>Dragon Ball (Japan).zip</t>
    </r>
  </si>
  <si>
    <r>
      <rPr>
        <rFont val="&quot;Helvetica Neue&quot;, Helvetica, Arial, sans-serif"/>
        <color rgb="FF1155CC"/>
        <sz val="11.0"/>
        <u/>
      </rPr>
      <t>Es=Loss Zero Side (World) (Ja) (WonderWitch) (Unl).zip</t>
    </r>
  </si>
  <si>
    <r>
      <rPr>
        <rFont val="&quot;Helvetica Neue&quot;, Helvetica, Arial, sans-serif"/>
        <color rgb="FF1155CC"/>
        <sz val="11.0"/>
        <u/>
      </rPr>
      <t>Evil Dragon (World) (WonderWitch) (Unl).zip</t>
    </r>
  </si>
  <si>
    <r>
      <rPr>
        <rFont val="&quot;Helvetica Neue&quot;, Helvetica, Arial, sans-serif"/>
        <color rgb="FF1155CC"/>
        <sz val="11.0"/>
        <u/>
      </rPr>
      <t>Features (World) (WonderWitch) (Unl).zip</t>
    </r>
  </si>
  <si>
    <r>
      <rPr>
        <rFont val="&quot;Helvetica Neue&quot;, Helvetica, Arial, sans-serif"/>
        <color rgb="FF1155CC"/>
        <sz val="11.0"/>
        <u/>
      </rPr>
      <t>Final Fantasy (Japan).zip</t>
    </r>
  </si>
  <si>
    <r>
      <rPr>
        <rFont val="&quot;Helvetica Neue&quot;, Helvetica, Arial, sans-serif"/>
        <color rgb="FF1155CC"/>
        <sz val="11.0"/>
        <u/>
      </rPr>
      <t>Final Fantasy II (Japan).zip</t>
    </r>
  </si>
  <si>
    <r>
      <rPr>
        <rFont val="&quot;Helvetica Neue&quot;, Helvetica, Arial, sans-serif"/>
        <color rgb="FF1155CC"/>
        <sz val="11.0"/>
        <u/>
      </rPr>
      <t>Final Fantasy IV (Japan).zip</t>
    </r>
  </si>
  <si>
    <r>
      <rPr>
        <rFont val="&quot;Helvetica Neue&quot;, Helvetica, Arial, sans-serif"/>
        <color rgb="FF1155CC"/>
        <sz val="11.0"/>
        <u/>
      </rPr>
      <t>Final Lap Special - GT &amp; Formula Machine (Japan).zip</t>
    </r>
  </si>
  <si>
    <r>
      <rPr>
        <rFont val="&quot;Helvetica Neue&quot;, Helvetica, Arial, sans-serif"/>
        <color rgb="FF1155CC"/>
        <sz val="11.0"/>
        <u/>
      </rPr>
      <t>Fire Lancer (USA) (Demo) (2018-12-25) (Aftermarket) (Unl).zip</t>
    </r>
  </si>
  <si>
    <r>
      <rPr>
        <rFont val="&quot;Helvetica Neue&quot;, Helvetica, Arial, sans-serif"/>
        <color rgb="FF1155CC"/>
        <sz val="11.0"/>
        <u/>
      </rPr>
      <t>Fire Lancer (USA) (Demo) (2019-01-03) (Aftermarket) (Unl).zip</t>
    </r>
  </si>
  <si>
    <r>
      <rPr>
        <rFont val="&quot;Helvetica Neue&quot;, Helvetica, Arial, sans-serif"/>
        <color rgb="FF1155CC"/>
        <sz val="11.0"/>
        <u/>
      </rPr>
      <t>Flash Koibito-kun (Japan).zip</t>
    </r>
  </si>
  <si>
    <r>
      <rPr>
        <rFont val="&quot;Helvetica Neue&quot;, Helvetica, Arial, sans-serif"/>
        <color rgb="FF1155CC"/>
        <sz val="11.0"/>
        <u/>
      </rPr>
      <t>Flash Masta Firmware (World) (2016-05-13) (Aftermarket) (Unl).zip</t>
    </r>
  </si>
  <si>
    <r>
      <rPr>
        <rFont val="&quot;Helvetica Neue&quot;, Helvetica, Arial, sans-serif"/>
        <color rgb="FF1155CC"/>
        <sz val="11.0"/>
        <u/>
      </rPr>
      <t>Flash Masta Firmware (World) (2016-08-29) (Aftermarket) (Unl).zip</t>
    </r>
  </si>
  <si>
    <r>
      <rPr>
        <rFont val="&quot;Helvetica Neue&quot;, Helvetica, Arial, sans-serif"/>
        <color rgb="FF1155CC"/>
        <sz val="11.0"/>
        <u/>
      </rPr>
      <t>Flip (World) (Proto) (WonderWitch) (Unl).zip</t>
    </r>
  </si>
  <si>
    <r>
      <rPr>
        <rFont val="&quot;Helvetica Neue&quot;, Helvetica, Arial, sans-serif"/>
        <color rgb="FF1155CC"/>
        <sz val="11.0"/>
        <u/>
      </rPr>
      <t>From TV Animation One Piece - Chopper no Daibouken (Japan).zip</t>
    </r>
  </si>
  <si>
    <r>
      <rPr>
        <rFont val="&quot;Helvetica Neue&quot;, Helvetica, Arial, sans-serif"/>
        <color rgb="FF1155CC"/>
        <sz val="11.0"/>
        <u/>
      </rPr>
      <t>From TV Animation One Piece - Grand Battle Swan Colosseum (Japan) (Sample).zip</t>
    </r>
  </si>
  <si>
    <r>
      <rPr>
        <rFont val="&quot;Helvetica Neue&quot;, Helvetica, Arial, sans-serif"/>
        <color rgb="FF1155CC"/>
        <sz val="11.0"/>
        <u/>
      </rPr>
      <t>From TV Animation One Piece - Grand Battle Swan Colosseum (Japan).zip</t>
    </r>
  </si>
  <si>
    <r>
      <rPr>
        <rFont val="&quot;Helvetica Neue&quot;, Helvetica, Arial, sans-serif"/>
        <color rgb="FF1155CC"/>
        <sz val="11.0"/>
        <u/>
      </rPr>
      <t>From TV Animation One Piece - Niji no Shima Densetsu (Japan).zip</t>
    </r>
  </si>
  <si>
    <r>
      <rPr>
        <rFont val="&quot;Helvetica Neue&quot;, Helvetica, Arial, sans-serif"/>
        <color rgb="FF1155CC"/>
        <sz val="11.0"/>
        <u/>
      </rPr>
      <t>From TV Animation One Piece - Treasure Wars (Japan) (Rev 1).zip</t>
    </r>
  </si>
  <si>
    <r>
      <rPr>
        <rFont val="&quot;Helvetica Neue&quot;, Helvetica, Arial, sans-serif"/>
        <color rgb="FF1155CC"/>
        <sz val="11.0"/>
        <u/>
      </rPr>
      <t>From TV Animation One Piece - Treasure Wars (Japan).zip</t>
    </r>
  </si>
  <si>
    <r>
      <rPr>
        <rFont val="&quot;Helvetica Neue&quot;, Helvetica, Arial, sans-serif"/>
        <color rgb="FF1155CC"/>
        <sz val="11.0"/>
        <u/>
      </rPr>
      <t>From TV Animation One Piece - Treasure Wars 2 - Buggy Land e Youkoso (Japan).zip</t>
    </r>
  </si>
  <si>
    <r>
      <rPr>
        <rFont val="&quot;Helvetica Neue&quot;, Helvetica, Arial, sans-serif"/>
        <color rgb="FF1155CC"/>
        <sz val="11.0"/>
        <u/>
      </rPr>
      <t>Front Mission (Japan).zip</t>
    </r>
  </si>
  <si>
    <r>
      <rPr>
        <rFont val="&quot;Helvetica Neue&quot;, Helvetica, Arial, sans-serif"/>
        <color rgb="FF1155CC"/>
        <sz val="11.0"/>
        <u/>
      </rPr>
      <t>GPS TOOL for WonderSwan (World) (Ja) (WonderWitch) (Unl).zip</t>
    </r>
  </si>
  <si>
    <r>
      <rPr>
        <rFont val="&quot;Helvetica Neue&quot;, Helvetica, Arial, sans-serif"/>
        <color rgb="FF1155CC"/>
        <sz val="11.0"/>
        <u/>
      </rPr>
      <t>Gansaku Shuu Watch (World) (Ja) (WonderWitch) (Unl).zip</t>
    </r>
  </si>
  <si>
    <r>
      <rPr>
        <rFont val="&quot;Helvetica Neue&quot;, Helvetica, Arial, sans-serif"/>
        <color rgb="FF1155CC"/>
        <sz val="11.0"/>
        <u/>
      </rPr>
      <t>Gekitou! Crash Gear Turbo - Gear Champion League (Japan).zip</t>
    </r>
  </si>
  <si>
    <r>
      <rPr>
        <rFont val="&quot;Helvetica Neue&quot;, Helvetica, Arial, sans-serif"/>
        <color rgb="FF1155CC"/>
        <sz val="11.0"/>
        <u/>
      </rPr>
      <t>Gensou Maden Saiyuuki Retribution - Hi no Ataru Basho de (Japan) (Rev 2).zip</t>
    </r>
  </si>
  <si>
    <r>
      <rPr>
        <rFont val="&quot;Helvetica Neue&quot;, Helvetica, Arial, sans-serif"/>
        <color rgb="FF1155CC"/>
        <sz val="11.0"/>
        <u/>
      </rPr>
      <t>Golden Axe (Japan).zip</t>
    </r>
  </si>
  <si>
    <r>
      <rPr>
        <rFont val="&quot;Helvetica Neue&quot;, Helvetica, Arial, sans-serif"/>
        <color rgb="FF1155CC"/>
        <sz val="11.0"/>
        <u/>
      </rPr>
      <t>Gransta Chronicle (Japan).zip</t>
    </r>
  </si>
  <si>
    <r>
      <rPr>
        <rFont val="&quot;Helvetica Neue&quot;, Helvetica, Arial, sans-serif"/>
        <color rgb="FF1155CC"/>
        <sz val="11.0"/>
        <u/>
      </rPr>
      <t>Guilty Gear Petit (Japan).zip</t>
    </r>
  </si>
  <si>
    <r>
      <rPr>
        <rFont val="&quot;Helvetica Neue&quot;, Helvetica, Arial, sans-serif"/>
        <color rgb="FF1155CC"/>
        <sz val="11.0"/>
        <u/>
      </rPr>
      <t>Guilty Gear Petit 2 (Japan).zip</t>
    </r>
  </si>
  <si>
    <r>
      <rPr>
        <rFont val="&quot;Helvetica Neue&quot;, Helvetica, Arial, sans-serif"/>
        <color rgb="FF1155CC"/>
        <sz val="11.0"/>
        <u/>
      </rPr>
      <t>GunPey EX (Japan).zip</t>
    </r>
  </si>
  <si>
    <r>
      <rPr>
        <rFont val="&quot;Helvetica Neue&quot;, Helvetica, Arial, sans-serif"/>
        <color rgb="FF1155CC"/>
        <sz val="11.0"/>
        <u/>
      </rPr>
      <t>Guruguru Ringuru (World) (WonderWitch) (Unl).zip</t>
    </r>
  </si>
  <si>
    <r>
      <rPr>
        <rFont val="&quot;Helvetica Neue&quot;, Helvetica, Arial, sans-serif"/>
        <color rgb="FF1155CC"/>
        <sz val="11.0"/>
        <u/>
      </rPr>
      <t>HG-voice-player + Sound Sample (World) (WonderWitch) (Program) (Unl).zip</t>
    </r>
  </si>
  <si>
    <r>
      <rPr>
        <rFont val="&quot;Helvetica Neue&quot;, Helvetica, Arial, sans-serif"/>
        <color rgb="FF1155CC"/>
        <sz val="11.0"/>
        <u/>
      </rPr>
      <t>Hanabi (World) (Proto) (WonderWitch) (Unl).zip</t>
    </r>
  </si>
  <si>
    <r>
      <rPr>
        <rFont val="&quot;Helvetica Neue&quot;, Helvetica, Arial, sans-serif"/>
        <color rgb="FF1155CC"/>
        <sz val="11.0"/>
        <u/>
      </rPr>
      <t>Hanjuku Hero - Ah, Sekai yo Hanjuku Nare...!! (Japan) (Rev 1).zip</t>
    </r>
  </si>
  <si>
    <r>
      <rPr>
        <rFont val="&quot;Helvetica Neue&quot;, Helvetica, Arial, sans-serif"/>
        <color rgb="FF1155CC"/>
        <sz val="11.0"/>
        <u/>
      </rPr>
      <t>Hashire! Taiboku! (World) (v0.5) (Proto) (WonderWitch) (Unl).zip</t>
    </r>
  </si>
  <si>
    <r>
      <rPr>
        <rFont val="&quot;Helvetica Neue&quot;, Helvetica, Arial, sans-serif"/>
        <color rgb="FF1155CC"/>
        <sz val="11.0"/>
        <u/>
      </rPr>
      <t>Hataraku Chocobo (Japan).zip</t>
    </r>
  </si>
  <si>
    <r>
      <rPr>
        <rFont val="&quot;Helvetica Neue&quot;, Helvetica, Arial, sans-serif"/>
        <color rgb="FF1155CC"/>
        <sz val="11.0"/>
        <u/>
      </rPr>
      <t>Hebi (World) (Ja) (WonderWitch) (Unl).zip</t>
    </r>
  </si>
  <si>
    <r>
      <rPr>
        <rFont val="&quot;Helvetica Neue&quot;, Helvetica, Arial, sans-serif"/>
        <color rgb="FF1155CC"/>
        <sz val="11.0"/>
        <u/>
      </rPr>
      <t>Hirotte, Yokete!! (World) (WonderWitch) (Unl).zip</t>
    </r>
  </si>
  <si>
    <r>
      <rPr>
        <rFont val="&quot;Helvetica Neue&quot;, Helvetica, Arial, sans-serif"/>
        <color rgb="FF1155CC"/>
        <sz val="11.0"/>
        <u/>
      </rPr>
      <t>Hoippuru for WonderSwan (World) (Ja) (v1.00) (WonderWitch) (Unl).zip</t>
    </r>
  </si>
  <si>
    <r>
      <rPr>
        <rFont val="&quot;Helvetica Neue&quot;, Helvetica, Arial, sans-serif"/>
        <color rgb="FF1155CC"/>
        <sz val="11.0"/>
        <u/>
      </rPr>
      <t>Hoippuru for WonderSwan (World) (Ja) (v2.00) (WonderWitch) (Unl).zip</t>
    </r>
  </si>
  <si>
    <r>
      <rPr>
        <rFont val="&quot;Helvetica Neue&quot;, Helvetica, Arial, sans-serif"/>
        <color rgb="FF1155CC"/>
        <sz val="11.0"/>
        <u/>
      </rPr>
      <t>House Keeper (World) (Ja) (WonderWitch) (Unl).zip</t>
    </r>
  </si>
  <si>
    <r>
      <rPr>
        <rFont val="&quot;Helvetica Neue&quot;, Helvetica, Arial, sans-serif"/>
        <color rgb="FF1155CC"/>
        <sz val="11.0"/>
        <u/>
      </rPr>
      <t>House Keeper - 1.5 Generation (World) (Ja) (Proto) (WonderWitch) (Unl).zip</t>
    </r>
  </si>
  <si>
    <r>
      <rPr>
        <rFont val="&quot;Helvetica Neue&quot;, Helvetica, Arial, sans-serif"/>
        <color rgb="FF1155CC"/>
        <sz val="11.0"/>
        <u/>
      </rPr>
      <t>Hunter X Hunter - Greed Island (Japan) (Rev 1).zip</t>
    </r>
  </si>
  <si>
    <r>
      <rPr>
        <rFont val="&quot;Helvetica Neue&quot;, Helvetica, Arial, sans-serif"/>
        <color rgb="FF1155CC"/>
        <sz val="11.0"/>
        <u/>
      </rPr>
      <t>Hunter X Hunter - Greed Island (Japan).zip</t>
    </r>
  </si>
  <si>
    <r>
      <rPr>
        <rFont val="&quot;Helvetica Neue&quot;, Helvetica, Arial, sans-serif"/>
        <color rgb="FF1155CC"/>
        <sz val="11.0"/>
        <u/>
      </rPr>
      <t>Hunter X Hunter - Michibikareshi Mono (Japan).zip</t>
    </r>
  </si>
  <si>
    <r>
      <rPr>
        <rFont val="&quot;Helvetica Neue&quot;, Helvetica, Arial, sans-serif"/>
        <color rgb="FF1155CC"/>
        <sz val="11.0"/>
        <u/>
      </rPr>
      <t>Hunter X Hunter - Sorezore no Ketsui (Japan).zip</t>
    </r>
  </si>
  <si>
    <r>
      <rPr>
        <rFont val="&quot;Helvetica Neue&quot;, Helvetica, Arial, sans-serif"/>
        <color rgb="FF1155CC"/>
        <sz val="11.0"/>
        <u/>
      </rPr>
      <t>Hurry Up! (World) (WonderWitch) (Unl).zip</t>
    </r>
  </si>
  <si>
    <r>
      <rPr>
        <rFont val="&quot;Helvetica Neue&quot;, Helvetica, Arial, sans-serif"/>
        <color rgb="FF1155CC"/>
        <sz val="11.0"/>
        <u/>
      </rPr>
      <t>Ice Cream Shop (World) (WonderWitch) (Unl).zip</t>
    </r>
  </si>
  <si>
    <r>
      <rPr>
        <rFont val="&quot;Helvetica Neue&quot;, Helvetica, Arial, sans-serif"/>
        <color rgb="FF1155CC"/>
        <sz val="11.0"/>
        <u/>
      </rPr>
      <t>Illusion Garden (World) (Ja) (WonderWitch) (Unl).zip</t>
    </r>
  </si>
  <si>
    <r>
      <rPr>
        <rFont val="&quot;Helvetica Neue&quot;, Helvetica, Arial, sans-serif"/>
        <color rgb="FF1155CC"/>
        <sz val="11.0"/>
        <u/>
      </rPr>
      <t>Inu Renda 2 (World) (Ja) (WonderWitch) (Unl).zip</t>
    </r>
  </si>
  <si>
    <r>
      <rPr>
        <rFont val="&quot;Helvetica Neue&quot;, Helvetica, Arial, sans-serif"/>
        <color rgb="FF1155CC"/>
        <sz val="11.0"/>
        <u/>
      </rPr>
      <t>Inuyasha - Fuuun Emaki (Japan).zip</t>
    </r>
  </si>
  <si>
    <r>
      <rPr>
        <rFont val="&quot;Helvetica Neue&quot;, Helvetica, Arial, sans-serif"/>
        <color rgb="FF1155CC"/>
        <sz val="11.0"/>
        <u/>
      </rPr>
      <t>Inuyasha - Kagome no Sengoku Nikki (Japan).zip</t>
    </r>
  </si>
  <si>
    <r>
      <rPr>
        <rFont val="&quot;Helvetica Neue&quot;, Helvetica, Arial, sans-serif"/>
        <color rgb="FF1155CC"/>
        <sz val="11.0"/>
        <u/>
      </rPr>
      <t>Inuyasha - Kagome no Yume Nikki (Japan).zip</t>
    </r>
  </si>
  <si>
    <r>
      <rPr>
        <rFont val="&quot;Helvetica Neue&quot;, Helvetica, Arial, sans-serif"/>
        <color rgb="FF1155CC"/>
        <sz val="11.0"/>
        <u/>
      </rPr>
      <t>Isigarki (World) (WonderWitch) (Program) (Unl).zip</t>
    </r>
  </si>
  <si>
    <r>
      <rPr>
        <rFont val="&quot;Helvetica Neue&quot;, Helvetica, Arial, sans-serif"/>
        <color rgb="FF1155CC"/>
        <sz val="11.0"/>
        <u/>
      </rPr>
      <t>Isomon - Get Oh No!! (World) (Ja) (WonderWitch) (Unl).zip</t>
    </r>
  </si>
  <si>
    <r>
      <rPr>
        <rFont val="&quot;Helvetica Neue&quot;, Helvetica, Arial, sans-serif"/>
        <color rgb="FF1155CC"/>
        <sz val="11.0"/>
        <u/>
      </rPr>
      <t>Judgement Silversword (World) (Ja) (WonderWitch) (Unl).zip</t>
    </r>
  </si>
  <si>
    <r>
      <rPr>
        <rFont val="&quot;Helvetica Neue&quot;, Helvetica, Arial, sans-serif"/>
        <color rgb="FF1155CC"/>
        <sz val="11.0"/>
        <u/>
      </rPr>
      <t>Judgement Silversword - Rebirth Edition (Japan) (Rev 5C21).zip</t>
    </r>
  </si>
  <si>
    <r>
      <rPr>
        <rFont val="&quot;Helvetica Neue&quot;, Helvetica, Arial, sans-serif"/>
        <color rgb="FF1155CC"/>
        <sz val="11.0"/>
        <u/>
      </rPr>
      <t>Judgement Silversword - Rebirth Edition (Japan) (Rev 4321).zip</t>
    </r>
  </si>
  <si>
    <r>
      <rPr>
        <rFont val="&quot;Helvetica Neue&quot;, Helvetica, Arial, sans-serif"/>
        <color rgb="FF1155CC"/>
        <sz val="11.0"/>
        <u/>
      </rPr>
      <t>Juicy Crew (World) (WonderWitch) (Unl).zip</t>
    </r>
  </si>
  <si>
    <r>
      <rPr>
        <rFont val="&quot;Helvetica Neue&quot;, Helvetica, Arial, sans-serif"/>
        <color rgb="FF1155CC"/>
        <sz val="11.0"/>
        <u/>
      </rPr>
      <t>Kaikon (World) (Ja) (WonderWitch) (Unl).zip</t>
    </r>
  </si>
  <si>
    <r>
      <rPr>
        <rFont val="&quot;Helvetica Neue&quot;, Helvetica, Arial, sans-serif"/>
        <color rgb="FF1155CC"/>
        <sz val="11.0"/>
        <u/>
      </rPr>
      <t>Kanain (World) (Ja) (WonderWitch) (Unl).zip</t>
    </r>
  </si>
  <si>
    <r>
      <rPr>
        <rFont val="&quot;Helvetica Neue&quot;, Helvetica, Arial, sans-serif"/>
        <color rgb="FF1155CC"/>
        <sz val="11.0"/>
        <u/>
      </rPr>
      <t>Kasanegasane (World) (Ja) (WonderWitch) (Unl).zip</t>
    </r>
  </si>
  <si>
    <r>
      <rPr>
        <rFont val="&quot;Helvetica Neue&quot;, Helvetica, Arial, sans-serif"/>
        <color rgb="FF1155CC"/>
        <sz val="11.0"/>
        <u/>
      </rPr>
      <t>Kidou Senshi Gundam - Giren no Yabou - Tokubetsu Hen - Aoki Hoshi no Hasha (Japan).zip</t>
    </r>
  </si>
  <si>
    <r>
      <rPr>
        <rFont val="&quot;Helvetica Neue&quot;, Helvetica, Arial, sans-serif"/>
        <color rgb="FF1155CC"/>
        <sz val="11.0"/>
        <u/>
      </rPr>
      <t>Kidou Senshi Gundam Seed (Japan).zip</t>
    </r>
  </si>
  <si>
    <r>
      <rPr>
        <rFont val="&quot;Helvetica Neue&quot;, Helvetica, Arial, sans-serif"/>
        <color rgb="FF1155CC"/>
        <sz val="11.0"/>
        <u/>
      </rPr>
      <t>Kidou Senshi Gundam Vol. 1 - Side 7 (Japan).zip</t>
    </r>
  </si>
  <si>
    <r>
      <rPr>
        <rFont val="&quot;Helvetica Neue&quot;, Helvetica, Arial, sans-serif"/>
        <color rgb="FF1155CC"/>
        <sz val="11.0"/>
        <u/>
      </rPr>
      <t>Kidou Senshi Gundam Vol. 2 - Jaburo (Japan).zip</t>
    </r>
  </si>
  <si>
    <r>
      <rPr>
        <rFont val="&quot;Helvetica Neue&quot;, Helvetica, Arial, sans-serif"/>
        <color rgb="FF1155CC"/>
        <sz val="11.0"/>
        <u/>
      </rPr>
      <t>Kidou Senshi Gundam Vol. 3 - A Baoa Qu (Japan).zip</t>
    </r>
  </si>
  <si>
    <r>
      <rPr>
        <rFont val="&quot;Helvetica Neue&quot;, Helvetica, Arial, sans-serif"/>
        <color rgb="FF1155CC"/>
        <sz val="11.0"/>
        <u/>
      </rPr>
      <t>Kinnikuman II-Sei - Choujin Seisenshi (Japan).zip</t>
    </r>
  </si>
  <si>
    <r>
      <rPr>
        <rFont val="&quot;Helvetica Neue&quot;, Helvetica, Arial, sans-serif"/>
        <color rgb="FF1155CC"/>
        <sz val="11.0"/>
        <u/>
      </rPr>
      <t>Kinnikuman II-Sei - Dream Tag Match (Japan).zip</t>
    </r>
  </si>
  <si>
    <r>
      <rPr>
        <rFont val="&quot;Helvetica Neue&quot;, Helvetica, Arial, sans-serif"/>
        <color rgb="FF1155CC"/>
        <sz val="11.0"/>
        <u/>
      </rPr>
      <t>Kurupara! (Japan) (Rev 1).zip</t>
    </r>
  </si>
  <si>
    <r>
      <rPr>
        <rFont val="&quot;Helvetica Neue&quot;, Helvetica, Arial, sans-serif"/>
        <color rgb="FF1155CC"/>
        <sz val="11.0"/>
        <u/>
      </rPr>
      <t>Kuttsuke Su (World) (Ja) (WonderWitch) (Unl).zip</t>
    </r>
  </si>
  <si>
    <r>
      <rPr>
        <rFont val="&quot;Helvetica Neue&quot;, Helvetica, Arial, sans-serif"/>
        <color rgb="FF1155CC"/>
        <sz val="11.0"/>
        <u/>
      </rPr>
      <t>Last Alive (Japan).zip</t>
    </r>
  </si>
  <si>
    <r>
      <rPr>
        <rFont val="&quot;Helvetica Neue&quot;, Helvetica, Arial, sans-serif"/>
        <color rgb="FF1155CC"/>
        <sz val="11.0"/>
        <u/>
      </rPr>
      <t>Lolita Queen (World) (WonderWitch) (Unl).zip</t>
    </r>
  </si>
  <si>
    <r>
      <rPr>
        <rFont val="&quot;Helvetica Neue&quot;, Helvetica, Arial, sans-serif"/>
        <color rgb="FF1155CC"/>
        <sz val="11.0"/>
        <u/>
      </rPr>
      <t>Magical Harvest (World) (v0.99) (WonderWitch) (Unl).zip</t>
    </r>
  </si>
  <si>
    <r>
      <rPr>
        <rFont val="&quot;Helvetica Neue&quot;, Helvetica, Arial, sans-serif"/>
        <color rgb="FF1155CC"/>
        <sz val="11.0"/>
        <u/>
      </rPr>
      <t>Magical Harvest (World) (v1.00) (WonderWitch) (WWGP2001) (Unl).zip</t>
    </r>
  </si>
  <si>
    <r>
      <rPr>
        <rFont val="&quot;Helvetica Neue&quot;, Helvetica, Arial, sans-serif"/>
        <color rgb="FF1155CC"/>
        <sz val="11.0"/>
        <u/>
      </rPr>
      <t>Mahha de Tsuugaku!! (World) (WonderWitch) (Unl).zip</t>
    </r>
  </si>
  <si>
    <r>
      <rPr>
        <rFont val="&quot;Helvetica Neue&quot;, Helvetica, Arial, sans-serif"/>
        <color rgb="FF1155CC"/>
        <sz val="11.0"/>
        <u/>
      </rPr>
      <t>Makai Toushi Sa-Ga (Japan).zip</t>
    </r>
  </si>
  <si>
    <r>
      <rPr>
        <rFont val="&quot;Helvetica Neue&quot;, Helvetica, Arial, sans-serif"/>
        <color rgb="FF1155CC"/>
        <sz val="11.0"/>
        <u/>
      </rPr>
      <t>Mawase Mawase WonderSwan Mawase (World) (WonderWitch) (Unl).zip</t>
    </r>
  </si>
  <si>
    <r>
      <rPr>
        <rFont val="&quot;Helvetica Neue&quot;, Helvetica, Arial, sans-serif"/>
        <color rgb="FF1155CC"/>
        <sz val="11.0"/>
        <u/>
      </rPr>
      <t>Maze Maze (World) (WonderWitch) (Unl).zip</t>
    </r>
  </si>
  <si>
    <r>
      <rPr>
        <rFont val="&quot;Helvetica Neue&quot;, Helvetica, Arial, sans-serif"/>
        <color rgb="FF1155CC"/>
        <sz val="11.0"/>
        <u/>
      </rPr>
      <t>Meitantei Conan - Yuugure no Oujo (Japan).zip</t>
    </r>
  </si>
  <si>
    <r>
      <rPr>
        <rFont val="&quot;Helvetica Neue&quot;, Helvetica, Arial, sans-serif"/>
        <color rgb="FF1155CC"/>
        <sz val="11.0"/>
        <u/>
      </rPr>
      <t>Melodion (World) (WonderWitch) (Program) (Unl).zip</t>
    </r>
  </si>
  <si>
    <r>
      <rPr>
        <rFont val="&quot;Helvetica Neue&quot;, Helvetica, Arial, sans-serif"/>
        <color rgb="FF1155CC"/>
        <sz val="11.0"/>
        <u/>
      </rPr>
      <t>Memories Off - Festa (Japan).zip</t>
    </r>
  </si>
  <si>
    <r>
      <rPr>
        <rFont val="&quot;Helvetica Neue&quot;, Helvetica, Arial, sans-serif"/>
        <color rgb="FF1155CC"/>
        <sz val="11.0"/>
        <u/>
      </rPr>
      <t>Mikeneko Holmes - Ghost Panic (Japan).zip</t>
    </r>
  </si>
  <si>
    <r>
      <rPr>
        <rFont val="&quot;Helvetica Neue&quot;, Helvetica, Arial, sans-serif"/>
        <color rgb="FF1155CC"/>
        <sz val="11.0"/>
        <u/>
      </rPr>
      <t>Mini Tennis (World) (WonderWitch) (Unl).zip</t>
    </r>
  </si>
  <si>
    <r>
      <rPr>
        <rFont val="&quot;Helvetica Neue&quot;, Helvetica, Arial, sans-serif"/>
        <color rgb="FF1155CC"/>
        <sz val="11.0"/>
        <u/>
      </rPr>
      <t>Monmon Gunner (World) (Ja) (WonderWitch) (Unl).zip</t>
    </r>
  </si>
  <si>
    <r>
      <rPr>
        <rFont val="&quot;Helvetica Neue&quot;, Helvetica, Arial, sans-serif"/>
        <color rgb="FF1155CC"/>
        <sz val="11.0"/>
        <u/>
      </rPr>
      <t>Moverang (World) (WonderWitch) (Unl).zip</t>
    </r>
  </si>
  <si>
    <r>
      <rPr>
        <rFont val="&quot;Helvetica Neue&quot;, Helvetica, Arial, sans-serif"/>
        <color rgb="FF1155CC"/>
        <sz val="11.0"/>
        <u/>
      </rPr>
      <t>Mr. Driller (Japan).zip</t>
    </r>
  </si>
  <si>
    <r>
      <rPr>
        <rFont val="&quot;Helvetica Neue&quot;, Helvetica, Arial, sans-serif"/>
        <color rgb="FF1155CC"/>
        <sz val="11.0"/>
        <u/>
      </rPr>
      <t>Multi-BoaRD (World) (WonderWitch) (Unl).zip</t>
    </r>
  </si>
  <si>
    <r>
      <rPr>
        <rFont val="&quot;Helvetica Neue&quot;, Helvetica, Arial, sans-serif"/>
        <color rgb="FF1155CC"/>
        <sz val="11.0"/>
        <u/>
      </rPr>
      <t>NAVI GET 400 Million (Japan) (Version 1.0) (Program).zip</t>
    </r>
  </si>
  <si>
    <r>
      <rPr>
        <rFont val="&quot;Helvetica Neue&quot;, Helvetica, Arial, sans-serif"/>
        <color rgb="FF1155CC"/>
        <sz val="11.0"/>
        <u/>
      </rPr>
      <t>NAVI GET 400 Million (Japan) (Version 2.1) (Program).zip</t>
    </r>
  </si>
  <si>
    <r>
      <rPr>
        <rFont val="&quot;Helvetica Neue&quot;, Helvetica, Arial, sans-serif"/>
        <color rgb="FF1155CC"/>
        <sz val="11.0"/>
        <u/>
      </rPr>
      <t>NAVI GET 400 Million (Japan) (Version 3.0) (Program).zip</t>
    </r>
  </si>
  <si>
    <r>
      <rPr>
        <rFont val="&quot;Helvetica Neue&quot;, Helvetica, Arial, sans-serif"/>
        <color rgb="FF1155CC"/>
        <sz val="11.0"/>
        <u/>
      </rPr>
      <t>NAVI GET 400 Million (Japan) (Version 9) (Program).zip</t>
    </r>
  </si>
  <si>
    <r>
      <rPr>
        <rFont val="&quot;Helvetica Neue&quot;, Helvetica, Arial, sans-serif"/>
        <color rgb="FF1155CC"/>
        <sz val="11.0"/>
        <u/>
      </rPr>
      <t>Namco Super Wars (Japan).zip</t>
    </r>
  </si>
  <si>
    <r>
      <rPr>
        <rFont val="&quot;Helvetica Neue&quot;, Helvetica, Arial, sans-serif"/>
        <color rgb="FF1155CC"/>
        <sz val="11.0"/>
        <u/>
      </rPr>
      <t>Nametry (World) (v1.00) (WonderWitch) (WWGP2001) (Unl).zip</t>
    </r>
  </si>
  <si>
    <r>
      <rPr>
        <rFont val="&quot;Helvetica Neue&quot;, Helvetica, Arial, sans-serif"/>
        <color rgb="FF1155CC"/>
        <sz val="11.0"/>
        <u/>
      </rPr>
      <t>Nametry (World) (v1.01) (WonderWitch) (Unl).zip</t>
    </r>
  </si>
  <si>
    <r>
      <rPr>
        <rFont val="&quot;Helvetica Neue&quot;, Helvetica, Arial, sans-serif"/>
        <color rgb="FF1155CC"/>
        <sz val="11.0"/>
        <u/>
      </rPr>
      <t>Naruto - Konoha Ninpouchou (Japan).zip</t>
    </r>
  </si>
  <si>
    <r>
      <rPr>
        <rFont val="&quot;Helvetica Neue&quot;, Helvetica, Arial, sans-serif"/>
        <color rgb="FF1155CC"/>
        <sz val="11.0"/>
        <u/>
      </rPr>
      <t>Neko no Kurubushi (World) (WonderWitch) (Unl).zip</t>
    </r>
  </si>
  <si>
    <r>
      <rPr>
        <rFont val="&quot;Helvetica Neue&quot;, Helvetica, Arial, sans-serif"/>
        <color rgb="FF1155CC"/>
        <sz val="11.0"/>
        <u/>
      </rPr>
      <t>Neojan (World) (WonderWitch) (Unl).zip</t>
    </r>
  </si>
  <si>
    <r>
      <rPr>
        <rFont val="&quot;Helvetica Neue&quot;, Helvetica, Arial, sans-serif"/>
        <color rgb="FF1155CC"/>
        <sz val="11.0"/>
        <u/>
      </rPr>
      <t>Nijiiro Dandodan (World) (Ja) (WonderWitch) (Unl).zip</t>
    </r>
  </si>
  <si>
    <r>
      <rPr>
        <rFont val="&quot;Helvetica Neue&quot;, Helvetica, Arial, sans-serif"/>
        <color rgb="FF1155CC"/>
        <sz val="11.0"/>
        <u/>
      </rPr>
      <t>Not Found (World) (WonderWitch) (Unl).zip</t>
    </r>
  </si>
  <si>
    <r>
      <rPr>
        <rFont val="&quot;Helvetica Neue&quot;, Helvetica, Arial, sans-serif"/>
        <color rgb="FF1155CC"/>
        <sz val="11.0"/>
        <u/>
      </rPr>
      <t>Octopus Mahjong, The (World) (Ja) (v0.92) (WonderWitch) (Unl).zip</t>
    </r>
  </si>
  <si>
    <r>
      <rPr>
        <rFont val="&quot;Helvetica Neue&quot;, Helvetica, Arial, sans-serif"/>
        <color rgb="FF1155CC"/>
        <sz val="11.0"/>
        <u/>
      </rPr>
      <t>One Dazen Won! (World) (v0.02) (Proto) (WonderWitch) (Unl).zip</t>
    </r>
  </si>
  <si>
    <r>
      <rPr>
        <rFont val="&quot;Helvetica Neue&quot;, Helvetica, Arial, sans-serif"/>
        <color rgb="FF1155CC"/>
        <sz val="11.0"/>
        <u/>
      </rPr>
      <t>Ougon (World) (WonderWitch) (Unl).zip</t>
    </r>
  </si>
  <si>
    <r>
      <rPr>
        <rFont val="&quot;Helvetica Neue&quot;, Helvetica, Arial, sans-serif"/>
        <color rgb="FF1155CC"/>
        <sz val="11.0"/>
        <u/>
      </rPr>
      <t>Panic Wonder (World) (WonderWitch) (Unl).zip</t>
    </r>
  </si>
  <si>
    <r>
      <rPr>
        <rFont val="&quot;Helvetica Neue&quot;, Helvetica, Arial, sans-serif"/>
        <color rgb="FF1155CC"/>
        <sz val="11.0"/>
        <u/>
      </rPr>
      <t>Pastel Fantasy Deluxe (World) (WonderWitch) (Unl).zip</t>
    </r>
  </si>
  <si>
    <r>
      <rPr>
        <rFont val="&quot;Helvetica Neue&quot;, Helvetica, Arial, sans-serif"/>
        <color rgb="FF1155CC"/>
        <sz val="11.0"/>
        <u/>
      </rPr>
      <t>Patto Golf (World) (WonderWitch) (Unl).zip</t>
    </r>
  </si>
  <si>
    <r>
      <rPr>
        <rFont val="&quot;Helvetica Neue&quot;, Helvetica, Arial, sans-serif"/>
        <color rgb="FF1155CC"/>
        <sz val="11.0"/>
        <u/>
      </rPr>
      <t>Pepperas! (World) (v0.40) (Proto) (WonderWitch) (Unl).zip</t>
    </r>
  </si>
  <si>
    <r>
      <rPr>
        <rFont val="&quot;Helvetica Neue&quot;, Helvetica, Arial, sans-serif"/>
        <color rgb="FF1155CC"/>
        <sz val="11.0"/>
        <u/>
      </rPr>
      <t>Petit Balls (World) (WonderWitch) (Unl).zip</t>
    </r>
  </si>
  <si>
    <r>
      <rPr>
        <rFont val="&quot;Helvetica Neue&quot;, Helvetica, Arial, sans-serif"/>
        <color rgb="FF1155CC"/>
        <sz val="11.0"/>
        <u/>
      </rPr>
      <t>Petit PazzLe (World) (Ja) (WonderWitch) (Unl).zip</t>
    </r>
  </si>
  <si>
    <r>
      <rPr>
        <rFont val="&quot;Helvetica Neue&quot;, Helvetica, Arial, sans-serif"/>
        <color rgb="FF1155CC"/>
        <sz val="11.0"/>
        <u/>
      </rPr>
      <t>Petit Shooo (World) (WonderWitch) (Unl).zip</t>
    </r>
  </si>
  <si>
    <r>
      <rPr>
        <rFont val="&quot;Helvetica Neue&quot;, Helvetica, Arial, sans-serif"/>
        <color rgb="FF1155CC"/>
        <sz val="11.0"/>
        <u/>
      </rPr>
      <t>Petit SounD (World) (Ja) (WonderWitch) (Program).zip</t>
    </r>
  </si>
  <si>
    <r>
      <rPr>
        <rFont val="&quot;Helvetica Neue&quot;, Helvetica, Arial, sans-serif"/>
        <color rgb="FF1155CC"/>
        <sz val="11.0"/>
        <u/>
      </rPr>
      <t>Pianica (World) (WonderWitch) (Program) (Unl).zip</t>
    </r>
  </si>
  <si>
    <r>
      <rPr>
        <rFont val="&quot;Helvetica Neue&quot;, Helvetica, Arial, sans-serif"/>
        <color rgb="FF1155CC"/>
        <sz val="11.0"/>
        <u/>
      </rPr>
      <t>Pink Passer (World) (Ja) (v0.01) (Proto) (WonderWitch) (Unl).zip</t>
    </r>
  </si>
  <si>
    <r>
      <rPr>
        <rFont val="&quot;Helvetica Neue&quot;, Helvetica, Arial, sans-serif"/>
        <color rgb="FF1155CC"/>
        <sz val="11.0"/>
        <u/>
      </rPr>
      <t>Pittari! (World) (Ja) (WonderWitch) (Unl).zip</t>
    </r>
  </si>
  <si>
    <r>
      <rPr>
        <rFont val="&quot;Helvetica Neue&quot;, Helvetica, Arial, sans-serif"/>
        <color rgb="FF1155CC"/>
        <sz val="11.0"/>
        <u/>
      </rPr>
      <t>Pladel 2 (World) (WonderWitch) (Unl).zip</t>
    </r>
  </si>
  <si>
    <r>
      <rPr>
        <rFont val="&quot;Helvetica Neue&quot;, Helvetica, Arial, sans-serif"/>
        <color rgb="FF1155CC"/>
        <sz val="11.0"/>
        <u/>
      </rPr>
      <t>Pocket no Naka no Doraemon (Japan).zip</t>
    </r>
  </si>
  <si>
    <r>
      <rPr>
        <rFont val="&quot;Helvetica Neue&quot;, Helvetica, Arial, sans-serif"/>
        <color rgb="FF1155CC"/>
        <sz val="11.0"/>
        <u/>
      </rPr>
      <t>Poker (World) (Ja) (WonderWitch) (Unl).zip</t>
    </r>
  </si>
  <si>
    <r>
      <rPr>
        <rFont val="&quot;Helvetica Neue&quot;, Helvetica, Arial, sans-serif"/>
        <color rgb="FF1155CC"/>
        <sz val="11.0"/>
        <u/>
      </rPr>
      <t>Project E-Force (World) (2001-11-10) (Proto) (WonderWitch) (Unl).zip</t>
    </r>
  </si>
  <si>
    <r>
      <rPr>
        <rFont val="&quot;Helvetica Neue&quot;, Helvetica, Arial, sans-serif"/>
        <color rgb="FF1155CC"/>
        <sz val="11.0"/>
        <u/>
      </rPr>
      <t>Project E-Force (World) (2002-05-29) (Proto) (WonderWitch) (Unl).zip</t>
    </r>
  </si>
  <si>
    <r>
      <rPr>
        <rFont val="&quot;Helvetica Neue&quot;, Helvetica, Arial, sans-serif"/>
        <color rgb="FF1155CC"/>
        <sz val="11.0"/>
        <u/>
      </rPr>
      <t>Putipati (World) (v1.11) (WonderWitch) (WWGP2002) (Unl).zip</t>
    </r>
  </si>
  <si>
    <r>
      <rPr>
        <rFont val="&quot;Helvetica Neue&quot;, Helvetica, Arial, sans-serif"/>
        <color rgb="FF1155CC"/>
        <sz val="11.0"/>
        <u/>
      </rPr>
      <t>Putipati (World) (v1.12) (WonderWitch) (Unl).zip</t>
    </r>
  </si>
  <si>
    <r>
      <rPr>
        <rFont val="&quot;Helvetica Neue&quot;, Helvetica, Arial, sans-serif"/>
        <color rgb="FF1155CC"/>
        <sz val="11.0"/>
        <u/>
      </rPr>
      <t>RUN=DIM - Return to Earth (Japan).zip</t>
    </r>
  </si>
  <si>
    <r>
      <rPr>
        <rFont val="&quot;Helvetica Neue&quot;, Helvetica, Arial, sans-serif"/>
        <color rgb="FF1155CC"/>
        <sz val="11.0"/>
        <u/>
      </rPr>
      <t>Raku Jongg (Japan).zip</t>
    </r>
  </si>
  <si>
    <r>
      <rPr>
        <rFont val="&quot;Helvetica Neue&quot;, Helvetica, Arial, sans-serif"/>
        <color rgb="FF1155CC"/>
        <sz val="11.0"/>
        <u/>
      </rPr>
      <t>Rave Hunter (World) (WonderWitch) (Unl).zip</t>
    </r>
  </si>
  <si>
    <r>
      <rPr>
        <rFont val="&quot;Helvetica Neue&quot;, Helvetica, Arial, sans-serif"/>
        <color rgb="FF1155CC"/>
        <sz val="11.0"/>
        <u/>
      </rPr>
      <t>Real Cheese (World) (Ja) (WonderWitch) (Unl).zip</t>
    </r>
  </si>
  <si>
    <r>
      <rPr>
        <rFont val="&quot;Helvetica Neue&quot;, Helvetica, Arial, sans-serif"/>
        <color rgb="FF1155CC"/>
        <sz val="11.0"/>
        <u/>
      </rPr>
      <t>Rect for WonderSwan (World) (WonderWitch) (Unl).zip</t>
    </r>
  </si>
  <si>
    <r>
      <rPr>
        <rFont val="&quot;Helvetica Neue&quot;, Helvetica, Arial, sans-serif"/>
        <color rgb="FF1155CC"/>
        <sz val="11.0"/>
        <u/>
      </rPr>
      <t>Reversi (World) (Ja) (WonderWitch) (Unl).zip</t>
    </r>
  </si>
  <si>
    <r>
      <rPr>
        <rFont val="&quot;Helvetica Neue&quot;, Helvetica, Arial, sans-serif"/>
        <color rgb="FF1155CC"/>
        <sz val="11.0"/>
        <u/>
      </rPr>
      <t>Rhyme Rider Kerorican (Japan).zip</t>
    </r>
  </si>
  <si>
    <r>
      <rPr>
        <rFont val="&quot;Helvetica Neue&quot;, Helvetica, Arial, sans-serif"/>
        <color rgb="FF1155CC"/>
        <sz val="11.0"/>
        <u/>
      </rPr>
      <t>Rhythmin (World) (Ja) (WonderWitch) (Unl).zip</t>
    </r>
  </si>
  <si>
    <r>
      <rPr>
        <rFont val="&quot;Helvetica Neue&quot;, Helvetica, Arial, sans-serif"/>
        <color rgb="FF1155CC"/>
        <sz val="11.0"/>
        <u/>
      </rPr>
      <t>Riviera - Yakusoku no Chi Riviera (Japan) (Rev 1).zip</t>
    </r>
  </si>
  <si>
    <r>
      <rPr>
        <rFont val="&quot;Helvetica Neue&quot;, Helvetica, Arial, sans-serif"/>
        <color rgb="FF1155CC"/>
        <sz val="11.0"/>
        <u/>
      </rPr>
      <t>Riviera - Yakusoku no Chi Riviera (Japan).zip</t>
    </r>
  </si>
  <si>
    <r>
      <rPr>
        <rFont val="&quot;Helvetica Neue&quot;, Helvetica, Arial, sans-serif"/>
        <color rgb="FF1155CC"/>
        <sz val="11.0"/>
        <u/>
      </rPr>
      <t>Rockman EXE - N1 Battle (Japan) (Rev 1).zip</t>
    </r>
  </si>
  <si>
    <r>
      <rPr>
        <rFont val="&quot;Helvetica Neue&quot;, Helvetica, Arial, sans-serif"/>
        <color rgb="FF1155CC"/>
        <sz val="11.0"/>
        <u/>
      </rPr>
      <t>Rockman EXE WS (Japan).zip</t>
    </r>
  </si>
  <si>
    <r>
      <rPr>
        <rFont val="&quot;Helvetica Neue&quot;, Helvetica, Arial, sans-serif"/>
        <color rgb="FF1155CC"/>
        <sz val="11.0"/>
        <u/>
      </rPr>
      <t>Romancing Sa-Ga (Japan).zip</t>
    </r>
  </si>
  <si>
    <r>
      <rPr>
        <rFont val="&quot;Helvetica Neue&quot;, Helvetica, Arial, sans-serif"/>
        <color rgb="FF1155CC"/>
        <sz val="11.0"/>
        <u/>
      </rPr>
      <t>SD Gundam - Operation U.C. (Japan).zip</t>
    </r>
  </si>
  <si>
    <r>
      <rPr>
        <rFont val="&quot;Helvetica Neue&quot;, Helvetica, Arial, sans-serif"/>
        <color rgb="FF1155CC"/>
        <sz val="11.0"/>
        <u/>
      </rPr>
      <t>SD Gundam Eiyuu Den - Kishi Densetsu (Japan).zip</t>
    </r>
  </si>
  <si>
    <r>
      <rPr>
        <rFont val="&quot;Helvetica Neue&quot;, Helvetica, Arial, sans-serif"/>
        <color rgb="FF1155CC"/>
        <sz val="11.0"/>
        <u/>
      </rPr>
      <t>SD Gundam Eiyuu Den - Musha Densetsu (Japan).zip</t>
    </r>
  </si>
  <si>
    <r>
      <rPr>
        <rFont val="&quot;Helvetica Neue&quot;, Helvetica, Arial, sans-serif"/>
        <color rgb="FF1155CC"/>
        <sz val="11.0"/>
        <u/>
      </rPr>
      <t>SD Gundam G Generation - Gather Beat 2 (Japan).zip</t>
    </r>
  </si>
  <si>
    <r>
      <rPr>
        <rFont val="&quot;Helvetica Neue&quot;, Helvetica, Arial, sans-serif"/>
        <color rgb="FF1155CC"/>
        <sz val="11.0"/>
        <u/>
      </rPr>
      <t>SD Gundam G Generation - Mono-Eye Gundams (Japan) (Rev 2).zip</t>
    </r>
  </si>
  <si>
    <r>
      <rPr>
        <rFont val="&quot;Helvetica Neue&quot;, Helvetica, Arial, sans-serif"/>
        <color rgb="FF1155CC"/>
        <sz val="11.0"/>
        <u/>
      </rPr>
      <t>SD Gundam G Generation - Mono-Eye Gundams (Japan).zip</t>
    </r>
  </si>
  <si>
    <r>
      <rPr>
        <rFont val="&quot;Helvetica Neue&quot;, Helvetica, Arial, sans-serif"/>
        <color rgb="FF1155CC"/>
        <sz val="11.0"/>
        <u/>
      </rPr>
      <t>SLG Kyara Idou Sanpuru (World) (Demo) (WonderWitch) (Unl).zip</t>
    </r>
  </si>
  <si>
    <r>
      <rPr>
        <rFont val="&quot;Helvetica Neue&quot;, Helvetica, Arial, sans-serif"/>
        <color rgb="FF1155CC"/>
        <sz val="11.0"/>
        <u/>
      </rPr>
      <t>Saint Seiya - Ougon Densetsu Hen - Perfect Edition (Japan).zip</t>
    </r>
  </si>
  <si>
    <r>
      <rPr>
        <rFont val="&quot;Helvetica Neue&quot;, Helvetica, Arial, sans-serif"/>
        <color rgb="FF1155CC"/>
        <sz val="11.0"/>
        <u/>
      </rPr>
      <t>Samegame for WSC (World) (WonderWitch) (Unl).zip</t>
    </r>
  </si>
  <si>
    <r>
      <rPr>
        <rFont val="&quot;Helvetica Neue&quot;, Helvetica, Arial, sans-serif"/>
        <color rgb="FF1155CC"/>
        <sz val="11.0"/>
        <u/>
      </rPr>
      <t>Samoner (World) (Ja) (WonderWitch) (Unl).zip</t>
    </r>
  </si>
  <si>
    <r>
      <rPr>
        <rFont val="&quot;Helvetica Neue&quot;, Helvetica, Arial, sans-serif"/>
        <color rgb="FF1155CC"/>
        <sz val="11.0"/>
        <u/>
      </rPr>
      <t>Saorin Puzzle (World) (Demo) (WonderWitch) (Unl).zip</t>
    </r>
  </si>
  <si>
    <r>
      <rPr>
        <rFont val="&quot;Helvetica Neue&quot;, Helvetica, Arial, sans-serif"/>
        <color rgb="FF1155CC"/>
        <sz val="11.0"/>
        <u/>
      </rPr>
      <t>Satori - WonderSwan Remix (World) (WonderWitch) (Unl).zip</t>
    </r>
  </si>
  <si>
    <r>
      <rPr>
        <rFont val="&quot;Helvetica Neue&quot;, Helvetica, Arial, sans-serif"/>
        <color rgb="FF1155CC"/>
        <sz val="11.0"/>
        <u/>
      </rPr>
      <t>Self Produce (World) (Proto) (WonderWitch) (Unl).zip</t>
    </r>
  </si>
  <si>
    <r>
      <rPr>
        <rFont val="&quot;Helvetica Neue&quot;, Helvetica, Arial, sans-serif"/>
        <color rgb="FF1155CC"/>
        <sz val="11.0"/>
        <u/>
      </rPr>
      <t>Senkaiden Ni - TV Animation Senkaiden Houshin Engi Yori (Japan).zip</t>
    </r>
  </si>
  <si>
    <r>
      <rPr>
        <rFont val="&quot;Helvetica Neue&quot;, Helvetica, Arial, sans-serif"/>
        <color rgb="FF1155CC"/>
        <sz val="11.0"/>
        <u/>
      </rPr>
      <t>Shaman King - Asu e no Ishi (Japan) (Rev 1).zip</t>
    </r>
  </si>
  <si>
    <r>
      <rPr>
        <rFont val="&quot;Helvetica Neue&quot;, Helvetica, Arial, sans-serif"/>
        <color rgb="FF1155CC"/>
        <sz val="11.0"/>
        <u/>
      </rPr>
      <t>Shaman King - Asu e no Ishi (Japan).zip</t>
    </r>
  </si>
  <si>
    <r>
      <rPr>
        <rFont val="&quot;Helvetica Neue&quot;, Helvetica, Arial, sans-serif"/>
        <color rgb="FF1155CC"/>
        <sz val="11.0"/>
        <u/>
      </rPr>
      <t>Shokaku 80186 (World) (WonderWitch) (Unl).zip</t>
    </r>
  </si>
  <si>
    <r>
      <rPr>
        <rFont val="&quot;Helvetica Neue&quot;, Helvetica, Arial, sans-serif"/>
        <color rgb="FF1155CC"/>
        <sz val="11.0"/>
        <u/>
      </rPr>
      <t>Solfege (World) (WonderWitch) (Unl).zip</t>
    </r>
  </si>
  <si>
    <r>
      <rPr>
        <rFont val="&quot;Helvetica Neue&quot;, Helvetica, Arial, sans-serif"/>
        <color rgb="FF1155CC"/>
        <sz val="11.0"/>
        <u/>
      </rPr>
      <t>Sorobang (Japan) (Rev 1).zip</t>
    </r>
  </si>
  <si>
    <r>
      <rPr>
        <rFont val="&quot;Helvetica Neue&quot;, Helvetica, Arial, sans-serif"/>
        <color rgb="FF1155CC"/>
        <sz val="11.0"/>
        <u/>
      </rPr>
      <t>Star Hearts - Hoshi to Daichi no Shisha (Japan).zip</t>
    </r>
  </si>
  <si>
    <r>
      <rPr>
        <rFont val="&quot;Helvetica Neue&quot;, Helvetica, Arial, sans-serif"/>
        <color rgb="FF1155CC"/>
        <sz val="11.0"/>
        <u/>
      </rPr>
      <t>Star Hearts - Hoshi to Daichi no Shisha - Taikenban (Japan) (Not For Sale).zip</t>
    </r>
  </si>
  <si>
    <r>
      <rPr>
        <rFont val="&quot;Helvetica Neue&quot;, Helvetica, Arial, sans-serif"/>
        <color rgb="FF1155CC"/>
        <sz val="11.0"/>
        <u/>
      </rPr>
      <t>Star Ochi (World) (WonderWitch) (Unl).zip</t>
    </r>
  </si>
  <si>
    <r>
      <rPr>
        <rFont val="&quot;Helvetica Neue&quot;, Helvetica, Arial, sans-serif"/>
        <color rgb="FF1155CC"/>
        <sz val="11.0"/>
        <u/>
      </rPr>
      <t>Starlight Waltz (World) (Proto) (WonderWitch) (Unl).zip</t>
    </r>
  </si>
  <si>
    <r>
      <rPr>
        <rFont val="&quot;Helvetica Neue&quot;, Helvetica, Arial, sans-serif"/>
        <color rgb="FF1155CC"/>
        <sz val="11.0"/>
        <u/>
      </rPr>
      <t>Starship (World) (2004-09-02) (Proto) (Aftermarket) (Unl).zip</t>
    </r>
  </si>
  <si>
    <r>
      <rPr>
        <rFont val="&quot;Helvetica Neue&quot;, Helvetica, Arial, sans-serif"/>
        <color rgb="FF1155CC"/>
        <sz val="11.0"/>
        <u/>
      </rPr>
      <t>Super Robot Taisen Compact 3 (Japan) (Rev 5).zip</t>
    </r>
  </si>
  <si>
    <r>
      <rPr>
        <rFont val="&quot;Helvetica Neue&quot;, Helvetica, Arial, sans-serif"/>
        <color rgb="FF1155CC"/>
        <sz val="11.0"/>
        <u/>
      </rPr>
      <t>Super Robot Taisen Compact 3 (Japan) (Rev 6).zip</t>
    </r>
  </si>
  <si>
    <r>
      <rPr>
        <rFont val="&quot;Helvetica Neue&quot;, Helvetica, Arial, sans-serif"/>
        <color rgb="FF1155CC"/>
        <sz val="11.0"/>
        <u/>
      </rPr>
      <t>Super Robot Taisen Compact for WonderSwan Color (Japan).zip</t>
    </r>
  </si>
  <si>
    <r>
      <rPr>
        <rFont val="&quot;Helvetica Neue&quot;, Helvetica, Arial, sans-serif"/>
        <color rgb="FF1155CC"/>
        <sz val="11.0"/>
        <u/>
      </rPr>
      <t>Surround (World) (Proto) (WonderWitch) (Unl).zip</t>
    </r>
  </si>
  <si>
    <r>
      <rPr>
        <rFont val="&quot;Helvetica Neue&quot;, Helvetica, Arial, sans-serif"/>
        <color rgb="FF1155CC"/>
        <sz val="11.0"/>
        <u/>
      </rPr>
      <t>Tank Island (World) (WonderWitch) (Unl).zip</t>
    </r>
  </si>
  <si>
    <r>
      <rPr>
        <rFont val="&quot;Helvetica Neue&quot;, Helvetica, Arial, sans-serif"/>
        <color rgb="FF1155CC"/>
        <sz val="11.0"/>
        <u/>
      </rPr>
      <t>Tank Move Color (World) (WonderWitch) (Unl).zip</t>
    </r>
  </si>
  <si>
    <r>
      <rPr>
        <rFont val="&quot;Helvetica Neue&quot;, Helvetica, Arial, sans-serif"/>
        <color rgb="FF1155CC"/>
        <sz val="11.0"/>
        <u/>
      </rPr>
      <t>TankQ! (World) (Proto) (WonderWitch) (Unl).zip</t>
    </r>
  </si>
  <si>
    <r>
      <rPr>
        <rFont val="&quot;Helvetica Neue&quot;, Helvetica, Arial, sans-serif"/>
        <color rgb="FF1155CC"/>
        <sz val="11.0"/>
        <u/>
      </rPr>
      <t>Terrors 2 (Japan).zip</t>
    </r>
  </si>
  <si>
    <r>
      <rPr>
        <rFont val="&quot;Helvetica Neue&quot;, Helvetica, Arial, sans-serif"/>
        <color rgb="FF1155CC"/>
        <sz val="11.0"/>
        <u/>
      </rPr>
      <t>Tetris (Japan).zip</t>
    </r>
  </si>
  <si>
    <r>
      <rPr>
        <rFont val="&quot;Helvetica Neue&quot;, Helvetica, Arial, sans-serif"/>
        <color rgb="FF1155CC"/>
        <sz val="11.0"/>
        <u/>
      </rPr>
      <t>Tonde Stone (World) (WonderWitch) (Unl).zip</t>
    </r>
  </si>
  <si>
    <r>
      <rPr>
        <rFont val="&quot;Helvetica Neue&quot;, Helvetica, Arial, sans-serif"/>
        <color rgb="FF1155CC"/>
        <sz val="11.0"/>
        <u/>
      </rPr>
      <t>Tonpuusou (Japan).zip</t>
    </r>
  </si>
  <si>
    <r>
      <rPr>
        <rFont val="&quot;Helvetica Neue&quot;, Helvetica, Arial, sans-serif"/>
        <color rgb="FF1155CC"/>
        <sz val="11.0"/>
        <u/>
      </rPr>
      <t>Uchuu Senkan Yamato (Japan).zip</t>
    </r>
  </si>
  <si>
    <r>
      <rPr>
        <rFont val="&quot;Helvetica Neue&quot;, Helvetica, Arial, sans-serif"/>
        <color rgb="FF1155CC"/>
        <sz val="11.0"/>
        <u/>
      </rPr>
      <t>Ultraman - Hikari no Kuni no Shisha (Japan).zip</t>
    </r>
  </si>
  <si>
    <r>
      <rPr>
        <rFont val="&quot;Helvetica Neue&quot;, Helvetica, Arial, sans-serif"/>
        <color rgb="FF1155CC"/>
        <sz val="11.0"/>
        <u/>
      </rPr>
      <t>UnderBabel (Main Data) (World) (Ja) (WonderWitch) (Unl).zip</t>
    </r>
  </si>
  <si>
    <r>
      <rPr>
        <rFont val="&quot;Helvetica Neue&quot;, Helvetica, Arial, sans-serif"/>
        <color rgb="FF1155CC"/>
        <sz val="11.0"/>
        <u/>
      </rPr>
      <t>UnderBabel (Supporting Data) (World) (Ja) (WonderWitch) (Unl).zip</t>
    </r>
  </si>
  <si>
    <r>
      <rPr>
        <rFont val="&quot;Helvetica Neue&quot;, Helvetica, Arial, sans-serif"/>
        <color rgb="FF1155CC"/>
        <sz val="11.0"/>
        <u/>
      </rPr>
      <t>Visual Sequencer MUCOS (World) (Ja) (WonderWitch) (Program) (Unl).zip</t>
    </r>
  </si>
  <si>
    <r>
      <rPr>
        <rFont val="&quot;Helvetica Neue&quot;, Helvetica, Arial, sans-serif"/>
        <color rgb="FF1155CC"/>
        <sz val="11.0"/>
        <u/>
      </rPr>
      <t>War Cup (World) (Ja) (Proto) (WonderWitch) (Unl).zip</t>
    </r>
  </si>
  <si>
    <r>
      <rPr>
        <rFont val="&quot;Helvetica Neue&quot;, Helvetica, Arial, sans-serif"/>
        <color rgb="FF1155CC"/>
        <sz val="11.0"/>
        <u/>
      </rPr>
      <t>Well-being (World) (WonderWitch) (Unl).zip</t>
    </r>
  </si>
  <si>
    <r>
      <rPr>
        <rFont val="&quot;Helvetica Neue&quot;, Helvetica, Arial, sans-serif"/>
        <color rgb="FF1155CC"/>
        <sz val="11.0"/>
        <u/>
      </rPr>
      <t>Wild Card (Japan).zip</t>
    </r>
  </si>
  <si>
    <r>
      <rPr>
        <rFont val="&quot;Helvetica Neue&quot;, Helvetica, Arial, sans-serif"/>
        <color rgb="FF1155CC"/>
        <sz val="11.0"/>
        <u/>
      </rPr>
      <t>Witch Typing (World) (Ja) (WonderWitch) (Unl).zip</t>
    </r>
  </si>
  <si>
    <r>
      <rPr>
        <rFont val="&quot;Helvetica Neue&quot;, Helvetica, Arial, sans-serif"/>
        <color rgb="FF1155CC"/>
        <sz val="11.0"/>
        <u/>
      </rPr>
      <t>Witches! (World) (WonderWitch) (Unl).zip</t>
    </r>
  </si>
  <si>
    <r>
      <rPr>
        <rFont val="&quot;Helvetica Neue&quot;, Helvetica, Arial, sans-serif"/>
        <color rgb="FF1155CC"/>
        <sz val="11.0"/>
        <u/>
      </rPr>
      <t>With You - Mitsumete Itai (Japan).zip</t>
    </r>
  </si>
  <si>
    <r>
      <rPr>
        <rFont val="&quot;Helvetica Neue&quot;, Helvetica, Arial, sans-serif"/>
        <color rgb="FF1155CC"/>
        <sz val="11.0"/>
        <u/>
      </rPr>
      <t>Wizardry Scenario 1 - Proving Grounds of the Mad Overlord (Japan).zip</t>
    </r>
  </si>
  <si>
    <r>
      <rPr>
        <rFont val="&quot;Helvetica Neue&quot;, Helvetica, Arial, sans-serif"/>
        <color rgb="FF1155CC"/>
        <sz val="11.0"/>
        <u/>
      </rPr>
      <t>WonderCell (World) (v0.2) (Aftermarket) (Unl).zip</t>
    </r>
  </si>
  <si>
    <r>
      <rPr>
        <rFont val="&quot;Helvetica Neue&quot;, Helvetica, Arial, sans-serif"/>
        <color rgb="FF1155CC"/>
        <sz val="11.0"/>
        <u/>
      </rPr>
      <t>WonderCell (World) (v0.2) (WonderWitch) (Aftermarket) (Unl).zip</t>
    </r>
  </si>
  <si>
    <r>
      <rPr>
        <rFont val="&quot;Helvetica Neue&quot;, Helvetica, Arial, sans-serif"/>
        <color rgb="FF1155CC"/>
        <sz val="11.0"/>
        <u/>
      </rPr>
      <t>Wonder Classic (Japan).zip</t>
    </r>
  </si>
  <si>
    <r>
      <rPr>
        <rFont val="&quot;Helvetica Neue&quot;, Helvetica, Arial, sans-serif"/>
        <color rgb="FF1155CC"/>
        <sz val="11.0"/>
        <u/>
      </rPr>
      <t>WonderCommand (World) (WonderWitch) (Program).zip</t>
    </r>
  </si>
  <si>
    <r>
      <rPr>
        <rFont val="&quot;Helvetica Neue&quot;, Helvetica, Arial, sans-serif"/>
        <color rgb="FF1155CC"/>
        <sz val="11.0"/>
        <u/>
      </rPr>
      <t>Wonder Racer (World) (WonderWitch) (Unl).zip</t>
    </r>
  </si>
  <si>
    <r>
      <rPr>
        <rFont val="&quot;Helvetica Neue&quot;, Helvetica, Arial, sans-serif"/>
        <color rgb="FF1155CC"/>
        <sz val="11.0"/>
        <u/>
      </rPr>
      <t>X - Card of Fate (Japan).zip</t>
    </r>
  </si>
  <si>
    <r>
      <rPr>
        <rFont val="&quot;Helvetica Neue&quot;, Helvetica, Arial, sans-serif"/>
        <color rgb="FF1155CC"/>
        <sz val="11.0"/>
        <u/>
      </rPr>
      <t>XI Little (Japan).zip</t>
    </r>
  </si>
  <si>
    <r>
      <rPr>
        <rFont val="&quot;Helvetica Neue&quot;, Helvetica, Arial, sans-serif"/>
        <color rgb="FF1155CC"/>
        <sz val="11.0"/>
        <u/>
      </rPr>
      <t>Yokeru Kamo (World) (v1.0) (WonderWitch) (WWGP2002).zip</t>
    </r>
  </si>
  <si>
    <r>
      <rPr>
        <rFont val="&quot;Helvetica Neue&quot;, Helvetica, Arial, sans-serif"/>
        <color rgb="FF1155CC"/>
        <sz val="11.0"/>
        <u/>
      </rPr>
      <t>Yokeru Kamo (World) (v1.1) (WonderWitch) (Unl).zip</t>
    </r>
  </si>
  <si>
    <r>
      <rPr>
        <rFont val="&quot;Helvetica Neue&quot;, Helvetica, Arial, sans-serif"/>
        <color rgb="FF1155CC"/>
        <sz val="11.0"/>
        <u/>
      </rPr>
      <t>Yuuki Paint (World) (v1.01) (WonderWitch) (WWGP2001) (Unl).zip</t>
    </r>
  </si>
  <si>
    <r>
      <rPr>
        <rFont val="&quot;Helvetica Neue&quot;, Helvetica, Arial, sans-serif"/>
        <color rgb="FF1155CC"/>
        <sz val="11.0"/>
        <u/>
      </rPr>
      <t>Yuuki Paint (World) (v1.20) (WonderWitch) (Unl).zip</t>
    </r>
  </si>
  <si>
    <r>
      <rPr>
        <rFont val="&quot;Helvetica Neue&quot;, Helvetica, Arial, sans-serif"/>
        <color rgb="FF1155CC"/>
        <sz val="11.0"/>
        <u/>
      </rPr>
      <t>[BIOS] SwanCrystal Boot ROM (Japan) (En).zip</t>
    </r>
  </si>
  <si>
    <r>
      <rPr>
        <rFont val="&quot;Helvetica Neue&quot;, Helvetica, Arial, sans-serif"/>
        <color rgb="FF1155CC"/>
        <sz val="11.0"/>
        <u/>
      </rPr>
      <t>[BIOS] WonderSwan Color Boot ROM (Japan) (En).zip</t>
    </r>
  </si>
  <si>
    <r>
      <rPr>
        <rFont val="&quot;Helvetica Neue&quot;, Helvetica, Arial, sans-serif"/>
        <color rgb="FF1155CC"/>
        <sz val="11.0"/>
        <u/>
      </rPr>
      <t>collo (World) (WonderWitch) (Unl).zip</t>
    </r>
  </si>
  <si>
    <r>
      <rPr>
        <rFont val="&quot;Helvetica Neue&quot;, Helvetica, Arial, sans-serif"/>
        <color rgb="FF1155CC"/>
        <sz val="11.0"/>
        <u/>
      </rPr>
      <t>mama Mitte (Japan) (Program).zip</t>
    </r>
  </si>
  <si>
    <r>
      <rPr>
        <rFont val="&quot;Helvetica Neue&quot;, Helvetica, Arial, sans-serif"/>
        <color rgb="FF1155CC"/>
        <sz val="11.0"/>
        <u/>
      </rPr>
      <t>mama Mitte (Japan) (Rev D) (Program).zip</t>
    </r>
  </si>
  <si>
    <t>No-Intro ROM Sets (2024)</t>
  </si>
  <si>
    <r>
      <t xml:space="preserve">Topics </t>
    </r>
    <r>
      <rPr>
        <rFont val="&quot;Helvetica Neue&quot;, Helvetica, Arial, sans-serif"/>
        <color rgb="FF1155CC"/>
        <u/>
      </rPr>
      <t>ni, no-intro, no intro, rom, roms, romsets, rom sets, 2024</t>
    </r>
    <r>
      <rPr>
        <rFont val="&quot;Helvetica Neue&quot;, Helvetica, Arial, sans-serif"/>
        <color rgb="FF2C2C2C"/>
      </rPr>
      <t xml:space="preserve">, </t>
    </r>
    <r>
      <rPr>
        <rFont val="&quot;Helvetica Neue&quot;, Helvetica, Arial, sans-serif"/>
        <color rgb="FF1155CC"/>
        <u/>
      </rPr>
      <t>no-intro</t>
    </r>
    <r>
      <rPr>
        <rFont val="&quot;Helvetica Neue&quot;, Helvetica, Arial, sans-serif"/>
        <color rgb="FF2C2C2C"/>
      </rPr>
      <t xml:space="preserve">, </t>
    </r>
    <r>
      <rPr>
        <rFont val="&quot;Helvetica Neue&quot;, Helvetica, Arial, sans-serif"/>
        <color rgb="FF1155CC"/>
        <u/>
      </rPr>
      <t>no intro</t>
    </r>
    <r>
      <rPr>
        <rFont val="&quot;Helvetica Neue&quot;, Helvetica, Arial, sans-serif"/>
        <color rgb="FF2C2C2C"/>
      </rPr>
      <t xml:space="preserve">, </t>
    </r>
    <r>
      <rPr>
        <rFont val="&quot;Helvetica Neue&quot;, Helvetica, Arial, sans-serif"/>
        <color rgb="FF1155CC"/>
        <u/>
      </rPr>
      <t>ROMs</t>
    </r>
    <r>
      <rPr>
        <rFont val="&quot;Helvetica Neue&quot;, Helvetica, Arial, sans-serif"/>
        <color rgb="FF2C2C2C"/>
      </rPr>
      <t xml:space="preserve">, </t>
    </r>
    <r>
      <rPr>
        <rFont val="&quot;Helvetica Neue&quot;, Helvetica, Arial, sans-serif"/>
        <color rgb="FF1155CC"/>
        <u/>
      </rPr>
      <t>ROM sets</t>
    </r>
    <r>
      <rPr>
        <rFont val="&quot;Helvetica Neue&quot;, Helvetica, Arial, sans-serif"/>
        <color rgb="FF2C2C2C"/>
      </rPr>
      <t xml:space="preserve">, </t>
    </r>
    <r>
      <rPr>
        <rFont val="&quot;Helvetica Neue&quot;, Helvetica, Arial, sans-serif"/>
        <color rgb="FF1155CC"/>
        <u/>
      </rPr>
      <t>2023</t>
    </r>
    <r>
      <rPr>
        <rFont val="&quot;Helvetica Neue&quot;, Helvetica, Arial, sans-serif"/>
        <color rgb="FF2C2C2C"/>
      </rPr>
      <t xml:space="preserve">, </t>
    </r>
    <r>
      <rPr>
        <rFont val="&quot;Helvetica Neue&quot;, Helvetica, Arial, sans-serif"/>
        <color rgb="FF1155CC"/>
        <u/>
      </rPr>
      <t>2024</t>
    </r>
    <r>
      <rPr>
        <rFont val="&quot;Helvetica Neue&quot;, Helvetica, Arial, sans-serif"/>
        <color rgb="FF2C2C2C"/>
      </rPr>
      <t xml:space="preserve"> Item Size 421.0K</t>
    </r>
  </si>
  <si>
    <t>Disclaimer:</t>
  </si>
  <si>
    <t>This is not an "official" No-Intro set, because there is no such thing.</t>
  </si>
  <si>
    <t>However it is a proper No-Intro set, because the files match the hashes (etc) that are listed in the No-Intro DAT files.</t>
  </si>
  <si>
    <t>Set Name</t>
  </si>
  <si>
    <t>Full Download</t>
  </si>
  <si>
    <t>Single ROMs</t>
  </si>
  <si>
    <t>DAT</t>
  </si>
  <si>
    <t>MIA</t>
  </si>
  <si>
    <t>ACT - Apricot PC Xi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</si>
  <si>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</si>
  <si>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</si>
  <si>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(20211125-165629)</t>
  </si>
  <si>
    <t>APF - Imagination Machine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</si>
  <si>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</si>
  <si>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</si>
  <si>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(20220416-042756)</t>
  </si>
  <si>
    <t>APF – MP-1000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</si>
  <si>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</si>
  <si>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</si>
  <si>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(20211213-125803)</t>
  </si>
  <si>
    <t>Acorn – Archimedes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</si>
  <si>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</si>
  <si>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</si>
  <si>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(20231029-220453)</t>
  </si>
  <si>
    <t>Acorn - Atom (Tapes) (Bitstream)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</si>
  <si>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</si>
  <si>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</si>
  <si>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(20230406-090500)</t>
  </si>
  <si>
    <t>Acorn - Risc PC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</si>
  <si>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</si>
  <si>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</si>
  <si>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(20230506-040449)</t>
  </si>
  <si>
    <t>Acorn RISC OS - Flash Media (Misc)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</si>
  <si>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</si>
  <si>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</si>
  <si>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(20221123-054527)</t>
  </si>
  <si>
    <t>Amstrad - CPC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</si>
  <si>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</si>
  <si>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</si>
  <si>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(20230406-091045)</t>
  </si>
  <si>
    <t>Amstrad - CPC (Misc)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</si>
  <si>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</si>
  <si>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</si>
  <si>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Apple - I (Tapes)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</si>
  <si>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</si>
  <si>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</si>
  <si>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(20230313-130448)</t>
  </si>
  <si>
    <t>Apple - II (A2R)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</si>
  <si>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</si>
  <si>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</si>
  <si>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(20220728-095306)</t>
  </si>
  <si>
    <t>Apple - II (WOZ)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</si>
  <si>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</si>
  <si>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</si>
  <si>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Apple - II (Waveform)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</si>
  <si>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</si>
  <si>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</si>
  <si>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Apple - II Plus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</si>
  <si>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</si>
  <si>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</si>
  <si>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(20211227-061630)</t>
  </si>
  <si>
    <t>Apple - II Plus (WOZ)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</si>
  <si>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</si>
  <si>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</si>
  <si>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Apple - IIGS (A2R)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</si>
  <si>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</si>
  <si>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</si>
  <si>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(20220727-120719)</t>
  </si>
  <si>
    <t>Apple - IIGS (WOZ)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</si>
  <si>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</si>
  <si>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</si>
  <si>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Apple - IIe (A2R)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</si>
  <si>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</si>
  <si>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</si>
  <si>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(20220718-130608)</t>
  </si>
  <si>
    <t>Apple - IIe (Kryoflux)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</si>
  <si>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</si>
  <si>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</si>
  <si>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Apple - IIe (WOZ)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</si>
  <si>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</si>
  <si>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</si>
  <si>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Apple - Macintosh (A2R)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</si>
  <si>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</si>
  <si>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</si>
  <si>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(20220727-190526)</t>
  </si>
  <si>
    <t>Apple - Macintosh (BETA) (Bitstreams)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</si>
  <si>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</si>
  <si>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</si>
  <si>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(20220831-024638)</t>
  </si>
  <si>
    <t>Apple - Macintosh (BETA) (FluxDumps)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</si>
  <si>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</si>
  <si>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</si>
  <si>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Apple - Macintosh (DC42)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</si>
  <si>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</si>
  <si>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</si>
  <si>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Apple - Macintosh (KryoFlux)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</si>
  <si>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</si>
  <si>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</si>
  <si>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Apple - Macintosh (Uncategorized)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</si>
  <si>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</si>
  <si>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</si>
  <si>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Apple - Macintosh (WOZ)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</si>
  <si>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</si>
  <si>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</si>
  <si>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Apple-Bandai - Pippin (Floppies)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</si>
  <si>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</si>
  <si>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</si>
  <si>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(20220623-041333)</t>
  </si>
  <si>
    <t>Arcade – PC-based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</si>
  <si>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</si>
  <si>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</si>
  <si>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(20230329-073558)</t>
  </si>
  <si>
    <t>Arduboy Inc – Arduboy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</si>
  <si>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</si>
  <si>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</si>
  <si>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(20230528-053947)</t>
  </si>
  <si>
    <t>Atari – 2600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</si>
  <si>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</si>
  <si>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</si>
  <si>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(20240417-234521)</t>
  </si>
  <si>
    <t>Atari – 5200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</si>
  <si>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</si>
  <si>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</si>
  <si>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(20231023-200302)</t>
  </si>
  <si>
    <t>Atari – 7800 (A78)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</si>
  <si>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</si>
  <si>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</si>
  <si>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(20240423-214954)</t>
  </si>
  <si>
    <t>Atari – 7800 (BIN)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</si>
  <si>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</si>
  <si>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</si>
  <si>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Atari - 8-bit Family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</si>
  <si>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</si>
  <si>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</si>
  <si>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(20240421-074034)</t>
  </si>
  <si>
    <t>Atari - 8-bit Family (Kryoflux)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</si>
  <si>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</si>
  <si>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</si>
  <si>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Atari - Jaguar (J64)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</si>
  <si>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</si>
  <si>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</si>
  <si>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(20231013-072322)</t>
  </si>
  <si>
    <t>Atari - Jaguar (ROM)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</si>
  <si>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</si>
  <si>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</si>
  <si>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Atari - Jaguar (COF)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</si>
  <si>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</si>
  <si>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</si>
  <si>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Atari - Jaguar (ABS)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</si>
  <si>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</si>
  <si>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</si>
  <si>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Atari – Lynx (BLL)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</si>
  <si>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</si>
  <si>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</si>
  <si>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(20240417-191017)</t>
  </si>
  <si>
    <t>Atari – Lynx (LNX)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</si>
  <si>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</si>
  <si>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</si>
  <si>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Atari – Lynx (LYX)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</si>
  <si>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</si>
  <si>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</si>
  <si>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Atari – ST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</si>
  <si>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</si>
  <si>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</si>
  <si>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(20220506-114708)</t>
  </si>
  <si>
    <t>Atari - ST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</si>
  <si>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</si>
  <si>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</si>
  <si>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Bally – Astrocade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</si>
  <si>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</si>
  <si>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</si>
  <si>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(20220411-220423)</t>
  </si>
  <si>
    <t>Bally - Astrocade (Tapes)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</si>
  <si>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</si>
  <si>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</si>
  <si>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(20220914-145554)</t>
  </si>
  <si>
    <t>Bally - Astrocade (Tapes) (WAV)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</si>
  <si>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</si>
  <si>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</si>
  <si>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Bandai - Design Master Denshi Mangajuku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</si>
  <si>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</si>
  <si>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</si>
  <si>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(20211124-132745)</t>
  </si>
  <si>
    <t>Bandai - Gundam RX-78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</si>
  <si>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</si>
  <si>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</si>
  <si>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(20211124-013520)</t>
  </si>
  <si>
    <t>Bandai – WonderSwan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</si>
  <si>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</si>
  <si>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</si>
  <si>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(20240408-042854)</t>
  </si>
  <si>
    <t>Bandai - WonderSwan Color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</si>
  <si>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</si>
  <si>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</si>
  <si>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(20240408-044009)</t>
  </si>
  <si>
    <t>Benesse - Pocket Challenge V2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</si>
  <si>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</si>
  <si>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</si>
  <si>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(20230327-105840)</t>
  </si>
  <si>
    <t>Benesse - Pocket Challenge W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</si>
  <si>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</si>
  <si>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</si>
  <si>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(20240422-150309)</t>
  </si>
  <si>
    <t>Bit Corporation – Gamate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</si>
  <si>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</si>
  <si>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</si>
  <si>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(20220320-145154)</t>
  </si>
  <si>
    <t>Casio - Loopy (LittleEndian)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</si>
  <si>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</si>
  <si>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</si>
  <si>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(20231004-131614)</t>
  </si>
  <si>
    <t>Casio - Loopy (BigEndian)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</si>
  <si>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</si>
  <si>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</si>
  <si>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Casio – PV-1000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</si>
  <si>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</si>
  <si>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</si>
  <si>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(20200109-103603)</t>
  </si>
  <si>
    <t>Coleco – ColecoVision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</si>
  <si>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</si>
  <si>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</si>
  <si>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(20240317-073036)</t>
  </si>
  <si>
    <t>Commodore – Amiga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</si>
  <si>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</si>
  <si>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</si>
  <si>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(20240308-060724)</t>
  </si>
  <si>
    <t>Commodore - Amiga (Bitstream)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</si>
  <si>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</si>
  <si>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</si>
  <si>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Commodore - Amiga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</si>
  <si>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</si>
  <si>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</si>
  <si>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Commodore - Commodore 64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</si>
  <si>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</si>
  <si>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</si>
  <si>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(20240127-100749)</t>
  </si>
  <si>
    <t>Commodore - Commodore 64 (PP)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</si>
  <si>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</si>
  <si>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</si>
  <si>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(20230414-015239)</t>
  </si>
  <si>
    <t>Commodore - Commodore 64 (Tapes)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</si>
  <si>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</si>
  <si>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</si>
  <si>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(20210216-231940)</t>
  </si>
  <si>
    <t>Commodore – Plus-4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</si>
  <si>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</si>
  <si>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</si>
  <si>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(20090105-000000)</t>
  </si>
  <si>
    <t>Commodore – VIC-20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</si>
  <si>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</si>
  <si>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</si>
  <si>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(20231226-072946)</t>
  </si>
  <si>
    <t>Digital Media Cartridge – Firecore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</si>
  <si>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</si>
  <si>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</si>
  <si>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(20240212-194543)</t>
  </si>
  <si>
    <t>Emerson - Arcadia 2001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</si>
  <si>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</si>
  <si>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</si>
  <si>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(20081124-193319)</t>
  </si>
  <si>
    <t>Entex - Adventure Vision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</si>
  <si>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</si>
  <si>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</si>
  <si>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(20081125-031450)</t>
  </si>
  <si>
    <t>Epoch - Game Pocket Computer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</si>
  <si>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</si>
  <si>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</si>
  <si>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(20211122-141248)</t>
  </si>
  <si>
    <t>Epoch - Super Cassette Vision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</si>
  <si>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</si>
  <si>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</si>
  <si>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(20201123-013546)</t>
  </si>
  <si>
    <t>Fairchild - Channel F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</si>
  <si>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</si>
  <si>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</si>
  <si>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(20120223-000000)</t>
  </si>
  <si>
    <t>Fujitsu - FM Towns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</si>
  <si>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</si>
  <si>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</si>
  <si>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(20230501-233459)</t>
  </si>
  <si>
    <t>Fujitsu - FM Towns (HDM)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</si>
  <si>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</si>
  <si>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</si>
  <si>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Fujitsu - FM-7 (Bitstream)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</si>
  <si>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</si>
  <si>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</si>
  <si>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(20231101-163040)</t>
  </si>
  <si>
    <t>Fujitsu - FM-7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</si>
  <si>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</si>
  <si>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</si>
  <si>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Fujitsu - FM-7 (Sector)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</si>
  <si>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</si>
  <si>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</si>
  <si>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Fujitsu - FM-7 (Tapes) (Bitstream)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</si>
  <si>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</si>
  <si>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</si>
  <si>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(20230406-075508)</t>
  </si>
  <si>
    <t>Fujitsu - FM-7 (Tapes) (Waveform)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</si>
  <si>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</si>
  <si>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</si>
  <si>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Fujitsu - FMR50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</si>
  <si>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</si>
  <si>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</si>
  <si>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(20220302-115306)</t>
  </si>
  <si>
    <t>Fukutake Publishing – StudyBox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</si>
  <si>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</si>
  <si>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</si>
  <si>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(20200113-140743)</t>
  </si>
  <si>
    <t>Funtech - Super Acan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</si>
  <si>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</si>
  <si>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</si>
  <si>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(20200111-044109)</t>
  </si>
  <si>
    <t>GCE – Vectrex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</si>
  <si>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</si>
  <si>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</si>
  <si>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(20240112-151308)</t>
  </si>
  <si>
    <t>GamePark – GP2X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</si>
  <si>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</si>
  <si>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</si>
  <si>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(20220107-115126)</t>
  </si>
  <si>
    <t>GamePark – GP32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</si>
  <si>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</si>
  <si>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</si>
  <si>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(20100224-080928)</t>
  </si>
  <si>
    <t>Hartung - Game Master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</si>
  <si>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</si>
  <si>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</si>
  <si>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(20211012-064712)</t>
  </si>
  <si>
    <t>Hitachi - S1 (Waveform)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</si>
  <si>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</si>
  <si>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</si>
  <si>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(20220730-205621)</t>
  </si>
  <si>
    <t>Interton - VC 4000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</si>
  <si>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</si>
  <si>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</si>
  <si>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(20211122-135810)</t>
  </si>
  <si>
    <t>Konami – Picno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</si>
  <si>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</si>
  <si>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</si>
  <si>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(20201121-052249)</t>
  </si>
  <si>
    <t>LeapFrog – LeapPad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</si>
  <si>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</si>
  <si>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</si>
  <si>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(20190401-035314)</t>
  </si>
  <si>
    <t>LeapFrog - Leapster Learning Game System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</si>
  <si>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</si>
  <si>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</si>
  <si>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(20190311-121012)</t>
  </si>
  <si>
    <t>Luxor - ABC 800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</si>
  <si>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</si>
  <si>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</si>
  <si>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(20220712-142738)</t>
  </si>
  <si>
    <t>Magnavox - Odyssey 2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</si>
  <si>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</si>
  <si>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</si>
  <si>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(20231222-161440)</t>
  </si>
  <si>
    <t>Mattel – Intellivision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</si>
  <si>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</si>
  <si>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</si>
  <si>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(20231027-021641)</t>
  </si>
  <si>
    <t>Microsoft – MSX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</si>
  <si>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</si>
  <si>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</si>
  <si>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(20231222-131915)</t>
  </si>
  <si>
    <t>Microsoft – MSX2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</si>
  <si>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</si>
  <si>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</si>
  <si>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(20231015-143336)</t>
  </si>
  <si>
    <t>Milton-Bradley - Omni (Waveform)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</si>
  <si>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</si>
  <si>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</si>
  <si>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(20220725-135133)</t>
  </si>
  <si>
    <t>Mobile – J2ME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</si>
  <si>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</si>
  <si>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</si>
  <si>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(20240108-151210)</t>
  </si>
  <si>
    <t>Mobile - Palm OS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</si>
  <si>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</si>
  <si>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</si>
  <si>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(20220725-121548)</t>
  </si>
  <si>
    <t>Mobile - Palm OS (Digital)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</si>
  <si>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</si>
  <si>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</si>
  <si>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(20230926-163739)</t>
  </si>
  <si>
    <t>Mobile - Pocket PC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</si>
  <si>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</si>
  <si>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</si>
  <si>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(20220725-120454)</t>
  </si>
  <si>
    <t>Mobile - Pocket PC (Digital)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</si>
  <si>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</si>
  <si>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</si>
  <si>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(20221220-122641)</t>
  </si>
  <si>
    <t>Mobile – Symbian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</si>
  <si>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</si>
  <si>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</si>
  <si>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(20220516-232715)</t>
  </si>
  <si>
    <t>NEC - PC Engine – TurboGrafx-16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</si>
  <si>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</si>
  <si>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</si>
  <si>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(20240419-160740)</t>
  </si>
  <si>
    <t>NEC - PC Engine SuperGrafx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</si>
  <si>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</si>
  <si>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</si>
  <si>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(20240406-152424)</t>
  </si>
  <si>
    <t>NEC - PC-88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</si>
  <si>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</si>
  <si>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</si>
  <si>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(20220725-151518)</t>
  </si>
  <si>
    <t>NEC - PC-88 (KryoFlux)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</si>
  <si>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</si>
  <si>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</si>
  <si>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NEC – PC-98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</si>
  <si>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</si>
  <si>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</si>
  <si>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(20231101-162607)</t>
  </si>
  <si>
    <t>NEC - PC-98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</si>
  <si>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</si>
  <si>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</si>
  <si>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NEC - PC-98 (Greaseweazle)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</si>
  <si>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</si>
  <si>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</si>
  <si>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NEC - PC-98 (HardDisk)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</si>
  <si>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</si>
  <si>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</si>
  <si>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NEC - PC-98 (Uncategorized)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</si>
  <si>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</si>
  <si>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</si>
  <si>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Nichibutsu - My Vision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</si>
  <si>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</si>
  <si>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</si>
  <si>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(20211122-121019)</t>
  </si>
  <si>
    <t>Nintendo - Family BASIC (Tapes)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</si>
  <si>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</si>
  <si>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</si>
  <si>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(20230417-090759)</t>
  </si>
  <si>
    <t>Nintendo - Family Computer Disk System (FDS)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</si>
  <si>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</si>
  <si>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</si>
  <si>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(20240302-011835)</t>
  </si>
  <si>
    <t>Nintendo - Family Computer Disk System (QD2FDS)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</si>
  <si>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</si>
  <si>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</si>
  <si>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Nintendo - Family Computer Disk System (QD)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</si>
  <si>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</si>
  <si>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</si>
  <si>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Nintendo - Family Computer Disk System (FDS2QD)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</si>
  <si>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</si>
  <si>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</si>
  <si>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Nintendo - Family Computer Network System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</si>
  <si>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</si>
  <si>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</si>
  <si>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(20220516-232939)</t>
  </si>
  <si>
    <t>Nintendo - Game &amp; Watch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</si>
  <si>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</si>
  <si>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</si>
  <si>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(20240329-054210)</t>
  </si>
  <si>
    <t>Nintendo - Game Boy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</si>
  <si>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</si>
  <si>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</si>
  <si>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(20240423-003816)</t>
  </si>
  <si>
    <t>Nintendo - Game Boy Advance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</si>
  <si>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</si>
  <si>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</si>
  <si>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(20240221-042150)</t>
  </si>
  <si>
    <t>Nintendo - Game Boy Advance (Multiboot)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</si>
  <si>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</si>
  <si>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</si>
  <si>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(20240221-035028)</t>
  </si>
  <si>
    <t>Nintendo - Game Boy Advance (Play-Yan)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</si>
  <si>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</si>
  <si>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</si>
  <si>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(20210113-092936)</t>
  </si>
  <si>
    <t>Nintendo - Game Boy Advance (Video)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</si>
  <si>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</si>
  <si>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</si>
  <si>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(20240406-154755)</t>
  </si>
  <si>
    <t>Nintendo - Game Boy Advance (e-Reader)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</si>
  <si>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</si>
  <si>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</si>
  <si>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(20240114-074237)</t>
  </si>
  <si>
    <t>Nintendo - Game Boy Color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</si>
  <si>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</si>
  <si>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</si>
  <si>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(20240423-010532)</t>
  </si>
  <si>
    <t>3*</t>
  </si>
  <si>
    <t>Nintendo - Kiosk Video Compact Flash (CardImage)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</si>
  <si>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</si>
  <si>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</si>
  <si>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(20211208-080217)</t>
  </si>
  <si>
    <t>Nintendo - Kiosk Video Compact Flash (Extracted)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</si>
  <si>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</si>
  <si>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</si>
  <si>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Nintendo - Nintendo 64 (BigEndian)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</si>
  <si>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</si>
  <si>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</si>
  <si>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(20240210-044612)</t>
  </si>
  <si>
    <t>Nintendo - Nintendo 64 (ByteSwapped)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</si>
  <si>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</si>
  <si>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</si>
  <si>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Nintendo - Nintendo 64 (Mario no Photopi SmartMedia)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</si>
  <si>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</si>
  <si>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</si>
  <si>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(20210514-090046)</t>
  </si>
  <si>
    <t>Nintendo - Nintendo 64DD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</si>
  <si>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</si>
  <si>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</si>
  <si>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(20230131-042611)</t>
  </si>
  <si>
    <t>Nintendo - Nintendo DS (DSvision SD cards)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</si>
  <si>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</si>
  <si>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</si>
  <si>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(20221023-022924)</t>
  </si>
  <si>
    <t>Nintendo - Nintendo DS (Download Play)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</si>
  <si>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</si>
  <si>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</si>
  <si>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(20231110-004520)</t>
  </si>
  <si>
    <t>Nintendo - Nintendo DSi (Decrypted)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</si>
  <si>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</si>
  <si>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</si>
  <si>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(20240131-121648)</t>
  </si>
  <si>
    <t>Nintendo - Nintendo DSi (Encrypted)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</si>
  <si>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</si>
  <si>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</si>
  <si>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Nintendo - Nintendo DSi (Digital)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</si>
  <si>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</si>
  <si>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</si>
  <si>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(20231214-111343)</t>
  </si>
  <si>
    <t>Nintendo - Nintendo DSi (Digital) (CDN) (Decrypted)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</si>
  <si>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</si>
  <si>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</si>
  <si>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(20221120-044114)</t>
  </si>
  <si>
    <t>Nintendo - Nintendo DSi (Digital) (CDN) (Encrypted)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</si>
  <si>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</si>
  <si>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</si>
  <si>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(20230417-043358)</t>
  </si>
  <si>
    <t>Nintendo - Nintendo Entertainment System (Headered)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</si>
  <si>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</si>
  <si>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</si>
  <si>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(20240423-180230)</t>
  </si>
  <si>
    <t>Nintendo - Nintendo Entertainment System (Unheadered)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</si>
  <si>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</si>
  <si>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</si>
  <si>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Nintendo - Pokemon Mini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</si>
  <si>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</si>
  <si>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</si>
  <si>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(20240407-154959)</t>
  </si>
  <si>
    <t>Nintendo – Satellaview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</si>
  <si>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</si>
  <si>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</si>
  <si>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(20240423-030841)</t>
  </si>
  <si>
    <t>Nintendo - Sufami Turbo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</si>
  <si>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</si>
  <si>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</si>
  <si>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(20240407-160133)</t>
  </si>
  <si>
    <t>Nintendo - Super Nintendo Entertainment System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</si>
  <si>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</si>
  <si>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</si>
  <si>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(20240420-173847)</t>
  </si>
  <si>
    <t>Nintendo - Virtual Boy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</si>
  <si>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</si>
  <si>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</si>
  <si>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(20240118-143523)</t>
  </si>
  <si>
    <t>Nintendo – Wallpapers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</si>
  <si>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</si>
  <si>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</si>
  <si>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(20230410-103428)</t>
  </si>
  <si>
    <t>Nintendo – amiibo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</si>
  <si>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</si>
  <si>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</si>
  <si>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(20211113-040458)</t>
  </si>
  <si>
    <t>Nokia - N-Gage (WIP)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</si>
  <si>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</si>
  <si>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</si>
  <si>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(20220220-010530)</t>
  </si>
  <si>
    <t>Philips – Videopac+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</si>
  <si>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</si>
  <si>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</si>
  <si>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(20231222-123222)</t>
  </si>
  <si>
    <t>Project EGG (20230831-231500)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</si>
  <si>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</si>
  <si>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</si>
  <si>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20230831-231500</t>
  </si>
  <si>
    <t>RCA - Studio II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</si>
  <si>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</si>
  <si>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</si>
  <si>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(20200201-121822)</t>
  </si>
  <si>
    <t>SNK - NeoGeo Pocket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</si>
  <si>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</si>
  <si>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</si>
  <si>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(20240320-160748)</t>
  </si>
  <si>
    <t>SNK - NeoGeo Pocket Color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</si>
  <si>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</si>
  <si>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</si>
  <si>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(20240418-200700)</t>
  </si>
  <si>
    <t>Sanyo - MBC-550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</si>
  <si>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</si>
  <si>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</si>
  <si>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(20220720-120703)</t>
  </si>
  <si>
    <t>Sega – 32X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</si>
  <si>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</si>
  <si>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</si>
  <si>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(20231229-102415)</t>
  </si>
  <si>
    <t>Sega – Beena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</si>
  <si>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</si>
  <si>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</si>
  <si>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(20240208-083255)</t>
  </si>
  <si>
    <t>Sega - Dreamcast (Visual Memory Unit)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</si>
  <si>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</si>
  <si>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</si>
  <si>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(20230103-091559)</t>
  </si>
  <si>
    <t>Sega - Game Gear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</si>
  <si>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</si>
  <si>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</si>
  <si>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(20240221-193102)</t>
  </si>
  <si>
    <t>Sega - Master System - Mark III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</si>
  <si>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</si>
  <si>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</si>
  <si>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(20240308-010656)</t>
  </si>
  <si>
    <t>Sega - Mega Drive – Genesis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</si>
  <si>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</si>
  <si>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</si>
  <si>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(20240421-213646)</t>
  </si>
  <si>
    <t>Sega – PICO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</si>
  <si>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</si>
  <si>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</si>
  <si>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(20231210-021932)</t>
  </si>
  <si>
    <t>Sega – SG-1000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</si>
  <si>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</si>
  <si>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</si>
  <si>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(20231205-110448)</t>
  </si>
  <si>
    <t>Seta - Aleck64 (BigEndian)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</si>
  <si>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</si>
  <si>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</si>
  <si>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(20220513-040448)</t>
  </si>
  <si>
    <t>Seta - Aleck64 (ByteSwapped)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</si>
  <si>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</si>
  <si>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</si>
  <si>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Sharp - MZ-2200 (Waveform)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</si>
  <si>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</si>
  <si>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</si>
  <si>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(20220726-061910)</t>
  </si>
  <si>
    <t>Sharp - MZ-700 (Waveform)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</si>
  <si>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</si>
  <si>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</si>
  <si>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(20220724-142320)</t>
  </si>
  <si>
    <t>Sharp - X1 (Waveform)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</si>
  <si>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</si>
  <si>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</si>
  <si>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(20220720-115216)</t>
  </si>
  <si>
    <t>Sharp - X68000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</si>
  <si>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</si>
  <si>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</si>
  <si>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(20220302-045947)</t>
  </si>
  <si>
    <t>Sinclair - ZX Spectrum +3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</si>
  <si>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</si>
  <si>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</si>
  <si>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(20161210-235900)</t>
  </si>
  <si>
    <t>TeleNova - Compis (Flux)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</si>
  <si>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</si>
  <si>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</si>
  <si>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(20220712-150715)</t>
  </si>
  <si>
    <t>Texas Instruments - TI-99-4A (A2R)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</si>
  <si>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</si>
  <si>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</si>
  <si>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(20221123-054417)</t>
  </si>
  <si>
    <t>Tiger – Game.com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</si>
  <si>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</si>
  <si>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</si>
  <si>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(20221031-184634)</t>
  </si>
  <si>
    <t>Tiger – Gizmondo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</si>
  <si>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</si>
  <si>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</si>
  <si>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(20070531-125518)</t>
  </si>
  <si>
    <t>Toshiba - Pasopia (BIN)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</si>
  <si>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</si>
  <si>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</si>
  <si>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(20220726-115432)</t>
  </si>
  <si>
    <t>Toshiba - Pasopia (WAV)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</si>
  <si>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</si>
  <si>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</si>
  <si>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Toshiba – Visicom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</si>
  <si>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</si>
  <si>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</si>
  <si>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(20200202-120958)</t>
  </si>
  <si>
    <t>VM Labs - NUON (Digital)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</si>
  <si>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</si>
  <si>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</si>
  <si>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(20240109-115619)</t>
  </si>
  <si>
    <t>VTech – CreatiVision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</si>
  <si>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</si>
  <si>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</si>
  <si>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(20230426-080718)</t>
  </si>
  <si>
    <t>VTech – V.Smile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</si>
  <si>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</si>
  <si>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</si>
  <si>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(20231202-191234)</t>
  </si>
  <si>
    <t>Watara – Supervision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</si>
  <si>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</si>
  <si>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</si>
  <si>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(20240414-144745)</t>
  </si>
  <si>
    <t>Welback - Mega Duck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</si>
  <si>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</si>
  <si>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</si>
  <si>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(20220531-111927)</t>
  </si>
  <si>
    <t>Yamaha – Copera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</si>
  <si>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</si>
  <si>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</si>
  <si>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(20211125-171549)</t>
  </si>
  <si>
    <t>Zeebo – Zeebo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</si>
  <si>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</si>
  <si>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</si>
  <si>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(20190815-004208)</t>
  </si>
  <si>
    <t>iQue - iQue (CDN)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</si>
  <si>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</si>
  <si>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</si>
  <si>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(20220521-055741)</t>
  </si>
  <si>
    <t>iQue - iQue (Decrypted)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</si>
  <si>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</si>
  <si>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</si>
  <si>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t>Other Sets:</t>
  </si>
  <si>
    <r>
      <rPr>
        <rFont val="&quot;Helvetica Neue&quot;, Helvetica, Arial, sans-serif"/>
        <b/>
        <color rgb="FF1155CC"/>
        <u/>
      </rPr>
      <t>English ROM Hack Translations</t>
    </r>
  </si>
  <si>
    <r>
      <rPr>
        <rFont val="&quot;Helvetica Neue&quot;, Helvetica, Arial, sans-serif"/>
        <b/>
        <color rgb="FF1155CC"/>
        <u/>
      </rPr>
      <t>Super Famicom Speed Hacks</t>
    </r>
  </si>
  <si>
    <r>
      <rPr>
        <rFont val="&quot;Helvetica Neue&quot;, Helvetica, Arial, sans-serif"/>
        <b/>
        <color rgb="FF1155CC"/>
        <u/>
      </rPr>
      <t>Super Famicom - Enhanced Colors Hacks</t>
    </r>
    <r>
      <rPr>
        <rFont val="&quot;Helvetica Neue&quot;, Helvetica, Arial, sans-serif"/>
        <b/>
        <color rgb="FF2C2C2C"/>
      </rPr>
      <t/>
    </r>
    <r>
      <rPr>
        <rFont val="&quot;Helvetica Neue&quot;, Helvetica, Arial, sans-serif"/>
        <b/>
        <color rgb="FF1155CC"/>
        <u/>
      </rPr>
      <t>Nintendo - Super Famicom - MSU1</t>
    </r>
  </si>
  <si>
    <r>
      <rPr>
        <rFont val="&quot;Helvetica Neue&quot;, Helvetica, Arial, sans-serif"/>
        <b/>
        <color rgb="FF1155CC"/>
        <u/>
      </rPr>
      <t>Sega Enhanced ROMs</t>
    </r>
    <r>
      <rPr>
        <rFont val="&quot;Helvetica Neue&quot;, Helvetica, Arial, sans-serif"/>
        <b/>
        <color rgb="FF2C2C2C"/>
      </rPr>
      <t/>
    </r>
    <r>
      <rPr>
        <rFont val="&quot;Helvetica Neue&quot;, Helvetica, Arial, sans-serif"/>
        <b/>
        <color rgb="FF1155CC"/>
        <u/>
      </rPr>
      <t>NES2.0 ROM Set</t>
    </r>
  </si>
  <si>
    <t>Bonus Content:</t>
  </si>
  <si>
    <r>
      <rPr>
        <rFont val="&quot;Helvetica Neue&quot;, Helvetica, Arial, sans-serif"/>
        <b/>
        <color rgb="FF1155CC"/>
        <u/>
      </rPr>
      <t>My Archives</t>
    </r>
    <r>
      <rPr>
        <rFont val="&quot;Helvetica Neue&quot;, Helvetica, Arial, sans-serif"/>
        <b/>
        <color rgb="FF2C2C2C"/>
      </rPr>
      <t/>
    </r>
    <r>
      <rPr>
        <rFont val="&quot;Helvetica Neue&quot;, Helvetica, Arial, sans-serif"/>
        <b/>
        <color rgb="FF1155CC"/>
        <u/>
      </rPr>
      <t>My Favorites</t>
    </r>
  </si>
  <si>
    <t>Addeddate 2023-11-23 14:36:30 Collection_added vintagesoftware Identifier ni-romsets Scanner Internet Archive HTML5 Uploader 1.7.0</t>
  </si>
  <si>
    <t>Nom</t>
  </si>
  <si>
    <t>Full</t>
  </si>
  <si>
    <t>Single</t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</si>
  <si>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</si>
  <si>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</si>
  <si>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</si>
  <si>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</si>
  <si>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</si>
  <si>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</si>
  <si>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</si>
  <si>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</si>
  <si>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</si>
  <si>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</si>
  <si>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</si>
  <si>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</si>
  <si>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</si>
  <si>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</si>
  <si>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</si>
  <si>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</si>
  <si>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</si>
  <si>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</si>
  <si>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</si>
  <si>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</si>
  <si>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</si>
  <si>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</si>
  <si>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</si>
  <si>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</si>
  <si>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</si>
  <si>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</si>
  <si>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</si>
  <si>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</si>
  <si>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</si>
  <si>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</si>
  <si>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</si>
  <si>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</si>
  <si>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</si>
  <si>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</si>
  <si>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</si>
  <si>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</si>
  <si>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</si>
  <si>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</si>
  <si>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</si>
  <si>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</si>
  <si>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</si>
  <si>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</si>
  <si>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</si>
  <si>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</si>
  <si>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</si>
  <si>
    <r>
      <rPr>
        <rFont val="Liberation Serif"/>
        <b/>
        <color rgb="FF1155CC"/>
        <u/>
      </rPr>
      <t>Download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</si>
</sst>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15">
    <font>
      <sz val="10.0"/>
      <color rgb="FF000000"/>
      <name val="Arial"/>
      <scheme val="minor"/>
    </font>
    <font>
      <b/>
      <sz val="11.0"/>
      <color rgb="FF2C2C2C"/>
      <name val="&quot;Helvetica Neue&quot;"/>
    </font>
    <font>
      <u/>
      <sz val="11.0"/>
      <color rgb="FF0000FF"/>
      <name val="&quot;Helvetica Neue&quot;"/>
    </font>
    <font>
      <sz val="11.0"/>
      <color rgb="FF2C2C2C"/>
      <name val="&quot;Helvetica Neue&quot;"/>
    </font>
    <font>
      <color theme="1"/>
      <name val="Arial"/>
      <scheme val="minor"/>
    </font>
    <font>
      <u/>
      <sz val="11.0"/>
      <color rgb="FF0000FF"/>
      <name val="&quot;Helvetica Neue&quot;"/>
    </font>
    <font>
      <u/>
      <color rgb="FF0000FF"/>
    </font>
    <font>
      <u/>
      <color rgb="FF2C2C2C"/>
      <name val="&quot;Helvetica Neue&quot;"/>
    </font>
    <font>
      <b/>
      <color rgb="FF2C2C2C"/>
      <name val="&quot;Helvetica Neue&quot;"/>
    </font>
    <font>
      <b/>
      <u/>
      <color rgb="FF0000FF"/>
      <name val="Liberation Serif"/>
    </font>
    <font>
      <b/>
      <u/>
      <color rgb="FF2C2C2C"/>
      <name val="&quot;Helvetica Neue&quot;"/>
    </font>
    <font>
      <color rgb="FF2C2C2C"/>
      <name val="&quot;Helvetica Neue&quot;"/>
    </font>
    <font>
      <color theme="1"/>
      <name val="Arial"/>
    </font>
    <font>
      <b/>
      <color rgb="FF2C2C2C"/>
      <name val="Helvetica Neue"/>
    </font>
    <font>
      <b/>
      <u/>
      <color rgb="FF1155CC"/>
      <name val="Liberation 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164" xfId="0" applyAlignment="1" applyFont="1" applyNumberFormat="1">
      <alignment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/>
    </xf>
    <xf borderId="0" fillId="0" fontId="4" numFmtId="0" xfId="0" applyFont="1"/>
    <xf quotePrefix="1" borderId="0" fillId="0" fontId="5" numFmtId="0" xfId="0" applyAlignment="1" applyFont="1">
      <alignment readingOrder="0" shrinkToFit="0" wrapText="0"/>
    </xf>
    <xf borderId="0" fillId="0" fontId="6" numFmtId="0" xfId="0" applyFont="1"/>
    <xf borderId="0" fillId="2" fontId="7" numFmtId="0" xfId="0" applyAlignment="1" applyFill="1" applyFont="1">
      <alignment readingOrder="0" shrinkToFit="0" vertical="top" wrapText="1"/>
    </xf>
    <xf borderId="0" fillId="2" fontId="8" numFmtId="0" xfId="0" applyAlignment="1" applyFont="1">
      <alignment readingOrder="0" shrinkToFit="0" vertical="top" wrapText="1"/>
    </xf>
    <xf borderId="0" fillId="2" fontId="8" numFmtId="0" xfId="0" applyAlignment="1" applyFont="1">
      <alignment shrinkToFit="0" vertical="top" wrapText="1"/>
    </xf>
    <xf borderId="0" fillId="0" fontId="8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shrinkToFit="0" vertical="top" wrapText="1"/>
    </xf>
    <xf borderId="0" fillId="0" fontId="14" numFmtId="0" xfId="0" applyAlignment="1" applyFont="1">
      <alignment horizontal="center" shrinkToFit="0" vertical="top" wrapText="1"/>
    </xf>
    <xf borderId="0" fillId="0" fontId="13" numFmtId="0" xfId="0" applyAlignment="1" applyFont="1">
      <alignment horizontal="center" shrinkToFit="0" vertical="top" wrapText="1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152400</xdr:rowOff>
    </xdr:from>
    <xdr:ext cx="704850" cy="419100"/>
    <xdr:sp>
      <xdr:nvSpPr>
        <xdr:cNvPr id="3" name="Shape 3"/>
        <xdr:cNvSpPr txBox="1"/>
      </xdr:nvSpPr>
      <xdr:spPr>
        <a:xfrm>
          <a:off x="-110075" y="80075"/>
          <a:ext cx="8007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Extraire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.org/download/ni-roms/roms/Atari%20-%202600.zip/China%20Syndrome%20%28Europe%29.zip" TargetMode="External"/><Relationship Id="rId194" Type="http://schemas.openxmlformats.org/officeDocument/2006/relationships/hyperlink" Target="https://archive.org/download/ni-roms/roms/Atari%20-%202600.zip/Chuck%20Norris%20Superkicks%20%28USA%29.zip" TargetMode="External"/><Relationship Id="rId193" Type="http://schemas.openxmlformats.org/officeDocument/2006/relationships/hyperlink" Target="https://archive.org/download/ni-roms/roms/Atari%20-%202600.zip/Chopper%20Command%20%28USA%29.zip" TargetMode="External"/><Relationship Id="rId192" Type="http://schemas.openxmlformats.org/officeDocument/2006/relationships/hyperlink" Target="https://archive.org/download/ni-roms/roms/Atari%20-%202600.zip/Chopper%20Command%20%28Europe%29.zip" TargetMode="External"/><Relationship Id="rId191" Type="http://schemas.openxmlformats.org/officeDocument/2006/relationships/hyperlink" Target="https://archive.org/download/ni-roms/roms/Atari%20-%202600.zip/China%20Syndrome%20%28USA%29.zip" TargetMode="External"/><Relationship Id="rId187" Type="http://schemas.openxmlformats.org/officeDocument/2006/relationships/hyperlink" Target="https://archive.org/download/ni-roms/roms/Atari%20-%202600.zip/Chase%20the%20Chuck%20Wagon%20%28USA%29.zip" TargetMode="External"/><Relationship Id="rId186" Type="http://schemas.openxmlformats.org/officeDocument/2006/relationships/hyperlink" Target="https://archive.org/download/ni-roms/roms/Atari%20-%202600.zip/Championship%20Soccer%20~%20Soccer%20%28USA%29.zip" TargetMode="External"/><Relationship Id="rId185" Type="http://schemas.openxmlformats.org/officeDocument/2006/relationships/hyperlink" Target="https://archive.org/download/ni-roms/roms/Atari%20-%202600.zip/Championship%20Soccer%20%28Europe%29.zip" TargetMode="External"/><Relationship Id="rId184" Type="http://schemas.openxmlformats.org/officeDocument/2006/relationships/hyperlink" Target="https://archive.org/download/ni-roms/roms/Atari%20-%202600.zip/Challenge%20of....%20NEXAR%2C%20The%20%28USA%29.zip" TargetMode="External"/><Relationship Id="rId189" Type="http://schemas.openxmlformats.org/officeDocument/2006/relationships/hyperlink" Target="https://archive.org/download/ni-roms/roms/Atari%20-%202600.zip/Chess%20%28Europe%29.zip" TargetMode="External"/><Relationship Id="rId188" Type="http://schemas.openxmlformats.org/officeDocument/2006/relationships/hyperlink" Target="https://archive.org/download/ni-roms/roms/Atari%20-%202600.zip/Checkers%20%28USA%29.zip" TargetMode="External"/><Relationship Id="rId183" Type="http://schemas.openxmlformats.org/officeDocument/2006/relationships/hyperlink" Target="https://archive.org/download/ni-roms/roms/Atari%20-%202600.zip/Challenge%20of....%20NEXAR%2C%20The%20%28Europe%29.zip" TargetMode="External"/><Relationship Id="rId182" Type="http://schemas.openxmlformats.org/officeDocument/2006/relationships/hyperlink" Target="https://archive.org/download/ni-roms/roms/Atari%20-%202600.zip/Challenge%20%28Canada%29.zip" TargetMode="External"/><Relationship Id="rId181" Type="http://schemas.openxmlformats.org/officeDocument/2006/relationships/hyperlink" Target="https://archive.org/download/ni-roms/roms/Atari%20-%202600.zip/Centipede%20%28Japan%2C%20USA%29%20%28En%29.zip" TargetMode="External"/><Relationship Id="rId180" Type="http://schemas.openxmlformats.org/officeDocument/2006/relationships/hyperlink" Target="https://archive.org/download/ni-roms/roms/Atari%20-%202600.zip/Centipede%20%28Europe%29.zip" TargetMode="External"/><Relationship Id="rId176" Type="http://schemas.openxmlformats.org/officeDocument/2006/relationships/hyperlink" Target="https://archive.org/download/ni-roms/roms/Atari%20-%202600.zip/Casino%20~%20Poker%20Plus%20%28USA%29.zip" TargetMode="External"/><Relationship Id="rId175" Type="http://schemas.openxmlformats.org/officeDocument/2006/relationships/hyperlink" Target="https://archive.org/download/ni-roms/roms/Atari%20-%202600.zip/Casino%20%28Europe%29.zip" TargetMode="External"/><Relationship Id="rId174" Type="http://schemas.openxmlformats.org/officeDocument/2006/relationships/hyperlink" Target="https://archive.org/download/ni-roms/roms/Atari%20-%202600.zip/Carnival%20%28USA%29.zip" TargetMode="External"/><Relationship Id="rId173" Type="http://schemas.openxmlformats.org/officeDocument/2006/relationships/hyperlink" Target="https://archive.org/download/ni-roms/roms/Atari%20-%202600.zip/Carnival%20%28Europe%29.zip" TargetMode="External"/><Relationship Id="rId179" Type="http://schemas.openxmlformats.org/officeDocument/2006/relationships/hyperlink" Target="https://archive.org/download/ni-roms/roms/Atari%20-%202600.zip/Centipede%20%28Europe%29%20%28Beta%29.zip" TargetMode="External"/><Relationship Id="rId178" Type="http://schemas.openxmlformats.org/officeDocument/2006/relationships/hyperlink" Target="https://archive.org/download/ni-roms/roms/Atari%20-%202600.zip/Cathouse%20Blues%20%28USA%29.zip" TargetMode="External"/><Relationship Id="rId177" Type="http://schemas.openxmlformats.org/officeDocument/2006/relationships/hyperlink" Target="https://archive.org/download/ni-roms/roms/Atari%20-%202600.zip/Cat%20Trax%20%28USA%29.zip" TargetMode="External"/><Relationship Id="rId198" Type="http://schemas.openxmlformats.org/officeDocument/2006/relationships/hyperlink" Target="https://archive.org/download/ni-roms/roms/Atari%20-%202600.zip/Codebreaker%20%28Europe%29.zip" TargetMode="External"/><Relationship Id="rId197" Type="http://schemas.openxmlformats.org/officeDocument/2006/relationships/hyperlink" Target="https://archive.org/download/ni-roms/roms/Atari%20-%202600.zip/Coco%20Nuts%20%28USA%29.zip" TargetMode="External"/><Relationship Id="rId196" Type="http://schemas.openxmlformats.org/officeDocument/2006/relationships/hyperlink" Target="https://archive.org/download/ni-roms/roms/Atari%20-%202600.zip/Circus%20Atari%20%28Japan%2C%20USA%29%20%28En%29.zip" TargetMode="External"/><Relationship Id="rId195" Type="http://schemas.openxmlformats.org/officeDocument/2006/relationships/hyperlink" Target="https://archive.org/download/ni-roms/roms/Atari%20-%202600.zip/Circus%20Atari%20%28Europe%29.zip" TargetMode="External"/><Relationship Id="rId199" Type="http://schemas.openxmlformats.org/officeDocument/2006/relationships/hyperlink" Target="https://archive.org/download/ni-roms/roms/Atari%20-%202600.zip/Codebreaker%20%28USA%29.zip" TargetMode="External"/><Relationship Id="rId150" Type="http://schemas.openxmlformats.org/officeDocument/2006/relationships/hyperlink" Target="https://archive.org/download/ni-roms/roms/Atari%20-%202600.zip/Bridge%20%28USA%29%20%28v1.1%29.zip" TargetMode="External"/><Relationship Id="rId392" Type="http://schemas.openxmlformats.org/officeDocument/2006/relationships/hyperlink" Target="https://archive.org/download/ni-roms/roms/Atari%20-%202600.zip/Joust%20%28USA%29.zip" TargetMode="External"/><Relationship Id="rId391" Type="http://schemas.openxmlformats.org/officeDocument/2006/relationships/hyperlink" Target="https://archive.org/download/ni-roms/roms/Atari%20-%202600.zip/Journey%20Escape%20%28USA%29.zip" TargetMode="External"/><Relationship Id="rId390" Type="http://schemas.openxmlformats.org/officeDocument/2006/relationships/hyperlink" Target="https://archive.org/download/ni-roms/roms/Atari%20-%202600.zip/Jawbreaker%20%28USA%29.zip" TargetMode="External"/><Relationship Id="rId1" Type="http://schemas.openxmlformats.org/officeDocument/2006/relationships/hyperlink" Target="https://archive.org/download/ni-roms/roms/Atari%20-%202600.zip/3-D%20Genesis%20%28USA%29%20%28Proto%29.zip" TargetMode="External"/><Relationship Id="rId2" Type="http://schemas.openxmlformats.org/officeDocument/2006/relationships/hyperlink" Target="https://archive.org/download/ni-roms/roms/Atari%20-%202600.zip/3-D%20Ghost%20Attack%20%28USA%29%20%28Proto%29.zip" TargetMode="External"/><Relationship Id="rId3" Type="http://schemas.openxmlformats.org/officeDocument/2006/relationships/hyperlink" Target="https://archive.org/download/ni-roms/roms/Atari%20-%202600.zip/3-D%20Havoc%20%28USA%29%20%28Proto%29.zip" TargetMode="External"/><Relationship Id="rId149" Type="http://schemas.openxmlformats.org/officeDocument/2006/relationships/hyperlink" Target="https://archive.org/download/ni-roms/roms/Atari%20-%202600.zip/Bridge%20%28Europe%29.zip" TargetMode="External"/><Relationship Id="rId4" Type="http://schemas.openxmlformats.org/officeDocument/2006/relationships/hyperlink" Target="https://archive.org/download/ni-roms/roms/Atari%20-%202600.zip/3-D%20Tic-Tac-Toe%20%28Europe%29.zip" TargetMode="External"/><Relationship Id="rId148" Type="http://schemas.openxmlformats.org/officeDocument/2006/relationships/hyperlink" Target="https://archive.org/download/ni-roms/roms/Atari%20-%202600.zip/Breakout%20~%20Breakaway%20IV%20%28Japan%2C%20USA%29%20%28En%29.zip" TargetMode="External"/><Relationship Id="rId9" Type="http://schemas.openxmlformats.org/officeDocument/2006/relationships/hyperlink" Target="https://archive.org/download/ni-roms/roms/Atari%20-%202600.zip/32%20in%201%20Game%20Cartridge%20%28Europe%2C%20Australia%29.zip" TargetMode="External"/><Relationship Id="rId143" Type="http://schemas.openxmlformats.org/officeDocument/2006/relationships/hyperlink" Target="https://archive.org/download/ni-roms/roms/Atari%20-%202600.zip/Boxing%20%28Europe%29.zip" TargetMode="External"/><Relationship Id="rId385" Type="http://schemas.openxmlformats.org/officeDocument/2006/relationships/hyperlink" Target="https://archive.org/download/ni-roms/roms/Atari%20-%202600.zip/Indy%20500%20~%20Race%20%28USA%29.zip" TargetMode="External"/><Relationship Id="rId142" Type="http://schemas.openxmlformats.org/officeDocument/2006/relationships/hyperlink" Target="https://archive.org/download/ni-roms/roms/Atari%20-%202600.zip/Boxing%20%28Brazil%29%20%28En%29%20%28Unl%29.zip" TargetMode="External"/><Relationship Id="rId384" Type="http://schemas.openxmlformats.org/officeDocument/2006/relationships/hyperlink" Target="https://archive.org/download/ni-roms/roms/Atari%20-%202600.zip/Indy%20500%20%28Europe%29.zip" TargetMode="External"/><Relationship Id="rId141" Type="http://schemas.openxmlformats.org/officeDocument/2006/relationships/hyperlink" Target="https://archive.org/download/ni-roms/roms/Atari%20-%202600.zip/Boxen%20%28Germany%29%20%28En%29.zip" TargetMode="External"/><Relationship Id="rId383" Type="http://schemas.openxmlformats.org/officeDocument/2006/relationships/hyperlink" Target="https://archive.org/download/ni-roms/roms/Atari%20-%202600.zip/Immies%20%26%20Aggies%20%28USA%29%20%28Proto%29.zip" TargetMode="External"/><Relationship Id="rId140" Type="http://schemas.openxmlformats.org/officeDocument/2006/relationships/hyperlink" Target="https://archive.org/download/ni-roms/roms/Atari%20-%202600.zip/Bowling%20%28USA%29.zip" TargetMode="External"/><Relationship Id="rId382" Type="http://schemas.openxmlformats.org/officeDocument/2006/relationships/hyperlink" Target="https://archive.org/download/ni-roms/roms/Atari%20-%202600.zip/Ikari%20Warriors%20%28USA%29.zip" TargetMode="External"/><Relationship Id="rId5" Type="http://schemas.openxmlformats.org/officeDocument/2006/relationships/hyperlink" Target="https://archive.org/download/ni-roms/roms/Atari%20-%202600.zip/3-D%20Tic-Tac-Toe%20%28USA%29.zip" TargetMode="External"/><Relationship Id="rId147" Type="http://schemas.openxmlformats.org/officeDocument/2006/relationships/hyperlink" Target="https://archive.org/download/ni-roms/roms/Atari%20-%202600.zip/Breakout%20%28Europe%29.zip" TargetMode="External"/><Relationship Id="rId389" Type="http://schemas.openxmlformats.org/officeDocument/2006/relationships/hyperlink" Target="https://archive.org/download/ni-roms/roms/Atari%20-%202600.zip/James%20Bond%20007%20%28USA%29.zip" TargetMode="External"/><Relationship Id="rId6" Type="http://schemas.openxmlformats.org/officeDocument/2006/relationships/hyperlink" Target="https://archive.org/download/ni-roms/roms/Atari%20-%202600.zip/3-D%20Zapper%20%28USA%29%20%28Proto%29%20%281982-12-15%29.zip" TargetMode="External"/><Relationship Id="rId146" Type="http://schemas.openxmlformats.org/officeDocument/2006/relationships/hyperlink" Target="https://archive.org/download/ni-roms/roms/Atari%20-%202600.zip/Brain%20Games%20%28USA%29.zip" TargetMode="External"/><Relationship Id="rId388" Type="http://schemas.openxmlformats.org/officeDocument/2006/relationships/hyperlink" Target="https://archive.org/download/ni-roms/roms/Atari%20-%202600.zip/Ixion%20%28USA%29%20%28Proto%29.zip" TargetMode="External"/><Relationship Id="rId7" Type="http://schemas.openxmlformats.org/officeDocument/2006/relationships/hyperlink" Target="https://archive.org/download/ni-roms/roms/Atari%20-%202600.zip/3-D%20Zapper%20%28USA%29%20%28Proto%29%20%28Earlier%29.zip" TargetMode="External"/><Relationship Id="rId145" Type="http://schemas.openxmlformats.org/officeDocument/2006/relationships/hyperlink" Target="https://archive.org/download/ni-roms/roms/Atari%20-%202600.zip/Brain%20Games%20%28Europe%29.zip" TargetMode="External"/><Relationship Id="rId387" Type="http://schemas.openxmlformats.org/officeDocument/2006/relationships/hyperlink" Target="https://archive.org/download/ni-roms/roms/Atari%20-%202600.zip/International%20Soccer%20%28USA%29.zip" TargetMode="External"/><Relationship Id="rId8" Type="http://schemas.openxmlformats.org/officeDocument/2006/relationships/hyperlink" Target="https://archive.org/download/ni-roms/roms/Atari%20-%202600.zip/4%20Game%20in%20One%20%28Europe%29%20%28Bit%20Corporation%29.zip" TargetMode="External"/><Relationship Id="rId144" Type="http://schemas.openxmlformats.org/officeDocument/2006/relationships/hyperlink" Target="https://archive.org/download/ni-roms/roms/Atari%20-%202600.zip/Boxing%20%28USA%29.zip" TargetMode="External"/><Relationship Id="rId386" Type="http://schemas.openxmlformats.org/officeDocument/2006/relationships/hyperlink" Target="https://archive.org/download/ni-roms/roms/Atari%20-%202600.zip/Infiltrate%20%28USA%29.zip" TargetMode="External"/><Relationship Id="rId381" Type="http://schemas.openxmlformats.org/officeDocument/2006/relationships/hyperlink" Target="https://archive.org/download/ni-roms/roms/Atari%20-%202600.zip/Ice%20Hockey%20%28USA%29.zip" TargetMode="External"/><Relationship Id="rId380" Type="http://schemas.openxmlformats.org/officeDocument/2006/relationships/hyperlink" Target="https://archive.org/download/ni-roms/roms/Atari%20-%202600.zip/I%20Want%20My%20Mommy%20%28USA%29.zip" TargetMode="External"/><Relationship Id="rId139" Type="http://schemas.openxmlformats.org/officeDocument/2006/relationships/hyperlink" Target="https://archive.org/download/ni-roms/roms/Atari%20-%202600.zip/Bowling%20%28Europe%29.zip" TargetMode="External"/><Relationship Id="rId138" Type="http://schemas.openxmlformats.org/officeDocument/2006/relationships/hyperlink" Target="https://archive.org/download/ni-roms/roms/Atari%20-%202600.zip/Bouncin%27%20Baby%20Bunnies%20%28USA%29%20%28Proto%29.zip" TargetMode="External"/><Relationship Id="rId137" Type="http://schemas.openxmlformats.org/officeDocument/2006/relationships/hyperlink" Target="https://archive.org/download/ni-roms/roms/Atari%20-%202600.zip/Boing%21%20%28USA%29.zip" TargetMode="External"/><Relationship Id="rId379" Type="http://schemas.openxmlformats.org/officeDocument/2006/relationships/hyperlink" Target="https://archive.org/download/ni-roms/roms/Atari%20-%202600.zip/IQ%20180%20%28USA%29.zip" TargetMode="External"/><Relationship Id="rId132" Type="http://schemas.openxmlformats.org/officeDocument/2006/relationships/hyperlink" Target="https://archive.org/download/ni-roms/roms/Atari%20-%202600.zip/Bobby%20Is%20Going%20Home%20%28Europe%29%20%28Beta%29.zip" TargetMode="External"/><Relationship Id="rId374" Type="http://schemas.openxmlformats.org/officeDocument/2006/relationships/hyperlink" Target="https://archive.org/download/ni-roms/roms/Atari%20-%202600.zip/I.Q.%20180%20%28USA%29.zip" TargetMode="External"/><Relationship Id="rId131" Type="http://schemas.openxmlformats.org/officeDocument/2006/relationships/hyperlink" Target="https://archive.org/download/ni-roms/roms/Atari%20-%202600.zip/Bobby%20Is%20Going%20Home%20%28Brazil%29%20%28En%29%20%28PAL%29%20%28Unl%29.zip" TargetMode="External"/><Relationship Id="rId373" Type="http://schemas.openxmlformats.org/officeDocument/2006/relationships/hyperlink" Target="https://archive.org/download/ni-roms/roms/Atari%20-%202600.zip/Hunt%20%26%20Score%20~%20Memory%20Match%20%28USA%29.zip" TargetMode="External"/><Relationship Id="rId130" Type="http://schemas.openxmlformats.org/officeDocument/2006/relationships/hyperlink" Target="https://archive.org/download/ni-roms/roms/Atari%20-%202600.zip/Bobby%20Is%20Going%20Home%20%28Brazil%29%20%28En%29%20%28NTSC%29%20%28Unl%29.zip" TargetMode="External"/><Relationship Id="rId372" Type="http://schemas.openxmlformats.org/officeDocument/2006/relationships/hyperlink" Target="https://archive.org/download/ni-roms/roms/Atari%20-%202600.zip/Human%20Cannonball%20~%20Cannon%20Man%20%28USA%29.zip" TargetMode="External"/><Relationship Id="rId371" Type="http://schemas.openxmlformats.org/officeDocument/2006/relationships/hyperlink" Target="https://archive.org/download/ni-roms/roms/Atari%20-%202600.zip/Home%20Run%20~%20Baseball%20%28USA%29.zip" TargetMode="External"/><Relationship Id="rId136" Type="http://schemas.openxmlformats.org/officeDocument/2006/relationships/hyperlink" Target="https://archive.org/download/ni-roms/roms/Atari%20-%202600.zip/Boing%21%20%28Europe%29.zip" TargetMode="External"/><Relationship Id="rId378" Type="http://schemas.openxmlformats.org/officeDocument/2006/relationships/hyperlink" Target="https://archive.org/download/ni-roms/roms/Atari%20-%202600.zip/INV%2B%20%28World%29%20%28Aftermarket%29%20%28Unl%29.zip" TargetMode="External"/><Relationship Id="rId135" Type="http://schemas.openxmlformats.org/officeDocument/2006/relationships/hyperlink" Target="https://archive.org/download/ni-roms/roms/Atari%20-%202600.zip/Boggle%20%28USA%29%20%28Proto%29%20%281978-08-07%29.zip" TargetMode="External"/><Relationship Id="rId377" Type="http://schemas.openxmlformats.org/officeDocument/2006/relationships/hyperlink" Target="https://archive.org/download/ni-roms/roms/Atari%20-%202600.zip/INV%2B%20%28World%29%20%282004-04-29%29%20%28Beta%29%20%28Aftermarket%29%20%28Unl%29.zip" TargetMode="External"/><Relationship Id="rId134" Type="http://schemas.openxmlformats.org/officeDocument/2006/relationships/hyperlink" Target="https://archive.org/download/ni-roms/roms/Atari%20-%202600.zip/Bobby%20Is%20Going%20Home%20%28USA%29.zip" TargetMode="External"/><Relationship Id="rId376" Type="http://schemas.openxmlformats.org/officeDocument/2006/relationships/hyperlink" Target="https://archive.org/download/ni-roms/roms/Atari%20-%202600.zip/INV%2B%20%28World%29%20%282004-04-08%29%20%28Beta%29%20%28Aftermarket%29%20%28Unl%29.zip" TargetMode="External"/><Relationship Id="rId133" Type="http://schemas.openxmlformats.org/officeDocument/2006/relationships/hyperlink" Target="https://archive.org/download/ni-roms/roms/Atari%20-%202600.zip/Bobby%20Is%20Going%20Home%20%28Europe%29.zip" TargetMode="External"/><Relationship Id="rId375" Type="http://schemas.openxmlformats.org/officeDocument/2006/relationships/hyperlink" Target="https://archive.org/download/ni-roms/roms/Atari%20-%202600.zip/I.Q.%20Memory%20Teaser%20%28Europe%29.zip" TargetMode="External"/><Relationship Id="rId172" Type="http://schemas.openxmlformats.org/officeDocument/2006/relationships/hyperlink" Target="https://archive.org/download/ni-roms/roms/Atari%20-%202600.zip/Care%20Bears%20%28USA%29%20%28Proto%29.zip" TargetMode="External"/><Relationship Id="rId171" Type="http://schemas.openxmlformats.org/officeDocument/2006/relationships/hyperlink" Target="https://archive.org/download/ni-roms/roms/Atari%20-%202600.zip/Canyon%20Bomber%20%28USA%29.zip" TargetMode="External"/><Relationship Id="rId170" Type="http://schemas.openxmlformats.org/officeDocument/2006/relationships/hyperlink" Target="https://archive.org/download/ni-roms/roms/Atari%20-%202600.zip/California%20Games%20%28USA%29.zip" TargetMode="External"/><Relationship Id="rId165" Type="http://schemas.openxmlformats.org/officeDocument/2006/relationships/hyperlink" Target="https://archive.org/download/ni-roms/roms/Atari%20-%202600.zip/Burning%20Desire%20%28USA%29.zip" TargetMode="External"/><Relationship Id="rId164" Type="http://schemas.openxmlformats.org/officeDocument/2006/relationships/hyperlink" Target="https://archive.org/download/ni-roms/roms/Atari%20-%202600.zip/Burning%20Desire%20%28Europe%29.zip" TargetMode="External"/><Relationship Id="rId163" Type="http://schemas.openxmlformats.org/officeDocument/2006/relationships/hyperlink" Target="https://archive.org/download/ni-roms/roms/Atari%20-%202600.zip/Burgertime%20%28USA%29%20%28PROPER%2012K%29.zip" TargetMode="External"/><Relationship Id="rId162" Type="http://schemas.openxmlformats.org/officeDocument/2006/relationships/hyperlink" Target="https://archive.org/download/ni-roms/roms/Atari%20-%202600.zip/BurgerTime%20%28USA%29.zip" TargetMode="External"/><Relationship Id="rId169" Type="http://schemas.openxmlformats.org/officeDocument/2006/relationships/hyperlink" Target="https://archive.org/download/ni-roms/roms/Atari%20-%202600.zip/California%20Games%20%28Europe%29.zip" TargetMode="External"/><Relationship Id="rId168" Type="http://schemas.openxmlformats.org/officeDocument/2006/relationships/hyperlink" Target="https://archive.org/download/ni-roms/roms/Atari%20-%202600.zip/Cakewalk%20%28USA%29.zip" TargetMode="External"/><Relationship Id="rId167" Type="http://schemas.openxmlformats.org/officeDocument/2006/relationships/hyperlink" Target="https://archive.org/download/ni-roms/roms/Atari%20-%202600.zip/Cakewalk%20%28Europe%29.zip" TargetMode="External"/><Relationship Id="rId166" Type="http://schemas.openxmlformats.org/officeDocument/2006/relationships/hyperlink" Target="https://archive.org/download/ni-roms/roms/Atari%20-%202600.zip/Cabbage%20Patch%20Kids%20-%20Adventures%20in%20the%20Park%20%28USA%29%20%28Proto%29%20%281984-09-13%29.zip" TargetMode="External"/><Relationship Id="rId161" Type="http://schemas.openxmlformats.org/officeDocument/2006/relationships/hyperlink" Target="https://archive.org/download/ni-roms/roms/Atari%20-%202600.zip/Bumper%20Bash%20%28USA%29.zip" TargetMode="External"/><Relationship Id="rId160" Type="http://schemas.openxmlformats.org/officeDocument/2006/relationships/hyperlink" Target="https://archive.org/download/ni-roms/roms/Atari%20-%202600.zip/Bumper%20Bash%20%28Europe%29.zip" TargetMode="External"/><Relationship Id="rId159" Type="http://schemas.openxmlformats.org/officeDocument/2006/relationships/hyperlink" Target="https://archive.org/download/ni-roms/roms/Atari%20-%202600.zip/Bump%20%27n%27%20Jump%20%28USA%29.zip" TargetMode="External"/><Relationship Id="rId154" Type="http://schemas.openxmlformats.org/officeDocument/2006/relationships/hyperlink" Target="https://archive.org/download/ni-roms/roms/Atari%20-%202600.zip/Bugs%20%28Europe%29.zip" TargetMode="External"/><Relationship Id="rId396" Type="http://schemas.openxmlformats.org/officeDocument/2006/relationships/hyperlink" Target="https://archive.org/download/ni-roms/roms/Atari%20-%202600.zip/Kabobber%20%28USA%29%20%28Proto%29.zip" TargetMode="External"/><Relationship Id="rId153" Type="http://schemas.openxmlformats.org/officeDocument/2006/relationships/hyperlink" Target="https://archive.org/download/ni-roms/roms/Atari%20-%202600.zip/Buck%20Rogers%20-%20Planet%20of%20Zoom%20%28USA%29.zip" TargetMode="External"/><Relationship Id="rId395" Type="http://schemas.openxmlformats.org/officeDocument/2006/relationships/hyperlink" Target="https://archive.org/download/ni-roms/roms/Atari%20-%202600.zip/Jungle%20Hunt%20%28USA%29.zip" TargetMode="External"/><Relationship Id="rId152" Type="http://schemas.openxmlformats.org/officeDocument/2006/relationships/hyperlink" Target="https://archive.org/download/ni-roms/roms/Atari%20-%202600.zip/Buck%20Rogers%20-%20Planet%20of%20Zoom%20%28Europe%29.zip" TargetMode="External"/><Relationship Id="rId394" Type="http://schemas.openxmlformats.org/officeDocument/2006/relationships/hyperlink" Target="https://archive.org/download/ni-roms/roms/Atari%20-%202600.zip/Jungle%20Fever%20%28USA%29.zip" TargetMode="External"/><Relationship Id="rId151" Type="http://schemas.openxmlformats.org/officeDocument/2006/relationships/hyperlink" Target="https://archive.org/download/ni-roms/roms/Atari%20-%202600.zip/Bridge%20%28USA%29.zip" TargetMode="External"/><Relationship Id="rId393" Type="http://schemas.openxmlformats.org/officeDocument/2006/relationships/hyperlink" Target="https://archive.org/download/ni-roms/roms/Atari%20-%202600.zip/Jr.%20Pac-Man%20%28USA%29.zip" TargetMode="External"/><Relationship Id="rId158" Type="http://schemas.openxmlformats.org/officeDocument/2006/relationships/hyperlink" Target="https://archive.org/download/ni-roms/roms/Atari%20-%202600.zip/Bump%20%27n%27%20Jump%20%28Europe%29.zip" TargetMode="External"/><Relationship Id="rId157" Type="http://schemas.openxmlformats.org/officeDocument/2006/relationships/hyperlink" Target="https://archive.org/download/ni-roms/roms/Atari%20-%202600.zip/Bugs%20Bunny%20%28USA%29%20%28Proto%202%29.zip" TargetMode="External"/><Relationship Id="rId399" Type="http://schemas.openxmlformats.org/officeDocument/2006/relationships/hyperlink" Target="https://archive.org/download/ni-roms/roms/Atari%20-%202600.zip/Kangaroo%20%28USA%29.zip" TargetMode="External"/><Relationship Id="rId156" Type="http://schemas.openxmlformats.org/officeDocument/2006/relationships/hyperlink" Target="https://archive.org/download/ni-roms/roms/Atari%20-%202600.zip/Bugs%20Bunny%20%28USA%29%20%28Proto%201%29.zip" TargetMode="External"/><Relationship Id="rId398" Type="http://schemas.openxmlformats.org/officeDocument/2006/relationships/hyperlink" Target="https://archive.org/download/ni-roms/roms/Atari%20-%202600.zip/Kamikaze%20Saucers%20%28USA%29%20%28Proto%29.zip" TargetMode="External"/><Relationship Id="rId155" Type="http://schemas.openxmlformats.org/officeDocument/2006/relationships/hyperlink" Target="https://archive.org/download/ni-roms/roms/Atari%20-%202600.zip/Bugs%20%28USA%29.zip" TargetMode="External"/><Relationship Id="rId397" Type="http://schemas.openxmlformats.org/officeDocument/2006/relationships/hyperlink" Target="https://archive.org/download/ni-roms/roms/Atari%20-%202600.zip/Kaboom%21%20%28USA%29.zip" TargetMode="External"/><Relationship Id="rId808" Type="http://schemas.openxmlformats.org/officeDocument/2006/relationships/hyperlink" Target="https://archive.org/download/ni-roms/roms/Atari%20-%202600.zip/Wall-Defender%20%28USA%29.zip" TargetMode="External"/><Relationship Id="rId807" Type="http://schemas.openxmlformats.org/officeDocument/2006/relationships/hyperlink" Target="https://archive.org/download/ni-roms/roms/Atari%20-%202600.zip/Walker%20~%20Schussel%2C%20der%20Polizistenschreck%20%28Europe%29.zip" TargetMode="External"/><Relationship Id="rId806" Type="http://schemas.openxmlformats.org/officeDocument/2006/relationships/hyperlink" Target="https://archive.org/download/ni-roms/roms/Atari%20-%202600.zip/Wabbit%20%28USA%29.zip" TargetMode="External"/><Relationship Id="rId805" Type="http://schemas.openxmlformats.org/officeDocument/2006/relationships/hyperlink" Target="https://archive.org/download/ni-roms/roms/Atari%20-%202600.zip/Vogel%20Flieh%20%28Europe%29.zip" TargetMode="External"/><Relationship Id="rId809" Type="http://schemas.openxmlformats.org/officeDocument/2006/relationships/hyperlink" Target="https://archive.org/download/ni-roms/roms/Atari%20-%202600.zip/Wall%20Ball%20%28USA%29.zip" TargetMode="External"/><Relationship Id="rId800" Type="http://schemas.openxmlformats.org/officeDocument/2006/relationships/hyperlink" Target="https://archive.org/download/ni-roms/roms/Atari%20-%202600.zip/Video%20Life%20%28USA%29.zip" TargetMode="External"/><Relationship Id="rId804" Type="http://schemas.openxmlformats.org/officeDocument/2006/relationships/hyperlink" Target="https://archive.org/download/ni-roms/roms/Atari%20-%202600.zip/Video%20Reflex%20%28USA%29.zip" TargetMode="External"/><Relationship Id="rId803" Type="http://schemas.openxmlformats.org/officeDocument/2006/relationships/hyperlink" Target="https://archive.org/download/ni-roms/roms/Atari%20-%202600.zip/Video%20Pinball%20~%20Arcade%20Pinball%20%28USA%29.zip" TargetMode="External"/><Relationship Id="rId802" Type="http://schemas.openxmlformats.org/officeDocument/2006/relationships/hyperlink" Target="https://archive.org/download/ni-roms/roms/Atari%20-%202600.zip/Video%20Pinball%20%28Europe%29.zip" TargetMode="External"/><Relationship Id="rId801" Type="http://schemas.openxmlformats.org/officeDocument/2006/relationships/hyperlink" Target="https://archive.org/download/ni-roms/roms/Atari%20-%202600.zip/Video%20Olympics%20~%20Pong%20Sports%20%28USA%29.zip" TargetMode="External"/><Relationship Id="rId40" Type="http://schemas.openxmlformats.org/officeDocument/2006/relationships/hyperlink" Target="https://archive.org/download/ni-roms/roms/Atari%20-%202600.zip/Amoeba%20Jump%20%28World%29%20%28PAL%2050Hz%29%20%28Aftermarket%29%20%28Unl%29.zip" TargetMode="External"/><Relationship Id="rId42" Type="http://schemas.openxmlformats.org/officeDocument/2006/relationships/hyperlink" Target="https://archive.org/download/ni-roms/roms/Atari%20-%202600.zip/Amoeba%20Jump%20%28World%29%20%28Retron%2077%20Version%29%20%28Aftermarket%29%20%28Unl%29.zip" TargetMode="External"/><Relationship Id="rId41" Type="http://schemas.openxmlformats.org/officeDocument/2006/relationships/hyperlink" Target="https://archive.org/download/ni-roms/roms/Atari%20-%202600.zip/Amoeba%20Jump%20%28World%29%20%28PAL%2060Hz%29%20%28Aftermarket%29%20%28Unl%29.zip" TargetMode="External"/><Relationship Id="rId44" Type="http://schemas.openxmlformats.org/officeDocument/2006/relationships/hyperlink" Target="https://archive.org/download/ni-roms/roms/Atari%20-%202600.zip/Amoeba%20Jump%20%28World%29%20%28v1.1%29%20%28NTSC%29%20%28Aftermarket%29%20%28Unl%29.zip" TargetMode="External"/><Relationship Id="rId43" Type="http://schemas.openxmlformats.org/officeDocument/2006/relationships/hyperlink" Target="https://archive.org/download/ni-roms/roms/Atari%20-%202600.zip/Amoeba%20Jump%20%28World%29%20%28v0.1%29%20%28Aftermarket%29%20%28Unl%29.zip" TargetMode="External"/><Relationship Id="rId46" Type="http://schemas.openxmlformats.org/officeDocument/2006/relationships/hyperlink" Target="https://archive.org/download/ni-roms/roms/Atari%20-%202600.zip/Amoeba%20Jump%20%28World%29%20%28v1.2%29%20%28NTSC%29%20%28Aftermarket%29%20%28Unl%29.zip" TargetMode="External"/><Relationship Id="rId45" Type="http://schemas.openxmlformats.org/officeDocument/2006/relationships/hyperlink" Target="https://archive.org/download/ni-roms/roms/Atari%20-%202600.zip/Amoeba%20Jump%20%28World%29%20%28v1.1%29%20%28PAL%29%20%28Aftermarket%29%20%28Unl%29.zip" TargetMode="External"/><Relationship Id="rId509" Type="http://schemas.openxmlformats.org/officeDocument/2006/relationships/hyperlink" Target="https://archive.org/download/ni-roms/roms/Atari%20-%202600.zip/Outlaw%20%28Europe%29.zip" TargetMode="External"/><Relationship Id="rId508" Type="http://schemas.openxmlformats.org/officeDocument/2006/relationships/hyperlink" Target="https://archive.org/download/ni-roms/roms/Atari%20-%202600.zip/Othello%20%28USA%29.zip" TargetMode="External"/><Relationship Id="rId503" Type="http://schemas.openxmlformats.org/officeDocument/2006/relationships/hyperlink" Target="https://archive.org/download/ni-roms/roms/Atari%20-%202600.zip/Oozy%20the%20Goo%20Slime%20Quest%20%28World%29%20%28Aftermarket%29%20%28Unl%29.zip" TargetMode="External"/><Relationship Id="rId745" Type="http://schemas.openxmlformats.org/officeDocument/2006/relationships/hyperlink" Target="https://archive.org/download/ni-roms/roms/Atari%20-%202600.zip/SwordQuest%20-%20EarthWorld%20%28USA%29.zip" TargetMode="External"/><Relationship Id="rId502" Type="http://schemas.openxmlformats.org/officeDocument/2006/relationships/hyperlink" Target="https://archive.org/download/ni-roms/roms/Atari%20-%202600.zip/Omega%20Race%20%28USA%29.zip" TargetMode="External"/><Relationship Id="rId744" Type="http://schemas.openxmlformats.org/officeDocument/2006/relationships/hyperlink" Target="https://archive.org/download/ni-roms/roms/Atari%20-%202600.zip/Sweat%21%20The%20Decathlon%20Game%20%28USA%29.zip" TargetMode="External"/><Relationship Id="rId501" Type="http://schemas.openxmlformats.org/officeDocument/2006/relationships/hyperlink" Target="https://archive.org/download/ni-roms/roms/Atari%20-%202600.zip/Oink%21%20%28USA%29.zip" TargetMode="External"/><Relationship Id="rId743" Type="http://schemas.openxmlformats.org/officeDocument/2006/relationships/hyperlink" Target="https://archive.org/download/ni-roms/roms/Atari%20-%202600.zip/Survival%20Run%20%28USA%29.zip" TargetMode="External"/><Relationship Id="rId500" Type="http://schemas.openxmlformats.org/officeDocument/2006/relationships/hyperlink" Target="https://archive.org/download/ni-roms/roms/Atari%20-%202600.zip/Off%20the%20Wall%20%28USA%29.zip" TargetMode="External"/><Relationship Id="rId742" Type="http://schemas.openxmlformats.org/officeDocument/2006/relationships/hyperlink" Target="https://archive.org/download/ni-roms/roms/Atari%20-%202600.zip/Survival%20Run%20%28USA%29%20%28Proto%29.zip" TargetMode="External"/><Relationship Id="rId507" Type="http://schemas.openxmlformats.org/officeDocument/2006/relationships/hyperlink" Target="https://archive.org/download/ni-roms/roms/Atari%20-%202600.zip/Othello%20%28Europe%29.zip" TargetMode="External"/><Relationship Id="rId749" Type="http://schemas.openxmlformats.org/officeDocument/2006/relationships/hyperlink" Target="https://archive.org/download/ni-roms/roms/Atari%20-%202600.zip/Swordfight%20%28USA%29.zip" TargetMode="External"/><Relationship Id="rId506" Type="http://schemas.openxmlformats.org/officeDocument/2006/relationships/hyperlink" Target="https://archive.org/download/ni-roms/roms/Atari%20-%202600.zip/Oscar%27s%20Trash%20Race%20%28USA%29.zip" TargetMode="External"/><Relationship Id="rId748" Type="http://schemas.openxmlformats.org/officeDocument/2006/relationships/hyperlink" Target="https://archive.org/download/ni-roms/roms/Atari%20-%202600.zip/SwordQuest%20-%20WaterWorld%20%28USA%29.zip" TargetMode="External"/><Relationship Id="rId505" Type="http://schemas.openxmlformats.org/officeDocument/2006/relationships/hyperlink" Target="https://archive.org/download/ni-roms/roms/Atari%20-%202600.zip/Open%20Sesame%20%28Europe%29%20%28Goliath%29.zip" TargetMode="External"/><Relationship Id="rId747" Type="http://schemas.openxmlformats.org/officeDocument/2006/relationships/hyperlink" Target="https://archive.org/download/ni-roms/roms/Atari%20-%202600.zip/SwordQuest%20-%20FireWorld%20%28USA%29.zip" TargetMode="External"/><Relationship Id="rId504" Type="http://schemas.openxmlformats.org/officeDocument/2006/relationships/hyperlink" Target="https://archive.org/download/ni-roms/roms/Atari%20-%202600.zip/Open%20Sesame%20%28Europe%29%20%28Bit%20Corporation%29.zip" TargetMode="External"/><Relationship Id="rId746" Type="http://schemas.openxmlformats.org/officeDocument/2006/relationships/hyperlink" Target="https://archive.org/download/ni-roms/roms/Atari%20-%202600.zip/SwordQuest%20-%20EarthWorld%20%28USA%2C%20Europe%29%20%28Atari%20Anthology%29.zip" TargetMode="External"/><Relationship Id="rId48" Type="http://schemas.openxmlformats.org/officeDocument/2006/relationships/hyperlink" Target="https://archive.org/download/ni-roms/roms/Atari%20-%202600.zip/Amoeba%20Jump%20%28World%29%20%28v1.3%29%20%28NTSC%29%20%28Aftermarket%29%20%28Unl%29.zip" TargetMode="External"/><Relationship Id="rId47" Type="http://schemas.openxmlformats.org/officeDocument/2006/relationships/hyperlink" Target="https://archive.org/download/ni-roms/roms/Atari%20-%202600.zip/Amoeba%20Jump%20%28World%29%20%28v1.2%29%20%28PAL%29%20%28Aftermarket%29%20%28Unl%29.zip" TargetMode="External"/><Relationship Id="rId49" Type="http://schemas.openxmlformats.org/officeDocument/2006/relationships/hyperlink" Target="https://archive.org/download/ni-roms/roms/Atari%20-%202600.zip/Amoeba%20Jump%20%28World%29%20%28v1.3%29%20%28PAL%29%20%28Aftermarket%29%20%28Unl%29.zip" TargetMode="External"/><Relationship Id="rId741" Type="http://schemas.openxmlformats.org/officeDocument/2006/relationships/hyperlink" Target="https://archive.org/download/ni-roms/roms/Atari%20-%202600.zip/Survival%20Island%20%28USA%29.zip" TargetMode="External"/><Relationship Id="rId740" Type="http://schemas.openxmlformats.org/officeDocument/2006/relationships/hyperlink" Target="https://archive.org/download/ni-roms/roms/Atari%20-%202600.zip/Surround%20~%20Chase%20%28USA%29.zip" TargetMode="External"/><Relationship Id="rId31" Type="http://schemas.openxmlformats.org/officeDocument/2006/relationships/hyperlink" Target="https://archive.org/download/ni-roms/roms/Atari%20-%202600.zip/Alien%20%28USA%29.zip" TargetMode="External"/><Relationship Id="rId30" Type="http://schemas.openxmlformats.org/officeDocument/2006/relationships/hyperlink" Target="https://archive.org/download/ni-roms/roms/Atari%20-%202600.zip/Alien%20%28Brazil%29%20%28En%29%20%28Unl%29.zip" TargetMode="External"/><Relationship Id="rId33" Type="http://schemas.openxmlformats.org/officeDocument/2006/relationships/hyperlink" Target="https://archive.org/download/ni-roms/roms/Atari%20-%202600.zip/Alpha%20Beam%20%28Europe%29%20%28Beta%29%20%281983-06-03%29.zip" TargetMode="External"/><Relationship Id="rId32" Type="http://schemas.openxmlformats.org/officeDocument/2006/relationships/hyperlink" Target="https://archive.org/download/ni-roms/roms/Atari%20-%202600.zip/Alligator%20People%20%28USA%29%20%28Proto%29.zip" TargetMode="External"/><Relationship Id="rId35" Type="http://schemas.openxmlformats.org/officeDocument/2006/relationships/hyperlink" Target="https://archive.org/download/ni-roms/roms/Atari%20-%202600.zip/Alpha%20Beam%20with%20Ernie%20%28Europe%29.zip" TargetMode="External"/><Relationship Id="rId34" Type="http://schemas.openxmlformats.org/officeDocument/2006/relationships/hyperlink" Target="https://archive.org/download/ni-roms/roms/Atari%20-%202600.zip/Alpha%20Beam%20%28Japan%2C%20USA%29%20%28En%29%20%28Beta%29%20%281982-12-22%29.zip" TargetMode="External"/><Relationship Id="rId739" Type="http://schemas.openxmlformats.org/officeDocument/2006/relationships/hyperlink" Target="https://archive.org/download/ni-roms/roms/Atari%20-%202600.zip/Surround%20%28Europe%29.zip" TargetMode="External"/><Relationship Id="rId734" Type="http://schemas.openxmlformats.org/officeDocument/2006/relationships/hyperlink" Target="https://archive.org/download/ni-roms/roms/Atari%20-%202600.zip/Super%20Cobra%20%28USA%29.zip" TargetMode="External"/><Relationship Id="rId733" Type="http://schemas.openxmlformats.org/officeDocument/2006/relationships/hyperlink" Target="https://archive.org/download/ni-roms/roms/Atari%20-%202600.zip/Super%20Challenge%20Football%20%28USA%29.zip" TargetMode="External"/><Relationship Id="rId732" Type="http://schemas.openxmlformats.org/officeDocument/2006/relationships/hyperlink" Target="https://archive.org/download/ni-roms/roms/Atari%20-%202600.zip/Super%20Challenge%20Baseball%20%28USA%29.zip" TargetMode="External"/><Relationship Id="rId731" Type="http://schemas.openxmlformats.org/officeDocument/2006/relationships/hyperlink" Target="https://archive.org/download/ni-roms/roms/Atari%20-%202600.zip/Super%20Breakout%20%28USA%29.zip" TargetMode="External"/><Relationship Id="rId738" Type="http://schemas.openxmlformats.org/officeDocument/2006/relationships/hyperlink" Target="https://archive.org/download/ni-roms/roms/Atari%20-%202600.zip/Surfer%27s%20Paradise%20-%20But%20Danger%20Below%21%20%28Europe%29.zip" TargetMode="External"/><Relationship Id="rId737" Type="http://schemas.openxmlformats.org/officeDocument/2006/relationships/hyperlink" Target="https://archive.org/download/ni-roms/roms/Atari%20-%202600.zip/Surf%27s%20Up%20%28USA%29%20%28Proto%29.zip" TargetMode="External"/><Relationship Id="rId736" Type="http://schemas.openxmlformats.org/officeDocument/2006/relationships/hyperlink" Target="https://archive.org/download/ni-roms/roms/Atari%20-%202600.zip/Superman%20%28USA%29.zip" TargetMode="External"/><Relationship Id="rId735" Type="http://schemas.openxmlformats.org/officeDocument/2006/relationships/hyperlink" Target="https://archive.org/download/ni-roms/roms/Atari%20-%202600.zip/Super%20Football%20%28USA%29.zip" TargetMode="External"/><Relationship Id="rId37" Type="http://schemas.openxmlformats.org/officeDocument/2006/relationships/hyperlink" Target="https://archive.org/download/ni-roms/roms/Atari%20-%202600.zip/Amidar%20%28Europe%29.zip" TargetMode="External"/><Relationship Id="rId36" Type="http://schemas.openxmlformats.org/officeDocument/2006/relationships/hyperlink" Target="https://archive.org/download/ni-roms/roms/Atari%20-%202600.zip/Alpha%20Beam%20with%20Ernie%20%28Japan%2C%20USA%29%20%28En%29.zip" TargetMode="External"/><Relationship Id="rId39" Type="http://schemas.openxmlformats.org/officeDocument/2006/relationships/hyperlink" Target="https://archive.org/download/ni-roms/roms/Atari%20-%202600.zip/Amoeba%20Jump%20%28World%29%20%28NTSC%29%20%28Aftermarket%29%20%28Unl%29.zip" TargetMode="External"/><Relationship Id="rId38" Type="http://schemas.openxmlformats.org/officeDocument/2006/relationships/hyperlink" Target="https://archive.org/download/ni-roms/roms/Atari%20-%202600.zip/Amidar%20%28USA%29.zip" TargetMode="External"/><Relationship Id="rId730" Type="http://schemas.openxmlformats.org/officeDocument/2006/relationships/hyperlink" Target="https://archive.org/download/ni-roms/roms/Atari%20-%202600.zip/Super%20Breakout%20%28USA%29%20%28Alt%29.zip" TargetMode="External"/><Relationship Id="rId20" Type="http://schemas.openxmlformats.org/officeDocument/2006/relationships/hyperlink" Target="https://archive.org/download/ni-roms/roms/Atari%20-%202600.zip/Air-Sea%20Battle%20%28Europe%29.zip" TargetMode="External"/><Relationship Id="rId22" Type="http://schemas.openxmlformats.org/officeDocument/2006/relationships/hyperlink" Target="https://archive.org/download/ni-roms/roms/Atari%20-%202600.zip/Air-Sea%20Battle%20~%20Target%20Fun%20%28Japan%2C%20USA%29%20%28En%29.zip" TargetMode="External"/><Relationship Id="rId21" Type="http://schemas.openxmlformats.org/officeDocument/2006/relationships/hyperlink" Target="https://archive.org/download/ni-roms/roms/Atari%20-%202600.zip/Air-Sea%20Battle%20~%20Target%20Fun%20%28Japan%2C%20USA%29%20%28En%29%20%28Atari%20Anthology%29.zip" TargetMode="External"/><Relationship Id="rId24" Type="http://schemas.openxmlformats.org/officeDocument/2006/relationships/hyperlink" Target="https://archive.org/download/ni-roms/roms/Atari%20-%202600.zip/Air%20Raiders%20%28Europe%29.zip" TargetMode="External"/><Relationship Id="rId23" Type="http://schemas.openxmlformats.org/officeDocument/2006/relationships/hyperlink" Target="https://archive.org/download/ni-roms/roms/Atari%20-%202600.zip/Air%20Raid%20%28USA%29.zip" TargetMode="External"/><Relationship Id="rId525" Type="http://schemas.openxmlformats.org/officeDocument/2006/relationships/hyperlink" Target="https://archive.org/download/ni-roms/roms/Atari%20-%202600.zip/Phaser%20Patrol%20%28USA%29.zip" TargetMode="External"/><Relationship Id="rId767" Type="http://schemas.openxmlformats.org/officeDocument/2006/relationships/hyperlink" Target="https://archive.org/download/ni-roms/roms/Atari%20-%202600.zip/Thunderground%20%28USA%29.zip" TargetMode="External"/><Relationship Id="rId524" Type="http://schemas.openxmlformats.org/officeDocument/2006/relationships/hyperlink" Target="https://archive.org/download/ni-roms/roms/Atari%20-%202600.zip/Pharaoh%27s%20Curse%20%28USA%29.zip" TargetMode="External"/><Relationship Id="rId766" Type="http://schemas.openxmlformats.org/officeDocument/2006/relationships/hyperlink" Target="https://archive.org/download/ni-roms/roms/Atari%20-%202600.zip/Threshold%20%28USA%29.zip" TargetMode="External"/><Relationship Id="rId523" Type="http://schemas.openxmlformats.org/officeDocument/2006/relationships/hyperlink" Target="https://archive.org/download/ni-roms/roms/Atari%20-%202600.zip/Pharaoh%27s%20Curse%20%28Europe%29.zip" TargetMode="External"/><Relationship Id="rId765" Type="http://schemas.openxmlformats.org/officeDocument/2006/relationships/hyperlink" Target="https://archive.org/download/ni-roms/roms/Atari%20-%202600.zip/Texas%20Chainsaw%20Massacre%2C%20The%20%28USA%29.zip" TargetMode="External"/><Relationship Id="rId522" Type="http://schemas.openxmlformats.org/officeDocument/2006/relationships/hyperlink" Target="https://archive.org/download/ni-roms/roms/Atari%20-%202600.zip/Phantom%20UFO%20%28USA%29.zip" TargetMode="External"/><Relationship Id="rId764" Type="http://schemas.openxmlformats.org/officeDocument/2006/relationships/hyperlink" Target="https://archive.org/download/ni-roms/roms/Atari%20-%202600.zip/Texas%20Chainsaw%20Massacre%2C%20The%20%28USA%29%20%28Beta%29.zip" TargetMode="External"/><Relationship Id="rId529" Type="http://schemas.openxmlformats.org/officeDocument/2006/relationships/hyperlink" Target="https://archive.org/download/ni-roms/roms/Atari%20-%202600.zip/Pick%20Up%20%28USA%29%20%28Proto%29.zip" TargetMode="External"/><Relationship Id="rId528" Type="http://schemas.openxmlformats.org/officeDocument/2006/relationships/hyperlink" Target="https://archive.org/download/ni-roms/roms/Atari%20-%202600.zip/Pick%20%27n%27%20Pile%20%28Europe%29.zip" TargetMode="External"/><Relationship Id="rId527" Type="http://schemas.openxmlformats.org/officeDocument/2006/relationships/hyperlink" Target="https://archive.org/download/ni-roms/roms/Atari%20-%202600.zip/Phoenix%20%28USA%29.zip" TargetMode="External"/><Relationship Id="rId769" Type="http://schemas.openxmlformats.org/officeDocument/2006/relationships/hyperlink" Target="https://archive.org/download/ni-roms/roms/Atari%20-%202600.zip/Time%20Pilot%20%28USA%29.zip" TargetMode="External"/><Relationship Id="rId526" Type="http://schemas.openxmlformats.org/officeDocument/2006/relationships/hyperlink" Target="https://archive.org/download/ni-roms/roms/Atari%20-%202600.zip/Phoenix%20%28Europe%29.zip" TargetMode="External"/><Relationship Id="rId768" Type="http://schemas.openxmlformats.org/officeDocument/2006/relationships/hyperlink" Target="https://archive.org/download/ni-roms/roms/Atari%20-%202600.zip/Thwocker%20%28USA%29%20%28Proto%29.zip" TargetMode="External"/><Relationship Id="rId26" Type="http://schemas.openxmlformats.org/officeDocument/2006/relationships/hyperlink" Target="https://archive.org/download/ni-roms/roms/Atari%20-%202600.zip/Airlock%20%28Europe%29.zip" TargetMode="External"/><Relationship Id="rId25" Type="http://schemas.openxmlformats.org/officeDocument/2006/relationships/hyperlink" Target="https://archive.org/download/ni-roms/roms/Atari%20-%202600.zip/Air%20Raiders%20%28USA%29.zip" TargetMode="External"/><Relationship Id="rId28" Type="http://schemas.openxmlformats.org/officeDocument/2006/relationships/hyperlink" Target="https://archive.org/download/ni-roms/roms/Atari%20-%202600.zip/Airlock%20%28USA%29.zip" TargetMode="External"/><Relationship Id="rId27" Type="http://schemas.openxmlformats.org/officeDocument/2006/relationships/hyperlink" Target="https://archive.org/download/ni-roms/roms/Atari%20-%202600.zip/Airlock%20%28USA%29%20%28Proto%29.zip" TargetMode="External"/><Relationship Id="rId521" Type="http://schemas.openxmlformats.org/officeDocument/2006/relationships/hyperlink" Target="https://archive.org/download/ni-roms/roms/Atari%20-%202600.zip/Phantom%20Tank%20%28Europe%29.zip" TargetMode="External"/><Relationship Id="rId763" Type="http://schemas.openxmlformats.org/officeDocument/2006/relationships/hyperlink" Target="https://archive.org/download/ni-roms/roms/Atari%20-%202600.zip/Tennis%20-%20International%20Edition%20%28Europe%29.zip" TargetMode="External"/><Relationship Id="rId29" Type="http://schemas.openxmlformats.org/officeDocument/2006/relationships/hyperlink" Target="https://archive.org/download/ni-roms/roms/Atari%20-%202600.zip/Alien%27s%20Return%20%28Europe%29.zip" TargetMode="External"/><Relationship Id="rId520" Type="http://schemas.openxmlformats.org/officeDocument/2006/relationships/hyperlink" Target="https://archive.org/download/ni-roms/roms/Atari%20-%202600.zip/Peter%20Penguin%20%28Europe%29.zip" TargetMode="External"/><Relationship Id="rId762" Type="http://schemas.openxmlformats.org/officeDocument/2006/relationships/hyperlink" Target="https://archive.org/download/ni-roms/roms/Atari%20-%202600.zip/Tennis%20%28USA%29.zip" TargetMode="External"/><Relationship Id="rId761" Type="http://schemas.openxmlformats.org/officeDocument/2006/relationships/hyperlink" Target="https://archive.org/download/ni-roms/roms/Atari%20-%202600.zip/Tempest%20%28USA%29%20%28Proto%29.zip" TargetMode="External"/><Relationship Id="rId760" Type="http://schemas.openxmlformats.org/officeDocument/2006/relationships/hyperlink" Target="https://archive.org/download/ni-roms/roms/Atari%20-%202600.zip/Tempest%20%28USA%29%20%28Proto%29%20%28Atari%20Anthology%29.zip" TargetMode="External"/><Relationship Id="rId11" Type="http://schemas.openxmlformats.org/officeDocument/2006/relationships/hyperlink" Target="https://archive.org/download/ni-roms/roms/Atari%20-%202600.zip/Acid%20Drop%20%28Europe%29.zip" TargetMode="External"/><Relationship Id="rId10" Type="http://schemas.openxmlformats.org/officeDocument/2006/relationships/hyperlink" Target="https://archive.org/download/ni-roms/roms/Atari%20-%202600.zip/Abre-te%2C%20Sesamo%21%20%28Brazil%29%20%28En%29%20%28Unl%29.zip" TargetMode="External"/><Relationship Id="rId13" Type="http://schemas.openxmlformats.org/officeDocument/2006/relationships/hyperlink" Target="https://archive.org/download/ni-roms/roms/Atari%20-%202600.zip/Actionauts%20%28USA%29%20%28Proto%29%20%281984-06-22%29.zip" TargetMode="External"/><Relationship Id="rId12" Type="http://schemas.openxmlformats.org/officeDocument/2006/relationships/hyperlink" Target="https://archive.org/download/ni-roms/roms/Atari%20-%202600.zip/Action%20Man%20-%20Action%20Force%20%28Europe%29.zip" TargetMode="External"/><Relationship Id="rId519" Type="http://schemas.openxmlformats.org/officeDocument/2006/relationships/hyperlink" Target="https://archive.org/download/ni-roms/roms/Atari%20-%202600.zip/Pete%20Rose%20Baseball%20%28USA%29.zip" TargetMode="External"/><Relationship Id="rId514" Type="http://schemas.openxmlformats.org/officeDocument/2006/relationships/hyperlink" Target="https://archive.org/download/ni-roms/roms/Atari%20-%202600.zip/Panda%20Chase%20%28Europe%29.zip" TargetMode="External"/><Relationship Id="rId756" Type="http://schemas.openxmlformats.org/officeDocument/2006/relationships/hyperlink" Target="https://archive.org/download/ni-roms/roms/Atari%20-%202600.zip/Tapper%20%28USA%29.zip" TargetMode="External"/><Relationship Id="rId513" Type="http://schemas.openxmlformats.org/officeDocument/2006/relationships/hyperlink" Target="https://archive.org/download/ni-roms/roms/Atari%20-%202600.zip/Pac-Man%20%28USA%29.zip" TargetMode="External"/><Relationship Id="rId755" Type="http://schemas.openxmlformats.org/officeDocument/2006/relationships/hyperlink" Target="https://archive.org/download/ni-roms/roms/Atari%20-%202600.zip/Tapeworm%20%28USA%29.zip" TargetMode="External"/><Relationship Id="rId512" Type="http://schemas.openxmlformats.org/officeDocument/2006/relationships/hyperlink" Target="https://archive.org/download/ni-roms/roms/Atari%20-%202600.zip/Oystron%20%28World%29%20%28Aftermarket%29%20%28Unl%29.zip" TargetMode="External"/><Relationship Id="rId754" Type="http://schemas.openxmlformats.org/officeDocument/2006/relationships/hyperlink" Target="https://archive.org/download/ni-roms/roms/Atari%20-%202600.zip/Tanks%20but%20No%20Tanks%20%28USA%29.zip" TargetMode="External"/><Relationship Id="rId511" Type="http://schemas.openxmlformats.org/officeDocument/2006/relationships/hyperlink" Target="https://archive.org/download/ni-roms/roms/Atari%20-%202600.zip/Out%20of%20Control%20%28USA%29.zip" TargetMode="External"/><Relationship Id="rId753" Type="http://schemas.openxmlformats.org/officeDocument/2006/relationships/hyperlink" Target="https://archive.org/download/ni-roms/roms/Atari%20-%202600.zip/Tank%20AI%20%28USA%2C%20Europe%29%20%28Aftermarket%29%20%28Unl%29.zip" TargetMode="External"/><Relationship Id="rId518" Type="http://schemas.openxmlformats.org/officeDocument/2006/relationships/hyperlink" Target="https://archive.org/download/ni-roms/roms/Atari%20-%202600.zip/Pengo%20%28USA%29.zip" TargetMode="External"/><Relationship Id="rId517" Type="http://schemas.openxmlformats.org/officeDocument/2006/relationships/hyperlink" Target="https://archive.org/download/ni-roms/roms/Atari%20-%202600.zip/Peek-A-Boo%20%28USA%29%20%28Proto%29.zip" TargetMode="External"/><Relationship Id="rId759" Type="http://schemas.openxmlformats.org/officeDocument/2006/relationships/hyperlink" Target="https://archive.org/download/ni-roms/roms/Atari%20-%202600.zip/Telepathy%20%28USA%29%20%28Proto%29.zip" TargetMode="External"/><Relationship Id="rId516" Type="http://schemas.openxmlformats.org/officeDocument/2006/relationships/hyperlink" Target="https://archive.org/download/ni-roms/roms/Atari%20-%202600.zip/Party%20Mix%20%28USA%29.zip" TargetMode="External"/><Relationship Id="rId758" Type="http://schemas.openxmlformats.org/officeDocument/2006/relationships/hyperlink" Target="https://archive.org/download/ni-roms/roms/Atari%20-%202600.zip/Taz%20%28USA%29.zip" TargetMode="External"/><Relationship Id="rId515" Type="http://schemas.openxmlformats.org/officeDocument/2006/relationships/hyperlink" Target="https://archive.org/download/ni-roms/roms/Atari%20-%202600.zip/Parachute%20%28Europe%29.zip" TargetMode="External"/><Relationship Id="rId757" Type="http://schemas.openxmlformats.org/officeDocument/2006/relationships/hyperlink" Target="https://archive.org/download/ni-roms/roms/Atari%20-%202600.zip/Tax%20Avoiders%20%28USA%29.zip" TargetMode="External"/><Relationship Id="rId15" Type="http://schemas.openxmlformats.org/officeDocument/2006/relationships/hyperlink" Target="https://archive.org/download/ni-roms/roms/Atari%20-%202600.zip/Activision%20Decathlon%2C%20The%20%28France%29.zip" TargetMode="External"/><Relationship Id="rId14" Type="http://schemas.openxmlformats.org/officeDocument/2006/relationships/hyperlink" Target="https://archive.org/download/ni-roms/roms/Atari%20-%202600.zip/Activision%20Decathlon%2C%20The%20%28Europe%29.zip" TargetMode="External"/><Relationship Id="rId17" Type="http://schemas.openxmlformats.org/officeDocument/2006/relationships/hyperlink" Target="https://archive.org/download/ni-roms/roms/Atari%20-%202600.zip/Adventure%20%28Europe%29.zip" TargetMode="External"/><Relationship Id="rId16" Type="http://schemas.openxmlformats.org/officeDocument/2006/relationships/hyperlink" Target="https://archive.org/download/ni-roms/roms/Atari%20-%202600.zip/Activision%20Decathlon%2C%20The%20%28USA%29.zip" TargetMode="External"/><Relationship Id="rId19" Type="http://schemas.openxmlformats.org/officeDocument/2006/relationships/hyperlink" Target="https://archive.org/download/ni-roms/roms/Atari%20-%202600.zip/Adventures%20of%20TRON%20%28USA%29.zip" TargetMode="External"/><Relationship Id="rId510" Type="http://schemas.openxmlformats.org/officeDocument/2006/relationships/hyperlink" Target="https://archive.org/download/ni-roms/roms/Atari%20-%202600.zip/Outlaw%20~%20Gunslinger%20%28USA%29.zip" TargetMode="External"/><Relationship Id="rId752" Type="http://schemas.openxmlformats.org/officeDocument/2006/relationships/hyperlink" Target="https://archive.org/download/ni-roms/roms/Atari%20-%202600.zip/Tac-Scan%20%28USA%29.zip" TargetMode="External"/><Relationship Id="rId18" Type="http://schemas.openxmlformats.org/officeDocument/2006/relationships/hyperlink" Target="https://archive.org/download/ni-roms/roms/Atari%20-%202600.zip/Adventure%20%28USA%29.zip" TargetMode="External"/><Relationship Id="rId751" Type="http://schemas.openxmlformats.org/officeDocument/2006/relationships/hyperlink" Target="https://archive.org/download/ni-roms/roms/Atari%20-%202600.zip/TRON%20-%20Deadly%20Discs%20%28USA%29.zip" TargetMode="External"/><Relationship Id="rId750" Type="http://schemas.openxmlformats.org/officeDocument/2006/relationships/hyperlink" Target="https://archive.org/download/ni-roms/roms/Atari%20-%202600.zip/Sword%20of%20Saros%20%28USA%29.zip" TargetMode="External"/><Relationship Id="rId84" Type="http://schemas.openxmlformats.org/officeDocument/2006/relationships/hyperlink" Target="https://archive.org/download/ni-roms/roms/Atari%20-%202600.zip/Bachelor%20Party%20%28USA%29.zip" TargetMode="External"/><Relationship Id="rId83" Type="http://schemas.openxmlformats.org/officeDocument/2006/relationships/hyperlink" Target="https://archive.org/download/ni-roms/roms/Atari%20-%202600.zip/BMX%20Air%20Master%20%28USA%29.zip" TargetMode="External"/><Relationship Id="rId86" Type="http://schemas.openxmlformats.org/officeDocument/2006/relationships/hyperlink" Target="https://archive.org/download/ni-roms/roms/Atari%20-%202600.zip/Backgammon%20%28Europe%29.zip" TargetMode="External"/><Relationship Id="rId85" Type="http://schemas.openxmlformats.org/officeDocument/2006/relationships/hyperlink" Target="https://archive.org/download/ni-roms/roms/Atari%20-%202600.zip/Bachelorette%20Party%20%28USA%29.zip" TargetMode="External"/><Relationship Id="rId88" Type="http://schemas.openxmlformats.org/officeDocument/2006/relationships/hyperlink" Target="https://archive.org/download/ni-roms/roms/Atari%20-%202600.zip/Bank%20Heist%20%28Europe%29.zip" TargetMode="External"/><Relationship Id="rId87" Type="http://schemas.openxmlformats.org/officeDocument/2006/relationships/hyperlink" Target="https://archive.org/download/ni-roms/roms/Atari%20-%202600.zip/Backgammon%20%28USA%29.zip" TargetMode="External"/><Relationship Id="rId89" Type="http://schemas.openxmlformats.org/officeDocument/2006/relationships/hyperlink" Target="https://archive.org/download/ni-roms/roms/Atari%20-%202600.zip/Bank%20Heist%20%28USA%29.zip" TargetMode="External"/><Relationship Id="rId709" Type="http://schemas.openxmlformats.org/officeDocument/2006/relationships/hyperlink" Target="https://archive.org/download/ni-roms/roms/Atari%20-%202600.zip/Steeplechase%20%28USA%29.zip" TargetMode="External"/><Relationship Id="rId708" Type="http://schemas.openxmlformats.org/officeDocument/2006/relationships/hyperlink" Target="https://archive.org/download/ni-roms/roms/Atari%20-%202600.zip/Steeplechase%20%28Europe%29.zip" TargetMode="External"/><Relationship Id="rId707" Type="http://schemas.openxmlformats.org/officeDocument/2006/relationships/hyperlink" Target="https://archive.org/download/ni-roms/roms/Atari%20-%202600.zip/Stargunner%20%28USA%29.zip" TargetMode="External"/><Relationship Id="rId706" Type="http://schemas.openxmlformats.org/officeDocument/2006/relationships/hyperlink" Target="https://archive.org/download/ni-roms/roms/Atari%20-%202600.zip/Stargate%20%28USA%29.zip" TargetMode="External"/><Relationship Id="rId80" Type="http://schemas.openxmlformats.org/officeDocument/2006/relationships/hyperlink" Target="https://archive.org/download/ni-roms/roms/Atari%20-%202600.zip/BASIC%20Programming%20%28USA%29.zip" TargetMode="External"/><Relationship Id="rId82" Type="http://schemas.openxmlformats.org/officeDocument/2006/relationships/hyperlink" Target="https://archive.org/download/ni-roms/roms/Atari%20-%202600.zip/BMX%20Air%20Master%20%28Europe%29.zip" TargetMode="External"/><Relationship Id="rId81" Type="http://schemas.openxmlformats.org/officeDocument/2006/relationships/hyperlink" Target="https://archive.org/download/ni-roms/roms/Atari%20-%202600.zip/BMX%20Air%20Master%20%28Australia%29.zip" TargetMode="External"/><Relationship Id="rId701" Type="http://schemas.openxmlformats.org/officeDocument/2006/relationships/hyperlink" Target="https://archive.org/download/ni-roms/roms/Atari%20-%202600.zip/Star%20Wars%20-%20Return%20of%20the%20Jedi%20-%20Ewok%20Adventure%20%28USA%29%20%28Proto%29.zip" TargetMode="External"/><Relationship Id="rId700" Type="http://schemas.openxmlformats.org/officeDocument/2006/relationships/hyperlink" Target="https://archive.org/download/ni-roms/roms/Atari%20-%202600.zip/Star%20Wars%20-%20Return%20of%20the%20Jedi%20-%20Death%20Star%20Battle%20%28USA%29.zip" TargetMode="External"/><Relationship Id="rId705" Type="http://schemas.openxmlformats.org/officeDocument/2006/relationships/hyperlink" Target="https://archive.org/download/ni-roms/roms/Atari%20-%202600.zip/Stargate%20%28Europe%29.zip" TargetMode="External"/><Relationship Id="rId704" Type="http://schemas.openxmlformats.org/officeDocument/2006/relationships/hyperlink" Target="https://archive.org/download/ni-roms/roms/Atari%20-%202600.zip/Star%20Wars%20-%20The%20Empire%20Strikes%20Back%20%28USA%29.zip" TargetMode="External"/><Relationship Id="rId703" Type="http://schemas.openxmlformats.org/officeDocument/2006/relationships/hyperlink" Target="https://archive.org/download/ni-roms/roms/Atari%20-%202600.zip/Star%20Wars%20-%20The%20Empire%20Strikes%20Back%20%28Europe%29.zip" TargetMode="External"/><Relationship Id="rId702" Type="http://schemas.openxmlformats.org/officeDocument/2006/relationships/hyperlink" Target="https://archive.org/download/ni-roms/roms/Atari%20-%202600.zip/Star%20Wars%20-%20The%20Arcade%20Game%20%28USA%29.zip" TargetMode="External"/><Relationship Id="rId73" Type="http://schemas.openxmlformats.org/officeDocument/2006/relationships/hyperlink" Target="https://archive.org/download/ni-roms/roms/Atari%20-%202600.zip/Atari%20Video%20Cube%20%28USA%29.zip" TargetMode="External"/><Relationship Id="rId72" Type="http://schemas.openxmlformats.org/officeDocument/2006/relationships/hyperlink" Target="https://archive.org/download/ni-roms/roms/Atari%20-%202600.zip/Astrowar%20%28Brazil%29%20%28En%29%20%28Unl%29.zip" TargetMode="External"/><Relationship Id="rId75" Type="http://schemas.openxmlformats.org/officeDocument/2006/relationships/hyperlink" Target="https://archive.org/download/ni-roms/roms/Atari%20-%202600.zip/Atlantis%20%28Europe%29.zip" TargetMode="External"/><Relationship Id="rId74" Type="http://schemas.openxmlformats.org/officeDocument/2006/relationships/hyperlink" Target="https://archive.org/download/ni-roms/roms/Atari%20-%202600.zip/Atari%20Video%20Cube%20%28USA%2C%20Europe%29%20%28Atari%20Anthology%29.zip" TargetMode="External"/><Relationship Id="rId77" Type="http://schemas.openxmlformats.org/officeDocument/2006/relationships/hyperlink" Target="https://archive.org/download/ni-roms/roms/Atari%20-%202600.zip/Atlantis%20II%20%28USA%29.zip" TargetMode="External"/><Relationship Id="rId76" Type="http://schemas.openxmlformats.org/officeDocument/2006/relationships/hyperlink" Target="https://archive.org/download/ni-roms/roms/Atari%20-%202600.zip/Atlantis%20%28USA%29.zip" TargetMode="External"/><Relationship Id="rId79" Type="http://schemas.openxmlformats.org/officeDocument/2006/relationships/hyperlink" Target="https://archive.org/download/ni-roms/roms/Atari%20-%202600.zip/BASIC%20Programming%20%28Europe%29.zip" TargetMode="External"/><Relationship Id="rId78" Type="http://schemas.openxmlformats.org/officeDocument/2006/relationships/hyperlink" Target="https://archive.org/download/ni-roms/roms/Atari%20-%202600.zip/Atom%20Smasher%20%28USA%29%20%28Proto%29.zip" TargetMode="External"/><Relationship Id="rId71" Type="http://schemas.openxmlformats.org/officeDocument/2006/relationships/hyperlink" Target="https://archive.org/download/ni-roms/roms/Atari%20-%202600.zip/Astroblast%20%28USA%29.zip" TargetMode="External"/><Relationship Id="rId70" Type="http://schemas.openxmlformats.org/officeDocument/2006/relationships/hyperlink" Target="https://archive.org/download/ni-roms/roms/Atari%20-%202600.zip/Astroblast%20%28USA%29%20%28v1.1%29.zip" TargetMode="External"/><Relationship Id="rId62" Type="http://schemas.openxmlformats.org/officeDocument/2006/relationships/hyperlink" Target="https://archive.org/download/ni-roms/roms/Atari%20-%202600.zip/Artillery%20Duel%20%28USA%29.zip" TargetMode="External"/><Relationship Id="rId61" Type="http://schemas.openxmlformats.org/officeDocument/2006/relationships/hyperlink" Target="https://archive.org/download/ni-roms/roms/Atari%20-%202600.zip/Artillery%20Duel%20%28USA%29%20%28Alt%29.zip" TargetMode="External"/><Relationship Id="rId64" Type="http://schemas.openxmlformats.org/officeDocument/2006/relationships/hyperlink" Target="https://archive.org/download/ni-roms/roms/Atari%20-%202600.zip/Assembloids%20%28World%29%20%28Aftermarket%29%20%28Unl%29.zip" TargetMode="External"/><Relationship Id="rId63" Type="http://schemas.openxmlformats.org/officeDocument/2006/relationships/hyperlink" Target="https://archive.org/download/ni-roms/roms/Atari%20-%202600.zip/Assault%20%28USA%29.zip" TargetMode="External"/><Relationship Id="rId66" Type="http://schemas.openxmlformats.org/officeDocument/2006/relationships/hyperlink" Target="https://archive.org/download/ni-roms/roms/Atari%20-%202600.zip/Asteroids%20%28Japan%2C%20USA%29%20%28En%29.zip" TargetMode="External"/><Relationship Id="rId65" Type="http://schemas.openxmlformats.org/officeDocument/2006/relationships/hyperlink" Target="https://archive.org/download/ni-roms/roms/Atari%20-%202600.zip/Asteroids%20%28Europe%29.zip" TargetMode="External"/><Relationship Id="rId68" Type="http://schemas.openxmlformats.org/officeDocument/2006/relationships/hyperlink" Target="https://archive.org/download/ni-roms/roms/Atari%20-%202600.zip/Asteroids%20%28USA%29%20%28Atari%20Anthology%29.zip" TargetMode="External"/><Relationship Id="rId67" Type="http://schemas.openxmlformats.org/officeDocument/2006/relationships/hyperlink" Target="https://archive.org/download/ni-roms/roms/Atari%20-%202600.zip/Asteroids%20%28USA%29%20%28Alt%29.zip" TargetMode="External"/><Relationship Id="rId729" Type="http://schemas.openxmlformats.org/officeDocument/2006/relationships/hyperlink" Target="https://archive.org/download/ni-roms/roms/Atari%20-%202600.zip/Super%20Breakout%20%28Europe%29.zip" TargetMode="External"/><Relationship Id="rId728" Type="http://schemas.openxmlformats.org/officeDocument/2006/relationships/hyperlink" Target="https://archive.org/download/ni-roms/roms/Atari%20-%202600.zip/Super%20Baseball%20%28USA%2C%20Europe%29%20%28Atari%20Anthology%29.zip" TargetMode="External"/><Relationship Id="rId60" Type="http://schemas.openxmlformats.org/officeDocument/2006/relationships/hyperlink" Target="https://archive.org/download/ni-roms/roms/Atari%20-%202600.zip/Artillery%20Duel%20%28Europe%29.zip" TargetMode="External"/><Relationship Id="rId723" Type="http://schemas.openxmlformats.org/officeDocument/2006/relationships/hyperlink" Target="https://archive.org/download/ni-roms/roms/Atari%20-%202600.zip/Suicide%20Mission%20%28USA%29.zip" TargetMode="External"/><Relationship Id="rId722" Type="http://schemas.openxmlformats.org/officeDocument/2006/relationships/hyperlink" Target="https://archive.org/download/ni-roms/roms/Atari%20-%202600.zip/Subterranea%20%28USA%29.zip" TargetMode="External"/><Relationship Id="rId721" Type="http://schemas.openxmlformats.org/officeDocument/2006/relationships/hyperlink" Target="https://archive.org/download/ni-roms/roms/Atari%20-%202600.zip/Submarine%20Commander%20%28USA%29.zip" TargetMode="External"/><Relationship Id="rId720" Type="http://schemas.openxmlformats.org/officeDocument/2006/relationships/hyperlink" Target="https://archive.org/download/ni-roms/roms/Atari%20-%202600.zip/Sub-Scan%20%28USA%29.zip" TargetMode="External"/><Relationship Id="rId727" Type="http://schemas.openxmlformats.org/officeDocument/2006/relationships/hyperlink" Target="https://archive.org/download/ni-roms/roms/Atari%20-%202600.zip/Super%20Baseball%20%28USA%29.zip" TargetMode="External"/><Relationship Id="rId726" Type="http://schemas.openxmlformats.org/officeDocument/2006/relationships/hyperlink" Target="https://archive.org/download/ni-roms/roms/Atari%20-%202600.zip/Super-Ferrari%20%28Germany%29.zip" TargetMode="External"/><Relationship Id="rId725" Type="http://schemas.openxmlformats.org/officeDocument/2006/relationships/hyperlink" Target="https://archive.org/download/ni-roms/roms/Atari%20-%202600.zip/Summer%20Games%20%28USA%29.zip" TargetMode="External"/><Relationship Id="rId724" Type="http://schemas.openxmlformats.org/officeDocument/2006/relationships/hyperlink" Target="https://archive.org/download/ni-roms/roms/Atari%20-%202600.zip/Summer%20Games%20%28Europe%29.zip" TargetMode="External"/><Relationship Id="rId69" Type="http://schemas.openxmlformats.org/officeDocument/2006/relationships/hyperlink" Target="https://archive.org/download/ni-roms/roms/Atari%20-%202600.zip/Astroblast%20%28Europe%29.zip" TargetMode="External"/><Relationship Id="rId51" Type="http://schemas.openxmlformats.org/officeDocument/2006/relationships/hyperlink" Target="https://archive.org/download/ni-roms/roms/Atari%20-%202600.zip/Angriff%20der%20Luftflotten%20%28Germany%29.zip" TargetMode="External"/><Relationship Id="rId50" Type="http://schemas.openxmlformats.org/officeDocument/2006/relationships/hyperlink" Target="https://archive.org/download/ni-roms/roms/Atari%20-%202600.zip/AndroMan%20on%20the%20Moon%20%28USA%29%20%28Proto%29.zip" TargetMode="External"/><Relationship Id="rId53" Type="http://schemas.openxmlformats.org/officeDocument/2006/relationships/hyperlink" Target="https://archive.org/download/ni-roms/roms/Atari%20-%202600.zip/Angry%20Video%20Game%20Nerd%20K.O.%20Boxing%20%28World%29%20%28PAL%2060hz%29%20%28Aftermarket%29%20%28Unl%29.zip" TargetMode="External"/><Relationship Id="rId52" Type="http://schemas.openxmlformats.org/officeDocument/2006/relationships/hyperlink" Target="https://archive.org/download/ni-roms/roms/Atari%20-%202600.zip/Angry%20Video%20Game%20Nerd%20K.O.%20Boxing%20%28World%29%20%28NTSC%29%20%28Aftermarket%29%20%28Unl%29.zip" TargetMode="External"/><Relationship Id="rId55" Type="http://schemas.openxmlformats.org/officeDocument/2006/relationships/hyperlink" Target="https://archive.org/download/ni-roms/roms/Atari%20-%202600.zip/Apples%20and%20Dolls%20%28Brazil%29%20%28En%29%20%28Unl%29.zip" TargetMode="External"/><Relationship Id="rId54" Type="http://schemas.openxmlformats.org/officeDocument/2006/relationships/hyperlink" Target="https://archive.org/download/ni-roms/roms/Atari%20-%202600.zip/Anguna%202600%20%28World%29%20%28Aftermarket%29%20%28Unl%29.zip" TargetMode="External"/><Relationship Id="rId57" Type="http://schemas.openxmlformats.org/officeDocument/2006/relationships/hyperlink" Target="https://archive.org/download/ni-roms/roms/Atari%20-%202600.zip/Aquaventure%20%28USA%29%20%28Proto%29%20%281983-08-12%29.zip" TargetMode="External"/><Relationship Id="rId56" Type="http://schemas.openxmlformats.org/officeDocument/2006/relationships/hyperlink" Target="https://archive.org/download/ni-roms/roms/Atari%20-%202600.zip/Aquaventure%20%28Brazil%29%20%28En%29%20%28Proto%29%20%28Unl%29.zip" TargetMode="External"/><Relationship Id="rId719" Type="http://schemas.openxmlformats.org/officeDocument/2006/relationships/hyperlink" Target="https://archive.org/download/ni-roms/roms/Atari%20-%202600.zip/Stunt%20Man%20%28USA%29.zip" TargetMode="External"/><Relationship Id="rId718" Type="http://schemas.openxmlformats.org/officeDocument/2006/relationships/hyperlink" Target="https://archive.org/download/ni-roms/roms/Atari%20-%202600.zip/Stunt%20Cycle%20%28USA%29%20%28Proto%29.zip" TargetMode="External"/><Relationship Id="rId717" Type="http://schemas.openxmlformats.org/officeDocument/2006/relationships/hyperlink" Target="https://archive.org/download/ni-roms/roms/Atari%20-%202600.zip/Stronghold%20%28USA%29.zip" TargetMode="External"/><Relationship Id="rId712" Type="http://schemas.openxmlformats.org/officeDocument/2006/relationships/hyperlink" Target="https://archive.org/download/ni-roms/roms/Atari%20-%202600.zip/Strahlen%20der%20Teufelsvogel%20%28Germany%29.zip" TargetMode="External"/><Relationship Id="rId711" Type="http://schemas.openxmlformats.org/officeDocument/2006/relationships/hyperlink" Target="https://archive.org/download/ni-roms/roms/Atari%20-%202600.zip/Stone%20Age%20%28USA%29.zip" TargetMode="External"/><Relationship Id="rId710" Type="http://schemas.openxmlformats.org/officeDocument/2006/relationships/hyperlink" Target="https://archive.org/download/ni-roms/roms/Atari%20-%202600.zip/Stellar%20Track%20%28USA%29.zip" TargetMode="External"/><Relationship Id="rId716" Type="http://schemas.openxmlformats.org/officeDocument/2006/relationships/hyperlink" Target="https://archive.org/download/ni-roms/roms/Atari%20-%202600.zip/Street%20Racer%20~%20Speedway%20II%20%28USA%29.zip" TargetMode="External"/><Relationship Id="rId715" Type="http://schemas.openxmlformats.org/officeDocument/2006/relationships/hyperlink" Target="https://archive.org/download/ni-roms/roms/Atari%20-%202600.zip/Street%20Racer%20-%20Speedway%20II%20%28Europe%29.zip" TargetMode="External"/><Relationship Id="rId714" Type="http://schemas.openxmlformats.org/officeDocument/2006/relationships/hyperlink" Target="https://archive.org/download/ni-roms/roms/Atari%20-%202600.zip/Strawberry%20Shortcake%20-%20Musical%20Match-Ups%20%28USA%29.zip" TargetMode="External"/><Relationship Id="rId713" Type="http://schemas.openxmlformats.org/officeDocument/2006/relationships/hyperlink" Target="https://archive.org/download/ni-roms/roms/Atari%20-%202600.zip/Strategy%20X%20%28USA%29.zip" TargetMode="External"/><Relationship Id="rId59" Type="http://schemas.openxmlformats.org/officeDocument/2006/relationships/hyperlink" Target="https://archive.org/download/ni-roms/roms/Atari%20-%202600.zip/Armor%20Ambush%20%28USA%29.zip" TargetMode="External"/><Relationship Id="rId58" Type="http://schemas.openxmlformats.org/officeDocument/2006/relationships/hyperlink" Target="https://archive.org/download/ni-roms/roms/Atari%20-%202600.zip/Armor%20Ambush%20%28Europe%29.zip" TargetMode="External"/><Relationship Id="rId590" Type="http://schemas.openxmlformats.org/officeDocument/2006/relationships/hyperlink" Target="https://archive.org/download/ni-roms/roms/Atari%20-%202600.zip/River%20Raid%20%28USA%29.zip" TargetMode="External"/><Relationship Id="rId107" Type="http://schemas.openxmlformats.org/officeDocument/2006/relationships/hyperlink" Target="https://archive.org/download/ni-roms/roms/Atari%20-%202600.zip/Beat%27Em%20%26%20Eat%27Em%20%28Brazil%29%20%28En%29%20%28Unl%29.zip" TargetMode="External"/><Relationship Id="rId349" Type="http://schemas.openxmlformats.org/officeDocument/2006/relationships/hyperlink" Target="https://archive.org/download/ni-roms/roms/Atari%20-%202600.zip/Grand%20Prix%20%28USA%29.zip" TargetMode="External"/><Relationship Id="rId106" Type="http://schemas.openxmlformats.org/officeDocument/2006/relationships/hyperlink" Target="https://archive.org/download/ni-roms/roms/Atari%20-%202600.zip/Beany%20Bopper%20%28USA%29.zip" TargetMode="External"/><Relationship Id="rId348" Type="http://schemas.openxmlformats.org/officeDocument/2006/relationships/hyperlink" Target="https://archive.org/download/ni-roms/roms/Atari%20-%202600.zip/Gorf%20%28USA%29.zip" TargetMode="External"/><Relationship Id="rId105" Type="http://schemas.openxmlformats.org/officeDocument/2006/relationships/hyperlink" Target="https://archive.org/download/ni-roms/roms/Atari%20-%202600.zip/Beany%20Bopper%20%28Brazil%29%20%28En%29%20%28Unl%29.zip" TargetMode="External"/><Relationship Id="rId347" Type="http://schemas.openxmlformats.org/officeDocument/2006/relationships/hyperlink" Target="https://archive.org/download/ni-roms/roms/Atari%20-%202600.zip/Gorf%20%28Europe%29.zip" TargetMode="External"/><Relationship Id="rId589" Type="http://schemas.openxmlformats.org/officeDocument/2006/relationships/hyperlink" Target="https://archive.org/download/ni-roms/roms/Atari%20-%202600.zip/River%20Patrol%20%28USA%29.zip" TargetMode="External"/><Relationship Id="rId104" Type="http://schemas.openxmlformats.org/officeDocument/2006/relationships/hyperlink" Target="https://archive.org/download/ni-roms/roms/Atari%20-%202600.zip/Beamrider%20%28USA%29.zip" TargetMode="External"/><Relationship Id="rId346" Type="http://schemas.openxmlformats.org/officeDocument/2006/relationships/hyperlink" Target="https://archive.org/download/ni-roms/roms/Atari%20-%202600.zip/Gopher%20%28USA%29.zip" TargetMode="External"/><Relationship Id="rId588" Type="http://schemas.openxmlformats.org/officeDocument/2006/relationships/hyperlink" Target="https://archive.org/download/ni-roms/roms/Atari%20-%202600.zip/Riddle%20of%20the%20Sphinx%20%28USA%29.zip" TargetMode="External"/><Relationship Id="rId109" Type="http://schemas.openxmlformats.org/officeDocument/2006/relationships/hyperlink" Target="https://archive.org/download/ni-roms/roms/Atari%20-%202600.zip/Beat%27Em%20%26%20Eat%27Em%20%28USA%29.zip" TargetMode="External"/><Relationship Id="rId108" Type="http://schemas.openxmlformats.org/officeDocument/2006/relationships/hyperlink" Target="https://archive.org/download/ni-roms/roms/Atari%20-%202600.zip/Beat%27Em%20%26%20Eat%27Em%20%28Europe%29.zip" TargetMode="External"/><Relationship Id="rId341" Type="http://schemas.openxmlformats.org/officeDocument/2006/relationships/hyperlink" Target="https://archive.org/download/ni-roms/roms/Atari%20-%202600.zip/Go%20Fish%21%20%28World%29%20%28NTSC%29%20%28Aftermarket%29%20%28Unl%29.zip" TargetMode="External"/><Relationship Id="rId583" Type="http://schemas.openxmlformats.org/officeDocument/2006/relationships/hyperlink" Target="https://archive.org/download/ni-roms/roms/Atari%20-%202600.zip/Realsports%20Soccer%20%28Europe%29.zip" TargetMode="External"/><Relationship Id="rId340" Type="http://schemas.openxmlformats.org/officeDocument/2006/relationships/hyperlink" Target="https://archive.org/download/ni-roms/roms/Atari%20-%202600.zip/Glib%20-%20Video%20Word%20Game%20%28USA%29.zip" TargetMode="External"/><Relationship Id="rId582" Type="http://schemas.openxmlformats.org/officeDocument/2006/relationships/hyperlink" Target="https://archive.org/download/ni-roms/roms/Atari%20-%202600.zip/RealSports%20Volleyball%20%28USA%29.zip" TargetMode="External"/><Relationship Id="rId581" Type="http://schemas.openxmlformats.org/officeDocument/2006/relationships/hyperlink" Target="https://archive.org/download/ni-roms/roms/Atari%20-%202600.zip/RealSports%20Tennis%20%28USA%29.zip" TargetMode="External"/><Relationship Id="rId580" Type="http://schemas.openxmlformats.org/officeDocument/2006/relationships/hyperlink" Target="https://archive.org/download/ni-roms/roms/Atari%20-%202600.zip/RealSports%20Tennis%20%28Europe%29.zip" TargetMode="External"/><Relationship Id="rId103" Type="http://schemas.openxmlformats.org/officeDocument/2006/relationships/hyperlink" Target="https://archive.org/download/ni-roms/roms/Atari%20-%202600.zip/Beamrider%20%28Europe%29.zip" TargetMode="External"/><Relationship Id="rId345" Type="http://schemas.openxmlformats.org/officeDocument/2006/relationships/hyperlink" Target="https://archive.org/download/ni-roms/roms/Atari%20-%202600.zip/Good%20Luck%2C%20Charlie%20Brown%20%28USA%29%20%28Proto%29.zip" TargetMode="External"/><Relationship Id="rId587" Type="http://schemas.openxmlformats.org/officeDocument/2006/relationships/hyperlink" Target="https://archive.org/download/ni-roms/roms/Atari%20-%202600.zip/Revenge%20of%20the%20Beefsteak%20Tomatoes%20%28USA%29.zip" TargetMode="External"/><Relationship Id="rId102" Type="http://schemas.openxmlformats.org/officeDocument/2006/relationships/hyperlink" Target="https://archive.org/download/ni-roms/roms/Atari%20-%202600.zip/Battlezone%20%28Japan%2C%20USA%29%20%28En%29.zip" TargetMode="External"/><Relationship Id="rId344" Type="http://schemas.openxmlformats.org/officeDocument/2006/relationships/hyperlink" Target="https://archive.org/download/ni-roms/roms/Atari%20-%202600.zip/Golf%20%28USA%29.zip" TargetMode="External"/><Relationship Id="rId586" Type="http://schemas.openxmlformats.org/officeDocument/2006/relationships/hyperlink" Target="https://archive.org/download/ni-roms/roms/Atari%20-%202600.zip/Rescue%20Terra%20I%20%28USA%29.zip" TargetMode="External"/><Relationship Id="rId101" Type="http://schemas.openxmlformats.org/officeDocument/2006/relationships/hyperlink" Target="https://archive.org/download/ni-roms/roms/Atari%20-%202600.zip/Battlezone%20%28Japan%2C%20USA%29%20%28En%29%20%28Beta%29%20%281983-05-12%29.zip" TargetMode="External"/><Relationship Id="rId343" Type="http://schemas.openxmlformats.org/officeDocument/2006/relationships/hyperlink" Target="https://archive.org/download/ni-roms/roms/Atari%20-%202600.zip/Going-Up%20%28USA%29%20%28Proto%29.zip" TargetMode="External"/><Relationship Id="rId585" Type="http://schemas.openxmlformats.org/officeDocument/2006/relationships/hyperlink" Target="https://archive.org/download/ni-roms/roms/Atari%20-%202600.zip/Red%20Sea%20Crossing%20%28USA%29.zip" TargetMode="External"/><Relationship Id="rId100" Type="http://schemas.openxmlformats.org/officeDocument/2006/relationships/hyperlink" Target="https://archive.org/download/ni-roms/roms/Atari%20-%202600.zip/Battlezone%20%28Japan%2C%20USA%29%20%28En%29%20%28Beta%29%20%281983-05-02%29.zip" TargetMode="External"/><Relationship Id="rId342" Type="http://schemas.openxmlformats.org/officeDocument/2006/relationships/hyperlink" Target="https://archive.org/download/ni-roms/roms/Atari%20-%202600.zip/Go%20Fish%21%20%28World%29%20%28PAL%29%20%28Aftermarket%29%20%28Unl%29.zip" TargetMode="External"/><Relationship Id="rId584" Type="http://schemas.openxmlformats.org/officeDocument/2006/relationships/hyperlink" Target="https://archive.org/download/ni-roms/roms/Atari%20-%202600.zip/Realsports%20Volleyball%20%28Europe%29.zip" TargetMode="External"/><Relationship Id="rId338" Type="http://schemas.openxmlformats.org/officeDocument/2006/relationships/hyperlink" Target="https://archive.org/download/ni-roms/roms/Atari%20-%202600.zip/Gigolo%20%28USA%29.zip" TargetMode="External"/><Relationship Id="rId337" Type="http://schemas.openxmlformats.org/officeDocument/2006/relationships/hyperlink" Target="https://archive.org/download/ni-roms/roms/Atari%20-%202600.zip/Ghostbusters%20II%20%28Europe%29.zip" TargetMode="External"/><Relationship Id="rId579" Type="http://schemas.openxmlformats.org/officeDocument/2006/relationships/hyperlink" Target="https://archive.org/download/ni-roms/roms/Atari%20-%202600.zip/RealSports%20Soccer%20%28USA%29.zip" TargetMode="External"/><Relationship Id="rId336" Type="http://schemas.openxmlformats.org/officeDocument/2006/relationships/hyperlink" Target="https://archive.org/download/ni-roms/roms/Atari%20-%202600.zip/Ghostbusters%20%28USA%29.zip" TargetMode="External"/><Relationship Id="rId578" Type="http://schemas.openxmlformats.org/officeDocument/2006/relationships/hyperlink" Target="https://archive.org/download/ni-roms/roms/Atari%20-%202600.zip/RealSports%20Football%20%28USA%29.zip" TargetMode="External"/><Relationship Id="rId335" Type="http://schemas.openxmlformats.org/officeDocument/2006/relationships/hyperlink" Target="https://archive.org/download/ni-roms/roms/Atari%20-%202600.zip/Ghostbusters%20%28Europe%29.zip" TargetMode="External"/><Relationship Id="rId577" Type="http://schemas.openxmlformats.org/officeDocument/2006/relationships/hyperlink" Target="https://archive.org/download/ni-roms/roms/Atari%20-%202600.zip/RealSports%20Boxing%20%28USA%29.zip" TargetMode="External"/><Relationship Id="rId339" Type="http://schemas.openxmlformats.org/officeDocument/2006/relationships/hyperlink" Target="https://archive.org/download/ni-roms/roms/Atari%20-%202600.zip/Glacier%20Patrol%20%28USA%29.zip" TargetMode="External"/><Relationship Id="rId330" Type="http://schemas.openxmlformats.org/officeDocument/2006/relationships/hyperlink" Target="https://archive.org/download/ni-roms/roms/Atari%20-%202600.zip/Garfield%20%28USA%29%20%28Proto%29.zip" TargetMode="External"/><Relationship Id="rId572" Type="http://schemas.openxmlformats.org/officeDocument/2006/relationships/hyperlink" Target="https://archive.org/download/ni-roms/roms/Atari%20-%202600.zip/Rampage%21%20%28USA%29.zip" TargetMode="External"/><Relationship Id="rId571" Type="http://schemas.openxmlformats.org/officeDocument/2006/relationships/hyperlink" Target="https://archive.org/download/ni-roms/roms/Atari%20-%202600.zip/Ram%20It%20%28USA%29.zip" TargetMode="External"/><Relationship Id="rId570" Type="http://schemas.openxmlformats.org/officeDocument/2006/relationships/hyperlink" Target="https://archive.org/download/ni-roms/roms/Atari%20-%202600.zip/Raiders%20of%20the%20Lost%20Ark%20%28USA%29.zip" TargetMode="External"/><Relationship Id="rId334" Type="http://schemas.openxmlformats.org/officeDocument/2006/relationships/hyperlink" Target="https://archive.org/download/ni-roms/roms/Atari%20-%202600.zip/Ghost%20Manor%20%28USA%29.zip" TargetMode="External"/><Relationship Id="rId576" Type="http://schemas.openxmlformats.org/officeDocument/2006/relationships/hyperlink" Target="https://archive.org/download/ni-roms/roms/Atari%20-%202600.zip/RealSports%20Basketball%20%28Europe%29%20%28Proto%29.zip" TargetMode="External"/><Relationship Id="rId333" Type="http://schemas.openxmlformats.org/officeDocument/2006/relationships/hyperlink" Target="https://archive.org/download/ni-roms/roms/Atari%20-%202600.zip/Ghost%20Manor%20%28Europe%29.zip" TargetMode="External"/><Relationship Id="rId575" Type="http://schemas.openxmlformats.org/officeDocument/2006/relationships/hyperlink" Target="https://archive.org/download/ni-roms/roms/Atari%20-%202600.zip/RealSports%20Baseball%20%28USA%29.zip" TargetMode="External"/><Relationship Id="rId332" Type="http://schemas.openxmlformats.org/officeDocument/2006/relationships/hyperlink" Target="https://archive.org/download/ni-roms/roms/Atari%20-%202600.zip/Gauntlet%20%28USA%29.zip" TargetMode="External"/><Relationship Id="rId574" Type="http://schemas.openxmlformats.org/officeDocument/2006/relationships/hyperlink" Target="https://archive.org/download/ni-roms/roms/Atari%20-%202600.zip/Reactor%20%28USA%29.zip" TargetMode="External"/><Relationship Id="rId331" Type="http://schemas.openxmlformats.org/officeDocument/2006/relationships/hyperlink" Target="https://archive.org/download/ni-roms/roms/Atari%20-%202600.zip/Gas%20Hog%20%28USA%29.zip" TargetMode="External"/><Relationship Id="rId573" Type="http://schemas.openxmlformats.org/officeDocument/2006/relationships/hyperlink" Target="https://archive.org/download/ni-roms/roms/Atari%20-%202600.zip/Raumpatrouille%20%28USA%29.zip" TargetMode="External"/><Relationship Id="rId370" Type="http://schemas.openxmlformats.org/officeDocument/2006/relationships/hyperlink" Target="https://archive.org/download/ni-roms/roms/Atari%20-%202600.zip/Holey%20Moley%20%28USA%29%20%28Proto%29.zip" TargetMode="External"/><Relationship Id="rId129" Type="http://schemas.openxmlformats.org/officeDocument/2006/relationships/hyperlink" Target="https://archive.org/download/ni-roms/roms/Atari%20-%202600.zip/Blueprint%20%28USA%29.zip" TargetMode="External"/><Relationship Id="rId128" Type="http://schemas.openxmlformats.org/officeDocument/2006/relationships/hyperlink" Target="https://archive.org/download/ni-roms/roms/Atari%20-%202600.zip/Blueprint%20%28USA%29%20%28Beta%29.zip" TargetMode="External"/><Relationship Id="rId127" Type="http://schemas.openxmlformats.org/officeDocument/2006/relationships/hyperlink" Target="https://archive.org/download/ni-roms/roms/Atari%20-%202600.zip/Blueprint%20%28Europe%29.zip" TargetMode="External"/><Relationship Id="rId369" Type="http://schemas.openxmlformats.org/officeDocument/2006/relationships/hyperlink" Target="https://archive.org/download/ni-roms/roms/Atari%20-%202600.zip/Hole%20Hunter%20%28USA%29.zip" TargetMode="External"/><Relationship Id="rId126" Type="http://schemas.openxmlformats.org/officeDocument/2006/relationships/hyperlink" Target="https://archive.org/download/ni-roms/roms/Atari%20-%202600.zip/Bloody%20Human%20Freeway%20%28USA%29%20%28Proto%29.zip" TargetMode="External"/><Relationship Id="rId368" Type="http://schemas.openxmlformats.org/officeDocument/2006/relationships/hyperlink" Target="https://archive.org/download/ni-roms/roms/Atari%20-%202600.zip/Hobo%20%28USA%29%20%28Proto%29.zip" TargetMode="External"/><Relationship Id="rId121" Type="http://schemas.openxmlformats.org/officeDocument/2006/relationships/hyperlink" Target="https://archive.org/download/ni-roms/roms/Atari%20-%202600.zip/Big%20Bird%27s%20Egg%20Catch%20%28Japan%2C%20USA%29%20%28En%29.zip" TargetMode="External"/><Relationship Id="rId363" Type="http://schemas.openxmlformats.org/officeDocument/2006/relationships/hyperlink" Target="https://archive.org/download/ni-roms/roms/Atari%20-%202600.zip/Hard-Head%20%28USA%29%20%28Proto%29.zip" TargetMode="External"/><Relationship Id="rId120" Type="http://schemas.openxmlformats.org/officeDocument/2006/relationships/hyperlink" Target="https://archive.org/download/ni-roms/roms/Atari%20-%202600.zip/Big%20Bird%27s%20Egg%20Catch%20%28Japan%2C%20USA%29%20%28En%29%20%28Beta%29%20%281983-05-17%29.zip" TargetMode="External"/><Relationship Id="rId362" Type="http://schemas.openxmlformats.org/officeDocument/2006/relationships/hyperlink" Target="https://archive.org/download/ni-roms/roms/Atari%20-%202600.zip/Hangman%20~%20Spelling%20%28USA%29.zip" TargetMode="External"/><Relationship Id="rId361" Type="http://schemas.openxmlformats.org/officeDocument/2006/relationships/hyperlink" Target="https://archive.org/download/ni-roms/roms/Atari%20-%202600.zip/Halo%202600%20%28World%29%20%28Aftermarket%29%20%28Unl%29.zip" TargetMode="External"/><Relationship Id="rId360" Type="http://schemas.openxmlformats.org/officeDocument/2006/relationships/hyperlink" Target="https://archive.org/download/ni-roms/roms/Atari%20-%202600.zip/Halo%202600%20%28Europe%29%20%28PAL%29%20%28Aftermarket%29%20%28Unl%29.zip" TargetMode="External"/><Relationship Id="rId125" Type="http://schemas.openxmlformats.org/officeDocument/2006/relationships/hyperlink" Target="https://archive.org/download/ni-roms/roms/Atari%20-%202600.zip/Black%20Jack%20%28USA%29.zip" TargetMode="External"/><Relationship Id="rId367" Type="http://schemas.openxmlformats.org/officeDocument/2006/relationships/hyperlink" Target="https://archive.org/download/ni-roms/roms/Atari%20-%202600.zip/Hell%20Driver%20%28Europe%29.zip" TargetMode="External"/><Relationship Id="rId124" Type="http://schemas.openxmlformats.org/officeDocument/2006/relationships/hyperlink" Target="https://archive.org/download/ni-roms/roms/Atari%20-%202600.zip/Black%20Jack%20%28Europe%29.zip" TargetMode="External"/><Relationship Id="rId366" Type="http://schemas.openxmlformats.org/officeDocument/2006/relationships/hyperlink" Target="https://archive.org/download/ni-roms/roms/Atari%20-%202600.zip/Haunted%20House%20%28USA%29.zip" TargetMode="External"/><Relationship Id="rId123" Type="http://schemas.openxmlformats.org/officeDocument/2006/relationships/hyperlink" Target="https://archive.org/download/ni-roms/roms/Atari%20-%202600.zip/Birthday%20Mania%20%28USA%29%20%28Robert%20A.%20Tokar%29.zip" TargetMode="External"/><Relationship Id="rId365" Type="http://schemas.openxmlformats.org/officeDocument/2006/relationships/hyperlink" Target="https://archive.org/download/ni-roms/roms/Atari%20-%202600.zip/Haunted%20House%20%28Europe%29.zip" TargetMode="External"/><Relationship Id="rId122" Type="http://schemas.openxmlformats.org/officeDocument/2006/relationships/hyperlink" Target="https://archive.org/download/ni-roms/roms/Atari%20-%202600.zip/Bionic%20Breakthrough%20%28USA%29%20%28Proto%29.zip" TargetMode="External"/><Relationship Id="rId364" Type="http://schemas.openxmlformats.org/officeDocument/2006/relationships/hyperlink" Target="https://archive.org/download/ni-roms/roms/Atari%20-%202600.zip/Harem%20%28USA%29%20%28Proto%29.zip" TargetMode="External"/><Relationship Id="rId95" Type="http://schemas.openxmlformats.org/officeDocument/2006/relationships/hyperlink" Target="https://archive.org/download/ni-roms/roms/Atari%20-%202600.zip/Basic%20Math%20%28Europe%29.zip" TargetMode="External"/><Relationship Id="rId94" Type="http://schemas.openxmlformats.org/officeDocument/2006/relationships/hyperlink" Target="https://archive.org/download/ni-roms/roms/Atari%20-%202600.zip/Baseball%20%28USA%29%20%28Activision%20Anthology%20-%20Remix%20Edition%29.zip" TargetMode="External"/><Relationship Id="rId97" Type="http://schemas.openxmlformats.org/officeDocument/2006/relationships/hyperlink" Target="https://archive.org/download/ni-roms/roms/Atari%20-%202600.zip/Basketball%20%28Europe%29.zip" TargetMode="External"/><Relationship Id="rId96" Type="http://schemas.openxmlformats.org/officeDocument/2006/relationships/hyperlink" Target="https://archive.org/download/ni-roms/roms/Atari%20-%202600.zip/Basic%20Math%20%28USA%29.zip" TargetMode="External"/><Relationship Id="rId99" Type="http://schemas.openxmlformats.org/officeDocument/2006/relationships/hyperlink" Target="https://archive.org/download/ni-roms/roms/Atari%20-%202600.zip/Battlezone%20%28Europe%29.zip" TargetMode="External"/><Relationship Id="rId98" Type="http://schemas.openxmlformats.org/officeDocument/2006/relationships/hyperlink" Target="https://archive.org/download/ni-roms/roms/Atari%20-%202600.zip/Basketball%20%28USA%29.zip" TargetMode="External"/><Relationship Id="rId91" Type="http://schemas.openxmlformats.org/officeDocument/2006/relationships/hyperlink" Target="https://archive.org/download/ni-roms/roms/Atari%20-%202600.zip/Barnstorming%20%28Europe%29.zip" TargetMode="External"/><Relationship Id="rId90" Type="http://schemas.openxmlformats.org/officeDocument/2006/relationships/hyperlink" Target="https://archive.org/download/ni-roms/roms/Atari%20-%202600.zip/Barnstorming%20%28Brazil%29%20%28En%29%20%28Unl%29.zip" TargetMode="External"/><Relationship Id="rId93" Type="http://schemas.openxmlformats.org/officeDocument/2006/relationships/hyperlink" Target="https://archive.org/download/ni-roms/roms/Atari%20-%202600.zip/Base%20Attack%20%28Europe%29.zip" TargetMode="External"/><Relationship Id="rId92" Type="http://schemas.openxmlformats.org/officeDocument/2006/relationships/hyperlink" Target="https://archive.org/download/ni-roms/roms/Atari%20-%202600.zip/Barnstorming%20%28USA%29.zip" TargetMode="External"/><Relationship Id="rId118" Type="http://schemas.openxmlformats.org/officeDocument/2006/relationships/hyperlink" Target="https://archive.org/download/ni-roms/roms/Atari%20-%202600.zip/Big%20Bird%27s%20Egg%20Catch%20%28Japan%2C%20USA%29%20%28En%29%20%28Beta%29%20%281982-12-08%29.zip" TargetMode="External"/><Relationship Id="rId117" Type="http://schemas.openxmlformats.org/officeDocument/2006/relationships/hyperlink" Target="https://archive.org/download/ni-roms/roms/Atari%20-%202600.zip/Big%20Bird%27s%20Egg%20Catch%20%28Europe%29.zip" TargetMode="External"/><Relationship Id="rId359" Type="http://schemas.openxmlformats.org/officeDocument/2006/relationships/hyperlink" Target="https://archive.org/download/ni-roms/roms/Atari%20-%202600.zip/Halloween%20%28USA%29.zip" TargetMode="External"/><Relationship Id="rId116" Type="http://schemas.openxmlformats.org/officeDocument/2006/relationships/hyperlink" Target="https://archive.org/download/ni-roms/roms/Atari%20-%202600.zip/Berzerk%20%28World%29%20%28Enhanced%20Edition%29.zip" TargetMode="External"/><Relationship Id="rId358" Type="http://schemas.openxmlformats.org/officeDocument/2006/relationships/hyperlink" Target="https://archive.org/download/ni-roms/roms/Atari%20-%202600.zip/H.E.R.O.%20%28USA%29.zip" TargetMode="External"/><Relationship Id="rId115" Type="http://schemas.openxmlformats.org/officeDocument/2006/relationships/hyperlink" Target="https://archive.org/download/ni-roms/roms/Atari%20-%202600.zip/Berzerk%20%28Japan%2C%20USA%29%20%28En%29.zip" TargetMode="External"/><Relationship Id="rId357" Type="http://schemas.openxmlformats.org/officeDocument/2006/relationships/hyperlink" Target="https://archive.org/download/ni-roms/roms/Atari%20-%202600.zip/H.E.R.O.%20%28Europe%29.zip" TargetMode="External"/><Relationship Id="rId599" Type="http://schemas.openxmlformats.org/officeDocument/2006/relationships/hyperlink" Target="https://archive.org/download/ni-roms/roms/Atari%20-%202600.zip/Room%20of%20Doom%20%28USA%29.zip" TargetMode="External"/><Relationship Id="rId119" Type="http://schemas.openxmlformats.org/officeDocument/2006/relationships/hyperlink" Target="https://archive.org/download/ni-roms/roms/Atari%20-%202600.zip/Big%20Bird%27s%20Egg%20Catch%20%28Japan%2C%20USA%29%20%28En%29%20%28Beta%29%20%281983-05-02%29.zip" TargetMode="External"/><Relationship Id="rId110" Type="http://schemas.openxmlformats.org/officeDocument/2006/relationships/hyperlink" Target="https://archive.org/download/ni-roms/roms/Atari%20-%202600.zip/Berenstain%20Bears%20%28USA%29.zip" TargetMode="External"/><Relationship Id="rId352" Type="http://schemas.openxmlformats.org/officeDocument/2006/relationships/hyperlink" Target="https://archive.org/download/ni-roms/roms/Atari%20-%202600.zip/Great%20Escape%20%28USA%29.zip" TargetMode="External"/><Relationship Id="rId594" Type="http://schemas.openxmlformats.org/officeDocument/2006/relationships/hyperlink" Target="https://archive.org/download/ni-roms/roms/Atari%20-%202600.zip/Robin%20Hood%20%28USA%29.zip" TargetMode="External"/><Relationship Id="rId351" Type="http://schemas.openxmlformats.org/officeDocument/2006/relationships/hyperlink" Target="https://archive.org/download/ni-roms/roms/Atari%20-%202600.zip/Great%20Escape%20%28Europe%29.zip" TargetMode="External"/><Relationship Id="rId593" Type="http://schemas.openxmlformats.org/officeDocument/2006/relationships/hyperlink" Target="https://archive.org/download/ni-roms/roms/Atari%20-%202600.zip/Robin%20Hood%20%28Europe%29.zip" TargetMode="External"/><Relationship Id="rId350" Type="http://schemas.openxmlformats.org/officeDocument/2006/relationships/hyperlink" Target="https://archive.org/download/ni-roms/roms/Atari%20-%202600.zip/Gravitar%20%28USA%29.zip" TargetMode="External"/><Relationship Id="rId592" Type="http://schemas.openxmlformats.org/officeDocument/2006/relationships/hyperlink" Target="https://archive.org/download/ni-roms/roms/Atari%20-%202600.zip/Road%20Runner%20%28USA%29.zip" TargetMode="External"/><Relationship Id="rId591" Type="http://schemas.openxmlformats.org/officeDocument/2006/relationships/hyperlink" Target="https://archive.org/download/ni-roms/roms/Atari%20-%202600.zip/River%20Raid%20II%20%28USA%29.zip" TargetMode="External"/><Relationship Id="rId114" Type="http://schemas.openxmlformats.org/officeDocument/2006/relationships/hyperlink" Target="https://archive.org/download/ni-roms/roms/Atari%20-%202600.zip/Berzerk%20%28Europe%29.zip" TargetMode="External"/><Relationship Id="rId356" Type="http://schemas.openxmlformats.org/officeDocument/2006/relationships/hyperlink" Target="https://archive.org/download/ni-roms/roms/Atari%20-%202600.zip/Gyruss%20%28USA%29.zip" TargetMode="External"/><Relationship Id="rId598" Type="http://schemas.openxmlformats.org/officeDocument/2006/relationships/hyperlink" Target="https://archive.org/download/ni-roms/roms/Atari%20-%202600.zip/Rocky%20%26%20Bullwinkle%20%28USA%29%20%28Proto%29.zip" TargetMode="External"/><Relationship Id="rId113" Type="http://schemas.openxmlformats.org/officeDocument/2006/relationships/hyperlink" Target="https://archive.org/download/ni-roms/roms/Atari%20-%202600.zip/Berzerk%20%28Brazil%29%20%28En%29%20%28Unl%29.zip" TargetMode="External"/><Relationship Id="rId355" Type="http://schemas.openxmlformats.org/officeDocument/2006/relationships/hyperlink" Target="https://archive.org/download/ni-roms/roms/Atari%20-%202600.zip/Guardian%20%28USA%29.zip" TargetMode="External"/><Relationship Id="rId597" Type="http://schemas.openxmlformats.org/officeDocument/2006/relationships/hyperlink" Target="https://archive.org/download/ni-roms/roms/Atari%20-%202600.zip/Roc%20%27n%20Rope%20%28USA%29.zip" TargetMode="External"/><Relationship Id="rId112" Type="http://schemas.openxmlformats.org/officeDocument/2006/relationships/hyperlink" Target="https://archive.org/download/ni-roms/roms/Atari%20-%202600.zip/Bermuda%20Triangle%20%28USA%29.zip" TargetMode="External"/><Relationship Id="rId354" Type="http://schemas.openxmlformats.org/officeDocument/2006/relationships/hyperlink" Target="https://archive.org/download/ni-roms/roms/Atari%20-%202600.zip/Grover%27s%20Music%20Maker%20%28USA%29%20%28Proto%29.zip" TargetMode="External"/><Relationship Id="rId596" Type="http://schemas.openxmlformats.org/officeDocument/2006/relationships/hyperlink" Target="https://archive.org/download/ni-roms/roms/Atari%20-%202600.zip/Robot%20Tank%20%28USA%29.zip" TargetMode="External"/><Relationship Id="rId111" Type="http://schemas.openxmlformats.org/officeDocument/2006/relationships/hyperlink" Target="https://archive.org/download/ni-roms/roms/Atari%20-%202600.zip/Bermuda%20Triangle%20%28Europe%29.zip" TargetMode="External"/><Relationship Id="rId353" Type="http://schemas.openxmlformats.org/officeDocument/2006/relationships/hyperlink" Target="https://archive.org/download/ni-roms/roms/Atari%20-%202600.zip/Gremlins%20%28USA%29.zip" TargetMode="External"/><Relationship Id="rId595" Type="http://schemas.openxmlformats.org/officeDocument/2006/relationships/hyperlink" Target="https://archive.org/download/ni-roms/roms/Atari%20-%202600.zip/Robo-Ninja%20Climb%20%28World%29%20%28Aftermarket%29%20%28Unl%29.zip" TargetMode="External"/><Relationship Id="rId305" Type="http://schemas.openxmlformats.org/officeDocument/2006/relationships/hyperlink" Target="https://archive.org/download/ni-roms/roms/Atari%20-%202600.zip/Fire%20Spinner%20%28USA%29.zip" TargetMode="External"/><Relationship Id="rId547" Type="http://schemas.openxmlformats.org/officeDocument/2006/relationships/hyperlink" Target="https://archive.org/download/ni-roms/roms/Atari%20-%202600.zip/Popeye%20%28USA%29.zip" TargetMode="External"/><Relationship Id="rId789" Type="http://schemas.openxmlformats.org/officeDocument/2006/relationships/hyperlink" Target="https://archive.org/download/ni-roms/roms/Atari%20-%202600.zip/Universal%20Chaos%20%28Europe%29.zip" TargetMode="External"/><Relationship Id="rId304" Type="http://schemas.openxmlformats.org/officeDocument/2006/relationships/hyperlink" Target="https://archive.org/download/ni-roms/roms/Atari%20-%202600.zip/Fire%20Fly%20%28USA%29.zip" TargetMode="External"/><Relationship Id="rId546" Type="http://schemas.openxmlformats.org/officeDocument/2006/relationships/hyperlink" Target="https://archive.org/download/ni-roms/roms/Atari%20-%202600.zip/Pooyan%20%28USA%29.zip" TargetMode="External"/><Relationship Id="rId788" Type="http://schemas.openxmlformats.org/officeDocument/2006/relationships/hyperlink" Target="https://archive.org/download/ni-roms/roms/Atari%20-%202600.zip/Tutankham%20%28USA%29.zip" TargetMode="External"/><Relationship Id="rId303" Type="http://schemas.openxmlformats.org/officeDocument/2006/relationships/hyperlink" Target="https://archive.org/download/ni-roms/roms/Atari%20-%202600.zip/Fire%20Fighter%20%28USA%29.zip" TargetMode="External"/><Relationship Id="rId545" Type="http://schemas.openxmlformats.org/officeDocument/2006/relationships/hyperlink" Target="https://archive.org/download/ni-roms/roms/Atari%20-%202600.zip/Pompeii%20%28USA%29%20%28Proto%29.zip" TargetMode="External"/><Relationship Id="rId787" Type="http://schemas.openxmlformats.org/officeDocument/2006/relationships/hyperlink" Target="https://archive.org/download/ni-roms/roms/Atari%20-%202600.zip/Turmoil%20%28USA%29.zip" TargetMode="External"/><Relationship Id="rId302" Type="http://schemas.openxmlformats.org/officeDocument/2006/relationships/hyperlink" Target="https://archive.org/download/ni-roms/roms/Atari%20-%202600.zip/Fire%20Fighter%20%28Europe%29.zip" TargetMode="External"/><Relationship Id="rId544" Type="http://schemas.openxmlformats.org/officeDocument/2006/relationships/hyperlink" Target="https://archive.org/download/ni-roms/roms/Atari%20-%202600.zip/Polo%20%28USA%29%20%28Proto%29.zip" TargetMode="External"/><Relationship Id="rId786" Type="http://schemas.openxmlformats.org/officeDocument/2006/relationships/hyperlink" Target="https://archive.org/download/ni-roms/roms/Atari%20-%202600.zip/Turbo%20%28USA%29%20%28Proto%29.zip" TargetMode="External"/><Relationship Id="rId309" Type="http://schemas.openxmlformats.org/officeDocument/2006/relationships/hyperlink" Target="https://archive.org/download/ni-roms/roms/Atari%20-%202600.zip/Flash%20Gordon%20%28USA%29.zip" TargetMode="External"/><Relationship Id="rId308" Type="http://schemas.openxmlformats.org/officeDocument/2006/relationships/hyperlink" Target="https://archive.org/download/ni-roms/roms/Atari%20-%202600.zip/Flag%20Capture%20~%20Capture%20%28USA%29.zip" TargetMode="External"/><Relationship Id="rId307" Type="http://schemas.openxmlformats.org/officeDocument/2006/relationships/hyperlink" Target="https://archive.org/download/ni-roms/roms/Atari%20-%202600.zip/Fishing%20Derby%20%28USA%29.zip" TargetMode="External"/><Relationship Id="rId549" Type="http://schemas.openxmlformats.org/officeDocument/2006/relationships/hyperlink" Target="https://archive.org/download/ni-roms/roms/Atari%20-%202600.zip/Power%20Lords%20%28USA%29%20%28Proto%29.zip" TargetMode="External"/><Relationship Id="rId306" Type="http://schemas.openxmlformats.org/officeDocument/2006/relationships/hyperlink" Target="https://archive.org/download/ni-roms/roms/Atari%20-%202600.zip/Fireball%20%28USA%29.zip" TargetMode="External"/><Relationship Id="rId548" Type="http://schemas.openxmlformats.org/officeDocument/2006/relationships/hyperlink" Target="https://archive.org/download/ni-roms/roms/Atari%20-%202600.zip/Porky%27s%20%28USA%29.zip" TargetMode="External"/><Relationship Id="rId781" Type="http://schemas.openxmlformats.org/officeDocument/2006/relationships/hyperlink" Target="https://archive.org/download/ni-roms/roms/Atari%20-%202600.zip/Treasure%20Island%20%28Europe%29.zip" TargetMode="External"/><Relationship Id="rId780" Type="http://schemas.openxmlformats.org/officeDocument/2006/relationships/hyperlink" Target="https://archive.org/download/ni-roms/roms/Atari%20-%202600.zip/Treasure%20Below%20%28Europe%29.zip" TargetMode="External"/><Relationship Id="rId301" Type="http://schemas.openxmlformats.org/officeDocument/2006/relationships/hyperlink" Target="https://archive.org/download/ni-roms/roms/Atari%20-%202600.zip/Final%20Approach%20%28USA%29.zip" TargetMode="External"/><Relationship Id="rId543" Type="http://schemas.openxmlformats.org/officeDocument/2006/relationships/hyperlink" Target="https://archive.org/download/ni-roms/roms/Atari%20-%202600.zip/Pole%20Position%20%28USA%29.zip" TargetMode="External"/><Relationship Id="rId785" Type="http://schemas.openxmlformats.org/officeDocument/2006/relationships/hyperlink" Target="https://archive.org/download/ni-roms/roms/Atari%20-%202600.zip/Tunnel%20de%20L%27Espace%2C%20Le%20%28Europe%29.zip" TargetMode="External"/><Relationship Id="rId300" Type="http://schemas.openxmlformats.org/officeDocument/2006/relationships/hyperlink" Target="https://archive.org/download/ni-roms/roms/Atari%20-%202600.zip/Fathom%20%28USA%29.zip" TargetMode="External"/><Relationship Id="rId542" Type="http://schemas.openxmlformats.org/officeDocument/2006/relationships/hyperlink" Target="https://archive.org/download/ni-roms/roms/Atari%20-%202600.zip/Pole%20Position%20%28Europe%29.zip" TargetMode="External"/><Relationship Id="rId784" Type="http://schemas.openxmlformats.org/officeDocument/2006/relationships/hyperlink" Target="https://archive.org/download/ni-roms/roms/Atari%20-%202600.zip/Tunnel%20Runner%20%28USA%29.zip" TargetMode="External"/><Relationship Id="rId541" Type="http://schemas.openxmlformats.org/officeDocument/2006/relationships/hyperlink" Target="https://archive.org/download/ni-roms/roms/Atari%20-%202600.zip/Polaris%20%28USA%29.zip" TargetMode="External"/><Relationship Id="rId783" Type="http://schemas.openxmlformats.org/officeDocument/2006/relationships/hyperlink" Target="https://archive.org/download/ni-roms/roms/Atari%20-%202600.zip/Trick%20Shot%20%28USA%29.zip" TargetMode="External"/><Relationship Id="rId540" Type="http://schemas.openxmlformats.org/officeDocument/2006/relationships/hyperlink" Target="https://archive.org/download/ni-roms/roms/Atari%20-%202600.zip/Pleiades%20%28USA%29%20%28Proto%202%29%20%281983-05-06%29.zip" TargetMode="External"/><Relationship Id="rId782" Type="http://schemas.openxmlformats.org/officeDocument/2006/relationships/hyperlink" Target="https://archive.org/download/ni-roms/roms/Atari%20-%202600.zip/Trick%20Shot%20%28Europe%29.zip" TargetMode="External"/><Relationship Id="rId536" Type="http://schemas.openxmlformats.org/officeDocument/2006/relationships/hyperlink" Target="https://archive.org/download/ni-roms/roms/Atari%20-%202600.zip/Planet%20Patrol%20%28USA%29.zip" TargetMode="External"/><Relationship Id="rId778" Type="http://schemas.openxmlformats.org/officeDocument/2006/relationships/hyperlink" Target="https://archive.org/download/ni-roms/roms/Atari%20-%202600.zip/Towering%20Inferno%20%28USA%29.zip" TargetMode="External"/><Relationship Id="rId535" Type="http://schemas.openxmlformats.org/officeDocument/2006/relationships/hyperlink" Target="https://archive.org/download/ni-roms/roms/Atari%20-%202600.zip/Pizza%20Chef%20%28USA%29%20%28Proto%29.zip" TargetMode="External"/><Relationship Id="rId777" Type="http://schemas.openxmlformats.org/officeDocument/2006/relationships/hyperlink" Target="https://archive.org/download/ni-roms/roms/Atari%20-%202600.zip/Top%20Gun%20%28Germany%29.zip" TargetMode="External"/><Relationship Id="rId534" Type="http://schemas.openxmlformats.org/officeDocument/2006/relationships/hyperlink" Target="https://archive.org/download/ni-roms/roms/Atari%20-%202600.zip/Pitfall%20II%20-%20Lost%20Caverns%20%28USA%29.zip" TargetMode="External"/><Relationship Id="rId776" Type="http://schemas.openxmlformats.org/officeDocument/2006/relationships/hyperlink" Target="https://archive.org/download/ni-roms/roms/Atari%20-%202600.zip/Tooth%20Protectors%20%28USA%29.zip" TargetMode="External"/><Relationship Id="rId533" Type="http://schemas.openxmlformats.org/officeDocument/2006/relationships/hyperlink" Target="https://archive.org/download/ni-roms/roms/Atari%20-%202600.zip/Pitfall%21%20-%20Pitfall%20Harry%27s%20Jungle%20Adventure%20%28USA%29.zip" TargetMode="External"/><Relationship Id="rId775" Type="http://schemas.openxmlformats.org/officeDocument/2006/relationships/hyperlink" Target="https://archive.org/download/ni-roms/roms/Atari%20-%202600.zip/Tomcat%20-%20The%20F-14%20Fighter%20Simulator%20%28Europe%29%20%28Activision%20Anthology%20-%20Remix%20Edition%29%20%28PAL%29.zip" TargetMode="External"/><Relationship Id="rId539" Type="http://schemas.openxmlformats.org/officeDocument/2006/relationships/hyperlink" Target="https://archive.org/download/ni-roms/roms/Atari%20-%202600.zip/Pleiades%20%28USA%29%20%28Proto%201%29%20%281983-xx-xx%29.zip" TargetMode="External"/><Relationship Id="rId538" Type="http://schemas.openxmlformats.org/officeDocument/2006/relationships/hyperlink" Target="https://archive.org/download/ni-roms/roms/Atari%20-%202600.zip/Plaque%20Attack%20%28USA%29.zip" TargetMode="External"/><Relationship Id="rId537" Type="http://schemas.openxmlformats.org/officeDocument/2006/relationships/hyperlink" Target="https://archive.org/download/ni-roms/roms/Atari%20-%202600.zip/Planet%20of%20the%20Apes%20%28USA%29%20%28Proto%29.zip" TargetMode="External"/><Relationship Id="rId779" Type="http://schemas.openxmlformats.org/officeDocument/2006/relationships/hyperlink" Target="https://archive.org/download/ni-roms/roms/Atari%20-%202600.zip/Track%20and%20Field%20%28USA%29.zip" TargetMode="External"/><Relationship Id="rId770" Type="http://schemas.openxmlformats.org/officeDocument/2006/relationships/hyperlink" Target="https://archive.org/download/ni-roms/roms/Atari%20-%202600.zip/Time%20Warp%20%28Europe%29.zip" TargetMode="External"/><Relationship Id="rId532" Type="http://schemas.openxmlformats.org/officeDocument/2006/relationships/hyperlink" Target="https://archive.org/download/ni-roms/roms/Atari%20-%202600.zip/Pigs%20in%20Space%20-%20Starring%20Miss%20Piggy%20%28USA%29.zip" TargetMode="External"/><Relationship Id="rId774" Type="http://schemas.openxmlformats.org/officeDocument/2006/relationships/hyperlink" Target="https://archive.org/download/ni-roms/roms/Atari%20-%202600.zip/Tomarc%20the%20Barbarian%20%28USA%29.zip" TargetMode="External"/><Relationship Id="rId531" Type="http://schemas.openxmlformats.org/officeDocument/2006/relationships/hyperlink" Target="https://archive.org/download/ni-roms/roms/Atari%20-%202600.zip/Piece%20o%27%20Cake%20%28USA%29.zip" TargetMode="External"/><Relationship Id="rId773" Type="http://schemas.openxmlformats.org/officeDocument/2006/relationships/hyperlink" Target="https://archive.org/download/ni-roms/roms/Atari%20-%202600.zip/Title%20Match%20Pro%20Wrestling%20%28USA%29.zip" TargetMode="External"/><Relationship Id="rId530" Type="http://schemas.openxmlformats.org/officeDocument/2006/relationships/hyperlink" Target="https://archive.org/download/ni-roms/roms/Atari%20-%202600.zip/Picnic%20%28USA%29.zip" TargetMode="External"/><Relationship Id="rId772" Type="http://schemas.openxmlformats.org/officeDocument/2006/relationships/hyperlink" Target="https://archive.org/download/ni-roms/roms/Atari%20-%202600.zip/Title%20Match%20Pro%20Wrestling%20%28USA%29%20%28Activision%20Anthology%20-%20Remix%20Edition%29.zip" TargetMode="External"/><Relationship Id="rId771" Type="http://schemas.openxmlformats.org/officeDocument/2006/relationships/hyperlink" Target="https://archive.org/download/ni-roms/roms/Atari%20-%202600.zip/Time%20Warp%20%28USA%29.zip" TargetMode="External"/><Relationship Id="rId327" Type="http://schemas.openxmlformats.org/officeDocument/2006/relationships/hyperlink" Target="https://archive.org/download/ni-roms/roms/Atari%20-%202600.zip/Gamma-Attack%20%28USA%29.zip" TargetMode="External"/><Relationship Id="rId569" Type="http://schemas.openxmlformats.org/officeDocument/2006/relationships/hyperlink" Target="https://archive.org/download/ni-roms/roms/Atari%20-%202600.zip/Raft%20Rider%20%28USA%29.zip" TargetMode="External"/><Relationship Id="rId326" Type="http://schemas.openxmlformats.org/officeDocument/2006/relationships/hyperlink" Target="https://archive.org/download/ni-roms/roms/Atari%20-%202600.zip/Galaxian%20%28USA%29.zip" TargetMode="External"/><Relationship Id="rId568" Type="http://schemas.openxmlformats.org/officeDocument/2006/relationships/hyperlink" Target="https://archive.org/download/ni-roms/roms/Atari%20-%202600.zip/Radar%20Lock%20%28USA%29.zip" TargetMode="External"/><Relationship Id="rId325" Type="http://schemas.openxmlformats.org/officeDocument/2006/relationships/hyperlink" Target="https://archive.org/download/ni-roms/roms/Atari%20-%202600.zip/G.I.%20Joe%20-%20Cobra%20Strike%20%28USA%29.zip" TargetMode="External"/><Relationship Id="rId567" Type="http://schemas.openxmlformats.org/officeDocument/2006/relationships/hyperlink" Target="https://archive.org/download/ni-roms/roms/Atari%20-%202600.zip/Radar%20Lock%20%28Europe%29.zip" TargetMode="External"/><Relationship Id="rId324" Type="http://schemas.openxmlformats.org/officeDocument/2006/relationships/hyperlink" Target="https://archive.org/download/ni-roms/roms/Atari%20-%202600.zip/Funky%20Fish%20%28USA%29%20%28Proto%29.zip" TargetMode="External"/><Relationship Id="rId566" Type="http://schemas.openxmlformats.org/officeDocument/2006/relationships/hyperlink" Target="https://archive.org/download/ni-roms/roms/Atari%20-%202600.zip/Radar%20%28USA%29.zip" TargetMode="External"/><Relationship Id="rId329" Type="http://schemas.openxmlformats.org/officeDocument/2006/relationships/hyperlink" Target="https://archive.org/download/ni-roms/roms/Atari%20-%202600.zip/Gangster%20Alley%20%28USA%29.zip" TargetMode="External"/><Relationship Id="rId328" Type="http://schemas.openxmlformats.org/officeDocument/2006/relationships/hyperlink" Target="https://archive.org/download/ni-roms/roms/Atari%20-%202600.zip/Gangster%20Alley%20%28Europe%29.zip" TargetMode="External"/><Relationship Id="rId561" Type="http://schemas.openxmlformats.org/officeDocument/2006/relationships/hyperlink" Target="https://archive.org/download/ni-roms/roms/Atari%20-%202600.zip/R2D%20Tank%20%28USA%29%20%28Proto%29.zip" TargetMode="External"/><Relationship Id="rId560" Type="http://schemas.openxmlformats.org/officeDocument/2006/relationships/hyperlink" Target="https://archive.org/download/ni-roms/roms/Atari%20-%202600.zip/Quick%20Step%21%20%28USA%29.zip" TargetMode="External"/><Relationship Id="rId323" Type="http://schemas.openxmlformats.org/officeDocument/2006/relationships/hyperlink" Target="https://archive.org/download/ni-roms/roms/Atari%20-%202600.zip/Frostbite%20%28USA%29.zip" TargetMode="External"/><Relationship Id="rId565" Type="http://schemas.openxmlformats.org/officeDocument/2006/relationships/hyperlink" Target="https://archive.org/download/ni-roms/roms/Atari%20-%202600.zip/Racquetball%20%28USA%29.zip" TargetMode="External"/><Relationship Id="rId322" Type="http://schemas.openxmlformats.org/officeDocument/2006/relationships/hyperlink" Target="https://archive.org/download/ni-roms/roms/Atari%20-%202600.zip/Front%20Line%20%28USA%29.zip" TargetMode="External"/><Relationship Id="rId564" Type="http://schemas.openxmlformats.org/officeDocument/2006/relationships/hyperlink" Target="https://archive.org/download/ni-roms/roms/Atari%20-%202600.zip/Racing%20Car%20%28USA%29.zip" TargetMode="External"/><Relationship Id="rId321" Type="http://schemas.openxmlformats.org/officeDocument/2006/relationships/hyperlink" Target="https://archive.org/download/ni-roms/roms/Atari%20-%202600.zip/Frogs%20and%20Flies%20%28USA%29.zip" TargetMode="External"/><Relationship Id="rId563" Type="http://schemas.openxmlformats.org/officeDocument/2006/relationships/hyperlink" Target="https://archive.org/download/ni-roms/roms/Atari%20-%202600.zip/Racer%20%28USA%29%20%28Proto%29.zip" TargetMode="External"/><Relationship Id="rId320" Type="http://schemas.openxmlformats.org/officeDocument/2006/relationships/hyperlink" Target="https://archive.org/download/ni-roms/roms/Atari%20-%202600.zip/Frogger%20II%20-%20Threeedeep%21%20%28USA%29.zip" TargetMode="External"/><Relationship Id="rId562" Type="http://schemas.openxmlformats.org/officeDocument/2006/relationships/hyperlink" Target="https://archive.org/download/ni-roms/roms/Atari%20-%202600.zip/Rabbit%20Transit%20%28USA%29.zip" TargetMode="External"/><Relationship Id="rId316" Type="http://schemas.openxmlformats.org/officeDocument/2006/relationships/hyperlink" Target="https://archive.org/download/ni-roms/roms/Atari%20-%202600.zip/Frisco%20%28USA%29.zip" TargetMode="External"/><Relationship Id="rId558" Type="http://schemas.openxmlformats.org/officeDocument/2006/relationships/hyperlink" Target="https://archive.org/download/ni-roms/roms/Atari%20-%202600.zip/Quadrun%20%28USA%2C%20Europe%29%20%28Atari%20Anthology%29.zip" TargetMode="External"/><Relationship Id="rId315" Type="http://schemas.openxmlformats.org/officeDocument/2006/relationships/hyperlink" Target="https://archive.org/download/ni-roms/roms/Atari%20-%202600.zip/Freeway%20%28USA%29.zip" TargetMode="External"/><Relationship Id="rId557" Type="http://schemas.openxmlformats.org/officeDocument/2006/relationships/hyperlink" Target="https://archive.org/download/ni-roms/roms/Atari%20-%202600.zip/Quadrun%20%28USA%29.zip" TargetMode="External"/><Relationship Id="rId799" Type="http://schemas.openxmlformats.org/officeDocument/2006/relationships/hyperlink" Target="https://archive.org/download/ni-roms/roms/Atari%20-%202600.zip/Video%20Jogger%20%28USA%29.zip" TargetMode="External"/><Relationship Id="rId314" Type="http://schemas.openxmlformats.org/officeDocument/2006/relationships/hyperlink" Target="https://archive.org/download/ni-roms/roms/Atari%20-%202600.zip/Free%20Play%20Florida%202017%20%28USA%29%20%28Aftermarket%29%20%28Pirate%29.zip" TargetMode="External"/><Relationship Id="rId556" Type="http://schemas.openxmlformats.org/officeDocument/2006/relationships/hyperlink" Target="https://archive.org/download/ni-roms/roms/Atari%20-%202600.zip/Q-bert%20%28USA%29.zip" TargetMode="External"/><Relationship Id="rId798" Type="http://schemas.openxmlformats.org/officeDocument/2006/relationships/hyperlink" Target="https://archive.org/download/ni-roms/roms/Atari%20-%202600.zip/Video%20Chess%20%28USA%29.zip" TargetMode="External"/><Relationship Id="rId313" Type="http://schemas.openxmlformats.org/officeDocument/2006/relationships/hyperlink" Target="https://archive.org/download/ni-roms/roms/Atari%20-%202600.zip/Frankenstein%27s%20Monster%20%28USA%29.zip" TargetMode="External"/><Relationship Id="rId555" Type="http://schemas.openxmlformats.org/officeDocument/2006/relationships/hyperlink" Target="https://archive.org/download/ni-roms/roms/Atari%20-%202600.zip/Q-bert%20%28Europe%29.zip" TargetMode="External"/><Relationship Id="rId797" Type="http://schemas.openxmlformats.org/officeDocument/2006/relationships/hyperlink" Target="https://archive.org/download/ni-roms/roms/Atari%20-%202600.zip/Video%20Checkers%20~%20Checkers%20%28USA%29.zip" TargetMode="External"/><Relationship Id="rId319" Type="http://schemas.openxmlformats.org/officeDocument/2006/relationships/hyperlink" Target="https://archive.org/download/ni-roms/roms/Atari%20-%202600.zip/Frogger%20%28USA%29.zip" TargetMode="External"/><Relationship Id="rId318" Type="http://schemas.openxmlformats.org/officeDocument/2006/relationships/hyperlink" Target="https://archive.org/download/ni-roms/roms/Atari%20-%202600.zip/Frog%20Pond%20%28USA%29%20%28Proto%29.zip" TargetMode="External"/><Relationship Id="rId317" Type="http://schemas.openxmlformats.org/officeDocument/2006/relationships/hyperlink" Target="https://archive.org/download/ni-roms/roms/Atari%20-%202600.zip/Frog%20Demo%20%28Europe%29%20%28Demo%29.zip" TargetMode="External"/><Relationship Id="rId559" Type="http://schemas.openxmlformats.org/officeDocument/2006/relationships/hyperlink" Target="https://archive.org/download/ni-roms/roms/Atari%20-%202600.zip/Quest%20for%20Quintana%20Roo%20%28USA%29.zip" TargetMode="External"/><Relationship Id="rId550" Type="http://schemas.openxmlformats.org/officeDocument/2006/relationships/hyperlink" Target="https://archive.org/download/ni-roms/roms/Atari%20-%202600.zip/Pressure%20Cooker%20%28USA%29.zip" TargetMode="External"/><Relationship Id="rId792" Type="http://schemas.openxmlformats.org/officeDocument/2006/relationships/hyperlink" Target="https://archive.org/download/ni-roms/roms/Atari%20-%202600.zip/Vanguard%20%28USA%29.zip" TargetMode="External"/><Relationship Id="rId791" Type="http://schemas.openxmlformats.org/officeDocument/2006/relationships/hyperlink" Target="https://archive.org/download/ni-roms/roms/Atari%20-%202600.zip/Up%20%27n%20Down%20%28USA%29.zip" TargetMode="External"/><Relationship Id="rId790" Type="http://schemas.openxmlformats.org/officeDocument/2006/relationships/hyperlink" Target="https://archive.org/download/ni-roms/roms/Atari%20-%202600.zip/Universal%20Chaos%20%28USA%29.zip" TargetMode="External"/><Relationship Id="rId312" Type="http://schemas.openxmlformats.org/officeDocument/2006/relationships/hyperlink" Target="https://archive.org/download/ni-roms/roms/Atari%20-%202600.zip/Fox%20%26%20Goat%20%28Europe%29.zip" TargetMode="External"/><Relationship Id="rId554" Type="http://schemas.openxmlformats.org/officeDocument/2006/relationships/hyperlink" Target="https://archive.org/download/ni-roms/roms/Atari%20-%202600.zip/Q-bert%27s%20Qubes%20%28USA%29.zip" TargetMode="External"/><Relationship Id="rId796" Type="http://schemas.openxmlformats.org/officeDocument/2006/relationships/hyperlink" Target="https://archive.org/download/ni-roms/roms/Atari%20-%202600.zip/Venture%20%28USA%29.zip" TargetMode="External"/><Relationship Id="rId311" Type="http://schemas.openxmlformats.org/officeDocument/2006/relationships/hyperlink" Target="https://archive.org/download/ni-roms/roms/Atari%20-%202600.zip/Forest%20%28Europe%29.zip" TargetMode="External"/><Relationship Id="rId553" Type="http://schemas.openxmlformats.org/officeDocument/2006/relationships/hyperlink" Target="https://archive.org/download/ni-roms/roms/Atari%20-%202600.zip/Pygmy%20%28Europe%29.zip" TargetMode="External"/><Relationship Id="rId795" Type="http://schemas.openxmlformats.org/officeDocument/2006/relationships/hyperlink" Target="https://archive.org/download/ni-roms/roms/Atari%20-%202600.zip/Venture%20%28Europe%29.zip" TargetMode="External"/><Relationship Id="rId310" Type="http://schemas.openxmlformats.org/officeDocument/2006/relationships/hyperlink" Target="https://archive.org/download/ni-roms/roms/Atari%20-%202600.zip/Football%20%28USA%29.zip" TargetMode="External"/><Relationship Id="rId552" Type="http://schemas.openxmlformats.org/officeDocument/2006/relationships/hyperlink" Target="https://archive.org/download/ni-roms/roms/Atari%20-%202600.zip/Pursuit%20of%20the%20Pink%20Panther%20%28USA%29%20%28Proto%29%20%5Bb%5D.zip" TargetMode="External"/><Relationship Id="rId794" Type="http://schemas.openxmlformats.org/officeDocument/2006/relationships/hyperlink" Target="https://archive.org/download/ni-roms/roms/Atari%20-%202600.zip/Venetian%20Blinds%20Demo%20%28USA%29%20%28Demo%29.zip" TargetMode="External"/><Relationship Id="rId551" Type="http://schemas.openxmlformats.org/officeDocument/2006/relationships/hyperlink" Target="https://archive.org/download/ni-roms/roms/Atari%20-%202600.zip/Private%20Eye%20%28USA%29.zip" TargetMode="External"/><Relationship Id="rId793" Type="http://schemas.openxmlformats.org/officeDocument/2006/relationships/hyperlink" Target="https://archive.org/download/ni-roms/roms/Atari%20-%202600.zip/Vault%20Assault%20%28USA%29%20%28Unl%29.zip" TargetMode="External"/><Relationship Id="rId297" Type="http://schemas.openxmlformats.org/officeDocument/2006/relationships/hyperlink" Target="https://archive.org/download/ni-roms/roms/Atari%20-%202600.zip/Fatal%20Run%20%28Europe%29%20%28Alt%29.zip" TargetMode="External"/><Relationship Id="rId296" Type="http://schemas.openxmlformats.org/officeDocument/2006/relationships/hyperlink" Target="https://archive.org/download/ni-roms/roms/Atari%20-%202600.zip/Fast%20Food%20%28USA%29.zip" TargetMode="External"/><Relationship Id="rId295" Type="http://schemas.openxmlformats.org/officeDocument/2006/relationships/hyperlink" Target="https://archive.org/download/ni-roms/roms/Atari%20-%202600.zip/Fast%20Eddie%20%28USA%29.zip" TargetMode="External"/><Relationship Id="rId294" Type="http://schemas.openxmlformats.org/officeDocument/2006/relationships/hyperlink" Target="https://archive.org/download/ni-roms/roms/Atari%20-%202600.zip/Farmyard%20Fun%20%28USA%29.zip" TargetMode="External"/><Relationship Id="rId299" Type="http://schemas.openxmlformats.org/officeDocument/2006/relationships/hyperlink" Target="https://archive.org/download/ni-roms/roms/Atari%20-%202600.zip/Fatal%20Run%20%28USA%29.zip" TargetMode="External"/><Relationship Id="rId298" Type="http://schemas.openxmlformats.org/officeDocument/2006/relationships/hyperlink" Target="https://archive.org/download/ni-roms/roms/Atari%20-%202600.zip/Fatal%20Run%20%28Europe%29.zip" TargetMode="External"/><Relationship Id="rId271" Type="http://schemas.openxmlformats.org/officeDocument/2006/relationships/hyperlink" Target="https://archive.org/download/ni-roms/roms/Atari%20-%202600.zip/Dragster%20%28USA%29.zip" TargetMode="External"/><Relationship Id="rId270" Type="http://schemas.openxmlformats.org/officeDocument/2006/relationships/hyperlink" Target="https://archive.org/download/ni-roms/roms/Atari%20-%202600.zip/Dragonstomper%20%28USA%29.zip" TargetMode="External"/><Relationship Id="rId269" Type="http://schemas.openxmlformats.org/officeDocument/2006/relationships/hyperlink" Target="https://archive.org/download/ni-roms/roms/Atari%20-%202600.zip/Dragonfire%20%28USA%29.zip" TargetMode="External"/><Relationship Id="rId264" Type="http://schemas.openxmlformats.org/officeDocument/2006/relationships/hyperlink" Target="https://archive.org/download/ni-roms/roms/Atari%20-%202600.zip/Donkey%20Kong%20Junior%20%28USA%29.zip" TargetMode="External"/><Relationship Id="rId263" Type="http://schemas.openxmlformats.org/officeDocument/2006/relationships/hyperlink" Target="https://archive.org/download/ni-roms/roms/Atari%20-%202600.zip/Donkey%20Kong%20%28USA%29.zip" TargetMode="External"/><Relationship Id="rId262" Type="http://schemas.openxmlformats.org/officeDocument/2006/relationships/hyperlink" Target="https://archive.org/download/ni-roms/roms/Atari%20-%202600.zip/Donald%20Duck%27s%20Speedboat%20%28USA%29%20%28Proto%29.zip" TargetMode="External"/><Relationship Id="rId261" Type="http://schemas.openxmlformats.org/officeDocument/2006/relationships/hyperlink" Target="https://archive.org/download/ni-roms/roms/Atari%20-%202600.zip/Dolphin%20%28USA%29.zip" TargetMode="External"/><Relationship Id="rId268" Type="http://schemas.openxmlformats.org/officeDocument/2006/relationships/hyperlink" Target="https://archive.org/download/ni-roms/roms/Atari%20-%202600.zip/Dragon%20Defender%20%28Europe%29.zip" TargetMode="External"/><Relationship Id="rId267" Type="http://schemas.openxmlformats.org/officeDocument/2006/relationships/hyperlink" Target="https://archive.org/download/ni-roms/roms/Atari%20-%202600.zip/Double%20Dunk%20%28USA%29.zip" TargetMode="External"/><Relationship Id="rId266" Type="http://schemas.openxmlformats.org/officeDocument/2006/relationships/hyperlink" Target="https://archive.org/download/ni-roms/roms/Atari%20-%202600.zip/Double%20Dunk%20%28Europe%29.zip" TargetMode="External"/><Relationship Id="rId265" Type="http://schemas.openxmlformats.org/officeDocument/2006/relationships/hyperlink" Target="https://archive.org/download/ni-roms/roms/Atari%20-%202600.zip/Double%20Dragon%20%28USA%29.zip" TargetMode="External"/><Relationship Id="rId260" Type="http://schemas.openxmlformats.org/officeDocument/2006/relationships/hyperlink" Target="https://archive.org/download/ni-roms/roms/Atari%20-%202600.zip/Dodge%20%27Em%20~%20Dodger%20Cars%20%28USA%29.zip" TargetMode="External"/><Relationship Id="rId259" Type="http://schemas.openxmlformats.org/officeDocument/2006/relationships/hyperlink" Target="https://archive.org/download/ni-roms/roms/Atari%20-%202600.zip/Dodge%20%27Em%20%28Europe%29.zip" TargetMode="External"/><Relationship Id="rId258" Type="http://schemas.openxmlformats.org/officeDocument/2006/relationships/hyperlink" Target="https://archive.org/download/ni-roms/roms/Atari%20-%202600.zip/Dishaster%20%28USA%29.zip" TargetMode="External"/><Relationship Id="rId253" Type="http://schemas.openxmlformats.org/officeDocument/2006/relationships/hyperlink" Target="https://archive.org/download/ni-roms/roms/Atari%20-%202600.zip/Depth%20Charge%20%28USA%29%20%28Proto%29.zip" TargetMode="External"/><Relationship Id="rId495" Type="http://schemas.openxmlformats.org/officeDocument/2006/relationships/hyperlink" Target="https://archive.org/download/ni-roms/roms/Atari%20-%202600.zip/Nuts%20%28USA%29.zip" TargetMode="External"/><Relationship Id="rId252" Type="http://schemas.openxmlformats.org/officeDocument/2006/relationships/hyperlink" Target="https://archive.org/download/ni-roms/roms/Atari%20-%202600.zip/Demons%20to%20Diamonds%20%28USA%29.zip" TargetMode="External"/><Relationship Id="rId494" Type="http://schemas.openxmlformats.org/officeDocument/2006/relationships/hyperlink" Target="https://archive.org/download/ni-roms/roms/Atari%20-%202600.zip/Nuts%20%28Europe%29.zip" TargetMode="External"/><Relationship Id="rId251" Type="http://schemas.openxmlformats.org/officeDocument/2006/relationships/hyperlink" Target="https://archive.org/download/ni-roms/roms/Atari%20-%202600.zip/Demon%20Attack%20%28USA%29%20%28Rev%201%29.zip" TargetMode="External"/><Relationship Id="rId493" Type="http://schemas.openxmlformats.org/officeDocument/2006/relationships/hyperlink" Target="https://archive.org/download/ni-roms/roms/Atari%20-%202600.zip/No%20Escape%21%20%28USA%29.zip" TargetMode="External"/><Relationship Id="rId250" Type="http://schemas.openxmlformats.org/officeDocument/2006/relationships/hyperlink" Target="https://archive.org/download/ni-roms/roms/Atari%20-%202600.zip/Demon%20Attack%20%28Europe%29.zip" TargetMode="External"/><Relationship Id="rId492" Type="http://schemas.openxmlformats.org/officeDocument/2006/relationships/hyperlink" Target="https://archive.org/download/ni-roms/roms/Atari%20-%202600.zip/Nightmare%20%28Europe%29.zip" TargetMode="External"/><Relationship Id="rId257" Type="http://schemas.openxmlformats.org/officeDocument/2006/relationships/hyperlink" Target="https://archive.org/download/ni-roms/roms/Atari%20-%202600.zip/Dig%20Dug%20%28USA%29.zip" TargetMode="External"/><Relationship Id="rId499" Type="http://schemas.openxmlformats.org/officeDocument/2006/relationships/hyperlink" Target="https://archive.org/download/ni-roms/roms/Atari%20-%202600.zip/Official%20Frogger%2C%20The%20%28USA%29.zip" TargetMode="External"/><Relationship Id="rId256" Type="http://schemas.openxmlformats.org/officeDocument/2006/relationships/hyperlink" Target="https://archive.org/download/ni-roms/roms/Atari%20-%202600.zip/Dice%20Puzzle%20%28USA%29.zip" TargetMode="External"/><Relationship Id="rId498" Type="http://schemas.openxmlformats.org/officeDocument/2006/relationships/hyperlink" Target="https://archive.org/download/ni-roms/roms/Atari%20-%202600.zip/Off%20Your%20Rocker%20%28USA%29%20%28Proto%29.zip" TargetMode="External"/><Relationship Id="rId255" Type="http://schemas.openxmlformats.org/officeDocument/2006/relationships/hyperlink" Target="https://archive.org/download/ni-roms/roms/Atari%20-%202600.zip/Dice%20Puzzle%20%28Europe%29.zip" TargetMode="External"/><Relationship Id="rId497" Type="http://schemas.openxmlformats.org/officeDocument/2006/relationships/hyperlink" Target="https://archive.org/download/ni-roms/roms/Atari%20-%202600.zip/Obelix%20%28USA%29.zip" TargetMode="External"/><Relationship Id="rId254" Type="http://schemas.openxmlformats.org/officeDocument/2006/relationships/hyperlink" Target="https://archive.org/download/ni-roms/roms/Atari%20-%202600.zip/Desert%20Falcon%20%28USA%29.zip" TargetMode="External"/><Relationship Id="rId496" Type="http://schemas.openxmlformats.org/officeDocument/2006/relationships/hyperlink" Target="https://archive.org/download/ni-roms/roms/Atari%20-%202600.zip/O%20Monstro%20Marinho%20%28Europe%29.zip" TargetMode="External"/><Relationship Id="rId293" Type="http://schemas.openxmlformats.org/officeDocument/2006/relationships/hyperlink" Target="https://archive.org/download/ni-roms/roms/Atari%20-%202600.zip/Fantastic%20Voyage%20%28USA%29.zip" TargetMode="External"/><Relationship Id="rId292" Type="http://schemas.openxmlformats.org/officeDocument/2006/relationships/hyperlink" Target="https://archive.org/download/ni-roms/roms/Atari%20-%202600.zip/FM%20Sound%20Tool%20%28Unknown%29%20%28Proto%29%20%5Bb%5D.zip" TargetMode="External"/><Relationship Id="rId291" Type="http://schemas.openxmlformats.org/officeDocument/2006/relationships/hyperlink" Target="https://archive.org/download/ni-roms/roms/Atari%20-%202600.zip/Extra%20Terrestrials%20%28USA%29.zip" TargetMode="External"/><Relationship Id="rId290" Type="http://schemas.openxmlformats.org/officeDocument/2006/relationships/hyperlink" Target="https://archive.org/download/ni-roms/roms/Atari%20-%202600.zip/Exocet%20%28Europe%29.zip" TargetMode="External"/><Relationship Id="rId286" Type="http://schemas.openxmlformats.org/officeDocument/2006/relationships/hyperlink" Target="https://archive.org/download/ni-roms/roms/Atari%20-%202600.zip/Entity%2C%20The%20%28USA%29%20%28Proto%29.zip" TargetMode="External"/><Relationship Id="rId285" Type="http://schemas.openxmlformats.org/officeDocument/2006/relationships/hyperlink" Target="https://archive.org/download/ni-roms/roms/Atari%20-%202600.zip/Enduro%20%28USA%29.zip" TargetMode="External"/><Relationship Id="rId284" Type="http://schemas.openxmlformats.org/officeDocument/2006/relationships/hyperlink" Target="https://archive.org/download/ni-roms/roms/Atari%20-%202600.zip/Encounter%20at%20L-5%20%28USA%29.zip" TargetMode="External"/><Relationship Id="rId283" Type="http://schemas.openxmlformats.org/officeDocument/2006/relationships/hyperlink" Target="https://archive.org/download/ni-roms/roms/Atari%20-%202600.zip/Elk%20Attack%20%28USA%29%20%28Proto%29.zip" TargetMode="External"/><Relationship Id="rId289" Type="http://schemas.openxmlformats.org/officeDocument/2006/relationships/hyperlink" Target="https://archive.org/download/ni-roms/roms/Atari%20-%202600.zip/Espial%20%28USA%29.zip" TargetMode="External"/><Relationship Id="rId288" Type="http://schemas.openxmlformats.org/officeDocument/2006/relationships/hyperlink" Target="https://archive.org/download/ni-roms/roms/Atari%20-%202600.zip/Escape%20from%20the%20Mindmaster%20%28USA%29.zip" TargetMode="External"/><Relationship Id="rId287" Type="http://schemas.openxmlformats.org/officeDocument/2006/relationships/hyperlink" Target="https://archive.org/download/ni-roms/roms/Atari%20-%202600.zip/Entombed%20%28USA%29.zip" TargetMode="External"/><Relationship Id="rId282" Type="http://schemas.openxmlformats.org/officeDocument/2006/relationships/hyperlink" Target="https://archive.org/download/ni-roms/roms/Atari%20-%202600.zip/Eli%27s%20Ladder%20%28USA%29.zip" TargetMode="External"/><Relationship Id="rId281" Type="http://schemas.openxmlformats.org/officeDocument/2006/relationships/hyperlink" Target="https://archive.org/download/ni-roms/roms/Atari%20-%202600.zip/Elf%20Adventure%20%28USA%29%20%28Proto%29.zip" TargetMode="External"/><Relationship Id="rId280" Type="http://schemas.openxmlformats.org/officeDocument/2006/relationships/hyperlink" Target="https://archive.org/download/ni-roms/roms/Atari%20-%202600.zip/Elevator%20Action%20%28USA%29%20%28Proto%29.zip" TargetMode="External"/><Relationship Id="rId275" Type="http://schemas.openxmlformats.org/officeDocument/2006/relationships/hyperlink" Target="https://archive.org/download/ni-roms/roms/Atari%20-%202600.zip/Dune%20%28USA%29%20%28Proto%29.zip" TargetMode="External"/><Relationship Id="rId274" Type="http://schemas.openxmlformats.org/officeDocument/2006/relationships/hyperlink" Target="https://archive.org/download/ni-roms/roms/Atari%20-%202600.zip/Dumbo%27s%20Flying%20Circus%20%28USA%29%20%28Proto%29.zip" TargetMode="External"/><Relationship Id="rId273" Type="http://schemas.openxmlformats.org/officeDocument/2006/relationships/hyperlink" Target="https://archive.org/download/ni-roms/roms/Atari%20-%202600.zip/Dukes%20of%20Hazzard%20%28USA%29%20%28Proto%29.zip" TargetMode="External"/><Relationship Id="rId272" Type="http://schemas.openxmlformats.org/officeDocument/2006/relationships/hyperlink" Target="https://archive.org/download/ni-roms/roms/Atari%20-%202600.zip/Dschungel%20Boy%20%28Europe%29.zip" TargetMode="External"/><Relationship Id="rId279" Type="http://schemas.openxmlformats.org/officeDocument/2006/relationships/hyperlink" Target="https://archive.org/download/ni-roms/roms/Atari%20-%202600.zip/Eggomania%20%28USA%29.zip" TargetMode="External"/><Relationship Id="rId278" Type="http://schemas.openxmlformats.org/officeDocument/2006/relationships/hyperlink" Target="https://archive.org/download/ni-roms/roms/Atari%20-%202600.zip/Earth%20Dies%20Screaming%2C%20The%20%28USA%29.zip" TargetMode="External"/><Relationship Id="rId277" Type="http://schemas.openxmlformats.org/officeDocument/2006/relationships/hyperlink" Target="https://archive.org/download/ni-roms/roms/Atari%20-%202600.zip/E.T.%20The%20Extra-Terrestrial%20%28Europe%29.zip" TargetMode="External"/><Relationship Id="rId276" Type="http://schemas.openxmlformats.org/officeDocument/2006/relationships/hyperlink" Target="https://archive.org/download/ni-roms/roms/Atari%20-%202600.zip/E.T.%20-%20The%20Extra-Terrestrial%20%28USA%29.zip" TargetMode="External"/><Relationship Id="rId629" Type="http://schemas.openxmlformats.org/officeDocument/2006/relationships/hyperlink" Target="https://archive.org/download/ni-roms/roms/Atari%20-%202600.zip/Sir%20Lancelot%20%28Europe%29.zip" TargetMode="External"/><Relationship Id="rId624" Type="http://schemas.openxmlformats.org/officeDocument/2006/relationships/hyperlink" Target="https://archive.org/download/ni-roms/roms/Atari%20-%202600.zip/Shootin%27%20Gallery%20%28Europe%29%20%28Proto%29.zip" TargetMode="External"/><Relationship Id="rId623" Type="http://schemas.openxmlformats.org/officeDocument/2006/relationships/hyperlink" Target="https://archive.org/download/ni-roms/roms/Atari%20-%202600.zip/Sheep%20It%20Up%21%20-%20SECAM%20%28World%29%20%28Aftermarket%29%20%28Unl%29.zip" TargetMode="External"/><Relationship Id="rId622" Type="http://schemas.openxmlformats.org/officeDocument/2006/relationships/hyperlink" Target="https://archive.org/download/ni-roms/roms/Atari%20-%202600.zip/Sheep%20It%20Up%21%20-%20PAL%20%28World%29%20%28Aftermarket%29%20%28Unl%29.zip" TargetMode="External"/><Relationship Id="rId621" Type="http://schemas.openxmlformats.org/officeDocument/2006/relationships/hyperlink" Target="https://archive.org/download/ni-roms/roms/Atari%20-%202600.zip/Sheep%20It%20Up%21%20-%20NTSC%20%28World%29%20%28Aftermarket%29%20%28Unl%29.zip" TargetMode="External"/><Relationship Id="rId628" Type="http://schemas.openxmlformats.org/officeDocument/2006/relationships/hyperlink" Target="https://archive.org/download/ni-roms/roms/Atari%20-%202600.zip/Sinistar%20%28USA%29%20%28Proto%29.zip" TargetMode="External"/><Relationship Id="rId627" Type="http://schemas.openxmlformats.org/officeDocument/2006/relationships/hyperlink" Target="https://archive.org/download/ni-roms/roms/Atari%20-%202600.zip/Shuttle%20Orbiter%20%28USA%29.zip" TargetMode="External"/><Relationship Id="rId626" Type="http://schemas.openxmlformats.org/officeDocument/2006/relationships/hyperlink" Target="https://archive.org/download/ni-roms/roms/Atari%20-%202600.zip/Shooting%20Arcade%20%28USA%29%20%28Proto%29.zip" TargetMode="External"/><Relationship Id="rId625" Type="http://schemas.openxmlformats.org/officeDocument/2006/relationships/hyperlink" Target="https://archive.org/download/ni-roms/roms/Atari%20-%202600.zip/Shootin%27%20Gallery%20%28USA%29.zip" TargetMode="External"/><Relationship Id="rId620" Type="http://schemas.openxmlformats.org/officeDocument/2006/relationships/hyperlink" Target="https://archive.org/download/ni-roms/roms/Atari%20-%202600.zip/Sentinel%20%28USA%29.zip" TargetMode="External"/><Relationship Id="rId619" Type="http://schemas.openxmlformats.org/officeDocument/2006/relationships/hyperlink" Target="https://archive.org/download/ni-roms/roms/Atari%20-%202600.zip/See%20Saw%20%28Europe%29.zip" TargetMode="External"/><Relationship Id="rId618" Type="http://schemas.openxmlformats.org/officeDocument/2006/relationships/hyperlink" Target="https://archive.org/download/ni-roms/roms/Atari%20-%202600.zip/Secret%20Quest%20%28USA%29.zip" TargetMode="External"/><Relationship Id="rId613" Type="http://schemas.openxmlformats.org/officeDocument/2006/relationships/hyperlink" Target="https://archive.org/download/ni-roms/roms/Atari%20-%202600.zip/Sea%20Hunt%20~%20Scuba%20Diver%20%28USA%29.zip" TargetMode="External"/><Relationship Id="rId612" Type="http://schemas.openxmlformats.org/officeDocument/2006/relationships/hyperlink" Target="https://archive.org/download/ni-roms/roms/Atari%20-%202600.zip/Sea%20Hawk%20%28USA%29.zip" TargetMode="External"/><Relationship Id="rId611" Type="http://schemas.openxmlformats.org/officeDocument/2006/relationships/hyperlink" Target="https://archive.org/download/ni-roms/roms/Atari%20-%202600.zip/Sea%20Battle%20%28USA%29.zip" TargetMode="External"/><Relationship Id="rId610" Type="http://schemas.openxmlformats.org/officeDocument/2006/relationships/hyperlink" Target="https://archive.org/download/ni-roms/roms/Atari%20-%202600.zip/Save%20the%20Whales%20%28USA%29%20%28Proto%29.zip" TargetMode="External"/><Relationship Id="rId617" Type="http://schemas.openxmlformats.org/officeDocument/2006/relationships/hyperlink" Target="https://archive.org/download/ni-roms/roms/Atari%20-%202600.zip/Secret%20Agent%20%28USA%29%20%28Proto%29.zip" TargetMode="External"/><Relationship Id="rId616" Type="http://schemas.openxmlformats.org/officeDocument/2006/relationships/hyperlink" Target="https://archive.org/download/ni-roms/roms/Atari%20-%202600.zip/Seaquest%20%28USA%29.zip" TargetMode="External"/><Relationship Id="rId615" Type="http://schemas.openxmlformats.org/officeDocument/2006/relationships/hyperlink" Target="https://archive.org/download/ni-roms/roms/Atari%20-%202600.zip/Seahawk%20%28Europe%29.zip" TargetMode="External"/><Relationship Id="rId614" Type="http://schemas.openxmlformats.org/officeDocument/2006/relationships/hyperlink" Target="https://archive.org/download/ni-roms/roms/Atari%20-%202600.zip/Sea%20Monster%20%28USA%29.zip" TargetMode="External"/><Relationship Id="rId409" Type="http://schemas.openxmlformats.org/officeDocument/2006/relationships/hyperlink" Target="https://archive.org/download/ni-roms/roms/Atari%20-%202600.zip/Krull%20%28USA%29.zip" TargetMode="External"/><Relationship Id="rId404" Type="http://schemas.openxmlformats.org/officeDocument/2006/relationships/hyperlink" Target="https://archive.org/download/ni-roms/roms/Atari%20-%202600.zip/King%20Kong%20%28USA%29.zip" TargetMode="External"/><Relationship Id="rId646" Type="http://schemas.openxmlformats.org/officeDocument/2006/relationships/hyperlink" Target="https://archive.org/download/ni-roms/roms/Atari%20-%202600.zip/Slot%20Machine%20~%20Slots%20%28USA%29.zip" TargetMode="External"/><Relationship Id="rId403" Type="http://schemas.openxmlformats.org/officeDocument/2006/relationships/hyperlink" Target="https://archive.org/download/ni-roms/roms/Atari%20-%202600.zip/Killer%20Satellites%20%28USA%29.zip" TargetMode="External"/><Relationship Id="rId645" Type="http://schemas.openxmlformats.org/officeDocument/2006/relationships/hyperlink" Target="https://archive.org/download/ni-roms/roms/Atari%20-%202600.zip/Sky%20Skipper%20%28USA%29.zip" TargetMode="External"/><Relationship Id="rId402" Type="http://schemas.openxmlformats.org/officeDocument/2006/relationships/hyperlink" Target="https://archive.org/download/ni-roms/roms/Atari%20-%202600.zip/Kid%20Vid%20Voice%20Module%20%28USA%29%20%28Audio%20Tapes%29.zip" TargetMode="External"/><Relationship Id="rId644" Type="http://schemas.openxmlformats.org/officeDocument/2006/relationships/hyperlink" Target="https://archive.org/download/ni-roms/roms/Atari%20-%202600.zip/Sky%20Patrol%20%28USA%29%20%28Proto%29.zip" TargetMode="External"/><Relationship Id="rId401" Type="http://schemas.openxmlformats.org/officeDocument/2006/relationships/hyperlink" Target="https://archive.org/download/ni-roms/roms/Atari%20-%202600.zip/Keystone%20Kapers%20%28USA%29.zip" TargetMode="External"/><Relationship Id="rId643" Type="http://schemas.openxmlformats.org/officeDocument/2006/relationships/hyperlink" Target="https://archive.org/download/ni-roms/roms/Atari%20-%202600.zip/Sky%20Jinks%20%28USA%29.zip" TargetMode="External"/><Relationship Id="rId408" Type="http://schemas.openxmlformats.org/officeDocument/2006/relationships/hyperlink" Target="https://archive.org/download/ni-roms/roms/Atari%20-%202600.zip/Kool-Aid%20Man%20%28USA%29.zip" TargetMode="External"/><Relationship Id="rId407" Type="http://schemas.openxmlformats.org/officeDocument/2006/relationships/hyperlink" Target="https://archive.org/download/ni-roms/roms/Atari%20-%202600.zip/Knight%20on%20the%20Town%20%28USA%29.zip" TargetMode="External"/><Relationship Id="rId649" Type="http://schemas.openxmlformats.org/officeDocument/2006/relationships/hyperlink" Target="https://archive.org/download/ni-roms/roms/Atari%20-%202600.zip/Smurf%20-%20Rescue%20in%20Gargamel%27s%20Castle%20%28USA%29.zip" TargetMode="External"/><Relationship Id="rId406" Type="http://schemas.openxmlformats.org/officeDocument/2006/relationships/hyperlink" Target="https://archive.org/download/ni-roms/roms/Atari%20-%202600.zip/Klax%20%28USA%29.zip" TargetMode="External"/><Relationship Id="rId648" Type="http://schemas.openxmlformats.org/officeDocument/2006/relationships/hyperlink" Target="https://archive.org/download/ni-roms/roms/Atari%20-%202600.zip/Slot%20Racers%20~%20Maze%20%28USA%29.zip" TargetMode="External"/><Relationship Id="rId405" Type="http://schemas.openxmlformats.org/officeDocument/2006/relationships/hyperlink" Target="https://archive.org/download/ni-roms/roms/Atari%20-%202600.zip/Klax%20%28Europe%29.zip" TargetMode="External"/><Relationship Id="rId647" Type="http://schemas.openxmlformats.org/officeDocument/2006/relationships/hyperlink" Target="https://archive.org/download/ni-roms/roms/Atari%20-%202600.zip/Slot%20Racers%20%28Europe%29.zip" TargetMode="External"/><Relationship Id="rId400" Type="http://schemas.openxmlformats.org/officeDocument/2006/relationships/hyperlink" Target="https://archive.org/download/ni-roms/roms/Atari%20-%202600.zip/Karate%20%28USA%29.zip" TargetMode="External"/><Relationship Id="rId642" Type="http://schemas.openxmlformats.org/officeDocument/2006/relationships/hyperlink" Target="https://archive.org/download/ni-roms/roms/Atari%20-%202600.zip/Sky%20Diver%20~%20Dare%20Diver%20%28USA%29.zip" TargetMode="External"/><Relationship Id="rId641" Type="http://schemas.openxmlformats.org/officeDocument/2006/relationships/hyperlink" Target="https://archive.org/download/ni-roms/roms/Atari%20-%202600.zip/Sky%20Diver%20%28Europe%29.zip" TargetMode="External"/><Relationship Id="rId640" Type="http://schemas.openxmlformats.org/officeDocument/2006/relationships/hyperlink" Target="https://archive.org/download/ni-roms/roms/Atari%20-%202600.zip/Sky%20Alien%20~%20Assault%20%28Europe%29.zip" TargetMode="External"/><Relationship Id="rId635" Type="http://schemas.openxmlformats.org/officeDocument/2006/relationships/hyperlink" Target="https://archive.org/download/ni-roms/roms/Atari%20-%202600.zip/Ski%20Hunt%20%28Europe%29.zip" TargetMode="External"/><Relationship Id="rId634" Type="http://schemas.openxmlformats.org/officeDocument/2006/relationships/hyperlink" Target="https://archive.org/download/ni-roms/roms/Atari%20-%202600.zip/Skeet%20Shoot%20%28USA%29.zip" TargetMode="External"/><Relationship Id="rId633" Type="http://schemas.openxmlformats.org/officeDocument/2006/relationships/hyperlink" Target="https://archive.org/download/ni-roms/roms/Atari%20-%202600.zip/Skate%20Boardin%27%20%28USA%29.zip" TargetMode="External"/><Relationship Id="rId632" Type="http://schemas.openxmlformats.org/officeDocument/2006/relationships/hyperlink" Target="https://archive.org/download/ni-roms/roms/Atari%20-%202600.zip/Skate%20Boardin%27%20%28USA%29%20%28Activision%20Anthology%20-%20Remix%20Edition%29.zip" TargetMode="External"/><Relationship Id="rId639" Type="http://schemas.openxmlformats.org/officeDocument/2006/relationships/hyperlink" Target="https://archive.org/download/ni-roms/roms/Atari%20-%202600.zip/Skindiver%20%28Europe%29.zip" TargetMode="External"/><Relationship Id="rId638" Type="http://schemas.openxmlformats.org/officeDocument/2006/relationships/hyperlink" Target="https://archive.org/download/ni-roms/roms/Atari%20-%202600.zip/Skiing%20%28USA%29.zip" TargetMode="External"/><Relationship Id="rId637" Type="http://schemas.openxmlformats.org/officeDocument/2006/relationships/hyperlink" Target="https://archive.org/download/ni-roms/roms/Atari%20-%202600.zip/Ski%20Run%20%28USA%29.zip" TargetMode="External"/><Relationship Id="rId636" Type="http://schemas.openxmlformats.org/officeDocument/2006/relationships/hyperlink" Target="https://archive.org/download/ni-roms/roms/Atari%20-%202600.zip/Ski%20Run%20%28Europe%29.zip" TargetMode="External"/><Relationship Id="rId631" Type="http://schemas.openxmlformats.org/officeDocument/2006/relationships/hyperlink" Target="https://archive.org/download/ni-roms/roms/Atari%20-%202600.zip/Six%20Pack%20%28USA%29%20%28Proto%29.zip" TargetMode="External"/><Relationship Id="rId630" Type="http://schemas.openxmlformats.org/officeDocument/2006/relationships/hyperlink" Target="https://archive.org/download/ni-roms/roms/Atari%20-%202600.zip/Sir%20Lancelot%20%28USA%29.zip" TargetMode="External"/><Relationship Id="rId829" Type="http://schemas.openxmlformats.org/officeDocument/2006/relationships/hyperlink" Target="https://archive.org/download/ni-roms/roms/Atari%20-%202600.zip/World%20End%20%28USA%29.zip" TargetMode="External"/><Relationship Id="rId828" Type="http://schemas.openxmlformats.org/officeDocument/2006/relationships/hyperlink" Target="https://archive.org/download/ni-roms/roms/Atari%20-%202600.zip/World%20End%20%28Europe%29.zip" TargetMode="External"/><Relationship Id="rId827" Type="http://schemas.openxmlformats.org/officeDocument/2006/relationships/hyperlink" Target="https://archive.org/download/ni-roms/roms/Atari%20-%202600.zip/Words-Attack%20%28Europe%29%20%28Proto%29.zip" TargetMode="External"/><Relationship Id="rId822" Type="http://schemas.openxmlformats.org/officeDocument/2006/relationships/hyperlink" Target="https://archive.org/download/ni-roms/roms/Atari%20-%202600.zip/Winter%20Games%20%28USA%29.zip" TargetMode="External"/><Relationship Id="rId821" Type="http://schemas.openxmlformats.org/officeDocument/2006/relationships/hyperlink" Target="https://archive.org/download/ni-roms/roms/Atari%20-%202600.zip/Winter%20Games%20%28Australia%29.zip" TargetMode="External"/><Relationship Id="rId820" Type="http://schemas.openxmlformats.org/officeDocument/2006/relationships/hyperlink" Target="https://archive.org/download/ni-roms/roms/Atari%20-%202600.zip/Wings%20%28USA%29%20%28Proto%29.zip" TargetMode="External"/><Relationship Id="rId826" Type="http://schemas.openxmlformats.org/officeDocument/2006/relationships/hyperlink" Target="https://archive.org/download/ni-roms/roms/Atari%20-%202600.zip/Word%20Zapper%20%28USA%29.zip" TargetMode="External"/><Relationship Id="rId825" Type="http://schemas.openxmlformats.org/officeDocument/2006/relationships/hyperlink" Target="https://archive.org/download/ni-roms/roms/Atari%20-%202600.zip/Wizard%20of%20Wor%20%28USA%29.zip" TargetMode="External"/><Relationship Id="rId824" Type="http://schemas.openxmlformats.org/officeDocument/2006/relationships/hyperlink" Target="https://archive.org/download/ni-roms/roms/Atari%20-%202600.zip/Wizard%20of%20War%20%28Europe%29.zip" TargetMode="External"/><Relationship Id="rId823" Type="http://schemas.openxmlformats.org/officeDocument/2006/relationships/hyperlink" Target="https://archive.org/download/ni-roms/roms/Atari%20-%202600.zip/Wizard%20%28USA%29%20%28Proto%29.zip" TargetMode="External"/><Relationship Id="rId819" Type="http://schemas.openxmlformats.org/officeDocument/2006/relationships/hyperlink" Target="https://archive.org/download/ni-roms/roms/Atari%20-%202600.zip/Wing%20War%20%28Europe%29.zip" TargetMode="External"/><Relationship Id="rId818" Type="http://schemas.openxmlformats.org/officeDocument/2006/relationships/hyperlink" Target="https://archive.org/download/ni-roms/roms/Atari%20-%202600.zip/Warplock%20%28USA%29.zip" TargetMode="External"/><Relationship Id="rId817" Type="http://schemas.openxmlformats.org/officeDocument/2006/relationships/hyperlink" Target="https://archive.org/download/ni-roms/roms/Atari%20-%202600.zip/Warlords%20%28USA%29.zip" TargetMode="External"/><Relationship Id="rId816" Type="http://schemas.openxmlformats.org/officeDocument/2006/relationships/hyperlink" Target="https://archive.org/download/ni-roms/roms/Atari%20-%202600.zip/Wall%20Jump%20Ninja%20%28World%29%20%28v1.1%29%20%282016-05-08%29%20%28PAL%29%20%28Aftermarket%29%20%28Unl%29.zip" TargetMode="External"/><Relationship Id="rId811" Type="http://schemas.openxmlformats.org/officeDocument/2006/relationships/hyperlink" Target="https://archive.org/download/ni-roms/roms/Atari%20-%202600.zip/Wall%20Jump%20Ninja%20%28World%29%20%282015-01-15%29%20%28NTSC%29%20%28Aftermarket%29%20%28Unl%29.zip" TargetMode="External"/><Relationship Id="rId810" Type="http://schemas.openxmlformats.org/officeDocument/2006/relationships/hyperlink" Target="https://archive.org/download/ni-roms/roms/Atari%20-%202600.zip/Wall%20Break%20%28Europe%29.zip" TargetMode="External"/><Relationship Id="rId815" Type="http://schemas.openxmlformats.org/officeDocument/2006/relationships/hyperlink" Target="https://archive.org/download/ni-roms/roms/Atari%20-%202600.zip/Wall%20Jump%20Ninja%20%28World%29%20%28v1.1%29%20%282016-05-08%29%20%28NTSC%29%20%28Aftermarket%29%20%28Unl%29.zip" TargetMode="External"/><Relationship Id="rId814" Type="http://schemas.openxmlformats.org/officeDocument/2006/relationships/hyperlink" Target="https://archive.org/download/ni-roms/roms/Atari%20-%202600.zip/Wall%20Jump%20Ninja%20%28World%29%20%28Aftermarket%29%20%28Unl%29.zip" TargetMode="External"/><Relationship Id="rId813" Type="http://schemas.openxmlformats.org/officeDocument/2006/relationships/hyperlink" Target="https://archive.org/download/ni-roms/roms/Atari%20-%202600.zip/Wall%20Jump%20Ninja%20%28World%29%20%282015-01-15%29%20%28PAL%2060Hz%29%20%28Aftermarket%29%20%28Unl%29.zip" TargetMode="External"/><Relationship Id="rId812" Type="http://schemas.openxmlformats.org/officeDocument/2006/relationships/hyperlink" Target="https://archive.org/download/ni-roms/roms/Atari%20-%202600.zip/Wall%20Jump%20Ninja%20%28World%29%20%282015-01-15%29%20%28PAL%29%20%28Aftermarket%29%20%28Unl%29.zip" TargetMode="External"/><Relationship Id="rId609" Type="http://schemas.openxmlformats.org/officeDocument/2006/relationships/hyperlink" Target="https://archive.org/download/ni-roms/roms/Atari%20-%202600.zip/Save%20Our%20Ship%20%28USA%29.zip" TargetMode="External"/><Relationship Id="rId608" Type="http://schemas.openxmlformats.org/officeDocument/2006/relationships/hyperlink" Target="https://archive.org/download/ni-roms/roms/Atari%20-%202600.zip/Save%20Our%20Ship%20%28Europe%29.zip" TargetMode="External"/><Relationship Id="rId607" Type="http://schemas.openxmlformats.org/officeDocument/2006/relationships/hyperlink" Target="https://archive.org/download/ni-roms/roms/Atari%20-%202600.zip/Save%20Mary%21%20%28USA%29%20%28Proto%29.zip" TargetMode="External"/><Relationship Id="rId602" Type="http://schemas.openxmlformats.org/officeDocument/2006/relationships/hyperlink" Target="https://archive.org/download/ni-roms/roms/Atari%20-%202600.zip/Rush%20Hour%20%28USA%29%20%28Proto%29.zip" TargetMode="External"/><Relationship Id="rId844" Type="http://schemas.openxmlformats.org/officeDocument/2006/relationships/drawing" Target="../drawings/drawing1.xml"/><Relationship Id="rId601" Type="http://schemas.openxmlformats.org/officeDocument/2006/relationships/hyperlink" Target="https://archive.org/download/ni-roms/roms/Atari%20-%202600.zip/Rubik%27s%20Cube%203-D%20%28USA%29%20%28Proto%29.zip" TargetMode="External"/><Relationship Id="rId843" Type="http://schemas.openxmlformats.org/officeDocument/2006/relationships/hyperlink" Target="https://archive.org/download/ni-roms/roms/Atari%20-%202600.zip/synthcart%20%28USA%29%20%28NTSC%29%20%28Aftermarket%29%20%28Unl%29.zip" TargetMode="External"/><Relationship Id="rId600" Type="http://schemas.openxmlformats.org/officeDocument/2006/relationships/hyperlink" Target="https://archive.org/download/ni-roms/roms/Atari%20-%202600.zip/Rubik%27s%20Cube%20%28USA%29.zip" TargetMode="External"/><Relationship Id="rId842" Type="http://schemas.openxmlformats.org/officeDocument/2006/relationships/hyperlink" Target="https://archive.org/download/ni-roms/roms/Atari%20-%202600.zip/synthcart%20%28Europe%29%20%28PAL%29%20%28Aftermarket%29%20%28Unl%29.zip" TargetMode="External"/><Relationship Id="rId841" Type="http://schemas.openxmlformats.org/officeDocument/2006/relationships/hyperlink" Target="https://archive.org/download/ni-roms/roms/Atari%20-%202600.zip/Zoo%20Keeper%20Sounds%20%28USA%29%20%28Proto%29.zip" TargetMode="External"/><Relationship Id="rId606" Type="http://schemas.openxmlformats.org/officeDocument/2006/relationships/hyperlink" Target="https://archive.org/download/ni-roms/roms/Atari%20-%202600.zip/Saboteur%20%28USA%29%20%28Proto%29%20%281983-12-20%29.zip" TargetMode="External"/><Relationship Id="rId605" Type="http://schemas.openxmlformats.org/officeDocument/2006/relationships/hyperlink" Target="https://archive.org/download/ni-roms/roms/Atari%20-%202600.zip/Saboteur%20%28USA%29%20%28Proto%29%20%281983-09-02%29.zip" TargetMode="External"/><Relationship Id="rId604" Type="http://schemas.openxmlformats.org/officeDocument/2006/relationships/hyperlink" Target="https://archive.org/download/ni-roms/roms/Atari%20-%202600.zip/SCRMNN%20%28USA%29%20%28Proto%29.zip" TargetMode="External"/><Relationship Id="rId603" Type="http://schemas.openxmlformats.org/officeDocument/2006/relationships/hyperlink" Target="https://archive.org/download/ni-roms/roms/Atari%20-%202600.zip/S.A.C.%20Alert%20%28USA%29%20%28Proto%29.zip" TargetMode="External"/><Relationship Id="rId840" Type="http://schemas.openxmlformats.org/officeDocument/2006/relationships/hyperlink" Target="https://archive.org/download/ni-roms/roms/Atari%20-%202600.zip/Zoo%20Fun%20%28USA%29.zip" TargetMode="External"/><Relationship Id="rId839" Type="http://schemas.openxmlformats.org/officeDocument/2006/relationships/hyperlink" Target="https://archive.org/download/ni-roms/roms/Atari%20-%202600.zip/Zaxxon%20%28USA%29.zip" TargetMode="External"/><Relationship Id="rId838" Type="http://schemas.openxmlformats.org/officeDocument/2006/relationships/hyperlink" Target="https://archive.org/download/ni-roms/roms/Atari%20-%202600.zip/Z-Tack%20%28USA%29.zip" TargetMode="External"/><Relationship Id="rId833" Type="http://schemas.openxmlformats.org/officeDocument/2006/relationships/hyperlink" Target="https://archive.org/download/ni-roms/roms/Atari%20-%202600.zip/Xenophobe%20%28USA%29.zip" TargetMode="External"/><Relationship Id="rId832" Type="http://schemas.openxmlformats.org/officeDocument/2006/relationships/hyperlink" Target="https://archive.org/download/ni-roms/roms/Atari%20-%202600.zip/X-Man%20%28USA%29.zip" TargetMode="External"/><Relationship Id="rId831" Type="http://schemas.openxmlformats.org/officeDocument/2006/relationships/hyperlink" Target="https://archive.org/download/ni-roms/roms/Atari%20-%202600.zip/Wustenschlacht%20%28Germany%29.zip" TargetMode="External"/><Relationship Id="rId830" Type="http://schemas.openxmlformats.org/officeDocument/2006/relationships/hyperlink" Target="https://archive.org/download/ni-roms/roms/Atari%20-%202600.zip/Worm%20War%20I%20%28USA%29.zip" TargetMode="External"/><Relationship Id="rId837" Type="http://schemas.openxmlformats.org/officeDocument/2006/relationships/hyperlink" Target="https://archive.org/download/ni-roms/roms/Atari%20-%202600.zip/Yars%27%20Revenge%20%28USA%29.zip" TargetMode="External"/><Relationship Id="rId836" Type="http://schemas.openxmlformats.org/officeDocument/2006/relationships/hyperlink" Target="https://archive.org/download/ni-roms/roms/Atari%20-%202600.zip/Yars%27%20Revenge%20%28Europe%29.zip" TargetMode="External"/><Relationship Id="rId835" Type="http://schemas.openxmlformats.org/officeDocument/2006/relationships/hyperlink" Target="https://archive.org/download/ni-roms/roms/Atari%20-%202600.zip/Xevious%20%28USA%29%20%28Proto%29%20%281984-01-18%29.zip" TargetMode="External"/><Relationship Id="rId834" Type="http://schemas.openxmlformats.org/officeDocument/2006/relationships/hyperlink" Target="https://archive.org/download/ni-roms/roms/Atari%20-%202600.zip/Xevious%20%28USA%29%20%28Proto%29%20%281983-08-02%29.zip" TargetMode="External"/><Relationship Id="rId228" Type="http://schemas.openxmlformats.org/officeDocument/2006/relationships/hyperlink" Target="https://archive.org/download/ni-roms/roms/Atari%20-%202600.zip/Crackpots%20%28USA%29.zip" TargetMode="External"/><Relationship Id="rId227" Type="http://schemas.openxmlformats.org/officeDocument/2006/relationships/hyperlink" Target="https://archive.org/download/ni-roms/roms/Atari%20-%202600.zip/Crack%27ed%20%28USA%29%20%28Proto%29.zip" TargetMode="External"/><Relationship Id="rId469" Type="http://schemas.openxmlformats.org/officeDocument/2006/relationships/hyperlink" Target="https://archive.org/download/ni-roms/roms/Atari%20-%202600.zip/Moonsweeper%20%28USA%29.zip" TargetMode="External"/><Relationship Id="rId226" Type="http://schemas.openxmlformats.org/officeDocument/2006/relationships/hyperlink" Target="https://archive.org/download/ni-roms/roms/Atari%20-%202600.zip/Cosmic%20Swarm%20%28USA%29.zip" TargetMode="External"/><Relationship Id="rId468" Type="http://schemas.openxmlformats.org/officeDocument/2006/relationships/hyperlink" Target="https://archive.org/download/ni-roms/roms/Atari%20-%202600.zip/Moon%20Patrol%20%28USA%29.zip" TargetMode="External"/><Relationship Id="rId225" Type="http://schemas.openxmlformats.org/officeDocument/2006/relationships/hyperlink" Target="https://archive.org/download/ni-roms/roms/Atari%20-%202600.zip/Cosmic%20Creeps%20%28USA%29.zip" TargetMode="External"/><Relationship Id="rId467" Type="http://schemas.openxmlformats.org/officeDocument/2006/relationships/hyperlink" Target="https://archive.org/download/ni-roms/roms/Atari%20-%202600.zip/Moon%20Patrol%20%28Europe%29.zip" TargetMode="External"/><Relationship Id="rId229" Type="http://schemas.openxmlformats.org/officeDocument/2006/relationships/hyperlink" Target="https://archive.org/download/ni-roms/roms/Atari%20-%202600.zip/Crash%20Dive%20%28USA%29.zip" TargetMode="External"/><Relationship Id="rId220" Type="http://schemas.openxmlformats.org/officeDocument/2006/relationships/hyperlink" Target="https://archive.org/download/ni-roms/roms/Atari%20-%202600.zip/Congo%20Bongo%20%28USA%29.zip" TargetMode="External"/><Relationship Id="rId462" Type="http://schemas.openxmlformats.org/officeDocument/2006/relationships/hyperlink" Target="https://archive.org/download/ni-roms/roms/Atari%20-%202600.zip/Mission%20Survive%20%28Europe%29.zip" TargetMode="External"/><Relationship Id="rId461" Type="http://schemas.openxmlformats.org/officeDocument/2006/relationships/hyperlink" Target="https://archive.org/download/ni-roms/roms/Atari%20-%202600.zip/Mission%203%2C000%20A.D.%20%28USA%29.zip" TargetMode="External"/><Relationship Id="rId460" Type="http://schemas.openxmlformats.org/officeDocument/2006/relationships/hyperlink" Target="https://archive.org/download/ni-roms/roms/Atari%20-%202600.zip/Mission%203%2C000%20A.D.%20%28Europe%29.zip" TargetMode="External"/><Relationship Id="rId224" Type="http://schemas.openxmlformats.org/officeDocument/2006/relationships/hyperlink" Target="https://archive.org/download/ni-roms/roms/Atari%20-%202600.zip/Cosmic%20Commuter%20%28USA%29.zip" TargetMode="External"/><Relationship Id="rId466" Type="http://schemas.openxmlformats.org/officeDocument/2006/relationships/hyperlink" Target="https://archive.org/download/ni-roms/roms/Atari%20-%202600.zip/Montezuma%27s%20Revenge%20-%20Featuring%20Panama%20Joe%20%28USA%29.zip" TargetMode="External"/><Relationship Id="rId223" Type="http://schemas.openxmlformats.org/officeDocument/2006/relationships/hyperlink" Target="https://archive.org/download/ni-roms/roms/Atari%20-%202600.zip/Cosmic%20Ark%20%28USA%29.zip" TargetMode="External"/><Relationship Id="rId465" Type="http://schemas.openxmlformats.org/officeDocument/2006/relationships/hyperlink" Target="https://archive.org/download/ni-roms/roms/Atari%20-%202600.zip/Monster%20Cise%20%28USA%29%20%28Proto%29.zip" TargetMode="External"/><Relationship Id="rId222" Type="http://schemas.openxmlformats.org/officeDocument/2006/relationships/hyperlink" Target="https://archive.org/download/ni-roms/roms/Atari%20-%202600.zip/Cosmic%20Ark%20%28USA%29%20%28Rev%201%29.zip" TargetMode="External"/><Relationship Id="rId464" Type="http://schemas.openxmlformats.org/officeDocument/2006/relationships/hyperlink" Target="https://archive.org/download/ni-roms/roms/Atari%20-%202600.zip/Monkey%20Music%20%28Unknown%29%20%281982-08-18%29%20%28Proto%29.zip" TargetMode="External"/><Relationship Id="rId221" Type="http://schemas.openxmlformats.org/officeDocument/2006/relationships/hyperlink" Target="https://archive.org/download/ni-roms/roms/Atari%20-%202600.zip/Cookie%20Monster%20Munch%20%28USA%29.zip" TargetMode="External"/><Relationship Id="rId463" Type="http://schemas.openxmlformats.org/officeDocument/2006/relationships/hyperlink" Target="https://archive.org/download/ni-roms/roms/Atari%20-%202600.zip/Mogul%20Maniac%20%28USA%29.zip" TargetMode="External"/><Relationship Id="rId217" Type="http://schemas.openxmlformats.org/officeDocument/2006/relationships/hyperlink" Target="https://archive.org/download/ni-roms/roms/Atari%20-%202600.zip/Computer%20Chess%20%28USA%29%20%28Proto%29.zip" TargetMode="External"/><Relationship Id="rId459" Type="http://schemas.openxmlformats.org/officeDocument/2006/relationships/hyperlink" Target="https://archive.org/download/ni-roms/roms/Atari%20-%202600.zip/Missile%20War%20~%20Astro%20War%20%28Europe%29.zip" TargetMode="External"/><Relationship Id="rId216" Type="http://schemas.openxmlformats.org/officeDocument/2006/relationships/hyperlink" Target="https://archive.org/download/ni-roms/roms/Atari%20-%202600.zip/Communist%20Mutants%20from%20Space%20%28USA%29.zip" TargetMode="External"/><Relationship Id="rId458" Type="http://schemas.openxmlformats.org/officeDocument/2006/relationships/hyperlink" Target="https://archive.org/download/ni-roms/roms/Atari%20-%202600.zip/Missile%20Control%20%28Europe%29.zip" TargetMode="External"/><Relationship Id="rId215" Type="http://schemas.openxmlformats.org/officeDocument/2006/relationships/hyperlink" Target="https://archive.org/download/ni-roms/roms/Atari%20-%202600.zip/Communist%20Mutants%20from%20Space%20%28USA%29%20%28Beta%29.zip" TargetMode="External"/><Relationship Id="rId457" Type="http://schemas.openxmlformats.org/officeDocument/2006/relationships/hyperlink" Target="https://archive.org/download/ni-roms/roms/Atari%20-%202600.zip/Missile%20Command%20%28USA%29.zip" TargetMode="External"/><Relationship Id="rId699" Type="http://schemas.openxmlformats.org/officeDocument/2006/relationships/hyperlink" Target="https://archive.org/download/ni-roms/roms/Atari%20-%202600.zip/Star%20Wars%20-%20Jedi%20Arena%20%28USA%29.zip" TargetMode="External"/><Relationship Id="rId214" Type="http://schemas.openxmlformats.org/officeDocument/2006/relationships/hyperlink" Target="https://archive.org/download/ni-roms/roms/Atari%20-%202600.zip/Communist%20Mutants%20from%20Space%20%28Europe%29.zip" TargetMode="External"/><Relationship Id="rId456" Type="http://schemas.openxmlformats.org/officeDocument/2006/relationships/hyperlink" Target="https://archive.org/download/ni-roms/roms/Atari%20-%202600.zip/Missile%20Command%20%28Europe%29.zip" TargetMode="External"/><Relationship Id="rId698" Type="http://schemas.openxmlformats.org/officeDocument/2006/relationships/hyperlink" Target="https://archive.org/download/ni-roms/roms/Atari%20-%202600.zip/Star%20Voyager%20%28World%29.zip" TargetMode="External"/><Relationship Id="rId219" Type="http://schemas.openxmlformats.org/officeDocument/2006/relationships/hyperlink" Target="https://archive.org/download/ni-roms/roms/Atari%20-%202600.zip/Confrontation%20%28USA%29%20%28Proto%29.zip" TargetMode="External"/><Relationship Id="rId218" Type="http://schemas.openxmlformats.org/officeDocument/2006/relationships/hyperlink" Target="https://archive.org/download/ni-roms/roms/Atari%20-%202600.zip/Condor%20Attack%20%28USA%29.zip" TargetMode="External"/><Relationship Id="rId451" Type="http://schemas.openxmlformats.org/officeDocument/2006/relationships/hyperlink" Target="https://archive.org/download/ni-roms/roms/Atari%20-%202600.zip/Miner%202049er%20-%20Starring%20Bounty%20Bob%20%28USA%29.zip" TargetMode="External"/><Relationship Id="rId693" Type="http://schemas.openxmlformats.org/officeDocument/2006/relationships/hyperlink" Target="https://archive.org/download/ni-roms/roms/Atari%20-%202600.zip/Star%20Raiders%20%28USA%29.zip" TargetMode="External"/><Relationship Id="rId450" Type="http://schemas.openxmlformats.org/officeDocument/2006/relationships/hyperlink" Target="https://archive.org/download/ni-roms/roms/Atari%20-%202600.zip/Mind%20Maze%20%28USA%29.zip" TargetMode="External"/><Relationship Id="rId692" Type="http://schemas.openxmlformats.org/officeDocument/2006/relationships/hyperlink" Target="https://archive.org/download/ni-roms/roms/Atari%20-%202600.zip/StarMaster%20%28USA%29.zip" TargetMode="External"/><Relationship Id="rId691" Type="http://schemas.openxmlformats.org/officeDocument/2006/relationships/hyperlink" Target="https://archive.org/download/ni-roms/roms/Atari%20-%202600.zip/Star%20Fox%20%28USA%29.zip" TargetMode="External"/><Relationship Id="rId690" Type="http://schemas.openxmlformats.org/officeDocument/2006/relationships/hyperlink" Target="https://archive.org/download/ni-roms/roms/Atari%20-%202600.zip/Stampede%20%28USA%29.zip" TargetMode="External"/><Relationship Id="rId213" Type="http://schemas.openxmlformats.org/officeDocument/2006/relationships/hyperlink" Target="https://archive.org/download/ni-roms/roms/Atari%20-%202600.zip/Communist%20Mutants%20from%20Space%20%28Europe%29%20%28Beta%29.zip" TargetMode="External"/><Relationship Id="rId455" Type="http://schemas.openxmlformats.org/officeDocument/2006/relationships/hyperlink" Target="https://archive.org/download/ni-roms/roms/Atari%20-%202600.zip/Miss%20Piggy%27s%20Wedding%20%28USA%29%20%28Proto%29.zip" TargetMode="External"/><Relationship Id="rId697" Type="http://schemas.openxmlformats.org/officeDocument/2006/relationships/hyperlink" Target="https://archive.org/download/ni-roms/roms/Atari%20-%202600.zip/Star%20Voyager%20%28USA%29.zip" TargetMode="External"/><Relationship Id="rId212" Type="http://schemas.openxmlformats.org/officeDocument/2006/relationships/hyperlink" Target="https://archive.org/download/ni-roms/roms/Atari%20-%202600.zip/Commando%20Raid%20%28USA%29.zip" TargetMode="External"/><Relationship Id="rId454" Type="http://schemas.openxmlformats.org/officeDocument/2006/relationships/hyperlink" Target="https://archive.org/download/ni-roms/roms/Atari%20-%202600.zip/Miniature%20Golf%20~%20Arcade%20Golf%20%28USA%29.zip" TargetMode="External"/><Relationship Id="rId696" Type="http://schemas.openxmlformats.org/officeDocument/2006/relationships/hyperlink" Target="https://archive.org/download/ni-roms/roms/Atari%20-%202600.zip/Star%20Trek%20-%20Strategic%20Operations%20Simulator%20%28USA%29.zip" TargetMode="External"/><Relationship Id="rId211" Type="http://schemas.openxmlformats.org/officeDocument/2006/relationships/hyperlink" Target="https://archive.org/download/ni-roms/roms/Atari%20-%202600.zip/Commando%20Raid%20%28Europe%29.zip" TargetMode="External"/><Relationship Id="rId453" Type="http://schemas.openxmlformats.org/officeDocument/2006/relationships/hyperlink" Target="https://archive.org/download/ni-roms/roms/Atari%20-%202600.zip/Mines%20of%20Minos%20%28USA%29.zip" TargetMode="External"/><Relationship Id="rId695" Type="http://schemas.openxmlformats.org/officeDocument/2006/relationships/hyperlink" Target="https://archive.org/download/ni-roms/roms/Atari%20-%202600.zip/Star%20Strike%20%28USA%29.zip" TargetMode="External"/><Relationship Id="rId210" Type="http://schemas.openxmlformats.org/officeDocument/2006/relationships/hyperlink" Target="https://archive.org/download/ni-roms/roms/Atari%20-%202600.zip/Commando%20%28USA%29.zip" TargetMode="External"/><Relationship Id="rId452" Type="http://schemas.openxmlformats.org/officeDocument/2006/relationships/hyperlink" Target="https://archive.org/download/ni-roms/roms/Atari%20-%202600.zip/Miner%202049er%20Volume%20II%20%28USA%29.zip" TargetMode="External"/><Relationship Id="rId694" Type="http://schemas.openxmlformats.org/officeDocument/2006/relationships/hyperlink" Target="https://archive.org/download/ni-roms/roms/Atari%20-%202600.zip/Star%20Ship%20~%20Outer%20Space%20%28USA%29.zip" TargetMode="External"/><Relationship Id="rId491" Type="http://schemas.openxmlformats.org/officeDocument/2006/relationships/hyperlink" Target="https://archive.org/download/ni-roms/roms/Atari%20-%202600.zip/Night%20Driver%20%28USA%29.zip" TargetMode="External"/><Relationship Id="rId490" Type="http://schemas.openxmlformats.org/officeDocument/2006/relationships/hyperlink" Target="https://archive.org/download/ni-roms/roms/Atari%20-%202600.zip/Night%20Driver%20%28Europe%29.zip" TargetMode="External"/><Relationship Id="rId249" Type="http://schemas.openxmlformats.org/officeDocument/2006/relationships/hyperlink" Target="https://archive.org/download/ni-roms/roms/Atari%20-%202600.zip/Demolition%20Herby%20%28USA%29.zip" TargetMode="External"/><Relationship Id="rId248" Type="http://schemas.openxmlformats.org/officeDocument/2006/relationships/hyperlink" Target="https://archive.org/download/ni-roms/roms/Atari%20-%202600.zip/Defender%20II%20%28USA%29%20%28Alt%29.zip" TargetMode="External"/><Relationship Id="rId247" Type="http://schemas.openxmlformats.org/officeDocument/2006/relationships/hyperlink" Target="https://archive.org/download/ni-roms/roms/Atari%20-%202600.zip/Defender%20%28USA%29.zip" TargetMode="External"/><Relationship Id="rId489" Type="http://schemas.openxmlformats.org/officeDocument/2006/relationships/hyperlink" Target="https://archive.org/download/ni-roms/roms/Atari%20-%202600.zip/Name%20This%20Game%20%28USA%29.zip" TargetMode="External"/><Relationship Id="rId242" Type="http://schemas.openxmlformats.org/officeDocument/2006/relationships/hyperlink" Target="https://archive.org/download/ni-roms/roms/Atari%20-%202600.zip/Dark%20Cavern%20%28USA%29.zip" TargetMode="External"/><Relationship Id="rId484" Type="http://schemas.openxmlformats.org/officeDocument/2006/relationships/hyperlink" Target="https://archive.org/download/ni-roms/roms/Atari%20-%202600.zip/Ms.%20Pac-Man%20%28USA%29.zip" TargetMode="External"/><Relationship Id="rId241" Type="http://schemas.openxmlformats.org/officeDocument/2006/relationships/hyperlink" Target="https://archive.org/download/ni-roms/roms/Atari%20-%202600.zip/Dancing%20Plate%20%28USA%29.zip" TargetMode="External"/><Relationship Id="rId483" Type="http://schemas.openxmlformats.org/officeDocument/2006/relationships/hyperlink" Target="https://archive.org/download/ni-roms/roms/Atari%20-%202600.zip/Ms.%20Pac-Man%20%28Europe%29.zip" TargetMode="External"/><Relationship Id="rId240" Type="http://schemas.openxmlformats.org/officeDocument/2006/relationships/hyperlink" Target="https://archive.org/download/ni-roms/roms/Atari%20-%202600.zip/Dan%20Kitchen%27s%20Tomcat%20-%20The%20F-14%20Fighter%20Simulator%20%28USA%29.zip" TargetMode="External"/><Relationship Id="rId482" Type="http://schemas.openxmlformats.org/officeDocument/2006/relationships/hyperlink" Target="https://archive.org/download/ni-roms/roms/Atari%20-%202600.zip/Mr.%20T%20%28Europe%29.zip" TargetMode="External"/><Relationship Id="rId481" Type="http://schemas.openxmlformats.org/officeDocument/2006/relationships/hyperlink" Target="https://archive.org/download/ni-roms/roms/Atari%20-%202600.zip/Mr.%20Run%20and%20Jump%20%28World%29.zip" TargetMode="External"/><Relationship Id="rId246" Type="http://schemas.openxmlformats.org/officeDocument/2006/relationships/hyperlink" Target="https://archive.org/download/ni-roms/roms/Atari%20-%202600.zip/Defender%20%28Europe%29.zip" TargetMode="External"/><Relationship Id="rId488" Type="http://schemas.openxmlformats.org/officeDocument/2006/relationships/hyperlink" Target="https://archive.org/download/ni-roms/roms/Atari%20-%202600.zip/Mystery%20Science%20Theater%202600%20%28USA%29%20%28Aftermarket%29%20%28Pirate%29.zip" TargetMode="External"/><Relationship Id="rId245" Type="http://schemas.openxmlformats.org/officeDocument/2006/relationships/hyperlink" Target="https://archive.org/download/ni-roms/roms/Atari%20-%202600.zip/Death%20Trap%20%28USA%29.zip" TargetMode="External"/><Relationship Id="rId487" Type="http://schemas.openxmlformats.org/officeDocument/2006/relationships/hyperlink" Target="https://archive.org/download/ni-roms/roms/Atari%20-%202600.zip/Mysterious%20Thief%2C%20A%20%28USA%29%20%28Proto%29.zip" TargetMode="External"/><Relationship Id="rId244" Type="http://schemas.openxmlformats.org/officeDocument/2006/relationships/hyperlink" Target="https://archive.org/download/ni-roms/roms/Atari%20-%202600.zip/Deadly%20Duck%20%28USA%29.zip" TargetMode="External"/><Relationship Id="rId486" Type="http://schemas.openxmlformats.org/officeDocument/2006/relationships/hyperlink" Target="https://archive.org/download/ni-roms/roms/Atari%20-%202600.zip/My%20Golf%20%28Germany%29%20%28En%2CDe%29.zip" TargetMode="External"/><Relationship Id="rId243" Type="http://schemas.openxmlformats.org/officeDocument/2006/relationships/hyperlink" Target="https://archive.org/download/ni-roms/roms/Atari%20-%202600.zip/Dark%20Chambers%20%28USA%29.zip" TargetMode="External"/><Relationship Id="rId485" Type="http://schemas.openxmlformats.org/officeDocument/2006/relationships/hyperlink" Target="https://archive.org/download/ni-roms/roms/Atari%20-%202600.zip/Music%20Machine%2C%20The%20%28USA%29.zip" TargetMode="External"/><Relationship Id="rId480" Type="http://schemas.openxmlformats.org/officeDocument/2006/relationships/hyperlink" Target="https://archive.org/download/ni-roms/roms/Atari%20-%202600.zip/Mr.%20Postman%20%28USA%29.zip" TargetMode="External"/><Relationship Id="rId239" Type="http://schemas.openxmlformats.org/officeDocument/2006/relationships/hyperlink" Target="https://archive.org/download/ni-roms/roms/Atari%20-%202600.zip/Dan%20Kitchen%27s%20Tomcat%20-%20The%20F-14%20Fighter%20Simulator%20%28Europe%29.zip" TargetMode="External"/><Relationship Id="rId238" Type="http://schemas.openxmlformats.org/officeDocument/2006/relationships/hyperlink" Target="https://archive.org/download/ni-roms/roms/Atari%20-%202600.zip/Custer%27s%20Revenge%20%28USA%29.zip" TargetMode="External"/><Relationship Id="rId237" Type="http://schemas.openxmlformats.org/officeDocument/2006/relationships/hyperlink" Target="https://archive.org/download/ni-roms/roms/Atari%20-%202600.zip/Cubicolor%20%28USA%29%20%28Proto%29.zip" TargetMode="External"/><Relationship Id="rId479" Type="http://schemas.openxmlformats.org/officeDocument/2006/relationships/hyperlink" Target="https://archive.org/download/ni-roms/roms/Atari%20-%202600.zip/Mr.%20Postman%20%28Europe%29.zip" TargetMode="External"/><Relationship Id="rId236" Type="http://schemas.openxmlformats.org/officeDocument/2006/relationships/hyperlink" Target="https://archive.org/download/ni-roms/roms/Atari%20-%202600.zip/Crystal%20Castles%20%28USA%29.zip" TargetMode="External"/><Relationship Id="rId478" Type="http://schemas.openxmlformats.org/officeDocument/2006/relationships/hyperlink" Target="https://archive.org/download/ni-roms/roms/Atari%20-%202600.zip/Mr.%20Do%21%20%28USA%29.zip" TargetMode="External"/><Relationship Id="rId231" Type="http://schemas.openxmlformats.org/officeDocument/2006/relationships/hyperlink" Target="https://archive.org/download/ni-roms/roms/Atari%20-%202600.zip/Cross%20Force%20%28Europe%29.zip" TargetMode="External"/><Relationship Id="rId473" Type="http://schemas.openxmlformats.org/officeDocument/2006/relationships/hyperlink" Target="https://archive.org/download/ni-roms/roms/Atari%20-%202600.zip/Motocross%20Racer%20%28USA%29.zip" TargetMode="External"/><Relationship Id="rId230" Type="http://schemas.openxmlformats.org/officeDocument/2006/relationships/hyperlink" Target="https://archive.org/download/ni-roms/roms/Atari%20-%202600.zip/Crazy%20Climber%20%28USA%29.zip" TargetMode="External"/><Relationship Id="rId472" Type="http://schemas.openxmlformats.org/officeDocument/2006/relationships/hyperlink" Target="https://archive.org/download/ni-roms/roms/Atari%20-%202600.zip/Motocross%20%28USA%29.zip" TargetMode="External"/><Relationship Id="rId471" Type="http://schemas.openxmlformats.org/officeDocument/2006/relationships/hyperlink" Target="https://archive.org/download/ni-roms/roms/Atari%20-%202600.zip/MotoRodeo%20%28USA%29.zip" TargetMode="External"/><Relationship Id="rId470" Type="http://schemas.openxmlformats.org/officeDocument/2006/relationships/hyperlink" Target="https://archive.org/download/ni-roms/roms/Atari%20-%202600.zip/Morse%20Code%20Tutor%20%28USA%29.zip" TargetMode="External"/><Relationship Id="rId235" Type="http://schemas.openxmlformats.org/officeDocument/2006/relationships/hyperlink" Target="https://archive.org/download/ni-roms/roms/Atari%20-%202600.zip/Crystal%20Castles%20%28Europe%29.zip" TargetMode="External"/><Relationship Id="rId477" Type="http://schemas.openxmlformats.org/officeDocument/2006/relationships/hyperlink" Target="https://archive.org/download/ni-roms/roms/Atari%20-%202600.zip/Mr.%20Do%21%27s%20Castle%20%28USA%29.zip" TargetMode="External"/><Relationship Id="rId234" Type="http://schemas.openxmlformats.org/officeDocument/2006/relationships/hyperlink" Target="https://archive.org/download/ni-roms/roms/Atari%20-%202600.zip/Crypts%20of%20Chaos%20%28USA%29.zip" TargetMode="External"/><Relationship Id="rId476" Type="http://schemas.openxmlformats.org/officeDocument/2006/relationships/hyperlink" Target="https://archive.org/download/ni-roms/roms/Atari%20-%202600.zip/Mouse%20Trap%20%28USA%29.zip" TargetMode="External"/><Relationship Id="rId233" Type="http://schemas.openxmlformats.org/officeDocument/2006/relationships/hyperlink" Target="https://archive.org/download/ni-roms/roms/Atari%20-%202600.zip/Crossbow%20%28USA%29.zip" TargetMode="External"/><Relationship Id="rId475" Type="http://schemas.openxmlformats.org/officeDocument/2006/relationships/hyperlink" Target="https://archive.org/download/ni-roms/roms/Atari%20-%202600.zip/Mouse%20Trap%20%28Europe%29.zip" TargetMode="External"/><Relationship Id="rId232" Type="http://schemas.openxmlformats.org/officeDocument/2006/relationships/hyperlink" Target="https://archive.org/download/ni-roms/roms/Atari%20-%202600.zip/Cross%20Force%20%28USA%29.zip" TargetMode="External"/><Relationship Id="rId474" Type="http://schemas.openxmlformats.org/officeDocument/2006/relationships/hyperlink" Target="https://archive.org/download/ni-roms/roms/Atari%20-%202600.zip/Mountain%20King%20%28USA%29.zip" TargetMode="External"/><Relationship Id="rId426" Type="http://schemas.openxmlformats.org/officeDocument/2006/relationships/hyperlink" Target="https://archive.org/download/ni-roms/roms/Atari%20-%202600.zip/Lost%20Luggage%20%28USA%29.zip" TargetMode="External"/><Relationship Id="rId668" Type="http://schemas.openxmlformats.org/officeDocument/2006/relationships/hyperlink" Target="https://archive.org/download/ni-roms/roms/Atari%20-%202600.zip/Space%20Shuttle%20-%20A%20Journey%20into%20Space%20%28USA%29.zip" TargetMode="External"/><Relationship Id="rId425" Type="http://schemas.openxmlformats.org/officeDocument/2006/relationships/hyperlink" Target="https://archive.org/download/ni-roms/roms/Atari%20-%202600.zip/Lord%20of%20the%20Rings%2C%20The%20-%20Journey%20to%20Rivendell%20%28USA%29%20%28Proto%29.zip" TargetMode="External"/><Relationship Id="rId667" Type="http://schemas.openxmlformats.org/officeDocument/2006/relationships/hyperlink" Target="https://archive.org/download/ni-roms/roms/Atari%20-%202600.zip/SpaceMaster%20X-7%20%28USA%29.zip" TargetMode="External"/><Relationship Id="rId424" Type="http://schemas.openxmlformats.org/officeDocument/2006/relationships/hyperlink" Target="https://archive.org/download/ni-roms/roms/Atari%20-%202600.zip/Looping%20%28USA%29%20%28Proto%29.zip" TargetMode="External"/><Relationship Id="rId666" Type="http://schemas.openxmlformats.org/officeDocument/2006/relationships/hyperlink" Target="https://archive.org/download/ni-roms/roms/Atari%20-%202600.zip/Space%20Jockey%20%28USA%29.zip" TargetMode="External"/><Relationship Id="rId423" Type="http://schemas.openxmlformats.org/officeDocument/2006/relationships/hyperlink" Target="https://archive.org/download/ni-roms/roms/Atari%20-%202600.zip/London%20Blitz%20%28USA%29.zip" TargetMode="External"/><Relationship Id="rId665" Type="http://schemas.openxmlformats.org/officeDocument/2006/relationships/hyperlink" Target="https://archive.org/download/ni-roms/roms/Atari%20-%202600.zip/Space%20Invaders%20%28USA%29.zip" TargetMode="External"/><Relationship Id="rId429" Type="http://schemas.openxmlformats.org/officeDocument/2006/relationships/hyperlink" Target="https://archive.org/download/ni-roms/roms/Atari%20-%202600.zip/MagiCard%20%28USA%29.zip" TargetMode="External"/><Relationship Id="rId428" Type="http://schemas.openxmlformats.org/officeDocument/2006/relationships/hyperlink" Target="https://archive.org/download/ni-roms/roms/Atari%20-%202600.zip/M.A.S.H%20%28USA%29.zip" TargetMode="External"/><Relationship Id="rId427" Type="http://schemas.openxmlformats.org/officeDocument/2006/relationships/hyperlink" Target="https://archive.org/download/ni-roms/roms/Atari%20-%202600.zip/M.A.D.%20%28USA%29.zip" TargetMode="External"/><Relationship Id="rId669" Type="http://schemas.openxmlformats.org/officeDocument/2006/relationships/hyperlink" Target="https://archive.org/download/ni-roms/roms/Atari%20-%202600.zip/Space%20Tunnel%20%28USA%29.zip" TargetMode="External"/><Relationship Id="rId660" Type="http://schemas.openxmlformats.org/officeDocument/2006/relationships/hyperlink" Target="https://archive.org/download/ni-roms/roms/Atari%20-%202600.zip/Sorcerer%20%28USA%29.zip" TargetMode="External"/><Relationship Id="rId422" Type="http://schemas.openxmlformats.org/officeDocument/2006/relationships/hyperlink" Target="https://archive.org/download/ni-roms/roms/Atari%20-%202600.zip/Lock%20%27n%27%20Chase%20%28USA%29.zip" TargetMode="External"/><Relationship Id="rId664" Type="http://schemas.openxmlformats.org/officeDocument/2006/relationships/hyperlink" Target="https://archive.org/download/ni-roms/roms/Atari%20-%202600.zip/Space%20Invaders%20%28Europe%29.zip" TargetMode="External"/><Relationship Id="rId421" Type="http://schemas.openxmlformats.org/officeDocument/2006/relationships/hyperlink" Target="https://archive.org/download/ni-roms/roms/Atari%20-%202600.zip/Lock%27N%27Chase%20%28Europe%29.zip" TargetMode="External"/><Relationship Id="rId663" Type="http://schemas.openxmlformats.org/officeDocument/2006/relationships/hyperlink" Target="https://archive.org/download/ni-roms/roms/Atari%20-%202600.zip/Space%20Cavern%20%28USA%29.zip" TargetMode="External"/><Relationship Id="rId420" Type="http://schemas.openxmlformats.org/officeDocument/2006/relationships/hyperlink" Target="https://archive.org/download/ni-roms/roms/Atari%20-%202600.zip/Lochjaw%20%28USA%29.zip" TargetMode="External"/><Relationship Id="rId662" Type="http://schemas.openxmlformats.org/officeDocument/2006/relationships/hyperlink" Target="https://archive.org/download/ni-roms/roms/Atari%20-%202600.zip/Space%20Attack%20%28USA%29.zip" TargetMode="External"/><Relationship Id="rId661" Type="http://schemas.openxmlformats.org/officeDocument/2006/relationships/hyperlink" Target="https://archive.org/download/ni-roms/roms/Atari%20-%202600.zip/Sound%20%28USA%2C%20Europe%29%20%28Demo%29%20%28Atari%20Anthology%29.zip" TargetMode="External"/><Relationship Id="rId415" Type="http://schemas.openxmlformats.org/officeDocument/2006/relationships/hyperlink" Target="https://archive.org/download/ni-roms/roms/Atari%20-%202600.zip/Laser%20Blast%20%28USA%29.zip" TargetMode="External"/><Relationship Id="rId657" Type="http://schemas.openxmlformats.org/officeDocument/2006/relationships/hyperlink" Target="https://archive.org/download/ni-roms/roms/Atari%20-%202600.zip/Solaris%20%28USA%29.zip" TargetMode="External"/><Relationship Id="rId414" Type="http://schemas.openxmlformats.org/officeDocument/2006/relationships/hyperlink" Target="https://archive.org/download/ni-roms/roms/Atari%20-%202600.zip/Lady%20in%20Wading%20%28USA%29.zip" TargetMode="External"/><Relationship Id="rId656" Type="http://schemas.openxmlformats.org/officeDocument/2006/relationships/hyperlink" Target="https://archive.org/download/ni-roms/roms/Atari%20-%202600.zip/Solar%20Storm%20%28USA%29.zip" TargetMode="External"/><Relationship Id="rId413" Type="http://schemas.openxmlformats.org/officeDocument/2006/relationships/hyperlink" Target="https://archive.org/download/ni-roms/roms/Atari%20-%202600.zip/Labyrinth%20%28Europe%29.zip" TargetMode="External"/><Relationship Id="rId655" Type="http://schemas.openxmlformats.org/officeDocument/2006/relationships/hyperlink" Target="https://archive.org/download/ni-roms/roms/Atari%20-%202600.zip/Solar%20Fox%20%28USA%29.zip" TargetMode="External"/><Relationship Id="rId412" Type="http://schemas.openxmlformats.org/officeDocument/2006/relationships/hyperlink" Target="https://archive.org/download/ni-roms/roms/Atari%20-%202600.zip/Laaser%20Voley%20%28Europe%29%20%28Pirate%29.zip" TargetMode="External"/><Relationship Id="rId654" Type="http://schemas.openxmlformats.org/officeDocument/2006/relationships/hyperlink" Target="https://archive.org/download/ni-roms/roms/Atari%20-%202600.zip/Snow%20White%20and%20the%20Seven%20Dwarfs%20%28USA%29%20%28Proto%29.zip" TargetMode="External"/><Relationship Id="rId419" Type="http://schemas.openxmlformats.org/officeDocument/2006/relationships/hyperlink" Target="https://archive.org/download/ni-roms/roms/Atari%20-%202600.zip/Lilly%20Adventure%20%28USA%29.zip" TargetMode="External"/><Relationship Id="rId418" Type="http://schemas.openxmlformats.org/officeDocument/2006/relationships/hyperlink" Target="https://archive.org/download/ni-roms/roms/Atari%20-%202600.zip/Lilly%20Adventure%20%28Europe%29.zip" TargetMode="External"/><Relationship Id="rId417" Type="http://schemas.openxmlformats.org/officeDocument/2006/relationships/hyperlink" Target="https://archive.org/download/ni-roms/roms/Atari%20-%202600.zip/Lasercade%20%28USA%29%20%28Proto%29.zip" TargetMode="External"/><Relationship Id="rId659" Type="http://schemas.openxmlformats.org/officeDocument/2006/relationships/hyperlink" Target="https://archive.org/download/ni-roms/roms/Atari%20-%202600.zip/Sorcerer%27s%20Apprentice%20%28USA%29.zip" TargetMode="External"/><Relationship Id="rId416" Type="http://schemas.openxmlformats.org/officeDocument/2006/relationships/hyperlink" Target="https://archive.org/download/ni-roms/roms/Atari%20-%202600.zip/Laser%20Gates%20%28USA%29.zip" TargetMode="External"/><Relationship Id="rId658" Type="http://schemas.openxmlformats.org/officeDocument/2006/relationships/hyperlink" Target="https://archive.org/download/ni-roms/roms/Atari%20-%202600.zip/Sonar%20%28Unknown%29%20%28Proto%29.zip" TargetMode="External"/><Relationship Id="rId411" Type="http://schemas.openxmlformats.org/officeDocument/2006/relationships/hyperlink" Target="https://archive.org/download/ni-roms/roms/Atari%20-%202600.zip/Kyphus%20%28USA%29%20%28Proto%29.zip" TargetMode="External"/><Relationship Id="rId653" Type="http://schemas.openxmlformats.org/officeDocument/2006/relationships/hyperlink" Target="https://archive.org/download/ni-roms/roms/Atari%20-%202600.zip/Snoopy%20and%20the%20Red%20Baron%20%28USA%29.zip" TargetMode="External"/><Relationship Id="rId410" Type="http://schemas.openxmlformats.org/officeDocument/2006/relationships/hyperlink" Target="https://archive.org/download/ni-roms/roms/Atari%20-%202600.zip/Kung-Fu%20Master%20%28USA%29.zip" TargetMode="External"/><Relationship Id="rId652" Type="http://schemas.openxmlformats.org/officeDocument/2006/relationships/hyperlink" Target="https://archive.org/download/ni-roms/roms/Atari%20-%202600.zip/Sneak%20%27n%20Peek%20%28USA%29.zip" TargetMode="External"/><Relationship Id="rId651" Type="http://schemas.openxmlformats.org/officeDocument/2006/relationships/hyperlink" Target="https://archive.org/download/ni-roms/roms/Atari%20-%202600.zip/Snail%20Against%20Squirrel%20%28Europe%29.zip" TargetMode="External"/><Relationship Id="rId650" Type="http://schemas.openxmlformats.org/officeDocument/2006/relationships/hyperlink" Target="https://archive.org/download/ni-roms/roms/Atari%20-%202600.zip/Smurfs%20Save%20the%20Day%20%28USA%29.zip" TargetMode="External"/><Relationship Id="rId206" Type="http://schemas.openxmlformats.org/officeDocument/2006/relationships/hyperlink" Target="https://archive.org/download/ni-roms/roms/Atari%20-%202600.zip/Combat%20Two%20%28USA%29%20%28Proto%29.zip" TargetMode="External"/><Relationship Id="rId448" Type="http://schemas.openxmlformats.org/officeDocument/2006/relationships/hyperlink" Target="https://archive.org/download/ni-roms/roms/Atari%20-%202600.zip/Midnight%20Magic%20%28USA%29.zip" TargetMode="External"/><Relationship Id="rId205" Type="http://schemas.openxmlformats.org/officeDocument/2006/relationships/hyperlink" Target="https://archive.org/download/ni-roms/roms/Atari%20-%202600.zip/Combat%20%28USA%2C%20Europe%29%20%28Atari%20Anthology%29.zip" TargetMode="External"/><Relationship Id="rId447" Type="http://schemas.openxmlformats.org/officeDocument/2006/relationships/hyperlink" Target="https://archive.org/download/ni-roms/roms/Atari%20-%202600.zip/Meltdown%20%28USA%29%20%28Proto%29.zip" TargetMode="External"/><Relationship Id="rId689" Type="http://schemas.openxmlformats.org/officeDocument/2006/relationships/hyperlink" Target="https://archive.org/download/ni-roms/roms/Atari%20-%202600.zip/Sssnake%20%28USA%29.zip" TargetMode="External"/><Relationship Id="rId204" Type="http://schemas.openxmlformats.org/officeDocument/2006/relationships/hyperlink" Target="https://archive.org/download/ni-roms/roms/Atari%20-%202600.zip/Combat%20%28Europe%29.zip" TargetMode="External"/><Relationship Id="rId446" Type="http://schemas.openxmlformats.org/officeDocument/2006/relationships/hyperlink" Target="https://archive.org/download/ni-roms/roms/Atari%20-%202600.zip/Mein%20Weg%20%28Germany%29%20%28En%29.zip" TargetMode="External"/><Relationship Id="rId688" Type="http://schemas.openxmlformats.org/officeDocument/2006/relationships/hyperlink" Target="https://archive.org/download/ni-roms/roms/Atari%20-%202600.zip/Squoosh%20%28USA%29%20%28Proto%29.zip" TargetMode="External"/><Relationship Id="rId203" Type="http://schemas.openxmlformats.org/officeDocument/2006/relationships/hyperlink" Target="https://archive.org/download/ni-roms/roms/Atari%20-%202600.zip/Colours%20%28USA%2C%20Europe%29%20%28Demo%29%20%28Atari%20Anthology%29.zip" TargetMode="External"/><Relationship Id="rId445" Type="http://schemas.openxmlformats.org/officeDocument/2006/relationships/hyperlink" Target="https://archive.org/download/ni-roms/roms/Atari%20-%202600.zip/MegaMania%20-%20A%20Space%20Nightmare%20%28USA%29.zip" TargetMode="External"/><Relationship Id="rId687" Type="http://schemas.openxmlformats.org/officeDocument/2006/relationships/hyperlink" Target="https://archive.org/download/ni-roms/roms/Atari%20-%202600.zip/Squirrel%20~%20O%20Esquilo%20%28USA%29.zip" TargetMode="External"/><Relationship Id="rId209" Type="http://schemas.openxmlformats.org/officeDocument/2006/relationships/hyperlink" Target="https://archive.org/download/ni-roms/roms/Atari%20-%202600.zip/Commando%20%28USA%29%20%28Alt%29.zip" TargetMode="External"/><Relationship Id="rId208" Type="http://schemas.openxmlformats.org/officeDocument/2006/relationships/hyperlink" Target="https://archive.org/download/ni-roms/roms/Atari%20-%202600.zip/Commando%20%28Europe%29.zip" TargetMode="External"/><Relationship Id="rId207" Type="http://schemas.openxmlformats.org/officeDocument/2006/relationships/hyperlink" Target="https://archive.org/download/ni-roms/roms/Atari%20-%202600.zip/Combat%20~%20Tank-Plus%20%28USA%29.zip" TargetMode="External"/><Relationship Id="rId449" Type="http://schemas.openxmlformats.org/officeDocument/2006/relationships/hyperlink" Target="https://archive.org/download/ni-roms/roms/Atari%20-%202600.zip/Millipede%20%28USA%29.zip" TargetMode="External"/><Relationship Id="rId440" Type="http://schemas.openxmlformats.org/officeDocument/2006/relationships/hyperlink" Target="https://archive.org/download/ni-roms/roms/Atari%20-%202600.zip/Maze%20Craze%20-%20A%20Game%20of%20Cops%20%27n%20Robbers%20~%20Maze%20Mania%20-%20A%20Game%20of%20Cops%20%27n%20Robbers%20%28USA%29.zip" TargetMode="External"/><Relationship Id="rId682" Type="http://schemas.openxmlformats.org/officeDocument/2006/relationships/hyperlink" Target="https://archive.org/download/ni-roms/roms/Atari%20-%202600.zip/Springer%20%28USA%29.zip" TargetMode="External"/><Relationship Id="rId681" Type="http://schemas.openxmlformats.org/officeDocument/2006/relationships/hyperlink" Target="https://archive.org/download/ni-roms/roms/Atari%20-%202600.zip/Spitfire%20Attack%20%28USA%29.zip" TargetMode="External"/><Relationship Id="rId680" Type="http://schemas.openxmlformats.org/officeDocument/2006/relationships/hyperlink" Target="https://archive.org/download/ni-roms/roms/Atari%20-%202600.zip/Spinning%20Fireball%20%28USA%29%20%28Proto%29.zip" TargetMode="External"/><Relationship Id="rId202" Type="http://schemas.openxmlformats.org/officeDocument/2006/relationships/hyperlink" Target="https://archive.org/download/ni-roms/roms/Atari%20-%202600.zip/Colors%20%28Europe%29%20%28Proto%29.zip" TargetMode="External"/><Relationship Id="rId444" Type="http://schemas.openxmlformats.org/officeDocument/2006/relationships/hyperlink" Target="https://archive.org/download/ni-roms/roms/Atari%20-%202600.zip/Mega%20Force%20%28USA%29.zip" TargetMode="External"/><Relationship Id="rId686" Type="http://schemas.openxmlformats.org/officeDocument/2006/relationships/hyperlink" Target="https://archive.org/download/ni-roms/roms/Atari%20-%202600.zip/Squeeze%20Box%20%28USA%29.zip" TargetMode="External"/><Relationship Id="rId201" Type="http://schemas.openxmlformats.org/officeDocument/2006/relationships/hyperlink" Target="https://archive.org/download/ni-roms/roms/Atari%20-%202600.zip/Color%20Bar%20Generator%20%28USA%29.zip" TargetMode="External"/><Relationship Id="rId443" Type="http://schemas.openxmlformats.org/officeDocument/2006/relationships/hyperlink" Target="https://archive.org/download/ni-roms/roms/Atari%20-%202600.zip/MegaBoy%20%28USA%29.zip" TargetMode="External"/><Relationship Id="rId685" Type="http://schemas.openxmlformats.org/officeDocument/2006/relationships/hyperlink" Target="https://archive.org/download/ni-roms/roms/Atari%20-%202600.zip/Spy%20Hunter%20%28USA%29.zip" TargetMode="External"/><Relationship Id="rId200" Type="http://schemas.openxmlformats.org/officeDocument/2006/relationships/hyperlink" Target="https://archive.org/download/ni-roms/roms/Atari%20-%202600.zip/Col%20%27N%27%20%28Europe%29%20%28Unl%29.zip" TargetMode="External"/><Relationship Id="rId442" Type="http://schemas.openxmlformats.org/officeDocument/2006/relationships/hyperlink" Target="https://archive.org/download/ni-roms/roms/Atari%20-%202600.zip/McDonald%27s%20-%20Golden%20Arches%20Adventure%20%28USA%29%20%28Proto%29.zip" TargetMode="External"/><Relationship Id="rId684" Type="http://schemas.openxmlformats.org/officeDocument/2006/relationships/hyperlink" Target="https://archive.org/download/ni-roms/roms/Atari%20-%202600.zip/Sprint%20Master%20%28USA%29.zip" TargetMode="External"/><Relationship Id="rId441" Type="http://schemas.openxmlformats.org/officeDocument/2006/relationships/hyperlink" Target="https://archive.org/download/ni-roms/roms/Atari%20-%202600.zip/Mazy%20Match%20%28USA%29%20%28Proto%29.zip" TargetMode="External"/><Relationship Id="rId683" Type="http://schemas.openxmlformats.org/officeDocument/2006/relationships/hyperlink" Target="https://archive.org/download/ni-roms/roms/Atari%20-%202600.zip/Springteufel%2C%20Die%20%28Germany%29.zip" TargetMode="External"/><Relationship Id="rId437" Type="http://schemas.openxmlformats.org/officeDocument/2006/relationships/hyperlink" Target="https://archive.org/download/ni-roms/roms/Atari%20-%202600.zip/Masters%20of%20the%20Universe%20-%20The%20Power%20of%20He-Man%20%28USA%29.zip" TargetMode="External"/><Relationship Id="rId679" Type="http://schemas.openxmlformats.org/officeDocument/2006/relationships/hyperlink" Target="https://archive.org/download/ni-roms/roms/Atari%20-%202600.zip/Spike%27s%20Peak%20%28USA%29.zip" TargetMode="External"/><Relationship Id="rId436" Type="http://schemas.openxmlformats.org/officeDocument/2006/relationships/hyperlink" Target="https://archive.org/download/ni-roms/roms/Atari%20-%202600.zip/Master%20Builder%20%28USA%29.zip" TargetMode="External"/><Relationship Id="rId678" Type="http://schemas.openxmlformats.org/officeDocument/2006/relationships/hyperlink" Target="https://archive.org/download/ni-roms/roms/Atari%20-%202600.zip/Spike%27s%20Peak%20%28Europe%29.zip" TargetMode="External"/><Relationship Id="rId435" Type="http://schemas.openxmlformats.org/officeDocument/2006/relationships/hyperlink" Target="https://archive.org/download/ni-roms/roms/Atari%20-%202600.zip/Mario%20Bros.%20%28USA%29.zip" TargetMode="External"/><Relationship Id="rId677" Type="http://schemas.openxmlformats.org/officeDocument/2006/relationships/hyperlink" Target="https://archive.org/download/ni-roms/roms/Atari%20-%202600.zip/Spiders%20%28USA%29%20%28Proto%29.zip" TargetMode="External"/><Relationship Id="rId434" Type="http://schemas.openxmlformats.org/officeDocument/2006/relationships/hyperlink" Target="https://archive.org/download/ni-roms/roms/Atari%20-%202600.zip/Marineflieger%20%28Europe%29.zip" TargetMode="External"/><Relationship Id="rId676" Type="http://schemas.openxmlformats.org/officeDocument/2006/relationships/hyperlink" Target="https://archive.org/download/ni-roms/roms/Atari%20-%202600.zip/Spider%20Maze%20%28USA%29.zip" TargetMode="External"/><Relationship Id="rId439" Type="http://schemas.openxmlformats.org/officeDocument/2006/relationships/hyperlink" Target="https://archive.org/download/ni-roms/roms/Atari%20-%202600.zip/Math%20Gran%20Prix%20%28USA%29.zip" TargetMode="External"/><Relationship Id="rId438" Type="http://schemas.openxmlformats.org/officeDocument/2006/relationships/hyperlink" Target="https://archive.org/download/ni-roms/roms/Atari%20-%202600.zip/Math%20Gran%20Prix%20%28Europe%29.zip" TargetMode="External"/><Relationship Id="rId671" Type="http://schemas.openxmlformats.org/officeDocument/2006/relationships/hyperlink" Target="https://archive.org/download/ni-roms/roms/Atari%20-%202600.zip/Space%20War%20~%20Space%20Combat%20%28USA%29.zip" TargetMode="External"/><Relationship Id="rId670" Type="http://schemas.openxmlformats.org/officeDocument/2006/relationships/hyperlink" Target="https://archive.org/download/ni-roms/roms/Atari%20-%202600.zip/Space%20War%20%28Europe%29.zip" TargetMode="External"/><Relationship Id="rId433" Type="http://schemas.openxmlformats.org/officeDocument/2006/relationships/hyperlink" Target="https://archive.org/download/ni-roms/roms/Atari%20-%202600.zip/Marine%20Wars%20%28USA%29.zip" TargetMode="External"/><Relationship Id="rId675" Type="http://schemas.openxmlformats.org/officeDocument/2006/relationships/hyperlink" Target="https://archive.org/download/ni-roms/roms/Atari%20-%202600.zip/Spider%20Fighter%20%28USA%29.zip" TargetMode="External"/><Relationship Id="rId432" Type="http://schemas.openxmlformats.org/officeDocument/2006/relationships/hyperlink" Target="https://archive.org/download/ni-roms/roms/Atari%20-%202600.zip/Marauder%20%28USA%29.zip" TargetMode="External"/><Relationship Id="rId674" Type="http://schemas.openxmlformats.org/officeDocument/2006/relationships/hyperlink" Target="https://archive.org/download/ni-roms/roms/Atari%20-%202600.zip/Spider-Man%20%28USA%29.zip" TargetMode="External"/><Relationship Id="rId431" Type="http://schemas.openxmlformats.org/officeDocument/2006/relationships/hyperlink" Target="https://archive.org/download/ni-roms/roms/Atari%20-%202600.zip/Mangia%27%20%28USA%29.zip" TargetMode="External"/><Relationship Id="rId673" Type="http://schemas.openxmlformats.org/officeDocument/2006/relationships/hyperlink" Target="https://archive.org/download/ni-roms/roms/Atari%20-%202600.zip/Spider-Man%20%28Europe%29.zip" TargetMode="External"/><Relationship Id="rId430" Type="http://schemas.openxmlformats.org/officeDocument/2006/relationships/hyperlink" Target="https://archive.org/download/ni-roms/roms/Atari%20-%202600.zip/Malagai%20%28USA%29.zip" TargetMode="External"/><Relationship Id="rId672" Type="http://schemas.openxmlformats.org/officeDocument/2006/relationships/hyperlink" Target="https://archive.org/download/ni-roms/roms/Atari%20-%202600.zip/Spacechase%20%28USA%29.zi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rchive.org/download/ni-roms/roms/Atari%20-%205200.zip/5200%20Menu%20%28USA%29%20%28Proto%29.zip" TargetMode="External"/><Relationship Id="rId2" Type="http://schemas.openxmlformats.org/officeDocument/2006/relationships/hyperlink" Target="https://archive.org/download/ni-roms/roms/Atari%20-%205200.zip/A.E.%20%28USA%29%20%28Proto%29.zip" TargetMode="External"/><Relationship Id="rId3" Type="http://schemas.openxmlformats.org/officeDocument/2006/relationships/hyperlink" Target="https://archive.org/download/ni-roms/roms/Atari%20-%205200.zip/Activision%20Decathlon%2C%20The%20%28USA%29.zip" TargetMode="External"/><Relationship Id="rId4" Type="http://schemas.openxmlformats.org/officeDocument/2006/relationships/hyperlink" Target="https://archive.org/download/ni-roms/roms/Atari%20-%205200.zip/Asteroids%20%28USA%29%20%28Proto%29.zip" TargetMode="External"/><Relationship Id="rId9" Type="http://schemas.openxmlformats.org/officeDocument/2006/relationships/hyperlink" Target="https://archive.org/download/ni-roms/roms/Atari%20-%205200.zip/Atari%20PAM%20Diagnostics%20%28USA%29%20%28v2.3%29.zip" TargetMode="External"/><Relationship Id="rId5" Type="http://schemas.openxmlformats.org/officeDocument/2006/relationships/hyperlink" Target="https://archive.org/download/ni-roms/roms/Atari%20-%205200.zip/Astro%20Chase%20%28USA%29.zip" TargetMode="External"/><Relationship Id="rId6" Type="http://schemas.openxmlformats.org/officeDocument/2006/relationships/hyperlink" Target="https://archive.org/download/ni-roms/roms/Atari%20-%205200.zip/Astrogrover%20%28USA%29%20%28Proto%29.zip" TargetMode="External"/><Relationship Id="rId7" Type="http://schemas.openxmlformats.org/officeDocument/2006/relationships/hyperlink" Target="https://archive.org/download/ni-roms/roms/Atari%20-%205200.zip/Atari%20PAM%20-%20Pete%27s%20Test%20%28USA%29.zip" TargetMode="External"/><Relationship Id="rId8" Type="http://schemas.openxmlformats.org/officeDocument/2006/relationships/hyperlink" Target="https://archive.org/download/ni-roms/roms/Atari%20-%205200.zip/Atari%20PAM%20Diagnostics%20%28USA%29%20%28v2.0%29.zip" TargetMode="External"/><Relationship Id="rId40" Type="http://schemas.openxmlformats.org/officeDocument/2006/relationships/hyperlink" Target="https://archive.org/download/ni-roms/roms/Atari%20-%205200.zip/Galaxian%20%28USA%29%20%28Alt%29.zip" TargetMode="External"/><Relationship Id="rId42" Type="http://schemas.openxmlformats.org/officeDocument/2006/relationships/hyperlink" Target="https://archive.org/download/ni-roms/roms/Atari%20-%205200.zip/Gorf%20%28USA%29.zip" TargetMode="External"/><Relationship Id="rId41" Type="http://schemas.openxmlformats.org/officeDocument/2006/relationships/hyperlink" Target="https://archive.org/download/ni-roms/roms/Atari%20-%205200.zip/Galaxian%20%28USA%29.zip" TargetMode="External"/><Relationship Id="rId44" Type="http://schemas.openxmlformats.org/officeDocument/2006/relationships/hyperlink" Target="https://archive.org/download/ni-roms/roms/Atari%20-%205200.zip/Gyruss%20%28USA%29%20%28Alt%29.zip" TargetMode="External"/><Relationship Id="rId43" Type="http://schemas.openxmlformats.org/officeDocument/2006/relationships/hyperlink" Target="https://archive.org/download/ni-roms/roms/Atari%20-%205200.zip/Gremlins%20%28USA%29.zip" TargetMode="External"/><Relationship Id="rId46" Type="http://schemas.openxmlformats.org/officeDocument/2006/relationships/hyperlink" Target="https://archive.org/download/ni-roms/roms/Atari%20-%205200.zip/H.E.R.O.%20%28USA%29.zip" TargetMode="External"/><Relationship Id="rId45" Type="http://schemas.openxmlformats.org/officeDocument/2006/relationships/hyperlink" Target="https://archive.org/download/ni-roms/roms/Atari%20-%205200.zip/Gyruss%20%28USA%29.zip" TargetMode="External"/><Relationship Id="rId48" Type="http://schemas.openxmlformats.org/officeDocument/2006/relationships/hyperlink" Target="https://archive.org/download/ni-roms/roms/Atari%20-%205200.zip/Joust%20%28USA%29.zip" TargetMode="External"/><Relationship Id="rId47" Type="http://schemas.openxmlformats.org/officeDocument/2006/relationships/hyperlink" Target="https://archive.org/download/ni-roms/roms/Atari%20-%205200.zip/James%20Bond%20007%20%28USA%29.zip" TargetMode="External"/><Relationship Id="rId49" Type="http://schemas.openxmlformats.org/officeDocument/2006/relationships/hyperlink" Target="https://archive.org/download/ni-roms/roms/Atari%20-%205200.zip/Jr.%20Pac-Man%20%28USA%29%20%28Proto%29.zip" TargetMode="External"/><Relationship Id="rId31" Type="http://schemas.openxmlformats.org/officeDocument/2006/relationships/hyperlink" Target="https://archive.org/download/ni-roms/roms/Atari%20-%205200.zip/Countermeasure%20%28USA%29.zip" TargetMode="External"/><Relationship Id="rId30" Type="http://schemas.openxmlformats.org/officeDocument/2006/relationships/hyperlink" Target="https://archive.org/download/ni-roms/roms/Atari%20-%205200.zip/Congo%20Bongo%20%28USA%29.zip" TargetMode="External"/><Relationship Id="rId33" Type="http://schemas.openxmlformats.org/officeDocument/2006/relationships/hyperlink" Target="https://archive.org/download/ni-roms/roms/Atari%20-%205200.zip/Defender%20%28USA%29.zip" TargetMode="External"/><Relationship Id="rId32" Type="http://schemas.openxmlformats.org/officeDocument/2006/relationships/hyperlink" Target="https://archive.org/download/ni-roms/roms/Atari%20-%205200.zip/David%20Crane%27s%20Pitfall%20II%20-%20Lost%20Caverns%20%28USA%29.zip" TargetMode="External"/><Relationship Id="rId35" Type="http://schemas.openxmlformats.org/officeDocument/2006/relationships/hyperlink" Target="https://archive.org/download/ni-roms/roms/Atari%20-%205200.zip/Dreadnaught%20Factor%2C%20The%20%28USA%29.zip" TargetMode="External"/><Relationship Id="rId34" Type="http://schemas.openxmlformats.org/officeDocument/2006/relationships/hyperlink" Target="https://archive.org/download/ni-roms/roms/Atari%20-%205200.zip/Dig%20Dug%20%28USA%29.zip" TargetMode="External"/><Relationship Id="rId37" Type="http://schemas.openxmlformats.org/officeDocument/2006/relationships/hyperlink" Target="https://archive.org/download/ni-roms/roms/Atari%20-%205200.zip/Frisky%20Tom%20%28USA%29%20%28Proto%29.zip" TargetMode="External"/><Relationship Id="rId36" Type="http://schemas.openxmlformats.org/officeDocument/2006/relationships/hyperlink" Target="https://archive.org/download/ni-roms/roms/Atari%20-%205200.zip/Final%20Legacy%20%28USA%29%20%28Proto%29.zip" TargetMode="External"/><Relationship Id="rId39" Type="http://schemas.openxmlformats.org/officeDocument/2006/relationships/hyperlink" Target="https://archive.org/download/ni-roms/roms/Atari%20-%205200.zip/Frogger%20II%20-%20Threeedeep%21%20%28USA%29.zip" TargetMode="External"/><Relationship Id="rId38" Type="http://schemas.openxmlformats.org/officeDocument/2006/relationships/hyperlink" Target="https://archive.org/download/ni-roms/roms/Atari%20-%205200.zip/Frogger%20%28USA%29.zip" TargetMode="External"/><Relationship Id="rId20" Type="http://schemas.openxmlformats.org/officeDocument/2006/relationships/hyperlink" Target="https://archive.org/download/ni-roms/roms/Atari%20-%205200.zip/Blue%20Print%20%28USA%29.zip" TargetMode="External"/><Relationship Id="rId22" Type="http://schemas.openxmlformats.org/officeDocument/2006/relationships/hyperlink" Target="https://archive.org/download/ni-roms/roms/Atari%20-%205200.zip/Bounty%20Bob%20Strikes%20Back%21%20%28USA%29.zip" TargetMode="External"/><Relationship Id="rId21" Type="http://schemas.openxmlformats.org/officeDocument/2006/relationships/hyperlink" Target="https://archive.org/download/ni-roms/roms/Atari%20-%205200.zip/Boogie%20%28USA%29%20%28Demo%29.zip" TargetMode="External"/><Relationship Id="rId24" Type="http://schemas.openxmlformats.org/officeDocument/2006/relationships/hyperlink" Target="https://archive.org/download/ni-roms/roms/Atari%20-%205200.zip/Buck%20Rogers%20-%20Planet%20of%20Zoom%20%28USA%29.zip" TargetMode="External"/><Relationship Id="rId23" Type="http://schemas.openxmlformats.org/officeDocument/2006/relationships/hyperlink" Target="https://archive.org/download/ni-roms/roms/Atari%20-%205200.zip/Buck%20Rogers%20-%20Planet%20of%20Zoom%20%28USA%29%20%28Alt%29.zip" TargetMode="External"/><Relationship Id="rId26" Type="http://schemas.openxmlformats.org/officeDocument/2006/relationships/hyperlink" Target="https://archive.org/download/ni-roms/roms/Atari%20-%205200.zip/Castle%20Blast%20%28USA%29%20%28Unl%29.zip" TargetMode="External"/><Relationship Id="rId25" Type="http://schemas.openxmlformats.org/officeDocument/2006/relationships/hyperlink" Target="https://archive.org/download/ni-roms/roms/Atari%20-%205200.zip/Carol%20Shaw%27s%20River%20Raid%20%28USA%29.zip" TargetMode="External"/><Relationship Id="rId28" Type="http://schemas.openxmlformats.org/officeDocument/2006/relationships/hyperlink" Target="https://archive.org/download/ni-roms/roms/Atari%20-%205200.zip/Centipede%20%28USA%29.zip" TargetMode="External"/><Relationship Id="rId27" Type="http://schemas.openxmlformats.org/officeDocument/2006/relationships/hyperlink" Target="https://archive.org/download/ni-roms/roms/Atari%20-%205200.zip/Castle%20Crisis%20%28USA%29%20%28Unl%29.zip" TargetMode="External"/><Relationship Id="rId29" Type="http://schemas.openxmlformats.org/officeDocument/2006/relationships/hyperlink" Target="https://archive.org/download/ni-roms/roms/Atari%20-%205200.zip/Choplifter%21%20%28USA%29.zip" TargetMode="External"/><Relationship Id="rId11" Type="http://schemas.openxmlformats.org/officeDocument/2006/relationships/hyperlink" Target="https://archive.org/download/ni-roms/roms/Atari%20-%205200.zip/Ballblazer%20%28USA%29.zip" TargetMode="External"/><Relationship Id="rId10" Type="http://schemas.openxmlformats.org/officeDocument/2006/relationships/hyperlink" Target="https://archive.org/download/ni-roms/roms/Atari%20-%205200.zip/Atari%20PAM%20System%20Test%20%28USA%29%20%28v1.02%29.zip" TargetMode="External"/><Relationship Id="rId13" Type="http://schemas.openxmlformats.org/officeDocument/2006/relationships/hyperlink" Target="https://archive.org/download/ni-roms/roms/Atari%20-%205200.zip/Battlezone%20%28USA%29%20%28Proto%29%20%28Alt%29.zip" TargetMode="External"/><Relationship Id="rId12" Type="http://schemas.openxmlformats.org/officeDocument/2006/relationships/hyperlink" Target="https://archive.org/download/ni-roms/roms/Atari%20-%205200.zip/Barroom%20Baseball%20%28USA%29%20%28Proto%29.zip" TargetMode="External"/><Relationship Id="rId15" Type="http://schemas.openxmlformats.org/officeDocument/2006/relationships/hyperlink" Target="https://archive.org/download/ni-roms/roms/Atari%20-%205200.zip/Beamrider%20%28USA%29.zip" TargetMode="External"/><Relationship Id="rId14" Type="http://schemas.openxmlformats.org/officeDocument/2006/relationships/hyperlink" Target="https://archive.org/download/ni-roms/roms/Atari%20-%205200.zip/Battlezone%20%28USA%29%20%28Proto%29.zip" TargetMode="External"/><Relationship Id="rId17" Type="http://schemas.openxmlformats.org/officeDocument/2006/relationships/hyperlink" Target="https://archive.org/download/ni-roms/roms/Atari%20-%205200.zip/BerZerk%20%28USA%29.zip" TargetMode="External"/><Relationship Id="rId16" Type="http://schemas.openxmlformats.org/officeDocument/2006/relationships/hyperlink" Target="https://archive.org/download/ni-roms/roms/Atari%20-%205200.zip/Behind%20Jaggi%20Lines%21%20%28USA%29%20%28Proto%29.zip" TargetMode="External"/><Relationship Id="rId19" Type="http://schemas.openxmlformats.org/officeDocument/2006/relationships/hyperlink" Target="https://archive.org/download/ni-roms/roms/Atari%20-%205200.zip/Blaster%20%28USA%29%20%28Proto%29.zip" TargetMode="External"/><Relationship Id="rId18" Type="http://schemas.openxmlformats.org/officeDocument/2006/relationships/hyperlink" Target="https://archive.org/download/ni-roms/roms/Atari%20-%205200.zip/Black%20Belt%20%28USA%29%20%28Proto%29.zip" TargetMode="External"/><Relationship Id="rId84" Type="http://schemas.openxmlformats.org/officeDocument/2006/relationships/hyperlink" Target="https://archive.org/download/ni-roms/roms/Atari%20-%205200.zip/RealSports%20Basketball%20%28USA%29%20%28Proto%29%20%281983-10-31%29.zip" TargetMode="External"/><Relationship Id="rId83" Type="http://schemas.openxmlformats.org/officeDocument/2006/relationships/hyperlink" Target="https://archive.org/download/ni-roms/roms/Atari%20-%205200.zip/RealSports%20Basketball%20%28USA%29%20%28Proto%29%20%281982-11-05%29.zip" TargetMode="External"/><Relationship Id="rId86" Type="http://schemas.openxmlformats.org/officeDocument/2006/relationships/hyperlink" Target="https://archive.org/download/ni-roms/roms/Atari%20-%205200.zip/RealSports%20Football%20%28USA%29.zip" TargetMode="External"/><Relationship Id="rId85" Type="http://schemas.openxmlformats.org/officeDocument/2006/relationships/hyperlink" Target="https://archive.org/download/ni-roms/roms/Atari%20-%205200.zip/RealSports%20Basketball%20%28USA%29.zip" TargetMode="External"/><Relationship Id="rId88" Type="http://schemas.openxmlformats.org/officeDocument/2006/relationships/hyperlink" Target="https://archive.org/download/ni-roms/roms/Atari%20-%205200.zip/RealSports%20Tennis%20%28USA%29.zip" TargetMode="External"/><Relationship Id="rId87" Type="http://schemas.openxmlformats.org/officeDocument/2006/relationships/hyperlink" Target="https://archive.org/download/ni-roms/roms/Atari%20-%205200.zip/RealSports%20Soccer%20%28USA%29.zip" TargetMode="External"/><Relationship Id="rId89" Type="http://schemas.openxmlformats.org/officeDocument/2006/relationships/hyperlink" Target="https://archive.org/download/ni-roms/roms/Atari%20-%205200.zip/Rescue%20on%20Fractalus%21%20%28USA%29.zip" TargetMode="External"/><Relationship Id="rId80" Type="http://schemas.openxmlformats.org/officeDocument/2006/relationships/hyperlink" Target="https://archive.org/download/ni-roms/roms/Atari%20-%205200.zip/QIX%20%28USA%29.zip" TargetMode="External"/><Relationship Id="rId82" Type="http://schemas.openxmlformats.org/officeDocument/2006/relationships/hyperlink" Target="https://archive.org/download/ni-roms/roms/Atari%20-%205200.zip/RealSports%20Baseball%20%28USA%29.zip" TargetMode="External"/><Relationship Id="rId81" Type="http://schemas.openxmlformats.org/officeDocument/2006/relationships/hyperlink" Target="https://archive.org/download/ni-roms/roms/Atari%20-%205200.zip/Quest%20for%20Quintana%20Roo%20%28USA%29.zip" TargetMode="External"/><Relationship Id="rId73" Type="http://schemas.openxmlformats.org/officeDocument/2006/relationships/hyperlink" Target="https://archive.org/download/ni-roms/roms/Atari%20-%205200.zip/Pac-Man%20%28USA%29.zip" TargetMode="External"/><Relationship Id="rId72" Type="http://schemas.openxmlformats.org/officeDocument/2006/relationships/hyperlink" Target="https://archive.org/download/ni-roms/roms/Atari%20-%205200.zip/Ms.%20Pac-Man%20%28USA%29.zip" TargetMode="External"/><Relationship Id="rId75" Type="http://schemas.openxmlformats.org/officeDocument/2006/relationships/hyperlink" Target="https://archive.org/download/ni-roms/roms/Atari%20-%205200.zip/Pitfall%21%20%28USA%29.zip" TargetMode="External"/><Relationship Id="rId74" Type="http://schemas.openxmlformats.org/officeDocument/2006/relationships/hyperlink" Target="https://archive.org/download/ni-roms/roms/Atari%20-%205200.zip/Pengo%20%28USA%29.zip" TargetMode="External"/><Relationship Id="rId77" Type="http://schemas.openxmlformats.org/officeDocument/2006/relationships/hyperlink" Target="https://archive.org/download/ni-roms/roms/Atari%20-%205200.zip/Pole%20Position%20%28USA%29.zip" TargetMode="External"/><Relationship Id="rId76" Type="http://schemas.openxmlformats.org/officeDocument/2006/relationships/hyperlink" Target="https://archive.org/download/ni-roms/roms/Atari%20-%205200.zip/Pole%20Position%20%28USA%29%20%28Proto%29.zip" TargetMode="External"/><Relationship Id="rId79" Type="http://schemas.openxmlformats.org/officeDocument/2006/relationships/hyperlink" Target="https://archive.org/download/ni-roms/roms/Atari%20-%205200.zip/Q-bert%20%28USA%29.zip" TargetMode="External"/><Relationship Id="rId78" Type="http://schemas.openxmlformats.org/officeDocument/2006/relationships/hyperlink" Target="https://archive.org/download/ni-roms/roms/Atari%20-%205200.zip/Popeye%20%28USA%29.zip" TargetMode="External"/><Relationship Id="rId71" Type="http://schemas.openxmlformats.org/officeDocument/2006/relationships/hyperlink" Target="https://archive.org/download/ni-roms/roms/Atari%20-%205200.zip/Mr.%20Do%21%27s%20Castle%20%28USA%29.zip" TargetMode="External"/><Relationship Id="rId70" Type="http://schemas.openxmlformats.org/officeDocument/2006/relationships/hyperlink" Target="https://archive.org/download/ni-roms/roms/Atari%20-%205200.zip/Mountain%20King%20%28USA%29.zip" TargetMode="External"/><Relationship Id="rId62" Type="http://schemas.openxmlformats.org/officeDocument/2006/relationships/hyperlink" Target="https://archive.org/download/ni-roms/roms/Atari%20-%205200.zip/Meteorites%20%28USA%29.zip" TargetMode="External"/><Relationship Id="rId61" Type="http://schemas.openxmlformats.org/officeDocument/2006/relationships/hyperlink" Target="https://archive.org/download/ni-roms/roms/Atari%20-%205200.zip/MegaMania%20%28USA%29.zip" TargetMode="External"/><Relationship Id="rId64" Type="http://schemas.openxmlformats.org/officeDocument/2006/relationships/hyperlink" Target="https://archive.org/download/ni-roms/roms/Atari%20-%205200.zip/Millipede%20%28USA%29%20%28Proto%29.zip" TargetMode="External"/><Relationship Id="rId63" Type="http://schemas.openxmlformats.org/officeDocument/2006/relationships/hyperlink" Target="https://archive.org/download/ni-roms/roms/Atari%20-%205200.zip/Microgammon%20SB%20%28USA%29%20%28Proto%29.zip" TargetMode="External"/><Relationship Id="rId66" Type="http://schemas.openxmlformats.org/officeDocument/2006/relationships/hyperlink" Target="https://archive.org/download/ni-roms/roms/Atari%20-%205200.zip/Miniature%20Golf%20%28USA%29%20%28Proto%29.zip" TargetMode="External"/><Relationship Id="rId65" Type="http://schemas.openxmlformats.org/officeDocument/2006/relationships/hyperlink" Target="https://archive.org/download/ni-roms/roms/Atari%20-%205200.zip/Miner%202049er%20Starring%20Bounty%20Bob%20%28USA%29.zip" TargetMode="External"/><Relationship Id="rId68" Type="http://schemas.openxmlformats.org/officeDocument/2006/relationships/hyperlink" Target="https://archive.org/download/ni-roms/roms/Atari%20-%205200.zip/Montezuma%27s%20Revenge%20-%20Featuring%20Panama%20Joe%20%28USA%29.zip" TargetMode="External"/><Relationship Id="rId67" Type="http://schemas.openxmlformats.org/officeDocument/2006/relationships/hyperlink" Target="https://archive.org/download/ni-roms/roms/Atari%20-%205200.zip/Missile%20Command%20%28USA%29.zip" TargetMode="External"/><Relationship Id="rId60" Type="http://schemas.openxmlformats.org/officeDocument/2006/relationships/hyperlink" Target="https://archive.org/download/ni-roms/roms/Atari%20-%205200.zip/Meebzork%20%28USA%29%20%28Proto%29.zip" TargetMode="External"/><Relationship Id="rId69" Type="http://schemas.openxmlformats.org/officeDocument/2006/relationships/hyperlink" Target="https://archive.org/download/ni-roms/roms/Atari%20-%205200.zip/Moon%20Patrol%20%28USA%29.zip" TargetMode="External"/><Relationship Id="rId51" Type="http://schemas.openxmlformats.org/officeDocument/2006/relationships/hyperlink" Target="https://archive.org/download/ni-roms/roms/Atari%20-%205200.zip/K-Razy%20Shoot-Out%20%28USA%29.zip" TargetMode="External"/><Relationship Id="rId50" Type="http://schemas.openxmlformats.org/officeDocument/2006/relationships/hyperlink" Target="https://archive.org/download/ni-roms/roms/Atari%20-%205200.zip/Jungle%20Hunt%20%28USA%29.zip" TargetMode="External"/><Relationship Id="rId53" Type="http://schemas.openxmlformats.org/officeDocument/2006/relationships/hyperlink" Target="https://archive.org/download/ni-roms/roms/Atari%20-%205200.zip/Kangaroo%20%28USA%29.zip" TargetMode="External"/><Relationship Id="rId52" Type="http://schemas.openxmlformats.org/officeDocument/2006/relationships/hyperlink" Target="https://archive.org/download/ni-roms/roms/Atari%20-%205200.zip/Kaboom%21%20%28USA%29.zip" TargetMode="External"/><Relationship Id="rId55" Type="http://schemas.openxmlformats.org/officeDocument/2006/relationships/hyperlink" Target="https://archive.org/download/ni-roms/roms/Atari%20-%205200.zip/Koffi%20-%20Yellow%20Kopter%20%28USA%29%20%28Unl%29.zip" TargetMode="External"/><Relationship Id="rId54" Type="http://schemas.openxmlformats.org/officeDocument/2006/relationships/hyperlink" Target="https://archive.org/download/ni-roms/roms/Atari%20-%205200.zip/Keystone%20Kapers%20%28USA%29.zip" TargetMode="External"/><Relationship Id="rId57" Type="http://schemas.openxmlformats.org/officeDocument/2006/relationships/hyperlink" Target="https://archive.org/download/ni-roms/roms/Atari%20-%205200.zip/Looney%20Tunes%20Hotel%20%28USA%29%20%28Proto%29.zip" TargetMode="External"/><Relationship Id="rId56" Type="http://schemas.openxmlformats.org/officeDocument/2006/relationships/hyperlink" Target="https://archive.org/download/ni-roms/roms/Atari%20-%205200.zip/Last%20Starfighter%2C%20The%20%28USA%29%20%28Proto%29.zip" TargetMode="External"/><Relationship Id="rId59" Type="http://schemas.openxmlformats.org/officeDocument/2006/relationships/hyperlink" Target="https://archive.org/download/ni-roms/roms/Atari%20-%205200.zip/Mario%20Bros.%20%28USA%29.zip" TargetMode="External"/><Relationship Id="rId58" Type="http://schemas.openxmlformats.org/officeDocument/2006/relationships/hyperlink" Target="https://archive.org/download/ni-roms/roms/Atari%20-%205200.zip/Mario%20Bros.%20%28USA%29%20%28Alt%29.zip" TargetMode="External"/><Relationship Id="rId107" Type="http://schemas.openxmlformats.org/officeDocument/2006/relationships/hyperlink" Target="https://archive.org/download/ni-roms/roms/Atari%20-%205200.zip/Super%20Pacman%20%28USA%29%20%28Proto%29%20%28Alt%29.zip" TargetMode="External"/><Relationship Id="rId106" Type="http://schemas.openxmlformats.org/officeDocument/2006/relationships/hyperlink" Target="https://archive.org/download/ni-roms/roms/Atari%20-%205200.zip/Super%20Pac-Man%20%28USA%29%20%28Proto%29.zip" TargetMode="External"/><Relationship Id="rId105" Type="http://schemas.openxmlformats.org/officeDocument/2006/relationships/hyperlink" Target="https://archive.org/download/ni-roms/roms/Atari%20-%205200.zip/Super%20Cobra%20%28USA%29.zip" TargetMode="External"/><Relationship Id="rId104" Type="http://schemas.openxmlformats.org/officeDocument/2006/relationships/hyperlink" Target="https://archive.org/download/ni-roms/roms/Atari%20-%205200.zip/Super%20Breakout%20%28USA%29.zip" TargetMode="External"/><Relationship Id="rId109" Type="http://schemas.openxmlformats.org/officeDocument/2006/relationships/hyperlink" Target="https://archive.org/download/ni-roms/roms/Atari%20-%205200.zip/Tempest%20%28USA%29%20%28Proto%29.zip" TargetMode="External"/><Relationship Id="rId108" Type="http://schemas.openxmlformats.org/officeDocument/2006/relationships/hyperlink" Target="https://archive.org/download/ni-roms/roms/Atari%20-%205200.zip/Tempest%20%28USA%29%20%28AtariAge%29.zip" TargetMode="External"/><Relationship Id="rId103" Type="http://schemas.openxmlformats.org/officeDocument/2006/relationships/hyperlink" Target="https://archive.org/download/ni-roms/roms/Atari%20-%205200.zip/Stargate%20%28USA%29%20%28Proto%29.zip" TargetMode="External"/><Relationship Id="rId102" Type="http://schemas.openxmlformats.org/officeDocument/2006/relationships/hyperlink" Target="https://archive.org/download/ni-roms/roms/Atari%20-%205200.zip/Star%20Wars%20-%20The%20Arcade%20Game%20%28USA%29.zip" TargetMode="External"/><Relationship Id="rId101" Type="http://schemas.openxmlformats.org/officeDocument/2006/relationships/hyperlink" Target="https://archive.org/download/ni-roms/roms/Atari%20-%205200.zip/Star%20Wars%20-%20Return%20of%20the%20Jedi%20-%20Death%20Star%20Battle%20%28USA%29.zip" TargetMode="External"/><Relationship Id="rId100" Type="http://schemas.openxmlformats.org/officeDocument/2006/relationships/hyperlink" Target="https://archive.org/download/ni-roms/roms/Atari%20-%205200.zip/Star%20Trek%20-%20Strategic%20Operations%20Simulator%20%28USA%29.zip" TargetMode="External"/><Relationship Id="rId121" Type="http://schemas.openxmlformats.org/officeDocument/2006/relationships/drawing" Target="../drawings/drawing2.xml"/><Relationship Id="rId120" Type="http://schemas.openxmlformats.org/officeDocument/2006/relationships/hyperlink" Target="https://archive.org/download/ni-roms/roms/Atari%20-%205200.zip/%5BBIOS%5D%20Atari%205200%20%28USA%29.zip" TargetMode="External"/><Relationship Id="rId95" Type="http://schemas.openxmlformats.org/officeDocument/2006/relationships/hyperlink" Target="https://archive.org/download/ni-roms/roms/Atari%20-%205200.zip/Spitfire%20%28USA%29%20%28Proto%29.zip" TargetMode="External"/><Relationship Id="rId94" Type="http://schemas.openxmlformats.org/officeDocument/2006/relationships/hyperlink" Target="https://archive.org/download/ni-roms/roms/Atari%20-%205200.zip/Space%20Shuttle%20-%20A%20Journey%20Into%20Space%20%28USA%29.zip" TargetMode="External"/><Relationship Id="rId97" Type="http://schemas.openxmlformats.org/officeDocument/2006/relationships/hyperlink" Target="https://archive.org/download/ni-roms/roms/Atari%20-%205200.zip/Star%20Raiders%20%28USA%29%20%28Alternate%29.zip" TargetMode="External"/><Relationship Id="rId96" Type="http://schemas.openxmlformats.org/officeDocument/2006/relationships/hyperlink" Target="https://archive.org/download/ni-roms/roms/Atari%20-%205200.zip/Sport%20Goofy%20%28USA%29%20%28Proto%29.zip" TargetMode="External"/><Relationship Id="rId99" Type="http://schemas.openxmlformats.org/officeDocument/2006/relationships/hyperlink" Target="https://archive.org/download/ni-roms/roms/Atari%20-%205200.zip/Star%20Trek%20-%20Strategic%20Operations%20Simulator%20%28USA%29%20%28Alt%29.zip" TargetMode="External"/><Relationship Id="rId98" Type="http://schemas.openxmlformats.org/officeDocument/2006/relationships/hyperlink" Target="https://archive.org/download/ni-roms/roms/Atari%20-%205200.zip/Star%20Raiders%20%28USA%29.zip" TargetMode="External"/><Relationship Id="rId91" Type="http://schemas.openxmlformats.org/officeDocument/2006/relationships/hyperlink" Target="https://archive.org/download/ni-roms/roms/Atari%20-%205200.zip/Robotron%202084%20%28USA%29.zip" TargetMode="External"/><Relationship Id="rId90" Type="http://schemas.openxmlformats.org/officeDocument/2006/relationships/hyperlink" Target="https://archive.org/download/ni-roms/roms/Atari%20-%205200.zip/Road%20Runner%20%28USA%29%20%28Proto%29.zip" TargetMode="External"/><Relationship Id="rId93" Type="http://schemas.openxmlformats.org/officeDocument/2006/relationships/hyperlink" Target="https://archive.org/download/ni-roms/roms/Atari%20-%205200.zip/Space%20Invaders%20%28USA%29.zip" TargetMode="External"/><Relationship Id="rId92" Type="http://schemas.openxmlformats.org/officeDocument/2006/relationships/hyperlink" Target="https://archive.org/download/ni-roms/roms/Atari%20-%205200.zip/Space%20Dungeon%20%28USA%29.zip" TargetMode="External"/><Relationship Id="rId118" Type="http://schemas.openxmlformats.org/officeDocument/2006/relationships/hyperlink" Target="https://archive.org/download/ni-roms/roms/Atari%20-%205200.zip/Zenji%20%28USA%29.zip" TargetMode="External"/><Relationship Id="rId117" Type="http://schemas.openxmlformats.org/officeDocument/2006/relationships/hyperlink" Target="https://archive.org/download/ni-roms/roms/Atari%20-%205200.zip/Zaxxon%20%28USA%29.zip" TargetMode="External"/><Relationship Id="rId116" Type="http://schemas.openxmlformats.org/officeDocument/2006/relationships/hyperlink" Target="https://archive.org/download/ni-roms/roms/Atari%20-%205200.zip/Yellow%20Submarine%20%28USA%29%20%28Demo%29.zip" TargetMode="External"/><Relationship Id="rId115" Type="http://schemas.openxmlformats.org/officeDocument/2006/relationships/hyperlink" Target="https://archive.org/download/ni-roms/roms/Atari%20-%205200.zip/Xevious%20%28USA%29%20%28Proto%29.zip" TargetMode="External"/><Relationship Id="rId119" Type="http://schemas.openxmlformats.org/officeDocument/2006/relationships/hyperlink" Target="https://archive.org/download/ni-roms/roms/Atari%20-%205200.zip/Zone%20Ranger%20%28USA%29.zip" TargetMode="External"/><Relationship Id="rId110" Type="http://schemas.openxmlformats.org/officeDocument/2006/relationships/hyperlink" Target="https://archive.org/download/ni-roms/roms/Atari%20-%205200.zip/Track%20and%20Field%20%28USA%29%20%28Proto%29.zip" TargetMode="External"/><Relationship Id="rId114" Type="http://schemas.openxmlformats.org/officeDocument/2006/relationships/hyperlink" Target="https://archive.org/download/ni-roms/roms/Atari%20-%205200.zip/Xari%20Arena%20%28USA%29%20%28Proto%202%29.zip" TargetMode="External"/><Relationship Id="rId113" Type="http://schemas.openxmlformats.org/officeDocument/2006/relationships/hyperlink" Target="https://archive.org/download/ni-roms/roms/Atari%20-%205200.zip/Xari%20Arena%20%28USA%29%20%28Proto%29.zip" TargetMode="External"/><Relationship Id="rId112" Type="http://schemas.openxmlformats.org/officeDocument/2006/relationships/hyperlink" Target="https://archive.org/download/ni-roms/roms/Atari%20-%205200.zip/Wizard%20of%20Wor%20%28USA%29.zip" TargetMode="External"/><Relationship Id="rId111" Type="http://schemas.openxmlformats.org/officeDocument/2006/relationships/hyperlink" Target="https://archive.org/download/ni-roms/roms/Atari%20-%205200.zip/Vanguard%20%28USA%29.zip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.org/download/ni-roms/roms/Atari%20-%207800%20%28BIN%29.zip/Sentinel%20%28Europe%29.zip" TargetMode="External"/><Relationship Id="rId194" Type="http://schemas.openxmlformats.org/officeDocument/2006/relationships/hyperlink" Target="https://archive.org/download/ni-roms/roms/Atari%20-%207800%20%28BIN%29.zip/Shuriken%20%28World%29%20%28Aftermarket%29%20%28Unl%29.zip" TargetMode="External"/><Relationship Id="rId193" Type="http://schemas.openxmlformats.org/officeDocument/2006/relationships/hyperlink" Target="https://archive.org/download/ni-roms/roms/Atari%20-%207800%20%28BIN%29.zip/Shoot%20the%20UFO%202015%20%28World%29%20%28Aftermarket%29%20%28Unl%29.zip" TargetMode="External"/><Relationship Id="rId192" Type="http://schemas.openxmlformats.org/officeDocument/2006/relationships/hyperlink" Target="https://archive.org/download/ni-roms/roms/Atari%20-%207800%20%28BIN%29.zip/Serpentine%20%28World%29%20%28Aftermarket%29%20%28Unl%29.zip" TargetMode="External"/><Relationship Id="rId191" Type="http://schemas.openxmlformats.org/officeDocument/2006/relationships/hyperlink" Target="https://archive.org/download/ni-roms/roms/Atari%20-%207800%20%28BIN%29.zip/Sentinel%20%28USA%29%20%28Proto%29.zip" TargetMode="External"/><Relationship Id="rId187" Type="http://schemas.openxmlformats.org/officeDocument/2006/relationships/hyperlink" Target="https://archive.org/download/ni-roms/roms/Atari%20-%207800%20%28BIN%29.zip/Scramble%20%28World%29%20%28v1.15%29%20%28PAL%29%20%28Aftermarket%29%20%28Unl%29.zip" TargetMode="External"/><Relationship Id="rId186" Type="http://schemas.openxmlformats.org/officeDocument/2006/relationships/hyperlink" Target="https://archive.org/download/ni-roms/roms/Atari%20-%207800%20%28BIN%29.zip/Scramble%20%28World%29%20%28v1.15%29%20%28NTSC%29%20%28Aftermarket%29%20%28Unl%29.zip" TargetMode="External"/><Relationship Id="rId185" Type="http://schemas.openxmlformats.org/officeDocument/2006/relationships/hyperlink" Target="https://archive.org/download/ni-roms/roms/Atari%20-%207800%20%28BIN%29.zip/Scramble%20%28World%29%20%28v1.14%29%20%28PAL%29%20%28Aftermarket%29%20%28Unl%29.zip" TargetMode="External"/><Relationship Id="rId184" Type="http://schemas.openxmlformats.org/officeDocument/2006/relationships/hyperlink" Target="https://archive.org/download/ni-roms/roms/Atari%20-%207800%20%28BIN%29.zip/Scramble%20%28World%29%20%28v1.14%29%20%28NTSC%29%20%28Aftermarket%29%20%28Unl%29.zip" TargetMode="External"/><Relationship Id="rId189" Type="http://schemas.openxmlformats.org/officeDocument/2006/relationships/hyperlink" Target="https://archive.org/download/ni-roms/roms/Atari%20-%207800%20%28BIN%29.zip/Scrapyard%20Dog%20%28USA%29.zip" TargetMode="External"/><Relationship Id="rId188" Type="http://schemas.openxmlformats.org/officeDocument/2006/relationships/hyperlink" Target="https://archive.org/download/ni-roms/roms/Atari%20-%207800%20%28BIN%29.zip/Scrapyard%20Dog%20%28Europe%29.zip" TargetMode="External"/><Relationship Id="rId183" Type="http://schemas.openxmlformats.org/officeDocument/2006/relationships/hyperlink" Target="https://archive.org/download/ni-roms/roms/Atari%20-%207800%20%28BIN%29.zip/Santa%20Simon%20%28World%29%20%28Aftermarket%29%20%28Unl%29.zip" TargetMode="External"/><Relationship Id="rId182" Type="http://schemas.openxmlformats.org/officeDocument/2006/relationships/hyperlink" Target="https://archive.org/download/ni-roms/roms/Atari%20-%207800%20%28BIN%29.zip/Robotron%20-%202084%20%28USA%29.zip" TargetMode="External"/><Relationship Id="rId181" Type="http://schemas.openxmlformats.org/officeDocument/2006/relationships/hyperlink" Target="https://archive.org/download/ni-roms/roms/Atari%20-%207800%20%28BIN%29.zip/Robot%20Finds%20Kitten%20%28World%29%20%282022-03-31%29%20%28Aftermarket%29%20%28Unl%29.zip" TargetMode="External"/><Relationship Id="rId180" Type="http://schemas.openxmlformats.org/officeDocument/2006/relationships/hyperlink" Target="https://archive.org/download/ni-roms/roms/Atari%20-%207800%20%28BIN%29.zip/Robot%20Finds%20Kitten%20%28World%29%20%282005-06-19%29%20%28Aftermarket%29%20%28Unl%29.zip" TargetMode="External"/><Relationship Id="rId176" Type="http://schemas.openxmlformats.org/officeDocument/2006/relationships/hyperlink" Target="https://archive.org/download/ni-roms/roms/Atari%20-%207800%20%28BIN%29.zip/Rip-Off%20%28World%29%20%28v1.05%29%20%28NTSC%29%20%28Aftermarket%29%20%28Unl%29.zip" TargetMode="External"/><Relationship Id="rId175" Type="http://schemas.openxmlformats.org/officeDocument/2006/relationships/hyperlink" Target="https://archive.org/download/ni-roms/roms/Atari%20-%207800%20%28BIN%29.zip/Rescue%20on%20Fractalus%20%28USA%29%20%28Proto%29.zip" TargetMode="External"/><Relationship Id="rId174" Type="http://schemas.openxmlformats.org/officeDocument/2006/relationships/hyperlink" Target="https://archive.org/download/ni-roms/roms/Atari%20-%207800%20%28BIN%29.zip/RealSports%20Baseball%20%28USA%29.zip" TargetMode="External"/><Relationship Id="rId173" Type="http://schemas.openxmlformats.org/officeDocument/2006/relationships/hyperlink" Target="https://archive.org/download/ni-roms/roms/Atari%20-%207800%20%28BIN%29.zip/Rampart%20%28USA%29%20%28Proto%29.zip" TargetMode="External"/><Relationship Id="rId179" Type="http://schemas.openxmlformats.org/officeDocument/2006/relationships/hyperlink" Target="https://archive.org/download/ni-roms/roms/Atari%20-%207800%20%28BIN%29.zip/Rip-Off%20%28World%29%20%28v1.06%29%20%28PAL%29%20%28Aftermarket%29%20%28Unl%29.zip" TargetMode="External"/><Relationship Id="rId178" Type="http://schemas.openxmlformats.org/officeDocument/2006/relationships/hyperlink" Target="https://archive.org/download/ni-roms/roms/Atari%20-%207800%20%28BIN%29.zip/Rip-Off%20%28World%29%20%28v1.06%29%20%28NTSC%29%20%28Aftermarket%29%20%28Unl%29.zip" TargetMode="External"/><Relationship Id="rId177" Type="http://schemas.openxmlformats.org/officeDocument/2006/relationships/hyperlink" Target="https://archive.org/download/ni-roms/roms/Atari%20-%207800%20%28BIN%29.zip/Rip-Off%20%28World%29%20%28v1.05%29%20%28PAL%29%20%28Aftermarket%29%20%28Unl%29.zip" TargetMode="External"/><Relationship Id="rId198" Type="http://schemas.openxmlformats.org/officeDocument/2006/relationships/hyperlink" Target="https://archive.org/download/ni-roms/roms/Atari%20-%207800%20%28BIN%29.zip/Slide%20Boy%20in%20Maze%20Land%20%28World%29%20%282021-05-10%29%20%28Beta%29%20%28Aftermarket%29%20%28Unl%29.zip" TargetMode="External"/><Relationship Id="rId197" Type="http://schemas.openxmlformats.org/officeDocument/2006/relationships/hyperlink" Target="https://archive.org/download/ni-roms/roms/Atari%20-%207800%20%28BIN%29.zip/Sirius%20XM%20%28World%29%20%28Aftermarket%29%20%28Unl%29.zip" TargetMode="External"/><Relationship Id="rId196" Type="http://schemas.openxmlformats.org/officeDocument/2006/relationships/hyperlink" Target="https://archive.org/download/ni-roms/roms/Atari%20-%207800%20%28BIN%29.zip/Sirius%20%28USA%29%20%28Proto%29.zip" TargetMode="External"/><Relationship Id="rId195" Type="http://schemas.openxmlformats.org/officeDocument/2006/relationships/hyperlink" Target="https://archive.org/download/ni-roms/roms/Atari%20-%207800%20%28BIN%29.zip/Sick%20Pickles%20%28World%29%20%28Aftermarket%29%20%28Unl%29.zip" TargetMode="External"/><Relationship Id="rId199" Type="http://schemas.openxmlformats.org/officeDocument/2006/relationships/hyperlink" Target="https://archive.org/download/ni-roms/roms/Atari%20-%207800%20%28BIN%29.zip/Slide%20Boy%20in%20Maze%20Land%20%28World%29%20%28Digital%29%20%28Aftermarket%29%20%28Unl%29.zip" TargetMode="External"/><Relationship Id="rId150" Type="http://schemas.openxmlformats.org/officeDocument/2006/relationships/hyperlink" Target="https://archive.org/download/ni-roms/roms/Atari%20-%207800%20%28BIN%29.zip/Pac-Man%20Collection%20%28World%29%20%28Digital%29%20%28NTSC%29%20%28Aftermarket%29%20%28Unl%29.zip" TargetMode="External"/><Relationship Id="rId1" Type="http://schemas.openxmlformats.org/officeDocument/2006/relationships/hyperlink" Target="https://archive.org/download/ni-roms/roms/Atari%20-%207800%20%28BIN%29.zip/1942%20%28Extended%29%20%28World%29%20%28Aftermarket%29%20%28Unl%29.zip" TargetMode="External"/><Relationship Id="rId2" Type="http://schemas.openxmlformats.org/officeDocument/2006/relationships/hyperlink" Target="https://archive.org/download/ni-roms/roms/Atari%20-%207800%20%28BIN%29.zip/1942%20%28Small%29%20%28World%29%20%28Aftermarket%29%20%28Unl%29.zip" TargetMode="External"/><Relationship Id="rId3" Type="http://schemas.openxmlformats.org/officeDocument/2006/relationships/hyperlink" Target="https://archive.org/download/ni-roms/roms/Atari%20-%207800%20%28BIN%29.zip/1942%20%28World%29%20%28Aftermarket%29%20%28Unl%29.zip" TargetMode="External"/><Relationship Id="rId149" Type="http://schemas.openxmlformats.org/officeDocument/2006/relationships/hyperlink" Target="https://archive.org/download/ni-roms/roms/Atari%20-%207800%20%28BIN%29.zip/Pac-Man%20320%20%28World%29%20%28v1.05%29%20%28PAL%29%20%28Aftermarket%29%20%28Unl%29.zip" TargetMode="External"/><Relationship Id="rId4" Type="http://schemas.openxmlformats.org/officeDocument/2006/relationships/hyperlink" Target="https://archive.org/download/ni-roms/roms/Atari%20-%207800%20%28BIN%29.zip/2048%20%28World%29%20%28Aftermarket%29%20%28Unl%29.zip" TargetMode="External"/><Relationship Id="rId148" Type="http://schemas.openxmlformats.org/officeDocument/2006/relationships/hyperlink" Target="https://archive.org/download/ni-roms/roms/Atari%20-%207800%20%28BIN%29.zip/Pac-Man%20320%20%28World%29%20%28v1.05%29%20%28NTSC%29%20%28Aftermarket%29%20%28Unl%29.zip" TargetMode="External"/><Relationship Id="rId9" Type="http://schemas.openxmlformats.org/officeDocument/2006/relationships/hyperlink" Target="https://archive.org/download/ni-roms/roms/Atari%20-%207800%20%28BIN%29.zip/Alien%20Brigade%20%28USA%29.zip" TargetMode="External"/><Relationship Id="rId143" Type="http://schemas.openxmlformats.org/officeDocument/2006/relationships/hyperlink" Target="https://archive.org/download/ni-roms/roms/Atari%20-%207800%20%28BIN%29.zip/One-on-One%20Basketball%20%28Europe%29.zip" TargetMode="External"/><Relationship Id="rId142" Type="http://schemas.openxmlformats.org/officeDocument/2006/relationships/hyperlink" Target="https://archive.org/download/ni-roms/roms/Atari%20-%207800%20%28BIN%29.zip/Ninja%20Golf%20%28USA%29.zip" TargetMode="External"/><Relationship Id="rId141" Type="http://schemas.openxmlformats.org/officeDocument/2006/relationships/hyperlink" Target="https://archive.org/download/ni-roms/roms/Atari%20-%207800%20%28BIN%29.zip/Ninja%20Golf%20%28Europe%29.zip" TargetMode="External"/><Relationship Id="rId140" Type="http://schemas.openxmlformats.org/officeDocument/2006/relationships/hyperlink" Target="https://archive.org/download/ni-roms/roms/Atari%20-%207800%20%28BIN%29.zip/Ms.%20Pac-Man%20320%20%28World%29%20%28PAL%29%20%28Aftermarket%29%20%28Unl%29.zip" TargetMode="External"/><Relationship Id="rId5" Type="http://schemas.openxmlformats.org/officeDocument/2006/relationships/hyperlink" Target="https://archive.org/download/ni-roms/roms/Atari%20-%207800%20%28BIN%29.zip/7800%20Monitor%20Cart%20%28USA%29%20%28Program%29%20%28Unl%29.zip" TargetMode="External"/><Relationship Id="rId147" Type="http://schemas.openxmlformats.org/officeDocument/2006/relationships/hyperlink" Target="https://archive.org/download/ni-roms/roms/Atari%20-%207800%20%28BIN%29.zip/Pac-Man%20-%20Energy%20Drink%20Edition%20%28World%29%20%28v1.02%29%20%28Aftermarket%29%20%28Unl%29.zip" TargetMode="External"/><Relationship Id="rId6" Type="http://schemas.openxmlformats.org/officeDocument/2006/relationships/hyperlink" Target="https://archive.org/download/ni-roms/roms/Atari%20-%207800%20%28BIN%29.zip/Ace%20of%20Aces%20%28Europe%29.zip" TargetMode="External"/><Relationship Id="rId146" Type="http://schemas.openxmlformats.org/officeDocument/2006/relationships/hyperlink" Target="https://archive.org/download/ni-roms/roms/Atari%20-%207800%20%28BIN%29.zip/Orion%20Assault%20%28World%29%20%28v01.78b%29%20%28Proto%29%20%28Aftermarket%29%20%28Unl%29.zip" TargetMode="External"/><Relationship Id="rId7" Type="http://schemas.openxmlformats.org/officeDocument/2006/relationships/hyperlink" Target="https://archive.org/download/ni-roms/roms/Atari%20-%207800%20%28BIN%29.zip/Ace%20of%20Aces%20%28USA%29.zip" TargetMode="External"/><Relationship Id="rId145" Type="http://schemas.openxmlformats.org/officeDocument/2006/relationships/hyperlink" Target="https://archive.org/download/ni-roms/roms/Atari%20-%207800%20%28BIN%29.zip/Oozy%20the%20Goo%20Gaiden%20%28World%29%20%28Aftermarket%29%20%28Unl%29.zip" TargetMode="External"/><Relationship Id="rId8" Type="http://schemas.openxmlformats.org/officeDocument/2006/relationships/hyperlink" Target="https://archive.org/download/ni-roms/roms/Atari%20-%207800%20%28BIN%29.zip/Alien%20Brigade%20%28Europe%29.zip" TargetMode="External"/><Relationship Id="rId144" Type="http://schemas.openxmlformats.org/officeDocument/2006/relationships/hyperlink" Target="https://archive.org/download/ni-roms/roms/Atari%20-%207800%20%28BIN%29.zip/One-on-One%20Basketball%20%28USA%29.zip" TargetMode="External"/><Relationship Id="rId139" Type="http://schemas.openxmlformats.org/officeDocument/2006/relationships/hyperlink" Target="https://archive.org/download/ni-roms/roms/Atari%20-%207800%20%28BIN%29.zip/Ms.%20Pac-Man%20320%20%28World%29%20%28NTSC%29%20%28Aftermarket%29%20%28Unl%29.zip" TargetMode="External"/><Relationship Id="rId138" Type="http://schemas.openxmlformats.org/officeDocument/2006/relationships/hyperlink" Target="https://archive.org/download/ni-roms/roms/Atari%20-%207800%20%28BIN%29.zip/Ms.%20Pac-Man%20%28USA%29.zip" TargetMode="External"/><Relationship Id="rId137" Type="http://schemas.openxmlformats.org/officeDocument/2006/relationships/hyperlink" Target="https://archive.org/download/ni-roms/roms/Atari%20-%207800%20%28BIN%29.zip/Ms.%20Pac-Man%20%28Europe%29.zip" TargetMode="External"/><Relationship Id="rId132" Type="http://schemas.openxmlformats.org/officeDocument/2006/relationships/hyperlink" Target="https://archive.org/download/ni-roms/roms/Atari%20-%207800%20%28BIN%29.zip/Missing%20in%20Action%20%28USA%29%20%28Proto%29.zip" TargetMode="External"/><Relationship Id="rId131" Type="http://schemas.openxmlformats.org/officeDocument/2006/relationships/hyperlink" Target="https://archive.org/download/ni-roms/roms/Atari%20-%207800%20%28BIN%29.zip/Midnight%20Mutants%20%28USA%29.zip" TargetMode="External"/><Relationship Id="rId130" Type="http://schemas.openxmlformats.org/officeDocument/2006/relationships/hyperlink" Target="https://archive.org/download/ni-roms/roms/Atari%20-%207800%20%28BIN%29.zip/Midnight%20Mutants%20%28Europe%29.zip" TargetMode="External"/><Relationship Id="rId136" Type="http://schemas.openxmlformats.org/officeDocument/2006/relationships/hyperlink" Target="https://archive.org/download/ni-roms/roms/Atari%20-%207800%20%28BIN%29.zip/Motor%20Psycho%20%28USA%29.zip" TargetMode="External"/><Relationship Id="rId135" Type="http://schemas.openxmlformats.org/officeDocument/2006/relationships/hyperlink" Target="https://archive.org/download/ni-roms/roms/Atari%20-%207800%20%28BIN%29.zip/Motor%20Psycho%20%28Europe%29.zip" TargetMode="External"/><Relationship Id="rId134" Type="http://schemas.openxmlformats.org/officeDocument/2006/relationships/hyperlink" Target="https://archive.org/download/ni-roms/roms/Atari%20-%207800%20%28BIN%29.zip/Moon%20Cresta%20%28World%29%20%28PAL%29%20%28Aftermarket%29%20%28Unl%29.zip" TargetMode="External"/><Relationship Id="rId133" Type="http://schemas.openxmlformats.org/officeDocument/2006/relationships/hyperlink" Target="https://archive.org/download/ni-roms/roms/Atari%20-%207800%20%28BIN%29.zip/Moon%20Cresta%20%28World%29%20%28NTSC%29%20%28Aftermarket%29%20%28Unl%29.zip" TargetMode="External"/><Relationship Id="rId172" Type="http://schemas.openxmlformats.org/officeDocument/2006/relationships/hyperlink" Target="https://archive.org/download/ni-roms/roms/Atari%20-%207800%20%28BIN%29.zip/Rampage%20%28USA%29.zip" TargetMode="External"/><Relationship Id="rId171" Type="http://schemas.openxmlformats.org/officeDocument/2006/relationships/hyperlink" Target="https://archive.org/download/ni-roms/roms/Atari%20-%207800%20%28BIN%29.zip/Popeye%20%28World%29%20%28v2.40%29%20%28Demo%29%20%28Aftermarket%29%20%28Unl%29.zip" TargetMode="External"/><Relationship Id="rId170" Type="http://schemas.openxmlformats.org/officeDocument/2006/relationships/hyperlink" Target="https://archive.org/download/ni-roms/roms/Atari%20-%207800%20%28BIN%29.zip/Pole%20Position%20II%20%28USA%29.zip" TargetMode="External"/><Relationship Id="rId165" Type="http://schemas.openxmlformats.org/officeDocument/2006/relationships/hyperlink" Target="https://archive.org/download/ni-roms/roms/Atari%20-%207800%20%28BIN%29.zip/Plutos%20%28USA%29%20%28Proto%29.zip" TargetMode="External"/><Relationship Id="rId164" Type="http://schemas.openxmlformats.org/officeDocument/2006/relationships/hyperlink" Target="https://archive.org/download/ni-roms/roms/Atari%20-%207800%20%28BIN%29.zip/Plink%20%28World%29%20%28Aftermarket%29%20%28Unl%29.zip" TargetMode="External"/><Relationship Id="rId163" Type="http://schemas.openxmlformats.org/officeDocument/2006/relationships/hyperlink" Target="https://archive.org/download/ni-roms/roms/Atari%20-%207800%20%28BIN%29.zip/Planet%20Smashers%20%28USA%29.zip" TargetMode="External"/><Relationship Id="rId162" Type="http://schemas.openxmlformats.org/officeDocument/2006/relationships/hyperlink" Target="https://archive.org/download/ni-roms/roms/Atari%20-%207800%20%28BIN%29.zip/Planet%20Smashers%20%28Europe%29.zip" TargetMode="External"/><Relationship Id="rId169" Type="http://schemas.openxmlformats.org/officeDocument/2006/relationships/hyperlink" Target="https://archive.org/download/ni-roms/roms/Atari%20-%207800%20%28BIN%29.zip/Pole%20Position%20II%20%28USA%29%20%28Beta%29.zip" TargetMode="External"/><Relationship Id="rId168" Type="http://schemas.openxmlformats.org/officeDocument/2006/relationships/hyperlink" Target="https://archive.org/download/ni-roms/roms/Atari%20-%207800%20%28BIN%29.zip/Pole%20Position%20II%20%28Europe%29.zip" TargetMode="External"/><Relationship Id="rId167" Type="http://schemas.openxmlformats.org/officeDocument/2006/relationships/hyperlink" Target="https://archive.org/download/ni-roms/roms/Atari%20-%207800%20%28BIN%29.zip/Poetiru%20%28World%29%20%28Aftermarket%29%20%28Unl%29.zip" TargetMode="External"/><Relationship Id="rId166" Type="http://schemas.openxmlformats.org/officeDocument/2006/relationships/hyperlink" Target="https://archive.org/download/ni-roms/roms/Atari%20-%207800%20%28BIN%29.zip/Plutos%20XM%20%28World%29%20%28Aftermarket%29%20%28Unl%29.zip" TargetMode="External"/><Relationship Id="rId161" Type="http://schemas.openxmlformats.org/officeDocument/2006/relationships/hyperlink" Target="https://archive.org/download/ni-roms/roms/Atari%20-%207800%20%28BIN%29.zip/Pit%20Fighter%20%28USA%29%20%28Proto%29.zip" TargetMode="External"/><Relationship Id="rId160" Type="http://schemas.openxmlformats.org/officeDocument/2006/relationships/hyperlink" Target="https://archive.org/download/ni-roms/roms/Atari%20-%207800%20%28BIN%29.zip/Pirate%20Cove%20%28World%29%20%28Aftermarket%29%20%28Unl%29.zip" TargetMode="External"/><Relationship Id="rId159" Type="http://schemas.openxmlformats.org/officeDocument/2006/relationships/hyperlink" Target="https://archive.org/download/ni-roms/roms/Atari%20-%207800%20%28BIN%29.zip/Pete%20Rose%20Baseball%20%28USA%29.zip" TargetMode="External"/><Relationship Id="rId154" Type="http://schemas.openxmlformats.org/officeDocument/2006/relationships/hyperlink" Target="https://archive.org/download/ni-roms/roms/Atari%20-%207800%20%28BIN%29.zip/Pac-Man%20Collection%20-%20Remastered%20Edition%20%28World%29%20%28PAL%29%20%28TIA%29%20%28Aftermarket%29%20%28Unl%29.zip" TargetMode="External"/><Relationship Id="rId153" Type="http://schemas.openxmlformats.org/officeDocument/2006/relationships/hyperlink" Target="https://archive.org/download/ni-roms/roms/Atari%20-%207800%20%28BIN%29.zip/Pac-Man%20Collection%20-%20Remastered%20Edition%20%28World%29%20%28NTSC%29%20%28TIA%29%20%28Aftermarket%29%20%28Unl%29.zip" TargetMode="External"/><Relationship Id="rId152" Type="http://schemas.openxmlformats.org/officeDocument/2006/relationships/hyperlink" Target="https://archive.org/download/ni-roms/roms/Atari%20-%207800%20%28BIN%29.zip/Pac-Man%20Collection%20-%2040th%20Anniversary%20Edition%20%28World%29%20%28Digital%29%20%28Aftermarket%29%20%28Unl%29.zip" TargetMode="External"/><Relationship Id="rId151" Type="http://schemas.openxmlformats.org/officeDocument/2006/relationships/hyperlink" Target="https://archive.org/download/ni-roms/roms/Atari%20-%207800%20%28BIN%29.zip/Pac-Man%20Collection%20%28World%29%20%28Digital%29%20%28PAL%29%20%28Aftermarket%29%20%28Unl%29.zip" TargetMode="External"/><Relationship Id="rId158" Type="http://schemas.openxmlformats.org/officeDocument/2006/relationships/hyperlink" Target="https://archive.org/download/ni-roms/roms/Atari%20-%207800%20%28BIN%29.zip/Pac-Man%20Plus%20320%20%28World%29%20%28PAL%29%20%28Aftermarket%29%20%28Unl%29.zip" TargetMode="External"/><Relationship Id="rId157" Type="http://schemas.openxmlformats.org/officeDocument/2006/relationships/hyperlink" Target="https://archive.org/download/ni-roms/roms/Atari%20-%207800%20%28BIN%29.zip/Pac-Man%20Plus%20320%20%28World%29%20%28NTSC%29%20%28Aftermarket%29%20%28Unl%29.zip" TargetMode="External"/><Relationship Id="rId156" Type="http://schemas.openxmlformats.org/officeDocument/2006/relationships/hyperlink" Target="https://archive.org/download/ni-roms/roms/Atari%20-%207800%20%28BIN%29.zip/Pac-Man%20Collection%20-%20Ultimate%20Edition%20%28World%29%20%28PAL%29%20%28Pokey%29%20%28Aftermarket%29%20%28Unl%29.zip" TargetMode="External"/><Relationship Id="rId155" Type="http://schemas.openxmlformats.org/officeDocument/2006/relationships/hyperlink" Target="https://archive.org/download/ni-roms/roms/Atari%20-%207800%20%28BIN%29.zip/Pac-Man%20Collection%20-%20Ultimate%20Edition%20%28World%29%20%28NTSC%29%20%28Pokey%29%20%28Aftermarket%29%20%28Unl%29.zip" TargetMode="External"/><Relationship Id="rId40" Type="http://schemas.openxmlformats.org/officeDocument/2006/relationships/hyperlink" Target="https://archive.org/download/ni-roms/roms/Atari%20-%207800%20%28BIN%29.zip/Crack%27ed%20%28Europe%29.zip" TargetMode="External"/><Relationship Id="rId42" Type="http://schemas.openxmlformats.org/officeDocument/2006/relationships/hyperlink" Target="https://archive.org/download/ni-roms/roms/Atari%20-%207800%20%28BIN%29.zip/Crazy%20Bricks%20%28World%29%20%28Aftermarket%29%20%28Unl%29.zip" TargetMode="External"/><Relationship Id="rId41" Type="http://schemas.openxmlformats.org/officeDocument/2006/relationships/hyperlink" Target="https://archive.org/download/ni-roms/roms/Atari%20-%207800%20%28BIN%29.zip/Crack%27ed%20%28USA%29.zip" TargetMode="External"/><Relationship Id="rId44" Type="http://schemas.openxmlformats.org/officeDocument/2006/relationships/hyperlink" Target="https://archive.org/download/ni-roms/roms/Atari%20-%207800%20%28BIN%29.zip/Crossbow%20%28USA%29.zip" TargetMode="External"/><Relationship Id="rId43" Type="http://schemas.openxmlformats.org/officeDocument/2006/relationships/hyperlink" Target="https://archive.org/download/ni-roms/roms/Atari%20-%207800%20%28BIN%29.zip/Crossbow%20%28Europe%29.zip" TargetMode="External"/><Relationship Id="rId46" Type="http://schemas.openxmlformats.org/officeDocument/2006/relationships/hyperlink" Target="https://archive.org/download/ni-roms/roms/Atari%20-%207800%20%28BIN%29.zip/Dark%20Chambers%20%28Europe%29.zip" TargetMode="External"/><Relationship Id="rId45" Type="http://schemas.openxmlformats.org/officeDocument/2006/relationships/hyperlink" Target="https://archive.org/download/ni-roms/roms/Atari%20-%207800%20%28BIN%29.zip/Danger%20Zone%20%28World%29%20%282020-12-31%29%20%28Demo%29%20%28Aftermarket%29%20%28Unl%29.zip" TargetMode="External"/><Relationship Id="rId48" Type="http://schemas.openxmlformats.org/officeDocument/2006/relationships/hyperlink" Target="https://archive.org/download/ni-roms/roms/Atari%20-%207800%20%28BIN%29.zip/DeathMerchant%20%28World%29%20%28v1.30%29%20%28Digital%29%20%28Aftermarket%29%20%28Unl%29.zip" TargetMode="External"/><Relationship Id="rId47" Type="http://schemas.openxmlformats.org/officeDocument/2006/relationships/hyperlink" Target="https://archive.org/download/ni-roms/roms/Atari%20-%207800%20%28BIN%29.zip/Dark%20Chambers%20%28USA%29.zip" TargetMode="External"/><Relationship Id="rId49" Type="http://schemas.openxmlformats.org/officeDocument/2006/relationships/hyperlink" Target="https://archive.org/download/ni-roms/roms/Atari%20-%207800%20%28BIN%29.zip/Desert%20Falcon%20%28Europe%29.zip" TargetMode="External"/><Relationship Id="rId31" Type="http://schemas.openxmlformats.org/officeDocument/2006/relationships/hyperlink" Target="https://archive.org/download/ni-roms/roms/Atari%20-%207800%20%28BIN%29.zip/Bentley%20Bear%27s%20Crystal%20Quest%20%28World%29%20%28NTSC%29%20%28Aftermarket%29%20%28Unl%29.zip" TargetMode="External"/><Relationship Id="rId30" Type="http://schemas.openxmlformats.org/officeDocument/2006/relationships/hyperlink" Target="https://archive.org/download/ni-roms/roms/Atari%20-%207800%20%28BIN%29.zip/Basketbrawl%20%28USA%29.zip" TargetMode="External"/><Relationship Id="rId33" Type="http://schemas.openxmlformats.org/officeDocument/2006/relationships/hyperlink" Target="https://archive.org/download/ni-roms/roms/Atari%20-%207800%20%28BIN%29.zip/Cartesian%20Chaos%20%28World%29%20%28Aftermarket%29%20%28Unl%29.zip" TargetMode="External"/><Relationship Id="rId32" Type="http://schemas.openxmlformats.org/officeDocument/2006/relationships/hyperlink" Target="https://archive.org/download/ni-roms/roms/Atari%20-%207800%20%28BIN%29.zip/Boom%21%20%28World%29%20%28Demo%29%20%28Aftermarket%29%20%28Unl%29.zip" TargetMode="External"/><Relationship Id="rId35" Type="http://schemas.openxmlformats.org/officeDocument/2006/relationships/hyperlink" Target="https://archive.org/download/ni-roms/roms/Atari%20-%207800%20%28BIN%29.zip/Centipede%20%28USA%29.zip" TargetMode="External"/><Relationship Id="rId34" Type="http://schemas.openxmlformats.org/officeDocument/2006/relationships/hyperlink" Target="https://archive.org/download/ni-roms/roms/Atari%20-%207800%20%28BIN%29.zip/Centipede%20%28Europe%29.zip" TargetMode="External"/><Relationship Id="rId37" Type="http://schemas.openxmlformats.org/officeDocument/2006/relationships/hyperlink" Target="https://archive.org/download/ni-roms/roms/Atari%20-%207800%20%28BIN%29.zip/Choplifter%21%20%28USA%29.zip" TargetMode="External"/><Relationship Id="rId36" Type="http://schemas.openxmlformats.org/officeDocument/2006/relationships/hyperlink" Target="https://archive.org/download/ni-roms/roms/Atari%20-%207800%20%28BIN%29.zip/Choplifter%21%20%28Europe%29.zip" TargetMode="External"/><Relationship Id="rId39" Type="http://schemas.openxmlformats.org/officeDocument/2006/relationships/hyperlink" Target="https://archive.org/download/ni-roms/roms/Atari%20-%207800%20%28BIN%29.zip/Commando%20%28USA%29.zip" TargetMode="External"/><Relationship Id="rId38" Type="http://schemas.openxmlformats.org/officeDocument/2006/relationships/hyperlink" Target="https://archive.org/download/ni-roms/roms/Atari%20-%207800%20%28BIN%29.zip/Commando%20%28Europe%29.zip" TargetMode="External"/><Relationship Id="rId20" Type="http://schemas.openxmlformats.org/officeDocument/2006/relationships/hyperlink" Target="https://archive.org/download/ni-roms/roms/Atari%20-%207800%20%28BIN%29.zip/Atlas%20%28World%29%20%28Aftermarket%29%20%28Unl%29.zip" TargetMode="External"/><Relationship Id="rId22" Type="http://schemas.openxmlformats.org/officeDocument/2006/relationships/hyperlink" Target="https://archive.org/download/ni-roms/roms/Atari%20-%207800%20%28BIN%29.zip/Baby%20Pac-Man%20%28World%29%20%282019-02-09%29%20%28Beta%29%20%28Aftermarket%29%20%28Unl%29.zip" TargetMode="External"/><Relationship Id="rId21" Type="http://schemas.openxmlformats.org/officeDocument/2006/relationships/hyperlink" Target="https://archive.org/download/ni-roms/roms/Atari%20-%207800%20%28BIN%29.zip/Attack%20of%20the%20PETSCII%20Robots%20%28World%29%20%28Demo%29%20%28Aftermarket%29%20%28Unl%29.zip" TargetMode="External"/><Relationship Id="rId24" Type="http://schemas.openxmlformats.org/officeDocument/2006/relationships/hyperlink" Target="https://archive.org/download/ni-roms/roms/Atari%20-%207800%20%28BIN%29.zip/Ballblazer%20%28Europe%29.zip" TargetMode="External"/><Relationship Id="rId23" Type="http://schemas.openxmlformats.org/officeDocument/2006/relationships/hyperlink" Target="https://archive.org/download/ni-roms/roms/Atari%20-%207800%20%28BIN%29.zip/Baby%20Pac-Man%20%28World%29%20%28Digital%29%20%28Aftermarket%29%20%28Unl%29.zip" TargetMode="External"/><Relationship Id="rId26" Type="http://schemas.openxmlformats.org/officeDocument/2006/relationships/hyperlink" Target="https://archive.org/download/ni-roms/roms/Atari%20-%207800%20%28BIN%29.zip/Barnyard%20Blaster%20%28Europe%29.zip" TargetMode="External"/><Relationship Id="rId25" Type="http://schemas.openxmlformats.org/officeDocument/2006/relationships/hyperlink" Target="https://archive.org/download/ni-roms/roms/Atari%20-%207800%20%28BIN%29.zip/Ballblazer%20%28USA%29.zip" TargetMode="External"/><Relationship Id="rId28" Type="http://schemas.openxmlformats.org/officeDocument/2006/relationships/hyperlink" Target="https://archive.org/download/ni-roms/roms/Atari%20-%207800%20%28BIN%29.zip/Baseball%20%28Europe%29.zip" TargetMode="External"/><Relationship Id="rId27" Type="http://schemas.openxmlformats.org/officeDocument/2006/relationships/hyperlink" Target="https://archive.org/download/ni-roms/roms/Atari%20-%207800%20%28BIN%29.zip/Barnyard%20Blaster%20%28USA%29.zip" TargetMode="External"/><Relationship Id="rId29" Type="http://schemas.openxmlformats.org/officeDocument/2006/relationships/hyperlink" Target="https://archive.org/download/ni-roms/roms/Atari%20-%207800%20%28BIN%29.zip/Basketbrawl%20%28Europe%29.zip" TargetMode="External"/><Relationship Id="rId11" Type="http://schemas.openxmlformats.org/officeDocument/2006/relationships/hyperlink" Target="https://archive.org/download/ni-roms/roms/Atari%20-%207800%20%28BIN%29.zip/Arkanoid%20%28World%29%20%28Demo%29%20%28Aftermarket%29%20%28Unl%29.zip" TargetMode="External"/><Relationship Id="rId10" Type="http://schemas.openxmlformats.org/officeDocument/2006/relationships/hyperlink" Target="https://archive.org/download/ni-roms/roms/Atari%20-%207800%20%28BIN%29.zip/Alpha%20Race%20%28World%29%20%28Aftermarket%29%20%28Unl%29.zip" TargetMode="External"/><Relationship Id="rId13" Type="http://schemas.openxmlformats.org/officeDocument/2006/relationships/hyperlink" Target="https://archive.org/download/ni-roms/roms/Atari%20-%207800%20%28BIN%29.zip/Asteroids%20%28USA%29%20%28Beta%29.zip" TargetMode="External"/><Relationship Id="rId12" Type="http://schemas.openxmlformats.org/officeDocument/2006/relationships/hyperlink" Target="https://archive.org/download/ni-roms/roms/Atari%20-%207800%20%28BIN%29.zip/Armor%20Attack%20II%20%28World%29%20%28Aftermarket%29%20%28Unl%29.zip" TargetMode="External"/><Relationship Id="rId15" Type="http://schemas.openxmlformats.org/officeDocument/2006/relationships/hyperlink" Target="https://archive.org/download/ni-roms/roms/Atari%20-%207800%20%28BIN%29.zip/Asteroids%20Deluxe%20%28World%29%20%28NTSC%29%20%28Aftermarket%29%20%28Unl%29.zip" TargetMode="External"/><Relationship Id="rId14" Type="http://schemas.openxmlformats.org/officeDocument/2006/relationships/hyperlink" Target="https://archive.org/download/ni-roms/roms/Atari%20-%207800%20%28BIN%29.zip/Asteroids%20%28USA%29.zip" TargetMode="External"/><Relationship Id="rId17" Type="http://schemas.openxmlformats.org/officeDocument/2006/relationships/hyperlink" Target="https://archive.org/download/ni-roms/roms/Atari%20-%207800%20%28BIN%29.zip/Astro%20Blaster%20%28World%29%20%28Aftermarket%29%20%28Unl%29.zip" TargetMode="External"/><Relationship Id="rId16" Type="http://schemas.openxmlformats.org/officeDocument/2006/relationships/hyperlink" Target="https://archive.org/download/ni-roms/roms/Atari%20-%207800%20%28BIN%29.zip/Asteroids%20Deluxe%20%28World%29%20%28PAL%29%20%28Aftermarket%29%20%28Unl%29.zip" TargetMode="External"/><Relationship Id="rId19" Type="http://schemas.openxmlformats.org/officeDocument/2006/relationships/hyperlink" Target="https://archive.org/download/ni-roms/roms/Atari%20-%207800%20%28BIN%29.zip/Atari%207800%20Development%20Card%20%28USA%29.zip" TargetMode="External"/><Relationship Id="rId18" Type="http://schemas.openxmlformats.org/officeDocument/2006/relationships/hyperlink" Target="https://archive.org/download/ni-roms/roms/Atari%20-%207800%20%28BIN%29.zip/Astro%20Fighter%20%28World%29%20%28Aftermarket%29%20%28Unl%29.zip" TargetMode="External"/><Relationship Id="rId84" Type="http://schemas.openxmlformats.org/officeDocument/2006/relationships/hyperlink" Target="https://archive.org/download/ni-roms/roms/Atari%20-%207800%20%28BIN%29.zip/Frenzy%20%28World%29%20%28v1.07%29%20%28Aftermarket%29%20%28Unl%29.zip" TargetMode="External"/><Relationship Id="rId83" Type="http://schemas.openxmlformats.org/officeDocument/2006/relationships/hyperlink" Target="https://archive.org/download/ni-roms/roms/Atari%20-%207800%20%28BIN%29.zip/Frenzy%20%28World%29%20%28v1.06%29%20%28Aftermarket%29%20%28Unl%29.zip" TargetMode="External"/><Relationship Id="rId86" Type="http://schemas.openxmlformats.org/officeDocument/2006/relationships/hyperlink" Target="https://archive.org/download/ni-roms/roms/Atari%20-%207800%20%28BIN%29.zip/GATO%20%28USA%29%20%28Proto%29.zip" TargetMode="External"/><Relationship Id="rId85" Type="http://schemas.openxmlformats.org/officeDocument/2006/relationships/hyperlink" Target="https://archive.org/download/ni-roms/roms/Atari%20-%207800%20%28BIN%29.zip/Froggie%20%28World%29%20%28Aftermarket%29%20%28Unl%29.zip" TargetMode="External"/><Relationship Id="rId88" Type="http://schemas.openxmlformats.org/officeDocument/2006/relationships/hyperlink" Target="https://archive.org/download/ni-roms/roms/Atari%20-%207800%20%28BIN%29.zip/Galaga%20%28USA%29.zip" TargetMode="External"/><Relationship Id="rId87" Type="http://schemas.openxmlformats.org/officeDocument/2006/relationships/hyperlink" Target="https://archive.org/download/ni-roms/roms/Atari%20-%207800%20%28BIN%29.zip/Galaga%20%28Europe%29.zip" TargetMode="External"/><Relationship Id="rId89" Type="http://schemas.openxmlformats.org/officeDocument/2006/relationships/hyperlink" Target="https://archive.org/download/ni-roms/roms/Atari%20-%207800%20%28BIN%29.zip/Galaxian%20%28World%29%20%28Aftermarket%29%20%28Unl%29.zip" TargetMode="External"/><Relationship Id="rId80" Type="http://schemas.openxmlformats.org/officeDocument/2006/relationships/hyperlink" Target="https://archive.org/download/ni-roms/roms/Atari%20-%207800%20%28BIN%29.zip/Food%20Fight%20%28Europe%29.zip" TargetMode="External"/><Relationship Id="rId82" Type="http://schemas.openxmlformats.org/officeDocument/2006/relationships/hyperlink" Target="https://archive.org/download/ni-roms/roms/Atari%20-%207800%20%28BIN%29.zip/Food%20Fight%20%28USA%29.zip" TargetMode="External"/><Relationship Id="rId81" Type="http://schemas.openxmlformats.org/officeDocument/2006/relationships/hyperlink" Target="https://archive.org/download/ni-roms/roms/Atari%20-%207800%20%28BIN%29.zip/Food%20Fight%20%28USA%29%20%28Beta%29.zip" TargetMode="External"/><Relationship Id="rId73" Type="http://schemas.openxmlformats.org/officeDocument/2006/relationships/hyperlink" Target="https://archive.org/download/ni-roms/roms/Atari%20-%207800%20%28BIN%29.zip/F-18%20Hornet%20%28USA%29.zip" TargetMode="External"/><Relationship Id="rId72" Type="http://schemas.openxmlformats.org/officeDocument/2006/relationships/hyperlink" Target="https://archive.org/download/ni-roms/roms/Atari%20-%207800%20%28BIN%29.zip/F-18%20Hornet%20%28Europe%29.zip" TargetMode="External"/><Relationship Id="rId75" Type="http://schemas.openxmlformats.org/officeDocument/2006/relationships/hyperlink" Target="https://archive.org/download/ni-roms/roms/Atari%20-%207800%20%28BIN%29.zip/FailSafe%20%28World%29%20%28PAL%29%20%28Aftermarket%29%20%28Unl%29.zip" TargetMode="External"/><Relationship Id="rId74" Type="http://schemas.openxmlformats.org/officeDocument/2006/relationships/hyperlink" Target="https://archive.org/download/ni-roms/roms/Atari%20-%207800%20%28BIN%29.zip/FailSafe%20%28World%29%20%28NTSC%29%20%28Aftermarket%29%20%28Unl%29.zip" TargetMode="External"/><Relationship Id="rId77" Type="http://schemas.openxmlformats.org/officeDocument/2006/relationships/hyperlink" Target="https://archive.org/download/ni-roms/roms/Atari%20-%207800%20%28BIN%29.zip/Fatal%20Run%20%28USA%29.zip" TargetMode="External"/><Relationship Id="rId76" Type="http://schemas.openxmlformats.org/officeDocument/2006/relationships/hyperlink" Target="https://archive.org/download/ni-roms/roms/Atari%20-%207800%20%28BIN%29.zip/Fatal%20Run%20%28Europe%29.zip" TargetMode="External"/><Relationship Id="rId79" Type="http://schemas.openxmlformats.org/officeDocument/2006/relationships/hyperlink" Target="https://archive.org/download/ni-roms/roms/Atari%20-%207800%20%28BIN%29.zip/Fight%20Night%20%28USA%29.zip" TargetMode="External"/><Relationship Id="rId78" Type="http://schemas.openxmlformats.org/officeDocument/2006/relationships/hyperlink" Target="https://archive.org/download/ni-roms/roms/Atari%20-%207800%20%28BIN%29.zip/Fight%20Night%20%28Europe%29.zip" TargetMode="External"/><Relationship Id="rId71" Type="http://schemas.openxmlformats.org/officeDocument/2006/relationships/hyperlink" Target="https://archive.org/download/ni-roms/roms/Atari%20-%207800%20%28BIN%29.zip/Easter%20Klondike%20Solitaire%20%28World%29%20%28Aftermarket%29%20%28Unl%29.zip" TargetMode="External"/><Relationship Id="rId70" Type="http://schemas.openxmlformats.org/officeDocument/2006/relationships/hyperlink" Target="https://archive.org/download/ni-roms/roms/Atari%20-%207800%20%28BIN%29.zip/Dungeon%20Stalker%20%28World%29%20%281.245d%29%20%28Aftermarket%29%20%28Unl%29.zip" TargetMode="External"/><Relationship Id="rId62" Type="http://schemas.openxmlformats.org/officeDocument/2006/relationships/hyperlink" Target="https://archive.org/download/ni-roms/roms/Atari%20-%207800%20%28BIN%29.zip/Double%20Dragon%20%28Europe%29.zip" TargetMode="External"/><Relationship Id="rId61" Type="http://schemas.openxmlformats.org/officeDocument/2006/relationships/hyperlink" Target="https://archive.org/download/ni-roms/roms/Atari%20-%207800%20%28BIN%29.zip/Donkey%20Kong%20XM%20%28World%29%20%28Demo%29%20%28PAL%29%20%28Aftermarket%29%20%28Unl%29.zip" TargetMode="External"/><Relationship Id="rId64" Type="http://schemas.openxmlformats.org/officeDocument/2006/relationships/hyperlink" Target="https://archive.org/download/ni-roms/roms/Atari%20-%207800%20%28BIN%29.zip/Dragon%27s%20Cache%20%28World%29%20%282020-10-24%29%20%28Aftermarket%29%20%28Unl%29.zip" TargetMode="External"/><Relationship Id="rId63" Type="http://schemas.openxmlformats.org/officeDocument/2006/relationships/hyperlink" Target="https://archive.org/download/ni-roms/roms/Atari%20-%207800%20%28BIN%29.zip/Double%20Dragon%20%28USA%29.zip" TargetMode="External"/><Relationship Id="rId66" Type="http://schemas.openxmlformats.org/officeDocument/2006/relationships/hyperlink" Target="https://archive.org/download/ni-roms/roms/Atari%20-%207800%20%28BIN%29.zip/Dragon%27s%20Cache%20%28World%29%20%282021-02-07%29%20%28Aftermarket%29%20%28Unl%29.zip" TargetMode="External"/><Relationship Id="rId65" Type="http://schemas.openxmlformats.org/officeDocument/2006/relationships/hyperlink" Target="https://archive.org/download/ni-roms/roms/Atari%20-%207800%20%28BIN%29.zip/Dragon%27s%20Cache%20%28World%29%20%282020-10-24%29%20%28BupSystem%29%20%28Aftermarket%29%20%28Unl%29.zip" TargetMode="External"/><Relationship Id="rId68" Type="http://schemas.openxmlformats.org/officeDocument/2006/relationships/hyperlink" Target="https://archive.org/download/ni-roms/roms/Atari%20-%207800%20%28BIN%29.zip/Dragon%27s%20Havoc%20%28World%29%20%282022-12-31%29%20%28Demo%29%20%28Aftermarket%29%20%28Unl%29.zip" TargetMode="External"/><Relationship Id="rId67" Type="http://schemas.openxmlformats.org/officeDocument/2006/relationships/hyperlink" Target="https://archive.org/download/ni-roms/roms/Atari%20-%207800%20%28BIN%29.zip/Dragon%27s%20Descent%20%28World%29%20%282021-07-31%29%20%28Aftermarket%29%20%28Unl%29.zip" TargetMode="External"/><Relationship Id="rId60" Type="http://schemas.openxmlformats.org/officeDocument/2006/relationships/hyperlink" Target="https://archive.org/download/ni-roms/roms/Atari%20-%207800%20%28BIN%29.zip/Donkey%20Kong%20XM%20%28World%29%20%28Demo%29%20%28NTSC%29%20%28Aftermarket%29%20%28Unl%29.zip" TargetMode="External"/><Relationship Id="rId69" Type="http://schemas.openxmlformats.org/officeDocument/2006/relationships/hyperlink" Target="https://archive.org/download/ni-roms/roms/Atari%20-%207800%20%28BIN%29.zip/Drelbs%20%28World%29%20%28Aftermarket%29%20%28Unl%29.zip" TargetMode="External"/><Relationship Id="rId51" Type="http://schemas.openxmlformats.org/officeDocument/2006/relationships/hyperlink" Target="https://archive.org/download/ni-roms/roms/Atari%20-%207800%20%28BIN%29.zip/Destroyer%207800%20%28World%29%20%28v1.03%29%20%28Aftermarket%29%20%28Unl%29.zip" TargetMode="External"/><Relationship Id="rId50" Type="http://schemas.openxmlformats.org/officeDocument/2006/relationships/hyperlink" Target="https://archive.org/download/ni-roms/roms/Atari%20-%207800%20%28BIN%29.zip/Desert%20Falcon%20%28USA%29.zip" TargetMode="External"/><Relationship Id="rId53" Type="http://schemas.openxmlformats.org/officeDocument/2006/relationships/hyperlink" Target="https://archive.org/download/ni-roms/roms/Atari%20-%207800%20%28BIN%29.zip/Diagnostic%20Test%20Cartrige%20%28USA%29.zip" TargetMode="External"/><Relationship Id="rId52" Type="http://schemas.openxmlformats.org/officeDocument/2006/relationships/hyperlink" Target="https://archive.org/download/ni-roms/roms/Atari%20-%207800%20%28BIN%29.zip/Diagnostic%20Test%20Cartrige%20%28USA%29%20%28Beta%29.zip" TargetMode="External"/><Relationship Id="rId55" Type="http://schemas.openxmlformats.org/officeDocument/2006/relationships/hyperlink" Target="https://archive.org/download/ni-roms/roms/Atari%20-%207800%20%28BIN%29.zip/Dig%20Dug%20%28USA%29.zip" TargetMode="External"/><Relationship Id="rId54" Type="http://schemas.openxmlformats.org/officeDocument/2006/relationships/hyperlink" Target="https://archive.org/download/ni-roms/roms/Atari%20-%207800%20%28BIN%29.zip/Dig%20Dug%20%28Europe%29.zip" TargetMode="External"/><Relationship Id="rId57" Type="http://schemas.openxmlformats.org/officeDocument/2006/relationships/hyperlink" Target="https://archive.org/download/ni-roms/roms/Atari%20-%207800%20%28BIN%29.zip/Donkey%20Kong%20%28USA%29.zip" TargetMode="External"/><Relationship Id="rId56" Type="http://schemas.openxmlformats.org/officeDocument/2006/relationships/hyperlink" Target="https://archive.org/download/ni-roms/roms/Atari%20-%207800%20%28BIN%29.zip/Donkey%20Kong%20%28Europe%29.zip" TargetMode="External"/><Relationship Id="rId59" Type="http://schemas.openxmlformats.org/officeDocument/2006/relationships/hyperlink" Target="https://archive.org/download/ni-roms/roms/Atari%20-%207800%20%28BIN%29.zip/Donkey%20Kong%20Junior%20%28USA%29.zip" TargetMode="External"/><Relationship Id="rId58" Type="http://schemas.openxmlformats.org/officeDocument/2006/relationships/hyperlink" Target="https://archive.org/download/ni-roms/roms/Atari%20-%207800%20%28BIN%29.zip/Donkey%20Kong%20Junior%20%28Europe%29.zip" TargetMode="External"/><Relationship Id="rId107" Type="http://schemas.openxmlformats.org/officeDocument/2006/relationships/hyperlink" Target="https://archive.org/download/ni-roms/roms/Atari%20-%207800%20%28BIN%29.zip/K.C.%20Munchkin%20%28World%29%20%28v1.01%29%20%28Aftermarket%29%20%28Unl%29.zip" TargetMode="External"/><Relationship Id="rId106" Type="http://schemas.openxmlformats.org/officeDocument/2006/relationships/hyperlink" Target="https://archive.org/download/ni-roms/roms/Atari%20-%207800%20%28BIN%29.zip/K.C.%20Munchkin%20%28World%29%20%28v1.00%29%20%28Aftermarket%29%20%28Unl%29.zip" TargetMode="External"/><Relationship Id="rId105" Type="http://schemas.openxmlformats.org/officeDocument/2006/relationships/hyperlink" Target="https://archive.org/download/ni-roms/roms/Atari%20-%207800%20%28BIN%29.zip/Jr.%20Pac-Man%20%28World%29%20%28PAL%29%20%28Aftermarket%29%20%28Unl%29.zip" TargetMode="External"/><Relationship Id="rId104" Type="http://schemas.openxmlformats.org/officeDocument/2006/relationships/hyperlink" Target="https://archive.org/download/ni-roms/roms/Atari%20-%207800%20%28BIN%29.zip/Jr.%20Pac-Man%20%28World%29%20%28NTSC%29%20%28Aftermarket%29%20%28Unl%29.zip" TargetMode="External"/><Relationship Id="rId109" Type="http://schemas.openxmlformats.org/officeDocument/2006/relationships/hyperlink" Target="https://archive.org/download/ni-roms/roms/Atari%20-%207800%20%28BIN%29.zip/Karateka%20%28USA%29.zip" TargetMode="External"/><Relationship Id="rId108" Type="http://schemas.openxmlformats.org/officeDocument/2006/relationships/hyperlink" Target="https://archive.org/download/ni-roms/roms/Atari%20-%207800%20%28BIN%29.zip/Karateka%20%28Europe%29.zip" TargetMode="External"/><Relationship Id="rId103" Type="http://schemas.openxmlformats.org/officeDocument/2006/relationships/hyperlink" Target="https://archive.org/download/ni-roms/roms/Atari%20-%207800%20%28BIN%29.zip/Joust%20%28USA%29.zip" TargetMode="External"/><Relationship Id="rId102" Type="http://schemas.openxmlformats.org/officeDocument/2006/relationships/hyperlink" Target="https://archive.org/download/ni-roms/roms/Atari%20-%207800%20%28BIN%29.zip/Joust%20%28Europe%29.zip" TargetMode="External"/><Relationship Id="rId101" Type="http://schemas.openxmlformats.org/officeDocument/2006/relationships/hyperlink" Target="https://archive.org/download/ni-roms/roms/Atari%20-%207800%20%28BIN%29.zip/Jinks%20%28USA%29.zip" TargetMode="External"/><Relationship Id="rId100" Type="http://schemas.openxmlformats.org/officeDocument/2006/relationships/hyperlink" Target="https://archive.org/download/ni-roms/roms/Atari%20-%207800%20%28BIN%29.zip/Jinks%20%28Europe%29.zip" TargetMode="External"/><Relationship Id="rId129" Type="http://schemas.openxmlformats.org/officeDocument/2006/relationships/hyperlink" Target="https://archive.org/download/ni-roms/roms/Atari%20-%207800%20%28BIN%29.zip/Meteor%20Shower%20%28World%29%20%28v1.06%29%20%28PAL%29%20%28Aftermarket%29%20%28Unl%29.zip" TargetMode="External"/><Relationship Id="rId128" Type="http://schemas.openxmlformats.org/officeDocument/2006/relationships/hyperlink" Target="https://archive.org/download/ni-roms/roms/Atari%20-%207800%20%28BIN%29.zip/Meteor%20Shower%20%28World%29%20%28v1.06%29%20%28NTSC%29%20%28Aftermarket%29%20%28Unl%29.zip" TargetMode="External"/><Relationship Id="rId127" Type="http://schemas.openxmlformats.org/officeDocument/2006/relationships/hyperlink" Target="https://archive.org/download/ni-roms/roms/Atari%20-%207800%20%28BIN%29.zip/Meteor%20Shower%20%28World%29%20%28v1.05%29%20%28PAL%29%20%28Aftermarket%29%20%28Unl%29.zip" TargetMode="External"/><Relationship Id="rId126" Type="http://schemas.openxmlformats.org/officeDocument/2006/relationships/hyperlink" Target="https://archive.org/download/ni-roms/roms/Atari%20-%207800%20%28BIN%29.zip/Meteor%20Shower%20%28World%29%20%28v1.05%29%20%28NTSC%29%20%28Aftermarket%29%20%28Unl%29.zip" TargetMode="External"/><Relationship Id="rId121" Type="http://schemas.openxmlformats.org/officeDocument/2006/relationships/hyperlink" Target="https://archive.org/download/ni-roms/roms/Atari%20-%207800%20%28BIN%29.zip/Mat%20Mania%20Challenge%20%28USA%29.zip" TargetMode="External"/><Relationship Id="rId120" Type="http://schemas.openxmlformats.org/officeDocument/2006/relationships/hyperlink" Target="https://archive.org/download/ni-roms/roms/Atari%20-%207800%20%28BIN%29.zip/Mat%20Mania%20Challenge%20%28Europe%29.zip" TargetMode="External"/><Relationship Id="rId125" Type="http://schemas.openxmlformats.org/officeDocument/2006/relationships/hyperlink" Target="https://archive.org/download/ni-roms/roms/Atari%20-%207800%20%28BIN%29.zip/Meltdown%20%28USA%29.zip" TargetMode="External"/><Relationship Id="rId124" Type="http://schemas.openxmlformats.org/officeDocument/2006/relationships/hyperlink" Target="https://archive.org/download/ni-roms/roms/Atari%20-%207800%20%28BIN%29.zip/Meltdown%20%28Europe%29.zip" TargetMode="External"/><Relationship Id="rId123" Type="http://schemas.openxmlformats.org/officeDocument/2006/relationships/hyperlink" Target="https://archive.org/download/ni-roms/roms/Atari%20-%207800%20%28BIN%29.zip/Mean%2018%20Ultimate%20Golf%20%28USA%29.zip" TargetMode="External"/><Relationship Id="rId122" Type="http://schemas.openxmlformats.org/officeDocument/2006/relationships/hyperlink" Target="https://archive.org/download/ni-roms/roms/Atari%20-%207800%20%28BIN%29.zip/Mean%2018%20Ultimate%20Golf%20%28Europe%29.zip" TargetMode="External"/><Relationship Id="rId95" Type="http://schemas.openxmlformats.org/officeDocument/2006/relationships/hyperlink" Target="https://archive.org/download/ni-roms/roms/Atari%20-%207800%20%28BIN%29.zip/Ikari%20Warriors%20%28Europe%29.zip" TargetMode="External"/><Relationship Id="rId94" Type="http://schemas.openxmlformats.org/officeDocument/2006/relationships/hyperlink" Target="https://archive.org/download/ni-roms/roms/Atari%20-%207800%20%28BIN%29.zip/High%20Score%20Cartridge%20%28USA%29%20%28Proto%29.zip" TargetMode="External"/><Relationship Id="rId97" Type="http://schemas.openxmlformats.org/officeDocument/2006/relationships/hyperlink" Target="https://archive.org/download/ni-roms/roms/Atari%20-%207800%20%28BIN%29.zip/Impossible%20Mission%20%28Europe%29.zip" TargetMode="External"/><Relationship Id="rId96" Type="http://schemas.openxmlformats.org/officeDocument/2006/relationships/hyperlink" Target="https://archive.org/download/ni-roms/roms/Atari%20-%207800%20%28BIN%29.zip/Ikari%20Warriors%20%28USA%29.zip" TargetMode="External"/><Relationship Id="rId99" Type="http://schemas.openxmlformats.org/officeDocument/2006/relationships/hyperlink" Target="https://archive.org/download/ni-roms/roms/Atari%20-%207800%20%28BIN%29.zip/Jacks%20or%20Better%20Poker%20%28World%29%20%28v1.37%29%20%28Aftermarket%29%20%28Unl%29.zip" TargetMode="External"/><Relationship Id="rId98" Type="http://schemas.openxmlformats.org/officeDocument/2006/relationships/hyperlink" Target="https://archive.org/download/ni-roms/roms/Atari%20-%207800%20%28BIN%29.zip/Impossible%20Mission%20%28USA%29.zip" TargetMode="External"/><Relationship Id="rId91" Type="http://schemas.openxmlformats.org/officeDocument/2006/relationships/hyperlink" Target="https://archive.org/download/ni-roms/roms/Atari%20-%207800%20%28BIN%29.zip/Harpy%27s%20Curse%20%28World%29%20%282023-09-17%29%20%28Proto%29%20%28Aftermarket%29%20%28Unl%29.zip" TargetMode="External"/><Relationship Id="rId90" Type="http://schemas.openxmlformats.org/officeDocument/2006/relationships/hyperlink" Target="https://archive.org/download/ni-roms/roms/Atari%20-%207800%20%28BIN%29.zip/GoSub%20%28World%29%20%28Digital%29%20%28Aftermarket%29%20%28Unl%29.zip" TargetMode="External"/><Relationship Id="rId93" Type="http://schemas.openxmlformats.org/officeDocument/2006/relationships/hyperlink" Target="https://archive.org/download/ni-roms/roms/Atari%20-%207800%20%28BIN%29.zip/Hat%20Trick%20%28USA%29.zip" TargetMode="External"/><Relationship Id="rId92" Type="http://schemas.openxmlformats.org/officeDocument/2006/relationships/hyperlink" Target="https://archive.org/download/ni-roms/roms/Atari%20-%207800%20%28BIN%29.zip/Hat%20Trick%20%28Europe%29.zip" TargetMode="External"/><Relationship Id="rId118" Type="http://schemas.openxmlformats.org/officeDocument/2006/relationships/hyperlink" Target="https://archive.org/download/ni-roms/roms/Atari%20-%207800%20%28BIN%29.zip/Mario%20Bros.%20%28Europe%29.zip" TargetMode="External"/><Relationship Id="rId117" Type="http://schemas.openxmlformats.org/officeDocument/2006/relationships/hyperlink" Target="https://archive.org/download/ni-roms/roms/Atari%20-%207800%20%28BIN%29.zip/Legend%20of%20Silverpeak%20%28World%29%20%28v1.01%29%20%28Aftermarket%29%20%28Unl%29.zip" TargetMode="External"/><Relationship Id="rId116" Type="http://schemas.openxmlformats.org/officeDocument/2006/relationships/hyperlink" Target="https://archive.org/download/ni-roms/roms/Atari%20-%207800%20%28BIN%29.zip/Legend%20of%20Silverpeak%20%28World%29%20%28v1.00%29%20%28Aftermarket%29%20%28Unl%29.zip" TargetMode="External"/><Relationship Id="rId115" Type="http://schemas.openxmlformats.org/officeDocument/2006/relationships/hyperlink" Target="https://archive.org/download/ni-roms/roms/Atari%20-%207800%20%28BIN%29.zip/Kung-Fu%20Master%20%28USA%29.zip" TargetMode="External"/><Relationship Id="rId119" Type="http://schemas.openxmlformats.org/officeDocument/2006/relationships/hyperlink" Target="https://archive.org/download/ni-roms/roms/Atari%20-%207800%20%28BIN%29.zip/Mario%20Bros.%20%28USA%29.zip" TargetMode="External"/><Relationship Id="rId110" Type="http://schemas.openxmlformats.org/officeDocument/2006/relationships/hyperlink" Target="https://archive.org/download/ni-roms/roms/Atari%20-%207800%20%28BIN%29.zip/Keystone%20Koppers%20%28World%29%20%282022-12-22%29%20%28Demo%29%20%28Aftermarket%29%20%28Unl%29.zip" TargetMode="External"/><Relationship Id="rId114" Type="http://schemas.openxmlformats.org/officeDocument/2006/relationships/hyperlink" Target="https://archive.org/download/ni-roms/roms/Atari%20-%207800%20%28BIN%29.zip/Kung-Fu%20Master%20%28Europe%29.zip" TargetMode="External"/><Relationship Id="rId113" Type="http://schemas.openxmlformats.org/officeDocument/2006/relationships/hyperlink" Target="https://archive.org/download/ni-roms/roms/Atari%20-%207800%20%28BIN%29.zip/Knight%20Guy%20in%20Low-Res%20World%20-%20Castle%20Days%20%28World%29%20%28RC1.1%29%20%28Aftermarket%29%20%28Unl%29.zip" TargetMode="External"/><Relationship Id="rId112" Type="http://schemas.openxmlformats.org/officeDocument/2006/relationships/hyperlink" Target="https://archive.org/download/ni-roms/roms/Atari%20-%207800%20%28BIN%29.zip/Klax%20%28USA%29%20%28Proto%29.zip" TargetMode="External"/><Relationship Id="rId111" Type="http://schemas.openxmlformats.org/officeDocument/2006/relationships/hyperlink" Target="https://archive.org/download/ni-roms/roms/Atari%20-%207800%20%28BIN%29.zip/Keystone%20Koppers%20%28World%29%20%28Aftermarket%29%20%28Unl%29.zip" TargetMode="External"/><Relationship Id="rId228" Type="http://schemas.openxmlformats.org/officeDocument/2006/relationships/hyperlink" Target="https://archive.org/download/ni-roms/roms/Atari%20-%207800%20%28BIN%29.zip/UniWarS%20%28World%29%20%28v1.05%29%20%28Aftermarket%29%20%28Unl%29.zip" TargetMode="External"/><Relationship Id="rId227" Type="http://schemas.openxmlformats.org/officeDocument/2006/relationships/hyperlink" Target="https://archive.org/download/ni-roms/roms/Atari%20-%207800%20%28BIN%29.zip/Tunnels%20of%20Hyperion%20%28World%29%20%28Aftermarket%29%20%28Unl%29.zip" TargetMode="External"/><Relationship Id="rId226" Type="http://schemas.openxmlformats.org/officeDocument/2006/relationships/hyperlink" Target="https://archive.org/download/ni-roms/roms/Atari%20-%207800%20%28BIN%29.zip/Tower%20Toppler%20%28USA%29.zip" TargetMode="External"/><Relationship Id="rId225" Type="http://schemas.openxmlformats.org/officeDocument/2006/relationships/hyperlink" Target="https://archive.org/download/ni-roms/roms/Atari%20-%207800%20%28BIN%29.zip/Tower%20Toppler%20%28Europe%29.zip" TargetMode="External"/><Relationship Id="rId229" Type="http://schemas.openxmlformats.org/officeDocument/2006/relationships/hyperlink" Target="https://archive.org/download/ni-roms/roms/Atari%20-%207800%20%28BIN%29.zip/UniWarS%20%28World%29%20%28v1.06%29%20%28Aftermarket%29%20%28Unl%29.zip" TargetMode="External"/><Relationship Id="rId220" Type="http://schemas.openxmlformats.org/officeDocument/2006/relationships/hyperlink" Target="https://archive.org/download/ni-roms/roms/Atari%20-%207800%20%28BIN%29.zip/Title%20Match%20Pro%20Wrestling%20%28USA%29.zip" TargetMode="External"/><Relationship Id="rId224" Type="http://schemas.openxmlformats.org/officeDocument/2006/relationships/hyperlink" Target="https://archive.org/download/ni-roms/roms/Atari%20-%207800%20%28BIN%29.zip/Touchdown%20Football%20%28USA%29.zip" TargetMode="External"/><Relationship Id="rId223" Type="http://schemas.openxmlformats.org/officeDocument/2006/relationships/hyperlink" Target="https://archive.org/download/ni-roms/roms/Atari%20-%207800%20%28BIN%29.zip/Touchdown%20Challenge%20%28World%29%20%28v2.21%29%20%28Aftermarket%29%20%28Unl%29.zip" TargetMode="External"/><Relationship Id="rId222" Type="http://schemas.openxmlformats.org/officeDocument/2006/relationships/hyperlink" Target="https://archive.org/download/ni-roms/roms/Atari%20-%207800%20%28BIN%29.zip/Tomcat%20-%20The%20F-14%20Fighter%20Simulator%20%28USA%29.zip" TargetMode="External"/><Relationship Id="rId221" Type="http://schemas.openxmlformats.org/officeDocument/2006/relationships/hyperlink" Target="https://archive.org/download/ni-roms/roms/Atari%20-%207800%20%28BIN%29.zip/Tomcat%20-%20The%20F-14%20Fighter%20Simulator%20%28Europe%29.zip" TargetMode="External"/><Relationship Id="rId217" Type="http://schemas.openxmlformats.org/officeDocument/2006/relationships/hyperlink" Target="https://archive.org/download/ni-roms/roms/Atari%20-%207800%20%28BIN%29.zip/Super%20Skateboardin%27%20%28USA%29.zip" TargetMode="External"/><Relationship Id="rId216" Type="http://schemas.openxmlformats.org/officeDocument/2006/relationships/hyperlink" Target="https://archive.org/download/ni-roms/roms/Atari%20-%207800%20%28BIN%29.zip/Super%20Skateboardin%27%20%28Europe%29.zip" TargetMode="External"/><Relationship Id="rId215" Type="http://schemas.openxmlformats.org/officeDocument/2006/relationships/hyperlink" Target="https://archive.org/download/ni-roms/roms/Atari%20-%207800%20%28BIN%29.zip/Super%20Pac-Man%20%28World%29%20%28v1.10%29%20%28PAL%29%20%28Aftermarket%29%20%28Unl%29.zip" TargetMode="External"/><Relationship Id="rId214" Type="http://schemas.openxmlformats.org/officeDocument/2006/relationships/hyperlink" Target="https://archive.org/download/ni-roms/roms/Atari%20-%207800%20%28BIN%29.zip/Super%20Pac-Man%20%28World%29%20%28v1.10%29%20%28NTSC%29%20%28Aftermarket%29%20%28Unl%29.zip" TargetMode="External"/><Relationship Id="rId219" Type="http://schemas.openxmlformats.org/officeDocument/2006/relationships/hyperlink" Target="https://archive.org/download/ni-roms/roms/Atari%20-%207800%20%28BIN%29.zip/Title%20Match%20Pro%20Wrestling%20%28Europe%29.zip" TargetMode="External"/><Relationship Id="rId218" Type="http://schemas.openxmlformats.org/officeDocument/2006/relationships/hyperlink" Target="https://archive.org/download/ni-roms/roms/Atari%20-%207800%20%28BIN%29.zip/Tank%20Command%20%28USA%29.zip" TargetMode="External"/><Relationship Id="rId213" Type="http://schemas.openxmlformats.org/officeDocument/2006/relationships/hyperlink" Target="https://archive.org/download/ni-roms/roms/Atari%20-%207800%20%28BIN%29.zip/Super%20Pac-Man%20%28World%29%20%28v1.09%29%20%28PAL%29%20%28Aftermarket%29%20%28Unl%29.zip" TargetMode="External"/><Relationship Id="rId212" Type="http://schemas.openxmlformats.org/officeDocument/2006/relationships/hyperlink" Target="https://archive.org/download/ni-roms/roms/Atari%20-%207800%20%28BIN%29.zip/Super%20Pac-Man%20%28World%29%20%28v1.09%29%20%28NTSC%29%20%28Aftermarket%29%20%28Unl%29.zip" TargetMode="External"/><Relationship Id="rId211" Type="http://schemas.openxmlformats.org/officeDocument/2006/relationships/hyperlink" Target="https://archive.org/download/ni-roms/roms/Atari%20-%207800%20%28BIN%29.zip/Super%20Huey%20UH-IX%20%28USA%29.zip" TargetMode="External"/><Relationship Id="rId210" Type="http://schemas.openxmlformats.org/officeDocument/2006/relationships/hyperlink" Target="https://archive.org/download/ni-roms/roms/Atari%20-%207800%20%28BIN%29.zip/Super%20Huey%20UH-IX%20%28Europe%29.zip" TargetMode="External"/><Relationship Id="rId242" Type="http://schemas.openxmlformats.org/officeDocument/2006/relationships/hyperlink" Target="https://archive.org/download/ni-roms/roms/Atari%20-%207800%20%28BIN%29.zip/%5BBIOS%5D%20Atari%207800%20%28USA%29.zip" TargetMode="External"/><Relationship Id="rId241" Type="http://schemas.openxmlformats.org/officeDocument/2006/relationships/hyperlink" Target="https://archive.org/download/ni-roms/roms/Atari%20-%207800%20%28BIN%29.zip/%5BBIOS%5D%20Atari%207800%20%28Europe%29.zip" TargetMode="External"/><Relationship Id="rId240" Type="http://schemas.openxmlformats.org/officeDocument/2006/relationships/hyperlink" Target="https://archive.org/download/ni-roms/roms/Atari%20-%207800%20%28BIN%29.zip/Xevious%20%28USA%29.zip" TargetMode="External"/><Relationship Id="rId244" Type="http://schemas.openxmlformats.org/officeDocument/2006/relationships/drawing" Target="../drawings/drawing3.xml"/><Relationship Id="rId243" Type="http://schemas.openxmlformats.org/officeDocument/2006/relationships/hyperlink" Target="https://archive.org/download/ni-roms/roms/Atari%20-%207800%20%28BIN%29.zip/bonQ%20%28World%29%20%28Aftermarket%29%20%28Unl%29.zip" TargetMode="External"/><Relationship Id="rId239" Type="http://schemas.openxmlformats.org/officeDocument/2006/relationships/hyperlink" Target="https://archive.org/download/ni-roms/roms/Atari%20-%207800%20%28BIN%29.zip/Xevious%20%28USA%29%20%28Beta%29.zip" TargetMode="External"/><Relationship Id="rId238" Type="http://schemas.openxmlformats.org/officeDocument/2006/relationships/hyperlink" Target="https://archive.org/download/ni-roms/roms/Atari%20-%207800%20%28BIN%29.zip/Xevious%20%28Europe%29.zip" TargetMode="External"/><Relationship Id="rId237" Type="http://schemas.openxmlformats.org/officeDocument/2006/relationships/hyperlink" Target="https://archive.org/download/ni-roms/roms/Atari%20-%207800%20%28BIN%29.zip/Xenophobe%20%28USA%29.zip" TargetMode="External"/><Relationship Id="rId236" Type="http://schemas.openxmlformats.org/officeDocument/2006/relationships/hyperlink" Target="https://archive.org/download/ni-roms/roms/Atari%20-%207800%20%28BIN%29.zip/Xenophobe%20%28Europe%29.zip" TargetMode="External"/><Relationship Id="rId231" Type="http://schemas.openxmlformats.org/officeDocument/2006/relationships/hyperlink" Target="https://archive.org/download/ni-roms/roms/Atari%20-%207800%20%28BIN%29.zip/Water%20Ski%20%28USA%29.zip" TargetMode="External"/><Relationship Id="rId230" Type="http://schemas.openxmlformats.org/officeDocument/2006/relationships/hyperlink" Target="https://archive.org/download/ni-roms/roms/Atari%20-%207800%20%28BIN%29.zip/Wasp%21%20%28World%29%20%28Aftermarket%29%20%28Unl%29.zip" TargetMode="External"/><Relationship Id="rId235" Type="http://schemas.openxmlformats.org/officeDocument/2006/relationships/hyperlink" Target="https://archive.org/download/ni-roms/roms/Atari%20-%207800%20%28BIN%29.zip/Worm%21%20%28World%29%20%28Aftermarket%29%20%28Unl%29.zip" TargetMode="External"/><Relationship Id="rId234" Type="http://schemas.openxmlformats.org/officeDocument/2006/relationships/hyperlink" Target="https://archive.org/download/ni-roms/roms/Atari%20-%207800%20%28BIN%29.zip/Wordle%20%28World%29%20%28v1.07%29%20%28Aftermarket%29%20%28Unl%29.zip" TargetMode="External"/><Relationship Id="rId233" Type="http://schemas.openxmlformats.org/officeDocument/2006/relationships/hyperlink" Target="https://archive.org/download/ni-roms/roms/Atari%20-%207800%20%28BIN%29.zip/Wizard%27s%20Dungeon%20%28World%29%20%28Aftermarket%29%20%28Unl%29.zip" TargetMode="External"/><Relationship Id="rId232" Type="http://schemas.openxmlformats.org/officeDocument/2006/relationships/hyperlink" Target="https://archive.org/download/ni-roms/roms/Atari%20-%207800%20%28BIN%29.zip/Winter%20Games%20%28USA%29.zip" TargetMode="External"/><Relationship Id="rId206" Type="http://schemas.openxmlformats.org/officeDocument/2006/relationships/hyperlink" Target="https://archive.org/download/ni-roms/roms/Atari%20-%207800%20%28BIN%29.zip/Stinger%20%28World%29%20%28Aftermarket%29%20%28Unl%29.zip" TargetMode="External"/><Relationship Id="rId205" Type="http://schemas.openxmlformats.org/officeDocument/2006/relationships/hyperlink" Target="https://archive.org/download/ni-roms/roms/Atari%20-%207800%20%28BIN%29.zip/Space%20Race%20%28World%29%20%28v0.96%29%20%28Aftermarket%29%20%28Unl%29.zip" TargetMode="External"/><Relationship Id="rId204" Type="http://schemas.openxmlformats.org/officeDocument/2006/relationships/hyperlink" Target="https://archive.org/download/ni-roms/roms/Atari%20-%207800%20%28BIN%29.zip/Space%20Invaders%20%28World%29%20%28v2.02%29%20%28Aftermarket%29%20%28Unl%29.zip" TargetMode="External"/><Relationship Id="rId203" Type="http://schemas.openxmlformats.org/officeDocument/2006/relationships/hyperlink" Target="https://archive.org/download/ni-roms/roms/Atari%20-%207800%20%28BIN%29.zip/Space%20Invaders%20%28World%29%20%28v2.01%29%20%28PAL%29%20%28Aftermarket%29%20%28Unl%29.zip" TargetMode="External"/><Relationship Id="rId209" Type="http://schemas.openxmlformats.org/officeDocument/2006/relationships/hyperlink" Target="https://archive.org/download/ni-roms/roms/Atari%20-%207800%20%28BIN%29.zip/Super%20Circus%20AtariAge%20%28World%29%20%28PAL%29%20%28Aftermarket%29%20%28Unl%29.zip" TargetMode="External"/><Relationship Id="rId208" Type="http://schemas.openxmlformats.org/officeDocument/2006/relationships/hyperlink" Target="https://archive.org/download/ni-roms/roms/Atari%20-%207800%20%28BIN%29.zip/Super%20Circus%20AtariAge%20%28World%29%20%28NTSC%29%20%28Aftermarket%29%20%28Unl%29.zip" TargetMode="External"/><Relationship Id="rId207" Type="http://schemas.openxmlformats.org/officeDocument/2006/relationships/hyperlink" Target="https://archive.org/download/ni-roms/roms/Atari%20-%207800%20%28BIN%29.zip/Summer%20Games%20%28USA%29.zip" TargetMode="External"/><Relationship Id="rId202" Type="http://schemas.openxmlformats.org/officeDocument/2006/relationships/hyperlink" Target="https://archive.org/download/ni-roms/roms/Atari%20-%207800%20%28BIN%29.zip/Space%20Invaders%20%28World%29%20%28v2.01%29%20%28NTSC%29%20%28Aftermarket%29%20%28Unl%29.zip" TargetMode="External"/><Relationship Id="rId201" Type="http://schemas.openxmlformats.org/officeDocument/2006/relationships/hyperlink" Target="https://archive.org/download/ni-roms/roms/Atari%20-%207800%20%28BIN%29.zip/Space%20Duel%20%28World%29%20%28v1.09%29%20%28PAL%29%20%28Aftermarket%29%20%28Unl%29.zip" TargetMode="External"/><Relationship Id="rId200" Type="http://schemas.openxmlformats.org/officeDocument/2006/relationships/hyperlink" Target="https://archive.org/download/ni-roms/roms/Atari%20-%207800%20%28BIN%29.zip/Space%20Duel%20%28World%29%20%28v1.09%29%20%28NTSC%29%20%28Aftermarket%29%20%28Unl%29.zip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.org/download/ni-roms/roms/Atari%20-%20Jaguar%20%28J64%29.zip/Pitfall%20-%20The%20Mayan%20Adventure%20%28USA%2C%20Europe%29.zip" TargetMode="External"/><Relationship Id="rId194" Type="http://schemas.openxmlformats.org/officeDocument/2006/relationships/hyperlink" Target="https://archive.org/download/ni-roms/roms/Atari%20-%20Jaguar%20%28J64%29.zip/Project%20Two%20%28World%29%20%28Demo%29%20%28Aftermarket%29%20%28Unl%29%20%28Alt%29.zip" TargetMode="External"/><Relationship Id="rId193" Type="http://schemas.openxmlformats.org/officeDocument/2006/relationships/hyperlink" Target="https://archive.org/download/ni-roms/roms/Atari%20-%20Jaguar%20%28J64%29.zip/Project%20One%20%28World%29%20%28Demo%29%20%28Aftermarket%29%20%28Unl%29.zip" TargetMode="External"/><Relationship Id="rId192" Type="http://schemas.openxmlformats.org/officeDocument/2006/relationships/hyperlink" Target="https://archive.org/download/ni-roms/roms/Atari%20-%20Jaguar%20%28J64%29.zip/Power%20Drive%20Rally%20%28World%29.zip" TargetMode="External"/><Relationship Id="rId191" Type="http://schemas.openxmlformats.org/officeDocument/2006/relationships/hyperlink" Target="https://archive.org/download/ni-roms/roms/Atari%20-%20Jaguar%20%28J64%29.zip/Plucky%20Duck%20in%20Hollywood%20Hijinks%20%28USA%29%20%28Proto%29%20%281994-10-28%29.zip" TargetMode="External"/><Relationship Id="rId187" Type="http://schemas.openxmlformats.org/officeDocument/2006/relationships/hyperlink" Target="https://archive.org/download/ni-roms/roms/Atari%20-%20Jaguar%20%28J64%29.zip/Passing%20Shot%20%28World%29%20%28Aftermarket%29%20%28Unl%29.zip" TargetMode="External"/><Relationship Id="rId186" Type="http://schemas.openxmlformats.org/officeDocument/2006/relationships/hyperlink" Target="https://archive.org/download/ni-roms/roms/Atari%20-%20Jaguar%20%28J64%29.zip/Painter%20%28World%29%20%281995-12-29%29%20%28Unl%29.zip" TargetMode="External"/><Relationship Id="rId185" Type="http://schemas.openxmlformats.org/officeDocument/2006/relationships/hyperlink" Target="https://archive.org/download/ni-roms/roms/Atari%20-%20Jaguar%20%28J64%29.zip/Outrun%20%28World%29%20%28v1.1%29%20%28Aftermarket%29%20%28Unl%29.zip" TargetMode="External"/><Relationship Id="rId184" Type="http://schemas.openxmlformats.org/officeDocument/2006/relationships/hyperlink" Target="https://archive.org/download/ni-roms/roms/Atari%20-%20Jaguar%20%28J64%29.zip/Outrun%20%28World%29%20%28Aftermarket%29%20%28Unl%29.zip" TargetMode="External"/><Relationship Id="rId189" Type="http://schemas.openxmlformats.org/officeDocument/2006/relationships/hyperlink" Target="https://archive.org/download/ni-roms/roms/Atari%20-%20Jaguar%20%28J64%29.zip/Pinball%20Fantasies%20%28World%29.zip" TargetMode="External"/><Relationship Id="rId188" Type="http://schemas.openxmlformats.org/officeDocument/2006/relationships/hyperlink" Target="https://archive.org/download/ni-roms/roms/Atari%20-%20Jaguar%20%28J64%29.zip/Phase%20Zero%20%28World%29%20%28Aftermarket%29%20%28Unl%29.zip" TargetMode="External"/><Relationship Id="rId183" Type="http://schemas.openxmlformats.org/officeDocument/2006/relationships/hyperlink" Target="https://archive.org/download/ni-roms/roms/Atari%20-%20Jaguar%20%28J64%29.zip/Orion_%27s%20Jaguar%20Collection%20%28World%29%20%28Aftermarket%29%20%28Unl%29.zip" TargetMode="External"/><Relationship Id="rId182" Type="http://schemas.openxmlformats.org/officeDocument/2006/relationships/hyperlink" Target="https://archive.org/download/ni-roms/roms/Atari%20-%20Jaguar%20%28J64%29.zip/Operation%20Thunderbolt%20%28World%29%20%28v1.1%29%20%28Aftermarket%29%20%28Unl%29.zip" TargetMode="External"/><Relationship Id="rId181" Type="http://schemas.openxmlformats.org/officeDocument/2006/relationships/hyperlink" Target="https://archive.org/download/ni-roms/roms/Atari%20-%20Jaguar%20%28J64%29.zip/Operation%20Thunderbolt%20%28World%29%20%28Aftermarket%29%20%28Unl%29.zip" TargetMode="External"/><Relationship Id="rId180" Type="http://schemas.openxmlformats.org/officeDocument/2006/relationships/hyperlink" Target="https://archive.org/download/ni-roms/roms/Atari%20-%20Jaguar%20%28J64%29.zip/OSMOZYS%20%28World%29%20%28Demo%29%20%28Aftermarket%29%20%28Unl%29.zip" TargetMode="External"/><Relationship Id="rId176" Type="http://schemas.openxmlformats.org/officeDocument/2006/relationships/hyperlink" Target="https://archive.org/download/ni-roms/roms/Atari%20-%20Jaguar%20%28J64%29.zip/NBA%20Jam%20-%20Tournament%20Edition%20%28USA%2C%20Europe%29.zip" TargetMode="External"/><Relationship Id="rId175" Type="http://schemas.openxmlformats.org/officeDocument/2006/relationships/hyperlink" Target="https://archive.org/download/ni-roms/roms/Atari%20-%20Jaguar%20%28J64%29.zip/Mr.%20Heli%20%28World%29%20%28Aftermarket%29%20%28Unl%29.zip" TargetMode="External"/><Relationship Id="rId174" Type="http://schemas.openxmlformats.org/officeDocument/2006/relationships/hyperlink" Target="https://archive.org/download/ni-roms/roms/Atari%20-%20Jaguar%20%28J64%29.zip/Moon%20Patrol%20%28World%29%20%28Aftermarket%29%20%28Unl%29.zip" TargetMode="External"/><Relationship Id="rId173" Type="http://schemas.openxmlformats.org/officeDocument/2006/relationships/hyperlink" Target="https://archive.org/download/ni-roms/roms/Atari%20-%20Jaguar%20%28J64%29.zip/Missile%20Command%20VR%20%28World%29%20%28Beta%29%20%281995-07-05%29.zip" TargetMode="External"/><Relationship Id="rId179" Type="http://schemas.openxmlformats.org/officeDocument/2006/relationships/hyperlink" Target="https://archive.org/download/ni-roms/roms/Atari%20-%20Jaguar%20%28J64%29.zip/Not%20Outrun%20%28World%29%20%28Demo%29%20%28Aftermarket%29%20%28Unl%29.zip" TargetMode="External"/><Relationship Id="rId178" Type="http://schemas.openxmlformats.org/officeDocument/2006/relationships/hyperlink" Target="https://archive.org/download/ni-roms/roms/Atari%20-%20Jaguar%20%28J64%29.zip/Ninja%20Mission%20%28World%29%20%28Aftermarket%29%20%28Unl%29.zip" TargetMode="External"/><Relationship Id="rId177" Type="http://schemas.openxmlformats.org/officeDocument/2006/relationships/hyperlink" Target="https://archive.org/download/ni-roms/roms/Atari%20-%20Jaguar%20%28J64%29.zip/Native%20%28World%29%20%28Proto%29%20%28Aftermarket%29%20%28Unl%29.zip" TargetMode="External"/><Relationship Id="rId198" Type="http://schemas.openxmlformats.org/officeDocument/2006/relationships/hyperlink" Target="https://archive.org/download/ni-roms/roms/Atari%20-%20Jaguar%20%28J64%29.zip/Protector%20-%20Special%20Edition%20%28World%29%20%28Aftermarket%29%20%28Unl%29.zip" TargetMode="External"/><Relationship Id="rId197" Type="http://schemas.openxmlformats.org/officeDocument/2006/relationships/hyperlink" Target="https://archive.org/download/ni-roms/roms/Atari%20-%20Jaguar%20%28J64%29.zip/Protector%20%28World%29%20%28Aftermarket%29%20%28Unl%29.zip" TargetMode="External"/><Relationship Id="rId196" Type="http://schemas.openxmlformats.org/officeDocument/2006/relationships/hyperlink" Target="https://archive.org/download/ni-roms/roms/Atari%20-%20Jaguar%20%28J64%29.zip/Project%20W%20%28World%29%20%28Demo%29%20%28Aftermarket%29%20%28Unl%29.zip" TargetMode="External"/><Relationship Id="rId195" Type="http://schemas.openxmlformats.org/officeDocument/2006/relationships/hyperlink" Target="https://archive.org/download/ni-roms/roms/Atari%20-%20Jaguar%20%28J64%29.zip/Project%20Two%20%28World%29%20%28Demo%29%20%28Aftermarket%29%20%28Unl%29.zip" TargetMode="External"/><Relationship Id="rId199" Type="http://schemas.openxmlformats.org/officeDocument/2006/relationships/hyperlink" Target="https://archive.org/download/ni-roms/roms/Atari%20-%20Jaguar%20%28J64%29.zip/Quest%2C%20The%20%28World%29%20%28Aftermarket%29%20%28Unl%29.zip" TargetMode="External"/><Relationship Id="rId150" Type="http://schemas.openxmlformats.org/officeDocument/2006/relationships/hyperlink" Target="https://archive.org/download/ni-roms/roms/Atari%20-%20Jaguar%20%28J64%29.zip/Jaguar%20Tetris%20%28World%29%20%28Aftermarket%29%20%28Unl%29.zip" TargetMode="External"/><Relationship Id="rId1" Type="http://schemas.openxmlformats.org/officeDocument/2006/relationships/hyperlink" Target="https://archive.org/download/ni-roms/roms/Atari%20-%20Jaguar%20%28J64%29.zip/1943%20%28World%29%20%28Aftermarket%29%20%28Unl%29.zip" TargetMode="External"/><Relationship Id="rId2" Type="http://schemas.openxmlformats.org/officeDocument/2006/relationships/hyperlink" Target="https://archive.org/download/ni-roms/roms/Atari%20-%20Jaguar%20%28J64%29.zip/2048%20%28World%29%20%28Aftermarket%29%20%28Unl%29.zip" TargetMode="External"/><Relationship Id="rId3" Type="http://schemas.openxmlformats.org/officeDocument/2006/relationships/hyperlink" Target="https://archive.org/download/ni-roms/roms/Atari%20-%20Jaguar%20%28J64%29.zip/Abbaye%20des%20Morts%2C%20L%27%20%28World%29%20%28Demo%29%20%28Aftermarket%29%20%28Unl%29.zip" TargetMode="External"/><Relationship Id="rId149" Type="http://schemas.openxmlformats.org/officeDocument/2006/relationships/hyperlink" Target="https://archive.org/download/ni-roms/roms/Atari%20-%20Jaguar%20%28J64%29.zip/Jaguar%20Hockey%20Legends%202013%20%28World%29%20%28Unl%29.zip" TargetMode="External"/><Relationship Id="rId4" Type="http://schemas.openxmlformats.org/officeDocument/2006/relationships/hyperlink" Target="https://archive.org/download/ni-roms/roms/Atari%20-%20Jaguar%20%28J64%29.zip/Abyss%20%28World%29%20%28v0.74%29%20%28Proto%29%20%28Aftermarket%29%20%28Unl%29.zip" TargetMode="External"/><Relationship Id="rId148" Type="http://schemas.openxmlformats.org/officeDocument/2006/relationships/hyperlink" Target="https://archive.org/download/ni-roms/roms/Atari%20-%20Jaguar%20%28J64%29.zip/Jagmatch%20%28World%29%20%28Aftermarket%29%20%28Unl%29.zip" TargetMode="External"/><Relationship Id="rId9" Type="http://schemas.openxmlformats.org/officeDocument/2006/relationships/hyperlink" Target="https://archive.org/download/ni-roms/roms/Atari%20-%20Jaguar%20%28J64%29.zip/Alien%20Syndrome%20%28World%29%20%28Aftermarket%29%20%28Unl%29.zip" TargetMode="External"/><Relationship Id="rId143" Type="http://schemas.openxmlformats.org/officeDocument/2006/relationships/hyperlink" Target="https://archive.org/download/ni-roms/roms/Atari%20-%20Jaguar%20%28J64%29.zip/Jack%20Nicklaus%20Cyber%20Golf%20%28USA%29%20%28v0.04%29%20%28Demo%29%20%281995-01-16%29.zip" TargetMode="External"/><Relationship Id="rId142" Type="http://schemas.openxmlformats.org/officeDocument/2006/relationships/hyperlink" Target="https://archive.org/download/ni-roms/roms/Atari%20-%20Jaguar%20%28J64%29.zip/Jack%20Nicklaus%20Cyber%20Golf%20%28USA%29%20%28v0.03%29%20%28Demo%29%20%281995-01-13%29.zip" TargetMode="External"/><Relationship Id="rId141" Type="http://schemas.openxmlformats.org/officeDocument/2006/relationships/hyperlink" Target="https://archive.org/download/ni-roms/roms/Atari%20-%20Jaguar%20%28J64%29.zip/Jack%20Nicklaus%20Cyber%20Golf%20%28USA%29%20%28v0.02%29%20%28Proto%29%20%281994-07-04%29.zip" TargetMode="External"/><Relationship Id="rId140" Type="http://schemas.openxmlformats.org/officeDocument/2006/relationships/hyperlink" Target="https://archive.org/download/ni-roms/roms/Atari%20-%20Jaguar%20%28J64%29.zip/Iron%20Soldier%202%20%28World%29%20%28Aftermarket%29%20%28Unl%29.zip" TargetMode="External"/><Relationship Id="rId5" Type="http://schemas.openxmlformats.org/officeDocument/2006/relationships/hyperlink" Target="https://archive.org/download/ni-roms/roms/Atari%20-%20Jaguar%20%28J64%29.zip/Action%20Fighter%20%28World%29%20%28Aftermarket%29%20%28Unl%29.zip" TargetMode="External"/><Relationship Id="rId147" Type="http://schemas.openxmlformats.org/officeDocument/2006/relationships/hyperlink" Target="https://archive.org/download/ni-roms/roms/Atari%20-%20Jaguar%20%28J64%29.zip/JagZombies%20%28World%29%20%282017-11-18%29%20%28Demo%29%20%28Aftermarket%29%20%28Unl%29.zip" TargetMode="External"/><Relationship Id="rId6" Type="http://schemas.openxmlformats.org/officeDocument/2006/relationships/hyperlink" Target="https://archive.org/download/ni-roms/roms/Atari%20-%20Jaguar%20%28J64%29.zip/Aircars%20%28USA%29%20%28Beta%29%20%281994-11-14%29.zip" TargetMode="External"/><Relationship Id="rId146" Type="http://schemas.openxmlformats.org/officeDocument/2006/relationships/hyperlink" Target="https://archive.org/download/ni-roms/roms/Atari%20-%20Jaguar%20%28J64%29.zip/JagZombies%20%28World%29%20%282017-11-11%29%20%28Demo%29%20%28Aftermarket%29%20%28Unl%29.zip" TargetMode="External"/><Relationship Id="rId7" Type="http://schemas.openxmlformats.org/officeDocument/2006/relationships/hyperlink" Target="https://archive.org/download/ni-roms/roms/Atari%20-%20Jaguar%20%28J64%29.zip/Aircars%20%28World%29%20%28Aftermarket%29%20%28Unl%29.zip" TargetMode="External"/><Relationship Id="rId145" Type="http://schemas.openxmlformats.org/officeDocument/2006/relationships/hyperlink" Target="https://archive.org/download/ni-roms/roms/Atari%20-%20Jaguar%20%28J64%29.zip/JagWorm%20%28World%29%20%28Proto%29%20%28Aftermarket%29%20%28Unl%29.zip" TargetMode="External"/><Relationship Id="rId8" Type="http://schemas.openxmlformats.org/officeDocument/2006/relationships/hyperlink" Target="https://archive.org/download/ni-roms/roms/Atari%20-%20Jaguar%20%28J64%29.zip/Alice%27s%20Mom%27s%20Rescue%20%28World%29%20%28En%2CFr%2CDe%2CEs%2CIt%29%20%28Aftermarket%29%20%28Unl%29.zip" TargetMode="External"/><Relationship Id="rId144" Type="http://schemas.openxmlformats.org/officeDocument/2006/relationships/hyperlink" Target="https://archive.org/download/ni-roms/roms/Atari%20-%20Jaguar%20%28J64%29.zip/JagMania%20%28World%29%20%28Aftermarket%29%20%28Unl%29.zip" TargetMode="External"/><Relationship Id="rId139" Type="http://schemas.openxmlformats.org/officeDocument/2006/relationships/hyperlink" Target="https://archive.org/download/ni-roms/roms/Atari%20-%20Jaguar%20%28J64%29.zip/Iron%20Soldier%20%28World%29.zip" TargetMode="External"/><Relationship Id="rId138" Type="http://schemas.openxmlformats.org/officeDocument/2006/relationships/hyperlink" Target="https://archive.org/download/ni-roms/roms/Atari%20-%20Jaguar%20%28J64%29.zip/International%20Sensible%20Soccer%20%28World%29.zip" TargetMode="External"/><Relationship Id="rId137" Type="http://schemas.openxmlformats.org/officeDocument/2006/relationships/hyperlink" Target="https://archive.org/download/ni-roms/roms/Atari%20-%20Jaguar%20%28J64%29.zip/Impulse%20X%20%28World%29%20%28Aftermarket%29%20%28Unl%29.zip" TargetMode="External"/><Relationship Id="rId132" Type="http://schemas.openxmlformats.org/officeDocument/2006/relationships/hyperlink" Target="https://archive.org/download/ni-roms/roms/Atari%20-%20Jaguar%20%28J64%29.zip/Hook%20%28World%29%20%28Aftermarket%29%20%28Unl%29.zip" TargetMode="External"/><Relationship Id="rId131" Type="http://schemas.openxmlformats.org/officeDocument/2006/relationships/hyperlink" Target="https://archive.org/download/ni-roms/roms/Atari%20-%20Jaguar%20%28J64%29.zip/High%20Voltage%20C%20Maze%20%28USA%29%20%28Demo%29.zip" TargetMode="External"/><Relationship Id="rId130" Type="http://schemas.openxmlformats.org/officeDocument/2006/relationships/hyperlink" Target="https://archive.org/download/ni-roms/roms/Atari%20-%20Jaguar%20%28J64%29.zip/Half%20Circle%20-%208biteer%20%28World%29%20%28Aftermarket%29%20%28Unl%29.zip" TargetMode="External"/><Relationship Id="rId136" Type="http://schemas.openxmlformats.org/officeDocument/2006/relationships/hyperlink" Target="https://archive.org/download/ni-roms/roms/Atari%20-%20Jaguar%20%28J64%29.zip/I-War%20%28USA%2C%20Europe%29.zip" TargetMode="External"/><Relationship Id="rId135" Type="http://schemas.openxmlformats.org/officeDocument/2006/relationships/hyperlink" Target="https://archive.org/download/ni-roms/roms/Atari%20-%20Jaguar%20%28J64%29.zip/I-War%20%28USA%2C%20Europe%29%20%28Beta%29%20%281995-10-20%29.zip" TargetMode="External"/><Relationship Id="rId134" Type="http://schemas.openxmlformats.org/officeDocument/2006/relationships/hyperlink" Target="https://archive.org/download/ni-roms/roms/Atari%20-%20Jaguar%20%28J64%29.zip/Hyper%20Force%20%28World%29%20%28Aftermarket%29%20%28Unl%29.zip" TargetMode="External"/><Relationship Id="rId133" Type="http://schemas.openxmlformats.org/officeDocument/2006/relationships/hyperlink" Target="https://archive.org/download/ni-roms/roms/Atari%20-%20Jaguar%20%28J64%29.zip/Hover%20Strike%20%28World%29.zip" TargetMode="External"/><Relationship Id="rId172" Type="http://schemas.openxmlformats.org/officeDocument/2006/relationships/hyperlink" Target="https://archive.org/download/ni-roms/roms/Atari%20-%20Jaguar%20%28J64%29.zip/Missile%20Command%203D%20%28World%29.zip" TargetMode="External"/><Relationship Id="rId171" Type="http://schemas.openxmlformats.org/officeDocument/2006/relationships/hyperlink" Target="https://archive.org/download/ni-roms/roms/Atari%20-%20Jaguar%20%28J64%29.zip/Midnight%20Resistance%20%28World%29%20%28Aftermarket%29%20%28Unl%29.zip" TargetMode="External"/><Relationship Id="rId170" Type="http://schemas.openxmlformats.org/officeDocument/2006/relationships/hyperlink" Target="https://archive.org/download/ni-roms/roms/Atari%20-%20Jaguar%20%28J64%29.zip/Maxx%2C%20The%20%28World%29%20%28Demo%29%20%28Aftermarket%29%20%28Unl%29.zip" TargetMode="External"/><Relationship Id="rId165" Type="http://schemas.openxmlformats.org/officeDocument/2006/relationships/hyperlink" Target="https://archive.org/download/ni-roms/roms/Atari%20-%20Jaguar%20%28J64%29.zip/Lady%20Bug%28ged%29%20%28World%29%20%28Demo%29%20%28Aftermarket%29%20%28Unl%29.zip" TargetMode="External"/><Relationship Id="rId164" Type="http://schemas.openxmlformats.org/officeDocument/2006/relationships/hyperlink" Target="https://archive.org/download/ni-roms/roms/Atari%20-%20Jaguar%20%28J64%29.zip/Kobayashi%20Maru%20Final%20%28World%29%20%28Digital%29%20%28Aftermarket%29%20%28Unl%29.zip" TargetMode="External"/><Relationship Id="rId163" Type="http://schemas.openxmlformats.org/officeDocument/2006/relationships/hyperlink" Target="https://archive.org/download/ni-roms/roms/Atari%20-%20Jaguar%20%28J64%29.zip/Kobayashi%20Maru%20%28World%29%20%28Aftermarket%29%20%28Unl%29.zip" TargetMode="External"/><Relationship Id="rId162" Type="http://schemas.openxmlformats.org/officeDocument/2006/relationships/hyperlink" Target="https://archive.org/download/ni-roms/roms/Atari%20-%20Jaguar%20%28J64%29.zip/Klax%20%28World%29%20%28Aftermarket%29%20%28Unl%29.zip" TargetMode="External"/><Relationship Id="rId169" Type="http://schemas.openxmlformats.org/officeDocument/2006/relationships/hyperlink" Target="https://archive.org/download/ni-roms/roms/Atari%20-%20Jaguar%20%28J64%29.zip/Martian%20Attack%20%28World%29%20%28JagCode%202007%29%20%28Aftermarket%29%20%28Unl%29.zip" TargetMode="External"/><Relationship Id="rId168" Type="http://schemas.openxmlformats.org/officeDocument/2006/relationships/hyperlink" Target="https://archive.org/download/ni-roms/roms/Atari%20-%20Jaguar%20%28J64%29.zip/Martian%20Attack%20%28World%29%20%28Aftermarket%29%20%28Unl%29.zip" TargetMode="External"/><Relationship Id="rId167" Type="http://schemas.openxmlformats.org/officeDocument/2006/relationships/hyperlink" Target="https://archive.org/download/ni-roms/roms/Atari%20-%20Jaguar%20%28J64%29.zip/Mad%20Bodies%20%28World%29%20%28Proto%29%20%282009-01-17%29%20%28Aftermarket%29%20%28Unl%29.zip" TargetMode="External"/><Relationship Id="rId166" Type="http://schemas.openxmlformats.org/officeDocument/2006/relationships/hyperlink" Target="https://archive.org/download/ni-roms/roms/Atari%20-%20Jaguar%20%28J64%29.zip/Last%20Strike%20%28World%29%20%28Demo%29%20%28Aftermarket%29%20%28Unl%29.zip" TargetMode="External"/><Relationship Id="rId161" Type="http://schemas.openxmlformats.org/officeDocument/2006/relationships/hyperlink" Target="https://archive.org/download/ni-roms/roms/Atari%20-%20Jaguar%20%28J64%29.zip/Kasumi%20Ninja%20%28World%29.zip" TargetMode="External"/><Relationship Id="rId160" Type="http://schemas.openxmlformats.org/officeDocument/2006/relationships/hyperlink" Target="https://archive.org/download/ni-roms/roms/Atari%20-%20Jaguar%20%28J64%29.zip/Kasumi%20Ninja%20%28World%29%20%28v0.29%29%20%28Beta%29%20%281994-05-24%29.zip" TargetMode="External"/><Relationship Id="rId159" Type="http://schemas.openxmlformats.org/officeDocument/2006/relationships/hyperlink" Target="https://archive.org/download/ni-roms/roms/Atari%20-%20Jaguar%20%28J64%29.zip/Kasumi%20Ninja%20%28World%29%20%28v0.01%29%20%28Beta%29.zip" TargetMode="External"/><Relationship Id="rId154" Type="http://schemas.openxmlformats.org/officeDocument/2006/relationships/hyperlink" Target="https://archive.org/download/ni-roms/roms/Atari%20-%20Jaguar%20%28J64%29.zip/Joust%20%28World%29%20%28Aftermarket%29%20%28Unl%29.zip" TargetMode="External"/><Relationship Id="rId153" Type="http://schemas.openxmlformats.org/officeDocument/2006/relationships/hyperlink" Target="https://archive.org/download/ni-roms/roms/Atari%20-%20Jaguar%20%28J64%29.zip/Jetpac%20%28World%29%20%28Aftermarket%29%20%28Unl%29.zip" TargetMode="External"/><Relationship Id="rId152" Type="http://schemas.openxmlformats.org/officeDocument/2006/relationships/hyperlink" Target="https://archive.org/download/ni-roms/roms/Atari%20-%20Jaguar%20%28J64%29.zip/Jet%20Set%20Willy%20%28World%29%20%28Aftermarket%29%20%28Unl%29.zip" TargetMode="External"/><Relationship Id="rId151" Type="http://schemas.openxmlformats.org/officeDocument/2006/relationships/hyperlink" Target="https://archive.org/download/ni-roms/roms/Atari%20-%20Jaguar%20%28J64%29.zip/Jalaga%20%28World%29%20%28GemTos%202023%29%20%28Aftermarket%29%20%28Unl%29.zip" TargetMode="External"/><Relationship Id="rId158" Type="http://schemas.openxmlformats.org/officeDocument/2006/relationships/hyperlink" Target="https://archive.org/download/ni-roms/roms/Atari%20-%20Jaguar%20%28J64%29.zip/Kaboom%20%28World%29%20%28Demo%29%20%28Aftermarket%29%20%28Unl%29.zip" TargetMode="External"/><Relationship Id="rId157" Type="http://schemas.openxmlformats.org/officeDocument/2006/relationships/hyperlink" Target="https://archive.org/download/ni-roms/roms/Atari%20-%20Jaguar%20%28J64%29.zip/Jungle%20Jag%20%28World%29%20%28Aftermarket%29%20%28Unl%29.zip" TargetMode="External"/><Relationship Id="rId156" Type="http://schemas.openxmlformats.org/officeDocument/2006/relationships/hyperlink" Target="https://archive.org/download/ni-roms/roms/Atari%20-%20Jaguar%20%28J64%29.zip/Jumping%20at%20Shadows%20%28World%29%20%28Demo%29%20%28Portland%20Retro%20Gaming%20Expo%202022%29%20%28Aftermarket%29%20%28Unl%29.zip" TargetMode="External"/><Relationship Id="rId155" Type="http://schemas.openxmlformats.org/officeDocument/2006/relationships/hyperlink" Target="https://archive.org/download/ni-roms/roms/Atari%20-%20Jaguar%20%28J64%29.zip/Jumping%20Jack%20%28World%29%20%28Demo%29%20%28Aftermarket%29%20%28Unl%29.zip" TargetMode="External"/><Relationship Id="rId40" Type="http://schemas.openxmlformats.org/officeDocument/2006/relationships/hyperlink" Target="https://archive.org/download/ni-roms/roms/Atari%20-%20Jaguar%20%28J64%29.zip/Black%20Jag%20-%20Hyper%20Power%20League%20%28World%29%20%28v1.01%29%20%28Demo%29%20%28Aftermarket%29%20%28Unl%29.zip" TargetMode="External"/><Relationship Id="rId42" Type="http://schemas.openxmlformats.org/officeDocument/2006/relationships/hyperlink" Target="https://archive.org/download/ni-roms/roms/Atari%20-%20Jaguar%20%28J64%29.zip/Black%20Jag%20-%20Hyper%20Power%20League%20%28World%29%20%28v1.03%29%20%28Demo%29%20%28Aftermarket%29%20%28Unl%29.zip" TargetMode="External"/><Relationship Id="rId41" Type="http://schemas.openxmlformats.org/officeDocument/2006/relationships/hyperlink" Target="https://archive.org/download/ni-roms/roms/Atari%20-%20Jaguar%20%28J64%29.zip/Black%20Jag%20-%20Hyper%20Power%20League%20%28World%29%20%28v1.02%29%20%28Demo%29%20%28Aftermarket%29%20%28Unl%29.zip" TargetMode="External"/><Relationship Id="rId44" Type="http://schemas.openxmlformats.org/officeDocument/2006/relationships/hyperlink" Target="https://archive.org/download/ni-roms/roms/Atari%20-%20Jaguar%20%28J64%29.zip/Blackhole%20%28World%29%20%28Proto%29%20%28Aftermarket%29%20%28Unl%29.zip" TargetMode="External"/><Relationship Id="rId43" Type="http://schemas.openxmlformats.org/officeDocument/2006/relationships/hyperlink" Target="https://archive.org/download/ni-roms/roms/Atari%20-%20Jaguar%20%28J64%29.zip/Black%20Lamp%20%28World%29%20%28Aftermarket%29%20%28Unl%29.zip" TargetMode="External"/><Relationship Id="rId46" Type="http://schemas.openxmlformats.org/officeDocument/2006/relationships/hyperlink" Target="https://archive.org/download/ni-roms/roms/Atari%20-%20Jaguar%20%28J64%29.zip/Boingy%20%28World%29%20%28Demo%201%29%20%28Aftermarket%29%20%28Unl%29.zip" TargetMode="External"/><Relationship Id="rId45" Type="http://schemas.openxmlformats.org/officeDocument/2006/relationships/hyperlink" Target="https://archive.org/download/ni-roms/roms/Atari%20-%20Jaguar%20%28J64%29.zip/Block%27em%20Sock%27em%20%28World%29%20%28Digital%29%20%28Aftermarket%29%20%28Unl%29.zip" TargetMode="External"/><Relationship Id="rId48" Type="http://schemas.openxmlformats.org/officeDocument/2006/relationships/hyperlink" Target="https://archive.org/download/ni-roms/roms/Atari%20-%20Jaguar%20%28J64%29.zip/Boingy%20%28World%29%20%28Demo%203%29%20%28Aftermarket%29%20%28Unl%29.zip" TargetMode="External"/><Relationship Id="rId47" Type="http://schemas.openxmlformats.org/officeDocument/2006/relationships/hyperlink" Target="https://archive.org/download/ni-roms/roms/Atari%20-%20Jaguar%20%28J64%29.zip/Boingy%20%28World%29%20%28Demo%202%29%20%28Aftermarket%29%20%28Unl%29.zip" TargetMode="External"/><Relationship Id="rId49" Type="http://schemas.openxmlformats.org/officeDocument/2006/relationships/hyperlink" Target="https://archive.org/download/ni-roms/roms/Atari%20-%20Jaguar%20%28J64%29.zip/Breakout%202000%20%28USA%2C%20Europe%29%20%28Beta%29.zip" TargetMode="External"/><Relationship Id="rId31" Type="http://schemas.openxmlformats.org/officeDocument/2006/relationships/hyperlink" Target="https://archive.org/download/ni-roms/roms/Atari%20-%20Jaguar%20%28J64%29.zip/Barkley%20Shut%20Up%20and%20Jam%20%28USA%29%20%28Beta%29.zip" TargetMode="External"/><Relationship Id="rId30" Type="http://schemas.openxmlformats.org/officeDocument/2006/relationships/hyperlink" Target="https://archive.org/download/ni-roms/roms/Atari%20-%20Jaguar%20%28J64%29.zip/Barbarian%20%28World%29%20%28Atari%20ST%29%20%28Aftermarket%29%20%28Unl%29.zip" TargetMode="External"/><Relationship Id="rId33" Type="http://schemas.openxmlformats.org/officeDocument/2006/relationships/hyperlink" Target="https://archive.org/download/ni-roms/roms/Atari%20-%20Jaguar%20%28J64%29.zip/Battle%20Sphere%20%28World%29%20%28Aftermarket%29%20%28Unl%29.zip" TargetMode="External"/><Relationship Id="rId32" Type="http://schemas.openxmlformats.org/officeDocument/2006/relationships/hyperlink" Target="https://archive.org/download/ni-roms/roms/Atari%20-%20Jaguar%20%28J64%29.zip/Barkley%20Shut%20Up%20and%20Jam%20%28World%29%20%28Aftermarket%29%20%28Unl%29.zip" TargetMode="External"/><Relationship Id="rId35" Type="http://schemas.openxmlformats.org/officeDocument/2006/relationships/hyperlink" Target="https://archive.org/download/ni-roms/roms/Atari%20-%20Jaguar%20%28J64%29.zip/Beach%20Volley%20%28World%29%20%28Aftermarket%29%20%28Unl%29.zip" TargetMode="External"/><Relationship Id="rId34" Type="http://schemas.openxmlformats.org/officeDocument/2006/relationships/hyperlink" Target="https://archive.org/download/ni-roms/roms/Atari%20-%20Jaguar%20%28J64%29.zip/Battle%20Sphere%20Gold%20%28World%29%20%28Aftermarket%29%20%28Unl%29.zip" TargetMode="External"/><Relationship Id="rId37" Type="http://schemas.openxmlformats.org/officeDocument/2006/relationships/hyperlink" Target="https://archive.org/download/ni-roms/roms/Atari%20-%20Jaguar%20%28J64%29.zip/Beebris%20%28World%29%20%28Aftermarket%29%20%28Unl%29.zip" TargetMode="External"/><Relationship Id="rId36" Type="http://schemas.openxmlformats.org/officeDocument/2006/relationships/hyperlink" Target="https://archive.org/download/ni-roms/roms/Atari%20-%20Jaguar%20%28J64%29.zip/Beast%20Busters%20%28World%29%20%28Aftermarket%29%20%28Unl%29.zip" TargetMode="External"/><Relationship Id="rId39" Type="http://schemas.openxmlformats.org/officeDocument/2006/relationships/hyperlink" Target="https://archive.org/download/ni-roms/roms/Atari%20-%20Jaguar%20%28J64%29.zip/Biopede%20%28World%29%20%28v1.3%29%20%28Aftermarket%29%20%28Unl%29.zip" TargetMode="External"/><Relationship Id="rId38" Type="http://schemas.openxmlformats.org/officeDocument/2006/relationships/hyperlink" Target="https://archive.org/download/ni-roms/roms/Atari%20-%20Jaguar%20%28J64%29.zip/Bionic%20Commando%20%28World%29%20%28Aftermarket%29%20%28Unl%29.zip" TargetMode="External"/><Relationship Id="rId20" Type="http://schemas.openxmlformats.org/officeDocument/2006/relationships/hyperlink" Target="https://archive.org/download/ni-roms/roms/Atari%20-%20Jaguar%20%28J64%29.zip/AstroStorm%20%28World%29%20%28v1.43%29%20%28Digital%29%20%28Aftermarket%29%20%28Unl%29.zip" TargetMode="External"/><Relationship Id="rId22" Type="http://schemas.openxmlformats.org/officeDocument/2006/relationships/hyperlink" Target="https://archive.org/download/ni-roms/roms/Atari%20-%20Jaguar%20%28J64%29.zip/Atari%20Karts%20%28World%29.zip" TargetMode="External"/><Relationship Id="rId21" Type="http://schemas.openxmlformats.org/officeDocument/2006/relationships/hyperlink" Target="https://archive.org/download/ni-roms/roms/Atari%20-%20Jaguar%20%28J64%29.zip/Atari%20Karts%20%28World%29%20%28Beta%29.zip" TargetMode="External"/><Relationship Id="rId24" Type="http://schemas.openxmlformats.org/officeDocument/2006/relationships/hyperlink" Target="https://archive.org/download/ni-roms/roms/Atari%20-%20Jaguar%20%28J64%29.zip/Atomic%20Reloaded%20%28World%29%20%28Aftermarket%29%20%28Unl%29.zip" TargetMode="External"/><Relationship Id="rId23" Type="http://schemas.openxmlformats.org/officeDocument/2006/relationships/hyperlink" Target="https://archive.org/download/ni-roms/roms/Atari%20-%20Jaguar%20%28J64%29.zip/Atomic%20%28World%29%20%28Aftermarket%29%20%28Unl%29.zip" TargetMode="External"/><Relationship Id="rId26" Type="http://schemas.openxmlformats.org/officeDocument/2006/relationships/hyperlink" Target="https://archive.org/download/ni-roms/roms/Atari%20-%20Jaguar%20%28J64%29.zip/Bad%20Apple%20%28World%29%20%28Color%20Version%29%20%28Aftermarket%29%20%28Unl%29.zip" TargetMode="External"/><Relationship Id="rId25" Type="http://schemas.openxmlformats.org/officeDocument/2006/relationships/hyperlink" Target="https://archive.org/download/ni-roms/roms/Atari%20-%20Jaguar%20%28J64%29.zip/Attack%20of%20the%20Mutant%20Penguins%20%28World%29.zip" TargetMode="External"/><Relationship Id="rId28" Type="http://schemas.openxmlformats.org/officeDocument/2006/relationships/hyperlink" Target="https://archive.org/download/ni-roms/roms/Atari%20-%20Jaguar%20%28J64%29.zip/Badlands%20%28World%29%20%28Aftermarket%29%20%28Unl%29.zip" TargetMode="External"/><Relationship Id="rId27" Type="http://schemas.openxmlformats.org/officeDocument/2006/relationships/hyperlink" Target="https://archive.org/download/ni-roms/roms/Atari%20-%20Jaguar%20%28J64%29.zip/Bad%20Apple%20%28World%29%20%28Monochrome%20Version%29%20%28Aftermarket%29%20%28Unl%29.zip" TargetMode="External"/><Relationship Id="rId29" Type="http://schemas.openxmlformats.org/officeDocument/2006/relationships/hyperlink" Target="https://archive.org/download/ni-roms/roms/Atari%20-%20Jaguar%20%28J64%29.zip/Barbarian%20%28World%29%20%28AMIGA%29%20%28Aftermarket%29%20%28Unl%29.zip" TargetMode="External"/><Relationship Id="rId11" Type="http://schemas.openxmlformats.org/officeDocument/2006/relationships/hyperlink" Target="https://archive.org/download/ni-roms/roms/Atari%20-%20Jaguar%20%28J64%29.zip/Alien%20vs%20Predator%20%28World%29%20%28Beta%29%20%281993-10-13%29.zip" TargetMode="External"/><Relationship Id="rId10" Type="http://schemas.openxmlformats.org/officeDocument/2006/relationships/hyperlink" Target="https://archive.org/download/ni-roms/roms/Atari%20-%20Jaguar%20%28J64%29.zip/Alien%20vs%20Predator%20%28World%29%20%28Beta%29%20%281993-08-18%29.zip" TargetMode="External"/><Relationship Id="rId13" Type="http://schemas.openxmlformats.org/officeDocument/2006/relationships/hyperlink" Target="https://archive.org/download/ni-roms/roms/Atari%20-%20Jaguar%20%28J64%29.zip/Alien%20vs%20Predator%20%28World%29.zip" TargetMode="External"/><Relationship Id="rId12" Type="http://schemas.openxmlformats.org/officeDocument/2006/relationships/hyperlink" Target="https://archive.org/download/ni-roms/roms/Atari%20-%20Jaguar%20%28J64%29.zip/Alien%20vs%20Predator%20%28World%29%20%28v0.93%29%20%28Beta%29%20%281994-04-08%29.zip" TargetMode="External"/><Relationship Id="rId15" Type="http://schemas.openxmlformats.org/officeDocument/2006/relationships/hyperlink" Target="https://archive.org/download/ni-roms/roms/Atari%20-%20Jaguar%20%28J64%29.zip/Arkanna%20%28World%29%20%28Demo%29%20%28Aftermarket%29%20%28Unl%29.zip" TargetMode="External"/><Relationship Id="rId14" Type="http://schemas.openxmlformats.org/officeDocument/2006/relationships/hyperlink" Target="https://archive.org/download/ni-roms/roms/Atari%20-%20Jaguar%20%28J64%29.zip/Arena%20Football%20%2795%20%28World%29%20%28Aftermarket%29%20%28Unl%29.zip" TargetMode="External"/><Relationship Id="rId17" Type="http://schemas.openxmlformats.org/officeDocument/2006/relationships/hyperlink" Target="https://archive.org/download/ni-roms/roms/Atari%20-%20Jaguar%20%28J64%29.zip/Assassin%2C%20The%20%28World%29%20%28Demo%201%29%20%28Aftermarket%29%20%28Unl%29.zip" TargetMode="External"/><Relationship Id="rId16" Type="http://schemas.openxmlformats.org/officeDocument/2006/relationships/hyperlink" Target="https://archive.org/download/ni-roms/roms/Atari%20-%20Jaguar%20%28J64%29.zip/Arkanoid%20-%20Revenge%20of%20DoH%20%28World%29%20%28Aftermarket%29%20%28Unl%29.zip" TargetMode="External"/><Relationship Id="rId19" Type="http://schemas.openxmlformats.org/officeDocument/2006/relationships/hyperlink" Target="https://archive.org/download/ni-roms/roms/Atari%20-%20Jaguar%20%28J64%29.zip/Asteroids%20%28World%29%20%28Aftermarket%29%20%28Unl%29.zip" TargetMode="External"/><Relationship Id="rId18" Type="http://schemas.openxmlformats.org/officeDocument/2006/relationships/hyperlink" Target="https://archive.org/download/ni-roms/roms/Atari%20-%20Jaguar%20%28J64%29.zip/Assassin%2C%20The%20%28World%29%20%28Demo%202%29%20%28Aftermarket%29%20%28Unl%29.zip" TargetMode="External"/><Relationship Id="rId84" Type="http://schemas.openxmlformats.org/officeDocument/2006/relationships/hyperlink" Target="https://archive.org/download/ni-roms/roms/Atari%20-%20Jaguar%20%28J64%29.zip/Doom%202%20%28World%29%20%28AC%2098%29%20%28E-JagFest%202010%29%20%28Aftermarket%29%20%28Unl%29.zip" TargetMode="External"/><Relationship Id="rId83" Type="http://schemas.openxmlformats.org/officeDocument/2006/relationships/hyperlink" Target="https://archive.org/download/ni-roms/roms/Atari%20-%20Jaguar%20%28J64%29.zip/Doom%20%28World%29.zip" TargetMode="External"/><Relationship Id="rId86" Type="http://schemas.openxmlformats.org/officeDocument/2006/relationships/hyperlink" Target="https://archive.org/download/ni-roms/roms/Atari%20-%20Jaguar%20%28J64%29.zip/Do%20the%20Same%20%28World%29%20%28Aftermarket%29%20%28Unl%29%20%28Alt%29.zip" TargetMode="External"/><Relationship Id="rId85" Type="http://schemas.openxmlformats.org/officeDocument/2006/relationships/hyperlink" Target="https://archive.org/download/ni-roms/roms/Atari%20-%20Jaguar%20%28J64%29.zip/Doom%202%20%28World%29%20%28AC%202011%29%20%28Aftermarket%29%20%28Unl%29.zip" TargetMode="External"/><Relationship Id="rId88" Type="http://schemas.openxmlformats.org/officeDocument/2006/relationships/hyperlink" Target="https://archive.org/download/ni-roms/roms/Atari%20-%20Jaguar%20%28J64%29.zip/Double%20Dragon%20V%20-%20The%20Shadow%20Falls%20%28World%29.zip" TargetMode="External"/><Relationship Id="rId87" Type="http://schemas.openxmlformats.org/officeDocument/2006/relationships/hyperlink" Target="https://archive.org/download/ni-roms/roms/Atari%20-%20Jaguar%20%28J64%29.zip/Do%20the%20Same%20%28World%29%20%28Aftermarket%29%20%28Unl%29.zip" TargetMode="External"/><Relationship Id="rId89" Type="http://schemas.openxmlformats.org/officeDocument/2006/relationships/hyperlink" Target="https://archive.org/download/ni-roms/roms/Atari%20-%20Jaguar%20%28J64%29.zip/Downfall%20%28World%29%20%28Aftermarket%29%20%28Unl%29.zip" TargetMode="External"/><Relationship Id="rId80" Type="http://schemas.openxmlformats.org/officeDocument/2006/relationships/hyperlink" Target="https://archive.org/download/ni-roms/roms/Atari%20-%20Jaguar%20%28J64%29.zip/Dino%20Rage%20%28World%29%20%28Proto%201%29%20%28Jungle%29%20%28Aftermarket%29%20%28Unl%29.zip" TargetMode="External"/><Relationship Id="rId82" Type="http://schemas.openxmlformats.org/officeDocument/2006/relationships/hyperlink" Target="https://archive.org/download/ni-roms/roms/Atari%20-%20Jaguar%20%28J64%29.zip/Doger%20%28World%29%20%28Aftermarket%29%20%28Unl%29.zip" TargetMode="External"/><Relationship Id="rId81" Type="http://schemas.openxmlformats.org/officeDocument/2006/relationships/hyperlink" Target="https://archive.org/download/ni-roms/roms/Atari%20-%20Jaguar%20%28J64%29.zip/Dino%20Rage%20%28World%29%20%28Proto%202%29%20%28Aftermarket%29%20%28Unl%29.zip" TargetMode="External"/><Relationship Id="rId73" Type="http://schemas.openxmlformats.org/officeDocument/2006/relationships/hyperlink" Target="https://archive.org/download/ni-roms/roms/Atari%20-%20Jaguar%20%28J64%29.zip/Dark%20Guardian%20Episode%201%20-%20Unknown%20Enemy%20%28World%29%20%28Proto%29%20%28Aftermarket%29%20%28Unl%29.zip" TargetMode="External"/><Relationship Id="rId72" Type="http://schemas.openxmlformats.org/officeDocument/2006/relationships/hyperlink" Target="https://archive.org/download/ni-roms/roms/Atari%20-%20Jaguar%20%28J64%29.zip/Darius%2B%20%28World%29%20%28Aftermarket%29%20%28Unl%29.zip" TargetMode="External"/><Relationship Id="rId75" Type="http://schemas.openxmlformats.org/officeDocument/2006/relationships/hyperlink" Target="https://archive.org/download/ni-roms/roms/Atari%20-%20Jaguar%20%28J64%29.zip/Defender%202000%20%28World%29%20%28Beta%29.zip" TargetMode="External"/><Relationship Id="rId74" Type="http://schemas.openxmlformats.org/officeDocument/2006/relationships/hyperlink" Target="https://archive.org/download/ni-roms/roms/Atari%20-%20Jaguar%20%28J64%29.zip/Dazed%20VS%20%28World%29%20%28Demo%29%20%28Aftermarket%29%20%28Unl%29.zip" TargetMode="External"/><Relationship Id="rId77" Type="http://schemas.openxmlformats.org/officeDocument/2006/relationships/hyperlink" Target="https://archive.org/download/ni-roms/roms/Atari%20-%20Jaguar%20%28J64%29.zip/Degz%20%28World%29%20%28Aftermarket%29%20%28Unl%29.zip" TargetMode="External"/><Relationship Id="rId76" Type="http://schemas.openxmlformats.org/officeDocument/2006/relationships/hyperlink" Target="https://archive.org/download/ni-roms/roms/Atari%20-%20Jaguar%20%28J64%29.zip/Defender%202000%20%28World%29.zip" TargetMode="External"/><Relationship Id="rId79" Type="http://schemas.openxmlformats.org/officeDocument/2006/relationships/hyperlink" Target="https://archive.org/download/ni-roms/roms/Atari%20-%20Jaguar%20%28J64%29.zip/Dino%20Rage%20%28World%29%20%28Proto%201%29%20%28Grid%29%20%28Aftermarket%29%20%28Unl%29.zip" TargetMode="External"/><Relationship Id="rId78" Type="http://schemas.openxmlformats.org/officeDocument/2006/relationships/hyperlink" Target="https://archive.org/download/ni-roms/roms/Atari%20-%20Jaguar%20%28J64%29.zip/Diam%20Jag%20%28World%29%20%28Aftermarket%29%20%28Unl%29.zip" TargetMode="External"/><Relationship Id="rId71" Type="http://schemas.openxmlformats.org/officeDocument/2006/relationships/hyperlink" Target="https://archive.org/download/ni-roms/roms/Atari%20-%20Jaguar%20%28J64%29.zip/Dance%20Dance%20Xirius%20-%20Space%20Party%20%28World%29%20%28Aftermarket%29%20%28Unl%29.zip" TargetMode="External"/><Relationship Id="rId70" Type="http://schemas.openxmlformats.org/officeDocument/2006/relationships/hyperlink" Target="https://archive.org/download/ni-roms/roms/Atari%20-%20Jaguar%20%28J64%29.zip/Cybernoid%20II%20-%20The%20Revenge%20%28World%29%20%28Aftermarket%29%20%28Unl%29.zip" TargetMode="External"/><Relationship Id="rId62" Type="http://schemas.openxmlformats.org/officeDocument/2006/relationships/hyperlink" Target="https://archive.org/download/ni-roms/roms/Atari%20-%20Jaguar%20%28J64%29.zip/Classic%20Kong%20Complete%20%28World%29%20%28Aftermarket%29%20%28Unl%29.zip" TargetMode="External"/><Relationship Id="rId61" Type="http://schemas.openxmlformats.org/officeDocument/2006/relationships/hyperlink" Target="https://archive.org/download/ni-roms/roms/Atari%20-%20Jaguar%20%28J64%29.zip/Checkered%20Flag%20%28World%29.zip" TargetMode="External"/><Relationship Id="rId64" Type="http://schemas.openxmlformats.org/officeDocument/2006/relationships/hyperlink" Target="https://archive.org/download/ni-roms/roms/Atari%20-%20Jaguar%20%28J64%29.zip/Club%20Drive%20%28World%29%20%28Beta%29.zip" TargetMode="External"/><Relationship Id="rId63" Type="http://schemas.openxmlformats.org/officeDocument/2006/relationships/hyperlink" Target="https://archive.org/download/ni-roms/roms/Atari%20-%20Jaguar%20%28J64%29.zip/Clicks%21%20%28World%29%20%28Aftermarket%29%20%28Unl%29.zip" TargetMode="External"/><Relationship Id="rId66" Type="http://schemas.openxmlformats.org/officeDocument/2006/relationships/hyperlink" Target="https://archive.org/download/ni-roms/roms/Atari%20-%20Jaguar%20%28J64%29.zip/Cybermorph%20%28World%29%20%28Beta%29%20%281993-08-23%29.zip" TargetMode="External"/><Relationship Id="rId65" Type="http://schemas.openxmlformats.org/officeDocument/2006/relationships/hyperlink" Target="https://archive.org/download/ni-roms/roms/Atari%20-%20Jaguar%20%28J64%29.zip/Club%20Drive%20%28World%29.zip" TargetMode="External"/><Relationship Id="rId68" Type="http://schemas.openxmlformats.org/officeDocument/2006/relationships/hyperlink" Target="https://archive.org/download/ni-roms/roms/Atari%20-%20Jaguar%20%28J64%29.zip/Cybermorph%20%28World%29%20%28Rev%20B%29.zip" TargetMode="External"/><Relationship Id="rId67" Type="http://schemas.openxmlformats.org/officeDocument/2006/relationships/hyperlink" Target="https://archive.org/download/ni-roms/roms/Atari%20-%20Jaguar%20%28J64%29.zip/Cybermorph%20%28World%29%20%28Rev%20A%29.zip" TargetMode="External"/><Relationship Id="rId60" Type="http://schemas.openxmlformats.org/officeDocument/2006/relationships/hyperlink" Target="https://archive.org/download/ni-roms/roms/Atari%20-%20Jaguar%20%28J64%29.zip/Checkered%20Flag%20%28World%29%20%28Beta%29%20%28CES%201993%29.zip" TargetMode="External"/><Relationship Id="rId69" Type="http://schemas.openxmlformats.org/officeDocument/2006/relationships/hyperlink" Target="https://archive.org/download/ni-roms/roms/Atari%20-%20Jaguar%20%28J64%29.zip/Cybernoid%20-%20The%20Fighting%20Machine%20%28World%29%20%28Aftermarket%29%20%28Unl%29.zip" TargetMode="External"/><Relationship Id="rId51" Type="http://schemas.openxmlformats.org/officeDocument/2006/relationships/hyperlink" Target="https://archive.org/download/ni-roms/roms/Atari%20-%20Jaguar%20%28J64%29.zip/Brett%20Hull%20Hockey%20%28World%29%20%28Aftermarket%29%20%28Unl%29.zip" TargetMode="External"/><Relationship Id="rId50" Type="http://schemas.openxmlformats.org/officeDocument/2006/relationships/hyperlink" Target="https://archive.org/download/ni-roms/roms/Atari%20-%20Jaguar%20%28J64%29.zip/Breakout%202000%20%28USA%2C%20Europe%29.zip" TargetMode="External"/><Relationship Id="rId53" Type="http://schemas.openxmlformats.org/officeDocument/2006/relationships/hyperlink" Target="https://archive.org/download/ni-roms/roms/Atari%20-%20Jaguar%20%28J64%29.zip/Bubble%20Bobble%20%28World%29%20%28Aftermarket%29%20%28Unl%29.zip" TargetMode="External"/><Relationship Id="rId52" Type="http://schemas.openxmlformats.org/officeDocument/2006/relationships/hyperlink" Target="https://archive.org/download/ni-roms/roms/Atari%20-%20Jaguar%20%28J64%29.zip/Brutal%20Sports%20Football%20%28World%29.zip" TargetMode="External"/><Relationship Id="rId55" Type="http://schemas.openxmlformats.org/officeDocument/2006/relationships/hyperlink" Target="https://archive.org/download/ni-roms/roms/Atari%20-%20Jaguar%20%28J64%29.zip/Burger%20Time%20%28World%29%20%28Demo%29%20%28Aftermarket%29%20%28Unl%29.zip" TargetMode="External"/><Relationship Id="rId54" Type="http://schemas.openxmlformats.org/officeDocument/2006/relationships/hyperlink" Target="https://archive.org/download/ni-roms/roms/Atari%20-%20Jaguar%20%28J64%29.zip/Bubsy%20in%20Fractured%20Furry%20Tales%20%28World%29.zip" TargetMode="External"/><Relationship Id="rId57" Type="http://schemas.openxmlformats.org/officeDocument/2006/relationships/hyperlink" Target="https://archive.org/download/ni-roms/roms/Atari%20-%20Jaguar%20%28J64%29.zip/Burn%20Out%20%28World%29%20%28Demo%202%29%20%28WCES%201995%29.zip" TargetMode="External"/><Relationship Id="rId56" Type="http://schemas.openxmlformats.org/officeDocument/2006/relationships/hyperlink" Target="https://archive.org/download/ni-roms/roms/Atari%20-%20Jaguar%20%28J64%29.zip/Burn%20Out%20%28World%29%20%28Demo%201%29.zip" TargetMode="External"/><Relationship Id="rId59" Type="http://schemas.openxmlformats.org/officeDocument/2006/relationships/hyperlink" Target="https://archive.org/download/ni-roms/roms/Atari%20-%20Jaguar%20%28J64%29.zip/Caribean%20Tavern%20%28World%29%20%28Proto%29%20%28GemTos%202023%29%20%28Aftermarket%29%20%28Unl%29.zip" TargetMode="External"/><Relationship Id="rId58" Type="http://schemas.openxmlformats.org/officeDocument/2006/relationships/hyperlink" Target="https://archive.org/download/ni-roms/roms/Atari%20-%20Jaguar%20%28J64%29.zip/Cannon%20Fodder%20%28World%29.zip" TargetMode="External"/><Relationship Id="rId107" Type="http://schemas.openxmlformats.org/officeDocument/2006/relationships/hyperlink" Target="https://archive.org/download/ni-roms/roms/Atari%20-%20Jaguar%20%28J64%29.zip/Fever%20Pitch%20Soccer%20%28World%29%20%28En%2CFr%2CDe%2CEs%2CIt%29.zip" TargetMode="External"/><Relationship Id="rId106" Type="http://schemas.openxmlformats.org/officeDocument/2006/relationships/hyperlink" Target="https://archive.org/download/ni-roms/roms/Atari%20-%20Jaguar%20%28J64%29.zip/Fernandez%20Must%20Die%20%28World%29%20%28Aftermarket%29%20%28Unl%29.zip" TargetMode="External"/><Relationship Id="rId105" Type="http://schemas.openxmlformats.org/officeDocument/2006/relationships/hyperlink" Target="https://archive.org/download/ni-roms/roms/Atari%20-%20Jaguar%20%28J64%29.zip/Fast%20Food%2064%20%28World%29%20%28v1.4b%29%20%28Aftermarket%29%20%28Unl%29.zip" TargetMode="External"/><Relationship Id="rId104" Type="http://schemas.openxmlformats.org/officeDocument/2006/relationships/hyperlink" Target="https://archive.org/download/ni-roms/roms/Atari%20-%20Jaguar%20%28J64%29.zip/Fantasy%20World%20Dizzy%20%28World%29%20%28Aftermarket%29%20%28Unl%29.zip" TargetMode="External"/><Relationship Id="rId109" Type="http://schemas.openxmlformats.org/officeDocument/2006/relationships/hyperlink" Target="https://archive.org/download/ni-roms/roms/Atari%20-%20Jaguar%20%28J64%29.zip/Fight%20for%20Life%20%28USA%2C%20Europe%29%20%28Beta%29%20%281995-09-07%29.zip" TargetMode="External"/><Relationship Id="rId108" Type="http://schemas.openxmlformats.org/officeDocument/2006/relationships/hyperlink" Target="https://archive.org/download/ni-roms/roms/Atari%20-%20Jaguar%20%28J64%29.zip/Fight%20for%20Life%20%28USA%2C%20Europe%29%20%28Beta%29%20%281995-03-22%29.zip" TargetMode="External"/><Relationship Id="rId103" Type="http://schemas.openxmlformats.org/officeDocument/2006/relationships/hyperlink" Target="https://archive.org/download/ni-roms/roms/Atari%20-%20Jaguar%20%28J64%29.zip/Fantasy%20World%20Dizzy%20%28World%29%20%28Aftermarket%29%20%28Unl%29%20%28Alt%29.zip" TargetMode="External"/><Relationship Id="rId102" Type="http://schemas.openxmlformats.org/officeDocument/2006/relationships/hyperlink" Target="https://archive.org/download/ni-roms/roms/Atari%20-%20Jaguar%20%28J64%29.zip/Fallen%20Angels%20%28World%29%20%28Aftermarket%29%20%28Unl%29.zip" TargetMode="External"/><Relationship Id="rId101" Type="http://schemas.openxmlformats.org/officeDocument/2006/relationships/hyperlink" Target="https://archive.org/download/ni-roms/roms/Atari%20-%20Jaguar%20%28J64%29.zip/Fallen%20Angels%20%28World%29%20%28Aftermarket%29%20%28Unl%29%20%28Alt%29.zip" TargetMode="External"/><Relationship Id="rId100" Type="http://schemas.openxmlformats.org/officeDocument/2006/relationships/hyperlink" Target="https://archive.org/download/ni-roms/roms/Atari%20-%20Jaguar%20%28J64%29.zip/Expressway%20%28World%29%20%28Aftermarket%29%20%28Unl%29.zip" TargetMode="External"/><Relationship Id="rId129" Type="http://schemas.openxmlformats.org/officeDocument/2006/relationships/hyperlink" Target="https://archive.org/download/ni-roms/roms/Atari%20-%20Jaguar%20%28J64%29.zip/HalMock%20FurBall%20-%20Sink%20or%20Swim%20%28World%29%20%28Demo%29%20%28Aftermarket%29%20%28Unl%29.zip" TargetMode="External"/><Relationship Id="rId128" Type="http://schemas.openxmlformats.org/officeDocument/2006/relationships/hyperlink" Target="https://archive.org/download/ni-roms/roms/Atari%20-%20Jaguar%20%28J64%29.zip/HMS%20RaptoR%20%28World%29%20%28v1.1%29%20%28U-235%29%20%28Aftermarket%29%20%28Unl%29.zip" TargetMode="External"/><Relationship Id="rId127" Type="http://schemas.openxmlformats.org/officeDocument/2006/relationships/hyperlink" Target="https://archive.org/download/ni-roms/roms/Atari%20-%20Jaguar%20%28J64%29.zip/HMS%20RaptoR%20%28World%29%20%28Demo%29%20%28Aftermarket%29%20%28Unl%29.zip" TargetMode="External"/><Relationship Id="rId126" Type="http://schemas.openxmlformats.org/officeDocument/2006/relationships/hyperlink" Target="https://archive.org/download/ni-roms/roms/Atari%20-%20Jaguar%20%28J64%29.zip/HMS%20RaptoR%20%28World%29%20%28Aftermarket%29%20%28Unl%29.zip" TargetMode="External"/><Relationship Id="rId121" Type="http://schemas.openxmlformats.org/officeDocument/2006/relationships/hyperlink" Target="https://archive.org/download/ni-roms/roms/Atari%20-%20Jaguar%20%28J64%29.zip/Ghouls%27n%20Ghosts%20%28World%29%20%28Aftermarket%29%20%28Unl%29.zip" TargetMode="External"/><Relationship Id="rId120" Type="http://schemas.openxmlformats.org/officeDocument/2006/relationships/hyperlink" Target="https://archive.org/download/ni-roms/roms/Atari%20-%20Jaguar%20%28J64%29.zip/Gem%20Race%20%28World%29%20%28Aftermarket%29%20%28Unl%29.zip" TargetMode="External"/><Relationship Id="rId125" Type="http://schemas.openxmlformats.org/officeDocument/2006/relationships/hyperlink" Target="https://archive.org/download/ni-roms/roms/Atari%20-%20Jaguar%20%28J64%29.zip/Gryzzles%20%28World%29%20%28Aftermarket%29%20%28Unl%29.zip" TargetMode="External"/><Relationship Id="rId124" Type="http://schemas.openxmlformats.org/officeDocument/2006/relationships/hyperlink" Target="https://archive.org/download/ni-roms/roms/Atari%20-%20Jaguar%20%28J64%29.zip/Gravitic%20Mines%20%28World%29%20%28Demo%29%20%28Aftermarket%29%20%28Unl%29.zip" TargetMode="External"/><Relationship Id="rId123" Type="http://schemas.openxmlformats.org/officeDocument/2006/relationships/hyperlink" Target="https://archive.org/download/ni-roms/roms/Atari%20-%20Jaguar%20%28J64%29.zip/Golden%20Axe%20%28World%29%20%28Atari%20ST%29%20%28Aftermarket%29%20%28Unl%29.zip" TargetMode="External"/><Relationship Id="rId122" Type="http://schemas.openxmlformats.org/officeDocument/2006/relationships/hyperlink" Target="https://archive.org/download/ni-roms/roms/Atari%20-%20Jaguar%20%28J64%29.zip/Golden%20Axe%20%28World%29%20%28AMIGA%29%20%28Aftermarket%29%20%28Unl%29.zip" TargetMode="External"/><Relationship Id="rId95" Type="http://schemas.openxmlformats.org/officeDocument/2006/relationships/hyperlink" Target="https://archive.org/download/ni-roms/roms/Atari%20-%20Jaguar%20%28J64%29.zip/Duckie%20Egg%20%28World%29%20%28Aftermarket%29%20%28Unl%29.zip" TargetMode="External"/><Relationship Id="rId94" Type="http://schemas.openxmlformats.org/officeDocument/2006/relationships/hyperlink" Target="https://archive.org/download/ni-roms/roms/Atari%20-%20Jaguar%20%28J64%29.zip/DragonKeep%20%28World%29%20%28v1.01%29%20%28Aftermarket%29%20%28Unl%29.zip" TargetMode="External"/><Relationship Id="rId97" Type="http://schemas.openxmlformats.org/officeDocument/2006/relationships/hyperlink" Target="https://archive.org/download/ni-roms/roms/Atari%20-%20Jaguar%20%28J64%29.zip/Escape%202042%20-%20The%20Truth%20Defenders%20%28World%29%20%28En%2CJa%2CFr%2CEs%29%20%28Aftermarket%29%20%28Unl%29.zip" TargetMode="External"/><Relationship Id="rId96" Type="http://schemas.openxmlformats.org/officeDocument/2006/relationships/hyperlink" Target="https://archive.org/download/ni-roms/roms/Atari%20-%20Jaguar%20%28J64%29.zip/Elansar%20%28World%29%20%28Demo%29%20%28Aftermarket%29%20%28Unl%29.zip" TargetMode="External"/><Relationship Id="rId99" Type="http://schemas.openxmlformats.org/officeDocument/2006/relationships/hyperlink" Target="https://archive.org/download/ni-roms/roms/Atari%20-%20Jaguar%20%28J64%29.zip/Evolution%20-%20Dino%20Dudes%20%28World%29.zip" TargetMode="External"/><Relationship Id="rId98" Type="http://schemas.openxmlformats.org/officeDocument/2006/relationships/hyperlink" Target="https://archive.org/download/ni-roms/roms/Atari%20-%20Jaguar%20%28J64%29.zip/Escape%20from%20the%20Planet%20of%20the%20Robot%20Monsters%20%28World%29%20%28Aftermarket%29%20%28Unl%29.zip" TargetMode="External"/><Relationship Id="rId91" Type="http://schemas.openxmlformats.org/officeDocument/2006/relationships/hyperlink" Target="https://archive.org/download/ni-roms/roms/Atari%20-%20Jaguar%20%28J64%29.zip/Dragon%20-%20The%20Bruce%20Lee%20Story%20%28World%29%20%28Beta%29%20%281994-10-06%29.zip" TargetMode="External"/><Relationship Id="rId90" Type="http://schemas.openxmlformats.org/officeDocument/2006/relationships/hyperlink" Target="https://archive.org/download/ni-roms/roms/Atari%20-%20Jaguar%20%28J64%29.zip/Dragon%20-%20The%20Bruce%20Lee%20Story%20%28World%29%20%28Beta%29%20%281994-09-26%29.zip" TargetMode="External"/><Relationship Id="rId93" Type="http://schemas.openxmlformats.org/officeDocument/2006/relationships/hyperlink" Target="https://archive.org/download/ni-roms/roms/Atari%20-%20Jaguar%20%28J64%29.zip/Dragon%20Breed%20%28World%29%20%28Aftermarket%29%20%28Unl%29.zip" TargetMode="External"/><Relationship Id="rId92" Type="http://schemas.openxmlformats.org/officeDocument/2006/relationships/hyperlink" Target="https://archive.org/download/ni-roms/roms/Atari%20-%20Jaguar%20%28J64%29.zip/Dragon%20-%20The%20Bruce%20Lee%20Story%20%28World%29.zip" TargetMode="External"/><Relationship Id="rId118" Type="http://schemas.openxmlformats.org/officeDocument/2006/relationships/hyperlink" Target="https://archive.org/download/ni-roms/roms/Atari%20-%20Jaguar%20%28J64%29.zip/Gauntlet%20II%20%28World%29%20%28Aftermarket%29%20%28Unl%29.zip" TargetMode="External"/><Relationship Id="rId117" Type="http://schemas.openxmlformats.org/officeDocument/2006/relationships/hyperlink" Target="https://archive.org/download/ni-roms/roms/Atari%20-%20Jaguar%20%28J64%29.zip/Full%20Circle%20-%20Rocketeer%20%28World%29%20%28Demo%29%20%28Aftermarket%29%20%28Unl%29.zip" TargetMode="External"/><Relationship Id="rId116" Type="http://schemas.openxmlformats.org/officeDocument/2006/relationships/hyperlink" Target="https://archive.org/download/ni-roms/roms/Atari%20-%20Jaguar%20%28J64%29.zip/Frogger%20%28World%29%20%28Demo%29%20%28Aftermarket%29%20%28Unl%29.zip" TargetMode="External"/><Relationship Id="rId115" Type="http://schemas.openxmlformats.org/officeDocument/2006/relationships/hyperlink" Target="https://archive.org/download/ni-roms/roms/Atari%20-%20Jaguar%20%28J64%29.zip/Frog%20Feast%20%28World%29%20%28Demo%29%20%28Aftermarket%29%20%28Unl%29.zip" TargetMode="External"/><Relationship Id="rId119" Type="http://schemas.openxmlformats.org/officeDocument/2006/relationships/hyperlink" Target="https://archive.org/download/ni-roms/roms/Atari%20-%20Jaguar%20%28J64%29.zip/Gem%20Race%20%28World%29%20%28Aftermarket%29%20%28Unl%29%20%28Alt%29.zip" TargetMode="External"/><Relationship Id="rId110" Type="http://schemas.openxmlformats.org/officeDocument/2006/relationships/hyperlink" Target="https://archive.org/download/ni-roms/roms/Atari%20-%20Jaguar%20%28J64%29.zip/Fight%20for%20Life%20%28USA%2C%20Europe%29.zip" TargetMode="External"/><Relationship Id="rId114" Type="http://schemas.openxmlformats.org/officeDocument/2006/relationships/hyperlink" Target="https://archive.org/download/ni-roms/roms/Atari%20-%20Jaguar%20%28J64%29.zip/Frog%20Feast%20%28World%29%20%28Aftermarket%29%20%28Unl%29.zip" TargetMode="External"/><Relationship Id="rId113" Type="http://schemas.openxmlformats.org/officeDocument/2006/relationships/hyperlink" Target="https://archive.org/download/ni-roms/roms/Atari%20-%20Jaguar%20%28J64%29.zip/Flying%20Shark%20%28World%29%20%28Aftermarket%29%20%28Unl%29.zip" TargetMode="External"/><Relationship Id="rId112" Type="http://schemas.openxmlformats.org/officeDocument/2006/relationships/hyperlink" Target="https://archive.org/download/ni-roms/roms/Atari%20-%20Jaguar%20%28J64%29.zip/Flip%20Out%21%20%28World%29.zip" TargetMode="External"/><Relationship Id="rId111" Type="http://schemas.openxmlformats.org/officeDocument/2006/relationships/hyperlink" Target="https://archive.org/download/ni-roms/roms/Atari%20-%20Jaguar%20%28J64%29.zip/Flashback%20-%20The%20Quest%20for%20Identity%20%28World%29%20%28En%2CFr%29.zip" TargetMode="External"/><Relationship Id="rId271" Type="http://schemas.openxmlformats.org/officeDocument/2006/relationships/hyperlink" Target="https://archive.org/download/ni-roms/roms/Atari%20-%20Jaguar%20%28J64%29.zip/Zero%205%20%28USA%29%20%28Beta%29.zip" TargetMode="External"/><Relationship Id="rId270" Type="http://schemas.openxmlformats.org/officeDocument/2006/relationships/hyperlink" Target="https://archive.org/download/ni-roms/roms/Atari%20-%20Jaguar%20%28J64%29.zip/Worms%20%28World%29%20%28Aftermarket%29%20%28Unl%29.zip" TargetMode="External"/><Relationship Id="rId269" Type="http://schemas.openxmlformats.org/officeDocument/2006/relationships/hyperlink" Target="https://archive.org/download/ni-roms/roms/Atari%20-%20Jaguar%20%28J64%29.zip/Wolfenstein%203D%20%28World%29.zip" TargetMode="External"/><Relationship Id="rId264" Type="http://schemas.openxmlformats.org/officeDocument/2006/relationships/hyperlink" Target="https://archive.org/download/ni-roms/roms/Atari%20-%20Jaguar%20%28J64%29.zip/Ultra%20Vortek%20%28World%29.zip" TargetMode="External"/><Relationship Id="rId263" Type="http://schemas.openxmlformats.org/officeDocument/2006/relationships/hyperlink" Target="https://archive.org/download/ni-roms/roms/Atari%20-%20Jaguar%20%28J64%29.zip/Ultimate%20Brain%20Games%20%28USA%29%20%28Proto%29.zip" TargetMode="External"/><Relationship Id="rId262" Type="http://schemas.openxmlformats.org/officeDocument/2006/relationships/hyperlink" Target="https://archive.org/download/ni-roms/roms/Atari%20-%20Jaguar%20%28J64%29.zip/Tube2020%20%28World%29%20%28RC2%29%20%28Aftermarket%29%20%28Unl%29.zip" TargetMode="External"/><Relationship Id="rId261" Type="http://schemas.openxmlformats.org/officeDocument/2006/relationships/hyperlink" Target="https://archive.org/download/ni-roms/roms/Atari%20-%20Jaguar%20%28J64%29.zip/Tube2020%20%28World%29%20%28RC1%29%20%28Aftermarket%29%20%28Unl%29.zip" TargetMode="External"/><Relationship Id="rId268" Type="http://schemas.openxmlformats.org/officeDocument/2006/relationships/hyperlink" Target="https://archive.org/download/ni-roms/roms/Atari%20-%20Jaguar%20%28J64%29.zip/White%20Men%20Can%27t%20Jump%20%28USA%2C%20Europe%29.zip" TargetMode="External"/><Relationship Id="rId267" Type="http://schemas.openxmlformats.org/officeDocument/2006/relationships/hyperlink" Target="https://archive.org/download/ni-roms/roms/Atari%20-%20Jaguar%20%28J64%29.zip/Virtual%20VCS%20%28USA%29%20%28Proto%29.zip" TargetMode="External"/><Relationship Id="rId266" Type="http://schemas.openxmlformats.org/officeDocument/2006/relationships/hyperlink" Target="https://archive.org/download/ni-roms/roms/Atari%20-%20Jaguar%20%28J64%29.zip/Val%20d%27Isere%20Skiing%20and%20Snowboarding%20%28World%29.zip" TargetMode="External"/><Relationship Id="rId265" Type="http://schemas.openxmlformats.org/officeDocument/2006/relationships/hyperlink" Target="https://archive.org/download/ni-roms/roms/Atari%20-%20Jaguar%20%28J64%29.zip/Ultra%20Vortex%20%28World%29%20%28Beta%29%20%281995-03-20%29.zip" TargetMode="External"/><Relationship Id="rId260" Type="http://schemas.openxmlformats.org/officeDocument/2006/relationships/hyperlink" Target="https://archive.org/download/ni-roms/roms/Atari%20-%20Jaguar%20%28J64%29.zip/Tube%20-%20Second%20Edition%20%28World%29%20%28Aftermarket%29%20%28Unl%29.zip" TargetMode="External"/><Relationship Id="rId259" Type="http://schemas.openxmlformats.org/officeDocument/2006/relationships/hyperlink" Target="https://archive.org/download/ni-roms/roms/Atari%20-%20Jaguar%20%28J64%29.zip/Tube%20%28World%29%20%28Aftermarket%29%20%28Unl%29.zip" TargetMode="External"/><Relationship Id="rId258" Type="http://schemas.openxmlformats.org/officeDocument/2006/relationships/hyperlink" Target="https://archive.org/download/ni-roms/roms/Atari%20-%20Jaguar%20%28J64%29.zip/Troy%20Aikman%20NFL%20Football%20%28World%29.zip" TargetMode="External"/><Relationship Id="rId253" Type="http://schemas.openxmlformats.org/officeDocument/2006/relationships/hyperlink" Target="https://archive.org/download/ni-roms/roms/Atari%20-%20Jaguar%20%28J64%29.zip/Total%20Carnage%20%28World%29%20%28Aftermarket%29%20%28Unl%29.zip" TargetMode="External"/><Relationship Id="rId252" Type="http://schemas.openxmlformats.org/officeDocument/2006/relationships/hyperlink" Target="https://archive.org/download/ni-roms/roms/Atari%20-%20Jaguar%20%28J64%29.zip/Total%20Carnage%20%28USA%29%20%28Beta%29.zip" TargetMode="External"/><Relationship Id="rId251" Type="http://schemas.openxmlformats.org/officeDocument/2006/relationships/hyperlink" Target="https://archive.org/download/ni-roms/roms/Atari%20-%20Jaguar%20%28J64%29.zip/Tiny%20Toon%20Adventures%20%28USA%29%20%28Proto%29.zip" TargetMode="External"/><Relationship Id="rId250" Type="http://schemas.openxmlformats.org/officeDocument/2006/relationships/hyperlink" Target="https://archive.org/download/ni-roms/roms/Atari%20-%20Jaguar%20%28J64%29.zip/Theme%20Park%20%28World%29.zip" TargetMode="External"/><Relationship Id="rId257" Type="http://schemas.openxmlformats.org/officeDocument/2006/relationships/hyperlink" Target="https://archive.org/download/ni-roms/roms/Atari%20-%20Jaguar%20%28J64%29.zip/Trevor%20McFur%20in%20the%20Crescent%20Galaxy%20%28World%29.zip" TargetMode="External"/><Relationship Id="rId256" Type="http://schemas.openxmlformats.org/officeDocument/2006/relationships/hyperlink" Target="https://archive.org/download/ni-roms/roms/Atari%20-%20Jaguar%20%28J64%29.zip/Trevor%20McFur%20in%20the%20Crescent%20Galaxy%20%28World%29%20%28Rev%20A%29.zip" TargetMode="External"/><Relationship Id="rId255" Type="http://schemas.openxmlformats.org/officeDocument/2006/relationships/hyperlink" Target="https://archive.org/download/ni-roms/roms/Atari%20-%20Jaguar%20%28J64%29.zip/Trevor%20McFur%20in%20the%20Crescent%20Galaxy%20%28World%29%20%28Beta%29.zip" TargetMode="External"/><Relationship Id="rId254" Type="http://schemas.openxmlformats.org/officeDocument/2006/relationships/hyperlink" Target="https://archive.org/download/ni-roms/roms/Atari%20-%20Jaguar%20%28J64%29.zip/Towers%20II%20-%20Plight%20of%20the%20Stargazer%20%28USA%2C%20Europe%29.zip" TargetMode="External"/><Relationship Id="rId283" Type="http://schemas.openxmlformats.org/officeDocument/2006/relationships/drawing" Target="../drawings/drawing4.xml"/><Relationship Id="rId282" Type="http://schemas.openxmlformats.org/officeDocument/2006/relationships/hyperlink" Target="https://archive.org/download/ni-roms/roms/Atari%20-%20Jaguar%20%28J64%29.zip/uFly%20%28World%29%20%28v0.991%29%20%28Demo%29%20%28Aftermarket%29%20%28Unl%29.zip" TargetMode="External"/><Relationship Id="rId281" Type="http://schemas.openxmlformats.org/officeDocument/2006/relationships/hyperlink" Target="https://archive.org/download/ni-roms/roms/Atari%20-%20Jaguar%20%28J64%29.zip/uFly%20%28World%29%20%280.99%29%20%28Demo%29%20%28Aftermarket%29%20%28Unl%29.zip" TargetMode="External"/><Relationship Id="rId280" Type="http://schemas.openxmlformats.org/officeDocument/2006/relationships/hyperlink" Target="https://archive.org/download/ni-roms/roms/Atari%20-%20Jaguar%20%28J64%29.zip/%5BBIOS%5D%20Atari%20Jaguar%20Stubulator%20%2794%20%28World%29.zip" TargetMode="External"/><Relationship Id="rId275" Type="http://schemas.openxmlformats.org/officeDocument/2006/relationships/hyperlink" Target="https://archive.org/download/ni-roms/roms/Atari%20-%20Jaguar%20%28J64%29.zip/Zzyorxx%20II%20%28USA%29%20%28Demo%29.zip" TargetMode="External"/><Relationship Id="rId274" Type="http://schemas.openxmlformats.org/officeDocument/2006/relationships/hyperlink" Target="https://archive.org/download/ni-roms/roms/Atari%20-%20Jaguar%20%28J64%29.zip/Zoop%20%28USA%2C%20Europe%29.zip" TargetMode="External"/><Relationship Id="rId273" Type="http://schemas.openxmlformats.org/officeDocument/2006/relationships/hyperlink" Target="https://archive.org/download/ni-roms/roms/Atari%20-%20Jaguar%20%28J64%29.zip/Zool%202%20%28World%29.zip" TargetMode="External"/><Relationship Id="rId272" Type="http://schemas.openxmlformats.org/officeDocument/2006/relationships/hyperlink" Target="https://archive.org/download/ni-roms/roms/Atari%20-%20Jaguar%20%28J64%29.zip/Zero%205%20%28World%29%20%28Aftermarket%29%20%28Unl%29.zip" TargetMode="External"/><Relationship Id="rId279" Type="http://schemas.openxmlformats.org/officeDocument/2006/relationships/hyperlink" Target="https://archive.org/download/ni-roms/roms/Atari%20-%20Jaguar%20%28J64%29.zip/%5BBIOS%5D%20Atari%20Jaguar%20Stubulator%20%2793%20%28World%29.zip" TargetMode="External"/><Relationship Id="rId278" Type="http://schemas.openxmlformats.org/officeDocument/2006/relationships/hyperlink" Target="https://archive.org/download/ni-roms/roms/Atari%20-%20Jaguar%20%28J64%29.zip/%5BBIOS%5D%20Atari%20Jaguar%20Developer%20CD%20%28World%29.zip" TargetMode="External"/><Relationship Id="rId277" Type="http://schemas.openxmlformats.org/officeDocument/2006/relationships/hyperlink" Target="https://archive.org/download/ni-roms/roms/Atari%20-%20Jaguar%20%28J64%29.zip/%5BBIOS%5D%20Atari%20Jaguar%20CD%20%28World%29.zip" TargetMode="External"/><Relationship Id="rId276" Type="http://schemas.openxmlformats.org/officeDocument/2006/relationships/hyperlink" Target="https://archive.org/download/ni-roms/roms/Atari%20-%20Jaguar%20%28J64%29.zip/%5BBIOS%5D%20Atari%20Jaguar%20%28World%29.zip" TargetMode="External"/><Relationship Id="rId228" Type="http://schemas.openxmlformats.org/officeDocument/2006/relationships/hyperlink" Target="https://archive.org/download/ni-roms/roms/Atari%20-%20Jaguar%20%28J64%29.zip/Slam%20Racer%20%28World%29%20%28Proto%202%29%20%28Aftermarket%29%20%28Unl%29.zip" TargetMode="External"/><Relationship Id="rId227" Type="http://schemas.openxmlformats.org/officeDocument/2006/relationships/hyperlink" Target="https://archive.org/download/ni-roms/roms/Atari%20-%20Jaguar%20%28J64%29.zip/Slam%20Racer%20%28World%29%20%28Proto%201%29%20%28Aftermarket%29%20%28Unl%29.zip" TargetMode="External"/><Relationship Id="rId226" Type="http://schemas.openxmlformats.org/officeDocument/2006/relationships/hyperlink" Target="https://archive.org/download/ni-roms/roms/Atari%20-%20Jaguar%20%28J64%29.zip/Skyhammer%20%28World%29%20%28Aftermarket%29%20%28Unl%29.zip" TargetMode="External"/><Relationship Id="rId225" Type="http://schemas.openxmlformats.org/officeDocument/2006/relationships/hyperlink" Target="https://archive.org/download/ni-roms/roms/Atari%20-%20Jaguar%20%28J64%29.zip/SkyCopter%20II%20%28USA%29%20%28Proto%29.zip" TargetMode="External"/><Relationship Id="rId229" Type="http://schemas.openxmlformats.org/officeDocument/2006/relationships/hyperlink" Target="https://archive.org/download/ni-roms/roms/Atari%20-%20Jaguar%20%28J64%29.zip/SlipStream%20%28World%29%20%28Proto%29%20%28Aftermarket%29%20%28Unl%29.zip" TargetMode="External"/><Relationship Id="rId220" Type="http://schemas.openxmlformats.org/officeDocument/2006/relationships/hyperlink" Target="https://archive.org/download/ni-roms/roms/Atari%20-%20Jaguar%20%28J64%29.zip/STNICCC%202000%20%28World%29%20%282018-11-20%29%20%28Demo%29%20%28Aftermarket%29%20%28Unl%29.zip" TargetMode="External"/><Relationship Id="rId224" Type="http://schemas.openxmlformats.org/officeDocument/2006/relationships/hyperlink" Target="https://archive.org/download/ni-roms/roms/Atari%20-%20Jaguar%20%28J64%29.zip/Shoot%27em%20up%203D%20%28World%29%20%28Demo%29%20%28Aftermarket%29%20%28Unl%29.zip" TargetMode="External"/><Relationship Id="rId223" Type="http://schemas.openxmlformats.org/officeDocument/2006/relationships/hyperlink" Target="https://archive.org/download/ni-roms/roms/Atari%20-%20Jaguar%20%28J64%29.zip/Shoot%27em%20up%20%28World%29%20%28Aftermarket%29%20%28Unl%29.zip" TargetMode="External"/><Relationship Id="rId222" Type="http://schemas.openxmlformats.org/officeDocument/2006/relationships/hyperlink" Target="https://archive.org/download/ni-roms/roms/Atari%20-%20Jaguar%20%28J64%29.zip/ScatoLOGIC%20Music%20Engine%20Demo%20%28World%29%20%28Demo%29%20%28Aftermarket%29%20%28Unl%29.zip" TargetMode="External"/><Relationship Id="rId221" Type="http://schemas.openxmlformats.org/officeDocument/2006/relationships/hyperlink" Target="https://archive.org/download/ni-roms/roms/Atari%20-%20Jaguar%20%28J64%29.zip/STNICCC%202000%20%28World%29%20%282018-11-21%29%20%28Demo%29%20%28Aftermarket%29%20%28Unl%29.zip" TargetMode="External"/><Relationship Id="rId217" Type="http://schemas.openxmlformats.org/officeDocument/2006/relationships/hyperlink" Target="https://archive.org/download/ni-roms/roms/Atari%20-%20Jaguar%20%28J64%29.zip/STNICCC%202000%20%282nd%29%20%28World%29%20%282022-05-31%29%20%28Demo%29%20%28Aftermarket%29%20%28Unl%29.zip" TargetMode="External"/><Relationship Id="rId216" Type="http://schemas.openxmlformats.org/officeDocument/2006/relationships/hyperlink" Target="https://archive.org/download/ni-roms/roms/Atari%20-%20Jaguar%20%28J64%29.zip/S.p.a.c.e.%20%28World%29%20%28Demo%202%29%20%28Aftermarket%29%20%28Unl%29.zip" TargetMode="External"/><Relationship Id="rId215" Type="http://schemas.openxmlformats.org/officeDocument/2006/relationships/hyperlink" Target="https://archive.org/download/ni-roms/roms/Atari%20-%20Jaguar%20%28J64%29.zip/S.p.a.c.e.%20%28World%29%20%28Demo%201%29%20%28Aftermarket%29%20%28Unl%29.zip" TargetMode="External"/><Relationship Id="rId214" Type="http://schemas.openxmlformats.org/officeDocument/2006/relationships/hyperlink" Target="https://archive.org/download/ni-roms/roms/Atari%20-%20Jaguar%20%28J64%29.zip/Ruiner%20Pinball%20%28USA%2C%20Europe%29.zip" TargetMode="External"/><Relationship Id="rId219" Type="http://schemas.openxmlformats.org/officeDocument/2006/relationships/hyperlink" Target="https://archive.org/download/ni-roms/roms/Atari%20-%20Jaguar%20%28J64%29.zip/STNICCC%202000%20%282nd%29%20%28World%29%20%282022-06-08%29%20%28Demo%29%20%28Aftermarket%29%20%28Unl%29.zip" TargetMode="External"/><Relationship Id="rId218" Type="http://schemas.openxmlformats.org/officeDocument/2006/relationships/hyperlink" Target="https://archive.org/download/ni-roms/roms/Atari%20-%20Jaguar%20%28J64%29.zip/STNICCC%202000%20%282nd%29%20%28World%29%20%282022-06-01%29%20%28Demo%29%20%28Aftermarket%29%20%28Unl%29.zip" TargetMode="External"/><Relationship Id="rId213" Type="http://schemas.openxmlformats.org/officeDocument/2006/relationships/hyperlink" Target="https://archive.org/download/ni-roms/roms/Atari%20-%20Jaguar%20%28J64%29.zip/Rocks%20Off%21%20%28World%29%20%28Aftermarket%29%20%28Unl%29.zip" TargetMode="External"/><Relationship Id="rId212" Type="http://schemas.openxmlformats.org/officeDocument/2006/relationships/hyperlink" Target="https://archive.org/download/ni-roms/roms/Atari%20-%20Jaguar%20%28J64%29.zip/Rings%20%28World%29%20%28RC3%29%20%28Aftermarket%29%20%28Unl%29.zip" TargetMode="External"/><Relationship Id="rId211" Type="http://schemas.openxmlformats.org/officeDocument/2006/relationships/hyperlink" Target="https://archive.org/download/ni-roms/roms/Atari%20-%20Jaguar%20%28J64%29.zip/Rick%20Dangerous%202%20%28World%29%20%28Aftermarket%29%20%28Unl%29.zip" TargetMode="External"/><Relationship Id="rId210" Type="http://schemas.openxmlformats.org/officeDocument/2006/relationships/hyperlink" Target="https://archive.org/download/ni-roms/roms/Atari%20-%20Jaguar%20%28J64%29.zip/Rick%20Dangerous%20%28World%29%20%28Aftermarket%29%20%28Unl%29.zip" TargetMode="External"/><Relationship Id="rId249" Type="http://schemas.openxmlformats.org/officeDocument/2006/relationships/hyperlink" Target="https://archive.org/download/ni-roms/roms/Atari%20-%20Jaguar%20%28J64%29.zip/Thea%20Realm%20Fighters%20%28USA%29%20%28Proto%202%29.zip" TargetMode="External"/><Relationship Id="rId248" Type="http://schemas.openxmlformats.org/officeDocument/2006/relationships/hyperlink" Target="https://archive.org/download/ni-roms/roms/Atari%20-%20Jaguar%20%28J64%29.zip/Thea%20Realm%20Fighters%20%28USA%29%20%28Proto%201%29.zip" TargetMode="External"/><Relationship Id="rId247" Type="http://schemas.openxmlformats.org/officeDocument/2006/relationships/hyperlink" Target="https://archive.org/download/ni-roms/roms/Atari%20-%20Jaguar%20%28J64%29.zip/Tempest%202000%20%28World%29.zip" TargetMode="External"/><Relationship Id="rId242" Type="http://schemas.openxmlformats.org/officeDocument/2006/relationships/hyperlink" Target="https://archive.org/download/ni-roms/roms/Atari%20-%20Jaguar%20%28J64%29.zip/SuperFly%20DX%20%28World%29%20%28Aftermarket%29%20%28Unl%29.zip" TargetMode="External"/><Relationship Id="rId241" Type="http://schemas.openxmlformats.org/officeDocument/2006/relationships/hyperlink" Target="https://archive.org/download/ni-roms/roms/Atari%20-%20Jaguar%20%28J64%29.zip/Super%20Burnout%20%28World%29.zip" TargetMode="External"/><Relationship Id="rId240" Type="http://schemas.openxmlformats.org/officeDocument/2006/relationships/hyperlink" Target="https://archive.org/download/ni-roms/roms/Atari%20-%20Jaguar%20%28J64%29.zip/Stunt%20Car%20Racer%20%28World%29%20%28Aftermarket%29%20%28Unl%29.zip" TargetMode="External"/><Relationship Id="rId246" Type="http://schemas.openxmlformats.org/officeDocument/2006/relationships/hyperlink" Target="https://archive.org/download/ni-roms/roms/Atari%20-%20Jaguar%20%28J64%29.zip/Teenage%20Mutant%20Hero%20Turtles%20%28World%29%20%28Aftermarket%29%20%28Unl%29.zip" TargetMode="External"/><Relationship Id="rId245" Type="http://schemas.openxmlformats.org/officeDocument/2006/relationships/hyperlink" Target="https://archive.org/download/ni-roms/roms/Atari%20-%20Jaguar%20%28J64%29.zip/Syndicate%20%28World%29.zip" TargetMode="External"/><Relationship Id="rId244" Type="http://schemas.openxmlformats.org/officeDocument/2006/relationships/hyperlink" Target="https://archive.org/download/ni-roms/roms/Atari%20-%20Jaguar%20%28J64%29.zip/Supercross%203D%20%28USA%2C%20Europe%29.zip" TargetMode="External"/><Relationship Id="rId243" Type="http://schemas.openxmlformats.org/officeDocument/2006/relationships/hyperlink" Target="https://archive.org/download/ni-roms/roms/Atari%20-%20Jaguar%20%28J64%29.zip/SuperFly%20DX%20%28World%29%20%28v1.1%29%20%28Aftermarket%29%20%28Unl%29.zip" TargetMode="External"/><Relationship Id="rId239" Type="http://schemas.openxmlformats.org/officeDocument/2006/relationships/hyperlink" Target="https://archive.org/download/ni-roms/roms/Atari%20-%20Jaguar%20%28J64%29.zip/Strider%20%28World%29%20%28Aftermarket%29%20%28Unl%29.zip" TargetMode="External"/><Relationship Id="rId238" Type="http://schemas.openxmlformats.org/officeDocument/2006/relationships/hyperlink" Target="https://archive.org/download/ni-roms/roms/Atari%20-%20Jaguar%20%28J64%29.zip/Star%20Wars%20-%20The%20Empire%20Strikes%20Back%20%28World%29%20%28Aftermarket%29%20%28Unl%29.zip" TargetMode="External"/><Relationship Id="rId237" Type="http://schemas.openxmlformats.org/officeDocument/2006/relationships/hyperlink" Target="https://archive.org/download/ni-roms/roms/Atari%20-%20Jaguar%20%28J64%29.zip/Star%20Wars%20-%20Return%20of%20the%20Jedi%20%28World%29%20%28Aftermarket%29%20%28Unl%29.zip" TargetMode="External"/><Relationship Id="rId236" Type="http://schemas.openxmlformats.org/officeDocument/2006/relationships/hyperlink" Target="https://archive.org/download/ni-roms/roms/Atari%20-%20Jaguar%20%28J64%29.zip/Star%20Wars%20%28World%29%20%28Aftermarket%29%20%28Unl%29.zip" TargetMode="External"/><Relationship Id="rId231" Type="http://schemas.openxmlformats.org/officeDocument/2006/relationships/hyperlink" Target="https://archive.org/download/ni-roms/roms/Atari%20-%20Jaguar%20%28J64%29.zip/Soccer%20Kid%20%28World%29%20%28Aftermarket%29%20%28Unl%29.zip" TargetMode="External"/><Relationship Id="rId230" Type="http://schemas.openxmlformats.org/officeDocument/2006/relationships/hyperlink" Target="https://archive.org/download/ni-roms/roms/Atari%20-%20Jaguar%20%28J64%29.zip/Snowman%2C%20The%20%28World%29%20%28Aftermarket%29%20%28Unl%29.zip" TargetMode="External"/><Relationship Id="rId235" Type="http://schemas.openxmlformats.org/officeDocument/2006/relationships/hyperlink" Target="https://archive.org/download/ni-roms/roms/Atari%20-%20Jaguar%20%28J64%29.zip/Speedster%20II%20%28USA%29%20%28Proto%29.zip" TargetMode="External"/><Relationship Id="rId234" Type="http://schemas.openxmlformats.org/officeDocument/2006/relationships/hyperlink" Target="https://archive.org/download/ni-roms/roms/Atari%20-%20Jaguar%20%28J64%29.zip/Space%20War%202000%20%28World%29%20%28Aftermarket%29%20%28Unl%29.zip" TargetMode="External"/><Relationship Id="rId233" Type="http://schemas.openxmlformats.org/officeDocument/2006/relationships/hyperlink" Target="https://archive.org/download/ni-roms/roms/Atari%20-%20Jaguar%20%28J64%29.zip/Solomon%27s%20Key%20%28World%29%20%28Aftermarket%29%20%28Unl%29.zip" TargetMode="External"/><Relationship Id="rId232" Type="http://schemas.openxmlformats.org/officeDocument/2006/relationships/hyperlink" Target="https://archive.org/download/ni-roms/roms/Atari%20-%20Jaguar%20%28J64%29.zip/Soccer%20Kid%20%28World%29%20%28Beta%29%20%28Aftermarket%29%20%28Unl%29.zip" TargetMode="External"/><Relationship Id="rId206" Type="http://schemas.openxmlformats.org/officeDocument/2006/relationships/hyperlink" Target="https://archive.org/download/ni-roms/roms/Atari%20-%20Jaguar%20%28J64%29.zip/Rayman%20%28World%29%20%28Beta%202%29.zip" TargetMode="External"/><Relationship Id="rId205" Type="http://schemas.openxmlformats.org/officeDocument/2006/relationships/hyperlink" Target="https://archive.org/download/ni-roms/roms/Atari%20-%20Jaguar%20%28J64%29.zip/Rayman%20%28World%29%20%28Beta%201%29.zip" TargetMode="External"/><Relationship Id="rId204" Type="http://schemas.openxmlformats.org/officeDocument/2006/relationships/hyperlink" Target="https://archive.org/download/ni-roms/roms/Atari%20-%20Jaguar%20%28J64%29.zip/Rampage%20%28World%29%20%28Aftermarket%29%20%28Unl%29.zip" TargetMode="External"/><Relationship Id="rId203" Type="http://schemas.openxmlformats.org/officeDocument/2006/relationships/hyperlink" Target="https://archive.org/download/ni-roms/roms/Atari%20-%20Jaguar%20%28J64%29.zip/Raiden%20%28World%29.zip" TargetMode="External"/><Relationship Id="rId209" Type="http://schemas.openxmlformats.org/officeDocument/2006/relationships/hyperlink" Target="https://archive.org/download/ni-roms/roms/Atari%20-%20Jaguar%20%28J64%29.zip/Rebooteroids%20%28World%29%20%28RC1.1%29%20%28Aftermarket%29%20%28Unl%29.zip" TargetMode="External"/><Relationship Id="rId208" Type="http://schemas.openxmlformats.org/officeDocument/2006/relationships/hyperlink" Target="https://archive.org/download/ni-roms/roms/Atari%20-%20Jaguar%20%28J64%29.zip/Rebooteroids%20%28World%29%20%28Proto%29%20%28Aftermarket%29%20%28Unl%29.zip" TargetMode="External"/><Relationship Id="rId207" Type="http://schemas.openxmlformats.org/officeDocument/2006/relationships/hyperlink" Target="https://archive.org/download/ni-roms/roms/Atari%20-%20Jaguar%20%28J64%29.zip/Rayman%20%28World%29.zip" TargetMode="External"/><Relationship Id="rId202" Type="http://schemas.openxmlformats.org/officeDocument/2006/relationships/hyperlink" Target="https://archive.org/download/ni-roms/roms/Atari%20-%20Jaguar%20%28J64%29.zip/Raiden%20%28World%29%20%28Rev%20A%29.zip" TargetMode="External"/><Relationship Id="rId201" Type="http://schemas.openxmlformats.org/officeDocument/2006/relationships/hyperlink" Target="https://archive.org/download/ni-roms/roms/Atari%20-%20Jaguar%20%28J64%29.zip/R-Type%20II%20%28World%29%20%28Aftermarket%29%20%28Unl%29.zip" TargetMode="External"/><Relationship Id="rId200" Type="http://schemas.openxmlformats.org/officeDocument/2006/relationships/hyperlink" Target="https://archive.org/download/ni-roms/roms/Atari%20-%20Jaguar%20%28J64%29.zip/R-Type%20%28World%29%20%28Aftermarket%29%20%28Unl%29.zip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.org/download/ni-roms/roms/Atari%20-%20Lynx%20%28LNX%29.zip/Pong-4-Fun%20%28World%29%20%28Proto%29%20%28Aftermarket%29%20%28Unl%29.zip" TargetMode="External"/><Relationship Id="rId194" Type="http://schemas.openxmlformats.org/officeDocument/2006/relationships/hyperlink" Target="https://archive.org/download/ni-roms/roms/Atari%20-%20Lynx%20%28LNX%29.zip/Puyo%20Puyo%20%28World%29%20%28Demo%202%29%20%28Aftermarket%29%20%28Unl%29.zip" TargetMode="External"/><Relationship Id="rId193" Type="http://schemas.openxmlformats.org/officeDocument/2006/relationships/hyperlink" Target="https://archive.org/download/ni-roms/roms/Atari%20-%20Lynx%20%28LNX%29.zip/Puyo%20Puyo%20%28World%29%20%28Demo%201%29%20%28Aftermarket%29%20%28Unl%29.zip" TargetMode="External"/><Relationship Id="rId192" Type="http://schemas.openxmlformats.org/officeDocument/2006/relationships/hyperlink" Target="https://archive.org/download/ni-roms/roms/Atari%20-%20Lynx%20%28LNX%29.zip/Push%20Around%20the%20World%20%28World%29%20%28Demo%29%20%28Aftermarket%29%20%28Unl%29.zip" TargetMode="External"/><Relationship Id="rId191" Type="http://schemas.openxmlformats.org/officeDocument/2006/relationships/hyperlink" Target="https://archive.org/download/ni-roms/roms/Atari%20-%20Lynx%20%28LNX%29.zip/Power%20Factor%20%28World%29%20%28Atari%20Lynx%20Collection%201%29%20%28Unl%29.zip" TargetMode="External"/><Relationship Id="rId187" Type="http://schemas.openxmlformats.org/officeDocument/2006/relationships/hyperlink" Target="https://archive.org/download/ni-roms/roms/Atari%20-%20Lynx%20%28LNX%29.zip/Poachin%27%20Jeff%20%28World%29%20%28Proto%29%20%28Aftermarket%29%20%28Unl%29.zip" TargetMode="External"/><Relationship Id="rId186" Type="http://schemas.openxmlformats.org/officeDocument/2006/relationships/hyperlink" Target="https://archive.org/download/ni-roms/roms/Atari%20-%20Lynx%20%28LNX%29.zip/Peg%20Solitaire%20%28World%29%20%28v1.3%29%20%28Aftermarket%29%20%28Unl%29.zip" TargetMode="External"/><Relationship Id="rId185" Type="http://schemas.openxmlformats.org/officeDocument/2006/relationships/hyperlink" Target="https://archive.org/download/ni-roms/roms/Atari%20-%20Lynx%20%28LNX%29.zip/Peg%20Solitaire%20%28World%29%20%28v1.2%29%20%28512k%29%20%28Aftermarket%29%20%28Unl%29.zip" TargetMode="External"/><Relationship Id="rId184" Type="http://schemas.openxmlformats.org/officeDocument/2006/relationships/hyperlink" Target="https://archive.org/download/ni-roms/roms/Atari%20-%20Lynx%20%28LNX%29.zip/Peg%20Solitaire%20%28World%29%20%28v1.2%29%20%28256k%29%20%28Aftermarket%29%20%28Unl%29.zip" TargetMode="External"/><Relationship Id="rId189" Type="http://schemas.openxmlformats.org/officeDocument/2006/relationships/hyperlink" Target="https://archive.org/download/ni-roms/roms/Atari%20-%20Lynx%20%28LNX%29.zip/Pong%20%28World%29%20%28Demo%202%29%20%28Aftermarket%29%20%28Unl%29.zip" TargetMode="External"/><Relationship Id="rId188" Type="http://schemas.openxmlformats.org/officeDocument/2006/relationships/hyperlink" Target="https://archive.org/download/ni-roms/roms/Atari%20-%20Lynx%20%28LNX%29.zip/Pong%20%28World%29%20%28Demo%201%29%20%28Aftermarket%29%20%28Unl%29.zip" TargetMode="External"/><Relationship Id="rId183" Type="http://schemas.openxmlformats.org/officeDocument/2006/relationships/hyperlink" Target="https://archive.org/download/ni-roms/roms/Atari%20-%20Lynx%20%28LNX%29.zip/Peg%20Solitaire%20%28World%29%20%28v1.1%29%20%28Aftermarket%29%20%28Unl%29.zip" TargetMode="External"/><Relationship Id="rId182" Type="http://schemas.openxmlformats.org/officeDocument/2006/relationships/hyperlink" Target="https://archive.org/download/ni-roms/roms/Atari%20-%20Lynx%20%28LNX%29.zip/Peg%20Solitaire%20%28World%29%20%28v1.0%29%20%28Aftermarket%29%20%28Unl%29.zip" TargetMode="External"/><Relationship Id="rId181" Type="http://schemas.openxmlformats.org/officeDocument/2006/relationships/hyperlink" Target="https://archive.org/download/ni-roms/roms/Atari%20-%20Lynx%20%28LNX%29.zip/Paraply%20%28World%29%20%28Demo%29%20%28Aftermarket%29%20%28Unl%29.zip" TargetMode="External"/><Relationship Id="rId180" Type="http://schemas.openxmlformats.org/officeDocument/2006/relationships/hyperlink" Target="https://archive.org/download/ni-roms/roms/Atari%20-%20Lynx%20%28LNX%29.zip/Oxymore%20%28World%29%20%28Proto%29%20%28Aftermarket%29%20%28Unl%29.zip" TargetMode="External"/><Relationship Id="rId176" Type="http://schemas.openxmlformats.org/officeDocument/2006/relationships/hyperlink" Target="https://archive.org/download/ni-roms/roms/Atari%20-%20Lynx%20%28LNX%29.zip/On%20Duty%20%28World%29%20%28Beta%29%20%28Aftermarket%29%20%28Unl%29.zip" TargetMode="External"/><Relationship Id="rId175" Type="http://schemas.openxmlformats.org/officeDocument/2006/relationships/hyperlink" Target="https://archive.org/download/ni-roms/roms/Atari%20-%20Lynx%20%28LNX%29.zip/On%20Duty%20%28World%29%20%28Aftermarket%29%20%28Unl%29.zip" TargetMode="External"/><Relationship Id="rId174" Type="http://schemas.openxmlformats.org/officeDocument/2006/relationships/hyperlink" Target="https://archive.org/download/ni-roms/roms/Atari%20-%20Lynx%20%28LNX%29.zip/Odynexus%20-%20Journey%20to%20Ithaca%20%28World%29%20%28v0.98%29%20%28Demo%29%20%28Aftermarket%29%20%28Unl%29.zip" TargetMode="External"/><Relationship Id="rId173" Type="http://schemas.openxmlformats.org/officeDocument/2006/relationships/hyperlink" Target="https://archive.org/download/ni-roms/roms/Atari%20-%20Lynx%20%28LNX%29.zip/Odynexus%20-%20Journey%20to%20Ithaca%20%28World%29%20%28Demo%29%20%28Silly%20Venture%202019%29%20%28Aftermarket%29%20%28Unl%29.zip" TargetMode="External"/><Relationship Id="rId179" Type="http://schemas.openxmlformats.org/officeDocument/2006/relationships/hyperlink" Target="https://archive.org/download/ni-roms/roms/Atari%20-%20Lynx%20%28LNX%29.zip/Ouragan%20%28World%29%20%28Demo%202%29%20%28Aftermarket%29%20%28Unl%29.zip" TargetMode="External"/><Relationship Id="rId178" Type="http://schemas.openxmlformats.org/officeDocument/2006/relationships/hyperlink" Target="https://archive.org/download/ni-roms/roms/Atari%20-%20Lynx%20%28LNX%29.zip/Ouragan%20%28World%29%20%28Demo%201%29%20%28Aftermarket%29%20%28Unl%29.zip" TargetMode="External"/><Relationship Id="rId177" Type="http://schemas.openxmlformats.org/officeDocument/2006/relationships/hyperlink" Target="https://archive.org/download/ni-roms/roms/Atari%20-%20Lynx%20%28LNX%29.zip/Othello%20%28World%29%20%28Aftermarket%29%20%28Unl%29.zip" TargetMode="External"/><Relationship Id="rId198" Type="http://schemas.openxmlformats.org/officeDocument/2006/relationships/hyperlink" Target="https://archive.org/download/ni-roms/roms/Atari%20-%20Lynx%20%28LNX%29.zip/RabbiLynx%20EggCatcher%20%28World%29%20%28Demo%29%20%28Aftermarket%29%20%28Unl%29.zip" TargetMode="External"/><Relationship Id="rId197" Type="http://schemas.openxmlformats.org/officeDocument/2006/relationships/hyperlink" Target="https://archive.org/download/ni-roms/roms/Atari%20-%20Lynx%20%28LNX%29.zip/RED%20Against%20the%20Machines%20%28World%29%20%28v1.11%29%20%28Demo%29%20%28Aftermarket%29%20%28Unl%29.zip" TargetMode="External"/><Relationship Id="rId196" Type="http://schemas.openxmlformats.org/officeDocument/2006/relationships/hyperlink" Target="https://archive.org/download/ni-roms/roms/Atari%20-%20Lynx%20%28LNX%29.zip/RED%20Against%20the%20Machines%20%28World%29%20%28v1.01%29%20%28Demo%29%20%28LynXmas%202020%29%20%28Aftermarket%29%20%28Unl%29.zip" TargetMode="External"/><Relationship Id="rId195" Type="http://schemas.openxmlformats.org/officeDocument/2006/relationships/hyperlink" Target="https://archive.org/download/ni-roms/roms/Atari%20-%20Lynx%20%28LNX%29.zip/Puzzler%202000%20%28World%29%20%28Proto%29%20%28Unl%29.zip" TargetMode="External"/><Relationship Id="rId199" Type="http://schemas.openxmlformats.org/officeDocument/2006/relationships/hyperlink" Target="https://archive.org/download/ni-roms/roms/Atari%20-%20Lynx%20%28LNX%29.zip/Raiden%20%28USA%29%20%28Beta%29.zip" TargetMode="External"/><Relationship Id="rId150" Type="http://schemas.openxmlformats.org/officeDocument/2006/relationships/hyperlink" Target="https://archive.org/download/ni-roms/roms/Atari%20-%20Lynx%20%28LNX%29.zip/Lynx%20Tris%20%28World%29%20%28Aftermarket%29%20%28Unl%29.zip" TargetMode="External"/><Relationship Id="rId1" Type="http://schemas.openxmlformats.org/officeDocument/2006/relationships/hyperlink" Target="https://archive.org/download/ni-roms/roms/Atari%20-%20Lynx%20%28LNX%29.zip/4Ttude%20%28World%29%20%28v1.0%29%20%28Atari%20Lynx%2030th%20Birthday%29%20%28Aftermarket%29%20%28Unl%29.zip" TargetMode="External"/><Relationship Id="rId2" Type="http://schemas.openxmlformats.org/officeDocument/2006/relationships/hyperlink" Target="https://archive.org/download/ni-roms/roms/Atari%20-%20Lynx%20%28LNX%29.zip/4Ttude%20%28World%29%20%28v1.1%29%20%28Aftermarket%29%20%28Unl%29.zip" TargetMode="External"/><Relationship Id="rId3" Type="http://schemas.openxmlformats.org/officeDocument/2006/relationships/hyperlink" Target="https://archive.org/download/ni-roms/roms/Atari%20-%20Lynx%20%28LNX%29.zip/4Ttude%20%28World%29%20%28v1.2%29%20%28Aftermarket%29%20%28Unl%29.zip" TargetMode="External"/><Relationship Id="rId149" Type="http://schemas.openxmlformats.org/officeDocument/2006/relationships/hyperlink" Target="https://archive.org/download/ni-roms/roms/Atari%20-%20Lynx%20%28LNX%29.zip/Lynx%20Sketch%20%28World%29%20%28Demo%29%20%28Aftermarket%29%20%28Unl%29.zip" TargetMode="External"/><Relationship Id="rId4" Type="http://schemas.openxmlformats.org/officeDocument/2006/relationships/hyperlink" Target="https://archive.org/download/ni-roms/roms/Atari%20-%20Lynx%20%28LNX%29.zip/8bit-Dungeon%20%28World%29%20%28Demo%29%20%28Aftermarket%29%20%28Unl%29.zip" TargetMode="External"/><Relationship Id="rId148" Type="http://schemas.openxmlformats.org/officeDocument/2006/relationships/hyperlink" Target="https://archive.org/download/ni-roms/roms/Atari%20-%20Lynx%20%28LNX%29.zip/Lynx%20Quest%20%28World%29%20%28v1.04%29%20%28Aftermarket%29%20%28Unl%29.zip" TargetMode="External"/><Relationship Id="rId9" Type="http://schemas.openxmlformats.org/officeDocument/2006/relationships/hyperlink" Target="https://archive.org/download/ni-roms/roms/Atari%20-%20Lynx%20%28LNX%29.zip/Alien%20%28World%29%20%28v1.04%29%20%28Aftermarket%29%20%28Unl%29.zip" TargetMode="External"/><Relationship Id="rId143" Type="http://schemas.openxmlformats.org/officeDocument/2006/relationships/hyperlink" Target="https://archive.org/download/ni-roms/roms/Atari%20-%20Lynx%20%28LNX%29.zip/Lynx%20Blast%20%28World%29%20%28Demo%29%20%28Aftermarket%29%20%28Unl%29.zip" TargetMode="External"/><Relationship Id="rId142" Type="http://schemas.openxmlformats.org/officeDocument/2006/relationships/hyperlink" Target="https://archive.org/download/ni-roms/roms/Atari%20-%20Lynx%20%28LNX%29.zip/Luchsenstein%203D%20%28World%29%20%28Demo%29%20%28Aftermarket%29%20%28Unl%29.zip" TargetMode="External"/><Relationship Id="rId141" Type="http://schemas.openxmlformats.org/officeDocument/2006/relationships/hyperlink" Target="https://archive.org/download/ni-roms/roms/Atari%20-%20Lynx%20%28LNX%29.zip/Loopz%20%28World%29%20%28v0.7%29%20%28Aftermarket%29%20%28Unl%29.zip" TargetMode="External"/><Relationship Id="rId140" Type="http://schemas.openxmlformats.org/officeDocument/2006/relationships/hyperlink" Target="https://archive.org/download/ni-roms/roms/Atari%20-%20Lynx%20%28LNX%29.zip/Lode%20Runner%20%28World%29%20%28Proto%201%29%20%28Aftermarket%29%20%28Unl%29.zip" TargetMode="External"/><Relationship Id="rId5" Type="http://schemas.openxmlformats.org/officeDocument/2006/relationships/hyperlink" Target="https://archive.org/download/ni-roms/roms/Atari%20-%20Lynx%20%28LNX%29.zip/8bit-Slicks%20%28World%29%20%28Demo%29%20%28Aftermarket%29%20%28Unl%29.zip" TargetMode="External"/><Relationship Id="rId147" Type="http://schemas.openxmlformats.org/officeDocument/2006/relationships/hyperlink" Target="https://archive.org/download/ni-roms/roms/Atari%20-%20Lynx%20%28LNX%29.zip/Lynx%20Quest%20%28World%29%20%28v1.00%29%20%28Atari%20Lynx%2030th%20Birthday%29%20%28Aftermarket%29%20%28Unl%29.zip" TargetMode="External"/><Relationship Id="rId6" Type="http://schemas.openxmlformats.org/officeDocument/2006/relationships/hyperlink" Target="https://archive.org/download/ni-roms/roms/Atari%20-%20Lynx%20%28LNX%29.zip/2048%20%28World%29%20%28Aftermarket%29%20%28Unl%29.zip" TargetMode="External"/><Relationship Id="rId146" Type="http://schemas.openxmlformats.org/officeDocument/2006/relationships/hyperlink" Target="https://archive.org/download/ni-roms/roms/Atari%20-%20Lynx%20%28LNX%29.zip/Lynx%20Othello%20%28World%29%20%28Aftermarket%29%20%28Unl%29.zip" TargetMode="External"/><Relationship Id="rId7" Type="http://schemas.openxmlformats.org/officeDocument/2006/relationships/hyperlink" Target="https://archive.org/download/ni-roms/roms/Atari%20-%20Lynx%20%28LNX%29.zip/Alien%20%28World%29%20%28v1.02%29%20%28Aftermarket%29%20%28Unl%29.zip" TargetMode="External"/><Relationship Id="rId145" Type="http://schemas.openxmlformats.org/officeDocument/2006/relationships/hyperlink" Target="https://archive.org/download/ni-roms/roms/Atari%20-%20Lynx%20%28LNX%29.zip/Lynx%20Ops%20%28World%29%20%28v0.2%29%20%28Proto%29%20%28Aftermarket%29%20%28Unl%29.zip" TargetMode="External"/><Relationship Id="rId8" Type="http://schemas.openxmlformats.org/officeDocument/2006/relationships/hyperlink" Target="https://archive.org/download/ni-roms/roms/Atari%20-%20Lynx%20%28LNX%29.zip/Alien%20%28World%29%20%28v1.03%29%20%28Aftermarket%29%20%28Unl%29.zip" TargetMode="External"/><Relationship Id="rId144" Type="http://schemas.openxmlformats.org/officeDocument/2006/relationships/hyperlink" Target="https://archive.org/download/ni-roms/roms/Atari%20-%20Lynx%20%28LNX%29.zip/Lynx%20Ops%20%28World%29%20%28v0.1%29%20%28Proto%29%20%28Aftermarket%29%20%28Unl%29.zip" TargetMode="External"/><Relationship Id="rId139" Type="http://schemas.openxmlformats.org/officeDocument/2006/relationships/hyperlink" Target="https://archive.org/download/ni-roms/roms/Atari%20-%20Lynx%20%28LNX%29.zip/Limny%20%28World%29%20%28Demo%29%20%28Aftermarket%29%20%28Unl%29.zip" TargetMode="External"/><Relationship Id="rId138" Type="http://schemas.openxmlformats.org/officeDocument/2006/relationships/hyperlink" Target="https://archive.org/download/ni-roms/roms/Atari%20-%20Lynx%20%28LNX%29.zip/Lexis%20%28World%29%20%28Aftermarket%29%20%28Unl%29.zip" TargetMode="External"/><Relationship Id="rId137" Type="http://schemas.openxmlformats.org/officeDocument/2006/relationships/hyperlink" Target="https://archive.org/download/ni-roms/roms/Atari%20-%20Lynx%20%28LNX%29.zip/Lawnmower%20%28World%29%20%28v1.1%29%20%28Aftermarket%29%20%28Unl%29.zip" TargetMode="External"/><Relationship Id="rId132" Type="http://schemas.openxmlformats.org/officeDocument/2006/relationships/hyperlink" Target="https://archive.org/download/ni-roms/roms/Atari%20-%20Lynx%20%28LNX%29.zip/Klondike%20%28World%29%20%28Beta%202%29%20%28Aftermarket%29%20%28Unl%29.zip" TargetMode="External"/><Relationship Id="rId131" Type="http://schemas.openxmlformats.org/officeDocument/2006/relationships/hyperlink" Target="https://archive.org/download/ni-roms/roms/Atari%20-%20Lynx%20%28LNX%29.zip/Klondike%20%28World%29%20%28Beta%201%29%20%28Aftermarket%29%20%28Unl%29.zip" TargetMode="External"/><Relationship Id="rId130" Type="http://schemas.openxmlformats.org/officeDocument/2006/relationships/hyperlink" Target="https://archive.org/download/ni-roms/roms/Atari%20-%20Lynx%20%28LNX%29.zip/Kistenschieben%20%28World%29%20%28v0.2%29%20%28Demo%29%20%28Aftermarket%29%20%28Unl%29.zip" TargetMode="External"/><Relationship Id="rId136" Type="http://schemas.openxmlformats.org/officeDocument/2006/relationships/hyperlink" Target="https://archive.org/download/ni-roms/roms/Atari%20-%20Lynx%20%28LNX%29.zip/Krow%20%28World%29%20%28v1.01%29%20%28Demo%29%20%28Aftermarket%29%20%28Unl%29.zip" TargetMode="External"/><Relationship Id="rId135" Type="http://schemas.openxmlformats.org/officeDocument/2006/relationships/hyperlink" Target="https://archive.org/download/ni-roms/roms/Atari%20-%20Lynx%20%28LNX%29.zip/Knightmare%20%28World%29%20%28v1.1%29%20%28Aftermarket%29%20%28Unl%29.zip" TargetMode="External"/><Relationship Id="rId134" Type="http://schemas.openxmlformats.org/officeDocument/2006/relationships/hyperlink" Target="https://archive.org/download/ni-roms/roms/Atari%20-%20Lynx%20%28LNX%29.zip/Knightmare%20%28World%29%20%28v1.0%29%20%28Aftermarket%29%20%28Unl%29.zip" TargetMode="External"/><Relationship Id="rId133" Type="http://schemas.openxmlformats.org/officeDocument/2006/relationships/hyperlink" Target="https://archive.org/download/ni-roms/roms/Atari%20-%20Lynx%20%28LNX%29.zip/Knight%20Moves%20%28World%29%20%28Aftermarket%29%20%28Unl%29.zip" TargetMode="External"/><Relationship Id="rId172" Type="http://schemas.openxmlformats.org/officeDocument/2006/relationships/hyperlink" Target="https://archive.org/download/ni-roms/roms/Atari%20-%20Lynx%20%28LNX%29.zip/Nyan%20Cat%20%28World%29%20%28Demo%29%20%28Aftermarket%29%20%28Unl%29.zip" TargetMode="External"/><Relationship Id="rId171" Type="http://schemas.openxmlformats.org/officeDocument/2006/relationships/hyperlink" Target="https://archive.org/download/ni-roms/roms/Atari%20-%20Lynx%20%28LNX%29.zip/Nutmeg%20%28World%29%20%28Aftermarket%29%20%28Unl%29.zip" TargetMode="External"/><Relationship Id="rId170" Type="http://schemas.openxmlformats.org/officeDocument/2006/relationships/hyperlink" Target="https://archive.org/download/ni-roms/roms/Atari%20-%20Lynx%20%28LNX%29.zip/Nomad%20Rally%202018%20%28World%29%20%28Demo%29%20%28Aftermarket%29%20%28Unl%29.zip" TargetMode="External"/><Relationship Id="rId165" Type="http://schemas.openxmlformats.org/officeDocument/2006/relationships/hyperlink" Target="https://archive.org/download/ni-roms/roms/Atari%20-%20Lynx%20%28LNX%29.zip/Naughty%20%28World%29%20%28Demo%29%20%28Aftermarket%29%20%28Unl%29.zip" TargetMode="External"/><Relationship Id="rId164" Type="http://schemas.openxmlformats.org/officeDocument/2006/relationships/hyperlink" Target="https://archive.org/download/ni-roms/roms/Atari%20-%20Lynx%20%28LNX%29.zip/MultiPong%201k%20%28World%29%20%28Aftermarket%29%20%28Unl%29.zip" TargetMode="External"/><Relationship Id="rId163" Type="http://schemas.openxmlformats.org/officeDocument/2006/relationships/hyperlink" Target="https://archive.org/download/ni-roms/roms/Atari%20-%20Lynx%20%28LNX%29.zip/Mortal%20Kombat%20%28World%29%20%28Aftermarket%29%20%28Unl%29.zip" TargetMode="External"/><Relationship Id="rId162" Type="http://schemas.openxmlformats.org/officeDocument/2006/relationships/hyperlink" Target="https://archive.org/download/ni-roms/roms/Atari%20-%20Lynx%20%28LNX%29.zip/Moon%20Runner%20%28World%29%20%28Proto%29%20%28Aftermarket%29%20%28Unl%29.zip" TargetMode="External"/><Relationship Id="rId169" Type="http://schemas.openxmlformats.org/officeDocument/2006/relationships/hyperlink" Target="https://archive.org/download/ni-roms/roms/Atari%20-%20Lynx%20%28LNX%29.zip/No%20Time%20%28World%29%20%28Demo%29%20%28Aftermarket%29%20%28Unl%29.zip" TargetMode="External"/><Relationship Id="rId168" Type="http://schemas.openxmlformats.org/officeDocument/2006/relationships/hyperlink" Target="https://archive.org/download/ni-roms/roms/Atari%20-%20Lynx%20%28LNX%29.zip/Nezumi-kun%20to%20Poker%20Shiyouyo%20%28World%29%20%28Ja%29%20%28v1.2%29%20%28Aftermarket%29%20%28Unl%29.zip" TargetMode="External"/><Relationship Id="rId167" Type="http://schemas.openxmlformats.org/officeDocument/2006/relationships/hyperlink" Target="https://archive.org/download/ni-roms/roms/Atari%20-%20Lynx%20%28LNX%29.zip/Nezumi-kun%20to%20Poker%20Shiyouyo%20%28World%29%20%28Ja%29%20%28v1.1%29%20%28Aftermarket%29%20%28Unl%29.zip" TargetMode="External"/><Relationship Id="rId166" Type="http://schemas.openxmlformats.org/officeDocument/2006/relationships/hyperlink" Target="https://archive.org/download/ni-roms/roms/Atari%20-%20Lynx%20%28LNX%29.zip/Nezumi-kun%20to%20Poker%20Shiyouyo%20%28World%29%20%28Ja%29%20%28v1.0%29%20%28Aftermarket%29%20%28Unl%29.zip" TargetMode="External"/><Relationship Id="rId161" Type="http://schemas.openxmlformats.org/officeDocument/2006/relationships/hyperlink" Target="https://archive.org/download/ni-roms/roms/Atari%20-%20Lynx%20%28LNX%29.zip/Minimal%20%28World%29%20%28Proto%29%20%28Aftermarket%29%20%28Unl%29.zip" TargetMode="External"/><Relationship Id="rId160" Type="http://schemas.openxmlformats.org/officeDocument/2006/relationships/hyperlink" Target="https://archive.org/download/ni-roms/roms/Atari%20-%20Lynx%20%28LNX%29.zip/Mines%202%20%28World%29%20%28Demo%29%20%28Unl%29.zip" TargetMode="External"/><Relationship Id="rId159" Type="http://schemas.openxmlformats.org/officeDocument/2006/relationships/hyperlink" Target="https://archive.org/download/ni-roms/roms/Atari%20-%20Lynx%20%28LNX%29.zip/Microvaders%20%28World%29%20%28Proto%29%20%28Aftermarket%29%20%28Unl%29.zip" TargetMode="External"/><Relationship Id="rId154" Type="http://schemas.openxmlformats.org/officeDocument/2006/relationships/hyperlink" Target="https://archive.org/download/ni-roms/roms/Atari%20-%20Lynx%20%28LNX%29.zip/Maldetetemagic%20Vol.2%20%28World%29%20%28Aftermarket%29%20%28Unl%29.zip" TargetMode="External"/><Relationship Id="rId153" Type="http://schemas.openxmlformats.org/officeDocument/2006/relationships/hyperlink" Target="https://archive.org/download/ni-roms/roms/Atari%20-%20Lynx%20%28LNX%29.zip/Maldetetemagic%20Vol.1%20%28World%29%20%28Aftermarket%29%20%28Unl%29.zip" TargetMode="External"/><Relationship Id="rId152" Type="http://schemas.openxmlformats.org/officeDocument/2006/relationships/hyperlink" Target="https://archive.org/download/ni-roms/roms/Atari%20-%20Lynx%20%28LNX%29.zip/Lynxopoly%20%28World%29%20%28Aftermarket%29%20%28Unl%29.zip" TargetMode="External"/><Relationship Id="rId151" Type="http://schemas.openxmlformats.org/officeDocument/2006/relationships/hyperlink" Target="https://archive.org/download/ni-roms/roms/Atari%20-%20Lynx%20%28LNX%29.zip/Lynx%20Tris%20%28World%29%20%28Beta%29%20%28Aftermarket%29%20%28Unl%29.zip" TargetMode="External"/><Relationship Id="rId158" Type="http://schemas.openxmlformats.org/officeDocument/2006/relationships/hyperlink" Target="https://archive.org/download/ni-roms/roms/Atari%20-%20Lynx%20%28LNX%29.zip/MegaPak%20Vol.1%20%28World%29%20%28Aftermarket%29%20%28Unl%29.zip" TargetMode="External"/><Relationship Id="rId157" Type="http://schemas.openxmlformats.org/officeDocument/2006/relationships/hyperlink" Target="https://archive.org/download/ni-roms/roms/Atari%20-%20Lynx%20%28LNX%29.zip/Marble%20Madness%20%28World%29%20%28Beta%29%20%28Aftermarket%29%20%28Unl%29.zip" TargetMode="External"/><Relationship Id="rId156" Type="http://schemas.openxmlformats.org/officeDocument/2006/relationships/hyperlink" Target="https://archive.org/download/ni-roms/roms/Atari%20-%20Lynx%20%28LNX%29.zip/Marble%20Madness%20%28World%29%20%28Aftermarket%29%20%28Unl%29.zip" TargetMode="External"/><Relationship Id="rId155" Type="http://schemas.openxmlformats.org/officeDocument/2006/relationships/hyperlink" Target="https://archive.org/download/ni-roms/roms/Atari%20-%20Lynx%20%28LNX%29.zip/Malibu%20Bikini%20Volleyball%20%28World%29%20%28Atari%20Lynx%20Collection%201%29%20%28Unl%29.zip" TargetMode="External"/><Relationship Id="rId40" Type="http://schemas.openxmlformats.org/officeDocument/2006/relationships/hyperlink" Target="https://archive.org/download/ni-roms/roms/Atari%20-%20Lynx%20%28LNX%29.zip/Bitchy%20%28World%29%20%28Digital%29%20%28Aftermarket%29%20%28Unl%29.zip" TargetMode="External"/><Relationship Id="rId42" Type="http://schemas.openxmlformats.org/officeDocument/2006/relationships/hyperlink" Target="https://archive.org/download/ni-roms/roms/Atari%20-%20Lynx%20%28LNX%29.zip/Bobo%20%28World%29%20%28Proto%29%20%28Aftermarket%29%20%28Unl%29.zip" TargetMode="External"/><Relationship Id="rId41" Type="http://schemas.openxmlformats.org/officeDocument/2006/relationships/hyperlink" Target="https://archive.org/download/ni-roms/roms/Atari%20-%20Lynx%20%28LNX%29.zip/Black%20Pit%20%28World%29%20%28Proto%29%20%28Aftermarket%29%20%28Unl%29.zip" TargetMode="External"/><Relationship Id="rId44" Type="http://schemas.openxmlformats.org/officeDocument/2006/relationships/hyperlink" Target="https://archive.org/download/ni-roms/roms/Atari%20-%20Lynx%20%28LNX%29.zip/Booster%20-%20Xmas%20Edition%20%28World%29%20%28Demo%29%20%28Aftermarket%29%20%28Unl%29.zip" TargetMode="External"/><Relationship Id="rId43" Type="http://schemas.openxmlformats.org/officeDocument/2006/relationships/hyperlink" Target="https://archive.org/download/ni-roms/roms/Atari%20-%20Lynx%20%28LNX%29.zip/Booster%20%28World%29%20%28v0.3%29%20%28Demo%29%20%28Aftermarket%29%20%28Unl%29.zip" TargetMode="External"/><Relationship Id="rId46" Type="http://schemas.openxmlformats.org/officeDocument/2006/relationships/hyperlink" Target="https://archive.org/download/ni-roms/roms/Atari%20-%20Lynx%20%28LNX%29.zip/Bowling%20Beast%20%28World%29%20%28Demo%29%20%28Aftermarket%29%20%28Unl%29.zip" TargetMode="External"/><Relationship Id="rId45" Type="http://schemas.openxmlformats.org/officeDocument/2006/relationships/hyperlink" Target="https://archive.org/download/ni-roms/roms/Atari%20-%20Lynx%20%28LNX%29.zip/Bowling%20Area%20%28World%29%20%28Proto%29%20%28Aftermarket%29%20%28Unl%29.zip" TargetMode="External"/><Relationship Id="rId48" Type="http://schemas.openxmlformats.org/officeDocument/2006/relationships/hyperlink" Target="https://archive.org/download/ni-roms/roms/Atari%20-%20Lynx%20%28LNX%29.zip/Bug%27s%20Lynx%2C%20A%20%28World%29%20%282018-11-02%29%20%28Demo%29%20%28eJagFest%202018%29%20%28Aftermarket%29%20%28Unl%29.zip" TargetMode="External"/><Relationship Id="rId47" Type="http://schemas.openxmlformats.org/officeDocument/2006/relationships/hyperlink" Target="https://archive.org/download/ni-roms/roms/Atari%20-%20Lynx%20%28LNX%29.zip/Bug%27s%20Lynx%2C%20A%20%28World%29%20%282009-04-20%29%20%28Demo%29%20%28AC2k9%29%20%28Aftermarket%29%20%28Unl%29.zip" TargetMode="External"/><Relationship Id="rId49" Type="http://schemas.openxmlformats.org/officeDocument/2006/relationships/hyperlink" Target="https://archive.org/download/ni-roms/roms/Atari%20-%20Lynx%20%28LNX%29.zip/Bug%27s%20Lynx%2C%20A%20%28World%29%20%282020-04-03%29%20%28Demo%29%20%28Aftermarket%29%20%28Unl%29.zip" TargetMode="External"/><Relationship Id="rId31" Type="http://schemas.openxmlformats.org/officeDocument/2006/relationships/hyperlink" Target="https://archive.org/download/ni-roms/roms/Atari%20-%20Lynx%20%28LNX%29.zip/Battlespace%20%28World%29%20%28Demo%29%20%28Aftermarket%29%20%28Unl%29.zip" TargetMode="External"/><Relationship Id="rId30" Type="http://schemas.openxmlformats.org/officeDocument/2006/relationships/hyperlink" Target="https://archive.org/download/ni-roms/roms/Atari%20-%20Lynx%20%28LNX%29.zip/Bathman%20%28World%29%20%28Aftermarket%29%20%28Unl%29.zip" TargetMode="External"/><Relationship Id="rId33" Type="http://schemas.openxmlformats.org/officeDocument/2006/relationships/hyperlink" Target="https://archive.org/download/ni-roms/roms/Atari%20-%20Lynx%20%28LNX%29.zip/Bezerkoids%20%28World%29%20%28Proto%201%29%20%28Aftermarket%29%20%28Unl%29.zip" TargetMode="External"/><Relationship Id="rId32" Type="http://schemas.openxmlformats.org/officeDocument/2006/relationships/hyperlink" Target="https://archive.org/download/ni-roms/roms/Atari%20-%20Lynx%20%28LNX%29.zip/Befok%20%28World%29%20%28Proto%29%20%28Aftermarket%29%20%28Unl%29.zip" TargetMode="External"/><Relationship Id="rId35" Type="http://schemas.openxmlformats.org/officeDocument/2006/relationships/hyperlink" Target="https://archive.org/download/ni-roms/roms/Atari%20-%20Lynx%20%28LNX%29.zip/Bezerkoids%20%28World%29%20%28Proto%203%29%20%28Aftermarket%29%20%28Unl%29.zip" TargetMode="External"/><Relationship Id="rId34" Type="http://schemas.openxmlformats.org/officeDocument/2006/relationships/hyperlink" Target="https://archive.org/download/ni-roms/roms/Atari%20-%20Lynx%20%28LNX%29.zip/Bezerkoids%20%28World%29%20%28Proto%202%29%20%28Aftermarket%29%20%28Unl%29.zip" TargetMode="External"/><Relationship Id="rId37" Type="http://schemas.openxmlformats.org/officeDocument/2006/relationships/hyperlink" Target="https://archive.org/download/ni-roms/roms/Atari%20-%20Lynx%20%28LNX%29.zip/Biniax%20%28World%29%20%28v0.2%29%20%28Beta%29%20%28Aftermarket%29%20%28Unl%29.zip" TargetMode="External"/><Relationship Id="rId36" Type="http://schemas.openxmlformats.org/officeDocument/2006/relationships/hyperlink" Target="https://archive.org/download/ni-roms/roms/Atari%20-%20Lynx%20%28LNX%29.zip/Biniax%20%28World%29%20%28v0.1%29%20%28Beta%29%20%28Aftermarket%29%20%28Unl%29.zip" TargetMode="External"/><Relationship Id="rId39" Type="http://schemas.openxmlformats.org/officeDocument/2006/relationships/hyperlink" Target="https://archive.org/download/ni-roms/roms/Atari%20-%20Lynx%20%28LNX%29.zip/Biniax%20%28World%29%20%28v1.0%29%20%28Aftermarket%29%20%28Unl%29.zip" TargetMode="External"/><Relationship Id="rId38" Type="http://schemas.openxmlformats.org/officeDocument/2006/relationships/hyperlink" Target="https://archive.org/download/ni-roms/roms/Atari%20-%20Lynx%20%28LNX%29.zip/Biniax%20%28World%29%20%28v0.3%29%20%28Beta%29%20%28Aftermarket%29%20%28Unl%29.zip" TargetMode="External"/><Relationship Id="rId20" Type="http://schemas.openxmlformats.org/officeDocument/2006/relationships/hyperlink" Target="https://archive.org/download/ni-roms/roms/Atari%20-%20Lynx%20%28LNX%29.zip/Atari%20Lynx%20Pong%20%28World%29%20%28Demo%29%20%28Aftermarket%29%20%28Unl%29.zip" TargetMode="External"/><Relationship Id="rId22" Type="http://schemas.openxmlformats.org/officeDocument/2006/relationships/hyperlink" Target="https://archive.org/download/ni-roms/roms/Atari%20-%20Lynx%20%28LNX%29.zip/Atari%20Tabletops%20Collection%20%28World%29%20%28v1.1%29%20%28Aftermarket%29%20%28Unl%29.zip" TargetMode="External"/><Relationship Id="rId21" Type="http://schemas.openxmlformats.org/officeDocument/2006/relationships/hyperlink" Target="https://archive.org/download/ni-roms/roms/Atari%20-%20Lynx%20%28LNX%29.zip/Atari%20Tabletops%20Collection%20%28World%29%20%28v1.0%29%20%28Aftermarket%29%20%28Unl%29.zip" TargetMode="External"/><Relationship Id="rId24" Type="http://schemas.openxmlformats.org/officeDocument/2006/relationships/hyperlink" Target="https://archive.org/download/ni-roms/roms/Atari%20-%20Lynx%20%28LNX%29.zip/Awesome%20Golf%20%28World%29%20%28Atari%20Lynx%20Collection%201%29%20%28Unl%29.zip" TargetMode="External"/><Relationship Id="rId23" Type="http://schemas.openxmlformats.org/officeDocument/2006/relationships/hyperlink" Target="https://archive.org/download/ni-roms/roms/Atari%20-%20Lynx%20%28LNX%29.zip/Atomix%20%28World%29%20%28Proto%29%20%28Aftermarket%29%20%28Unl%29.zip" TargetMode="External"/><Relationship Id="rId26" Type="http://schemas.openxmlformats.org/officeDocument/2006/relationships/hyperlink" Target="https://archive.org/download/ni-roms/roms/Atari%20-%20Lynx%20%28LNX%29.zip/Banana%20Ghost%20%28World%29%20%28v0.2%29%20%28Proto%29%20%28Aftermarket%29%20%28Unl%29.zip" TargetMode="External"/><Relationship Id="rId25" Type="http://schemas.openxmlformats.org/officeDocument/2006/relationships/hyperlink" Target="https://archive.org/download/ni-roms/roms/Atari%20-%20Lynx%20%28LNX%29.zip/Banana%20Ghost%20%28World%29%20%28v0.1%29%20%28Proto%29%20%28Aftermarket%29%20%28Unl%29.zip" TargetMode="External"/><Relationship Id="rId28" Type="http://schemas.openxmlformats.org/officeDocument/2006/relationships/hyperlink" Target="https://archive.org/download/ni-roms/roms/Atari%20-%20Lynx%20%28LNX%29.zip/Basketbrawl%20%28World%29%20%28Atari%20Lynx%20Collection%201%29%20%28Unl%29.zip" TargetMode="External"/><Relationship Id="rId27" Type="http://schemas.openxmlformats.org/officeDocument/2006/relationships/hyperlink" Target="https://archive.org/download/ni-roms/roms/Atari%20-%20Lynx%20%28LNX%29.zip/Bars%20%28World%29%20%28Proto%29%20%28Aftermarket%29%20%28Unl%29.zip" TargetMode="External"/><Relationship Id="rId29" Type="http://schemas.openxmlformats.org/officeDocument/2006/relationships/hyperlink" Target="https://archive.org/download/ni-roms/roms/Atari%20-%20Lynx%20%28LNX%29.zip/Bastion%20%28World%29%20%28Demo%29%20%28Aftermarket%29%20%28Unl%29.zip" TargetMode="External"/><Relationship Id="rId11" Type="http://schemas.openxmlformats.org/officeDocument/2006/relationships/hyperlink" Target="https://archive.org/download/ni-roms/roms/Atari%20-%20Lynx%20%28LNX%29.zip/Allein%20%28World%29%20%28De%29%20%28Aftermarket%29%20%28Unl%29.zip" TargetMode="External"/><Relationship Id="rId10" Type="http://schemas.openxmlformats.org/officeDocument/2006/relationships/hyperlink" Target="https://archive.org/download/ni-roms/roms/Atari%20-%20Lynx%20%28LNX%29.zip/Alien%20%28World%29%20%28v1.06%29%20%28Aftermarket%29%20%28Unl%29.zip" TargetMode="External"/><Relationship Id="rId13" Type="http://schemas.openxmlformats.org/officeDocument/2006/relationships/hyperlink" Target="https://archive.org/download/ni-roms/roms/Atari%20-%20Lynx%20%28LNX%29.zip/Angry%20Motes%20%28World%29%20%28Aftermarket%29%20%28Unl%29.zip" TargetMode="External"/><Relationship Id="rId12" Type="http://schemas.openxmlformats.org/officeDocument/2006/relationships/hyperlink" Target="https://archive.org/download/ni-roms/roms/Atari%20-%20Lynx%20%28LNX%29.zip/Always%20Winter%2C%20Never%20Christmas%20%28World%29%20%28Aftermarket%29%20%28Unl%29.zip" TargetMode="External"/><Relationship Id="rId15" Type="http://schemas.openxmlformats.org/officeDocument/2006/relationships/hyperlink" Target="https://archive.org/download/ni-roms/roms/Atari%20-%20Lynx%20%28LNX%29.zip/Anti%20A-Bomb%20Aircraft%20Artillery%20%28World%29%20%28v1.1%29%20%28Aftermarket%29%20%28Unl%29.zip" TargetMode="External"/><Relationship Id="rId14" Type="http://schemas.openxmlformats.org/officeDocument/2006/relationships/hyperlink" Target="https://archive.org/download/ni-roms/roms/Atari%20-%20Lynx%20%28LNX%29.zip/Anti%20A-Bomb%20Aircraft%20Artillery%20%28World%29%20%28v1.0%29%20%28Aftermarket%29%20%28Unl%29.zip" TargetMode="External"/><Relationship Id="rId17" Type="http://schemas.openxmlformats.org/officeDocument/2006/relationships/hyperlink" Target="https://archive.org/download/ni-roms/roms/Atari%20-%20Lynx%20%28LNX%29.zip/Assembloids%20%28World%29%20%28v1.04%29%20%28Digital%29%20%28Aftermarket%29%20%28Unl%29.zip" TargetMode="External"/><Relationship Id="rId16" Type="http://schemas.openxmlformats.org/officeDocument/2006/relationships/hyperlink" Target="https://archive.org/download/ni-roms/roms/Atari%20-%20Lynx%20%28LNX%29.zip/Assembloids%20%28World%29%20%28v1.00%29%20%28Digital%29%20%28Atari%20Lynx%2030th%20Birthday%29%20%28Aftermarket%29%20%28Unl%29.zip" TargetMode="External"/><Relationship Id="rId19" Type="http://schemas.openxmlformats.org/officeDocument/2006/relationships/hyperlink" Target="https://archive.org/download/ni-roms/roms/Atari%20-%20Lynx%20%28LNX%29.zip/Asteroids%20Chasers%20%28World%29%20%282020-08-16%29%20%28Proto%29%20%28Aftermarket%29%20%28Unl%29.zip" TargetMode="External"/><Relationship Id="rId18" Type="http://schemas.openxmlformats.org/officeDocument/2006/relationships/hyperlink" Target="https://archive.org/download/ni-roms/roms/Atari%20-%20Lynx%20%28LNX%29.zip/Asteroids%20Chasers%20%28World%29%20%282020-08-14%29%20%28Proto%29%20%28Aftermarket%29%20%28Unl%29.zip" TargetMode="External"/><Relationship Id="rId84" Type="http://schemas.openxmlformats.org/officeDocument/2006/relationships/hyperlink" Target="https://archive.org/download/ni-roms/roms/Atari%20-%20Lynx%20%28LNX%29.zip/Dice%20-%20Board%20Game%20%28World%29%20%28Demo%29%20%28Aftermarket%29%20%28Unl%29.zip" TargetMode="External"/><Relationship Id="rId83" Type="http://schemas.openxmlformats.org/officeDocument/2006/relationships/hyperlink" Target="https://archive.org/download/ni-roms/roms/Atari%20-%20Lynx%20%28LNX%29.zip/Devil%27s%20Show%2C%20The%20%28World%29%20%28Demo%29%20%28Aftermarket%29%20%28Unl%29.zip" TargetMode="External"/><Relationship Id="rId86" Type="http://schemas.openxmlformats.org/officeDocument/2006/relationships/hyperlink" Target="https://archive.org/download/ni-roms/roms/Atari%20-%20Lynx%20%28LNX%29.zip/Dracula%20-%20The%20Undead%20%28World%29%20%28Atari%20Lynx%20Collection%201%29%20%28Unl%29.zip" TargetMode="External"/><Relationship Id="rId85" Type="http://schemas.openxmlformats.org/officeDocument/2006/relationships/hyperlink" Target="https://archive.org/download/ni-roms/roms/Atari%20-%20Lynx%20%28LNX%29.zip/Doom%20%28World%29%20%28Demo%29%20%28Aftermarket%29%20%28Unl%29.zip" TargetMode="External"/><Relationship Id="rId88" Type="http://schemas.openxmlformats.org/officeDocument/2006/relationships/hyperlink" Target="https://archive.org/download/ni-roms/roms/Atari%20-%20Lynx%20%28LNX%29.zip/Dungeddon%20%28World%29%20%28Beta%29%20%28Aftermarket%29%20%28Unl%29.zip" TargetMode="External"/><Relationship Id="rId87" Type="http://schemas.openxmlformats.org/officeDocument/2006/relationships/hyperlink" Target="https://archive.org/download/ni-roms/roms/Atari%20-%20Lynx%20%28LNX%29.zip/DrunkWitch%20%28World%29%20%28Aftermarket%29%20%28Unl%29.zip" TargetMode="External"/><Relationship Id="rId89" Type="http://schemas.openxmlformats.org/officeDocument/2006/relationships/hyperlink" Target="https://archive.org/download/ni-roms/roms/Atari%20-%20Lynx%20%28LNX%29.zip/Dungeddon%20%28World%29%20%28v1.1%29%20%28Aftermarket%29%20%28Unl%29.zip" TargetMode="External"/><Relationship Id="rId80" Type="http://schemas.openxmlformats.org/officeDocument/2006/relationships/hyperlink" Target="https://archive.org/download/ni-roms/roms/Atari%20-%20Lynx%20%28LNX%29.zip/Cyberpunk%20Experiment%202037%20%28World%29%20%282020-04-21%29%20%28Proto%29%20%28Aftermarket%29%20%28Unl%29.zip" TargetMode="External"/><Relationship Id="rId82" Type="http://schemas.openxmlformats.org/officeDocument/2006/relationships/hyperlink" Target="https://archive.org/download/ni-roms/roms/Atari%20-%20Lynx%20%28LNX%29.zip/Dance%2C%20Bro%21%20%28World%29%20%28Aftermarket%29%20%28Unl%29.zip" TargetMode="External"/><Relationship Id="rId81" Type="http://schemas.openxmlformats.org/officeDocument/2006/relationships/hyperlink" Target="https://archive.org/download/ni-roms/roms/Atari%20-%20Lynx%20%28LNX%29.zip/Cyberpunk%20Experiment%202037%20%28World%29%20%282020-06-01%29%20%28Proto%29%20%28Aftermarket%29%20%28Unl%29.zip" TargetMode="External"/><Relationship Id="rId73" Type="http://schemas.openxmlformats.org/officeDocument/2006/relationships/hyperlink" Target="https://archive.org/download/ni-roms/roms/Atari%20-%20Lynx%20%28LNX%29.zip/Cross%20Horde%20%28World%29%20%28Aftermarket%29%20%28Unl%29.zip" TargetMode="External"/><Relationship Id="rId72" Type="http://schemas.openxmlformats.org/officeDocument/2006/relationships/hyperlink" Target="https://archive.org/download/ni-roms/roms/Atari%20-%20Lynx%20%28LNX%29.zip/Cross%20Chase%20%28World%29%20%28v1.2%29%20%28Aftermarket%29%20%28Unl%29.zip" TargetMode="External"/><Relationship Id="rId75" Type="http://schemas.openxmlformats.org/officeDocument/2006/relationships/hyperlink" Target="https://archive.org/download/ni-roms/roms/Atari%20-%20Lynx%20%28LNX%29.zip/Cross%20Snake%20%28World%29%20%28Aftermarket%29%20%28Unl%29.zip" TargetMode="External"/><Relationship Id="rId74" Type="http://schemas.openxmlformats.org/officeDocument/2006/relationships/hyperlink" Target="https://archive.org/download/ni-roms/roms/Atari%20-%20Lynx%20%28LNX%29.zip/Cross%20Shoot%20%28World%29%20%28Aftermarket%29%20%28Unl%29.zip" TargetMode="External"/><Relationship Id="rId77" Type="http://schemas.openxmlformats.org/officeDocument/2006/relationships/hyperlink" Target="https://archive.org/download/ni-roms/roms/Atari%20-%20Lynx%20%28LNX%29.zip/Cyber%20Virus%20%28World%29%20%28Aftermarket%29%20%28Unl%29.zip" TargetMode="External"/><Relationship Id="rId76" Type="http://schemas.openxmlformats.org/officeDocument/2006/relationships/hyperlink" Target="https://archive.org/download/ni-roms/roms/Atari%20-%20Lynx%20%28LNX%29.zip/Crystal%20Mines%20II%20-%20Buried%20Treasure%20%28World%29%20%28Unl%29.zip" TargetMode="External"/><Relationship Id="rId79" Type="http://schemas.openxmlformats.org/officeDocument/2006/relationships/hyperlink" Target="https://archive.org/download/ni-roms/roms/Atari%20-%20Lynx%20%28LNX%29.zip/Cyberpunk%20Experiment%202037%20%28World%29%20%282020-04-14%29%20%28Proto%29%20%28Aftermarket%29%20%28Unl%29.zip" TargetMode="External"/><Relationship Id="rId78" Type="http://schemas.openxmlformats.org/officeDocument/2006/relationships/hyperlink" Target="https://archive.org/download/ni-roms/roms/Atari%20-%20Lynx%20%28LNX%29.zip/Cyberpunk%20Experiment%202037%20%28World%29%20%282020-04-13%29%20%28Proto%29%20%28Aftermarket%29%20%28Unl%29.zip" TargetMode="External"/><Relationship Id="rId71" Type="http://schemas.openxmlformats.org/officeDocument/2006/relationships/hyperlink" Target="https://archive.org/download/ni-roms/roms/Atari%20-%20Lynx%20%28LNX%29.zip/Cross%20Chase%20%28World%29%20%28v1.1%29%20%28Aftermarket%29%20%28Unl%29.zip" TargetMode="External"/><Relationship Id="rId70" Type="http://schemas.openxmlformats.org/officeDocument/2006/relationships/hyperlink" Target="https://archive.org/download/ni-roms/roms/Atari%20-%20Lynx%20%28LNX%29.zip/Cross%20Chase%20%28World%29%20%28v1.0%29%20%28Aftermarket%29%20%28Unl%29.zip" TargetMode="External"/><Relationship Id="rId62" Type="http://schemas.openxmlformats.org/officeDocument/2006/relationships/hyperlink" Target="https://archive.org/download/ni-roms/roms/Atari%20-%20Lynx%20%28LNX%29.zip/Circuit%20Dude%20%28World%29%20%28Proto%29%20%28Aftermarket%29%20%28Unl%29.zip" TargetMode="External"/><Relationship Id="rId61" Type="http://schemas.openxmlformats.org/officeDocument/2006/relationships/hyperlink" Target="https://archive.org/download/ni-roms/roms/Atari%20-%20Lynx%20%28LNX%29.zip/Choplifter%20X%20%28World%29%20%28Aftermarket%29%20%28Unl%29.zip" TargetMode="External"/><Relationship Id="rId64" Type="http://schemas.openxmlformats.org/officeDocument/2006/relationships/hyperlink" Target="https://archive.org/download/ni-roms/roms/Atari%20-%20Lynx%20%28LNX%29.zip/Columns%20%28World%29%20%28Proto%29%20%28Aftermarket%29%20%28Unl%29.zip" TargetMode="External"/><Relationship Id="rId63" Type="http://schemas.openxmlformats.org/officeDocument/2006/relationships/hyperlink" Target="https://archive.org/download/ni-roms/roms/Atari%20-%20Lynx%20%28LNX%29.zip/Clicks%21%20%28World%29%20%28Aftermarket%29%20%28Unl%29.zip" TargetMode="External"/><Relationship Id="rId66" Type="http://schemas.openxmlformats.org/officeDocument/2006/relationships/hyperlink" Target="https://archive.org/download/ni-roms/roms/Atari%20-%20Lynx%20%28LNX%29.zip/Conquistador%20%28World%29%20%28v1.1%29%20%28Aftermarket%29%20%28Unl%29.zip" TargetMode="External"/><Relationship Id="rId65" Type="http://schemas.openxmlformats.org/officeDocument/2006/relationships/hyperlink" Target="https://archive.org/download/ni-roms/roms/Atari%20-%20Lynx%20%28LNX%29.zip/Conquistador%20%28World%29%20%28v1.0%29%20%28Aftermarket%29%20%28Unl%29.zip" TargetMode="External"/><Relationship Id="rId68" Type="http://schemas.openxmlformats.org/officeDocument/2006/relationships/hyperlink" Target="https://archive.org/download/ni-roms/roms/Atari%20-%20Lynx%20%28LNX%29.zip/Critter%20Championship%20%28World%29%20%28Demo%29%20%28Aftermarket%29%20%28Unl%29.zip" TargetMode="External"/><Relationship Id="rId67" Type="http://schemas.openxmlformats.org/officeDocument/2006/relationships/hyperlink" Target="https://archive.org/download/ni-roms/roms/Atari%20-%20Lynx%20%28LNX%29.zip/Crate%20Challenge%20%28World%29%20%28v1.1%29%20%28Aftermarket%29%20%28Unl%29.zip" TargetMode="External"/><Relationship Id="rId60" Type="http://schemas.openxmlformats.org/officeDocument/2006/relationships/hyperlink" Target="https://archive.org/download/ni-roms/roms/Atari%20-%20Lynx%20%28LNX%29.zip/Choplifter%20%28World%29%20%28Demo%29%20%28Aftermarket%29%20%28Unl%29.zip" TargetMode="External"/><Relationship Id="rId69" Type="http://schemas.openxmlformats.org/officeDocument/2006/relationships/hyperlink" Target="https://archive.org/download/ni-roms/roms/Atari%20-%20Lynx%20%28LNX%29.zip/Cross%20Bomber%20%28World%29%20%28Aftermarket%29%20%28Unl%29.zip" TargetMode="External"/><Relationship Id="rId51" Type="http://schemas.openxmlformats.org/officeDocument/2006/relationships/hyperlink" Target="https://archive.org/download/ni-roms/roms/Atari%20-%20Lynx%20%28LNX%29.zip/Bug%20Hunt%20%28World%29%20%28Proto%29%20%28Aftermarket%29%20%28Unl%29.zip" TargetMode="External"/><Relationship Id="rId50" Type="http://schemas.openxmlformats.org/officeDocument/2006/relationships/hyperlink" Target="https://archive.org/download/ni-roms/roms/Atari%20-%20Lynx%20%28LNX%29.zip/Bug%27s%20Trip%20Redux%2C%20A%20%28World%29%20%28Demo%29%20%28Aftermarket%29%20%28Unl%29.zip" TargetMode="External"/><Relationship Id="rId53" Type="http://schemas.openxmlformats.org/officeDocument/2006/relationships/hyperlink" Target="https://archive.org/download/ni-roms/roms/Atari%20-%20Lynx%20%28LNX%29.zip/CSS%20-%20Traffic%20Regulation%20%28World%29%20%28Demo%29%20%28Aftermarket%29%20%28Unl%29.zip" TargetMode="External"/><Relationship Id="rId52" Type="http://schemas.openxmlformats.org/officeDocument/2006/relationships/hyperlink" Target="https://archive.org/download/ni-roms/roms/Atari%20-%20Lynx%20%28LNX%29.zip/C-Gull%20%28World%29%20%28Aftermarket%29%20%28Unl%29.zip" TargetMode="External"/><Relationship Id="rId55" Type="http://schemas.openxmlformats.org/officeDocument/2006/relationships/hyperlink" Target="https://archive.org/download/ni-roms/roms/Atari%20-%20Lynx%20%28LNX%29.zip/Cardtest%20%28World%29%20%28Beta%29%20%28Aftermarket%29%20%28Unl%29.zip" TargetMode="External"/><Relationship Id="rId54" Type="http://schemas.openxmlformats.org/officeDocument/2006/relationships/hyperlink" Target="https://archive.org/download/ni-roms/roms/Atari%20-%20Lynx%20%28LNX%29.zip/Captain%20Harlynx%20%28World%29%20%28Demo%29%20%28Aftermarket%29%20%28Unl%29.zip" TargetMode="External"/><Relationship Id="rId57" Type="http://schemas.openxmlformats.org/officeDocument/2006/relationships/hyperlink" Target="https://archive.org/download/ni-roms/roms/Atari%20-%20Lynx%20%28LNX%29.zip/Catkanoid%20%28World%29%20%28Aftermarket%29%20%28Unl%29.zip" TargetMode="External"/><Relationship Id="rId56" Type="http://schemas.openxmlformats.org/officeDocument/2006/relationships/hyperlink" Target="https://archive.org/download/ni-roms/roms/Atari%20-%20Lynx%20%28LNX%29.zip/Castle%20of%20Khon-gis%2C%20The%20%28World%29%20%28Demo%29%20%28Aftermarket%29%20%28Unl%29.zip" TargetMode="External"/><Relationship Id="rId59" Type="http://schemas.openxmlformats.org/officeDocument/2006/relationships/hyperlink" Target="https://archive.org/download/ni-roms/roms/Atari%20-%20Lynx%20%28LNX%29.zip/Chasm%20Warden%20%28World%29%20%28Proto%29%20%28Aftermarket%29%20%28Unl%29.zip" TargetMode="External"/><Relationship Id="rId58" Type="http://schemas.openxmlformats.org/officeDocument/2006/relationships/hyperlink" Target="https://archive.org/download/ni-roms/roms/Atari%20-%20Lynx%20%28LNX%29.zip/Chase%20%28World%29%20%28Aftermarket%29%20%28Unl%29.zip" TargetMode="External"/><Relationship Id="rId107" Type="http://schemas.openxmlformats.org/officeDocument/2006/relationships/hyperlink" Target="https://archive.org/download/ni-roms/roms/Atari%20-%20Lynx%20%28LNX%29.zip/Gordo%20106%20%28World%29%20%28Atari%20Lynx%20Collection%201%29%20%28Unl%29.zip" TargetMode="External"/><Relationship Id="rId106" Type="http://schemas.openxmlformats.org/officeDocument/2006/relationships/hyperlink" Target="https://archive.org/download/ni-roms/roms/Atari%20-%20Lynx%20%28LNX%29.zip/Gomoku%20%28World%29%20%28Aftermarket%29%20%28Unl%29.zip" TargetMode="External"/><Relationship Id="rId105" Type="http://schemas.openxmlformats.org/officeDocument/2006/relationships/hyperlink" Target="https://archive.org/download/ni-roms/roms/Atari%20-%20Lynx%20%28LNX%29.zip/Gnop%21%20%28World%29%20%28v0.6%29%20%28Proto%29%20%28Aftermarket%29%20%28Unl%29.zip" TargetMode="External"/><Relationship Id="rId104" Type="http://schemas.openxmlformats.org/officeDocument/2006/relationships/hyperlink" Target="https://archive.org/download/ni-roms/roms/Atari%20-%20Lynx%20%28LNX%29.zip/Gnop%21%20%28World%29%20%28v0.4%29%20%28Proto%29%20%28Aftermarket%29%20%28Unl%29.zip" TargetMode="External"/><Relationship Id="rId109" Type="http://schemas.openxmlformats.org/officeDocument/2006/relationships/hyperlink" Target="https://archive.org/download/ni-roms/roms/Atari%20-%20Lynx%20%28LNX%29.zip/Griel%27s%20Quest%20for%20the%20Sangraal%20%28World%29%20%28v0.1%29%20%28Proto%29%20%28Aftermarket%29%20%28Unl%29.zip" TargetMode="External"/><Relationship Id="rId108" Type="http://schemas.openxmlformats.org/officeDocument/2006/relationships/hyperlink" Target="https://archive.org/download/ni-roms/roms/Atari%20-%20Lynx%20%28LNX%29.zip/Grail%20of%20the%20Lava%20Kingdom%2C%20The%20%28World%29%20%28Proto%29%20%28Aftermarket%29%20%28Unl%29.zip" TargetMode="External"/><Relationship Id="rId103" Type="http://schemas.openxmlformats.org/officeDocument/2006/relationships/hyperlink" Target="https://archive.org/download/ni-roms/roms/Atari%20-%20Lynx%20%28LNX%29.zip/Glob%20Shoot%20%28World%29%20%28v0.62%29%20%28Proto%29%20%28Aftermarket%29%20%28Unl%29.zip" TargetMode="External"/><Relationship Id="rId102" Type="http://schemas.openxmlformats.org/officeDocument/2006/relationships/hyperlink" Target="https://archive.org/download/ni-roms/roms/Atari%20-%20Lynx%20%28LNX%29.zip/Gift%20Catcher%20%28World%29%20%28Aftermarket%29%20%28Unl%29.zip" TargetMode="External"/><Relationship Id="rId101" Type="http://schemas.openxmlformats.org/officeDocument/2006/relationships/hyperlink" Target="https://archive.org/download/ni-roms/roms/Atari%20-%20Lynx%20%28LNX%29.zip/Garci%20%28World%29%20%28Proto%29%20%28Aftermarket%29%20%28Unl%29.zip" TargetMode="External"/><Relationship Id="rId100" Type="http://schemas.openxmlformats.org/officeDocument/2006/relationships/hyperlink" Target="https://archive.org/download/ni-roms/roms/Atari%20-%20Lynx%20%28LNX%29.zip/Game%20of%20Life%20%28World%29%20%28Demo%29%20%28Aftermarket%29%20%28Unl%29.zip" TargetMode="External"/><Relationship Id="rId129" Type="http://schemas.openxmlformats.org/officeDocument/2006/relationships/hyperlink" Target="https://archive.org/download/ni-roms/roms/Atari%20-%20Lynx%20%28LNX%29.zip/Karateboy%20%28World%29%20%28v1.1%29%20%28Demo%29%20%28Aftermarket%29%20%28Unl%29.zip" TargetMode="External"/><Relationship Id="rId128" Type="http://schemas.openxmlformats.org/officeDocument/2006/relationships/hyperlink" Target="https://archive.org/download/ni-roms/roms/Atari%20-%20Lynx%20%28LNX%29.zip/Karateboy%20%28World%29%20%28v1.0%29%20%28Demo%29%20%28Aftermarket%29%20%28Unl%29.zip" TargetMode="External"/><Relationship Id="rId127" Type="http://schemas.openxmlformats.org/officeDocument/2006/relationships/hyperlink" Target="https://archive.org/download/ni-roms/roms/Atari%20-%20Lynx%20%28LNX%29.zip/Jungle%20Jack%20%28World%29%20%28Beta%29%20%28Aftermarket%29%20%28Unl%29.zip" TargetMode="External"/><Relationship Id="rId126" Type="http://schemas.openxmlformats.org/officeDocument/2006/relationships/hyperlink" Target="https://archive.org/download/ni-roms/roms/Atari%20-%20Lynx%20%28LNX%29.zip/Jungle%20Jack%20%28World%29%20%28Aftermarket%29%20%28Unl%29.zip" TargetMode="External"/><Relationship Id="rId121" Type="http://schemas.openxmlformats.org/officeDocument/2006/relationships/hyperlink" Target="https://archive.org/download/ni-roms/roms/Atari%20-%20Lynx%20%28LNX%29.zip/Invaders%20%28World%29%20%28Demo%29%20%28Aftermarket%29%20%28Unl%29.zip" TargetMode="External"/><Relationship Id="rId120" Type="http://schemas.openxmlformats.org/officeDocument/2006/relationships/hyperlink" Target="https://archive.org/download/ni-roms/roms/Atari%20-%20Lynx%20%28LNX%29.zip/Inside%20World%2C%20The%20%28World%29%20%28Demo%29%20%28Aftermarket%29%20%28Unl%29.zip" TargetMode="External"/><Relationship Id="rId125" Type="http://schemas.openxmlformats.org/officeDocument/2006/relationships/hyperlink" Target="https://archive.org/download/ni-roms/roms/Atari%20-%20Lynx%20%28LNX%29.zip/Jimmy%20Connors%27%20Tennis%20%28World%29%20%28Atari%20Lynx%20Collection%201%29%20%28Unl%29.zip" TargetMode="External"/><Relationship Id="rId124" Type="http://schemas.openxmlformats.org/officeDocument/2006/relationships/hyperlink" Target="https://archive.org/download/ni-roms/roms/Atari%20-%20Lynx%20%28LNX%29.zip/JetPack%20Hero%20%28World%29%20%28Proto%29%20%28Aftermarket%29%20%28Unl%29.zip" TargetMode="External"/><Relationship Id="rId123" Type="http://schemas.openxmlformats.org/officeDocument/2006/relationships/hyperlink" Target="https://archive.org/download/ni-roms/roms/Atari%20-%20Lynx%20%28LNX%29.zip/Jelly%20Beans%20%28World%29%20%28Demo%29%20%28Aftermarket%29%20%28Unl%29.zip" TargetMode="External"/><Relationship Id="rId122" Type="http://schemas.openxmlformats.org/officeDocument/2006/relationships/hyperlink" Target="https://archive.org/download/ni-roms/roms/Atari%20-%20Lynx%20%28LNX%29.zip/Ishido%20-%20The%20Way%20of%20Stones%20%28World%29%20%28Atari%20Lynx%20Collection%201%29%20%28Unl%29.zip" TargetMode="External"/><Relationship Id="rId95" Type="http://schemas.openxmlformats.org/officeDocument/2006/relationships/hyperlink" Target="https://archive.org/download/ni-roms/roms/Atari%20-%20Lynx%20%28LNX%29.zip/Find%20a%20Way%20to%20My%20Heart%20%28World%29%20%28Aftermarket%29%20%28Unl%29.zip" TargetMode="External"/><Relationship Id="rId94" Type="http://schemas.openxmlformats.org/officeDocument/2006/relationships/hyperlink" Target="https://archive.org/download/ni-roms/roms/Atari%20-%20Lynx%20%28LNX%29.zip/Final%20Melee%20%28World%29%20%28Aftermarket%29%20%28Unl%29.zip" TargetMode="External"/><Relationship Id="rId97" Type="http://schemas.openxmlformats.org/officeDocument/2006/relationships/hyperlink" Target="https://archive.org/download/ni-roms/roms/Atari%20-%20Lynx%20%28LNX%29.zip/Fishing%20for%20Atari%20%28World%29%20%28Aftermarket%29%20%28Unl%29.zip" TargetMode="External"/><Relationship Id="rId96" Type="http://schemas.openxmlformats.org/officeDocument/2006/relationships/hyperlink" Target="https://archive.org/download/ni-roms/roms/Atari%20-%20Lynx%20%28LNX%29.zip/Find%20a%20Way%20to%20My%20Heart%20%28World%29%20%28Atari%20Lynx%2030th%20Birthday%29%20%28Aftermarket%29%20%28Unl%29.zip" TargetMode="External"/><Relationship Id="rId99" Type="http://schemas.openxmlformats.org/officeDocument/2006/relationships/hyperlink" Target="https://archive.org/download/ni-roms/roms/Atari%20-%20Lynx%20%28LNX%29.zip/Fortress%20Fighter%20%28World%29%20%28Proto%29%20%28Aftermarket%29%20%28Unl%29.zip" TargetMode="External"/><Relationship Id="rId98" Type="http://schemas.openxmlformats.org/officeDocument/2006/relationships/hyperlink" Target="https://archive.org/download/ni-roms/roms/Atari%20-%20Lynx%20%28LNX%29.zip/Fission%20%28World%29%20%28v0.6%29%20%28Proto%29%20%28Aftermarket%29%20%28Unl%29.zip" TargetMode="External"/><Relationship Id="rId91" Type="http://schemas.openxmlformats.org/officeDocument/2006/relationships/hyperlink" Target="https://archive.org/download/ni-roms/roms/Atari%20-%20Lynx%20%28LNX%29.zip/Eggsavier%27s%20Cackleberry%20Rescue%20%28World%29%20%28v1.0%29%20%28Aftermarket%29%20%28Unl%29.zip" TargetMode="External"/><Relationship Id="rId90" Type="http://schemas.openxmlformats.org/officeDocument/2006/relationships/hyperlink" Target="https://archive.org/download/ni-roms/roms/Atari%20-%20Lynx%20%28LNX%29.zip/Dynalynx%20%28World%29%20%28v0.4%29%20%28Demo%29%20%28Aftermarket%29%20%28Unl%29.zip" TargetMode="External"/><Relationship Id="rId93" Type="http://schemas.openxmlformats.org/officeDocument/2006/relationships/hyperlink" Target="https://archive.org/download/ni-roms/roms/Atari%20-%20Lynx%20%28LNX%29.zip/Escape%20from%20Dungeon%20of%20Deja%20Vu%20%28World%29%20%28Proto%29%20%28Aftermarket%29%20%28Unl%29.zip" TargetMode="External"/><Relationship Id="rId92" Type="http://schemas.openxmlformats.org/officeDocument/2006/relationships/hyperlink" Target="https://archive.org/download/ni-roms/roms/Atari%20-%20Lynx%20%28LNX%29.zip/Eggsavier%27s%20Cackleberry%20Rescue%20%28World%29%20%28v1.1%29%20%28Aftermarket%29%20%28Unl%29.zip" TargetMode="External"/><Relationship Id="rId118" Type="http://schemas.openxmlformats.org/officeDocument/2006/relationships/hyperlink" Target="https://archive.org/download/ni-roms/roms/Atari%20-%20Lynx%20%28LNX%29.zip/Hungry%20Monsters%20%28World%29%20%28v1.0%29%20%28Retro%20Platform%20Jam%20%234%29%20%28Aftermarket%29%20%28Unl%29.zip" TargetMode="External"/><Relationship Id="rId117" Type="http://schemas.openxmlformats.org/officeDocument/2006/relationships/hyperlink" Target="https://archive.org/download/ni-roms/roms/Atari%20-%20Lynx%20%28LNX%29.zip/Hotdog%20%28World%29%20%28Demo%29%20%28Aftermarket%29%20%28Unl%29.zip" TargetMode="External"/><Relationship Id="rId116" Type="http://schemas.openxmlformats.org/officeDocument/2006/relationships/hyperlink" Target="https://archive.org/download/ni-roms/roms/Atari%20-%20Lynx%20%28LNX%29.zip/Hero%20Dust%20%28World%29%20%28Proto%29%20%28Aftermarket%29%20%28Unl%29.zip" TargetMode="External"/><Relationship Id="rId115" Type="http://schemas.openxmlformats.org/officeDocument/2006/relationships/hyperlink" Target="https://archive.org/download/ni-roms/roms/Atari%20-%20Lynx%20%28LNX%29.zip/Growing%20Ties%20%28World%29%20%28Aftermarket%29%20%28Unl%29.zip" TargetMode="External"/><Relationship Id="rId119" Type="http://schemas.openxmlformats.org/officeDocument/2006/relationships/hyperlink" Target="https://archive.org/download/ni-roms/roms/Atari%20-%20Lynx%20%28LNX%29.zip/Hungry%20Monsters%20%28World%29%20%28v1.1%29%20%28Aftermarket%29%20%28Unl%29.zip" TargetMode="External"/><Relationship Id="rId110" Type="http://schemas.openxmlformats.org/officeDocument/2006/relationships/hyperlink" Target="https://archive.org/download/ni-roms/roms/Atari%20-%20Lynx%20%28LNX%29.zip/Griel%27s%20Quest%20for%20the%20Sangraal%20%28World%29%20%28v0.2%29%20%28Proto%29%20%28Aftermarket%29%20%28Unl%29.zip" TargetMode="External"/><Relationship Id="rId114" Type="http://schemas.openxmlformats.org/officeDocument/2006/relationships/hyperlink" Target="https://archive.org/download/ni-roms/roms/Atari%20-%20Lynx%20%28LNX%29.zip/Grogger%20%28World%29%20%28Aftermarket%29%20%28Unl%29.zip" TargetMode="External"/><Relationship Id="rId113" Type="http://schemas.openxmlformats.org/officeDocument/2006/relationships/hyperlink" Target="https://archive.org/download/ni-roms/roms/Atari%20-%20Lynx%20%28LNX%29.zip/Grime%206502%20%28World%29%20%28Demo%29%20%28Aftermarket%29%20%28Unl%29.zip" TargetMode="External"/><Relationship Id="rId112" Type="http://schemas.openxmlformats.org/officeDocument/2006/relationships/hyperlink" Target="https://archive.org/download/ni-roms/roms/Atari%20-%20Lynx%20%28LNX%29.zip/Griel%27s%20Quest%20for%20the%20Sangraal%20%28World%29%20%28v0.4%29%20%28Proto%29%20%28Aftermarket%29%20%28Unl%29.zip" TargetMode="External"/><Relationship Id="rId111" Type="http://schemas.openxmlformats.org/officeDocument/2006/relationships/hyperlink" Target="https://archive.org/download/ni-roms/roms/Atari%20-%20Lynx%20%28LNX%29.zip/Griel%27s%20Quest%20for%20the%20Sangraal%20%28World%29%20%28v0.3%29%20%28Proto%29%20%28Aftermarket%29%20%28Unl%29.zip" TargetMode="External"/><Relationship Id="rId271" Type="http://schemas.openxmlformats.org/officeDocument/2006/relationships/hyperlink" Target="https://archive.org/download/ni-roms/roms/Atari%20-%20Lynx%20%28LNX%29.zip/Xump%20-%20The%20Final%20Run%20%28World%29%20%28v1.2%29%20%28Retroguru%29%20%28Digital%29%20%28Aftermarket%29%20%28Unl%29.zip" TargetMode="External"/><Relationship Id="rId270" Type="http://schemas.openxmlformats.org/officeDocument/2006/relationships/hyperlink" Target="https://archive.org/download/ni-roms/roms/Atari%20-%20Lynx%20%28LNX%29.zip/Xump%20-%20The%20Final%20Run%20%28World%29%20%28Songbird%29%20%28Digital%29%20%28Aftermarket%29%20%28Unl%29.zip" TargetMode="External"/><Relationship Id="rId269" Type="http://schemas.openxmlformats.org/officeDocument/2006/relationships/hyperlink" Target="https://archive.org/download/ni-roms/roms/Atari%20-%20Lynx%20%28LNX%29.zip/Xump%20-%20The%20Final%20Run%20%28World%29%20%28Retroguru%29%20%28Digital%29%20%28Aftermarket%29%20%28Unl%29.zip" TargetMode="External"/><Relationship Id="rId264" Type="http://schemas.openxmlformats.org/officeDocument/2006/relationships/hyperlink" Target="https://archive.org/download/ni-roms/roms/Atari%20-%20Lynx%20%28LNX%29.zip/Verbix%20%28World%29%20%28Aftermarket%29%20%28Unl%29.zip" TargetMode="External"/><Relationship Id="rId263" Type="http://schemas.openxmlformats.org/officeDocument/2006/relationships/hyperlink" Target="https://archive.org/download/ni-roms/roms/Atari%20-%20Lynx%20%28LNX%29.zip/Undergrounders%20%28World%29%20%28Demo%29%20%28Aftermarket%29%20%28Unl%29.zip" TargetMode="External"/><Relationship Id="rId262" Type="http://schemas.openxmlformats.org/officeDocument/2006/relationships/hyperlink" Target="https://archive.org/download/ni-roms/roms/Atari%20-%20Lynx%20%28LNX%29.zip/Twitter%20Panic%20%28World%29%20%28Proto%29%20%28Aftermarket%29%20%28Unl%29.zip" TargetMode="External"/><Relationship Id="rId261" Type="http://schemas.openxmlformats.org/officeDocument/2006/relationships/hyperlink" Target="https://archive.org/download/ni-roms/roms/Atari%20-%20Lynx%20%28LNX%29.zip/Turkey%20Puncher%203%20-%20Hyper%20Punching%20%28World%29%20%28Demo%29%20%28Aftermarket%29%20%28Unl%29.zip" TargetMode="External"/><Relationship Id="rId268" Type="http://schemas.openxmlformats.org/officeDocument/2006/relationships/hyperlink" Target="https://archive.org/download/ni-roms/roms/Atari%20-%20Lynx%20%28LNX%29.zip/Wolfenstein%203D%20%28World%29%20%28Demo%202%29%20%28Aftermarket%29%20%28Unl%29.zip" TargetMode="External"/><Relationship Id="rId267" Type="http://schemas.openxmlformats.org/officeDocument/2006/relationships/hyperlink" Target="https://archive.org/download/ni-roms/roms/Atari%20-%20Lynx%20%28LNX%29.zip/Wolfenstein%203D%20%28World%29%20%28Demo%201%29%20%28Aftermarket%29%20%28Unl%29.zip" TargetMode="External"/><Relationship Id="rId266" Type="http://schemas.openxmlformats.org/officeDocument/2006/relationships/hyperlink" Target="https://archive.org/download/ni-roms/roms/Atari%20-%20Lynx%20%28LNX%29.zip/Wizzy%20%28World%29%20%28Proto%29%20%28Aftermarket%29%20%28Unl%29.zip" TargetMode="External"/><Relationship Id="rId265" Type="http://schemas.openxmlformats.org/officeDocument/2006/relationships/hyperlink" Target="https://archive.org/download/ni-roms/roms/Atari%20-%20Lynx%20%28LNX%29.zip/Weltenschlacht%20%28World%29%20%28v0.41%29%20%28Demo%29%20%28Aftermarket%29%20%28Unl%29.zip" TargetMode="External"/><Relationship Id="rId260" Type="http://schemas.openxmlformats.org/officeDocument/2006/relationships/hyperlink" Target="https://archive.org/download/ni-roms/roms/Atari%20-%20Lynx%20%28LNX%29.zip/Tropsy%20%28World%29%20%28Proto%29%20%28Aftermarket%29%20%28Unl%29.zip" TargetMode="External"/><Relationship Id="rId259" Type="http://schemas.openxmlformats.org/officeDocument/2006/relationships/hyperlink" Target="https://archive.org/download/ni-roms/roms/Atari%20-%20Lynx%20%28LNX%29.zip/Tron-6-Fun%20%28World%29%20%28Proto%29%20%28Aftermarket%29%20%28Unl%29.zip" TargetMode="External"/><Relationship Id="rId258" Type="http://schemas.openxmlformats.org/officeDocument/2006/relationships/hyperlink" Target="https://archive.org/download/ni-roms/roms/Atari%20-%20Lynx%20%28LNX%29.zip/Traffic%20Jam%20%28World%29%20%28Demo%29%20%28Aftermarket%29%20%28Unl%29.zip" TargetMode="External"/><Relationship Id="rId253" Type="http://schemas.openxmlformats.org/officeDocument/2006/relationships/hyperlink" Target="https://archive.org/download/ni-roms/roms/Atari%20-%20Lynx%20%28LNX%29.zip/Tetris%20Raiden%20%28World%29%20%28Beta%29%20%28Aftermarket%29%20%28Unl%29.zip" TargetMode="External"/><Relationship Id="rId252" Type="http://schemas.openxmlformats.org/officeDocument/2006/relationships/hyperlink" Target="https://archive.org/download/ni-roms/roms/Atari%20-%20Lynx%20%28LNX%29.zip/Teen%20Dance%20%28World%29%20%28Aftermarket%29%20%28Unl%29.zip" TargetMode="External"/><Relationship Id="rId251" Type="http://schemas.openxmlformats.org/officeDocument/2006/relationships/hyperlink" Target="https://archive.org/download/ni-roms/roms/Atari%20-%20Lynx%20%28LNX%29.zip/T-Tris%20%28World%29%20%28Pirate%29.zip" TargetMode="External"/><Relationship Id="rId250" Type="http://schemas.openxmlformats.org/officeDocument/2006/relationships/hyperlink" Target="https://archive.org/download/ni-roms/roms/Atari%20-%20Lynx%20%28LNX%29.zip/T-Tris%20%28World%29%20%28Pirate%29%20%28Alt%29.zip" TargetMode="External"/><Relationship Id="rId257" Type="http://schemas.openxmlformats.org/officeDocument/2006/relationships/hyperlink" Target="https://archive.org/download/ni-roms/roms/Atari%20-%20Lynx%20%28LNX%29.zip/Titan%20%28World%29%20%28Proto%29%20%28Aftermarket%29%20%28Unl%29.zip" TargetMode="External"/><Relationship Id="rId256" Type="http://schemas.openxmlformats.org/officeDocument/2006/relationships/hyperlink" Target="https://archive.org/download/ni-roms/roms/Atari%20-%20Lynx%20%28LNX%29.zip/Tiny%20Lynx%20Adventure%20%28World%29%20%28Aftermarket%29%20%28Unl%29.zip" TargetMode="External"/><Relationship Id="rId255" Type="http://schemas.openxmlformats.org/officeDocument/2006/relationships/hyperlink" Target="https://archive.org/download/ni-roms/roms/Atari%20-%20Lynx%20%28LNX%29.zip/Timeloop%20%28World%29%20%28Aftermarket%29%20%28Unl%29.zip" TargetMode="External"/><Relationship Id="rId254" Type="http://schemas.openxmlformats.org/officeDocument/2006/relationships/hyperlink" Target="https://archive.org/download/ni-roms/roms/Atari%20-%20Lynx%20%28LNX%29.zip/Tetrisnoid%20%28World%29%20%28Proto%29%20%28Aftermarket%29%20%28Unl%29.zip" TargetMode="External"/><Relationship Id="rId285" Type="http://schemas.openxmlformats.org/officeDocument/2006/relationships/drawing" Target="../drawings/drawing5.xml"/><Relationship Id="rId284" Type="http://schemas.openxmlformats.org/officeDocument/2006/relationships/hyperlink" Target="https://archive.org/download/ni-roms/roms/Atari%20-%20Lynx%20%28LNX%29.zip/Zap%20%28World%29%20%28Demo%29%20%28Aftermarket%29%20%28Unl%29.zip" TargetMode="External"/><Relationship Id="rId283" Type="http://schemas.openxmlformats.org/officeDocument/2006/relationships/hyperlink" Target="https://archive.org/download/ni-roms/roms/Atari%20-%20Lynx%20%28LNX%29.zip/Zaku%20Puzzle%20%28World%29%20%28Demo%29%20%28Aftermarket%29%20%28Unl%29.zip" TargetMode="External"/><Relationship Id="rId282" Type="http://schemas.openxmlformats.org/officeDocument/2006/relationships/hyperlink" Target="https://archive.org/download/ni-roms/roms/Atari%20-%20Lynx%20%28LNX%29.zip/Zaku%20%28World%29%20%28Unl%29.zip" TargetMode="External"/><Relationship Id="rId281" Type="http://schemas.openxmlformats.org/officeDocument/2006/relationships/hyperlink" Target="https://archive.org/download/ni-roms/roms/Atari%20-%20Lynx%20%28LNX%29.zip/Zaku%20%28World%29%20%28Beta%29%20%28Unl%29.zip" TargetMode="External"/><Relationship Id="rId280" Type="http://schemas.openxmlformats.org/officeDocument/2006/relationships/hyperlink" Target="https://archive.org/download/ni-roms/roms/Atari%20-%20Lynx%20%28LNX%29.zip/Z.A.P.%20%28World%29%20%28Aftermarket%29%20%28Unl%29.zip" TargetMode="External"/><Relationship Id="rId275" Type="http://schemas.openxmlformats.org/officeDocument/2006/relationships/hyperlink" Target="https://archive.org/download/ni-roms/roms/Atari%20-%20Lynx%20%28LNX%29.zip/YNXA%20-%20Leaf%20and%20the%20Guardians%20of%20Time%20%28World%29%20%28Proto%202%29%20%28LynxJam23%29%20%28Aftermarket%29%20%28Unl%29.zip" TargetMode="External"/><Relationship Id="rId274" Type="http://schemas.openxmlformats.org/officeDocument/2006/relationships/hyperlink" Target="https://archive.org/download/ni-roms/roms/Atari%20-%20Lynx%20%28LNX%29.zip/YNXA%20-%20Leaf%20and%20the%20Guardians%20of%20Time%20%28World%29%20%28Proto%201%29%20%28Aftermarket%29%20%28Unl%29.zip" TargetMode="External"/><Relationship Id="rId273" Type="http://schemas.openxmlformats.org/officeDocument/2006/relationships/hyperlink" Target="https://archive.org/download/ni-roms/roms/Atari%20-%20Lynx%20%28LNX%29.zip/YNXA%20%28World%29%20%28Game%20Jam%20Edition%29%20%28Digital%29%20%28Aftermarket%29%20%28Unl%29.zip" TargetMode="External"/><Relationship Id="rId272" Type="http://schemas.openxmlformats.org/officeDocument/2006/relationships/hyperlink" Target="https://archive.org/download/ni-roms/roms/Atari%20-%20Lynx%20%28LNX%29.zip/Xump%202%20-%20Back%20to%20Space%20%28World%29%20%28Proto%29%20%28Aftermarket%29%20%28Unl%29.zip" TargetMode="External"/><Relationship Id="rId279" Type="http://schemas.openxmlformats.org/officeDocument/2006/relationships/hyperlink" Target="https://archive.org/download/ni-roms/roms/Atari%20-%20Lynx%20%28LNX%29.zip/Yastuna%20Volume%202%20-%20The%20Space%20Incident%20%28World%29%20%28v1.01%29%20%28Digital%29%20%28Aftermarket%29%20%28Unl%29.zip" TargetMode="External"/><Relationship Id="rId278" Type="http://schemas.openxmlformats.org/officeDocument/2006/relationships/hyperlink" Target="https://archive.org/download/ni-roms/roms/Atari%20-%20Lynx%20%28LNX%29.zip/Yastuna%20Volume%202%20-%20The%20Space%20Incident%20%28World%29%20%28v1.00%29%20%28Digital%29%20%28Aftermarket%29%20%28Unl%29.zip" TargetMode="External"/><Relationship Id="rId277" Type="http://schemas.openxmlformats.org/officeDocument/2006/relationships/hyperlink" Target="https://archive.org/download/ni-roms/roms/Atari%20-%20Lynx%20%28LNX%29.zip/Yastuna%20Volume%201%20-%20The%20Alchemy%20of%20Cubes%20%28World%29%20%28v1.01%29%20%28Digital%29%20%28Aftermarket%29%20%28Unl%29.zip" TargetMode="External"/><Relationship Id="rId276" Type="http://schemas.openxmlformats.org/officeDocument/2006/relationships/hyperlink" Target="https://archive.org/download/ni-roms/roms/Atari%20-%20Lynx%20%28LNX%29.zip/Yastuna%20Volume%201%20-%20The%20Alchemy%20of%20Cubes%20%28World%29%20%28v1.00%29%20%28Digital%29%20%28Aftermarket%29%20%28Unl%29.zip" TargetMode="External"/><Relationship Id="rId228" Type="http://schemas.openxmlformats.org/officeDocument/2006/relationships/hyperlink" Target="https://archive.org/download/ni-roms/roms/Atari%20-%20Lynx%20%28LNX%29.zip/Snake%20%28World%29%20%28Proto%29%20%28Aftermarket%29%20%28Unl%29.zip" TargetMode="External"/><Relationship Id="rId227" Type="http://schemas.openxmlformats.org/officeDocument/2006/relationships/hyperlink" Target="https://archive.org/download/ni-roms/roms/Atari%20-%20Lynx%20%28LNX%29.zip/Sky%20Raider%20%28World%29%20%28Demo%29%20%28Aftermarket%29%20%28Unl%29.zip" TargetMode="External"/><Relationship Id="rId226" Type="http://schemas.openxmlformats.org/officeDocument/2006/relationships/hyperlink" Target="https://archive.org/download/ni-roms/roms/Atari%20-%20Lynx%20%28LNX%29.zip/SillySis%20%28World%29%20%28Aftermarket%29%20%28Unl%29.zip" TargetMode="External"/><Relationship Id="rId225" Type="http://schemas.openxmlformats.org/officeDocument/2006/relationships/hyperlink" Target="https://archive.org/download/ni-roms/roms/Atari%20-%20Lynx%20%28LNX%29.zip/Silly%20Blaster%20%28World%29%20%28Aftermarket%29%20%28Unl%29.zip" TargetMode="External"/><Relationship Id="rId229" Type="http://schemas.openxmlformats.org/officeDocument/2006/relationships/hyperlink" Target="https://archive.org/download/ni-roms/roms/Atari%20-%20Lynx%20%28LNX%29.zip/Snow%20Ball%20%28World%29%20%28Aftermarket%29%20%28Unl%29.zip" TargetMode="External"/><Relationship Id="rId220" Type="http://schemas.openxmlformats.org/officeDocument/2006/relationships/hyperlink" Target="https://archive.org/download/ni-roms/roms/Atari%20-%20Lynx%20%28LNX%29.zip/Shaken%2C%20Not%20Stirred%20%28World%29%20%28v1.2%29%20%28Aftermarket%29%20%28Unl%29.zip" TargetMode="External"/><Relationship Id="rId224" Type="http://schemas.openxmlformats.org/officeDocument/2006/relationships/hyperlink" Target="https://archive.org/download/ni-roms/roms/Atari%20-%20Lynx%20%28LNX%29.zip/Silly%20Archery%20%28World%29%20%28Aftermarket%29%20%28Unl%29.zip" TargetMode="External"/><Relationship Id="rId223" Type="http://schemas.openxmlformats.org/officeDocument/2006/relationships/hyperlink" Target="https://archive.org/download/ni-roms/roms/Atari%20-%20Lynx%20%28LNX%29.zip/Silas%20Adventure%20%28World%29%20%28Aftermarket%29%20%28Unl%29.zip" TargetMode="External"/><Relationship Id="rId222" Type="http://schemas.openxmlformats.org/officeDocument/2006/relationships/hyperlink" Target="https://archive.org/download/ni-roms/roms/Atari%20-%20Lynx%20%28LNX%29.zip/Shuriken%20%28World%29%20%28Aftermarket%29%20%28Unl%29.zip" TargetMode="External"/><Relationship Id="rId221" Type="http://schemas.openxmlformats.org/officeDocument/2006/relationships/hyperlink" Target="https://archive.org/download/ni-roms/roms/Atari%20-%20Lynx%20%28LNX%29.zip/Shaken%2C%20Not%20Stirred%20%28World%29%20%28v1.3%29%20%28Aftermarket%29%20%28Unl%29.zip" TargetMode="External"/><Relationship Id="rId217" Type="http://schemas.openxmlformats.org/officeDocument/2006/relationships/hyperlink" Target="https://archive.org/download/ni-roms/roms/Atari%20-%20Lynx%20%28LNX%29.zip/Scroll%20of%20theTime%20Lords%20-%20Lovejoy%20Prologue%20%28World%29%20%28Aftermarket%29%20%28Unl%29.zip" TargetMode="External"/><Relationship Id="rId216" Type="http://schemas.openxmlformats.org/officeDocument/2006/relationships/hyperlink" Target="https://archive.org/download/ni-roms/roms/Atari%20-%20Lynx%20%28LNX%29.zip/Scooternia%20%28World%29%20%28Demo%29%20%28Aftermarket%29%20%28Unl%29.zip" TargetMode="External"/><Relationship Id="rId215" Type="http://schemas.openxmlformats.org/officeDocument/2006/relationships/hyperlink" Target="https://archive.org/download/ni-roms/roms/Atari%20-%20Lynx%20%28LNX%29.zip/Saving%20Santa%20Tree%20%28World%29%20%28Aftermarket%29%20%28Unl%29.zip" TargetMode="External"/><Relationship Id="rId214" Type="http://schemas.openxmlformats.org/officeDocument/2006/relationships/hyperlink" Target="https://archive.org/download/ni-roms/roms/Atari%20-%20Lynx%20%28LNX%29.zip/Santa%20Factory%20%28World%29%20%28Aftermarket%29%20%28Unl%29.zip" TargetMode="External"/><Relationship Id="rId219" Type="http://schemas.openxmlformats.org/officeDocument/2006/relationships/hyperlink" Target="https://archive.org/download/ni-roms/roms/Atari%20-%20Lynx%20%28LNX%29.zip/Shaken%2C%20Not%20Stirred%20%28World%29%20%28v1.1%29%20%28Aftermarket%29%20%28Unl%29.zip" TargetMode="External"/><Relationship Id="rId218" Type="http://schemas.openxmlformats.org/officeDocument/2006/relationships/hyperlink" Target="https://archive.org/download/ni-roms/roms/Atari%20-%20Lynx%20%28LNX%29.zip/Shaken%2C%20Not%20Stirred%20%28World%29%20%28v1.0%29%20%28Aftermarket%29%20%28Unl%29.zip" TargetMode="External"/><Relationship Id="rId213" Type="http://schemas.openxmlformats.org/officeDocument/2006/relationships/hyperlink" Target="https://archive.org/download/ni-roms/roms/Atari%20-%20Lynx%20%28LNX%29.zip/Santa%27s%20Empty%20Sack%20%28World%29%20%28Aftermarket%29%20%28Unl%29.zip" TargetMode="External"/><Relationship Id="rId212" Type="http://schemas.openxmlformats.org/officeDocument/2006/relationships/hyperlink" Target="https://archive.org/download/ni-roms/roms/Atari%20-%20Lynx%20%28LNX%29.zip/Running%20Knight%20%28World%29%20%28Aftermarket%29%20%28Unl%29.zip" TargetMode="External"/><Relationship Id="rId211" Type="http://schemas.openxmlformats.org/officeDocument/2006/relationships/hyperlink" Target="https://archive.org/download/ni-roms/roms/Atari%20-%20Lynx%20%28LNX%29.zip/Reussite%20%28World%29%20%28Demo%29%20%28Aftermarket%29%20%28Unl%29.zip" TargetMode="External"/><Relationship Id="rId210" Type="http://schemas.openxmlformats.org/officeDocument/2006/relationships/hyperlink" Target="https://archive.org/download/ni-roms/roms/Atari%20-%20Lynx%20%28LNX%29.zip/Return%20of%20the%20Space%20Coyote%20%28World%29%20%28Demo%29%20%28Aftermarket%29%20%28Unl%29.zip" TargetMode="External"/><Relationship Id="rId249" Type="http://schemas.openxmlformats.org/officeDocument/2006/relationships/hyperlink" Target="https://archive.org/download/ni-roms/roms/Atari%20-%20Lynx%20%28LNX%29.zip/Sybil%27s%20Nightmare%20Run%20%28World%29%20%28Proto%29%20%28Aftermarket%29%20%28Unl%29.zip" TargetMode="External"/><Relationship Id="rId248" Type="http://schemas.openxmlformats.org/officeDocument/2006/relationships/hyperlink" Target="https://archive.org/download/ni-roms/roms/Atari%20-%20Lynx%20%28LNX%29.zip/Swaping%20Tiles%20%28World%29%20%28Proto%29%20%28Aftermarket%29%20%28Unl%29.zip" TargetMode="External"/><Relationship Id="rId247" Type="http://schemas.openxmlformats.org/officeDocument/2006/relationships/hyperlink" Target="https://archive.org/download/ni-roms/roms/Atari%20-%20Lynx%20%28LNX%29.zip/Super%20Skweek%20%28World%29%20%28Atari%20Lynx%20Collection%201%29%20%28Unl%29.zip" TargetMode="External"/><Relationship Id="rId242" Type="http://schemas.openxmlformats.org/officeDocument/2006/relationships/hyperlink" Target="https://archive.org/download/ni-roms/roms/Atari%20-%20Lynx%20%28LNX%29.zip/Star%20Raiders%20%28World%29%20%28Demo%202%29%20%28Aftermarket%29%20%28Unl%29.zip" TargetMode="External"/><Relationship Id="rId241" Type="http://schemas.openxmlformats.org/officeDocument/2006/relationships/hyperlink" Target="https://archive.org/download/ni-roms/roms/Atari%20-%20Lynx%20%28LNX%29.zip/Star%20Raiders%20%28World%29%20%28Demo%201%29%20%28Aftermarket%29%20%28Unl%29.zip" TargetMode="External"/><Relationship Id="rId240" Type="http://schemas.openxmlformats.org/officeDocument/2006/relationships/hyperlink" Target="https://archive.org/download/ni-roms/roms/Atari%20-%20Lynx%20%28LNX%29.zip/Star%20Blader%20%28World%29%20%28Proto%29%20%28Aftermarket%29%20%28Unl%29.zip" TargetMode="External"/><Relationship Id="rId246" Type="http://schemas.openxmlformats.org/officeDocument/2006/relationships/hyperlink" Target="https://archive.org/download/ni-roms/roms/Atari%20-%20Lynx%20%28LNX%29.zip/Sudoku%20%28World%29%20%28Proto%29%20%28Aftermarket%29%20%28Unl%29.zip" TargetMode="External"/><Relationship Id="rId245" Type="http://schemas.openxmlformats.org/officeDocument/2006/relationships/hyperlink" Target="https://archive.org/download/ni-roms/roms/Atari%20-%20Lynx%20%28LNX%29.zip/Stinger%20%28World%29%20%28Aftermarket%29%20%28Unl%29.zip" TargetMode="External"/><Relationship Id="rId244" Type="http://schemas.openxmlformats.org/officeDocument/2006/relationships/hyperlink" Target="https://archive.org/download/ni-roms/roms/Atari%20-%20Lynx%20%28LNX%29.zip/Stardreamer%20%28World%29%20%28Proto%29%20%282003-09-15%29%20%28Aftermarket%29%20%28Unl%29.zip" TargetMode="External"/><Relationship Id="rId243" Type="http://schemas.openxmlformats.org/officeDocument/2006/relationships/hyperlink" Target="https://archive.org/download/ni-roms/roms/Atari%20-%20Lynx%20%28LNX%29.zip/Stardreamer%20%28World%29%20%28Demo%29%20%28Aftermarket%29%20%28Unl%29.zip" TargetMode="External"/><Relationship Id="rId239" Type="http://schemas.openxmlformats.org/officeDocument/2006/relationships/hyperlink" Target="https://archive.org/download/ni-roms/roms/Atari%20-%20Lynx%20%28LNX%29.zip/Springtime%20Is%20Here%20%28World%29%20%28Demo%29%20%28Aftermarket%29%20%28Unl%29.zip" TargetMode="External"/><Relationship Id="rId238" Type="http://schemas.openxmlformats.org/officeDocument/2006/relationships/hyperlink" Target="https://archive.org/download/ni-roms/roms/Atari%20-%20Lynx%20%28LNX%29.zip/Space%20Lock%20%26%20Space%20Shoot%20%28World%29%20%282005-05-16%29%20%28Proto%29%20%28Aftermarket%29%20%28Unl%29.zip" TargetMode="External"/><Relationship Id="rId237" Type="http://schemas.openxmlformats.org/officeDocument/2006/relationships/hyperlink" Target="https://archive.org/download/ni-roms/roms/Atari%20-%20Lynx%20%28LNX%29.zip/Space%20Lock%20%26%20Space%20Shoot%20%28World%29%20%282005-04-25%29%20%28Proto%29%20%28Aftermarket%29%20%28Unl%29.zip" TargetMode="External"/><Relationship Id="rId236" Type="http://schemas.openxmlformats.org/officeDocument/2006/relationships/hyperlink" Target="https://archive.org/download/ni-roms/roms/Atari%20-%20Lynx%20%28LNX%29.zip/Space%20Domino%20%28World%29%20%28Aftermarket%29%20%28Unl%29.zip" TargetMode="External"/><Relationship Id="rId231" Type="http://schemas.openxmlformats.org/officeDocument/2006/relationships/hyperlink" Target="https://archive.org/download/ni-roms/roms/Atari%20-%20Lynx%20%28LNX%29.zip/Solitaire%20%28World%29%20%282009-08-28%29%20%28karri%29%20%28Aftermarket%29%20%28Unl%29.zip" TargetMode="External"/><Relationship Id="rId230" Type="http://schemas.openxmlformats.org/officeDocument/2006/relationships/hyperlink" Target="https://archive.org/download/ni-roms/roms/Atari%20-%20Lynx%20%28LNX%29.zip/Solitaire%20%28World%29%20%282009-08-27%29%20%28karri%29%20%28Aftermarket%29%20%28Unl%29.zip" TargetMode="External"/><Relationship Id="rId235" Type="http://schemas.openxmlformats.org/officeDocument/2006/relationships/hyperlink" Target="https://archive.org/download/ni-roms/roms/Atari%20-%20Lynx%20%28LNX%29.zip/Sorrow%20%28World%29%20%28Proto%29%20%28Aftermarket%29%20%28Unl%29.zip" TargetMode="External"/><Relationship Id="rId234" Type="http://schemas.openxmlformats.org/officeDocument/2006/relationships/hyperlink" Target="https://archive.org/download/ni-roms/roms/Atari%20-%20Lynx%20%28LNX%29.zip/Solitaire%20%28World%29%20%28Demo%29%20%28Inga%29%20%28Aftermarket%29%20%28Unl%29.zip" TargetMode="External"/><Relationship Id="rId233" Type="http://schemas.openxmlformats.org/officeDocument/2006/relationships/hyperlink" Target="https://archive.org/download/ni-roms/roms/Atari%20-%20Lynx%20%28LNX%29.zip/Solitaire%20%28World%29%20%282009-09-28%29%20%28karri%29%20%28Aftermarket%29%20%28Unl%29.zip" TargetMode="External"/><Relationship Id="rId232" Type="http://schemas.openxmlformats.org/officeDocument/2006/relationships/hyperlink" Target="https://archive.org/download/ni-roms/roms/Atari%20-%20Lynx%20%28LNX%29.zip/Solitaire%20%28World%29%20%282009-08-31%29%20%28karri%29%20%28Aftermarket%29%20%28Unl%29.zip" TargetMode="External"/><Relationship Id="rId206" Type="http://schemas.openxmlformats.org/officeDocument/2006/relationships/hyperlink" Target="https://archive.org/download/ni-roms/roms/Atari%20-%20Lynx%20%28LNX%29.zip/Red%20Square%20%28World%29%20%28v1.0%29%20%28Aftermarket%29%20%28Unl%29.zip" TargetMode="External"/><Relationship Id="rId205" Type="http://schemas.openxmlformats.org/officeDocument/2006/relationships/hyperlink" Target="https://archive.org/download/ni-roms/roms/Atari%20-%20Lynx%20%28LNX%29.zip/Rapid%20Racer%20%28World%29%20%28Demo%29%20%28Aftermarket%29%20%28Unl%29.zip" TargetMode="External"/><Relationship Id="rId204" Type="http://schemas.openxmlformats.org/officeDocument/2006/relationships/hyperlink" Target="https://archive.org/download/ni-roms/roms/Atari%20-%20Lynx%20%28LNX%29.zip/Rainbow%20%28World%29%20%28Proto%29%20%28Aftermarket%29%20%28Unl%29.zip" TargetMode="External"/><Relationship Id="rId203" Type="http://schemas.openxmlformats.org/officeDocument/2006/relationships/hyperlink" Target="https://archive.org/download/ni-roms/roms/Atari%20-%20Lynx%20%28LNX%29.zip/Raid%20on%20TriCity%20-%20Second%20Wave%20%28World%29%20%28Digital%29%20%28Aftermarket%29%20%28Unl%29.zip" TargetMode="External"/><Relationship Id="rId209" Type="http://schemas.openxmlformats.org/officeDocument/2006/relationships/hyperlink" Target="https://archive.org/download/ni-roms/roms/Atari%20-%20Lynx%20%28LNX%29.zip/Remnant%20-%20Planar%20Wars%20%28World%29%20%28Aftermarket%29%20%28Unl%29.zip" TargetMode="External"/><Relationship Id="rId208" Type="http://schemas.openxmlformats.org/officeDocument/2006/relationships/hyperlink" Target="https://archive.org/download/ni-roms/roms/Atari%20-%20Lynx%20%28LNX%29.zip/Remnant%20-%20Planar%20Wars%20%28World%29%20%282000-05-24%29%20%28Beta%29%20%28Aftermarket%29%20%28Unl%29.zip" TargetMode="External"/><Relationship Id="rId207" Type="http://schemas.openxmlformats.org/officeDocument/2006/relationships/hyperlink" Target="https://archive.org/download/ni-roms/roms/Atari%20-%20Lynx%20%28LNX%29.zip/Red%20Square%20%28World%29%20%28v1.1%29%20%28Aftermarket%29%20%28Unl%29.zip" TargetMode="External"/><Relationship Id="rId202" Type="http://schemas.openxmlformats.org/officeDocument/2006/relationships/hyperlink" Target="https://archive.org/download/ni-roms/roms/Atari%20-%20Lynx%20%28LNX%29.zip/Raid%20on%20TriCity%20-%20First%20Impact%20%28World%29%20%28v1.01%29%20%28Aftermarket%29%20%28Unl%29.zip" TargetMode="External"/><Relationship Id="rId201" Type="http://schemas.openxmlformats.org/officeDocument/2006/relationships/hyperlink" Target="https://archive.org/download/ni-roms/roms/Atari%20-%20Lynx%20%28LNX%29.zip/Raid%20on%20TriCity%20%28World%29%20%28Beta%29%20%28Aftermarket%29%20%28Unl%29.zip" TargetMode="External"/><Relationship Id="rId200" Type="http://schemas.openxmlformats.org/officeDocument/2006/relationships/hyperlink" Target="https://archive.org/download/ni-roms/roms/Atari%20-%20Lynx%20%28LNX%29.zip/Raiden%20%28World%29%20%28Aftermarket%29%20%28Unl%29.zip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rchive.org/download/ni-roms/roms/Nintendo%20-%20Game%20%26%20Watch.zip/Ball%20%28World%29.zip" TargetMode="External"/><Relationship Id="rId2" Type="http://schemas.openxmlformats.org/officeDocument/2006/relationships/hyperlink" Target="https://archive.org/download/ni-roms/roms/Nintendo%20-%20Game%20%26%20Watch.zip/Chef%20%28World%29.zip" TargetMode="External"/><Relationship Id="rId3" Type="http://schemas.openxmlformats.org/officeDocument/2006/relationships/hyperlink" Target="https://archive.org/download/ni-roms/roms/Nintendo%20-%20Game%20%26%20Watch.zip/Donkey%20Kong%20%28World%29.zip" TargetMode="External"/><Relationship Id="rId4" Type="http://schemas.openxmlformats.org/officeDocument/2006/relationships/hyperlink" Target="https://archive.org/download/ni-roms/roms/Nintendo%20-%20Game%20%26%20Watch.zip/Fire%20Attack%20%28World%29.zip" TargetMode="External"/><Relationship Id="rId9" Type="http://schemas.openxmlformats.org/officeDocument/2006/relationships/hyperlink" Target="https://archive.org/download/ni-roms/roms/Nintendo%20-%20Game%20%26%20Watch.zip/Oil%20Panic%20%28World%29.zip" TargetMode="External"/><Relationship Id="rId5" Type="http://schemas.openxmlformats.org/officeDocument/2006/relationships/hyperlink" Target="https://archive.org/download/ni-roms/roms/Nintendo%20-%20Game%20%26%20Watch.zip/Green%20House%20%28World%29.zip" TargetMode="External"/><Relationship Id="rId6" Type="http://schemas.openxmlformats.org/officeDocument/2006/relationships/hyperlink" Target="https://archive.org/download/ni-roms/roms/Nintendo%20-%20Game%20%26%20Watch.zip/Lifeboat%20%28World%29.zip" TargetMode="External"/><Relationship Id="rId7" Type="http://schemas.openxmlformats.org/officeDocument/2006/relationships/hyperlink" Target="https://archive.org/download/ni-roms/roms/Nintendo%20-%20Game%20%26%20Watch.zip/Mickey%20Mouse%20~%20Egg%20%28World%29.zip" TargetMode="External"/><Relationship Id="rId8" Type="http://schemas.openxmlformats.org/officeDocument/2006/relationships/hyperlink" Target="https://archive.org/download/ni-roms/roms/Nintendo%20-%20Game%20%26%20Watch.zip/Octopus%20%28World%29.zip" TargetMode="External"/><Relationship Id="rId11" Type="http://schemas.openxmlformats.org/officeDocument/2006/relationships/hyperlink" Target="https://archive.org/download/ni-roms/roms/Nintendo%20-%20Game%20%26%20Watch.zip/Rain%20Shower%20%28World%29.zip" TargetMode="External"/><Relationship Id="rId10" Type="http://schemas.openxmlformats.org/officeDocument/2006/relationships/hyperlink" Target="https://archive.org/download/ni-roms/roms/Nintendo%20-%20Game%20%26%20Watch.zip/Parachute%20%28World%29.zip" TargetMode="External"/><Relationship Id="rId13" Type="http://schemas.openxmlformats.org/officeDocument/2006/relationships/hyperlink" Target="https://archive.org/download/ni-roms/roms/Nintendo%20-%20Game%20%26%20Watch.zip/Tropical%20Fish%20%28World%29.zip" TargetMode="External"/><Relationship Id="rId12" Type="http://schemas.openxmlformats.org/officeDocument/2006/relationships/hyperlink" Target="https://archive.org/download/ni-roms/roms/Nintendo%20-%20Game%20%26%20Watch.zip/Squish%20%28World%29.zip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archive.org/download/ni-roms/roms/Nintendo%20-%20Game%20%26%20Watch.zip/Turtle%20Bridge%20%28World%29.zip" TargetMode="External"/></Relationships>
</file>

<file path=xl/worksheets/_rels/sheet7.xml.rels><?xml version="1.0" encoding="UTF-8" standalone="yes"?><Relationships xmlns="http://schemas.openxmlformats.org/package/2006/relationships"><Relationship Id="rId392" Type="http://schemas.openxmlformats.org/officeDocument/2006/relationships/hyperlink" Target="https://archive.org/download/ni-roms/roms/Nintendo%20-%20Game%20Boy.zip/David%20Crane%27s%20The%20Rescue%20of%20Princess%20Blobette%20%28Europe%29.zip" TargetMode="External"/><Relationship Id="rId391" Type="http://schemas.openxmlformats.org/officeDocument/2006/relationships/hyperlink" Target="https://archive.org/download/ni-roms/roms/Nintendo%20-%20Game%20Boy.zip/Dash%20%28World%29%20%28Aftermarket%29%20%28Unl%29.zip" TargetMode="External"/><Relationship Id="rId390" Type="http://schemas.openxmlformats.org/officeDocument/2006/relationships/hyperlink" Target="https://archive.org/download/ni-roms/roms/Nintendo%20-%20Game%20Boy.zip/Darkwing%20Duck%20%28USA%29.zip" TargetMode="External"/><Relationship Id="rId1" Type="http://schemas.openxmlformats.org/officeDocument/2006/relationships/hyperlink" Target="https://archive.org/download/ni-roms/roms/Nintendo%20-%20Game%20Boy.zip/3%20Choume%20no%20Tama%20-%20Tama%20and%20Friends%20-%203%20Choume%20Obake%20Panic%21%21%20%28Japan%29.zip" TargetMode="External"/><Relationship Id="rId2" Type="http://schemas.openxmlformats.org/officeDocument/2006/relationships/hyperlink" Target="https://archive.org/download/ni-roms/roms/Nintendo%20-%20Game%20Boy.zip/3-pun%20Yosou%20-%20Umaban%20Club%20%28Japan%29.zip" TargetMode="External"/><Relationship Id="rId3" Type="http://schemas.openxmlformats.org/officeDocument/2006/relationships/hyperlink" Target="https://archive.org/download/ni-roms/roms/Nintendo%20-%20Game%20Boy.zip/4%20in%201%20%28Europe%29%20%284B-001%2C%20Sachen-Commin%29%20%28Unl%29.zip" TargetMode="External"/><Relationship Id="rId4" Type="http://schemas.openxmlformats.org/officeDocument/2006/relationships/hyperlink" Target="https://archive.org/download/ni-roms/roms/Nintendo%20-%20Game%20Boy.zip/4%20in%201%20%28Europe%29%20%284B-002%2C%20Sachen%29%20%28Unl%29.zip" TargetMode="External"/><Relationship Id="rId2180" Type="http://schemas.openxmlformats.org/officeDocument/2006/relationships/hyperlink" Target="https://archive.org/download/ni-roms/roms/Nintendo%20-%20Game%20Boy.zip/%5BBIOS%5D%20Nintendo%20Game%20Boy%20Pocket%20Boot%20ROM%20%28World%29.zip" TargetMode="External"/><Relationship Id="rId2181" Type="http://schemas.openxmlformats.org/officeDocument/2006/relationships/hyperlink" Target="https://archive.org/download/ni-roms/roms/Nintendo%20-%20Game%20Boy.zip/ever%20-%20Lucid%20Space%20Program%20%28World%29%20%28Aftermarket%29%20%28Unl%29.zip" TargetMode="External"/><Relationship Id="rId2182" Type="http://schemas.openxmlformats.org/officeDocument/2006/relationships/hyperlink" Target="https://archive.org/download/ni-roms/roms/Nintendo%20-%20Game%20Boy.zip/radioRealm%20%28World%29%20%28Ja%29%20%28Aftermarket%29%20%28Unl%29.zip" TargetMode="External"/><Relationship Id="rId2183" Type="http://schemas.openxmlformats.org/officeDocument/2006/relationships/hyperlink" Target="https://archive.org/download/ni-roms/roms/Nintendo%20-%20Game%20Boy.zip/seaQuest%20DSV%20%28USA%2C%20Europe%29%20%28Beta%29.zip" TargetMode="External"/><Relationship Id="rId9" Type="http://schemas.openxmlformats.org/officeDocument/2006/relationships/hyperlink" Target="https://archive.org/download/ni-roms/roms/Nintendo%20-%20Game%20Boy.zip/4%20in%201%20%28Europe%29%20%284B-008%2C%20Sachen%29%20%28Unl%29.zip" TargetMode="External"/><Relationship Id="rId385" Type="http://schemas.openxmlformats.org/officeDocument/2006/relationships/hyperlink" Target="https://archive.org/download/ni-roms/roms/Nintendo%20-%20Game%20Boy.zip/Darkman%20%28USA%2C%20Europe%29.zip" TargetMode="External"/><Relationship Id="rId2184" Type="http://schemas.openxmlformats.org/officeDocument/2006/relationships/hyperlink" Target="https://archive.org/download/ni-roms/roms/Nintendo%20-%20Game%20Boy.zip/seaQuest%20DSV%20%28USA%2C%20Europe%29%20%28SGB%20Enhanced%29.zip" TargetMode="External"/><Relationship Id="rId384" Type="http://schemas.openxmlformats.org/officeDocument/2006/relationships/hyperlink" Target="https://archive.org/download/ni-roms/roms/Nintendo%20-%20Game%20Boy.zip/Dangan%20GB%20%28World%29%20%28v1.1%29%20%28Aftermarket%29%20%28Unl%29.zip" TargetMode="External"/><Relationship Id="rId2185" Type="http://schemas.openxmlformats.org/officeDocument/2006/relationships/drawing" Target="../drawings/drawing7.xml"/><Relationship Id="rId383" Type="http://schemas.openxmlformats.org/officeDocument/2006/relationships/hyperlink" Target="https://archive.org/download/ni-roms/roms/Nintendo%20-%20Game%20Boy.zip/Dangan%20GB%20%28World%29%20%28Aftermarket%29%20%28Unl%29.zip" TargetMode="External"/><Relationship Id="rId382" Type="http://schemas.openxmlformats.org/officeDocument/2006/relationships/hyperlink" Target="https://archive.org/download/ni-roms/roms/Nintendo%20-%20Game%20Boy.zip/Daisenryaku%20%28Japan%29.zip" TargetMode="External"/><Relationship Id="rId5" Type="http://schemas.openxmlformats.org/officeDocument/2006/relationships/hyperlink" Target="https://archive.org/download/ni-roms/roms/Nintendo%20-%20Game%20Boy.zip/4%20in%201%20%28Europe%29%20%284B-004%2C%20Sachen-Commin%29%20%28Unl%29.zip" TargetMode="External"/><Relationship Id="rId389" Type="http://schemas.openxmlformats.org/officeDocument/2006/relationships/hyperlink" Target="https://archive.org/download/ni-roms/roms/Nintendo%20-%20Game%20Boy.zip/Darkwing%20Duck%20%28USA%29%20%28Beta%29.zip" TargetMode="External"/><Relationship Id="rId6" Type="http://schemas.openxmlformats.org/officeDocument/2006/relationships/hyperlink" Target="https://archive.org/download/ni-roms/roms/Nintendo%20-%20Game%20Boy.zip/4%20in%201%20%28Europe%29%20%284B-005%2C%20Sachen-Commin%29%20%28Unl%29.zip" TargetMode="External"/><Relationship Id="rId388" Type="http://schemas.openxmlformats.org/officeDocument/2006/relationships/hyperlink" Target="https://archive.org/download/ni-roms/roms/Nintendo%20-%20Game%20Boy.zip/Darkwing%20Duck%20%28Spain%29.zip" TargetMode="External"/><Relationship Id="rId7" Type="http://schemas.openxmlformats.org/officeDocument/2006/relationships/hyperlink" Target="https://archive.org/download/ni-roms/roms/Nintendo%20-%20Game%20Boy.zip/4%20in%201%20%28Europe%29%20%284B-006%2C%20Sachen%29%20%28Unl%29.zip" TargetMode="External"/><Relationship Id="rId387" Type="http://schemas.openxmlformats.org/officeDocument/2006/relationships/hyperlink" Target="https://archive.org/download/ni-roms/roms/Nintendo%20-%20Game%20Boy.zip/Darkwing%20Duck%20%28Germany%29.zip" TargetMode="External"/><Relationship Id="rId8" Type="http://schemas.openxmlformats.org/officeDocument/2006/relationships/hyperlink" Target="https://archive.org/download/ni-roms/roms/Nintendo%20-%20Game%20Boy.zip/4%20in%201%20%28Europe%29%20%284B-007%2C%20Sachen%29%20%28Unl%29.zip" TargetMode="External"/><Relationship Id="rId386" Type="http://schemas.openxmlformats.org/officeDocument/2006/relationships/hyperlink" Target="https://archive.org/download/ni-roms/roms/Nintendo%20-%20Game%20Boy.zip/Darkwing%20Duck%20%28Europe%29.zip" TargetMode="External"/><Relationship Id="rId381" Type="http://schemas.openxmlformats.org/officeDocument/2006/relationships/hyperlink" Target="https://archive.org/download/ni-roms/roms/Nintendo%20-%20Game%20Boy.zip/Daiku%20no%20Gen-san%20-%20Robot%20Teikoku%20no%20Yabou%20%28Japan%29.zip" TargetMode="External"/><Relationship Id="rId380" Type="http://schemas.openxmlformats.org/officeDocument/2006/relationships/hyperlink" Target="https://archive.org/download/ni-roms/roms/Nintendo%20-%20Game%20Boy.zip/Daiku%20no%20Gen-san%20-%20Ghost%20Building%20Company%20%28Japan%29.zip" TargetMode="External"/><Relationship Id="rId379" Type="http://schemas.openxmlformats.org/officeDocument/2006/relationships/hyperlink" Target="https://archive.org/download/ni-roms/roms/Nintendo%20-%20Game%20Boy.zip/Daikaijuu%20Monogatari%20-%20The%20Miracle%20of%20the%20Zone%20%28Japan%29%20%28SGB%20Enhanced%29.zip" TargetMode="External"/><Relationship Id="rId2170" Type="http://schemas.openxmlformats.org/officeDocument/2006/relationships/hyperlink" Target="https://archive.org/download/ni-roms/roms/Nintendo%20-%20Game%20Boy.zip/Zool%20-%20Ninja%20of%20the%20%27Nth%27%20Dimension%20%28Europe%29.zip" TargetMode="External"/><Relationship Id="rId2171" Type="http://schemas.openxmlformats.org/officeDocument/2006/relationships/hyperlink" Target="https://archive.org/download/ni-roms/roms/Nintendo%20-%20Game%20Boy.zip/Zool%20-%20Ninja%20of%20the%20%27Nth%27%20Dimension%20%28USA%29.zip" TargetMode="External"/><Relationship Id="rId2172" Type="http://schemas.openxmlformats.org/officeDocument/2006/relationships/hyperlink" Target="https://archive.org/download/ni-roms/roms/Nintendo%20-%20Game%20Boy.zip/Zoop%20%28Japan%29%20%28En%29.zip" TargetMode="External"/><Relationship Id="rId374" Type="http://schemas.openxmlformats.org/officeDocument/2006/relationships/hyperlink" Target="https://archive.org/download/ni-roms/roms/Nintendo%20-%20Game%20Boy.zip/DX%20Bakenou%20Z%20%28Japan%29.zip" TargetMode="External"/><Relationship Id="rId2173" Type="http://schemas.openxmlformats.org/officeDocument/2006/relationships/hyperlink" Target="https://archive.org/download/ni-roms/roms/Nintendo%20-%20Game%20Boy.zip/Zoop%20%28USA%2C%20Europe%29%20%28Beta%29.zip" TargetMode="External"/><Relationship Id="rId373" Type="http://schemas.openxmlformats.org/officeDocument/2006/relationships/hyperlink" Target="https://archive.org/download/ni-roms/roms/Nintendo%20-%20Game%20Boy.zip/DX%20Bakenou%20Z%20%28Japan%29%20%28Rev%201%29.zip" TargetMode="External"/><Relationship Id="rId2174" Type="http://schemas.openxmlformats.org/officeDocument/2006/relationships/hyperlink" Target="https://archive.org/download/ni-roms/roms/Nintendo%20-%20Game%20Boy.zip/Zoop%20%28USA%2C%20Europe%29.zip" TargetMode="External"/><Relationship Id="rId372" Type="http://schemas.openxmlformats.org/officeDocument/2006/relationships/hyperlink" Target="https://archive.org/download/ni-roms/roms/Nintendo%20-%20Game%20Boy.zip/DMG%20Deals%20Damage%20%28World%29%20%28Aftermarket%29%20%28Unl%29.zip" TargetMode="External"/><Relationship Id="rId2175" Type="http://schemas.openxmlformats.org/officeDocument/2006/relationships/hyperlink" Target="https://archive.org/download/ni-roms/roms/Nintendo%20-%20Game%20Boy.zip/Zuigao%20Jimi%20%28Top%20Secret%29%20%28Taiwan%29%20%28Multicart%20Rip%29%20%28Unl%29.zip" TargetMode="External"/><Relationship Id="rId371" Type="http://schemas.openxmlformats.org/officeDocument/2006/relationships/hyperlink" Target="https://archive.org/download/ni-roms/roms/Nintendo%20-%20Game%20Boy.zip/Cyraid%20%28USA%29.zip" TargetMode="External"/><Relationship Id="rId2176" Type="http://schemas.openxmlformats.org/officeDocument/2006/relationships/hyperlink" Target="https://archive.org/download/ni-roms/roms/Nintendo%20-%20Game%20Boy.zip/Zuigao%20Jimi%20%28Top%20Secret%29%20%28Taiwan%29%20%28Unl%29.zip" TargetMode="External"/><Relationship Id="rId378" Type="http://schemas.openxmlformats.org/officeDocument/2006/relationships/hyperlink" Target="https://archive.org/download/ni-roms/roms/Nintendo%20-%20Game%20Boy.zip/Dai-2-ji%20Super%20Robot%20Taisen%20G%20%28Japan%29%20%28SGB%20Enhanced%29.zip" TargetMode="External"/><Relationship Id="rId2177" Type="http://schemas.openxmlformats.org/officeDocument/2006/relationships/hyperlink" Target="https://archive.org/download/ni-roms/roms/Nintendo%20-%20Game%20Boy.zip/%5BBIOS%5D%20Maxstation%20Boot%20ROM%20%28China%29%20%28En%29%20%28Unl%29.zip" TargetMode="External"/><Relationship Id="rId377" Type="http://schemas.openxmlformats.org/officeDocument/2006/relationships/hyperlink" Target="https://archive.org/download/ni-roms/roms/Nintendo%20-%20Game%20Boy.zip/Daffy%20Duck%20%28USA%2C%20Europe%29%20%28SGB%20Enhanced%29.zip" TargetMode="External"/><Relationship Id="rId2178" Type="http://schemas.openxmlformats.org/officeDocument/2006/relationships/hyperlink" Target="https://archive.org/download/ni-roms/roms/Nintendo%20-%20Game%20Boy.zip/%5BBIOS%5D%20Nintendo%20Game%20Boy%20Boot%20ROM%20%28Japan%29%20%28En%29.zip" TargetMode="External"/><Relationship Id="rId376" Type="http://schemas.openxmlformats.org/officeDocument/2006/relationships/hyperlink" Target="https://archive.org/download/ni-roms/roms/Nintendo%20-%20Game%20Boy.zip/Daffy%20Duck%20%28Europe%29.zip" TargetMode="External"/><Relationship Id="rId2179" Type="http://schemas.openxmlformats.org/officeDocument/2006/relationships/hyperlink" Target="https://archive.org/download/ni-roms/roms/Nintendo%20-%20Game%20Boy.zip/%5BBIOS%5D%20Nintendo%20Game%20Boy%20Boot%20ROM%20%28World%29%20%28Rev%201%29.zip" TargetMode="External"/><Relationship Id="rId375" Type="http://schemas.openxmlformats.org/officeDocument/2006/relationships/hyperlink" Target="https://archive.org/download/ni-roms/roms/Nintendo%20-%20Game%20Boy.zip/Daedalian%20Opus%20%28USA%29.zip" TargetMode="External"/><Relationship Id="rId396" Type="http://schemas.openxmlformats.org/officeDocument/2006/relationships/hyperlink" Target="https://archive.org/download/ni-roms/roms/Nintendo%20-%20Game%20Boy.zip/Dead%20Heat%20Scramble%20%28Japan%29.zip" TargetMode="External"/><Relationship Id="rId395" Type="http://schemas.openxmlformats.org/officeDocument/2006/relationships/hyperlink" Target="https://archive.org/download/ni-roms/roms/Nintendo%20-%20Game%20Boy.zip/Days%20of%20Thunder%20%28USA%2C%20Europe%29.zip" TargetMode="External"/><Relationship Id="rId394" Type="http://schemas.openxmlformats.org/officeDocument/2006/relationships/hyperlink" Target="https://archive.org/download/ni-roms/roms/Nintendo%20-%20Game%20Boy.zip/David%20Crane%27s%20The%20Rescue%20of%20Princess%20Blobette%20%28World%29%20%28Limited%20Run%20Games%29.zip" TargetMode="External"/><Relationship Id="rId393" Type="http://schemas.openxmlformats.org/officeDocument/2006/relationships/hyperlink" Target="https://archive.org/download/ni-roms/roms/Nintendo%20-%20Game%20Boy.zip/David%20Crane%27s%20The%20Rescue%20of%20Princess%20Blobette%20%28USA%29.zip" TargetMode="External"/><Relationship Id="rId399" Type="http://schemas.openxmlformats.org/officeDocument/2006/relationships/hyperlink" Target="https://archive.org/download/ni-roms/roms/Nintendo%20-%20Game%20Boy.zip/Deadeus%20%28World%29%20%28v1.2.5%29%20%28Aftermarket%29%20%28Unl%29.zip" TargetMode="External"/><Relationship Id="rId398" Type="http://schemas.openxmlformats.org/officeDocument/2006/relationships/hyperlink" Target="https://archive.org/download/ni-roms/roms/Nintendo%20-%20Game%20Boy.zip/Deadeus%20%28World%29%20%28v1.1.0%29%20%28Aftermarket%29%20%28Unl%29.zip" TargetMode="External"/><Relationship Id="rId397" Type="http://schemas.openxmlformats.org/officeDocument/2006/relationships/hyperlink" Target="https://archive.org/download/ni-roms/roms/Nintendo%20-%20Game%20Boy.zip/Dead%20Heat%20Scramble%20%28USA%29.zip" TargetMode="External"/><Relationship Id="rId1730" Type="http://schemas.openxmlformats.org/officeDocument/2006/relationships/hyperlink" Target="https://archive.org/download/ni-roms/roms/Nintendo%20-%20Game%20Boy.zip/Snoopy%20no%20Hajimete%20no%20Otsukai%20%28Japan%29%20%28SGB%20Enhanced%29.zip" TargetMode="External"/><Relationship Id="rId1731" Type="http://schemas.openxmlformats.org/officeDocument/2006/relationships/hyperlink" Target="https://archive.org/download/ni-roms/roms/Nintendo%20-%20Game%20Boy.zip/Snow%20Bros.%20Jr.%20%28Japan%29.zip" TargetMode="External"/><Relationship Id="rId1732" Type="http://schemas.openxmlformats.org/officeDocument/2006/relationships/hyperlink" Target="https://archive.org/download/ni-roms/roms/Nintendo%20-%20Game%20Boy.zip/Snow%20Brothers%20%28Europe%29.zip" TargetMode="External"/><Relationship Id="rId1733" Type="http://schemas.openxmlformats.org/officeDocument/2006/relationships/hyperlink" Target="https://archive.org/download/ni-roms/roms/Nintendo%20-%20Game%20Boy.zip/Snow%20Brothers%20%28USA%29.zip" TargetMode="External"/><Relationship Id="rId1734" Type="http://schemas.openxmlformats.org/officeDocument/2006/relationships/hyperlink" Target="https://archive.org/download/ni-roms/roms/Nintendo%20-%20Game%20Boy.zip/Soccer%20%28Europe%2C%20Australia%29%20%28En%2CFr%2CDe%29%20%28SGB%20Enhanced%29.zip" TargetMode="External"/><Relationship Id="rId1735" Type="http://schemas.openxmlformats.org/officeDocument/2006/relationships/hyperlink" Target="https://archive.org/download/ni-roms/roms/Nintendo%20-%20Game%20Boy.zip/Soccer%20%28Japan%29.zip" TargetMode="External"/><Relationship Id="rId1736" Type="http://schemas.openxmlformats.org/officeDocument/2006/relationships/hyperlink" Target="https://archive.org/download/ni-roms/roms/Nintendo%20-%20Game%20Boy.zip/Soccer%20Boy%20%28Japan%29%20%28En%29%20%28Beta%29.zip" TargetMode="External"/><Relationship Id="rId1737" Type="http://schemas.openxmlformats.org/officeDocument/2006/relationships/hyperlink" Target="https://archive.org/download/ni-roms/roms/Nintendo%20-%20Game%20Boy.zip/Soccer%20Boy%20%28Japan%29%20%28En%29.zip" TargetMode="External"/><Relationship Id="rId1738" Type="http://schemas.openxmlformats.org/officeDocument/2006/relationships/hyperlink" Target="https://archive.org/download/ni-roms/roms/Nintendo%20-%20Game%20Boy.zip/Soccer%20Mania%20%28USA%29.zip" TargetMode="External"/><Relationship Id="rId1739" Type="http://schemas.openxmlformats.org/officeDocument/2006/relationships/hyperlink" Target="https://archive.org/download/ni-roms/roms/Nintendo%20-%20Game%20Boy.zip/SolarStriker%20%28World%29.zip" TargetMode="External"/><Relationship Id="rId1720" Type="http://schemas.openxmlformats.org/officeDocument/2006/relationships/hyperlink" Target="https://archive.org/download/ni-roms/roms/Nintendo%20-%20Game%20Boy.zip/Smurfs%2C%20The%20%28Europe%29%20%28En%2CFr%2CDe%2CEs%29.zip" TargetMode="External"/><Relationship Id="rId1721" Type="http://schemas.openxmlformats.org/officeDocument/2006/relationships/hyperlink" Target="https://archive.org/download/ni-roms/roms/Nintendo%20-%20Game%20Boy.zip/Smurfs%2C%20The%20%28USA%2C%20Europe%29%20%28En%2CFr%2CDe%29%20%28Rev%201%29%20%28SGB%20Enhanced%29.zip" TargetMode="External"/><Relationship Id="rId1722" Type="http://schemas.openxmlformats.org/officeDocument/2006/relationships/hyperlink" Target="https://archive.org/download/ni-roms/roms/Nintendo%20-%20Game%20Boy.zip/Smurfs%20Nightmare%2C%20The%20%28Europe%29%20%28En%2CFr%2CDe%2CEs%29.zip" TargetMode="External"/><Relationship Id="rId1723" Type="http://schemas.openxmlformats.org/officeDocument/2006/relationships/hyperlink" Target="https://archive.org/download/ni-roms/roms/Nintendo%20-%20Game%20Boy.zip/Smurfs%20Travel%20the%20World%2C%20The%20%28Europe%29%20%28En%2CFr%2CDe%2CEs%29.zip" TargetMode="External"/><Relationship Id="rId1724" Type="http://schemas.openxmlformats.org/officeDocument/2006/relationships/hyperlink" Target="https://archive.org/download/ni-roms/roms/Nintendo%20-%20Game%20Boy.zip/Snail%2C%20The%20%28World%29%20%28v1.3%29%20%28Aftermarket%29%20%28Unl%29.zip" TargetMode="External"/><Relationship Id="rId1725" Type="http://schemas.openxmlformats.org/officeDocument/2006/relationships/hyperlink" Target="https://archive.org/download/ni-roms/roms/Nintendo%20-%20Game%20Boy.zip/Snakebird%20%28World%29%20%28Aftermarket%29%20%28Unl%29.zip" TargetMode="External"/><Relationship Id="rId1726" Type="http://schemas.openxmlformats.org/officeDocument/2006/relationships/hyperlink" Target="https://archive.org/download/ni-roms/roms/Nintendo%20-%20Game%20Boy.zip/Snaky%20Pocket%20%28World%29%20%28Aftermarket%29%20%28Unl%29.zip" TargetMode="External"/><Relationship Id="rId1727" Type="http://schemas.openxmlformats.org/officeDocument/2006/relationships/hyperlink" Target="https://archive.org/download/ni-roms/roms/Nintendo%20-%20Game%20Boy.zip/Sneaky%20Snakes%20%28USA%2C%20Europe%29.zip" TargetMode="External"/><Relationship Id="rId1728" Type="http://schemas.openxmlformats.org/officeDocument/2006/relationships/hyperlink" Target="https://archive.org/download/ni-roms/roms/Nintendo%20-%20Game%20Boy.zip/Snoopy%27s%20Magic%20Show%20%28USA%2C%20Europe%29.zip" TargetMode="External"/><Relationship Id="rId1729" Type="http://schemas.openxmlformats.org/officeDocument/2006/relationships/hyperlink" Target="https://archive.org/download/ni-roms/roms/Nintendo%20-%20Game%20Boy.zip/Snoopy%20-%20Magic%20Show%20%28Japan%29.zip" TargetMode="External"/><Relationship Id="rId1752" Type="http://schemas.openxmlformats.org/officeDocument/2006/relationships/hyperlink" Target="https://archive.org/download/ni-roms/roms/Nintendo%20-%20Game%20Boy.zip/Soukoban%20%28Japan%29.zip" TargetMode="External"/><Relationship Id="rId1753" Type="http://schemas.openxmlformats.org/officeDocument/2006/relationships/hyperlink" Target="https://archive.org/download/ni-roms/roms/Nintendo%20-%20Game%20Boy.zip/Soukoban%202%20%28Japan%29.zip" TargetMode="External"/><Relationship Id="rId1754" Type="http://schemas.openxmlformats.org/officeDocument/2006/relationships/hyperlink" Target="https://archive.org/download/ni-roms/roms/Nintendo%20-%20Game%20Boy.zip/Space%20Date%20%28Europe%29%20%28Proto%29.zip" TargetMode="External"/><Relationship Id="rId1755" Type="http://schemas.openxmlformats.org/officeDocument/2006/relationships/hyperlink" Target="https://archive.org/download/ni-roms/roms/Nintendo%20-%20Game%20Boy.zip/Space%20Invaders%20%28Europe%29%20%28Beta%29%20%28SGB%20Enhanced%29.zip" TargetMode="External"/><Relationship Id="rId1756" Type="http://schemas.openxmlformats.org/officeDocument/2006/relationships/hyperlink" Target="https://archive.org/download/ni-roms/roms/Nintendo%20-%20Game%20Boy.zip/Space%20Invaders%20%28Europe%29%20%28SGB%20Enhanced%29.zip" TargetMode="External"/><Relationship Id="rId1757" Type="http://schemas.openxmlformats.org/officeDocument/2006/relationships/hyperlink" Target="https://archive.org/download/ni-roms/roms/Nintendo%20-%20Game%20Boy.zip/Space%20Invaders%20%28Japan%29.zip" TargetMode="External"/><Relationship Id="rId1758" Type="http://schemas.openxmlformats.org/officeDocument/2006/relationships/hyperlink" Target="https://archive.org/download/ni-roms/roms/Nintendo%20-%20Game%20Boy.zip/Space%20Invaders%20%28USA%29%20%28SGB%20Enhanced%29.zip" TargetMode="External"/><Relationship Id="rId1759" Type="http://schemas.openxmlformats.org/officeDocument/2006/relationships/hyperlink" Target="https://archive.org/download/ni-roms/roms/Nintendo%20-%20Game%20Boy.zip/Space%20Trouble%20%28World%29%20%28Proto%29%20%28Aftermarket%29%20%28Unl%29.zip" TargetMode="External"/><Relationship Id="rId808" Type="http://schemas.openxmlformats.org/officeDocument/2006/relationships/hyperlink" Target="https://archive.org/download/ni-roms/roms/Nintendo%20-%20Game%20Boy.zip/J.League%20Winning%20Goal%20%28Japan%29.zip" TargetMode="External"/><Relationship Id="rId807" Type="http://schemas.openxmlformats.org/officeDocument/2006/relationships/hyperlink" Target="https://archive.org/download/ni-roms/roms/Nintendo%20-%20Game%20Boy.zip/J.League%20Live%2095%20%28Japan%29%20%28SGB%20Enhanced%29.zip" TargetMode="External"/><Relationship Id="rId806" Type="http://schemas.openxmlformats.org/officeDocument/2006/relationships/hyperlink" Target="https://archive.org/download/ni-roms/roms/Nintendo%20-%20Game%20Boy.zip/J.League%20Fighting%20Soccer%20-%20The%20King%20of%20Ace%20Strikers%20%28Japan%29.zip" TargetMode="External"/><Relationship Id="rId805" Type="http://schemas.openxmlformats.org/officeDocument/2006/relationships/hyperlink" Target="https://archive.org/download/ni-roms/roms/Nintendo%20-%20Game%20Boy.zip/J.League%20Big%20Wave%20Soccer%20%28Japan%29%20%28SGB%20Enhanced%29.zip" TargetMode="External"/><Relationship Id="rId809" Type="http://schemas.openxmlformats.org/officeDocument/2006/relationships/hyperlink" Target="https://archive.org/download/ni-roms/roms/Nintendo%20-%20Game%20Boy.zip/Jabberwocky%20%28World%29%20%28Aftermarket%29%20%28Unl%29.zip" TargetMode="External"/><Relationship Id="rId800" Type="http://schemas.openxmlformats.org/officeDocument/2006/relationships/hyperlink" Target="https://archive.org/download/ni-roms/roms/Nintendo%20-%20Game%20Boy.zip/Ishida%20Yoshio%20Tsumego%20Paradise%20%28Japan%29.zip" TargetMode="External"/><Relationship Id="rId804" Type="http://schemas.openxmlformats.org/officeDocument/2006/relationships/hyperlink" Target="https://archive.org/download/ni-roms/roms/Nintendo%20-%20Game%20Boy.zip/Itsudemo%21%20Nyan%20to%20Wonderful%20%28Japan%29%20%28SGB%20Enhanced%29.zip" TargetMode="External"/><Relationship Id="rId803" Type="http://schemas.openxmlformats.org/officeDocument/2006/relationships/hyperlink" Target="https://archive.org/download/ni-roms/roms/Nintendo%20-%20Game%20Boy.zip/Island%2C%20The%20%28World%29%20%28Demo%29%20%28Aftermarket%29%20%28Unl%29.zip" TargetMode="External"/><Relationship Id="rId802" Type="http://schemas.openxmlformats.org/officeDocument/2006/relationships/hyperlink" Target="https://archive.org/download/ni-roms/roms/Nintendo%20-%20Game%20Boy.zip/Ishido%20-%20The%20Way%20of%20Stones%20%28USA%29.zip" TargetMode="External"/><Relationship Id="rId801" Type="http://schemas.openxmlformats.org/officeDocument/2006/relationships/hyperlink" Target="https://archive.org/download/ni-roms/roms/Nintendo%20-%20Game%20Boy.zip/Ishido%20-%20The%20Way%20of%20Stones%20%28Japan%29.zip" TargetMode="External"/><Relationship Id="rId1750" Type="http://schemas.openxmlformats.org/officeDocument/2006/relationships/hyperlink" Target="https://archive.org/download/ni-roms/roms/Nintendo%20-%20Game%20Boy.zip/Soreyuke%21%21%20Kid%20%28Japan%29.zip" TargetMode="External"/><Relationship Id="rId1751" Type="http://schemas.openxmlformats.org/officeDocument/2006/relationships/hyperlink" Target="https://archive.org/download/ni-roms/roms/Nintendo%20-%20Game%20Boy.zip/Soreyuke%21%20Speedy%20Gonzales%20%28Japan%29.zip" TargetMode="External"/><Relationship Id="rId1741" Type="http://schemas.openxmlformats.org/officeDocument/2006/relationships/hyperlink" Target="https://archive.org/download/ni-roms/roms/Nintendo%20-%20Game%20Boy.zip/Solitaire%20%28Japan%29.zip" TargetMode="External"/><Relationship Id="rId1742" Type="http://schemas.openxmlformats.org/officeDocument/2006/relationships/hyperlink" Target="https://archive.org/download/ni-roms/roms/Nintendo%20-%20Game%20Boy.zip/Solitaire%20FunPak%20%28USA%2C%20Europe%29.zip" TargetMode="External"/><Relationship Id="rId1743" Type="http://schemas.openxmlformats.org/officeDocument/2006/relationships/hyperlink" Target="https://archive.org/download/ni-roms/roms/Nintendo%20-%20Game%20Boy.zip/Solomon%27s%20Club%20%28Europe%29.zip" TargetMode="External"/><Relationship Id="rId1744" Type="http://schemas.openxmlformats.org/officeDocument/2006/relationships/hyperlink" Target="https://archive.org/download/ni-roms/roms/Nintendo%20-%20Game%20Boy.zip/Solomon%27s%20Club%20%28Japan%29.zip" TargetMode="External"/><Relationship Id="rId1745" Type="http://schemas.openxmlformats.org/officeDocument/2006/relationships/hyperlink" Target="https://archive.org/download/ni-roms/roms/Nintendo%20-%20Game%20Boy.zip/Solomon%27s%20Club%20%28USA%29.zip" TargetMode="External"/><Relationship Id="rId1746" Type="http://schemas.openxmlformats.org/officeDocument/2006/relationships/hyperlink" Target="https://archive.org/download/ni-roms/roms/Nintendo%20-%20Game%20Boy.zip/Song%20of%20Morus%20-%20Gala%20of%20Battle%20%28World%29%20%28En%2CJa%29%20%28Aftermarket%29%20%28Unl%29.zip" TargetMode="External"/><Relationship Id="rId1747" Type="http://schemas.openxmlformats.org/officeDocument/2006/relationships/hyperlink" Target="https://archive.org/download/ni-roms/roms/Nintendo%20-%20Game%20Boy.zip/Song%20of%20Morus%20-%20Ghostly%20Night%20%28World%29%20%282023-05-20%29%20%28Aftermarket%29%20%28Unl%29.zip" TargetMode="External"/><Relationship Id="rId1748" Type="http://schemas.openxmlformats.org/officeDocument/2006/relationships/hyperlink" Target="https://archive.org/download/ni-roms/roms/Nintendo%20-%20Game%20Boy.zip/Song%20of%20Morus%20-%20Ghostly%20Night%20%28World%29%20%282023-06-08%29%20%28Aftermarket%29%20%28Unl%29.zip" TargetMode="External"/><Relationship Id="rId1749" Type="http://schemas.openxmlformats.org/officeDocument/2006/relationships/hyperlink" Target="https://archive.org/download/ni-roms/roms/Nintendo%20-%20Game%20Boy.zip/Sonic%206%20%28USA%29%20%28Pirate%29.zip" TargetMode="External"/><Relationship Id="rId1740" Type="http://schemas.openxmlformats.org/officeDocument/2006/relationships/hyperlink" Target="https://archive.org/download/ni-roms/roms/Nintendo%20-%20Game%20Boy.zip/Soldam%20%28Japan%29.zip" TargetMode="External"/><Relationship Id="rId1710" Type="http://schemas.openxmlformats.org/officeDocument/2006/relationships/hyperlink" Target="https://archive.org/download/ni-roms/roms/Nintendo%20-%20Game%20Boy.zip/Simpsons%2C%20The%20-%20Itchy%20%26%20Scratchy%20-%20Miniature%20Golf%20Madness%20%28USA%2C%20Europe%29.zip" TargetMode="External"/><Relationship Id="rId1711" Type="http://schemas.openxmlformats.org/officeDocument/2006/relationships/hyperlink" Target="https://archive.org/download/ni-roms/roms/Nintendo%20-%20Game%20Boy.zip/Skate%20or%20Die%20-%20Bad%20%27N%20Rad%20%28Europe%29.zip" TargetMode="External"/><Relationship Id="rId1712" Type="http://schemas.openxmlformats.org/officeDocument/2006/relationships/hyperlink" Target="https://archive.org/download/ni-roms/roms/Nintendo%20-%20Game%20Boy.zip/Skate%20or%20Die%20-%20Bad%20%27N%20Rad%20%28USA%29.zip" TargetMode="External"/><Relationship Id="rId1713" Type="http://schemas.openxmlformats.org/officeDocument/2006/relationships/hyperlink" Target="https://archive.org/download/ni-roms/roms/Nintendo%20-%20Game%20Boy.zip/Skate%20or%20Die%20-%20Tour%20de%20Thrash%20%28USA%29.zip" TargetMode="External"/><Relationship Id="rId1714" Type="http://schemas.openxmlformats.org/officeDocument/2006/relationships/hyperlink" Target="https://archive.org/download/ni-roms/roms/Nintendo%20-%20Game%20Boy.zip/Sloth%20Story%20%28World%29%20%28Aftermarket%29%20%28Unl%29.zip" TargetMode="External"/><Relationship Id="rId1715" Type="http://schemas.openxmlformats.org/officeDocument/2006/relationships/hyperlink" Target="https://archive.org/download/ni-roms/roms/Nintendo%20-%20Game%20Boy.zip/Slurpee%20Cycle%20%28World%29%20%28Aftermarket%29%20%28Unl%29.zip" TargetMode="External"/><Relationship Id="rId1716" Type="http://schemas.openxmlformats.org/officeDocument/2006/relationships/hyperlink" Target="https://archive.org/download/ni-roms/roms/Nintendo%20-%20Game%20Boy.zip/Small%20Soldiers%20%28USA%2C%20Europe%29%20%28SGB%20Enhanced%29.zip" TargetMode="External"/><Relationship Id="rId1717" Type="http://schemas.openxmlformats.org/officeDocument/2006/relationships/hyperlink" Target="https://archive.org/download/ni-roms/roms/Nintendo%20-%20Game%20Boy.zip/SmartCom%20%28Europe%29%20%28Unl%29.zip" TargetMode="External"/><Relationship Id="rId1718" Type="http://schemas.openxmlformats.org/officeDocument/2006/relationships/hyperlink" Target="https://archive.org/download/ni-roms/roms/Nintendo%20-%20Game%20Boy.zip/Smickeonn%20-%20The%20Game%20%28World%29%20%28Aftermarket%29%20%28Unl%29.zip" TargetMode="External"/><Relationship Id="rId1719" Type="http://schemas.openxmlformats.org/officeDocument/2006/relationships/hyperlink" Target="https://archive.org/download/ni-roms/roms/Nintendo%20-%20Game%20Boy.zip/Smickeonn%202%20-%20The%20Game%20%28World%29%20%28Aftermarket%29%20%28Unl%29.zip" TargetMode="External"/><Relationship Id="rId1700" Type="http://schemas.openxmlformats.org/officeDocument/2006/relationships/hyperlink" Target="https://archive.org/download/ni-roms/roms/Nintendo%20-%20Game%20Boy.zip/Shougi%20%28Japan%29.zip" TargetMode="External"/><Relationship Id="rId1701" Type="http://schemas.openxmlformats.org/officeDocument/2006/relationships/hyperlink" Target="https://archive.org/download/ni-roms/roms/Nintendo%20-%20Game%20Boy.zip/Shougi%20Saikyou%20%28Japan%29%20%28Rev%201%29%20%28SGB%20Enhanced%29.zip" TargetMode="External"/><Relationship Id="rId1702" Type="http://schemas.openxmlformats.org/officeDocument/2006/relationships/hyperlink" Target="https://archive.org/download/ni-roms/roms/Nintendo%20-%20Game%20Boy.zip/Shougi%20Saikyou%20%28Japan%29%20%28SGB%20Enhanced%29.zip" TargetMode="External"/><Relationship Id="rId1703" Type="http://schemas.openxmlformats.org/officeDocument/2006/relationships/hyperlink" Target="https://archive.org/download/ni-roms/roms/Nintendo%20-%20Game%20Boy.zip/Shounen%20Ashibe%20-%20Yuuenchi%20Panic%20%28Japan%29.zip" TargetMode="External"/><Relationship Id="rId1704" Type="http://schemas.openxmlformats.org/officeDocument/2006/relationships/hyperlink" Target="https://archive.org/download/ni-roms/roms/Nintendo%20-%20Game%20Boy.zip/Shuyaku%20Sentai%20Irem%20Fighter%20%28Japan%29.zip" TargetMode="External"/><Relationship Id="rId1705" Type="http://schemas.openxmlformats.org/officeDocument/2006/relationships/hyperlink" Target="https://archive.org/download/ni-roms/roms/Nintendo%20-%20Game%20Boy.zip/Side%20Pocket%20%28World%29.zip" TargetMode="External"/><Relationship Id="rId1706" Type="http://schemas.openxmlformats.org/officeDocument/2006/relationships/hyperlink" Target="https://archive.org/download/ni-roms/roms/Nintendo%20-%20Game%20Boy.zip/Simpsons%2C%20The%20-%20Bart%20%26%20the%20Beanstalk%20%28USA%2C%20Europe%29.zip" TargetMode="External"/><Relationship Id="rId1707" Type="http://schemas.openxmlformats.org/officeDocument/2006/relationships/hyperlink" Target="https://archive.org/download/ni-roms/roms/Nintendo%20-%20Game%20Boy.zip/Simpsons%2C%20The%20-%20Bart%20no%20Jack%20to%20Mame%20no%20Ki%20%28Japan%29.zip" TargetMode="External"/><Relationship Id="rId1708" Type="http://schemas.openxmlformats.org/officeDocument/2006/relationships/hyperlink" Target="https://archive.org/download/ni-roms/roms/Nintendo%20-%20Game%20Boy.zip/Simpsons%2C%20The%20-%20Bart%20vs.%20the%20Juggernauts%20%28USA%2C%20Europe%29.zip" TargetMode="External"/><Relationship Id="rId1709" Type="http://schemas.openxmlformats.org/officeDocument/2006/relationships/hyperlink" Target="https://archive.org/download/ni-roms/roms/Nintendo%20-%20Game%20Boy.zip/Simpsons%2C%20The%20-%20Itchy%20%26%20Scratchy%20-%20Miniature%20Golf%20Madness%20%28USA%2C%20Europe%29%20%28Beta%29.zip" TargetMode="External"/><Relationship Id="rId40" Type="http://schemas.openxmlformats.org/officeDocument/2006/relationships/hyperlink" Target="https://archive.org/download/ni-roms/roms/Nintendo%20-%20Game%20Boy.zip/Aladdin%20%28Europe%29%20%28Sample%29%20%28SGB%20Enhanced%29.zip" TargetMode="External"/><Relationship Id="rId1334" Type="http://schemas.openxmlformats.org/officeDocument/2006/relationships/hyperlink" Target="https://archive.org/download/ni-roms/roms/Nintendo%20-%20Game%20Boy.zip/Out%20of%20Gas%20%28USA%29%20%28Beta%29.zip" TargetMode="External"/><Relationship Id="rId1335" Type="http://schemas.openxmlformats.org/officeDocument/2006/relationships/hyperlink" Target="https://archive.org/download/ni-roms/roms/Nintendo%20-%20Game%20Boy.zip/Out%20of%20Gas%20%28USA%29.zip" TargetMode="External"/><Relationship Id="rId42" Type="http://schemas.openxmlformats.org/officeDocument/2006/relationships/hyperlink" Target="https://archive.org/download/ni-roms/roms/Nintendo%20-%20Game%20Boy.zip/Aladdin%20%28World%29%20%28Disney%20Classic%20Games%29%20%28SGB%20Enhanced%29.zip" TargetMode="External"/><Relationship Id="rId1336" Type="http://schemas.openxmlformats.org/officeDocument/2006/relationships/hyperlink" Target="https://archive.org/download/ni-roms/roms/Nintendo%20-%20Game%20Boy.zip/Out%20on%20a%20Limb%20%28World%29%20%28Aftermarket%29%20%28Unl%29.zip" TargetMode="External"/><Relationship Id="rId41" Type="http://schemas.openxmlformats.org/officeDocument/2006/relationships/hyperlink" Target="https://archive.org/download/ni-roms/roms/Nintendo%20-%20Game%20Boy.zip/Aladdin%20%28USA%29%20%28SGB%20Enhanced%29.zip" TargetMode="External"/><Relationship Id="rId1337" Type="http://schemas.openxmlformats.org/officeDocument/2006/relationships/hyperlink" Target="https://archive.org/download/ni-roms/roms/Nintendo%20-%20Game%20Boy.zip/Oyatsu%20Quiz%20Mogu%20Mogu%20Q%20%28Japan%29%20%28SGB%20Enhanced%29.zip" TargetMode="External"/><Relationship Id="rId44" Type="http://schemas.openxmlformats.org/officeDocument/2006/relationships/hyperlink" Target="https://archive.org/download/ni-roms/roms/Nintendo%20-%20Game%20Boy.zip/Alfred%20Chicken%20%28Europe%29.zip" TargetMode="External"/><Relationship Id="rId1338" Type="http://schemas.openxmlformats.org/officeDocument/2006/relationships/hyperlink" Target="https://archive.org/download/ni-roms/roms/Nintendo%20-%20Game%20Boy.zip/P-Man%20GB%20%28Japan%29.zip" TargetMode="External"/><Relationship Id="rId43" Type="http://schemas.openxmlformats.org/officeDocument/2006/relationships/hyperlink" Target="https://archive.org/download/ni-roms/roms/Nintendo%20-%20Game%20Boy.zip/Alfred%20Chicken%20%28Europe%29%20%28Beta%29.zip" TargetMode="External"/><Relationship Id="rId1339" Type="http://schemas.openxmlformats.org/officeDocument/2006/relationships/hyperlink" Target="https://archive.org/download/ni-roms/roms/Nintendo%20-%20Game%20Boy.zip/PGA%20European%20Tour%20%28USA%2C%20Europe%29%20%28SGB%20Enhanced%29.zip" TargetMode="External"/><Relationship Id="rId46" Type="http://schemas.openxmlformats.org/officeDocument/2006/relationships/hyperlink" Target="https://archive.org/download/ni-roms/roms/Nintendo%20-%20Game%20Boy.zip/Alfred%20Chicken%20%28USA%29.zip" TargetMode="External"/><Relationship Id="rId45" Type="http://schemas.openxmlformats.org/officeDocument/2006/relationships/hyperlink" Target="https://archive.org/download/ni-roms/roms/Nintendo%20-%20Game%20Boy.zip/Alfred%20Chicken%20%28Japan%29%20%28SGB%20Enhanced%29.zip" TargetMode="External"/><Relationship Id="rId745" Type="http://schemas.openxmlformats.org/officeDocument/2006/relationships/hyperlink" Target="https://archive.org/download/ni-roms/roms/Nintendo%20-%20Game%20Boy.zip/Hokuto%20no%20Ken%20-%20Seizetsu%20Juuban%20Shoubu%20%28Japan%29.zip" TargetMode="External"/><Relationship Id="rId744" Type="http://schemas.openxmlformats.org/officeDocument/2006/relationships/hyperlink" Target="https://archive.org/download/ni-roms/roms/Nintendo%20-%20Game%20Boy.zip/Hoi%20Hoi%20-%20Game%20Boy%20Ban%20%28Japan%29.zip" TargetMode="External"/><Relationship Id="rId743" Type="http://schemas.openxmlformats.org/officeDocument/2006/relationships/hyperlink" Target="https://archive.org/download/ni-roms/roms/Nintendo%20-%20Game%20Boy.zip/Hit%20the%20Ice%20-%20VHL%20-%20The%20Official%20Video%20Hockey%20League%20%28USA%2C%20Europe%29.zip" TargetMode="External"/><Relationship Id="rId742" Type="http://schemas.openxmlformats.org/officeDocument/2006/relationships/hyperlink" Target="https://archive.org/download/ni-roms/roms/Nintendo%20-%20Game%20Boy.zip/Hitori%20de%20Dekirumon%21%20-%20Cooking%20Densetsu%20%28Japan%29.zip" TargetMode="External"/><Relationship Id="rId749" Type="http://schemas.openxmlformats.org/officeDocument/2006/relationships/hyperlink" Target="https://archive.org/download/ni-roms/roms/Nintendo%20-%20Game%20Boy.zip/Home%20Alone%202%20-%20Lost%20in%20New%20York%20%28USA%2C%20Europe%29.zip" TargetMode="External"/><Relationship Id="rId748" Type="http://schemas.openxmlformats.org/officeDocument/2006/relationships/hyperlink" Target="https://archive.org/download/ni-roms/roms/Nintendo%20-%20Game%20Boy.zip/Home%20Alone%202%20-%20Kevin%27s%20Dream%20%28USA%29%20%28Proto%29.zip" TargetMode="External"/><Relationship Id="rId747" Type="http://schemas.openxmlformats.org/officeDocument/2006/relationships/hyperlink" Target="https://archive.org/download/ni-roms/roms/Nintendo%20-%20Game%20Boy.zip/Home%20Alone%20%28USA%2C%20Europe%29.zip" TargetMode="External"/><Relationship Id="rId746" Type="http://schemas.openxmlformats.org/officeDocument/2006/relationships/hyperlink" Target="https://archive.org/download/ni-roms/roms/Nintendo%20-%20Game%20Boy.zip/Home%20Alone%20%28Japan%29.zip" TargetMode="External"/><Relationship Id="rId48" Type="http://schemas.openxmlformats.org/officeDocument/2006/relationships/hyperlink" Target="https://archive.org/download/ni-roms/roms/Nintendo%20-%20Game%20Boy.zip/Alien%203%20%28USA%2C%20Europe%29.zip" TargetMode="External"/><Relationship Id="rId47" Type="http://schemas.openxmlformats.org/officeDocument/2006/relationships/hyperlink" Target="https://archive.org/download/ni-roms/roms/Nintendo%20-%20Game%20Boy.zip/Alien%203%20%28Japan%29.zip" TargetMode="External"/><Relationship Id="rId49" Type="http://schemas.openxmlformats.org/officeDocument/2006/relationships/hyperlink" Target="https://archive.org/download/ni-roms/roms/Nintendo%20-%20Game%20Boy.zip/Alien%20Games%20%28USA%29%20%28Proto%29.zip" TargetMode="External"/><Relationship Id="rId741" Type="http://schemas.openxmlformats.org/officeDocument/2006/relationships/hyperlink" Target="https://archive.org/download/ni-roms/roms/Nintendo%20-%20Game%20Boy.zip/Hiryuu%20no%20Ken%20Gaiden%20%28Japan%29.zip" TargetMode="External"/><Relationship Id="rId1330" Type="http://schemas.openxmlformats.org/officeDocument/2006/relationships/hyperlink" Target="https://archive.org/download/ni-roms/roms/Nintendo%20-%20Game%20Boy.zip/Otto%27s%20Ottifanten%20-%20Baby%20Bruno%27s%20Alptraum%20%28Europe%29%20%28En%2CFr%2CDe%2CEs%29%20%28Beta%29.zip" TargetMode="External"/><Relationship Id="rId740" Type="http://schemas.openxmlformats.org/officeDocument/2006/relationships/hyperlink" Target="https://archive.org/download/ni-roms/roms/Nintendo%20-%20Game%20Boy.zip/High%20Stakes%20Gambling%20%28USA%29.zip" TargetMode="External"/><Relationship Id="rId1331" Type="http://schemas.openxmlformats.org/officeDocument/2006/relationships/hyperlink" Target="https://archive.org/download/ni-roms/roms/Nintendo%20-%20Game%20Boy.zip/Otto%27s%20Ottifanten%20-%20Baby%20Bruno%27s%20Alptraum%20%28Europe%29%20%28En%2CFr%2CDe%2CEs%29.zip" TargetMode="External"/><Relationship Id="rId1332" Type="http://schemas.openxmlformats.org/officeDocument/2006/relationships/hyperlink" Target="https://archive.org/download/ni-roms/roms/Nintendo%20-%20Game%20Boy.zip/Outburst%20%28Japan%29%20%28Demo%29.zip" TargetMode="External"/><Relationship Id="rId1333" Type="http://schemas.openxmlformats.org/officeDocument/2006/relationships/hyperlink" Target="https://archive.org/download/ni-roms/roms/Nintendo%20-%20Game%20Boy.zip/Outburst%20%28Japan%29.zip" TargetMode="External"/><Relationship Id="rId1323" Type="http://schemas.openxmlformats.org/officeDocument/2006/relationships/hyperlink" Target="https://archive.org/download/ni-roms/roms/Nintendo%20-%20Game%20Boy.zip/Operation%20C%20%28World%29%20%28Contra%20Anniversary%20Collection%29.zip" TargetMode="External"/><Relationship Id="rId1324" Type="http://schemas.openxmlformats.org/officeDocument/2006/relationships/hyperlink" Target="https://archive.org/download/ni-roms/roms/Nintendo%20-%20Game%20Boy.zip/Opossum%20a%20la%20Mode%20%28World%29%20%28Aftermarket%29%20%28Unl%29.zip" TargetMode="External"/><Relationship Id="rId31" Type="http://schemas.openxmlformats.org/officeDocument/2006/relationships/hyperlink" Target="https://archive.org/download/ni-roms/roms/Nintendo%20-%20Game%20Boy.zip/Adventures%20of%20Star%20Saver%2C%20The%20%28USA%2C%20Europe%29.zip" TargetMode="External"/><Relationship Id="rId1325" Type="http://schemas.openxmlformats.org/officeDocument/2006/relationships/hyperlink" Target="https://archive.org/download/ni-roms/roms/Nintendo%20-%20Game%20Boy.zip/Osawagase%21%20Penguin%20Boy%20%28Japan%29.zip" TargetMode="External"/><Relationship Id="rId30" Type="http://schemas.openxmlformats.org/officeDocument/2006/relationships/hyperlink" Target="https://archive.org/download/ni-roms/roms/Nintendo%20-%20Game%20Boy.zip/Adventures%20of%20Rocky%20and%20Bullwinkle%20and%20Friends%2C%20The%20%28USA%29.zip" TargetMode="External"/><Relationship Id="rId1326" Type="http://schemas.openxmlformats.org/officeDocument/2006/relationships/hyperlink" Target="https://archive.org/download/ni-roms/roms/Nintendo%20-%20Game%20Boy.zip/Othello%20%28Europe%29.zip" TargetMode="External"/><Relationship Id="rId33" Type="http://schemas.openxmlformats.org/officeDocument/2006/relationships/hyperlink" Target="https://archive.org/download/ni-roms/roms/Nintendo%20-%20Game%20Boy.zip/Aerostar%20%28USA%2C%20Europe%29.zip" TargetMode="External"/><Relationship Id="rId1327" Type="http://schemas.openxmlformats.org/officeDocument/2006/relationships/hyperlink" Target="https://archive.org/download/ni-roms/roms/Nintendo%20-%20Game%20Boy.zip/Othello%20%28Japan%29.zip" TargetMode="External"/><Relationship Id="rId32" Type="http://schemas.openxmlformats.org/officeDocument/2006/relationships/hyperlink" Target="https://archive.org/download/ni-roms/roms/Nintendo%20-%20Game%20Boy.zip/Aerostar%20%28Japan%29.zip" TargetMode="External"/><Relationship Id="rId1328" Type="http://schemas.openxmlformats.org/officeDocument/2006/relationships/hyperlink" Target="https://archive.org/download/ni-roms/roms/Nintendo%20-%20Game%20Boy.zip/Othello%20World%20%28Japan%29%20%28SGB%20Enhanced%29.zip" TargetMode="External"/><Relationship Id="rId35" Type="http://schemas.openxmlformats.org/officeDocument/2006/relationships/hyperlink" Target="https://archive.org/download/ni-roms/roms/Nintendo%20-%20Game%20Boy.zip/Agro%20Soar%20%28Australia%29.zip" TargetMode="External"/><Relationship Id="rId1329" Type="http://schemas.openxmlformats.org/officeDocument/2006/relationships/hyperlink" Target="https://archive.org/download/ni-roms/roms/Nintendo%20-%20Game%20Boy.zip/Otogibanashi%20Taisen%20%28Japan%29%20%28SGB%20Enhanced%29.zip" TargetMode="External"/><Relationship Id="rId34" Type="http://schemas.openxmlformats.org/officeDocument/2006/relationships/hyperlink" Target="https://archive.org/download/ni-roms/roms/Nintendo%20-%20Game%20Boy.zip/After%20Burst%20%28Japan%29.zip" TargetMode="External"/><Relationship Id="rId739" Type="http://schemas.openxmlformats.org/officeDocument/2006/relationships/hyperlink" Target="https://archive.org/download/ni-roms/roms/Nintendo%20-%20Game%20Boy.zip/Higashio%20Osamu%20Kanshuu%20Pro%20Yakyuu%20Stadium%20%2792%20%28Japan%29.zip" TargetMode="External"/><Relationship Id="rId734" Type="http://schemas.openxmlformats.org/officeDocument/2006/relationships/hyperlink" Target="https://archive.org/download/ni-roms/roms/Nintendo%20-%20Game%20Boy.zip/Hercules%20%28USA%2C%20Europe%29%20%28SGB%20Enhanced%29.zip" TargetMode="External"/><Relationship Id="rId733" Type="http://schemas.openxmlformats.org/officeDocument/2006/relationships/hyperlink" Target="https://archive.org/download/ni-roms/roms/Nintendo%20-%20Game%20Boy.zip/Heracles%20no%20Eikou%20-%20Ugokidashita%20Kamigami%20%28Japan%29.zip" TargetMode="External"/><Relationship Id="rId732" Type="http://schemas.openxmlformats.org/officeDocument/2006/relationships/hyperlink" Target="https://archive.org/download/ni-roms/roms/Nintendo%20-%20Game%20Boy.zip/Hello%20Kitty%20-%20Pocket%20Camera%20%28Japan%29%20%28Proto%29%20%28SGB%20Enhanced%29.zip" TargetMode="External"/><Relationship Id="rId731" Type="http://schemas.openxmlformats.org/officeDocument/2006/relationships/hyperlink" Target="https://archive.org/download/ni-roms/roms/Nintendo%20-%20Game%20Boy.zip/Heisei%20Tensai%20Bakabon%20%28Japan%29.zip" TargetMode="External"/><Relationship Id="rId738" Type="http://schemas.openxmlformats.org/officeDocument/2006/relationships/hyperlink" Target="https://archive.org/download/ni-roms/roms/Nintendo%20-%20Game%20Boy.zip/Higashio%20Osamu%20Kanshuu%20Pro%20Yakyuu%20Stadium%20%2791%20%28Japan%29.zip" TargetMode="External"/><Relationship Id="rId737" Type="http://schemas.openxmlformats.org/officeDocument/2006/relationships/hyperlink" Target="https://archive.org/download/ni-roms/roms/Nintendo%20-%20Game%20Boy.zip/Hiden%20Inyou%20Kikouhou%20-%20Ca%20Da%20%28Japan%29.zip" TargetMode="External"/><Relationship Id="rId736" Type="http://schemas.openxmlformats.org/officeDocument/2006/relationships/hyperlink" Target="https://archive.org/download/ni-roms/roms/Nintendo%20-%20Game%20Boy.zip/Hero%20Shuugou%21%21%20Pinball%20Party%20%28Japan%29.zip" TargetMode="External"/><Relationship Id="rId735" Type="http://schemas.openxmlformats.org/officeDocument/2006/relationships/hyperlink" Target="https://archive.org/download/ni-roms/roms/Nintendo%20-%20Game%20Boy.zip/Hermano%20%28World%29%20%28v1.1%29%20%28Aftermarket%29%20%28Unl%29.zip" TargetMode="External"/><Relationship Id="rId37" Type="http://schemas.openxmlformats.org/officeDocument/2006/relationships/hyperlink" Target="https://archive.org/download/ni-roms/roms/Nintendo%20-%20Game%20Boy.zip/Akumajou%20Dracula%20-%20Shikkoku%20Taru%20Zensoukyoku%20-%20Dark%20Night%20Prelude%20%28Japan%29%20%28SGB%20Enhanced%29.zip" TargetMode="External"/><Relationship Id="rId36" Type="http://schemas.openxmlformats.org/officeDocument/2006/relationships/hyperlink" Target="https://archive.org/download/ni-roms/roms/Nintendo%20-%20Game%20Boy.zip/Akazukin%20Chacha%20%28Japan%29%20%28SGB%20Enhanced%29.zip" TargetMode="External"/><Relationship Id="rId39" Type="http://schemas.openxmlformats.org/officeDocument/2006/relationships/hyperlink" Target="https://archive.org/download/ni-roms/roms/Nintendo%20-%20Game%20Boy.zip/Aladdin%20%28Europe%29%20%28SGB%20Enhanced%29.zip" TargetMode="External"/><Relationship Id="rId38" Type="http://schemas.openxmlformats.org/officeDocument/2006/relationships/hyperlink" Target="https://archive.org/download/ni-roms/roms/Nintendo%20-%20Game%20Boy.zip/Akumajou%20Special%20-%20Boku%20Dracula-kun%20%28Japan%29.zip" TargetMode="External"/><Relationship Id="rId730" Type="http://schemas.openxmlformats.org/officeDocument/2006/relationships/hyperlink" Target="https://archive.org/download/ni-roms/roms/Nintendo%20-%20Game%20Boy.zip/Heiankyou%20Alien%20%28Japan%29.zip" TargetMode="External"/><Relationship Id="rId1320" Type="http://schemas.openxmlformats.org/officeDocument/2006/relationships/hyperlink" Target="https://archive.org/download/ni-roms/roms/Nintendo%20-%20Game%20Boy.zip/Oni%20V%20-%20Oni%20wo%20Tsugumono%20%28Japan%29%20%28SGB%20Enhanced%29.zip" TargetMode="External"/><Relationship Id="rId1321" Type="http://schemas.openxmlformats.org/officeDocument/2006/relationships/hyperlink" Target="https://archive.org/download/ni-roms/roms/Nintendo%20-%20Game%20Boy.zip/Onigashima%20Pachinkoten%20%28Japan%29.zip" TargetMode="External"/><Relationship Id="rId1322" Type="http://schemas.openxmlformats.org/officeDocument/2006/relationships/hyperlink" Target="https://archive.org/download/ni-roms/roms/Nintendo%20-%20Game%20Boy.zip/Operation%20C%20%28USA%29.zip" TargetMode="External"/><Relationship Id="rId1356" Type="http://schemas.openxmlformats.org/officeDocument/2006/relationships/hyperlink" Target="https://archive.org/download/ni-roms/roms/Nintendo%20-%20Game%20Boy.zip/Pachinko%20CR%20Daiku%20no%20Gen-san%20GB%20%28Japan%29%20%28SGB%20Enhanced%29.zip" TargetMode="External"/><Relationship Id="rId1357" Type="http://schemas.openxmlformats.org/officeDocument/2006/relationships/hyperlink" Target="https://archive.org/download/ni-roms/roms/Nintendo%20-%20Game%20Boy.zip/Pachinko%20Data%20Card%20-%20Chou%20Ataru-kun%20%28Japan%29%20%28SGB%20Enhanced%29.zip" TargetMode="External"/><Relationship Id="rId20" Type="http://schemas.openxmlformats.org/officeDocument/2006/relationships/hyperlink" Target="https://archive.org/download/ni-roms/roms/Nintendo%20-%20Game%20Boy.zip/Action%20Replay%20Pro%20%28World%29%20%28Unl%29.zip" TargetMode="External"/><Relationship Id="rId1358" Type="http://schemas.openxmlformats.org/officeDocument/2006/relationships/hyperlink" Target="https://archive.org/download/ni-roms/roms/Nintendo%20-%20Game%20Boy.zip/Pachinko%20Kaguya%20Hime%20%28Japan%29.zip" TargetMode="External"/><Relationship Id="rId1359" Type="http://schemas.openxmlformats.org/officeDocument/2006/relationships/hyperlink" Target="https://archive.org/download/ni-roms/roms/Nintendo%20-%20Game%20Boy.zip/Pachinko%20Monogatari%20Gaiden%20%28Japan%29%20%28SGB%20Enhanced%29.zip" TargetMode="External"/><Relationship Id="rId22" Type="http://schemas.openxmlformats.org/officeDocument/2006/relationships/hyperlink" Target="https://archive.org/download/ni-roms/roms/Nintendo%20-%20Game%20Boy.zip/Addams%20Family%2C%20The%20%28Japan%29.zip" TargetMode="External"/><Relationship Id="rId21" Type="http://schemas.openxmlformats.org/officeDocument/2006/relationships/hyperlink" Target="https://archive.org/download/ni-roms/roms/Nintendo%20-%20Game%20Boy.zip/Addams%20Family%2C%20The%20%28Europe%29%20%28En%2CFr%2CDe%29.zip" TargetMode="External"/><Relationship Id="rId24" Type="http://schemas.openxmlformats.org/officeDocument/2006/relationships/hyperlink" Target="https://archive.org/download/ni-roms/roms/Nintendo%20-%20Game%20Boy.zip/Addams%20Family%2C%20The%20-%20Pugsley%27s%20Scavenger%20Hunt%20%28USA%2C%20Europe%29.zip" TargetMode="External"/><Relationship Id="rId23" Type="http://schemas.openxmlformats.org/officeDocument/2006/relationships/hyperlink" Target="https://archive.org/download/ni-roms/roms/Nintendo%20-%20Game%20Boy.zip/Addams%20Family%2C%20The%20%28USA%29.zip" TargetMode="External"/><Relationship Id="rId767" Type="http://schemas.openxmlformats.org/officeDocument/2006/relationships/hyperlink" Target="https://archive.org/download/ni-roms/roms/Nintendo%20-%20Game%20Boy.zip/Humans%2C%20The%20%28Europe%29%20%28En%2CFr%2CDe%2CEs%2CIt%29.zip" TargetMode="External"/><Relationship Id="rId766" Type="http://schemas.openxmlformats.org/officeDocument/2006/relationships/hyperlink" Target="https://archive.org/download/ni-roms/roms/Nintendo%20-%20Game%20Boy.zip/Hugo%202%20%28Germany%29.zip" TargetMode="External"/><Relationship Id="rId765" Type="http://schemas.openxmlformats.org/officeDocument/2006/relationships/hyperlink" Target="https://archive.org/download/ni-roms/roms/Nintendo%20-%20Game%20Boy.zip/Hugo%20%28World%29%20%28Aftermarket%29%20%28Unl%29.zip" TargetMode="External"/><Relationship Id="rId764" Type="http://schemas.openxmlformats.org/officeDocument/2006/relationships/hyperlink" Target="https://archive.org/download/ni-roms/roms/Nintendo%20-%20Game%20Boy.zip/Hugo%20%28Europe%29%20%28SGB%20Enhanced%29.zip" TargetMode="External"/><Relationship Id="rId769" Type="http://schemas.openxmlformats.org/officeDocument/2006/relationships/hyperlink" Target="https://archive.org/download/ni-roms/roms/Nintendo%20-%20Game%20Boy.zip/Humans%2C%20The%20%28USA%29.zip" TargetMode="External"/><Relationship Id="rId768" Type="http://schemas.openxmlformats.org/officeDocument/2006/relationships/hyperlink" Target="https://archive.org/download/ni-roms/roms/Nintendo%20-%20Game%20Boy.zip/Humans%2C%20The%20%28USA%29%20%28QUByte%20Classics%29.zip" TargetMode="External"/><Relationship Id="rId26" Type="http://schemas.openxmlformats.org/officeDocument/2006/relationships/hyperlink" Target="https://archive.org/download/ni-roms/roms/Nintendo%20-%20Game%20Boy.zip/Adventure%20Island%20%28USA%2C%20Europe%29.zip" TargetMode="External"/><Relationship Id="rId25" Type="http://schemas.openxmlformats.org/officeDocument/2006/relationships/hyperlink" Target="https://archive.org/download/ni-roms/roms/Nintendo%20-%20Game%20Boy.zip/Adulting%21%20%28World%29%20%28v2.0%29%20%28Aftermarket%29%20%28Unl%29.zip" TargetMode="External"/><Relationship Id="rId28" Type="http://schemas.openxmlformats.org/officeDocument/2006/relationships/hyperlink" Target="https://archive.org/download/ni-roms/roms/Nintendo%20-%20Game%20Boy.zip/Adventures%20of%20Lolo%20%28Europe%29%20%28SGB%20Enhanced%29.zip" TargetMode="External"/><Relationship Id="rId1350" Type="http://schemas.openxmlformats.org/officeDocument/2006/relationships/hyperlink" Target="https://archive.org/download/ni-roms/roms/Nintendo%20-%20Game%20Boy.zip/Pac-Panic%20%28Japan%29%20%28SGB%20Enhanced%29.zip" TargetMode="External"/><Relationship Id="rId27" Type="http://schemas.openxmlformats.org/officeDocument/2006/relationships/hyperlink" Target="https://archive.org/download/ni-roms/roms/Nintendo%20-%20Game%20Boy.zip/Adventure%20Island%20II%20-%20Aliens%20in%20Paradise%20%28USA%2C%20Europe%29.zip" TargetMode="External"/><Relationship Id="rId1351" Type="http://schemas.openxmlformats.org/officeDocument/2006/relationships/hyperlink" Target="https://archive.org/download/ni-roms/roms/Nintendo%20-%20Game%20Boy.zip/Pachi-Slot%20Hisshou%20Guide%20GB%20%28Japan%29%20%28SGB%20Enhanced%29.zip" TargetMode="External"/><Relationship Id="rId763" Type="http://schemas.openxmlformats.org/officeDocument/2006/relationships/hyperlink" Target="https://archive.org/download/ni-roms/roms/Nintendo%20-%20Game%20Boy.zip/Hudson%20Hawk%20%28USA%29.zip" TargetMode="External"/><Relationship Id="rId1352" Type="http://schemas.openxmlformats.org/officeDocument/2006/relationships/hyperlink" Target="https://archive.org/download/ni-roms/roms/Nintendo%20-%20Game%20Boy.zip/Pachi-Slot%20Kids%20%28Japan%29.zip" TargetMode="External"/><Relationship Id="rId29" Type="http://schemas.openxmlformats.org/officeDocument/2006/relationships/hyperlink" Target="https://archive.org/download/ni-roms/roms/Nintendo%20-%20Game%20Boy.zip/Adventures%20of%20Pinocchio%2C%20The%20%28Europe%29%20%28Proto%29.zip" TargetMode="External"/><Relationship Id="rId762" Type="http://schemas.openxmlformats.org/officeDocument/2006/relationships/hyperlink" Target="https://archive.org/download/ni-roms/roms/Nintendo%20-%20Game%20Boy.zip/Hudson%20Hawk%20%28Japan%29.zip" TargetMode="External"/><Relationship Id="rId1353" Type="http://schemas.openxmlformats.org/officeDocument/2006/relationships/hyperlink" Target="https://archive.org/download/ni-roms/roms/Nintendo%20-%20Game%20Boy.zip/Pachi-Slot%20Kids%202%20%28Japan%29.zip" TargetMode="External"/><Relationship Id="rId761" Type="http://schemas.openxmlformats.org/officeDocument/2006/relationships/hyperlink" Target="https://archive.org/download/ni-roms/roms/Nintendo%20-%20Game%20Boy.zip/Hudson%20Hawk%20%28Europe%29%20%28Proto%29.zip" TargetMode="External"/><Relationship Id="rId1354" Type="http://schemas.openxmlformats.org/officeDocument/2006/relationships/hyperlink" Target="https://archive.org/download/ni-roms/roms/Nintendo%20-%20Game%20Boy.zip/Pachi-Slot%20Kids%203%20%28Japan%29.zip" TargetMode="External"/><Relationship Id="rId760" Type="http://schemas.openxmlformats.org/officeDocument/2006/relationships/hyperlink" Target="https://archive.org/download/ni-roms/roms/Nintendo%20-%20Game%20Boy.zip/Hoshi%20no%20Kirby%202%20%28Japan%29%20%28SGB%20Enhanced%29.zip" TargetMode="External"/><Relationship Id="rId1355" Type="http://schemas.openxmlformats.org/officeDocument/2006/relationships/hyperlink" Target="https://archive.org/download/ni-roms/roms/Nintendo%20-%20Game%20Boy.zip/Pachi-Slot%20World%20Cup%20%2794%20%28Japan%29.zip" TargetMode="External"/><Relationship Id="rId1345" Type="http://schemas.openxmlformats.org/officeDocument/2006/relationships/hyperlink" Target="https://archive.org/download/ni-roms/roms/Nintendo%20-%20Game%20Boy.zip/Pac-In-Time%20%28USA%29%20%28SGB%20Enhanced%29.zip" TargetMode="External"/><Relationship Id="rId1346" Type="http://schemas.openxmlformats.org/officeDocument/2006/relationships/hyperlink" Target="https://archive.org/download/ni-roms/roms/Nintendo%20-%20Game%20Boy.zip/Pac-Man%20%28Europe%29.zip" TargetMode="External"/><Relationship Id="rId1347" Type="http://schemas.openxmlformats.org/officeDocument/2006/relationships/hyperlink" Target="https://archive.org/download/ni-roms/roms/Nintendo%20-%20Game%20Boy.zip/Pac-Man%20%28Japan%29.zip" TargetMode="External"/><Relationship Id="rId1348" Type="http://schemas.openxmlformats.org/officeDocument/2006/relationships/hyperlink" Target="https://archive.org/download/ni-roms/roms/Nintendo%20-%20Game%20Boy.zip/Pac-Man%20%28USA%29.zip" TargetMode="External"/><Relationship Id="rId11" Type="http://schemas.openxmlformats.org/officeDocument/2006/relationships/hyperlink" Target="https://archive.org/download/ni-roms/roms/Nintendo%20-%20Game%20Boy.zip/4%20in%201%20%28Taiwan%29%20%28En%2CZh%29%20%284B-003%2C%20Sachen-Commin%29%20%28Unl%29.zip" TargetMode="External"/><Relationship Id="rId1349" Type="http://schemas.openxmlformats.org/officeDocument/2006/relationships/hyperlink" Target="https://archive.org/download/ni-roms/roms/Nintendo%20-%20Game%20Boy.zip/Pac-Panic%20%28Europe%29%20%28SGB%20Enhanced%29.zip" TargetMode="External"/><Relationship Id="rId10" Type="http://schemas.openxmlformats.org/officeDocument/2006/relationships/hyperlink" Target="https://archive.org/download/ni-roms/roms/Nintendo%20-%20Game%20Boy.zip/4%20in%201%20%28Europe%29%20%284B-009%2C%20Sachen%29%20%28Unl%29.zip" TargetMode="External"/><Relationship Id="rId13" Type="http://schemas.openxmlformats.org/officeDocument/2006/relationships/hyperlink" Target="https://archive.org/download/ni-roms/roms/Nintendo%20-%20Game%20Boy.zip/4-in-1%20Fun%20Pak%20%28USA%2C%20Europe%29.zip" TargetMode="External"/><Relationship Id="rId12" Type="http://schemas.openxmlformats.org/officeDocument/2006/relationships/hyperlink" Target="https://archive.org/download/ni-roms/roms/Nintendo%20-%20Game%20Boy.zip/4-in-1%20Fun%20Pak%20%28Japan%29.zip" TargetMode="External"/><Relationship Id="rId756" Type="http://schemas.openxmlformats.org/officeDocument/2006/relationships/hyperlink" Target="https://archive.org/download/ni-roms/roms/Nintendo%20-%20Game%20Boy.zip/Hook%20%28USA%29%20%28Sample%29.zip" TargetMode="External"/><Relationship Id="rId755" Type="http://schemas.openxmlformats.org/officeDocument/2006/relationships/hyperlink" Target="https://archive.org/download/ni-roms/roms/Nintendo%20-%20Game%20Boy.zip/Hook%20%28Japan%29.zip" TargetMode="External"/><Relationship Id="rId754" Type="http://schemas.openxmlformats.org/officeDocument/2006/relationships/hyperlink" Target="https://archive.org/download/ni-roms/roms/Nintendo%20-%20Game%20Boy.zip/Hook%20%28Europe%29.zip" TargetMode="External"/><Relationship Id="rId753" Type="http://schemas.openxmlformats.org/officeDocument/2006/relationships/hyperlink" Target="https://archive.org/download/ni-roms/roms/Nintendo%20-%20Game%20Boy.zip/Honoo%20no%20Toukyuuji%20-%20Dodge%20Danpei%20%28Japan%29.zip" TargetMode="External"/><Relationship Id="rId759" Type="http://schemas.openxmlformats.org/officeDocument/2006/relationships/hyperlink" Target="https://archive.org/download/ni-roms/roms/Nintendo%20-%20Game%20Boy.zip/Hoshi%20no%20Kirby%20%28Japan%29.zip" TargetMode="External"/><Relationship Id="rId758" Type="http://schemas.openxmlformats.org/officeDocument/2006/relationships/hyperlink" Target="https://archive.org/download/ni-roms/roms/Nintendo%20-%20Game%20Boy.zip/Hoshi%20no%20Kirby%20%28Japan%29%20%28Rev%201%29.zip" TargetMode="External"/><Relationship Id="rId757" Type="http://schemas.openxmlformats.org/officeDocument/2006/relationships/hyperlink" Target="https://archive.org/download/ni-roms/roms/Nintendo%20-%20Game%20Boy.zip/Hook%20%28USA%29.zip" TargetMode="External"/><Relationship Id="rId15" Type="http://schemas.openxmlformats.org/officeDocument/2006/relationships/hyperlink" Target="https://archive.org/download/ni-roms/roms/Nintendo%20-%20Game%20Boy.zip/8-in-1%20%28Taiwan%29%20%28En%29%20%28Unl%29.zip" TargetMode="External"/><Relationship Id="rId14" Type="http://schemas.openxmlformats.org/officeDocument/2006/relationships/hyperlink" Target="https://archive.org/download/ni-roms/roms/Nintendo%20-%20Game%20Boy.zip/4-in-1%20Funpak%20-%20Volume%20II%20%28USA%2C%20Europe%29.zip" TargetMode="External"/><Relationship Id="rId17" Type="http://schemas.openxmlformats.org/officeDocument/2006/relationships/hyperlink" Target="https://archive.org/download/ni-roms/roms/Nintendo%20-%20Game%20Boy.zip/14%20Juillet%20%28World%29%20%28Fr%29%20%28Aftermarket%29%20%28Unl%29.zip" TargetMode="External"/><Relationship Id="rId16" Type="http://schemas.openxmlformats.org/officeDocument/2006/relationships/hyperlink" Target="https://archive.org/download/ni-roms/roms/Nintendo%20-%20Game%20Boy.zip/10-Pin%20Bowling%20%28USA%29%20%28Proto%29.zip" TargetMode="External"/><Relationship Id="rId1340" Type="http://schemas.openxmlformats.org/officeDocument/2006/relationships/hyperlink" Target="https://archive.org/download/ni-roms/roms/Nintendo%20-%20Game%20Boy.zip/PGA%20Tour%2096%20%28USA%2C%20Europe%29%20%28SGB%20Enhanced%29.zip" TargetMode="External"/><Relationship Id="rId19" Type="http://schemas.openxmlformats.org/officeDocument/2006/relationships/hyperlink" Target="https://archive.org/download/ni-roms/roms/Nintendo%20-%20Game%20Boy.zip/Aa%20Harimanada%20%28Japan%29.zip" TargetMode="External"/><Relationship Id="rId752" Type="http://schemas.openxmlformats.org/officeDocument/2006/relationships/hyperlink" Target="https://archive.org/download/ni-roms/roms/Nintendo%20-%20Game%20Boy.zip/Honmei%20Boy%20%28Japan%29.zip" TargetMode="External"/><Relationship Id="rId1341" Type="http://schemas.openxmlformats.org/officeDocument/2006/relationships/hyperlink" Target="https://archive.org/download/ni-roms/roms/Nintendo%20-%20Game%20Boy.zip/Pac-Attack%20%28USA%29%20%28SGB%20Enhanced%29.zip" TargetMode="External"/><Relationship Id="rId18" Type="http://schemas.openxmlformats.org/officeDocument/2006/relationships/hyperlink" Target="https://archive.org/download/ni-roms/roms/Nintendo%20-%20Game%20Boy.zip/A-mazing%20Tater%20%28USA%29.zip" TargetMode="External"/><Relationship Id="rId751" Type="http://schemas.openxmlformats.org/officeDocument/2006/relationships/hyperlink" Target="https://archive.org/download/ni-roms/roms/Nintendo%20-%20Game%20Boy.zip/Hong%20Kong%20%28Japan%29.zip" TargetMode="External"/><Relationship Id="rId1342" Type="http://schemas.openxmlformats.org/officeDocument/2006/relationships/hyperlink" Target="https://archive.org/download/ni-roms/roms/Nintendo%20-%20Game%20Boy.zip/Pac-In-Time%20%28Europe%29%20%28Rev%201%29%20%28SGB%20Enhanced%29.zip" TargetMode="External"/><Relationship Id="rId750" Type="http://schemas.openxmlformats.org/officeDocument/2006/relationships/hyperlink" Target="https://archive.org/download/ni-roms/roms/Nintendo%20-%20Game%20Boy.zip/Hon%20Shougi%20%28Japan%29%20%28SGB%20Enhanced%29.zip" TargetMode="External"/><Relationship Id="rId1343" Type="http://schemas.openxmlformats.org/officeDocument/2006/relationships/hyperlink" Target="https://archive.org/download/ni-roms/roms/Nintendo%20-%20Game%20Boy.zip/Pac-In-Time%20%28Europe%29%20%28SGB%20Enhanced%29.zip" TargetMode="External"/><Relationship Id="rId1344" Type="http://schemas.openxmlformats.org/officeDocument/2006/relationships/hyperlink" Target="https://archive.org/download/ni-roms/roms/Nintendo%20-%20Game%20Boy.zip/Pac-In-Time%20%28Japan%29%20%28SGB%20Enhanced%29.zip" TargetMode="External"/><Relationship Id="rId84" Type="http://schemas.openxmlformats.org/officeDocument/2006/relationships/hyperlink" Target="https://archive.org/download/ni-roms/roms/Nintendo%20-%20Game%20Boy.zip/Arcade%20Classic%20No.%204%20-%20Defender%20%26%20Joust%20%28USA%2C%20Europe%29%20%28SGB%20Enhanced%29.zip" TargetMode="External"/><Relationship Id="rId1774" Type="http://schemas.openxmlformats.org/officeDocument/2006/relationships/hyperlink" Target="https://archive.org/download/ni-roms/roms/Nintendo%20-%20Game%20Boy.zip/Spirou%20%28Europe%29%20%28En%2CFr%2CDe%2CEs%29%20%28Beta%29%20%28SGB%20Enhanced%29.zip" TargetMode="External"/><Relationship Id="rId83" Type="http://schemas.openxmlformats.org/officeDocument/2006/relationships/hyperlink" Target="https://archive.org/download/ni-roms/roms/Nintendo%20-%20Game%20Boy.zip/Arcade%20Classic%20No.%203%20-%20Galaga%20%26%20Galaxian%20%28USA%29%20%28SGB%20Enhanced%29.zip" TargetMode="External"/><Relationship Id="rId1775" Type="http://schemas.openxmlformats.org/officeDocument/2006/relationships/hyperlink" Target="https://archive.org/download/ni-roms/roms/Nintendo%20-%20Game%20Boy.zip/Spirou%20%28Europe%29%20%28En%2CFr%2CDe%2CEs%29%20%28SGB%20Enhanced%29.zip" TargetMode="External"/><Relationship Id="rId86" Type="http://schemas.openxmlformats.org/officeDocument/2006/relationships/hyperlink" Target="https://archive.org/download/ni-roms/roms/Nintendo%20-%20Game%20Boy.zip/Aretha%20%28Japan%29.zip" TargetMode="External"/><Relationship Id="rId1776" Type="http://schemas.openxmlformats.org/officeDocument/2006/relationships/hyperlink" Target="https://archive.org/download/ni-roms/roms/Nintendo%20-%20Game%20Boy.zip/Splitz%20%28Europe%29%20%28Beta%29.zip" TargetMode="External"/><Relationship Id="rId85" Type="http://schemas.openxmlformats.org/officeDocument/2006/relationships/hyperlink" Target="https://archive.org/download/ni-roms/roms/Nintendo%20-%20Game%20Boy.zip/Arcade%20Classics%20-%20Super%20Breakout%20%26%20Battlezone%20%28USA%2C%20Europe%29%20%28SGB%20Enhanced%29.zip" TargetMode="External"/><Relationship Id="rId1777" Type="http://schemas.openxmlformats.org/officeDocument/2006/relationships/hyperlink" Target="https://archive.org/download/ni-roms/roms/Nintendo%20-%20Game%20Boy.zip/Splitz%20%28Europe%29.zip" TargetMode="External"/><Relationship Id="rId88" Type="http://schemas.openxmlformats.org/officeDocument/2006/relationships/hyperlink" Target="https://archive.org/download/ni-roms/roms/Nintendo%20-%20Game%20Boy.zip/Aretha%20III%20%28Japan%29.zip" TargetMode="External"/><Relationship Id="rId1778" Type="http://schemas.openxmlformats.org/officeDocument/2006/relationships/hyperlink" Target="https://archive.org/download/ni-roms/roms/Nintendo%20-%20Game%20Boy.zip/Splitz%20-%20Nigaoe%2015%20Game%20%28Japan%29.zip" TargetMode="External"/><Relationship Id="rId87" Type="http://schemas.openxmlformats.org/officeDocument/2006/relationships/hyperlink" Target="https://archive.org/download/ni-roms/roms/Nintendo%20-%20Game%20Boy.zip/Aretha%20II%20%28Japan%29.zip" TargetMode="External"/><Relationship Id="rId1779" Type="http://schemas.openxmlformats.org/officeDocument/2006/relationships/hyperlink" Target="https://archive.org/download/ni-roms/roms/Nintendo%20-%20Game%20Boy.zip/Sports%20Collection%20%28Japan%29.zip" TargetMode="External"/><Relationship Id="rId89" Type="http://schemas.openxmlformats.org/officeDocument/2006/relationships/hyperlink" Target="https://archive.org/download/ni-roms/roms/Nintendo%20-%20Game%20Boy.zip/Art%20School%20Pocket%20%28World%29%20%28De%29%20%28Aftermarket%29%20%28Unl%29.zip" TargetMode="External"/><Relationship Id="rId709" Type="http://schemas.openxmlformats.org/officeDocument/2006/relationships/hyperlink" Target="https://archive.org/download/ni-roms/roms/Nintendo%20-%20Game%20Boy.zip/Goukaku%20Boy%20Series%20-%20Z-Kai%20Reibun%20de%20Oboeru%20-%20Kyuukyoku%20no%20Kobun%20Tango%20%28Japan%29.zip" TargetMode="External"/><Relationship Id="rId708" Type="http://schemas.openxmlformats.org/officeDocument/2006/relationships/hyperlink" Target="https://archive.org/download/ni-roms/roms/Nintendo%20-%20Game%20Boy.zip/Goukaku%20Boy%20Series%20-%20Z-Kai%20Reibun%20de%20Oboeru%20-%20Chuugaku%20Eitango%201132%20%28Japan%29.zip" TargetMode="External"/><Relationship Id="rId707" Type="http://schemas.openxmlformats.org/officeDocument/2006/relationships/hyperlink" Target="https://archive.org/download/ni-roms/roms/Nintendo%20-%20Game%20Boy.zip/Goukaku%20Boy%20Series%20-%20Z-Kai%20Kyuukyoku%20no%20Eitango%201500%20%28Japan%29.zip" TargetMode="External"/><Relationship Id="rId706" Type="http://schemas.openxmlformats.org/officeDocument/2006/relationships/hyperlink" Target="https://archive.org/download/ni-roms/roms/Nintendo%20-%20Game%20Boy.zip/Goukaku%20Boy%20Series%20-%20Z-Kai%20Kyuukyoku%20no%20Eijukugo%201017%20%28Japan%29.zip" TargetMode="External"/><Relationship Id="rId80" Type="http://schemas.openxmlformats.org/officeDocument/2006/relationships/hyperlink" Target="https://archive.org/download/ni-roms/roms/Nintendo%20-%20Game%20Boy.zip/Arcade%20Classic%20No.%201%20-%20Asteroids%20%26%20Missile%20Command%20%28USA%2C%20Europe%29%20%28SGB%20Enhanced%29.zip" TargetMode="External"/><Relationship Id="rId82" Type="http://schemas.openxmlformats.org/officeDocument/2006/relationships/hyperlink" Target="https://archive.org/download/ni-roms/roms/Nintendo%20-%20Game%20Boy.zip/Arcade%20Classic%20No.%203%20-%20Galaga%20%26%20Galaxian%20%28Europe%29%20%28SGB%20Enhanced%29.zip" TargetMode="External"/><Relationship Id="rId81" Type="http://schemas.openxmlformats.org/officeDocument/2006/relationships/hyperlink" Target="https://archive.org/download/ni-roms/roms/Nintendo%20-%20Game%20Boy.zip/Arcade%20Classic%20No.%202%20-%20Centipede%20%26%20Millipede%20%28USA%2C%20Europe%29%20%28SGB%20Enhanced%29.zip" TargetMode="External"/><Relationship Id="rId701" Type="http://schemas.openxmlformats.org/officeDocument/2006/relationships/hyperlink" Target="https://archive.org/download/ni-roms/roms/Nintendo%20-%20Game%20Boy.zip/Goukaku%20Boy%20Series%20-%20Shikakui%20Atama%20o%20Maruku%20Suru%20-%20Suuji%20de%20Asobou%20Sansuu%20Hen%20%28Japan%29%20%28Rev%201%29.zip" TargetMode="External"/><Relationship Id="rId700" Type="http://schemas.openxmlformats.org/officeDocument/2006/relationships/hyperlink" Target="https://archive.org/download/ni-roms/roms/Nintendo%20-%20Game%20Boy.zip/Goukaku%20Boy%20Series%20-%20Shikakui%20Atama%20o%20Maruku%20Suru%20-%20Shakai%20Battle%20Hen%20%28Japan%29%20%28Imagineer%29.zip" TargetMode="External"/><Relationship Id="rId705" Type="http://schemas.openxmlformats.org/officeDocument/2006/relationships/hyperlink" Target="https://archive.org/download/ni-roms/roms/Nintendo%20-%20Game%20Boy.zip/Goukaku%20Boy%20Series%20-%20Z-Kai%20Kyuukyoku%20no%20Eigo%20Koubun%20285%20%28Japan%29.zip" TargetMode="External"/><Relationship Id="rId704" Type="http://schemas.openxmlformats.org/officeDocument/2006/relationships/hyperlink" Target="https://archive.org/download/ni-roms/roms/Nintendo%20-%20Game%20Boy.zip/Goukaku%20Boy%20Series%20-%20Yamakawa%20Ichimonittou%20-%20Sekaishi%20B%20Yougo%20Mondaishuu%20%28Japan%29.zip" TargetMode="External"/><Relationship Id="rId703" Type="http://schemas.openxmlformats.org/officeDocument/2006/relationships/hyperlink" Target="https://archive.org/download/ni-roms/roms/Nintendo%20-%20Game%20Boy.zip/Goukaku%20Boy%20Series%20-%20Yamakawa%20Ichimonittou%20-%20Nihonshi%20B%20Yougo%20Mondaishuu%20%28Japan%29.zip" TargetMode="External"/><Relationship Id="rId702" Type="http://schemas.openxmlformats.org/officeDocument/2006/relationships/hyperlink" Target="https://archive.org/download/ni-roms/roms/Nintendo%20-%20Game%20Boy.zip/Goukaku%20Boy%20Series%20-%20Shikakui%20Atama%20o%20Maruku%20Suru%20-%20Suuji%20de%20Asobou%20Sansuu%20Hen%20%28Japan%29.zip" TargetMode="External"/><Relationship Id="rId1770" Type="http://schemas.openxmlformats.org/officeDocument/2006/relationships/hyperlink" Target="https://archive.org/download/ni-roms/roms/Nintendo%20-%20Game%20Boy.zip/Spider-Man%203%20-%20Invasion%20of%20the%20Spider-Slayers%20%28USA%2C%20Europe%29.zip" TargetMode="External"/><Relationship Id="rId1771" Type="http://schemas.openxmlformats.org/officeDocument/2006/relationships/hyperlink" Target="https://archive.org/download/ni-roms/roms/Nintendo%20-%20Game%20Boy.zip/Spiky%20Harold%20%28World%29%20%28Aftermarket%29%20%28Unl%29.zip" TargetMode="External"/><Relationship Id="rId1772" Type="http://schemas.openxmlformats.org/officeDocument/2006/relationships/hyperlink" Target="https://archive.org/download/ni-roms/roms/Nintendo%20-%20Game%20Boy.zip/Spirit%20of%20F-1%2C%20The%20%28Europe%29.zip" TargetMode="External"/><Relationship Id="rId1773" Type="http://schemas.openxmlformats.org/officeDocument/2006/relationships/hyperlink" Target="https://archive.org/download/ni-roms/roms/Nintendo%20-%20Game%20Boy.zip/Spiritual%20Warfare%20%28USA%29%20%28Unl%29.zip" TargetMode="External"/><Relationship Id="rId73" Type="http://schemas.openxmlformats.org/officeDocument/2006/relationships/hyperlink" Target="https://archive.org/download/ni-roms/roms/Nintendo%20-%20Game%20Boy.zip/Animaniacs%20%28USA%29%20%28SGB%20Enhanced%29.zip" TargetMode="External"/><Relationship Id="rId1763" Type="http://schemas.openxmlformats.org/officeDocument/2006/relationships/hyperlink" Target="https://archive.org/download/ni-roms/roms/Nintendo%20-%20Game%20Boy.zip/Speedball%202%20-%20Brutal%20Deluxe%20%28Japan%29%20%28En%29%20%28Possible%20Proto%29.zip" TargetMode="External"/><Relationship Id="rId72" Type="http://schemas.openxmlformats.org/officeDocument/2006/relationships/hyperlink" Target="https://archive.org/download/ni-roms/roms/Nintendo%20-%20Game%20Boy.zip/Animaniacs%20%28Europe%29%20%28SGB%20Enhanced%29.zip" TargetMode="External"/><Relationship Id="rId1764" Type="http://schemas.openxmlformats.org/officeDocument/2006/relationships/hyperlink" Target="https://archive.org/download/ni-roms/roms/Nintendo%20-%20Game%20Boy.zip/Speedball%202%20-%20Brutal%20Deluxe%20%28USA%2C%20Europe%29.zip" TargetMode="External"/><Relationship Id="rId75" Type="http://schemas.openxmlformats.org/officeDocument/2006/relationships/hyperlink" Target="https://archive.org/download/ni-roms/roms/Nintendo%20-%20Game%20Boy.zip/Another%20Push%20Game%20%28World%29%20%28v1.07%29%20%28Proto%29%20%28Aftermarket%29%20%28Unl%29.zip" TargetMode="External"/><Relationship Id="rId1765" Type="http://schemas.openxmlformats.org/officeDocument/2006/relationships/hyperlink" Target="https://archive.org/download/ni-roms/roms/Nintendo%20-%20Game%20Boy.zip/Speedy%20Gonzales%20%28USA%2C%20Europe%29.zip" TargetMode="External"/><Relationship Id="rId74" Type="http://schemas.openxmlformats.org/officeDocument/2006/relationships/hyperlink" Target="https://archive.org/download/ni-roms/roms/Nintendo%20-%20Game%20Boy.zip/Another%20Bible%20%28Japan%29%20%28SGB%20Enhanced%29.zip" TargetMode="External"/><Relationship Id="rId1766" Type="http://schemas.openxmlformats.org/officeDocument/2006/relationships/hyperlink" Target="https://archive.org/download/ni-roms/roms/Nintendo%20-%20Game%20Boy.zip/Spider-Man%20-%20X-Men%20-%20Arcade%27s%20Revenge%20%28USA%2C%20Europe%29.zip" TargetMode="External"/><Relationship Id="rId77" Type="http://schemas.openxmlformats.org/officeDocument/2006/relationships/hyperlink" Target="https://archive.org/download/ni-roms/roms/Nintendo%20-%20Game%20Boy.zip/Aprilia%20-%20DiTech%20Interface%20%28Unknown%29%20%28Unl%29%20%5Bb%5D.zip" TargetMode="External"/><Relationship Id="rId1767" Type="http://schemas.openxmlformats.org/officeDocument/2006/relationships/hyperlink" Target="https://archive.org/download/ni-roms/roms/Nintendo%20-%20Game%20Boy.zip/Spider-Man%202%20%28USA%2C%20Europe%29.zip" TargetMode="External"/><Relationship Id="rId76" Type="http://schemas.openxmlformats.org/officeDocument/2006/relationships/hyperlink" Target="https://archive.org/download/ni-roms/roms/Nintendo%20-%20Game%20Boy.zip/Aoki%20Densetsu%20Shoot%21%20%28Japan%29%20%28SGB%20Enhanced%29.zip" TargetMode="External"/><Relationship Id="rId1768" Type="http://schemas.openxmlformats.org/officeDocument/2006/relationships/hyperlink" Target="https://archive.org/download/ni-roms/roms/Nintendo%20-%20Game%20Boy.zip/Spider-Man%203%20-%20Invasion%20of%20the%20Spider-Slayers%20%28USA%2C%20Europe%29%20%28Beta%201%29.zip" TargetMode="External"/><Relationship Id="rId79" Type="http://schemas.openxmlformats.org/officeDocument/2006/relationships/hyperlink" Target="https://archive.org/download/ni-roms/roms/Nintendo%20-%20Game%20Boy.zip/Aqua%20%28World%29%20%28v1.1%29%20%28Aftermarket%29%20%28Unl%29.zip" TargetMode="External"/><Relationship Id="rId1769" Type="http://schemas.openxmlformats.org/officeDocument/2006/relationships/hyperlink" Target="https://archive.org/download/ni-roms/roms/Nintendo%20-%20Game%20Boy.zip/Spider-Man%203%20-%20Invasion%20of%20the%20Spider-Slayers%20%28USA%2C%20Europe%29%20%28Beta%202%29%20%281993-04-11%29.zip" TargetMode="External"/><Relationship Id="rId78" Type="http://schemas.openxmlformats.org/officeDocument/2006/relationships/hyperlink" Target="https://archive.org/download/ni-roms/roms/Nintendo%20-%20Game%20Boy.zip/Aqua%20%28World%29%20%28v1.0%29%20%28Aftermarket%29%20%28Unl%29.zip" TargetMode="External"/><Relationship Id="rId71" Type="http://schemas.openxmlformats.org/officeDocument/2006/relationships/hyperlink" Target="https://archive.org/download/ni-roms/roms/Nintendo%20-%20Game%20Boy.zip/Animal%20Breeder%202%20%28Japan%29%20%28SGB%20Enhanced%29.zip" TargetMode="External"/><Relationship Id="rId70" Type="http://schemas.openxmlformats.org/officeDocument/2006/relationships/hyperlink" Target="https://archive.org/download/ni-roms/roms/Nintendo%20-%20Game%20Boy.zip/Animal%20Breeder%20%28Japan%29%20%28SGB%20Enhanced%29.zip" TargetMode="External"/><Relationship Id="rId1760" Type="http://schemas.openxmlformats.org/officeDocument/2006/relationships/hyperlink" Target="https://archive.org/download/ni-roms/roms/Nintendo%20-%20Game%20Boy.zip/Spanky%27s%20Quest%20%28Europe%29.zip" TargetMode="External"/><Relationship Id="rId1761" Type="http://schemas.openxmlformats.org/officeDocument/2006/relationships/hyperlink" Target="https://archive.org/download/ni-roms/roms/Nintendo%20-%20Game%20Boy.zip/Spanky%27s%20Quest%20%28USA%29.zip" TargetMode="External"/><Relationship Id="rId1762" Type="http://schemas.openxmlformats.org/officeDocument/2006/relationships/hyperlink" Target="https://archive.org/download/ni-roms/roms/Nintendo%20-%20Game%20Boy.zip/Spartan%20X%20%28Japan%29.zip" TargetMode="External"/><Relationship Id="rId62" Type="http://schemas.openxmlformats.org/officeDocument/2006/relationships/hyperlink" Target="https://archive.org/download/ni-roms/roms/Nintendo%20-%20Game%20Boy.zip/Amazing%20Spider-Man%2C%20The%20%28USA%2C%20Europe%29.zip" TargetMode="External"/><Relationship Id="rId1312" Type="http://schemas.openxmlformats.org/officeDocument/2006/relationships/hyperlink" Target="https://archive.org/download/ni-roms/roms/Nintendo%20-%20Game%20Boy.zip/Oiopolis%20%28World%29%20%28Es%29%20%28Demo%29%20%28Aftermarket%29%20%28Unl%29.zip" TargetMode="External"/><Relationship Id="rId1796" Type="http://schemas.openxmlformats.org/officeDocument/2006/relationships/hyperlink" Target="https://archive.org/download/ni-roms/roms/Nintendo%20-%20Game%20Boy.zip/Star%20Trek%20-%20The%20Next%20Generation%20%28Germany%29.zip" TargetMode="External"/><Relationship Id="rId61" Type="http://schemas.openxmlformats.org/officeDocument/2006/relationships/hyperlink" Target="https://archive.org/download/ni-roms/roms/Nintendo%20-%20Game%20Boy.zip/Amazing%20Penguin%20%28World%29%20%28Limited%20Run%20Games%29.zip" TargetMode="External"/><Relationship Id="rId1313" Type="http://schemas.openxmlformats.org/officeDocument/2006/relationships/hyperlink" Target="https://archive.org/download/ni-roms/roms/Nintendo%20-%20Game%20Boy.zip/Oira%20Jajamaru%21%20Sekai%20Daibouken%20%28Japan%29.zip" TargetMode="External"/><Relationship Id="rId1797" Type="http://schemas.openxmlformats.org/officeDocument/2006/relationships/hyperlink" Target="https://archive.org/download/ni-roms/roms/Nintendo%20-%20Game%20Boy.zip/Star%20Trek%20-%20The%20Next%20Generation%20%28Spain%29.zip" TargetMode="External"/><Relationship Id="rId64" Type="http://schemas.openxmlformats.org/officeDocument/2006/relationships/hyperlink" Target="https://archive.org/download/ni-roms/roms/Nintendo%20-%20Game%20Boy.zip/America%20Oudan%20Ultra%20Quiz%20Part%202%20%28Japan%29%20%28Rev%201%29.zip" TargetMode="External"/><Relationship Id="rId1314" Type="http://schemas.openxmlformats.org/officeDocument/2006/relationships/hyperlink" Target="https://archive.org/download/ni-roms/roms/Nintendo%20-%20Game%20Boy.zip/Olympic%20Skier%20%28World%29%20%28Aftermarket%29%20%28Unl%29.zip" TargetMode="External"/><Relationship Id="rId1798" Type="http://schemas.openxmlformats.org/officeDocument/2006/relationships/hyperlink" Target="https://archive.org/download/ni-roms/roms/Nintendo%20-%20Game%20Boy.zip/Star%20Trek%20-%20The%20Next%20Generation%20%28USA%2C%20Europe%29%20%28Beta%29.zip" TargetMode="External"/><Relationship Id="rId63" Type="http://schemas.openxmlformats.org/officeDocument/2006/relationships/hyperlink" Target="https://archive.org/download/ni-roms/roms/Nintendo%20-%20Game%20Boy.zip/America%20Oudan%20Ultra%20Quiz%20%28Japan%29.zip" TargetMode="External"/><Relationship Id="rId1315" Type="http://schemas.openxmlformats.org/officeDocument/2006/relationships/hyperlink" Target="https://archive.org/download/ni-roms/roms/Nintendo%20-%20Game%20Boy.zip/Olympic%20Summer%20Games%20%28USA%2C%20Europe%29%20%28SGB%20Enhanced%29.zip" TargetMode="External"/><Relationship Id="rId1799" Type="http://schemas.openxmlformats.org/officeDocument/2006/relationships/hyperlink" Target="https://archive.org/download/ni-roms/roms/Nintendo%20-%20Game%20Boy.zip/Star%20Trek%20-%20The%20Next%20Generation%20%28USA%2C%20Europe%29.zip" TargetMode="External"/><Relationship Id="rId66" Type="http://schemas.openxmlformats.org/officeDocument/2006/relationships/hyperlink" Target="https://archive.org/download/ni-roms/roms/Nintendo%20-%20Game%20Boy.zip/America%20Oudan%20Ultra%20Quiz%20Part%203%20-%20Champion%20Taikai%20%28Japan%29.zip" TargetMode="External"/><Relationship Id="rId1316" Type="http://schemas.openxmlformats.org/officeDocument/2006/relationships/hyperlink" Target="https://archive.org/download/ni-roms/roms/Nintendo%20-%20Game%20Boy.zip/Oni%20II%20-%20Oni%20Densetsu%20%28Japan%29.zip" TargetMode="External"/><Relationship Id="rId65" Type="http://schemas.openxmlformats.org/officeDocument/2006/relationships/hyperlink" Target="https://archive.org/download/ni-roms/roms/Nintendo%20-%20Game%20Boy.zip/America%20Oudan%20Ultra%20Quiz%20Part%202%20%28Japan%29.zip" TargetMode="External"/><Relationship Id="rId1317" Type="http://schemas.openxmlformats.org/officeDocument/2006/relationships/hyperlink" Target="https://archive.org/download/ni-roms/roms/Nintendo%20-%20Game%20Boy.zip/Oni%20III%20-%20Kuro%20no%20Hakaishin%20%28Japan%29.zip" TargetMode="External"/><Relationship Id="rId68" Type="http://schemas.openxmlformats.org/officeDocument/2006/relationships/hyperlink" Target="https://archive.org/download/ni-roms/roms/Nintendo%20-%20Game%20Boy.zip/Amida%20%28Japan%29.zip" TargetMode="External"/><Relationship Id="rId1318" Type="http://schemas.openxmlformats.org/officeDocument/2006/relationships/hyperlink" Target="https://archive.org/download/ni-roms/roms/Nintendo%20-%20Game%20Boy.zip/Oni%20IV%20-%20Kijin%20no%20Ketsuzoku%20%28Japan%29%20%28Rev%201%29%20%28Beta%29.zip" TargetMode="External"/><Relationship Id="rId67" Type="http://schemas.openxmlformats.org/officeDocument/2006/relationships/hyperlink" Target="https://archive.org/download/ni-roms/roms/Nintendo%20-%20Game%20Boy.zip/America%20Oudan%20Ultra%20Quiz%20Part%204%20%28Japan%29.zip" TargetMode="External"/><Relationship Id="rId1319" Type="http://schemas.openxmlformats.org/officeDocument/2006/relationships/hyperlink" Target="https://archive.org/download/ni-roms/roms/Nintendo%20-%20Game%20Boy.zip/Oni%20IV%20-%20Kijin%20no%20Ketsuzoku%20%28Japan%29.zip" TargetMode="External"/><Relationship Id="rId729" Type="http://schemas.openxmlformats.org/officeDocument/2006/relationships/hyperlink" Target="https://archive.org/download/ni-roms/roms/Nintendo%20-%20Game%20Boy.zip/Heiankyo%20Alien%20%28USA%29.zip" TargetMode="External"/><Relationship Id="rId728" Type="http://schemas.openxmlformats.org/officeDocument/2006/relationships/hyperlink" Target="https://archive.org/download/ni-roms/roms/Nintendo%20-%20Game%20Boy.zip/Heavyweight%20Championship%20Boxing%20%28USA%29.zip" TargetMode="External"/><Relationship Id="rId60" Type="http://schemas.openxmlformats.org/officeDocument/2006/relationships/hyperlink" Target="https://archive.org/download/ni-roms/roms/Nintendo%20-%20Game%20Boy.zip/Amazing%20Penguin%20%28USA%2C%20Europe%29.zip" TargetMode="External"/><Relationship Id="rId723" Type="http://schemas.openxmlformats.org/officeDocument/2006/relationships/hyperlink" Target="https://archive.org/download/ni-roms/roms/Nintendo%20-%20Game%20Boy.zip/Harvest%20Moon%20GB%20%28USA%29%20%28SGB%20Enhanced%29.zip" TargetMode="External"/><Relationship Id="rId722" Type="http://schemas.openxmlformats.org/officeDocument/2006/relationships/hyperlink" Target="https://archive.org/download/ni-roms/roms/Nintendo%20-%20Game%20Boy.zip/Harbour%20Attack%20%28World%29%20%28Aftermarket%29%20%28Unl%29.zip" TargetMode="External"/><Relationship Id="rId721" Type="http://schemas.openxmlformats.org/officeDocument/2006/relationships/hyperlink" Target="https://archive.org/download/ni-roms/roms/Nintendo%20-%20Game%20Boy.zip/Hammerin%27%20Harry%20-%20Ghost%20Building%20Company%20%28USA%29%20%28Proto%29.zip" TargetMode="External"/><Relationship Id="rId720" Type="http://schemas.openxmlformats.org/officeDocument/2006/relationships/hyperlink" Target="https://archive.org/download/ni-roms/roms/Nintendo%20-%20Game%20Boy.zip/Hammerin%27%20Harry%20%28Europe%29.zip" TargetMode="External"/><Relationship Id="rId727" Type="http://schemas.openxmlformats.org/officeDocument/2006/relationships/hyperlink" Target="https://archive.org/download/ni-roms/roms/Nintendo%20-%20Game%20Boy.zip/Heart%20Knight%20%28World%29%20%28Aftermarket%29%20%28Unl%29.zip" TargetMode="External"/><Relationship Id="rId726" Type="http://schemas.openxmlformats.org/officeDocument/2006/relationships/hyperlink" Target="https://archive.org/download/ni-roms/roms/Nintendo%20-%20Game%20Boy.zip/Head%20On%20%28Japan%29.zip" TargetMode="External"/><Relationship Id="rId725" Type="http://schemas.openxmlformats.org/officeDocument/2006/relationships/hyperlink" Target="https://archive.org/download/ni-roms/roms/Nintendo%20-%20Game%20Boy.zip/Hayaoshi%20Quiz%20-%20Ouza%20Ketteisen%20%28Japan%29%20%28SGB%20Enhanced%29.zip" TargetMode="External"/><Relationship Id="rId724" Type="http://schemas.openxmlformats.org/officeDocument/2006/relationships/hyperlink" Target="https://archive.org/download/ni-roms/roms/Nintendo%20-%20Game%20Boy.zip/Hatris%20%28Japan%2C%20USA%29%20%28En%29.zip" TargetMode="External"/><Relationship Id="rId69" Type="http://schemas.openxmlformats.org/officeDocument/2006/relationships/hyperlink" Target="https://archive.org/download/ni-roms/roms/Nintendo%20-%20Game%20Boy.zip/Anctrayl%20%28World%29%20%28Aftermarket%29%20%28Unl%29.zip" TargetMode="External"/><Relationship Id="rId1790" Type="http://schemas.openxmlformats.org/officeDocument/2006/relationships/hyperlink" Target="https://archive.org/download/ni-roms/roms/Nintendo%20-%20Game%20Boy.zip/Spy%20vs%20Spy%20-%20Operation%20Boobytrap%20%28USA%29.zip" TargetMode="External"/><Relationship Id="rId1791" Type="http://schemas.openxmlformats.org/officeDocument/2006/relationships/hyperlink" Target="https://archive.org/download/ni-roms/roms/Nintendo%20-%20Game%20Boy.zip/Square%20Deal%20-%20The%20Game%20of%20Two-Dimensional%20Poker%20%28USA%29.zip" TargetMode="External"/><Relationship Id="rId1792" Type="http://schemas.openxmlformats.org/officeDocument/2006/relationships/hyperlink" Target="https://archive.org/download/ni-roms/roms/Nintendo%20-%20Game%20Boy.zip/Star%20Catcher%20%28World%29%20%28Aftermarket%29%20%28Unl%29.zip" TargetMode="External"/><Relationship Id="rId1793" Type="http://schemas.openxmlformats.org/officeDocument/2006/relationships/hyperlink" Target="https://archive.org/download/ni-roms/roms/Nintendo%20-%20Game%20Boy.zip/StarHawk%20%28Europe%29.zip" TargetMode="External"/><Relationship Id="rId1310" Type="http://schemas.openxmlformats.org/officeDocument/2006/relationships/hyperlink" Target="https://archive.org/download/ni-roms/roms/Nintendo%20-%20Game%20Boy.zip/Oiopolis%20%28World%29%20%28Ca%29%20%28Demo%29%20%28Aftermarket%29%20%28Unl%29.zip" TargetMode="External"/><Relationship Id="rId1794" Type="http://schemas.openxmlformats.org/officeDocument/2006/relationships/hyperlink" Target="https://archive.org/download/ni-roms/roms/Nintendo%20-%20Game%20Boy.zip/Star%20Sweep%20%28Japan%29%20%28SGB%20Enhanced%29.zip" TargetMode="External"/><Relationship Id="rId1311" Type="http://schemas.openxmlformats.org/officeDocument/2006/relationships/hyperlink" Target="https://archive.org/download/ni-roms/roms/Nintendo%20-%20Game%20Boy.zip/Oiopolis%20%28World%29%20%28En%29%20%28Demo%29%20%28Aftermarket%29%20%28Unl%29.zip" TargetMode="External"/><Relationship Id="rId1795" Type="http://schemas.openxmlformats.org/officeDocument/2006/relationships/hyperlink" Target="https://archive.org/download/ni-roms/roms/Nintendo%20-%20Game%20Boy.zip/Star%20Trek%20-%2025th%20Anniversary%20%28USA%2C%20Europe%29.zip" TargetMode="External"/><Relationship Id="rId51" Type="http://schemas.openxmlformats.org/officeDocument/2006/relationships/hyperlink" Target="https://archive.org/download/ni-roms/roms/Nintendo%20-%20Game%20Boy.zip/Alien%20vs%20Predator%20%28Japan%29.zip" TargetMode="External"/><Relationship Id="rId1301" Type="http://schemas.openxmlformats.org/officeDocument/2006/relationships/hyperlink" Target="https://archive.org/download/ni-roms/roms/Nintendo%20-%20Game%20Boy.zip/Nobunaga%27s%20Ambition%20%28USA%29.zip" TargetMode="External"/><Relationship Id="rId1785" Type="http://schemas.openxmlformats.org/officeDocument/2006/relationships/hyperlink" Target="https://archive.org/download/ni-roms/roms/Nintendo%20-%20Game%20Boy.zip/Spot%20-%20The%20Cool%20Adventure%20%28USA%29.zip" TargetMode="External"/><Relationship Id="rId50" Type="http://schemas.openxmlformats.org/officeDocument/2006/relationships/hyperlink" Target="https://archive.org/download/ni-roms/roms/Nintendo%20-%20Game%20Boy.zip/Alien%20Olympics%20%28Europe%29.zip" TargetMode="External"/><Relationship Id="rId1302" Type="http://schemas.openxmlformats.org/officeDocument/2006/relationships/hyperlink" Target="https://archive.org/download/ni-roms/roms/Nintendo%20-%20Game%20Boy.zip/Nobunaga%20no%20Yabou%20-%20Game%20Boy%20Ban%20%28Japan%29.zip" TargetMode="External"/><Relationship Id="rId1786" Type="http://schemas.openxmlformats.org/officeDocument/2006/relationships/hyperlink" Target="https://archive.org/download/ni-roms/roms/Nintendo%20-%20Game%20Boy.zip/Spot%20-%20The%20Video%20Game%20%28Europe%29.zip" TargetMode="External"/><Relationship Id="rId53" Type="http://schemas.openxmlformats.org/officeDocument/2006/relationships/hyperlink" Target="https://archive.org/download/ni-roms/roms/Nintendo%20-%20Game%20Boy.zip/All-Star%20Baseball%2099%20%28USA%29.zip" TargetMode="External"/><Relationship Id="rId1303" Type="http://schemas.openxmlformats.org/officeDocument/2006/relationships/hyperlink" Target="https://archive.org/download/ni-roms/roms/Nintendo%20-%20Game%20Boy.zip/Nocptern%20%28World%29%20%28v1.0%29%20%28Demo%29%20%28Aftermarket%29%20%28Unl%29.zip" TargetMode="External"/><Relationship Id="rId1787" Type="http://schemas.openxmlformats.org/officeDocument/2006/relationships/hyperlink" Target="https://archive.org/download/ni-roms/roms/Nintendo%20-%20Game%20Boy.zip/Spot%20-%20The%20Video%20Game%20%28USA%29.zip" TargetMode="External"/><Relationship Id="rId52" Type="http://schemas.openxmlformats.org/officeDocument/2006/relationships/hyperlink" Target="https://archive.org/download/ni-roms/roms/Nintendo%20-%20Game%20Boy.zip/Alien%20vs%20Predator%20-%20The%20Last%20of%20His%20Clan%20%28USA%29.zip" TargetMode="External"/><Relationship Id="rId1304" Type="http://schemas.openxmlformats.org/officeDocument/2006/relationships/hyperlink" Target="https://archive.org/download/ni-roms/roms/Nintendo%20-%20Game%20Boy.zip/Nontan%20to%20Issho%20-%20Kurukuru%20Puzzle%20%28Japan%29.zip" TargetMode="External"/><Relationship Id="rId1788" Type="http://schemas.openxmlformats.org/officeDocument/2006/relationships/hyperlink" Target="https://archive.org/download/ni-roms/roms/Nintendo%20-%20Game%20Boy.zip/Spud%27s%20Adventure%20%28USA%29.zip" TargetMode="External"/><Relationship Id="rId55" Type="http://schemas.openxmlformats.org/officeDocument/2006/relationships/hyperlink" Target="https://archive.org/download/ni-roms/roms/Nintendo%20-%20Game%20Boy.zip/Alleyway%20%28World%29.zip" TargetMode="External"/><Relationship Id="rId1305" Type="http://schemas.openxmlformats.org/officeDocument/2006/relationships/hyperlink" Target="https://archive.org/download/ni-roms/roms/Nintendo%20-%20Game%20Boy.zip/Noobow%20%28Japan%29.zip" TargetMode="External"/><Relationship Id="rId1789" Type="http://schemas.openxmlformats.org/officeDocument/2006/relationships/hyperlink" Target="https://archive.org/download/ni-roms/roms/Nintendo%20-%20Game%20Boy.zip/Spy%20vs%20Spy%20-%20Operation%20Boobytrap%20%28Europe%29.zip" TargetMode="External"/><Relationship Id="rId54" Type="http://schemas.openxmlformats.org/officeDocument/2006/relationships/hyperlink" Target="https://archive.org/download/ni-roms/roms/Nintendo%20-%20Game%20Boy.zip/Alley%20%28World%29%20%28Aftermarket%29%20%28Unl%29.zip" TargetMode="External"/><Relationship Id="rId1306" Type="http://schemas.openxmlformats.org/officeDocument/2006/relationships/hyperlink" Target="https://archive.org/download/ni-roms/roms/Nintendo%20-%20Game%20Boy.zip/Nyghtmare%20-%20Betrayed%20%28World%29%20%28Alpha%20A%29%20%28Aftermarket%29%20%28Unl%29.zip" TargetMode="External"/><Relationship Id="rId57" Type="http://schemas.openxmlformats.org/officeDocument/2006/relationships/hyperlink" Target="https://archive.org/download/ni-roms/roms/Nintendo%20-%20Game%20Boy.zip/Altered%20Space%20-%20A%203-D%20Alien%20Adventure%20%28Europe%29.zip" TargetMode="External"/><Relationship Id="rId1307" Type="http://schemas.openxmlformats.org/officeDocument/2006/relationships/hyperlink" Target="https://archive.org/download/ni-roms/roms/Nintendo%20-%20Game%20Boy.zip/Nyghtmare%20-%20Betrayed%20%28World%29%20%28v0.1.1%29%20%28Beta%29%20%28Aftermarket%29%20%28Unl%29.zip" TargetMode="External"/><Relationship Id="rId56" Type="http://schemas.openxmlformats.org/officeDocument/2006/relationships/hyperlink" Target="https://archive.org/download/ni-roms/roms/Nintendo%20-%20Game%20Boy.zip/Alphamax%20%28World%29%20%28Aftermarket%29%20%28Unl%29.zip" TargetMode="External"/><Relationship Id="rId1308" Type="http://schemas.openxmlformats.org/officeDocument/2006/relationships/hyperlink" Target="https://archive.org/download/ni-roms/roms/Nintendo%20-%20Game%20Boy.zip/Oblique%20Strategies%20%28World%29%20%28Aftermarket%29%20%28Unl%29.zip" TargetMode="External"/><Relationship Id="rId1309" Type="http://schemas.openxmlformats.org/officeDocument/2006/relationships/hyperlink" Target="https://archive.org/download/ni-roms/roms/Nintendo%20-%20Game%20Boy.zip/Oddworld%20Adventures%20%28USA%2C%20Europe%29.zip" TargetMode="External"/><Relationship Id="rId719" Type="http://schemas.openxmlformats.org/officeDocument/2006/relationships/hyperlink" Target="https://archive.org/download/ni-roms/roms/Nintendo%20-%20Game%20Boy.zip/HAL%20Wrestling%20%28USA%29.zip" TargetMode="External"/><Relationship Id="rId718" Type="http://schemas.openxmlformats.org/officeDocument/2006/relationships/hyperlink" Target="https://archive.org/download/ni-roms/roms/Nintendo%20-%20Game%20Boy.zip/HAL%20Wrestling%20%28USA%29%20%28Beta%29.zip" TargetMode="External"/><Relationship Id="rId717" Type="http://schemas.openxmlformats.org/officeDocument/2006/relationships/hyperlink" Target="https://archive.org/download/ni-roms/roms/Nintendo%20-%20Game%20Boy.zip/Gunship%20%28World%29%20%28Aftermarket%29%20%28Unl%29.zip" TargetMode="External"/><Relationship Id="rId712" Type="http://schemas.openxmlformats.org/officeDocument/2006/relationships/hyperlink" Target="https://archive.org/download/ni-roms/roms/Nintendo%20-%20Game%20Boy.zip/Great%20Detention%20Getaway%2C%20The%20%28World%29%20%28Aftermarket%29%20%28Unl%29.zip" TargetMode="External"/><Relationship Id="rId711" Type="http://schemas.openxmlformats.org/officeDocument/2006/relationships/hyperlink" Target="https://archive.org/download/ni-roms/roms/Nintendo%20-%20Game%20Boy.zip/Grander%20Musashi%20RV%20%28Japan%29%20%28SGB%20Enhanced%29.zip" TargetMode="External"/><Relationship Id="rId710" Type="http://schemas.openxmlformats.org/officeDocument/2006/relationships/hyperlink" Target="https://archive.org/download/ni-roms/roms/Nintendo%20-%20Game%20Boy.zip/Gradius%20-%20The%20Interstellar%20Assault%20%28USA%29.zip" TargetMode="External"/><Relationship Id="rId716" Type="http://schemas.openxmlformats.org/officeDocument/2006/relationships/hyperlink" Target="https://archive.org/download/ni-roms/roms/Nintendo%20-%20Game%20Boy.zip/Gunman%20Clive%20%28World%29%20%28Demo%29%20%28Aftermarket%29%20%28Unl%29.zip" TargetMode="External"/><Relationship Id="rId715" Type="http://schemas.openxmlformats.org/officeDocument/2006/relationships/hyperlink" Target="https://archive.org/download/ni-roms/roms/Nintendo%20-%20Game%20Boy.zip/Gun%20Law%20%28World%29%20%28Aftermarket%29%20%28Unl%29.zip" TargetMode="External"/><Relationship Id="rId714" Type="http://schemas.openxmlformats.org/officeDocument/2006/relationships/hyperlink" Target="https://archive.org/download/ni-roms/roms/Nintendo%20-%20Game%20Boy.zip/Gremlins%202%20-%20The%20New%20Batch%20%28World%29.zip" TargetMode="External"/><Relationship Id="rId713" Type="http://schemas.openxmlformats.org/officeDocument/2006/relationships/hyperlink" Target="https://archive.org/download/ni-roms/roms/Nintendo%20-%20Game%20Boy.zip/Great%20Greed%20%28USA%29.zip" TargetMode="External"/><Relationship Id="rId59" Type="http://schemas.openxmlformats.org/officeDocument/2006/relationships/hyperlink" Target="https://archive.org/download/ni-roms/roms/Nintendo%20-%20Game%20Boy.zip/Altered%20Space%20-%20A%203-D%20Alien%20Adventure%20%28USA%29.zip" TargetMode="External"/><Relationship Id="rId58" Type="http://schemas.openxmlformats.org/officeDocument/2006/relationships/hyperlink" Target="https://archive.org/download/ni-roms/roms/Nintendo%20-%20Game%20Boy.zip/Altered%20Space%20-%20A%203-D%20Alien%20Adventure%20%28Japan%29.zip" TargetMode="External"/><Relationship Id="rId1780" Type="http://schemas.openxmlformats.org/officeDocument/2006/relationships/hyperlink" Target="https://archive.org/download/ni-roms/roms/Nintendo%20-%20Game%20Boy.zip/Sports%20Illustrated%20-%20Championship%20Football%20%26%20Baseball%20%28USA%29.zip" TargetMode="External"/><Relationship Id="rId1781" Type="http://schemas.openxmlformats.org/officeDocument/2006/relationships/hyperlink" Target="https://archive.org/download/ni-roms/roms/Nintendo%20-%20Game%20Boy.zip/Sports%20Illustrated%20-%20Golf%20Classic%20%28USA%29%20%28SGB%20Enhanced%29.zip" TargetMode="External"/><Relationship Id="rId1782" Type="http://schemas.openxmlformats.org/officeDocument/2006/relationships/hyperlink" Target="https://archive.org/download/ni-roms/roms/Nintendo%20-%20Game%20Boy.zip/Sports%20Illustrated%20for%20Kids%20-%20The%20Ultimate%20Triple%20Dare%21%20%28USA%29.zip" TargetMode="External"/><Relationship Id="rId1783" Type="http://schemas.openxmlformats.org/officeDocument/2006/relationships/hyperlink" Target="https://archive.org/download/ni-roms/roms/Nintendo%20-%20Game%20Boy.zip/Spot%20%28Japan%29.zip" TargetMode="External"/><Relationship Id="rId1300" Type="http://schemas.openxmlformats.org/officeDocument/2006/relationships/hyperlink" Target="https://archive.org/download/ni-roms/roms/Nintendo%20-%20Game%20Boy.zip/Nintendo%20World%20Cup%20%28USA%2C%20Europe%29.zip" TargetMode="External"/><Relationship Id="rId1784" Type="http://schemas.openxmlformats.org/officeDocument/2006/relationships/hyperlink" Target="https://archive.org/download/ni-roms/roms/Nintendo%20-%20Game%20Boy.zip/Spot%20-%20Cool%20Adventure%20%28Japan%29.zip" TargetMode="External"/><Relationship Id="rId349" Type="http://schemas.openxmlformats.org/officeDocument/2006/relationships/hyperlink" Target="https://archive.org/download/ni-roms/roms/Nintendo%20-%20Game%20Boy.zip/Cool%20Spot%20%28USA%29.zip" TargetMode="External"/><Relationship Id="rId348" Type="http://schemas.openxmlformats.org/officeDocument/2006/relationships/hyperlink" Target="https://archive.org/download/ni-roms/roms/Nintendo%20-%20Game%20Boy.zip/Cool%20Spot%20%28Europe%29.zip" TargetMode="External"/><Relationship Id="rId347" Type="http://schemas.openxmlformats.org/officeDocument/2006/relationships/hyperlink" Target="https://archive.org/download/ni-roms/roms/Nintendo%20-%20Game%20Boy.zip/Cool%20Hand%20%28Europe%29.zip" TargetMode="External"/><Relationship Id="rId346" Type="http://schemas.openxmlformats.org/officeDocument/2006/relationships/hyperlink" Target="https://archive.org/download/ni-roms/roms/Nintendo%20-%20Game%20Boy.zip/Cool%20Hand%20%28Europe%29%20%28Fr%2CDe%29.zip" TargetMode="External"/><Relationship Id="rId341" Type="http://schemas.openxmlformats.org/officeDocument/2006/relationships/hyperlink" Target="https://archive.org/download/ni-roms/roms/Nintendo%20-%20Game%20Boy.zip/Contra%20%28Japan%29%20%28En%29.zip" TargetMode="External"/><Relationship Id="rId340" Type="http://schemas.openxmlformats.org/officeDocument/2006/relationships/hyperlink" Target="https://archive.org/download/ni-roms/roms/Nintendo%20-%20Game%20Boy.zip/Commando%20%28World%29%20%28Aftermarket%29%20%28Unl%29.zip" TargetMode="External"/><Relationship Id="rId345" Type="http://schemas.openxmlformats.org/officeDocument/2006/relationships/hyperlink" Target="https://archive.org/download/ni-roms/roms/Nintendo%20-%20Game%20Boy.zip/Cool%20Ball%20%28USA%29.zip" TargetMode="External"/><Relationship Id="rId344" Type="http://schemas.openxmlformats.org/officeDocument/2006/relationships/hyperlink" Target="https://archive.org/download/ni-roms/roms/Nintendo%20-%20Game%20Boy.zip/Contra%20Spirits%20%28Japan%29%20%28SGB%20Enhanced%29.zip" TargetMode="External"/><Relationship Id="rId343" Type="http://schemas.openxmlformats.org/officeDocument/2006/relationships/hyperlink" Target="https://archive.org/download/ni-roms/roms/Nintendo%20-%20Game%20Boy.zip/Contra%20-%20The%20Alien%20Wars%20%28USA%29%20%28SGB%20Enhanced%29.zip" TargetMode="External"/><Relationship Id="rId342" Type="http://schemas.openxmlformats.org/officeDocument/2006/relationships/hyperlink" Target="https://archive.org/download/ni-roms/roms/Nintendo%20-%20Game%20Boy.zip/Contra%20%28World%29%20%28Contra%20Anniversary%20Collection%29.zip" TargetMode="External"/><Relationship Id="rId338" Type="http://schemas.openxmlformats.org/officeDocument/2006/relationships/hyperlink" Target="https://archive.org/download/ni-roms/roms/Nintendo%20-%20Game%20Boy.zip/Collection%20Pocket%20%28Japan%29%20%28SGB%20Enhanced%29.zip" TargetMode="External"/><Relationship Id="rId337" Type="http://schemas.openxmlformats.org/officeDocument/2006/relationships/hyperlink" Target="https://archive.org/download/ni-roms/roms/Nintendo%20-%20Game%20Boy.zip/Coat%20Man%20%28World%29%20%28Aftermarket%29%20%28Unl%29.zip" TargetMode="External"/><Relationship Id="rId336" Type="http://schemas.openxmlformats.org/officeDocument/2006/relationships/hyperlink" Target="https://archive.org/download/ni-roms/roms/Nintendo%20-%20Game%20Boy.zip/Cliffhanger%20%28USA%2C%20Europe%29.zip" TargetMode="External"/><Relationship Id="rId335" Type="http://schemas.openxmlformats.org/officeDocument/2006/relationships/hyperlink" Target="https://archive.org/download/ni-roms/roms/Nintendo%20-%20Game%20Boy.zip/Ciao%20Nonna%20%28World%29%20%28v2.1%29%20%28Aftermarket%29%20%28Unl%29.zip" TargetMode="External"/><Relationship Id="rId339" Type="http://schemas.openxmlformats.org/officeDocument/2006/relationships/hyperlink" Target="https://archive.org/download/ni-roms/roms/Nintendo%20-%20Game%20Boy.zip/College%20Slam%20%28USA%29.zip" TargetMode="External"/><Relationship Id="rId330" Type="http://schemas.openxmlformats.org/officeDocument/2006/relationships/hyperlink" Target="https://archive.org/download/ni-roms/roms/Nintendo%20-%20Game%20Boy.zip/Christmas%20Carols%20%28World%29%20%28Aftermarket%29%20%28Unl%29.zip" TargetMode="External"/><Relationship Id="rId334" Type="http://schemas.openxmlformats.org/officeDocument/2006/relationships/hyperlink" Target="https://archive.org/download/ni-roms/roms/Nintendo%20-%20Game%20Boy.zip/Ciao%20Nonna%20%28World%29%20%28v2.0%29%20%28Aftermarket%29%20%28Unl%29.zip" TargetMode="External"/><Relationship Id="rId333" Type="http://schemas.openxmlformats.org/officeDocument/2006/relationships/hyperlink" Target="https://archive.org/download/ni-roms/roms/Nintendo%20-%20Game%20Boy.zip/Ciao%20Nonna%20%28World%29%20%28v1.1%29%20%28Aftermarket%29%20%28Unl%29.zip" TargetMode="External"/><Relationship Id="rId332" Type="http://schemas.openxmlformats.org/officeDocument/2006/relationships/hyperlink" Target="https://archive.org/download/ni-roms/roms/Nintendo%20-%20Game%20Boy.zip/Ciao%20Nonna%20%28World%29%20%28Aftermarket%29%20%28Unl%29.zip" TargetMode="External"/><Relationship Id="rId331" Type="http://schemas.openxmlformats.org/officeDocument/2006/relationships/hyperlink" Target="https://archive.org/download/ni-roms/roms/Nintendo%20-%20Game%20Boy.zip/Chuck%20Rock%20%28USA%2C%20Europe%29.zip" TargetMode="External"/><Relationship Id="rId370" Type="http://schemas.openxmlformats.org/officeDocument/2006/relationships/hyperlink" Target="https://archive.org/download/ni-roms/roms/Nintendo%20-%20Game%20Boy.zip/Cyberlice%20%28World%29%20%28Proto%29%20%28Aftermarket%29%20%28Unl%29.zip" TargetMode="External"/><Relationship Id="rId369" Type="http://schemas.openxmlformats.org/officeDocument/2006/relationships/hyperlink" Target="https://archive.org/download/ni-roms/roms/Nintendo%20-%20Game%20Boy.zip/Cyber%20Dreamscape%20Battle-Deckers%202199%20%28World%29%20%28Aftermarket%29%20%28Unl%29.zip" TargetMode="External"/><Relationship Id="rId368" Type="http://schemas.openxmlformats.org/officeDocument/2006/relationships/hyperlink" Target="https://archive.org/download/ni-roms/roms/Nintendo%20-%20Game%20Boy.zip/Cuthbert%20in%20the%20Cooler%20%28World%29%20%28Aftermarket%29%20%28Unl%29.zip" TargetMode="External"/><Relationship Id="rId363" Type="http://schemas.openxmlformats.org/officeDocument/2006/relationships/hyperlink" Target="https://archive.org/download/ni-roms/roms/Nintendo%20-%20Game%20Boy.zip/Crystal%20Quest%20%28USA%29.zip" TargetMode="External"/><Relationship Id="rId362" Type="http://schemas.openxmlformats.org/officeDocument/2006/relationships/hyperlink" Target="https://archive.org/download/ni-roms/roms/Nintendo%20-%20Game%20Boy.zip/Crayon%20Shin-chan%204%20-%20Ora%20no%20Itazura%20Daihenshin%20%28Japan%29%20%28SGB%20Enhanced%29.zip" TargetMode="External"/><Relationship Id="rId361" Type="http://schemas.openxmlformats.org/officeDocument/2006/relationships/hyperlink" Target="https://archive.org/download/ni-roms/roms/Nintendo%20-%20Game%20Boy.zip/Crayon%20Shin-chan%203%20-%20Ora%20no%20Gokigen%20Athletic%20%28Japan%29.zip" TargetMode="External"/><Relationship Id="rId360" Type="http://schemas.openxmlformats.org/officeDocument/2006/relationships/hyperlink" Target="https://archive.org/download/ni-roms/roms/Nintendo%20-%20Game%20Boy.zip/Crayon%20Shin-chan%202%20-%20Ora%20to%20Wanpaku%20Gokko%20Dazo%20%28Japan%29.zip" TargetMode="External"/><Relationship Id="rId367" Type="http://schemas.openxmlformats.org/officeDocument/2006/relationships/hyperlink" Target="https://archive.org/download/ni-roms/roms/Nintendo%20-%20Game%20Boy.zip/CutThroat%20Island%20%28USA%2C%20Europe%29.zip" TargetMode="External"/><Relationship Id="rId366" Type="http://schemas.openxmlformats.org/officeDocument/2006/relationships/hyperlink" Target="https://archive.org/download/ni-roms/roms/Nintendo%20-%20Game%20Boy.zip/CutThroat%20Island%20%28Japan%29%20%28En%29%20%28Proto%29.zip" TargetMode="External"/><Relationship Id="rId365" Type="http://schemas.openxmlformats.org/officeDocument/2006/relationships/hyperlink" Target="https://archive.org/download/ni-roms/roms/Nintendo%20-%20Game%20Boy.zip/Cult%20Master%20-%20Ultraman%20ni%20Miserarete%20%28Japan%29.zip" TargetMode="External"/><Relationship Id="rId364" Type="http://schemas.openxmlformats.org/officeDocument/2006/relationships/hyperlink" Target="https://archive.org/download/ni-roms/roms/Nintendo%20-%20Game%20Boy.zip/Cult%20Jump%20%28Japan%29.zip" TargetMode="External"/><Relationship Id="rId95" Type="http://schemas.openxmlformats.org/officeDocument/2006/relationships/hyperlink" Target="https://archive.org/download/ni-roms/roms/Nintendo%20-%20Game%20Boy.zip/Asterix%20%26%20Obelix%20%28Europe%29%20%28Fr%2CDe%29%20%28SGB%20Enhanced%29.zip" TargetMode="External"/><Relationship Id="rId94" Type="http://schemas.openxmlformats.org/officeDocument/2006/relationships/hyperlink" Target="https://archive.org/download/ni-roms/roms/Nintendo%20-%20Game%20Boy.zip/Asterix%20%26%20Obelix%20%28Europe%29%20%28Fr%2CDe%29%20%28Beta%29%20%28SGB%20Enhanced%29.zip" TargetMode="External"/><Relationship Id="rId97" Type="http://schemas.openxmlformats.org/officeDocument/2006/relationships/hyperlink" Target="https://archive.org/download/ni-roms/roms/Nintendo%20-%20Game%20Boy.zip/Asterix%20%28Europe%29%20%28En%2CFr%2CDe%2CEs%2CIt%29.zip" TargetMode="External"/><Relationship Id="rId96" Type="http://schemas.openxmlformats.org/officeDocument/2006/relationships/hyperlink" Target="https://archive.org/download/ni-roms/roms/Nintendo%20-%20Game%20Boy.zip/Asterix%20%26%20Obelix%20%28Spain%29%20%28En%2CEs%29%20%28SGB%20Enhanced%29.zip" TargetMode="External"/><Relationship Id="rId99" Type="http://schemas.openxmlformats.org/officeDocument/2006/relationships/hyperlink" Target="https://archive.org/download/ni-roms/roms/Nintendo%20-%20Game%20Boy.zip/Asterix%20%28USA%29%20%28Proto%202%29.zip" TargetMode="External"/><Relationship Id="rId98" Type="http://schemas.openxmlformats.org/officeDocument/2006/relationships/hyperlink" Target="https://archive.org/download/ni-roms/roms/Nintendo%20-%20Game%20Boy.zip/Asterix%20%28USA%29%20%28Proto%201%29.zip" TargetMode="External"/><Relationship Id="rId91" Type="http://schemas.openxmlformats.org/officeDocument/2006/relationships/hyperlink" Target="https://archive.org/download/ni-roms/roms/Nintendo%20-%20Game%20Boy.zip/Art%20School%20Pocket%20%28World%29%20%28Es%29%20%28Aftermarket%29%20%28Unl%29.zip" TargetMode="External"/><Relationship Id="rId90" Type="http://schemas.openxmlformats.org/officeDocument/2006/relationships/hyperlink" Target="https://archive.org/download/ni-roms/roms/Nintendo%20-%20Game%20Boy.zip/Art%20School%20Pocket%20%28World%29%20%28En%29%20%28Aftermarket%29%20%28Unl%29.zip" TargetMode="External"/><Relationship Id="rId93" Type="http://schemas.openxmlformats.org/officeDocument/2006/relationships/hyperlink" Target="https://archive.org/download/ni-roms/roms/Nintendo%20-%20Game%20Boy.zip/Asmik-kun%20World%202%20%28Japan%29.zip" TargetMode="External"/><Relationship Id="rId92" Type="http://schemas.openxmlformats.org/officeDocument/2006/relationships/hyperlink" Target="https://archive.org/download/ni-roms/roms/Nintendo%20-%20Game%20Boy.zip/Art%20School%20Pocket%20%28World%29%20%28Fr%29%20%28Aftermarket%29%20%28Unl%29.zip" TargetMode="External"/><Relationship Id="rId359" Type="http://schemas.openxmlformats.org/officeDocument/2006/relationships/hyperlink" Target="https://archive.org/download/ni-roms/roms/Nintendo%20-%20Game%20Boy.zip/Crayon%20Shin-chan%20-%20Ora%20to%20Shiro%20wa%20Otomodachi%20Da%20yo%20%28Japan%29.zip" TargetMode="External"/><Relationship Id="rId358" Type="http://schemas.openxmlformats.org/officeDocument/2006/relationships/hyperlink" Target="https://archive.org/download/ni-roms/roms/Nintendo%20-%20Game%20Boy.zip/Crayon%20Shin-chan%20-%20Ora%20no%20Gokigen%20Collection%20%28Japan%29%20%28SGB%20Enhanced%29.zip" TargetMode="External"/><Relationship Id="rId357" Type="http://schemas.openxmlformats.org/officeDocument/2006/relationships/hyperlink" Target="https://archive.org/download/ni-roms/roms/Nintendo%20-%20Game%20Boy.zip/Counting%20Sheep%20%28World%29%20%28Aftermarket%29%20%28Unl%29.zip" TargetMode="External"/><Relationship Id="rId352" Type="http://schemas.openxmlformats.org/officeDocument/2006/relationships/hyperlink" Target="https://archive.org/download/ni-roms/roms/Nintendo%20-%20Game%20Boy.zip/Cosmo%20Tank%20%28Japan%29%20%28Beta%29.zip" TargetMode="External"/><Relationship Id="rId351" Type="http://schemas.openxmlformats.org/officeDocument/2006/relationships/hyperlink" Target="https://archive.org/download/ni-roms/roms/Nintendo%20-%20Game%20Boy.zip/Cosmic%20Courier%20-%20Trapped%20in%20Limbo%20%28World%29%20%28Aftermarket%29%20%28Unl%29.zip" TargetMode="External"/><Relationship Id="rId350" Type="http://schemas.openxmlformats.org/officeDocument/2006/relationships/hyperlink" Target="https://archive.org/download/ni-roms/roms/Nintendo%20-%20Game%20Boy.zip/Cool%20World%20%28USA%2C%20Europe%29.zip" TargetMode="External"/><Relationship Id="rId356" Type="http://schemas.openxmlformats.org/officeDocument/2006/relationships/hyperlink" Target="https://archive.org/download/ni-roms/roms/Nintendo%20-%20Game%20Boy.zip/Coucou%20%28World%29%20%28Aftermarket%29%20%28Unl%29.zip" TargetMode="External"/><Relationship Id="rId355" Type="http://schemas.openxmlformats.org/officeDocument/2006/relationships/hyperlink" Target="https://archive.org/download/ni-roms/roms/Nintendo%20-%20Game%20Boy.zip/Cosmo%20Tank%20%28USA%29.zip" TargetMode="External"/><Relationship Id="rId354" Type="http://schemas.openxmlformats.org/officeDocument/2006/relationships/hyperlink" Target="https://archive.org/download/ni-roms/roms/Nintendo%20-%20Game%20Boy.zip/Cosmo%20Tank%20%28USA%29%20%28Beta%29.zip" TargetMode="External"/><Relationship Id="rId353" Type="http://schemas.openxmlformats.org/officeDocument/2006/relationships/hyperlink" Target="https://archive.org/download/ni-roms/roms/Nintendo%20-%20Game%20Boy.zip/Cosmo%20Tank%20%28Japan%29.zip" TargetMode="External"/><Relationship Id="rId1378" Type="http://schemas.openxmlformats.org/officeDocument/2006/relationships/hyperlink" Target="https://archive.org/download/ni-roms/roms/Nintendo%20-%20Game%20Boy.zip/Paperboy%20%28USA%2C%20Europe%29.zip" TargetMode="External"/><Relationship Id="rId1379" Type="http://schemas.openxmlformats.org/officeDocument/2006/relationships/hyperlink" Target="https://archive.org/download/ni-roms/roms/Nintendo%20-%20Game%20Boy.zip/Paperboy%202%20%28USA%2C%20Europe%29.zip" TargetMode="External"/><Relationship Id="rId305" Type="http://schemas.openxmlformats.org/officeDocument/2006/relationships/hyperlink" Target="https://archive.org/download/ni-roms/roms/Nintendo%20-%20Game%20Boy.zip/Chalvo%2055%20-%20Super%20Puzzle%20Action%20%28Japan%29.zip" TargetMode="External"/><Relationship Id="rId789" Type="http://schemas.openxmlformats.org/officeDocument/2006/relationships/hyperlink" Target="https://archive.org/download/ni-roms/roms/Nintendo%20-%20Game%20Boy.zip/InfoGenius%20Productivity%20Pak%20-%20Berlitz%20Spanish%20Translator%20%28USA%2C%20Europe%29.zip" TargetMode="External"/><Relationship Id="rId304" Type="http://schemas.openxmlformats.org/officeDocument/2006/relationships/hyperlink" Target="https://archive.org/download/ni-roms/roms/Nintendo%20-%20Game%20Boy.zip/Chachamaru%20Panic%20%28Japan%29.zip" TargetMode="External"/><Relationship Id="rId788" Type="http://schemas.openxmlformats.org/officeDocument/2006/relationships/hyperlink" Target="https://archive.org/download/ni-roms/roms/Nintendo%20-%20Game%20Boy.zip/InfoGenius%20Productivity%20Pak%20-%20Berlitz%20Japanese%20Translator%20%28USA%2C%20Europe%29%20%28Proto%29.zip" TargetMode="External"/><Relationship Id="rId303" Type="http://schemas.openxmlformats.org/officeDocument/2006/relationships/hyperlink" Target="https://archive.org/download/ni-roms/roms/Nintendo%20-%20Game%20Boy.zip/Chachamaru%20Boukenki%203%20-%20Abyss%20no%20Tou%20%28Japan%29.zip" TargetMode="External"/><Relationship Id="rId787" Type="http://schemas.openxmlformats.org/officeDocument/2006/relationships/hyperlink" Target="https://archive.org/download/ni-roms/roms/Nintendo%20-%20Game%20Boy.zip/InfoGenius%20Productivity%20Pak%20-%20Berlitz%20German%20Translator%20%28USA%2C%20Europe%29%20%28Proto%29.zip" TargetMode="External"/><Relationship Id="rId302" Type="http://schemas.openxmlformats.org/officeDocument/2006/relationships/hyperlink" Target="https://archive.org/download/ni-roms/roms/Nintendo%20-%20Game%20Boy.zip/Centipede%20%28USA%2C%20Europe%29%20%28Accolade%29.zip" TargetMode="External"/><Relationship Id="rId786" Type="http://schemas.openxmlformats.org/officeDocument/2006/relationships/hyperlink" Target="https://archive.org/download/ni-roms/roms/Nintendo%20-%20Game%20Boy.zip/InfoGenius%20Productivity%20Pak%20-%20Berlitz%20French%20Translator%20%28USA%2C%20Europe%29.zip" TargetMode="External"/><Relationship Id="rId309" Type="http://schemas.openxmlformats.org/officeDocument/2006/relationships/hyperlink" Target="https://archive.org/download/ni-roms/roms/Nintendo%20-%20Game%20Boy.zip/Cherry%20Rescue%21%20%28World%29%20%28Aftermarket%29%20%28Unl%29.zip" TargetMode="External"/><Relationship Id="rId308" Type="http://schemas.openxmlformats.org/officeDocument/2006/relationships/hyperlink" Target="https://archive.org/download/ni-roms/roms/Nintendo%20-%20Game%20Boy.zip/Cheesy%20Town%20%28World%29%20%28En%2CJa%29%20%28Aftermarket%29%20%28Unl%29.zip" TargetMode="External"/><Relationship Id="rId307" Type="http://schemas.openxmlformats.org/officeDocument/2006/relationships/hyperlink" Target="https://archive.org/download/ni-roms/roms/Nintendo%20-%20Game%20Boy.zip/Chase%20H.Q.%20%28USA%2C%20Europe%29.zip" TargetMode="External"/><Relationship Id="rId306" Type="http://schemas.openxmlformats.org/officeDocument/2006/relationships/hyperlink" Target="https://archive.org/download/ni-roms/roms/Nintendo%20-%20Game%20Boy.zip/Championship%20Pool%20%28USA%29.zip" TargetMode="External"/><Relationship Id="rId781" Type="http://schemas.openxmlformats.org/officeDocument/2006/relationships/hyperlink" Target="https://archive.org/download/ni-roms/roms/Nintendo%20-%20Game%20Boy.zip/In%20Your%20Face%20%28USA%29.zip" TargetMode="External"/><Relationship Id="rId1370" Type="http://schemas.openxmlformats.org/officeDocument/2006/relationships/hyperlink" Target="https://archive.org/download/ni-roms/roms/Nintendo%20-%20Game%20Boy.zip/Palamedes%20%28Europe%29.zip" TargetMode="External"/><Relationship Id="rId780" Type="http://schemas.openxmlformats.org/officeDocument/2006/relationships/hyperlink" Target="https://archive.org/download/ni-roms/roms/Nintendo%20-%20Game%20Boy.zip/Impossible%20Gameboy%20%28World%29%20%28Aftermarket%29%20%28Unl%29.zip" TargetMode="External"/><Relationship Id="rId1371" Type="http://schemas.openxmlformats.org/officeDocument/2006/relationships/hyperlink" Target="https://archive.org/download/ni-roms/roms/Nintendo%20-%20Game%20Boy.zip/Palamedes%20%28Japan%29.zip" TargetMode="External"/><Relationship Id="rId1372" Type="http://schemas.openxmlformats.org/officeDocument/2006/relationships/hyperlink" Target="https://archive.org/download/ni-roms/roms/Nintendo%20-%20Game%20Boy.zip/Palamedes%20%28USA%29%20%28Proto%29.zip" TargetMode="External"/><Relationship Id="rId1373" Type="http://schemas.openxmlformats.org/officeDocument/2006/relationships/hyperlink" Target="https://archive.org/download/ni-roms/roms/Nintendo%20-%20Game%20Boy.zip/Panel%20Action%20Bingo%20%28USA%29.zip" TargetMode="External"/><Relationship Id="rId301" Type="http://schemas.openxmlformats.org/officeDocument/2006/relationships/hyperlink" Target="https://archive.org/download/ni-roms/roms/Nintendo%20-%20Game%20Boy.zip/Centipede%20%28USA%29%20%28Majesco%29.zip" TargetMode="External"/><Relationship Id="rId785" Type="http://schemas.openxmlformats.org/officeDocument/2006/relationships/hyperlink" Target="https://archive.org/download/ni-roms/roms/Nintendo%20-%20Game%20Boy.zip/Indien%20dans%20la%20Ville%2C%20Un%20%28Europe%29%20%28SGB%20Enhanced%29.zip" TargetMode="External"/><Relationship Id="rId1374" Type="http://schemas.openxmlformats.org/officeDocument/2006/relationships/hyperlink" Target="https://archive.org/download/ni-roms/roms/Nintendo%20-%20Game%20Boy.zip/Panel%20no%20Ninja%20Kesamaru%20%28Japan%29.zip" TargetMode="External"/><Relationship Id="rId300" Type="http://schemas.openxmlformats.org/officeDocument/2006/relationships/hyperlink" Target="https://archive.org/download/ni-roms/roms/Nintendo%20-%20Game%20Boy.zip/Cel%20Story%20%28World%29%20%28Demo%29%20%28Aftermarket%29%20%28Unl%29.zip" TargetMode="External"/><Relationship Id="rId784" Type="http://schemas.openxmlformats.org/officeDocument/2006/relationships/hyperlink" Target="https://archive.org/download/ni-roms/roms/Nintendo%20-%20Game%20Boy.zip/Indiana%20Jones%20and%20the%20Last%20Crusade%20%28USA%2C%20Europe%29.zip" TargetMode="External"/><Relationship Id="rId1375" Type="http://schemas.openxmlformats.org/officeDocument/2006/relationships/hyperlink" Target="https://archive.org/download/ni-roms/roms/Nintendo%20-%20Game%20Boy.zip/Pang%20%28Europe%29%20%28Beta%29.zip" TargetMode="External"/><Relationship Id="rId783" Type="http://schemas.openxmlformats.org/officeDocument/2006/relationships/hyperlink" Target="https://archive.org/download/ni-roms/roms/Nintendo%20-%20Game%20Boy.zip/Indiana%20Jones%20-%20Saigo%20no%20Seisen%20%28Japan%29.zip" TargetMode="External"/><Relationship Id="rId1376" Type="http://schemas.openxmlformats.org/officeDocument/2006/relationships/hyperlink" Target="https://archive.org/download/ni-roms/roms/Nintendo%20-%20Game%20Boy.zip/Pang%20%28Europe%29.zip" TargetMode="External"/><Relationship Id="rId782" Type="http://schemas.openxmlformats.org/officeDocument/2006/relationships/hyperlink" Target="https://archive.org/download/ni-roms/roms/Nintendo%20-%20Game%20Boy.zip/Incredible%20Crash%20Dummies%2C%20The%20%28USA%2C%20Europe%29.zip" TargetMode="External"/><Relationship Id="rId1377" Type="http://schemas.openxmlformats.org/officeDocument/2006/relationships/hyperlink" Target="https://archive.org/download/ni-roms/roms/Nintendo%20-%20Game%20Boy.zip/Panty%20Hunty%20%28World%29%20%28v1.4%29%20%28Aftermarket%29%20%28Unl%29.zip" TargetMode="External"/><Relationship Id="rId1367" Type="http://schemas.openxmlformats.org/officeDocument/2006/relationships/hyperlink" Target="https://archive.org/download/ni-roms/roms/Nintendo%20-%20Game%20Boy.zip/Pagemaster%2C%20The%20%28Europe%29%20%28SGB%20Enhanced%29.zip" TargetMode="External"/><Relationship Id="rId1368" Type="http://schemas.openxmlformats.org/officeDocument/2006/relationships/hyperlink" Target="https://archive.org/download/ni-roms/roms/Nintendo%20-%20Game%20Boy.zip/Pagemaster%2C%20The%20%28USA%29%20%28SGB%20Enhanced%29.zip" TargetMode="External"/><Relationship Id="rId1369" Type="http://schemas.openxmlformats.org/officeDocument/2006/relationships/hyperlink" Target="https://archive.org/download/ni-roms/roms/Nintendo%20-%20Game%20Boy.zip/Painter%20Momopie%20%28Japan%29.zip" TargetMode="External"/><Relationship Id="rId778" Type="http://schemas.openxmlformats.org/officeDocument/2006/relationships/hyperlink" Target="https://archive.org/download/ni-roms/roms/Nintendo%20-%20Game%20Boy.zip/Ikari%20no%20Yousai%20%28Japan%29.zip" TargetMode="External"/><Relationship Id="rId777" Type="http://schemas.openxmlformats.org/officeDocument/2006/relationships/hyperlink" Target="https://archive.org/download/ni-roms/roms/Nintendo%20-%20Game%20Boy.zip/If%20%28World%29%20%28Aftermarket%29%20%28Unl%29.zip" TargetMode="External"/><Relationship Id="rId776" Type="http://schemas.openxmlformats.org/officeDocument/2006/relationships/hyperlink" Target="https://archive.org/download/ni-roms/roms/Nintendo%20-%20Game%20Boy.zip/Hyper%20Lode%20Runner%20%28World%29%20%28Rev%201%29.zip" TargetMode="External"/><Relationship Id="rId775" Type="http://schemas.openxmlformats.org/officeDocument/2006/relationships/hyperlink" Target="https://archive.org/download/ni-roms/roms/Nintendo%20-%20Game%20Boy.zip/Hyper%20Lode%20Runner%20%28Japan%29%20%28En%29%20%28Possible%20Proto%29.zip" TargetMode="External"/><Relationship Id="rId779" Type="http://schemas.openxmlformats.org/officeDocument/2006/relationships/hyperlink" Target="https://archive.org/download/ni-roms/roms/Nintendo%20-%20Game%20Boy.zip/Ikari%20no%20Yousai%202%20%28Japan%29.zip" TargetMode="External"/><Relationship Id="rId770" Type="http://schemas.openxmlformats.org/officeDocument/2006/relationships/hyperlink" Target="https://archive.org/download/ni-roms/roms/Nintendo%20-%20Game%20Boy.zip/Hunchback%20of%20Notre%20Dame%2C%20The%20-%205%20Foolishly%20Fun%20Topsy%20Turvy%20Games%20%28USA%2C%20Europe%29%20%28SGB%20Enhanced%29.zip" TargetMode="External"/><Relationship Id="rId1360" Type="http://schemas.openxmlformats.org/officeDocument/2006/relationships/hyperlink" Target="https://archive.org/download/ni-roms/roms/Nintendo%20-%20Game%20Boy.zip/Pachinko%20Saiyuuki%20%28Japan%29.zip" TargetMode="External"/><Relationship Id="rId1361" Type="http://schemas.openxmlformats.org/officeDocument/2006/relationships/hyperlink" Target="https://archive.org/download/ni-roms/roms/Nintendo%20-%20Game%20Boy.zip/Pachinko%20Time%20%28Japan%29.zip" TargetMode="External"/><Relationship Id="rId1362" Type="http://schemas.openxmlformats.org/officeDocument/2006/relationships/hyperlink" Target="https://archive.org/download/ni-roms/roms/Nintendo%20-%20Game%20Boy.zip/Pachio-kun%20%28Japan%29.zip" TargetMode="External"/><Relationship Id="rId774" Type="http://schemas.openxmlformats.org/officeDocument/2006/relationships/hyperlink" Target="https://archive.org/download/ni-roms/roms/Nintendo%20-%20Game%20Boy.zip/Hyper%20Dunk%20%28Europe%29.zip" TargetMode="External"/><Relationship Id="rId1363" Type="http://schemas.openxmlformats.org/officeDocument/2006/relationships/hyperlink" Target="https://archive.org/download/ni-roms/roms/Nintendo%20-%20Game%20Boy.zip/Pachio-kun%20-%20Puzzle%20Castle%20%28Japan%29.zip" TargetMode="External"/><Relationship Id="rId773" Type="http://schemas.openxmlformats.org/officeDocument/2006/relationships/hyperlink" Target="https://archive.org/download/ni-roms/roms/Nintendo%20-%20Game%20Boy.zip/Hyper%20Black%20Bass%20%28Japan%29%20%28En%2CJa%29.zip" TargetMode="External"/><Relationship Id="rId1364" Type="http://schemas.openxmlformats.org/officeDocument/2006/relationships/hyperlink" Target="https://archive.org/download/ni-roms/roms/Nintendo%20-%20Game%20Boy.zip/Pachio-kun%202%20%28Japan%29.zip" TargetMode="External"/><Relationship Id="rId772" Type="http://schemas.openxmlformats.org/officeDocument/2006/relationships/hyperlink" Target="https://archive.org/download/ni-roms/roms/Nintendo%20-%20Game%20Boy.zip/Hyper%20Black%20Bass%20%2795%20%28Japan%29%20%28En%2CJa%29.zip" TargetMode="External"/><Relationship Id="rId1365" Type="http://schemas.openxmlformats.org/officeDocument/2006/relationships/hyperlink" Target="https://archive.org/download/ni-roms/roms/Nintendo%20-%20Game%20Boy.zip/Pachio-kun%203%20%28Japan%29.zip" TargetMode="External"/><Relationship Id="rId771" Type="http://schemas.openxmlformats.org/officeDocument/2006/relationships/hyperlink" Target="https://archive.org/download/ni-roms/roms/Nintendo%20-%20Game%20Boy.zip/Hunt%20for%20Red%20October%2C%20The%20%28USA%2C%20Europe%29.zip" TargetMode="External"/><Relationship Id="rId1366" Type="http://schemas.openxmlformats.org/officeDocument/2006/relationships/hyperlink" Target="https://archive.org/download/ni-roms/roms/Nintendo%20-%20Game%20Boy.zip/Pachio-kun%20Game%20Gallery%20%28Japan%29.zip" TargetMode="External"/><Relationship Id="rId327" Type="http://schemas.openxmlformats.org/officeDocument/2006/relationships/hyperlink" Target="https://archive.org/download/ni-roms/roms/Nintendo%20-%20Game%20Boy.zip/Chou%20Mashin%20Eiyuu%20Den%20Wataru%20-%20Mazekko%20Monster%20%28Japan%29%20%28SGB%20Enhanced%29.zip" TargetMode="External"/><Relationship Id="rId326" Type="http://schemas.openxmlformats.org/officeDocument/2006/relationships/hyperlink" Target="https://archive.org/download/ni-roms/roms/Nintendo%20-%20Game%20Boy.zip/Chou%20Mashin%20Eiyuu%20Den%20Wataru%20-%20Mazekko%20Monster%20%28Japan%29%20%28Beta%29%20%28SGB%20Enhanced%29.zip" TargetMode="External"/><Relationship Id="rId325" Type="http://schemas.openxmlformats.org/officeDocument/2006/relationships/hyperlink" Target="https://archive.org/download/ni-roms/roms/Nintendo%20-%20Game%20Boy.zip/Choplifter%20III%20%28Europe%29.zip" TargetMode="External"/><Relationship Id="rId324" Type="http://schemas.openxmlformats.org/officeDocument/2006/relationships/hyperlink" Target="https://archive.org/download/ni-roms/roms/Nintendo%20-%20Game%20Boy.zip/Choplifter%20II%20-%20Rescue%20%26%20Survive%20%28USA%29.zip" TargetMode="External"/><Relationship Id="rId329" Type="http://schemas.openxmlformats.org/officeDocument/2006/relationships/hyperlink" Target="https://archive.org/download/ni-roms/roms/Nintendo%20-%20Game%20Boy.zip/Chousoku%20Spinner%20%28Japan%29%20%28SGB%20Enhanced%29.zip" TargetMode="External"/><Relationship Id="rId1390" Type="http://schemas.openxmlformats.org/officeDocument/2006/relationships/hyperlink" Target="https://archive.org/download/ni-roms/roms/Nintendo%20-%20Game%20Boy.zip/Penguin%20Migrants%20%28World%29%20%28v1.1%29%20%28Aftermarket%29%20%28Unl%29.zip" TargetMode="External"/><Relationship Id="rId328" Type="http://schemas.openxmlformats.org/officeDocument/2006/relationships/hyperlink" Target="https://archive.org/download/ni-roms/roms/Nintendo%20-%20Game%20Boy.zip/Chou%20Mashin%20Eiyuu%20Den%20Wataru%20-%20Mazekko%20Monster%202%20%28Japan%29%20%28SGB%20Enhanced%29.zip" TargetMode="External"/><Relationship Id="rId1391" Type="http://schemas.openxmlformats.org/officeDocument/2006/relationships/hyperlink" Target="https://archive.org/download/ni-roms/roms/Nintendo%20-%20Game%20Boy.zip/Penguin%20Migrants%20%28World%29%20%28v1.2%29%20%28Aftermarket%29%20%28Unl%29.zip" TargetMode="External"/><Relationship Id="rId1392" Type="http://schemas.openxmlformats.org/officeDocument/2006/relationships/hyperlink" Target="https://archive.org/download/ni-roms/roms/Nintendo%20-%20Game%20Boy.zip/Penguin%20Wars%20%28USA%29.zip" TargetMode="External"/><Relationship Id="rId1393" Type="http://schemas.openxmlformats.org/officeDocument/2006/relationships/hyperlink" Target="https://archive.org/download/ni-roms/roms/Nintendo%20-%20Game%20Boy.zip/Penta%20Dragon%20%28Japan%29.zip" TargetMode="External"/><Relationship Id="rId1394" Type="http://schemas.openxmlformats.org/officeDocument/2006/relationships/hyperlink" Target="https://archive.org/download/ni-roms/roms/Nintendo%20-%20Game%20Boy.zip/Perfect%20Blend%20%28World%29%20%28v0.9%29%20%28Aftermarket%29%20%28Unl%29.zip" TargetMode="External"/><Relationship Id="rId1395" Type="http://schemas.openxmlformats.org/officeDocument/2006/relationships/hyperlink" Target="https://archive.org/download/ni-roms/roms/Nintendo%20-%20Game%20Boy.zip/Perfect%20Blend%20%28World%29%20%28v0.9%29%20%28Bugfix%29%20%28Aftermarket%29%20%28Unl%29.zip" TargetMode="External"/><Relationship Id="rId323" Type="http://schemas.openxmlformats.org/officeDocument/2006/relationships/hyperlink" Target="https://archive.org/download/ni-roms/roms/Nintendo%20-%20Game%20Boy.zip/Choplifter%20II%20-%20Rescue%20%26%20Survive%20%28Europe%29.zip" TargetMode="External"/><Relationship Id="rId1396" Type="http://schemas.openxmlformats.org/officeDocument/2006/relationships/hyperlink" Target="https://archive.org/download/ni-roms/roms/Nintendo%20-%20Game%20Boy.zip/Phantasm%20%28Japan%29.zip" TargetMode="External"/><Relationship Id="rId322" Type="http://schemas.openxmlformats.org/officeDocument/2006/relationships/hyperlink" Target="https://archive.org/download/ni-roms/roms/Nintendo%20-%20Game%20Boy.zip/Choplifter%20II%20%28Japan%29.zip" TargetMode="External"/><Relationship Id="rId1397" Type="http://schemas.openxmlformats.org/officeDocument/2006/relationships/hyperlink" Target="https://archive.org/download/ni-roms/roms/Nintendo%20-%20Game%20Boy.zip/Phantom%20Air%20Mission%20%28Europe%29.zip" TargetMode="External"/><Relationship Id="rId321" Type="http://schemas.openxmlformats.org/officeDocument/2006/relationships/hyperlink" Target="https://archive.org/download/ni-roms/roms/Nintendo%20-%20Game%20Boy.zip/Chikyuu%20Kaihou%20Gun%20ZAS%20%28Japan%29%20%28En%29.zip" TargetMode="External"/><Relationship Id="rId1398" Type="http://schemas.openxmlformats.org/officeDocument/2006/relationships/hyperlink" Target="https://archive.org/download/ni-roms/roms/Nintendo%20-%20Game%20Boy.zip/Philip%20%26%20Marlowe%20in%20Bloomland%20%28USA%29%20%28Proto%29.zip" TargetMode="External"/><Relationship Id="rId320" Type="http://schemas.openxmlformats.org/officeDocument/2006/relationships/hyperlink" Target="https://archive.org/download/ni-roms/roms/Nintendo%20-%20Game%20Boy.zip/Chiki%20Chiki%20Tengoku%20%28Japan%29.zip" TargetMode="External"/><Relationship Id="rId1399" Type="http://schemas.openxmlformats.org/officeDocument/2006/relationships/hyperlink" Target="https://archive.org/download/ni-roms/roms/Nintendo%20-%20Game%20Boy.zip/Phobos%20Dere%20.GB%20%28World%29%20%282022-03-06%29%20%28Demo%29%20%28Aftermarket%29%20%28Unl%29.zip" TargetMode="External"/><Relationship Id="rId1389" Type="http://schemas.openxmlformats.org/officeDocument/2006/relationships/hyperlink" Target="https://archive.org/download/ni-roms/roms/Nintendo%20-%20Game%20Boy.zip/Penguin%20Migrants%20%28World%29%20%28v1.0%29%20%28Aftermarket%29%20%28Unl%29.zip" TargetMode="External"/><Relationship Id="rId316" Type="http://schemas.openxmlformats.org/officeDocument/2006/relationships/hyperlink" Target="https://archive.org/download/ni-roms/roms/Nintendo%20-%20Game%20Boy.zip/Chibi%20Maruko-chan%202%20-%20Deluxe%20Maruko%20World%20%28Japan%29.zip" TargetMode="External"/><Relationship Id="rId315" Type="http://schemas.openxmlformats.org/officeDocument/2006/relationships/hyperlink" Target="https://archive.org/download/ni-roms/roms/Nintendo%20-%20Game%20Boy.zip/Chibi%20Maruko-chan%20-%20Okozukai%20Daisakusen%21%20%28Japan%29.zip" TargetMode="External"/><Relationship Id="rId799" Type="http://schemas.openxmlformats.org/officeDocument/2006/relationships/hyperlink" Target="https://archive.org/download/ni-roms/roms/Nintendo%20-%20Game%20Boy.zip/Iron%20Man%20X-O%20Manowar%20in%20Heavy%20Metal%20%28USA%2C%20Europe%29%20%28SGB%20Enhanced%29.zip" TargetMode="External"/><Relationship Id="rId314" Type="http://schemas.openxmlformats.org/officeDocument/2006/relationships/hyperlink" Target="https://archive.org/download/ni-roms/roms/Nintendo%20-%20Game%20Boy.zip/Chibi%20Maruko-chan%20-%20Maruko%20Deluxe%20Theater%20%28Japan%29%20%28SGB%20Enhanced%29.zip" TargetMode="External"/><Relationship Id="rId798" Type="http://schemas.openxmlformats.org/officeDocument/2006/relationships/hyperlink" Target="https://archive.org/download/ni-roms/roms/Nintendo%20-%20Game%20Boy.zip/Ippatsu%20Gyakuten%21%20DX%20Bakenou%20%28Japan%29.zip" TargetMode="External"/><Relationship Id="rId313" Type="http://schemas.openxmlformats.org/officeDocument/2006/relationships/hyperlink" Target="https://archive.org/download/ni-roms/roms/Nintendo%20-%20Game%20Boy.zip/Chessmaster%2C%20The%20%28USA%2C%20Europe%29.zip" TargetMode="External"/><Relationship Id="rId797" Type="http://schemas.openxmlformats.org/officeDocument/2006/relationships/hyperlink" Target="https://archive.org/download/ni-roms/roms/Nintendo%20-%20Game%20Boy.zip/Into%20the%20Blue%20%28World%29%20%28Aftermarket%29%20%28Unl%29.zip" TargetMode="External"/><Relationship Id="rId319" Type="http://schemas.openxmlformats.org/officeDocument/2006/relationships/hyperlink" Target="https://archive.org/download/ni-roms/roms/Nintendo%20-%20Game%20Boy.zip/Chiki%20Chiki%20Machine%20Mou%20Race%20%28Japan%29.zip" TargetMode="External"/><Relationship Id="rId318" Type="http://schemas.openxmlformats.org/officeDocument/2006/relationships/hyperlink" Target="https://archive.org/download/ni-roms/roms/Nintendo%20-%20Game%20Boy.zip/Chibi%20Maruko-chan%204%20-%20Kore%20ga%20Nihon%20Da%20yo%21%20Ouji-sama%20%28Japan%29.zip" TargetMode="External"/><Relationship Id="rId317" Type="http://schemas.openxmlformats.org/officeDocument/2006/relationships/hyperlink" Target="https://archive.org/download/ni-roms/roms/Nintendo%20-%20Game%20Boy.zip/Chibi%20Maruko-chan%203%20-%20Mezase%21%20Game%20Taishou%20no%20Maki%20%28Japan%29.zip" TargetMode="External"/><Relationship Id="rId1380" Type="http://schemas.openxmlformats.org/officeDocument/2006/relationships/hyperlink" Target="https://archive.org/download/ni-roms/roms/Nintendo%20-%20Game%20Boy.zip/Parasol%20Henbee%20%28Japan%29.zip" TargetMode="External"/><Relationship Id="rId792" Type="http://schemas.openxmlformats.org/officeDocument/2006/relationships/hyperlink" Target="https://archive.org/download/ni-roms/roms/Nintendo%20-%20Game%20Boy.zip/InfoGenius%20Productivity%20Pak%20-%20Spell%20Checker%20and%20Calculator%20%28USA%29.zip" TargetMode="External"/><Relationship Id="rId1381" Type="http://schemas.openxmlformats.org/officeDocument/2006/relationships/hyperlink" Target="https://archive.org/download/ni-roms/roms/Nintendo%20-%20Game%20Boy.zip/Parasol%20Islands%20%28World%29%20%28Aftermarket%29%20%28Unl%29.zip" TargetMode="External"/><Relationship Id="rId791" Type="http://schemas.openxmlformats.org/officeDocument/2006/relationships/hyperlink" Target="https://archive.org/download/ni-roms/roms/Nintendo%20-%20Game%20Boy.zip/InfoGenius%20Productivity%20Pak%20-%20Personal%20Organizer%20and%20Phone%20Book%20%28USA%29.zip" TargetMode="External"/><Relationship Id="rId1382" Type="http://schemas.openxmlformats.org/officeDocument/2006/relationships/hyperlink" Target="https://archive.org/download/ni-roms/roms/Nintendo%20-%20Game%20Boy.zip/Parasol%20Stars%20-%20Rainbow%20Islands%20II%20%28Europe%29.zip" TargetMode="External"/><Relationship Id="rId790" Type="http://schemas.openxmlformats.org/officeDocument/2006/relationships/hyperlink" Target="https://archive.org/download/ni-roms/roms/Nintendo%20-%20Game%20Boy.zip/InfoGenius%20Productivity%20Pak%20-%20Frommer%27s%20Travel%20Guide%20%28USA%29.zip" TargetMode="External"/><Relationship Id="rId1383" Type="http://schemas.openxmlformats.org/officeDocument/2006/relationships/hyperlink" Target="https://archive.org/download/ni-roms/roms/Nintendo%20-%20Game%20Boy.zip/Parodius%20%28Europe%29.zip" TargetMode="External"/><Relationship Id="rId1384" Type="http://schemas.openxmlformats.org/officeDocument/2006/relationships/hyperlink" Target="https://archive.org/download/ni-roms/roms/Nintendo%20-%20Game%20Boy.zip/Parodius%20Da%21%20%28Japan%29.zip" TargetMode="External"/><Relationship Id="rId312" Type="http://schemas.openxmlformats.org/officeDocument/2006/relationships/hyperlink" Target="https://archive.org/download/ni-roms/roms/Nintendo%20-%20Game%20Boy.zip/Chessmaster%2C%20The%20%28USA%29%20%28Rev%201%29.zip" TargetMode="External"/><Relationship Id="rId796" Type="http://schemas.openxmlformats.org/officeDocument/2006/relationships/hyperlink" Target="https://archive.org/download/ni-roms/roms/Nintendo%20-%20Game%20Boy.zip/International%20Superstar%20Soccer%20%28USA%2C%20Europe%29%20%28SGB%20Enhanced%29.zip" TargetMode="External"/><Relationship Id="rId1385" Type="http://schemas.openxmlformats.org/officeDocument/2006/relationships/hyperlink" Target="https://archive.org/download/ni-roms/roms/Nintendo%20-%20Game%20Boy.zip/Peetan%20%28Japan%29.zip" TargetMode="External"/><Relationship Id="rId311" Type="http://schemas.openxmlformats.org/officeDocument/2006/relationships/hyperlink" Target="https://archive.org/download/ni-roms/roms/Nintendo%20-%20Game%20Boy.zip/Chessmaster%2C%20The%20%28Japan%29.zip" TargetMode="External"/><Relationship Id="rId795" Type="http://schemas.openxmlformats.org/officeDocument/2006/relationships/hyperlink" Target="https://archive.org/download/ni-roms/roms/Nintendo%20-%20Game%20Boy.zip/Interblocked%20%28World%29%20%28Aftermarket%29%20%28Unl%29.zip" TargetMode="External"/><Relationship Id="rId1386" Type="http://schemas.openxmlformats.org/officeDocument/2006/relationships/hyperlink" Target="https://archive.org/download/ni-roms/roms/Nintendo%20-%20Game%20Boy.zip/Peke%20to%20Poko%20no%20Daruman%20Busters%20%28Japan%29.zip" TargetMode="External"/><Relationship Id="rId310" Type="http://schemas.openxmlformats.org/officeDocument/2006/relationships/hyperlink" Target="https://archive.org/download/ni-roms/roms/Nintendo%20-%20Game%20Boy.zip/Chessmaster%2C%20The%20%28Europe%29.zip" TargetMode="External"/><Relationship Id="rId794" Type="http://schemas.openxmlformats.org/officeDocument/2006/relationships/hyperlink" Target="https://archive.org/download/ni-roms/roms/Nintendo%20-%20Game%20Boy.zip/Initial%20D%20Gaiden%20%28Japan%29%20%28SGB%20Enhanced%29.zip" TargetMode="External"/><Relationship Id="rId1387" Type="http://schemas.openxmlformats.org/officeDocument/2006/relationships/hyperlink" Target="https://archive.org/download/ni-roms/roms/Nintendo%20-%20Game%20Boy.zip/Penguin-kun%20Wars%20VS.%20%28Japan%29.zip" TargetMode="External"/><Relationship Id="rId793" Type="http://schemas.openxmlformats.org/officeDocument/2006/relationships/hyperlink" Target="https://archive.org/download/ni-roms/roms/Nintendo%20-%20Game%20Boy.zip/InfoGenius%20Systems%20-%20Personal%20Organizer%20with%20Phone%20Book%20%28Europe%29.zip" TargetMode="External"/><Relationship Id="rId1388" Type="http://schemas.openxmlformats.org/officeDocument/2006/relationships/hyperlink" Target="https://archive.org/download/ni-roms/roms/Nintendo%20-%20Game%20Boy.zip/Penguin%20Land%20%28Japan%29.zip" TargetMode="External"/><Relationship Id="rId297" Type="http://schemas.openxmlformats.org/officeDocument/2006/relationships/hyperlink" Target="https://archive.org/download/ni-roms/roms/Nintendo%20-%20Game%20Boy.zip/Cave%20Fighter%20%28World%29%20%28Aftermarket%29%20%28Unl%29.zip" TargetMode="External"/><Relationship Id="rId296" Type="http://schemas.openxmlformats.org/officeDocument/2006/relationships/hyperlink" Target="https://archive.org/download/ni-roms/roms/Nintendo%20-%20Game%20Boy.zip/Catrap%20%28USA%29.zip" TargetMode="External"/><Relationship Id="rId295" Type="http://schemas.openxmlformats.org/officeDocument/2006/relationships/hyperlink" Target="https://archive.org/download/ni-roms/roms/Nintendo%20-%20Game%20Boy.zip/Catrap%20%28USA%29%20%28Beta%29.zip" TargetMode="External"/><Relationship Id="rId294" Type="http://schemas.openxmlformats.org/officeDocument/2006/relationships/hyperlink" Target="https://archive.org/download/ni-roms/roms/Nintendo%20-%20Game%20Boy.zip/Cat%20and%20His%20Boy%2C%20A%20%28World%29%20%28En%2CEs%29%20%28Demo%29%20%28Aftermarket%29%20%28Unl%29.zip" TargetMode="External"/><Relationship Id="rId299" Type="http://schemas.openxmlformats.org/officeDocument/2006/relationships/hyperlink" Target="https://archive.org/download/ni-roms/roms/Nintendo%20-%20Game%20Boy.zip/Cel%20Story%20%28World%29%20%28Aftermarket%29%20%28Unl%29.zip" TargetMode="External"/><Relationship Id="rId298" Type="http://schemas.openxmlformats.org/officeDocument/2006/relationships/hyperlink" Target="https://archive.org/download/ni-roms/roms/Nintendo%20-%20Game%20Boy.zip/Cave%20Noire%20%28Japan%29.zip" TargetMode="External"/><Relationship Id="rId271" Type="http://schemas.openxmlformats.org/officeDocument/2006/relationships/hyperlink" Target="https://archive.org/download/ni-roms/roms/Nintendo%20-%20Game%20Boy.zip/Calculator%20%28Unknown%29%20%28Proto%29.zip" TargetMode="External"/><Relationship Id="rId270" Type="http://schemas.openxmlformats.org/officeDocument/2006/relationships/hyperlink" Target="https://archive.org/download/ni-roms/roms/Nintendo%20-%20Game%20Boy.zip/Caihong%20Zhanshi%20-%20Rainbow%20Prince%20%28Taiwan%29%20%28Unl%29.zip" TargetMode="External"/><Relationship Id="rId269" Type="http://schemas.openxmlformats.org/officeDocument/2006/relationships/hyperlink" Target="https://archive.org/download/ni-roms/roms/Nintendo%20-%20Game%20Boy.zip/Caesars%20Palace%20%28USA%29.zip" TargetMode="External"/><Relationship Id="rId264" Type="http://schemas.openxmlformats.org/officeDocument/2006/relationships/hyperlink" Target="https://archive.org/download/ni-roms/roms/Nintendo%20-%20Game%20Boy.zip/Busty%20Bunny%20the%20Bounty%20Babe%20%28World%29%20%28v1.02%29%20%28Aftermarket%29%20%28Unl%29.zip" TargetMode="External"/><Relationship Id="rId263" Type="http://schemas.openxmlformats.org/officeDocument/2006/relationships/hyperlink" Target="https://archive.org/download/ni-roms/roms/Nintendo%20-%20Game%20Boy.zip/Buster%20Bros.%20%28USA%29.zip" TargetMode="External"/><Relationship Id="rId262" Type="http://schemas.openxmlformats.org/officeDocument/2006/relationships/hyperlink" Target="https://archive.org/download/ni-roms/roms/Nintendo%20-%20Game%20Boy.zip/Bust-A-Move%203%20DX%20%28Europe%29.zip" TargetMode="External"/><Relationship Id="rId261" Type="http://schemas.openxmlformats.org/officeDocument/2006/relationships/hyperlink" Target="https://archive.org/download/ni-roms/roms/Nintendo%20-%20Game%20Boy.zip/Bust-A-Move%202%20-%20Arcade%20Edition%20%28USA%2C%20Europe%29.zip" TargetMode="External"/><Relationship Id="rId268" Type="http://schemas.openxmlformats.org/officeDocument/2006/relationships/hyperlink" Target="https://archive.org/download/ni-roms/roms/Nintendo%20-%20Game%20Boy.zip/Caesars%20Palace%20%28USA%29%20%28Rev%201%29.zip" TargetMode="External"/><Relationship Id="rId267" Type="http://schemas.openxmlformats.org/officeDocument/2006/relationships/hyperlink" Target="https://archive.org/download/ni-roms/roms/Nintendo%20-%20Game%20Boy.zip/Caesars%20Palace%20%28Japan%29.zip" TargetMode="External"/><Relationship Id="rId266" Type="http://schemas.openxmlformats.org/officeDocument/2006/relationships/hyperlink" Target="https://archive.org/download/ni-roms/roms/Nintendo%20-%20Game%20Boy.zip/Caesars%20Palace%20%28Europe%29%20%28En%2CFr%2CDe%2CEs%2CIt%29.zip" TargetMode="External"/><Relationship Id="rId265" Type="http://schemas.openxmlformats.org/officeDocument/2006/relationships/hyperlink" Target="https://archive.org/download/ni-roms/roms/Nintendo%20-%20Game%20Boy.zip/Cadillac%20II%20%28Japan%29.zip" TargetMode="External"/><Relationship Id="rId260" Type="http://schemas.openxmlformats.org/officeDocument/2006/relationships/hyperlink" Target="https://archive.org/download/ni-roms/roms/Nintendo%20-%20Game%20Boy.zip/Burning%20Paper%20%28Japan%29.zip" TargetMode="External"/><Relationship Id="rId259" Type="http://schemas.openxmlformats.org/officeDocument/2006/relationships/hyperlink" Target="https://archive.org/download/ni-roms/roms/Nintendo%20-%20Game%20Boy.zip/BurgerTime%20Deluxe%20%28World%29.zip" TargetMode="External"/><Relationship Id="rId258" Type="http://schemas.openxmlformats.org/officeDocument/2006/relationships/hyperlink" Target="https://archive.org/download/ni-roms/roms/Nintendo%20-%20Game%20Boy.zip/Burai%20Senshi%20Deluxe%20%28Japan%29.zip" TargetMode="External"/><Relationship Id="rId253" Type="http://schemas.openxmlformats.org/officeDocument/2006/relationships/hyperlink" Target="https://archive.org/download/ni-roms/roms/Nintendo%20-%20Game%20Boy.zip/Bugs%20Bunny%20Crazy%20Castle%202%2C%20The%20%28USA%29.zip" TargetMode="External"/><Relationship Id="rId252" Type="http://schemas.openxmlformats.org/officeDocument/2006/relationships/hyperlink" Target="https://archive.org/download/ni-roms/roms/Nintendo%20-%20Game%20Boy.zip/Bugs%20Bunny%20Crazy%20Castle%2C%20The%20%28USA%2C%20Europe%29.zip" TargetMode="External"/><Relationship Id="rId251" Type="http://schemas.openxmlformats.org/officeDocument/2006/relationships/hyperlink" Target="https://archive.org/download/ni-roms/roms/Nintendo%20-%20Game%20Boy.zip/Bugs%20Bunny%20Collection%20%28Japan%29%20%28SGB%20Enhanced%29.zip" TargetMode="External"/><Relationship Id="rId250" Type="http://schemas.openxmlformats.org/officeDocument/2006/relationships/hyperlink" Target="https://archive.org/download/ni-roms/roms/Nintendo%20-%20Game%20Boy.zip/Bugs%20Bunny%20Collection%20%28Japan%29%20%28Rev%201%29%20%28SGB%20Enhanced%29.zip" TargetMode="External"/><Relationship Id="rId257" Type="http://schemas.openxmlformats.org/officeDocument/2006/relationships/hyperlink" Target="https://archive.org/download/ni-roms/roms/Nintendo%20-%20Game%20Boy.zip/Burai%20Fighter%20Deluxe%20%28USA%2C%20Europe%29.zip" TargetMode="External"/><Relationship Id="rId256" Type="http://schemas.openxmlformats.org/officeDocument/2006/relationships/hyperlink" Target="https://archive.org/download/ni-roms/roms/Nintendo%20-%20Game%20Boy.zip/Bung%20New%20Year%27s%20Greetings%20Demo%20%28World%29%20%28Demo%29%20%28Unl%29.zip" TargetMode="External"/><Relationship Id="rId255" Type="http://schemas.openxmlformats.org/officeDocument/2006/relationships/hyperlink" Target="https://archive.org/download/ni-roms/roms/Nintendo%20-%20Game%20Boy.zip/Bung%20Greetings%20Demo%20%28World%29%20%28Demo%29%20%28Unl%29.zip" TargetMode="External"/><Relationship Id="rId254" Type="http://schemas.openxmlformats.org/officeDocument/2006/relationships/hyperlink" Target="https://archive.org/download/ni-roms/roms/Nintendo%20-%20Game%20Boy.zip/Bung%27s%20Math%20Test%20%28World%29%20%28Unl%29.zip" TargetMode="External"/><Relationship Id="rId293" Type="http://schemas.openxmlformats.org/officeDocument/2006/relationships/hyperlink" Target="https://archive.org/download/ni-roms/roms/Nintendo%20-%20Game%20Boy.zip/Castlevania%20Legends%20%28USA%2C%20Europe%29%20%28SGB%20Enhanced%29.zip" TargetMode="External"/><Relationship Id="rId292" Type="http://schemas.openxmlformats.org/officeDocument/2006/relationships/hyperlink" Target="https://archive.org/download/ni-roms/roms/Nintendo%20-%20Game%20Boy.zip/Castlevania%20II%20-%20Belmont%27s%20Revenge%20%28USA%2C%20Europe%29.zip" TargetMode="External"/><Relationship Id="rId291" Type="http://schemas.openxmlformats.org/officeDocument/2006/relationships/hyperlink" Target="https://archive.org/download/ni-roms/roms/Nintendo%20-%20Game%20Boy.zip/Castlevania%20II%20-%20Belmont%27s%20Revenge%20%28USA%2C%20Europe%29%20%28Castlevania%20Anniversary%20Collection%29.zip" TargetMode="External"/><Relationship Id="rId290" Type="http://schemas.openxmlformats.org/officeDocument/2006/relationships/hyperlink" Target="https://archive.org/download/ni-roms/roms/Nintendo%20-%20Game%20Boy.zip/Castlevania%20-%20The%20Adventure%20%28USA%29.zip" TargetMode="External"/><Relationship Id="rId286" Type="http://schemas.openxmlformats.org/officeDocument/2006/relationships/hyperlink" Target="https://archive.org/download/ni-roms/roms/Nintendo%20-%20Game%20Boy.zip/Castle%20Quest%20%28Europe%29.zip" TargetMode="External"/><Relationship Id="rId285" Type="http://schemas.openxmlformats.org/officeDocument/2006/relationships/hyperlink" Target="https://archive.org/download/ni-roms/roms/Nintendo%20-%20Game%20Boy.zip/Castle%20Quest%20%28Europe%29%20%28Beta%29.zip" TargetMode="External"/><Relationship Id="rId284" Type="http://schemas.openxmlformats.org/officeDocument/2006/relationships/hyperlink" Target="https://archive.org/download/ni-roms/roms/Nintendo%20-%20Game%20Boy.zip/Castelian%20%28USA%29.zip" TargetMode="External"/><Relationship Id="rId283" Type="http://schemas.openxmlformats.org/officeDocument/2006/relationships/hyperlink" Target="https://archive.org/download/ni-roms/roms/Nintendo%20-%20Game%20Boy.zip/Castelian%20%28USA%29%20%28Beta%29.zip" TargetMode="External"/><Relationship Id="rId289" Type="http://schemas.openxmlformats.org/officeDocument/2006/relationships/hyperlink" Target="https://archive.org/download/ni-roms/roms/Nintendo%20-%20Game%20Boy.zip/Castlevania%20-%20The%20Adventure%20%28USA%29%20%28Castlevania%20Anniversary%20Collection%29.zip" TargetMode="External"/><Relationship Id="rId288" Type="http://schemas.openxmlformats.org/officeDocument/2006/relationships/hyperlink" Target="https://archive.org/download/ni-roms/roms/Nintendo%20-%20Game%20Boy.zip/Castlevania%20-%20The%20Adventure%20%28Europe%29.zip" TargetMode="External"/><Relationship Id="rId287" Type="http://schemas.openxmlformats.org/officeDocument/2006/relationships/hyperlink" Target="https://archive.org/download/ni-roms/roms/Nintendo%20-%20Game%20Boy.zip/Castledark%20%28World%29%20%28v2.0%29%20%28Demo%29%20%28Aftermarket%29%20%28Unl%29.zip" TargetMode="External"/><Relationship Id="rId282" Type="http://schemas.openxmlformats.org/officeDocument/2006/relationships/hyperlink" Target="https://archive.org/download/ni-roms/roms/Nintendo%20-%20Game%20Boy.zip/Castelian%20%28Europe%29.zip" TargetMode="External"/><Relationship Id="rId281" Type="http://schemas.openxmlformats.org/officeDocument/2006/relationships/hyperlink" Target="https://archive.org/download/ni-roms/roms/Nintendo%20-%20Game%20Boy.zip/Casper%20%28USA%29.zip" TargetMode="External"/><Relationship Id="rId280" Type="http://schemas.openxmlformats.org/officeDocument/2006/relationships/hyperlink" Target="https://archive.org/download/ni-roms/roms/Nintendo%20-%20Game%20Boy.zip/Casper%20%28USA%29%20%28Beta%29.zip" TargetMode="External"/><Relationship Id="rId275" Type="http://schemas.openxmlformats.org/officeDocument/2006/relationships/hyperlink" Target="https://archive.org/download/ni-roms/roms/Nintendo%20-%20Game%20Boy.zip/Captain%20Tsubasa%20VS%20%28Japan%29.zip" TargetMode="External"/><Relationship Id="rId274" Type="http://schemas.openxmlformats.org/officeDocument/2006/relationships/hyperlink" Target="https://archive.org/download/ni-roms/roms/Nintendo%20-%20Game%20Boy.zip/Captain%20Tsubasa%20J%20-%20Zenkoku%20Seiha%20e%20no%20Chousen%20%28Japan%29%20%28SGB%20Enhanced%29.zip" TargetMode="External"/><Relationship Id="rId273" Type="http://schemas.openxmlformats.org/officeDocument/2006/relationships/hyperlink" Target="https://archive.org/download/ni-roms/roms/Nintendo%20-%20Game%20Boy.zip/Captain%20America%20and%20the%20Avengers%20%28USA%29.zip" TargetMode="External"/><Relationship Id="rId272" Type="http://schemas.openxmlformats.org/officeDocument/2006/relationships/hyperlink" Target="https://archive.org/download/ni-roms/roms/Nintendo%20-%20Game%20Boy.zip/Capcom%20Quiz%20-%20Hatena%20no%20Daibouken%20%28Japan%29.zip" TargetMode="External"/><Relationship Id="rId279" Type="http://schemas.openxmlformats.org/officeDocument/2006/relationships/hyperlink" Target="https://archive.org/download/ni-roms/roms/Nintendo%20-%20Game%20Boy.zip/Casper%20%28Europe%29.zip" TargetMode="External"/><Relationship Id="rId278" Type="http://schemas.openxmlformats.org/officeDocument/2006/relationships/hyperlink" Target="https://archive.org/download/ni-roms/roms/Nintendo%20-%20Game%20Boy.zip/Casino%20FunPak%20%28USA%2C%20Europe%29.zip" TargetMode="External"/><Relationship Id="rId277" Type="http://schemas.openxmlformats.org/officeDocument/2006/relationships/hyperlink" Target="https://archive.org/download/ni-roms/roms/Nintendo%20-%20Game%20Boy.zip/Card%20Games%20%28USA%29%20%28Proto%29.zip" TargetMode="External"/><Relationship Id="rId276" Type="http://schemas.openxmlformats.org/officeDocument/2006/relationships/hyperlink" Target="https://archive.org/download/ni-roms/roms/Nintendo%20-%20Game%20Boy.zip/Card%20Game%20%28Japan%29.zip" TargetMode="External"/><Relationship Id="rId1851" Type="http://schemas.openxmlformats.org/officeDocument/2006/relationships/hyperlink" Target="https://archive.org/download/ni-roms/roms/Nintendo%20-%20Game%20Boy.zip/Super%20Mario%204%20%28Unknown%29%20%28Ja%29%20%28Pirate%29.zip" TargetMode="External"/><Relationship Id="rId1852" Type="http://schemas.openxmlformats.org/officeDocument/2006/relationships/hyperlink" Target="https://archive.org/download/ni-roms/roms/Nintendo%20-%20Game%20Boy.zip/Super%20Mario%20Land%20%28World%29%20%28Rev%201%29.zip" TargetMode="External"/><Relationship Id="rId1853" Type="http://schemas.openxmlformats.org/officeDocument/2006/relationships/hyperlink" Target="https://archive.org/download/ni-roms/roms/Nintendo%20-%20Game%20Boy.zip/Super%20Mario%20Land%20%28World%29.zip" TargetMode="External"/><Relationship Id="rId1854" Type="http://schemas.openxmlformats.org/officeDocument/2006/relationships/hyperlink" Target="https://archive.org/download/ni-roms/roms/Nintendo%20-%20Game%20Boy.zip/Super%20Mario%20Land%202%20-%206%20Golden%20Coins%20%28USA%2C%20Europe%29%20%28Rev%201%29.zip" TargetMode="External"/><Relationship Id="rId1855" Type="http://schemas.openxmlformats.org/officeDocument/2006/relationships/hyperlink" Target="https://archive.org/download/ni-roms/roms/Nintendo%20-%20Game%20Boy.zip/Super%20Mario%20Land%202%20-%206%20Golden%20Coins%20%28USA%2C%20Europe%29%20%28Rev%202%29.zip" TargetMode="External"/><Relationship Id="rId1856" Type="http://schemas.openxmlformats.org/officeDocument/2006/relationships/hyperlink" Target="https://archive.org/download/ni-roms/roms/Nintendo%20-%20Game%20Boy.zip/Super%20Mario%20Land%202%20-%206%20Golden%20Coins%20%28USA%2C%20Europe%29.zip" TargetMode="External"/><Relationship Id="rId1857" Type="http://schemas.openxmlformats.org/officeDocument/2006/relationships/hyperlink" Target="https://archive.org/download/ni-roms/roms/Nintendo%20-%20Game%20Boy.zip/Super%20Mario%20Land%202%20-%206-tsu%20no%20Kinka%20%28Japan%29%20%28Rev%201%29.zip" TargetMode="External"/><Relationship Id="rId1858" Type="http://schemas.openxmlformats.org/officeDocument/2006/relationships/hyperlink" Target="https://archive.org/download/ni-roms/roms/Nintendo%20-%20Game%20Boy.zip/Super%20Mario%20Land%202%20-%206-tsu%20no%20Kinka%20%28Japan%29%20%28Rev%202%29.zip" TargetMode="External"/><Relationship Id="rId1859" Type="http://schemas.openxmlformats.org/officeDocument/2006/relationships/hyperlink" Target="https://archive.org/download/ni-roms/roms/Nintendo%20-%20Game%20Boy.zip/Super%20Mario%20Land%202%20-%206-tsu%20no%20Kinka%20%28Japan%29.zip" TargetMode="External"/><Relationship Id="rId1850" Type="http://schemas.openxmlformats.org/officeDocument/2006/relationships/hyperlink" Target="https://archive.org/download/ni-roms/roms/Nintendo%20-%20Game%20Boy.zip/Super%20Kick%20Off%20%28Europe%29%20%28En%2CFr%2CDe%2CIt%2CNl%29.zip" TargetMode="External"/><Relationship Id="rId1840" Type="http://schemas.openxmlformats.org/officeDocument/2006/relationships/hyperlink" Target="https://archive.org/download/ni-roms/roms/Nintendo%20-%20Game%20Boy.zip/Super%20Covid%20Go%20Get%20Biscuits%20Adventure%20%28World%29%20%28Aftermarket%29%20%28Unl%29.zip" TargetMode="External"/><Relationship Id="rId1841" Type="http://schemas.openxmlformats.org/officeDocument/2006/relationships/hyperlink" Target="https://archive.org/download/ni-roms/roms/Nintendo%20-%20Game%20Boy.zip/Super%20Donkey%20Kong%203%20%28Taiwan%29%20%28Unl%29.zip" TargetMode="External"/><Relationship Id="rId1842" Type="http://schemas.openxmlformats.org/officeDocument/2006/relationships/hyperlink" Target="https://archive.org/download/ni-roms/roms/Nintendo%20-%20Game%20Boy.zip/Super%20Donkey%20Kong%20GB%20%28Japan%29%20%28SGB%20Enhanced%29.zip" TargetMode="External"/><Relationship Id="rId1843" Type="http://schemas.openxmlformats.org/officeDocument/2006/relationships/hyperlink" Target="https://archive.org/download/ni-roms/roms/Nintendo%20-%20Game%20Boy.zip/Super%20Hard%20Bouncer%20%28World%29%20%28v1.0%29%20%28Aftermarket%29%20%28Unl%29.zip" TargetMode="External"/><Relationship Id="rId1844" Type="http://schemas.openxmlformats.org/officeDocument/2006/relationships/hyperlink" Target="https://archive.org/download/ni-roms/roms/Nintendo%20-%20Game%20Boy.zip/Super%20Hard%20Bouncer%20%28World%29%20%28v1.1%29%20%28Aftermarket%29%20%28Unl%29.zip" TargetMode="External"/><Relationship Id="rId1845" Type="http://schemas.openxmlformats.org/officeDocument/2006/relationships/hyperlink" Target="https://archive.org/download/ni-roms/roms/Nintendo%20-%20Game%20Boy.zip/Super%20Hunchback%20%28Europe%29.zip" TargetMode="External"/><Relationship Id="rId1846" Type="http://schemas.openxmlformats.org/officeDocument/2006/relationships/hyperlink" Target="https://archive.org/download/ni-roms/roms/Nintendo%20-%20Game%20Boy.zip/Super%20Hunchback%20%28Japan%29.zip" TargetMode="External"/><Relationship Id="rId1847" Type="http://schemas.openxmlformats.org/officeDocument/2006/relationships/hyperlink" Target="https://archive.org/download/ni-roms/roms/Nintendo%20-%20Game%20Boy.zip/Super%20Hunchback%20%28USA%29.zip" TargetMode="External"/><Relationship Id="rId1848" Type="http://schemas.openxmlformats.org/officeDocument/2006/relationships/hyperlink" Target="https://archive.org/download/ni-roms/roms/Nintendo%20-%20Game%20Boy.zip/Super%20James%20Pond%20%28Europe%29.zip" TargetMode="External"/><Relationship Id="rId1849" Type="http://schemas.openxmlformats.org/officeDocument/2006/relationships/hyperlink" Target="https://archive.org/download/ni-roms/roms/Nintendo%20-%20Game%20Boy.zip/Super%20James%20Pond%20%28USA%29%20%28Proto%29.zip" TargetMode="External"/><Relationship Id="rId1873" Type="http://schemas.openxmlformats.org/officeDocument/2006/relationships/hyperlink" Target="https://archive.org/download/ni-roms/roms/Nintendo%20-%20Game%20Boy.zip/Super%20Street%20Basketball%202%20%28Japan%29%20%28SGB%20Enhanced%29.zip" TargetMode="External"/><Relationship Id="rId1874" Type="http://schemas.openxmlformats.org/officeDocument/2006/relationships/hyperlink" Target="https://archive.org/download/ni-roms/roms/Nintendo%20-%20Game%20Boy.zip/Superman%20%28USA%2C%20Europe%29%20%28SGB%20Enhanced%29.zip" TargetMode="External"/><Relationship Id="rId1875" Type="http://schemas.openxmlformats.org/officeDocument/2006/relationships/hyperlink" Target="https://archive.org/download/ni-roms/roms/Nintendo%20-%20Game%20Boy.zip/Sushi%20Gun%20%28World%29%20%28Aftermarket%29%20%28Unl%29.zip" TargetMode="External"/><Relationship Id="rId1876" Type="http://schemas.openxmlformats.org/officeDocument/2006/relationships/hyperlink" Target="https://archive.org/download/ni-roms/roms/Nintendo%20-%20Game%20Boy.zip/Sutte%20Hakkun%20%28Japan%29%20%28Proto%29%20%28SGB%20Enhanced%29.zip" TargetMode="External"/><Relationship Id="rId1877" Type="http://schemas.openxmlformats.org/officeDocument/2006/relationships/hyperlink" Target="https://archive.org/download/ni-roms/roms/Nintendo%20-%20Game%20Boy.zip/Suzuki%20Aguri%20no%20F-1%20Super%20Driving%20%28Japan%29%20%28Beta%29.zip" TargetMode="External"/><Relationship Id="rId1878" Type="http://schemas.openxmlformats.org/officeDocument/2006/relationships/hyperlink" Target="https://archive.org/download/ni-roms/roms/Nintendo%20-%20Game%20Boy.zip/Suzuki%20Aguri%20no%20F-1%20Super%20Driving%20%28Japan%29.zip" TargetMode="External"/><Relationship Id="rId1879" Type="http://schemas.openxmlformats.org/officeDocument/2006/relationships/hyperlink" Target="https://archive.org/download/ni-roms/roms/Nintendo%20-%20Game%20Boy.zip/Swamp%20Thing%20%28USA%2C%20Europe%29.zip" TargetMode="External"/><Relationship Id="rId1870" Type="http://schemas.openxmlformats.org/officeDocument/2006/relationships/hyperlink" Target="https://archive.org/download/ni-roms/roms/Nintendo%20-%20Game%20Boy.zip/Super%20Snakey%20%28Japan%29%20%28SGB%20Enhanced%29.zip" TargetMode="External"/><Relationship Id="rId1871" Type="http://schemas.openxmlformats.org/officeDocument/2006/relationships/hyperlink" Target="https://archive.org/download/ni-roms/roms/Nintendo%20-%20Game%20Boy.zip/Super%20Star%20Wars%20-%20Return%20of%20the%20Jedi%20%28USA%2C%20Europe%29%20%28SGB%20Enhanced%29.zip" TargetMode="External"/><Relationship Id="rId1872" Type="http://schemas.openxmlformats.org/officeDocument/2006/relationships/hyperlink" Target="https://archive.org/download/ni-roms/roms/Nintendo%20-%20Game%20Boy.zip/Super%20Street%20Basketball%20%28Japan%29.zip" TargetMode="External"/><Relationship Id="rId1862" Type="http://schemas.openxmlformats.org/officeDocument/2006/relationships/hyperlink" Target="https://archive.org/download/ni-roms/roms/Nintendo%20-%20Game%20Boy.zip/Super%20Momotarou%20Dentetsu%20%28Japan%29.zip" TargetMode="External"/><Relationship Id="rId1863" Type="http://schemas.openxmlformats.org/officeDocument/2006/relationships/hyperlink" Target="https://archive.org/download/ni-roms/roms/Nintendo%20-%20Game%20Boy.zip/Super%20Momotarou%20Dentetsu%20II%20%28Japan%29.zip" TargetMode="External"/><Relationship Id="rId1864" Type="http://schemas.openxmlformats.org/officeDocument/2006/relationships/hyperlink" Target="https://archive.org/download/ni-roms/roms/Nintendo%20-%20Game%20Boy.zip/Super%20Off%20Road%20%28USA%2C%20Europe%29%20%28Beta%29.zip" TargetMode="External"/><Relationship Id="rId1865" Type="http://schemas.openxmlformats.org/officeDocument/2006/relationships/hyperlink" Target="https://archive.org/download/ni-roms/roms/Nintendo%20-%20Game%20Boy.zip/Super%20Off%20Road%20%28USA%2C%20Europe%29.zip" TargetMode="External"/><Relationship Id="rId1866" Type="http://schemas.openxmlformats.org/officeDocument/2006/relationships/hyperlink" Target="https://archive.org/download/ni-roms/roms/Nintendo%20-%20Game%20Boy.zip/Super%20Pachinko%20Taisen%20%28Japan%29%20%28SGB%20Enhanced%29.zip" TargetMode="External"/><Relationship Id="rId1867" Type="http://schemas.openxmlformats.org/officeDocument/2006/relationships/hyperlink" Target="https://archive.org/download/ni-roms/roms/Nintendo%20-%20Game%20Boy.zip/Super%20R.C.%20Pro-Am%20%28USA%2C%20Europe%29.zip" TargetMode="External"/><Relationship Id="rId1868" Type="http://schemas.openxmlformats.org/officeDocument/2006/relationships/hyperlink" Target="https://archive.org/download/ni-roms/roms/Nintendo%20-%20Game%20Boy.zip/Super%20Robot%20Taisen%20%28Japan%29.zip" TargetMode="External"/><Relationship Id="rId1869" Type="http://schemas.openxmlformats.org/officeDocument/2006/relationships/hyperlink" Target="https://archive.org/download/ni-roms/roms/Nintendo%20-%20Game%20Boy.zip/Super%20Scrabble%20%28USA%29.zip" TargetMode="External"/><Relationship Id="rId1860" Type="http://schemas.openxmlformats.org/officeDocument/2006/relationships/hyperlink" Target="https://archive.org/download/ni-roms/roms/Nintendo%20-%20Game%20Boy.zip/Super%20Mario%20Land%204%20%28Unknown%29%20%28Ja%29%20%28Pirate%29.zip" TargetMode="External"/><Relationship Id="rId1861" Type="http://schemas.openxmlformats.org/officeDocument/2006/relationships/hyperlink" Target="https://archive.org/download/ni-roms/roms/Nintendo%20-%20Game%20Boy.zip/Super%20Mario%20World%207%20%28Taiwan%29%20%28Unl%29.zip" TargetMode="External"/><Relationship Id="rId1810" Type="http://schemas.openxmlformats.org/officeDocument/2006/relationships/hyperlink" Target="https://archive.org/download/ni-roms/roms/Nintendo%20-%20Game%20Boy.zip/Stick%20Man%20Guy%20%28World%29%20%28Aftermarket%29%20%28Unl%29.zip" TargetMode="External"/><Relationship Id="rId1811" Type="http://schemas.openxmlformats.org/officeDocument/2006/relationships/hyperlink" Target="https://archive.org/download/ni-roms/roms/Nintendo%20-%20Game%20Boy.zip/Stop%20That%20Roach%21%20%28USA%29.zip" TargetMode="External"/><Relationship Id="rId1812" Type="http://schemas.openxmlformats.org/officeDocument/2006/relationships/hyperlink" Target="https://archive.org/download/ni-roms/roms/Nintendo%20-%20Game%20Boy.zip/Street%20Fighter%20II%20%28Japan%29%20%28SGB%20Enhanced%29.zip" TargetMode="External"/><Relationship Id="rId1813" Type="http://schemas.openxmlformats.org/officeDocument/2006/relationships/hyperlink" Target="https://archive.org/download/ni-roms/roms/Nintendo%20-%20Game%20Boy.zip/Street%20Fighter%20II%20%28USA%2C%20Europe%29%20%28Rev%201%29%20%28SGB%20Enhanced%29.zip" TargetMode="External"/><Relationship Id="rId1814" Type="http://schemas.openxmlformats.org/officeDocument/2006/relationships/hyperlink" Target="https://archive.org/download/ni-roms/roms/Nintendo%20-%20Game%20Boy.zip/Street%20Fighter%20II%20%28USA%2C%20Europe%29%20%28SGB%20Enhanced%29.zip" TargetMode="External"/><Relationship Id="rId1815" Type="http://schemas.openxmlformats.org/officeDocument/2006/relationships/hyperlink" Target="https://archive.org/download/ni-roms/roms/Nintendo%20-%20Game%20Boy.zip/Street%20Racer%20%28Japan%29.zip" TargetMode="External"/><Relationship Id="rId1816" Type="http://schemas.openxmlformats.org/officeDocument/2006/relationships/hyperlink" Target="https://archive.org/download/ni-roms/roms/Nintendo%20-%20Game%20Boy.zip/Street%20Racer%20%28USA%2C%20Europe%29.zip" TargetMode="External"/><Relationship Id="rId1817" Type="http://schemas.openxmlformats.org/officeDocument/2006/relationships/hyperlink" Target="https://archive.org/download/ni-roms/roms/Nintendo%20-%20Game%20Boy.zip/Sumo%20Fighter%20%28USA%29.zip" TargetMode="External"/><Relationship Id="rId1818" Type="http://schemas.openxmlformats.org/officeDocument/2006/relationships/hyperlink" Target="https://archive.org/download/ni-roms/roms/Nintendo%20-%20Game%20Boy.zip/Sumou%20Fighter%20-%20Toukaidou%20Basho%20%28Japan%29.zip" TargetMode="External"/><Relationship Id="rId1819" Type="http://schemas.openxmlformats.org/officeDocument/2006/relationships/hyperlink" Target="https://archive.org/download/ni-roms/roms/Nintendo%20-%20Game%20Boy.zip/Sunsoft%20Grand%20Prix%20%28Europe%29.zip" TargetMode="External"/><Relationship Id="rId1800" Type="http://schemas.openxmlformats.org/officeDocument/2006/relationships/hyperlink" Target="https://archive.org/download/ni-roms/roms/Nintendo%20-%20Game%20Boy.zip/Star%20Trek%20Generations%20-%20Beyond%20the%20Nexus%20%28Europe%29%20%28SGB%20Enhanced%29.zip" TargetMode="External"/><Relationship Id="rId1801" Type="http://schemas.openxmlformats.org/officeDocument/2006/relationships/hyperlink" Target="https://archive.org/download/ni-roms/roms/Nintendo%20-%20Game%20Boy.zip/Star%20Trek%20Generations%20-%20Beyond%20the%20Nexus%20%28USA%29%20%28SGB%20Enhanced%29.zip" TargetMode="External"/><Relationship Id="rId1802" Type="http://schemas.openxmlformats.org/officeDocument/2006/relationships/hyperlink" Target="https://archive.org/download/ni-roms/roms/Nintendo%20-%20Game%20Boy.zip/Star%20Wars%20%28Europe%29.zip" TargetMode="External"/><Relationship Id="rId1803" Type="http://schemas.openxmlformats.org/officeDocument/2006/relationships/hyperlink" Target="https://archive.org/download/ni-roms/roms/Nintendo%20-%20Game%20Boy.zip/Star%20Wars%20%28USA%29.zip" TargetMode="External"/><Relationship Id="rId1804" Type="http://schemas.openxmlformats.org/officeDocument/2006/relationships/hyperlink" Target="https://archive.org/download/ni-roms/roms/Nintendo%20-%20Game%20Boy.zip/Star%20Wars%20%28USA%2C%20Europe%29%20%28Rev%201%29.zip" TargetMode="External"/><Relationship Id="rId1805" Type="http://schemas.openxmlformats.org/officeDocument/2006/relationships/hyperlink" Target="https://archive.org/download/ni-roms/roms/Nintendo%20-%20Game%20Boy.zip/Star%20Wars%20-%20The%20Empire%20Strikes%20Back%20%28USA%29.zip" TargetMode="External"/><Relationship Id="rId1806" Type="http://schemas.openxmlformats.org/officeDocument/2006/relationships/hyperlink" Target="https://archive.org/download/ni-roms/roms/Nintendo%20-%20Game%20Boy.zip/Star%20Wars%20-%20The%20Empire%20Strikes%20Back%20%28USA%2C%20Europe%29.zip" TargetMode="External"/><Relationship Id="rId1807" Type="http://schemas.openxmlformats.org/officeDocument/2006/relationships/hyperlink" Target="https://archive.org/download/ni-roms/roms/Nintendo%20-%20Game%20Boy.zip/Stardiver%20%28World%29%20%28Aftermarket%29%20%28Unl%29.zip" TargetMode="External"/><Relationship Id="rId1808" Type="http://schemas.openxmlformats.org/officeDocument/2006/relationships/hyperlink" Target="https://archive.org/download/ni-roms/roms/Nintendo%20-%20Game%20Boy.zip/Stargate%20%28Japan%29%20%28En%29%20%28Possible%20Proto%29.zip" TargetMode="External"/><Relationship Id="rId1809" Type="http://schemas.openxmlformats.org/officeDocument/2006/relationships/hyperlink" Target="https://archive.org/download/ni-roms/roms/Nintendo%20-%20Game%20Boy.zip/Stargate%20%28USA%2C%20Europe%29.zip" TargetMode="External"/><Relationship Id="rId1830" Type="http://schemas.openxmlformats.org/officeDocument/2006/relationships/hyperlink" Target="https://archive.org/download/ni-roms/roms/Nintendo%20-%20Game%20Boy.zip/Super%20Bombliss%20%28Japan%29%20%28SGB%20Enhanced%29.zip" TargetMode="External"/><Relationship Id="rId1831" Type="http://schemas.openxmlformats.org/officeDocument/2006/relationships/hyperlink" Target="https://archive.org/download/ni-roms/roms/Nintendo%20-%20Game%20Boy.zip/Super%20Breakout%20%28USA%29.zip" TargetMode="External"/><Relationship Id="rId1832" Type="http://schemas.openxmlformats.org/officeDocument/2006/relationships/hyperlink" Target="https://archive.org/download/ni-roms/roms/Nintendo%20-%20Game%20Boy.zip/Super%20Chase%20H.Q.%20%28USA%2C%20Europe%29.zip" TargetMode="External"/><Relationship Id="rId1833" Type="http://schemas.openxmlformats.org/officeDocument/2006/relationships/hyperlink" Target="https://archive.org/download/ni-roms/roms/Nintendo%20-%20Game%20Boy.zip/Super%20Chinese%20Fighter%20GB%20%28Japan%29%20%28SGB%20Enhanced%29.zip" TargetMode="External"/><Relationship Id="rId1834" Type="http://schemas.openxmlformats.org/officeDocument/2006/relationships/hyperlink" Target="https://archive.org/download/ni-roms/roms/Nintendo%20-%20Game%20Boy.zip/Super%20Chinese%20Land%20%28Japan%29.zip" TargetMode="External"/><Relationship Id="rId1835" Type="http://schemas.openxmlformats.org/officeDocument/2006/relationships/hyperlink" Target="https://archive.org/download/ni-roms/roms/Nintendo%20-%20Game%20Boy.zip/Super%20Chinese%20Land%201-2-3%27%20%28Japan%29%20%28SGB%20Enhanced%29.zip" TargetMode="External"/><Relationship Id="rId1836" Type="http://schemas.openxmlformats.org/officeDocument/2006/relationships/hyperlink" Target="https://archive.org/download/ni-roms/roms/Nintendo%20-%20Game%20Boy.zip/Super%20Chinese%20Land%202%20%28Japan%29.zip" TargetMode="External"/><Relationship Id="rId1837" Type="http://schemas.openxmlformats.org/officeDocument/2006/relationships/hyperlink" Target="https://archive.org/download/ni-roms/roms/Nintendo%20-%20Game%20Boy.zip/Super%20Chinese%20Land%203%20%28Japan%29%20%28SGB%20Enhanced%29.zip" TargetMode="External"/><Relationship Id="rId1838" Type="http://schemas.openxmlformats.org/officeDocument/2006/relationships/hyperlink" Target="https://archive.org/download/ni-roms/roms/Nintendo%20-%20Game%20Boy.zip/Super%20Connard%20%28World%29%20%28Fr%29%20%28Aftermarket%29%20%28Unl%29.zip" TargetMode="External"/><Relationship Id="rId1839" Type="http://schemas.openxmlformats.org/officeDocument/2006/relationships/hyperlink" Target="https://archive.org/download/ni-roms/roms/Nintendo%20-%20Game%20Boy.zip/Super%20Connard%20%28World%29%20%28Fr%29%20%28Digital%29%20%28Aftermarket%29%20%28Unl%29.zip" TargetMode="External"/><Relationship Id="rId1820" Type="http://schemas.openxmlformats.org/officeDocument/2006/relationships/hyperlink" Target="https://archive.org/download/ni-roms/roms/Nintendo%20-%20Game%20Boy.zip/Super%2069%20in%201%20%28Europe%29%20%28Unl%29.zip" TargetMode="External"/><Relationship Id="rId1821" Type="http://schemas.openxmlformats.org/officeDocument/2006/relationships/hyperlink" Target="https://archive.org/download/ni-roms/roms/Nintendo%20-%20Game%20Boy.zip/Super%20Ayanami%20Discovery%20SlideShow%20%28Japan%29%20%28Unl%29.zip" TargetMode="External"/><Relationship Id="rId1822" Type="http://schemas.openxmlformats.org/officeDocument/2006/relationships/hyperlink" Target="https://archive.org/download/ni-roms/roms/Nintendo%20-%20Game%20Boy.zip/Super%20Ayanami%20Discovery%20SlideShow%20%28Japan%29%20%28v1.1%29%20%28Unl%29.zip" TargetMode="External"/><Relationship Id="rId1823" Type="http://schemas.openxmlformats.org/officeDocument/2006/relationships/hyperlink" Target="https://archive.org/download/ni-roms/roms/Nintendo%20-%20Game%20Boy.zip/Super%20B-Daman%20-%20Fighting%20Phoenix%20%28Japan%29%20%28SGB%20Enhanced%29.zip" TargetMode="External"/><Relationship Id="rId1824" Type="http://schemas.openxmlformats.org/officeDocument/2006/relationships/hyperlink" Target="https://archive.org/download/ni-roms/roms/Nintendo%20-%20Game%20Boy.zip/Super%20Battletank%20%28Europe%29.zip" TargetMode="External"/><Relationship Id="rId1825" Type="http://schemas.openxmlformats.org/officeDocument/2006/relationships/hyperlink" Target="https://archive.org/download/ni-roms/roms/Nintendo%20-%20Game%20Boy.zip/Super%20Battletank%20%28USA%29.zip" TargetMode="External"/><Relationship Id="rId1826" Type="http://schemas.openxmlformats.org/officeDocument/2006/relationships/hyperlink" Target="https://archive.org/download/ni-roms/roms/Nintendo%20-%20Game%20Boy.zip/Super%20Bikkuriman%20-%20Densetsu%20no%20Sekiban%20%28Japan%29.zip" TargetMode="External"/><Relationship Id="rId1827" Type="http://schemas.openxmlformats.org/officeDocument/2006/relationships/hyperlink" Target="https://archive.org/download/ni-roms/roms/Nintendo%20-%20Game%20Boy.zip/Super%20Black%20Bass%20%28USA%29.zip" TargetMode="External"/><Relationship Id="rId1828" Type="http://schemas.openxmlformats.org/officeDocument/2006/relationships/hyperlink" Target="https://archive.org/download/ni-roms/roms/Nintendo%20-%20Game%20Boy.zip/Super%20Black%20Bass%20Pocket%20%28Japan%29%20%28SGB%20Enhanced%29.zip" TargetMode="External"/><Relationship Id="rId1829" Type="http://schemas.openxmlformats.org/officeDocument/2006/relationships/hyperlink" Target="https://archive.org/download/ni-roms/roms/Nintendo%20-%20Game%20Boy.zip/Super%20Black%20Bass%20Pocket%202%20%28Japan%29%20%28SGB%20Enhanced%29.zip" TargetMode="External"/><Relationship Id="rId1455" Type="http://schemas.openxmlformats.org/officeDocument/2006/relationships/hyperlink" Target="https://archive.org/download/ni-roms/roms/Nintendo%20-%20Game%20Boy.zip/Pocket%20Shougi%20%28Japan%29%20%28SGB%20Enhanced%29.zip" TargetMode="External"/><Relationship Id="rId1456" Type="http://schemas.openxmlformats.org/officeDocument/2006/relationships/hyperlink" Target="https://archive.org/download/ni-roms/roms/Nintendo%20-%20Game%20Boy.zip/Pocket%20Sonar%20%28Japan%29.zip" TargetMode="External"/><Relationship Id="rId1457" Type="http://schemas.openxmlformats.org/officeDocument/2006/relationships/hyperlink" Target="https://archive.org/download/ni-roms/roms/Nintendo%20-%20Game%20Boy.zip/Pocket%20Stadium%20%28Japan%29.zip" TargetMode="External"/><Relationship Id="rId1458" Type="http://schemas.openxmlformats.org/officeDocument/2006/relationships/hyperlink" Target="https://archive.org/download/ni-roms/roms/Nintendo%20-%20Game%20Boy.zip/Pogo%20Pete%20%28World%29%20%28Aftermarket%29%20%28Unl%29.zip" TargetMode="External"/><Relationship Id="rId1459" Type="http://schemas.openxmlformats.org/officeDocument/2006/relationships/hyperlink" Target="https://archive.org/download/ni-roms/roms/Nintendo%20-%20Game%20Boy.zip/Pokemon%20-%20Blaue%20Edition%20%28Germany%29%20%28SGB%20Enhanced%29.zip" TargetMode="External"/><Relationship Id="rId629" Type="http://schemas.openxmlformats.org/officeDocument/2006/relationships/hyperlink" Target="https://archive.org/download/ni-roms/roms/Nintendo%20-%20Game%20Boy.zip/Gargoyle%27s%20Quest%20%28USA%2C%20Europe%29.zip" TargetMode="External"/><Relationship Id="rId624" Type="http://schemas.openxmlformats.org/officeDocument/2006/relationships/hyperlink" Target="https://archive.org/download/ni-roms/roms/Nintendo%20-%20Game%20Boy.zip/Ganbare%20Goemon%20-%20Sarawareta%20Ebisumaru%20%28Japan%29.zip" TargetMode="External"/><Relationship Id="rId623" Type="http://schemas.openxmlformats.org/officeDocument/2006/relationships/hyperlink" Target="https://archive.org/download/ni-roms/roms/Nintendo%20-%20Game%20Boy.zip/Ganbare%20Goemon%20-%20Kurofunetou%20no%20Nazo%20%28Japan%29%20%28SGB%20Enhanced%29.zip" TargetMode="External"/><Relationship Id="rId622" Type="http://schemas.openxmlformats.org/officeDocument/2006/relationships/hyperlink" Target="https://archive.org/download/ni-roms/roms/Nintendo%20-%20Game%20Boy.zip/Gamera%20-%20Daikaijuu%20Kuuchuu%20Kessen%20%28Japan%29%20%28SGB%20Enhanced%29.zip" TargetMode="External"/><Relationship Id="rId621" Type="http://schemas.openxmlformats.org/officeDocument/2006/relationships/hyperlink" Target="https://archive.org/download/ni-roms/roms/Nintendo%20-%20Game%20Boy.zip/Game%20of%20Harmony%2C%20The%20%28USA%29.zip" TargetMode="External"/><Relationship Id="rId628" Type="http://schemas.openxmlformats.org/officeDocument/2006/relationships/hyperlink" Target="https://archive.org/download/ni-roms/roms/Nintendo%20-%20Game%20Boy.zip/Gargoyle%27s%20Quest%20%28Europe%29%20%28Rev%201%29.zip" TargetMode="External"/><Relationship Id="rId627" Type="http://schemas.openxmlformats.org/officeDocument/2006/relationships/hyperlink" Target="https://archive.org/download/ni-roms/roms/Nintendo%20-%20Game%20Boy.zip/Garfield%20Labyrinth%20%28Europe%29.zip" TargetMode="External"/><Relationship Id="rId626" Type="http://schemas.openxmlformats.org/officeDocument/2006/relationships/hyperlink" Target="https://archive.org/download/ni-roms/roms/Nintendo%20-%20Game%20Boy.zip/Garfield%20Labyrinth%20%28Europe%29%20%28Beta%29.zip" TargetMode="External"/><Relationship Id="rId625" Type="http://schemas.openxmlformats.org/officeDocument/2006/relationships/hyperlink" Target="https://archive.org/download/ni-roms/roms/Nintendo%20-%20Game%20Boy.zip/Ganso%21%21%20Yancha%20Maru%20%28Japan%29.zip" TargetMode="External"/><Relationship Id="rId1450" Type="http://schemas.openxmlformats.org/officeDocument/2006/relationships/hyperlink" Target="https://archive.org/download/ni-roms/roms/Nintendo%20-%20Game%20Boy.zip/Pocket%20Monsters%20Kin%20%28Japan%29%20%28Demo%29%20%28Spaceworld%201997%29%20%28SGB%20Enhanced%29%20%28Debug%29.zip" TargetMode="External"/><Relationship Id="rId620" Type="http://schemas.openxmlformats.org/officeDocument/2006/relationships/hyperlink" Target="https://archive.org/download/ni-roms/roms/Nintendo%20-%20Game%20Boy.zip/Game%20de%20Hakken%21%21%20Tamagotchi%202%20%28Japan%29%20%28SGB%20Enhanced%29.zip" TargetMode="External"/><Relationship Id="rId1451" Type="http://schemas.openxmlformats.org/officeDocument/2006/relationships/hyperlink" Target="https://archive.org/download/ni-roms/roms/Nintendo%20-%20Game%20Boy.zip/Pocket%20Monsters%20Kin%20%28Japan%29%20%28Demo%29%20%28Spaceworld%201997%29%20%28SGB%20Enhanced%29.zip" TargetMode="External"/><Relationship Id="rId1452" Type="http://schemas.openxmlformats.org/officeDocument/2006/relationships/hyperlink" Target="https://archive.org/download/ni-roms/roms/Nintendo%20-%20Game%20Boy.zip/Pocket%20Monsters%20Yellow%20%28Hong%20Kong%29%20%28SGB%20Enhanced%29%20%28Pirate%29.zip" TargetMode="External"/><Relationship Id="rId1453" Type="http://schemas.openxmlformats.org/officeDocument/2006/relationships/hyperlink" Target="https://archive.org/download/ni-roms/roms/Nintendo%20-%20Game%20Boy.zip/Pocket%20Puyo%20Puyo%20Tsuu%20%28Japan%29%20%28Rev%201%29%20%28SGB%20Enhanced%29%20%28NP%29.zip" TargetMode="External"/><Relationship Id="rId1454" Type="http://schemas.openxmlformats.org/officeDocument/2006/relationships/hyperlink" Target="https://archive.org/download/ni-roms/roms/Nintendo%20-%20Game%20Boy.zip/Pocket%20Puyo%20Puyo%20Tsuu%20%28Japan%29%20%28SGB%20Enhanced%29.zip" TargetMode="External"/><Relationship Id="rId1444" Type="http://schemas.openxmlformats.org/officeDocument/2006/relationships/hyperlink" Target="https://archive.org/download/ni-roms/roms/Nintendo%20-%20Game%20Boy.zip/Pocket%20Monsters%20-%20Pikachu%20%28Japan%29%20%28Rev%201%29%20%28SGB%20Enhanced%29.zip" TargetMode="External"/><Relationship Id="rId1445" Type="http://schemas.openxmlformats.org/officeDocument/2006/relationships/hyperlink" Target="https://archive.org/download/ni-roms/roms/Nintendo%20-%20Game%20Boy.zip/Pocket%20Monsters%20-%20Pikachu%20%28Japan%29%20%28Rev%202%29%20%28SGB%20Enhanced%29.zip" TargetMode="External"/><Relationship Id="rId1446" Type="http://schemas.openxmlformats.org/officeDocument/2006/relationships/hyperlink" Target="https://archive.org/download/ni-roms/roms/Nintendo%20-%20Game%20Boy.zip/Pocket%20Monsters%20-%20Pikachu%20%28Japan%29%20%28Rev%203%29%20%28SGB%20Enhanced%29.zip" TargetMode="External"/><Relationship Id="rId1447" Type="http://schemas.openxmlformats.org/officeDocument/2006/relationships/hyperlink" Target="https://archive.org/download/ni-roms/roms/Nintendo%20-%20Game%20Boy.zip/Pocket%20Monsters%20-%20Pikachu%20%28Japan%29%20%28SGB%20Enhanced%29.zip" TargetMode="External"/><Relationship Id="rId1448" Type="http://schemas.openxmlformats.org/officeDocument/2006/relationships/hyperlink" Target="https://archive.org/download/ni-roms/roms/Nintendo%20-%20Game%20Boy.zip/Pocket%20Monsters%20Gin%20%28Japan%29%20%28Demo%29%20%28Spaceworld%201997%29%20%28SGB%20Enhanced%29%20%28Debug%29.zip" TargetMode="External"/><Relationship Id="rId1449" Type="http://schemas.openxmlformats.org/officeDocument/2006/relationships/hyperlink" Target="https://archive.org/download/ni-roms/roms/Nintendo%20-%20Game%20Boy.zip/Pocket%20Monsters%20Gin%20%28Japan%29%20%28Demo%29%20%28Spaceworld%201997%29%20%28SGB%20Enhanced%29.zip" TargetMode="External"/><Relationship Id="rId619" Type="http://schemas.openxmlformats.org/officeDocument/2006/relationships/hyperlink" Target="https://archive.org/download/ni-roms/roms/Nintendo%20-%20Game%20Boy.zip/Game%20de%20Hakken%21%21%20Tamagotchi%20-%20Osutchi%20to%20Mesutchi%20%28Japan%29%20%28SGB%20Enhanced%29.zip" TargetMode="External"/><Relationship Id="rId618" Type="http://schemas.openxmlformats.org/officeDocument/2006/relationships/hyperlink" Target="https://archive.org/download/ni-roms/roms/Nintendo%20-%20Game%20Boy.zip/Game%20de%20Hakken%21%21%20Tamagotchi%20%28Japan%29%20%28SGB%20Enhanced%29.zip" TargetMode="External"/><Relationship Id="rId613" Type="http://schemas.openxmlformats.org/officeDocument/2006/relationships/hyperlink" Target="https://archive.org/download/ni-roms/roms/Nintendo%20-%20Game%20Boy.zip/Game%20Boy%20Wars%20%28Japan%29.zip" TargetMode="External"/><Relationship Id="rId612" Type="http://schemas.openxmlformats.org/officeDocument/2006/relationships/hyperlink" Target="https://archive.org/download/ni-roms/roms/Nintendo%20-%20Game%20Boy.zip/GameBoy%20WORDLE%20%28World%29%20%28Aftermarket%29%20%28Unl%29.zip" TargetMode="External"/><Relationship Id="rId611" Type="http://schemas.openxmlformats.org/officeDocument/2006/relationships/hyperlink" Target="https://archive.org/download/ni-roms/roms/Nintendo%20-%20Game%20Boy.zip/Game%20Boy%20Test%20Cartridge%20%28USA%2C%20Europe%29%20%28Proto%29%20%28Test%20Program%29.zip" TargetMode="External"/><Relationship Id="rId610" Type="http://schemas.openxmlformats.org/officeDocument/2006/relationships/hyperlink" Target="https://archive.org/download/ni-roms/roms/Nintendo%20-%20Game%20Boy.zip/Game%20Boy%20Gallery%202%20%28Japan%29%20%28SGB%20Enhanced%29.zip" TargetMode="External"/><Relationship Id="rId617" Type="http://schemas.openxmlformats.org/officeDocument/2006/relationships/hyperlink" Target="https://archive.org/download/ni-roms/roms/Nintendo%20-%20Game%20Boy.zip/GameShark%20%28USA%29%20%28Unl%29%20%5Bb%5D.zip" TargetMode="External"/><Relationship Id="rId616" Type="http://schemas.openxmlformats.org/officeDocument/2006/relationships/hyperlink" Target="https://archive.org/download/ni-roms/roms/Nintendo%20-%20Game%20Boy.zip/Game%20Genie%20%28USA%29%20%28v2.1%29%20%28Unl%29.zip" TargetMode="External"/><Relationship Id="rId615" Type="http://schemas.openxmlformats.org/officeDocument/2006/relationships/hyperlink" Target="https://archive.org/download/ni-roms/roms/Nintendo%20-%20Game%20Boy.zip/Game%20Boy%20Wars%20Turbo%20-%20Famitsu%20Version%20%28Japan%29%20%28SGB%20Enhanced%29.zip" TargetMode="External"/><Relationship Id="rId614" Type="http://schemas.openxmlformats.org/officeDocument/2006/relationships/hyperlink" Target="https://archive.org/download/ni-roms/roms/Nintendo%20-%20Game%20Boy.zip/Game%20Boy%20Wars%20Turbo%20%28Japan%29%20%28SGB%20Enhanced%29.zip" TargetMode="External"/><Relationship Id="rId1440" Type="http://schemas.openxmlformats.org/officeDocument/2006/relationships/hyperlink" Target="https://archive.org/download/ni-roms/roms/Nintendo%20-%20Game%20Boy.zip/Pocket%20Monsters%20-%20Ao%20%28Japan%29%20%28SGB%20Enhanced%29.zip" TargetMode="External"/><Relationship Id="rId1441" Type="http://schemas.openxmlformats.org/officeDocument/2006/relationships/hyperlink" Target="https://archive.org/download/ni-roms/roms/Nintendo%20-%20Game%20Boy.zip/Pocket%20Monsters%20-%20Green%20Version%20-%20English%20Edition%20%28Taiwan%29%20%28En%29%20%28Pirate%29.zip" TargetMode="External"/><Relationship Id="rId1442" Type="http://schemas.openxmlformats.org/officeDocument/2006/relationships/hyperlink" Target="https://archive.org/download/ni-roms/roms/Nintendo%20-%20Game%20Boy.zip/Pocket%20Monsters%20-%20Midori%20%28Japan%29%20%28Rev%201%29%20%28SGB%20Enhanced%29.zip" TargetMode="External"/><Relationship Id="rId1443" Type="http://schemas.openxmlformats.org/officeDocument/2006/relationships/hyperlink" Target="https://archive.org/download/ni-roms/roms/Nintendo%20-%20Game%20Boy.zip/Pocket%20Monsters%20-%20Midori%20%28Japan%29%20%28SGB%20Enhanced%29.zip" TargetMode="External"/><Relationship Id="rId1477" Type="http://schemas.openxmlformats.org/officeDocument/2006/relationships/hyperlink" Target="https://archive.org/download/ni-roms/roms/Nintendo%20-%20Game%20Boy.zip/Pokemon%20-%20Yellow%20Version%20-%20Special%20Pikachu%20Edition%20%28USA%2C%20Europe%29%20%281999-02-10%29%20%28Beta%29%20%28CGB%2BSGB%20Enhanced%29.zip" TargetMode="External"/><Relationship Id="rId1478" Type="http://schemas.openxmlformats.org/officeDocument/2006/relationships/hyperlink" Target="https://archive.org/download/ni-roms/roms/Nintendo%20-%20Game%20Boy.zip/Pokemon%20-%20Yellow%20Version%20-%20Special%20Pikachu%20Edition%20%28USA%2C%20Europe%29%20%281999-02-15%29%20%28Beta%29%20%28CGB%2BSGB%20Enhanced%29.zip" TargetMode="External"/><Relationship Id="rId1479" Type="http://schemas.openxmlformats.org/officeDocument/2006/relationships/hyperlink" Target="https://archive.org/download/ni-roms/roms/Nintendo%20-%20Game%20Boy.zip/Pokemon%20-%20Yellow%20Version%20-%20Special%20Pikachu%20Edition%20%28USA%2C%20Europe%29%20%281999-02-16%29%20%28Beta%29%20%28CGB%2BSGB%20Enhanced%29.zip" TargetMode="External"/><Relationship Id="rId646" Type="http://schemas.openxmlformats.org/officeDocument/2006/relationships/hyperlink" Target="https://archive.org/download/ni-roms/roms/Nintendo%20-%20Game%20Boy.zip/Ghost%20Town%20%28World%29%20%28Aftermarket%29%20%28Unl%29.zip" TargetMode="External"/><Relationship Id="rId645" Type="http://schemas.openxmlformats.org/officeDocument/2006/relationships/hyperlink" Target="https://archive.org/download/ni-roms/roms/Nintendo%20-%20Game%20Boy.zip/Getaway%2C%20The%20-%20High%20Speed%20II%20%28USA%29.zip" TargetMode="External"/><Relationship Id="rId644" Type="http://schemas.openxmlformats.org/officeDocument/2006/relationships/hyperlink" Target="https://archive.org/download/ni-roms/roms/Nintendo%20-%20Game%20Boy.zip/Gerry%20Anderson%27s%20Thunderbirds%20%28Japan%29.zip" TargetMode="External"/><Relationship Id="rId643" Type="http://schemas.openxmlformats.org/officeDocument/2006/relationships/hyperlink" Target="https://archive.org/download/ni-roms/roms/Nintendo%20-%20Game%20Boy.zip/George%20Foreman%27s%20KO%20Boxing%20%28USA%2C%20Europe%29.zip" TargetMode="External"/><Relationship Id="rId649" Type="http://schemas.openxmlformats.org/officeDocument/2006/relationships/hyperlink" Target="https://archive.org/download/ni-roms/roms/Nintendo%20-%20Game%20Boy.zip/Ghostbusters%20II%20%28USA%2C%20Europe%29.zip" TargetMode="External"/><Relationship Id="rId648" Type="http://schemas.openxmlformats.org/officeDocument/2006/relationships/hyperlink" Target="https://archive.org/download/ni-roms/roms/Nintendo%20-%20Game%20Boy.zip/Ghostbusters%20II%20%28USA%2C%20Europe%29%20%28Beta%29.zip" TargetMode="External"/><Relationship Id="rId647" Type="http://schemas.openxmlformats.org/officeDocument/2006/relationships/hyperlink" Target="https://archive.org/download/ni-roms/roms/Nintendo%20-%20Game%20Boy.zip/Ghostbusters%20II%20%28Japan%29.zip" TargetMode="External"/><Relationship Id="rId1470" Type="http://schemas.openxmlformats.org/officeDocument/2006/relationships/hyperlink" Target="https://archive.org/download/ni-roms/roms/Nintendo%20-%20Game%20Boy.zip/Pokemon%20-%20Version%20Jaune%20-%20Edition%20Speciale%20Pikachu%20%28France%29%20%28CGB%2BSGB%20Enhanced%29.zip" TargetMode="External"/><Relationship Id="rId1471" Type="http://schemas.openxmlformats.org/officeDocument/2006/relationships/hyperlink" Target="https://archive.org/download/ni-roms/roms/Nintendo%20-%20Game%20Boy.zip/Pokemon%20-%20Version%20Rouge%20%28France%29%20%28SGB%20Enhanced%29.zip" TargetMode="External"/><Relationship Id="rId1472" Type="http://schemas.openxmlformats.org/officeDocument/2006/relationships/hyperlink" Target="https://archive.org/download/ni-roms/roms/Nintendo%20-%20Game%20Boy.zip/Pokemon%20-%20Versione%20Blu%20%28Italy%29%20%28SGB%20Enhanced%29.zip" TargetMode="External"/><Relationship Id="rId642" Type="http://schemas.openxmlformats.org/officeDocument/2006/relationships/hyperlink" Target="https://archive.org/download/ni-roms/roms/Nintendo%20-%20Game%20Boy.zip/Genki%20Bakuhatsu%20Gambaruger%20%28Japan%29.zip" TargetMode="External"/><Relationship Id="rId1473" Type="http://schemas.openxmlformats.org/officeDocument/2006/relationships/hyperlink" Target="https://archive.org/download/ni-roms/roms/Nintendo%20-%20Game%20Boy.zip/Pokemon%20-%20Versione%20Gialla%20-%20Speciale%20Edizione%20Pikachu%20%28Italy%29%20%28CGB%2BSGB%20Enhanced%29.zip" TargetMode="External"/><Relationship Id="rId641" Type="http://schemas.openxmlformats.org/officeDocument/2006/relationships/hyperlink" Target="https://archive.org/download/ni-roms/roms/Nintendo%20-%20Game%20Boy.zip/Genjin%20Cottsu%20%28Japan%29%20%28SGB%20Enhanced%29.zip" TargetMode="External"/><Relationship Id="rId1474" Type="http://schemas.openxmlformats.org/officeDocument/2006/relationships/hyperlink" Target="https://archive.org/download/ni-roms/roms/Nintendo%20-%20Game%20Boy.zip/Pokemon%20-%20Versione%20Rossa%20%28Italy%29%20%28SGB%20Enhanced%29.zip" TargetMode="External"/><Relationship Id="rId640" Type="http://schemas.openxmlformats.org/officeDocument/2006/relationships/hyperlink" Target="https://archive.org/download/ni-roms/roms/Nintendo%20-%20Game%20Boy.zip/Genjin%20Collection%20%28Japan%29%20%28SGB%20Enhanced%29.zip" TargetMode="External"/><Relationship Id="rId1475" Type="http://schemas.openxmlformats.org/officeDocument/2006/relationships/hyperlink" Target="https://archive.org/download/ni-roms/roms/Nintendo%20-%20Game%20Boy.zip/Pokemon%20-%20Yellow%20Version%20-%20Special%20Pikachu%20Edition%20%28USA%2C%20Europe%29%20%281999-02-03%29%20%28Beta%29%20%28CGB%2BSGB%20Enhanced%29%20%28Alt%29.zip" TargetMode="External"/><Relationship Id="rId1476" Type="http://schemas.openxmlformats.org/officeDocument/2006/relationships/hyperlink" Target="https://archive.org/download/ni-roms/roms/Nintendo%20-%20Game%20Boy.zip/Pokemon%20-%20Yellow%20Version%20-%20Special%20Pikachu%20Edition%20%28USA%2C%20Europe%29%20%281999-02-03%29%20%28Beta%29%20%28CGB%2BSGB%20Enhanced%29.zip" TargetMode="External"/><Relationship Id="rId1466" Type="http://schemas.openxmlformats.org/officeDocument/2006/relationships/hyperlink" Target="https://archive.org/download/ni-roms/roms/Nintendo%20-%20Game%20Boy.zip/Pokemon%20-%20Red%20Version%20%28Hong%20Kong%29%20%28SGB%20Enhanced%29%20%28Pirate%29.zip" TargetMode="External"/><Relationship Id="rId1467" Type="http://schemas.openxmlformats.org/officeDocument/2006/relationships/hyperlink" Target="https://archive.org/download/ni-roms/roms/Nintendo%20-%20Game%20Boy.zip/Pokemon%20-%20Red%20Version%20%28USA%2C%20Europe%29%20%28SGB%20Enhanced%29.zip" TargetMode="External"/><Relationship Id="rId1468" Type="http://schemas.openxmlformats.org/officeDocument/2006/relationships/hyperlink" Target="https://archive.org/download/ni-roms/roms/Nintendo%20-%20Game%20Boy.zip/Pokemon%20-%20Rote%20Edition%20%28Germany%29%20%28SGB%20Enhanced%29.zip" TargetMode="External"/><Relationship Id="rId1469" Type="http://schemas.openxmlformats.org/officeDocument/2006/relationships/hyperlink" Target="https://archive.org/download/ni-roms/roms/Nintendo%20-%20Game%20Boy.zip/Pokemon%20-%20Version%20Bleue%20%28France%29%20%28SGB%20Enhanced%29.zip" TargetMode="External"/><Relationship Id="rId635" Type="http://schemas.openxmlformats.org/officeDocument/2006/relationships/hyperlink" Target="https://archive.org/download/ni-roms/roms/Nintendo%20-%20Game%20Boy.zip/Gegege%20no%20Kitarou%20-%20Youkai%20Souzoushu%20Arawaru%21%20%28Japan%29%20%28SGB%20Enhanced%29.zip" TargetMode="External"/><Relationship Id="rId634" Type="http://schemas.openxmlformats.org/officeDocument/2006/relationships/hyperlink" Target="https://archive.org/download/ni-roms/roms/Nintendo%20-%20Game%20Boy.zip/Gear%20Works%20%28USA%2C%20Europe%29.zip" TargetMode="External"/><Relationship Id="rId633" Type="http://schemas.openxmlformats.org/officeDocument/2006/relationships/hyperlink" Target="https://archive.org/download/ni-roms/roms/Nintendo%20-%20Game%20Boy.zip/Gauntlet%20II%20%28USA%2C%20Europe%29.zip" TargetMode="External"/><Relationship Id="rId632" Type="http://schemas.openxmlformats.org/officeDocument/2006/relationships/hyperlink" Target="https://archive.org/download/ni-roms/roms/Nintendo%20-%20Game%20Boy.zip/Gauntlet%20II%20%28USA%2C%20Europe%29%20%28Beta%29.zip" TargetMode="External"/><Relationship Id="rId639" Type="http://schemas.openxmlformats.org/officeDocument/2006/relationships/hyperlink" Target="https://archive.org/download/ni-roms/roms/Nintendo%20-%20Game%20Boy.zip/Genesis%20II%20%28World%29%20%28Demo%29%20%28Aftermarket%29%20%28Unl%29.zip" TargetMode="External"/><Relationship Id="rId638" Type="http://schemas.openxmlformats.org/officeDocument/2006/relationships/hyperlink" Target="https://archive.org/download/ni-roms/roms/Nintendo%20-%20Game%20Boy.zip/Genesis%20%28World%29%20%28Aftermarket%29%20%28Unl%29.zip" TargetMode="External"/><Relationship Id="rId637" Type="http://schemas.openxmlformats.org/officeDocument/2006/relationships/hyperlink" Target="https://archive.org/download/ni-roms/roms/Nintendo%20-%20Game%20Boy.zip/Gem%20Gem%20%28Japan%29.zip" TargetMode="External"/><Relationship Id="rId636" Type="http://schemas.openxmlformats.org/officeDocument/2006/relationships/hyperlink" Target="https://archive.org/download/ni-roms/roms/Nintendo%20-%20Game%20Boy.zip/Gekitou%20Power%20Modeller%20%28Japan%29%20%28SGB%20Enhanced%29.zip" TargetMode="External"/><Relationship Id="rId1460" Type="http://schemas.openxmlformats.org/officeDocument/2006/relationships/hyperlink" Target="https://archive.org/download/ni-roms/roms/Nintendo%20-%20Game%20Boy.zip/Pokemon%20-%20Blue%20Version%20%28Hong%20Kong%29%20%28SGB%20Enhanced%29%20%28Pirate%29.zip" TargetMode="External"/><Relationship Id="rId1461" Type="http://schemas.openxmlformats.org/officeDocument/2006/relationships/hyperlink" Target="https://archive.org/download/ni-roms/roms/Nintendo%20-%20Game%20Boy.zip/Pokemon%20-%20Blue%20Version%20%28USA%2C%20Europe%29%20%28SGB%20Enhanced%29.zip" TargetMode="External"/><Relationship Id="rId631" Type="http://schemas.openxmlformats.org/officeDocument/2006/relationships/hyperlink" Target="https://archive.org/download/ni-roms/roms/Nintendo%20-%20Game%20Boy.zip/Gargoyle%27s%20Quest%20II%20-%20The%20Demon%20Darkness%20%28USA%29%20%28Proto%29.zip" TargetMode="External"/><Relationship Id="rId1462" Type="http://schemas.openxmlformats.org/officeDocument/2006/relationships/hyperlink" Target="https://archive.org/download/ni-roms/roms/Nintendo%20-%20Game%20Boy.zip/Pokemon%20-%20Edicion%20Amarilla%20-%20Edicion%20Especial%20Pikachu%20%28Spain%29%20%28CGB%2BSGB%20Enhanced%29.zip" TargetMode="External"/><Relationship Id="rId630" Type="http://schemas.openxmlformats.org/officeDocument/2006/relationships/hyperlink" Target="https://archive.org/download/ni-roms/roms/Nintendo%20-%20Game%20Boy.zip/Gargoyle%27s%20Quest%20II%20-%20The%20Demon%20Darkness%20%28Europe%29%20%28Proto%29.zip" TargetMode="External"/><Relationship Id="rId1463" Type="http://schemas.openxmlformats.org/officeDocument/2006/relationships/hyperlink" Target="https://archive.org/download/ni-roms/roms/Nintendo%20-%20Game%20Boy.zip/Pokemon%20-%20Edicion%20Azul%20%28Spain%29%20%28SGB%20Enhanced%29.zip" TargetMode="External"/><Relationship Id="rId1464" Type="http://schemas.openxmlformats.org/officeDocument/2006/relationships/hyperlink" Target="https://archive.org/download/ni-roms/roms/Nintendo%20-%20Game%20Boy.zip/Pokemon%20-%20Edicion%20Roja%20%28Spain%29%20%28SGB%20Enhanced%29.zip" TargetMode="External"/><Relationship Id="rId1465" Type="http://schemas.openxmlformats.org/officeDocument/2006/relationships/hyperlink" Target="https://archive.org/download/ni-roms/roms/Nintendo%20-%20Game%20Boy.zip/Pokemon%20-%20Gelbe%20Edition%20-%20Special%20Pikachu%20Edition%20%28Germany%29%20%28CGB%2BSGB%20Enhanced%29.zip" TargetMode="External"/><Relationship Id="rId1411" Type="http://schemas.openxmlformats.org/officeDocument/2006/relationships/hyperlink" Target="https://archive.org/download/ni-roms/roms/Nintendo%20-%20Game%20Boy.zip/Pineapple%20Kid%20%28World%29%20%28Demo%29%20%28Aftermarket%29%20%28Unl%29.zip" TargetMode="External"/><Relationship Id="rId1895" Type="http://schemas.openxmlformats.org/officeDocument/2006/relationships/hyperlink" Target="https://archive.org/download/ni-roms/roms/Nintendo%20-%20Game%20Boy.zip/Taiyou%20no%20Tenshi%20Marlowe%20-%20Ohanabatake%20wa%20Dai-panic%20%28Japan%29.zip" TargetMode="External"/><Relationship Id="rId1412" Type="http://schemas.openxmlformats.org/officeDocument/2006/relationships/hyperlink" Target="https://archive.org/download/ni-roms/roms/Nintendo%20-%20Game%20Boy.zip/Pingu%20-%20Sekai%20de%201ban%20Genki%20na%20Penguin%20%28Japan%29.zip" TargetMode="External"/><Relationship Id="rId1896" Type="http://schemas.openxmlformats.org/officeDocument/2006/relationships/hyperlink" Target="https://archive.org/download/ni-roms/roms/Nintendo%20-%20Game%20Boy.zip/Taiyou%20no%20Yuusha%20-%20Fighbird%20GB%20%28Japan%29.zip" TargetMode="External"/><Relationship Id="rId1413" Type="http://schemas.openxmlformats.org/officeDocument/2006/relationships/hyperlink" Target="https://archive.org/download/ni-roms/roms/Nintendo%20-%20Game%20Boy.zip/Pinocchio%20%28Europe%29.zip" TargetMode="External"/><Relationship Id="rId1897" Type="http://schemas.openxmlformats.org/officeDocument/2006/relationships/hyperlink" Target="https://archive.org/download/ni-roms/roms/Nintendo%20-%20Game%20Boy.zip/Takahashi%20Meijin%20no%20Bouken-jima%20II%20%28Japan%29.zip" TargetMode="External"/><Relationship Id="rId1414" Type="http://schemas.openxmlformats.org/officeDocument/2006/relationships/hyperlink" Target="https://archive.org/download/ni-roms/roms/Nintendo%20-%20Game%20Boy.zip/Pinocchio%20%28USA%29.zip" TargetMode="External"/><Relationship Id="rId1898" Type="http://schemas.openxmlformats.org/officeDocument/2006/relationships/hyperlink" Target="https://archive.org/download/ni-roms/roms/Nintendo%20-%20Game%20Boy.zip/Takahashi%20Meijin%20no%20Bouken-jima%20III%20%28Japan%29.zip" TargetMode="External"/><Relationship Id="rId1415" Type="http://schemas.openxmlformats.org/officeDocument/2006/relationships/hyperlink" Target="https://archive.org/download/ni-roms/roms/Nintendo%20-%20Game%20Boy.zip/Pipe%20Dream%20%28Japan%29.zip" TargetMode="External"/><Relationship Id="rId1899" Type="http://schemas.openxmlformats.org/officeDocument/2006/relationships/hyperlink" Target="https://archive.org/download/ni-roms/roms/Nintendo%20-%20Game%20Boy.zip/Take%20It%20Racing%202%20%28World%29%20%28Demo%29%20%28Aftermarket%29%20%28Unl%29.zip" TargetMode="External"/><Relationship Id="rId1416" Type="http://schemas.openxmlformats.org/officeDocument/2006/relationships/hyperlink" Target="https://archive.org/download/ni-roms/roms/Nintendo%20-%20Game%20Boy.zip/Pipe%20Dream%20%28USA%29.zip" TargetMode="External"/><Relationship Id="rId1417" Type="http://schemas.openxmlformats.org/officeDocument/2006/relationships/hyperlink" Target="https://archive.org/download/ni-roms/roms/Nintendo%20-%20Game%20Boy.zip/Pit-Fighter%20%28USA%2C%20Europe%29.zip" TargetMode="External"/><Relationship Id="rId1418" Type="http://schemas.openxmlformats.org/officeDocument/2006/relationships/hyperlink" Target="https://archive.org/download/ni-roms/roms/Nintendo%20-%20Game%20Boy.zip/Pitman%20%28Japan%29.zip" TargetMode="External"/><Relationship Id="rId1419" Type="http://schemas.openxmlformats.org/officeDocument/2006/relationships/hyperlink" Target="https://archive.org/download/ni-roms/roms/Nintendo%20-%20Game%20Boy.zip/Pixel%20Who%20-%20The%20Lost%20Legions%20%28World%29%20%28Aftermarket%29%20%28Unl%29.zip" TargetMode="External"/><Relationship Id="rId1890" Type="http://schemas.openxmlformats.org/officeDocument/2006/relationships/hyperlink" Target="https://archive.org/download/ni-roms/roms/Nintendo%20-%20Game%20Boy.zip/Taikyoku%20Renju%20%28Japan%29%20%28En%2CJa%29.zip" TargetMode="External"/><Relationship Id="rId1891" Type="http://schemas.openxmlformats.org/officeDocument/2006/relationships/hyperlink" Target="https://archive.org/download/ni-roms/roms/Nintendo%20-%20Game%20Boy.zip/Tail%20%27Gator%20%28USA%2C%20Europe%29.zip" TargetMode="External"/><Relationship Id="rId1892" Type="http://schemas.openxmlformats.org/officeDocument/2006/relationships/hyperlink" Target="https://archive.org/download/ni-roms/roms/Nintendo%20-%20Game%20Boy.zip/Tail%20%27Gator%20%28World%29%20%28Limited%20Run%20Games%29.zip" TargetMode="External"/><Relationship Id="rId1893" Type="http://schemas.openxmlformats.org/officeDocument/2006/relationships/hyperlink" Target="https://archive.org/download/ni-roms/roms/Nintendo%20-%20Game%20Boy.zip/Taito%20Chase%20H.Q.%20%28Japan%29.zip" TargetMode="External"/><Relationship Id="rId1410" Type="http://schemas.openxmlformats.org/officeDocument/2006/relationships/hyperlink" Target="https://archive.org/download/ni-roms/roms/Nintendo%20-%20Game%20Boy.zip/Pineapple%20Kid%20%28World%29%20%28Aftermarket%29%20%28Unl%29.zip" TargetMode="External"/><Relationship Id="rId1894" Type="http://schemas.openxmlformats.org/officeDocument/2006/relationships/hyperlink" Target="https://archive.org/download/ni-roms/roms/Nintendo%20-%20Game%20Boy.zip/Taito%20Variety%20Pack%20%28Japan%29.zip" TargetMode="External"/><Relationship Id="rId1400" Type="http://schemas.openxmlformats.org/officeDocument/2006/relationships/hyperlink" Target="https://archive.org/download/ni-roms/roms/Nintendo%20-%20Game%20Boy.zip/Phobos%20Dere%20.GB%20%28World%29%20%28Aftermarket%29%20%28Unl%29.zip" TargetMode="External"/><Relationship Id="rId1884" Type="http://schemas.openxmlformats.org/officeDocument/2006/relationships/hyperlink" Target="https://archive.org/download/ni-roms/roms/Nintendo%20-%20Game%20Boy.zip/Sword%20of%20Hope%2C%20The%20%28Sweden%29.zip" TargetMode="External"/><Relationship Id="rId1401" Type="http://schemas.openxmlformats.org/officeDocument/2006/relationships/hyperlink" Target="https://archive.org/download/ni-roms/roms/Nintendo%20-%20Game%20Boy.zip/Picross%202%20%28Japan%29%20%28SGB%20Enhanced%29.zip" TargetMode="External"/><Relationship Id="rId1885" Type="http://schemas.openxmlformats.org/officeDocument/2006/relationships/hyperlink" Target="https://archive.org/download/ni-roms/roms/Nintendo%20-%20Game%20Boy.zip/Sword%20of%20Hope%2C%20The%20%28USA%29.zip" TargetMode="External"/><Relationship Id="rId1402" Type="http://schemas.openxmlformats.org/officeDocument/2006/relationships/hyperlink" Target="https://archive.org/download/ni-roms/roms/Nintendo%20-%20Game%20Boy.zip/Pierre%20le%20Chef%20is...%20Out%20to%20Lunch%20%28Europe%29.zip" TargetMode="External"/><Relationship Id="rId1886" Type="http://schemas.openxmlformats.org/officeDocument/2006/relationships/hyperlink" Target="https://archive.org/download/ni-roms/roms/Nintendo%20-%20Game%20Boy.zip/Sword%20of%20Hope%20II%2C%20The%20%28USA%29.zip" TargetMode="External"/><Relationship Id="rId1403" Type="http://schemas.openxmlformats.org/officeDocument/2006/relationships/hyperlink" Target="https://archive.org/download/ni-roms/roms/Nintendo%20-%20Game%20Boy.zip/Pinball%20-%2066hiki%20no%20Wani%20Daikoushin%21%20%28Japan%29.zip" TargetMode="External"/><Relationship Id="rId1887" Type="http://schemas.openxmlformats.org/officeDocument/2006/relationships/hyperlink" Target="https://archive.org/download/ni-roms/roms/Nintendo%20-%20Game%20Boy.zip/T2%20-%20The%20Arcade%20Game%20%28Japan%29.zip" TargetMode="External"/><Relationship Id="rId1404" Type="http://schemas.openxmlformats.org/officeDocument/2006/relationships/hyperlink" Target="https://archive.org/download/ni-roms/roms/Nintendo%20-%20Game%20Boy.zip/Pinball%20-%20Revenge%20of%20the%20%27Gator%20%28USA%2C%20Europe%29%20%28Beta%29.zip" TargetMode="External"/><Relationship Id="rId1888" Type="http://schemas.openxmlformats.org/officeDocument/2006/relationships/hyperlink" Target="https://archive.org/download/ni-roms/roms/Nintendo%20-%20Game%20Boy.zip/T2%20-%20The%20Arcade%20Game%20%28USA%2C%20Europe%29.zip" TargetMode="External"/><Relationship Id="rId1405" Type="http://schemas.openxmlformats.org/officeDocument/2006/relationships/hyperlink" Target="https://archive.org/download/ni-roms/roms/Nintendo%20-%20Game%20Boy.zip/Pinball%20-%20Revenge%20of%20the%20%27Gator%20%28USA%2C%20Europe%29.zip" TargetMode="External"/><Relationship Id="rId1889" Type="http://schemas.openxmlformats.org/officeDocument/2006/relationships/hyperlink" Target="https://archive.org/download/ni-roms/roms/Nintendo%20-%20Game%20Boy.zip/TV%20Champion%20%28Japan%29%20%28SGB%20Enhanced%29.zip" TargetMode="External"/><Relationship Id="rId1406" Type="http://schemas.openxmlformats.org/officeDocument/2006/relationships/hyperlink" Target="https://archive.org/download/ni-roms/roms/Nintendo%20-%20Game%20Boy.zip/Pinball%20Deluxe%20%28Europe%29.zip" TargetMode="External"/><Relationship Id="rId1407" Type="http://schemas.openxmlformats.org/officeDocument/2006/relationships/hyperlink" Target="https://archive.org/download/ni-roms/roms/Nintendo%20-%20Game%20Boy.zip/Pinball%20Dreams%20%28USA%2C%20Europe%29.zip" TargetMode="External"/><Relationship Id="rId1408" Type="http://schemas.openxmlformats.org/officeDocument/2006/relationships/hyperlink" Target="https://archive.org/download/ni-roms/roms/Nintendo%20-%20Game%20Boy.zip/Pinball%20Fantasies%20%28USA%2C%20Europe%29.zip" TargetMode="External"/><Relationship Id="rId1409" Type="http://schemas.openxmlformats.org/officeDocument/2006/relationships/hyperlink" Target="https://archive.org/download/ni-roms/roms/Nintendo%20-%20Game%20Boy.zip/Pinball%20Mania%20%28Europe%29.zip" TargetMode="External"/><Relationship Id="rId1880" Type="http://schemas.openxmlformats.org/officeDocument/2006/relationships/hyperlink" Target="https://archive.org/download/ni-roms/roms/Nintendo%20-%20Game%20Boy.zip/Swaplatformer%20%28World%29%20%28Aftermarket%29%20%28Unl%29.zip" TargetMode="External"/><Relationship Id="rId1881" Type="http://schemas.openxmlformats.org/officeDocument/2006/relationships/hyperlink" Target="https://archive.org/download/ni-roms/roms/Nintendo%20-%20Game%20Boy.zip/Sword%20of%20Hope%2C%20The%20%28Europe%29%20%28Proto%29.zip" TargetMode="External"/><Relationship Id="rId1882" Type="http://schemas.openxmlformats.org/officeDocument/2006/relationships/hyperlink" Target="https://archive.org/download/ni-roms/roms/Nintendo%20-%20Game%20Boy.zip/Sword%20of%20Hope%2C%20The%20%28Germany%29.zip" TargetMode="External"/><Relationship Id="rId1883" Type="http://schemas.openxmlformats.org/officeDocument/2006/relationships/hyperlink" Target="https://archive.org/download/ni-roms/roms/Nintendo%20-%20Game%20Boy.zip/Sword%20of%20Hope%2C%20The%20%28Spain%29.zip" TargetMode="External"/><Relationship Id="rId1433" Type="http://schemas.openxmlformats.org/officeDocument/2006/relationships/hyperlink" Target="https://archive.org/download/ni-roms/roms/Nintendo%20-%20Game%20Boy.zip/Pocket%20Kanjirou%20%28Japan%29%20%28SGB%20Enhanced%29.zip" TargetMode="External"/><Relationship Id="rId1434" Type="http://schemas.openxmlformats.org/officeDocument/2006/relationships/hyperlink" Target="https://archive.org/download/ni-roms/roms/Nintendo%20-%20Game%20Boy.zip/Pocket%20Kyoro-chan%20%28Japan%29%20%28SGB%20Enhanced%29.zip" TargetMode="External"/><Relationship Id="rId1435" Type="http://schemas.openxmlformats.org/officeDocument/2006/relationships/hyperlink" Target="https://archive.org/download/ni-roms/roms/Nintendo%20-%20Game%20Boy.zip/Pocket%20Love%20%28Japan%29%20%28SGB%20Enhanced%29.zip" TargetMode="External"/><Relationship Id="rId1436" Type="http://schemas.openxmlformats.org/officeDocument/2006/relationships/hyperlink" Target="https://archive.org/download/ni-roms/roms/Nintendo%20-%20Game%20Boy.zip/Pocket%20Love%202%20%28Japan%29%20%28SGB%20Enhanced%29.zip" TargetMode="External"/><Relationship Id="rId1437" Type="http://schemas.openxmlformats.org/officeDocument/2006/relationships/hyperlink" Target="https://archive.org/download/ni-roms/roms/Nintendo%20-%20Game%20Boy.zip/Pocket%20Mahjong%20%28Japan%29.zip" TargetMode="External"/><Relationship Id="rId1438" Type="http://schemas.openxmlformats.org/officeDocument/2006/relationships/hyperlink" Target="https://archive.org/download/ni-roms/roms/Nintendo%20-%20Game%20Boy.zip/Pocket%20Monsters%20-%20Aka%20%28Japan%29%20%28Rev%201%29%20%28SGB%20Enhanced%29.zip" TargetMode="External"/><Relationship Id="rId1439" Type="http://schemas.openxmlformats.org/officeDocument/2006/relationships/hyperlink" Target="https://archive.org/download/ni-roms/roms/Nintendo%20-%20Game%20Boy.zip/Pocket%20Monsters%20-%20Aka%20%28Japan%29%20%28SGB%20Enhanced%29.zip" TargetMode="External"/><Relationship Id="rId609" Type="http://schemas.openxmlformats.org/officeDocument/2006/relationships/hyperlink" Target="https://archive.org/download/ni-roms/roms/Nintendo%20-%20Game%20Boy.zip/Game%20Boy%20Gallery%202%20%28Australia%29%20%28SGB%20Enhanced%29.zip" TargetMode="External"/><Relationship Id="rId608" Type="http://schemas.openxmlformats.org/officeDocument/2006/relationships/hyperlink" Target="https://archive.org/download/ni-roms/roms/Nintendo%20-%20Game%20Boy.zip/Game%20Boy%20Gallery%20-%205%20Games%20in%201%20%28Europe%29%20%28SGB%20Enhanced%29.zip" TargetMode="External"/><Relationship Id="rId607" Type="http://schemas.openxmlformats.org/officeDocument/2006/relationships/hyperlink" Target="https://archive.org/download/ni-roms/roms/Nintendo%20-%20Game%20Boy.zip/Game%20Boy%20Gallery%20%28Japan%29%20%28SGB%20Enhanced%29.zip" TargetMode="External"/><Relationship Id="rId602" Type="http://schemas.openxmlformats.org/officeDocument/2006/relationships/hyperlink" Target="https://archive.org/download/ni-roms/roms/Nintendo%20-%20Game%20Boy.zip/Game%20Boy%20Camera%20Gold%20%28USA%29%20%28SGB%20Enhanced%29.zip" TargetMode="External"/><Relationship Id="rId601" Type="http://schemas.openxmlformats.org/officeDocument/2006/relationships/hyperlink" Target="https://archive.org/download/ni-roms/roms/Nintendo%20-%20Game%20Boy.zip/Game%20Boy%20Camera%20%28USA%2C%20Europe%29%20%28SGB%20Enhanced%29.zip" TargetMode="External"/><Relationship Id="rId600" Type="http://schemas.openxmlformats.org/officeDocument/2006/relationships/hyperlink" Target="https://archive.org/download/ni-roms/roms/Nintendo%20-%20Game%20Boy.zip/Game%20Boy%20Aging%20Cartridge%20%28World%29%20%28En%2CJa%29%20%28v1.1%29.zip" TargetMode="External"/><Relationship Id="rId606" Type="http://schemas.openxmlformats.org/officeDocument/2006/relationships/hyperlink" Target="https://archive.org/download/ni-roms/roms/Nintendo%20-%20Game%20Boy.zip/Game%20Boy%20Digital%20Sampling%20Oscilloscope%20%28Europe%29%20%28Unl%29.zip" TargetMode="External"/><Relationship Id="rId605" Type="http://schemas.openxmlformats.org/officeDocument/2006/relationships/hyperlink" Target="https://archive.org/download/ni-roms/roms/Nintendo%20-%20Game%20Boy.zip/Game%20Boy%20Digital%20Sampling%20Oscilloscope%20%28Europe%29%20%28Demo%29%20%28Unl%29.zip" TargetMode="External"/><Relationship Id="rId604" Type="http://schemas.openxmlformats.org/officeDocument/2006/relationships/hyperlink" Target="https://archive.org/download/ni-roms/roms/Nintendo%20-%20Game%20Boy.zip/Game%20Boy%20Datenlogger%201%20%28Germany%29%20%28Unl%29.zip" TargetMode="External"/><Relationship Id="rId603" Type="http://schemas.openxmlformats.org/officeDocument/2006/relationships/hyperlink" Target="https://archive.org/download/ni-roms/roms/Nintendo%20-%20Game%20Boy.zip/Game%20Boy%20Controller%20Kensa%20Cartridge%20%28Japan%29.zip" TargetMode="External"/><Relationship Id="rId1430" Type="http://schemas.openxmlformats.org/officeDocument/2006/relationships/hyperlink" Target="https://archive.org/download/ni-roms/roms/Nintendo%20-%20Game%20Boy.zip/Pocket%20Densha%20%28Japan%29%20%28SGB%20Enhanced%29.zip" TargetMode="External"/><Relationship Id="rId1431" Type="http://schemas.openxmlformats.org/officeDocument/2006/relationships/hyperlink" Target="https://archive.org/download/ni-roms/roms/Nintendo%20-%20Game%20Boy.zip/Pocket%20Family%20GB%20%28Japan%29%20%28SGB%20Enhanced%29.zip" TargetMode="External"/><Relationship Id="rId1432" Type="http://schemas.openxmlformats.org/officeDocument/2006/relationships/hyperlink" Target="https://archive.org/download/ni-roms/roms/Nintendo%20-%20Game%20Boy.zip/Pocket%20Golf%20%28Japan%29.zip" TargetMode="External"/><Relationship Id="rId1422" Type="http://schemas.openxmlformats.org/officeDocument/2006/relationships/hyperlink" Target="https://archive.org/download/ni-roms/roms/Nintendo%20-%20Game%20Boy.zip/Pluto%27s%20Corner%20%28World%29%20%28Aftermarket%29%20%28Unl%29.zip" TargetMode="External"/><Relationship Id="rId1423" Type="http://schemas.openxmlformats.org/officeDocument/2006/relationships/hyperlink" Target="https://archive.org/download/ni-roms/roms/Nintendo%20-%20Game%20Boy.zip/Pocahontas%20%28USA%2C%20Europe%29%20%28SGB%20Enhanced%29.zip" TargetMode="External"/><Relationship Id="rId1424" Type="http://schemas.openxmlformats.org/officeDocument/2006/relationships/hyperlink" Target="https://archive.org/download/ni-roms/roms/Nintendo%20-%20Game%20Boy.zip/Pocket%20Bass%20Fishing%20%28Japan%29.zip" TargetMode="External"/><Relationship Id="rId1425" Type="http://schemas.openxmlformats.org/officeDocument/2006/relationships/hyperlink" Target="https://archive.org/download/ni-roms/roms/Nintendo%20-%20Game%20Boy.zip/Pocket%20Battle%20%28Japan%29.zip" TargetMode="External"/><Relationship Id="rId1426" Type="http://schemas.openxmlformats.org/officeDocument/2006/relationships/hyperlink" Target="https://archive.org/download/ni-roms/roms/Nintendo%20-%20Game%20Boy.zip/Pocket%20Bomberman%20%28Europe%29%20%28SGB%20Enhanced%29.zip" TargetMode="External"/><Relationship Id="rId1427" Type="http://schemas.openxmlformats.org/officeDocument/2006/relationships/hyperlink" Target="https://archive.org/download/ni-roms/roms/Nintendo%20-%20Game%20Boy.zip/Pocket%20Bomberman%20%28Japan%29%20%28SGB%20Enhanced%29.zip" TargetMode="External"/><Relationship Id="rId1428" Type="http://schemas.openxmlformats.org/officeDocument/2006/relationships/hyperlink" Target="https://archive.org/download/ni-roms/roms/Nintendo%20-%20Game%20Boy.zip/Pocket%20Camera%20%28Japan%29%20%28Rev%201%29%20%28SGB%20Enhanced%29.zip" TargetMode="External"/><Relationship Id="rId1429" Type="http://schemas.openxmlformats.org/officeDocument/2006/relationships/hyperlink" Target="https://archive.org/download/ni-roms/roms/Nintendo%20-%20Game%20Boy.zip/Pocket%20Camera%20-%20Debug%20Game%20Tester%20-%20Second%20Impact%20%28Japan%29%20%28Test%20Program%29%20%28v10.24%29%20%28SGB%20Enhanced%29.zip" TargetMode="External"/><Relationship Id="rId1420" Type="http://schemas.openxmlformats.org/officeDocument/2006/relationships/hyperlink" Target="https://archive.org/download/ni-roms/roms/Nintendo%20-%20Game%20Boy.zip/Plants%20Eat%20My%20Zombies%20%28World%29%20%28v1.1%29%20%28Aftermarket%29%20%28Unl%29.zip" TargetMode="External"/><Relationship Id="rId1421" Type="http://schemas.openxmlformats.org/officeDocument/2006/relationships/hyperlink" Target="https://archive.org/download/ni-roms/roms/Nintendo%20-%20Game%20Boy.zip/Play%20Action%20Football%20%28USA%29.zip" TargetMode="External"/><Relationship Id="rId1059" Type="http://schemas.openxmlformats.org/officeDocument/2006/relationships/hyperlink" Target="https://archive.org/download/ni-roms/roms/Nintendo%20-%20Game%20Boy.zip/Maui%20Mallard%20in%20Cold%20Shadow%20%28USA%29.zip" TargetMode="External"/><Relationship Id="rId228" Type="http://schemas.openxmlformats.org/officeDocument/2006/relationships/hyperlink" Target="https://archive.org/download/ni-roms/roms/Nintendo%20-%20Game%20Boy.zip/Boxxle%20%28USA%29.zip" TargetMode="External"/><Relationship Id="rId227" Type="http://schemas.openxmlformats.org/officeDocument/2006/relationships/hyperlink" Target="https://archive.org/download/ni-roms/roms/Nintendo%20-%20Game%20Boy.zip/Boxing%20%28Japan%29.zip" TargetMode="External"/><Relationship Id="rId226" Type="http://schemas.openxmlformats.org/officeDocument/2006/relationships/hyperlink" Target="https://archive.org/download/ni-roms/roms/Nintendo%20-%20Game%20Boy.zip/Bourgogne%20Game%20Show%202022%20%28World%29%20%28Aftermarket%29%20%28Unl%29.zip" TargetMode="External"/><Relationship Id="rId225" Type="http://schemas.openxmlformats.org/officeDocument/2006/relationships/hyperlink" Target="https://archive.org/download/ni-roms/roms/Nintendo%20-%20Game%20Boy.zip/Bouncing%20Ball%2C%20The%20%28World%29%20%28Aftermarket%29%20%28Unl%29.zip" TargetMode="External"/><Relationship Id="rId229" Type="http://schemas.openxmlformats.org/officeDocument/2006/relationships/hyperlink" Target="https://archive.org/download/ni-roms/roms/Nintendo%20-%20Game%20Boy.zip/Boxxle%20%28USA%2C%20Europe%29%20%28Rev%201%29.zip" TargetMode="External"/><Relationship Id="rId1050" Type="http://schemas.openxmlformats.org/officeDocument/2006/relationships/hyperlink" Target="https://archive.org/download/ni-roms/roms/Nintendo%20-%20Game%20Boy.zip/Marron%20Helps%20a%20Friend%20%28World%29%20%28Aftermarket%29%20%28Unl%29.zip" TargetMode="External"/><Relationship Id="rId220" Type="http://schemas.openxmlformats.org/officeDocument/2006/relationships/hyperlink" Target="https://archive.org/download/ni-roms/roms/Nintendo%20-%20Game%20Boy.zip/Borruga%20-%20Neo%20Pinball%20%28World%29%20%28Aftermarket%29%20%28Unl%29.zip" TargetMode="External"/><Relationship Id="rId1051" Type="http://schemas.openxmlformats.org/officeDocument/2006/relationships/hyperlink" Target="https://archive.org/download/ni-roms/roms/Nintendo%20-%20Game%20Boy.zip/Maru%27s%20Mission%20%28USA%29.zip" TargetMode="External"/><Relationship Id="rId1052" Type="http://schemas.openxmlformats.org/officeDocument/2006/relationships/hyperlink" Target="https://archive.org/download/ni-roms/roms/Nintendo%20-%20Game%20Boy.zip/Marzipan%20Beef%20Reverser%20%28World%29%20%28Aftermarket%29%20%28Unl%29.zip" TargetMode="External"/><Relationship Id="rId1053" Type="http://schemas.openxmlformats.org/officeDocument/2006/relationships/hyperlink" Target="https://archive.org/download/ni-roms/roms/Nintendo%20-%20Game%20Boy.zip/Marzipan%20Beef%20Reverser%20%28World%29%20%28v2.0%29%20%28Aftermarket%29%20%28Unl%29.zip" TargetMode="External"/><Relationship Id="rId1054" Type="http://schemas.openxmlformats.org/officeDocument/2006/relationships/hyperlink" Target="https://archive.org/download/ni-roms/roms/Nintendo%20-%20Game%20Boy.zip/Masakari%20Densetsu%20-%20Kintarou%20Action%20Hen%20%28Japan%29.zip" TargetMode="External"/><Relationship Id="rId224" Type="http://schemas.openxmlformats.org/officeDocument/2006/relationships/hyperlink" Target="https://archive.org/download/ni-roms/roms/Nintendo%20-%20Game%20Boy.zip/Bounce%20%28World%29%20%28v1.1%29%20%28Aftermarket%29%20%28Unl%29.zip" TargetMode="External"/><Relationship Id="rId1055" Type="http://schemas.openxmlformats.org/officeDocument/2006/relationships/hyperlink" Target="https://archive.org/download/ni-roms/roms/Nintendo%20-%20Game%20Boy.zip/Masakari%20Densetsu%20-%20Kintarou%20RPG%20Hen%20%28Japan%29%20%28SGB%20Enhanced%29.zip" TargetMode="External"/><Relationship Id="rId223" Type="http://schemas.openxmlformats.org/officeDocument/2006/relationships/hyperlink" Target="https://archive.org/download/ni-roms/roms/Nintendo%20-%20Game%20Boy.zip/Boulder%20Dash%20%28Japan%29.zip" TargetMode="External"/><Relationship Id="rId1056" Type="http://schemas.openxmlformats.org/officeDocument/2006/relationships/hyperlink" Target="https://archive.org/download/ni-roms/roms/Nintendo%20-%20Game%20Boy.zip/Master%20Karateka%20%28Japan%29.zip" TargetMode="External"/><Relationship Id="rId222" Type="http://schemas.openxmlformats.org/officeDocument/2006/relationships/hyperlink" Target="https://archive.org/download/ni-roms/roms/Nintendo%20-%20Game%20Boy.zip/Boulder%20Dash%20%28Europe%29.zip" TargetMode="External"/><Relationship Id="rId1057" Type="http://schemas.openxmlformats.org/officeDocument/2006/relationships/hyperlink" Target="https://archive.org/download/ni-roms/roms/Nintendo%20-%20Game%20Boy.zip/Matchless%2023%20in%201%20A%20%28Taiwan%29%20%28Unl%29.zip" TargetMode="External"/><Relationship Id="rId221" Type="http://schemas.openxmlformats.org/officeDocument/2006/relationships/hyperlink" Target="https://archive.org/download/ni-roms/roms/Nintendo%20-%20Game%20Boy.zip/Bouken%21%20Puzzle%20Road%20%28Japan%29.zip" TargetMode="External"/><Relationship Id="rId1058" Type="http://schemas.openxmlformats.org/officeDocument/2006/relationships/hyperlink" Target="https://archive.org/download/ni-roms/roms/Nintendo%20-%20Game%20Boy.zip/Matthias%20Sammer%20Soccer%20%28Germany%29%20%28SGB%20Enhanced%29.zip" TargetMode="External"/><Relationship Id="rId1048" Type="http://schemas.openxmlformats.org/officeDocument/2006/relationships/hyperlink" Target="https://archive.org/download/ni-roms/roms/Nintendo%20-%20Game%20Boy.zip/Mario%20no%20Picross%20%28Japan%29%20%28SGB%20Enhanced%29.zip" TargetMode="External"/><Relationship Id="rId1049" Type="http://schemas.openxmlformats.org/officeDocument/2006/relationships/hyperlink" Target="https://archive.org/download/ni-roms/roms/Nintendo%20-%20Game%20Boy.zip/Marmalade%20Boy%20%28Japan%29%20%28SGB%20Enhanced%29.zip" TargetMode="External"/><Relationship Id="rId217" Type="http://schemas.openxmlformats.org/officeDocument/2006/relationships/hyperlink" Target="https://archive.org/download/ni-roms/roms/Nintendo%20-%20Game%20Boy.zip/Booby%20Boys%20%28Japan%29.zip" TargetMode="External"/><Relationship Id="rId216" Type="http://schemas.openxmlformats.org/officeDocument/2006/relationships/hyperlink" Target="https://archive.org/download/ni-roms/roms/Nintendo%20-%20Game%20Boy.zip/Bonk%27s%20Revenge%20%28USA%29%20%28SGB%20Enhanced%29.zip" TargetMode="External"/><Relationship Id="rId215" Type="http://schemas.openxmlformats.org/officeDocument/2006/relationships/hyperlink" Target="https://archive.org/download/ni-roms/roms/Nintendo%20-%20Game%20Boy.zip/Bonk%27s%20Adventure%20%28USA%29.zip" TargetMode="External"/><Relationship Id="rId699" Type="http://schemas.openxmlformats.org/officeDocument/2006/relationships/hyperlink" Target="https://archive.org/download/ni-roms/roms/Nintendo%20-%20Game%20Boy.zip/Goukaku%20Boy%20Series%20-%20Shikakui%20Atama%20o%20Maruku%20Suru%20-%20Shakai%20Battle%20Hen%20%28Japan%29%20%28IE%20Institute%29.zip" TargetMode="External"/><Relationship Id="rId214" Type="http://schemas.openxmlformats.org/officeDocument/2006/relationships/hyperlink" Target="https://archive.org/download/ni-roms/roms/Nintendo%20-%20Game%20Boy.zip/Bonk%27s%20Adventure%20%28USA%29%20%28Beta%29.zip" TargetMode="External"/><Relationship Id="rId698" Type="http://schemas.openxmlformats.org/officeDocument/2006/relationships/hyperlink" Target="https://archive.org/download/ni-roms/roms/Nintendo%20-%20Game%20Boy.zip/Goukaku%20Boy%20Series%20-%20Shikakui%20Atama%20o%20Maruku%20Suru%20-%20Sansuu%20Battle%20Hen%20%28Japan%29%20%28Imagineer%29.zip" TargetMode="External"/><Relationship Id="rId219" Type="http://schemas.openxmlformats.org/officeDocument/2006/relationships/hyperlink" Target="https://archive.org/download/ni-roms/roms/Nintendo%20-%20Game%20Boy.zip/Bork%20Paw%20Kisses%20%28World%29%20%28Aftermarket%29%20%28Unl%29.zip" TargetMode="External"/><Relationship Id="rId218" Type="http://schemas.openxmlformats.org/officeDocument/2006/relationships/hyperlink" Target="https://archive.org/download/ni-roms/roms/Nintendo%20-%20Game%20Boy.zip/Boomer%27s%20Adventure%20in%20ASMIK%20World%20%28USA%29.zip" TargetMode="External"/><Relationship Id="rId693" Type="http://schemas.openxmlformats.org/officeDocument/2006/relationships/hyperlink" Target="https://archive.org/download/ni-roms/roms/Nintendo%20-%20Game%20Boy.zip/Goukaku%20Boy%20Series%20-%20Shikakui%20Atama%20o%20Maruku%20Suru%20-%20Kokugo%20Battle%20Hen%20%28Japan%29%20%28IE%20Institute%29.zip" TargetMode="External"/><Relationship Id="rId1040" Type="http://schemas.openxmlformats.org/officeDocument/2006/relationships/hyperlink" Target="https://archive.org/download/ni-roms/roms/Nintendo%20-%20Game%20Boy.zip/Mani%204%20in%201%20-%20Bubble%20Bobble%20%2B%20Elevator%20Action%20%2B%20Chase%20H.Q.%20%2B%20Sagaia%20%28China%29%20%28En%29.zip" TargetMode="External"/><Relationship Id="rId692" Type="http://schemas.openxmlformats.org/officeDocument/2006/relationships/hyperlink" Target="https://archive.org/download/ni-roms/roms/Nintendo%20-%20Game%20Boy.zip/Goukaku%20Boy%20Series%20-%20Nihonshi%20Target%20201%20%28Japan%29.zip" TargetMode="External"/><Relationship Id="rId1041" Type="http://schemas.openxmlformats.org/officeDocument/2006/relationships/hyperlink" Target="https://archive.org/download/ni-roms/roms/Nintendo%20-%20Game%20Boy.zip/Mani%204%20in%201%20-%20Genki%20Bakuhatsu%20Gambaruger%20%2B%20Zettai%20Muteki%20Raijin-Oh%20%2B%20Zoids%20Densetsu%20%2B%20Miracle%20Adventure%20of%20Esparks%20-%20Ushinawareta%20Seiseki%20Perivron%20%28China%29%20%28Ja%29.zip" TargetMode="External"/><Relationship Id="rId691" Type="http://schemas.openxmlformats.org/officeDocument/2006/relationships/hyperlink" Target="https://archive.org/download/ni-roms/roms/Nintendo%20-%20Game%20Boy.zip/Goukaku%20Boy%20Series%20-%20Koukou%20Nyuushi%20Derujun%20-%20Rika%20Anki%20Point%20250%20%28Japan%29.zip" TargetMode="External"/><Relationship Id="rId1042" Type="http://schemas.openxmlformats.org/officeDocument/2006/relationships/hyperlink" Target="https://archive.org/download/ni-roms/roms/Nintendo%20-%20Game%20Boy.zip/Mani%204%20in%201%20-%20R-Type%20II%20%2B%20Saigo%20no%20Nindou%20%2B%20Ganso%21%21%20Yancha%20Maru%20%2B%20Shisenshou%20-%20Match-Mania%20%28China%29%20%28Ja%29.zip" TargetMode="External"/><Relationship Id="rId690" Type="http://schemas.openxmlformats.org/officeDocument/2006/relationships/hyperlink" Target="https://archive.org/download/ni-roms/roms/Nintendo%20-%20Game%20Boy.zip/Goukaku%20Boy%20Series%20-%20Koukou%20Nyuushi%20Derujun%20-%20Rekishi%20Nendai%20Anki%20Point%20240%20%28Japan%29.zip" TargetMode="External"/><Relationship Id="rId1043" Type="http://schemas.openxmlformats.org/officeDocument/2006/relationships/hyperlink" Target="https://archive.org/download/ni-roms/roms/Nintendo%20-%20Game%20Boy.zip/Mani%204%20in%201%20-%20Takahashi%20Meijin%20no%20Bouken-jima%20II%20%2B%20GB%20Genjin%20%2B%20Bomber%20Boy%20%2B%20Milon%20no%20Meikyuu%20Kumikyoku%20%28China%29%20%28Ja%29.zip" TargetMode="External"/><Relationship Id="rId213" Type="http://schemas.openxmlformats.org/officeDocument/2006/relationships/hyperlink" Target="https://archive.org/download/ni-roms/roms/Nintendo%20-%20Game%20Boy.zip/Bomberman%20GB%203%20%28Japan%29%20%28SGB%20Enhanced%29.zip" TargetMode="External"/><Relationship Id="rId697" Type="http://schemas.openxmlformats.org/officeDocument/2006/relationships/hyperlink" Target="https://archive.org/download/ni-roms/roms/Nintendo%20-%20Game%20Boy.zip/Goukaku%20Boy%20Series%20-%20Shikakui%20Atama%20o%20Maruku%20Suru%20-%20Sansuu%20Battle%20Hen%20%28Japan%29%20%28IE%20Institute%29.zip" TargetMode="External"/><Relationship Id="rId1044" Type="http://schemas.openxmlformats.org/officeDocument/2006/relationships/hyperlink" Target="https://archive.org/download/ni-roms/roms/Nintendo%20-%20Game%20Boy.zip/Mani%204%20in%201%20-%20Tetris%20%2B%20Alleyway%20%2B%20Yakuman%20%2B%20Tennis%20%28China%29%20%28Ja%29.zip" TargetMode="External"/><Relationship Id="rId212" Type="http://schemas.openxmlformats.org/officeDocument/2006/relationships/hyperlink" Target="https://archive.org/download/ni-roms/roms/Nintendo%20-%20Game%20Boy.zip/Bomberman%20GB%202%20%28Japan%29%20%28SGB%20Enhanced%29.zip" TargetMode="External"/><Relationship Id="rId696" Type="http://schemas.openxmlformats.org/officeDocument/2006/relationships/hyperlink" Target="https://archive.org/download/ni-roms/roms/Nintendo%20-%20Game%20Boy.zip/Goukaku%20Boy%20Series%20-%20Shikakui%20Atama%20o%20Maruku%20Suru%20-%20Rika%20Battle%20Hen%20%28Japan%29%20%28Imagineer%29.zip" TargetMode="External"/><Relationship Id="rId1045" Type="http://schemas.openxmlformats.org/officeDocument/2006/relationships/hyperlink" Target="https://archive.org/download/ni-roms/roms/Nintendo%20-%20Game%20Boy.zip/Marble%20Madness%20%28USA%2C%20Europe%29.zip" TargetMode="External"/><Relationship Id="rId211" Type="http://schemas.openxmlformats.org/officeDocument/2006/relationships/hyperlink" Target="https://archive.org/download/ni-roms/roms/Nintendo%20-%20Game%20Boy.zip/Bomberman%20GB%20%28USA%2C%20Europe%29%20%28SGB%20Enhanced%29.zip" TargetMode="External"/><Relationship Id="rId695" Type="http://schemas.openxmlformats.org/officeDocument/2006/relationships/hyperlink" Target="https://archive.org/download/ni-roms/roms/Nintendo%20-%20Game%20Boy.zip/Goukaku%20Boy%20Series%20-%20Shikakui%20Atama%20o%20Maruku%20Suru%20-%20Rika%20Battle%20Hen%20%28Japan%29%20%28IE%20Institute%29.zip" TargetMode="External"/><Relationship Id="rId1046" Type="http://schemas.openxmlformats.org/officeDocument/2006/relationships/hyperlink" Target="https://archive.org/download/ni-roms/roms/Nintendo%20-%20Game%20Boy.zip/Mario%20%26%20Yoshi%20%28Europe%29.zip" TargetMode="External"/><Relationship Id="rId210" Type="http://schemas.openxmlformats.org/officeDocument/2006/relationships/hyperlink" Target="https://archive.org/download/ni-roms/roms/Nintendo%20-%20Game%20Boy.zip/Bomberman%20GB%20%28Japan%29%20%28SGB%20Enhanced%29.zip" TargetMode="External"/><Relationship Id="rId694" Type="http://schemas.openxmlformats.org/officeDocument/2006/relationships/hyperlink" Target="https://archive.org/download/ni-roms/roms/Nintendo%20-%20Game%20Boy.zip/Goukaku%20Boy%20Series%20-%20Shikakui%20Atama%20o%20Maruku%20Suru%20-%20Kokugo%20Battle%20Hen%20%28Japan%29%20%28Imagineer%29.zip" TargetMode="External"/><Relationship Id="rId1047" Type="http://schemas.openxmlformats.org/officeDocument/2006/relationships/hyperlink" Target="https://archive.org/download/ni-roms/roms/Nintendo%20-%20Game%20Boy.zip/Mario%27s%20Picross%20%28USA%2C%20Europe%29%20%28SGB%20Enhanced%29.zip" TargetMode="External"/><Relationship Id="rId249" Type="http://schemas.openxmlformats.org/officeDocument/2006/relationships/hyperlink" Target="https://archive.org/download/ni-roms/roms/Nintendo%20-%20Game%20Boy.zip/Bug%20Bites%21%20%28World%29%20%28Aftermarket%29%20%28Unl%29.zip" TargetMode="External"/><Relationship Id="rId248" Type="http://schemas.openxmlformats.org/officeDocument/2006/relationships/hyperlink" Target="https://archive.org/download/ni-roms/roms/Nintendo%20-%20Game%20Boy.zip/Bubsy%20II%20%28USA%29.zip" TargetMode="External"/><Relationship Id="rId247" Type="http://schemas.openxmlformats.org/officeDocument/2006/relationships/hyperlink" Target="https://archive.org/download/ni-roms/roms/Nintendo%20-%20Game%20Boy.zip/Bubsy%20II%20%28Europe%29.zip" TargetMode="External"/><Relationship Id="rId1070" Type="http://schemas.openxmlformats.org/officeDocument/2006/relationships/hyperlink" Target="https://archive.org/download/ni-roms/roms/Nintendo%20-%20Game%20Boy.zip/Mega%20Man%20-%20Dr.%20Wily%27s%20Revenge%20%28USA%29.zip" TargetMode="External"/><Relationship Id="rId1071" Type="http://schemas.openxmlformats.org/officeDocument/2006/relationships/hyperlink" Target="https://archive.org/download/ni-roms/roms/Nintendo%20-%20Game%20Boy.zip/Mega%20Man%20II%20%28Europe%29.zip" TargetMode="External"/><Relationship Id="rId1072" Type="http://schemas.openxmlformats.org/officeDocument/2006/relationships/hyperlink" Target="https://archive.org/download/ni-roms/roms/Nintendo%20-%20Game%20Boy.zip/Mega%20Man%20II%20%28USA%29.zip" TargetMode="External"/><Relationship Id="rId242" Type="http://schemas.openxmlformats.org/officeDocument/2006/relationships/hyperlink" Target="https://archive.org/download/ni-roms/roms/Nintendo%20-%20Game%20Boy.zip/Bubble%20Bobble%20Junior%20%28Japan%29.zip" TargetMode="External"/><Relationship Id="rId1073" Type="http://schemas.openxmlformats.org/officeDocument/2006/relationships/hyperlink" Target="https://archive.org/download/ni-roms/roms/Nintendo%20-%20Game%20Boy.zip/Mega%20Man%20III%20%28Europe%29.zip" TargetMode="External"/><Relationship Id="rId241" Type="http://schemas.openxmlformats.org/officeDocument/2006/relationships/hyperlink" Target="https://archive.org/download/ni-roms/roms/Nintendo%20-%20Game%20Boy.zip/Bubble%20Bobble%20%28USA%2C%20Europe%29.zip" TargetMode="External"/><Relationship Id="rId1074" Type="http://schemas.openxmlformats.org/officeDocument/2006/relationships/hyperlink" Target="https://archive.org/download/ni-roms/roms/Nintendo%20-%20Game%20Boy.zip/Mega%20Man%20III%20%28USA%29%20%28Sample%29.zip" TargetMode="External"/><Relationship Id="rId240" Type="http://schemas.openxmlformats.org/officeDocument/2006/relationships/hyperlink" Target="https://archive.org/download/ni-roms/roms/Nintendo%20-%20Game%20Boy.zip/Bubble%20Bobble%20%28Japan%29.zip" TargetMode="External"/><Relationship Id="rId1075" Type="http://schemas.openxmlformats.org/officeDocument/2006/relationships/hyperlink" Target="https://archive.org/download/ni-roms/roms/Nintendo%20-%20Game%20Boy.zip/Mega%20Man%20III%20%28USA%29.zip" TargetMode="External"/><Relationship Id="rId1076" Type="http://schemas.openxmlformats.org/officeDocument/2006/relationships/hyperlink" Target="https://archive.org/download/ni-roms/roms/Nintendo%20-%20Game%20Boy.zip/Mega%20Man%20IV%20%28Europe%29.zip" TargetMode="External"/><Relationship Id="rId246" Type="http://schemas.openxmlformats.org/officeDocument/2006/relationships/hyperlink" Target="https://archive.org/download/ni-roms/roms/Nintendo%20-%20Game%20Boy.zip/Bubble%20Ghost%20%28USA%2C%20Europe%29.zip" TargetMode="External"/><Relationship Id="rId1077" Type="http://schemas.openxmlformats.org/officeDocument/2006/relationships/hyperlink" Target="https://archive.org/download/ni-roms/roms/Nintendo%20-%20Game%20Boy.zip/Mega%20Man%20IV%20%28USA%29.zip" TargetMode="External"/><Relationship Id="rId245" Type="http://schemas.openxmlformats.org/officeDocument/2006/relationships/hyperlink" Target="https://archive.org/download/ni-roms/roms/Nintendo%20-%20Game%20Boy.zip/Bubble%20Ghost%20%28USA%2C%20Europe%29%20%28Beta%29.zip" TargetMode="External"/><Relationship Id="rId1078" Type="http://schemas.openxmlformats.org/officeDocument/2006/relationships/hyperlink" Target="https://archive.org/download/ni-roms/roms/Nintendo%20-%20Game%20Boy.zip/Mega%20Man%20V%20%28Europe%29%20%28SGB%20Enhanced%29.zip" TargetMode="External"/><Relationship Id="rId244" Type="http://schemas.openxmlformats.org/officeDocument/2006/relationships/hyperlink" Target="https://archive.org/download/ni-roms/roms/Nintendo%20-%20Game%20Boy.zip/Bubble%20Ghost%20%28Japan%29.zip" TargetMode="External"/><Relationship Id="rId1079" Type="http://schemas.openxmlformats.org/officeDocument/2006/relationships/hyperlink" Target="https://archive.org/download/ni-roms/roms/Nintendo%20-%20Game%20Boy.zip/Mega%20Man%20V%20%28USA%29%20%28SGB%20Enhanced%29.zip" TargetMode="External"/><Relationship Id="rId243" Type="http://schemas.openxmlformats.org/officeDocument/2006/relationships/hyperlink" Target="https://archive.org/download/ni-roms/roms/Nintendo%20-%20Game%20Boy.zip/Bubble%20Bobble%20Part%202%20%28USA%2C%20Europe%29.zip" TargetMode="External"/><Relationship Id="rId239" Type="http://schemas.openxmlformats.org/officeDocument/2006/relationships/hyperlink" Target="https://archive.org/download/ni-roms/roms/Nintendo%20-%20Game%20Boy.zip/Brimstone%20%28World%29%20%28Demo%29%20%28Aftermarket%29%20%28Unl%29.zip" TargetMode="External"/><Relationship Id="rId238" Type="http://schemas.openxmlformats.org/officeDocument/2006/relationships/hyperlink" Target="https://archive.org/download/ni-roms/roms/Nintendo%20-%20Game%20Boy.zip/Breakout%20Lava-Lamp%20%28World%29%20%28Aftermarket%29%20%28Unl%29.zip" TargetMode="External"/><Relationship Id="rId237" Type="http://schemas.openxmlformats.org/officeDocument/2006/relationships/hyperlink" Target="https://archive.org/download/ni-roms/roms/Nintendo%20-%20Game%20Boy.zip/BreakThru%21%20%28USA%29.zip" TargetMode="External"/><Relationship Id="rId236" Type="http://schemas.openxmlformats.org/officeDocument/2006/relationships/hyperlink" Target="https://archive.org/download/ni-roms/roms/Nintendo%20-%20Game%20Boy.zip/Bram%20Stoker%27s%20Dracula%20%28USA%2C%20Europe%29.zip" TargetMode="External"/><Relationship Id="rId1060" Type="http://schemas.openxmlformats.org/officeDocument/2006/relationships/hyperlink" Target="https://archive.org/download/ni-roms/roms/Nintendo%20-%20Game%20Boy.zip/Maus%2C%20Die%20%28Europe%29%20%28En%2CFr%2CDe%2CEs%29.zip" TargetMode="External"/><Relationship Id="rId1061" Type="http://schemas.openxmlformats.org/officeDocument/2006/relationships/hyperlink" Target="https://archive.org/download/ni-roms/roms/Nintendo%20-%20Game%20Boy.zip/Max%20%28Europe%29.zip" TargetMode="External"/><Relationship Id="rId231" Type="http://schemas.openxmlformats.org/officeDocument/2006/relationships/hyperlink" Target="https://archive.org/download/ni-roms/roms/Nintendo%20-%20Game%20Boy.zip/Brain%20Bender%20%28Europe%29.zip" TargetMode="External"/><Relationship Id="rId1062" Type="http://schemas.openxmlformats.org/officeDocument/2006/relationships/hyperlink" Target="https://archive.org/download/ni-roms/roms/Nintendo%20-%20Game%20Boy.zip/McDonaldland%20%28Europe%29.zip" TargetMode="External"/><Relationship Id="rId230" Type="http://schemas.openxmlformats.org/officeDocument/2006/relationships/hyperlink" Target="https://archive.org/download/ni-roms/roms/Nintendo%20-%20Game%20Boy.zip/Boxxle%20II%20%28USA%2C%20Europe%29.zip" TargetMode="External"/><Relationship Id="rId1063" Type="http://schemas.openxmlformats.org/officeDocument/2006/relationships/hyperlink" Target="https://archive.org/download/ni-roms/roms/Nintendo%20-%20Game%20Boy.zip/Medarot%20-%20Kabuto%20Version%20%28Japan%29%20%28Rev%201%29%20%28SGB%20Enhanced%29.zip" TargetMode="External"/><Relationship Id="rId1064" Type="http://schemas.openxmlformats.org/officeDocument/2006/relationships/hyperlink" Target="https://archive.org/download/ni-roms/roms/Nintendo%20-%20Game%20Boy.zip/Medarot%20-%20Kabuto%20Version%20%28Japan%29%20%28SGB%20Enhanced%29.zip" TargetMode="External"/><Relationship Id="rId1065" Type="http://schemas.openxmlformats.org/officeDocument/2006/relationships/hyperlink" Target="https://archive.org/download/ni-roms/roms/Nintendo%20-%20Game%20Boy.zip/Medarot%20-%20Kuwagata%20Version%20%28Japan%29%20%28Rev%201%29%20%28SGB%20Enhanced%29.zip" TargetMode="External"/><Relationship Id="rId235" Type="http://schemas.openxmlformats.org/officeDocument/2006/relationships/hyperlink" Target="https://archive.org/download/ni-roms/roms/Nintendo%20-%20Game%20Boy.zip/Brain%20Drain%20%28USA%29%20%28SGB%20Enhanced%29.zip" TargetMode="External"/><Relationship Id="rId1066" Type="http://schemas.openxmlformats.org/officeDocument/2006/relationships/hyperlink" Target="https://archive.org/download/ni-roms/roms/Nintendo%20-%20Game%20Boy.zip/Medarot%20-%20Kuwagata%20Version%20%28Japan%29%20%28SGB%20Enhanced%29.zip" TargetMode="External"/><Relationship Id="rId234" Type="http://schemas.openxmlformats.org/officeDocument/2006/relationships/hyperlink" Target="https://archive.org/download/ni-roms/roms/Nintendo%20-%20Game%20Boy.zip/Brain%20Drain%20%28Japan%29%20%28En%29%20%28SGB%20Enhanced%29.zip" TargetMode="External"/><Relationship Id="rId1067" Type="http://schemas.openxmlformats.org/officeDocument/2006/relationships/hyperlink" Target="https://archive.org/download/ni-roms/roms/Nintendo%20-%20Game%20Boy.zip/Medarot%20-%20Parts%20Collection%20%28Japan%29%20%28SGB%20Enhanced%29.zip" TargetMode="External"/><Relationship Id="rId233" Type="http://schemas.openxmlformats.org/officeDocument/2006/relationships/hyperlink" Target="https://archive.org/download/ni-roms/roms/Nintendo%20-%20Game%20Boy.zip/Brain%20Drain%20%28Europe%29%20%28SGB%20Enhanced%29.zip" TargetMode="External"/><Relationship Id="rId1068" Type="http://schemas.openxmlformats.org/officeDocument/2006/relationships/hyperlink" Target="https://archive.org/download/ni-roms/roms/Nintendo%20-%20Game%20Boy.zip/Medarot%20-%20Parts%20Collection%202%20%28Japan%29%20%28SGB%20Enhanced%29.zip" TargetMode="External"/><Relationship Id="rId232" Type="http://schemas.openxmlformats.org/officeDocument/2006/relationships/hyperlink" Target="https://archive.org/download/ni-roms/roms/Nintendo%20-%20Game%20Boy.zip/Brain%20Bender%20%28USA%29.zip" TargetMode="External"/><Relationship Id="rId1069" Type="http://schemas.openxmlformats.org/officeDocument/2006/relationships/hyperlink" Target="https://archive.org/download/ni-roms/roms/Nintendo%20-%20Game%20Boy.zip/Mega%20Man%20-%20Dr.%20Wily%27s%20Revenge%20%28Europe%29.zip" TargetMode="External"/><Relationship Id="rId1015" Type="http://schemas.openxmlformats.org/officeDocument/2006/relationships/hyperlink" Target="https://archive.org/download/ni-roms/roms/Nintendo%20-%20Game%20Boy.zip/Lunar%20Chase%20%28USA%29%20%28Proto%202%29.zip" TargetMode="External"/><Relationship Id="rId1499" Type="http://schemas.openxmlformats.org/officeDocument/2006/relationships/hyperlink" Target="https://archive.org/download/ni-roms/roms/Nintendo%20-%20Game%20Boy.zip/Porklike%20%28World%29%20%28v1.0.3%29%20%28Aftermarket%29%20%28Unl%29.zip" TargetMode="External"/><Relationship Id="rId1016" Type="http://schemas.openxmlformats.org/officeDocument/2006/relationships/hyperlink" Target="https://archive.org/download/ni-roms/roms/Nintendo%20-%20Game%20Boy.zip/Lunar%20Lander%20%28Japan%29.zip" TargetMode="External"/><Relationship Id="rId1017" Type="http://schemas.openxmlformats.org/officeDocument/2006/relationships/hyperlink" Target="https://archive.org/download/ni-roms/roms/Nintendo%20-%20Game%20Boy.zip/MVP%20Baseball%20%28Japan%29.zip" TargetMode="External"/><Relationship Id="rId1018" Type="http://schemas.openxmlformats.org/officeDocument/2006/relationships/hyperlink" Target="https://archive.org/download/ni-roms/roms/Nintendo%20-%20Game%20Boy.zip/Mach%20Go%20Go%20Go%20%28Japan%29%20%28SGB%20Enhanced%29.zip" TargetMode="External"/><Relationship Id="rId1019" Type="http://schemas.openxmlformats.org/officeDocument/2006/relationships/hyperlink" Target="https://archive.org/download/ni-roms/roms/Nintendo%20-%20Game%20Boy.zip/Machine%2C%20The%20%28World%29%20%28v1.0%29%20%28Aftermarket%29%20%28Unl%29.zip" TargetMode="External"/><Relationship Id="rId668" Type="http://schemas.openxmlformats.org/officeDocument/2006/relationships/hyperlink" Target="https://archive.org/download/ni-roms/roms/Nintendo%20-%20Game%20Boy.zip/Goukaku%20Boy%20GOLD%20-%20Shikakui%20Atama%20o%20Maruku%20Suru%20-%20Joushiki%20no%20Sho%20%28Japan%29%20%28Imagineer%29.zip" TargetMode="External"/><Relationship Id="rId667" Type="http://schemas.openxmlformats.org/officeDocument/2006/relationships/hyperlink" Target="https://archive.org/download/ni-roms/roms/Nintendo%20-%20Game%20Boy.zip/Goukaku%20Boy%20GOLD%20-%20Shikakui%20Atama%20o%20Maruku%20Suru%20-%20Joushiki%20no%20Sho%20%28Japan%29%20%28IE%20Institute%29.zip" TargetMode="External"/><Relationship Id="rId666" Type="http://schemas.openxmlformats.org/officeDocument/2006/relationships/hyperlink" Target="https://archive.org/download/ni-roms/roms/Nintendo%20-%20Game%20Boy.zip/Golf%20Classic%20%28Europe%29%20%28SGB%20Enhanced%29.zip" TargetMode="External"/><Relationship Id="rId665" Type="http://schemas.openxmlformats.org/officeDocument/2006/relationships/hyperlink" Target="https://archive.org/download/ni-roms/roms/Nintendo%20-%20Game%20Boy.zip/Golf%20%28World%29.zip" TargetMode="External"/><Relationship Id="rId669" Type="http://schemas.openxmlformats.org/officeDocument/2006/relationships/hyperlink" Target="https://archive.org/download/ni-roms/roms/Nintendo%20-%20Game%20Boy.zip/Goukaku%20Boy%20GOLD%20-%20Shikakui%20Atama%20o%20Maruku%20Suru%20-%20Kanji%20no%20Tatsujin%20%28Japan%29%20%28IE%20Institute%29.zip" TargetMode="External"/><Relationship Id="rId1490" Type="http://schemas.openxmlformats.org/officeDocument/2006/relationships/hyperlink" Target="https://archive.org/download/ni-roms/roms/Nintendo%20-%20Game%20Boy.zip/Popeye%20%28Japan%29.zip" TargetMode="External"/><Relationship Id="rId660" Type="http://schemas.openxmlformats.org/officeDocument/2006/relationships/hyperlink" Target="https://archive.org/download/ni-roms/roms/Nintendo%20-%20Game%20Boy.zip/Goal%21%20%28USA%29.zip" TargetMode="External"/><Relationship Id="rId1491" Type="http://schemas.openxmlformats.org/officeDocument/2006/relationships/hyperlink" Target="https://archive.org/download/ni-roms/roms/Nintendo%20-%20Game%20Boy.zip/Popeye%20%28USA%29%20%28Proto%29.zip" TargetMode="External"/><Relationship Id="rId1492" Type="http://schemas.openxmlformats.org/officeDocument/2006/relationships/hyperlink" Target="https://archive.org/download/ni-roms/roms/Nintendo%20-%20Game%20Boy.zip/Popeye%202%20%28Europe%29.zip" TargetMode="External"/><Relationship Id="rId1493" Type="http://schemas.openxmlformats.org/officeDocument/2006/relationships/hyperlink" Target="https://archive.org/download/ni-roms/roms/Nintendo%20-%20Game%20Boy.zip/Popeye%202%20%28Japan%29%20%28Rev%201%29.zip" TargetMode="External"/><Relationship Id="rId1010" Type="http://schemas.openxmlformats.org/officeDocument/2006/relationships/hyperlink" Target="https://archive.org/download/ni-roms/roms/Nintendo%20-%20Game%20Boy.zip/Lucky%20Luke%20%28Europe%29%20%28En%2CFr%2CDe%2CEs%29.zip" TargetMode="External"/><Relationship Id="rId1494" Type="http://schemas.openxmlformats.org/officeDocument/2006/relationships/hyperlink" Target="https://archive.org/download/ni-roms/roms/Nintendo%20-%20Game%20Boy.zip/Popeye%202%20%28Japan%29.zip" TargetMode="External"/><Relationship Id="rId664" Type="http://schemas.openxmlformats.org/officeDocument/2006/relationships/hyperlink" Target="https://archive.org/download/ni-roms/roms/Nintendo%20-%20Game%20Boy.zip/Gojira-kun%20-%20Kaijuu%20Daikoushin%20%28Japan%29.zip" TargetMode="External"/><Relationship Id="rId1011" Type="http://schemas.openxmlformats.org/officeDocument/2006/relationships/hyperlink" Target="https://archive.org/download/ni-roms/roms/Nintendo%20-%20Game%20Boy.zip/Lucky%20Monkey%20%28Japan%29.zip" TargetMode="External"/><Relationship Id="rId1495" Type="http://schemas.openxmlformats.org/officeDocument/2006/relationships/hyperlink" Target="https://archive.org/download/ni-roms/roms/Nintendo%20-%20Game%20Boy.zip/Popeye%202%20%28USA%29.zip" TargetMode="External"/><Relationship Id="rId663" Type="http://schemas.openxmlformats.org/officeDocument/2006/relationships/hyperlink" Target="https://archive.org/download/ni-roms/roms/Nintendo%20-%20Game%20Boy.zip/Godzilla%20%28USA%2C%20Europe%29.zip" TargetMode="External"/><Relationship Id="rId1012" Type="http://schemas.openxmlformats.org/officeDocument/2006/relationships/hyperlink" Target="https://archive.org/download/ni-roms/roms/Nintendo%20-%20Game%20Boy.zip/Lucle%20%28Japan%2C%20Europe%29%20%28En%29.zip" TargetMode="External"/><Relationship Id="rId1496" Type="http://schemas.openxmlformats.org/officeDocument/2006/relationships/hyperlink" Target="https://archive.org/download/ni-roms/roms/Nintendo%20-%20Game%20Boy.zip/Populous%20%28Europe%29%20%28Sample%29.zip" TargetMode="External"/><Relationship Id="rId662" Type="http://schemas.openxmlformats.org/officeDocument/2006/relationships/hyperlink" Target="https://archive.org/download/ni-roms/roms/Nintendo%20-%20Game%20Boy.zip/God%20Medicine%20-%20Fukkokuban%20%28Japan%29%20%28SGB%20Enhanced%29.zip" TargetMode="External"/><Relationship Id="rId1013" Type="http://schemas.openxmlformats.org/officeDocument/2006/relationships/hyperlink" Target="https://archive.org/download/ni-roms/roms/Nintendo%20-%20Game%20Boy.zip/Lucy%20and%20the%20Gem%20Dungeon%20%28World%29%20%28Aftermarket%29%20%28Unl%29.zip" TargetMode="External"/><Relationship Id="rId1497" Type="http://schemas.openxmlformats.org/officeDocument/2006/relationships/hyperlink" Target="https://archive.org/download/ni-roms/roms/Nintendo%20-%20Game%20Boy.zip/Populous%20%28Europe%29.zip" TargetMode="External"/><Relationship Id="rId661" Type="http://schemas.openxmlformats.org/officeDocument/2006/relationships/hyperlink" Target="https://archive.org/download/ni-roms/roms/Nintendo%20-%20Game%20Boy.zip/God%20Medicine%20-%20Fantasy%20Sekai%20no%20Tanjou%20%28Japan%29.zip" TargetMode="External"/><Relationship Id="rId1014" Type="http://schemas.openxmlformats.org/officeDocument/2006/relationships/hyperlink" Target="https://archive.org/download/ni-roms/roms/Nintendo%20-%20Game%20Boy.zip/Lunar%20Chase%20%28USA%29%20%28Proto%201%29.zip" TargetMode="External"/><Relationship Id="rId1498" Type="http://schemas.openxmlformats.org/officeDocument/2006/relationships/hyperlink" Target="https://archive.org/download/ni-roms/roms/Nintendo%20-%20Game%20Boy.zip/Populous%20Gaiden%20%28Japan%29.zip" TargetMode="External"/><Relationship Id="rId1004" Type="http://schemas.openxmlformats.org/officeDocument/2006/relationships/hyperlink" Target="https://archive.org/download/ni-roms/roms/Nintendo%20-%20Game%20Boy.zip/Looney%20Tunes%202%20-%20Tasmanian%20Devil%20in%20Island%20Chase%20%28USA%2C%20Europe%29.zip" TargetMode="External"/><Relationship Id="rId1488" Type="http://schemas.openxmlformats.org/officeDocument/2006/relationships/hyperlink" Target="https://archive.org/download/ni-roms/roms/Nintendo%20-%20Game%20Boy.zip/Pop%20Up%20%28Europe%29.zip" TargetMode="External"/><Relationship Id="rId1005" Type="http://schemas.openxmlformats.org/officeDocument/2006/relationships/hyperlink" Target="https://archive.org/download/ni-roms/roms/Nintendo%20-%20Game%20Boy.zip/Looney%20Tunes%20Series%20-%20Daffy%20Duck%20%28Japan%29%20%28SGB%20Enhanced%29.zip" TargetMode="External"/><Relationship Id="rId1489" Type="http://schemas.openxmlformats.org/officeDocument/2006/relationships/hyperlink" Target="https://archive.org/download/ni-roms/roms/Nintendo%20-%20Game%20Boy.zip/Popcorn%20Caravan%20%28World%29%20%28Demo%29%20%28Aftermarket%29%20%28Unl%29.zip" TargetMode="External"/><Relationship Id="rId1006" Type="http://schemas.openxmlformats.org/officeDocument/2006/relationships/hyperlink" Target="https://archive.org/download/ni-roms/roms/Nintendo%20-%20Game%20Boy.zip/Loopz%20%28World%29%20%28Beta%29.zip" TargetMode="External"/><Relationship Id="rId1007" Type="http://schemas.openxmlformats.org/officeDocument/2006/relationships/hyperlink" Target="https://archive.org/download/ni-roms/roms/Nintendo%20-%20Game%20Boy.zip/Loopz%20%28World%29.zip" TargetMode="External"/><Relationship Id="rId1008" Type="http://schemas.openxmlformats.org/officeDocument/2006/relationships/hyperlink" Target="https://archive.org/download/ni-roms/roms/Nintendo%20-%20Game%20Boy.zip/Lost%20Knight%20%28World%29%20%28Proto%29%20%28Aftermarket%29%20%28Unl%29.zip" TargetMode="External"/><Relationship Id="rId1009" Type="http://schemas.openxmlformats.org/officeDocument/2006/relationships/hyperlink" Target="https://archive.org/download/ni-roms/roms/Nintendo%20-%20Game%20Boy.zip/Lost%20World%2C%20The%20-%20Jurassic%20Park%20%28USA%2C%20Europe%29%20%28SGB%20Enhanced%29.zip" TargetMode="External"/><Relationship Id="rId657" Type="http://schemas.openxmlformats.org/officeDocument/2006/relationships/hyperlink" Target="https://archive.org/download/ni-roms/roms/Nintendo%20-%20Game%20Boy.zip/Go%21%20Go%21%20Tank%20%28USA%29.zip" TargetMode="External"/><Relationship Id="rId656" Type="http://schemas.openxmlformats.org/officeDocument/2006/relationships/hyperlink" Target="https://archive.org/download/ni-roms/roms/Nintendo%20-%20Game%20Boy.zip/Go%21%20Go%21%20Tank%20%28Japan%29.zip" TargetMode="External"/><Relationship Id="rId655" Type="http://schemas.openxmlformats.org/officeDocument/2006/relationships/hyperlink" Target="https://archive.org/download/ni-roms/roms/Nintendo%20-%20Game%20Boy.zip/Go%21%20Go%21%20Tank%20%28Japan%29%20%28Beta%29.zip" TargetMode="External"/><Relationship Id="rId654" Type="http://schemas.openxmlformats.org/officeDocument/2006/relationships/hyperlink" Target="https://archive.org/download/ni-roms/roms/Nintendo%20-%20Game%20Boy.zip/Go%21%20Go%21%20Hitchhike%20%28Japan%29%20%28SGB%20Enhanced%29.zip" TargetMode="External"/><Relationship Id="rId659" Type="http://schemas.openxmlformats.org/officeDocument/2006/relationships/hyperlink" Target="https://archive.org/download/ni-roms/roms/Nintendo%20-%20Game%20Boy.zip/Goal%21%20%28Europe%29.zip" TargetMode="External"/><Relationship Id="rId658" Type="http://schemas.openxmlformats.org/officeDocument/2006/relationships/hyperlink" Target="https://archive.org/download/ni-roms/roms/Nintendo%20-%20Game%20Boy.zip/Go%20Go%20Ackman%20%28Japan%29%20%28SGB%20Enhanced%29.zip" TargetMode="External"/><Relationship Id="rId1480" Type="http://schemas.openxmlformats.org/officeDocument/2006/relationships/hyperlink" Target="https://archive.org/download/ni-roms/roms/Nintendo%20-%20Game%20Boy.zip/Pokemon%20-%20Yellow%20Version%20-%20Special%20Pikachu%20Edition%20%28USA%2C%20Europe%29%20%281999-02-17%29%20%28Beta%29%20%28CGB%2BSGB%20Enhanced%29.zip" TargetMode="External"/><Relationship Id="rId1481" Type="http://schemas.openxmlformats.org/officeDocument/2006/relationships/hyperlink" Target="https://archive.org/download/ni-roms/roms/Nintendo%20-%20Game%20Boy.zip/Pokemon%20-%20Yellow%20Version%20-%20Special%20Pikachu%20Edition%20%28USA%2C%20Europe%29%20%281999-02-18%29%20%28Beta%29%20%28CGB%2BSGB%20Enhanced%29.zip" TargetMode="External"/><Relationship Id="rId1482" Type="http://schemas.openxmlformats.org/officeDocument/2006/relationships/hyperlink" Target="https://archive.org/download/ni-roms/roms/Nintendo%20-%20Game%20Boy.zip/Pokemon%20-%20Yellow%20Version%20-%20Special%20Pikachu%20Edition%20%28USA%2C%20Europe%29%20%281999-02-22%29%20%28Beta%29%20%28CGB%2BSGB%20Enhanced%29%20%28Alt%29.zip" TargetMode="External"/><Relationship Id="rId1483" Type="http://schemas.openxmlformats.org/officeDocument/2006/relationships/hyperlink" Target="https://archive.org/download/ni-roms/roms/Nintendo%20-%20Game%20Boy.zip/Pokemon%20-%20Yellow%20Version%20-%20Special%20Pikachu%20Edition%20%28USA%2C%20Europe%29%20%281999-02-22%29%20%28Beta%29%20%28CGB%2BSGB%20Enhanced%29.zip" TargetMode="External"/><Relationship Id="rId653" Type="http://schemas.openxmlformats.org/officeDocument/2006/relationships/hyperlink" Target="https://archive.org/download/ni-roms/roms/Nintendo%20-%20Game%20Boy.zip/Gluecksrad%20%28Germany%29.zip" TargetMode="External"/><Relationship Id="rId1000" Type="http://schemas.openxmlformats.org/officeDocument/2006/relationships/hyperlink" Target="https://archive.org/download/ni-roms/roms/Nintendo%20-%20Game%20Boy.zip/Lolo%20no%20Daibouken%20%28Japan%29.zip" TargetMode="External"/><Relationship Id="rId1484" Type="http://schemas.openxmlformats.org/officeDocument/2006/relationships/hyperlink" Target="https://archive.org/download/ni-roms/roms/Nintendo%20-%20Game%20Boy.zip/Pokemon%20-%20Yellow%20Version%20-%20Special%20Pikachu%20Edition%20%28USA%2C%20Europe%29%20%28CGB%2BSGB%20Enhanced%29.zip" TargetMode="External"/><Relationship Id="rId652" Type="http://schemas.openxmlformats.org/officeDocument/2006/relationships/hyperlink" Target="https://archive.org/download/ni-roms/roms/Nintendo%20-%20Game%20Boy.zip/Glory%20Hunters%20-%20Chapter%201%20%28World%29%20%28v0.2%29%20%28Demo%29%20%28Aftermarket%29%20%28Unl%29.zip" TargetMode="External"/><Relationship Id="rId1001" Type="http://schemas.openxmlformats.org/officeDocument/2006/relationships/hyperlink" Target="https://archive.org/download/ni-roms/roms/Nintendo%20-%20Game%20Boy.zip/Long%20Xing%20Tianxia%20%28Taiwan%29%20%28Unl%29.zip" TargetMode="External"/><Relationship Id="rId1485" Type="http://schemas.openxmlformats.org/officeDocument/2006/relationships/hyperlink" Target="https://archive.org/download/ni-roms/roms/Nintendo%20-%20Game%20Boy.zip/Pokonyan%21%20-%20Yume%20no%20Daibouken%20%28Japan%29%20%28SGB%20Enhanced%29.zip" TargetMode="External"/><Relationship Id="rId651" Type="http://schemas.openxmlformats.org/officeDocument/2006/relationships/hyperlink" Target="https://archive.org/download/ni-roms/roms/Nintendo%20-%20Game%20Boy.zip/Glory%20Hunters%20-%20Chapter%201%20%28World%29%20%28v0.1%29%20%28Demo%29%20%28Aftermarket%29%20%28Unl%29.zip" TargetMode="External"/><Relationship Id="rId1002" Type="http://schemas.openxmlformats.org/officeDocument/2006/relationships/hyperlink" Target="https://archive.org/download/ni-roms/roms/Nintendo%20-%20Game%20Boy.zip/Looney%20Tunes%20%28USA%2C%20Europe%29.zip" TargetMode="External"/><Relationship Id="rId1486" Type="http://schemas.openxmlformats.org/officeDocument/2006/relationships/hyperlink" Target="https://archive.org/download/ni-roms/roms/Nintendo%20-%20Game%20Boy.zip/Ponta%20to%20Hinako%20no%20Chindouchuu%20-%20Yuujou%20Hen%20%28Japan%29.zip" TargetMode="External"/><Relationship Id="rId650" Type="http://schemas.openxmlformats.org/officeDocument/2006/relationships/hyperlink" Target="https://archive.org/download/ni-roms/roms/Nintendo%20-%20Game%20Boy.zip/Ginga%20-%20Card%20%26%20Puzzle%20Collection%20%28Japan%29%20%28En%2CJa%29.zip" TargetMode="External"/><Relationship Id="rId1003" Type="http://schemas.openxmlformats.org/officeDocument/2006/relationships/hyperlink" Target="https://archive.org/download/ni-roms/roms/Nintendo%20-%20Game%20Boy.zip/Looney%20Tunes%20-%20Bugs%20Bunny%20to%20Yukai%20na%20Nakama-tachi%20%28Japan%29.zip" TargetMode="External"/><Relationship Id="rId1487" Type="http://schemas.openxmlformats.org/officeDocument/2006/relationships/hyperlink" Target="https://archive.org/download/ni-roms/roms/Nintendo%20-%20Game%20Boy.zip/Pop%27n%20TwinBee%20%28Europe%29.zip" TargetMode="External"/><Relationship Id="rId1037" Type="http://schemas.openxmlformats.org/officeDocument/2006/relationships/hyperlink" Target="https://archive.org/download/ni-roms/roms/Nintendo%20-%20Game%20Boy.zip/Makaimura%20Gaiden%20-%20The%20Demon%20Darkness%20%28Japan%29.zip" TargetMode="External"/><Relationship Id="rId1038" Type="http://schemas.openxmlformats.org/officeDocument/2006/relationships/hyperlink" Target="https://archive.org/download/ni-roms/roms/Nintendo%20-%20Game%20Boy.zip/Make%20Way%20%28World%29%20%28Aftermarket%29%20%28Unl%29.zip" TargetMode="External"/><Relationship Id="rId1039" Type="http://schemas.openxmlformats.org/officeDocument/2006/relationships/hyperlink" Target="https://archive.org/download/ni-roms/roms/Nintendo%20-%20Game%20Boy.zip/Malibu%20Beach%20Volleyball%20%28USA%29.zip" TargetMode="External"/><Relationship Id="rId206" Type="http://schemas.openxmlformats.org/officeDocument/2006/relationships/hyperlink" Target="https://archive.org/download/ni-roms/roms/Nintendo%20-%20Game%20Boy.zip/Bomb%20Jack%20%28Europe%29.zip" TargetMode="External"/><Relationship Id="rId205" Type="http://schemas.openxmlformats.org/officeDocument/2006/relationships/hyperlink" Target="https://archive.org/download/ni-roms/roms/Nintendo%20-%20Game%20Boy.zip/Bomb%20Jack%20%28Europe%29%20%28Beta%202%29.zip" TargetMode="External"/><Relationship Id="rId689" Type="http://schemas.openxmlformats.org/officeDocument/2006/relationships/hyperlink" Target="https://archive.org/download/ni-roms/roms/Nintendo%20-%20Game%20Boy.zip/Goukaku%20Boy%20Series%20-%20Koukou%20Nyuushi%20Derujun%20-%20Kanji%20Mondai%20no%20Seifuku%20%28Japan%29.zip" TargetMode="External"/><Relationship Id="rId204" Type="http://schemas.openxmlformats.org/officeDocument/2006/relationships/hyperlink" Target="https://archive.org/download/ni-roms/roms/Nintendo%20-%20Game%20Boy.zip/Bomb%20Jack%20%28Europe%29%20%28Beta%201%29.zip" TargetMode="External"/><Relationship Id="rId688" Type="http://schemas.openxmlformats.org/officeDocument/2006/relationships/hyperlink" Target="https://archive.org/download/ni-roms/roms/Nintendo%20-%20Game%20Boy.zip/Goukaku%20Boy%20Series%20-%20Koukou%20Nyuushi%20Derujun%20-%20Chuugaku%20Eitango%201700%20%28Japan%29%20%28Possible%20Proto%29%20%28IE%20Institute%29.zip" TargetMode="External"/><Relationship Id="rId203" Type="http://schemas.openxmlformats.org/officeDocument/2006/relationships/hyperlink" Target="https://archive.org/download/ni-roms/roms/Nintendo%20-%20Game%20Boy.zip/Bokujou%20Monogatari%20GB%20%28Japan%29%20%28SGB%20Enhanced%29.zip" TargetMode="External"/><Relationship Id="rId687" Type="http://schemas.openxmlformats.org/officeDocument/2006/relationships/hyperlink" Target="https://archive.org/download/ni-roms/roms/Nintendo%20-%20Game%20Boy.zip/Goukaku%20Boy%20Series%20-%20Koukou%20Nyuushi%20Derujun%20-%20Chuugaku%20Eitango%201700%20%28Japan%29%20%28Imagineer%29.zip" TargetMode="External"/><Relationship Id="rId209" Type="http://schemas.openxmlformats.org/officeDocument/2006/relationships/hyperlink" Target="https://archive.org/download/ni-roms/roms/Nintendo%20-%20Game%20Boy.zip/Bomberman%20Collection%20%28Japan%29%20%28SGB%20Enhanced%29.zip" TargetMode="External"/><Relationship Id="rId208" Type="http://schemas.openxmlformats.org/officeDocument/2006/relationships/hyperlink" Target="https://archive.org/download/ni-roms/roms/Nintendo%20-%20Game%20Boy.zip/Bomber%20King%20-%20Scenario%202%20%28Japan%29.zip" TargetMode="External"/><Relationship Id="rId207" Type="http://schemas.openxmlformats.org/officeDocument/2006/relationships/hyperlink" Target="https://archive.org/download/ni-roms/roms/Nintendo%20-%20Game%20Boy.zip/Bomber%20Boy%20%28Japan%29.zip" TargetMode="External"/><Relationship Id="rId682" Type="http://schemas.openxmlformats.org/officeDocument/2006/relationships/hyperlink" Target="https://archive.org/download/ni-roms/roms/Nintendo%20-%20Game%20Boy.zip/Goukaku%20Boy%20Series%20-%20Gakken%20-%20Yojijukugo%20288%20%28Japan%29%20%28Rev%201%29.zip" TargetMode="External"/><Relationship Id="rId681" Type="http://schemas.openxmlformats.org/officeDocument/2006/relationships/hyperlink" Target="https://archive.org/download/ni-roms/roms/Nintendo%20-%20Game%20Boy.zip/Goukaku%20Boy%20Series%20-%20Gakken%20-%20Rekishi%20512%20%28Japan%29.zip" TargetMode="External"/><Relationship Id="rId1030" Type="http://schemas.openxmlformats.org/officeDocument/2006/relationships/hyperlink" Target="https://archive.org/download/ni-roms/roms/Nintendo%20-%20Game%20Boy.zip/Magipanels%20%28World%29%20%28Aftermarket%29%20%28Unl%29.zip" TargetMode="External"/><Relationship Id="rId680" Type="http://schemas.openxmlformats.org/officeDocument/2006/relationships/hyperlink" Target="https://archive.org/download/ni-roms/roms/Nintendo%20-%20Game%20Boy.zip/Goukaku%20Boy%20Series%20-%20Gakken%20-%20Kanyouku%20Kotowaza%20210%20%28Japan%29.zip" TargetMode="External"/><Relationship Id="rId1031" Type="http://schemas.openxmlformats.org/officeDocument/2006/relationships/hyperlink" Target="https://archive.org/download/ni-roms/roms/Nintendo%20-%20Game%20Boy.zip/Magnetic%20Soccer%20%28Europe%29.zip" TargetMode="External"/><Relationship Id="rId1032" Type="http://schemas.openxmlformats.org/officeDocument/2006/relationships/hyperlink" Target="https://archive.org/download/ni-roms/roms/Nintendo%20-%20Game%20Boy.zip/Mahoujin%20GuruGuru%20-%20Yuusha%20to%20Kukuri%20no%20Daibouken%20%28Japan%29%20%28SGB%20Enhanced%29.zip" TargetMode="External"/><Relationship Id="rId202" Type="http://schemas.openxmlformats.org/officeDocument/2006/relationships/hyperlink" Target="https://archive.org/download/ni-roms/roms/Nintendo%20-%20Game%20Boy.zip/Bokujou%20Monogatari%20GB%20%28Japan%29%20%28SGB%20Enhanced%29%20%28NP%29.zip" TargetMode="External"/><Relationship Id="rId686" Type="http://schemas.openxmlformats.org/officeDocument/2006/relationships/hyperlink" Target="https://archive.org/download/ni-roms/roms/Nintendo%20-%20Game%20Boy.zip/Goukaku%20Boy%20Series%20-%20Koukou%20Nyuushi%20Derujun%20-%20Chuugaku%20Eijukugo%20350%20%28Japan%29%20%28Possible%20Proto%29%20%28IE%20Institute%29.zip" TargetMode="External"/><Relationship Id="rId1033" Type="http://schemas.openxmlformats.org/officeDocument/2006/relationships/hyperlink" Target="https://archive.org/download/ni-roms/roms/Nintendo%20-%20Game%20Boy.zip/Mai%20Nurse%20%28World%29%20%28v1.01%29%20%28Aftermarket%29%20%28Unl%29.zip" TargetMode="External"/><Relationship Id="rId201" Type="http://schemas.openxmlformats.org/officeDocument/2006/relationships/hyperlink" Target="https://archive.org/download/ni-roms/roms/Nintendo%20-%20Game%20Boy.zip/Bokujou%20Monogatari%20GB%20%28Japan%29%20%28Rev%201%29%20%28SGB%20Enhanced%29.zip" TargetMode="External"/><Relationship Id="rId685" Type="http://schemas.openxmlformats.org/officeDocument/2006/relationships/hyperlink" Target="https://archive.org/download/ni-roms/roms/Nintendo%20-%20Game%20Boy.zip/Goukaku%20Boy%20Series%20-%20Koukou%20Nyuushi%20Derujun%20-%20Chuugaku%20Eijukugo%20350%20%28Japan%29%20%28Imagineer%29.zip" TargetMode="External"/><Relationship Id="rId1034" Type="http://schemas.openxmlformats.org/officeDocument/2006/relationships/hyperlink" Target="https://archive.org/download/ni-roms/roms/Nintendo%20-%20Game%20Boy.zip/Makai%20Toushi%20Sa-Ga%20%28Japan%29%20%28Rev%201%29.zip" TargetMode="External"/><Relationship Id="rId200" Type="http://schemas.openxmlformats.org/officeDocument/2006/relationships/hyperlink" Target="https://archive.org/download/ni-roms/roms/Nintendo%20-%20Game%20Boy.zip/Boggle%20Plus%20%28USA%29.zip" TargetMode="External"/><Relationship Id="rId684" Type="http://schemas.openxmlformats.org/officeDocument/2006/relationships/hyperlink" Target="https://archive.org/download/ni-roms/roms/Nintendo%20-%20Game%20Boy.zip/Goukaku%20Boy%20Series%20-%20Kirihara%20Shoten%20Hinshutsu%20Eibunpou%20Gohou%20Mondai%201000%20%28Japan%29.zip" TargetMode="External"/><Relationship Id="rId1035" Type="http://schemas.openxmlformats.org/officeDocument/2006/relationships/hyperlink" Target="https://archive.org/download/ni-roms/roms/Nintendo%20-%20Game%20Boy.zip/Makai%20Toushi%20Sa-Ga%20%28Japan%29.zip" TargetMode="External"/><Relationship Id="rId683" Type="http://schemas.openxmlformats.org/officeDocument/2006/relationships/hyperlink" Target="https://archive.org/download/ni-roms/roms/Nintendo%20-%20Game%20Boy.zip/Goukaku%20Boy%20Series%20-%20Gakken%20-%20Yojijukugo%20288%20%28Japan%29.zip" TargetMode="External"/><Relationship Id="rId1036" Type="http://schemas.openxmlformats.org/officeDocument/2006/relationships/hyperlink" Target="https://archive.org/download/ni-roms/roms/Nintendo%20-%20Game%20Boy.zip/Makai%20Toushi%20Sa-Ga%20%28World%29%20%28Ja%29%20%28Rev%201%29%20%28Collection%20of%20SaGa%29.zip" TargetMode="External"/><Relationship Id="rId1026" Type="http://schemas.openxmlformats.org/officeDocument/2006/relationships/hyperlink" Target="https://archive.org/download/ni-roms/roms/Nintendo%20-%20Game%20Boy.zip/Magic%20Knight%20Rayearth%202nd.%20-%20The%20Missing%20Colors%20%28Japan%29%20%28SGB%20Enhanced%29.zip" TargetMode="External"/><Relationship Id="rId1027" Type="http://schemas.openxmlformats.org/officeDocument/2006/relationships/hyperlink" Target="https://archive.org/download/ni-roms/roms/Nintendo%20-%20Game%20Boy.zip/Magical%20Taruruuto-kun%20%28Japan%29.zip" TargetMode="External"/><Relationship Id="rId1028" Type="http://schemas.openxmlformats.org/officeDocument/2006/relationships/hyperlink" Target="https://archive.org/download/ni-roms/roms/Nintendo%20-%20Game%20Boy.zip/Magical%20Taruruuto-kun%202%20-%20Raibaa%20Zone%20Panic%21%21%20%28Japan%29.zip" TargetMode="External"/><Relationship Id="rId1029" Type="http://schemas.openxmlformats.org/officeDocument/2006/relationships/hyperlink" Target="https://archive.org/download/ni-roms/roms/Nintendo%20-%20Game%20Boy.zip/Magipanels%20%28World%29%20%282022-02-09%29%20%28Demo%29%20%28Aftermarket%29%20%28Unl%29.zip" TargetMode="External"/><Relationship Id="rId679" Type="http://schemas.openxmlformats.org/officeDocument/2006/relationships/hyperlink" Target="https://archive.org/download/ni-roms/roms/Nintendo%20-%20Game%20Boy.zip/Goukaku%20Boy%20Series%20-%20Eitango%20Target%201900%20%28Japan%29.zip" TargetMode="External"/><Relationship Id="rId678" Type="http://schemas.openxmlformats.org/officeDocument/2006/relationships/hyperlink" Target="https://archive.org/download/ni-roms/roms/Nintendo%20-%20Game%20Boy.zip/Goukaku%20Boy%20Series%20-%20Eiken%202kyuu%20Level%20no%20Kaiwa%20Hyougen%20333%20%28Japan%29.zip" TargetMode="External"/><Relationship Id="rId677" Type="http://schemas.openxmlformats.org/officeDocument/2006/relationships/hyperlink" Target="https://archive.org/download/ni-roms/roms/Nintendo%20-%20Game%20Boy.zip/Goukaku%20Boy%20Series%20-%20Eijukugo%20Target%201000%20%28Japan%29.zip" TargetMode="External"/><Relationship Id="rId676" Type="http://schemas.openxmlformats.org/officeDocument/2006/relationships/hyperlink" Target="https://archive.org/download/ni-roms/roms/Nintendo%20-%20Game%20Boy.zip/Goukaku%20Boy%20Series%20-%2099%20Nendo%20Ban%20Eitango%20Center%201500%20%28Japan%29.zip" TargetMode="External"/><Relationship Id="rId671" Type="http://schemas.openxmlformats.org/officeDocument/2006/relationships/hyperlink" Target="https://archive.org/download/ni-roms/roms/Nintendo%20-%20Game%20Boy.zip/Goukaku%20Boy%20GOLD%20-%20Shikakui%20Atama%20o%20Maruku%20Suru%20-%20Keisan%20no%20Tatsujin%20%28Japan%29%20%28IE%20Institute%29.zip" TargetMode="External"/><Relationship Id="rId670" Type="http://schemas.openxmlformats.org/officeDocument/2006/relationships/hyperlink" Target="https://archive.org/download/ni-roms/roms/Nintendo%20-%20Game%20Boy.zip/Goukaku%20Boy%20GOLD%20-%20Shikakui%20Atama%20o%20Maruku%20Suru%20-%20Kanji%20no%20Tatsujin%20%28Japan%29%20%28Imagineer%29.zip" TargetMode="External"/><Relationship Id="rId1020" Type="http://schemas.openxmlformats.org/officeDocument/2006/relationships/hyperlink" Target="https://archive.org/download/ni-roms/roms/Nintendo%20-%20Game%20Boy.zip/Mad%20Monster%20%28World%29%20%28Aftermarket%29%20%28Unl%29.zip" TargetMode="External"/><Relationship Id="rId1021" Type="http://schemas.openxmlformats.org/officeDocument/2006/relationships/hyperlink" Target="https://archive.org/download/ni-roms/roms/Nintendo%20-%20Game%20Boy.zip/Madden%2095%20%28USA%2C%20Europe%29%20%28SGB%20Enhanced%29.zip" TargetMode="External"/><Relationship Id="rId675" Type="http://schemas.openxmlformats.org/officeDocument/2006/relationships/hyperlink" Target="https://archive.org/download/ni-roms/roms/Nintendo%20-%20Game%20Boy.zip/Goukaku%20Boy%20GOLD%20-%20Shikakui%20Atama%20o%20Maruku%20Suru%20-%20Zukei%20no%20Tatsujin%20%28Japan%29.zip" TargetMode="External"/><Relationship Id="rId1022" Type="http://schemas.openxmlformats.org/officeDocument/2006/relationships/hyperlink" Target="https://archive.org/download/ni-roms/roms/Nintendo%20-%20Game%20Boy.zip/Madden%2096%20%28USA%2C%20Europe%29%20%28SGB%20Enhanced%29.zip" TargetMode="External"/><Relationship Id="rId674" Type="http://schemas.openxmlformats.org/officeDocument/2006/relationships/hyperlink" Target="https://archive.org/download/ni-roms/roms/Nintendo%20-%20Game%20Boy.zip/Goukaku%20Boy%20GOLD%20-%20Shikakui%20Atama%20o%20Maruku%20Suru%20-%20Nanmon%20no%20Sho%20%28Japan%29%20%28Proto%29%20%28IE%20Institute%29.zip" TargetMode="External"/><Relationship Id="rId1023" Type="http://schemas.openxmlformats.org/officeDocument/2006/relationships/hyperlink" Target="https://archive.org/download/ni-roms/roms/Nintendo%20-%20Game%20Boy.zip/Madden%2097%20%28USA%29%20%28SGB%20Enhanced%29.zip" TargetMode="External"/><Relationship Id="rId673" Type="http://schemas.openxmlformats.org/officeDocument/2006/relationships/hyperlink" Target="https://archive.org/download/ni-roms/roms/Nintendo%20-%20Game%20Boy.zip/Goukaku%20Boy%20GOLD%20-%20Shikakui%20Atama%20o%20Maruku%20Suru%20-%20Nanmon%20no%20Sho%20%28Japan%29%20%28Imagineer%29.zip" TargetMode="External"/><Relationship Id="rId1024" Type="http://schemas.openxmlformats.org/officeDocument/2006/relationships/hyperlink" Target="https://archive.org/download/ni-roms/roms/Nintendo%20-%20Game%20Boy.zip/Maerchen%20Club%20%28Japan%29.zip" TargetMode="External"/><Relationship Id="rId672" Type="http://schemas.openxmlformats.org/officeDocument/2006/relationships/hyperlink" Target="https://archive.org/download/ni-roms/roms/Nintendo%20-%20Game%20Boy.zip/Goukaku%20Boy%20GOLD%20-%20Shikakui%20Atama%20o%20Maruku%20Suru%20-%20Keisan%20no%20Tatsujin%20%28Japan%29%20%28Imagineer%29.zip" TargetMode="External"/><Relationship Id="rId1025" Type="http://schemas.openxmlformats.org/officeDocument/2006/relationships/hyperlink" Target="https://archive.org/download/ni-roms/roms/Nintendo%20-%20Game%20Boy.zip/Magic%20Knight%20Rayearth%20%28Japan%29%20%28SGB%20Enhanced%29.zip" TargetMode="External"/><Relationship Id="rId190" Type="http://schemas.openxmlformats.org/officeDocument/2006/relationships/hyperlink" Target="https://archive.org/download/ni-roms/roms/Nintendo%20-%20Game%20Boy.zip/Blitz%20Bomber%20%28World%29%20%28Aftermarket%29%20%28Unl%29.zip" TargetMode="External"/><Relationship Id="rId194" Type="http://schemas.openxmlformats.org/officeDocument/2006/relationships/hyperlink" Target="https://archive.org/download/ni-roms/roms/Nintendo%20-%20Game%20Boy.zip/Blues%20Brothers%20%28USA%2C%20Europe%29%20%28Beta%29.zip" TargetMode="External"/><Relationship Id="rId193" Type="http://schemas.openxmlformats.org/officeDocument/2006/relationships/hyperlink" Target="https://archive.org/download/ni-roms/roms/Nintendo%20-%20Game%20Boy.zip/Blodia%20%28Japan%29.zip" TargetMode="External"/><Relationship Id="rId192" Type="http://schemas.openxmlformats.org/officeDocument/2006/relationships/hyperlink" Target="https://archive.org/download/ni-roms/roms/Nintendo%20-%20Game%20Boy.zip/Blockade%20%28World%29%20%28Aftermarket%29%20%28Unl%29.zip" TargetMode="External"/><Relationship Id="rId191" Type="http://schemas.openxmlformats.org/officeDocument/2006/relationships/hyperlink" Target="https://archive.org/download/ni-roms/roms/Nintendo%20-%20Game%20Boy.zip/Block%20Kuzushi%20GB%20%28Japan%29%20%28SGB%20Enhanced%29.zip" TargetMode="External"/><Relationship Id="rId187" Type="http://schemas.openxmlformats.org/officeDocument/2006/relationships/hyperlink" Target="https://archive.org/download/ni-roms/roms/Nintendo%20-%20Game%20Boy.zip/Blaster%20Master%20Boy%20%28USA%29%20%28Beta%29.zip" TargetMode="External"/><Relationship Id="rId186" Type="http://schemas.openxmlformats.org/officeDocument/2006/relationships/hyperlink" Target="https://archive.org/download/ni-roms/roms/Nintendo%20-%20Game%20Boy.zip/Blades%20of%20Steel%20%28USA%29.zip" TargetMode="External"/><Relationship Id="rId185" Type="http://schemas.openxmlformats.org/officeDocument/2006/relationships/hyperlink" Target="https://archive.org/download/ni-roms/roms/Nintendo%20-%20Game%20Boy.zip/Blades%20of%20Steel%20%28Europe%29.zip" TargetMode="External"/><Relationship Id="rId184" Type="http://schemas.openxmlformats.org/officeDocument/2006/relationships/hyperlink" Target="https://archive.org/download/ni-roms/roms/Nintendo%20-%20Game%20Boy.zip/Blade%20Warrior%20%28Europe%29%20%28Proto%29.zip" TargetMode="External"/><Relationship Id="rId189" Type="http://schemas.openxmlformats.org/officeDocument/2006/relationships/hyperlink" Target="https://archive.org/download/ni-roms/roms/Nintendo%20-%20Game%20Boy.zip/Blaster%20Master%20Jr.%20%28Europe%29.zip" TargetMode="External"/><Relationship Id="rId188" Type="http://schemas.openxmlformats.org/officeDocument/2006/relationships/hyperlink" Target="https://archive.org/download/ni-roms/roms/Nintendo%20-%20Game%20Boy.zip/Blaster%20Master%20Boy%20%28USA%29.zip" TargetMode="External"/><Relationship Id="rId183" Type="http://schemas.openxmlformats.org/officeDocument/2006/relationships/hyperlink" Target="https://archive.org/download/ni-roms/roms/Nintendo%20-%20Game%20Boy.zip/Black%20Castle%20%28World%29%20%28Aftermarket%29%20%28Unl%29.zip" TargetMode="External"/><Relationship Id="rId182" Type="http://schemas.openxmlformats.org/officeDocument/2006/relationships/hyperlink" Target="https://archive.org/download/ni-roms/roms/Nintendo%20-%20Game%20Boy.zip/Black%20Bass%20-%20Lure%20Fishing%20%28USA%29.zip" TargetMode="External"/><Relationship Id="rId181" Type="http://schemas.openxmlformats.org/officeDocument/2006/relationships/hyperlink" Target="https://archive.org/download/ni-roms/roms/Nintendo%20-%20Game%20Boy.zip/Bishoujo%20Senshi%20Sailor%20Moon%20R%20%28Japan%29.zip" TargetMode="External"/><Relationship Id="rId180" Type="http://schemas.openxmlformats.org/officeDocument/2006/relationships/hyperlink" Target="https://archive.org/download/ni-roms/roms/Nintendo%20-%20Game%20Boy.zip/Bishoujo%20Senshi%20Sailor%20Moon%20%28Japan%29.zip" TargetMode="External"/><Relationship Id="rId176" Type="http://schemas.openxmlformats.org/officeDocument/2006/relationships/hyperlink" Target="https://archive.org/download/ni-roms/roms/Nintendo%20-%20Game%20Boy.zip/Bionic%20Commando%20%28Europe%29.zip" TargetMode="External"/><Relationship Id="rId175" Type="http://schemas.openxmlformats.org/officeDocument/2006/relationships/hyperlink" Target="https://archive.org/download/ni-roms/roms/Nintendo%20-%20Game%20Boy.zip/Bionic%20Battler%20%28USA%29.zip" TargetMode="External"/><Relationship Id="rId174" Type="http://schemas.openxmlformats.org/officeDocument/2006/relationships/hyperlink" Target="https://archive.org/download/ni-roms/roms/Nintendo%20-%20Game%20Boy.zip/Binding%20of%20Isaac%2C%20The%20-%20Game%20Boy%20Edition%20%28World%29%20%28Aftermarket%29%20%28Unl%29.zip" TargetMode="External"/><Relationship Id="rId173" Type="http://schemas.openxmlformats.org/officeDocument/2006/relationships/hyperlink" Target="https://archive.org/download/ni-roms/roms/Nintendo%20-%20Game%20Boy.zip/Binary%20Monsters%20II%20-%20Adventure%20of%20Hell%20%28Taiwan%29%20%28En%29%20%28Unl%29.zip" TargetMode="External"/><Relationship Id="rId179" Type="http://schemas.openxmlformats.org/officeDocument/2006/relationships/hyperlink" Target="https://archive.org/download/ni-roms/roms/Nintendo%20-%20Game%20Boy.zip/Birdie%20Bartender%20%28World%29%20%28Aftermarket%29%20%28Unl%29.zip" TargetMode="External"/><Relationship Id="rId178" Type="http://schemas.openxmlformats.org/officeDocument/2006/relationships/hyperlink" Target="https://archive.org/download/ni-roms/roms/Nintendo%20-%20Game%20Boy.zip/Bionic%20Commando%20%28USA%29.zip" TargetMode="External"/><Relationship Id="rId177" Type="http://schemas.openxmlformats.org/officeDocument/2006/relationships/hyperlink" Target="https://archive.org/download/ni-roms/roms/Nintendo%20-%20Game%20Boy.zip/Bionic%20Commando%20%28Japan%29.zip" TargetMode="External"/><Relationship Id="rId1910" Type="http://schemas.openxmlformats.org/officeDocument/2006/relationships/hyperlink" Target="https://archive.org/download/ni-roms/roms/Nintendo%20-%20Game%20Boy.zip/Taz-Mania%20%28Europe%29.zip" TargetMode="External"/><Relationship Id="rId1911" Type="http://schemas.openxmlformats.org/officeDocument/2006/relationships/hyperlink" Target="https://archive.org/download/ni-roms/roms/Nintendo%20-%20Game%20Boy.zip/Taz-Mania%202%20%28USA%29.zip" TargetMode="External"/><Relationship Id="rId1912" Type="http://schemas.openxmlformats.org/officeDocument/2006/relationships/hyperlink" Target="https://archive.org/download/ni-roms/roms/Nintendo%20-%20Game%20Boy.zip/Tech%20and%20Blood%20%28World%29%20%28Aftermarket%29%20%28Unl%29.zip" TargetMode="External"/><Relationship Id="rId1913" Type="http://schemas.openxmlformats.org/officeDocument/2006/relationships/hyperlink" Target="https://archive.org/download/ni-roms/roms/Nintendo%20-%20Game%20Boy.zip/Tecmo%20Bowl%20%28USA%29.zip" TargetMode="External"/><Relationship Id="rId1914" Type="http://schemas.openxmlformats.org/officeDocument/2006/relationships/hyperlink" Target="https://archive.org/download/ni-roms/roms/Nintendo%20-%20Game%20Boy.zip/Tecmo%20Bowl%20GB%20%28Japan%29.zip" TargetMode="External"/><Relationship Id="rId1915" Type="http://schemas.openxmlformats.org/officeDocument/2006/relationships/hyperlink" Target="https://archive.org/download/ni-roms/roms/Nintendo%20-%20Game%20Boy.zip/Teenage%20Mutant%20Hero%20Turtles%20-%20Fall%20of%20the%20Foot%20Clan%20%28Europe%29.zip" TargetMode="External"/><Relationship Id="rId1916" Type="http://schemas.openxmlformats.org/officeDocument/2006/relationships/hyperlink" Target="https://archive.org/download/ni-roms/roms/Nintendo%20-%20Game%20Boy.zip/Teenage%20Mutant%20Hero%20Turtles%20II%20-%20Back%20from%20the%20Sewers%20%28Europe%29.zip" TargetMode="External"/><Relationship Id="rId1917" Type="http://schemas.openxmlformats.org/officeDocument/2006/relationships/hyperlink" Target="https://archive.org/download/ni-roms/roms/Nintendo%20-%20Game%20Boy.zip/Teenage%20Mutant%20Hero%20Turtles%20III%20-%20Radical%20Rescue%20%28Europe%29%20%28Rev%201%29.zip" TargetMode="External"/><Relationship Id="rId1918" Type="http://schemas.openxmlformats.org/officeDocument/2006/relationships/hyperlink" Target="https://archive.org/download/ni-roms/roms/Nintendo%20-%20Game%20Boy.zip/Teenage%20Mutant%20Hero%20Turtles%20III%20-%20Radical%20Rescue%20%28Europe%29.zip" TargetMode="External"/><Relationship Id="rId1919" Type="http://schemas.openxmlformats.org/officeDocument/2006/relationships/hyperlink" Target="https://archive.org/download/ni-roms/roms/Nintendo%20-%20Game%20Boy.zip/Teenage%20Mutant%20Ninja%20Turtles%20%28Japan%29%20%28Cowabunga%20Collection%2C%20The%29.zip" TargetMode="External"/><Relationship Id="rId1900" Type="http://schemas.openxmlformats.org/officeDocument/2006/relationships/hyperlink" Target="https://archive.org/download/ni-roms/roms/Nintendo%20-%20Game%20Boy.zip/Takeda%20Nobuhiro%20no%20Ace%20Striker%20%28Japan%29.zip" TargetMode="External"/><Relationship Id="rId1901" Type="http://schemas.openxmlformats.org/officeDocument/2006/relationships/hyperlink" Target="https://archive.org/download/ni-roms/roms/Nintendo%20-%20Game%20Boy.zip/TaleSpin%20%28Europe%29.zip" TargetMode="External"/><Relationship Id="rId1902" Type="http://schemas.openxmlformats.org/officeDocument/2006/relationships/hyperlink" Target="https://archive.org/download/ni-roms/roms/Nintendo%20-%20Game%20Boy.zip/TaleSpin%20%28Spain%29%20%28Proto%29.zip" TargetMode="External"/><Relationship Id="rId1903" Type="http://schemas.openxmlformats.org/officeDocument/2006/relationships/hyperlink" Target="https://archive.org/download/ni-roms/roms/Nintendo%20-%20Game%20Boy.zip/TaleSpin%20%28USA%29.zip" TargetMode="External"/><Relationship Id="rId1904" Type="http://schemas.openxmlformats.org/officeDocument/2006/relationships/hyperlink" Target="https://archive.org/download/ni-roms/roms/Nintendo%20-%20Game%20Boy.zip/Tamagotchi%20%28France%29%20%28SGB%20Enhanced%29.zip" TargetMode="External"/><Relationship Id="rId1905" Type="http://schemas.openxmlformats.org/officeDocument/2006/relationships/hyperlink" Target="https://archive.org/download/ni-roms/roms/Nintendo%20-%20Game%20Boy.zip/Tamagotchi%20%28USA%2C%20Europe%29%20%28SGB%20Enhanced%29.zip" TargetMode="External"/><Relationship Id="rId1906" Type="http://schemas.openxmlformats.org/officeDocument/2006/relationships/hyperlink" Target="https://archive.org/download/ni-roms/roms/Nintendo%20-%20Game%20Boy.zip/Tarzan%20-%20Lord%20of%20the%20Jungle%20%28USA%2C%20Europe%29.zip" TargetMode="External"/><Relationship Id="rId1907" Type="http://schemas.openxmlformats.org/officeDocument/2006/relationships/hyperlink" Target="https://archive.org/download/ni-roms/roms/Nintendo%20-%20Game%20Boy.zip/Tasmania%20Monogatari%20%28Japan%29.zip" TargetMode="External"/><Relationship Id="rId1908" Type="http://schemas.openxmlformats.org/officeDocument/2006/relationships/hyperlink" Target="https://archive.org/download/ni-roms/roms/Nintendo%20-%20Game%20Boy.zip/Tasmania%20Story%20%28USA%29.zip" TargetMode="External"/><Relationship Id="rId1909" Type="http://schemas.openxmlformats.org/officeDocument/2006/relationships/hyperlink" Target="https://archive.org/download/ni-roms/roms/Nintendo%20-%20Game%20Boy.zip/Taz-Mania%20%28Europe%29%20%28Beta%29.zip" TargetMode="External"/><Relationship Id="rId198" Type="http://schemas.openxmlformats.org/officeDocument/2006/relationships/hyperlink" Target="https://archive.org/download/ni-roms/roms/Nintendo%20-%20Game%20Boy.zip/Bobby%27s%20World%20%28Europe%29%20%28Proto%29%20%28SGB%20Enhanced%29.zip" TargetMode="External"/><Relationship Id="rId197" Type="http://schemas.openxmlformats.org/officeDocument/2006/relationships/hyperlink" Target="https://archive.org/download/ni-roms/roms/Nintendo%20-%20Game%20Boy.zip/Bo%20Jackson%20-%20Two%20Games%20in%20One%20%28USA%29.zip" TargetMode="External"/><Relationship Id="rId196" Type="http://schemas.openxmlformats.org/officeDocument/2006/relationships/hyperlink" Target="https://archive.org/download/ni-roms/roms/Nintendo%20-%20Game%20Boy.zip/Blues%20Brothers%2C%20The%20-%20Jukebox%20Adventure%20%28Europe%29.zip" TargetMode="External"/><Relationship Id="rId195" Type="http://schemas.openxmlformats.org/officeDocument/2006/relationships/hyperlink" Target="https://archive.org/download/ni-roms/roms/Nintendo%20-%20Game%20Boy.zip/Blues%20Brothers%2C%20The%20%28USA%2C%20Europe%29.zip" TargetMode="External"/><Relationship Id="rId199" Type="http://schemas.openxmlformats.org/officeDocument/2006/relationships/hyperlink" Target="https://archive.org/download/ni-roms/roms/Nintendo%20-%20Game%20Boy.zip/Bobby%27s%20World%20%28USA%29%20%28Proto%29%20%28SGB%20Enhanced%29.zip" TargetMode="External"/><Relationship Id="rId150" Type="http://schemas.openxmlformats.org/officeDocument/2006/relationships/hyperlink" Target="https://archive.org/download/ni-roms/roms/Nintendo%20-%20Game%20Boy.zip/Battle%20Space%20%28Japan%29.zip" TargetMode="External"/><Relationship Id="rId149" Type="http://schemas.openxmlformats.org/officeDocument/2006/relationships/hyperlink" Target="https://archive.org/download/ni-roms/roms/Nintendo%20-%20Game%20Boy.zip/Battle%20Ships%20%28Spain%29%20%28En%2CFr%2CDe%2CEs%29%20%28Beta%29.zip" TargetMode="External"/><Relationship Id="rId148" Type="http://schemas.openxmlformats.org/officeDocument/2006/relationships/hyperlink" Target="https://archive.org/download/ni-roms/roms/Nintendo%20-%20Game%20Boy.zip/Battle%20Pingpong%20%28Japan%29.zip" TargetMode="External"/><Relationship Id="rId1090" Type="http://schemas.openxmlformats.org/officeDocument/2006/relationships/hyperlink" Target="https://archive.org/download/ni-roms/roms/Nintendo%20-%20Game%20Boy.zip/Meteorite%20%28World%29%20%28Aftermarket%29%20%28Unl%29.zip" TargetMode="External"/><Relationship Id="rId1091" Type="http://schemas.openxmlformats.org/officeDocument/2006/relationships/hyperlink" Target="https://archive.org/download/ni-roms/roms/Nintendo%20-%20Game%20Boy.zip/Metroid%20II%20-%20Return%20of%20Samus%20%28World%29.zip" TargetMode="External"/><Relationship Id="rId1092" Type="http://schemas.openxmlformats.org/officeDocument/2006/relationships/hyperlink" Target="https://archive.org/download/ni-roms/roms/Nintendo%20-%20Game%20Boy.zip/Mick%20%26%20Mack%20as%20the%20Global%20Gladiators%20%28USA%29%20%28Proto%29%20%281993-07-20%29.zip" TargetMode="External"/><Relationship Id="rId1093" Type="http://schemas.openxmlformats.org/officeDocument/2006/relationships/hyperlink" Target="https://archive.org/download/ni-roms/roms/Nintendo%20-%20Game%20Boy.zip/Mick%20%26%20Mack%20as%20the%20Global%20Gladiators%20%28USA%29%20%28Proto%29%20%281993-09-27%29.zip" TargetMode="External"/><Relationship Id="rId1094" Type="http://schemas.openxmlformats.org/officeDocument/2006/relationships/hyperlink" Target="https://archive.org/download/ni-roms/roms/Nintendo%20-%20Game%20Boy.zip/Mick%20%26%20Mack%20as%20the%20Global%20Gladiators%20%28USA%29%20%28Proto%29%20%281993-10-04%29.zip" TargetMode="External"/><Relationship Id="rId143" Type="http://schemas.openxmlformats.org/officeDocument/2006/relationships/hyperlink" Target="https://archive.org/download/ni-roms/roms/Nintendo%20-%20Game%20Boy.zip/Battle%20Bull%20%28Japan%29.zip" TargetMode="External"/><Relationship Id="rId1095" Type="http://schemas.openxmlformats.org/officeDocument/2006/relationships/hyperlink" Target="https://archive.org/download/ni-roms/roms/Nintendo%20-%20Game%20Boy.zip/Mick%20%26%20Mack%20as%20the%20Global%20Gladiators%20%28USA%29%20%28Proto%29%20%281994-01-18%29.zip" TargetMode="External"/><Relationship Id="rId142" Type="http://schemas.openxmlformats.org/officeDocument/2006/relationships/hyperlink" Target="https://archive.org/download/ni-roms/roms/Nintendo%20-%20Game%20Boy.zip/Battle%20Arena%20Toshinden%20%28USA%29%20%28SGB%20Enhanced%29.zip" TargetMode="External"/><Relationship Id="rId1096" Type="http://schemas.openxmlformats.org/officeDocument/2006/relationships/hyperlink" Target="https://archive.org/download/ni-roms/roms/Nintendo%20-%20Game%20Boy.zip/Mickey%27s%20Chase%20%28Japan%29.zip" TargetMode="External"/><Relationship Id="rId141" Type="http://schemas.openxmlformats.org/officeDocument/2006/relationships/hyperlink" Target="https://archive.org/download/ni-roms/roms/Nintendo%20-%20Game%20Boy.zip/Battle%20Arena%20Toshinden%20%28Europe%29%20%28SGB%20Enhanced%29.zip" TargetMode="External"/><Relationship Id="rId1097" Type="http://schemas.openxmlformats.org/officeDocument/2006/relationships/hyperlink" Target="https://archive.org/download/ni-roms/roms/Nintendo%20-%20Game%20Boy.zip/Mickey%27s%20Dangerous%20Chase%20%28Europe%29.zip" TargetMode="External"/><Relationship Id="rId140" Type="http://schemas.openxmlformats.org/officeDocument/2006/relationships/hyperlink" Target="https://archive.org/download/ni-roms/roms/Nintendo%20-%20Game%20Boy.zip/Batman%20Forever%20%28USA%2C%20Europe%29.zip" TargetMode="External"/><Relationship Id="rId1098" Type="http://schemas.openxmlformats.org/officeDocument/2006/relationships/hyperlink" Target="https://archive.org/download/ni-roms/roms/Nintendo%20-%20Game%20Boy.zip/Mickey%27s%20Dangerous%20Chase%20%28USA%29.zip" TargetMode="External"/><Relationship Id="rId147" Type="http://schemas.openxmlformats.org/officeDocument/2006/relationships/hyperlink" Target="https://archive.org/download/ni-roms/roms/Nintendo%20-%20Game%20Boy.zip/Battle%20Dodge%20Ball%20%28Japan%29.zip" TargetMode="External"/><Relationship Id="rId1099" Type="http://schemas.openxmlformats.org/officeDocument/2006/relationships/hyperlink" Target="https://archive.org/download/ni-roms/roms/Nintendo%20-%20Game%20Boy.zip/Mickey%27s%20Ultimate%20Challenge%20%28USA%2C%20Europe%29%20%28Beta%29%20%281993-11-12%29.zip" TargetMode="External"/><Relationship Id="rId146" Type="http://schemas.openxmlformats.org/officeDocument/2006/relationships/hyperlink" Target="https://archive.org/download/ni-roms/roms/Nintendo%20-%20Game%20Boy.zip/Battle%20Crusher%20%28Japan%29%20%28SGB%20Enhanced%29.zip" TargetMode="External"/><Relationship Id="rId145" Type="http://schemas.openxmlformats.org/officeDocument/2006/relationships/hyperlink" Target="https://archive.org/download/ni-roms/roms/Nintendo%20-%20Game%20Boy.zip/BattleCity%20%28Japan%29.zip" TargetMode="External"/><Relationship Id="rId144" Type="http://schemas.openxmlformats.org/officeDocument/2006/relationships/hyperlink" Target="https://archive.org/download/ni-roms/roms/Nintendo%20-%20Game%20Boy.zip/Battle%20Bull%20%28USA%29.zip" TargetMode="External"/><Relationship Id="rId139" Type="http://schemas.openxmlformats.org/officeDocument/2006/relationships/hyperlink" Target="https://archive.org/download/ni-roms/roms/Nintendo%20-%20Game%20Boy.zip/Batman%20Forever%20%28Japan%29.zip" TargetMode="External"/><Relationship Id="rId138" Type="http://schemas.openxmlformats.org/officeDocument/2006/relationships/hyperlink" Target="https://archive.org/download/ni-roms/roms/Nintendo%20-%20Game%20Boy.zip/Batman%20-%20The%20Video%20Game%20%28World%29.zip" TargetMode="External"/><Relationship Id="rId137" Type="http://schemas.openxmlformats.org/officeDocument/2006/relationships/hyperlink" Target="https://archive.org/download/ni-roms/roms/Nintendo%20-%20Game%20Boy.zip/Batman%20-%20The%20Animated%20Series%20%28USA%2C%20Europe%29.zip" TargetMode="External"/><Relationship Id="rId1080" Type="http://schemas.openxmlformats.org/officeDocument/2006/relationships/hyperlink" Target="https://archive.org/download/ni-roms/roms/Nintendo%20-%20Game%20Boy.zip/Mega%20Memory%20%28World%29%20%28Unl%29.zip" TargetMode="External"/><Relationship Id="rId1081" Type="http://schemas.openxmlformats.org/officeDocument/2006/relationships/hyperlink" Target="https://archive.org/download/ni-roms/roms/Nintendo%20-%20Game%20Boy.zip/Megalit%20%28Japan%29.zip" TargetMode="External"/><Relationship Id="rId1082" Type="http://schemas.openxmlformats.org/officeDocument/2006/relationships/hyperlink" Target="https://archive.org/download/ni-roms/roms/Nintendo%20-%20Game%20Boy.zip/Megalit%20%28USA%2C%20Europe%29.zip" TargetMode="External"/><Relationship Id="rId1083" Type="http://schemas.openxmlformats.org/officeDocument/2006/relationships/hyperlink" Target="https://archive.org/download/ni-roms/roms/Nintendo%20-%20Game%20Boy.zip/Megami%20Tensei%20Gaiden%20-%20Last%20Bible%20%28Japan%29.zip" TargetMode="External"/><Relationship Id="rId132" Type="http://schemas.openxmlformats.org/officeDocument/2006/relationships/hyperlink" Target="https://archive.org/download/ni-roms/roms/Nintendo%20-%20Game%20Boy.zip/Bases%20Loaded%20%28USA%29.zip" TargetMode="External"/><Relationship Id="rId1084" Type="http://schemas.openxmlformats.org/officeDocument/2006/relationships/hyperlink" Target="https://archive.org/download/ni-roms/roms/Nintendo%20-%20Game%20Boy.zip/Megami%20Tensei%20Gaiden%20-%20Last%20Bible%20II%20%28Japan%29.zip" TargetMode="External"/><Relationship Id="rId131" Type="http://schemas.openxmlformats.org/officeDocument/2006/relationships/hyperlink" Target="https://archive.org/download/ni-roms/roms/Nintendo%20-%20Game%20Boy.zip/Baseball%20Kids%20%28Japan%29.zip" TargetMode="External"/><Relationship Id="rId1085" Type="http://schemas.openxmlformats.org/officeDocument/2006/relationships/hyperlink" Target="https://archive.org/download/ni-roms/roms/Nintendo%20-%20Game%20Boy.zip/Meitantei%20Conan%20-%20Chika%20Yuuenchi%20Satsujin%20Jiken%20%28Japan%29%20%28SGB%20Enhanced%29.zip" TargetMode="External"/><Relationship Id="rId130" Type="http://schemas.openxmlformats.org/officeDocument/2006/relationships/hyperlink" Target="https://archive.org/download/ni-roms/roms/Nintendo%20-%20Game%20Boy.zip/Baseball%20%28World%29.zip" TargetMode="External"/><Relationship Id="rId1086" Type="http://schemas.openxmlformats.org/officeDocument/2006/relationships/hyperlink" Target="https://archive.org/download/ni-roms/roms/Nintendo%20-%20Game%20Boy.zip/Meitantei%20Conan%20-%20Giwaku%20no%20Gouka%20Ressha%20%28Japan%29%20%28SGB%20Enhanced%29.zip" TargetMode="External"/><Relationship Id="rId1087" Type="http://schemas.openxmlformats.org/officeDocument/2006/relationships/hyperlink" Target="https://archive.org/download/ni-roms/roms/Nintendo%20-%20Game%20Boy.zip/Mercenary%20Force%20%28USA%2C%20Europe%29.zip" TargetMode="External"/><Relationship Id="rId136" Type="http://schemas.openxmlformats.org/officeDocument/2006/relationships/hyperlink" Target="https://archive.org/download/ni-roms/roms/Nintendo%20-%20Game%20Boy.zip/Batman%20-%20Return%20of%20the%20Joker%20%28USA%2C%20Europe%29.zip" TargetMode="External"/><Relationship Id="rId1088" Type="http://schemas.openxmlformats.org/officeDocument/2006/relationships/hyperlink" Target="https://archive.org/download/ni-roms/roms/Nintendo%20-%20Game%20Boy.zip/Metal%20Masters%20%28USA%29%20%28Beta%29.zip" TargetMode="External"/><Relationship Id="rId135" Type="http://schemas.openxmlformats.org/officeDocument/2006/relationships/hyperlink" Target="https://archive.org/download/ni-roms/roms/Nintendo%20-%20Game%20Boy.zip/Batman%20-%20Return%20of%20the%20Joker%20%28Japan%29.zip" TargetMode="External"/><Relationship Id="rId1089" Type="http://schemas.openxmlformats.org/officeDocument/2006/relationships/hyperlink" Target="https://archive.org/download/ni-roms/roms/Nintendo%20-%20Game%20Boy.zip/Metal%20Masters%20%28USA%29.zip" TargetMode="External"/><Relationship Id="rId134" Type="http://schemas.openxmlformats.org/officeDocument/2006/relationships/hyperlink" Target="https://archive.org/download/ni-roms/roms/Nintendo%20-%20Game%20Boy.zip/Bataille%20Navale%20%28France%29%20%28En%2CFr%2CDe%2CEs%29.zip" TargetMode="External"/><Relationship Id="rId133" Type="http://schemas.openxmlformats.org/officeDocument/2006/relationships/hyperlink" Target="https://archive.org/download/ni-roms/roms/Nintendo%20-%20Game%20Boy.zip/Bass%20Fishing%20Tatsujin%20Techou%20%28Japan%29.zip" TargetMode="External"/><Relationship Id="rId172" Type="http://schemas.openxmlformats.org/officeDocument/2006/relationships/hyperlink" Target="https://archive.org/download/ni-roms/roms/Nintendo%20-%20Game%20Boy.zip/Bill%20Elliott%27s%20NASCAR%20Fast%20Tracks%20%28USA%29.zip" TargetMode="External"/><Relationship Id="rId171" Type="http://schemas.openxmlformats.org/officeDocument/2006/relationships/hyperlink" Target="https://archive.org/download/ni-roms/roms/Nintendo%20-%20Game%20Boy.zip/Bill%20%26%20Ted%27s%20Excellent%20Portable%20Adventure%20-%20A%20Bogus%20Journey%21%20%28World%29%20%28Retro%20Collection%29.zip" TargetMode="External"/><Relationship Id="rId170" Type="http://schemas.openxmlformats.org/officeDocument/2006/relationships/hyperlink" Target="https://archive.org/download/ni-roms/roms/Nintendo%20-%20Game%20Boy.zip/Bill%20%26%20Ted%27s%20Excellent%20Game%20Boy%20Adventure%20-%20A%20Bogus%20Journey%21%20%28USA%2C%20Europe%29.zip" TargetMode="External"/><Relationship Id="rId165" Type="http://schemas.openxmlformats.org/officeDocument/2006/relationships/hyperlink" Target="https://archive.org/download/ni-roms/roms/Nintendo%20-%20Game%20Boy.zip/Beethoven%20%28USA%29%20%28Proto%29%20%28SGB%20Enhanced%29.zip" TargetMode="External"/><Relationship Id="rId164" Type="http://schemas.openxmlformats.org/officeDocument/2006/relationships/hyperlink" Target="https://archive.org/download/ni-roms/roms/Nintendo%20-%20Game%20Boy.zip/Beethoven%20%28Europe%29%20%28SGB%20Enhanced%29.zip" TargetMode="External"/><Relationship Id="rId163" Type="http://schemas.openxmlformats.org/officeDocument/2006/relationships/hyperlink" Target="https://archive.org/download/ni-roms/roms/Nintendo%20-%20Game%20Boy.zip/Beavis%20and%20Butt-head%20%28USA%2C%20Europe%29.zip" TargetMode="External"/><Relationship Id="rId162" Type="http://schemas.openxmlformats.org/officeDocument/2006/relationships/hyperlink" Target="https://archive.org/download/ni-roms/roms/Nintendo%20-%20Game%20Boy.zip/Battletoads%20in%20Ragnarok%27s%20World%20%28USA%29.zip" TargetMode="External"/><Relationship Id="rId169" Type="http://schemas.openxmlformats.org/officeDocument/2006/relationships/hyperlink" Target="https://archive.org/download/ni-roms/roms/Nintendo%20-%20Game%20Boy.zip/Bikkuri%20Nekketsu%20Shin%20Kiroku%21%20-%20Dokodemo%20Kin%20Medal%20%28Japan%29.zip" TargetMode="External"/><Relationship Id="rId168" Type="http://schemas.openxmlformats.org/officeDocument/2006/relationships/hyperlink" Target="https://archive.org/download/ni-roms/roms/Nintendo%20-%20Game%20Boy.zip/Best%20of%20the%20Best%20-%20Championship%20Karate%20%28USA%29.zip" TargetMode="External"/><Relationship Id="rId167" Type="http://schemas.openxmlformats.org/officeDocument/2006/relationships/hyperlink" Target="https://archive.org/download/ni-roms/roms/Nintendo%20-%20Game%20Boy.zip/Best%20of%20the%20Best%20-%20Championship%20Karate%20%28Europe%29.zip" TargetMode="External"/><Relationship Id="rId166" Type="http://schemas.openxmlformats.org/officeDocument/2006/relationships/hyperlink" Target="https://archive.org/download/ni-roms/roms/Nintendo%20-%20Game%20Boy.zip/Beetlejuice%20%28USA%29.zip" TargetMode="External"/><Relationship Id="rId161" Type="http://schemas.openxmlformats.org/officeDocument/2006/relationships/hyperlink" Target="https://archive.org/download/ni-roms/roms/Nintendo%20-%20Game%20Boy.zip/Battletoads%20in%20Ragnarok%27s%20World%20%28Europe%29.zip" TargetMode="External"/><Relationship Id="rId160" Type="http://schemas.openxmlformats.org/officeDocument/2006/relationships/hyperlink" Target="https://archive.org/download/ni-roms/roms/Nintendo%20-%20Game%20Boy.zip/Battletoads-Double%20Dragon%20%28USA%29.zip" TargetMode="External"/><Relationship Id="rId159" Type="http://schemas.openxmlformats.org/officeDocument/2006/relationships/hyperlink" Target="https://archive.org/download/ni-roms/roms/Nintendo%20-%20Game%20Boy.zip/Battletoads-Double%20Dragon%20%28Europe%29.zip" TargetMode="External"/><Relationship Id="rId154" Type="http://schemas.openxmlformats.org/officeDocument/2006/relationships/hyperlink" Target="https://archive.org/download/ni-roms/roms/Nintendo%20-%20Game%20Boy.zip/Battle%20of%20Olympus%2C%20The%20%28Europe%29%20%28En%2CFr%2CDe%2CEs%2CIt%29.zip" TargetMode="External"/><Relationship Id="rId153" Type="http://schemas.openxmlformats.org/officeDocument/2006/relationships/hyperlink" Target="https://archive.org/download/ni-roms/roms/Nintendo%20-%20Game%20Boy.zip/Battle%20of%20Kingdom%20%28Japan%29.zip" TargetMode="External"/><Relationship Id="rId152" Type="http://schemas.openxmlformats.org/officeDocument/2006/relationships/hyperlink" Target="https://archive.org/download/ni-roms/roms/Nintendo%20-%20Game%20Boy.zip/Battle%20Unit%20Zeoth%20%28USA%2C%20Europe%29.zip" TargetMode="External"/><Relationship Id="rId151" Type="http://schemas.openxmlformats.org/officeDocument/2006/relationships/hyperlink" Target="https://archive.org/download/ni-roms/roms/Nintendo%20-%20Game%20Boy.zip/Battle%20Unit%20Zeoth%20%28Japan%29.zip" TargetMode="External"/><Relationship Id="rId158" Type="http://schemas.openxmlformats.org/officeDocument/2006/relationships/hyperlink" Target="https://archive.org/download/ni-roms/roms/Nintendo%20-%20Game%20Boy.zip/Battletoads%20%28USA%2C%20Europe%29.zip" TargetMode="External"/><Relationship Id="rId157" Type="http://schemas.openxmlformats.org/officeDocument/2006/relationships/hyperlink" Target="https://archive.org/download/ni-roms/roms/Nintendo%20-%20Game%20Boy.zip/Battletoads%20%28Japan%29.zip" TargetMode="External"/><Relationship Id="rId156" Type="http://schemas.openxmlformats.org/officeDocument/2006/relationships/hyperlink" Target="https://archive.org/download/ni-roms/roms/Nintendo%20-%20Game%20Boy.zip/Battleship%20%28USA%2C%20Europe%29.zip" TargetMode="External"/><Relationship Id="rId155" Type="http://schemas.openxmlformats.org/officeDocument/2006/relationships/hyperlink" Target="https://archive.org/download/ni-roms/roms/Nintendo%20-%20Game%20Boy.zip/Battleship%20%28USA%2C%20Europe%29%20%28Beta%29.zip" TargetMode="External"/><Relationship Id="rId1972" Type="http://schemas.openxmlformats.org/officeDocument/2006/relationships/hyperlink" Target="https://archive.org/download/ni-roms/roms/Nintendo%20-%20Game%20Boy.zip/Tip%20Off%20%28Europe%29.zip" TargetMode="External"/><Relationship Id="rId1973" Type="http://schemas.openxmlformats.org/officeDocument/2006/relationships/hyperlink" Target="https://archive.org/download/ni-roms/roms/Nintendo%20-%20Game%20Boy.zip/Titus%20the%20Fox%20%28USA%2C%20Europe%29.zip" TargetMode="External"/><Relationship Id="rId1974" Type="http://schemas.openxmlformats.org/officeDocument/2006/relationships/hyperlink" Target="https://archive.org/download/ni-roms/roms/Nintendo%20-%20Game%20Boy.zip/Tobu%20Tobu%20Girl%20%28World%29%20%28Aftermarket%29%20%28Unl%29.zip" TargetMode="External"/><Relationship Id="rId1975" Type="http://schemas.openxmlformats.org/officeDocument/2006/relationships/hyperlink" Target="https://archive.org/download/ni-roms/roms/Nintendo%20-%20Game%20Boy.zip/Tokio%20Senki%20-%20Eiyuu%20Retsuden%20%28Japan%29.zip" TargetMode="External"/><Relationship Id="rId1976" Type="http://schemas.openxmlformats.org/officeDocument/2006/relationships/hyperlink" Target="https://archive.org/download/ni-roms/roms/Nintendo%20-%20Game%20Boy.zip/Tokoro%27s%20Mahjong%20Jr.%20%28Japan%29%20%28SGB%20Enhanced%29.zip" TargetMode="External"/><Relationship Id="rId1977" Type="http://schemas.openxmlformats.org/officeDocument/2006/relationships/hyperlink" Target="https://archive.org/download/ni-roms/roms/Nintendo%20-%20Game%20Boy.zip/Tokyo%20Disneyland%20-%20Fantasy%20Tour%20%28Japan%29%20%28SGB%20Enhanced%29.zip" TargetMode="External"/><Relationship Id="rId1978" Type="http://schemas.openxmlformats.org/officeDocument/2006/relationships/hyperlink" Target="https://archive.org/download/ni-roms/roms/Nintendo%20-%20Game%20Boy.zip/Tokyo%20Disneyland%20-%20Mickey%20no%20Cinderella-jou%20Mystery%20Tour%20%28Japan%29%20%28SGB%20Enhanced%29.zip" TargetMode="External"/><Relationship Id="rId1979" Type="http://schemas.openxmlformats.org/officeDocument/2006/relationships/hyperlink" Target="https://archive.org/download/ni-roms/roms/Nintendo%20-%20Game%20Boy.zip/Tom%20%26%20Jerry%20%28USA%2C%20Europe%29.zip" TargetMode="External"/><Relationship Id="rId1970" Type="http://schemas.openxmlformats.org/officeDocument/2006/relationships/hyperlink" Target="https://archive.org/download/ni-roms/roms/Nintendo%20-%20Game%20Boy.zip/Tiny%20Toon%20Adventures%202%20-%20Montana%27s%20Movie%20Madness%20%28USA%2C%20Europe%29.zip" TargetMode="External"/><Relationship Id="rId1971" Type="http://schemas.openxmlformats.org/officeDocument/2006/relationships/hyperlink" Target="https://archive.org/download/ni-roms/roms/Nintendo%20-%20Game%20Boy.zip/Tiny%20Toon%20Adventures%203%20-%20Dokidoki%20Sport%20Festival%20%28Japan%29.zip" TargetMode="External"/><Relationship Id="rId1961" Type="http://schemas.openxmlformats.org/officeDocument/2006/relationships/hyperlink" Target="https://archive.org/download/ni-roms/roms/Nintendo%20-%20Game%20Boy.zip/Tintin%20in%20Tibet%20%28Europe%29%20%28En%2CEs%2CIt%2CSv%29%20%28SGB%20Enhanced%29.zip" TargetMode="External"/><Relationship Id="rId1962" Type="http://schemas.openxmlformats.org/officeDocument/2006/relationships/hyperlink" Target="https://archive.org/download/ni-roms/roms/Nintendo%20-%20Game%20Boy.zip/Tintin%20in%20Tibet%20%28Europe%29%20%28En%2CFr%2CDe%2CNl%29%20%28SGB%20Enhanced%29.zip" TargetMode="External"/><Relationship Id="rId1963" Type="http://schemas.openxmlformats.org/officeDocument/2006/relationships/hyperlink" Target="https://archive.org/download/ni-roms/roms/Nintendo%20-%20Game%20Boy.zip/Tiny%20Toon%20Adventures%20%28Japan%29%20%28Beta%29%20%281991-07-16%29.zip" TargetMode="External"/><Relationship Id="rId1964" Type="http://schemas.openxmlformats.org/officeDocument/2006/relationships/hyperlink" Target="https://archive.org/download/ni-roms/roms/Nintendo%20-%20Game%20Boy.zip/Tiny%20Toon%20Adventures%20%28Japan%29.zip" TargetMode="External"/><Relationship Id="rId1965" Type="http://schemas.openxmlformats.org/officeDocument/2006/relationships/hyperlink" Target="https://archive.org/download/ni-roms/roms/Nintendo%20-%20Game%20Boy.zip/Tiny%20Toon%20Adventures%20-%20Babs%27%20Big%20Break%20%28USA%2C%20Europe%29%20%28Beta%29%20%281991-09-06%29.zip" TargetMode="External"/><Relationship Id="rId1966" Type="http://schemas.openxmlformats.org/officeDocument/2006/relationships/hyperlink" Target="https://archive.org/download/ni-roms/roms/Nintendo%20-%20Game%20Boy.zip/Tiny%20Toon%20Adventures%20-%20Babs%27%20Big%20Break%20%28USA%2C%20Europe%29.zip" TargetMode="External"/><Relationship Id="rId1967" Type="http://schemas.openxmlformats.org/officeDocument/2006/relationships/hyperlink" Target="https://archive.org/download/ni-roms/roms/Nintendo%20-%20Game%20Boy.zip/Tiny%20Toon%20Adventures%20-%20Wacky%20Sports%20%28Europe%29.zip" TargetMode="External"/><Relationship Id="rId1968" Type="http://schemas.openxmlformats.org/officeDocument/2006/relationships/hyperlink" Target="https://archive.org/download/ni-roms/roms/Nintendo%20-%20Game%20Boy.zip/Tiny%20Toon%20Adventures%20-%20Wacky%20Sports%20%28USA%29.zip" TargetMode="External"/><Relationship Id="rId1969" Type="http://schemas.openxmlformats.org/officeDocument/2006/relationships/hyperlink" Target="https://archive.org/download/ni-roms/roms/Nintendo%20-%20Game%20Boy.zip/Tiny%20Toon%20Adventures%202%20-%20Buster%20Bunny%20no%20Kattobi%20Daibouken%20%28Japan%29.zip" TargetMode="External"/><Relationship Id="rId1960" Type="http://schemas.openxmlformats.org/officeDocument/2006/relationships/hyperlink" Target="https://archive.org/download/ni-roms/roms/Nintendo%20-%20Game%20Boy.zip/Tintin%20in%20Tibet%20%28Europe%29%20%28En%2CEs%2CIt%2CSv%29%20%28Beta%29%20%28SGB%20Enhanced%29.zip" TargetMode="External"/><Relationship Id="rId1510" Type="http://schemas.openxmlformats.org/officeDocument/2006/relationships/hyperlink" Target="https://archive.org/download/ni-roms/roms/Nintendo%20-%20Game%20Boy.zip/Power%20Racer%20%28USA%29.zip" TargetMode="External"/><Relationship Id="rId1994" Type="http://schemas.openxmlformats.org/officeDocument/2006/relationships/hyperlink" Target="https://archive.org/download/ni-roms/roms/Nintendo%20-%20Game%20Boy.zip/Toxic%20Crusaders%20%28USA%29.zip" TargetMode="External"/><Relationship Id="rId1511" Type="http://schemas.openxmlformats.org/officeDocument/2006/relationships/hyperlink" Target="https://archive.org/download/ni-roms/roms/Nintendo%20-%20Game%20Boy.zip/Prehistorik%20Man%20%28USA%2C%20Europe%29.zip" TargetMode="External"/><Relationship Id="rId1995" Type="http://schemas.openxmlformats.org/officeDocument/2006/relationships/hyperlink" Target="https://archive.org/download/ni-roms/roms/Nintendo%20-%20Game%20Boy.zip/Toy%20Story%20%28Europe%29%20%28SGB%20Enhanced%29.zip" TargetMode="External"/><Relationship Id="rId1512" Type="http://schemas.openxmlformats.org/officeDocument/2006/relationships/hyperlink" Target="https://archive.org/download/ni-roms/roms/Nintendo%20-%20Game%20Boy.zip/Pri%20Pri%20-%20Primitive%20Princess%21%20%28Japan%29.zip" TargetMode="External"/><Relationship Id="rId1996" Type="http://schemas.openxmlformats.org/officeDocument/2006/relationships/hyperlink" Target="https://archive.org/download/ni-roms/roms/Nintendo%20-%20Game%20Boy.zip/Toy%20Story%20%28USA%29%20%28Rev%201%29%20%28SGB%20Enhanced%29.zip" TargetMode="External"/><Relationship Id="rId1513" Type="http://schemas.openxmlformats.org/officeDocument/2006/relationships/hyperlink" Target="https://archive.org/download/ni-roms/roms/Nintendo%20-%20Game%20Boy.zip/Primal%20Rage%20%28USA%2C%20Europe%29%20%28Beta%29.zip" TargetMode="External"/><Relationship Id="rId1997" Type="http://schemas.openxmlformats.org/officeDocument/2006/relationships/hyperlink" Target="https://archive.org/download/ni-roms/roms/Nintendo%20-%20Game%20Boy.zip/Toy%20Story%20%28USA%29%20%28SGB%20Enhanced%29.zip" TargetMode="External"/><Relationship Id="rId1514" Type="http://schemas.openxmlformats.org/officeDocument/2006/relationships/hyperlink" Target="https://archive.org/download/ni-roms/roms/Nintendo%20-%20Game%20Boy.zip/Primal%20Rage%20%28USA%2C%20Europe%29.zip" TargetMode="External"/><Relationship Id="rId1998" Type="http://schemas.openxmlformats.org/officeDocument/2006/relationships/hyperlink" Target="https://archive.org/download/ni-roms/roms/Nintendo%20-%20Game%20Boy.zip/Track%20%26%20Field%20%28USA%2C%20Europe%29.zip" TargetMode="External"/><Relationship Id="rId1515" Type="http://schemas.openxmlformats.org/officeDocument/2006/relationships/hyperlink" Target="https://archive.org/download/ni-roms/roms/Nintendo%20-%20Game%20Boy.zip/Prince%20YehRude%20%28Taiwan%29%20%28Unl%29.zip" TargetMode="External"/><Relationship Id="rId1999" Type="http://schemas.openxmlformats.org/officeDocument/2006/relationships/hyperlink" Target="https://archive.org/download/ni-roms/roms/Nintendo%20-%20Game%20Boy.zip/Track%20Meet%20%28USA%2C%20Europe%29%20%28Beta%29.zip" TargetMode="External"/><Relationship Id="rId1516" Type="http://schemas.openxmlformats.org/officeDocument/2006/relationships/hyperlink" Target="https://archive.org/download/ni-roms/roms/Nintendo%20-%20Game%20Boy.zip/Prince%20of%20Persia%20%28Europe%29%20%28En%2CFr%2CDe%2CEs%2CIt%29%20%28Beta%29.zip" TargetMode="External"/><Relationship Id="rId1517" Type="http://schemas.openxmlformats.org/officeDocument/2006/relationships/hyperlink" Target="https://archive.org/download/ni-roms/roms/Nintendo%20-%20Game%20Boy.zip/Prince%20of%20Persia%20%28Europe%29%20%28En%2CFr%2CDe%2CEs%2CIt%29.zip" TargetMode="External"/><Relationship Id="rId1518" Type="http://schemas.openxmlformats.org/officeDocument/2006/relationships/hyperlink" Target="https://archive.org/download/ni-roms/roms/Nintendo%20-%20Game%20Boy.zip/Prince%20of%20Persia%20%28Japan%29.zip" TargetMode="External"/><Relationship Id="rId1519" Type="http://schemas.openxmlformats.org/officeDocument/2006/relationships/hyperlink" Target="https://archive.org/download/ni-roms/roms/Nintendo%20-%20Game%20Boy.zip/Prince%20of%20Persia%20%28USA%29%20%28Beta%29.zip" TargetMode="External"/><Relationship Id="rId1990" Type="http://schemas.openxmlformats.org/officeDocument/2006/relationships/hyperlink" Target="https://archive.org/download/ni-roms/roms/Nintendo%20-%20Game%20Boy.zip/Totsugeki%21%20Ponkotsu%20Tank%20%28Japan%29.zip" TargetMode="External"/><Relationship Id="rId1991" Type="http://schemas.openxmlformats.org/officeDocument/2006/relationships/hyperlink" Target="https://archive.org/download/ni-roms/roms/Nintendo%20-%20Game%20Boy.zip/Totsugeki%20Valations%20%28Japan%29.zip" TargetMode="External"/><Relationship Id="rId1992" Type="http://schemas.openxmlformats.org/officeDocument/2006/relationships/hyperlink" Target="https://archive.org/download/ni-roms/roms/Nintendo%20-%20Game%20Boy.zip/Tottemo%21%20Lucky%20Man%20-%20Lucky%20Cookie%20Minna%20Daisuki%21%21%20%28Japan%29%20%28SGB%20Enhanced%29.zip" TargetMode="External"/><Relationship Id="rId1993" Type="http://schemas.openxmlformats.org/officeDocument/2006/relationships/hyperlink" Target="https://archive.org/download/ni-roms/roms/Nintendo%20-%20Game%20Boy.zip/Touch%20the%20Cat%20%28World%29%20%28Aftermarket%29%20%28Unl%29.zip" TargetMode="External"/><Relationship Id="rId1983" Type="http://schemas.openxmlformats.org/officeDocument/2006/relationships/hyperlink" Target="https://archive.org/download/ni-roms/roms/Nintendo%20-%20Game%20Boy.zip/Tom%20to%20Jerry%20Part%202%20%28Japan%29.zip" TargetMode="External"/><Relationship Id="rId1500" Type="http://schemas.openxmlformats.org/officeDocument/2006/relationships/hyperlink" Target="https://archive.org/download/ni-roms/roms/Nintendo%20-%20Game%20Boy.zip/Porklike%20%28World%29%20%28v1.0.9%29%20%28SGB%20Enhanced%29%20%28Aftermarket%29%20%28Unl%29.zip" TargetMode="External"/><Relationship Id="rId1984" Type="http://schemas.openxmlformats.org/officeDocument/2006/relationships/hyperlink" Target="https://archive.org/download/ni-roms/roms/Nintendo%20-%20Game%20Boy.zip/Top%20Gun%20-%20Guts%20%26%20Glory%20%28USA%2C%20Europe%29.zip" TargetMode="External"/><Relationship Id="rId1501" Type="http://schemas.openxmlformats.org/officeDocument/2006/relationships/hyperlink" Target="https://archive.org/download/ni-roms/roms/Nintendo%20-%20Game%20Boy.zip/Porklike%20%28World%29%20%28v1.05%29%20%28SGB%20Enhanced%29%20%28Aftermarket%29%20%28Unl%29.zip" TargetMode="External"/><Relationship Id="rId1985" Type="http://schemas.openxmlformats.org/officeDocument/2006/relationships/hyperlink" Target="https://archive.org/download/ni-roms/roms/Nintendo%20-%20Game%20Boy.zip/Top%20Rank%20Tennis%20%28USA%29.zip" TargetMode="External"/><Relationship Id="rId1502" Type="http://schemas.openxmlformats.org/officeDocument/2006/relationships/hyperlink" Target="https://archive.org/download/ni-roms/roms/Nintendo%20-%20Game%20Boy.zip/Power%20Mission%20%28Japan%29%20%28Rev%201%29.zip" TargetMode="External"/><Relationship Id="rId1986" Type="http://schemas.openxmlformats.org/officeDocument/2006/relationships/hyperlink" Target="https://archive.org/download/ni-roms/roms/Nintendo%20-%20Game%20Boy.zip/Top%20Ranking%20Tennis%20%28Europe%29.zip" TargetMode="External"/><Relationship Id="rId1503" Type="http://schemas.openxmlformats.org/officeDocument/2006/relationships/hyperlink" Target="https://archive.org/download/ni-roms/roms/Nintendo%20-%20Game%20Boy.zip/Power%20Mission%20%28Japan%29.zip" TargetMode="External"/><Relationship Id="rId1987" Type="http://schemas.openxmlformats.org/officeDocument/2006/relationships/hyperlink" Target="https://archive.org/download/ni-roms/roms/Nintendo%20-%20Game%20Boy.zip/Torpedo%20Range%20%28Japan%29.zip" TargetMode="External"/><Relationship Id="rId1504" Type="http://schemas.openxmlformats.org/officeDocument/2006/relationships/hyperlink" Target="https://archive.org/download/ni-roms/roms/Nintendo%20-%20Game%20Boy.zip/Power%20Mission%20%28USA%29.zip" TargetMode="External"/><Relationship Id="rId1988" Type="http://schemas.openxmlformats.org/officeDocument/2006/relationships/hyperlink" Target="https://archive.org/download/ni-roms/roms/Nintendo%20-%20Game%20Boy.zip/Torpedo%20Range%20%28USA%29.zip" TargetMode="External"/><Relationship Id="rId1505" Type="http://schemas.openxmlformats.org/officeDocument/2006/relationships/hyperlink" Target="https://archive.org/download/ni-roms/roms/Nintendo%20-%20Game%20Boy.zip/Power%20Paws%20%28Europe%29%20%28Proto%201%29.zip" TargetMode="External"/><Relationship Id="rId1989" Type="http://schemas.openxmlformats.org/officeDocument/2006/relationships/hyperlink" Target="https://archive.org/download/ni-roms/roms/Nintendo%20-%20Game%20Boy.zip/Total%20Carnage%20%28USA%2C%20Europe%29.zip" TargetMode="External"/><Relationship Id="rId1506" Type="http://schemas.openxmlformats.org/officeDocument/2006/relationships/hyperlink" Target="https://archive.org/download/ni-roms/roms/Nintendo%20-%20Game%20Boy.zip/Power%20Paws%20%28Europe%29%20%28Proto%202%29.zip" TargetMode="External"/><Relationship Id="rId1507" Type="http://schemas.openxmlformats.org/officeDocument/2006/relationships/hyperlink" Target="https://archive.org/download/ni-roms/roms/Nintendo%20-%20Game%20Boy.zip/Power%20Pro%20GB%20%28Japan%29%20%28Rev%201%29%20%28SGB%20Enhanced%29.zip" TargetMode="External"/><Relationship Id="rId1508" Type="http://schemas.openxmlformats.org/officeDocument/2006/relationships/hyperlink" Target="https://archive.org/download/ni-roms/roms/Nintendo%20-%20Game%20Boy.zip/Power%20Pro%20GB%20%28Japan%29%20%28SGB%20Enhanced%29.zip" TargetMode="External"/><Relationship Id="rId1509" Type="http://schemas.openxmlformats.org/officeDocument/2006/relationships/hyperlink" Target="https://archive.org/download/ni-roms/roms/Nintendo%20-%20Game%20Boy.zip/Power%20Racer%20%28Europe%29.zip" TargetMode="External"/><Relationship Id="rId1980" Type="http://schemas.openxmlformats.org/officeDocument/2006/relationships/hyperlink" Target="https://archive.org/download/ni-roms/roms/Nintendo%20-%20Game%20Boy.zip/Tom%20and%20Jerry%20-%20Frantic%20Antics%21%20%28USA%2C%20Europe%29%20%28Beta%29.zip" TargetMode="External"/><Relationship Id="rId1981" Type="http://schemas.openxmlformats.org/officeDocument/2006/relationships/hyperlink" Target="https://archive.org/download/ni-roms/roms/Nintendo%20-%20Game%20Boy.zip/Tom%20and%20Jerry%20-%20Frantic%20Antics%21%20%28USA%2C%20Europe%29.zip" TargetMode="External"/><Relationship Id="rId1982" Type="http://schemas.openxmlformats.org/officeDocument/2006/relationships/hyperlink" Target="https://archive.org/download/ni-roms/roms/Nintendo%20-%20Game%20Boy.zip/Tom%20to%20Jerry%20%28Japan%29.zip" TargetMode="External"/><Relationship Id="rId1930" Type="http://schemas.openxmlformats.org/officeDocument/2006/relationships/hyperlink" Target="https://archive.org/download/ni-roms/roms/Nintendo%20-%20Game%20Boy.zip/Teenage%20Mutant%20Ninja%20Turtles%20II%20-%20Back%20from%20the%20Sewers%20%28USA%29.zip" TargetMode="External"/><Relationship Id="rId1931" Type="http://schemas.openxmlformats.org/officeDocument/2006/relationships/hyperlink" Target="https://archive.org/download/ni-roms/roms/Nintendo%20-%20Game%20Boy.zip/Teenage%20Mutant%20Ninja%20Turtles%20III%20-%20Radical%20Rescue%20%28USA%29%20%28Cowabunga%20Collection%2C%20The%29.zip" TargetMode="External"/><Relationship Id="rId1932" Type="http://schemas.openxmlformats.org/officeDocument/2006/relationships/hyperlink" Target="https://archive.org/download/ni-roms/roms/Nintendo%20-%20Game%20Boy.zip/Teenage%20Mutant%20Ninja%20Turtles%20III%20-%20Radical%20Rescue%20%28USA%29%20%28Rev%201%29%20%28Beta%29.zip" TargetMode="External"/><Relationship Id="rId1933" Type="http://schemas.openxmlformats.org/officeDocument/2006/relationships/hyperlink" Target="https://archive.org/download/ni-roms/roms/Nintendo%20-%20Game%20Boy.zip/Teenage%20Mutant%20Ninja%20Turtles%20III%20-%20Radical%20Rescue%20%28USA%29.zip" TargetMode="External"/><Relationship Id="rId1934" Type="http://schemas.openxmlformats.org/officeDocument/2006/relationships/hyperlink" Target="https://archive.org/download/ni-roms/roms/Nintendo%20-%20Game%20Boy.zip/Teke%20Teke%21%20Asmik-kun%20World%20%28Japan%29.zip" TargetMode="External"/><Relationship Id="rId1935" Type="http://schemas.openxmlformats.org/officeDocument/2006/relationships/hyperlink" Target="https://archive.org/download/ni-roms/roms/Nintendo%20-%20Game%20Boy.zip/Tekichuu%20Rush%20%28Japan%29.zip" TargetMode="External"/><Relationship Id="rId1936" Type="http://schemas.openxmlformats.org/officeDocument/2006/relationships/hyperlink" Target="https://archive.org/download/ni-roms/roms/Nintendo%20-%20Game%20Boy.zip/Tekkyu%20Fight%21%20-%20The%20Great%20Battle%20Gaiden%20%28Japan%29.zip" TargetMode="External"/><Relationship Id="rId1937" Type="http://schemas.openxmlformats.org/officeDocument/2006/relationships/hyperlink" Target="https://archive.org/download/ni-roms/roms/Nintendo%20-%20Game%20Boy.zip/Tenchi%20o%20Kurau%20%28Japan%29.zip" TargetMode="External"/><Relationship Id="rId1938" Type="http://schemas.openxmlformats.org/officeDocument/2006/relationships/hyperlink" Target="https://archive.org/download/ni-roms/roms/Nintendo%20-%20Game%20Boy.zip/Tenjin%20Kaisen%20%28Japan%29.zip" TargetMode="External"/><Relationship Id="rId1939" Type="http://schemas.openxmlformats.org/officeDocument/2006/relationships/hyperlink" Target="https://archive.org/download/ni-roms/roms/Nintendo%20-%20Game%20Boy.zip/Tennis%20%28World%29.zip" TargetMode="External"/><Relationship Id="rId1920" Type="http://schemas.openxmlformats.org/officeDocument/2006/relationships/hyperlink" Target="https://archive.org/download/ni-roms/roms/Nintendo%20-%20Game%20Boy.zip/Teenage%20Mutant%20Ninja%20Turtles%20%28Japan%29.zip" TargetMode="External"/><Relationship Id="rId1921" Type="http://schemas.openxmlformats.org/officeDocument/2006/relationships/hyperlink" Target="https://archive.org/download/ni-roms/roms/Nintendo%20-%20Game%20Boy.zip/Teenage%20Mutant%20Ninja%20Turtles%20-%20Fall%20of%20the%20Foot%20Clan%20%28USA%29%20%28Cowabunga%20Collection%2C%20The%29.zip" TargetMode="External"/><Relationship Id="rId1922" Type="http://schemas.openxmlformats.org/officeDocument/2006/relationships/hyperlink" Target="https://archive.org/download/ni-roms/roms/Nintendo%20-%20Game%20Boy.zip/Teenage%20Mutant%20Ninja%20Turtles%20-%20Fall%20of%20the%20Foot%20Clan%20%28USA%29.zip" TargetMode="External"/><Relationship Id="rId1923" Type="http://schemas.openxmlformats.org/officeDocument/2006/relationships/hyperlink" Target="https://archive.org/download/ni-roms/roms/Nintendo%20-%20Game%20Boy.zip/Teenage%20Mutant%20Ninja%20Turtles%202%20%28Japan%29%20%28Cowabunga%20Collection%2C%20The%29.zip" TargetMode="External"/><Relationship Id="rId1924" Type="http://schemas.openxmlformats.org/officeDocument/2006/relationships/hyperlink" Target="https://archive.org/download/ni-roms/roms/Nintendo%20-%20Game%20Boy.zip/Teenage%20Mutant%20Ninja%20Turtles%202%20%28Japan%29%20%28En%29%20%28Beta%29%20%281991-05-20%29.zip" TargetMode="External"/><Relationship Id="rId1925" Type="http://schemas.openxmlformats.org/officeDocument/2006/relationships/hyperlink" Target="https://archive.org/download/ni-roms/roms/Nintendo%20-%20Game%20Boy.zip/Teenage%20Mutant%20Ninja%20Turtles%202%20%28Japan%29.zip" TargetMode="External"/><Relationship Id="rId1926" Type="http://schemas.openxmlformats.org/officeDocument/2006/relationships/hyperlink" Target="https://archive.org/download/ni-roms/roms/Nintendo%20-%20Game%20Boy.zip/Teenage%20Mutant%20Ninja%20Turtles%203%20-%20Turtles%20Kikiippatsu%20%28Japan%29%20%28Cowabunga%20Collection%2C%20The%29.zip" TargetMode="External"/><Relationship Id="rId1927" Type="http://schemas.openxmlformats.org/officeDocument/2006/relationships/hyperlink" Target="https://archive.org/download/ni-roms/roms/Nintendo%20-%20Game%20Boy.zip/Teenage%20Mutant%20Ninja%20Turtles%203%20-%20Turtles%20Kikiippatsu%20%28Japan%29.zip" TargetMode="External"/><Relationship Id="rId1928" Type="http://schemas.openxmlformats.org/officeDocument/2006/relationships/hyperlink" Target="https://archive.org/download/ni-roms/roms/Nintendo%20-%20Game%20Boy.zip/Teenage%20Mutant%20Ninja%20Turtles%20II%20-%20Back%20from%20the%20Sewers%20%28USA%29%20%28Beta%29.zip" TargetMode="External"/><Relationship Id="rId1929" Type="http://schemas.openxmlformats.org/officeDocument/2006/relationships/hyperlink" Target="https://archive.org/download/ni-roms/roms/Nintendo%20-%20Game%20Boy.zip/Teenage%20Mutant%20Ninja%20Turtles%20II%20-%20Back%20from%20the%20Sewers%20%28USA%29%20%28Cowabunga%20Collection%2C%20The%29.zip" TargetMode="External"/><Relationship Id="rId1950" Type="http://schemas.openxmlformats.org/officeDocument/2006/relationships/hyperlink" Target="https://archive.org/download/ni-roms/roms/Nintendo%20-%20Game%20Boy.zip/Tetris%20Attack%20%28USA%2C%20Europe%29%20%28SGB%20Enhanced%29.zip" TargetMode="External"/><Relationship Id="rId1951" Type="http://schemas.openxmlformats.org/officeDocument/2006/relationships/hyperlink" Target="https://archive.org/download/ni-roms/roms/Nintendo%20-%20Game%20Boy.zip/Tetris%20Blast%20%28USA%2C%20Europe%29%20%28SGB%20Enhanced%29.zip" TargetMode="External"/><Relationship Id="rId1952" Type="http://schemas.openxmlformats.org/officeDocument/2006/relationships/hyperlink" Target="https://archive.org/download/ni-roms/roms/Nintendo%20-%20Game%20Boy.zip/Tetris%20Flash%20%28Japan%29%20%28SGB%20Enhanced%29.zip" TargetMode="External"/><Relationship Id="rId1953" Type="http://schemas.openxmlformats.org/officeDocument/2006/relationships/hyperlink" Target="https://archive.org/download/ni-roms/roms/Nintendo%20-%20Game%20Boy.zip/Tetris%20Plus%20%28Japan%29%20%28SGB%20Enhanced%29.zip" TargetMode="External"/><Relationship Id="rId1954" Type="http://schemas.openxmlformats.org/officeDocument/2006/relationships/hyperlink" Target="https://archive.org/download/ni-roms/roms/Nintendo%20-%20Game%20Boy.zip/Tetris%20Plus%20%28USA%2C%20Europe%29%20%28SGB%20Enhanced%29.zip" TargetMode="External"/><Relationship Id="rId1955" Type="http://schemas.openxmlformats.org/officeDocument/2006/relationships/hyperlink" Target="https://archive.org/download/ni-roms/roms/Nintendo%20-%20Game%20Boy.zip/The%20Light%2C%20The%20Fire%20%28World%29%20%28Aftermarket%29%20%28Unl%29.zip" TargetMode="External"/><Relationship Id="rId1956" Type="http://schemas.openxmlformats.org/officeDocument/2006/relationships/hyperlink" Target="https://archive.org/download/ni-roms/roms/Nintendo%20-%20Game%20Boy.zip/There%27s%20Nothing%20to%20Do%20in%20This%20Town%20%28World%29%20%28Aftermarket%29%20%28Unl%29.zip" TargetMode="External"/><Relationship Id="rId1957" Type="http://schemas.openxmlformats.org/officeDocument/2006/relationships/hyperlink" Target="https://archive.org/download/ni-roms/roms/Nintendo%20-%20Game%20Boy.zip/Thin%20Ice%20Rescue%2C%20The%20%28World%29%20%28Aftermarket%29%20%28Unl%29.zip" TargetMode="External"/><Relationship Id="rId1958" Type="http://schemas.openxmlformats.org/officeDocument/2006/relationships/hyperlink" Target="https://archive.org/download/ni-roms/roms/Nintendo%20-%20Game%20Boy.zip/TimberMan%20%28World%29%20%28Aftermarket%29%20%28Unl%29.zip" TargetMode="External"/><Relationship Id="rId1959" Type="http://schemas.openxmlformats.org/officeDocument/2006/relationships/hyperlink" Target="https://archive.org/download/ni-roms/roms/Nintendo%20-%20Game%20Boy.zip/Tintin%20-%20Prisoners%20of%20the%20Sun%20%28Europe%29%20%28En%2CFr%2CDe%29.zip" TargetMode="External"/><Relationship Id="rId1940" Type="http://schemas.openxmlformats.org/officeDocument/2006/relationships/hyperlink" Target="https://archive.org/download/ni-roms/roms/Nintendo%20-%20Game%20Boy.zip/Terminator%202%20-%20Judgment%20Day%20%28USA%2C%20Europe%29.zip" TargetMode="External"/><Relationship Id="rId1941" Type="http://schemas.openxmlformats.org/officeDocument/2006/relationships/hyperlink" Target="https://archive.org/download/ni-roms/roms/Nintendo%20-%20Game%20Boy.zip/Tesserae%20%28Europe%29%20%28En%2CFr%2CDe%2CEs%2CIt%29.zip" TargetMode="External"/><Relationship Id="rId1942" Type="http://schemas.openxmlformats.org/officeDocument/2006/relationships/hyperlink" Target="https://archive.org/download/ni-roms/roms/Nintendo%20-%20Game%20Boy.zip/Tesserae%20%28USA%29%20%28Beta%29.zip" TargetMode="External"/><Relationship Id="rId1943" Type="http://schemas.openxmlformats.org/officeDocument/2006/relationships/hyperlink" Target="https://archive.org/download/ni-roms/roms/Nintendo%20-%20Game%20Boy.zip/Tesserae%20%28USA%29.zip" TargetMode="External"/><Relationship Id="rId1944" Type="http://schemas.openxmlformats.org/officeDocument/2006/relationships/hyperlink" Target="https://archive.org/download/ni-roms/roms/Nintendo%20-%20Game%20Boy.zip/Tetris%20%28Japan%29%20%28En%29.zip" TargetMode="External"/><Relationship Id="rId1945" Type="http://schemas.openxmlformats.org/officeDocument/2006/relationships/hyperlink" Target="https://archive.org/download/ni-roms/roms/Nintendo%20-%20Game%20Boy.zip/Tetris%20%28World%29%20%28Rev%201%29.zip" TargetMode="External"/><Relationship Id="rId1946" Type="http://schemas.openxmlformats.org/officeDocument/2006/relationships/hyperlink" Target="https://archive.org/download/ni-roms/roms/Nintendo%20-%20Game%20Boy.zip/Tetris%202%20%28USA%29.zip" TargetMode="External"/><Relationship Id="rId1947" Type="http://schemas.openxmlformats.org/officeDocument/2006/relationships/hyperlink" Target="https://archive.org/download/ni-roms/roms/Nintendo%20-%20Game%20Boy.zip/Tetris%202%20%28USA%2C%20Europe%29%20%28Rev%201%29%20%28SGB%20Enhanced%29.zip" TargetMode="External"/><Relationship Id="rId1948" Type="http://schemas.openxmlformats.org/officeDocument/2006/relationships/hyperlink" Target="https://archive.org/download/ni-roms/roms/Nintendo%20-%20Game%20Boy.zip/Tetris%202%20%28USA%2C%20Europe%29%20%28SGB%20Enhanced%29.zip" TargetMode="External"/><Relationship Id="rId1949" Type="http://schemas.openxmlformats.org/officeDocument/2006/relationships/hyperlink" Target="https://archive.org/download/ni-roms/roms/Nintendo%20-%20Game%20Boy.zip/Tetris%20Attack%20%28USA%2C%20Europe%29%20%28Rev%201%29%20%28SGB%20Enhanced%29.zip" TargetMode="External"/><Relationship Id="rId1576" Type="http://schemas.openxmlformats.org/officeDocument/2006/relationships/hyperlink" Target="https://archive.org/download/ni-roms/roms/Nintendo%20-%20Game%20Boy.zip/Ranma%201-2%20%28Japan%29.zip" TargetMode="External"/><Relationship Id="rId1577" Type="http://schemas.openxmlformats.org/officeDocument/2006/relationships/hyperlink" Target="https://archive.org/download/ni-roms/roms/Nintendo%20-%20Game%20Boy.zip/Ranma%201-2%20-%20Kakugeki%20Mondou%21%21%20%28Japan%29.zip" TargetMode="External"/><Relationship Id="rId1578" Type="http://schemas.openxmlformats.org/officeDocument/2006/relationships/hyperlink" Target="https://archive.org/download/ni-roms/roms/Nintendo%20-%20Game%20Boy.zip/Ranma%201-2%20-%20Netsuretsu%20Kakutou%20Hen%20%28Japan%29.zip" TargetMode="External"/><Relationship Id="rId1579" Type="http://schemas.openxmlformats.org/officeDocument/2006/relationships/hyperlink" Target="https://archive.org/download/ni-roms/roms/Nintendo%20-%20Game%20Boy.zip/Rap%20Quest%20%28USA%29%20%28Proto%29.zip" TargetMode="External"/><Relationship Id="rId509" Type="http://schemas.openxmlformats.org/officeDocument/2006/relationships/hyperlink" Target="https://archive.org/download/ni-roms/roms/Nintendo%20-%20Game%20Boy.zip/Elevator%20Action%20%28USA%2C%20Europe%29.zip" TargetMode="External"/><Relationship Id="rId508" Type="http://schemas.openxmlformats.org/officeDocument/2006/relationships/hyperlink" Target="https://archive.org/download/ni-roms/roms/Nintendo%20-%20Game%20Boy.zip/Elevator%20Action%20%28Japan%29.zip" TargetMode="External"/><Relationship Id="rId503" Type="http://schemas.openxmlformats.org/officeDocument/2006/relationships/hyperlink" Target="https://archive.org/download/ni-roms/roms/Nintendo%20-%20Game%20Boy.zip/Earthworm%20Jim%20%28USA%29.zip" TargetMode="External"/><Relationship Id="rId987" Type="http://schemas.openxmlformats.org/officeDocument/2006/relationships/hyperlink" Target="https://archive.org/download/ni-roms/roms/Nintendo%20-%20Game%20Boy.zip/Little%20Master%202%20-%20Raikou%20no%20Kishi%20%28Japan%29.zip" TargetMode="External"/><Relationship Id="rId502" Type="http://schemas.openxmlformats.org/officeDocument/2006/relationships/hyperlink" Target="https://archive.org/download/ni-roms/roms/Nintendo%20-%20Game%20Boy.zip/Earthworm%20Jim%20%28Europe%29.zip" TargetMode="External"/><Relationship Id="rId986" Type="http://schemas.openxmlformats.org/officeDocument/2006/relationships/hyperlink" Target="https://archive.org/download/ni-roms/roms/Nintendo%20-%20Game%20Boy.zip/Little%20Master%20-%20Raikuban%20no%20Densetsu%20%28Japan%29.zip" TargetMode="External"/><Relationship Id="rId501" Type="http://schemas.openxmlformats.org/officeDocument/2006/relationships/hyperlink" Target="https://archive.org/download/ni-roms/roms/Nintendo%20-%20Game%20Boy.zip/Dynablaster%20%28Europe%29.zip" TargetMode="External"/><Relationship Id="rId985" Type="http://schemas.openxmlformats.org/officeDocument/2006/relationships/hyperlink" Target="https://archive.org/download/ni-roms/roms/Nintendo%20-%20Game%20Boy.zip/Litti%27s%20Summer%20Sports%20%28Germany%29.zip" TargetMode="External"/><Relationship Id="rId500" Type="http://schemas.openxmlformats.org/officeDocument/2006/relationships/hyperlink" Target="https://archive.org/download/ni-roms/roms/Nintendo%20-%20Game%20Boy.zip/Dungeon%20Warrior%20%28Europe%29%20%28Proto%29.zip" TargetMode="External"/><Relationship Id="rId984" Type="http://schemas.openxmlformats.org/officeDocument/2006/relationships/hyperlink" Target="https://archive.org/download/ni-roms/roms/Nintendo%20-%20Game%20Boy.zip/Lion%20King%2C%20The%20%28World%29%20%28Disney%20Classic%20Games%29.zip" TargetMode="External"/><Relationship Id="rId507" Type="http://schemas.openxmlformats.org/officeDocument/2006/relationships/hyperlink" Target="https://archive.org/download/ni-roms/roms/Nintendo%20-%20Game%20Boy.zip/Elden%20Ring%20GB%20%28World%29%20%28Aftermarket%29%20%28Unl%29.zip" TargetMode="External"/><Relationship Id="rId506" Type="http://schemas.openxmlformats.org/officeDocument/2006/relationships/hyperlink" Target="https://archive.org/download/ni-roms/roms/Nintendo%20-%20Game%20Boy.zip/Edd%20the%20Duck%20%28Europe%29%20%28Proto%29.zip" TargetMode="External"/><Relationship Id="rId505" Type="http://schemas.openxmlformats.org/officeDocument/2006/relationships/hyperlink" Target="https://archive.org/download/ni-roms/roms/Nintendo%20-%20Game%20Boy.zip/Eddie%27s%20Puzzle%20Time%20%28USA%29%20%28Proto%29.zip" TargetMode="External"/><Relationship Id="rId989" Type="http://schemas.openxmlformats.org/officeDocument/2006/relationships/hyperlink" Target="https://archive.org/download/ni-roms/roms/Nintendo%20-%20Game%20Boy.zip/Little%20Mermaid%2C%20The%20%28Spain%29%20%28Proto%29.zip" TargetMode="External"/><Relationship Id="rId504" Type="http://schemas.openxmlformats.org/officeDocument/2006/relationships/hyperlink" Target="https://archive.org/download/ni-roms/roms/Nintendo%20-%20Game%20Boy.zip/Eclipse%20%28Europe%29%20%28Proto%29.zip" TargetMode="External"/><Relationship Id="rId988" Type="http://schemas.openxmlformats.org/officeDocument/2006/relationships/hyperlink" Target="https://archive.org/download/ni-roms/roms/Nintendo%20-%20Game%20Boy.zip/Little%20Mermaid%2C%20The%20%28Europe%29.zip" TargetMode="External"/><Relationship Id="rId1570" Type="http://schemas.openxmlformats.org/officeDocument/2006/relationships/hyperlink" Target="https://archive.org/download/ni-roms/roms/Nintendo%20-%20Game%20Boy.zip/Racing%20Damashii%20%28Japan%29.zip" TargetMode="External"/><Relationship Id="rId1571" Type="http://schemas.openxmlformats.org/officeDocument/2006/relationships/hyperlink" Target="https://archive.org/download/ni-roms/roms/Nintendo%20-%20Game%20Boy.zip/Radar%20Mission%20%28USA%2C%20Europe%29.zip" TargetMode="External"/><Relationship Id="rId983" Type="http://schemas.openxmlformats.org/officeDocument/2006/relationships/hyperlink" Target="https://archive.org/download/ni-roms/roms/Nintendo%20-%20Game%20Boy.zip/Lion%20King%2C%20The%20%28USA%29.zip" TargetMode="External"/><Relationship Id="rId1572" Type="http://schemas.openxmlformats.org/officeDocument/2006/relationships/hyperlink" Target="https://archive.org/download/ni-roms/roms/Nintendo%20-%20Game%20Boy.zip/Raffles%20%28World%29%20%28Aftermarket%29%20%28Unl%29.zip" TargetMode="External"/><Relationship Id="rId982" Type="http://schemas.openxmlformats.org/officeDocument/2006/relationships/hyperlink" Target="https://archive.org/download/ni-roms/roms/Nintendo%20-%20Game%20Boy.zip/Lion%20King%2C%20The%20%28Europe%29.zip" TargetMode="External"/><Relationship Id="rId1573" Type="http://schemas.openxmlformats.org/officeDocument/2006/relationships/hyperlink" Target="https://archive.org/download/ni-roms/roms/Nintendo%20-%20Game%20Boy.zip/Raging%20Fighter%20%28USA%2C%20Europe%29.zip" TargetMode="External"/><Relationship Id="rId981" Type="http://schemas.openxmlformats.org/officeDocument/2006/relationships/hyperlink" Target="https://archive.org/download/ni-roms/roms/Nintendo%20-%20Game%20Boy.zip/Lingo%20%28Europe%29%20%28En%2CFr%2CDe%2CNl%29.zip" TargetMode="External"/><Relationship Id="rId1574" Type="http://schemas.openxmlformats.org/officeDocument/2006/relationships/hyperlink" Target="https://archive.org/download/ni-roms/roms/Nintendo%20-%20Game%20Boy.zip/Rampart%20%28Japan%29.zip" TargetMode="External"/><Relationship Id="rId980" Type="http://schemas.openxmlformats.org/officeDocument/2006/relationships/hyperlink" Target="https://archive.org/download/ni-roms/roms/Nintendo%20-%20Game%20Boy.zip/Linea%2C%20La%20%28World%29%20%28Aftermarket%29%20%28Unl%29.zip" TargetMode="External"/><Relationship Id="rId1575" Type="http://schemas.openxmlformats.org/officeDocument/2006/relationships/hyperlink" Target="https://archive.org/download/ni-roms/roms/Nintendo%20-%20Game%20Boy.zip/Rampart%20%28USA%2C%20Europe%29.zip" TargetMode="External"/><Relationship Id="rId1565" Type="http://schemas.openxmlformats.org/officeDocument/2006/relationships/hyperlink" Target="https://archive.org/download/ni-roms/roms/Nintendo%20-%20Game%20Boy.zip/R-Type%20II%20%28USA%29%20%28Proto%29.zip" TargetMode="External"/><Relationship Id="rId1566" Type="http://schemas.openxmlformats.org/officeDocument/2006/relationships/hyperlink" Target="https://archive.org/download/ni-roms/roms/Nintendo%20-%20Game%20Boy.zip/Race%20Days%20%28Europe%29.zip" TargetMode="External"/><Relationship Id="rId1567" Type="http://schemas.openxmlformats.org/officeDocument/2006/relationships/hyperlink" Target="https://archive.org/download/ni-roms/roms/Nintendo%20-%20Game%20Boy.zip/Race%20Days%20%28USA%29.zip" TargetMode="External"/><Relationship Id="rId1568" Type="http://schemas.openxmlformats.org/officeDocument/2006/relationships/hyperlink" Target="https://archive.org/download/ni-roms/roms/Nintendo%20-%20Game%20Boy.zip/Race%20Drivin%27%20%28USA%2C%20Europe%29%20%28Beta%29.zip" TargetMode="External"/><Relationship Id="rId1569" Type="http://schemas.openxmlformats.org/officeDocument/2006/relationships/hyperlink" Target="https://archive.org/download/ni-roms/roms/Nintendo%20-%20Game%20Boy.zip/Race%20Drivin%27%20%28USA%2C%20Europe%29.zip" TargetMode="External"/><Relationship Id="rId976" Type="http://schemas.openxmlformats.org/officeDocument/2006/relationships/hyperlink" Target="https://archive.org/download/ni-roms/roms/Nintendo%20-%20Game%20Boy.zip/Lemmings%202%20-%20The%20Tribes%20%28Europe%29.zip" TargetMode="External"/><Relationship Id="rId975" Type="http://schemas.openxmlformats.org/officeDocument/2006/relationships/hyperlink" Target="https://archive.org/download/ni-roms/roms/Nintendo%20-%20Game%20Boy.zip/Lemmings%20%28USA%29.zip" TargetMode="External"/><Relationship Id="rId974" Type="http://schemas.openxmlformats.org/officeDocument/2006/relationships/hyperlink" Target="https://archive.org/download/ni-roms/roms/Nintendo%20-%20Game%20Boy.zip/Lemmings%20%28Japan%29.zip" TargetMode="External"/><Relationship Id="rId973" Type="http://schemas.openxmlformats.org/officeDocument/2006/relationships/hyperlink" Target="https://archive.org/download/ni-roms/roms/Nintendo%20-%20Game%20Boy.zip/Lemmings%20%28Europe%29.zip" TargetMode="External"/><Relationship Id="rId979" Type="http://schemas.openxmlformats.org/officeDocument/2006/relationships/hyperlink" Target="https://archive.org/download/ni-roms/roms/Nintendo%20-%20Game%20Boy.zip/Life%27s%20Too%20Short%20%28World%29%20%28Aftermarket%29%20%28Unl%29.zip" TargetMode="External"/><Relationship Id="rId978" Type="http://schemas.openxmlformats.org/officeDocument/2006/relationships/hyperlink" Target="https://archive.org/download/ni-roms/roms/Nintendo%20-%20Game%20Boy.zip/Lethal%20Weapon%20%28USA%2C%20Europe%29.zip" TargetMode="External"/><Relationship Id="rId977" Type="http://schemas.openxmlformats.org/officeDocument/2006/relationships/hyperlink" Target="https://archive.org/download/ni-roms/roms/Nintendo%20-%20Game%20Boy.zip/Lethal%20Weapon%20%28USA%2C%20Europe%29%20%28Beta%29.zip" TargetMode="External"/><Relationship Id="rId1560" Type="http://schemas.openxmlformats.org/officeDocument/2006/relationships/hyperlink" Target="https://archive.org/download/ni-roms/roms/Nintendo%20-%20Game%20Boy.zip/R-Type%20%28Japan%29.zip" TargetMode="External"/><Relationship Id="rId972" Type="http://schemas.openxmlformats.org/officeDocument/2006/relationships/hyperlink" Target="https://archive.org/download/ni-roms/roms/Nintendo%20-%20Game%20Boy.zip/Lemmings%20%28Europe%29%20%28Rev%201%29.zip" TargetMode="External"/><Relationship Id="rId1561" Type="http://schemas.openxmlformats.org/officeDocument/2006/relationships/hyperlink" Target="https://archive.org/download/ni-roms/roms/Nintendo%20-%20Game%20Boy.zip/R-Type%20%28USA%2C%20Europe%29.zip" TargetMode="External"/><Relationship Id="rId971" Type="http://schemas.openxmlformats.org/officeDocument/2006/relationships/hyperlink" Target="https://archive.org/download/ni-roms/roms/Nintendo%20-%20Game%20Boy.zip/Lemmings%20%28Europe%29%20%28Beta%29%20%281993-05-19%29.zip" TargetMode="External"/><Relationship Id="rId1562" Type="http://schemas.openxmlformats.org/officeDocument/2006/relationships/hyperlink" Target="https://archive.org/download/ni-roms/roms/Nintendo%20-%20Game%20Boy.zip/R-Type%20II%20%28Europe%29%20%28Beta%29.zip" TargetMode="External"/><Relationship Id="rId970" Type="http://schemas.openxmlformats.org/officeDocument/2006/relationships/hyperlink" Target="https://archive.org/download/ni-roms/roms/Nintendo%20-%20Game%20Boy.zip/Legend%20of%20the%20Sea%20King%20GB%20%28USA%29%20%28Proto%29%20%28SGB%20Enhanced%29.zip" TargetMode="External"/><Relationship Id="rId1563" Type="http://schemas.openxmlformats.org/officeDocument/2006/relationships/hyperlink" Target="https://archive.org/download/ni-roms/roms/Nintendo%20-%20Game%20Boy.zip/R-Type%20II%20%28Europe%29.zip" TargetMode="External"/><Relationship Id="rId1564" Type="http://schemas.openxmlformats.org/officeDocument/2006/relationships/hyperlink" Target="https://archive.org/download/ni-roms/roms/Nintendo%20-%20Game%20Boy.zip/R-Type%20II%20%28Japan%29.zip" TargetMode="External"/><Relationship Id="rId1114" Type="http://schemas.openxmlformats.org/officeDocument/2006/relationships/hyperlink" Target="https://archive.org/download/ni-roms/roms/Nintendo%20-%20Game%20Boy.zip/Migrain%20%28Japan%29.zip" TargetMode="External"/><Relationship Id="rId1598" Type="http://schemas.openxmlformats.org/officeDocument/2006/relationships/hyperlink" Target="https://archive.org/download/ni-roms/roms/Nintendo%20-%20Game%20Boy.zip/Ring%20Rage%20%28Japan%29.zip" TargetMode="External"/><Relationship Id="rId1115" Type="http://schemas.openxmlformats.org/officeDocument/2006/relationships/hyperlink" Target="https://archive.org/download/ni-roms/roms/Nintendo%20-%20Game%20Boy.zip/Mikeneko%20Holmes%20no%20Kishidou%20%28Japan%29.zip" TargetMode="External"/><Relationship Id="rId1599" Type="http://schemas.openxmlformats.org/officeDocument/2006/relationships/hyperlink" Target="https://archive.org/download/ni-roms/roms/Nintendo%20-%20Game%20Boy.zip/Ring%20Rage%20%28USA%29.zip" TargetMode="External"/><Relationship Id="rId1116" Type="http://schemas.openxmlformats.org/officeDocument/2006/relationships/hyperlink" Target="https://archive.org/download/ni-roms/roms/Nintendo%20-%20Game%20Boy.zip/Milon%27s%20Secret%20Castle%20%28USA%2C%20Europe%29.zip" TargetMode="External"/><Relationship Id="rId1117" Type="http://schemas.openxmlformats.org/officeDocument/2006/relationships/hyperlink" Target="https://archive.org/download/ni-roms/roms/Nintendo%20-%20Game%20Boy.zip/Milon%20no%20Meikyuu%20Kumikyoku%20%28Japan%29.zip" TargetMode="External"/><Relationship Id="rId1118" Type="http://schemas.openxmlformats.org/officeDocument/2006/relationships/hyperlink" Target="https://archive.org/download/ni-roms/roms/Nintendo%20-%20Game%20Boy.zip/Mind%20Bender%20%28USA%29%20%28Beta%29%20%281991-03-04%29.zip" TargetMode="External"/><Relationship Id="rId1119" Type="http://schemas.openxmlformats.org/officeDocument/2006/relationships/hyperlink" Target="https://archive.org/download/ni-roms/roms/Nintendo%20-%20Game%20Boy.zip/Miner%202049er%20Starring%20Bounty%20Bob%20%28USA%29.zip" TargetMode="External"/><Relationship Id="rId525" Type="http://schemas.openxmlformats.org/officeDocument/2006/relationships/hyperlink" Target="https://archive.org/download/ni-roms/roms/Nintendo%20-%20Game%20Boy.zip/FIFA%20Soccer%2096%20%28USA%2C%20Europe%29%20%28En%2CFr%2CDe%2CEs%29%20%28SGB%20Enhanced%29.zip" TargetMode="External"/><Relationship Id="rId524" Type="http://schemas.openxmlformats.org/officeDocument/2006/relationships/hyperlink" Target="https://archive.org/download/ni-roms/roms/Nintendo%20-%20Game%20Boy.zip/FIFA%20International%20Soccer%20%28USA%2C%20Europe%29%20%28En%2CFr%2CDe%2CEs%29%20%28SGB%20Enhanced%29.zip" TargetMode="External"/><Relationship Id="rId523" Type="http://schemas.openxmlformats.org/officeDocument/2006/relationships/hyperlink" Target="https://archive.org/download/ni-roms/roms/Nintendo%20-%20Game%20Boy.zip/FIFA%20-%20Road%20to%20World%20Cup%2098%20%28Europe%29%20%28SGB%20Enhanced%29.zip" TargetMode="External"/><Relationship Id="rId522" Type="http://schemas.openxmlformats.org/officeDocument/2006/relationships/hyperlink" Target="https://archive.org/download/ni-roms/roms/Nintendo%20-%20Game%20Boy.zip/FIFA%20-%20Road%20to%20World%20Cup%2098%20%28Europe%29%20%28Rev%201%29%20%28SGB%20Enhanced%29.zip" TargetMode="External"/><Relationship Id="rId529" Type="http://schemas.openxmlformats.org/officeDocument/2006/relationships/hyperlink" Target="https://archive.org/download/ni-roms/roms/Nintendo%20-%20Game%20Boy.zip/Family%20Jockey%20%28Japan%29.zip" TargetMode="External"/><Relationship Id="rId528" Type="http://schemas.openxmlformats.org/officeDocument/2006/relationships/hyperlink" Target="https://archive.org/download/ni-roms/roms/Nintendo%20-%20Game%20Boy.zip/Fairy-chan%20%28World%29%20%28v0.1.4%29%20%28Demo%29%20%28Aftermarket%29%20%28Unl%29.zip" TargetMode="External"/><Relationship Id="rId527" Type="http://schemas.openxmlformats.org/officeDocument/2006/relationships/hyperlink" Target="https://archive.org/download/ni-roms/roms/Nintendo%20-%20Game%20Boy.zip/Faceball%202000%20%28USA%29.zip" TargetMode="External"/><Relationship Id="rId526" Type="http://schemas.openxmlformats.org/officeDocument/2006/relationships/hyperlink" Target="https://archive.org/download/ni-roms/roms/Nintendo%20-%20Game%20Boy.zip/FIFA%20Soccer%2097%20%28USA%2C%20Europe%29%20%28SGB%20Enhanced%29.zip" TargetMode="External"/><Relationship Id="rId1590" Type="http://schemas.openxmlformats.org/officeDocument/2006/relationships/hyperlink" Target="https://archive.org/download/ni-roms/roms/Nintendo%20-%20Game%20Boy.zip/Retroid%20%28World%29%20%28Aftermarket%29%20%28Unl%29.zip" TargetMode="External"/><Relationship Id="rId1591" Type="http://schemas.openxmlformats.org/officeDocument/2006/relationships/hyperlink" Target="https://archive.org/download/ni-roms/roms/Nintendo%20-%20Game%20Boy.zip/Rewind%20Time%20%28World%29%20%28Aftermarket%29%20%28Unl%29.zip" TargetMode="External"/><Relationship Id="rId1592" Type="http://schemas.openxmlformats.org/officeDocument/2006/relationships/hyperlink" Target="https://archive.org/download/ni-roms/roms/Nintendo%20-%20Game%20Boy.zip/Rhythm%20Land%20%28World%29%20%28Aftermarket%29%20%28Unl%29.zip" TargetMode="External"/><Relationship Id="rId1593" Type="http://schemas.openxmlformats.org/officeDocument/2006/relationships/hyperlink" Target="https://archive.org/download/ni-roms/roms/Nintendo%20-%20Game%20Boy.zip/Rhythm%20Land%20%28World%29%20%28v1.0.1%29%20%28Aftermarket%29%20%28Unl%29.zip" TargetMode="External"/><Relationship Id="rId521" Type="http://schemas.openxmlformats.org/officeDocument/2006/relationships/hyperlink" Target="https://archive.org/download/ni-roms/roms/Nintendo%20-%20Game%20Boy.zip/F1%20Pole%20Position%20%28USA%2C%20Europe%29.zip" TargetMode="External"/><Relationship Id="rId1110" Type="http://schemas.openxmlformats.org/officeDocument/2006/relationships/hyperlink" Target="https://archive.org/download/ni-roms/roms/Nintendo%20-%20Game%20Boy.zip/Midori%20no%20Makibaou%20%28Japan%29%20%28SGB%20Enhanced%29.zip" TargetMode="External"/><Relationship Id="rId1594" Type="http://schemas.openxmlformats.org/officeDocument/2006/relationships/hyperlink" Target="https://archive.org/download/ni-roms/roms/Nintendo%20-%20Game%20Boy.zip/Riddick%20Bowe%20Boxing%20%28Europe%29.zip" TargetMode="External"/><Relationship Id="rId520" Type="http://schemas.openxmlformats.org/officeDocument/2006/relationships/hyperlink" Target="https://archive.org/download/ni-roms/roms/Nintendo%20-%20Game%20Boy.zip/F1%20Challenge%20%28Europe%29%20%28Beta%29.zip" TargetMode="External"/><Relationship Id="rId1111" Type="http://schemas.openxmlformats.org/officeDocument/2006/relationships/hyperlink" Target="https://archive.org/download/ni-roms/roms/Nintendo%20-%20Game%20Boy.zip/Mighty%20Morphin%20Power%20Rangers%20%28USA%2C%20Europe%29%20%28Beta%29%20%28SGB%20Enhanced%29.zip" TargetMode="External"/><Relationship Id="rId1595" Type="http://schemas.openxmlformats.org/officeDocument/2006/relationships/hyperlink" Target="https://archive.org/download/ni-roms/roms/Nintendo%20-%20Game%20Boy.zip/Riddick%20Bowe%20Boxing%20%28USA%29%20%28Beta%29.zip" TargetMode="External"/><Relationship Id="rId1112" Type="http://schemas.openxmlformats.org/officeDocument/2006/relationships/hyperlink" Target="https://archive.org/download/ni-roms/roms/Nintendo%20-%20Game%20Boy.zip/Mighty%20Morphin%20Power%20Rangers%20%28USA%2C%20Europe%29%20%28SGB%20Enhanced%29.zip" TargetMode="External"/><Relationship Id="rId1596" Type="http://schemas.openxmlformats.org/officeDocument/2006/relationships/hyperlink" Target="https://archive.org/download/ni-roms/roms/Nintendo%20-%20Game%20Boy.zip/Riddick%20Bowe%20Boxing%20%28USA%29.zip" TargetMode="External"/><Relationship Id="rId1113" Type="http://schemas.openxmlformats.org/officeDocument/2006/relationships/hyperlink" Target="https://archive.org/download/ni-roms/roms/Nintendo%20-%20Game%20Boy.zip/Mighty%20Morphin%20Power%20Rangers%20-%20The%20Movie%20%28USA%2C%20Europe%29%20%28SGB%20Enhanced%29.zip" TargetMode="External"/><Relationship Id="rId1597" Type="http://schemas.openxmlformats.org/officeDocument/2006/relationships/hyperlink" Target="https://archive.org/download/ni-roms/roms/Nintendo%20-%20Game%20Boy.zip/Rig%20Attack%20%28World%29%20%28Aftermarket%29%20%28Unl%29.zip" TargetMode="External"/><Relationship Id="rId1103" Type="http://schemas.openxmlformats.org/officeDocument/2006/relationships/hyperlink" Target="https://archive.org/download/ni-roms/roms/Nintendo%20-%20Game%20Boy.zip/Mickey%20Mouse%20-%20Magic%20Wands%21%20%28USA%2C%20Europe%29%20%28SGB%20Enhanced%29.zip" TargetMode="External"/><Relationship Id="rId1587" Type="http://schemas.openxmlformats.org/officeDocument/2006/relationships/hyperlink" Target="https://archive.org/download/ni-roms/roms/Nintendo%20-%20Game%20Boy.zip/Renju%20Club%20-%20Gomoku%20Narabe%20%28Japan%29%20%28SGB%20Enhanced%29.zip" TargetMode="External"/><Relationship Id="rId1104" Type="http://schemas.openxmlformats.org/officeDocument/2006/relationships/hyperlink" Target="https://archive.org/download/ni-roms/roms/Nintendo%20-%20Game%20Boy.zip/Mickey%20Mouse%20II%20%28Japan%29.zip" TargetMode="External"/><Relationship Id="rId1588" Type="http://schemas.openxmlformats.org/officeDocument/2006/relationships/hyperlink" Target="https://archive.org/download/ni-roms/roms/Nintendo%20-%20Game%20Boy.zip/Rentaiou%20%28Japan%29.zip" TargetMode="External"/><Relationship Id="rId1105" Type="http://schemas.openxmlformats.org/officeDocument/2006/relationships/hyperlink" Target="https://archive.org/download/ni-roms/roms/Nintendo%20-%20Game%20Boy.zip/Mickey%20Mouse%20IV%20-%20Mahou%20no%20Labyrinth%20%28Japan%29.zip" TargetMode="External"/><Relationship Id="rId1589" Type="http://schemas.openxmlformats.org/officeDocument/2006/relationships/hyperlink" Target="https://archive.org/download/ni-roms/roms/Nintendo%20-%20Game%20Boy.zip/Reservoir%20Rat%20%28Europe%29%20%28En%2CFr%2CDe%2CEs%2CIt%29.zip" TargetMode="External"/><Relationship Id="rId1106" Type="http://schemas.openxmlformats.org/officeDocument/2006/relationships/hyperlink" Target="https://archive.org/download/ni-roms/roms/Nintendo%20-%20Game%20Boy.zip/Mickey%20Mouse%20V%20%28Japan%29%20%28Rev%201%29.zip" TargetMode="External"/><Relationship Id="rId1107" Type="http://schemas.openxmlformats.org/officeDocument/2006/relationships/hyperlink" Target="https://archive.org/download/ni-roms/roms/Nintendo%20-%20Game%20Boy.zip/Mickey%20Mouse%20V%20%28Japan%29.zip" TargetMode="External"/><Relationship Id="rId1108" Type="http://schemas.openxmlformats.org/officeDocument/2006/relationships/hyperlink" Target="https://archive.org/download/ni-roms/roms/Nintendo%20-%20Game%20Boy.zip/Micro%20Machines%20%28USA%2C%20Europe%29.zip" TargetMode="External"/><Relationship Id="rId1109" Type="http://schemas.openxmlformats.org/officeDocument/2006/relationships/hyperlink" Target="https://archive.org/download/ni-roms/roms/Nintendo%20-%20Game%20Boy.zip/Micro%20Machines%202%20-%20Turbo%20Tournament%20%28Europe%29.zip" TargetMode="External"/><Relationship Id="rId519" Type="http://schemas.openxmlformats.org/officeDocument/2006/relationships/hyperlink" Target="https://archive.org/download/ni-roms/roms/Nintendo%20-%20Game%20Boy.zip/F1%20Boy%20%28Japan%29.zip" TargetMode="External"/><Relationship Id="rId514" Type="http://schemas.openxmlformats.org/officeDocument/2006/relationships/hyperlink" Target="https://archive.org/download/ni-roms/roms/Nintendo%20-%20Game%20Boy.zip/F-1%20Race%20%28World%29.zip" TargetMode="External"/><Relationship Id="rId998" Type="http://schemas.openxmlformats.org/officeDocument/2006/relationships/hyperlink" Target="https://archive.org/download/ni-roms/roms/Nintendo%20-%20Game%20Boy.zip/Little%20Tales%20of%20Alexandria%2C%20The%20-%20Mr%20Meows%20Dance%20Party%21%20%28World%29%20%28MBC5%29%20%28SGB%20Enhanced%29%20%28Batteryless%29%20%28Aftermarket%29%20%28Unl%29.zip" TargetMode="External"/><Relationship Id="rId513" Type="http://schemas.openxmlformats.org/officeDocument/2006/relationships/hyperlink" Target="https://archive.org/download/ni-roms/roms/Nintendo%20-%20Game%20Boy.zip/F-1%20Race%20%28World%29%20%28Rev%201%29.zip" TargetMode="External"/><Relationship Id="rId997" Type="http://schemas.openxmlformats.org/officeDocument/2006/relationships/hyperlink" Target="https://archive.org/download/ni-roms/roms/Nintendo%20-%20Game%20Boy.zip/Little%20Tales%20of%20Alexandria%2C%20The%20-%20Mr%20Meows%20Dance%20Party%21%20%28World%29%20%28MBC5%29%20%28SGB%20Enhanced%29%20%28Aftermarket%29%20%28Unl%29.zip" TargetMode="External"/><Relationship Id="rId512" Type="http://schemas.openxmlformats.org/officeDocument/2006/relationships/hyperlink" Target="https://archive.org/download/ni-roms/roms/Nintendo%20-%20Game%20Boy.zip/Extra%20Bases%20%28USA%29.zip" TargetMode="External"/><Relationship Id="rId996" Type="http://schemas.openxmlformats.org/officeDocument/2006/relationships/hyperlink" Target="https://archive.org/download/ni-roms/roms/Nintendo%20-%20Game%20Boy.zip/Little%20Tales%20of%20Alexandria%2C%20The%20-%20Mr%20Meows%20Dance%20Party%21%20%28World%29%20%28MBC3%29%20%28SGB%20Enhanced%29%20%28Batteryless%29%20%28Aftermarket%29%20%28Unl%29.zip" TargetMode="External"/><Relationship Id="rId511" Type="http://schemas.openxmlformats.org/officeDocument/2006/relationships/hyperlink" Target="https://archive.org/download/ni-roms/roms/Nintendo%20-%20Game%20Boy.zip/Exodus%20-%20Journey%20to%20the%20Promised%20Land%20%28USA%29%20%28Unl%29.zip" TargetMode="External"/><Relationship Id="rId995" Type="http://schemas.openxmlformats.org/officeDocument/2006/relationships/hyperlink" Target="https://archive.org/download/ni-roms/roms/Nintendo%20-%20Game%20Boy.zip/Little%20Tales%20of%20Alexandria%2C%20The%20-%20Mr%20Meows%20Dance%20Party%21%20%28World%29%20%28MBC3%29%20%28SGB%20Enhanced%29%20%28Aftermarket%29%20%28Unl%29.zip" TargetMode="External"/><Relationship Id="rId518" Type="http://schemas.openxmlformats.org/officeDocument/2006/relationships/hyperlink" Target="https://archive.org/download/ni-roms/roms/Nintendo%20-%20Game%20Boy.zip/F-Zero%20-%20Project%20%28World%29%20%28Aftermarket%29%20%28Unl%29.zip" TargetMode="External"/><Relationship Id="rId517" Type="http://schemas.openxmlformats.org/officeDocument/2006/relationships/hyperlink" Target="https://archive.org/download/ni-roms/roms/Nintendo%20-%20Game%20Boy.zip/F-15%20Strike%20Eagle%20II%20%28USA%2C%20Europe%29%20%28Beta%29%20%28July%2C%201992%29.zip" TargetMode="External"/><Relationship Id="rId516" Type="http://schemas.openxmlformats.org/officeDocument/2006/relationships/hyperlink" Target="https://archive.org/download/ni-roms/roms/Nintendo%20-%20Game%20Boy.zip/F-15%20Strike%20Eagle%20%28USA%2C%20Europe%29.zip" TargetMode="External"/><Relationship Id="rId515" Type="http://schemas.openxmlformats.org/officeDocument/2006/relationships/hyperlink" Target="https://archive.org/download/ni-roms/roms/Nintendo%20-%20Game%20Boy.zip/F-1%20Spirit%20%28Japan%29.zip" TargetMode="External"/><Relationship Id="rId999" Type="http://schemas.openxmlformats.org/officeDocument/2006/relationships/hyperlink" Target="https://archive.org/download/ni-roms/roms/Nintendo%20-%20Game%20Boy.zip/Lock%20n%27%20Chase%20%28World%29.zip" TargetMode="External"/><Relationship Id="rId990" Type="http://schemas.openxmlformats.org/officeDocument/2006/relationships/hyperlink" Target="https://archive.org/download/ni-roms/roms/Nintendo%20-%20Game%20Boy.zip/Little%20Mermaid%2C%20The%20%28USA%29.zip" TargetMode="External"/><Relationship Id="rId1580" Type="http://schemas.openxmlformats.org/officeDocument/2006/relationships/hyperlink" Target="https://archive.org/download/ni-roms/roms/Nintendo%20-%20Game%20Boy.zip/Ray-Thunder%20%28Japan%29.zip" TargetMode="External"/><Relationship Id="rId1581" Type="http://schemas.openxmlformats.org/officeDocument/2006/relationships/hyperlink" Target="https://archive.org/download/ni-roms/roms/Nintendo%20-%20Game%20Boy.zip/Real%20Ghostbusters%2C%20The%20%28USA%29.zip" TargetMode="External"/><Relationship Id="rId1582" Type="http://schemas.openxmlformats.org/officeDocument/2006/relationships/hyperlink" Target="https://archive.org/download/ni-roms/roms/Nintendo%20-%20Game%20Boy.zip/Red%20Arremer%20-%20Makaimura%20Gaiden%20%28Japan%29.zip" TargetMode="External"/><Relationship Id="rId510" Type="http://schemas.openxmlformats.org/officeDocument/2006/relationships/hyperlink" Target="https://archive.org/download/ni-roms/roms/Nintendo%20-%20Game%20Boy.zip/Elite%20Soccer%20%28USA%29%20%28SGB%20Enhanced%29.zip" TargetMode="External"/><Relationship Id="rId994" Type="http://schemas.openxmlformats.org/officeDocument/2006/relationships/hyperlink" Target="https://archive.org/download/ni-roms/roms/Nintendo%20-%20Game%20Boy.zip/Little%20Tales%20of%20Alexandria%2C%20The%20%28World%29%20%28MBC5%29%20%28SGB%20Enhanced%29%20%28Batteryless%29%20%28Aftermarket%29%20%28Unl%29.zip" TargetMode="External"/><Relationship Id="rId1583" Type="http://schemas.openxmlformats.org/officeDocument/2006/relationships/hyperlink" Target="https://archive.org/download/ni-roms/roms/Nintendo%20-%20Game%20Boy.zip/Red%20October%20o%20Oe%21%20%28Japan%29.zip" TargetMode="External"/><Relationship Id="rId993" Type="http://schemas.openxmlformats.org/officeDocument/2006/relationships/hyperlink" Target="https://archive.org/download/ni-roms/roms/Nintendo%20-%20Game%20Boy.zip/Little%20Tales%20of%20Alexandria%2C%20The%20%28World%29%20%28MBC5%29%20%28SGB%20Enhanced%29%20%28Aftermarket%29%20%28Unl%29.zip" TargetMode="External"/><Relationship Id="rId1100" Type="http://schemas.openxmlformats.org/officeDocument/2006/relationships/hyperlink" Target="https://archive.org/download/ni-roms/roms/Nintendo%20-%20Game%20Boy.zip/Mickey%27s%20Ultimate%20Challenge%20%28USA%2C%20Europe%29.zip" TargetMode="External"/><Relationship Id="rId1584" Type="http://schemas.openxmlformats.org/officeDocument/2006/relationships/hyperlink" Target="https://archive.org/download/ni-roms/roms/Nintendo%20-%20Game%20Boy.zip/Remute%20-%20Living%20Electronics%20%28World%29%20%28Album%29%20%28Aftermarket%29%20%28Unl%29.zip" TargetMode="External"/><Relationship Id="rId992" Type="http://schemas.openxmlformats.org/officeDocument/2006/relationships/hyperlink" Target="https://archive.org/download/ni-roms/roms/Nintendo%20-%20Game%20Boy.zip/Little%20Tales%20of%20Alexandria%2C%20The%20%28World%29%20%28MBC3%29%20%28SGB%20Enhanced%29%20%28Batteryless%29%20%28Aftermarket%29%20%28Unl%29.zip" TargetMode="External"/><Relationship Id="rId1101" Type="http://schemas.openxmlformats.org/officeDocument/2006/relationships/hyperlink" Target="https://archive.org/download/ni-roms/roms/Nintendo%20-%20Game%20Boy.zip/Mickey%20Mouse%20%28Europe%29.zip" TargetMode="External"/><Relationship Id="rId1585" Type="http://schemas.openxmlformats.org/officeDocument/2006/relationships/hyperlink" Target="https://archive.org/download/ni-roms/roms/Nintendo%20-%20Game%20Boy.zip/Ren%20%26%20Stimpy%20Show%2C%20The%20-%20Space%20Cadet%20Adventures%20%28USA%29.zip" TargetMode="External"/><Relationship Id="rId991" Type="http://schemas.openxmlformats.org/officeDocument/2006/relationships/hyperlink" Target="https://archive.org/download/ni-roms/roms/Nintendo%20-%20Game%20Boy.zip/Little%20Tales%20of%20Alexandria%2C%20The%20%28World%29%20%28MBC3%29%20%28SGB%20Enhanced%29%20%28Aftermarket%29%20%28Unl%29.zip" TargetMode="External"/><Relationship Id="rId1102" Type="http://schemas.openxmlformats.org/officeDocument/2006/relationships/hyperlink" Target="https://archive.org/download/ni-roms/roms/Nintendo%20-%20Game%20Boy.zip/Mickey%20Mouse%20%28Japan%29.zip" TargetMode="External"/><Relationship Id="rId1586" Type="http://schemas.openxmlformats.org/officeDocument/2006/relationships/hyperlink" Target="https://archive.org/download/ni-roms/roms/Nintendo%20-%20Game%20Boy.zip/Ren%20%26%20Stimpy%20Show%2C%20The%20-%20Veediots%21%20%28USA%2C%20Europe%29.zip" TargetMode="External"/><Relationship Id="rId1532" Type="http://schemas.openxmlformats.org/officeDocument/2006/relationships/hyperlink" Target="https://archive.org/download/ni-roms/roms/Nintendo%20-%20Game%20Boy.zip/Punisher%2C%20The%20-%20The%20Ultimate%20Payback%20%28USA%29.zip" TargetMode="External"/><Relationship Id="rId1533" Type="http://schemas.openxmlformats.org/officeDocument/2006/relationships/hyperlink" Target="https://archive.org/download/ni-roms/roms/Nintendo%20-%20Game%20Boy.zip/Purikura%20Pocket%20-%20Fukanzen%20Joshikousei%20Manual%20%28Japan%29%20%28Rev%201%29%20%28NP%29.zip" TargetMode="External"/><Relationship Id="rId1534" Type="http://schemas.openxmlformats.org/officeDocument/2006/relationships/hyperlink" Target="https://archive.org/download/ni-roms/roms/Nintendo%20-%20Game%20Boy.zip/Purikura%20Pocket%20-%20Fukanzen%20Joshikousei%20Manual%20%28Japan%29%20%28SGB%20Enhanced%29.zip" TargetMode="External"/><Relationship Id="rId1535" Type="http://schemas.openxmlformats.org/officeDocument/2006/relationships/hyperlink" Target="https://archive.org/download/ni-roms/roms/Nintendo%20-%20Game%20Boy.zip/Purikura%20Pocket%202%20-%20Kareshi%20Kaizou%20Daisakusen%20%28Japan%29%20%28SGB%20Enhanced%29.zip" TargetMode="External"/><Relationship Id="rId1536" Type="http://schemas.openxmlformats.org/officeDocument/2006/relationships/hyperlink" Target="https://archive.org/download/ni-roms/roms/Nintendo%20-%20Game%20Boy.zip/Purikura%20Pocket%203%20-%20Talent%20Debut%20Daisakusen%20%28Japan%29%20%28Rev%201%29%20%28SGB%20Enhanced%29%20%28NP%29.zip" TargetMode="External"/><Relationship Id="rId1537" Type="http://schemas.openxmlformats.org/officeDocument/2006/relationships/hyperlink" Target="https://archive.org/download/ni-roms/roms/Nintendo%20-%20Game%20Boy.zip/Purikura%20Pocket%203%20-%20Talent%20Debut%20Daisakusen%20%28Japan%29%20%28SGB%20Enhanced%29.zip" TargetMode="External"/><Relationship Id="rId1538" Type="http://schemas.openxmlformats.org/officeDocument/2006/relationships/hyperlink" Target="https://archive.org/download/ni-roms/roms/Nintendo%20-%20Game%20Boy.zip/Purple%20Turtles%20%28World%29%20%28Aftermarket%29%20%28Unl%29.zip" TargetMode="External"/><Relationship Id="rId1539" Type="http://schemas.openxmlformats.org/officeDocument/2006/relationships/hyperlink" Target="https://archive.org/download/ni-roms/roms/Nintendo%20-%20Game%20Boy.zip/Pushingo%20%28World%29%20%28Aftermarket%29%20%28Unl%29.zip" TargetMode="External"/><Relationship Id="rId949" Type="http://schemas.openxmlformats.org/officeDocument/2006/relationships/hyperlink" Target="https://archive.org/download/ni-roms/roms/Nintendo%20-%20Game%20Boy.zip/Last%20Crown%20Warriors%20%28World%29%20%28v1.1.1%29%20%28Demo%29%20%28SGB%20Enhanced%29%20%28Aftermarket%29%20%28Unl%29.zip" TargetMode="External"/><Relationship Id="rId948" Type="http://schemas.openxmlformats.org/officeDocument/2006/relationships/hyperlink" Target="https://archive.org/download/ni-roms/roms/Nintendo%20-%20Game%20Boy.zip/Last%20Crown%20Warriors%20%28World%29%20%28Demo%29%20%28SGB%20Enhanced%29%20%28Aftermarket%29%20%28Unl%29.zip" TargetMode="External"/><Relationship Id="rId943" Type="http://schemas.openxmlformats.org/officeDocument/2006/relationships/hyperlink" Target="https://archive.org/download/ni-roms/roms/Nintendo%20-%20Game%20Boy.zip/Lamborghini%20American%20Challenge%20%28USA%2C%20Europe%29.zip" TargetMode="External"/><Relationship Id="rId942" Type="http://schemas.openxmlformats.org/officeDocument/2006/relationships/hyperlink" Target="https://archive.org/download/ni-roms/roms/Nintendo%20-%20Game%20Boy.zip/Kyoro-chan%20Land%20%28Japan%29.zip" TargetMode="External"/><Relationship Id="rId941" Type="http://schemas.openxmlformats.org/officeDocument/2006/relationships/hyperlink" Target="https://archive.org/download/ni-roms/roms/Nintendo%20-%20Game%20Boy.zip/Kwirk%20-%20He%27s%20A-maze-ing%21%20%28USA%2C%20Europe%29.zip" TargetMode="External"/><Relationship Id="rId940" Type="http://schemas.openxmlformats.org/officeDocument/2006/relationships/hyperlink" Target="https://archive.org/download/ni-roms/roms/Nintendo%20-%20Game%20Boy.zip/Kuusou%20Kagaku%20Sekai%20Gulliver%20Boy%20-%20Kuusou%20Kagaku%20Puzzle%20Purittopon%21%21%20%28Japan%29%20%28SGB%20Enhanced%29.zip" TargetMode="External"/><Relationship Id="rId947" Type="http://schemas.openxmlformats.org/officeDocument/2006/relationships/hyperlink" Target="https://archive.org/download/ni-roms/roms/Nintendo%20-%20Game%20Boy.zip/Last%20Action%20Hero%20%28USA%2C%20Europe%29.zip" TargetMode="External"/><Relationship Id="rId946" Type="http://schemas.openxmlformats.org/officeDocument/2006/relationships/hyperlink" Target="https://archive.org/download/ni-roms/roms/Nintendo%20-%20Game%20Boy.zip/Laser%20Squad%20Alter%20%28World%29%20%28Aftermarket%29%20%28Unl%29.zip" TargetMode="External"/><Relationship Id="rId945" Type="http://schemas.openxmlformats.org/officeDocument/2006/relationships/hyperlink" Target="https://archive.org/download/ni-roms/roms/Nintendo%20-%20Game%20Boy.zip/Lasama%20Chuanqi%20-%20Story%20of%20Lasama%20%28Taiwan%29%20%28Unl%29.zip" TargetMode="External"/><Relationship Id="rId944" Type="http://schemas.openxmlformats.org/officeDocument/2006/relationships/hyperlink" Target="https://archive.org/download/ni-roms/roms/Nintendo%20-%20Game%20Boy.zip/Lasama%20Chuanqi%20-%20Story%20of%20Lasama%20%28Taiwan%29%20%28Unl%29%20%28Alt%29.zip" TargetMode="External"/><Relationship Id="rId1530" Type="http://schemas.openxmlformats.org/officeDocument/2006/relationships/hyperlink" Target="https://archive.org/download/ni-roms/roms/Nintendo%20-%20Game%20Boy.zip/Prophecy%20-%20The%20Viking%20Child%20%28USA%29.zip" TargetMode="External"/><Relationship Id="rId1531" Type="http://schemas.openxmlformats.org/officeDocument/2006/relationships/hyperlink" Target="https://archive.org/download/ni-roms/roms/Nintendo%20-%20Game%20Boy.zip/Pull%20of%20the%20Void%20%28World%29%20%28Aftermarket%29%20%28Unl%29.zip" TargetMode="External"/><Relationship Id="rId1521" Type="http://schemas.openxmlformats.org/officeDocument/2006/relationships/hyperlink" Target="https://archive.org/download/ni-roms/roms/Nintendo%20-%20Game%20Boy.zip/Pro%20Action%20Replay%20%28Europe%29%20%28Unl%29.zip" TargetMode="External"/><Relationship Id="rId1522" Type="http://schemas.openxmlformats.org/officeDocument/2006/relationships/hyperlink" Target="https://archive.org/download/ni-roms/roms/Nintendo%20-%20Game%20Boy.zip/Pro%20Mahjong%20Kiwame%20GB%20%28Japan%29%20%28SGB%20Enhanced%29.zip" TargetMode="External"/><Relationship Id="rId1523" Type="http://schemas.openxmlformats.org/officeDocument/2006/relationships/hyperlink" Target="https://archive.org/download/ni-roms/roms/Nintendo%20-%20Game%20Boy.zip/Pro%20Soccer%20%28Japan%29.zip" TargetMode="External"/><Relationship Id="rId1524" Type="http://schemas.openxmlformats.org/officeDocument/2006/relationships/hyperlink" Target="https://archive.org/download/ni-roms/roms/Nintendo%20-%20Game%20Boy.zip/Pro%20Wrestling%20%28Japan%29.zip" TargetMode="External"/><Relationship Id="rId1525" Type="http://schemas.openxmlformats.org/officeDocument/2006/relationships/hyperlink" Target="https://archive.org/download/ni-roms/roms/Nintendo%20-%20Game%20Boy.zip/Probotector%20%28Europe%29.zip" TargetMode="External"/><Relationship Id="rId1526" Type="http://schemas.openxmlformats.org/officeDocument/2006/relationships/hyperlink" Target="https://archive.org/download/ni-roms/roms/Nintendo%20-%20Game%20Boy.zip/Probotector%20%28World%29%20%28Contra%20Anniversary%20Collection%29.zip" TargetMode="External"/><Relationship Id="rId1527" Type="http://schemas.openxmlformats.org/officeDocument/2006/relationships/hyperlink" Target="https://archive.org/download/ni-roms/roms/Nintendo%20-%20Game%20Boy.zip/Probotector%202%20%28Europe%29%20%28Beta%29%20%28SGB%20Enhanced%29.zip" TargetMode="External"/><Relationship Id="rId1528" Type="http://schemas.openxmlformats.org/officeDocument/2006/relationships/hyperlink" Target="https://archive.org/download/ni-roms/roms/Nintendo%20-%20Game%20Boy.zip/Probotector%202%20%28Europe%29%20%28SGB%20Enhanced%29.zip" TargetMode="External"/><Relationship Id="rId1529" Type="http://schemas.openxmlformats.org/officeDocument/2006/relationships/hyperlink" Target="https://archive.org/download/ni-roms/roms/Nintendo%20-%20Game%20Boy.zip/Prophecy%20-%20The%20Viking%20Child%20%28Europe%29%20%28En%2CFr%2CDe%2CEs%2CIt%29.zip" TargetMode="External"/><Relationship Id="rId939" Type="http://schemas.openxmlformats.org/officeDocument/2006/relationships/hyperlink" Target="https://archive.org/download/ni-roms/roms/Nintendo%20-%20Game%20Boy.zip/Kung-Fu%20Master%20%28USA%2C%20Europe%29.zip" TargetMode="External"/><Relationship Id="rId938" Type="http://schemas.openxmlformats.org/officeDocument/2006/relationships/hyperlink" Target="https://archive.org/download/ni-roms/roms/Nintendo%20-%20Game%20Boy.zip/Kung-Fu%20Master%20%28USA%2C%20Europe%29%20%28Beta%29.zip" TargetMode="External"/><Relationship Id="rId937" Type="http://schemas.openxmlformats.org/officeDocument/2006/relationships/hyperlink" Target="https://archive.org/download/ni-roms/roms/Nintendo%20-%20Game%20Boy.zip/Kuma%20no%20Puutarou%20-%20Takara%20Sagashi%20da%20Ooiri%20Game%20Battle%21%20%28Japan%29%20%28SGB%20Enhanced%29.zip" TargetMode="External"/><Relationship Id="rId932" Type="http://schemas.openxmlformats.org/officeDocument/2006/relationships/hyperlink" Target="https://archive.org/download/ni-roms/roms/Nintendo%20-%20Game%20Boy.zip/Krezber%20%28World%29%20%28Aftermarket%29%20%28Unl%29.zip" TargetMode="External"/><Relationship Id="rId931" Type="http://schemas.openxmlformats.org/officeDocument/2006/relationships/hyperlink" Target="https://archive.org/download/ni-roms/roms/Nintendo%20-%20Game%20Boy.zip/Koukiatsu%20Boy%20%28Japan%29%20%28SGB%20Enhanced%29.zip" TargetMode="External"/><Relationship Id="rId930" Type="http://schemas.openxmlformats.org/officeDocument/2006/relationships/hyperlink" Target="https://archive.org/download/ni-roms/roms/Nintendo%20-%20Game%20Boy.zip/Koro%20Dice%20%28Japan%29.zip" TargetMode="External"/><Relationship Id="rId936" Type="http://schemas.openxmlformats.org/officeDocument/2006/relationships/hyperlink" Target="https://archive.org/download/ni-roms/roms/Nintendo%20-%20Game%20Boy.zip/Kudzu%20%28World%29%20%28v1.1c%29%20%28Demo%29%20%28Aftermarket%29%20%28Unl%29.zip" TargetMode="External"/><Relationship Id="rId935" Type="http://schemas.openxmlformats.org/officeDocument/2006/relationships/hyperlink" Target="https://archive.org/download/ni-roms/roms/Nintendo%20-%20Game%20Boy.zip/Kudzu%20%28World%29%20%28v0.96%29%20%28Demo%29%20%28Aftermarket%29%20%28Unl%29.zip" TargetMode="External"/><Relationship Id="rId934" Type="http://schemas.openxmlformats.org/officeDocument/2006/relationships/hyperlink" Target="https://archive.org/download/ni-roms/roms/Nintendo%20-%20Game%20Boy.zip/Krusty%20World%20%28Japan%29.zip" TargetMode="External"/><Relationship Id="rId933" Type="http://schemas.openxmlformats.org/officeDocument/2006/relationships/hyperlink" Target="https://archive.org/download/ni-roms/roms/Nintendo%20-%20Game%20Boy.zip/Krusty%27s%20Fun%20House%20%28USA%2C%20Europe%29.zip" TargetMode="External"/><Relationship Id="rId1520" Type="http://schemas.openxmlformats.org/officeDocument/2006/relationships/hyperlink" Target="https://archive.org/download/ni-roms/roms/Nintendo%20-%20Game%20Boy.zip/Prince%20of%20Persia%20%28USA%29.zip" TargetMode="External"/><Relationship Id="rId1554" Type="http://schemas.openxmlformats.org/officeDocument/2006/relationships/hyperlink" Target="https://archive.org/download/ni-roms/roms/Nintendo%20-%20Game%20Boy.zip/QIX%20%28World%29.zip" TargetMode="External"/><Relationship Id="rId1555" Type="http://schemas.openxmlformats.org/officeDocument/2006/relationships/hyperlink" Target="https://archive.org/download/ni-roms/roms/Nintendo%20-%20Game%20Boy.zip/Quarth%20%28Japan%29.zip" TargetMode="External"/><Relationship Id="rId1556" Type="http://schemas.openxmlformats.org/officeDocument/2006/relationships/hyperlink" Target="https://archive.org/download/ni-roms/roms/Nintendo%20-%20Game%20Boy.zip/Quarth%20%28USA%2C%20Europe%29.zip" TargetMode="External"/><Relationship Id="rId1557" Type="http://schemas.openxmlformats.org/officeDocument/2006/relationships/hyperlink" Target="https://archive.org/download/ni-roms/roms/Nintendo%20-%20Game%20Boy.zip/Quick%20Draw%20%28World%29%20%28Aftermarket%29%20%28Unl%29.zip" TargetMode="External"/><Relationship Id="rId1558" Type="http://schemas.openxmlformats.org/officeDocument/2006/relationships/hyperlink" Target="https://archive.org/download/ni-roms/roms/Nintendo%20-%20Game%20Boy.zip/Quiz%20Nihon%20Mukashibanashi%20-%20Athena%20no%20Hatena%20%28Japan%29.zip" TargetMode="External"/><Relationship Id="rId1559" Type="http://schemas.openxmlformats.org/officeDocument/2006/relationships/hyperlink" Target="https://archive.org/download/ni-roms/roms/Nintendo%20-%20Game%20Boy.zip/Quiz%20Sekai%20wa%20Show%20by%20Shoubai%21%21%20%28Japan%29.zip" TargetMode="External"/><Relationship Id="rId965" Type="http://schemas.openxmlformats.org/officeDocument/2006/relationships/hyperlink" Target="https://archive.org/download/ni-roms/roms/Nintendo%20-%20Game%20Boy.zip/Legend%20of%20Zelda%2C%20The%20-%20Link%27s%20Awakening%20DX%20%28France%29%20%28Proto%29%20%281998-11-17%29.zip" TargetMode="External"/><Relationship Id="rId964" Type="http://schemas.openxmlformats.org/officeDocument/2006/relationships/hyperlink" Target="https://archive.org/download/ni-roms/roms/Nintendo%20-%20Game%20Boy.zip/Legend%20of%20Zelda%2C%20The%20-%20Link%27s%20Awakening%20%28USA%2C%20Europe%29.zip" TargetMode="External"/><Relationship Id="rId963" Type="http://schemas.openxmlformats.org/officeDocument/2006/relationships/hyperlink" Target="https://archive.org/download/ni-roms/roms/Nintendo%20-%20Game%20Boy.zip/Legend%20of%20Zelda%2C%20The%20-%20Link%27s%20Awakening%20%28USA%2C%20Europe%29%20%28Rev%202%29.zip" TargetMode="External"/><Relationship Id="rId962" Type="http://schemas.openxmlformats.org/officeDocument/2006/relationships/hyperlink" Target="https://archive.org/download/ni-roms/roms/Nintendo%20-%20Game%20Boy.zip/Legend%20of%20Zelda%2C%20The%20-%20Link%27s%20Awakening%20%28USA%2C%20Europe%29%20%28Rev%201%29.zip" TargetMode="External"/><Relationship Id="rId969" Type="http://schemas.openxmlformats.org/officeDocument/2006/relationships/hyperlink" Target="https://archive.org/download/ni-roms/roms/Nintendo%20-%20Game%20Boy.zip/Legend%20of%20the%20River%20King%20GB%20%28USA%29%20%28SGB%20Enhanced%29.zip" TargetMode="External"/><Relationship Id="rId968" Type="http://schemas.openxmlformats.org/officeDocument/2006/relationships/hyperlink" Target="https://archive.org/download/ni-roms/roms/Nintendo%20-%20Game%20Boy.zip/Legend%20of%20the%20River%20King%20GB%20%28Australia%29%20%28SGB%20Enhanced%29.zip" TargetMode="External"/><Relationship Id="rId967" Type="http://schemas.openxmlformats.org/officeDocument/2006/relationships/hyperlink" Target="https://archive.org/download/ni-roms/roms/Nintendo%20-%20Game%20Boy.zip/Legend%20of%20Zelda%2C%20The%20-%20Link%27s%20Awakening%20DX%20%28USA%2C%20Europe%29%20%28Proto%29%20%281998-11-08%29.zip" TargetMode="External"/><Relationship Id="rId966" Type="http://schemas.openxmlformats.org/officeDocument/2006/relationships/hyperlink" Target="https://archive.org/download/ni-roms/roms/Nintendo%20-%20Game%20Boy.zip/Legend%20of%20Zelda%2C%20The%20-%20Link%27s%20Awakening%20DX%20%28Germany%29%20%28Proto%29%20%281998-11-16%29.zip" TargetMode="External"/><Relationship Id="rId961" Type="http://schemas.openxmlformats.org/officeDocument/2006/relationships/hyperlink" Target="https://archive.org/download/ni-roms/roms/Nintendo%20-%20Game%20Boy.zip/Legend%20of%20Zelda%2C%20The%20-%20Link%27s%20Awakening%20%28Germany%29.zip" TargetMode="External"/><Relationship Id="rId1550" Type="http://schemas.openxmlformats.org/officeDocument/2006/relationships/hyperlink" Target="https://archive.org/download/ni-roms/roms/Nintendo%20-%20Game%20Boy.zip/Q-bert%20for%20Game%20Boy%20%28Japan%29.zip" TargetMode="External"/><Relationship Id="rId960" Type="http://schemas.openxmlformats.org/officeDocument/2006/relationships/hyperlink" Target="https://archive.org/download/ni-roms/roms/Nintendo%20-%20Game%20Boy.zip/Legend%20of%20Zelda%2C%20The%20-%20Link%27s%20Awakening%20%28France%29.zip" TargetMode="External"/><Relationship Id="rId1551" Type="http://schemas.openxmlformats.org/officeDocument/2006/relationships/hyperlink" Target="https://archive.org/download/ni-roms/roms/Nintendo%20-%20Game%20Boy.zip/Q-bert%20for%20Game%20Boy%20%28USA%2C%20Europe%29.zip" TargetMode="External"/><Relationship Id="rId1552" Type="http://schemas.openxmlformats.org/officeDocument/2006/relationships/hyperlink" Target="https://archive.org/download/ni-roms/roms/Nintendo%20-%20Game%20Boy.zip/Q%20Billion%20%28Japan%29.zip" TargetMode="External"/><Relationship Id="rId1553" Type="http://schemas.openxmlformats.org/officeDocument/2006/relationships/hyperlink" Target="https://archive.org/download/ni-roms/roms/Nintendo%20-%20Game%20Boy.zip/Q%20Billion%20%28USA%29.zip" TargetMode="External"/><Relationship Id="rId1543" Type="http://schemas.openxmlformats.org/officeDocument/2006/relationships/hyperlink" Target="https://archive.org/download/ni-roms/roms/Nintendo%20-%20Game%20Boy.zip/Puzzle%20Boy%20%28Japan%29.zip" TargetMode="External"/><Relationship Id="rId1544" Type="http://schemas.openxmlformats.org/officeDocument/2006/relationships/hyperlink" Target="https://archive.org/download/ni-roms/roms/Nintendo%20-%20Game%20Boy.zip/Puzzle%20Boy%20II%20%28Japan%29.zip" TargetMode="External"/><Relationship Id="rId1545" Type="http://schemas.openxmlformats.org/officeDocument/2006/relationships/hyperlink" Target="https://archive.org/download/ni-roms/roms/Nintendo%20-%20Game%20Boy.zip/Puzzle%20Nintama%20Rantarou%20GB%20%28Japan%29%20%28SGB%20Enhanced%29.zip" TargetMode="External"/><Relationship Id="rId1546" Type="http://schemas.openxmlformats.org/officeDocument/2006/relationships/hyperlink" Target="https://archive.org/download/ni-roms/roms/Nintendo%20-%20Game%20Boy.zip/Puzznic%20%28Japan%29.zip" TargetMode="External"/><Relationship Id="rId1547" Type="http://schemas.openxmlformats.org/officeDocument/2006/relationships/hyperlink" Target="https://archive.org/download/ni-roms/roms/Nintendo%20-%20Game%20Boy.zip/Puzznic%20%28USA%29%20%28Proto%29.zip" TargetMode="External"/><Relationship Id="rId1548" Type="http://schemas.openxmlformats.org/officeDocument/2006/relationships/hyperlink" Target="https://archive.org/download/ni-roms/roms/Nintendo%20-%20Game%20Boy.zip/Pyramids%20of%20Ra%20%28USA%29.zip" TargetMode="External"/><Relationship Id="rId1549" Type="http://schemas.openxmlformats.org/officeDocument/2006/relationships/hyperlink" Target="https://archive.org/download/ni-roms/roms/Nintendo%20-%20Game%20Boy.zip/Pyro%20la%20Chronoflamme%20%28World%29%20%28Fr%29%20%28Proto%29%20%28Aftermarket%29%20%28Unl%29.zip" TargetMode="External"/><Relationship Id="rId959" Type="http://schemas.openxmlformats.org/officeDocument/2006/relationships/hyperlink" Target="https://archive.org/download/ni-roms/roms/Nintendo%20-%20Game%20Boy.zip/Legend%20of%20Zelda%2C%20The%20-%20Link%27s%20Awakening%20%28Canada%29%20%28Fr%29.zip" TargetMode="External"/><Relationship Id="rId954" Type="http://schemas.openxmlformats.org/officeDocument/2006/relationships/hyperlink" Target="https://archive.org/download/ni-roms/roms/Nintendo%20-%20Game%20Boy.zip/Lazlos%27%20Leap%20%28USA%29.zip" TargetMode="External"/><Relationship Id="rId953" Type="http://schemas.openxmlformats.org/officeDocument/2006/relationships/hyperlink" Target="https://archive.org/download/ni-roms/roms/Nintendo%20-%20Game%20Boy.zip/Lawnmower%20Man%2C%20The%20%28USA%29%20%28Proto%202%29%20%281993-11-10%29.zip" TargetMode="External"/><Relationship Id="rId952" Type="http://schemas.openxmlformats.org/officeDocument/2006/relationships/hyperlink" Target="https://archive.org/download/ni-roms/roms/Nintendo%20-%20Game%20Boy.zip/Lawnmower%20Man%2C%20The%20%28USA%29%20%28Proto%201%29%20%281993-10-11%29%20%28Not%20For%20Resale%29.zip" TargetMode="External"/><Relationship Id="rId951" Type="http://schemas.openxmlformats.org/officeDocument/2006/relationships/hyperlink" Target="https://archive.org/download/ni-roms/roms/Nintendo%20-%20Game%20Boy.zip/Lawnmower%20Man%2C%20The%20%28Europe%29.zip" TargetMode="External"/><Relationship Id="rId958" Type="http://schemas.openxmlformats.org/officeDocument/2006/relationships/hyperlink" Target="https://archive.org/download/ni-roms/roms/Nintendo%20-%20Game%20Boy.zip/Legend%20of%20Prince%20Valiant%2C%20The%20%28Europe%29%20%28En%2CFr%2CDe%29.zip" TargetMode="External"/><Relationship Id="rId957" Type="http://schemas.openxmlformats.org/officeDocument/2006/relationships/hyperlink" Target="https://archive.org/download/ni-roms/roms/Nintendo%20-%20Game%20Boy.zip/Legend%20-%20Ashita%20e%20no%20Tsubasa%20%28Japan%29.zip" TargetMode="External"/><Relationship Id="rId956" Type="http://schemas.openxmlformats.org/officeDocument/2006/relationships/hyperlink" Target="https://archive.org/download/ni-roms/roms/Nintendo%20-%20Game%20Boy.zip/Learn%20and%20Play%20-%20Blackjack%20%26%20Solitaire%20%28USA%29%20%281994-08-09%29%20%28Proto%29.zip" TargetMode="External"/><Relationship Id="rId955" Type="http://schemas.openxmlformats.org/officeDocument/2006/relationships/hyperlink" Target="https://archive.org/download/ni-roms/roms/Nintendo%20-%20Game%20Boy.zip/Leak%2C%20The%20%28World%29%20%28Aftermarket%29%20%28Unl%29.zip" TargetMode="External"/><Relationship Id="rId950" Type="http://schemas.openxmlformats.org/officeDocument/2006/relationships/hyperlink" Target="https://archive.org/download/ni-roms/roms/Nintendo%20-%20Game%20Boy.zip/Lawn%20Mower%20Land%20%28World%29%20%28Aftermarket%29%20%28Unl%29.zip" TargetMode="External"/><Relationship Id="rId1540" Type="http://schemas.openxmlformats.org/officeDocument/2006/relationships/hyperlink" Target="https://archive.org/download/ni-roms/roms/Nintendo%20-%20Game%20Boy.zip/Puyo%20Puyo%20%28Japan%29%20%28Rev%201%29%20%28SGB%20Enhanced%29.zip" TargetMode="External"/><Relationship Id="rId1541" Type="http://schemas.openxmlformats.org/officeDocument/2006/relationships/hyperlink" Target="https://archive.org/download/ni-roms/roms/Nintendo%20-%20Game%20Boy.zip/Puyo%20Puyo%20%28Japan%29%20%28SGB%20Enhanced%29.zip" TargetMode="External"/><Relationship Id="rId1542" Type="http://schemas.openxmlformats.org/officeDocument/2006/relationships/hyperlink" Target="https://archive.org/download/ni-roms/roms/Nintendo%20-%20Game%20Boy.zip/Puzzle%20Bobble%20GB%20%28Japan%29.zip" TargetMode="External"/><Relationship Id="rId2027" Type="http://schemas.openxmlformats.org/officeDocument/2006/relationships/hyperlink" Target="https://archive.org/download/ni-roms/roms/Nintendo%20-%20Game%20Boy.zip/Turok%20-%20Battle%20of%20the%20Bionosaurs%20%28Japan%29.zip" TargetMode="External"/><Relationship Id="rId2028" Type="http://schemas.openxmlformats.org/officeDocument/2006/relationships/hyperlink" Target="https://archive.org/download/ni-roms/roms/Nintendo%20-%20Game%20Boy.zip/Turok%20-%20Battle%20of%20the%20Bionosaurs%20%28USA%2C%20Europe%29%20%28En%2CFr%2CDe%2CEs%29.zip" TargetMode="External"/><Relationship Id="rId2029" Type="http://schemas.openxmlformats.org/officeDocument/2006/relationships/hyperlink" Target="https://archive.org/download/ni-roms/roms/Nintendo%20-%20Game%20Boy.zip/Turrican%20%28USA%2C%20Europe%29.zip" TargetMode="External"/><Relationship Id="rId590" Type="http://schemas.openxmlformats.org/officeDocument/2006/relationships/hyperlink" Target="https://archive.org/download/ni-roms/roms/Nintendo%20-%20Game%20Boy.zip/GB%20Genjin%20%28Japan%29.zip" TargetMode="External"/><Relationship Id="rId107" Type="http://schemas.openxmlformats.org/officeDocument/2006/relationships/hyperlink" Target="https://archive.org/download/ni-roms/roms/Nintendo%20-%20Game%20Boy.zip/Atomic%20Punk%20%28USA%29.zip" TargetMode="External"/><Relationship Id="rId106" Type="http://schemas.openxmlformats.org/officeDocument/2006/relationships/hyperlink" Target="https://archive.org/download/ni-roms/roms/Nintendo%20-%20Game%20Boy.zip/Athletic%20World%20%28World%29%20%28Demo%29%20%28SGB%20Enhanced%29%20%28Aftermarket%29%20%28Unl%29.zip" TargetMode="External"/><Relationship Id="rId105" Type="http://schemas.openxmlformats.org/officeDocument/2006/relationships/hyperlink" Target="https://archive.org/download/ni-roms/roms/Nintendo%20-%20Game%20Boy.zip/Astro%20Rabby%20%28Japan%29.zip" TargetMode="External"/><Relationship Id="rId589" Type="http://schemas.openxmlformats.org/officeDocument/2006/relationships/hyperlink" Target="https://archive.org/download/ni-roms/roms/Nintendo%20-%20Game%20Boy.zip/GB%20Basketball%20%28Japan%29.zip" TargetMode="External"/><Relationship Id="rId104" Type="http://schemas.openxmlformats.org/officeDocument/2006/relationships/hyperlink" Target="https://archive.org/download/ni-roms/roms/Nintendo%20-%20Game%20Boy.zip/Astro-Jump%20%28World%29%20%28Aftermarket%29%20%28Unl%29.zip" TargetMode="External"/><Relationship Id="rId588" Type="http://schemas.openxmlformats.org/officeDocument/2006/relationships/hyperlink" Target="https://archive.org/download/ni-roms/roms/Nintendo%20-%20Game%20Boy.zip/G%20Arms%20-%20Operation%20Gundam%20%28Japan%29.zip" TargetMode="External"/><Relationship Id="rId109" Type="http://schemas.openxmlformats.org/officeDocument/2006/relationships/hyperlink" Target="https://archive.org/download/ni-roms/roms/Nintendo%20-%20Game%20Boy.zip/Attack%20of%20the%20Killer%20Tomatoes%20%28USA%2C%20Europe%29.zip" TargetMode="External"/><Relationship Id="rId1170" Type="http://schemas.openxmlformats.org/officeDocument/2006/relationships/hyperlink" Target="https://archive.org/download/ni-roms/roms/Nintendo%20-%20Game%20Boy.zip/Monopoly%20%28Japan%29.zip" TargetMode="External"/><Relationship Id="rId108" Type="http://schemas.openxmlformats.org/officeDocument/2006/relationships/hyperlink" Target="https://archive.org/download/ni-roms/roms/Nintendo%20-%20Game%20Boy.zip/Attack%20of%20the%20Killer%20Tomatoes%20%28Japan%29.zip" TargetMode="External"/><Relationship Id="rId1171" Type="http://schemas.openxmlformats.org/officeDocument/2006/relationships/hyperlink" Target="https://archive.org/download/ni-roms/roms/Nintendo%20-%20Game%20Boy.zip/Monopoly%20%28USA%29.zip" TargetMode="External"/><Relationship Id="rId583" Type="http://schemas.openxmlformats.org/officeDocument/2006/relationships/hyperlink" Target="https://archive.org/download/ni-roms/roms/Nintendo%20-%20Game%20Boy.zip/Fushigi%20na%20Blobby%20-%20Princess%20Blob%20o%20Sukue%21%20%28Japan%29.zip" TargetMode="External"/><Relationship Id="rId1172" Type="http://schemas.openxmlformats.org/officeDocument/2006/relationships/hyperlink" Target="https://archive.org/download/ni-roms/roms/Nintendo%20-%20Game%20Boy.zip/Monster%20Maker%20%28Japan%29.zip" TargetMode="External"/><Relationship Id="rId582" Type="http://schemas.openxmlformats.org/officeDocument/2006/relationships/hyperlink" Target="https://archive.org/download/ni-roms/roms/Nintendo%20-%20Game%20Boy.zip/Funny%20Field%20%28Japan%29.zip" TargetMode="External"/><Relationship Id="rId1173" Type="http://schemas.openxmlformats.org/officeDocument/2006/relationships/hyperlink" Target="https://archive.org/download/ni-roms/roms/Nintendo%20-%20Game%20Boy.zip/Monster%20Maker%20-%20Barcode%20Saga%20%28Japan%29.zip" TargetMode="External"/><Relationship Id="rId2020" Type="http://schemas.openxmlformats.org/officeDocument/2006/relationships/hyperlink" Target="https://archive.org/download/ni-roms/roms/Nintendo%20-%20Game%20Boy.zip/Tsumeshougi%20-%20Kanki%20Godan%20%28Japan%29%20%28Beta%29%20%28SGB%20Enhanced%29.zip" TargetMode="External"/><Relationship Id="rId581" Type="http://schemas.openxmlformats.org/officeDocument/2006/relationships/hyperlink" Target="https://archive.org/download/ni-roms/roms/Nintendo%20-%20Game%20Boy.zip/From%20TV%20Animation%20Slam%20Dunk%20Limited%20Edition%20%28Japan%29%20%28SGB%20Enhanced%29.zip" TargetMode="External"/><Relationship Id="rId1174" Type="http://schemas.openxmlformats.org/officeDocument/2006/relationships/hyperlink" Target="https://archive.org/download/ni-roms/roms/Nintendo%20-%20Game%20Boy.zip/Monster%20Maker%202%20-%20Uru%20no%20Hiken%20%28Japan%29.zip" TargetMode="External"/><Relationship Id="rId2021" Type="http://schemas.openxmlformats.org/officeDocument/2006/relationships/hyperlink" Target="https://archive.org/download/ni-roms/roms/Nintendo%20-%20Game%20Boy.zip/Tsumeshougi%20-%20Kanki%20Godan%20%28Japan%29%20%28SGB%20Enhanced%29.zip" TargetMode="External"/><Relationship Id="rId580" Type="http://schemas.openxmlformats.org/officeDocument/2006/relationships/hyperlink" Target="https://archive.org/download/ni-roms/roms/Nintendo%20-%20Game%20Boy.zip/From%20TV%20Animation%20Slam%20Dunk%202%20-%20Zenkoku%20e%20no%20Tip%20Off%20%28Japan%29%20%28SGB%20Enhanced%29.zip" TargetMode="External"/><Relationship Id="rId1175" Type="http://schemas.openxmlformats.org/officeDocument/2006/relationships/hyperlink" Target="https://archive.org/download/ni-roms/roms/Nintendo%20-%20Game%20Boy.zip/Monster%20Max%20%28Europe%29%20%28En%2CFr%2CDe%2CEs%2CIt%2CNl%29%20%28Beta%29%20%281993-04-01%29.zip" TargetMode="External"/><Relationship Id="rId2022" Type="http://schemas.openxmlformats.org/officeDocument/2006/relationships/hyperlink" Target="https://archive.org/download/ni-roms/roms/Nintendo%20-%20Game%20Boy.zip/Tsumeshougi%20-%20Mondai%20Teikyou%20Shougi%20Sekai%20%28Japan%29.zip" TargetMode="External"/><Relationship Id="rId103" Type="http://schemas.openxmlformats.org/officeDocument/2006/relationships/hyperlink" Target="https://archive.org/download/ni-roms/roms/Nintendo%20-%20Game%20Boy.zip/Asteroids%20Chasers%20%28World%29%20%28Aftermarket%29%20%28Unl%29.zip" TargetMode="External"/><Relationship Id="rId587" Type="http://schemas.openxmlformats.org/officeDocument/2006/relationships/hyperlink" Target="https://archive.org/download/ni-roms/roms/Nintendo%20-%20Game%20Boy.zip/G-ZERO%20%28World%29%20%28v2.6%29%20%28Aftermarket%29%20%28Unl%29.zip" TargetMode="External"/><Relationship Id="rId1176" Type="http://schemas.openxmlformats.org/officeDocument/2006/relationships/hyperlink" Target="https://archive.org/download/ni-roms/roms/Nintendo%20-%20Game%20Boy.zip/Monster%20Max%20%28Europe%29%20%28En%2CFr%2CDe%2CEs%2CIt%2CNl%29.zip" TargetMode="External"/><Relationship Id="rId2023" Type="http://schemas.openxmlformats.org/officeDocument/2006/relationships/hyperlink" Target="https://archive.org/download/ni-roms/roms/Nintendo%20-%20Game%20Boy.zip/Tsuri%20Sensei%20%28Japan%29%20%28SGB%20Enhanced%29.zip" TargetMode="External"/><Relationship Id="rId102" Type="http://schemas.openxmlformats.org/officeDocument/2006/relationships/hyperlink" Target="https://archive.org/download/ni-roms/roms/Nintendo%20-%20Game%20Boy.zip/Asteroids%20%28USA%2C%20Europe%29.zip" TargetMode="External"/><Relationship Id="rId586" Type="http://schemas.openxmlformats.org/officeDocument/2006/relationships/hyperlink" Target="https://archive.org/download/ni-roms/roms/Nintendo%20-%20Game%20Boy.zip/G-Man%20%28World%29%20%28Aftermarket%29%20%28Unl%29.zip" TargetMode="External"/><Relationship Id="rId1177" Type="http://schemas.openxmlformats.org/officeDocument/2006/relationships/hyperlink" Target="https://archive.org/download/ni-roms/roms/Nintendo%20-%20Game%20Boy.zip/Monster%20Race%20%28Japan%29%20%28SGB%20Enhanced%29.zip" TargetMode="External"/><Relationship Id="rId2024" Type="http://schemas.openxmlformats.org/officeDocument/2006/relationships/hyperlink" Target="https://archive.org/download/ni-roms/roms/Nintendo%20-%20Game%20Boy.zip/Tumble%20Pop%20%28Japan%29.zip" TargetMode="External"/><Relationship Id="rId101" Type="http://schemas.openxmlformats.org/officeDocument/2006/relationships/hyperlink" Target="https://archive.org/download/ni-roms/roms/Nintendo%20-%20Game%20Boy.zip/Asteroids%20%28USA%2C%20Europe%29%20%28Beta%29.zip" TargetMode="External"/><Relationship Id="rId585" Type="http://schemas.openxmlformats.org/officeDocument/2006/relationships/hyperlink" Target="https://archive.org/download/ni-roms/roms/Nintendo%20-%20Game%20Boy.zip/Fydo%27s%20Magic%20Tiles%20%28World%29%20%282022-09-01%29%20%28Aftermarket%29%20%28Unl%29.zip" TargetMode="External"/><Relationship Id="rId1178" Type="http://schemas.openxmlformats.org/officeDocument/2006/relationships/hyperlink" Target="https://archive.org/download/ni-roms/roms/Nintendo%20-%20Game%20Boy.zip/Monster%20Race%20Okawari%20%28Japan%29%20%28SGB%20Enhanced%29.zip" TargetMode="External"/><Relationship Id="rId2025" Type="http://schemas.openxmlformats.org/officeDocument/2006/relationships/hyperlink" Target="https://archive.org/download/ni-roms/roms/Nintendo%20-%20Game%20Boy.zip/Tumble%20Pop%20%28USA%2C%20Europe%29.zip" TargetMode="External"/><Relationship Id="rId100" Type="http://schemas.openxmlformats.org/officeDocument/2006/relationships/hyperlink" Target="https://archive.org/download/ni-roms/roms/Nintendo%20-%20Game%20Boy.zip/Asterix%20%28USA%29%20%28Proto%203%29.zip" TargetMode="External"/><Relationship Id="rId584" Type="http://schemas.openxmlformats.org/officeDocument/2006/relationships/hyperlink" Target="https://archive.org/download/ni-roms/roms/Nintendo%20-%20Game%20Boy.zip/Fushigi%20no%20Dungeon%20-%20Fuurai%20no%20Shiren%20GB%20-%20Tsukikage%20Mura%20no%20Kaibutsu%20%28Japan%29%20%28SGB%20Enhanced%29.zip" TargetMode="External"/><Relationship Id="rId1179" Type="http://schemas.openxmlformats.org/officeDocument/2006/relationships/hyperlink" Target="https://archive.org/download/ni-roms/roms/Nintendo%20-%20Game%20Boy.zip/Monster%20Truck%20%28Japan%29.zip" TargetMode="External"/><Relationship Id="rId2026" Type="http://schemas.openxmlformats.org/officeDocument/2006/relationships/hyperlink" Target="https://archive.org/download/ni-roms/roms/Nintendo%20-%20Game%20Boy.zip/Turn%20and%20Burn%20-%20The%20F-14%20Dogfight%20Simulator%20%28USA%29.zip" TargetMode="External"/><Relationship Id="rId1169" Type="http://schemas.openxmlformats.org/officeDocument/2006/relationships/hyperlink" Target="https://archive.org/download/ni-roms/roms/Nintendo%20-%20Game%20Boy.zip/Monopoly%20%28Europe%29%20%28En%2CFr%2CDe%29.zip" TargetMode="External"/><Relationship Id="rId2016" Type="http://schemas.openxmlformats.org/officeDocument/2006/relationships/hyperlink" Target="https://archive.org/download/ni-roms/roms/Nintendo%20-%20Game%20Boy.zip/Trump%20Boy%20II%20%28Japan%29.zip" TargetMode="External"/><Relationship Id="rId2017" Type="http://schemas.openxmlformats.org/officeDocument/2006/relationships/hyperlink" Target="https://archive.org/download/ni-roms/roms/Nintendo%20-%20Game%20Boy.zip/Trump%20Collection%20GB%20%28Japan%29.zip" TargetMode="External"/><Relationship Id="rId2018" Type="http://schemas.openxmlformats.org/officeDocument/2006/relationships/hyperlink" Target="https://archive.org/download/ni-roms/roms/Nintendo%20-%20Game%20Boy.zip/Tsumego%20Series%201%20-%20Fujisawa%20Hideyuki%20Meiyo%20Kisei%20%28Japan%29%20%28SGB%20Enhanced%29.zip" TargetMode="External"/><Relationship Id="rId2019" Type="http://schemas.openxmlformats.org/officeDocument/2006/relationships/hyperlink" Target="https://archive.org/download/ni-roms/roms/Nintendo%20-%20Game%20Boy.zip/Tsumeshougi%20-%20Hyakuban%20Shoubu%20%28Japan%29.zip" TargetMode="External"/><Relationship Id="rId579" Type="http://schemas.openxmlformats.org/officeDocument/2006/relationships/hyperlink" Target="https://archive.org/download/ni-roms/roms/Nintendo%20-%20Game%20Boy.zip/From%20TV%20Animation%20Slam%20Dunk%20-%20Gakeppuchi%20no%20Kesshou%20League%20%28Japan%29%20%28SGB%20Enhanced%29.zip" TargetMode="External"/><Relationship Id="rId578" Type="http://schemas.openxmlformats.org/officeDocument/2006/relationships/hyperlink" Target="https://archive.org/download/ni-roms/roms/Nintendo%20-%20Game%20Boy.zip/Frogger%20%28USA%29.zip" TargetMode="External"/><Relationship Id="rId577" Type="http://schemas.openxmlformats.org/officeDocument/2006/relationships/hyperlink" Target="https://archive.org/download/ni-roms/roms/Nintendo%20-%20Game%20Boy.zip/Frisky%20Tom%20%28Japan%29%20%28SGB%20Enhanced%29.zip" TargetMode="External"/><Relationship Id="rId1160" Type="http://schemas.openxmlformats.org/officeDocument/2006/relationships/hyperlink" Target="https://archive.org/download/ni-roms/roms/Nintendo%20-%20Game%20Boy.zip/Momotarou%20Collection%20%28Japan%29%20%28SGB%20Enhanced%29.zip" TargetMode="External"/><Relationship Id="rId572" Type="http://schemas.openxmlformats.org/officeDocument/2006/relationships/hyperlink" Target="https://archive.org/download/ni-roms/roms/Nintendo%20-%20Game%20Boy.zip/Foreman%20for%20Real%20%28Japan%29.zip" TargetMode="External"/><Relationship Id="rId1161" Type="http://schemas.openxmlformats.org/officeDocument/2006/relationships/hyperlink" Target="https://archive.org/download/ni-roms/roms/Nintendo%20-%20Game%20Boy.zip/Momotarou%20Collection%202%20%28Japan%29%20%28SGB%20Enhanced%29.zip" TargetMode="External"/><Relationship Id="rId571" Type="http://schemas.openxmlformats.org/officeDocument/2006/relationships/hyperlink" Target="https://archive.org/download/ni-roms/roms/Nintendo%20-%20Game%20Boy.zip/Footballer%20of%20the%20Year%20%28World%29%20%28v1.1%29%20%28Aftermarket%29%20%28Unl%29.zip" TargetMode="External"/><Relationship Id="rId1162" Type="http://schemas.openxmlformats.org/officeDocument/2006/relationships/hyperlink" Target="https://archive.org/download/ni-roms/roms/Nintendo%20-%20Game%20Boy.zip/Momotarou%20Dengeki%20%28Japan%29.zip" TargetMode="External"/><Relationship Id="rId570" Type="http://schemas.openxmlformats.org/officeDocument/2006/relationships/hyperlink" Target="https://archive.org/download/ni-roms/roms/Nintendo%20-%20Game%20Boy.zip/Footballer%20of%20the%20Year%20%28World%29%20%28v1.0%29%20%28Aftermarket%29%20%28Unl%29.zip" TargetMode="External"/><Relationship Id="rId1163" Type="http://schemas.openxmlformats.org/officeDocument/2006/relationships/hyperlink" Target="https://archive.org/download/ni-roms/roms/Nintendo%20-%20Game%20Boy.zip/Momotarou%20Dengeki%202%20%28Japan%29%20%28SGB%20Enhanced%29.zip" TargetMode="External"/><Relationship Id="rId2010" Type="http://schemas.openxmlformats.org/officeDocument/2006/relationships/hyperlink" Target="https://archive.org/download/ni-roms/roms/Nintendo%20-%20Game%20Boy.zip/Trip%20World%20%28Europe%29.zip" TargetMode="External"/><Relationship Id="rId1164" Type="http://schemas.openxmlformats.org/officeDocument/2006/relationships/hyperlink" Target="https://archive.org/download/ni-roms/roms/Nintendo%20-%20Game%20Boy.zip/Momotarou%20Densetsu%20Gaiden%20%28Japan%29.zip" TargetMode="External"/><Relationship Id="rId2011" Type="http://schemas.openxmlformats.org/officeDocument/2006/relationships/hyperlink" Target="https://archive.org/download/ni-roms/roms/Nintendo%20-%20Game%20Boy.zip/Trip%20World%20%28Japan%29.zip" TargetMode="External"/><Relationship Id="rId576" Type="http://schemas.openxmlformats.org/officeDocument/2006/relationships/hyperlink" Target="https://archive.org/download/ni-roms/roms/Nintendo%20-%20Game%20Boy.zip/Franky%2C%20Joe%20%26%20Dirk%20-%20On%20the%20Tiles%20%28Europe%29%20%28En%2CFr%2CDe%2CEs%2CIt%2CNl%29.zip" TargetMode="External"/><Relationship Id="rId1165" Type="http://schemas.openxmlformats.org/officeDocument/2006/relationships/hyperlink" Target="https://archive.org/download/ni-roms/roms/Nintendo%20-%20Game%20Boy.zip/Momotarou%20Dentetsu%20jr.%20-%20Zenkoku%20Ramen%20Meguri%20no%20Maki%20%28Japan%29%20%28SGB%20Enhanced%29.zip" TargetMode="External"/><Relationship Id="rId2012" Type="http://schemas.openxmlformats.org/officeDocument/2006/relationships/hyperlink" Target="https://archive.org/download/ni-roms/roms/Nintendo%20-%20Game%20Boy.zip/TripleA%20%28USA%29%20%28Proto%29.zip" TargetMode="External"/><Relationship Id="rId575" Type="http://schemas.openxmlformats.org/officeDocument/2006/relationships/hyperlink" Target="https://archive.org/download/ni-roms/roms/Nintendo%20-%20Game%20Boy.zip/Frank%20Thomas%20Big%20Hurt%20Baseball%20%28USA%2C%20Europe%29.zip" TargetMode="External"/><Relationship Id="rId1166" Type="http://schemas.openxmlformats.org/officeDocument/2006/relationships/hyperlink" Target="https://archive.org/download/ni-roms/roms/Nintendo%20-%20Game%20Boy.zip/Mona%20and%20the%20Witch%27s%20Hat%20%28World%29%20%28Aftermarket%29%20%28Unl%29.zip" TargetMode="External"/><Relationship Id="rId2013" Type="http://schemas.openxmlformats.org/officeDocument/2006/relationships/hyperlink" Target="https://archive.org/download/ni-roms/roms/Nintendo%20-%20Game%20Boy.zip/Triumph%20%28USA%29%20%28Proto%29.zip" TargetMode="External"/><Relationship Id="rId574" Type="http://schemas.openxmlformats.org/officeDocument/2006/relationships/hyperlink" Target="https://archive.org/download/ni-roms/roms/Nintendo%20-%20Game%20Boy.zip/Fortified%20Zone%20%28USA%2C%20Europe%29.zip" TargetMode="External"/><Relationship Id="rId1167" Type="http://schemas.openxmlformats.org/officeDocument/2006/relationships/hyperlink" Target="https://archive.org/download/ni-roms/roms/Nintendo%20-%20Game%20Boy.zip/Monde%20Perdu%2C%20Le%20-%20Jurassic%20Park%20%28France%29%20%28En%29%20%28SGB%20Enhanced%29.zip" TargetMode="External"/><Relationship Id="rId2014" Type="http://schemas.openxmlformats.org/officeDocument/2006/relationships/hyperlink" Target="https://archive.org/download/ni-roms/roms/Nintendo%20-%20Game%20Boy.zip/True%20Lies%20%28USA%2C%20Europe%29.zip" TargetMode="External"/><Relationship Id="rId573" Type="http://schemas.openxmlformats.org/officeDocument/2006/relationships/hyperlink" Target="https://archive.org/download/ni-roms/roms/Nintendo%20-%20Game%20Boy.zip/Foreman%20for%20Real%20%28USA%2C%20Europe%29.zip" TargetMode="External"/><Relationship Id="rId1168" Type="http://schemas.openxmlformats.org/officeDocument/2006/relationships/hyperlink" Target="https://archive.org/download/ni-roms/roms/Nintendo%20-%20Game%20Boy.zip/Money%20Idol%20Exchanger%20%28Japan%29%20%28SGB%20Enhanced%29.zip" TargetMode="External"/><Relationship Id="rId2015" Type="http://schemas.openxmlformats.org/officeDocument/2006/relationships/hyperlink" Target="https://archive.org/download/ni-roms/roms/Nintendo%20-%20Game%20Boy.zip/Trump%20Boy%20%28Japan%29.zip" TargetMode="External"/><Relationship Id="rId2049" Type="http://schemas.openxmlformats.org/officeDocument/2006/relationships/hyperlink" Target="https://archive.org/download/ni-roms/roms/Nintendo%20-%20Game%20Boy.zip/Universal%20Soldier%20%28USA%2C%20Europe%29.zip" TargetMode="External"/><Relationship Id="rId129" Type="http://schemas.openxmlformats.org/officeDocument/2006/relationships/hyperlink" Target="https://archive.org/download/ni-roms/roms/Nintendo%20-%20Game%20Boy.zip/Bart%20no%20Survival%20Camp%20%28Japan%29.zip" TargetMode="External"/><Relationship Id="rId128" Type="http://schemas.openxmlformats.org/officeDocument/2006/relationships/hyperlink" Target="https://archive.org/download/ni-roms/roms/Nintendo%20-%20Game%20Boy.zip/Bart%20Simpson%27s%20Escape%20from%20Camp%20Deadly%20%28USA%2C%20Europe%29.zip" TargetMode="External"/><Relationship Id="rId127" Type="http://schemas.openxmlformats.org/officeDocument/2006/relationships/hyperlink" Target="https://archive.org/download/ni-roms/roms/Nintendo%20-%20Game%20Boy.zip/Barbie%20-%20Game%20Girl%20%28USA%2C%20Europe%29.zip" TargetMode="External"/><Relationship Id="rId126" Type="http://schemas.openxmlformats.org/officeDocument/2006/relationships/hyperlink" Target="https://archive.org/download/ni-roms/roms/Nintendo%20-%20Game%20Boy.zip/Barbie%20-%20Game%20Girl%20%28USA%29%20%28Beta%29.zip" TargetMode="External"/><Relationship Id="rId1190" Type="http://schemas.openxmlformats.org/officeDocument/2006/relationships/hyperlink" Target="https://archive.org/download/ni-roms/roms/Nintendo%20-%20Game%20Boy.zip/Mortal%20Kombat%20II%20%28USA%2C%20Europe%29.zip" TargetMode="External"/><Relationship Id="rId1191" Type="http://schemas.openxmlformats.org/officeDocument/2006/relationships/hyperlink" Target="https://archive.org/download/ni-roms/roms/Nintendo%20-%20Game%20Boy.zip/Mortal%20Kombat%20II%20-%20Kyuukyoku%20Shinken%20%28Japan%29.zip" TargetMode="External"/><Relationship Id="rId1192" Type="http://schemas.openxmlformats.org/officeDocument/2006/relationships/hyperlink" Target="https://archive.org/download/ni-roms/roms/Nintendo%20-%20Game%20Boy.zip/Motocross%20Maniacs%20%28Europe%29%20%28Rev%201%29.zip" TargetMode="External"/><Relationship Id="rId1193" Type="http://schemas.openxmlformats.org/officeDocument/2006/relationships/hyperlink" Target="https://archive.org/download/ni-roms/roms/Nintendo%20-%20Game%20Boy.zip/Motocross%20Maniacs%20%28Europe%29.zip" TargetMode="External"/><Relationship Id="rId2040" Type="http://schemas.openxmlformats.org/officeDocument/2006/relationships/hyperlink" Target="https://archive.org/download/ni-roms/roms/Nintendo%20-%20Game%20Boy.zip/Ultima%20-%20Ushinawareta%20Runes%202%20%28Japan%29.zip" TargetMode="External"/><Relationship Id="rId121" Type="http://schemas.openxmlformats.org/officeDocument/2006/relationships/hyperlink" Target="https://archive.org/download/ni-roms/roms/Nintendo%20-%20Game%20Boy.zip/Bakuchou%20Retsuden%20Shou%20-%20Hyper%20Fishing%20%28Japan%29%20%28SGB%20Enhanced%29.zip" TargetMode="External"/><Relationship Id="rId1194" Type="http://schemas.openxmlformats.org/officeDocument/2006/relationships/hyperlink" Target="https://archive.org/download/ni-roms/roms/Nintendo%20-%20Game%20Boy.zip/Motocross%20Maniacs%20%28Japan%29.zip" TargetMode="External"/><Relationship Id="rId2041" Type="http://schemas.openxmlformats.org/officeDocument/2006/relationships/hyperlink" Target="https://archive.org/download/ni-roms/roms/Nintendo%20-%20Game%20Boy.zip/Ultra%20Golf%20%28USA%29%20%28Beta%29%20%281991-11-20%29.zip" TargetMode="External"/><Relationship Id="rId120" Type="http://schemas.openxmlformats.org/officeDocument/2006/relationships/hyperlink" Target="https://archive.org/download/ni-roms/roms/Nintendo%20-%20Game%20Boy.zip/Bakuchou%20Retrieve%20Master%20%28Japan%29%20%28SGB%20Enhanced%29.zip" TargetMode="External"/><Relationship Id="rId1195" Type="http://schemas.openxmlformats.org/officeDocument/2006/relationships/hyperlink" Target="https://archive.org/download/ni-roms/roms/Nintendo%20-%20Game%20Boy.zip/Motocross%20Maniacs%20%28USA%29.zip" TargetMode="External"/><Relationship Id="rId2042" Type="http://schemas.openxmlformats.org/officeDocument/2006/relationships/hyperlink" Target="https://archive.org/download/ni-roms/roms/Nintendo%20-%20Game%20Boy.zip/Ultra%20Golf%20%28USA%29.zip" TargetMode="External"/><Relationship Id="rId1196" Type="http://schemas.openxmlformats.org/officeDocument/2006/relationships/hyperlink" Target="https://archive.org/download/ni-roms/roms/Nintendo%20-%20Game%20Boy.zip/Mouse%20Trap%20Hotel%20%28USA%29.zip" TargetMode="External"/><Relationship Id="rId2043" Type="http://schemas.openxmlformats.org/officeDocument/2006/relationships/hyperlink" Target="https://archive.org/download/ni-roms/roms/Nintendo%20-%20Game%20Boy.zip/Ultraman%20%28Japan%29.zip" TargetMode="External"/><Relationship Id="rId1197" Type="http://schemas.openxmlformats.org/officeDocument/2006/relationships/hyperlink" Target="https://archive.org/download/ni-roms/roms/Nintendo%20-%20Game%20Boy.zip/Mr.%20Chin%27s%20Gourmet%20Paradise%20%28USA%29.zip" TargetMode="External"/><Relationship Id="rId2044" Type="http://schemas.openxmlformats.org/officeDocument/2006/relationships/hyperlink" Target="https://archive.org/download/ni-roms/roms/Nintendo%20-%20Game%20Boy.zip/Ultraman%20Ball%20%28Japan%29%20%28SGB%20Enhanced%29.zip" TargetMode="External"/><Relationship Id="rId125" Type="http://schemas.openxmlformats.org/officeDocument/2006/relationships/hyperlink" Target="https://archive.org/download/ni-roms/roms/Nintendo%20-%20Game%20Boy.zip/Banishing%20Racer%20%28Japan%29.zip" TargetMode="External"/><Relationship Id="rId1198" Type="http://schemas.openxmlformats.org/officeDocument/2006/relationships/hyperlink" Target="https://archive.org/download/ni-roms/roms/Nintendo%20-%20Game%20Boy.zip/Mr.%20Do%21%20%28Europe%29.zip" TargetMode="External"/><Relationship Id="rId2045" Type="http://schemas.openxmlformats.org/officeDocument/2006/relationships/hyperlink" Target="https://archive.org/download/ni-roms/roms/Nintendo%20-%20Game%20Boy.zip/Ultraman%20Chou%20Toushi%20Gekiden%20%28Japan%29%20%28SGB%20Enhanced%29.zip" TargetMode="External"/><Relationship Id="rId124" Type="http://schemas.openxmlformats.org/officeDocument/2006/relationships/hyperlink" Target="https://archive.org/download/ni-roms/roms/Nintendo%20-%20Game%20Boy.zip/Bamse%20%28Sweden%29.zip" TargetMode="External"/><Relationship Id="rId1199" Type="http://schemas.openxmlformats.org/officeDocument/2006/relationships/hyperlink" Target="https://archive.org/download/ni-roms/roms/Nintendo%20-%20Game%20Boy.zip/Mr.%20Do%21%20%28USA%29.zip" TargetMode="External"/><Relationship Id="rId2046" Type="http://schemas.openxmlformats.org/officeDocument/2006/relationships/hyperlink" Target="https://archive.org/download/ni-roms/roms/Nintendo%20-%20Game%20Boy.zip/Ultraman%20Club%20-%20Tekikaijuu%20o%20Hakken%20seyo%21%20%28Japan%29.zip" TargetMode="External"/><Relationship Id="rId123" Type="http://schemas.openxmlformats.org/officeDocument/2006/relationships/hyperlink" Target="https://archive.org/download/ni-roms/roms/Nintendo%20-%20Game%20Boy.zip/Balloon%20Kid%20%28USA%2C%20Europe%29.zip" TargetMode="External"/><Relationship Id="rId2047" Type="http://schemas.openxmlformats.org/officeDocument/2006/relationships/hyperlink" Target="https://archive.org/download/ni-roms/roms/Nintendo%20-%20Game%20Boy.zip/Umi%20no%20Nushi%20Tsuri%202%20%28Japan%29%20%28SGB%20Enhanced%29.zip" TargetMode="External"/><Relationship Id="rId122" Type="http://schemas.openxmlformats.org/officeDocument/2006/relationships/hyperlink" Target="https://archive.org/download/ni-roms/roms/Nintendo%20-%20Game%20Boy.zip/Bakuretsu%20Senshi%20Warrior%20%28Japan%29.zip" TargetMode="External"/><Relationship Id="rId2048" Type="http://schemas.openxmlformats.org/officeDocument/2006/relationships/hyperlink" Target="https://archive.org/download/ni-roms/roms/Nintendo%20-%20Game%20Boy.zip/Undercover%20Cops%20Gaiden%20-%20Hakaishin%20Garumaa%20%28Japan%29.zip" TargetMode="External"/><Relationship Id="rId2038" Type="http://schemas.openxmlformats.org/officeDocument/2006/relationships/hyperlink" Target="https://archive.org/download/ni-roms/roms/Nintendo%20-%20Game%20Boy.zip/Ultima%20-%20Runes%20of%20Virtue%20II%20%28USA%29.zip" TargetMode="External"/><Relationship Id="rId2039" Type="http://schemas.openxmlformats.org/officeDocument/2006/relationships/hyperlink" Target="https://archive.org/download/ni-roms/roms/Nintendo%20-%20Game%20Boy.zip/Ultima%20-%20Ushinawareta%20Runes%20%28Japan%29.zip" TargetMode="External"/><Relationship Id="rId118" Type="http://schemas.openxmlformats.org/officeDocument/2006/relationships/hyperlink" Target="https://archive.org/download/ni-roms/roms/Nintendo%20-%20Game%20Boy.zip/Bakenou%20TV%20%2794%20%28Japan%29%20%28SGB%20Enhanced%29.zip" TargetMode="External"/><Relationship Id="rId117" Type="http://schemas.openxmlformats.org/officeDocument/2006/relationships/hyperlink" Target="https://archive.org/download/ni-roms/roms/Nintendo%20-%20Game%20Boy.zip/Baby%20T-Rex%20%28Europe%29.zip" TargetMode="External"/><Relationship Id="rId116" Type="http://schemas.openxmlformats.org/officeDocument/2006/relationships/hyperlink" Target="https://archive.org/download/ni-roms/roms/Nintendo%20-%20Game%20Boy.zip/Baby%27s%20Day%20Out%20%28USA%29%20%28Proto%29.zip" TargetMode="External"/><Relationship Id="rId115" Type="http://schemas.openxmlformats.org/officeDocument/2006/relationships/hyperlink" Target="https://archive.org/download/ni-roms/roms/Nintendo%20-%20Game%20Boy.zip/B.C.%20Kid%202%20%28Europe%29%20%28SGB%20Enhanced%29.zip" TargetMode="External"/><Relationship Id="rId599" Type="http://schemas.openxmlformats.org/officeDocument/2006/relationships/hyperlink" Target="https://archive.org/download/ni-roms/roms/Nintendo%20-%20Game%20Boy.zip/Game%20%26%20Watch%20Gallery%20%28USA%29%20%28SGB%20Enhanced%29.zip" TargetMode="External"/><Relationship Id="rId1180" Type="http://schemas.openxmlformats.org/officeDocument/2006/relationships/hyperlink" Target="https://archive.org/download/ni-roms/roms/Nintendo%20-%20Game%20Boy.zip/Monster%20Truck%20Wars%20%28USA%2C%20Europe%29.zip" TargetMode="External"/><Relationship Id="rId1181" Type="http://schemas.openxmlformats.org/officeDocument/2006/relationships/hyperlink" Target="https://archive.org/download/ni-roms/roms/Nintendo%20-%20Game%20Boy.zip/Montezuma%27s%20Return%21%20%28Europe%29%20%28En%2CFr%2CDe%2CEs%2CIt%29.zip" TargetMode="External"/><Relationship Id="rId119" Type="http://schemas.openxmlformats.org/officeDocument/2006/relationships/hyperlink" Target="https://archive.org/download/ni-roms/roms/Nintendo%20-%20Game%20Boy.zip/Bakenou%20V3%20%28Japan%29.zip" TargetMode="External"/><Relationship Id="rId1182" Type="http://schemas.openxmlformats.org/officeDocument/2006/relationships/hyperlink" Target="https://archive.org/download/ni-roms/roms/Nintendo%20-%20Game%20Boy.zip/Monty%20on%20the%20Run%20%28World%29%20%28Aftermarket%29%20%28Unl%29.zip" TargetMode="External"/><Relationship Id="rId110" Type="http://schemas.openxmlformats.org/officeDocument/2006/relationships/hyperlink" Target="https://archive.org/download/ni-roms/roms/Nintendo%20-%20Game%20Boy.zip/Auto%20Zone%20%28World%29%20%28Aftermarket%29%20%28Unl%29.zip" TargetMode="External"/><Relationship Id="rId594" Type="http://schemas.openxmlformats.org/officeDocument/2006/relationships/hyperlink" Target="https://archive.org/download/ni-roms/roms/Nintendo%20-%20Game%20Boy.zip/GB%20Pachi-Slot%20Hisshouhou%21%20Jr.%20%28Japan%29.zip" TargetMode="External"/><Relationship Id="rId1183" Type="http://schemas.openxmlformats.org/officeDocument/2006/relationships/hyperlink" Target="https://archive.org/download/ni-roms/roms/Nintendo%20-%20Game%20Boy.zip/Mortal%20Kombat%20%26%20Mortal%20Kombat%20II%20%28Japan%29.zip" TargetMode="External"/><Relationship Id="rId2030" Type="http://schemas.openxmlformats.org/officeDocument/2006/relationships/hyperlink" Target="https://archive.org/download/ni-roms/roms/Nintendo%20-%20Game%20Boy.zip/Twin%20%28Japan%29.zip" TargetMode="External"/><Relationship Id="rId593" Type="http://schemas.openxmlformats.org/officeDocument/2006/relationships/hyperlink" Target="https://archive.org/download/ni-roms/roms/Nintendo%20-%20Game%20Boy.zip/GBKiss%20Mini%20Games%20%28Japan%29.zip" TargetMode="External"/><Relationship Id="rId1184" Type="http://schemas.openxmlformats.org/officeDocument/2006/relationships/hyperlink" Target="https://archive.org/download/ni-roms/roms/Nintendo%20-%20Game%20Boy.zip/Mortal%20Kombat%20%26%20Mortal%20Kombat%20II%20%28USA%2C%20Europe%29.zip" TargetMode="External"/><Relationship Id="rId2031" Type="http://schemas.openxmlformats.org/officeDocument/2006/relationships/hyperlink" Target="https://archive.org/download/ni-roms/roms/Nintendo%20-%20Game%20Boy.zip/TwinBee%20da%21%21%20%28Japan%29%20%28Beta%29.zip" TargetMode="External"/><Relationship Id="rId592" Type="http://schemas.openxmlformats.org/officeDocument/2006/relationships/hyperlink" Target="https://archive.org/download/ni-roms/roms/Nintendo%20-%20Game%20Boy.zip/GB%20Genjin%20Land%20-%20Viva%21%20Chikkun%20Oukoku%20%28Japan%29.zip" TargetMode="External"/><Relationship Id="rId1185" Type="http://schemas.openxmlformats.org/officeDocument/2006/relationships/hyperlink" Target="https://archive.org/download/ni-roms/roms/Nintendo%20-%20Game%20Boy.zip/Mortal%20Kombat%20%28USA%2C%20Europe%29%20%28Beta%29.zip" TargetMode="External"/><Relationship Id="rId2032" Type="http://schemas.openxmlformats.org/officeDocument/2006/relationships/hyperlink" Target="https://archive.org/download/ni-roms/roms/Nintendo%20-%20Game%20Boy.zip/TwinBee%20da%21%21%20%28Japan%29.zip" TargetMode="External"/><Relationship Id="rId591" Type="http://schemas.openxmlformats.org/officeDocument/2006/relationships/hyperlink" Target="https://archive.org/download/ni-roms/roms/Nintendo%20-%20Game%20Boy.zip/GB%20Genjin%202%20%28Japan%29%20%28SGB%20Enhanced%29.zip" TargetMode="External"/><Relationship Id="rId1186" Type="http://schemas.openxmlformats.org/officeDocument/2006/relationships/hyperlink" Target="https://archive.org/download/ni-roms/roms/Nintendo%20-%20Game%20Boy.zip/Mortal%20Kombat%20%28USA%2C%20Europe%29.zip" TargetMode="External"/><Relationship Id="rId2033" Type="http://schemas.openxmlformats.org/officeDocument/2006/relationships/hyperlink" Target="https://archive.org/download/ni-roms/roms/Nintendo%20-%20Game%20Boy.zip/Two%20Hearts%20%28Japan%29%20%28Demo%29%20%28Unl%29.zip" TargetMode="External"/><Relationship Id="rId114" Type="http://schemas.openxmlformats.org/officeDocument/2006/relationships/hyperlink" Target="https://archive.org/download/ni-roms/roms/Nintendo%20-%20Game%20Boy.zip/B.C.%20Kid%202%20%28Europe%29%20%28Beta%29%20%28SGB%20Enhanced%29.zip" TargetMode="External"/><Relationship Id="rId598" Type="http://schemas.openxmlformats.org/officeDocument/2006/relationships/hyperlink" Target="https://archive.org/download/ni-roms/roms/Nintendo%20-%20Game%20Boy.zip/Game%20%26%20Watch%20Gallery%20%28USA%29%20%28Rev%201%29%20%28SGB%20Enhanced%29.zip" TargetMode="External"/><Relationship Id="rId1187" Type="http://schemas.openxmlformats.org/officeDocument/2006/relationships/hyperlink" Target="https://archive.org/download/ni-roms/roms/Nintendo%20-%20Game%20Boy.zip/Mortal%20Kombat%20-%20Shinken%20Kourin%20Densetsu%20%28Japan%29.zip" TargetMode="External"/><Relationship Id="rId2034" Type="http://schemas.openxmlformats.org/officeDocument/2006/relationships/hyperlink" Target="https://archive.org/download/ni-roms/roms/Nintendo%20-%20Game%20Boy.zip/Uchiiwai%20-%20Kyoudaijingi%20no%20Puzzle%20Game%20%28Japan%29.zip" TargetMode="External"/><Relationship Id="rId113" Type="http://schemas.openxmlformats.org/officeDocument/2006/relationships/hyperlink" Target="https://archive.org/download/ni-roms/roms/Nintendo%20-%20Game%20Boy.zip/B.C.%20Kid%20%28Europe%29.zip" TargetMode="External"/><Relationship Id="rId597" Type="http://schemas.openxmlformats.org/officeDocument/2006/relationships/hyperlink" Target="https://archive.org/download/ni-roms/roms/Nintendo%20-%20Game%20Boy.zip/Game%20%26%20Watch%20Gallery%20%28Europe%29%20%28SGB%20Enhanced%29.zip" TargetMode="External"/><Relationship Id="rId1188" Type="http://schemas.openxmlformats.org/officeDocument/2006/relationships/hyperlink" Target="https://archive.org/download/ni-roms/roms/Nintendo%20-%20Game%20Boy.zip/Mortal%20Kombat%203%20%28Europe%29.zip" TargetMode="External"/><Relationship Id="rId2035" Type="http://schemas.openxmlformats.org/officeDocument/2006/relationships/hyperlink" Target="https://archive.org/download/ni-roms/roms/Nintendo%20-%20Game%20Boy.zip/Uchuu%20Senkan%20Yamato%20%28Japan%29.zip" TargetMode="External"/><Relationship Id="rId112" Type="http://schemas.openxmlformats.org/officeDocument/2006/relationships/hyperlink" Target="https://archive.org/download/ni-roms/roms/Nintendo%20-%20Game%20Boy.zip/Ayakashi%20no%20Shiro%20%28Japan%29.zip" TargetMode="External"/><Relationship Id="rId596" Type="http://schemas.openxmlformats.org/officeDocument/2006/relationships/hyperlink" Target="https://archive.org/download/ni-roms/roms/Nintendo%20-%20Game%20Boy.zip/Galaga%20%26%20Galaxian%20%28Japan%29%20%28SGB%20Enhanced%29.zip" TargetMode="External"/><Relationship Id="rId1189" Type="http://schemas.openxmlformats.org/officeDocument/2006/relationships/hyperlink" Target="https://archive.org/download/ni-roms/roms/Nintendo%20-%20Game%20Boy.zip/Mortal%20Kombat%203%20%28USA%2C%20Europe%29.zip" TargetMode="External"/><Relationship Id="rId2036" Type="http://schemas.openxmlformats.org/officeDocument/2006/relationships/hyperlink" Target="https://archive.org/download/ni-roms/roms/Nintendo%20-%20Game%20Boy.zip/Uchuu%20no%20Kishi%20Tekkaman%20Blade%20%28Japan%29.zip" TargetMode="External"/><Relationship Id="rId111" Type="http://schemas.openxmlformats.org/officeDocument/2006/relationships/hyperlink" Target="https://archive.org/download/ni-roms/roms/Nintendo%20-%20Game%20Boy.zip/Avenging%20Spirit%20%28USA%2C%20Europe%29.zip" TargetMode="External"/><Relationship Id="rId595" Type="http://schemas.openxmlformats.org/officeDocument/2006/relationships/hyperlink" Target="https://archive.org/download/ni-roms/roms/Nintendo%20-%20Game%20Boy.zip/GI%20King%21%20-%20Sanbiki%20no%20Yosouya%20%28Japan%29.zip" TargetMode="External"/><Relationship Id="rId2037" Type="http://schemas.openxmlformats.org/officeDocument/2006/relationships/hyperlink" Target="https://archive.org/download/ni-roms/roms/Nintendo%20-%20Game%20Boy.zip/Ultima%20-%20Runes%20of%20Virtue%20%28USA%29.zip" TargetMode="External"/><Relationship Id="rId1136" Type="http://schemas.openxmlformats.org/officeDocument/2006/relationships/hyperlink" Target="https://archive.org/download/ni-roms/roms/Nintendo%20-%20Game%20Boy.zip/Minolta%202205%20Adj.%20Program%20%28USA%29%20%28Unl%29.zip" TargetMode="External"/><Relationship Id="rId1137" Type="http://schemas.openxmlformats.org/officeDocument/2006/relationships/hyperlink" Target="https://archive.org/download/ni-roms/roms/Nintendo%20-%20Game%20Boy.zip/Minolta%202419%20Adj.%20Program%20%28USA%29%20%28Unl%29.zip" TargetMode="External"/><Relationship Id="rId1138" Type="http://schemas.openxmlformats.org/officeDocument/2006/relationships/hyperlink" Target="https://archive.org/download/ni-roms/roms/Nintendo%20-%20Game%20Boy.zip/Minolta%202420%20Adj.%20Program%20%28USA%29%20%28Unl%29.zip" TargetMode="External"/><Relationship Id="rId1139" Type="http://schemas.openxmlformats.org/officeDocument/2006/relationships/hyperlink" Target="https://archive.org/download/ni-roms/roms/Nintendo%20-%20Game%20Boy.zip/Minolta%202420%20Adj.%20Program2%20%28USA%29%20%28Unl%29.zip" TargetMode="External"/><Relationship Id="rId547" Type="http://schemas.openxmlformats.org/officeDocument/2006/relationships/hyperlink" Target="https://archive.org/download/ni-roms/roms/Nintendo%20-%20Game%20Boy.zip/Final%20Fantasy%20Legend%2C%20The%20%28World%29%20%28Collection%20of%20SaGa%29.zip" TargetMode="External"/><Relationship Id="rId546" Type="http://schemas.openxmlformats.org/officeDocument/2006/relationships/hyperlink" Target="https://archive.org/download/ni-roms/roms/Nintendo%20-%20Game%20Boy.zip/Final%20Fantasy%20Legend%2C%20The%20%28USA%29.zip" TargetMode="External"/><Relationship Id="rId545" Type="http://schemas.openxmlformats.org/officeDocument/2006/relationships/hyperlink" Target="https://archive.org/download/ni-roms/roms/Nintendo%20-%20Game%20Boy.zip/Final%20Fantasy%20Adventure%20%28World%29%20%28Collection%20of%20Mana%29.zip" TargetMode="External"/><Relationship Id="rId544" Type="http://schemas.openxmlformats.org/officeDocument/2006/relationships/hyperlink" Target="https://archive.org/download/ni-roms/roms/Nintendo%20-%20Game%20Boy.zip/Final%20Fantasy%20Adventure%20%28USA%29.zip" TargetMode="External"/><Relationship Id="rId549" Type="http://schemas.openxmlformats.org/officeDocument/2006/relationships/hyperlink" Target="https://archive.org/download/ni-roms/roms/Nintendo%20-%20Game%20Boy.zip/Final%20Fantasy%20Legend%20II%20%28World%29%20%28Collection%20of%20SaGa%29.zip" TargetMode="External"/><Relationship Id="rId548" Type="http://schemas.openxmlformats.org/officeDocument/2006/relationships/hyperlink" Target="https://archive.org/download/ni-roms/roms/Nintendo%20-%20Game%20Boy.zip/Final%20Fantasy%20Legend%20II%20%28USA%29.zip" TargetMode="External"/><Relationship Id="rId1130" Type="http://schemas.openxmlformats.org/officeDocument/2006/relationships/hyperlink" Target="https://archive.org/download/ni-roms/roms/Nintendo%20-%20Game%20Boy.zip/Minolta%202098%20Adj.%20Program%20%28USA%29%20%28Unl%29.zip" TargetMode="External"/><Relationship Id="rId1131" Type="http://schemas.openxmlformats.org/officeDocument/2006/relationships/hyperlink" Target="https://archive.org/download/ni-roms/roms/Nintendo%20-%20Game%20Boy.zip/Minolta%202156%20Adj.%20Program%20%28USA%29%20%28Unl%29.zip" TargetMode="External"/><Relationship Id="rId543" Type="http://schemas.openxmlformats.org/officeDocument/2006/relationships/hyperlink" Target="https://archive.org/download/ni-roms/roms/Nintendo%20-%20Game%20Boy.zip/Fighting%20Simulator%202%20in%201%20-%20Flying%20Warriors%20%28USA%2C%20Europe%29.zip" TargetMode="External"/><Relationship Id="rId1132" Type="http://schemas.openxmlformats.org/officeDocument/2006/relationships/hyperlink" Target="https://archive.org/download/ni-roms/roms/Nintendo%20-%20Game%20Boy.zip/Minolta%202162%20Adj.%20Program%20%28USA%29%20%28Unl%29%20%28Alt%29.zip" TargetMode="External"/><Relationship Id="rId542" Type="http://schemas.openxmlformats.org/officeDocument/2006/relationships/hyperlink" Target="https://archive.org/download/ni-roms/roms/Nintendo%20-%20Game%20Boy.zip/Fidgetts%2C%20The%20%28USA%2C%20Europe%29%20%28En%2CFr%2CDe%2CEs%2CIt%2CNl%2CSv%29.zip" TargetMode="External"/><Relationship Id="rId1133" Type="http://schemas.openxmlformats.org/officeDocument/2006/relationships/hyperlink" Target="https://archive.org/download/ni-roms/roms/Nintendo%20-%20Game%20Boy.zip/Minolta%202162%20Adj.%20Program%20%28USA%29%20%28Unl%29.zip" TargetMode="External"/><Relationship Id="rId541" Type="http://schemas.openxmlformats.org/officeDocument/2006/relationships/hyperlink" Target="https://archive.org/download/ni-roms/roms/Nintendo%20-%20Game%20Boy.zip/Fidgetts%2C%20The%20%28Japan%29.zip" TargetMode="External"/><Relationship Id="rId1134" Type="http://schemas.openxmlformats.org/officeDocument/2006/relationships/hyperlink" Target="https://archive.org/download/ni-roms/roms/Nintendo%20-%20Game%20Boy.zip/Minolta%202166%20Adj.%20Program%20%28USA%29%20%28Unl%29.zip" TargetMode="External"/><Relationship Id="rId540" Type="http://schemas.openxmlformats.org/officeDocument/2006/relationships/hyperlink" Target="https://archive.org/download/ni-roms/roms/Nintendo%20-%20Game%20Boy.zip/Ferrari%20Grand%20Prix%20Challenge%20%28USA%2C%20Europe%29.zip" TargetMode="External"/><Relationship Id="rId1135" Type="http://schemas.openxmlformats.org/officeDocument/2006/relationships/hyperlink" Target="https://archive.org/download/ni-roms/roms/Nintendo%20-%20Game%20Boy.zip/Minolta%202181%20Adj.%20Program%20%28USA%29%20%28Unl%29.zip" TargetMode="External"/><Relationship Id="rId1125" Type="http://schemas.openxmlformats.org/officeDocument/2006/relationships/hyperlink" Target="https://archive.org/download/ni-roms/roms/Nintendo%20-%20Game%20Boy.zip/Mini%20Putt%20%28USA%29%20%28Proto%29.zip" TargetMode="External"/><Relationship Id="rId1126" Type="http://schemas.openxmlformats.org/officeDocument/2006/relationships/hyperlink" Target="https://archive.org/download/ni-roms/roms/Nintendo%20-%20Game%20Boy.zip/Mini%20Yonku%20GB%20Let%27s%20%26%20Go%21%21%20%28Japan%29%20%28SGB%20Enhanced%29.zip" TargetMode="External"/><Relationship Id="rId1127" Type="http://schemas.openxmlformats.org/officeDocument/2006/relationships/hyperlink" Target="https://archive.org/download/ni-roms/roms/Nintendo%20-%20Game%20Boy.zip/Mini%20Yonku%20GB%20Let%27s%20%26%20Go%21%21%20-%20All-Star%20Battle%20Max%20%28Japan%29%20%28SGB%20Enhanced%29.zip" TargetMode="External"/><Relationship Id="rId1128" Type="http://schemas.openxmlformats.org/officeDocument/2006/relationships/hyperlink" Target="https://archive.org/download/ni-roms/roms/Nintendo%20-%20Game%20Boy.zip/Minolta%202085%20Adj.%20Program%20%28USA%29%20%28Unl%29.zip" TargetMode="External"/><Relationship Id="rId1129" Type="http://schemas.openxmlformats.org/officeDocument/2006/relationships/hyperlink" Target="https://archive.org/download/ni-roms/roms/Nintendo%20-%20Game%20Boy.zip/Minolta%202097%20Adj.%20Program%20%28USA%29%20%28Unl%29.zip" TargetMode="External"/><Relationship Id="rId536" Type="http://schemas.openxmlformats.org/officeDocument/2006/relationships/hyperlink" Target="https://archive.org/download/ni-roms/roms/Nintendo%20-%20Game%20Boy.zip/Fastest%20Lap%20%28USA%29.zip" TargetMode="External"/><Relationship Id="rId535" Type="http://schemas.openxmlformats.org/officeDocument/2006/relationships/hyperlink" Target="https://archive.org/download/ni-roms/roms/Nintendo%20-%20Game%20Boy.zip/Fastest%20Lap%20%28Japan%29%20%28En%29.zip" TargetMode="External"/><Relationship Id="rId534" Type="http://schemas.openxmlformats.org/officeDocument/2006/relationships/hyperlink" Target="https://archive.org/download/ni-roms/roms/Nintendo%20-%20Game%20Boy.zip/Farm%2C%20The%20%28World%29%20%28Aftermarket%29%20%28Unl%29.zip" TargetMode="External"/><Relationship Id="rId533" Type="http://schemas.openxmlformats.org/officeDocument/2006/relationships/hyperlink" Target="https://archive.org/download/ni-roms/roms/Nintendo%20-%20Game%20Boy.zip/Famista%203%20%28Japan%29.zip" TargetMode="External"/><Relationship Id="rId539" Type="http://schemas.openxmlformats.org/officeDocument/2006/relationships/hyperlink" Target="https://archive.org/download/ni-roms/roms/Nintendo%20-%20Game%20Boy.zip/Ferrari%20%28Japan%29.zip" TargetMode="External"/><Relationship Id="rId538" Type="http://schemas.openxmlformats.org/officeDocument/2006/relationships/hyperlink" Target="https://archive.org/download/ni-roms/roms/Nintendo%20-%20Game%20Boy.zip/Felix%20the%20Cat%20%28USA%2C%20Europe%29.zip" TargetMode="External"/><Relationship Id="rId537" Type="http://schemas.openxmlformats.org/officeDocument/2006/relationships/hyperlink" Target="https://archive.org/download/ni-roms/roms/Nintendo%20-%20Game%20Boy.zip/Felix%20the%20Cat%20%28USA%2C%20Europe%29%20%28Beta%29.zip" TargetMode="External"/><Relationship Id="rId1120" Type="http://schemas.openxmlformats.org/officeDocument/2006/relationships/hyperlink" Target="https://archive.org/download/ni-roms/roms/Nintendo%20-%20Game%20Boy.zip/Minesweeper%20-%20Soukaitei%20%28Japan%29.zip" TargetMode="External"/><Relationship Id="rId532" Type="http://schemas.openxmlformats.org/officeDocument/2006/relationships/hyperlink" Target="https://archive.org/download/ni-roms/roms/Nintendo%20-%20Game%20Boy.zip/Famista%202%20%28Japan%29.zip" TargetMode="External"/><Relationship Id="rId1121" Type="http://schemas.openxmlformats.org/officeDocument/2006/relationships/hyperlink" Target="https://archive.org/download/ni-roms/roms/Nintendo%20-%20Game%20Boy.zip/Mini-Putt%20%28Japan%29.zip" TargetMode="External"/><Relationship Id="rId531" Type="http://schemas.openxmlformats.org/officeDocument/2006/relationships/hyperlink" Target="https://archive.org/download/ni-roms/roms/Nintendo%20-%20Game%20Boy.zip/Famista%20%28Japan%29.zip" TargetMode="External"/><Relationship Id="rId1122" Type="http://schemas.openxmlformats.org/officeDocument/2006/relationships/hyperlink" Target="https://archive.org/download/ni-roms/roms/Nintendo%20-%20Game%20Boy.zip/Mini%204%20Boy%20%28Japan%29%20%28SGB%20Enhanced%29.zip" TargetMode="External"/><Relationship Id="rId530" Type="http://schemas.openxmlformats.org/officeDocument/2006/relationships/hyperlink" Target="https://archive.org/download/ni-roms/roms/Nintendo%20-%20Game%20Boy.zip/Family%20Jockey%202%20-%20Meiba%20no%20Kettou%20%28Japan%29.zip" TargetMode="External"/><Relationship Id="rId1123" Type="http://schemas.openxmlformats.org/officeDocument/2006/relationships/hyperlink" Target="https://archive.org/download/ni-roms/roms/Nintendo%20-%20Game%20Boy.zip/Mini%204%20Boy%20II%20%28Japan%29%20%28SGB%20Enhanced%29.zip" TargetMode="External"/><Relationship Id="rId1124" Type="http://schemas.openxmlformats.org/officeDocument/2006/relationships/hyperlink" Target="https://archive.org/download/ni-roms/roms/Nintendo%20-%20Game%20Boy.zip/Mini%20Putt%20%28Europe%29%20%28Proto%29.zip" TargetMode="External"/><Relationship Id="rId1158" Type="http://schemas.openxmlformats.org/officeDocument/2006/relationships/hyperlink" Target="https://archive.org/download/ni-roms/roms/Nintendo%20-%20Game%20Boy.zip/Mole%20Mania%20%28USA%2C%20Europe%29%20%28SGB%20Enhanced%29.zip" TargetMode="External"/><Relationship Id="rId2005" Type="http://schemas.openxmlformats.org/officeDocument/2006/relationships/hyperlink" Target="https://archive.org/download/ni-roms/roms/Nintendo%20-%20Game%20Boy.zip/Traumatarium%20%28World%29%20%28Demo%29%20%282022-06-18%29%20%28Aftermarket%29%20%28Unl%29.zip" TargetMode="External"/><Relationship Id="rId1159" Type="http://schemas.openxmlformats.org/officeDocument/2006/relationships/hyperlink" Target="https://archive.org/download/ni-roms/roms/Nintendo%20-%20Game%20Boy.zip/Momoiro%20Zousan%20%28Japan%29%20%28Proto%29.zip" TargetMode="External"/><Relationship Id="rId2006" Type="http://schemas.openxmlformats.org/officeDocument/2006/relationships/hyperlink" Target="https://archive.org/download/ni-roms/roms/Nintendo%20-%20Game%20Boy.zip/Traumatarium%20-%20Penitent%20%28World%29%20%282024-01-12%29%20%28Proto%29%20%28Aftermarket%29%20%28Unl%29.zip" TargetMode="External"/><Relationship Id="rId2007" Type="http://schemas.openxmlformats.org/officeDocument/2006/relationships/hyperlink" Target="https://archive.org/download/ni-roms/roms/Nintendo%20-%20Game%20Boy.zip/Traumatarium%20-%20Penitent%20%28World%29%20%28Demo%29%20%28Aftermarket%29%20%28Unl%29.zip" TargetMode="External"/><Relationship Id="rId2008" Type="http://schemas.openxmlformats.org/officeDocument/2006/relationships/hyperlink" Target="https://archive.org/download/ni-roms/roms/Nintendo%20-%20Game%20Boy.zip/Trax%20%28USA%2C%20Europe%29.zip" TargetMode="External"/><Relationship Id="rId2009" Type="http://schemas.openxmlformats.org/officeDocument/2006/relationships/hyperlink" Target="https://archive.org/download/ni-roms/roms/Nintendo%20-%20Game%20Boy.zip/Treasure%20Island%20%28World%29%20%28Aftermarket%29%20%28Unl%29.zip" TargetMode="External"/><Relationship Id="rId569" Type="http://schemas.openxmlformats.org/officeDocument/2006/relationships/hyperlink" Target="https://archive.org/download/ni-roms/roms/Nintendo%20-%20Game%20Boy.zip/Football%20International%20%28Europe%29.zip" TargetMode="External"/><Relationship Id="rId568" Type="http://schemas.openxmlformats.org/officeDocument/2006/relationships/hyperlink" Target="https://archive.org/download/ni-roms/roms/Nintendo%20-%20Game%20Boy.zip/Fly%20O%27Clock%20%28World%29%20%28Aftermarket%29%20%28Unl%29.zip" TargetMode="External"/><Relationship Id="rId567" Type="http://schemas.openxmlformats.org/officeDocument/2006/relationships/hyperlink" Target="https://archive.org/download/ni-roms/roms/Nintendo%20-%20Game%20Boy.zip/Flipull%20-%20An%20Exciting%20Cube%20Game%20%28Japan%29.zip" TargetMode="External"/><Relationship Id="rId566" Type="http://schemas.openxmlformats.org/officeDocument/2006/relationships/hyperlink" Target="https://archive.org/download/ni-roms/roms/Nintendo%20-%20Game%20Boy.zip/Flipull%20%28USA%29.zip" TargetMode="External"/><Relationship Id="rId561" Type="http://schemas.openxmlformats.org/officeDocument/2006/relationships/hyperlink" Target="https://archive.org/download/ni-roms/roms/Nintendo%20-%20Game%20Boy.zip/Flash%2C%20The%20%28USA%2C%20Europe%29.zip" TargetMode="External"/><Relationship Id="rId1150" Type="http://schemas.openxmlformats.org/officeDocument/2006/relationships/hyperlink" Target="https://archive.org/download/ni-roms/roms/Nintendo%20-%20Game%20Boy.zip/Miracle%20Adventure%20of%20Esparks%20-%20Ushinawareta%20Seiseki%20Perivron%20%28Japan%29.zip" TargetMode="External"/><Relationship Id="rId560" Type="http://schemas.openxmlformats.org/officeDocument/2006/relationships/hyperlink" Target="https://archive.org/download/ni-roms/roms/Nintendo%20-%20Game%20Boy.zip/Flappy%20Special%20%28USA%29%20%28Proto%29.zip" TargetMode="External"/><Relationship Id="rId1151" Type="http://schemas.openxmlformats.org/officeDocument/2006/relationships/hyperlink" Target="https://archive.org/download/ni-roms/roms/Nintendo%20-%20Game%20Boy.zip/Missile%20Command%20%28USA%2C%20Europe%29.zip" TargetMode="External"/><Relationship Id="rId1152" Type="http://schemas.openxmlformats.org/officeDocument/2006/relationships/hyperlink" Target="https://archive.org/download/ni-roms/roms/Nintendo%20-%20Game%20Boy.zip/Mission%20Mars%20%28World%29%20%28Aftermarket%29%20%28Unl%29.zip" TargetMode="External"/><Relationship Id="rId1153" Type="http://schemas.openxmlformats.org/officeDocument/2006/relationships/hyperlink" Target="https://archive.org/download/ni-roms/roms/Nintendo%20-%20Game%20Boy.zip/Mofa%20Qiu%20-%20Magic%20Ball%20%28Taiwan%29%20%28Multicart%20Rip%29%20%28Unl%29.zip" TargetMode="External"/><Relationship Id="rId2000" Type="http://schemas.openxmlformats.org/officeDocument/2006/relationships/hyperlink" Target="https://archive.org/download/ni-roms/roms/Nintendo%20-%20Game%20Boy.zip/Track%20Meet%20%28USA%2C%20Europe%29.zip" TargetMode="External"/><Relationship Id="rId565" Type="http://schemas.openxmlformats.org/officeDocument/2006/relationships/hyperlink" Target="https://archive.org/download/ni-roms/roms/Nintendo%20-%20Game%20Boy.zip/Flintstones%2C%20The%20-%20King%20Rock%20Treasure%20Island%20%28USA%2C%20Europe%29.zip" TargetMode="External"/><Relationship Id="rId1154" Type="http://schemas.openxmlformats.org/officeDocument/2006/relationships/hyperlink" Target="https://archive.org/download/ni-roms/roms/Nintendo%20-%20Game%20Boy.zip/Mofa%20Qiu%20-%20Magic%20Ball%20%28Taiwan%29%20%28Unl%29.zip" TargetMode="External"/><Relationship Id="rId2001" Type="http://schemas.openxmlformats.org/officeDocument/2006/relationships/hyperlink" Target="https://archive.org/download/ni-roms/roms/Nintendo%20-%20Game%20Boy.zip/Track%20Meet%20-%20Mezase%21%20Barcelona%20%28Japan%29.zip" TargetMode="External"/><Relationship Id="rId564" Type="http://schemas.openxmlformats.org/officeDocument/2006/relationships/hyperlink" Target="https://archive.org/download/ni-roms/roms/Nintendo%20-%20Game%20Boy.zip/Flintstones%2C%20The%20-%20King%20Rock%20Treasure%20Island%20%28Japan%29%20%28Proto%29.zip" TargetMode="External"/><Relationship Id="rId1155" Type="http://schemas.openxmlformats.org/officeDocument/2006/relationships/hyperlink" Target="https://archive.org/download/ni-roms/roms/Nintendo%20-%20Game%20Boy.zip/Mogu%20Mogu%20Gombo%20-%20Harukanaru%20Chou%20Ryouri%20Densetsu%20%28Japan%29%20%28SGB%20Enhanced%29.zip" TargetMode="External"/><Relationship Id="rId2002" Type="http://schemas.openxmlformats.org/officeDocument/2006/relationships/hyperlink" Target="https://archive.org/download/ni-roms/roms/Nintendo%20-%20Game%20Boy.zip/Trappers%20Tengoku%20-%20Spy%20vs%20Spy%20%28Japan%29.zip" TargetMode="External"/><Relationship Id="rId563" Type="http://schemas.openxmlformats.org/officeDocument/2006/relationships/hyperlink" Target="https://archive.org/download/ni-roms/roms/Nintendo%20-%20Game%20Boy.zip/Flintstones%2C%20The%20%28USA%2C%20Europe%29.zip" TargetMode="External"/><Relationship Id="rId1156" Type="http://schemas.openxmlformats.org/officeDocument/2006/relationships/hyperlink" Target="https://archive.org/download/ni-roms/roms/Nintendo%20-%20Game%20Boy.zip/Mogura%20de%20Pon%21%20%28Japan%29.zip" TargetMode="External"/><Relationship Id="rId2003" Type="http://schemas.openxmlformats.org/officeDocument/2006/relationships/hyperlink" Target="https://archive.org/download/ni-roms/roms/Nintendo%20-%20Game%20Boy.zip/Traumatarium%20%28World%29%20%28Demo%29%20%282021-12-09%29%20%28Aftermarket%29%20%28Unl%29.zip" TargetMode="External"/><Relationship Id="rId562" Type="http://schemas.openxmlformats.org/officeDocument/2006/relationships/hyperlink" Target="https://archive.org/download/ni-roms/roms/Nintendo%20-%20Game%20Boy.zip/Fleet%20Commander%20VS.%20%28Japan%29.zip" TargetMode="External"/><Relationship Id="rId1157" Type="http://schemas.openxmlformats.org/officeDocument/2006/relationships/hyperlink" Target="https://archive.org/download/ni-roms/roms/Nintendo%20-%20Game%20Boy.zip/Moguranya%20%28Japan%29%20%28SGB%20Enhanced%29.zip" TargetMode="External"/><Relationship Id="rId2004" Type="http://schemas.openxmlformats.org/officeDocument/2006/relationships/hyperlink" Target="https://archive.org/download/ni-roms/roms/Nintendo%20-%20Game%20Boy.zip/Traumatarium%20%28World%29%20%28Demo%29%20%282022-03-13%29%20%28Aftermarket%29%20%28Unl%29.zip" TargetMode="External"/><Relationship Id="rId1147" Type="http://schemas.openxmlformats.org/officeDocument/2006/relationships/hyperlink" Target="https://archive.org/download/ni-roms/roms/Nintendo%20-%20Game%20Boy.zip/Minolta%202476%20Adj.%20Program%20%28USA%29%20%28Unl%29.zip" TargetMode="External"/><Relationship Id="rId1148" Type="http://schemas.openxmlformats.org/officeDocument/2006/relationships/hyperlink" Target="https://archive.org/download/ni-roms/roms/Nintendo%20-%20Game%20Boy.zip/Minolta%202481%20Adj.%20Program%20%28USA%29%20%28Unl%29.zip" TargetMode="External"/><Relationship Id="rId1149" Type="http://schemas.openxmlformats.org/officeDocument/2006/relationships/hyperlink" Target="https://archive.org/download/ni-roms/roms/Nintendo%20-%20Game%20Boy.zip/Minolta%20SLR%20Data%20Copy%20%28USA%29%20%28Unl%29.zip" TargetMode="External"/><Relationship Id="rId558" Type="http://schemas.openxmlformats.org/officeDocument/2006/relationships/hyperlink" Target="https://archive.org/download/ni-roms/roms/Nintendo%20-%20Game%20Boy.zip/FlappyBird%20GB%20%28World%29%20%28Aftermarket%29%20%28Unl%29.zip" TargetMode="External"/><Relationship Id="rId557" Type="http://schemas.openxmlformats.org/officeDocument/2006/relationships/hyperlink" Target="https://archive.org/download/ni-roms/roms/Nintendo%20-%20Game%20Boy.zip/Fist%20of%20the%20North%20Star%20%28USA%29.zip" TargetMode="External"/><Relationship Id="rId556" Type="http://schemas.openxmlformats.org/officeDocument/2006/relationships/hyperlink" Target="https://archive.org/download/ni-roms/roms/Nintendo%20-%20Game%20Boy.zip/Fish%20Dude%20%28USA%29.zip" TargetMode="External"/><Relationship Id="rId555" Type="http://schemas.openxmlformats.org/officeDocument/2006/relationships/hyperlink" Target="https://archive.org/download/ni-roms/roms/Nintendo%20-%20Game%20Boy.zip/Fire%20Fighter%20%28Europe%29.zip" TargetMode="External"/><Relationship Id="rId559" Type="http://schemas.openxmlformats.org/officeDocument/2006/relationships/hyperlink" Target="https://archive.org/download/ni-roms/roms/Nintendo%20-%20Game%20Boy.zip/Flappy%20Special%20%28Japan%29.zip" TargetMode="External"/><Relationship Id="rId550" Type="http://schemas.openxmlformats.org/officeDocument/2006/relationships/hyperlink" Target="https://archive.org/download/ni-roms/roms/Nintendo%20-%20Game%20Boy.zip/Final%20Fantasy%20Legend%20III%20%28USA%29.zip" TargetMode="External"/><Relationship Id="rId1140" Type="http://schemas.openxmlformats.org/officeDocument/2006/relationships/hyperlink" Target="https://archive.org/download/ni-roms/roms/Nintendo%20-%20Game%20Boy.zip/Minolta%202428%20Adj.%20Program%20%28USA%29%20%28Unl%29.zip" TargetMode="External"/><Relationship Id="rId1141" Type="http://schemas.openxmlformats.org/officeDocument/2006/relationships/hyperlink" Target="https://archive.org/download/ni-roms/roms/Nintendo%20-%20Game%20Boy.zip/Minolta%202429%20Adj.%20Program%20%28USA%29%20%28Unl%29.zip" TargetMode="External"/><Relationship Id="rId1142" Type="http://schemas.openxmlformats.org/officeDocument/2006/relationships/hyperlink" Target="https://archive.org/download/ni-roms/roms/Nintendo%20-%20Game%20Boy.zip/Minolta%202440%20Adj.%20Program%20%28USA%29%20%28Unl%29%20%28Alt%29.zip" TargetMode="External"/><Relationship Id="rId554" Type="http://schemas.openxmlformats.org/officeDocument/2006/relationships/hyperlink" Target="https://archive.org/download/ni-roms/roms/Nintendo%20-%20Game%20Boy.zip/Finders%20Keepers%20%28World%29%20%28Aftermarket%29%20%28Unl%29.zip" TargetMode="External"/><Relationship Id="rId1143" Type="http://schemas.openxmlformats.org/officeDocument/2006/relationships/hyperlink" Target="https://archive.org/download/ni-roms/roms/Nintendo%20-%20Game%20Boy.zip/Minolta%202440%20Adj.%20Program%20%28USA%29%20%28Unl%29.zip" TargetMode="External"/><Relationship Id="rId553" Type="http://schemas.openxmlformats.org/officeDocument/2006/relationships/hyperlink" Target="https://archive.org/download/ni-roms/roms/Nintendo%20-%20Game%20Boy.zip/Final%20Reverse%20%28Japan%29.zip" TargetMode="External"/><Relationship Id="rId1144" Type="http://schemas.openxmlformats.org/officeDocument/2006/relationships/hyperlink" Target="https://archive.org/download/ni-roms/roms/Nintendo%20-%20Game%20Boy.zip/Minolta%202463%20Adj.%20Program%20%28USA%29%20%28Unl%29.zip" TargetMode="External"/><Relationship Id="rId552" Type="http://schemas.openxmlformats.org/officeDocument/2006/relationships/hyperlink" Target="https://archive.org/download/ni-roms/roms/Nintendo%20-%20Game%20Boy.zip/Final%20Fantasy%20XI%20Adventure%20%28World%29%20%28Aftermarket%29%20%28Unl%29.zip" TargetMode="External"/><Relationship Id="rId1145" Type="http://schemas.openxmlformats.org/officeDocument/2006/relationships/hyperlink" Target="https://archive.org/download/ni-roms/roms/Nintendo%20-%20Game%20Boy.zip/Minolta%202468%20Adj.%20Program%20%28USA%29%20%28Unl%29.zip" TargetMode="External"/><Relationship Id="rId551" Type="http://schemas.openxmlformats.org/officeDocument/2006/relationships/hyperlink" Target="https://archive.org/download/ni-roms/roms/Nintendo%20-%20Game%20Boy.zip/Final%20Fantasy%20Legend%20III%20%28World%29%20%28Collection%20of%20SaGa%29.zip" TargetMode="External"/><Relationship Id="rId1146" Type="http://schemas.openxmlformats.org/officeDocument/2006/relationships/hyperlink" Target="https://archive.org/download/ni-roms/roms/Nintendo%20-%20Game%20Boy.zip/Minolta%202472-73%20Adj.%20Program%20%28USA%29%20%28Unl%29.zip" TargetMode="External"/><Relationship Id="rId2090" Type="http://schemas.openxmlformats.org/officeDocument/2006/relationships/hyperlink" Target="https://archive.org/download/ni-roms/roms/Nintendo%20-%20Game%20Boy.zip/Wild%20Snake%20%28USA%29%20%28SGB%20Enhanced%29.zip" TargetMode="External"/><Relationship Id="rId2091" Type="http://schemas.openxmlformats.org/officeDocument/2006/relationships/hyperlink" Target="https://archive.org/download/ni-roms/roms/Nintendo%20-%20Game%20Boy.zip/Wily%20%26%20Right%20no%20Rockboard%20-%20That%27s%20Paradise%20%28Japan%29%20%28Proto%29.zip" TargetMode="External"/><Relationship Id="rId2092" Type="http://schemas.openxmlformats.org/officeDocument/2006/relationships/hyperlink" Target="https://archive.org/download/ni-roms/roms/Nintendo%20-%20Game%20Boy.zip/Windows93%20Adventure%20%28World%29%20%28Aftermarket%29%20%28Unl%29.zip" TargetMode="External"/><Relationship Id="rId2093" Type="http://schemas.openxmlformats.org/officeDocument/2006/relationships/hyperlink" Target="https://archive.org/download/ni-roms/roms/Nintendo%20-%20Game%20Boy.zip/Winner%27s%20Horse%20%28Japan%29.zip" TargetMode="External"/><Relationship Id="rId2094" Type="http://schemas.openxmlformats.org/officeDocument/2006/relationships/hyperlink" Target="https://archive.org/download/ni-roms/roms/Nintendo%20-%20Game%20Boy.zip/Winter%20Gold%20%28Europe%29.zip" TargetMode="External"/><Relationship Id="rId2095" Type="http://schemas.openxmlformats.org/officeDocument/2006/relationships/hyperlink" Target="https://archive.org/download/ni-roms/roms/Nintendo%20-%20Game%20Boy.zip/Winter%20Olympic%20Games%20%28USA%29%20%28Rev%201%29%20%28Beta%29.zip" TargetMode="External"/><Relationship Id="rId2096" Type="http://schemas.openxmlformats.org/officeDocument/2006/relationships/hyperlink" Target="https://archive.org/download/ni-roms/roms/Nintendo%20-%20Game%20Boy.zip/Winter%20Olympic%20Games%20%28USA%29.zip" TargetMode="External"/><Relationship Id="rId2097" Type="http://schemas.openxmlformats.org/officeDocument/2006/relationships/hyperlink" Target="https://archive.org/download/ni-roms/roms/Nintendo%20-%20Game%20Boy.zip/Witchscape%20%28World%29%20%28Proto%29%20%28Aftermarket%29%20%28Unl%29.zip" TargetMode="External"/><Relationship Id="rId2098" Type="http://schemas.openxmlformats.org/officeDocument/2006/relationships/hyperlink" Target="https://archive.org/download/ni-roms/roms/Nintendo%20-%20Game%20Boy.zip/Wizard%20of%20Wor%20%28World%29%20%28Aftermarket%29%20%28Unl%29.zip" TargetMode="External"/><Relationship Id="rId2099" Type="http://schemas.openxmlformats.org/officeDocument/2006/relationships/hyperlink" Target="https://archive.org/download/ni-roms/roms/Nintendo%20-%20Game%20Boy.zip/Wizardry%20Gaiden%20I%20-%20Joou%20no%20Junan%20%28Japan%29.zip" TargetMode="External"/><Relationship Id="rId2060" Type="http://schemas.openxmlformats.org/officeDocument/2006/relationships/hyperlink" Target="https://archive.org/download/ni-roms/roms/Nintendo%20-%20Game%20Boy.zip/Velious%20-%20Roland%20no%20Majuu%20%28Japan%29.zip" TargetMode="External"/><Relationship Id="rId2061" Type="http://schemas.openxmlformats.org/officeDocument/2006/relationships/hyperlink" Target="https://archive.org/download/ni-roms/roms/Nintendo%20-%20Game%20Boy.zip/Velious%20II%20-%20Fukushuu%20no%20Jashin%20%28Japan%29.zip" TargetMode="External"/><Relationship Id="rId2062" Type="http://schemas.openxmlformats.org/officeDocument/2006/relationships/hyperlink" Target="https://archive.org/download/ni-roms/roms/Nintendo%20-%20Game%20Boy.zip/Versus%20Hero%20-%20Kakutou%20Ou%20e%20no%20Michi%20%28Japan%29.zip" TargetMode="External"/><Relationship Id="rId2063" Type="http://schemas.openxmlformats.org/officeDocument/2006/relationships/hyperlink" Target="https://archive.org/download/ni-roms/roms/Nintendo%20-%20Game%20Boy.zip/Virtual%20Wars%20%28Japan%29.zip" TargetMode="External"/><Relationship Id="rId2064" Type="http://schemas.openxmlformats.org/officeDocument/2006/relationships/hyperlink" Target="https://archive.org/download/ni-roms/roms/Nintendo%20-%20Game%20Boy.zip/Vitamina%20Oukoku%20Monogatari%20%28Japan%29.zip" TargetMode="External"/><Relationship Id="rId2065" Type="http://schemas.openxmlformats.org/officeDocument/2006/relationships/hyperlink" Target="https://archive.org/download/ni-roms/roms/Nintendo%20-%20Game%20Boy.zip/Volley%20Fire%20%28Japan%29.zip" TargetMode="External"/><Relationship Id="rId2066" Type="http://schemas.openxmlformats.org/officeDocument/2006/relationships/hyperlink" Target="https://archive.org/download/ni-roms/roms/Nintendo%20-%20Game%20Boy.zip/WCW%20-%20The%20Main%20Event%20%28USA%2C%20Europe%29.zip" TargetMode="External"/><Relationship Id="rId2067" Type="http://schemas.openxmlformats.org/officeDocument/2006/relationships/hyperlink" Target="https://archive.org/download/ni-roms/roms/Nintendo%20-%20Game%20Boy.zip/WWF%20King%20of%20the%20Ring%20%28Japan%29.zip" TargetMode="External"/><Relationship Id="rId2068" Type="http://schemas.openxmlformats.org/officeDocument/2006/relationships/hyperlink" Target="https://archive.org/download/ni-roms/roms/Nintendo%20-%20Game%20Boy.zip/WWF%20King%20of%20the%20Ring%20%28USA%2C%20Europe%29.zip" TargetMode="External"/><Relationship Id="rId2069" Type="http://schemas.openxmlformats.org/officeDocument/2006/relationships/hyperlink" Target="https://archive.org/download/ni-roms/roms/Nintendo%20-%20Game%20Boy.zip/WWF%20Raw%20%28USA%2C%20Europe%29.zip" TargetMode="External"/><Relationship Id="rId2050" Type="http://schemas.openxmlformats.org/officeDocument/2006/relationships/hyperlink" Target="https://archive.org/download/ni-roms/roms/Nintendo%20-%20Game%20Boy.zip/Uno%20-%20Small%20World%20%28Japan%29.zip" TargetMode="External"/><Relationship Id="rId2051" Type="http://schemas.openxmlformats.org/officeDocument/2006/relationships/hyperlink" Target="https://archive.org/download/ni-roms/roms/Nintendo%20-%20Game%20Boy.zip/Uno%202%20-%20Small%20World%20%28Japan%29%20%28SGB%20Enhanced%29.zip" TargetMode="External"/><Relationship Id="rId495" Type="http://schemas.openxmlformats.org/officeDocument/2006/relationships/hyperlink" Target="https://archive.org/download/ni-roms/roms/Nintendo%20-%20Game%20Boy.zip/DuckTales%20%28USA%29.zip" TargetMode="External"/><Relationship Id="rId2052" Type="http://schemas.openxmlformats.org/officeDocument/2006/relationships/hyperlink" Target="https://archive.org/download/ni-roms/roms/Nintendo%20-%20Game%20Boy.zip/Uoozu%20%28Japan%29.zip" TargetMode="External"/><Relationship Id="rId494" Type="http://schemas.openxmlformats.org/officeDocument/2006/relationships/hyperlink" Target="https://archive.org/download/ni-roms/roms/Nintendo%20-%20Game%20Boy.zip/DuckTales%20%28Japan%29.zip" TargetMode="External"/><Relationship Id="rId2053" Type="http://schemas.openxmlformats.org/officeDocument/2006/relationships/hyperlink" Target="https://archive.org/download/ni-roms/roms/Nintendo%20-%20Game%20Boy.zip/Urban%20Strike%20%28USA%2C%20Europe%29%20%28SGB%20Enhanced%29.zip" TargetMode="External"/><Relationship Id="rId493" Type="http://schemas.openxmlformats.org/officeDocument/2006/relationships/hyperlink" Target="https://archive.org/download/ni-roms/roms/Nintendo%20-%20Game%20Boy.zip/DuckTales%20%28Europe%29.zip" TargetMode="External"/><Relationship Id="rId2054" Type="http://schemas.openxmlformats.org/officeDocument/2006/relationships/hyperlink" Target="https://archive.org/download/ni-roms/roms/Nintendo%20-%20Game%20Boy.zip/Urusei%20Yatsura%20-%20Miss%20Tomobiki%20o%20Sagase%21%20%28Japan%29.zip" TargetMode="External"/><Relationship Id="rId492" Type="http://schemas.openxmlformats.org/officeDocument/2006/relationships/hyperlink" Target="https://archive.org/download/ni-roms/roms/Nintendo%20-%20Game%20Boy.zip/Duck%20%28World%29%20%28Aftermarket%29%20%28Unl%29.zip" TargetMode="External"/><Relationship Id="rId2055" Type="http://schemas.openxmlformats.org/officeDocument/2006/relationships/hyperlink" Target="https://archive.org/download/ni-roms/roms/Nintendo%20-%20Game%20Boy.zip/V-Rally%20-%20Championship%20Edition%20%28Europe%29%20%28En%2CFr%2CDe%29.zip" TargetMode="External"/><Relationship Id="rId499" Type="http://schemas.openxmlformats.org/officeDocument/2006/relationships/hyperlink" Target="https://archive.org/download/ni-roms/roms/Nintendo%20-%20Game%20Boy.zip/Dungeon%20Land%20%28Japan%29.zip" TargetMode="External"/><Relationship Id="rId2056" Type="http://schemas.openxmlformats.org/officeDocument/2006/relationships/hyperlink" Target="https://archive.org/download/ni-roms/roms/Nintendo%20-%20Game%20Boy.zip/VS%20Battler%20%28Japan%29.zip" TargetMode="External"/><Relationship Id="rId498" Type="http://schemas.openxmlformats.org/officeDocument/2006/relationships/hyperlink" Target="https://archive.org/download/ni-roms/roms/Nintendo%20-%20Game%20Boy.zip/DuckTales%202%20%28USA%29.zip" TargetMode="External"/><Relationship Id="rId2057" Type="http://schemas.openxmlformats.org/officeDocument/2006/relationships/hyperlink" Target="https://archive.org/download/ni-roms/roms/Nintendo%20-%20Game%20Boy.zip/Vampire%20Night%20Shift%20%28World%29%20%28Aftermarket%29%20%28Unl%29.zip" TargetMode="External"/><Relationship Id="rId497" Type="http://schemas.openxmlformats.org/officeDocument/2006/relationships/hyperlink" Target="https://archive.org/download/ni-roms/roms/Nintendo%20-%20Game%20Boy.zip/DuckTales%202%20%28Japan%29.zip" TargetMode="External"/><Relationship Id="rId2058" Type="http://schemas.openxmlformats.org/officeDocument/2006/relationships/hyperlink" Target="https://archive.org/download/ni-roms/roms/Nintendo%20-%20Game%20Boy.zip/Vattle%20Giuce%20%28Japan%29.zip" TargetMode="External"/><Relationship Id="rId496" Type="http://schemas.openxmlformats.org/officeDocument/2006/relationships/hyperlink" Target="https://archive.org/download/ni-roms/roms/Nintendo%20-%20Game%20Boy.zip/DuckTales%202%20%28Europe%29.zip" TargetMode="External"/><Relationship Id="rId2059" Type="http://schemas.openxmlformats.org/officeDocument/2006/relationships/hyperlink" Target="https://archive.org/download/ni-roms/roms/Nintendo%20-%20Game%20Boy.zip/Vegas%20Stakes%20%28USA%2C%20Europe%29%20%28SGB%20Enhanced%29.zip" TargetMode="External"/><Relationship Id="rId2080" Type="http://schemas.openxmlformats.org/officeDocument/2006/relationships/hyperlink" Target="https://archive.org/download/ni-roms/roms/Nintendo%20-%20Game%20Boy.zip/Wave%20Race%20%28USA%2C%20Europe%29.zip" TargetMode="External"/><Relationship Id="rId2081" Type="http://schemas.openxmlformats.org/officeDocument/2006/relationships/hyperlink" Target="https://archive.org/download/ni-roms/roms/Nintendo%20-%20Game%20Boy.zip/Wayne%27s%20World%20%28USA%29.zip" TargetMode="External"/><Relationship Id="rId2082" Type="http://schemas.openxmlformats.org/officeDocument/2006/relationships/hyperlink" Target="https://archive.org/download/ni-roms/roms/Nintendo%20-%20Game%20Boy.zip/We%27re%20Back%21%20-%20A%20Dinosaur%27s%20Story%20%28USA%2C%20Europe%29.zip" TargetMode="External"/><Relationship Id="rId2083" Type="http://schemas.openxmlformats.org/officeDocument/2006/relationships/hyperlink" Target="https://archive.org/download/ni-roms/roms/Nintendo%20-%20Game%20Boy.zip/Wedding%20Peach%20-%20Jamapii%20Panic%20%28Japan%29%20%28SGB%20Enhanced%29.zip" TargetMode="External"/><Relationship Id="rId2084" Type="http://schemas.openxmlformats.org/officeDocument/2006/relationships/hyperlink" Target="https://archive.org/download/ni-roms/roms/Nintendo%20-%20Game%20Boy.zip/Welcome%20Nakayoshi%20Park%20%28Japan%29.zip" TargetMode="External"/><Relationship Id="rId2085" Type="http://schemas.openxmlformats.org/officeDocument/2006/relationships/hyperlink" Target="https://archive.org/download/ni-roms/roms/Nintendo%20-%20Game%20Boy.zip/What%20Friends%20Are%20For%20%28World%29%20%28Aftermarket%29%20%28Unl%29.zip" TargetMode="External"/><Relationship Id="rId2086" Type="http://schemas.openxmlformats.org/officeDocument/2006/relationships/hyperlink" Target="https://archive.org/download/ni-roms/roms/Nintendo%20-%20Game%20Boy.zip/Wheel%20of%20Fortune%20%28USA%29.zip" TargetMode="External"/><Relationship Id="rId2087" Type="http://schemas.openxmlformats.org/officeDocument/2006/relationships/hyperlink" Target="https://archive.org/download/ni-roms/roms/Nintendo%20-%20Game%20Boy.zip/Who%20Framed%20Roger%20Rabbit%20%28Europe%29.zip" TargetMode="External"/><Relationship Id="rId2088" Type="http://schemas.openxmlformats.org/officeDocument/2006/relationships/hyperlink" Target="https://archive.org/download/ni-roms/roms/Nintendo%20-%20Game%20Boy.zip/Who%20Framed%20Roger%20Rabbit%20%28Spain%29.zip" TargetMode="External"/><Relationship Id="rId2089" Type="http://schemas.openxmlformats.org/officeDocument/2006/relationships/hyperlink" Target="https://archive.org/download/ni-roms/roms/Nintendo%20-%20Game%20Boy.zip/Who%20Framed%20Roger%20Rabbit%20%28USA%29.zip" TargetMode="External"/><Relationship Id="rId2070" Type="http://schemas.openxmlformats.org/officeDocument/2006/relationships/hyperlink" Target="https://archive.org/download/ni-roms/roms/Nintendo%20-%20Game%20Boy.zip/WWF%20Superstars%20%28Japan%29.zip" TargetMode="External"/><Relationship Id="rId2071" Type="http://schemas.openxmlformats.org/officeDocument/2006/relationships/hyperlink" Target="https://archive.org/download/ni-roms/roms/Nintendo%20-%20Game%20Boy.zip/WWF%20Superstars%20%28USA%2C%20Europe%29.zip" TargetMode="External"/><Relationship Id="rId2072" Type="http://schemas.openxmlformats.org/officeDocument/2006/relationships/hyperlink" Target="https://archive.org/download/ni-roms/roms/Nintendo%20-%20Game%20Boy.zip/WWF%20Superstars%202%20%28Japan%29.zip" TargetMode="External"/><Relationship Id="rId2073" Type="http://schemas.openxmlformats.org/officeDocument/2006/relationships/hyperlink" Target="https://archive.org/download/ni-roms/roms/Nintendo%20-%20Game%20Boy.zip/WWF%20Superstars%202%20%28USA%2C%20Europe%29.zip" TargetMode="External"/><Relationship Id="rId2074" Type="http://schemas.openxmlformats.org/officeDocument/2006/relationships/hyperlink" Target="https://archive.org/download/ni-roms/roms/Nintendo%20-%20Game%20Boy.zip/WWF%20War%20Zone%20%28USA%2C%20Europe%29.zip" TargetMode="External"/><Relationship Id="rId2075" Type="http://schemas.openxmlformats.org/officeDocument/2006/relationships/hyperlink" Target="https://archive.org/download/ni-roms/roms/Nintendo%20-%20Game%20Boy.zip/Waifu%20Clicker%20%28World%29%20%28Aftermarket%29%20%28Unl%29.zip" TargetMode="External"/><Relationship Id="rId2076" Type="http://schemas.openxmlformats.org/officeDocument/2006/relationships/hyperlink" Target="https://archive.org/download/ni-roms/roms/Nintendo%20-%20Game%20Boy.zip/Wario%20Blast%20Featuring%20Bomberman%21%20%28USA%2C%20Europe%29%20%28SGB%20Enhanced%29.zip" TargetMode="External"/><Relationship Id="rId2077" Type="http://schemas.openxmlformats.org/officeDocument/2006/relationships/hyperlink" Target="https://archive.org/download/ni-roms/roms/Nintendo%20-%20Game%20Boy.zip/Wario%20Land%20-%20Super%20Mario%20Land%203%20%28World%29.zip" TargetMode="External"/><Relationship Id="rId2078" Type="http://schemas.openxmlformats.org/officeDocument/2006/relationships/hyperlink" Target="https://archive.org/download/ni-roms/roms/Nintendo%20-%20Game%20Boy.zip/Wario%20Land%20II%20%28USA%2C%20Europe%29%20%28SGB%20Enhanced%29.zip" TargetMode="External"/><Relationship Id="rId2079" Type="http://schemas.openxmlformats.org/officeDocument/2006/relationships/hyperlink" Target="https://archive.org/download/ni-roms/roms/Nintendo%20-%20Game%20Boy.zip/Waterworld%20%28Europe%29.zip" TargetMode="External"/><Relationship Id="rId1610" Type="http://schemas.openxmlformats.org/officeDocument/2006/relationships/hyperlink" Target="https://archive.org/download/ni-roms/roms/Nintendo%20-%20Game%20Boy.zip/RoboCop%20%28USA%29.zip" TargetMode="External"/><Relationship Id="rId1611" Type="http://schemas.openxmlformats.org/officeDocument/2006/relationships/hyperlink" Target="https://archive.org/download/ni-roms/roms/Nintendo%20-%20Game%20Boy.zip/RoboCop%20%28USA%2C%20Europe%29%20%28Rev%201%29.zip" TargetMode="External"/><Relationship Id="rId1612" Type="http://schemas.openxmlformats.org/officeDocument/2006/relationships/hyperlink" Target="https://archive.org/download/ni-roms/roms/Nintendo%20-%20Game%20Boy.zip/RoboCop%202%20%28Japan%29.zip" TargetMode="External"/><Relationship Id="rId1613" Type="http://schemas.openxmlformats.org/officeDocument/2006/relationships/hyperlink" Target="https://archive.org/download/ni-roms/roms/Nintendo%20-%20Game%20Boy.zip/RoboCop%202%20%28USA%2C%20Europe%29.zip" TargetMode="External"/><Relationship Id="rId1614" Type="http://schemas.openxmlformats.org/officeDocument/2006/relationships/hyperlink" Target="https://archive.org/download/ni-roms/roms/Nintendo%20-%20Game%20Boy.zip/RoboCop%20versus%20The%20Terminator%20%28Europe%29.zip" TargetMode="External"/><Relationship Id="rId1615" Type="http://schemas.openxmlformats.org/officeDocument/2006/relationships/hyperlink" Target="https://archive.org/download/ni-roms/roms/Nintendo%20-%20Game%20Boy.zip/RoboCop%20versus%20The%20Terminator%20%28USA%29.zip" TargetMode="External"/><Relationship Id="rId1616" Type="http://schemas.openxmlformats.org/officeDocument/2006/relationships/hyperlink" Target="https://archive.org/download/ni-roms/roms/Nintendo%20-%20Game%20Boy.zip/Robot%20Ponkots%20-%20Sun%20Version%20-%20Comic%20Bom%20Bom%20Special%20Version%20%28Japan%29%20%28SGB%20Enhanced%29.zip" TargetMode="External"/><Relationship Id="rId907" Type="http://schemas.openxmlformats.org/officeDocument/2006/relationships/hyperlink" Target="https://archive.org/download/ni-roms/roms/Nintendo%20-%20Game%20Boy.zip/Kirby%20no%20Kirakira%20Kids%20%28Japan%29%20%28SGB%20Enhanced%29.zip" TargetMode="External"/><Relationship Id="rId1617" Type="http://schemas.openxmlformats.org/officeDocument/2006/relationships/hyperlink" Target="https://archive.org/download/ni-roms/roms/Nintendo%20-%20Game%20Boy.zip/Rock%27n%21%20Monster%21%21%20%28Japan%29%20%28SGB%20Enhanced%29.zip" TargetMode="External"/><Relationship Id="rId906" Type="http://schemas.openxmlformats.org/officeDocument/2006/relationships/hyperlink" Target="https://archive.org/download/ni-roms/roms/Nintendo%20-%20Game%20Boy.zip/Kirby%20no%20Block%20Ball%20%28Japan%29%20%28SGB%20Enhanced%29.zip" TargetMode="External"/><Relationship Id="rId1618" Type="http://schemas.openxmlformats.org/officeDocument/2006/relationships/hyperlink" Target="https://archive.org/download/ni-roms/roms/Nintendo%20-%20Game%20Boy.zip/Rockman%208%20%28Taiwan%29%20%28Unl%29.zip" TargetMode="External"/><Relationship Id="rId905" Type="http://schemas.openxmlformats.org/officeDocument/2006/relationships/hyperlink" Target="https://archive.org/download/ni-roms/roms/Nintendo%20-%20Game%20Boy.zip/Kirby%27s%20Star%20Stacker%20%28USA%2C%20Europe%29%20%28SGB%20Enhanced%29.zip" TargetMode="External"/><Relationship Id="rId1619" Type="http://schemas.openxmlformats.org/officeDocument/2006/relationships/hyperlink" Target="https://archive.org/download/ni-roms/roms/Nintendo%20-%20Game%20Boy.zip/Rockman%20World%20%28Japan%29%20%28En%29%20%28Beta%29.zip" TargetMode="External"/><Relationship Id="rId904" Type="http://schemas.openxmlformats.org/officeDocument/2006/relationships/hyperlink" Target="https://archive.org/download/ni-roms/roms/Nintendo%20-%20Game%20Boy.zip/Kirby%27s%20Pinball%20Land%20%28USA%2C%20Europe%29.zip" TargetMode="External"/><Relationship Id="rId909" Type="http://schemas.openxmlformats.org/officeDocument/2006/relationships/hyperlink" Target="https://archive.org/download/ni-roms/roms/Nintendo%20-%20Game%20Boy.zip/Kitchen%20Panic%20%28Japan%29.zip" TargetMode="External"/><Relationship Id="rId908" Type="http://schemas.openxmlformats.org/officeDocument/2006/relationships/hyperlink" Target="https://archive.org/download/ni-roms/roms/Nintendo%20-%20Game%20Boy.zip/Kirby%20no%20Pinball%20%28Japan%29.zip" TargetMode="External"/><Relationship Id="rId903" Type="http://schemas.openxmlformats.org/officeDocument/2006/relationships/hyperlink" Target="https://archive.org/download/ni-roms/roms/Nintendo%20-%20Game%20Boy.zip/Kirby%27s%20Dream%20Land%202%20%28USA%2C%20Europe%29%20%28SGB%20Enhanced%29.zip" TargetMode="External"/><Relationship Id="rId902" Type="http://schemas.openxmlformats.org/officeDocument/2006/relationships/hyperlink" Target="https://archive.org/download/ni-roms/roms/Nintendo%20-%20Game%20Boy.zip/Kirby%27s%20Dream%20Land%20%28USA%2C%20Europe%29.zip" TargetMode="External"/><Relationship Id="rId901" Type="http://schemas.openxmlformats.org/officeDocument/2006/relationships/hyperlink" Target="https://archive.org/download/ni-roms/roms/Nintendo%20-%20Game%20Boy.zip/Kirby%27s%20Block%20Ball%20%28USA%2C%20Europe%29%20%28SGB%20Enhanced%29.zip" TargetMode="External"/><Relationship Id="rId900" Type="http://schemas.openxmlformats.org/officeDocument/2006/relationships/hyperlink" Target="https://archive.org/download/ni-roms/roms/Nintendo%20-%20Game%20Boy.zip/Kinnikuman%20-%20The%20Dream%20Match%20%28Japan%29.zip" TargetMode="External"/><Relationship Id="rId1600" Type="http://schemas.openxmlformats.org/officeDocument/2006/relationships/hyperlink" Target="https://archive.org/download/ni-roms/roms/Nintendo%20-%20Game%20Boy.zip/Road%20Rash%20%28USA%2C%20Europe%29%20%28Beta%29.zip" TargetMode="External"/><Relationship Id="rId1601" Type="http://schemas.openxmlformats.org/officeDocument/2006/relationships/hyperlink" Target="https://archive.org/download/ni-roms/roms/Nintendo%20-%20Game%20Boy.zip/Road%20Rash%20%28USA%2C%20Europe%29.zip" TargetMode="External"/><Relationship Id="rId1602" Type="http://schemas.openxmlformats.org/officeDocument/2006/relationships/hyperlink" Target="https://archive.org/download/ni-roms/roms/Nintendo%20-%20Game%20Boy.zip/Roadster%20%28Japan%29.zip" TargetMode="External"/><Relationship Id="rId1603" Type="http://schemas.openxmlformats.org/officeDocument/2006/relationships/hyperlink" Target="https://archive.org/download/ni-roms/roms/Nintendo%20-%20Game%20Boy.zip/Robby%27s%20Day%20Out%20%28World%29%20%28Aftermarket%29%20%28Unl%29.zip" TargetMode="External"/><Relationship Id="rId1604" Type="http://schemas.openxmlformats.org/officeDocument/2006/relationships/hyperlink" Target="https://archive.org/download/ni-roms/roms/Nintendo%20-%20Game%20Boy.zip/Robin%20Hood%20-%20Prince%20of%20Thieves%20%28Europe%29.zip" TargetMode="External"/><Relationship Id="rId1605" Type="http://schemas.openxmlformats.org/officeDocument/2006/relationships/hyperlink" Target="https://archive.org/download/ni-roms/roms/Nintendo%20-%20Game%20Boy.zip/Robin%20Hood%20-%20Prince%20of%20Thieves%20%28France%29.zip" TargetMode="External"/><Relationship Id="rId1606" Type="http://schemas.openxmlformats.org/officeDocument/2006/relationships/hyperlink" Target="https://archive.org/download/ni-roms/roms/Nintendo%20-%20Game%20Boy.zip/Robin%20Hood%20-%20Prince%20of%20Thieves%20%28Germany%29.zip" TargetMode="External"/><Relationship Id="rId1607" Type="http://schemas.openxmlformats.org/officeDocument/2006/relationships/hyperlink" Target="https://archive.org/download/ni-roms/roms/Nintendo%20-%20Game%20Boy.zip/Robin%20Hood%20-%20Prince%20of%20Thieves%20%28Spain%29.zip" TargetMode="External"/><Relationship Id="rId1608" Type="http://schemas.openxmlformats.org/officeDocument/2006/relationships/hyperlink" Target="https://archive.org/download/ni-roms/roms/Nintendo%20-%20Game%20Boy.zip/Robin%20Hood%20-%20Prince%20of%20Thieves%20%28USA%29.zip" TargetMode="External"/><Relationship Id="rId1609" Type="http://schemas.openxmlformats.org/officeDocument/2006/relationships/hyperlink" Target="https://archive.org/download/ni-roms/roms/Nintendo%20-%20Game%20Boy.zip/RoboCop%20%28Japan%29.zip" TargetMode="External"/><Relationship Id="rId1631" Type="http://schemas.openxmlformats.org/officeDocument/2006/relationships/hyperlink" Target="https://archive.org/download/ni-roms/roms/Nintendo%20-%20Game%20Boy.zip/Rosa%20Cupiditatis%20%28World%29%20%282023-05-17%29%20%28Demo%29%20%28Aftermarket%29%20%28Unl%29.zip" TargetMode="External"/><Relationship Id="rId1632" Type="http://schemas.openxmlformats.org/officeDocument/2006/relationships/hyperlink" Target="https://archive.org/download/ni-roms/roms/Nintendo%20-%20Game%20Boy.zip/Rubble%20Saver%20%28Japan%29.zip" TargetMode="External"/><Relationship Id="rId1633" Type="http://schemas.openxmlformats.org/officeDocument/2006/relationships/hyperlink" Target="https://archive.org/download/ni-roms/roms/Nintendo%20-%20Game%20Boy.zip/Rubble%20Saver%20II%20%28Japan%29.zip" TargetMode="External"/><Relationship Id="rId1634" Type="http://schemas.openxmlformats.org/officeDocument/2006/relationships/hyperlink" Target="https://archive.org/download/ni-roms/roms/Nintendo%20-%20Game%20Boy.zip/Rugrats%20Movie%2C%20The%20%28USA%29%20%28SGB%20Enhanced%29.zip" TargetMode="External"/><Relationship Id="rId1635" Type="http://schemas.openxmlformats.org/officeDocument/2006/relationships/hyperlink" Target="https://archive.org/download/ni-roms/roms/Nintendo%20-%20Game%20Boy.zip/SD%20Gundam%20-%20SD%20Sengokuden%20-%20Kunitori%20Monogatari%20%28Japan%29.zip" TargetMode="External"/><Relationship Id="rId1636" Type="http://schemas.openxmlformats.org/officeDocument/2006/relationships/hyperlink" Target="https://archive.org/download/ni-roms/roms/Nintendo%20-%20Game%20Boy.zip/SD%20Gundam%20Gaiden%20-%20Lacroan%27%20Heroes%20%28Japan%29.zip" TargetMode="External"/><Relationship Id="rId1637" Type="http://schemas.openxmlformats.org/officeDocument/2006/relationships/hyperlink" Target="https://archive.org/download/ni-roms/roms/Nintendo%20-%20Game%20Boy.zip/SD%20Hiryuu%20no%20Ken%20Gaiden%20%28Japan%29%20%28SGB%20Enhanced%29.zip" TargetMode="External"/><Relationship Id="rId1638" Type="http://schemas.openxmlformats.org/officeDocument/2006/relationships/hyperlink" Target="https://archive.org/download/ni-roms/roms/Nintendo%20-%20Game%20Boy.zip/SD%20Hiryuu%20no%20Ken%20Gaiden%202%20%28Japan%29%20%28SGB%20Enhanced%29.zip" TargetMode="External"/><Relationship Id="rId929" Type="http://schemas.openxmlformats.org/officeDocument/2006/relationships/hyperlink" Target="https://archive.org/download/ni-roms/roms/Nintendo%20-%20Game%20Boy.zip/Konchuu%20Hakase%20%28Japan%29%20%28SGB%20Enhanced%29.zip" TargetMode="External"/><Relationship Id="rId1639" Type="http://schemas.openxmlformats.org/officeDocument/2006/relationships/hyperlink" Target="https://archive.org/download/ni-roms/roms/Nintendo%20-%20Game%20Boy.zip/SD%20Lupin%20Sansei%20-%20Kinko%20Yaburi%20Daisakusen%20%28Japan%29.zip" TargetMode="External"/><Relationship Id="rId928" Type="http://schemas.openxmlformats.org/officeDocument/2006/relationships/hyperlink" Target="https://archive.org/download/ni-roms/roms/Nintendo%20-%20Game%20Boy.zip/Konchuu%20Hakase%20%28Japan%29%20%28Rev%201%29%20%28SGB%20Enhanced%29.zip" TargetMode="External"/><Relationship Id="rId927" Type="http://schemas.openxmlformats.org/officeDocument/2006/relationships/hyperlink" Target="https://archive.org/download/ni-roms/roms/Nintendo%20-%20Game%20Boy.zip/Konamic%20Sports%20in%20Barcelona%20%28Japan%29.zip" TargetMode="External"/><Relationship Id="rId926" Type="http://schemas.openxmlformats.org/officeDocument/2006/relationships/hyperlink" Target="https://archive.org/download/ni-roms/roms/Nintendo%20-%20Game%20Boy.zip/Konamic%20Ice%20Hockey%20%28Japan%29.zip" TargetMode="External"/><Relationship Id="rId921" Type="http://schemas.openxmlformats.org/officeDocument/2006/relationships/hyperlink" Target="https://archive.org/download/ni-roms/roms/Nintendo%20-%20Game%20Boy.zip/Konami%20GB%20Collection%20Vol.3%20%28Japan%29%20%28SGB%20Enhanced%29.zip" TargetMode="External"/><Relationship Id="rId920" Type="http://schemas.openxmlformats.org/officeDocument/2006/relationships/hyperlink" Target="https://archive.org/download/ni-roms/roms/Nintendo%20-%20Game%20Boy.zip/Konami%20GB%20Collection%20Vol.2%20%28Japan%29%20%28SGB%20Enhanced%29.zip" TargetMode="External"/><Relationship Id="rId925" Type="http://schemas.openxmlformats.org/officeDocument/2006/relationships/hyperlink" Target="https://archive.org/download/ni-roms/roms/Nintendo%20-%20Game%20Boy.zip/Konamic%20Golf%20%28Japan%29.zip" TargetMode="External"/><Relationship Id="rId924" Type="http://schemas.openxmlformats.org/officeDocument/2006/relationships/hyperlink" Target="https://archive.org/download/ni-roms/roms/Nintendo%20-%20Game%20Boy.zip/Konamic%20Basket%20%28Japan%29.zip" TargetMode="External"/><Relationship Id="rId923" Type="http://schemas.openxmlformats.org/officeDocument/2006/relationships/hyperlink" Target="https://archive.org/download/ni-roms/roms/Nintendo%20-%20Game%20Boy.zip/Konami%20Golf%20%28Europe%29.zip" TargetMode="External"/><Relationship Id="rId922" Type="http://schemas.openxmlformats.org/officeDocument/2006/relationships/hyperlink" Target="https://archive.org/download/ni-roms/roms/Nintendo%20-%20Game%20Boy.zip/Konami%20GB%20Collection%20Vol.4%20%28Japan%29%20%28SGB%20Enhanced%29.zip" TargetMode="External"/><Relationship Id="rId1630" Type="http://schemas.openxmlformats.org/officeDocument/2006/relationships/hyperlink" Target="https://archive.org/download/ni-roms/roms/Nintendo%20-%20Game%20Boy.zip/Roommate%20Simulator%20%28World%29%20%28Aftermarket%29%20%28Unl%29.zip" TargetMode="External"/><Relationship Id="rId1620" Type="http://schemas.openxmlformats.org/officeDocument/2006/relationships/hyperlink" Target="https://archive.org/download/ni-roms/roms/Nintendo%20-%20Game%20Boy.zip/Rockman%20World%20%28Japan%29.zip" TargetMode="External"/><Relationship Id="rId1621" Type="http://schemas.openxmlformats.org/officeDocument/2006/relationships/hyperlink" Target="https://archive.org/download/ni-roms/roms/Nintendo%20-%20Game%20Boy.zip/Rockman%20World%202%20%28Japan%29.zip" TargetMode="External"/><Relationship Id="rId1622" Type="http://schemas.openxmlformats.org/officeDocument/2006/relationships/hyperlink" Target="https://archive.org/download/ni-roms/roms/Nintendo%20-%20Game%20Boy.zip/Rockman%20World%203%20%28Japan%29.zip" TargetMode="External"/><Relationship Id="rId1623" Type="http://schemas.openxmlformats.org/officeDocument/2006/relationships/hyperlink" Target="https://archive.org/download/ni-roms/roms/Nintendo%20-%20Game%20Boy.zip/Rockman%20World%204%20%28Japan%29.zip" TargetMode="External"/><Relationship Id="rId1624" Type="http://schemas.openxmlformats.org/officeDocument/2006/relationships/hyperlink" Target="https://archive.org/download/ni-roms/roms/Nintendo%20-%20Game%20Boy.zip/Rockman%20World%205%20%28Japan%29%20%28SGB%20Enhanced%29.zip" TargetMode="External"/><Relationship Id="rId1625" Type="http://schemas.openxmlformats.org/officeDocument/2006/relationships/hyperlink" Target="https://archive.org/download/ni-roms/roms/Nintendo%20-%20Game%20Boy.zip/Rodland%20%28Europe%29.zip" TargetMode="External"/><Relationship Id="rId1626" Type="http://schemas.openxmlformats.org/officeDocument/2006/relationships/hyperlink" Target="https://archive.org/download/ni-roms/roms/Nintendo%20-%20Game%20Boy.zip/Roger%20Clemens%27%20MVP%20Baseball%20%28USA%29%20%28Rev%201%29.zip" TargetMode="External"/><Relationship Id="rId1627" Type="http://schemas.openxmlformats.org/officeDocument/2006/relationships/hyperlink" Target="https://archive.org/download/ni-roms/roms/Nintendo%20-%20Game%20Boy.zip/Roger%20Clemens%27%20MVP%20Baseball%20%28USA%29.zip" TargetMode="External"/><Relationship Id="rId918" Type="http://schemas.openxmlformats.org/officeDocument/2006/relationships/hyperlink" Target="https://archive.org/download/ni-roms/roms/Nintendo%20-%20Game%20Boy.zip/Koi%20wa%20Kakehiki%20%28Japan%29.zip" TargetMode="External"/><Relationship Id="rId1628" Type="http://schemas.openxmlformats.org/officeDocument/2006/relationships/hyperlink" Target="https://archive.org/download/ni-roms/roms/Nintendo%20-%20Game%20Boy.zip/Rolan%27s%20Curse%20%28USA%29.zip" TargetMode="External"/><Relationship Id="rId917" Type="http://schemas.openxmlformats.org/officeDocument/2006/relationships/hyperlink" Target="https://archive.org/download/ni-roms/roms/Nintendo%20-%20Game%20Boy.zip/Knight%20Quest%20%28USA%29.zip" TargetMode="External"/><Relationship Id="rId1629" Type="http://schemas.openxmlformats.org/officeDocument/2006/relationships/hyperlink" Target="https://archive.org/download/ni-roms/roms/Nintendo%20-%20Game%20Boy.zip/Rolan%27s%20Curse%20II%20%28USA%29.zip" TargetMode="External"/><Relationship Id="rId916" Type="http://schemas.openxmlformats.org/officeDocument/2006/relationships/hyperlink" Target="https://archive.org/download/ni-roms/roms/Nintendo%20-%20Game%20Boy.zip/Knight%20Quest%20%28Japan%29.zip" TargetMode="External"/><Relationship Id="rId915" Type="http://schemas.openxmlformats.org/officeDocument/2006/relationships/hyperlink" Target="https://archive.org/download/ni-roms/roms/Nintendo%20-%20Game%20Boy.zip/Klustar%20%28Europe%29%20%28Proto%29.zip" TargetMode="External"/><Relationship Id="rId919" Type="http://schemas.openxmlformats.org/officeDocument/2006/relationships/hyperlink" Target="https://archive.org/download/ni-roms/roms/Nintendo%20-%20Game%20Boy.zip/Konami%20GB%20Collection%20Vol.1%20%28Japan%29%20%28SGB%20Enhanced%29.zip" TargetMode="External"/><Relationship Id="rId910" Type="http://schemas.openxmlformats.org/officeDocument/2006/relationships/hyperlink" Target="https://archive.org/download/ni-roms/roms/Nintendo%20-%20Game%20Boy.zip/Kiteretsu%20Daihyakka%20-%20Bouken%20Ooedo%20Juraki%20%28Japan%29.zip" TargetMode="External"/><Relationship Id="rId914" Type="http://schemas.openxmlformats.org/officeDocument/2006/relationships/hyperlink" Target="https://archive.org/download/ni-roms/roms/Nintendo%20-%20Game%20Boy.zip/Klax%20%28USA%29%20%28Mindscape%29.zip" TargetMode="External"/><Relationship Id="rId913" Type="http://schemas.openxmlformats.org/officeDocument/2006/relationships/hyperlink" Target="https://archive.org/download/ni-roms/roms/Nintendo%20-%20Game%20Boy.zip/Klax%20%28Japan%29%20%28Hudson%20Soft%29.zip" TargetMode="External"/><Relationship Id="rId912" Type="http://schemas.openxmlformats.org/officeDocument/2006/relationships/hyperlink" Target="https://archive.org/download/ni-roms/roms/Nintendo%20-%20Game%20Boy.zip/Kizuchi%20da%20Quiz%20da%20Gen-san%20da%21%20%28Japan%29.zip" TargetMode="External"/><Relationship Id="rId911" Type="http://schemas.openxmlformats.org/officeDocument/2006/relationships/hyperlink" Target="https://archive.org/download/ni-roms/roms/Nintendo%20-%20Game%20Boy.zip/Kitten%27s%20Getaway%20%28World%29%20%28Es%29%20%28Aftermarket%29%20%28Unl%29.zip" TargetMode="External"/><Relationship Id="rId1213" Type="http://schemas.openxmlformats.org/officeDocument/2006/relationships/hyperlink" Target="https://archive.org/download/ni-roms/roms/Nintendo%20-%20Game%20Boy.zip/Mystic%20Quest%20%28Europe%29.zip" TargetMode="External"/><Relationship Id="rId1697" Type="http://schemas.openxmlformats.org/officeDocument/2006/relationships/hyperlink" Target="https://archive.org/download/ni-roms/roms/Nintendo%20-%20Game%20Boy.zip/Shock%20Lobster%20%28World%29%20%28Aftermarket%29%20%28Unl%29.zip" TargetMode="External"/><Relationship Id="rId1214" Type="http://schemas.openxmlformats.org/officeDocument/2006/relationships/hyperlink" Target="https://archive.org/download/ni-roms/roms/Nintendo%20-%20Game%20Boy.zip/Mystic%20Quest%20%28France%29.zip" TargetMode="External"/><Relationship Id="rId1698" Type="http://schemas.openxmlformats.org/officeDocument/2006/relationships/hyperlink" Target="https://archive.org/download/ni-roms/roms/Nintendo%20-%20Game%20Boy.zip/Shock%20Lobster%20%28World%29%20%28v1.3%29%20%28Aftermarket%29%20%28Unl%29.zip" TargetMode="External"/><Relationship Id="rId1215" Type="http://schemas.openxmlformats.org/officeDocument/2006/relationships/hyperlink" Target="https://archive.org/download/ni-roms/roms/Nintendo%20-%20Game%20Boy.zip/Mystic%20Quest%20%28Germany%29.zip" TargetMode="External"/><Relationship Id="rId1699" Type="http://schemas.openxmlformats.org/officeDocument/2006/relationships/hyperlink" Target="https://archive.org/download/ni-roms/roms/Nintendo%20-%20Game%20Boy.zip/Shootris%20%28World%29%20%28Aftermarket%29%20%28Unl%29.zip" TargetMode="External"/><Relationship Id="rId1216" Type="http://schemas.openxmlformats.org/officeDocument/2006/relationships/hyperlink" Target="https://archive.org/download/ni-roms/roms/Nintendo%20-%20Game%20Boy.zip/Mystic%20Quest%20%28World%29%20%28Collection%20of%20Mana%29.zip" TargetMode="External"/><Relationship Id="rId1217" Type="http://schemas.openxmlformats.org/officeDocument/2006/relationships/hyperlink" Target="https://archive.org/download/ni-roms/roms/Nintendo%20-%20Game%20Boy.zip/Mystic%20Quest%20%28World%29%20%28De%29%20%28Collection%20of%20Mana%29.zip" TargetMode="External"/><Relationship Id="rId1218" Type="http://schemas.openxmlformats.org/officeDocument/2006/relationships/hyperlink" Target="https://archive.org/download/ni-roms/roms/Nintendo%20-%20Game%20Boy.zip/Mystic%20Quest%20%28World%29%20%28Fr%29%20%28Collection%20of%20Mana%29.zip" TargetMode="External"/><Relationship Id="rId1219" Type="http://schemas.openxmlformats.org/officeDocument/2006/relationships/hyperlink" Target="https://archive.org/download/ni-roms/roms/Nintendo%20-%20Game%20Boy.zip/Mystical%20Ninja%20Starring%20Goemon%20%28Europe%29%20%28SGB%20Enhanced%29.zip" TargetMode="External"/><Relationship Id="rId866" Type="http://schemas.openxmlformats.org/officeDocument/2006/relationships/hyperlink" Target="https://archive.org/download/ni-roms/roms/Nintendo%20-%20Game%20Boy.zip/Kaijuu%20Ou%20Gojira%20%28Japan%29.zip" TargetMode="External"/><Relationship Id="rId865" Type="http://schemas.openxmlformats.org/officeDocument/2006/relationships/hyperlink" Target="https://archive.org/download/ni-roms/roms/Nintendo%20-%20Game%20Boy.zip/Kaeru%20no%20Tame%20ni%20Kane%20wa%20Naru%20%28Japan%29.zip" TargetMode="External"/><Relationship Id="rId864" Type="http://schemas.openxmlformats.org/officeDocument/2006/relationships/hyperlink" Target="https://archive.org/download/ni-roms/roms/Nintendo%20-%20Game%20Boy.zip/Kachiuma%20Yosou%20Keiba%20Kizoku%20EX%20%2795%20%28Japan%29.zip" TargetMode="External"/><Relationship Id="rId863" Type="http://schemas.openxmlformats.org/officeDocument/2006/relationships/hyperlink" Target="https://archive.org/download/ni-roms/roms/Nintendo%20-%20Game%20Boy.zip/Kachiuma%20Yosou%20Keiba%20Kizoku%20EX%20%2794%20%28Japan%29.zip" TargetMode="External"/><Relationship Id="rId869" Type="http://schemas.openxmlformats.org/officeDocument/2006/relationships/hyperlink" Target="https://archive.org/download/ni-roms/roms/Nintendo%20-%20Game%20Boy.zip/Kaisen%20Game%20-%20Radarmission%20%28Japan%29.zip" TargetMode="External"/><Relationship Id="rId868" Type="http://schemas.openxmlformats.org/officeDocument/2006/relationships/hyperlink" Target="https://archive.org/download/ni-roms/roms/Nintendo%20-%20Game%20Boy.zip/Kaisen%20Game%20-%20Navyblue%2090%20%28Japan%29.zip" TargetMode="External"/><Relationship Id="rId867" Type="http://schemas.openxmlformats.org/officeDocument/2006/relationships/hyperlink" Target="https://archive.org/download/ni-roms/roms/Nintendo%20-%20Game%20Boy.zip/Kaisen%20Game%20-%20Navyblue%20%28Japan%29.zip" TargetMode="External"/><Relationship Id="rId1690" Type="http://schemas.openxmlformats.org/officeDocument/2006/relationships/hyperlink" Target="https://archive.org/download/ni-roms/roms/Nintendo%20-%20Game%20Boy.zip/Shin%20SD%20Gundam%20Gaiden%20-%20Knight%20Gundam%20Monogatari%20%28Japan%29%20%28SGB%20Enhanced%29.zip" TargetMode="External"/><Relationship Id="rId1691" Type="http://schemas.openxmlformats.org/officeDocument/2006/relationships/hyperlink" Target="https://archive.org/download/ni-roms/roms/Nintendo%20-%20Game%20Boy.zip/Shinri%20Game%2C%20The%20%28Japan%29.zip" TargetMode="External"/><Relationship Id="rId1692" Type="http://schemas.openxmlformats.org/officeDocument/2006/relationships/hyperlink" Target="https://archive.org/download/ni-roms/roms/Nintendo%20-%20Game%20Boy.zip/Shinri%20Game%202%2C%20The%20-%20Oosaka%20Hen%20%28Japan%29.zip" TargetMode="External"/><Relationship Id="rId862" Type="http://schemas.openxmlformats.org/officeDocument/2006/relationships/hyperlink" Target="https://archive.org/download/ni-roms/roms/Nintendo%20-%20Game%20Boy.zip/Kachiuma%20Yosou%20Keiba%20Kizoku%20%28Japan%29.zip" TargetMode="External"/><Relationship Id="rId1693" Type="http://schemas.openxmlformats.org/officeDocument/2006/relationships/hyperlink" Target="https://archive.org/download/ni-roms/roms/Nintendo%20-%20Game%20Boy.zip/Shinseiki%20GPX%20-%20Cyber%20Formula%20%28Japan%29.zip" TargetMode="External"/><Relationship Id="rId861" Type="http://schemas.openxmlformats.org/officeDocument/2006/relationships/hyperlink" Target="https://archive.org/download/ni-roms/roms/Nintendo%20-%20Game%20Boy.zip/Just%20Fishing%20%28World%29%20%28Aftermarket%29%20%28Unl%29.zip" TargetMode="External"/><Relationship Id="rId1210" Type="http://schemas.openxmlformats.org/officeDocument/2006/relationships/hyperlink" Target="https://archive.org/download/ni-roms/roms/Nintendo%20-%20Game%20Boy.zip/Mysterium%20%28Japan%29.zip" TargetMode="External"/><Relationship Id="rId1694" Type="http://schemas.openxmlformats.org/officeDocument/2006/relationships/hyperlink" Target="https://archive.org/download/ni-roms/roms/Nintendo%20-%20Game%20Boy.zip/Shippo%20de%20Bun%20%28Japan%29.zip" TargetMode="External"/><Relationship Id="rId860" Type="http://schemas.openxmlformats.org/officeDocument/2006/relationships/hyperlink" Target="https://archive.org/download/ni-roms/roms/Nintendo%20-%20Game%20Boy.zip/Jurassic%20Park%20Part%202%20-%20The%20Chaos%20Continues%20%28USA%2C%20Europe%29%20%28En%2CFr%2CDe%2CIt%29.zip" TargetMode="External"/><Relationship Id="rId1211" Type="http://schemas.openxmlformats.org/officeDocument/2006/relationships/hyperlink" Target="https://archive.org/download/ni-roms/roms/Nintendo%20-%20Game%20Boy.zip/Mysterium%20%28USA%29%20%28Beta%29.zip" TargetMode="External"/><Relationship Id="rId1695" Type="http://schemas.openxmlformats.org/officeDocument/2006/relationships/hyperlink" Target="https://archive.org/download/ni-roms/roms/Nintendo%20-%20Game%20Boy.zip/Shippuu%21%20Iron%20Leaguer%20%28Japan%29.zip" TargetMode="External"/><Relationship Id="rId1212" Type="http://schemas.openxmlformats.org/officeDocument/2006/relationships/hyperlink" Target="https://archive.org/download/ni-roms/roms/Nintendo%20-%20Game%20Boy.zip/Mysterium%20%28USA%29.zip" TargetMode="External"/><Relationship Id="rId1696" Type="http://schemas.openxmlformats.org/officeDocument/2006/relationships/hyperlink" Target="https://archive.org/download/ni-roms/roms/Nintendo%20-%20Game%20Boy.zip/Shisenshou%20-%20Match-Mania%20%28Japan%29.zip" TargetMode="External"/><Relationship Id="rId1202" Type="http://schemas.openxmlformats.org/officeDocument/2006/relationships/hyperlink" Target="https://archive.org/download/ni-roms/roms/Nintendo%20-%20Game%20Boy.zip/Ms.%20Pac-Man%20%28Europe%29.zip" TargetMode="External"/><Relationship Id="rId1686" Type="http://schemas.openxmlformats.org/officeDocument/2006/relationships/hyperlink" Target="https://archive.org/download/ni-roms/roms/Nintendo%20-%20Game%20Boy.zip/Shikinjou%20%28Japan%29.zip" TargetMode="External"/><Relationship Id="rId1203" Type="http://schemas.openxmlformats.org/officeDocument/2006/relationships/hyperlink" Target="https://archive.org/download/ni-roms/roms/Nintendo%20-%20Game%20Boy.zip/Ms.%20Pac-Man%20%28USA%29.zip" TargetMode="External"/><Relationship Id="rId1687" Type="http://schemas.openxmlformats.org/officeDocument/2006/relationships/hyperlink" Target="https://archive.org/download/ni-roms/roms/Nintendo%20-%20Game%20Boy.zip/Shin%20Keiba%20Kizoku%20Pocket%20Jockey%20%28Japan%29%20%28SGB%20Enhanced%29.zip" TargetMode="External"/><Relationship Id="rId1204" Type="http://schemas.openxmlformats.org/officeDocument/2006/relationships/hyperlink" Target="https://archive.org/download/ni-roms/roms/Nintendo%20-%20Game%20Boy.zip/Muhammad%20Ali%20Heavyweight%20Boxing%20%28USA%2C%20Europe%29.zip" TargetMode="External"/><Relationship Id="rId1688" Type="http://schemas.openxmlformats.org/officeDocument/2006/relationships/hyperlink" Target="https://archive.org/download/ni-roms/roms/Nintendo%20-%20Game%20Boy.zip/Shin%20Nihon%20Pro%20Wrestling%20-%20Toukon%20Sanjuushi%20%28Japan%29%20%28Sample%29.zip" TargetMode="External"/><Relationship Id="rId1205" Type="http://schemas.openxmlformats.org/officeDocument/2006/relationships/hyperlink" Target="https://archive.org/download/ni-roms/roms/Nintendo%20-%20Game%20Boy.zip/Mulan%20%28Europe%29%20%28SGB%20Enhanced%29.zip" TargetMode="External"/><Relationship Id="rId1689" Type="http://schemas.openxmlformats.org/officeDocument/2006/relationships/hyperlink" Target="https://archive.org/download/ni-roms/roms/Nintendo%20-%20Game%20Boy.zip/Shin%20Nihon%20Pro%20Wrestling%20-%20Toukon%20Sanjuushi%20%28Japan%29.zip" TargetMode="External"/><Relationship Id="rId1206" Type="http://schemas.openxmlformats.org/officeDocument/2006/relationships/hyperlink" Target="https://archive.org/download/ni-roms/roms/Nintendo%20-%20Game%20Boy.zip/Mulan%20%28USA%29%20%28SGB%20Enhanced%29.zip" TargetMode="External"/><Relationship Id="rId1207" Type="http://schemas.openxmlformats.org/officeDocument/2006/relationships/hyperlink" Target="https://archive.org/download/ni-roms/roms/Nintendo%20-%20Game%20Boy.zip/Muncher%20%28World%29%20%28Aftermarket%29%20%28Unl%29.zip" TargetMode="External"/><Relationship Id="rId1208" Type="http://schemas.openxmlformats.org/officeDocument/2006/relationships/hyperlink" Target="https://archive.org/download/ni-roms/roms/Nintendo%20-%20Game%20Boy.zip/My%20Husband%20is%20a%20WITCH%20%28World%29%20%28v1.1%29%20%28Aftermarket%29%20%28Unl%29.zip" TargetMode="External"/><Relationship Id="rId1209" Type="http://schemas.openxmlformats.org/officeDocument/2006/relationships/hyperlink" Target="https://archive.org/download/ni-roms/roms/Nintendo%20-%20Game%20Boy.zip/My%20World%20%28World%29%20%28Aftermarket%29%20%28Unl%29.zip" TargetMode="External"/><Relationship Id="rId855" Type="http://schemas.openxmlformats.org/officeDocument/2006/relationships/hyperlink" Target="https://archive.org/download/ni-roms/roms/Nintendo%20-%20Game%20Boy.zip/Jungle%20Strike%20%28USA%29.zip" TargetMode="External"/><Relationship Id="rId854" Type="http://schemas.openxmlformats.org/officeDocument/2006/relationships/hyperlink" Target="https://archive.org/download/ni-roms/roms/Nintendo%20-%20Game%20Boy.zip/Jungle%20Strike%20%28Europe%29.zip" TargetMode="External"/><Relationship Id="rId853" Type="http://schemas.openxmlformats.org/officeDocument/2006/relationships/hyperlink" Target="https://archive.org/download/ni-roms/roms/Nintendo%20-%20Game%20Boy.zip/Jungle%20Book%2C%20The%20%28World%29%20%28Disney%20Classic%20Games%29.zip" TargetMode="External"/><Relationship Id="rId852" Type="http://schemas.openxmlformats.org/officeDocument/2006/relationships/hyperlink" Target="https://archive.org/download/ni-roms/roms/Nintendo%20-%20Game%20Boy.zip/Jungle%20Book%2C%20The%20%28USA%2C%20Europe%29.zip" TargetMode="External"/><Relationship Id="rId859" Type="http://schemas.openxmlformats.org/officeDocument/2006/relationships/hyperlink" Target="https://archive.org/download/ni-roms/roms/Nintendo%20-%20Game%20Boy.zip/Jurassic%20Park%20%28USA%29.zip" TargetMode="External"/><Relationship Id="rId858" Type="http://schemas.openxmlformats.org/officeDocument/2006/relationships/hyperlink" Target="https://archive.org/download/ni-roms/roms/Nintendo%20-%20Game%20Boy.zip/Jurassic%20Park%20%28Europe%29%20%28En%2CFr%2CDe%2CEs%2CIt%29.zip" TargetMode="External"/><Relationship Id="rId857" Type="http://schemas.openxmlformats.org/officeDocument/2006/relationships/hyperlink" Target="https://archive.org/download/ni-roms/roms/Nintendo%20-%20Game%20Boy.zip/Jungle%20no%20Ouja%20Tar-chan%20%28Japan%29%20%28SGB%20Enhanced%29.zip" TargetMode="External"/><Relationship Id="rId856" Type="http://schemas.openxmlformats.org/officeDocument/2006/relationships/hyperlink" Target="https://archive.org/download/ni-roms/roms/Nintendo%20-%20Game%20Boy.zip/Jungle%20Wars%20%28Japan%29.zip" TargetMode="External"/><Relationship Id="rId1680" Type="http://schemas.openxmlformats.org/officeDocument/2006/relationships/hyperlink" Target="https://archive.org/download/ni-roms/roms/Nintendo%20-%20Game%20Boy.zip/Shanghai%20%28USA%29.zip" TargetMode="External"/><Relationship Id="rId1681" Type="http://schemas.openxmlformats.org/officeDocument/2006/relationships/hyperlink" Target="https://archive.org/download/ni-roms/roms/Nintendo%20-%20Game%20Boy.zip/Shanghai%20Pocket%20%28Japan%29%20%28SGB%20Enhanced%29.zip" TargetMode="External"/><Relationship Id="rId851" Type="http://schemas.openxmlformats.org/officeDocument/2006/relationships/hyperlink" Target="https://archive.org/download/ni-roms/roms/Nintendo%20-%20Game%20Boy.zip/Jumpy%20%28World%29%20%28Aftermarket%29%20%28Unl%29.zip" TargetMode="External"/><Relationship Id="rId1682" Type="http://schemas.openxmlformats.org/officeDocument/2006/relationships/hyperlink" Target="https://archive.org/download/ni-roms/roms/Nintendo%20-%20Game%20Boy.zip/Shapeshifter%2C%20The%20%28World%29%20%28Aftermarket%29%20%28Unl%29.zip" TargetMode="External"/><Relationship Id="rId850" Type="http://schemas.openxmlformats.org/officeDocument/2006/relationships/hyperlink" Target="https://archive.org/download/ni-roms/roms/Nintendo%20-%20Game%20Boy.zip/Judge%20Dredd%20%28USA%2C%20Europe%29.zip" TargetMode="External"/><Relationship Id="rId1683" Type="http://schemas.openxmlformats.org/officeDocument/2006/relationships/hyperlink" Target="https://archive.org/download/ni-roms/roms/Nintendo%20-%20Game%20Boy.zip/Shaq%20Fu%20%28USA%29%20%28SGB%20Enhanced%29.zip" TargetMode="External"/><Relationship Id="rId1200" Type="http://schemas.openxmlformats.org/officeDocument/2006/relationships/hyperlink" Target="https://archive.org/download/ni-roms/roms/Nintendo%20-%20Game%20Boy.zip/Mr.%20Go%20no%20Baken%20Tekichuu%20Jutsu%20%28Japan%29.zip" TargetMode="External"/><Relationship Id="rId1684" Type="http://schemas.openxmlformats.org/officeDocument/2006/relationships/hyperlink" Target="https://archive.org/download/ni-roms/roms/Nintendo%20-%20Game%20Boy.zip/Shark%20Attack%20%28World%29%20%28Aftermarket%29%20%28Unl%29.zip" TargetMode="External"/><Relationship Id="rId1201" Type="http://schemas.openxmlformats.org/officeDocument/2006/relationships/hyperlink" Target="https://archive.org/download/ni-roms/roms/Nintendo%20-%20Game%20Boy.zip/Mr.%20Nutz%20%28Europe%29.zip" TargetMode="External"/><Relationship Id="rId1685" Type="http://schemas.openxmlformats.org/officeDocument/2006/relationships/hyperlink" Target="https://archive.org/download/ni-roms/roms/Nintendo%20-%20Game%20Boy.zip/Sheep%20It%20Up%20%28World%29%20%28Digital%29%20%28Aftermarket%29%20%28Unl%29.zip" TargetMode="External"/><Relationship Id="rId1235" Type="http://schemas.openxmlformats.org/officeDocument/2006/relationships/hyperlink" Target="https://archive.org/download/ni-roms/roms/Nintendo%20-%20Game%20Boy.zip/NHL%20Hockey%2095%20%28USA%2C%20Europe%29%20%28SGB%20Enhanced%29.zip" TargetMode="External"/><Relationship Id="rId1236" Type="http://schemas.openxmlformats.org/officeDocument/2006/relationships/hyperlink" Target="https://archive.org/download/ni-roms/roms/Nintendo%20-%20Game%20Boy.zip/NIV%20Bible%20%26%20the%2020%20Lost%20Levels%20of%20Joshua%20%28USA%29%20%28Unl%29.zip" TargetMode="External"/><Relationship Id="rId1237" Type="http://schemas.openxmlformats.org/officeDocument/2006/relationships/hyperlink" Target="https://archive.org/download/ni-roms/roms/Nintendo%20-%20Game%20Boy.zip/Nada%20Asatarou%20%26%20Kojima%20Takeo%20no%20Jissen%20Mahjong%20Kyoushitsu%20%28Japan%29%20%28SGB%20Enhanced%29.zip" TargetMode="External"/><Relationship Id="rId1238" Type="http://schemas.openxmlformats.org/officeDocument/2006/relationships/hyperlink" Target="https://archive.org/download/ni-roms/roms/Nintendo%20-%20Game%20Boy.zip/Nada%20Asatarou%20no%20Powerful%20Mahjong%20-%20Tsugi%20no%20Itte%20100%20Dai%20%28Japan%29.zip" TargetMode="External"/><Relationship Id="rId1239" Type="http://schemas.openxmlformats.org/officeDocument/2006/relationships/hyperlink" Target="https://archive.org/download/ni-roms/roms/Nintendo%20-%20Game%20Boy.zip/Nail%20%27n%20Scale%20%28USA%2C%20Europe%29.zip" TargetMode="External"/><Relationship Id="rId409" Type="http://schemas.openxmlformats.org/officeDocument/2006/relationships/hyperlink" Target="https://archive.org/download/ni-roms/roms/Nintendo%20-%20Game%20Boy.zip/DiaMaze%20%28World%29%20%28Aftermarket%29%20%28Unl%29.zip" TargetMode="External"/><Relationship Id="rId404" Type="http://schemas.openxmlformats.org/officeDocument/2006/relationships/hyperlink" Target="https://archive.org/download/ni-roms/roms/Nintendo%20-%20Game%20Boy.zip/Dennis%20%28Europe%29.zip" TargetMode="External"/><Relationship Id="rId888" Type="http://schemas.openxmlformats.org/officeDocument/2006/relationships/hyperlink" Target="https://archive.org/download/ni-roms/roms/Nintendo%20-%20Game%20Boy.zip/Kikou%20Keisatsu%20Metal%20Jack%20%28Japan%29.zip" TargetMode="External"/><Relationship Id="rId403" Type="http://schemas.openxmlformats.org/officeDocument/2006/relationships/hyperlink" Target="https://archive.org/download/ni-roms/roms/Nintendo%20-%20Game%20Boy.zip/Dennis%20%28Europe%29%20%28Beta%29%20%281993-09-13%29.zip" TargetMode="External"/><Relationship Id="rId887" Type="http://schemas.openxmlformats.org/officeDocument/2006/relationships/hyperlink" Target="https://archive.org/download/ni-roms/roms/Nintendo%20-%20Game%20Boy.zip/Kidou%20Keisatsu%20Patlabor%20-%20Nerawareta%20Machi%201990%20%28Japan%29.zip" TargetMode="External"/><Relationship Id="rId402" Type="http://schemas.openxmlformats.org/officeDocument/2006/relationships/hyperlink" Target="https://archive.org/download/ni-roms/roms/Nintendo%20-%20Game%20Boy.zip/Deep%20Forest%20%28World%29%20%28v1.1%29%20%28Aftermarket%29%20%28Unl%29.zip" TargetMode="External"/><Relationship Id="rId886" Type="http://schemas.openxmlformats.org/officeDocument/2006/relationships/hyperlink" Target="https://archive.org/download/ni-roms/roms/Nintendo%20-%20Game%20Boy.zip/Kid%20Icarus%20-%20Of%20Myths%20and%20Monsters%20%28USA%2C%20Europe%29.zip" TargetMode="External"/><Relationship Id="rId401" Type="http://schemas.openxmlformats.org/officeDocument/2006/relationships/hyperlink" Target="https://archive.org/download/ni-roms/roms/Nintendo%20-%20Game%20Boy.zip/Death%20Track%20%28Europe%29%20%28Proto%29.zip" TargetMode="External"/><Relationship Id="rId885" Type="http://schemas.openxmlformats.org/officeDocument/2006/relationships/hyperlink" Target="https://archive.org/download/ni-roms/roms/Nintendo%20-%20Game%20Boy.zip/Kid%20Dracula%20%28USA%2C%20Europe%29.zip" TargetMode="External"/><Relationship Id="rId408" Type="http://schemas.openxmlformats.org/officeDocument/2006/relationships/hyperlink" Target="https://archive.org/download/ni-roms/roms/Nintendo%20-%20Game%20Boy.zip/Dexterity%20%28USA%2C%20Europe%29.zip" TargetMode="External"/><Relationship Id="rId407" Type="http://schemas.openxmlformats.org/officeDocument/2006/relationships/hyperlink" Target="https://archive.org/download/ni-roms/roms/Nintendo%20-%20Game%20Boy.zip/Desert%20Strike%20-%20Return%20to%20the%20Gulf%20%28USA%29%20%28SGB%20Enhanced%29.zip" TargetMode="External"/><Relationship Id="rId406" Type="http://schemas.openxmlformats.org/officeDocument/2006/relationships/hyperlink" Target="https://archive.org/download/ni-roms/roms/Nintendo%20-%20Game%20Boy.zip/Desert%20Strike%20-%20Return%20to%20the%20Gulf%20%28Europe%29%20%28SGB%20Enhanced%29.zip" TargetMode="External"/><Relationship Id="rId405" Type="http://schemas.openxmlformats.org/officeDocument/2006/relationships/hyperlink" Target="https://archive.org/download/ni-roms/roms/Nintendo%20-%20Game%20Boy.zip/Dennis%20the%20Menace%20%28USA%29.zip" TargetMode="External"/><Relationship Id="rId889" Type="http://schemas.openxmlformats.org/officeDocument/2006/relationships/hyperlink" Target="https://archive.org/download/ni-roms/roms/Nintendo%20-%20Game%20Boy.zip/Killer%20Instinct%20%28USA%2C%20Europe%29%20%28SGB%20Enhanced%29.zip" TargetMode="External"/><Relationship Id="rId880" Type="http://schemas.openxmlformats.org/officeDocument/2006/relationships/hyperlink" Target="https://archive.org/download/ni-roms/roms/Nintendo%20-%20Game%20Boy.zip/Ken%20Griffey%20Jr.%20Presents%20Major%20League%20Baseball%20%28USA%2C%20Europe%29%20%28SGB%20Enhanced%29.zip" TargetMode="External"/><Relationship Id="rId1230" Type="http://schemas.openxmlformats.org/officeDocument/2006/relationships/hyperlink" Target="https://archive.org/download/ni-roms/roms/Nintendo%20-%20Game%20Boy.zip/NFL%20Quarterback%20Club%20%28USA%2C%20Europe%29.zip" TargetMode="External"/><Relationship Id="rId400" Type="http://schemas.openxmlformats.org/officeDocument/2006/relationships/hyperlink" Target="https://archive.org/download/ni-roms/roms/Nintendo%20-%20Game%20Boy.zip/Deadeus%20%28World%29%20%28v1.3.8%29%20%28Aftermarket%29%20%28Unl%29.zip" TargetMode="External"/><Relationship Id="rId884" Type="http://schemas.openxmlformats.org/officeDocument/2006/relationships/hyperlink" Target="https://archive.org/download/ni-roms/roms/Nintendo%20-%20Game%20Boy.zip/Kick%20Boxing%2C%20The%20%28Japan%29.zip" TargetMode="External"/><Relationship Id="rId1231" Type="http://schemas.openxmlformats.org/officeDocument/2006/relationships/hyperlink" Target="https://archive.org/download/ni-roms/roms/Nintendo%20-%20Game%20Boy.zip/NFL%20Quarterback%20Club%2096%20%28Japan%29%20%28En%29%20%28Proto%29.zip" TargetMode="External"/><Relationship Id="rId883" Type="http://schemas.openxmlformats.org/officeDocument/2006/relationships/hyperlink" Target="https://archive.org/download/ni-roms/roms/Nintendo%20-%20Game%20Boy.zip/Kick%20Attack%20%28Japan%29%20%28Proto%29.zip" TargetMode="External"/><Relationship Id="rId1232" Type="http://schemas.openxmlformats.org/officeDocument/2006/relationships/hyperlink" Target="https://archive.org/download/ni-roms/roms/Nintendo%20-%20Game%20Boy.zip/NFL%20Quarterback%20Club%2096%20%28USA%2C%20Europe%29.zip" TargetMode="External"/><Relationship Id="rId882" Type="http://schemas.openxmlformats.org/officeDocument/2006/relationships/hyperlink" Target="https://archive.org/download/ni-roms/roms/Nintendo%20-%20Game%20Boy.zip/Kenzie%27s%20Birthday%20Dash%20%28World%29%20%28Aftermarket%29%20%28Unl%29.zip" TargetMode="External"/><Relationship Id="rId1233" Type="http://schemas.openxmlformats.org/officeDocument/2006/relationships/hyperlink" Target="https://archive.org/download/ni-roms/roms/Nintendo%20-%20Game%20Boy.zip/NFL%20Quarterback%20Club%20II%20%28USA%2C%20Europe%29.zip" TargetMode="External"/><Relationship Id="rId881" Type="http://schemas.openxmlformats.org/officeDocument/2006/relationships/hyperlink" Target="https://archive.org/download/ni-roms/roms/Nintendo%20-%20Game%20Boy.zip/Kenyuu%20Densetsu%20Yaiba%20%28Japan%29.zip" TargetMode="External"/><Relationship Id="rId1234" Type="http://schemas.openxmlformats.org/officeDocument/2006/relationships/hyperlink" Target="https://archive.org/download/ni-roms/roms/Nintendo%20-%20Game%20Boy.zip/NHL%2096%20%28USA%2C%20Europe%29%20%28SGB%20Enhanced%29.zip" TargetMode="External"/><Relationship Id="rId1224" Type="http://schemas.openxmlformats.org/officeDocument/2006/relationships/hyperlink" Target="https://archive.org/download/ni-roms/roms/Nintendo%20-%20Game%20Boy.zip/NBA%20Jam%20%28USA%2C%20Europe%29.zip" TargetMode="External"/><Relationship Id="rId1225" Type="http://schemas.openxmlformats.org/officeDocument/2006/relationships/hyperlink" Target="https://archive.org/download/ni-roms/roms/Nintendo%20-%20Game%20Boy.zip/NBA%20Jam%20-%20Tournament%20Edition%20%28Japan%29.zip" TargetMode="External"/><Relationship Id="rId1226" Type="http://schemas.openxmlformats.org/officeDocument/2006/relationships/hyperlink" Target="https://archive.org/download/ni-roms/roms/Nintendo%20-%20Game%20Boy.zip/NBA%20Jam%20-%20Tournament%20Edition%20%28USA%2C%20Europe%29.zip" TargetMode="External"/><Relationship Id="rId1227" Type="http://schemas.openxmlformats.org/officeDocument/2006/relationships/hyperlink" Target="https://archive.org/download/ni-roms/roms/Nintendo%20-%20Game%20Boy.zip/NBA%20Live%2096%20%28USA%2C%20Europe%29%20%28SGB%20Enhanced%29.zip" TargetMode="External"/><Relationship Id="rId1228" Type="http://schemas.openxmlformats.org/officeDocument/2006/relationships/hyperlink" Target="https://archive.org/download/ni-roms/roms/Nintendo%20-%20Game%20Boy.zip/NFL%20Football%20%28USA%29.zip" TargetMode="External"/><Relationship Id="rId1229" Type="http://schemas.openxmlformats.org/officeDocument/2006/relationships/hyperlink" Target="https://archive.org/download/ni-roms/roms/Nintendo%20-%20Game%20Boy.zip/NFL%20Quarterback%20Club%20%2795%20%28Japan%29.zip" TargetMode="External"/><Relationship Id="rId877" Type="http://schemas.openxmlformats.org/officeDocument/2006/relationships/hyperlink" Target="https://archive.org/download/ni-roms/roms/Nintendo%20-%20Game%20Boy.zip/Kattobi%20Road%20%28Japan%29.zip" TargetMode="External"/><Relationship Id="rId876" Type="http://schemas.openxmlformats.org/officeDocument/2006/relationships/hyperlink" Target="https://archive.org/download/ni-roms/roms/Nintendo%20-%20Game%20Boy.zip/Kaseki%20Sousei%20Reborn%20%28Japan%29%20%28SGB%20Enhanced%29.zip" TargetMode="External"/><Relationship Id="rId875" Type="http://schemas.openxmlformats.org/officeDocument/2006/relationships/hyperlink" Target="https://archive.org/download/ni-roms/roms/Nintendo%20-%20Game%20Boy.zip/Kaseki%20Sousei%20Reborn%20%28Japan%29%20%28Rev%201%29%20%28SGB%20Enhanced%29.zip" TargetMode="External"/><Relationship Id="rId874" Type="http://schemas.openxmlformats.org/officeDocument/2006/relationships/hyperlink" Target="https://archive.org/download/ni-roms/roms/Nintendo%20-%20Game%20Boy.zip/Karamuchou%20no%20Daijiken%20%28Japan%29%20%28SGB%20Enhanced%29.zip" TargetMode="External"/><Relationship Id="rId879" Type="http://schemas.openxmlformats.org/officeDocument/2006/relationships/hyperlink" Target="https://archive.org/download/ni-roms/roms/Nintendo%20-%20Game%20Boy.zip/Keitai%20Keiba%20Eight%20Special%20%28Japan%29.zip" TargetMode="External"/><Relationship Id="rId878" Type="http://schemas.openxmlformats.org/officeDocument/2006/relationships/hyperlink" Target="https://archive.org/download/ni-roms/roms/Nintendo%20-%20Game%20Boy.zip/Kawa%20no%20Nushi%20Tsuri%203%20%28Japan%29%20%28SGB%20Enhanced%29.zip" TargetMode="External"/><Relationship Id="rId873" Type="http://schemas.openxmlformats.org/officeDocument/2006/relationships/hyperlink" Target="https://archive.org/download/ni-roms/roms/Nintendo%20-%20Game%20Boy.zip/Karakuri%20Kengou%20Den%20Musashi%20Lord%20%28Japan%29.zip" TargetMode="External"/><Relationship Id="rId1220" Type="http://schemas.openxmlformats.org/officeDocument/2006/relationships/hyperlink" Target="https://archive.org/download/ni-roms/roms/Nintendo%20-%20Game%20Boy.zip/Mystical%20Ninja%20Starring%20Goemon%20%28USA%29%20%28SGB%20Enhanced%29.zip" TargetMode="External"/><Relationship Id="rId872" Type="http://schemas.openxmlformats.org/officeDocument/2006/relationships/hyperlink" Target="https://archive.org/download/ni-roms/roms/Nintendo%20-%20Game%20Boy.zip/Kandume%20Monsters%20%28Japan%29%20%28SGB%20Enhanced%29.zip" TargetMode="External"/><Relationship Id="rId1221" Type="http://schemas.openxmlformats.org/officeDocument/2006/relationships/hyperlink" Target="https://archive.org/download/ni-roms/roms/Nintendo%20-%20Game%20Boy.zip/NBA%20All-Star%20Challenge%20%28USA%2C%20Europe%29.zip" TargetMode="External"/><Relationship Id="rId871" Type="http://schemas.openxmlformats.org/officeDocument/2006/relationships/hyperlink" Target="https://archive.org/download/ni-roms/roms/Nintendo%20-%20Game%20Boy.zip/Kamen%20Rider%20SD%20-%20Hashire%21%20Mighty%20Riders%20%28Japan%29.zip" TargetMode="External"/><Relationship Id="rId1222" Type="http://schemas.openxmlformats.org/officeDocument/2006/relationships/hyperlink" Target="https://archive.org/download/ni-roms/roms/Nintendo%20-%20Game%20Boy.zip/NBA%20All-Star%20Challenge%202%20%28Japan%29.zip" TargetMode="External"/><Relationship Id="rId870" Type="http://schemas.openxmlformats.org/officeDocument/2006/relationships/hyperlink" Target="https://archive.org/download/ni-roms/roms/Nintendo%20-%20Game%20Boy.zip/Kakomunja%20%28Japan%29.zip" TargetMode="External"/><Relationship Id="rId1223" Type="http://schemas.openxmlformats.org/officeDocument/2006/relationships/hyperlink" Target="https://archive.org/download/ni-roms/roms/Nintendo%20-%20Game%20Boy.zip/NBA%20All-Star%20Challenge%202%20%28USA%2C%20Europe%29.zip" TargetMode="External"/><Relationship Id="rId1653" Type="http://schemas.openxmlformats.org/officeDocument/2006/relationships/hyperlink" Target="https://archive.org/download/ni-roms/roms/Nintendo%20-%20Game%20Boy.zip/Sakigake%21%21%20Otoko%20Juku%20-%20Meioutou%20Kessen%20%28Japan%29.zip" TargetMode="External"/><Relationship Id="rId1654" Type="http://schemas.openxmlformats.org/officeDocument/2006/relationships/hyperlink" Target="https://archive.org/download/ni-roms/roms/Nintendo%20-%20Game%20Boy.zip/Sam%20Mallard%20-%20The%20Case%20of%20the%20Missing%20Swan%20%28World%29%20%28SGB%20Enhanced%29%20%28Aftermarket%29%20%28Unl%29.zip" TargetMode="External"/><Relationship Id="rId1655" Type="http://schemas.openxmlformats.org/officeDocument/2006/relationships/hyperlink" Target="https://archive.org/download/ni-roms/roms/Nintendo%20-%20Game%20Boy.zip/Same%20Game%20%28Japan%29%20%28SGB%20Enhanced%29.zip" TargetMode="External"/><Relationship Id="rId1656" Type="http://schemas.openxmlformats.org/officeDocument/2006/relationships/hyperlink" Target="https://archive.org/download/ni-roms/roms/Nintendo%20-%20Game%20Boy.zip/Samurai%20Shodown%20%28USA%2C%20Europe%29%20%28Beta%29%20%28SGB%20Enhanced%29.zip" TargetMode="External"/><Relationship Id="rId1657" Type="http://schemas.openxmlformats.org/officeDocument/2006/relationships/hyperlink" Target="https://archive.org/download/ni-roms/roms/Nintendo%20-%20Game%20Boy.zip/Samurai%20Shodown%20%28USA%2C%20Europe%29%20%28SGB%20Enhanced%29.zip" TargetMode="External"/><Relationship Id="rId1658" Type="http://schemas.openxmlformats.org/officeDocument/2006/relationships/hyperlink" Target="https://archive.org/download/ni-roms/roms/Nintendo%20-%20Game%20Boy.zip/Sangokushi%20-%20Game%20Boy%20Ban%20%28Japan%29.zip" TargetMode="External"/><Relationship Id="rId1659" Type="http://schemas.openxmlformats.org/officeDocument/2006/relationships/hyperlink" Target="https://archive.org/download/ni-roms/roms/Nintendo%20-%20Game%20Boy.zip/Sanrio%20Carnival%20%28Japan%29.zip" TargetMode="External"/><Relationship Id="rId829" Type="http://schemas.openxmlformats.org/officeDocument/2006/relationships/hyperlink" Target="https://archive.org/download/ni-roms/roms/Nintendo%20-%20Game%20Boy.zip/Jet%20Set%20Willy%20%28World%29%20%28Aftermarket%29%20%28Unl%29.zip" TargetMode="External"/><Relationship Id="rId828" Type="http://schemas.openxmlformats.org/officeDocument/2006/relationships/hyperlink" Target="https://archive.org/download/ni-roms/roms/Nintendo%20-%20Game%20Boy.zip/Jet%20Pak%20Man%20%28Europe%29%20%28Proto%29.zip" TargetMode="External"/><Relationship Id="rId827" Type="http://schemas.openxmlformats.org/officeDocument/2006/relationships/hyperlink" Target="https://archive.org/download/ni-roms/roms/Nintendo%20-%20Game%20Boy.zip/Jet%20Pak%20Jak%20%28Europe%29%20%28Proto%29.zip" TargetMode="External"/><Relationship Id="rId822" Type="http://schemas.openxmlformats.org/officeDocument/2006/relationships/hyperlink" Target="https://archive.org/download/ni-roms/roms/Nintendo%20-%20Game%20Boy.zip/Jeopardy%21%20%28USA%29.zip" TargetMode="External"/><Relationship Id="rId821" Type="http://schemas.openxmlformats.org/officeDocument/2006/relationships/hyperlink" Target="https://archive.org/download/ni-roms/roms/Nintendo%20-%20Game%20Boy.zip/Jelly%20Boy%20%28Europe%29.zip" TargetMode="External"/><Relationship Id="rId820" Type="http://schemas.openxmlformats.org/officeDocument/2006/relationships/hyperlink" Target="https://archive.org/download/ni-roms/roms/Nintendo%20-%20Game%20Boy.zip/Jeep%20Jamboree%20-%20Off-Road%20Adventure%20%28USA%29.zip" TargetMode="External"/><Relationship Id="rId826" Type="http://schemas.openxmlformats.org/officeDocument/2006/relationships/hyperlink" Target="https://archive.org/download/ni-roms/roms/Nintendo%20-%20Game%20Boy.zip/Jet%20Pack%20%28USA%2C%20Europe%29%20%28Beta%29.zip" TargetMode="External"/><Relationship Id="rId825" Type="http://schemas.openxmlformats.org/officeDocument/2006/relationships/hyperlink" Target="https://archive.org/download/ni-roms/roms/Nintendo%20-%20Game%20Boy.zip/Jeopardy%21%20-%20Teen%20Tournament%20%28USA%29%20%28SGB%20Enhanced%29.zip" TargetMode="External"/><Relationship Id="rId824" Type="http://schemas.openxmlformats.org/officeDocument/2006/relationships/hyperlink" Target="https://archive.org/download/ni-roms/roms/Nintendo%20-%20Game%20Boy.zip/Jeopardy%21%20-%20Sports%20Edition%20%28USA%29.zip" TargetMode="External"/><Relationship Id="rId823" Type="http://schemas.openxmlformats.org/officeDocument/2006/relationships/hyperlink" Target="https://archive.org/download/ni-roms/roms/Nintendo%20-%20Game%20Boy.zip/Jeopardy%21%20-%20Platinum%20Edition%20%28USA%29%20%28SGB%20Enhanced%29.zip" TargetMode="External"/><Relationship Id="rId1650" Type="http://schemas.openxmlformats.org/officeDocument/2006/relationships/hyperlink" Target="https://archive.org/download/ni-roms/roms/Nintendo%20-%20Game%20Boy.zip/Sagaia%20%28Japan%29.zip" TargetMode="External"/><Relationship Id="rId1651" Type="http://schemas.openxmlformats.org/officeDocument/2006/relationships/hyperlink" Target="https://archive.org/download/ni-roms/roms/Nintendo%20-%20Game%20Boy.zip/Saigo%20no%20Nindou%20%28Japan%29.zip" TargetMode="External"/><Relationship Id="rId1652" Type="http://schemas.openxmlformats.org/officeDocument/2006/relationships/hyperlink" Target="https://archive.org/download/ni-roms/roms/Nintendo%20-%20Game%20Boy.zip/Saint%20Paradise%20-%20Saikyou%20no%20Senshi-tachi%20%28Japan%29.zip" TargetMode="External"/><Relationship Id="rId1642" Type="http://schemas.openxmlformats.org/officeDocument/2006/relationships/hyperlink" Target="https://archive.org/download/ni-roms/roms/Nintendo%20-%20Game%20Boy.zip/Sa-Ga%202%20-%20Hihou%20Densetsu%20%28Japan%29%20%28Rev%201%29.zip" TargetMode="External"/><Relationship Id="rId1643" Type="http://schemas.openxmlformats.org/officeDocument/2006/relationships/hyperlink" Target="https://archive.org/download/ni-roms/roms/Nintendo%20-%20Game%20Boy.zip/Sa-Ga%202%20-%20Hihou%20Densetsu%20%28Japan%29.zip" TargetMode="External"/><Relationship Id="rId1644" Type="http://schemas.openxmlformats.org/officeDocument/2006/relationships/hyperlink" Target="https://archive.org/download/ni-roms/roms/Nintendo%20-%20Game%20Boy.zip/Sa-Ga%202%20-%20Hihou%20Densetsu%20%28World%29%20%28Ja%29%20%28Rev%201%29%20%28Collection%20of%20SaGa%29.zip" TargetMode="External"/><Relationship Id="rId1645" Type="http://schemas.openxmlformats.org/officeDocument/2006/relationships/hyperlink" Target="https://archive.org/download/ni-roms/roms/Nintendo%20-%20Game%20Boy.zip/Sa-Ga%203%20-%20Jikuu%20no%20Hasha%20%28Japan%29.zip" TargetMode="External"/><Relationship Id="rId1646" Type="http://schemas.openxmlformats.org/officeDocument/2006/relationships/hyperlink" Target="https://archive.org/download/ni-roms/roms/Nintendo%20-%20Game%20Boy.zip/Sa-Ga%203%20-%20Jikuu%20no%20Hasha%20%28World%29%20%28Ja%29%20%28Collection%20of%20SaGa%29.zip" TargetMode="External"/><Relationship Id="rId1647" Type="http://schemas.openxmlformats.org/officeDocument/2006/relationships/hyperlink" Target="https://archive.org/download/ni-roms/roms/Nintendo%20-%20Game%20Boy.zip/Sacred%20Meat%20%28World%29%20%28v1.1%29%20%28Aftermarket%29%20%28Unl%29.zip" TargetMode="External"/><Relationship Id="rId1648" Type="http://schemas.openxmlformats.org/officeDocument/2006/relationships/hyperlink" Target="https://archive.org/download/ni-roms/roms/Nintendo%20-%20Game%20Boy.zip/Sacred%20Meat%20%28World%29%20%28v1.3%29%20%28Aftermarket%29%20%28Unl%29.zip" TargetMode="External"/><Relationship Id="rId1649" Type="http://schemas.openxmlformats.org/officeDocument/2006/relationships/hyperlink" Target="https://archive.org/download/ni-roms/roms/Nintendo%20-%20Game%20Boy.zip/Safe%20File%20%28World%29%20%28SGB%20Enhanced%29%20%28Aftermarket%29%20%28Unl%29.zip" TargetMode="External"/><Relationship Id="rId819" Type="http://schemas.openxmlformats.org/officeDocument/2006/relationships/hyperlink" Target="https://archive.org/download/ni-roms/roms/Nintendo%20-%20Game%20Boy.zip/Jeep%20Jamboree%20-%20Off-Road%20Adventure%20%28Europe%29%20%28Proto%29.zip" TargetMode="External"/><Relationship Id="rId818" Type="http://schemas.openxmlformats.org/officeDocument/2006/relationships/hyperlink" Target="https://archive.org/download/ni-roms/roms/Nintendo%20-%20Game%20Boy.zip/Jantaku%20Boy%20%28Japan%29.zip" TargetMode="External"/><Relationship Id="rId817" Type="http://schemas.openxmlformats.org/officeDocument/2006/relationships/hyperlink" Target="https://archive.org/download/ni-roms/roms/Nintendo%20-%20Game%20Boy.zip/Janshirou%20II%20-%20Sekai%20Saikyou%20no%20Janshi%20%28Japan%29.zip" TargetMode="External"/><Relationship Id="rId816" Type="http://schemas.openxmlformats.org/officeDocument/2006/relationships/hyperlink" Target="https://archive.org/download/ni-roms/roms/Nintendo%20-%20Game%20Boy.zip/Janshirou%20%28Japan%29.zip" TargetMode="External"/><Relationship Id="rId811" Type="http://schemas.openxmlformats.org/officeDocument/2006/relationships/hyperlink" Target="https://archive.org/download/ni-roms/roms/Nintendo%20-%20Game%20Boy.zip/Jack%20Nicklaus%20Golf%20%28USA%2C%20Europe%29.zip" TargetMode="External"/><Relationship Id="rId810" Type="http://schemas.openxmlformats.org/officeDocument/2006/relationships/hyperlink" Target="https://archive.org/download/ni-roms/roms/Nintendo%20-%20Game%20Boy.zip/Jack%20Nicklaus%20Golf%20%28France%29.zip" TargetMode="External"/><Relationship Id="rId815" Type="http://schemas.openxmlformats.org/officeDocument/2006/relationships/hyperlink" Target="https://archive.org/download/ni-roms/roms/Nintendo%20-%20Game%20Boy.zip/Jankenman%20%28Japan%29.zip" TargetMode="External"/><Relationship Id="rId814" Type="http://schemas.openxmlformats.org/officeDocument/2006/relationships/hyperlink" Target="https://archive.org/download/ni-roms/roms/Nintendo%20-%20Game%20Boy.zip/Jane%20in%20the%20Jungle%20%28World%29%20%28Aftermarket%29%20%28Unl%29.zip" TargetMode="External"/><Relationship Id="rId813" Type="http://schemas.openxmlformats.org/officeDocument/2006/relationships/hyperlink" Target="https://archive.org/download/ni-roms/roms/Nintendo%20-%20Game%20Boy.zip/James%20Bond%20007%20%28USA%2C%20Europe%29%20%28SGB%20Enhanced%29.zip" TargetMode="External"/><Relationship Id="rId812" Type="http://schemas.openxmlformats.org/officeDocument/2006/relationships/hyperlink" Target="https://archive.org/download/ni-roms/roms/Nintendo%20-%20Game%20Boy.zip/Jaleco%20J.Cup%20Soccer%20%28Japan%29.zip" TargetMode="External"/><Relationship Id="rId1640" Type="http://schemas.openxmlformats.org/officeDocument/2006/relationships/hyperlink" Target="https://archive.org/download/ni-roms/roms/Nintendo%20-%20Game%20Boy.zip/SD%20Sengokuden%202%20-%20Tenka%20Touitsu%20Hen%20%28Japan%29.zip" TargetMode="External"/><Relationship Id="rId1641" Type="http://schemas.openxmlformats.org/officeDocument/2006/relationships/hyperlink" Target="https://archive.org/download/ni-roms/roms/Nintendo%20-%20Game%20Boy.zip/SD%20Sengokuden%203%20-%20Chijou%20Saikyou%20Hen%20%28Japan%29.zip" TargetMode="External"/><Relationship Id="rId1675" Type="http://schemas.openxmlformats.org/officeDocument/2006/relationships/hyperlink" Target="https://archive.org/download/ni-roms/roms/Nintendo%20-%20Game%20Boy.zip/Serpent%20%28USA%29.zip" TargetMode="External"/><Relationship Id="rId1676" Type="http://schemas.openxmlformats.org/officeDocument/2006/relationships/hyperlink" Target="https://archive.org/download/ni-roms/roms/Nintendo%20-%20Game%20Boy.zip/Severen%20%28World%29%20%28Demo%29%20%28Aftermarket%29%20%28Unl%29.zip" TargetMode="External"/><Relationship Id="rId1677" Type="http://schemas.openxmlformats.org/officeDocument/2006/relationships/hyperlink" Target="https://archive.org/download/ni-roms/roms/Nintendo%20-%20Game%20Boy.zip/Shadow%20Warriors%20%28Europe%29.zip" TargetMode="External"/><Relationship Id="rId1678" Type="http://schemas.openxmlformats.org/officeDocument/2006/relationships/hyperlink" Target="https://archive.org/download/ni-roms/roms/Nintendo%20-%20Game%20Boy.zip/Shanghai%20%28Japan%29%20%28Activision%29.zip" TargetMode="External"/><Relationship Id="rId1679" Type="http://schemas.openxmlformats.org/officeDocument/2006/relationships/hyperlink" Target="https://archive.org/download/ni-roms/roms/Nintendo%20-%20Game%20Boy.zip/Shanghai%20%28Japan%29%20%28HAL%20Laboratory%29.zip" TargetMode="External"/><Relationship Id="rId849" Type="http://schemas.openxmlformats.org/officeDocument/2006/relationships/hyperlink" Target="https://archive.org/download/ni-roms/roms/Nintendo%20-%20Game%20Boy.zip/Judge%20Dredd%20%28Japan%29.zip" TargetMode="External"/><Relationship Id="rId844" Type="http://schemas.openxmlformats.org/officeDocument/2006/relationships/hyperlink" Target="https://archive.org/download/ni-roms/roms/Nintendo%20-%20Game%20Boy.zip/John%20Madden%20Football%20%28USA%29%20%28Proto%201%29%20%28SGB%20Enhanced%29.zip" TargetMode="External"/><Relationship Id="rId843" Type="http://schemas.openxmlformats.org/officeDocument/2006/relationships/hyperlink" Target="https://archive.org/download/ni-roms/roms/Nintendo%20-%20Game%20Boy.zip/Joe%20Blade%202%20%28World%29%20%28Aftermarket%29%20%28Unl%29.zip" TargetMode="External"/><Relationship Id="rId842" Type="http://schemas.openxmlformats.org/officeDocument/2006/relationships/hyperlink" Target="https://archive.org/download/ni-roms/roms/Nintendo%20-%20Game%20Boy.zip/Joe%20%26%20Mac%20-%20Caveman%20Ninja%20%28Europe%29%20%28En%2CFr%2CDe%2CEs%2CIt%2CNl%2CSv%29.zip" TargetMode="External"/><Relationship Id="rId841" Type="http://schemas.openxmlformats.org/officeDocument/2006/relationships/hyperlink" Target="https://archive.org/download/ni-roms/roms/Nintendo%20-%20Game%20Boy.zip/Joe%20%26%20Mac%20-%20Caveman%20Ninja%20%28Europe%29%20%28En%2CFr%2CDe%2CEs%2CIt%2CNl%2CSv%29%20%28Beta%29.zip" TargetMode="External"/><Relationship Id="rId848" Type="http://schemas.openxmlformats.org/officeDocument/2006/relationships/hyperlink" Target="https://archive.org/download/ni-roms/roms/Nintendo%20-%20Game%20Boy.zip/Joshua%20%26%20the%20Battle%20of%20Jericho%20%28USA%29%20%28Unl%29.zip" TargetMode="External"/><Relationship Id="rId847" Type="http://schemas.openxmlformats.org/officeDocument/2006/relationships/hyperlink" Target="https://archive.org/download/ni-roms/roms/Nintendo%20-%20Game%20Boy.zip/Jordan%20vs%20Bird%20-%20One%20on%20One%20%28USA%2C%20Europe%29.zip" TargetMode="External"/><Relationship Id="rId846" Type="http://schemas.openxmlformats.org/officeDocument/2006/relationships/hyperlink" Target="https://archive.org/download/ni-roms/roms/Nintendo%20-%20Game%20Boy.zip/Jordan%20vs%20Bird%20-%20One%20on%20One%20%28Japan%29.zip" TargetMode="External"/><Relationship Id="rId845" Type="http://schemas.openxmlformats.org/officeDocument/2006/relationships/hyperlink" Target="https://archive.org/download/ni-roms/roms/Nintendo%20-%20Game%20Boy.zip/John%20Madden%20Football%20%28USA%29%20%28Proto%202%29%20%28SGB%20Enhanced%29.zip" TargetMode="External"/><Relationship Id="rId1670" Type="http://schemas.openxmlformats.org/officeDocument/2006/relationships/hyperlink" Target="https://archive.org/download/ni-roms/roms/Nintendo%20-%20Game%20Boy.zip/Selection%20-%20Erabareshi%20Mono%20%28Japan%29.zip" TargetMode="External"/><Relationship Id="rId840" Type="http://schemas.openxmlformats.org/officeDocument/2006/relationships/hyperlink" Target="https://archive.org/download/ni-roms/roms/Nintendo%20-%20Game%20Boy.zip/Joe%20%26%20Mac%20%28USA%29.zip" TargetMode="External"/><Relationship Id="rId1671" Type="http://schemas.openxmlformats.org/officeDocument/2006/relationships/hyperlink" Target="https://archive.org/download/ni-roms/roms/Nintendo%20-%20Game%20Boy.zip/Selection%20I%20%26%20II%20-%20Erabareshi%20Mono%20%26%20Ankoku%20no%20Fuuin%20%28Japan%29%20%28SGB%20Enhanced%29.zip" TargetMode="External"/><Relationship Id="rId1672" Type="http://schemas.openxmlformats.org/officeDocument/2006/relationships/hyperlink" Target="https://archive.org/download/ni-roms/roms/Nintendo%20-%20Game%20Boy.zip/Selection%20II%20-%20Ankoku%20no%20Fuuin%20%28Japan%29.zip" TargetMode="External"/><Relationship Id="rId1673" Type="http://schemas.openxmlformats.org/officeDocument/2006/relationships/hyperlink" Target="https://archive.org/download/ni-roms/roms/Nintendo%20-%20Game%20Boy.zip/Sengoku%20Ninja-kun%20%28Japan%29.zip" TargetMode="External"/><Relationship Id="rId1674" Type="http://schemas.openxmlformats.org/officeDocument/2006/relationships/hyperlink" Target="https://archive.org/download/ni-roms/roms/Nintendo%20-%20Game%20Boy.zip/Sensible%20Soccer%20-%20European%20Champions%20%28Europe%29.zip" TargetMode="External"/><Relationship Id="rId1664" Type="http://schemas.openxmlformats.org/officeDocument/2006/relationships/hyperlink" Target="https://archive.org/download/ni-roms/roms/Nintendo%20-%20Game%20Boy.zip/Schiffe%20Versenken%20%28Germany%29%20%28En%2CFr%2CDe%2CEs%29.zip" TargetMode="External"/><Relationship Id="rId1665" Type="http://schemas.openxmlformats.org/officeDocument/2006/relationships/hyperlink" Target="https://archive.org/download/ni-roms/roms/Nintendo%20-%20Game%20Boy.zip/Scotland%20Yard%20%28Japan%29.zip" TargetMode="External"/><Relationship Id="rId1666" Type="http://schemas.openxmlformats.org/officeDocument/2006/relationships/hyperlink" Target="https://archive.org/download/ni-roms/roms/Nintendo%20-%20Game%20Boy.zip/Sea%20Battle%20%28Europe%29%20%28En%2CFr%2CDe%2CEs%29.zip" TargetMode="External"/><Relationship Id="rId1667" Type="http://schemas.openxmlformats.org/officeDocument/2006/relationships/hyperlink" Target="https://archive.org/download/ni-roms/roms/Nintendo%20-%20Game%20Boy.zip/Seaside%20Volley%20%28Japan%29.zip" TargetMode="External"/><Relationship Id="rId1668" Type="http://schemas.openxmlformats.org/officeDocument/2006/relationships/hyperlink" Target="https://archive.org/download/ni-roms/roms/Nintendo%20-%20Game%20Boy.zip/Seiken%20Densetsu%20-%20Final%20Fantasy%20Gaiden%20%28Japan%29%20%28Seiken%20Densetsu%20Collection%29.zip" TargetMode="External"/><Relationship Id="rId1669" Type="http://schemas.openxmlformats.org/officeDocument/2006/relationships/hyperlink" Target="https://archive.org/download/ni-roms/roms/Nintendo%20-%20Game%20Boy.zip/Seiken%20Densetsu%20-%20Final%20Fantasy%20Gaiden%20%28Japan%29.zip" TargetMode="External"/><Relationship Id="rId839" Type="http://schemas.openxmlformats.org/officeDocument/2006/relationships/hyperlink" Target="https://archive.org/download/ni-roms/roms/Nintendo%20-%20Game%20Boy.zip/Jinsei%20Game%20Densetsu%20%28Japan%29.zip" TargetMode="External"/><Relationship Id="rId838" Type="http://schemas.openxmlformats.org/officeDocument/2006/relationships/hyperlink" Target="https://archive.org/download/ni-roms/roms/Nintendo%20-%20Game%20Boy.zip/Jinsei%20Game%20%28Japan%29%20%28SGB%20Enhanced%29.zip" TargetMode="External"/><Relationship Id="rId833" Type="http://schemas.openxmlformats.org/officeDocument/2006/relationships/hyperlink" Target="https://archive.org/download/ni-roms/roms/Nintendo%20-%20Game%20Boy.zip/Jikuu%20Senki%20Mu%20%28Japan%29.zip" TargetMode="External"/><Relationship Id="rId832" Type="http://schemas.openxmlformats.org/officeDocument/2006/relationships/hyperlink" Target="https://archive.org/download/ni-roms/roms/Nintendo%20-%20Game%20Boy.zip/Jetsons%2C%20The%20-%20Robot%20Panic%20%28USA%2C%20Europe%29.zip" TargetMode="External"/><Relationship Id="rId831" Type="http://schemas.openxmlformats.org/officeDocument/2006/relationships/hyperlink" Target="https://archive.org/download/ni-roms/roms/Nintendo%20-%20Game%20Boy.zip/Jetsons%2C%20The%20-%20Robot%20Panic%20%28USA%2C%20Europe%29%20%28Rev%201%29.zip" TargetMode="External"/><Relationship Id="rId830" Type="http://schemas.openxmlformats.org/officeDocument/2006/relationships/hyperlink" Target="https://archive.org/download/ni-roms/roms/Nintendo%20-%20Game%20Boy.zip/Jetsons%2C%20The%20-%20Robot%20Panic%20%28Japan%29%20%28Proto%29.zip" TargetMode="External"/><Relationship Id="rId837" Type="http://schemas.openxmlformats.org/officeDocument/2006/relationships/hyperlink" Target="https://archive.org/download/ni-roms/roms/Nintendo%20-%20Game%20Boy.zip/Jimmy%20Connors%20no%20Pro%20Tennis%20Tour%20%28Japan%29.zip" TargetMode="External"/><Relationship Id="rId836" Type="http://schemas.openxmlformats.org/officeDocument/2006/relationships/hyperlink" Target="https://archive.org/download/ni-roms/roms/Nintendo%20-%20Game%20Boy.zip/Jimmy%20Connors%20Tennis%20%28USA%2C%20Europe%29.zip" TargetMode="External"/><Relationship Id="rId835" Type="http://schemas.openxmlformats.org/officeDocument/2006/relationships/hyperlink" Target="https://archive.org/download/ni-roms/roms/Nintendo%20-%20Game%20Boy.zip/Jimmy%20Connors%20Tennis%20%28USA%2C%20Europe%29%20%28Beta%29.zip" TargetMode="External"/><Relationship Id="rId834" Type="http://schemas.openxmlformats.org/officeDocument/2006/relationships/hyperlink" Target="https://archive.org/download/ni-roms/roms/Nintendo%20-%20Game%20Boy.zip/Jimmy%20Connors%20Tennis%20%28USA%2C%20Europe%29%20%281993-03-19%29%20%28Beta%29.zip" TargetMode="External"/><Relationship Id="rId1660" Type="http://schemas.openxmlformats.org/officeDocument/2006/relationships/hyperlink" Target="https://archive.org/download/ni-roms/roms/Nintendo%20-%20Game%20Boy.zip/Sanrio%20Carnival%202%20%28Japan%29.zip" TargetMode="External"/><Relationship Id="rId1661" Type="http://schemas.openxmlformats.org/officeDocument/2006/relationships/hyperlink" Target="https://archive.org/download/ni-roms/roms/Nintendo%20-%20Game%20Boy.zip/Sanrio%20Uranai%20Party%20%28Japan%29%20%28Rev%201%29.zip" TargetMode="External"/><Relationship Id="rId1662" Type="http://schemas.openxmlformats.org/officeDocument/2006/relationships/hyperlink" Target="https://archive.org/download/ni-roms/roms/Nintendo%20-%20Game%20Boy.zip/Sanrio%20Uranai%20Party%20%28Japan%29.zip" TargetMode="External"/><Relationship Id="rId1663" Type="http://schemas.openxmlformats.org/officeDocument/2006/relationships/hyperlink" Target="https://archive.org/download/ni-roms/roms/Nintendo%20-%20Game%20Boy.zip/Sarakon%20%28Europe%29%20%28Proto%29.zip" TargetMode="External"/><Relationship Id="rId2148" Type="http://schemas.openxmlformats.org/officeDocument/2006/relationships/hyperlink" Target="https://archive.org/download/ni-roms/roms/Nintendo%20-%20Game%20Boy.zip/Yu-Gi-Oh%21%20Duel%20Monsters%20%28Japan%29%20%28SGB%20Enhanced%29.zip" TargetMode="External"/><Relationship Id="rId2149" Type="http://schemas.openxmlformats.org/officeDocument/2006/relationships/hyperlink" Target="https://archive.org/download/ni-roms/roms/Nintendo%20-%20Game%20Boy.zip/Yu%20Yu%20Hakusho%20%28Japan%29.zip" TargetMode="External"/><Relationship Id="rId469" Type="http://schemas.openxmlformats.org/officeDocument/2006/relationships/hyperlink" Target="https://archive.org/download/ni-roms/roms/Nintendo%20-%20Game%20Boy.zip/Dr.%20Mario%20%28World%29%20%28Rev%201%29.zip" TargetMode="External"/><Relationship Id="rId468" Type="http://schemas.openxmlformats.org/officeDocument/2006/relationships/hyperlink" Target="https://archive.org/download/ni-roms/roms/Nintendo%20-%20Game%20Boy.zip/Dr.%20Mario%20%28World%29%20%28Beta%29.zip" TargetMode="External"/><Relationship Id="rId467" Type="http://schemas.openxmlformats.org/officeDocument/2006/relationships/hyperlink" Target="https://archive.org/download/ni-roms/roms/Nintendo%20-%20Game%20Boy.zip/Dr.%20Franken%20II%20%28USA%2C%20Europe%29%20%28En%2CFr%2CDe%2CEs%2CIt%2CNl%2CSv%29.zip" TargetMode="External"/><Relationship Id="rId1290" Type="http://schemas.openxmlformats.org/officeDocument/2006/relationships/hyperlink" Target="https://archive.org/download/ni-roms/roms/Nintendo%20-%20Game%20Boy.zip/Ninja%20Ryuuken%20Den%20-%20Matenrou%20Kessen%20%28Japan%29.zip" TargetMode="External"/><Relationship Id="rId1291" Type="http://schemas.openxmlformats.org/officeDocument/2006/relationships/hyperlink" Target="https://archive.org/download/ni-roms/roms/Nintendo%20-%20Game%20Boy.zip/Ninja%20Spirit%20%28Europe%29%20%28Proto%29.zip" TargetMode="External"/><Relationship Id="rId1292" Type="http://schemas.openxmlformats.org/officeDocument/2006/relationships/hyperlink" Target="https://archive.org/download/ni-roms/roms/Nintendo%20-%20Game%20Boy.zip/Ninja%20Spirit%20%28USA%29%20%28Proto%29.zip" TargetMode="External"/><Relationship Id="rId462" Type="http://schemas.openxmlformats.org/officeDocument/2006/relationships/hyperlink" Target="https://archive.org/download/ni-roms/roms/Nintendo%20-%20Game%20Boy.zip/Downtown%20Special%20-%20Kunio-kun%20no%20Jidaigeki%20Da%20yo%20Zenin%20Shuugou%21%20%28Japan%29.zip" TargetMode="External"/><Relationship Id="rId1293" Type="http://schemas.openxmlformats.org/officeDocument/2006/relationships/hyperlink" Target="https://archive.org/download/ni-roms/roms/Nintendo%20-%20Game%20Boy.zip/Ninja%20Taro%20%28USA%29%20%28Beta%201%29.zip" TargetMode="External"/><Relationship Id="rId2140" Type="http://schemas.openxmlformats.org/officeDocument/2006/relationships/hyperlink" Target="https://archive.org/download/ni-roms/roms/Nintendo%20-%20Game%20Boy.zip/Yogi%20Bear%27s%20Gold%20Rush%20%28USA%29.zip" TargetMode="External"/><Relationship Id="rId461" Type="http://schemas.openxmlformats.org/officeDocument/2006/relationships/hyperlink" Target="https://archive.org/download/ni-roms/roms/Nintendo%20-%20Game%20Boy.zip/Downtown%20-%20Nekketsu%20Koushinkyoku%20-%20Dokodemo%20Daiundoukai%20%28Japan%29.zip" TargetMode="External"/><Relationship Id="rId1294" Type="http://schemas.openxmlformats.org/officeDocument/2006/relationships/hyperlink" Target="https://archive.org/download/ni-roms/roms/Nintendo%20-%20Game%20Boy.zip/Ninja%20Taro%20%28USA%29%20%28Beta%202%29.zip" TargetMode="External"/><Relationship Id="rId2141" Type="http://schemas.openxmlformats.org/officeDocument/2006/relationships/hyperlink" Target="https://archive.org/download/ni-roms/roms/Nintendo%20-%20Game%20Boy.zip/Yomihon%20Yumegoyomi%20-%20Tenjin%20Kaisen%202%20%28Japan%29.zip" TargetMode="External"/><Relationship Id="rId460" Type="http://schemas.openxmlformats.org/officeDocument/2006/relationships/hyperlink" Target="https://archive.org/download/ni-roms/roms/Nintendo%20-%20Game%20Boy.zip/Double%20Yakuman%20Jr.%20%28Japan%29.zip" TargetMode="External"/><Relationship Id="rId1295" Type="http://schemas.openxmlformats.org/officeDocument/2006/relationships/hyperlink" Target="https://archive.org/download/ni-roms/roms/Nintendo%20-%20Game%20Boy.zip/Ninja%20Taro%20%28USA%29.zip" TargetMode="External"/><Relationship Id="rId2142" Type="http://schemas.openxmlformats.org/officeDocument/2006/relationships/hyperlink" Target="https://archive.org/download/ni-roms/roms/Nintendo%20-%20Game%20Boy.zip/Yoshi%27s%20Cookie%20%28USA%2C%20Europe%29.zip" TargetMode="External"/><Relationship Id="rId1296" Type="http://schemas.openxmlformats.org/officeDocument/2006/relationships/hyperlink" Target="https://archive.org/download/ni-roms/roms/Nintendo%20-%20Game%20Boy.zip/Ninku%20%28Japan%29%20%28SGB%20Enhanced%29.zip" TargetMode="External"/><Relationship Id="rId2143" Type="http://schemas.openxmlformats.org/officeDocument/2006/relationships/hyperlink" Target="https://archive.org/download/ni-roms/roms/Nintendo%20-%20Game%20Boy.zip/Yoshi%20%28USA%29.zip" TargetMode="External"/><Relationship Id="rId466" Type="http://schemas.openxmlformats.org/officeDocument/2006/relationships/hyperlink" Target="https://archive.org/download/ni-roms/roms/Nintendo%20-%20Game%20Boy.zip/Dr.%20Franken%20%28USA%29.zip" TargetMode="External"/><Relationship Id="rId1297" Type="http://schemas.openxmlformats.org/officeDocument/2006/relationships/hyperlink" Target="https://archive.org/download/ni-roms/roms/Nintendo%20-%20Game%20Boy.zip/Ninku%20Dai-2-dan%20-%20Ninku%20Sensou%20Hen%20%28Japan%29%20%28SGB%20Enhanced%29.zip" TargetMode="External"/><Relationship Id="rId2144" Type="http://schemas.openxmlformats.org/officeDocument/2006/relationships/hyperlink" Target="https://archive.org/download/ni-roms/roms/Nintendo%20-%20Game%20Boy.zip/Yoshi%20no%20Cookie%20%28Japan%29.zip" TargetMode="External"/><Relationship Id="rId465" Type="http://schemas.openxmlformats.org/officeDocument/2006/relationships/hyperlink" Target="https://archive.org/download/ni-roms/roms/Nintendo%20-%20Game%20Boy.zip/Dr.%20Franken%20%28Japan%29.zip" TargetMode="External"/><Relationship Id="rId1298" Type="http://schemas.openxmlformats.org/officeDocument/2006/relationships/hyperlink" Target="https://archive.org/download/ni-roms/roms/Nintendo%20-%20Game%20Boy.zip/Nintama%20Rantarou%20GB%20%28Japan%29%20%28SGB%20Enhanced%29.zip" TargetMode="External"/><Relationship Id="rId2145" Type="http://schemas.openxmlformats.org/officeDocument/2006/relationships/hyperlink" Target="https://archive.org/download/ni-roms/roms/Nintendo%20-%20Game%20Boy.zip/Yoshi%20no%20Panepon%20%28Japan%29%20%28SGB%20Enhanced%29.zip" TargetMode="External"/><Relationship Id="rId464" Type="http://schemas.openxmlformats.org/officeDocument/2006/relationships/hyperlink" Target="https://archive.org/download/ni-roms/roms/Nintendo%20-%20Game%20Boy.zip/Dr.%20Franken%20%28Europe%29%20%28En%2CFr%2CDe%2CEs%2CIt%2CNl%2CSv%29.zip" TargetMode="External"/><Relationship Id="rId1299" Type="http://schemas.openxmlformats.org/officeDocument/2006/relationships/hyperlink" Target="https://archive.org/download/ni-roms/roms/Nintendo%20-%20Game%20Boy.zip/Nintama%20Rantarou%20GB%20-%20Eawase%20Challenge%20Puzzle%20%28Japan%29%20%28SGB%20Enhanced%29.zip" TargetMode="External"/><Relationship Id="rId2146" Type="http://schemas.openxmlformats.org/officeDocument/2006/relationships/hyperlink" Target="https://archive.org/download/ni-roms/roms/Nintendo%20-%20Game%20Boy.zip/Yoshi%20no%20Tamago%20%28Japan%29.zip" TargetMode="External"/><Relationship Id="rId463" Type="http://schemas.openxmlformats.org/officeDocument/2006/relationships/hyperlink" Target="https://archive.org/download/ni-roms/roms/Nintendo%20-%20Game%20Boy.zip/Dr.%20Franken%20%28Europe%29%20%28En%2CFr%2CDe%2CEs%2CIt%2CNl%2CSv%29%20%28Beta%29.zip" TargetMode="External"/><Relationship Id="rId2147" Type="http://schemas.openxmlformats.org/officeDocument/2006/relationships/hyperlink" Target="https://archive.org/download/ni-roms/roms/Nintendo%20-%20Game%20Boy.zip/Yousei%20Monogatari%20-%20Rod%20Land%20%28Japan%29.zip" TargetMode="External"/><Relationship Id="rId2137" Type="http://schemas.openxmlformats.org/officeDocument/2006/relationships/hyperlink" Target="https://archive.org/download/ni-roms/roms/Nintendo%20-%20Game%20Boy.zip/Year%20After%2C%20The%20%28World%29%20%28Fr%29%20%28Proto%29%20%28Aftermarket%29%20%28Unl%29.zip" TargetMode="External"/><Relationship Id="rId2138" Type="http://schemas.openxmlformats.org/officeDocument/2006/relationships/hyperlink" Target="https://archive.org/download/ni-roms/roms/Nintendo%20-%20Game%20Boy.zip/Yelu%20Wangzi%20%28Prince%20Yeh%20Rude%29%20%28Taiwan%29%20%28En%29%20%28Unl%29.zip" TargetMode="External"/><Relationship Id="rId2139" Type="http://schemas.openxmlformats.org/officeDocument/2006/relationships/hyperlink" Target="https://archive.org/download/ni-roms/roms/Nintendo%20-%20Game%20Boy.zip/Yogi%20Bear%27s%20Gold%20Rush%20%28Europe%29.zip" TargetMode="External"/><Relationship Id="rId459" Type="http://schemas.openxmlformats.org/officeDocument/2006/relationships/hyperlink" Target="https://archive.org/download/ni-roms/roms/Nintendo%20-%20Game%20Boy.zip/Double%20Yakuman%20II%20%28Japan%29.zip" TargetMode="External"/><Relationship Id="rId458" Type="http://schemas.openxmlformats.org/officeDocument/2006/relationships/hyperlink" Target="https://archive.org/download/ni-roms/roms/Nintendo%20-%20Game%20Boy.zip/Double%20Yakuman%20%28Japan%29.zip" TargetMode="External"/><Relationship Id="rId457" Type="http://schemas.openxmlformats.org/officeDocument/2006/relationships/hyperlink" Target="https://archive.org/download/ni-roms/roms/Nintendo%20-%20Game%20Boy.zip/Double%20Dribble%20-%205%20on%205%20%28USA%29.zip" TargetMode="External"/><Relationship Id="rId456" Type="http://schemas.openxmlformats.org/officeDocument/2006/relationships/hyperlink" Target="https://archive.org/download/ni-roms/roms/Nintendo%20-%20Game%20Boy.zip/Double%20Dragon%20II%20%28USA%2C%20Europe%29.zip" TargetMode="External"/><Relationship Id="rId1280" Type="http://schemas.openxmlformats.org/officeDocument/2006/relationships/hyperlink" Target="https://archive.org/download/ni-roms/roms/Nintendo%20-%20Game%20Boy.zip/Nick%20Faldo%20Championship%20Golf%20%28USA%29%20%28Proto%29.zip" TargetMode="External"/><Relationship Id="rId1281" Type="http://schemas.openxmlformats.org/officeDocument/2006/relationships/hyperlink" Target="https://archive.org/download/ni-roms/roms/Nintendo%20-%20Game%20Boy.zip/Nigel%20Mansell%27s%20World%20Championship%20%28Europe%29.zip" TargetMode="External"/><Relationship Id="rId451" Type="http://schemas.openxmlformats.org/officeDocument/2006/relationships/hyperlink" Target="https://archive.org/download/ni-roms/roms/Nintendo%20-%20Game%20Boy.zip/Doraemon%20no%20Study%20Boy%205%20-%20Shou%202%20Sansuu%20Keisan%20%28Japan%29.zip" TargetMode="External"/><Relationship Id="rId1282" Type="http://schemas.openxmlformats.org/officeDocument/2006/relationships/hyperlink" Target="https://archive.org/download/ni-roms/roms/Nintendo%20-%20Game%20Boy.zip/Nigel%20Mansell%27s%20World%20Championship%20Racing%20%28Europe%29.zip" TargetMode="External"/><Relationship Id="rId450" Type="http://schemas.openxmlformats.org/officeDocument/2006/relationships/hyperlink" Target="https://archive.org/download/ni-roms/roms/Nintendo%20-%20Game%20Boy.zip/Doraemon%20no%20Study%20Boy%204%20-%20Shou%20ni%20Kokugo%20Kanji%20%28Japan%29.zip" TargetMode="External"/><Relationship Id="rId1283" Type="http://schemas.openxmlformats.org/officeDocument/2006/relationships/hyperlink" Target="https://archive.org/download/ni-roms/roms/Nintendo%20-%20Game%20Boy.zip/Nigel%20Mansell%27s%20World%20Championship%20Racing%20%28USA%29.zip" TargetMode="External"/><Relationship Id="rId2130" Type="http://schemas.openxmlformats.org/officeDocument/2006/relationships/hyperlink" Target="https://archive.org/download/ni-roms/roms/Nintendo%20-%20Game%20Boy.zip/Xenon%202%20-%20Megablast%20%28Japan%29.zip" TargetMode="External"/><Relationship Id="rId1284" Type="http://schemas.openxmlformats.org/officeDocument/2006/relationships/hyperlink" Target="https://archive.org/download/ni-roms/roms/Nintendo%20-%20Game%20Boy.zip/Nihon%20Daihyou%20Team%20-%20Eikou%20no%20Eleven%20%28Japan%29%20%28SGB%20Enhanced%29.zip" TargetMode="External"/><Relationship Id="rId2131" Type="http://schemas.openxmlformats.org/officeDocument/2006/relationships/hyperlink" Target="https://archive.org/download/ni-roms/roms/Nintendo%20-%20Game%20Boy.zip/Xin%20Nushen%20Zhuansheng%20Waizhuan%20-%20Zuihou%20de%20Shengjing%20%28Taiwan%29%20%28Pirate%29.zip" TargetMode="External"/><Relationship Id="rId1285" Type="http://schemas.openxmlformats.org/officeDocument/2006/relationships/hyperlink" Target="https://archive.org/download/ni-roms/roms/Nintendo%20-%20Game%20Boy.zip/Nihon%20Daihyou%20Team%20France%20de%20Ganbare%21%20-%20J.League%20Supporter%20Soccer%20%28Japan%29%20%28SGB%20Enhanced%29.zip" TargetMode="External"/><Relationship Id="rId2132" Type="http://schemas.openxmlformats.org/officeDocument/2006/relationships/hyperlink" Target="https://archive.org/download/ni-roms/roms/Nintendo%20-%20Game%20Boy.zip/Xin%20Shuma%20Baobei%20Huang%20%28China%29%20%28Pirate%29.zip" TargetMode="External"/><Relationship Id="rId455" Type="http://schemas.openxmlformats.org/officeDocument/2006/relationships/hyperlink" Target="https://archive.org/download/ni-roms/roms/Nintendo%20-%20Game%20Boy.zip/Double%20Dragon%203%20-%20The%20Arcade%20Game%20%28USA%2C%20Europe%29.zip" TargetMode="External"/><Relationship Id="rId1286" Type="http://schemas.openxmlformats.org/officeDocument/2006/relationships/hyperlink" Target="https://archive.org/download/ni-roms/roms/Nintendo%20-%20Game%20Boy.zip/Nikkan%20Berutomo%20Club%20%28Japan%29%20%28SGB%20Enhanced%29.zip" TargetMode="External"/><Relationship Id="rId2133" Type="http://schemas.openxmlformats.org/officeDocument/2006/relationships/hyperlink" Target="https://archive.org/download/ni-roms/roms/Nintendo%20-%20Game%20Boy.zip/Yakuman%20%28Japan%29%20%28Rev%201%29.zip" TargetMode="External"/><Relationship Id="rId454" Type="http://schemas.openxmlformats.org/officeDocument/2006/relationships/hyperlink" Target="https://archive.org/download/ni-roms/roms/Nintendo%20-%20Game%20Boy.zip/Double%20Dragon%20%28USA%2C%20Europe%29.zip" TargetMode="External"/><Relationship Id="rId1287" Type="http://schemas.openxmlformats.org/officeDocument/2006/relationships/hyperlink" Target="https://archive.org/download/ni-roms/roms/Nintendo%20-%20Game%20Boy.zip/Ninja%20Boy%20%28USA%2C%20Europe%29.zip" TargetMode="External"/><Relationship Id="rId2134" Type="http://schemas.openxmlformats.org/officeDocument/2006/relationships/hyperlink" Target="https://archive.org/download/ni-roms/roms/Nintendo%20-%20Game%20Boy.zip/Yakuman%20%28Japan%29.zip" TargetMode="External"/><Relationship Id="rId453" Type="http://schemas.openxmlformats.org/officeDocument/2006/relationships/hyperlink" Target="https://archive.org/download/ni-roms/roms/Nintendo%20-%20Game%20Boy.zip/Double%20Dragon%20%28Japan%29.zip" TargetMode="External"/><Relationship Id="rId1288" Type="http://schemas.openxmlformats.org/officeDocument/2006/relationships/hyperlink" Target="https://archive.org/download/ni-roms/roms/Nintendo%20-%20Game%20Boy.zip/Ninja%20Boy%202%20%28USA%2C%20Europe%29.zip" TargetMode="External"/><Relationship Id="rId2135" Type="http://schemas.openxmlformats.org/officeDocument/2006/relationships/hyperlink" Target="https://archive.org/download/ni-roms/roms/Nintendo%20-%20Game%20Boy.zip/Yannick%20Noah%20Tennis%20%28France%29%20%28En%29.zip" TargetMode="External"/><Relationship Id="rId452" Type="http://schemas.openxmlformats.org/officeDocument/2006/relationships/hyperlink" Target="https://archive.org/download/ni-roms/roms/Nintendo%20-%20Game%20Boy.zip/Doraemon%20no%20Study%20Boy%206%20-%20Gakushuu%20Kanji%20Master%201006%20%28Japan%29.zip" TargetMode="External"/><Relationship Id="rId1289" Type="http://schemas.openxmlformats.org/officeDocument/2006/relationships/hyperlink" Target="https://archive.org/download/ni-roms/roms/Nintendo%20-%20Game%20Boy.zip/Ninja%20Gaiden%20Shadow%20%28USA%29.zip" TargetMode="External"/><Relationship Id="rId2136" Type="http://schemas.openxmlformats.org/officeDocument/2006/relationships/hyperlink" Target="https://archive.org/download/ni-roms/roms/Nintendo%20-%20Game%20Boy.zip/Year%20After%2C%20The%20%28World%29%20%28En%29%20%28Proto%29%20%28Aftermarket%29%20%28Unl%29.zip" TargetMode="External"/><Relationship Id="rId491" Type="http://schemas.openxmlformats.org/officeDocument/2006/relationships/hyperlink" Target="https://archive.org/download/ni-roms/roms/Nintendo%20-%20Game%20Boy.zip/Druaga%20no%20Tou%20%28Japan%29.zip" TargetMode="External"/><Relationship Id="rId490" Type="http://schemas.openxmlformats.org/officeDocument/2006/relationships/hyperlink" Target="https://archive.org/download/ni-roms/roms/Nintendo%20-%20Game%20Boy.zip/Dropzone%20%28Europe%29.zip" TargetMode="External"/><Relationship Id="rId489" Type="http://schemas.openxmlformats.org/officeDocument/2006/relationships/hyperlink" Target="https://archive.org/download/ni-roms/roms/Nintendo%20-%20Game%20Boy.zip/Dropzone%20%28Europe%29%20%28Beta%29.zip" TargetMode="External"/><Relationship Id="rId2160" Type="http://schemas.openxmlformats.org/officeDocument/2006/relationships/hyperlink" Target="https://archive.org/download/ni-roms/roms/Nintendo%20-%20Game%20Boy.zip/Zelda%20no%20Densetsu%20-%20Yume%20o%20Miru%20Shima%20%28Japan%29%20%28Rev%201%29.zip" TargetMode="External"/><Relationship Id="rId2161" Type="http://schemas.openxmlformats.org/officeDocument/2006/relationships/hyperlink" Target="https://archive.org/download/ni-roms/roms/Nintendo%20-%20Game%20Boy.zip/Zelda%20no%20Densetsu%20-%20Yume%20o%20Miru%20Shima%20%28Japan%29.zip" TargetMode="External"/><Relationship Id="rId484" Type="http://schemas.openxmlformats.org/officeDocument/2006/relationships/hyperlink" Target="https://archive.org/download/ni-roms/roms/Nintendo%20-%20Game%20Boy.zip/Dragon%20Slayer%20Gaiden%20-%20Nemuri%20no%20Oukan%20%28Japan%29.zip" TargetMode="External"/><Relationship Id="rId2162" Type="http://schemas.openxmlformats.org/officeDocument/2006/relationships/hyperlink" Target="https://archive.org/download/ni-roms/roms/Nintendo%20-%20Game%20Boy.zip/Zen%20-%20Intergalactic%20Ninja%20%28Europe%29.zip" TargetMode="External"/><Relationship Id="rId483" Type="http://schemas.openxmlformats.org/officeDocument/2006/relationships/hyperlink" Target="https://archive.org/download/ni-roms/roms/Nintendo%20-%20Game%20Boy.zip/DragonHeart%20%28USA%2C%20Europe%29.zip" TargetMode="External"/><Relationship Id="rId2163" Type="http://schemas.openxmlformats.org/officeDocument/2006/relationships/hyperlink" Target="https://archive.org/download/ni-roms/roms/Nintendo%20-%20Game%20Boy.zip/Zen%20-%20Intergalactic%20Ninja%20%28USA%29.zip" TargetMode="External"/><Relationship Id="rId482" Type="http://schemas.openxmlformats.org/officeDocument/2006/relationships/hyperlink" Target="https://archive.org/download/ni-roms/roms/Nintendo%20-%20Game%20Boy.zip/DragonHeart%20%28France%29.zip" TargetMode="External"/><Relationship Id="rId2164" Type="http://schemas.openxmlformats.org/officeDocument/2006/relationships/hyperlink" Target="https://archive.org/download/ni-roms/roms/Nintendo%20-%20Game%20Boy.zip/Zen-Nihon%20Pro%20Wrestling%20Jet%20%28Japan%29%20%28SGB%20Enhanced%29.zip" TargetMode="External"/><Relationship Id="rId481" Type="http://schemas.openxmlformats.org/officeDocument/2006/relationships/hyperlink" Target="https://archive.org/download/ni-roms/roms/Nintendo%20-%20Game%20Boy.zip/Dragon%20Battle%20%28World%29%20%28Demo%29%20%28Aftermarket%29%20%28Unl%29.zip" TargetMode="External"/><Relationship Id="rId2165" Type="http://schemas.openxmlformats.org/officeDocument/2006/relationships/hyperlink" Target="https://archive.org/download/ni-roms/roms/Nintendo%20-%20Game%20Boy.zip/Zerd%20no%20Densetsu%20%28Japan%29.zip" TargetMode="External"/><Relationship Id="rId488" Type="http://schemas.openxmlformats.org/officeDocument/2006/relationships/hyperlink" Target="https://archive.org/download/ni-roms/roms/Nintendo%20-%20Game%20Boy.zip/Dragonborne%20%28World%29%20%28Demo%29%20%28Aftermarket%29%20%28Unl%29.zip" TargetMode="External"/><Relationship Id="rId2166" Type="http://schemas.openxmlformats.org/officeDocument/2006/relationships/hyperlink" Target="https://archive.org/download/ni-roms/roms/Nintendo%20-%20Game%20Boy.zip/Zerd%20no%20Densetsu%202%20-%20Xerd%21%21%20Gishin%20no%20Ryouiki%20%28Japan%29.zip" TargetMode="External"/><Relationship Id="rId487" Type="http://schemas.openxmlformats.org/officeDocument/2006/relationships/hyperlink" Target="https://archive.org/download/ni-roms/roms/Nintendo%20-%20Game%20Boy.zip/Dragonborne%20%28World%29%20%28Aftermarket%29%20%28Unl%29.zip" TargetMode="External"/><Relationship Id="rId2167" Type="http://schemas.openxmlformats.org/officeDocument/2006/relationships/hyperlink" Target="https://archive.org/download/ni-roms/roms/Nintendo%20-%20Game%20Boy.zip/Zettai%20Muteki%20Raijin-Oh%20%28Japan%29.zip" TargetMode="External"/><Relationship Id="rId486" Type="http://schemas.openxmlformats.org/officeDocument/2006/relationships/hyperlink" Target="https://archive.org/download/ni-roms/roms/Nintendo%20-%20Game%20Boy.zip/Dragon%20Tail%20%28Japan%29.zip" TargetMode="External"/><Relationship Id="rId2168" Type="http://schemas.openxmlformats.org/officeDocument/2006/relationships/hyperlink" Target="https://archive.org/download/ni-roms/roms/Nintendo%20-%20Game%20Boy.zip/Zoids%20Densetsu%20%28Japan%29.zip" TargetMode="External"/><Relationship Id="rId485" Type="http://schemas.openxmlformats.org/officeDocument/2006/relationships/hyperlink" Target="https://archive.org/download/ni-roms/roms/Nintendo%20-%20Game%20Boy.zip/Dragon%20Slayer%20I%20%28Japan%29.zip" TargetMode="External"/><Relationship Id="rId2169" Type="http://schemas.openxmlformats.org/officeDocument/2006/relationships/hyperlink" Target="https://archive.org/download/ni-roms/roms/Nintendo%20-%20Game%20Boy.zip/Zool%20%28Japan%29%20%28Proto%29.zip" TargetMode="External"/><Relationship Id="rId2159" Type="http://schemas.openxmlformats.org/officeDocument/2006/relationships/hyperlink" Target="https://archive.org/download/ni-roms/roms/Nintendo%20-%20Game%20Boy.zip/Zelda%20no%20Densetsu%20-%20Yume%20o%20Miru%20Shima%20%28Japan%29%20%28Rev%201%29%20%28Demo%29%20%28Special%20Version%29.zip" TargetMode="External"/><Relationship Id="rId480" Type="http://schemas.openxmlformats.org/officeDocument/2006/relationships/hyperlink" Target="https://archive.org/download/ni-roms/roms/Nintendo%20-%20Game%20Boy.zip/Dragon%20Ball%20Z%203%20%28USA%29%20%28SGB%20Enhanced%29%20%28Unl%29.zip" TargetMode="External"/><Relationship Id="rId479" Type="http://schemas.openxmlformats.org/officeDocument/2006/relationships/hyperlink" Target="https://archive.org/download/ni-roms/roms/Nintendo%20-%20Game%20Boy.zip/Dragon%20Ball%20Z%20-%20Gokuu%20Hishouden%20%28Japan%29%20%28SGB%20Enhanced%29.zip" TargetMode="External"/><Relationship Id="rId478" Type="http://schemas.openxmlformats.org/officeDocument/2006/relationships/hyperlink" Target="https://archive.org/download/ni-roms/roms/Nintendo%20-%20Game%20Boy.zip/Dragon%20Ball%20Z%20-%20Gokuu%20Gekitouden%20%28Japan%29%20%28SGB%20Enhanced%29.zip" TargetMode="External"/><Relationship Id="rId2150" Type="http://schemas.openxmlformats.org/officeDocument/2006/relationships/hyperlink" Target="https://archive.org/download/ni-roms/roms/Nintendo%20-%20Game%20Boy.zip/Yu%20Yu%20Hakusho%20Dai-2-dan%20-%20Ankoku%20Bujutsukai%20Hen%20%28Japan%29.zip" TargetMode="External"/><Relationship Id="rId473" Type="http://schemas.openxmlformats.org/officeDocument/2006/relationships/hyperlink" Target="https://archive.org/download/ni-roms/roms/Nintendo%20-%20Game%20Boy.zip/Dracula%20Densetsu%20II%20%28Japan%29%20%28Castlevania%20Anniversary%20Collection%29.zip" TargetMode="External"/><Relationship Id="rId2151" Type="http://schemas.openxmlformats.org/officeDocument/2006/relationships/hyperlink" Target="https://archive.org/download/ni-roms/roms/Nintendo%20-%20Game%20Boy.zip/Yu%20Yu%20Hakusho%20Dai-3-dan%20-%20Makai%20no%20Tobira%20Hen%20%28Japan%29.zip" TargetMode="External"/><Relationship Id="rId472" Type="http://schemas.openxmlformats.org/officeDocument/2006/relationships/hyperlink" Target="https://archive.org/download/ni-roms/roms/Nintendo%20-%20Game%20Boy.zip/Dracula%20Densetsu%20%28Japan%29.zip" TargetMode="External"/><Relationship Id="rId2152" Type="http://schemas.openxmlformats.org/officeDocument/2006/relationships/hyperlink" Target="https://archive.org/download/ni-roms/roms/Nintendo%20-%20Game%20Boy.zip/Yu%20Yu%20Hakusho%20Dai-4-dan%20-%20Makai%20Touitsu%20Hen%20%28Japan%29%20%28SGB%20Enhanced%29.zip" TargetMode="External"/><Relationship Id="rId471" Type="http://schemas.openxmlformats.org/officeDocument/2006/relationships/hyperlink" Target="https://archive.org/download/ni-roms/roms/Nintendo%20-%20Game%20Boy.zip/Dracula%20Densetsu%20%28Japan%29%20%28Castlevania%20Anniversary%20Collection%29.zip" TargetMode="External"/><Relationship Id="rId2153" Type="http://schemas.openxmlformats.org/officeDocument/2006/relationships/hyperlink" Target="https://archive.org/download/ni-roms/roms/Nintendo%20-%20Game%20Boy.zip/Yuuto%20Ichika%20Makes%20Friends%20%28World%29%20%28En%2CJa%29%20%28Aftermarket%29%20%28Unl%29.zip" TargetMode="External"/><Relationship Id="rId470" Type="http://schemas.openxmlformats.org/officeDocument/2006/relationships/hyperlink" Target="https://archive.org/download/ni-roms/roms/Nintendo%20-%20Game%20Boy.zip/Dr.%20Mario%20%28World%29.zip" TargetMode="External"/><Relationship Id="rId2154" Type="http://schemas.openxmlformats.org/officeDocument/2006/relationships/hyperlink" Target="https://archive.org/download/ni-roms/roms/Nintendo%20-%20Game%20Boy.zip/Yvonne%20Goes%20to%20Carbonic%20%28World%29%20%28v4.2%29%20%28Aftermarket%29%20%28Unl%29.zip" TargetMode="External"/><Relationship Id="rId477" Type="http://schemas.openxmlformats.org/officeDocument/2006/relationships/hyperlink" Target="https://archive.org/download/ni-roms/roms/Nintendo%20-%20Game%20Boy.zip/Dragon%27s%20Lair%20-%20The%20Legend%20%28USA%29.zip" TargetMode="External"/><Relationship Id="rId2155" Type="http://schemas.openxmlformats.org/officeDocument/2006/relationships/hyperlink" Target="https://archive.org/download/ni-roms/roms/Nintendo%20-%20Game%20Boy.zip/ZAS%20%28Europe%29%20%28Proto%29.zip" TargetMode="External"/><Relationship Id="rId476" Type="http://schemas.openxmlformats.org/officeDocument/2006/relationships/hyperlink" Target="https://archive.org/download/ni-roms/roms/Nintendo%20-%20Game%20Boy.zip/Dragon%27s%20Lair%20-%20The%20Legend%20%28Europe%29.zip" TargetMode="External"/><Relationship Id="rId2156" Type="http://schemas.openxmlformats.org/officeDocument/2006/relationships/hyperlink" Target="https://archive.org/download/ni-roms/roms/Nintendo%20-%20Game%20Boy.zip/Zagan%20Warrior%20%28World%29%20%28Aftermarket%29%20%28Unl%29.zip" TargetMode="External"/><Relationship Id="rId475" Type="http://schemas.openxmlformats.org/officeDocument/2006/relationships/hyperlink" Target="https://archive.org/download/ni-roms/roms/Nintendo%20-%20Game%20Boy.zip/Dragon%27s%20Lair%20%28Japan%29.zip" TargetMode="External"/><Relationship Id="rId2157" Type="http://schemas.openxmlformats.org/officeDocument/2006/relationships/hyperlink" Target="https://archive.org/download/ni-roms/roms/Nintendo%20-%20Game%20Boy.zip/Zelda%27s%20Adventure%20%28World%29%20%28v1.3.0%29%20%28Aftermarket%29%20%28Unl%29.zip" TargetMode="External"/><Relationship Id="rId474" Type="http://schemas.openxmlformats.org/officeDocument/2006/relationships/hyperlink" Target="https://archive.org/download/ni-roms/roms/Nintendo%20-%20Game%20Boy.zip/Dracula%20Densetsu%20II%20%28Japan%29.zip" TargetMode="External"/><Relationship Id="rId2158" Type="http://schemas.openxmlformats.org/officeDocument/2006/relationships/hyperlink" Target="https://archive.org/download/ni-roms/roms/Nintendo%20-%20Game%20Boy.zip/Zelda%20-%20Majora%27s%20Mask%20%28World%29%20%28v1.1%29%20%28Demo%29%20%28Aftermarket%29%20%28Unl%29.zip" TargetMode="External"/><Relationship Id="rId1257" Type="http://schemas.openxmlformats.org/officeDocument/2006/relationships/hyperlink" Target="https://archive.org/download/ni-roms/roms/Nintendo%20-%20Game%20Boy.zip/Neko%20Can%20Dream%20%28World%29%20%28En%29%20%28Demo%29%20%28Aftermarket%29%20%28Unl%29.zip" TargetMode="External"/><Relationship Id="rId2104" Type="http://schemas.openxmlformats.org/officeDocument/2006/relationships/hyperlink" Target="https://archive.org/download/ni-roms/roms/Nintendo%20-%20Game%20Boy.zip/WordZap%20%28USA%29%20%28Beta%29.zip" TargetMode="External"/><Relationship Id="rId1258" Type="http://schemas.openxmlformats.org/officeDocument/2006/relationships/hyperlink" Target="https://archive.org/download/ni-roms/roms/Nintendo%20-%20Game%20Boy.zip/Neko%20Can%20Dream%20%28World%29%20%28Ja%29%20%28Demo%29%20%28Aftermarket%29%20%28Unl%29.zip" TargetMode="External"/><Relationship Id="rId2105" Type="http://schemas.openxmlformats.org/officeDocument/2006/relationships/hyperlink" Target="https://archive.org/download/ni-roms/roms/Nintendo%20-%20Game%20Boy.zip/WordZap%20%28USA%29.zip" TargetMode="External"/><Relationship Id="rId1259" Type="http://schemas.openxmlformats.org/officeDocument/2006/relationships/hyperlink" Target="https://archive.org/download/ni-roms/roms/Nintendo%20-%20Game%20Boy.zip/Nekojara%20Monogatari%20%28Japan%29.zip" TargetMode="External"/><Relationship Id="rId2106" Type="http://schemas.openxmlformats.org/officeDocument/2006/relationships/hyperlink" Target="https://archive.org/download/ni-roms/roms/Nintendo%20-%20Game%20Boy.zip/Wordtris%20%28Europe%29%20%28Proto%29.zip" TargetMode="External"/><Relationship Id="rId2107" Type="http://schemas.openxmlformats.org/officeDocument/2006/relationships/hyperlink" Target="https://archive.org/download/ni-roms/roms/Nintendo%20-%20Game%20Boy.zip/Wordtris%20%28France%29%20%28Fr%29%20%28Proto%29.zip" TargetMode="External"/><Relationship Id="rId2108" Type="http://schemas.openxmlformats.org/officeDocument/2006/relationships/hyperlink" Target="https://archive.org/download/ni-roms/roms/Nintendo%20-%20Game%20Boy.zip/Wordtris%20%28Germany%29%20%28De%29%20%28Proto%29.zip" TargetMode="External"/><Relationship Id="rId2109" Type="http://schemas.openxmlformats.org/officeDocument/2006/relationships/hyperlink" Target="https://archive.org/download/ni-roms/roms/Nintendo%20-%20Game%20Boy.zip/Wordtris%20%28USA%29%20%28Beta%29.zip" TargetMode="External"/><Relationship Id="rId426" Type="http://schemas.openxmlformats.org/officeDocument/2006/relationships/hyperlink" Target="https://archive.org/download/ni-roms/roms/Nintendo%20-%20Game%20Boy.zip/Doctor%20GB%20Card%204M%20%28World%29%20%28Unl%29.zip" TargetMode="External"/><Relationship Id="rId425" Type="http://schemas.openxmlformats.org/officeDocument/2006/relationships/hyperlink" Target="https://archive.org/download/ni-roms/roms/Nintendo%20-%20Game%20Boy.zip/Do%20I%20Pass%20%28World%29%20%28Fr%29%20%28v1.4.2%29%20%28Aftermarket%29%20%28Unl%29.zip" TargetMode="External"/><Relationship Id="rId424" Type="http://schemas.openxmlformats.org/officeDocument/2006/relationships/hyperlink" Target="https://archive.org/download/ni-roms/roms/Nintendo%20-%20Game%20Boy.zip/Do%20I%20Pass%20%28World%29%20%28En%29%20%28v1.5%29%20%28Aftermarket%29%20%28Unl%29.zip" TargetMode="External"/><Relationship Id="rId423" Type="http://schemas.openxmlformats.org/officeDocument/2006/relationships/hyperlink" Target="https://archive.org/download/ni-roms/roms/Nintendo%20-%20Game%20Boy.zip/Do%20I%20Pass%20%28World%29%20%28En%29%20%28v1.4%29%20%28Web%29%20%28Aftermarket%29%20%28Unl%29.zip" TargetMode="External"/><Relationship Id="rId429" Type="http://schemas.openxmlformats.org/officeDocument/2006/relationships/hyperlink" Target="https://archive.org/download/ni-roms/roms/Nintendo%20-%20Game%20Boy.zip/Doctor%20GB%20Card%20Demo%20%28World%29%20%28Demo%29%20%28Unl%29.zip" TargetMode="External"/><Relationship Id="rId428" Type="http://schemas.openxmlformats.org/officeDocument/2006/relationships/hyperlink" Target="https://archive.org/download/ni-roms/roms/Nintendo%20-%20Game%20Boy.zip/Doctor%20GB%20Card%20Demo%20%28World%29%20%28Demo%29%20%28Unl%29%20%28Alt%29.zip" TargetMode="External"/><Relationship Id="rId427" Type="http://schemas.openxmlformats.org/officeDocument/2006/relationships/hyperlink" Target="https://archive.org/download/ni-roms/roms/Nintendo%20-%20Game%20Boy.zip/Doctor%20GB%20Card%2016M%20Loader%20%28World%29%20%28Unl%29.zip" TargetMode="External"/><Relationship Id="rId1250" Type="http://schemas.openxmlformats.org/officeDocument/2006/relationships/hyperlink" Target="https://archive.org/download/ni-roms/roms/Nintendo%20-%20Game%20Boy.zip/Navyblue%2098%20%28Japan%29.zip" TargetMode="External"/><Relationship Id="rId1251" Type="http://schemas.openxmlformats.org/officeDocument/2006/relationships/hyperlink" Target="https://archive.org/download/ni-roms/roms/Nintendo%20-%20Game%20Boy.zip/Nectaris%20GB%20%28Japan%29%20%28SGB%20Enhanced%29.zip" TargetMode="External"/><Relationship Id="rId1252" Type="http://schemas.openxmlformats.org/officeDocument/2006/relationships/hyperlink" Target="https://archive.org/download/ni-roms/roms/Nintendo%20-%20Game%20Boy.zip/Nekketsu%21%20Beach%20Volley%20Da%20yo%20Kunio-kun%20%28Japan%29%20%28SGB%20Enhanced%29.zip" TargetMode="External"/><Relationship Id="rId422" Type="http://schemas.openxmlformats.org/officeDocument/2006/relationships/hyperlink" Target="https://archive.org/download/ni-roms/roms/Nintendo%20-%20Game%20Boy.zip/Do%20I%20Pass%20%28World%29%20%28En%29%20%28v1.4%29%20%28Aftermarket%29%20%28Unl%29.zip" TargetMode="External"/><Relationship Id="rId1253" Type="http://schemas.openxmlformats.org/officeDocument/2006/relationships/hyperlink" Target="https://archive.org/download/ni-roms/roms/Nintendo%20-%20Game%20Boy.zip/Nekketsu%20Kouha%20Kunio-kun%20-%20Bangai%20Rantou%20Hen%20%28Japan%29.zip" TargetMode="External"/><Relationship Id="rId2100" Type="http://schemas.openxmlformats.org/officeDocument/2006/relationships/hyperlink" Target="https://archive.org/download/ni-roms/roms/Nintendo%20-%20Game%20Boy.zip/Wizardry%20Gaiden%20II%20-%20Kodai%20Koutei%20no%20Noroi%20%28Japan%29.zip" TargetMode="External"/><Relationship Id="rId421" Type="http://schemas.openxmlformats.org/officeDocument/2006/relationships/hyperlink" Target="https://archive.org/download/ni-roms/roms/Nintendo%20-%20Game%20Boy.zip/Do%20I%20Pass%20%28World%29%20%28En%29%20%28Demo%29%20%28Aftermarket%29%20%28Unl%29.zip" TargetMode="External"/><Relationship Id="rId1254" Type="http://schemas.openxmlformats.org/officeDocument/2006/relationships/hyperlink" Target="https://archive.org/download/ni-roms/roms/Nintendo%20-%20Game%20Boy.zip/Nekketsu%20Koukou%20Dodgeball-bu%20-%20Kyouteki%21%20Dodge%20Soldier%20no%20Maki%20%28Japan%29.zip" TargetMode="External"/><Relationship Id="rId2101" Type="http://schemas.openxmlformats.org/officeDocument/2006/relationships/hyperlink" Target="https://archive.org/download/ni-roms/roms/Nintendo%20-%20Game%20Boy.zip/Wizardry%20Gaiden%20III%20-%20Yami%20no%20Seiten%20%28Japan%29.zip" TargetMode="External"/><Relationship Id="rId420" Type="http://schemas.openxmlformats.org/officeDocument/2006/relationships/hyperlink" Target="https://archive.org/download/ni-roms/roms/Nintendo%20-%20Game%20Boy.zip/Dirty%20Racing%20%28Japan%29.zip" TargetMode="External"/><Relationship Id="rId1255" Type="http://schemas.openxmlformats.org/officeDocument/2006/relationships/hyperlink" Target="https://archive.org/download/ni-roms/roms/Nintendo%20-%20Game%20Boy.zip/Nekketsu%20Koukou%20Soccer-bu%20-%20World%20Cup%20Hen%20%28Japan%29.zip" TargetMode="External"/><Relationship Id="rId2102" Type="http://schemas.openxmlformats.org/officeDocument/2006/relationships/hyperlink" Target="https://archive.org/download/ni-roms/roms/Nintendo%20-%20Game%20Boy.zip/Wizards%20%26%20Warriors%20X%20-%20The%20Fortress%20of%20Fear%20%28USA%2C%20Europe%29.zip" TargetMode="External"/><Relationship Id="rId1256" Type="http://schemas.openxmlformats.org/officeDocument/2006/relationships/hyperlink" Target="https://archive.org/download/ni-roms/roms/Nintendo%20-%20Game%20Boy.zip/Neko%20Can%20Dream%20%28World%29%20%28En%29%20%28Aftermarket%29%20%28Unl%29.zip" TargetMode="External"/><Relationship Id="rId2103" Type="http://schemas.openxmlformats.org/officeDocument/2006/relationships/hyperlink" Target="https://archive.org/download/ni-roms/roms/Nintendo%20-%20Game%20Boy.zip/Woolball%27s%20Backyard%20%28World%29%20%28Aftermarket%29%20%28Unl%29.zip" TargetMode="External"/><Relationship Id="rId1246" Type="http://schemas.openxmlformats.org/officeDocument/2006/relationships/hyperlink" Target="https://archive.org/download/ni-roms/roms/Nintendo%20-%20Game%20Boy.zip/Nangoku%20Shounen%20Papuwa-kun%20-%20Ganmadan%20no%20Yabou%20%28Japan%29.zip" TargetMode="External"/><Relationship Id="rId1247" Type="http://schemas.openxmlformats.org/officeDocument/2006/relationships/hyperlink" Target="https://archive.org/download/ni-roms/roms/Nintendo%20-%20Game%20Boy.zip/Nanonote%20%28Japan%29%20%28Rev%201%29%20%28Beta%29.zip" TargetMode="External"/><Relationship Id="rId1248" Type="http://schemas.openxmlformats.org/officeDocument/2006/relationships/hyperlink" Target="https://archive.org/download/ni-roms/roms/Nintendo%20-%20Game%20Boy.zip/Nanonote%20%28Japan%29.zip" TargetMode="External"/><Relationship Id="rId1249" Type="http://schemas.openxmlformats.org/officeDocument/2006/relationships/hyperlink" Target="https://archive.org/download/ni-roms/roms/Nintendo%20-%20Game%20Boy.zip/Navy%20SEALs%20%28USA%2C%20Europe%29.zip" TargetMode="External"/><Relationship Id="rId415" Type="http://schemas.openxmlformats.org/officeDocument/2006/relationships/hyperlink" Target="https://archive.org/download/ni-roms/roms/Nintendo%20-%20Game%20Boy.zip/Dino%27s%20Offline%20Adventure%20%28World%29%20%28Aftermarket%29%20%28Unl%29.zip" TargetMode="External"/><Relationship Id="rId899" Type="http://schemas.openxmlformats.org/officeDocument/2006/relationships/hyperlink" Target="https://archive.org/download/ni-roms/roms/Nintendo%20-%20Game%20Boy.zip/Kinin%20Koumaroku%20Oni%20%28Japan%29.zip" TargetMode="External"/><Relationship Id="rId414" Type="http://schemas.openxmlformats.org/officeDocument/2006/relationships/hyperlink" Target="https://archive.org/download/ni-roms/roms/Nintendo%20-%20Game%20Boy.zip/Dijon%20Gameboy%20%28World%29%20%28En%2CFr%29%20%28Demo%29%20%28Aftermarket%29%20%28Unl%29.zip" TargetMode="External"/><Relationship Id="rId898" Type="http://schemas.openxmlformats.org/officeDocument/2006/relationships/hyperlink" Target="https://archive.org/download/ni-roms/roms/Nintendo%20-%20Game%20Boy.zip/Kinin%20Koumaroku%20Oni%20%28Japan%29%20%28Rev%201%29.zip" TargetMode="External"/><Relationship Id="rId413" Type="http://schemas.openxmlformats.org/officeDocument/2006/relationships/hyperlink" Target="https://archive.org/download/ni-roms/roms/Nintendo%20-%20Game%20Boy.zip/Dig%20Dug%20%28USA%29.zip" TargetMode="External"/><Relationship Id="rId897" Type="http://schemas.openxmlformats.org/officeDocument/2006/relationships/hyperlink" Target="https://archive.org/download/ni-roms/roms/Nintendo%20-%20Game%20Boy.zip/Kingyo%20Chuuihou%21%202%20-%20Gyopi-chan%20o%20Sagase%21%20%28Japan%29.zip" TargetMode="External"/><Relationship Id="rId412" Type="http://schemas.openxmlformats.org/officeDocument/2006/relationships/hyperlink" Target="https://archive.org/download/ni-roms/roms/Nintendo%20-%20Game%20Boy.zip/Dig%20Dug%20%28Europe%29.zip" TargetMode="External"/><Relationship Id="rId896" Type="http://schemas.openxmlformats.org/officeDocument/2006/relationships/hyperlink" Target="https://archive.org/download/ni-roms/roms/Nintendo%20-%20Game%20Boy.zip/Kingyo%20Chuuihou%21%20-%20Wapiko%20no%20Wakuwaku%20Stamp%20Rally%21%20%28Japan%29.zip" TargetMode="External"/><Relationship Id="rId419" Type="http://schemas.openxmlformats.org/officeDocument/2006/relationships/hyperlink" Target="https://archive.org/download/ni-roms/roms/Nintendo%20-%20Game%20Boy.zip/Dirty%20Racing%20%28Europe%29%20%28Proto%29.zip" TargetMode="External"/><Relationship Id="rId418" Type="http://schemas.openxmlformats.org/officeDocument/2006/relationships/hyperlink" Target="https://archive.org/download/ni-roms/roms/Nintendo%20-%20Game%20Boy.zip/Dino%20Breeder%202%20%28Japan%29%20%28SGB%20Enhanced%29.zip" TargetMode="External"/><Relationship Id="rId417" Type="http://schemas.openxmlformats.org/officeDocument/2006/relationships/hyperlink" Target="https://archive.org/download/ni-roms/roms/Nintendo%20-%20Game%20Boy.zip/Dino%20Breeder%20%28Japan%29%20%28SGB%20Enhanced%29.zip" TargetMode="External"/><Relationship Id="rId416" Type="http://schemas.openxmlformats.org/officeDocument/2006/relationships/hyperlink" Target="https://archive.org/download/ni-roms/roms/Nintendo%20-%20Game%20Boy.zip/Dino%20Breeder%20%28Japan%29%20%28Rev%201%29%20%28SGB%20Enhanced%29.zip" TargetMode="External"/><Relationship Id="rId891" Type="http://schemas.openxmlformats.org/officeDocument/2006/relationships/hyperlink" Target="https://archive.org/download/ni-roms/roms/Nintendo%20-%20Game%20Boy.zip/Kingdom%20Crusade%20%28USA%29.zip" TargetMode="External"/><Relationship Id="rId890" Type="http://schemas.openxmlformats.org/officeDocument/2006/relationships/hyperlink" Target="https://archive.org/download/ni-roms/roms/Nintendo%20-%20Game%20Boy.zip/King%20James%20Bible%20%28USA%29%20%28Unl%29.zip" TargetMode="External"/><Relationship Id="rId1240" Type="http://schemas.openxmlformats.org/officeDocument/2006/relationships/hyperlink" Target="https://archive.org/download/ni-roms/roms/Nintendo%20-%20Game%20Boy.zip/Nakajima%20Satoru%20-%20F-1%20Hero%20GB%20-%20World%20Championship%20%2791%20%28Japan%29.zip" TargetMode="External"/><Relationship Id="rId1241" Type="http://schemas.openxmlformats.org/officeDocument/2006/relationships/hyperlink" Target="https://archive.org/download/ni-roms/roms/Nintendo%20-%20Game%20Boy.zip/Nakajima%20Satoru%20Kanshuu%20-%20F-1%20Hero%20GB%20%2792%20-%20The%20Graded%20Driver%20%28Japan%29.zip" TargetMode="External"/><Relationship Id="rId411" Type="http://schemas.openxmlformats.org/officeDocument/2006/relationships/hyperlink" Target="https://archive.org/download/ni-roms/roms/Nintendo%20-%20Game%20Boy.zip/Dick%20Tracy%20%28USA%29.zip" TargetMode="External"/><Relationship Id="rId895" Type="http://schemas.openxmlformats.org/officeDocument/2006/relationships/hyperlink" Target="https://archive.org/download/ni-roms/roms/Nintendo%20-%20Game%20Boy.zip/King%20of%20the%20Zoo%20%28Europe%29.zip" TargetMode="External"/><Relationship Id="rId1242" Type="http://schemas.openxmlformats.org/officeDocument/2006/relationships/hyperlink" Target="https://archive.org/download/ni-roms/roms/Nintendo%20-%20Game%20Boy.zip/Namco%20Classic%20%28Japan%29.zip" TargetMode="External"/><Relationship Id="rId410" Type="http://schemas.openxmlformats.org/officeDocument/2006/relationships/hyperlink" Target="https://archive.org/download/ni-roms/roms/Nintendo%20-%20Game%20Boy.zip/Diablo%20%28USA%29%20%28Proto%29.zip" TargetMode="External"/><Relationship Id="rId894" Type="http://schemas.openxmlformats.org/officeDocument/2006/relationships/hyperlink" Target="https://archive.org/download/ni-roms/roms/Nintendo%20-%20Game%20Boy.zip/King%20of%20Fighters%2C%20The%20-%20Heat%20of%20Battle%20%28Europe%29%20%28SGB%20Enhanced%29.zip" TargetMode="External"/><Relationship Id="rId1243" Type="http://schemas.openxmlformats.org/officeDocument/2006/relationships/hyperlink" Target="https://archive.org/download/ni-roms/roms/Nintendo%20-%20Game%20Boy.zip/Namco%20Gallery%20Vol.1%20%28Japan%29%20%28SGB%20Enhanced%29.zip" TargetMode="External"/><Relationship Id="rId893" Type="http://schemas.openxmlformats.org/officeDocument/2006/relationships/hyperlink" Target="https://archive.org/download/ni-roms/roms/Nintendo%20-%20Game%20Boy.zip/King%20of%20Fighters%20%2795%2C%20The%20%28USA%29%20%28SGB%20Enhanced%29.zip" TargetMode="External"/><Relationship Id="rId1244" Type="http://schemas.openxmlformats.org/officeDocument/2006/relationships/hyperlink" Target="https://archive.org/download/ni-roms/roms/Nintendo%20-%20Game%20Boy.zip/Namco%20Gallery%20Vol.2%20%28Japan%29%20%28SGB%20Enhanced%29.zip" TargetMode="External"/><Relationship Id="rId892" Type="http://schemas.openxmlformats.org/officeDocument/2006/relationships/hyperlink" Target="https://archive.org/download/ni-roms/roms/Nintendo%20-%20Game%20Boy.zip/King%20of%20Fighters%20%2795%2C%20The%20%28Europe%29%20%28SGB%20Enhanced%29.zip" TargetMode="External"/><Relationship Id="rId1245" Type="http://schemas.openxmlformats.org/officeDocument/2006/relationships/hyperlink" Target="https://archive.org/download/ni-roms/roms/Nintendo%20-%20Game%20Boy.zip/Namco%20Gallery%20Vol.3%20%28Japan%29%20%28SGB%20Enhanced%29.zip" TargetMode="External"/><Relationship Id="rId1279" Type="http://schemas.openxmlformats.org/officeDocument/2006/relationships/hyperlink" Target="https://archive.org/download/ni-roms/roms/Nintendo%20-%20Game%20Boy.zip/Nichibutsu%20Mahjong%20-%20Yoshimoto%20Gekijou%20%28Japan%29.zip" TargetMode="External"/><Relationship Id="rId2126" Type="http://schemas.openxmlformats.org/officeDocument/2006/relationships/hyperlink" Target="https://archive.org/download/ni-roms/roms/Nintendo%20-%20Game%20Boy.zip/World%20Soccer%20GB%20%28Japan%29%20%28SGB%20Enhanced%29.zip" TargetMode="External"/><Relationship Id="rId2127" Type="http://schemas.openxmlformats.org/officeDocument/2006/relationships/hyperlink" Target="https://archive.org/download/ni-roms/roms/Nintendo%20-%20Game%20Boy.zip/Worms%20%28Europe%29.zip" TargetMode="External"/><Relationship Id="rId2128" Type="http://schemas.openxmlformats.org/officeDocument/2006/relationships/hyperlink" Target="https://archive.org/download/ni-roms/roms/Nintendo%20-%20Game%20Boy.zip/X%20%28Japan%29.zip" TargetMode="External"/><Relationship Id="rId2129" Type="http://schemas.openxmlformats.org/officeDocument/2006/relationships/hyperlink" Target="https://archive.org/download/ni-roms/roms/Nintendo%20-%20Game%20Boy.zip/Xenon%202%20%28USA%2C%20Europe%29.zip" TargetMode="External"/><Relationship Id="rId448" Type="http://schemas.openxmlformats.org/officeDocument/2006/relationships/hyperlink" Target="https://archive.org/download/ni-roms/roms/Nintendo%20-%20Game%20Boy.zip/Doraemon%20no%20Study%20Boy%202%20-%20Shou%201%20Sansuu%20Keisan%20%28Japan%29.zip" TargetMode="External"/><Relationship Id="rId447" Type="http://schemas.openxmlformats.org/officeDocument/2006/relationships/hyperlink" Target="https://archive.org/download/ni-roms/roms/Nintendo%20-%20Game%20Boy.zip/Doraemon%20no%20Study%20Boy%201%20-%20Shou%201%20Kokugo%20Kanji%20%28Japan%29.zip" TargetMode="External"/><Relationship Id="rId446" Type="http://schemas.openxmlformats.org/officeDocument/2006/relationships/hyperlink" Target="https://archive.org/download/ni-roms/roms/Nintendo%20-%20Game%20Boy.zip/Doraemon%20no%20Game%20Boy%20de%20Asobouyo%20Deluxe%2010%20%28Japan%29%20%28SGB%20Enhanced%29.zip" TargetMode="External"/><Relationship Id="rId445" Type="http://schemas.openxmlformats.org/officeDocument/2006/relationships/hyperlink" Target="https://archive.org/download/ni-roms/roms/Nintendo%20-%20Game%20Boy.zip/Doraemon%20Kart%20%28Japan%29%20%28SGB%20Enhanced%29.zip" TargetMode="External"/><Relationship Id="rId449" Type="http://schemas.openxmlformats.org/officeDocument/2006/relationships/hyperlink" Target="https://archive.org/download/ni-roms/roms/Nintendo%20-%20Game%20Boy.zip/Doraemon%20no%20Study%20Boy%203%20-%20Ku%20Ku%20Master%20%28Japan%29.zip" TargetMode="External"/><Relationship Id="rId1270" Type="http://schemas.openxmlformats.org/officeDocument/2006/relationships/hyperlink" Target="https://archive.org/download/ni-roms/roms/Nintendo%20-%20Game%20Boy.zip/Nettou%20Samurai%20Spirits%20-%20Zankurou%20Musouken%20%28Japan%29%20%28SGB%20Enhanced%29.zip" TargetMode="External"/><Relationship Id="rId440" Type="http://schemas.openxmlformats.org/officeDocument/2006/relationships/hyperlink" Target="https://archive.org/download/ni-roms/roms/Nintendo%20-%20Game%20Boy.zip/Donkey%20Kong%20Land%20III%20%28USA%2C%20Europe%29%20%28Rev%201%29%20%28SGB%20Enhanced%29.zip" TargetMode="External"/><Relationship Id="rId1271" Type="http://schemas.openxmlformats.org/officeDocument/2006/relationships/hyperlink" Target="https://archive.org/download/ni-roms/roms/Nintendo%20-%20Game%20Boy.zip/Nettou%20The%20King%20of%20Fighters%20%2795%20%28Japan%29%20%28SGB%20Enhanced%29.zip" TargetMode="External"/><Relationship Id="rId1272" Type="http://schemas.openxmlformats.org/officeDocument/2006/relationships/hyperlink" Target="https://archive.org/download/ni-roms/roms/Nintendo%20-%20Game%20Boy.zip/Nettou%20The%20King%20of%20Fighters%20%2796%20%28Japan%29%20%28SGB%20Enhanced%29.zip" TargetMode="External"/><Relationship Id="rId1273" Type="http://schemas.openxmlformats.org/officeDocument/2006/relationships/hyperlink" Target="https://archive.org/download/ni-roms/roms/Nintendo%20-%20Game%20Boy.zip/Nettou%20Toushinden%20%28Japan%29%20%28Rev%201%29%20%28SGB%20Enhanced%29.zip" TargetMode="External"/><Relationship Id="rId2120" Type="http://schemas.openxmlformats.org/officeDocument/2006/relationships/hyperlink" Target="https://archive.org/download/ni-roms/roms/Nintendo%20-%20Game%20Boy.zip/World%20Cup%20Striker%20%28Japan%29.zip" TargetMode="External"/><Relationship Id="rId1274" Type="http://schemas.openxmlformats.org/officeDocument/2006/relationships/hyperlink" Target="https://archive.org/download/ni-roms/roms/Nintendo%20-%20Game%20Boy.zip/Nettou%20Toushinden%20%28Japan%29%20%28SGB%20Enhanced%29.zip" TargetMode="External"/><Relationship Id="rId2121" Type="http://schemas.openxmlformats.org/officeDocument/2006/relationships/hyperlink" Target="https://archive.org/download/ni-roms/roms/Nintendo%20-%20Game%20Boy.zip/World%20Cup%20USA%2094%20%28Europe%29%20%28En%2CFr%2CDe%2CEs%2CIt%2CNl%2CPt%2CSv%29.zip" TargetMode="External"/><Relationship Id="rId444" Type="http://schemas.openxmlformats.org/officeDocument/2006/relationships/hyperlink" Target="https://archive.org/download/ni-roms/roms/Nintendo%20-%20Game%20Boy.zip/Doraemon%202%20-%20Animal%20Planet%20Densetsu%20%28Japan%29.zip" TargetMode="External"/><Relationship Id="rId1275" Type="http://schemas.openxmlformats.org/officeDocument/2006/relationships/hyperlink" Target="https://archive.org/download/ni-roms/roms/Nintendo%20-%20Game%20Boy.zip/Nettou%20World%20Heroes%202%20Jet%20%28Japan%29%20%28Rev%201%29%20%28SGB%20Enhanced%29.zip" TargetMode="External"/><Relationship Id="rId2122" Type="http://schemas.openxmlformats.org/officeDocument/2006/relationships/hyperlink" Target="https://archive.org/download/ni-roms/roms/Nintendo%20-%20Game%20Boy.zip/World%20Cup%20USA%2094%20%28Japan%29%20%28En%2CFr%2CDe%2CEs%2CIt%2CNl%2CPt%2CSv%29.zip" TargetMode="External"/><Relationship Id="rId443" Type="http://schemas.openxmlformats.org/officeDocument/2006/relationships/hyperlink" Target="https://archive.org/download/ni-roms/roms/Nintendo%20-%20Game%20Boy.zip/Doraemon%20-%20Taiketsu%20HimitsuDougu%21%21%20%28Japan%29.zip" TargetMode="External"/><Relationship Id="rId1276" Type="http://schemas.openxmlformats.org/officeDocument/2006/relationships/hyperlink" Target="https://archive.org/download/ni-roms/roms/Nintendo%20-%20Game%20Boy.zip/Nettou%20World%20Heroes%202%20Jet%20%28Japan%29%20%28SGB%20Enhanced%29.zip" TargetMode="External"/><Relationship Id="rId2123" Type="http://schemas.openxmlformats.org/officeDocument/2006/relationships/hyperlink" Target="https://archive.org/download/ni-roms/roms/Nintendo%20-%20Game%20Boy.zip/World%20Heroes%202%20Jet%20%28USA%2C%20Europe%29%20%28SGB%20Enhanced%29.zip" TargetMode="External"/><Relationship Id="rId442" Type="http://schemas.openxmlformats.org/officeDocument/2006/relationships/hyperlink" Target="https://archive.org/download/ni-roms/roms/Nintendo%20-%20Game%20Boy.zip/Doomsayer%20-%20A%20Hero%27s%20Crusade%20%28USA%29%20%28Proto%29.zip" TargetMode="External"/><Relationship Id="rId1277" Type="http://schemas.openxmlformats.org/officeDocument/2006/relationships/hyperlink" Target="https://archive.org/download/ni-roms/roms/Nintendo%20-%20Game%20Boy.zip/New%20Chessmaster%2C%20The%20%28Japan%29%20%28En%2CJa%29.zip" TargetMode="External"/><Relationship Id="rId2124" Type="http://schemas.openxmlformats.org/officeDocument/2006/relationships/hyperlink" Target="https://archive.org/download/ni-roms/roms/Nintendo%20-%20Game%20Boy.zip/World%20Ice%20Hockey%20%28Japan%29.zip" TargetMode="External"/><Relationship Id="rId441" Type="http://schemas.openxmlformats.org/officeDocument/2006/relationships/hyperlink" Target="https://archive.org/download/ni-roms/roms/Nintendo%20-%20Game%20Boy.zip/Donkey%20Kong%20Land%20III%20%28USA%2C%20Europe%29%20%28SGB%20Enhanced%29.zip" TargetMode="External"/><Relationship Id="rId1278" Type="http://schemas.openxmlformats.org/officeDocument/2006/relationships/hyperlink" Target="https://archive.org/download/ni-roms/roms/Nintendo%20-%20Game%20Boy.zip/New%20Chessmaster%2C%20The%20%28USA%2C%20Europe%29.zip" TargetMode="External"/><Relationship Id="rId2125" Type="http://schemas.openxmlformats.org/officeDocument/2006/relationships/hyperlink" Target="https://archive.org/download/ni-roms/roms/Nintendo%20-%20Game%20Boy.zip/World%20Ice%20Hockey%20%28USA%29%20%28Proto%29.zip" TargetMode="External"/><Relationship Id="rId1268" Type="http://schemas.openxmlformats.org/officeDocument/2006/relationships/hyperlink" Target="https://archive.org/download/ni-roms/roms/Nintendo%20-%20Game%20Boy.zip/Nettou%20Samurai%20Spirits%20%28Japan%29%20%28Rev%201%29%20%28SGB%20Enhanced%29.zip" TargetMode="External"/><Relationship Id="rId2115" Type="http://schemas.openxmlformats.org/officeDocument/2006/relationships/hyperlink" Target="https://archive.org/download/ni-roms/roms/Nintendo%20-%20Game%20Boy.zip/World%20Bowling%20%28Japan%29.zip" TargetMode="External"/><Relationship Id="rId1269" Type="http://schemas.openxmlformats.org/officeDocument/2006/relationships/hyperlink" Target="https://archive.org/download/ni-roms/roms/Nintendo%20-%20Game%20Boy.zip/Nettou%20Samurai%20Spirits%20%28Japan%29%20%28SGB%20Enhanced%29.zip" TargetMode="External"/><Relationship Id="rId2116" Type="http://schemas.openxmlformats.org/officeDocument/2006/relationships/hyperlink" Target="https://archive.org/download/ni-roms/roms/Nintendo%20-%20Game%20Boy.zip/World%20Bowling%20%28USA%29.zip" TargetMode="External"/><Relationship Id="rId2117" Type="http://schemas.openxmlformats.org/officeDocument/2006/relationships/hyperlink" Target="https://archive.org/download/ni-roms/roms/Nintendo%20-%20Game%20Boy.zip/World%20Circuit%20Series%20%28USA%29.zip" TargetMode="External"/><Relationship Id="rId2118" Type="http://schemas.openxmlformats.org/officeDocument/2006/relationships/hyperlink" Target="https://archive.org/download/ni-roms/roms/Nintendo%20-%20Game%20Boy.zip/World%20Cup%2098%20%28USA%2C%20Europe%29%20%28SGB%20Enhanced%29.zip" TargetMode="External"/><Relationship Id="rId2119" Type="http://schemas.openxmlformats.org/officeDocument/2006/relationships/hyperlink" Target="https://archive.org/download/ni-roms/roms/Nintendo%20-%20Game%20Boy.zip/World%20Cup%20Striker%20%28Europe%29%20%28En%2CFr%2CDe%29%20%28Possible%20Proto%29.zip" TargetMode="External"/><Relationship Id="rId437" Type="http://schemas.openxmlformats.org/officeDocument/2006/relationships/hyperlink" Target="https://archive.org/download/ni-roms/roms/Nintendo%20-%20Game%20Boy.zip/Donkey%20Kong%20Land%202%20%28Japan%29%20%28Proto%29%20%28SGB%20Enhanced%29.zip" TargetMode="External"/><Relationship Id="rId436" Type="http://schemas.openxmlformats.org/officeDocument/2006/relationships/hyperlink" Target="https://archive.org/download/ni-roms/roms/Nintendo%20-%20Game%20Boy.zip/Donkey%20Kong%20Land%20%28USA%2C%20Europe%29%20%28SGB%20Enhanced%29.zip" TargetMode="External"/><Relationship Id="rId435" Type="http://schemas.openxmlformats.org/officeDocument/2006/relationships/hyperlink" Target="https://archive.org/download/ni-roms/roms/Nintendo%20-%20Game%20Boy.zip/Donkey%20Kong%20Land%20%28Japan%29%20%28SGB%20Enhanced%29.zip" TargetMode="External"/><Relationship Id="rId434" Type="http://schemas.openxmlformats.org/officeDocument/2006/relationships/hyperlink" Target="https://archive.org/download/ni-roms/roms/Nintendo%20-%20Game%20Boy.zip/Donkey%20Kong%20%28World%29%20%28Rev%201%29%20%28SGB%20Enhanced%29.zip" TargetMode="External"/><Relationship Id="rId439" Type="http://schemas.openxmlformats.org/officeDocument/2006/relationships/hyperlink" Target="https://archive.org/download/ni-roms/roms/Nintendo%20-%20Game%20Boy.zip/Donkey%20Kong%20Land%20III%20%28USA%2C%20Europe%29%20%28Beta%29%20%28SGB%20Enhanced%29.zip" TargetMode="External"/><Relationship Id="rId438" Type="http://schemas.openxmlformats.org/officeDocument/2006/relationships/hyperlink" Target="https://archive.org/download/ni-roms/roms/Nintendo%20-%20Game%20Boy.zip/Donkey%20Kong%20Land%202%20%28USA%2C%20Europe%29%20%28SGB%20Enhanced%29.zip" TargetMode="External"/><Relationship Id="rId1260" Type="http://schemas.openxmlformats.org/officeDocument/2006/relationships/hyperlink" Target="https://archive.org/download/ni-roms/roms/Nintendo%20-%20Game%20Boy.zip/Nemesis%20%28Europe%29.zip" TargetMode="External"/><Relationship Id="rId1261" Type="http://schemas.openxmlformats.org/officeDocument/2006/relationships/hyperlink" Target="https://archive.org/download/ni-roms/roms/Nintendo%20-%20Game%20Boy.zip/Nemesis%20%28Japan%29.zip" TargetMode="External"/><Relationship Id="rId1262" Type="http://schemas.openxmlformats.org/officeDocument/2006/relationships/hyperlink" Target="https://archive.org/download/ni-roms/roms/Nintendo%20-%20Game%20Boy.zip/Nemesis%20%28USA%29%20%28Rev%201%29%20%28Beta%29.zip" TargetMode="External"/><Relationship Id="rId1263" Type="http://schemas.openxmlformats.org/officeDocument/2006/relationships/hyperlink" Target="https://archive.org/download/ni-roms/roms/Nintendo%20-%20Game%20Boy.zip/Nemesis%20%28USA%29.zip" TargetMode="External"/><Relationship Id="rId2110" Type="http://schemas.openxmlformats.org/officeDocument/2006/relationships/hyperlink" Target="https://archive.org/download/ni-roms/roms/Nintendo%20-%20Game%20Boy.zip/Wordtris%20%28USA%29.zip" TargetMode="External"/><Relationship Id="rId433" Type="http://schemas.openxmlformats.org/officeDocument/2006/relationships/hyperlink" Target="https://archive.org/download/ni-roms/roms/Nintendo%20-%20Game%20Boy.zip/Donkey%20Kong%20%28Japan%2C%20USA%29%20%28En%29%20%28SGB%20Enhanced%29.zip" TargetMode="External"/><Relationship Id="rId1264" Type="http://schemas.openxmlformats.org/officeDocument/2006/relationships/hyperlink" Target="https://archive.org/download/ni-roms/roms/Nintendo%20-%20Game%20Boy.zip/Nemesis%20II%20%28Japan%29.zip" TargetMode="External"/><Relationship Id="rId2111" Type="http://schemas.openxmlformats.org/officeDocument/2006/relationships/hyperlink" Target="https://archive.org/download/ni-roms/roms/Nintendo%20-%20Game%20Boy.zip/WorkBoy%20%28USA%29%20%28Proto%29.zip" TargetMode="External"/><Relationship Id="rId432" Type="http://schemas.openxmlformats.org/officeDocument/2006/relationships/hyperlink" Target="https://archive.org/download/ni-roms/roms/Nintendo%20-%20Game%20Boy.zip/Don%27t%20Call%20Me%20Mama%20But%20Yes%20I%20Am%20Your%20Mama%20%28World%29%20%28v2.0%29%20%28Aftermarket%29%20%28Unl%29.zip" TargetMode="External"/><Relationship Id="rId1265" Type="http://schemas.openxmlformats.org/officeDocument/2006/relationships/hyperlink" Target="https://archive.org/download/ni-roms/roms/Nintendo%20-%20Game%20Boy.zip/Nemesis%20II%20-%20The%20Return%20of%20the%20Hero%20%28Europe%29.zip" TargetMode="External"/><Relationship Id="rId2112" Type="http://schemas.openxmlformats.org/officeDocument/2006/relationships/hyperlink" Target="https://archive.org/download/ni-roms/roms/Nintendo%20-%20Game%20Boy.zip/World%20Beach%20Volley%20-%201991%20GB%20Cup%20%28Japan%29.zip" TargetMode="External"/><Relationship Id="rId431" Type="http://schemas.openxmlformats.org/officeDocument/2006/relationships/hyperlink" Target="https://archive.org/download/ni-roms/roms/Nintendo%20-%20Game%20Boy.zip/Dog%27s%20Muck%20Island%20%28World%29%20%28Aftermarket%29%20%28Unl%29.zip" TargetMode="External"/><Relationship Id="rId1266" Type="http://schemas.openxmlformats.org/officeDocument/2006/relationships/hyperlink" Target="https://archive.org/download/ni-roms/roms/Nintendo%20-%20Game%20Boy.zip/Nettou%20Garou%20Densetsu%202%20-%20Aratanaru%20Tatakai%20%28Japan%29%20%28SGB%20Enhanced%29.zip" TargetMode="External"/><Relationship Id="rId2113" Type="http://schemas.openxmlformats.org/officeDocument/2006/relationships/hyperlink" Target="https://archive.org/download/ni-roms/roms/Nintendo%20-%20Game%20Boy.zip/World%20Beach%20Volley%20-%201992%20GB%20Cup%20%28Europe%29%20%28Beta%29.zip" TargetMode="External"/><Relationship Id="rId430" Type="http://schemas.openxmlformats.org/officeDocument/2006/relationships/hyperlink" Target="https://archive.org/download/ni-roms/roms/Nintendo%20-%20Game%20Boy.zip/Dodge%20Boy%20%28Japan%29.zip" TargetMode="External"/><Relationship Id="rId1267" Type="http://schemas.openxmlformats.org/officeDocument/2006/relationships/hyperlink" Target="https://archive.org/download/ni-roms/roms/Nintendo%20-%20Game%20Boy.zip/Nettou%20Real%20Bout%20Garou%20Densetsu%20Special%20%28Japan%29%20%28SGB%20Enhanced%29.zip" TargetMode="External"/><Relationship Id="rId2114" Type="http://schemas.openxmlformats.org/officeDocument/2006/relationships/hyperlink" Target="https://archive.org/download/ni-roms/roms/Nintendo%20-%20Game%20Boy.zip/World%20Beach%20Volley%20-%201992%20GB%20Cup%20%28Europe%29.zip" TargetMode="External"/></Relationships>
</file>

<file path=xl/worksheets/_rels/sheet8.xml.rels><?xml version="1.0" encoding="UTF-8" standalone="yes"?><Relationships xmlns="http://schemas.openxmlformats.org/package/2006/relationships"><Relationship Id="rId392" Type="http://schemas.openxmlformats.org/officeDocument/2006/relationships/hyperlink" Target="https://archive.org/download/ni-roms/roms/Nintendo%20-%20Game%20Boy%20Advance.zip/Black%20Black%20-%20Bura%20Bura%20%28Japan%29.zip" TargetMode="External"/><Relationship Id="rId391" Type="http://schemas.openxmlformats.org/officeDocument/2006/relationships/hyperlink" Target="https://archive.org/download/ni-roms/roms/Nintendo%20-%20Game%20Boy%20Advance.zip/Black%20Belt%20Challenge%20%28Europe%29.zip" TargetMode="External"/><Relationship Id="rId390" Type="http://schemas.openxmlformats.org/officeDocument/2006/relationships/hyperlink" Target="https://archive.org/download/ni-roms/roms/Nintendo%20-%20Game%20Boy%20Advance.zip/Bionicle%20Heroes%20%28USA%29%20%28En%2CFr%2CDe%2CEs%2CIt%2CDa%29.zip" TargetMode="External"/><Relationship Id="rId2180" Type="http://schemas.openxmlformats.org/officeDocument/2006/relationships/hyperlink" Target="https://archive.org/download/ni-roms/roms/Nintendo%20-%20Game%20Boy%20Advance.zip/Nakayoshi%20Pet%20Advance%20Series%203%20-%20Kawaii%20Koneko%20%28Japan%29%20%28Rev%201%29.zip" TargetMode="External"/><Relationship Id="rId2181" Type="http://schemas.openxmlformats.org/officeDocument/2006/relationships/hyperlink" Target="https://archive.org/download/ni-roms/roms/Nintendo%20-%20Game%20Boy%20Advance.zip/Nakayoshi%20Pet%20Advance%20Series%203%20-%20Kawaii%20Koneko%20%28Japan%29.zip" TargetMode="External"/><Relationship Id="rId2182" Type="http://schemas.openxmlformats.org/officeDocument/2006/relationships/hyperlink" Target="https://archive.org/download/ni-roms/roms/Nintendo%20-%20Game%20Boy%20Advance.zip/Nakayoshi%20Pet%20Advance%20Series%204%20-%20Kawaii%20Koinu%20Mini%20-%20Wanko%20to%20Asobou%21%21%20Kogata-ken%20%28Japan%29.zip" TargetMode="External"/><Relationship Id="rId2183" Type="http://schemas.openxmlformats.org/officeDocument/2006/relationships/hyperlink" Target="https://archive.org/download/ni-roms/roms/Nintendo%20-%20Game%20Boy%20Advance.zip/Nakayoshi%20Youchien%20-%20Sukoyaka%20Enji%20Ikusei%20Game%20%28Japan%29%20%28Rev%201%29.zip" TargetMode="External"/><Relationship Id="rId385" Type="http://schemas.openxmlformats.org/officeDocument/2006/relationships/hyperlink" Target="https://archive.org/download/ni-roms/roms/Nintendo%20-%20Game%20Boy%20Advance.zip/Bionicle%20-%20Matoran%20Adventures%20%28USA%2C%20Europe%29%20%28En%2CFr%2CDe%2CEs%2CIt%2CNl%2CSv%2CDa%29.zip" TargetMode="External"/><Relationship Id="rId2184" Type="http://schemas.openxmlformats.org/officeDocument/2006/relationships/hyperlink" Target="https://archive.org/download/ni-roms/roms/Nintendo%20-%20Game%20Boy%20Advance.zip/Nakayoshi%20Youchien%20-%20Sukoyaka%20Enji%20Ikusei%20Game%20%28Japan%29.zip" TargetMode="External"/><Relationship Id="rId384" Type="http://schemas.openxmlformats.org/officeDocument/2006/relationships/hyperlink" Target="https://archive.org/download/ni-roms/roms/Nintendo%20-%20Game%20Boy%20Advance.zip/Bionicle%20%28USA%29.zip" TargetMode="External"/><Relationship Id="rId2185" Type="http://schemas.openxmlformats.org/officeDocument/2006/relationships/hyperlink" Target="https://archive.org/download/ni-roms/roms/Nintendo%20-%20Game%20Boy%20Advance.zip/Namco%20Museum%20%28Europe%29.zip" TargetMode="External"/><Relationship Id="rId383" Type="http://schemas.openxmlformats.org/officeDocument/2006/relationships/hyperlink" Target="https://archive.org/download/ni-roms/roms/Nintendo%20-%20Game%20Boy%20Advance.zip/Bionicle%20%28Europe%29%20%28En%2CFr%2CDe%2CDa%29.zip" TargetMode="External"/><Relationship Id="rId2186" Type="http://schemas.openxmlformats.org/officeDocument/2006/relationships/hyperlink" Target="https://archive.org/download/ni-roms/roms/Nintendo%20-%20Game%20Boy%20Advance.zip/Namco%20Museum%20%28Japan%29%20%28En%29.zip" TargetMode="External"/><Relationship Id="rId382" Type="http://schemas.openxmlformats.org/officeDocument/2006/relationships/hyperlink" Target="https://archive.org/download/ni-roms/roms/Nintendo%20-%20Game%20Boy%20Advance.zip/Big%20Mutha%20Truckers%20%28USA%29.zip" TargetMode="External"/><Relationship Id="rId2187" Type="http://schemas.openxmlformats.org/officeDocument/2006/relationships/hyperlink" Target="https://archive.org/download/ni-roms/roms/Nintendo%20-%20Game%20Boy%20Advance.zip/Namco%20Museum%20%28USA%29.zip" TargetMode="External"/><Relationship Id="rId389" Type="http://schemas.openxmlformats.org/officeDocument/2006/relationships/hyperlink" Target="https://archive.org/download/ni-roms/roms/Nintendo%20-%20Game%20Boy%20Advance.zip/Bionicle%20Heroes%20%28Europe%29%20%28En%2CFr%2CDe%2CEs%2CIt%2CDa%29.zip" TargetMode="External"/><Relationship Id="rId2188" Type="http://schemas.openxmlformats.org/officeDocument/2006/relationships/hyperlink" Target="https://archive.org/download/ni-roms/roms/Nintendo%20-%20Game%20Boy%20Advance.zip/Namco%20Museum%20-%2050th%20Anniversary%20%28Europe%29%20%28En%2CFr%2CDe%2CEs%2CIt%29.zip" TargetMode="External"/><Relationship Id="rId388" Type="http://schemas.openxmlformats.org/officeDocument/2006/relationships/hyperlink" Target="https://archive.org/download/ni-roms/roms/Nintendo%20-%20Game%20Boy%20Advance.zip/Bionicle%20-%20Maze%20of%20Shadows%20%28USA%29.zip" TargetMode="External"/><Relationship Id="rId2189" Type="http://schemas.openxmlformats.org/officeDocument/2006/relationships/hyperlink" Target="https://archive.org/download/ni-roms/roms/Nintendo%20-%20Game%20Boy%20Advance.zip/Namco%20Museum%20-%2050th%20Anniversary%20%28USA%29.zip" TargetMode="External"/><Relationship Id="rId387" Type="http://schemas.openxmlformats.org/officeDocument/2006/relationships/hyperlink" Target="https://archive.org/download/ni-roms/roms/Nintendo%20-%20Game%20Boy%20Advance.zip/Bionicle%20-%20Maze%20of%20Shadows%20%28Europe%29%20%28En%2CDe%29.zip" TargetMode="External"/><Relationship Id="rId386" Type="http://schemas.openxmlformats.org/officeDocument/2006/relationships/hyperlink" Target="https://archive.org/download/ni-roms/roms/Nintendo%20-%20Game%20Boy%20Advance.zip/Bionicle%20-%20Maze%20of%20Shadows%20%28Europe%29%20%28En%2CDe%29%20%28Rev%201%29.zip" TargetMode="External"/><Relationship Id="rId381" Type="http://schemas.openxmlformats.org/officeDocument/2006/relationships/hyperlink" Target="https://archive.org/download/ni-roms/roms/Nintendo%20-%20Game%20Boy%20Advance.zip/Big%20Mutha%20Truckers%20%28Europe%29%20%28En%2CFr%2CDe%2CEs%2CIt%29.zip" TargetMode="External"/><Relationship Id="rId380" Type="http://schemas.openxmlformats.org/officeDocument/2006/relationships/hyperlink" Target="https://archive.org/download/ni-roms/roms/Nintendo%20-%20Game%20Boy%20Advance.zip/Biene%20Maja%2C%20Die%20-%20Klatschmohnwiese%20in%20Gefahr%20%28Germany%29.zip" TargetMode="External"/><Relationship Id="rId379" Type="http://schemas.openxmlformats.org/officeDocument/2006/relationships/hyperlink" Target="https://archive.org/download/ni-roms/roms/Nintendo%20-%20Game%20Boy%20Advance.zip/Bible%20Game%2C%20The%20%28USA%29.zip" TargetMode="External"/><Relationship Id="rId2170" Type="http://schemas.openxmlformats.org/officeDocument/2006/relationships/hyperlink" Target="https://archive.org/download/ni-roms/roms/Nintendo%20-%20Game%20Boy%20Advance.zip/NASCAR%20Heat%202002%20%28USA%29.zip" TargetMode="External"/><Relationship Id="rId2171" Type="http://schemas.openxmlformats.org/officeDocument/2006/relationships/hyperlink" Target="https://archive.org/download/ni-roms/roms/Nintendo%20-%20Game%20Boy%20Advance.zip/NBA%20Jam%202002%20%28USA%2C%20Europe%29.zip" TargetMode="External"/><Relationship Id="rId2172" Type="http://schemas.openxmlformats.org/officeDocument/2006/relationships/hyperlink" Target="https://archive.org/download/ni-roms/roms/Nintendo%20-%20Game%20Boy%20Advance.zip/NES%20Classics%20-%20Castlevania%20%28Europe%29.zip" TargetMode="External"/><Relationship Id="rId374" Type="http://schemas.openxmlformats.org/officeDocument/2006/relationships/hyperlink" Target="https://archive.org/download/ni-roms/roms/Nintendo%20-%20Game%20Boy%20Advance.zip/Beyblade%20V-Force%20-%20Ultimate%20Blader%20Jam%20%28Europe%29%20%28En%2CFr%2CDe%2CEs%2CIt%29.zip" TargetMode="External"/><Relationship Id="rId2173" Type="http://schemas.openxmlformats.org/officeDocument/2006/relationships/hyperlink" Target="https://archive.org/download/ni-roms/roms/Nintendo%20-%20Game%20Boy%20Advance.zip/NFL%20Blitz%202002%20%28USA%29.zip" TargetMode="External"/><Relationship Id="rId373" Type="http://schemas.openxmlformats.org/officeDocument/2006/relationships/hyperlink" Target="https://archive.org/download/ni-roms/roms/Nintendo%20-%20Game%20Boy%20Advance.zip/Beyblade%20V-Force%20-%20Ultimate%20Blader%20Jam%20%28Europe%29%20%28En%2CFr%2CDe%2CEs%2CIt%29%20%28Beta%29.zip" TargetMode="External"/><Relationship Id="rId2174" Type="http://schemas.openxmlformats.org/officeDocument/2006/relationships/hyperlink" Target="https://archive.org/download/ni-roms/roms/Nintendo%20-%20Game%20Boy%20Advance.zip/NFL%20Blitz%202003%20%28USA%29.zip" TargetMode="External"/><Relationship Id="rId372" Type="http://schemas.openxmlformats.org/officeDocument/2006/relationships/hyperlink" Target="https://archive.org/download/ni-roms/roms/Nintendo%20-%20Game%20Boy%20Advance.zip/Beyblade%20G-Revolution%20%28USA%29.zip" TargetMode="External"/><Relationship Id="rId2175" Type="http://schemas.openxmlformats.org/officeDocument/2006/relationships/hyperlink" Target="https://archive.org/download/ni-roms/roms/Nintendo%20-%20Game%20Boy%20Advance.zip/NHL%202002%20%28USA%29.zip" TargetMode="External"/><Relationship Id="rId371" Type="http://schemas.openxmlformats.org/officeDocument/2006/relationships/hyperlink" Target="https://archive.org/download/ni-roms/roms/Nintendo%20-%20Game%20Boy%20Advance.zip/Beyblade%20G-Revolution%20%28Europe%29%20%28En%2CDe%2CEs%2CIt%29.zip" TargetMode="External"/><Relationship Id="rId2176" Type="http://schemas.openxmlformats.org/officeDocument/2006/relationships/hyperlink" Target="https://archive.org/download/ni-roms/roms/Nintendo%20-%20Game%20Boy%20Advance.zip/NHL%20Hitz%202003%20%28USA%29.zip" TargetMode="External"/><Relationship Id="rId378" Type="http://schemas.openxmlformats.org/officeDocument/2006/relationships/hyperlink" Target="https://archive.org/download/ni-roms/roms/Nintendo%20-%20Game%20Boy%20Advance.zip/Bibi%20und%20Tina%20-%20Ferien%20auf%20dem%20Martinshof%20%28Germany%29.zip" TargetMode="External"/><Relationship Id="rId2177" Type="http://schemas.openxmlformats.org/officeDocument/2006/relationships/hyperlink" Target="https://archive.org/download/ni-roms/roms/Nintendo%20-%20Game%20Boy%20Advance.zip/Nakayoshi%20Mahjong%20-%20KabuReach%20%28Japan%29.zip" TargetMode="External"/><Relationship Id="rId377" Type="http://schemas.openxmlformats.org/officeDocument/2006/relationships/hyperlink" Target="https://archive.org/download/ni-roms/roms/Nintendo%20-%20Game%20Boy%20Advance.zip/Bibi%20und%20Tina%20-%20Ferien%20auf%20dem%20Martinshof%20%28Germany%29%20%28Rev%201%29.zip" TargetMode="External"/><Relationship Id="rId2178" Type="http://schemas.openxmlformats.org/officeDocument/2006/relationships/hyperlink" Target="https://archive.org/download/ni-roms/roms/Nintendo%20-%20Game%20Boy%20Advance.zip/Nakayoshi%20Pet%20Advance%20Series%201%20-%20Kawaii%20Hamster%20%28Japan%29.zip" TargetMode="External"/><Relationship Id="rId376" Type="http://schemas.openxmlformats.org/officeDocument/2006/relationships/hyperlink" Target="https://archive.org/download/ni-roms/roms/Nintendo%20-%20Game%20Boy%20Advance.zip/Bibi%20Blocksberg%20-%20Der%20Magische%20Hexenkreis%20%28Germany%29.zip" TargetMode="External"/><Relationship Id="rId2179" Type="http://schemas.openxmlformats.org/officeDocument/2006/relationships/hyperlink" Target="https://archive.org/download/ni-roms/roms/Nintendo%20-%20Game%20Boy%20Advance.zip/Nakayoshi%20Pet%20Advance%20Series%202%20-%20Kawaii%20Koinu%20%28Japan%29.zip" TargetMode="External"/><Relationship Id="rId375" Type="http://schemas.openxmlformats.org/officeDocument/2006/relationships/hyperlink" Target="https://archive.org/download/ni-roms/roms/Nintendo%20-%20Game%20Boy%20Advance.zip/Beyblade%20V-Force%20-%20Ultimate%20Blader%20Jam%20%28USA%29.zip" TargetMode="External"/><Relationship Id="rId2190" Type="http://schemas.openxmlformats.org/officeDocument/2006/relationships/hyperlink" Target="https://archive.org/download/ni-roms/roms/Nintendo%20-%20Game%20Boy%20Advance.zip/Nancy%20Drew%20-%20Message%20in%20a%20Haunted%20Mansion%20%28USA%29.zip" TargetMode="External"/><Relationship Id="rId2191" Type="http://schemas.openxmlformats.org/officeDocument/2006/relationships/hyperlink" Target="https://archive.org/download/ni-roms/roms/Nintendo%20-%20Game%20Boy%20Advance.zip/Napoleon%20%28Japan%29%20%28Virtual%20Console%29.zip" TargetMode="External"/><Relationship Id="rId2192" Type="http://schemas.openxmlformats.org/officeDocument/2006/relationships/hyperlink" Target="https://archive.org/download/ni-roms/roms/Nintendo%20-%20Game%20Boy%20Advance.zip/Napoleon%20%28Japan%29.zip" TargetMode="External"/><Relationship Id="rId2193" Type="http://schemas.openxmlformats.org/officeDocument/2006/relationships/hyperlink" Target="https://archive.org/download/ni-roms/roms/Nintendo%20-%20Game%20Boy%20Advance.zip/Narikiri%20Jockey%20Game%20-%20Yuushun%20Rhapsody%20%28Japan%29.zip" TargetMode="External"/><Relationship Id="rId2194" Type="http://schemas.openxmlformats.org/officeDocument/2006/relationships/hyperlink" Target="https://archive.org/download/ni-roms/roms/Nintendo%20-%20Game%20Boy%20Advance.zip/Naruto%20-%20Konoha%20Senki%20%28Japan%29%20%28Rev%201%29.zip" TargetMode="External"/><Relationship Id="rId396" Type="http://schemas.openxmlformats.org/officeDocument/2006/relationships/hyperlink" Target="https://archive.org/download/ni-roms/roms/Nintendo%20-%20Game%20Boy%20Advance.zip/Blackthorne%20%28USA%29.zip" TargetMode="External"/><Relationship Id="rId2195" Type="http://schemas.openxmlformats.org/officeDocument/2006/relationships/hyperlink" Target="https://archive.org/download/ni-roms/roms/Nintendo%20-%20Game%20Boy%20Advance.zip/Naruto%20-%20Konoha%20Senki%20%28Japan%29.zip" TargetMode="External"/><Relationship Id="rId395" Type="http://schemas.openxmlformats.org/officeDocument/2006/relationships/hyperlink" Target="https://archive.org/download/ni-roms/roms/Nintendo%20-%20Game%20Boy%20Advance.zip/Blackthorne%20%28Europe%29.zip" TargetMode="External"/><Relationship Id="rId2196" Type="http://schemas.openxmlformats.org/officeDocument/2006/relationships/hyperlink" Target="https://archive.org/download/ni-roms/roms/Nintendo%20-%20Game%20Boy%20Advance.zip/Naruto%20-%20Ninja%20Council%20%28USA%29.zip" TargetMode="External"/><Relationship Id="rId394" Type="http://schemas.openxmlformats.org/officeDocument/2006/relationships/hyperlink" Target="https://archive.org/download/ni-roms/roms/Nintendo%20-%20Game%20Boy%20Advance.zip/Black%20Sigil%20-%20Blade%20of%20the%20Exiled%20%28USA%29%20%28Proto%29%20%282007-02-10%29.zip" TargetMode="External"/><Relationship Id="rId2197" Type="http://schemas.openxmlformats.org/officeDocument/2006/relationships/hyperlink" Target="https://archive.org/download/ni-roms/roms/Nintendo%20-%20Game%20Boy%20Advance.zip/Naruto%20-%20Ninja%20Council%202%20%28USA%29.zip" TargetMode="External"/><Relationship Id="rId393" Type="http://schemas.openxmlformats.org/officeDocument/2006/relationships/hyperlink" Target="https://archive.org/download/ni-roms/roms/Nintendo%20-%20Game%20Boy%20Advance.zip/Black%20Matrix%20Zero%20%28Japan%29.zip" TargetMode="External"/><Relationship Id="rId2198" Type="http://schemas.openxmlformats.org/officeDocument/2006/relationships/hyperlink" Target="https://archive.org/download/ni-roms/roms/Nintendo%20-%20Game%20Boy%20Advance.zip/Naruto%20-%20Ninjutsu%20Zenkai%21%20Saikyou%20Ninja%20Daikesshuu%20%28Japan%29%20%28Rev%201%29.zip" TargetMode="External"/><Relationship Id="rId2199" Type="http://schemas.openxmlformats.org/officeDocument/2006/relationships/hyperlink" Target="https://archive.org/download/ni-roms/roms/Nintendo%20-%20Game%20Boy%20Advance.zip/Naruto%20-%20Ninjutsu%20Zenkai%21%20Saikyou%20Ninja%20Daikesshuu%20%28Japan%29.zip" TargetMode="External"/><Relationship Id="rId399" Type="http://schemas.openxmlformats.org/officeDocument/2006/relationships/hyperlink" Target="https://archive.org/download/ni-roms/roms/Nintendo%20-%20Game%20Boy%20Advance.zip/Blender%20Bros.%20%28USA%29.zip" TargetMode="External"/><Relationship Id="rId398" Type="http://schemas.openxmlformats.org/officeDocument/2006/relationships/hyperlink" Target="https://archive.org/download/ni-roms/roms/Nintendo%20-%20Game%20Boy%20Advance.zip/Bleach%20Advance%20-%20Kurenai%20ni%20Somaru%20Soul%20Society%20%28Japan%29.zip" TargetMode="External"/><Relationship Id="rId397" Type="http://schemas.openxmlformats.org/officeDocument/2006/relationships/hyperlink" Target="https://archive.org/download/ni-roms/roms/Nintendo%20-%20Game%20Boy%20Advance.zip/Blades%20of%20Thunder%20%28USA%29.zip" TargetMode="External"/><Relationship Id="rId1730" Type="http://schemas.openxmlformats.org/officeDocument/2006/relationships/hyperlink" Target="https://archive.org/download/ni-roms/roms/Nintendo%20-%20Game%20Boy%20Advance.zip/Let%27s%20Ride%21%20-%20Dreamer%20%28USA%29.zip" TargetMode="External"/><Relationship Id="rId1731" Type="http://schemas.openxmlformats.org/officeDocument/2006/relationships/hyperlink" Target="https://archive.org/download/ni-roms/roms/Nintendo%20-%20Game%20Boy%20Advance.zip/Let%27s%20Ride%21%20-%20Friends%20Forever%20%28USA%29.zip" TargetMode="External"/><Relationship Id="rId1732" Type="http://schemas.openxmlformats.org/officeDocument/2006/relationships/hyperlink" Target="https://archive.org/download/ni-roms/roms/Nintendo%20-%20Game%20Boy%20Advance.zip/Let%27s%20Ride%21%20-%20Sunshine%20Stables%20%28USA%29.zip" TargetMode="External"/><Relationship Id="rId1733" Type="http://schemas.openxmlformats.org/officeDocument/2006/relationships/hyperlink" Target="https://archive.org/download/ni-roms/roms/Nintendo%20-%20Game%20Boy%20Advance.zip/Licca-chan%20no%20Oshare%20Nikki%20%28Japan%29.zip" TargetMode="External"/><Relationship Id="rId1734" Type="http://schemas.openxmlformats.org/officeDocument/2006/relationships/hyperlink" Target="https://archive.org/download/ni-roms/roms/Nintendo%20-%20Game%20Boy%20Advance.zip/Lilliput%20Oukoku%20-%20Lillimoni%20to%20Issho%20Puni%21%20%28Japan%29.zip" TargetMode="External"/><Relationship Id="rId1735" Type="http://schemas.openxmlformats.org/officeDocument/2006/relationships/hyperlink" Target="https://archive.org/download/ni-roms/roms/Nintendo%20-%20Game%20Boy%20Advance.zip/Lilo%20%26%20Stitch%20%28Europe%29%20%28En%2CFr%2CDe%2CEs%2CIt%2CNl%29%20%28Rev%201%29.zip" TargetMode="External"/><Relationship Id="rId1736" Type="http://schemas.openxmlformats.org/officeDocument/2006/relationships/hyperlink" Target="https://archive.org/download/ni-roms/roms/Nintendo%20-%20Game%20Boy%20Advance.zip/Lilo%20%26%20Stitch%20%28Europe%29%20%28En%2CFr%2CDe%2CEs%2CIt%2CNl%29.zip" TargetMode="External"/><Relationship Id="rId1737" Type="http://schemas.openxmlformats.org/officeDocument/2006/relationships/hyperlink" Target="https://archive.org/download/ni-roms/roms/Nintendo%20-%20Game%20Boy%20Advance.zip/Lilo%20%26%20Stitch%20%28Japan%29.zip" TargetMode="External"/><Relationship Id="rId1738" Type="http://schemas.openxmlformats.org/officeDocument/2006/relationships/hyperlink" Target="https://archive.org/download/ni-roms/roms/Nintendo%20-%20Game%20Boy%20Advance.zip/Lilo%20%26%20Stitch%20%28USA%29.zip" TargetMode="External"/><Relationship Id="rId1739" Type="http://schemas.openxmlformats.org/officeDocument/2006/relationships/hyperlink" Target="https://archive.org/download/ni-roms/roms/Nintendo%20-%20Game%20Boy%20Advance.zip/Lilo%20%26%20Stitch%202%20%28Europe%29%20%28En%2CFr%2CDe%2CEs%29.zip" TargetMode="External"/><Relationship Id="rId1720" Type="http://schemas.openxmlformats.org/officeDocument/2006/relationships/hyperlink" Target="https://archive.org/download/ni-roms/roms/Nintendo%20-%20Game%20Boy%20Advance.zip/Legend%20of%20Zelda%2C%20The%20-%20The%20Minish%20Cap%20%28USA%29.zip" TargetMode="External"/><Relationship Id="rId1721" Type="http://schemas.openxmlformats.org/officeDocument/2006/relationships/hyperlink" Target="https://archive.org/download/ni-roms/roms/Nintendo%20-%20Game%20Boy%20Advance.zip/Legends%20of%20Wrestling%20II%20%28USA%2C%20Europe%29.zip" TargetMode="External"/><Relationship Id="rId1722" Type="http://schemas.openxmlformats.org/officeDocument/2006/relationships/hyperlink" Target="https://archive.org/download/ni-roms/roms/Nintendo%20-%20Game%20Boy%20Advance.zip/Legendz%20-%20Buhwarhaneun%20Siryeonyi%20Seom%20%28Korea%29.zip" TargetMode="External"/><Relationship Id="rId1723" Type="http://schemas.openxmlformats.org/officeDocument/2006/relationships/hyperlink" Target="https://archive.org/download/ni-roms/roms/Nintendo%20-%20Game%20Boy%20Advance.zip/Legendz%20-%20Sign%20of%20Nekuromu%20%28Japan%29.zip" TargetMode="External"/><Relationship Id="rId1724" Type="http://schemas.openxmlformats.org/officeDocument/2006/relationships/hyperlink" Target="https://archive.org/download/ni-roms/roms/Nintendo%20-%20Game%20Boy%20Advance.zip/Legendz%20-%20Yomigaeru%20Shiren%20no%20Shima%20%28Japan%29.zip" TargetMode="External"/><Relationship Id="rId1725" Type="http://schemas.openxmlformats.org/officeDocument/2006/relationships/hyperlink" Target="https://archive.org/download/ni-roms/roms/Nintendo%20-%20Game%20Boy%20Advance.zip/Leiman%20IV%20-%20Guangming%20Zhi%20Lv%20%28Taiwan%29%20%28Unl%29.zip" TargetMode="External"/><Relationship Id="rId1726" Type="http://schemas.openxmlformats.org/officeDocument/2006/relationships/hyperlink" Target="https://archive.org/download/ni-roms/roms/Nintendo%20-%20Game%20Boy%20Advance.zip/Lemony%20Snicket%27s%20A%20Series%20of%20Unfortunate%20Events%20%28Europe%29%20%28Fr%2CEs%29.zip" TargetMode="External"/><Relationship Id="rId1727" Type="http://schemas.openxmlformats.org/officeDocument/2006/relationships/hyperlink" Target="https://archive.org/download/ni-roms/roms/Nintendo%20-%20Game%20Boy%20Advance.zip/Lemony%20Snicket%27s%20A%20Series%20of%20Unfortunate%20Events%20%28USA%2C%20Europe%29.zip" TargetMode="External"/><Relationship Id="rId1728" Type="http://schemas.openxmlformats.org/officeDocument/2006/relationships/hyperlink" Target="https://archive.org/download/ni-roms/roms/Nintendo%20-%20Game%20Boy%20Advance.zip/Lemony%20Snicket%20-%20Raetselhafte%20Ereignisse%20%28Germany%29.zip" TargetMode="External"/><Relationship Id="rId1729" Type="http://schemas.openxmlformats.org/officeDocument/2006/relationships/hyperlink" Target="https://archive.org/download/ni-roms/roms/Nintendo%20-%20Game%20Boy%20Advance.zip/Lemony%20Snicket%20-%20Una%20Serie%20di%20Sfortunati%20Eventi%20%28Italy%29.zip" TargetMode="External"/><Relationship Id="rId1752" Type="http://schemas.openxmlformats.org/officeDocument/2006/relationships/hyperlink" Target="https://archive.org/download/ni-roms/roms/Nintendo%20-%20Game%20Boy%20Advance.zip/Lizzie%20McGuire%203%20-%20Homecoming%20Havoc%20%28USA%29.zip" TargetMode="External"/><Relationship Id="rId1753" Type="http://schemas.openxmlformats.org/officeDocument/2006/relationships/hyperlink" Target="https://archive.org/download/ni-roms/roms/Nintendo%20-%20Game%20Boy%20Advance.zip/Lode%20Runner%20%28Japan%29.zip" TargetMode="External"/><Relationship Id="rId1754" Type="http://schemas.openxmlformats.org/officeDocument/2006/relationships/hyperlink" Target="https://archive.org/download/ni-roms/roms/Nintendo%20-%20Game%20Boy%20Advance.zip/Looney%20Tunes%20-%20Back%20in%20Action%20%28USA%2C%20Europe%29%20%28En%2CFr%2CDe%2CEs%2CIt%29.zip" TargetMode="External"/><Relationship Id="rId1755" Type="http://schemas.openxmlformats.org/officeDocument/2006/relationships/hyperlink" Target="https://archive.org/download/ni-roms/roms/Nintendo%20-%20Game%20Boy%20Advance.zip/Looney%20Tunes%20Double%20Pack%20%28Europe%29.zip" TargetMode="External"/><Relationship Id="rId1756" Type="http://schemas.openxmlformats.org/officeDocument/2006/relationships/hyperlink" Target="https://archive.org/download/ni-roms/roms/Nintendo%20-%20Game%20Boy%20Advance.zip/Looney%20Tunes%20Double%20Pack%20%28USA%29.zip" TargetMode="External"/><Relationship Id="rId1757" Type="http://schemas.openxmlformats.org/officeDocument/2006/relationships/hyperlink" Target="https://archive.org/download/ni-roms/roms/Nintendo%20-%20Game%20Boy%20Advance.zip/Lord%20of%20the%20Rings%2C%20The%20-%20Futatsu%20no%20Tou%20%28Japan%29.zip" TargetMode="External"/><Relationship Id="rId1758" Type="http://schemas.openxmlformats.org/officeDocument/2006/relationships/hyperlink" Target="https://archive.org/download/ni-roms/roms/Nintendo%20-%20Game%20Boy%20Advance.zip/Lord%20of%20the%20Rings%2C%20The%20-%20Nakatsukuni%20Daisanki%20%28Japan%29.zip" TargetMode="External"/><Relationship Id="rId1759" Type="http://schemas.openxmlformats.org/officeDocument/2006/relationships/hyperlink" Target="https://archive.org/download/ni-roms/roms/Nintendo%20-%20Game%20Boy%20Advance.zip/Lord%20of%20the%20Rings%2C%20The%20-%20Ou%20no%20Kikan%20%28Japan%29.zip" TargetMode="External"/><Relationship Id="rId1750" Type="http://schemas.openxmlformats.org/officeDocument/2006/relationships/hyperlink" Target="https://archive.org/download/ni-roms/roms/Nintendo%20-%20Game%20Boy%20Advance.zip/Lizzie%20McGuire%20-%20On%20the%20Go%21%20%28USA%29.zip" TargetMode="External"/><Relationship Id="rId1751" Type="http://schemas.openxmlformats.org/officeDocument/2006/relationships/hyperlink" Target="https://archive.org/download/ni-roms/roms/Nintendo%20-%20Game%20Boy%20Advance.zip/Lizzie%20McGuire%202%20-%20Lizzie%20Diaries%20%28USA%29%20%28En%2CFr%29.zip" TargetMode="External"/><Relationship Id="rId1741" Type="http://schemas.openxmlformats.org/officeDocument/2006/relationships/hyperlink" Target="https://archive.org/download/ni-roms/roms/Nintendo%20-%20Game%20Boy%20Advance.zip/Lindsi%20Luna%20Blast%20%28World%29%20%28v1.01%29%20%28Unl%29.zip" TargetMode="External"/><Relationship Id="rId1742" Type="http://schemas.openxmlformats.org/officeDocument/2006/relationships/hyperlink" Target="https://archive.org/download/ni-roms/roms/Nintendo%20-%20Game%20Boy%20Advance.zip/Lion%20King%2C%20The%20%28Europe%29%20%28En%2CFr%2CDe%2CEs%2CIt%2CNl%2CSv%2CDa%29.zip" TargetMode="External"/><Relationship Id="rId1743" Type="http://schemas.openxmlformats.org/officeDocument/2006/relationships/hyperlink" Target="https://archive.org/download/ni-roms/roms/Nintendo%20-%20Game%20Boy%20Advance.zip/Lion%20King%201%201-2%2C%20The%20%28USA%29.zip" TargetMode="External"/><Relationship Id="rId1744" Type="http://schemas.openxmlformats.org/officeDocument/2006/relationships/hyperlink" Target="https://archive.org/download/ni-roms/roms/Nintendo%20-%20Game%20Boy%20Advance.zip/Little%20Buster%20Q%20%28Japan%29.zip" TargetMode="External"/><Relationship Id="rId1745" Type="http://schemas.openxmlformats.org/officeDocument/2006/relationships/hyperlink" Target="https://archive.org/download/ni-roms/roms/Nintendo%20-%20Game%20Boy%20Advance.zip/Little%20Einsteins%20%28USA%29.zip" TargetMode="External"/><Relationship Id="rId1746" Type="http://schemas.openxmlformats.org/officeDocument/2006/relationships/hyperlink" Target="https://archive.org/download/ni-roms/roms/Nintendo%20-%20Game%20Boy%20Advance.zip/Little%20League%20Baseball%202002%20%28USA%29%20%28En%2CEs%29.zip" TargetMode="External"/><Relationship Id="rId1747" Type="http://schemas.openxmlformats.org/officeDocument/2006/relationships/hyperlink" Target="https://archive.org/download/ni-roms/roms/Nintendo%20-%20Game%20Boy%20Advance.zip/Little%20Mermaid%2C%20The%20-%20Magic%20in%20Two%20Kingdoms%20%28USA%2C%20Europe%29%20%28En%2CFr%2CDe%2CEs%2CIt%29.zip" TargetMode="External"/><Relationship Id="rId1748" Type="http://schemas.openxmlformats.org/officeDocument/2006/relationships/hyperlink" Target="https://archive.org/download/ni-roms/roms/Nintendo%20-%20Game%20Boy%20Advance.zip/Little%20Patissier%20-%20Cake%20no%20Oshiro%20%28Japan%29.zip" TargetMode="External"/><Relationship Id="rId1749" Type="http://schemas.openxmlformats.org/officeDocument/2006/relationships/hyperlink" Target="https://archive.org/download/ni-roms/roms/Nintendo%20-%20Game%20Boy%20Advance.zip/Lizzie%20McGuire%20%28Europe%29%20%28En%2CFr%2CDe%2CEs%29.zip" TargetMode="External"/><Relationship Id="rId1740" Type="http://schemas.openxmlformats.org/officeDocument/2006/relationships/hyperlink" Target="https://archive.org/download/ni-roms/roms/Nintendo%20-%20Game%20Boy%20Advance.zip/Lilo%20%26%20Stitch%202%20-%20Haemsterviel%20Havoc%20%28USA%29.zip" TargetMode="External"/><Relationship Id="rId1710" Type="http://schemas.openxmlformats.org/officeDocument/2006/relationships/hyperlink" Target="https://archive.org/download/ni-roms/roms/Nintendo%20-%20Game%20Boy%20Advance.zip/Lea%20-%20Passion%20Veterinaire%20%28France%29%20%28En%2CFr%29.zip" TargetMode="External"/><Relationship Id="rId1711" Type="http://schemas.openxmlformats.org/officeDocument/2006/relationships/hyperlink" Target="https://archive.org/download/ni-roms/roms/Nintendo%20-%20Game%20Boy%20Advance.zip/Legend%20of%20Dynamic%20-%20Goushouden%20-%20Houkai%20no%20Rondo%20%28Japan%29.zip" TargetMode="External"/><Relationship Id="rId1712" Type="http://schemas.openxmlformats.org/officeDocument/2006/relationships/hyperlink" Target="https://archive.org/download/ni-roms/roms/Nintendo%20-%20Game%20Boy%20Advance.zip/Legend%20of%20Spyro%2C%20The%20-%20A%20New%20Beginning%20%28Europe%29%20%28En%2CFr%2CDe%2CEs%2CIt%2CNl%29.zip" TargetMode="External"/><Relationship Id="rId1713" Type="http://schemas.openxmlformats.org/officeDocument/2006/relationships/hyperlink" Target="https://archive.org/download/ni-roms/roms/Nintendo%20-%20Game%20Boy%20Advance.zip/Legend%20of%20Spyro%2C%20The%20-%20A%20New%20Beginning%20%28USA%29.zip" TargetMode="External"/><Relationship Id="rId1714" Type="http://schemas.openxmlformats.org/officeDocument/2006/relationships/hyperlink" Target="https://archive.org/download/ni-roms/roms/Nintendo%20-%20Game%20Boy%20Advance.zip/Legend%20of%20Spyro%2C%20The%20-%20The%20Eternal%20Night%20%28Europe%29%20%28En%2CFr%2CDe%2CEs%2CIt%2CNl%29.zip" TargetMode="External"/><Relationship Id="rId1715" Type="http://schemas.openxmlformats.org/officeDocument/2006/relationships/hyperlink" Target="https://archive.org/download/ni-roms/roms/Nintendo%20-%20Game%20Boy%20Advance.zip/Legend%20of%20Spyro%2C%20The%20-%20The%20Eternal%20Night%20%28USA%29%20%28En%2CFr%29.zip" TargetMode="External"/><Relationship Id="rId1716" Type="http://schemas.openxmlformats.org/officeDocument/2006/relationships/hyperlink" Target="https://archive.org/download/ni-roms/roms/Nintendo%20-%20Game%20Boy%20Advance.zip/Legend%20of%20Zelda%2C%20The%20-%20A%20Link%20to%20the%20Past%20%26%20Four%20Swords%20%28Europe%29%20%28En%2CFr%2CDe%2CEs%2CIt%29.zip" TargetMode="External"/><Relationship Id="rId1717" Type="http://schemas.openxmlformats.org/officeDocument/2006/relationships/hyperlink" Target="https://archive.org/download/ni-roms/roms/Nintendo%20-%20Game%20Boy%20Advance.zip/Legend%20of%20Zelda%2C%20The%20-%20A%20Link%20to%20the%20Past%20%26%20Four%20Swords%20%28USA%29.zip" TargetMode="External"/><Relationship Id="rId1718" Type="http://schemas.openxmlformats.org/officeDocument/2006/relationships/hyperlink" Target="https://archive.org/download/ni-roms/roms/Nintendo%20-%20Game%20Boy%20Advance.zip/Legend%20of%20Zelda%2C%20The%20-%20The%20Minish%20Cap%20%28Europe%29%20%28En%2CFr%2CDe%2CEs%2CIt%29.zip" TargetMode="External"/><Relationship Id="rId1719" Type="http://schemas.openxmlformats.org/officeDocument/2006/relationships/hyperlink" Target="https://archive.org/download/ni-roms/roms/Nintendo%20-%20Game%20Boy%20Advance.zip/Legend%20of%20Zelda%2C%20The%20-%20The%20Minish%20Cap%20%28USA%29%20%28Demo%29%20%28Kiosk%29.zip" TargetMode="External"/><Relationship Id="rId1700" Type="http://schemas.openxmlformats.org/officeDocument/2006/relationships/hyperlink" Target="https://archive.org/download/ni-roms/roms/Nintendo%20-%20Game%20Boy%20Advance.zip/Lady%20Sia%20%28USA%29%20%28En%2CFr%2CDe%2CEs%2CIt%2CNl%29.zip" TargetMode="External"/><Relationship Id="rId1701" Type="http://schemas.openxmlformats.org/officeDocument/2006/relationships/hyperlink" Target="https://archive.org/download/ni-roms/roms/Nintendo%20-%20Game%20Boy%20Advance.zip/Land%20Before%20Time%2C%20The%20%28Europe%29%20%28En%2CFr%2CDe%2CEs%2CIt%29.zip" TargetMode="External"/><Relationship Id="rId1702" Type="http://schemas.openxmlformats.org/officeDocument/2006/relationships/hyperlink" Target="https://archive.org/download/ni-roms/roms/Nintendo%20-%20Game%20Boy%20Advance.zip/Land%20Before%20Time%2C%20The%20%28USA%29%20%28En%2CEs%29.zip" TargetMode="External"/><Relationship Id="rId1703" Type="http://schemas.openxmlformats.org/officeDocument/2006/relationships/hyperlink" Target="https://archive.org/download/ni-roms/roms/Nintendo%20-%20Game%20Boy%20Advance.zip/Land%20Before%20Time%2C%20The%20-%20Into%20the%20Mysterious%20Beyond%20%28Europe%29%20%28En%2CFr%2CDe%2CEs%2CIt%2CNl%2CPt%2CDa%29.zip" TargetMode="External"/><Relationship Id="rId1704" Type="http://schemas.openxmlformats.org/officeDocument/2006/relationships/hyperlink" Target="https://archive.org/download/ni-roms/roms/Nintendo%20-%20Game%20Boy%20Advance.zip/Land%20Before%20Time%2C%20The%20-%20Into%20the%20Mysterious%20Beyond%20%28USA%29%20%28En%2CFr%2CEs%29.zip" TargetMode="External"/><Relationship Id="rId1705" Type="http://schemas.openxmlformats.org/officeDocument/2006/relationships/hyperlink" Target="https://archive.org/download/ni-roms/roms/Nintendo%20-%20Game%20Boy%20Advance.zip/Lara%20Croft%20Tomb%20Raider%20-%20Legend%20%28Europe%29%20%28En%2CFr%2CDe%2CEs%2CIt%29.zip" TargetMode="External"/><Relationship Id="rId1706" Type="http://schemas.openxmlformats.org/officeDocument/2006/relationships/hyperlink" Target="https://archive.org/download/ni-roms/roms/Nintendo%20-%20Game%20Boy%20Advance.zip/Lara%20Croft%20Tomb%20Raider%20-%20Legend%20%28USA%29%20%28En%2CFr%2CDe%2CEs%2CIt%29.zip" TargetMode="External"/><Relationship Id="rId1707" Type="http://schemas.openxmlformats.org/officeDocument/2006/relationships/hyperlink" Target="https://archive.org/download/ni-roms/roms/Nintendo%20-%20Game%20Boy%20Advance.zip/Lara%20Croft%20Tomb%20Raider%20-%20The%20Prophecy%20%28Europe%29%20%28En%2CFr%2CDe%2CEs%2CIt%29.zip" TargetMode="External"/><Relationship Id="rId1708" Type="http://schemas.openxmlformats.org/officeDocument/2006/relationships/hyperlink" Target="https://archive.org/download/ni-roms/roms/Nintendo%20-%20Game%20Boy%20Advance.zip/Lara%20Croft%20Tomb%20Raider%20-%20The%20Prophecy%20%28Japan%29.zip" TargetMode="External"/><Relationship Id="rId1709" Type="http://schemas.openxmlformats.org/officeDocument/2006/relationships/hyperlink" Target="https://archive.org/download/ni-roms/roms/Nintendo%20-%20Game%20Boy%20Advance.zip/Lara%20Croft%20Tomb%20Raider%20-%20The%20Prophecy%20%28USA%29%20%28En%2CFr%2CDe%2CEs%2CIt%29.zip" TargetMode="External"/><Relationship Id="rId40" Type="http://schemas.openxmlformats.org/officeDocument/2006/relationships/hyperlink" Target="https://archive.org/download/ni-roms/roms/Nintendo%20-%20Game%20Boy%20Advance.zip/2%20Games%20in%201%20-%20Monsters%20%26%20Co.%20%2B%20Alla%20Ricerca%20di%20Nemo%20%28Italy%29%20%28En%2CFr%2CIt%2BEs%2CIt%29.zip" TargetMode="External"/><Relationship Id="rId3513" Type="http://schemas.openxmlformats.org/officeDocument/2006/relationships/hyperlink" Target="https://archive.org/download/ni-roms/roms/Nintendo%20-%20Game%20Boy%20Advance.zip/Zen-Nihon%20Shounen%20Soccer%20Taikai%202%20-%20Mezase%20Nihon-ichi%21%20%28Japan%29.zip" TargetMode="External"/><Relationship Id="rId3512" Type="http://schemas.openxmlformats.org/officeDocument/2006/relationships/hyperlink" Target="https://archive.org/download/ni-roms/roms/Nintendo%20-%20Game%20Boy%20Advance.zip/Zen-Nihon%20GT%20Senshuken%20%28Japan%29.zip" TargetMode="External"/><Relationship Id="rId42" Type="http://schemas.openxmlformats.org/officeDocument/2006/relationships/hyperlink" Target="https://archive.org/download/ni-roms/roms/Nintendo%20-%20Game%20Boy%20Advance.zip/2%20Games%20in%201%20-%20Monsters%2C%20Inc.%20%2B%20Finding%20Nemo%20%28USA%29.zip" TargetMode="External"/><Relationship Id="rId3515" Type="http://schemas.openxmlformats.org/officeDocument/2006/relationships/hyperlink" Target="https://archive.org/download/ni-roms/roms/Nintendo%20-%20Game%20Boy%20Advance.zip/Zero%20One%20%28Japan%29.zip" TargetMode="External"/><Relationship Id="rId41" Type="http://schemas.openxmlformats.org/officeDocument/2006/relationships/hyperlink" Target="https://archive.org/download/ni-roms/roms/Nintendo%20-%20Game%20Boy%20Advance.zip/2%20Games%20in%201%20-%20Monsters%2C%20Inc.%20%2B%20Finding%20Nemo%20%28Europe%29.zip" TargetMode="External"/><Relationship Id="rId3514" Type="http://schemas.openxmlformats.org/officeDocument/2006/relationships/hyperlink" Target="https://archive.org/download/ni-roms/roms/Nintendo%20-%20Game%20Boy%20Advance.zip/Zero-Tours%20%28Japan%29.zip" TargetMode="External"/><Relationship Id="rId44" Type="http://schemas.openxmlformats.org/officeDocument/2006/relationships/hyperlink" Target="https://archive.org/download/ni-roms/roms/Nintendo%20-%20Game%20Boy%20Advance.zip/2%20Games%20in%201%20-%20Monstres%20%26%20Cie%20%2B%20Le%20Monde%20de%20Nemo%20%28France%29%20%28En%2CFr%2CIt%2BFr%2CNl%29.zip" TargetMode="External"/><Relationship Id="rId3517" Type="http://schemas.openxmlformats.org/officeDocument/2006/relationships/hyperlink" Target="https://archive.org/download/ni-roms/roms/Nintendo%20-%20Game%20Boy%20Advance.zip/Zettaizetsumei%20Dangerous%20Jiisan%20-%20Naki%20no%201-kai%20-%20Zettaifukujuu%20Violence%20Kouchou%20-%20Wagahai%20ga%201-ban%20Erainjai%21%21%20%28Japan%29.zip" TargetMode="External"/><Relationship Id="rId43" Type="http://schemas.openxmlformats.org/officeDocument/2006/relationships/hyperlink" Target="https://archive.org/download/ni-roms/roms/Nintendo%20-%20Game%20Boy%20Advance.zip/2%20Games%20in%201%20-%20Monsters%20en%20Co.%20%2B%20Finding%20Nemo%20%28Netherlands%29%20%28En%2CEs%2CNl%2BFr%2CNl%29.zip" TargetMode="External"/><Relationship Id="rId3516" Type="http://schemas.openxmlformats.org/officeDocument/2006/relationships/hyperlink" Target="https://archive.org/download/ni-roms/roms/Nintendo%20-%20Game%20Boy%20Advance.zip/Zero%20One%20SP%20%28Japan%29.zip" TargetMode="External"/><Relationship Id="rId46" Type="http://schemas.openxmlformats.org/officeDocument/2006/relationships/hyperlink" Target="https://archive.org/download/ni-roms/roms/Nintendo%20-%20Game%20Boy%20Advance.zip/2%20Games%20in%201%20-%20Moto%20GP%20%2B%20GT%20Advance%203%20-%20Pro%20Concept%20Racing%20%28Europe%29%20%28En%2CFr%2CDe%2CEs%2CIt%2BEn%29.zip" TargetMode="External"/><Relationship Id="rId3519" Type="http://schemas.openxmlformats.org/officeDocument/2006/relationships/hyperlink" Target="https://archive.org/download/ni-roms/roms/Nintendo%20-%20Game%20Boy%20Advance.zip/Zettaizetsumei%20Dangerous%20Jiisan%203%20-%20Hateshinaki%20Mamonogatari%20%28Japan%29.zip" TargetMode="External"/><Relationship Id="rId45" Type="http://schemas.openxmlformats.org/officeDocument/2006/relationships/hyperlink" Target="https://archive.org/download/ni-roms/roms/Nintendo%20-%20Game%20Boy%20Advance.zip/2%20Games%20in%201%20-%20Monstruos%2C%20S.A.%20%2B%20Buscando%20a%20Nemo%20%28Spain%29%20%28En%2CEs%2CNl%2BEs%2CIt%29.zip" TargetMode="External"/><Relationship Id="rId3518" Type="http://schemas.openxmlformats.org/officeDocument/2006/relationships/hyperlink" Target="https://archive.org/download/ni-roms/roms/Nintendo%20-%20Game%20Boy%20Advance.zip/Zettaizetsumei%20Dangerous%20Jiisan%20-%20Shijou%20Saikyou%20no%20Dogeza%20%28Japan%29.zip" TargetMode="External"/><Relationship Id="rId48" Type="http://schemas.openxmlformats.org/officeDocument/2006/relationships/hyperlink" Target="https://archive.org/download/ni-roms/roms/Nintendo%20-%20Game%20Boy%20Advance.zip/2%20Games%20in%201%20-%20Power%20Rangers%20-%20Ninja%20Storm%20%2B%20Power%20Rangers%20-%20Time%20Force%20%28Europe%29%20%28En%2CFr%2CDe%2BEn%29.zip" TargetMode="External"/><Relationship Id="rId47" Type="http://schemas.openxmlformats.org/officeDocument/2006/relationships/hyperlink" Target="https://archive.org/download/ni-roms/roms/Nintendo%20-%20Game%20Boy%20Advance.zip/2%20Games%20in%201%20-%20Power%20Rangers%20-%20Ninja%20Storm%20%2B%20Power%20Rangers%20-%20La%20Force%20du%20Temps%20%28France%29%20%28En%2CFr%2CDe%2BFr%29.zip" TargetMode="External"/><Relationship Id="rId49" Type="http://schemas.openxmlformats.org/officeDocument/2006/relationships/hyperlink" Target="https://archive.org/download/ni-roms/roms/Nintendo%20-%20Game%20Boy%20Advance.zip/2%20Games%20in%201%20-%20Power%20Rangers%20-%20Ninja%20Storm%20%2B%20Power%20Rangers%20-%20Time%20Force%20%28Germany%29%20%28En%2CFr%2CDe%2BDe%29.zip" TargetMode="External"/><Relationship Id="rId3511" Type="http://schemas.openxmlformats.org/officeDocument/2006/relationships/hyperlink" Target="https://archive.org/download/ni-roms/roms/Nintendo%20-%20Game%20Boy%20Advance.zip/Zelda%20no%20Densetsu%20-%20Kamigami%20no%20Triforce%20%26%204tsu%20no%20Tsurugi%20%28Japan%29.zip" TargetMode="External"/><Relationship Id="rId3510" Type="http://schemas.openxmlformats.org/officeDocument/2006/relationships/hyperlink" Target="https://archive.org/download/ni-roms/roms/Nintendo%20-%20Game%20Boy%20Advance.zip/Zelda%20no%20Densetsu%20-%20Fushigi%20no%20Boushi%20%28Japan%29.zip" TargetMode="External"/><Relationship Id="rId3502" Type="http://schemas.openxmlformats.org/officeDocument/2006/relationships/hyperlink" Target="https://archive.org/download/ni-roms/roms/Nintendo%20-%20Game%20Boy%20Advance.zip/Yumemi-chan%20no%20Naritai%20Series%203%20-%20Watashi%20no%20Makesalon%20%28Japan%29.zip" TargetMode="External"/><Relationship Id="rId3501" Type="http://schemas.openxmlformats.org/officeDocument/2006/relationships/hyperlink" Target="https://archive.org/download/ni-roms/roms/Nintendo%20-%20Game%20Boy%20Advance.zip/Yu%20Yu%20Hakusho%20-%20Ghostfiles%20-%20Tournament%20Tactics%20%28USA%2C%20Europe%29.zip" TargetMode="External"/><Relationship Id="rId31" Type="http://schemas.openxmlformats.org/officeDocument/2006/relationships/hyperlink" Target="https://archive.org/download/ni-roms/roms/Nintendo%20-%20Game%20Boy%20Advance.zip/2%20Games%20in%201%20-%20Finding%20Nemo%20%2B%20Finding%20Nemo%20-%20The%20Continuing%20Adventures%20%28Europe%29%20%28Es%2CIt%2BEn%2CEs%2CIt%2CSv%2CDa%29.zip" TargetMode="External"/><Relationship Id="rId3504" Type="http://schemas.openxmlformats.org/officeDocument/2006/relationships/hyperlink" Target="https://archive.org/download/ni-roms/roms/Nintendo%20-%20Game%20Boy%20Advance.zip/Yuureiyashiki%20no%20Nijuuyojikan%20%28Japan%29.zip" TargetMode="External"/><Relationship Id="rId30" Type="http://schemas.openxmlformats.org/officeDocument/2006/relationships/hyperlink" Target="https://archive.org/download/ni-roms/roms/Nintendo%20-%20Game%20Boy%20Advance.zip/2%20Games%20in%201%20-%20Finding%20Nemo%20%2B%20Finding%20Nemo%20-%20The%20Continuing%20Adventures%20%28Europe%29%20%28En%2BEn%2CEs%2CIt%2CSv%2CDa%29.zip" TargetMode="External"/><Relationship Id="rId3503" Type="http://schemas.openxmlformats.org/officeDocument/2006/relationships/hyperlink" Target="https://archive.org/download/ni-roms/roms/Nintendo%20-%20Game%20Boy%20Advance.zip/Yuujou%20no%20Victory%20Goal%204v4%20Arashi%20-%20Get%20the%20Goal%21%21%20%28Japan%29.zip" TargetMode="External"/><Relationship Id="rId33" Type="http://schemas.openxmlformats.org/officeDocument/2006/relationships/hyperlink" Target="https://archive.org/download/ni-roms/roms/Nintendo%20-%20Game%20Boy%20Advance.zip/2%20Games%20in%201%20-%20Finding%20Nemo%20%2B%20The%20Incredibles%20%28Europe%29%20%28Fr%2CNl%29.zip" TargetMode="External"/><Relationship Id="rId3506" Type="http://schemas.openxmlformats.org/officeDocument/2006/relationships/hyperlink" Target="https://archive.org/download/ni-roms/roms/Nintendo%20-%20Game%20Boy%20Advance.zip/Zapper%20%28Europe%29%20%28En%2CFr%2CDe%2CEs%2CIt%29.zip" TargetMode="External"/><Relationship Id="rId32" Type="http://schemas.openxmlformats.org/officeDocument/2006/relationships/hyperlink" Target="https://archive.org/download/ni-roms/roms/Nintendo%20-%20Game%20Boy%20Advance.zip/2%20Games%20in%201%20-%20Finding%20Nemo%20%2B%20Finding%20Nemo%20-%20The%20Continuing%20Adventures%20%28Europe%29%20%28Fr%2CNl%2BFr%2CDe%2CNl%29.zip" TargetMode="External"/><Relationship Id="rId3505" Type="http://schemas.openxmlformats.org/officeDocument/2006/relationships/hyperlink" Target="https://archive.org/download/ni-roms/roms/Nintendo%20-%20Game%20Boy%20Advance.zip/Z.O.E.%202173%20-%20Testament%20%28Japan%29.zip" TargetMode="External"/><Relationship Id="rId35" Type="http://schemas.openxmlformats.org/officeDocument/2006/relationships/hyperlink" Target="https://archive.org/download/ni-roms/roms/Nintendo%20-%20Game%20Boy%20Advance.zip/2%20Games%20in%201%20-%20Finding%20Nemo%20-%20The%20Continuing%20Adventures%20%2B%20The%20Incredibles%20%28USA%29.zip" TargetMode="External"/><Relationship Id="rId3508" Type="http://schemas.openxmlformats.org/officeDocument/2006/relationships/hyperlink" Target="https://archive.org/download/ni-roms/roms/Nintendo%20-%20Game%20Boy%20Advance.zip/Zatchbell%21%20-%20Electric%20Arena%20%28USA%29.zip" TargetMode="External"/><Relationship Id="rId34" Type="http://schemas.openxmlformats.org/officeDocument/2006/relationships/hyperlink" Target="https://archive.org/download/ni-roms/roms/Nintendo%20-%20Game%20Boy%20Advance.zip/2%20Games%20in%201%20-%20Finding%20Nemo%20%2B%20The%20Incredibles%20%28Europe%29.zip" TargetMode="External"/><Relationship Id="rId3507" Type="http://schemas.openxmlformats.org/officeDocument/2006/relationships/hyperlink" Target="https://archive.org/download/ni-roms/roms/Nintendo%20-%20Game%20Boy%20Advance.zip/Zapper%20-%20One%20Wicked%20Cricket%21%20%28USA%29.zip" TargetMode="External"/><Relationship Id="rId3509" Type="http://schemas.openxmlformats.org/officeDocument/2006/relationships/hyperlink" Target="https://archive.org/download/ni-roms/roms/Nintendo%20-%20Game%20Boy%20Advance.zip/Zelda%20no%20Densetsu%20-%20Fushigi%20no%20Boushi%20%28Japan%29%20%28Demo%29%20%28Kiosk%2C%20GameCube%29.zip" TargetMode="External"/><Relationship Id="rId37" Type="http://schemas.openxmlformats.org/officeDocument/2006/relationships/hyperlink" Target="https://archive.org/download/ni-roms/roms/Nintendo%20-%20Game%20Boy%20Advance.zip/2%20Games%20in%201%20-%20Hot%20Wheels%20-%20Velocity%20X%20%2B%20Hot%20Wheels%20-%20World%20Race%20%28Europe%29.zip" TargetMode="External"/><Relationship Id="rId36" Type="http://schemas.openxmlformats.org/officeDocument/2006/relationships/hyperlink" Target="https://archive.org/download/ni-roms/roms/Nintendo%20-%20Game%20Boy%20Advance.zip/2%20Games%20in%201%20-%20Golden%20Nugget%20Casino%20%2B%20Texas%20Hold%20%27em%20Poker%20%28USA%29.zip" TargetMode="External"/><Relationship Id="rId39" Type="http://schemas.openxmlformats.org/officeDocument/2006/relationships/hyperlink" Target="https://archive.org/download/ni-roms/roms/Nintendo%20-%20Game%20Boy%20Advance.zip/2%20Games%20in%201%20-%20Les%20Razmoket%20Rencontrent%20les%20Delajungle%20%2B%20SpongeBob%20SquarePants%20-%20SuperSponge%20%28France%29%20%28Fr%2BEn%29.zip" TargetMode="External"/><Relationship Id="rId38" Type="http://schemas.openxmlformats.org/officeDocument/2006/relationships/hyperlink" Target="https://archive.org/download/ni-roms/roms/Nintendo%20-%20Game%20Boy%20Advance.zip/2%20Games%20in%201%20-%20Hot%20Wheels%20-%20Velocity%20X%20%2B%20Hot%20Wheels%20-%20World%20Race%20%28USA%29.zip" TargetMode="External"/><Relationship Id="rId3500" Type="http://schemas.openxmlformats.org/officeDocument/2006/relationships/hyperlink" Target="https://archive.org/download/ni-roms/roms/Nintendo%20-%20Game%20Boy%20Advance.zip/Yu%20Yu%20Hakusho%20-%20Ghostfiles%20-%20Spirit%20Detective%20%28USA%29.zip" TargetMode="External"/><Relationship Id="rId2203" Type="http://schemas.openxmlformats.org/officeDocument/2006/relationships/hyperlink" Target="https://archive.org/download/ni-roms/roms/Nintendo%20-%20Game%20Boy%20Advance.zip/Naruto%20RPG%20-%20Uketsugareshi%20Hi%20no%20Ishi%20%28Japan%29%20%28Rev%201%29.zip" TargetMode="External"/><Relationship Id="rId3535" Type="http://schemas.openxmlformats.org/officeDocument/2006/relationships/hyperlink" Target="https://archive.org/download/ni-roms/roms/Nintendo%20-%20Game%20Boy%20Advance.zip/ZooCube%20%28Japan%29.zip" TargetMode="External"/><Relationship Id="rId2204" Type="http://schemas.openxmlformats.org/officeDocument/2006/relationships/hyperlink" Target="https://archive.org/download/ni-roms/roms/Nintendo%20-%20Game%20Boy%20Advance.zip/Naruto%20RPG%20-%20Uketsugareshi%20Hi%20no%20Ishi%20%28Japan%29.zip" TargetMode="External"/><Relationship Id="rId3534" Type="http://schemas.openxmlformats.org/officeDocument/2006/relationships/hyperlink" Target="https://archive.org/download/ni-roms/roms/Nintendo%20-%20Game%20Boy%20Advance.zip/ZooCube%20%28Europe%29%20%28En%2CFr%2CDe%2CEs%2CIt%29.zip" TargetMode="External"/><Relationship Id="rId20" Type="http://schemas.openxmlformats.org/officeDocument/2006/relationships/hyperlink" Target="https://archive.org/download/ni-roms/roms/Nintendo%20-%20Game%20Boy%20Advance.zip/2%20Games%20in%201%20-%20Disney%20Princesse%20%2B%20Frere%20des%20Ours%20%28France%29%20%28Fr%2BEn%2CFr%2CDe%2CEs%2CIt%2CNl%2CSv%2CDa%29.zip" TargetMode="External"/><Relationship Id="rId2205" Type="http://schemas.openxmlformats.org/officeDocument/2006/relationships/hyperlink" Target="https://archive.org/download/ni-roms/roms/Nintendo%20-%20Game%20Boy%20Advance.zip/Natural%202%20-%20Duo%20%28Japan%29.zip" TargetMode="External"/><Relationship Id="rId3537" Type="http://schemas.openxmlformats.org/officeDocument/2006/relationships/hyperlink" Target="https://archive.org/download/ni-roms/roms/Nintendo%20-%20Game%20Boy%20Advance.zip/Zook%20Man%20ZX4%20%28Taiwan%29%20%28Unl%29.zip" TargetMode="External"/><Relationship Id="rId2206" Type="http://schemas.openxmlformats.org/officeDocument/2006/relationships/hyperlink" Target="https://archive.org/download/ni-roms/roms/Nintendo%20-%20Game%20Boy%20Advance.zip/Nebulus%20%28World%29%20%28GBAX%202004%29%20%28Unl%29.zip" TargetMode="External"/><Relationship Id="rId3536" Type="http://schemas.openxmlformats.org/officeDocument/2006/relationships/hyperlink" Target="https://archive.org/download/ni-roms/roms/Nintendo%20-%20Game%20Boy%20Advance.zip/ZooCube%20%28USA%29.zip" TargetMode="External"/><Relationship Id="rId22" Type="http://schemas.openxmlformats.org/officeDocument/2006/relationships/hyperlink" Target="https://archive.org/download/ni-roms/roms/Nintendo%20-%20Game%20Boy%20Advance.zip/2%20Games%20in%201%20-%20Disney%20Principesse%20%2B%20Il%20Re%20Leone%20%28Italy%29%20%28It%2BEn%2CFr%2CDe%2CEs%2CIt%2CNl%2CSv%2CDa%29.zip" TargetMode="External"/><Relationship Id="rId2207" Type="http://schemas.openxmlformats.org/officeDocument/2006/relationships/hyperlink" Target="https://archive.org/download/ni-roms/roms/Nintendo%20-%20Game%20Boy%20Advance.zip/Nebulus%20%28World%29%20%28v1.2%29%20%28Unl%29.zip" TargetMode="External"/><Relationship Id="rId3539" Type="http://schemas.openxmlformats.org/officeDocument/2006/relationships/hyperlink" Target="https://archive.org/download/ni-roms/roms/Nintendo%20-%20Game%20Boy%20Advance.zip/%5BBIOS%5D%20Game%20Boy%20Advance%20%28GBC%20Mode%29%20%28World%29.zip" TargetMode="External"/><Relationship Id="rId21" Type="http://schemas.openxmlformats.org/officeDocument/2006/relationships/hyperlink" Target="https://archive.org/download/ni-roms/roms/Nintendo%20-%20Game%20Boy%20Advance.zip/2%20Games%20in%201%20-%20Disney%20Princesse%20%2B%20Le%20Roi%20Lion%20%28France%29%20%28Fr%2BEn%2CFr%2CDe%2CEs%2CIt%2CNl%2CSv%2CDa%29.zip" TargetMode="External"/><Relationship Id="rId2208" Type="http://schemas.openxmlformats.org/officeDocument/2006/relationships/hyperlink" Target="https://archive.org/download/ni-roms/roms/Nintendo%20-%20Game%20Boy%20Advance.zip/Need%20for%20Speed%20-%20Carbon%20-%20Own%20the%20City%20%28USA%2C%20Europe%29%20%28En%2CFr%2CDe%2CEs%2CIt%29.zip" TargetMode="External"/><Relationship Id="rId3538" Type="http://schemas.openxmlformats.org/officeDocument/2006/relationships/hyperlink" Target="https://archive.org/download/ni-roms/roms/Nintendo%20-%20Game%20Boy%20Advance.zip/Zooo%20-%20Action%20Puzzle%20Game%20%28Europe%29%20%28En%2CFr%2CDe%2CEs%2CIt%29.zip" TargetMode="External"/><Relationship Id="rId24" Type="http://schemas.openxmlformats.org/officeDocument/2006/relationships/hyperlink" Target="https://archive.org/download/ni-roms/roms/Nintendo%20-%20Game%20Boy%20Advance.zip/2%20Games%20in%201%20-%20Disneys%20Prinzessinnen%20%2B%20Baerenbrueder%20%28Germany%29%20%28De%2BEn%2CFr%2CDe%2CEs%2CIt%2CNl%2CSv%2CDa%29.zip" TargetMode="External"/><Relationship Id="rId2209" Type="http://schemas.openxmlformats.org/officeDocument/2006/relationships/hyperlink" Target="https://archive.org/download/ni-roms/roms/Nintendo%20-%20Game%20Boy%20Advance.zip/Need%20for%20Speed%20-%20Most%20Wanted%20%28USA%2C%20Europe%29%20%28En%2CFr%2CDe%2CIt%29.zip" TargetMode="External"/><Relationship Id="rId23" Type="http://schemas.openxmlformats.org/officeDocument/2006/relationships/hyperlink" Target="https://archive.org/download/ni-roms/roms/Nintendo%20-%20Game%20Boy%20Advance.zip/2%20Games%20in%201%20-%20Disney%20Principesse%20%2B%20Koda%2C%20Fratello%20Orso%20%28Italy%29%20%28It%2BEn%2CFr%2CDe%2CEs%2CIt%2CNl%2CSv%2CDa%29.zip" TargetMode="External"/><Relationship Id="rId26" Type="http://schemas.openxmlformats.org/officeDocument/2006/relationships/hyperlink" Target="https://archive.org/download/ni-roms/roms/Nintendo%20-%20Game%20Boy%20Advance.zip/2%20Games%20in%201%20-%20Dr.%20Mario%20%2B%20Puzzle%20League%20%28Europe%29%20%28En%2CFr%2CDe%2CEs%2CIt%29.zip" TargetMode="External"/><Relationship Id="rId25" Type="http://schemas.openxmlformats.org/officeDocument/2006/relationships/hyperlink" Target="https://archive.org/download/ni-roms/roms/Nintendo%20-%20Game%20Boy%20Advance.zip/2%20Games%20in%201%20-%20Disneys%20Prinzessinnen%20%2B%20Der%20Koenig%20der%20Loewen%20%28Germany%29%20%28De%2BEn%2CFr%2CDe%2CEs%2CIt%2CNl%2CSv%2CDa%29.zip" TargetMode="External"/><Relationship Id="rId28" Type="http://schemas.openxmlformats.org/officeDocument/2006/relationships/hyperlink" Target="https://archive.org/download/ni-roms/roms/Nintendo%20-%20Game%20Boy%20Advance.zip/2%20Games%20in%201%20-%20Findet%20Nemo%20%2B%20Die%20Unglaublichen%20%28Germany%29.zip" TargetMode="External"/><Relationship Id="rId27" Type="http://schemas.openxmlformats.org/officeDocument/2006/relationships/hyperlink" Target="https://archive.org/download/ni-roms/roms/Nintendo%20-%20Game%20Boy%20Advance.zip/2%20Games%20in%201%20-%20Dragon%20Ball%20Z%20-%20The%20Legacy%20of%20Goku%20I%20%26%20II%20%28USA%29.zip" TargetMode="External"/><Relationship Id="rId3531" Type="http://schemas.openxmlformats.org/officeDocument/2006/relationships/hyperlink" Target="https://archive.org/download/ni-roms/roms/Nintendo%20-%20Game%20Boy%20Advance.zip/Zoku%20Bokura%20no%20Taiyou%20-%20Taiyou%20Shounen%20Django%20%28Japan%29.zip" TargetMode="External"/><Relationship Id="rId29" Type="http://schemas.openxmlformats.org/officeDocument/2006/relationships/hyperlink" Target="https://archive.org/download/ni-roms/roms/Nintendo%20-%20Game%20Boy%20Advance.zip/2%20Games%20in%201%20-%20Findet%20Nemo%20%2B%20Findet%20Nemo%20-%20Das%20Abenteuer%20Geht%20Weiter%20%28Germany%29%20%28De%2BFr%2CDe%2CNl%29.zip" TargetMode="External"/><Relationship Id="rId2200" Type="http://schemas.openxmlformats.org/officeDocument/2006/relationships/hyperlink" Target="https://archive.org/download/ni-roms/roms/Nintendo%20-%20Game%20Boy%20Advance.zip/Naruto%20-%20Saikyou%20Ninja%20Daikesshuu%202%20%28Japan%29%20%28Demo%29%20%28Kiosk%2C%20GameCube%29.zip" TargetMode="External"/><Relationship Id="rId3530" Type="http://schemas.openxmlformats.org/officeDocument/2006/relationships/hyperlink" Target="https://archive.org/download/ni-roms/roms/Nintendo%20-%20Game%20Boy%20Advance.zip/Zoku%20Bokura%20no%20Taiyou%20-%20Taiyou%20Shounen%20Django%20%28Japan%29%20%28Rev%201%29.zip" TargetMode="External"/><Relationship Id="rId2201" Type="http://schemas.openxmlformats.org/officeDocument/2006/relationships/hyperlink" Target="https://archive.org/download/ni-roms/roms/Nintendo%20-%20Game%20Boy%20Advance.zip/Naruto%20-%20Saikyou%20Ninja%20Daikesshuu%202%20%28Japan%29.zip" TargetMode="External"/><Relationship Id="rId3533" Type="http://schemas.openxmlformats.org/officeDocument/2006/relationships/hyperlink" Target="https://archive.org/download/ni-roms/roms/Nintendo%20-%20Game%20Boy%20Advance.zip/Zone%20of%20the%20Enders%20-%20The%20Fist%20of%20Mars%20%28USA%29.zip" TargetMode="External"/><Relationship Id="rId2202" Type="http://schemas.openxmlformats.org/officeDocument/2006/relationships/hyperlink" Target="https://archive.org/download/ni-roms/roms/Nintendo%20-%20Game%20Boy%20Advance.zip/Naruto%20RPG%20-%20Uketsugareshi%20Hi%20no%20Ishi%20%28Japan%29%20%28Demo%29%20%28Kiosk%2C%20GameCube%29.zip" TargetMode="External"/><Relationship Id="rId3532" Type="http://schemas.openxmlformats.org/officeDocument/2006/relationships/hyperlink" Target="https://archive.org/download/ni-roms/roms/Nintendo%20-%20Game%20Boy%20Advance.zip/Zone%20of%20the%20Enders%20-%20The%20Fist%20of%20Mars%20%28Europe%29%20%28En%2CFr%2CDe%29.zip" TargetMode="External"/><Relationship Id="rId3524" Type="http://schemas.openxmlformats.org/officeDocument/2006/relationships/hyperlink" Target="https://archive.org/download/ni-roms/roms/Nintendo%20-%20Game%20Boy%20Advance.zip/Zoey%20101%20%28USA%29.zip" TargetMode="External"/><Relationship Id="rId3523" Type="http://schemas.openxmlformats.org/officeDocument/2006/relationships/hyperlink" Target="https://archive.org/download/ni-roms/roms/Nintendo%20-%20Game%20Boy%20Advance.zip/Zidane%20-%20Football%20Generation%202002%20%28Europe%29%20%28En%2CFr%2CDe%2CEs%2CIt%29.zip" TargetMode="External"/><Relationship Id="rId3526" Type="http://schemas.openxmlformats.org/officeDocument/2006/relationships/hyperlink" Target="https://archive.org/download/ni-roms/roms/Nintendo%20-%20Game%20Boy%20Advance.zip/Zoids%20Saga%20%28Japan%29%20%28Rev%201%29.zip" TargetMode="External"/><Relationship Id="rId3525" Type="http://schemas.openxmlformats.org/officeDocument/2006/relationships/hyperlink" Target="https://archive.org/download/ni-roms/roms/Nintendo%20-%20Game%20Boy%20Advance.zip/Zoids%20-%20Legacy%20%28USA%29.zip" TargetMode="External"/><Relationship Id="rId11" Type="http://schemas.openxmlformats.org/officeDocument/2006/relationships/hyperlink" Target="https://archive.org/download/ni-roms/roms/Nintendo%20-%20Game%20Boy%20Advance.zip/2%20Games%20in%201%20-%20Buscando%20a%20Nemo%20%2B%20Los%20Increibles%20%28Spain%29%20%28Es%2CIt%2BEs%29.zip" TargetMode="External"/><Relationship Id="rId3528" Type="http://schemas.openxmlformats.org/officeDocument/2006/relationships/hyperlink" Target="https://archive.org/download/ni-roms/roms/Nintendo%20-%20Game%20Boy%20Advance.zip/Zoids%20Saga%20-%20Fuzors%20%28Japan%29.zip" TargetMode="External"/><Relationship Id="rId10" Type="http://schemas.openxmlformats.org/officeDocument/2006/relationships/hyperlink" Target="https://archive.org/download/ni-roms/roms/Nintendo%20-%20Game%20Boy%20Advance.zip/2%20Games%20in%201%20-%20Brother%20Bear%20%2B%20The%20Lion%20King%20%28Europe%29%20%28En%2CFr%2CDe%2CEs%2CIt%2CNl%2CSv%2CDa%29.zip" TargetMode="External"/><Relationship Id="rId3527" Type="http://schemas.openxmlformats.org/officeDocument/2006/relationships/hyperlink" Target="https://archive.org/download/ni-roms/roms/Nintendo%20-%20Game%20Boy%20Advance.zip/Zoids%20Saga%20%28Japan%29.zip" TargetMode="External"/><Relationship Id="rId13" Type="http://schemas.openxmlformats.org/officeDocument/2006/relationships/hyperlink" Target="https://archive.org/download/ni-roms/roms/Nintendo%20-%20Game%20Boy%20Advance.zip/2%20Games%20in%201%20-%20Columns%20Crown%20%2B%20ChuChu%20Rocket%21%20%28Europe%29%20%28En%2BEn%2CJa%2CFr%2CDe%2CEs%29.zip" TargetMode="External"/><Relationship Id="rId12" Type="http://schemas.openxmlformats.org/officeDocument/2006/relationships/hyperlink" Target="https://archive.org/download/ni-roms/roms/Nintendo%20-%20Game%20Boy%20Advance.zip/2%20Games%20in%201%20-%20Cartoon%20Network%20Block%20Party%20%2B%20Cartoon%20Network%20Speedway%20%28USA%29.zip" TargetMode="External"/><Relationship Id="rId3529" Type="http://schemas.openxmlformats.org/officeDocument/2006/relationships/hyperlink" Target="https://archive.org/download/ni-roms/roms/Nintendo%20-%20Game%20Boy%20Advance.zip/Zoids%20Saga%20II%20%28Japan%29.zip" TargetMode="External"/><Relationship Id="rId15" Type="http://schemas.openxmlformats.org/officeDocument/2006/relationships/hyperlink" Target="https://archive.org/download/ni-roms/roms/Nintendo%20-%20Game%20Boy%20Advance.zip/2%20Games%20in%201%20-%20Disney%20Princesas%20%2B%20El%20Rey%20Leon%20%28Spain%29%20%28Es%2BEn%2CFr%2CDe%2CEs%2CIt%2CNl%2CSv%2CDa%29.zip" TargetMode="External"/><Relationship Id="rId14" Type="http://schemas.openxmlformats.org/officeDocument/2006/relationships/hyperlink" Target="https://archive.org/download/ni-roms/roms/Nintendo%20-%20Game%20Boy%20Advance.zip/2%20Games%20in%201%20-%20Die%20Monster%20AG%20%2B%20Findet%20Nemo%20%28Germany%29.zip" TargetMode="External"/><Relationship Id="rId17" Type="http://schemas.openxmlformats.org/officeDocument/2006/relationships/hyperlink" Target="https://archive.org/download/ni-roms/roms/Nintendo%20-%20Game%20Boy%20Advance.zip/2%20Games%20in%201%20-%20Disney%20Princesas%20%2B%20Lizzie%20McGuire%20%28Spain%29.zip" TargetMode="External"/><Relationship Id="rId16" Type="http://schemas.openxmlformats.org/officeDocument/2006/relationships/hyperlink" Target="https://archive.org/download/ni-roms/roms/Nintendo%20-%20Game%20Boy%20Advance.zip/2%20Games%20in%201%20-%20Disney%20Princesas%20%2B%20Hermano%20Oso%20%28Spain%29%20%28Es%2BEn%2CFr%2CDe%2CEs%2CIt%2CNl%2CSv%2CDa%29.zip" TargetMode="External"/><Relationship Id="rId19" Type="http://schemas.openxmlformats.org/officeDocument/2006/relationships/hyperlink" Target="https://archive.org/download/ni-roms/roms/Nintendo%20-%20Game%20Boy%20Advance.zip/2%20Games%20in%201%20-%20Disney%20Princess%20%2B%20Lizzie%20McGuire%20%28Europe%29.zip" TargetMode="External"/><Relationship Id="rId3520" Type="http://schemas.openxmlformats.org/officeDocument/2006/relationships/hyperlink" Target="https://archive.org/download/ni-roms/roms/Nintendo%20-%20Game%20Boy%20Advance.zip/Zettaizetsumei%20Dangerous%20Jiisan%20Tsuu%20-%20Ikari%20no%20Oshioki%20Blues%20%28Japan%29.zip" TargetMode="External"/><Relationship Id="rId18" Type="http://schemas.openxmlformats.org/officeDocument/2006/relationships/hyperlink" Target="https://archive.org/download/ni-roms/roms/Nintendo%20-%20Game%20Boy%20Advance.zip/2%20Games%20in%201%20-%20Disney%20Princess%20%2B%20Brother%20Bear%20%28Europe%29%20%28En%2BEn%2CFr%2CDe%2CEs%2CIt%2CNl%2CSv%2CDa%29.zip" TargetMode="External"/><Relationship Id="rId3522" Type="http://schemas.openxmlformats.org/officeDocument/2006/relationships/hyperlink" Target="https://archive.org/download/ni-roms/roms/Nintendo%20-%20Game%20Boy%20Advance.zip/Zhuanzhuanbang%20Tiantang%20%28China%29%20%28Proto%29.zip" TargetMode="External"/><Relationship Id="rId3521" Type="http://schemas.openxmlformats.org/officeDocument/2006/relationships/hyperlink" Target="https://archive.org/download/ni-roms/roms/Nintendo%20-%20Game%20Boy%20Advance.zip/Zhuanzhuanbang%20%28China%29%20%28Proto%29.zip" TargetMode="External"/><Relationship Id="rId84" Type="http://schemas.openxmlformats.org/officeDocument/2006/relationships/hyperlink" Target="https://archive.org/download/ni-roms/roms/Nintendo%20-%20Game%20Boy%20Advance.zip/2%20Great%20Games%21%20-%20Pac-Man%20World%20%2B%20Ms.%20Pac-Man%20-%20Maze%20Madness%20%28USA%29.zip" TargetMode="External"/><Relationship Id="rId1774" Type="http://schemas.openxmlformats.org/officeDocument/2006/relationships/hyperlink" Target="https://archive.org/download/ni-roms/roms/Nintendo%20-%20Game%20Boy%20Advance.zip/Luggage%20Retrieval%20Officer%20%28World%29%20%28Aftermarket%29%20%28Unl%29.zip" TargetMode="External"/><Relationship Id="rId83" Type="http://schemas.openxmlformats.org/officeDocument/2006/relationships/hyperlink" Target="https://archive.org/download/ni-roms/roms/Nintendo%20-%20Game%20Boy%20Advance.zip/2%20Games%20in%20One%21%20-%20Spy%20Hunter%20%2B%20Super%20Sprint%20%28USA%29.zip" TargetMode="External"/><Relationship Id="rId1775" Type="http://schemas.openxmlformats.org/officeDocument/2006/relationships/hyperlink" Target="https://archive.org/download/ni-roms/roms/Nintendo%20-%20Game%20Boy%20Advance.zip/Lunar%20Legend%20%28Japan%29.zip" TargetMode="External"/><Relationship Id="rId86" Type="http://schemas.openxmlformats.org/officeDocument/2006/relationships/hyperlink" Target="https://archive.org/download/ni-roms/roms/Nintendo%20-%20Game%20Boy%20Advance.zip/2%20in%201%20-%20Asterix%20%26%20Obelix%20-%20Bash%20Them%20All%21%20%2B%20Asterix%20%26%20Obelix%20XXL%20%28Europe%29%20%28En%2CFr%2CDe%2CEs%2CIt%2CNl%29.zip" TargetMode="External"/><Relationship Id="rId1776" Type="http://schemas.openxmlformats.org/officeDocument/2006/relationships/hyperlink" Target="https://archive.org/download/ni-roms/roms/Nintendo%20-%20Game%20Boy%20Advance.zip/Lunar%20Legend%20%28USA%29.zip" TargetMode="External"/><Relationship Id="rId85" Type="http://schemas.openxmlformats.org/officeDocument/2006/relationships/hyperlink" Target="https://archive.org/download/ni-roms/roms/Nintendo%20-%20Game%20Boy%20Advance.zip/2%20Jeux%20en%201%20-%20Titeuf%20-%20Ze%20Gag%20Machine%20%2B%20Titeuf%20-%20Mega%20Compet%20%28France%29.zip" TargetMode="External"/><Relationship Id="rId1777" Type="http://schemas.openxmlformats.org/officeDocument/2006/relationships/hyperlink" Target="https://archive.org/download/ni-roms/roms/Nintendo%20-%20Game%20Boy%20Advance.zip/M%26M%27s%20-%20Blast%21%20%28USA%29.zip" TargetMode="External"/><Relationship Id="rId88" Type="http://schemas.openxmlformats.org/officeDocument/2006/relationships/hyperlink" Target="https://archive.org/download/ni-roms/roms/Nintendo%20-%20Game%20Boy%20Advance.zip/2%20in%201%20Game%20Pack%20-%20Shrek%202%20%26%20Shark%20Tale%20%28Europe%29%20%28En%2CFr%2CDe%2CEs%2CIt%2CSv%2BEn%2CFr%2CDe%2CEs%2CIt%29.zip" TargetMode="External"/><Relationship Id="rId1778" Type="http://schemas.openxmlformats.org/officeDocument/2006/relationships/hyperlink" Target="https://archive.org/download/ni-roms/roms/Nintendo%20-%20Game%20Boy%20Advance.zip/M%26M%27s%20-%20Break%27%20Em%20%28USA%29%20%28Rev%201%29.zip" TargetMode="External"/><Relationship Id="rId87" Type="http://schemas.openxmlformats.org/officeDocument/2006/relationships/hyperlink" Target="https://archive.org/download/ni-roms/roms/Nintendo%20-%20Game%20Boy%20Advance.zip/2%20in%201%20-%20V-Rally%203%20%2B%20Stuntman%20%28Europe%29%20%28En%2CFr%2CDe%2CEs%2CIt%29.zip" TargetMode="External"/><Relationship Id="rId1779" Type="http://schemas.openxmlformats.org/officeDocument/2006/relationships/hyperlink" Target="https://archive.org/download/ni-roms/roms/Nintendo%20-%20Game%20Boy%20Advance.zip/MAER%20Heaven%20-%20Knockin%27%20on%20Heaven%27s%20Door%20%28Japan%29.zip" TargetMode="External"/><Relationship Id="rId89" Type="http://schemas.openxmlformats.org/officeDocument/2006/relationships/hyperlink" Target="https://archive.org/download/ni-roms/roms/Nintendo%20-%20Game%20Boy%20Advance.zip/2%20in%201%20Game%20Pack%20-%20Shrek%202%20%2B%20Shark%20Tale%20%28USA%29.zip" TargetMode="External"/><Relationship Id="rId80" Type="http://schemas.openxmlformats.org/officeDocument/2006/relationships/hyperlink" Target="https://archive.org/download/ni-roms/roms/Nintendo%20-%20Game%20Boy%20Advance.zip/2%20Games%20in%20One%21%20-%20Paperboy%20%2B%20Rampage%20%28Europe%29%20%28En%2CFr%2CDe%2CEs%2CIt%29.zip" TargetMode="External"/><Relationship Id="rId82" Type="http://schemas.openxmlformats.org/officeDocument/2006/relationships/hyperlink" Target="https://archive.org/download/ni-roms/roms/Nintendo%20-%20Game%20Boy%20Advance.zip/2%20Games%20in%20One%21%20-%20Spy%20Hunter%20%2B%20Super%20Sprint%20%28Europe%29%20%28En%2CFr%2CDe%2CEs%2CIt%29.zip" TargetMode="External"/><Relationship Id="rId81" Type="http://schemas.openxmlformats.org/officeDocument/2006/relationships/hyperlink" Target="https://archive.org/download/ni-roms/roms/Nintendo%20-%20Game%20Boy%20Advance.zip/2%20Games%20in%20One%21%20-%20Paperboy%20%2B%20Rampage%20%28USA%29.zip" TargetMode="External"/><Relationship Id="rId1770" Type="http://schemas.openxmlformats.org/officeDocument/2006/relationships/hyperlink" Target="https://archive.org/download/ni-roms/roms/Nintendo%20-%20Game%20Boy%20Advance.zip/Love%20Hina%20Advance%20-%20Shukufuku%20no%20Kane%20wa%20Naru%20Kana%20%28Japan%29.zip" TargetMode="External"/><Relationship Id="rId1771" Type="http://schemas.openxmlformats.org/officeDocument/2006/relationships/hyperlink" Target="https://archive.org/download/ni-roms/roms/Nintendo%20-%20Game%20Boy%20Advance.zip/Lu-Hai-Kong%20Dazhan%20%28China%29%20%28Proto%29.zip" TargetMode="External"/><Relationship Id="rId1772" Type="http://schemas.openxmlformats.org/officeDocument/2006/relationships/hyperlink" Target="https://archive.org/download/ni-roms/roms/Nintendo%20-%20Game%20Boy%20Advance.zip/Lucky%20Luke%20-%20Wanted%21%20%28Europe%29%20%28En%2CFr%2CDe%2CEs%2CIt%2CNl%29.zip" TargetMode="External"/><Relationship Id="rId1773" Type="http://schemas.openxmlformats.org/officeDocument/2006/relationships/hyperlink" Target="https://archive.org/download/ni-roms/roms/Nintendo%20-%20Game%20Boy%20Advance.zip/Lufia%20-%20The%20Ruins%20of%20Lore%20%28USA%29.zip" TargetMode="External"/><Relationship Id="rId73" Type="http://schemas.openxmlformats.org/officeDocument/2006/relationships/hyperlink" Target="https://archive.org/download/ni-roms/roms/Nintendo%20-%20Game%20Boy%20Advance.zip/2%20Games%20in%201%20-%20The%20SpongeBob%20SquarePants%20Movie%20%2B%20SpongeBob%20SquarePants%20and%20Friends%20in%20Freeze%20Frame%20Frenzy%20%28Europe%29%20%28En%2CFr%2CDe%2CEs%2CIt%2CNl%2BEn%2CFr%2CDe%2CEs%2CNl%29.zip" TargetMode="External"/><Relationship Id="rId1763" Type="http://schemas.openxmlformats.org/officeDocument/2006/relationships/hyperlink" Target="https://archive.org/download/ni-roms/roms/Nintendo%20-%20Game%20Boy%20Advance.zip/Lord%20of%20the%20Rings%2C%20The%20-%20The%20Return%20of%20the%20King%20%28USA%29%20%28Unl%29.zip" TargetMode="External"/><Relationship Id="rId72" Type="http://schemas.openxmlformats.org/officeDocument/2006/relationships/hyperlink" Target="https://archive.org/download/ni-roms/roms/Nintendo%20-%20Game%20Boy%20Advance.zip/2%20Games%20in%201%20-%20The%20Lion%20King%20%2B%20Disney%20Princess%20%28Europe%29%20%28En%2CFr%2CDe%2CEs%2CIt%2CNl%2CSv%2CDa%2BEn%29.zip" TargetMode="External"/><Relationship Id="rId1764" Type="http://schemas.openxmlformats.org/officeDocument/2006/relationships/hyperlink" Target="https://archive.org/download/ni-roms/roms/Nintendo%20-%20Game%20Boy%20Advance.zip/Lord%20of%20the%20Rings%2C%20The%20-%20The%20Return%20of%20the%20King%20%28USA%2C%20Europe%29%20%28En%2CFr%2CDe%2CEs%2CIt%29.zip" TargetMode="External"/><Relationship Id="rId75" Type="http://schemas.openxmlformats.org/officeDocument/2006/relationships/hyperlink" Target="https://archive.org/download/ni-roms/roms/Nintendo%20-%20Game%20Boy%20Advance.zip/2%20Games%20in%20One%21%20-%20Dr.%20Mario%20%2B%20Puzzle%20League%20%28USA%29.zip" TargetMode="External"/><Relationship Id="rId1765" Type="http://schemas.openxmlformats.org/officeDocument/2006/relationships/hyperlink" Target="https://archive.org/download/ni-roms/roms/Nintendo%20-%20Game%20Boy%20Advance.zip/Lord%20of%20the%20Rings%2C%20The%20-%20The%20Third%20Age%20%28USA%2C%20Europe%29%20%28En%2CFr%2CDe%2CEs%2CIt%29.zip" TargetMode="External"/><Relationship Id="rId74" Type="http://schemas.openxmlformats.org/officeDocument/2006/relationships/hyperlink" Target="https://archive.org/download/ni-roms/roms/Nintendo%20-%20Game%20Boy%20Advance.zip/2%20Games%20in%201%21%20-%20Dragon%20Ball%20Z%20-%20Buu%27s%20Fury%20%2B%20Dragon%20Ball%20GT%20-%20Transformation%20%28USA%29.zip" TargetMode="External"/><Relationship Id="rId1766" Type="http://schemas.openxmlformats.org/officeDocument/2006/relationships/hyperlink" Target="https://archive.org/download/ni-roms/roms/Nintendo%20-%20Game%20Boy%20Advance.zip/Lord%20of%20the%20Rings%2C%20The%20-%20The%20Two%20Towers%20%28USA%2C%20Europe%29%20%28En%2CFr%2CDe%2CEs%2CIt%2CNl%29.zip" TargetMode="External"/><Relationship Id="rId77" Type="http://schemas.openxmlformats.org/officeDocument/2006/relationships/hyperlink" Target="https://archive.org/download/ni-roms/roms/Nintendo%20-%20Game%20Boy%20Advance.zip/2%20Games%20in%20One%21%20-%20Gauntlet%20%2B%20Rampart%20%28USA%29.zip" TargetMode="External"/><Relationship Id="rId1767" Type="http://schemas.openxmlformats.org/officeDocument/2006/relationships/hyperlink" Target="https://archive.org/download/ni-roms/roms/Nintendo%20-%20Game%20Boy%20Advance.zip/Lord%20of%20the%20Rings%20IV%2C%20The%20-%20The%20Fellowship%20of%20the%20Ring%20%28USA%29%20%28Unl%29.zip" TargetMode="External"/><Relationship Id="rId76" Type="http://schemas.openxmlformats.org/officeDocument/2006/relationships/hyperlink" Target="https://archive.org/download/ni-roms/roms/Nintendo%20-%20Game%20Boy%20Advance.zip/2%20Games%20in%20One%21%20-%20Gauntlet%20%2B%20Rampart%20%28Europe%29%20%28En%2CFr%2CDe%2CEs%2CIt%29.zip" TargetMode="External"/><Relationship Id="rId1768" Type="http://schemas.openxmlformats.org/officeDocument/2006/relationships/hyperlink" Target="https://archive.org/download/ni-roms/roms/Nintendo%20-%20Game%20Boy%20Advance.zip/Lost%20Vikings%2C%20The%20%28Europe%29%20%28En%2CFr%2CDe%2CEs%29.zip" TargetMode="External"/><Relationship Id="rId79" Type="http://schemas.openxmlformats.org/officeDocument/2006/relationships/hyperlink" Target="https://archive.org/download/ni-roms/roms/Nintendo%20-%20Game%20Boy%20Advance.zip/2%20Games%20in%20One%21%20-%20Marble%20Madness%20%2B%20Klax%20%28USA%29.zip" TargetMode="External"/><Relationship Id="rId1769" Type="http://schemas.openxmlformats.org/officeDocument/2006/relationships/hyperlink" Target="https://archive.org/download/ni-roms/roms/Nintendo%20-%20Game%20Boy%20Advance.zip/Lost%20Vikings%2C%20The%20%28USA%29.zip" TargetMode="External"/><Relationship Id="rId78" Type="http://schemas.openxmlformats.org/officeDocument/2006/relationships/hyperlink" Target="https://archive.org/download/ni-roms/roms/Nintendo%20-%20Game%20Boy%20Advance.zip/2%20Games%20in%20One%21%20-%20Marble%20Madness%20%2B%20Klax%20%28Europe%29%20%28En%2CFr%2CDe%2CEs%2CIt%29.zip" TargetMode="External"/><Relationship Id="rId71" Type="http://schemas.openxmlformats.org/officeDocument/2006/relationships/hyperlink" Target="https://archive.org/download/ni-roms/roms/Nintendo%20-%20Game%20Boy%20Advance.zip/2%20Games%20in%201%20-%20SpongeBob%20SquarePants%20-%20SuperSponge%20%2B%20SpongeBob%20SquarePants%20-%20Battle%20for%20Bikini%20Bottom%20%28Europe%29.zip" TargetMode="External"/><Relationship Id="rId70" Type="http://schemas.openxmlformats.org/officeDocument/2006/relationships/hyperlink" Target="https://archive.org/download/ni-roms/roms/Nintendo%20-%20Game%20Boy%20Advance.zip/2%20Games%20in%201%20-%20SpongeBob%20SquarePants%20-%20SuperSponge%20%2B%20SpongeBob%20SquarePants%20-%20Battle%20for%20Bikini%20Bottom%20%28Europe%29%20%28En%2BEn%2CFr%2CDe%29.zip" TargetMode="External"/><Relationship Id="rId1760" Type="http://schemas.openxmlformats.org/officeDocument/2006/relationships/hyperlink" Target="https://archive.org/download/ni-roms/roms/Nintendo%20-%20Game%20Boy%20Advance.zip/Lord%20of%20the%20Rings%2C%20The%20-%20The%20Fellowship%20of%20the%20Ring%20%28Europe%29%20%28En%2CFr%2CDe%2CEs%2CIt%29.zip" TargetMode="External"/><Relationship Id="rId1761" Type="http://schemas.openxmlformats.org/officeDocument/2006/relationships/hyperlink" Target="https://archive.org/download/ni-roms/roms/Nintendo%20-%20Game%20Boy%20Advance.zip/Lord%20of%20the%20Rings%2C%20The%20-%20The%20Fellowship%20of%20the%20Ring%20%28USA%29%20%28Rev%201%29.zip" TargetMode="External"/><Relationship Id="rId1762" Type="http://schemas.openxmlformats.org/officeDocument/2006/relationships/hyperlink" Target="https://archive.org/download/ni-roms/roms/Nintendo%20-%20Game%20Boy%20Advance.zip/Lord%20of%20the%20Rings%2C%20The%20-%20The%20Fellowship%20of%20the%20Ring%20%28USA%29.zip" TargetMode="External"/><Relationship Id="rId62" Type="http://schemas.openxmlformats.org/officeDocument/2006/relationships/hyperlink" Target="https://archive.org/download/ni-roms/roms/Nintendo%20-%20Game%20Boy%20Advance.zip/2%20Games%20in%201%20-%20Sonic%20Battle%20%2B%20ChuChu%20Rocket%21%20%28Europe%29%20%28En%2CJa%2CFr%2CDe%2CEs%2CIt%2BEn%2CJa%2CFr%2CDe%2CEs%29.zip" TargetMode="External"/><Relationship Id="rId1796" Type="http://schemas.openxmlformats.org/officeDocument/2006/relationships/hyperlink" Target="https://archive.org/download/ni-roms/roms/Nintendo%20-%20Game%20Boy%20Advance.zip/Madden%20NFL%202002%20%28USA%29.zip" TargetMode="External"/><Relationship Id="rId61" Type="http://schemas.openxmlformats.org/officeDocument/2006/relationships/hyperlink" Target="https://archive.org/download/ni-roms/roms/Nintendo%20-%20Game%20Boy%20Advance.zip/2%20Games%20in%201%20-%20Sonic%20Advance%20%2B%20Sonic%20Pinball%20Party%20%28Europe%29%20%28En%2CJa%2CFr%2CDe%2CEs%2BEn%2CJa%2CFr%2CDe%2CEs%2CIt%29.zip" TargetMode="External"/><Relationship Id="rId1797" Type="http://schemas.openxmlformats.org/officeDocument/2006/relationships/hyperlink" Target="https://archive.org/download/ni-roms/roms/Nintendo%20-%20Game%20Boy%20Advance.zip/Madden%20NFL%202003%20%28USA%29.zip" TargetMode="External"/><Relationship Id="rId64" Type="http://schemas.openxmlformats.org/officeDocument/2006/relationships/hyperlink" Target="https://archive.org/download/ni-roms/roms/Nintendo%20-%20Game%20Boy%20Advance.zip/2%20Games%20in%201%20-%20Sonic%20Pinball%20Party%20%2B%20Columns%20Crown%20%28Europe%29%20%28En%2CJa%2CFr%2CDe%2CEs%2CIt%2BEn%29.zip" TargetMode="External"/><Relationship Id="rId1798" Type="http://schemas.openxmlformats.org/officeDocument/2006/relationships/hyperlink" Target="https://archive.org/download/ni-roms/roms/Nintendo%20-%20Game%20Boy%20Advance.zip/Madden%20NFL%202004%20%28USA%29.zip" TargetMode="External"/><Relationship Id="rId63" Type="http://schemas.openxmlformats.org/officeDocument/2006/relationships/hyperlink" Target="https://archive.org/download/ni-roms/roms/Nintendo%20-%20Game%20Boy%20Advance.zip/2%20Games%20in%201%20-%20Sonic%20Battle%20%2B%20Sonic%20Pinball%20Party%20%28Europe%29%20%28En%2CJa%2CFr%2CDe%2CEs%2CIt%29.zip" TargetMode="External"/><Relationship Id="rId1799" Type="http://schemas.openxmlformats.org/officeDocument/2006/relationships/hyperlink" Target="https://archive.org/download/ni-roms/roms/Nintendo%20-%20Game%20Boy%20Advance.zip/Madden%20NFL%202005%20%28USA%29.zip" TargetMode="External"/><Relationship Id="rId66" Type="http://schemas.openxmlformats.org/officeDocument/2006/relationships/hyperlink" Target="https://archive.org/download/ni-roms/roms/Nintendo%20-%20Game%20Boy%20Advance.zip/2%20Games%20in%201%20-%20SpongeBob%20SquarePants%20-%20Battle%20for%20Bikini%20Bottom%20%2B%20Nicktoons%20-%20Freeze%20Frame%20Frenzy%20%28USA%29.zip" TargetMode="External"/><Relationship Id="rId65" Type="http://schemas.openxmlformats.org/officeDocument/2006/relationships/hyperlink" Target="https://archive.org/download/ni-roms/roms/Nintendo%20-%20Game%20Boy%20Advance.zip/2%20Games%20in%201%20-%20SpongeBob%20SquarePants%20-%20Battle%20for%20Bikini%20Bottom%20%2B%20Jimmy%20Neutron%20Boy%20Genius%20%28Europe%29%20%28En%2CFr%2CDe%2BEn%2CFr%2CDe%2CEs%29.zip" TargetMode="External"/><Relationship Id="rId68" Type="http://schemas.openxmlformats.org/officeDocument/2006/relationships/hyperlink" Target="https://archive.org/download/ni-roms/roms/Nintendo%20-%20Game%20Boy%20Advance.zip/2%20Games%20in%201%20-%20SpongeBob%20SquarePants%20-%20Revenge%20of%20the%20Flying%20Dutchman%20%2B%20SpongeBob%20SquarePants%20-%20SuperSponge%20%28Europe%29.zip" TargetMode="External"/><Relationship Id="rId67" Type="http://schemas.openxmlformats.org/officeDocument/2006/relationships/hyperlink" Target="https://archive.org/download/ni-roms/roms/Nintendo%20-%20Game%20Boy%20Advance.zip/2%20Games%20in%201%20-%20SpongeBob%20SquarePants%20-%20Battle%20for%20Bikini%20Bottom%20%2B%20The%20Fairly%20OddParents%21%20-%20Breakin%27%20da%20Rules%20%28USA%29.zip" TargetMode="External"/><Relationship Id="rId60" Type="http://schemas.openxmlformats.org/officeDocument/2006/relationships/hyperlink" Target="https://archive.org/download/ni-roms/roms/Nintendo%20-%20Game%20Boy%20Advance.zip/2%20Games%20in%201%20-%20Sonic%20Advance%20%2B%20Sonic%20Battle%20%28Europe%29%20%28En%2CJa%2CFr%2CDe%2CEs%2BEn%2CJa%2CFr%2CDe%2CEs%2CIt%29.zip" TargetMode="External"/><Relationship Id="rId69" Type="http://schemas.openxmlformats.org/officeDocument/2006/relationships/hyperlink" Target="https://archive.org/download/ni-roms/roms/Nintendo%20-%20Game%20Boy%20Advance.zip/2%20Games%20in%201%20-%20SpongeBob%20SquarePants%20-%20Revenge%20of%20the%20Flying%20Dutchman%20%2B%20SpongeBob%20SquarePants%20-%20SuperSponge%20%28USA%29.zip" TargetMode="External"/><Relationship Id="rId1790" Type="http://schemas.openxmlformats.org/officeDocument/2006/relationships/hyperlink" Target="https://archive.org/download/ni-roms/roms/Nintendo%20-%20Game%20Boy%20Advance.zip/Madagascar%20-%20Operation%20Penguin%20%28Europe%29%20%28Fr%2CDe%29.zip" TargetMode="External"/><Relationship Id="rId1791" Type="http://schemas.openxmlformats.org/officeDocument/2006/relationships/hyperlink" Target="https://archive.org/download/ni-roms/roms/Nintendo%20-%20Game%20Boy%20Advance.zip/Madagascar%20-%20Operation%20Penguin%20%28Europe%29%20%28It%2CNl%29.zip" TargetMode="External"/><Relationship Id="rId1792" Type="http://schemas.openxmlformats.org/officeDocument/2006/relationships/hyperlink" Target="https://archive.org/download/ni-roms/roms/Nintendo%20-%20Game%20Boy%20Advance.zip/Madagascar%20-%20Operation%20Penguin%20%28Europe%29.zip" TargetMode="External"/><Relationship Id="rId1793" Type="http://schemas.openxmlformats.org/officeDocument/2006/relationships/hyperlink" Target="https://archive.org/download/ni-roms/roms/Nintendo%20-%20Game%20Boy%20Advance.zip/Madagascar%20-%20Operation%20Penguin%20%28USA%29.zip" TargetMode="External"/><Relationship Id="rId1794" Type="http://schemas.openxmlformats.org/officeDocument/2006/relationships/hyperlink" Target="https://archive.org/download/ni-roms/roms/Nintendo%20-%20Game%20Boy%20Advance.zip/Madden%20NFL%2006%20%28USA%29.zip" TargetMode="External"/><Relationship Id="rId1795" Type="http://schemas.openxmlformats.org/officeDocument/2006/relationships/hyperlink" Target="https://archive.org/download/ni-roms/roms/Nintendo%20-%20Game%20Boy%20Advance.zip/Madden%20NFL%2007%20%28USA%29.zip" TargetMode="External"/><Relationship Id="rId51" Type="http://schemas.openxmlformats.org/officeDocument/2006/relationships/hyperlink" Target="https://archive.org/download/ni-roms/roms/Nintendo%20-%20Game%20Boy%20Advance.zip/2%20Games%20in%201%20-%20Quad%20Desert%20Fury%20%2B%20Monster%20Trucks%20%28USA%29.zip" TargetMode="External"/><Relationship Id="rId1785" Type="http://schemas.openxmlformats.org/officeDocument/2006/relationships/hyperlink" Target="https://archive.org/download/ni-roms/roms/Nintendo%20-%20Game%20Boy%20Advance.zip/Madagascar%20%28Japan%29.zip" TargetMode="External"/><Relationship Id="rId50" Type="http://schemas.openxmlformats.org/officeDocument/2006/relationships/hyperlink" Target="https://archive.org/download/ni-roms/roms/Nintendo%20-%20Game%20Boy%20Advance.zip/2%20Games%20in%201%20-%20Power%20Rangers%20-%20Ninja%20Storm%20%2B%20Power%20Rangers%20-%20Time%20Force%20%28USA%29%20%28En%2CFr%2CDe%2BEn%29.zip" TargetMode="External"/><Relationship Id="rId1786" Type="http://schemas.openxmlformats.org/officeDocument/2006/relationships/hyperlink" Target="https://archive.org/download/ni-roms/roms/Nintendo%20-%20Game%20Boy%20Advance.zip/Madagascar%20%28Netherlands%29.zip" TargetMode="External"/><Relationship Id="rId53" Type="http://schemas.openxmlformats.org/officeDocument/2006/relationships/hyperlink" Target="https://archive.org/download/ni-roms/roms/Nintendo%20-%20Game%20Boy%20Advance.zip/2%20Games%20in%201%20-%20Scooby-Doo%21%20-%20Mystery%20Mayhem%20%2B%20Scooby-Doo%20and%20the%20Cyber%20Chase%20%28Europe%29%20%28En%2CFr%2CDe%2BEn%29.zip" TargetMode="External"/><Relationship Id="rId1787" Type="http://schemas.openxmlformats.org/officeDocument/2006/relationships/hyperlink" Target="https://archive.org/download/ni-roms/roms/Nintendo%20-%20Game%20Boy%20Advance.zip/Madagascar%20%28Spain%29.zip" TargetMode="External"/><Relationship Id="rId52" Type="http://schemas.openxmlformats.org/officeDocument/2006/relationships/hyperlink" Target="https://archive.org/download/ni-roms/roms/Nintendo%20-%20Game%20Boy%20Advance.zip/2%20Games%20in%201%20-%20Rugrats%20-%20Go%20Wild%20%2B%20SpongeBob%20SquarePants%20-%20SuperSponge%20%28Europe%29.zip" TargetMode="External"/><Relationship Id="rId1788" Type="http://schemas.openxmlformats.org/officeDocument/2006/relationships/hyperlink" Target="https://archive.org/download/ni-roms/roms/Nintendo%20-%20Game%20Boy%20Advance.zip/Madagascar%20%28USA%29.zip" TargetMode="External"/><Relationship Id="rId55" Type="http://schemas.openxmlformats.org/officeDocument/2006/relationships/hyperlink" Target="https://archive.org/download/ni-roms/roms/Nintendo%20-%20Game%20Boy%20Advance.zip/2%20Games%20in%201%20-%20Scooby-Doo%20%2B%20Scooby-Doo%202%20-%20Desatado%20%28Spain%29%20%28Es%2BEn%2CFr%2CDe%2CEs%2CIt%29.zip" TargetMode="External"/><Relationship Id="rId1789" Type="http://schemas.openxmlformats.org/officeDocument/2006/relationships/hyperlink" Target="https://archive.org/download/ni-roms/roms/Nintendo%20-%20Game%20Boy%20Advance.zip/Madagascar%20-%20Operacion%20Pinguino%20%28Spain%29.zip" TargetMode="External"/><Relationship Id="rId54" Type="http://schemas.openxmlformats.org/officeDocument/2006/relationships/hyperlink" Target="https://archive.org/download/ni-roms/roms/Nintendo%20-%20Game%20Boy%20Advance.zip/2%20Games%20in%201%20-%20Scooby-Doo%21%20-%20Mystery%20Mayhem%20%2B%20Scooby-Doo%20and%20the%20Cyber%20Chase%20%28USA%29%20%28En%2CFr%2CDe%2BEn%29.zip" TargetMode="External"/><Relationship Id="rId57" Type="http://schemas.openxmlformats.org/officeDocument/2006/relationships/hyperlink" Target="https://archive.org/download/ni-roms/roms/Nintendo%20-%20Game%20Boy%20Advance.zip/2%20Games%20in%201%20-%20Scooby-Doo%20%2B%20Scooby-Doo%202%20-%20Monsters%20Unleashed%20%28Europe%29.zip" TargetMode="External"/><Relationship Id="rId56" Type="http://schemas.openxmlformats.org/officeDocument/2006/relationships/hyperlink" Target="https://archive.org/download/ni-roms/roms/Nintendo%20-%20Game%20Boy%20Advance.zip/2%20Games%20in%201%20-%20Scooby-Doo%20%2B%20Scooby-Doo%202%20-%20Les%20Monstres%20Se%20Dechainent%20%28France%29%20%28Fr%2BEn%2CFr%2CDe%2CEs%2CIt%29.zip" TargetMode="External"/><Relationship Id="rId59" Type="http://schemas.openxmlformats.org/officeDocument/2006/relationships/hyperlink" Target="https://archive.org/download/ni-roms/roms/Nintendo%20-%20Game%20Boy%20Advance.zip/2%20Games%20in%201%20-%20Sonic%20Advance%20%2B%20ChuChu%20Rocket%21%20%28Europe%29%20%28En%2CJa%2CFr%2CDe%2CEs%29.zip" TargetMode="External"/><Relationship Id="rId58" Type="http://schemas.openxmlformats.org/officeDocument/2006/relationships/hyperlink" Target="https://archive.org/download/ni-roms/roms/Nintendo%20-%20Game%20Boy%20Advance.zip/2%20Games%20in%201%20-%20Scooby-Doo%20%2B%20Scooby-Doo%202%20-%20Monsters%20Unleashed%20%28USA%29.zip" TargetMode="External"/><Relationship Id="rId1780" Type="http://schemas.openxmlformats.org/officeDocument/2006/relationships/hyperlink" Target="https://archive.org/download/ni-roms/roms/Nintendo%20-%20Game%20Boy%20Advance.zip/MLB%20SlugFest%202004%20%28USA%29.zip" TargetMode="External"/><Relationship Id="rId1781" Type="http://schemas.openxmlformats.org/officeDocument/2006/relationships/hyperlink" Target="https://archive.org/download/ni-roms/roms/Nintendo%20-%20Game%20Boy%20Advance.zip/MX%202002%20Featuring%20Ricky%20Carmichael%20%28USA%2C%20Europe%29.zip" TargetMode="External"/><Relationship Id="rId1782" Type="http://schemas.openxmlformats.org/officeDocument/2006/relationships/hyperlink" Target="https://archive.org/download/ni-roms/roms/Nintendo%20-%20Game%20Boy%20Advance.zip/Madagascar%20%28Europe%29%20%28Fr%2CDe%2CPt%29.zip" TargetMode="External"/><Relationship Id="rId1783" Type="http://schemas.openxmlformats.org/officeDocument/2006/relationships/hyperlink" Target="https://archive.org/download/ni-roms/roms/Nintendo%20-%20Game%20Boy%20Advance.zip/Madagascar%20%28Europe%29.zip" TargetMode="External"/><Relationship Id="rId1784" Type="http://schemas.openxmlformats.org/officeDocument/2006/relationships/hyperlink" Target="https://archive.org/download/ni-roms/roms/Nintendo%20-%20Game%20Boy%20Advance.zip/Madagascar%20%28Italy%29.zip" TargetMode="External"/><Relationship Id="rId2269" Type="http://schemas.openxmlformats.org/officeDocument/2006/relationships/hyperlink" Target="https://archive.org/download/ni-roms/roms/Nintendo%20-%20Game%20Boy%20Advance.zip/Ougon%20no%20Taiyou%20-%20Hirakareshi%20Fuuin%20%28Japan%29.zip" TargetMode="External"/><Relationship Id="rId349" Type="http://schemas.openxmlformats.org/officeDocument/2006/relationships/hyperlink" Target="https://archive.org/download/ni-roms/roms/Nintendo%20-%20Game%20Boy%20Advance.zip/BattleBots%20-%20Design%20%26%20Destroy%20%28USA%29.zip" TargetMode="External"/><Relationship Id="rId348" Type="http://schemas.openxmlformats.org/officeDocument/2006/relationships/hyperlink" Target="https://archive.org/download/ni-roms/roms/Nintendo%20-%20Game%20Boy%20Advance.zip/BattleBots%20-%20Beyond%20the%20BattleBox%20%28USA%29.zip" TargetMode="External"/><Relationship Id="rId347" Type="http://schemas.openxmlformats.org/officeDocument/2006/relationships/hyperlink" Target="https://archive.org/download/ni-roms/roms/Nintendo%20-%20Game%20Boy%20Advance.zip/BattleBots%20-%20Beyond%20the%20BattleBox%20%28Europe%29%20%28En%2CFr%2CDe%29.zip" TargetMode="External"/><Relationship Id="rId346" Type="http://schemas.openxmlformats.org/officeDocument/2006/relationships/hyperlink" Target="https://archive.org/download/ni-roms/roms/Nintendo%20-%20Game%20Boy%20Advance.zip/Battle%20B-Daman%20-%20Fire%20Spirits%21%20%28USA%29.zip" TargetMode="External"/><Relationship Id="rId2260" Type="http://schemas.openxmlformats.org/officeDocument/2006/relationships/hyperlink" Target="https://archive.org/download/ni-roms/roms/Nintendo%20-%20Game%20Boy%20Advance.zip/Oriental%20Blue%20-%20Ao%20no%20Tengai%20%28Japan%29.zip" TargetMode="External"/><Relationship Id="rId341" Type="http://schemas.openxmlformats.org/officeDocument/2006/relationships/hyperlink" Target="https://archive.org/download/ni-roms/roms/Nintendo%20-%20Game%20Boy%20Advance.zip/Batman%20-%20Vengeance%20%28Europe%29%20%28En%2CFr%2CDe%2CEs%2CIt%2CNl%29.zip" TargetMode="External"/><Relationship Id="rId2261" Type="http://schemas.openxmlformats.org/officeDocument/2006/relationships/hyperlink" Target="https://archive.org/download/ni-roms/roms/Nintendo%20-%20Game%20Boy%20Advance.zip/Oshaberi%20Inko%20Club%20%28Japan%29%20%28Beta%29.zip" TargetMode="External"/><Relationship Id="rId340" Type="http://schemas.openxmlformats.org/officeDocument/2006/relationships/hyperlink" Target="https://archive.org/download/ni-roms/roms/Nintendo%20-%20Game%20Boy%20Advance.zip/Batman%20-%20Rise%20of%20Sin%20Tzu%20%28USA%29%20%28En%2CFr%2CEs%29.zip" TargetMode="External"/><Relationship Id="rId2262" Type="http://schemas.openxmlformats.org/officeDocument/2006/relationships/hyperlink" Target="https://archive.org/download/ni-roms/roms/Nintendo%20-%20Game%20Boy%20Advance.zip/Oshaberi%20Inko%20Club%20%28Japan%29.zip" TargetMode="External"/><Relationship Id="rId2263" Type="http://schemas.openxmlformats.org/officeDocument/2006/relationships/hyperlink" Target="https://archive.org/download/ni-roms/roms/Nintendo%20-%20Game%20Boy%20Advance.zip/Oshare%20Princess%20%28Japan%29.zip" TargetMode="External"/><Relationship Id="rId2264" Type="http://schemas.openxmlformats.org/officeDocument/2006/relationships/hyperlink" Target="https://archive.org/download/ni-roms/roms/Nintendo%20-%20Game%20Boy%20Advance.zip/Oshare%20Princess%202%20%2B%20Doubutsu%20Kyaranabi%20Uranai%20%28Japan%29.zip" TargetMode="External"/><Relationship Id="rId345" Type="http://schemas.openxmlformats.org/officeDocument/2006/relationships/hyperlink" Target="https://archive.org/download/ni-roms/roms/Nintendo%20-%20Game%20Boy%20Advance.zip/Battle%20B-Daman%20%28USA%29.zip" TargetMode="External"/><Relationship Id="rId2265" Type="http://schemas.openxmlformats.org/officeDocument/2006/relationships/hyperlink" Target="https://archive.org/download/ni-roms/roms/Nintendo%20-%20Game%20Boy%20Advance.zip/Oshare%20Princess%203%20%28Japan%29.zip" TargetMode="External"/><Relationship Id="rId344" Type="http://schemas.openxmlformats.org/officeDocument/2006/relationships/hyperlink" Target="https://archive.org/download/ni-roms/roms/Nintendo%20-%20Game%20Boy%20Advance.zip/Battery%20Chad%20-%20Shock%20the%20World%20%28World%29%20%28Demo%29%20%28Aftermarket%29%20%28Unl%29.zip" TargetMode="External"/><Relationship Id="rId2266" Type="http://schemas.openxmlformats.org/officeDocument/2006/relationships/hyperlink" Target="https://archive.org/download/ni-roms/roms/Nintendo%20-%20Game%20Boy%20Advance.zip/Oshare%20Princess%205%20%28Japan%29.zip" TargetMode="External"/><Relationship Id="rId343" Type="http://schemas.openxmlformats.org/officeDocument/2006/relationships/hyperlink" Target="https://archive.org/download/ni-roms/roms/Nintendo%20-%20Game%20Boy%20Advance.zip/Batman%20Begins%20%28USA%2C%20Europe%29%20%28En%2CFr%2CDe%2CEs%2CIt%2CNl%29.zip" TargetMode="External"/><Relationship Id="rId2267" Type="http://schemas.openxmlformats.org/officeDocument/2006/relationships/hyperlink" Target="https://archive.org/download/ni-roms/roms/Nintendo%20-%20Game%20Boy%20Advance.zip/Oshare%20Wanko%20%28Japan%29.zip" TargetMode="External"/><Relationship Id="rId342" Type="http://schemas.openxmlformats.org/officeDocument/2006/relationships/hyperlink" Target="https://archive.org/download/ni-roms/roms/Nintendo%20-%20Game%20Boy%20Advance.zip/Batman%20-%20Vengeance%20%28USA%29%20%28En%2CFr%2CEs%29.zip" TargetMode="External"/><Relationship Id="rId2268" Type="http://schemas.openxmlformats.org/officeDocument/2006/relationships/hyperlink" Target="https://archive.org/download/ni-roms/roms/Nintendo%20-%20Game%20Boy%20Advance.zip/Ottifanten%20Pinball%20%28Germany%29.zip" TargetMode="External"/><Relationship Id="rId2258" Type="http://schemas.openxmlformats.org/officeDocument/2006/relationships/hyperlink" Target="https://archive.org/download/ni-roms/roms/Nintendo%20-%20Game%20Boy%20Advance.zip/Open%20Season%20%28USA%29%20%28En%2CFr%2CEs%29.zip" TargetMode="External"/><Relationship Id="rId2259" Type="http://schemas.openxmlformats.org/officeDocument/2006/relationships/hyperlink" Target="https://archive.org/download/ni-roms/roms/Nintendo%20-%20Game%20Boy%20Advance.zip/Operation%20Armored%20Liberty%20%28USA%29.zip" TargetMode="External"/><Relationship Id="rId338" Type="http://schemas.openxmlformats.org/officeDocument/2006/relationships/hyperlink" Target="https://archive.org/download/ni-roms/roms/Nintendo%20-%20Game%20Boy%20Advance.zip/Baseball%20Advance%20%28USA%29.zip" TargetMode="External"/><Relationship Id="rId337" Type="http://schemas.openxmlformats.org/officeDocument/2006/relationships/hyperlink" Target="https://archive.org/download/ni-roms/roms/Nintendo%20-%20Game%20Boy%20Advance.zip/Barnyard%20%28USA%29.zip" TargetMode="External"/><Relationship Id="rId336" Type="http://schemas.openxmlformats.org/officeDocument/2006/relationships/hyperlink" Target="https://archive.org/download/ni-roms/roms/Nintendo%20-%20Game%20Boy%20Advance.zip/Barnyard%20%28Europe%29%20%28En%2CFr%2CDe%2CEs%2CIt%2CNl%29.zip" TargetMode="External"/><Relationship Id="rId335" Type="http://schemas.openxmlformats.org/officeDocument/2006/relationships/hyperlink" Target="https://archive.org/download/ni-roms/roms/Nintendo%20-%20Game%20Boy%20Advance.zip/Barbie%20in%20the%2012%20Dancing%20Princesses%20%28USA%29.zip" TargetMode="External"/><Relationship Id="rId339" Type="http://schemas.openxmlformats.org/officeDocument/2006/relationships/hyperlink" Target="https://archive.org/download/ni-roms/roms/Nintendo%20-%20Game%20Boy%20Advance.zip/Bass%20Tsuri%20Shiyouze%21%20-%20Tournament%20wa%20Senryaku%20da%21%20%28Japan%29.zip" TargetMode="External"/><Relationship Id="rId330" Type="http://schemas.openxmlformats.org/officeDocument/2006/relationships/hyperlink" Target="https://archive.org/download/ni-roms/roms/Nintendo%20-%20Game%20Boy%20Advance.zip/Barbie%20and%20the%20Magic%20of%20Pegasus%20%28USA%29%20%28Beta%29%20%282005-03-18%29.zip" TargetMode="External"/><Relationship Id="rId2250" Type="http://schemas.openxmlformats.org/officeDocument/2006/relationships/hyperlink" Target="https://archive.org/download/ni-roms/roms/Nintendo%20-%20Game%20Boy%20Advance.zip/One%20Piece%20-%20Going%20Baseball%20-%20Kaizoku%20Yakyuu%20%28Japan%29.zip" TargetMode="External"/><Relationship Id="rId2251" Type="http://schemas.openxmlformats.org/officeDocument/2006/relationships/hyperlink" Target="https://archive.org/download/ni-roms/roms/Nintendo%20-%20Game%20Boy%20Advance.zip/One%20Piece%20-%20Ilgop%20Seomui%20Debomool%20%28Korea%29.zip" TargetMode="External"/><Relationship Id="rId2252" Type="http://schemas.openxmlformats.org/officeDocument/2006/relationships/hyperlink" Target="https://archive.org/download/ni-roms/roms/Nintendo%20-%20Game%20Boy%20Advance.zip/Onimusha%20Tactics%20%28Europe%29.zip" TargetMode="External"/><Relationship Id="rId2253" Type="http://schemas.openxmlformats.org/officeDocument/2006/relationships/hyperlink" Target="https://archive.org/download/ni-roms/roms/Nintendo%20-%20Game%20Boy%20Advance.zip/Onimusha%20Tactics%20%28Japan%29.zip" TargetMode="External"/><Relationship Id="rId334" Type="http://schemas.openxmlformats.org/officeDocument/2006/relationships/hyperlink" Target="https://archive.org/download/ni-roms/roms/Nintendo%20-%20Game%20Boy%20Advance.zip/Barbie%20in%20the%2012%20Dancing%20Princesses%20%28Europe%29%20%28En%2CFr%2CDe%2CEs%2CIt%29.zip" TargetMode="External"/><Relationship Id="rId2254" Type="http://schemas.openxmlformats.org/officeDocument/2006/relationships/hyperlink" Target="https://archive.org/download/ni-roms/roms/Nintendo%20-%20Game%20Boy%20Advance.zip/Onimusha%20Tactics%20%28USA%29.zip" TargetMode="External"/><Relationship Id="rId333" Type="http://schemas.openxmlformats.org/officeDocument/2006/relationships/hyperlink" Target="https://archive.org/download/ni-roms/roms/Nintendo%20-%20Game%20Boy%20Advance.zip/Barbie%20as%20The%20Island%20Princess%20%28USA%29.zip" TargetMode="External"/><Relationship Id="rId2255" Type="http://schemas.openxmlformats.org/officeDocument/2006/relationships/hyperlink" Target="https://archive.org/download/ni-roms/roms/Nintendo%20-%20Game%20Boy%20Advance.zip/Onmyou%20Taisenki%20-%20Zeroshiki%20%28Japan%29.zip" TargetMode="External"/><Relationship Id="rId332" Type="http://schemas.openxmlformats.org/officeDocument/2006/relationships/hyperlink" Target="https://archive.org/download/ni-roms/roms/Nintendo%20-%20Game%20Boy%20Advance.zip/Barbie%20and%20the%20Magic%20of%20Pegasus%20%28USA%29.zip" TargetMode="External"/><Relationship Id="rId2256" Type="http://schemas.openxmlformats.org/officeDocument/2006/relationships/hyperlink" Target="https://archive.org/download/ni-roms/roms/Nintendo%20-%20Game%20Boy%20Advance.zip/Open%20Season%20%28Europe%29%20%28En%2CFr%2CDe%2CEs%2CIt%2CSv%2CNo%2CDa%2CFi%29.zip" TargetMode="External"/><Relationship Id="rId331" Type="http://schemas.openxmlformats.org/officeDocument/2006/relationships/hyperlink" Target="https://archive.org/download/ni-roms/roms/Nintendo%20-%20Game%20Boy%20Advance.zip/Barbie%20and%20the%20Magic%20of%20Pegasus%20%28USA%29%20%28Beta%29%20%282005-04-15%29.zip" TargetMode="External"/><Relationship Id="rId2257" Type="http://schemas.openxmlformats.org/officeDocument/2006/relationships/hyperlink" Target="https://archive.org/download/ni-roms/roms/Nintendo%20-%20Game%20Boy%20Advance.zip/Open%20Season%20%28Europe%29%20%28En%2CFr%2CEs%2CNl%29.zip" TargetMode="External"/><Relationship Id="rId370" Type="http://schemas.openxmlformats.org/officeDocument/2006/relationships/hyperlink" Target="https://archive.org/download/ni-roms/roms/Nintendo%20-%20Game%20Boy%20Advance.zip/Best%20Play%20Pro%20Yakyuu%20%28Japan%29.zip" TargetMode="External"/><Relationship Id="rId369" Type="http://schemas.openxmlformats.org/officeDocument/2006/relationships/hyperlink" Target="https://archive.org/download/ni-roms/roms/Nintendo%20-%20Game%20Boy%20Advance.zip/Best%20Friends%20-%20Hunde%20%26%20Katzen%20%28Germany%29%20%28En%2CDe%29.zip" TargetMode="External"/><Relationship Id="rId368" Type="http://schemas.openxmlformats.org/officeDocument/2006/relationships/hyperlink" Target="https://archive.org/download/ni-roms/roms/Nintendo%20-%20Game%20Boy%20Advance.zip/Berenstain%20Bears%20and%20the%20Spooky%20Old%20Tree%2C%20The%20%28USA%29.zip" TargetMode="External"/><Relationship Id="rId2280" Type="http://schemas.openxmlformats.org/officeDocument/2006/relationships/hyperlink" Target="https://archive.org/download/ni-roms/roms/Nintendo%20-%20Game%20Boy%20Advance.zip/Paard%20%26%20Pony%20-%20Paard%20in%20Galop%20%28Netherlands%29%20%28En%2CNl%29.zip" TargetMode="External"/><Relationship Id="rId2281" Type="http://schemas.openxmlformats.org/officeDocument/2006/relationships/hyperlink" Target="https://archive.org/download/ni-roms/roms/Nintendo%20-%20Game%20Boy%20Advance.zip/Pac-Man%20Collection%20%28Europe%29%20%28Virtual%20Console%29.zip" TargetMode="External"/><Relationship Id="rId2282" Type="http://schemas.openxmlformats.org/officeDocument/2006/relationships/hyperlink" Target="https://archive.org/download/ni-roms/roms/Nintendo%20-%20Game%20Boy%20Advance.zip/Pac-Man%20Collection%20%28Europe%29.zip" TargetMode="External"/><Relationship Id="rId363" Type="http://schemas.openxmlformats.org/officeDocument/2006/relationships/hyperlink" Target="https://archive.org/download/ni-roms/roms/Nintendo%20-%20Game%20Boy%20Advance.zip/Battle%20X%20Battle%20-%20Kyodai%20Gyo%20Densetsu%20%28Japan%29.zip" TargetMode="External"/><Relationship Id="rId2283" Type="http://schemas.openxmlformats.org/officeDocument/2006/relationships/hyperlink" Target="https://archive.org/download/ni-roms/roms/Nintendo%20-%20Game%20Boy%20Advance.zip/Pac-Man%20Collection%20%28Japan%29%20%28En%29%20%28Virtual%20Console%29.zip" TargetMode="External"/><Relationship Id="rId362" Type="http://schemas.openxmlformats.org/officeDocument/2006/relationships/hyperlink" Target="https://archive.org/download/ni-roms/roms/Nintendo%20-%20Game%20Boy%20Advance.zip/Battle%20Picross%20%28World%29%20%28Unl%29.zip" TargetMode="External"/><Relationship Id="rId2284" Type="http://schemas.openxmlformats.org/officeDocument/2006/relationships/hyperlink" Target="https://archive.org/download/ni-roms/roms/Nintendo%20-%20Game%20Boy%20Advance.zip/Pac-Man%20Collection%20%28Japan%29%20%28En%29.zip" TargetMode="External"/><Relationship Id="rId361" Type="http://schemas.openxmlformats.org/officeDocument/2006/relationships/hyperlink" Target="https://archive.org/download/ni-roms/roms/Nintendo%20-%20Game%20Boy%20Advance.zip/Battle%20Network%20-%20Rockman%20EXE%203%20-%20Black%20%28Japan%29%20%28Rev%201%29.zip" TargetMode="External"/><Relationship Id="rId2285" Type="http://schemas.openxmlformats.org/officeDocument/2006/relationships/hyperlink" Target="https://archive.org/download/ni-roms/roms/Nintendo%20-%20Game%20Boy%20Advance.zip/Pac-Man%20Collection%20%28USA%29%20%28Virtual%20Console%29.zip" TargetMode="External"/><Relationship Id="rId360" Type="http://schemas.openxmlformats.org/officeDocument/2006/relationships/hyperlink" Target="https://archive.org/download/ni-roms/roms/Nintendo%20-%20Game%20Boy%20Advance.zip/Battle%20Network%20-%20Rockman%20EXE%203%20-%20Black%20%28Japan%29%20%28Rev%201%29%20%28Virtual%20Console%29.zip" TargetMode="External"/><Relationship Id="rId2286" Type="http://schemas.openxmlformats.org/officeDocument/2006/relationships/hyperlink" Target="https://archive.org/download/ni-roms/roms/Nintendo%20-%20Game%20Boy%20Advance.zip/Pac-Man%20Collection%20%28USA%29.zip" TargetMode="External"/><Relationship Id="rId367" Type="http://schemas.openxmlformats.org/officeDocument/2006/relationships/hyperlink" Target="https://archive.org/download/ni-roms/roms/Nintendo%20-%20Game%20Boy%20Advance.zip/Bengt%20Swinger%20of%20Longarm%20%28World%29%20%28Unl%29.zip" TargetMode="External"/><Relationship Id="rId2287" Type="http://schemas.openxmlformats.org/officeDocument/2006/relationships/hyperlink" Target="https://archive.org/download/ni-roms/roms/Nintendo%20-%20Game%20Boy%20Advance.zip/Pac-Man%20Pinball%20Advance%20%28Europe%29%20%28En%2CFr%2CDe%2CEs%2CIt%29.zip" TargetMode="External"/><Relationship Id="rId366" Type="http://schemas.openxmlformats.org/officeDocument/2006/relationships/hyperlink" Target="https://archive.org/download/ni-roms/roms/Nintendo%20-%20Game%20Boy%20Advance.zip/Bee%20Game%2C%20The%20%28USA%29.zip" TargetMode="External"/><Relationship Id="rId2288" Type="http://schemas.openxmlformats.org/officeDocument/2006/relationships/hyperlink" Target="https://archive.org/download/ni-roms/roms/Nintendo%20-%20Game%20Boy%20Advance.zip/Pac-Man%20Pinball%20Advance%20%28USA%29.zip" TargetMode="External"/><Relationship Id="rId365" Type="http://schemas.openxmlformats.org/officeDocument/2006/relationships/hyperlink" Target="https://archive.org/download/ni-roms/roms/Nintendo%20-%20Game%20Boy%20Advance.zip/Beast%20Shooter%20-%20Mezase%20Beast%20King%21%20%28Japan%29.zip" TargetMode="External"/><Relationship Id="rId2289" Type="http://schemas.openxmlformats.org/officeDocument/2006/relationships/hyperlink" Target="https://archive.org/download/ni-roms/roms/Nintendo%20-%20Game%20Boy%20Advance.zip/Pac-Man%20World%20%26%20Ms.%20Pac-Man%20-%20Maze%20Madness%20%28Europe%29%20%28En%2CFr%2CDe%2CEs%2CIt%29.zip" TargetMode="External"/><Relationship Id="rId364" Type="http://schemas.openxmlformats.org/officeDocument/2006/relationships/hyperlink" Target="https://archive.org/download/ni-roms/roms/Nintendo%20-%20Game%20Boy%20Advance.zip/Battletoads%20%28USA%29%20%28Proto%29.zip" TargetMode="External"/><Relationship Id="rId95" Type="http://schemas.openxmlformats.org/officeDocument/2006/relationships/hyperlink" Target="https://archive.org/download/ni-roms/roms/Nintendo%20-%20Game%20Boy%20Advance.zip/2-in-1%20Fun%20Pack%20-%20Shrek%202%20%2B%20Madagascar%20%28Europe%29.zip" TargetMode="External"/><Relationship Id="rId94" Type="http://schemas.openxmlformats.org/officeDocument/2006/relationships/hyperlink" Target="https://archive.org/download/ni-roms/roms/Nintendo%20-%20Game%20Boy%20Advance.zip/2-in-1%20-%20Smickeonn%20the%20Game%20%2B%20Smickeonn%20the%20Game%20Deluxe%20%28World%29%20%28Demo%29%20%28Aftermarket%29%20%28Unl%29.zip" TargetMode="External"/><Relationship Id="rId97" Type="http://schemas.openxmlformats.org/officeDocument/2006/relationships/hyperlink" Target="https://archive.org/download/ni-roms/roms/Nintendo%20-%20Game%20Boy%20Advance.zip/2-in-1%20Fun%20Pack%20-%20Shrek%202%20%2B%20Madagascar%20-%20Operation%20Penguin%20%28Europe%29.zip" TargetMode="External"/><Relationship Id="rId96" Type="http://schemas.openxmlformats.org/officeDocument/2006/relationships/hyperlink" Target="https://archive.org/download/ni-roms/roms/Nintendo%20-%20Game%20Boy%20Advance.zip/2-in-1%20Fun%20Pack%20-%20Shrek%202%20%2B%20Madagascar%20%28USA%29.zip" TargetMode="External"/><Relationship Id="rId99" Type="http://schemas.openxmlformats.org/officeDocument/2006/relationships/hyperlink" Target="https://archive.org/download/ni-roms/roms/Nintendo%20-%20Game%20Boy%20Advance.zip/2K%20Sports%20-%20Major%20League%20Baseball%202K7%20%28USA%29%20%28Beta%29.zip" TargetMode="External"/><Relationship Id="rId98" Type="http://schemas.openxmlformats.org/officeDocument/2006/relationships/hyperlink" Target="https://archive.org/download/ni-roms/roms/Nintendo%20-%20Game%20Boy%20Advance.zip/2-in-1%20Fun%20Pack%20-%20Shrek%202%20%2B%20Madagascar%20-%20Operation%20Penguin%20%28USA%29.zip" TargetMode="External"/><Relationship Id="rId91" Type="http://schemas.openxmlformats.org/officeDocument/2006/relationships/hyperlink" Target="https://archive.org/download/ni-roms/roms/Nintendo%20-%20Game%20Boy%20Advance.zip/2%20in%201%20Game%20Pack%20-%20Spider-Man%20%2B%20Spider-Man%202%20%28USA%29%20%28En%2CFr%2CDe%2BEn%2CFr%2CDe%2CEs%29.zip" TargetMode="External"/><Relationship Id="rId90" Type="http://schemas.openxmlformats.org/officeDocument/2006/relationships/hyperlink" Target="https://archive.org/download/ni-roms/roms/Nintendo%20-%20Game%20Boy%20Advance.zip/2%20in%201%20Game%20Pack%20-%20Spider-Man%20%26%20Spider-Man%202%20%28Europe%29%20%28En%2CFr%2CDe%2BEn%2CFr%2CDe%2CEs%2CIt%29.zip" TargetMode="External"/><Relationship Id="rId93" Type="http://schemas.openxmlformats.org/officeDocument/2006/relationships/hyperlink" Target="https://archive.org/download/ni-roms/roms/Nintendo%20-%20Game%20Boy%20Advance.zip/2%20in%201%20Game%20Pack%20-%20Tony%20Hawk%27s%20Underground%20%2B%20Kelly%20Slater%27s%20Pro%20Surfer%20%28USA%2C%20Europe%29.zip" TargetMode="External"/><Relationship Id="rId92" Type="http://schemas.openxmlformats.org/officeDocument/2006/relationships/hyperlink" Target="https://archive.org/download/ni-roms/roms/Nintendo%20-%20Game%20Boy%20Advance.zip/2%20in%201%20Game%20Pack%20-%20Spider-Man%20-%20Mysterio%27s%20Menace%20%2B%20X2%20-%20Wolverine%27s%20Revenge%20%28USA%2C%20Europe%29.zip" TargetMode="External"/><Relationship Id="rId359" Type="http://schemas.openxmlformats.org/officeDocument/2006/relationships/hyperlink" Target="https://archive.org/download/ni-roms/roms/Nintendo%20-%20Game%20Boy%20Advance.zip/Battle%20Network%20-%20Rockman%20EXE%203%20-%20Black%20%28Japan%29%20%28Promo%29.zip" TargetMode="External"/><Relationship Id="rId358" Type="http://schemas.openxmlformats.org/officeDocument/2006/relationships/hyperlink" Target="https://archive.org/download/ni-roms/roms/Nintendo%20-%20Game%20Boy%20Advance.zip/Battle%20Network%20-%20Rockman%20EXE%203%20%28Japan%29.zip" TargetMode="External"/><Relationship Id="rId357" Type="http://schemas.openxmlformats.org/officeDocument/2006/relationships/hyperlink" Target="https://archive.org/download/ni-roms/roms/Nintendo%20-%20Game%20Boy%20Advance.zip/Battle%20Network%20-%20Rockman%20EXE%203%20%28Japan%29%20%28Rev%201%29.zip" TargetMode="External"/><Relationship Id="rId2270" Type="http://schemas.openxmlformats.org/officeDocument/2006/relationships/hyperlink" Target="https://archive.org/download/ni-roms/roms/Nintendo%20-%20Game%20Boy%20Advance.zip/Ougon%20no%20Taiyou%20-%20Ushinawareshi%20Toki%20%28Japan%29%20%28Virtual%20Console%29.zip" TargetMode="External"/><Relationship Id="rId2271" Type="http://schemas.openxmlformats.org/officeDocument/2006/relationships/hyperlink" Target="https://archive.org/download/ni-roms/roms/Nintendo%20-%20Game%20Boy%20Advance.zip/Ougon%20no%20Taiyou%20-%20Ushinawareshi%20Toki%20%28Japan%29.zip" TargetMode="External"/><Relationship Id="rId352" Type="http://schemas.openxmlformats.org/officeDocument/2006/relationships/hyperlink" Target="https://archive.org/download/ni-roms/roms/Nintendo%20-%20Game%20Boy%20Advance.zip/Battle%20Network%20-%20Rockman%20EXE%202%20%28Japan%29%20%28Rev%201%29%20%28Virtual%20Console%29.zip" TargetMode="External"/><Relationship Id="rId2272" Type="http://schemas.openxmlformats.org/officeDocument/2006/relationships/hyperlink" Target="https://archive.org/download/ni-roms/roms/Nintendo%20-%20Game%20Boy%20Advance.zip/Overstorm%20%28Europe%29%20%28Proto%29.zip" TargetMode="External"/><Relationship Id="rId351" Type="http://schemas.openxmlformats.org/officeDocument/2006/relationships/hyperlink" Target="https://archive.org/download/ni-roms/roms/Nintendo%20-%20Game%20Boy%20Advance.zip/Battle%20Network%20-%20Rockman%20EXE%20%28Japan%29.zip" TargetMode="External"/><Relationship Id="rId2273" Type="http://schemas.openxmlformats.org/officeDocument/2006/relationships/hyperlink" Target="https://archive.org/download/ni-roms/roms/Nintendo%20-%20Game%20Boy%20Advance.zip/Over%20the%20Hedge%20%28Europe%29.zip" TargetMode="External"/><Relationship Id="rId350" Type="http://schemas.openxmlformats.org/officeDocument/2006/relationships/hyperlink" Target="https://archive.org/download/ni-roms/roms/Nintendo%20-%20Game%20Boy%20Advance.zip/Battle%20Network%20-%20Rockman%20EXE%20%28Japan%29%20%28Virtual%20Console%29.zip" TargetMode="External"/><Relationship Id="rId2274" Type="http://schemas.openxmlformats.org/officeDocument/2006/relationships/hyperlink" Target="https://archive.org/download/ni-roms/roms/Nintendo%20-%20Game%20Boy%20Advance.zip/Over%20the%20Hedge%20%28USA%29.zip" TargetMode="External"/><Relationship Id="rId2275" Type="http://schemas.openxmlformats.org/officeDocument/2006/relationships/hyperlink" Target="https://archive.org/download/ni-roms/roms/Nintendo%20-%20Game%20Boy%20Advance.zip/Over%20the%20Hedge%20-%20Beesten%20bij%20de%20Buren%20%28Netherlands%29.zip" TargetMode="External"/><Relationship Id="rId356" Type="http://schemas.openxmlformats.org/officeDocument/2006/relationships/hyperlink" Target="https://archive.org/download/ni-roms/roms/Nintendo%20-%20Game%20Boy%20Advance.zip/Battle%20Network%20-%20Rockman%20EXE%203%20%28Japan%29%20%28Rev%201%29%20%28Virtual%20Console%29.zip" TargetMode="External"/><Relationship Id="rId2276" Type="http://schemas.openxmlformats.org/officeDocument/2006/relationships/hyperlink" Target="https://archive.org/download/ni-roms/roms/Nintendo%20-%20Game%20Boy%20Advance.zip/Over%20the%20Hedge%20-%20Hammy%20Goes%20Nuts%21%20%28Europe%29%20%28En%2CFr%2CDe%2CEs%2CIt%2CNl%29.zip" TargetMode="External"/><Relationship Id="rId355" Type="http://schemas.openxmlformats.org/officeDocument/2006/relationships/hyperlink" Target="https://archive.org/download/ni-roms/roms/Nintendo%20-%20Game%20Boy%20Advance.zip/Battle%20Network%20-%20Rockman%20EXE%202%20%28World%29%20%28Ja%29%20%28Mega%20Man%20Battle%20Network%20Legacy%20Collection%29.zip" TargetMode="External"/><Relationship Id="rId2277" Type="http://schemas.openxmlformats.org/officeDocument/2006/relationships/hyperlink" Target="https://archive.org/download/ni-roms/roms/Nintendo%20-%20Game%20Boy%20Advance.zip/Over%20the%20Hedge%20-%20Hammy%20Goes%20Nuts%21%20%28USA%29.zip" TargetMode="External"/><Relationship Id="rId354" Type="http://schemas.openxmlformats.org/officeDocument/2006/relationships/hyperlink" Target="https://archive.org/download/ni-roms/roms/Nintendo%20-%20Game%20Boy%20Advance.zip/Battle%20Network%20-%20Rockman%20EXE%202%20%28Japan%29.zip" TargetMode="External"/><Relationship Id="rId2278" Type="http://schemas.openxmlformats.org/officeDocument/2006/relationships/hyperlink" Target="https://archive.org/download/ni-roms/roms/Nintendo%20-%20Game%20Boy%20Advance.zip/Ozzy%20%26%20Drix%20%28USA%29.zip" TargetMode="External"/><Relationship Id="rId353" Type="http://schemas.openxmlformats.org/officeDocument/2006/relationships/hyperlink" Target="https://archive.org/download/ni-roms/roms/Nintendo%20-%20Game%20Boy%20Advance.zip/Battle%20Network%20-%20Rockman%20EXE%202%20%28Japan%29%20%28Rev%201%29.zip" TargetMode="External"/><Relationship Id="rId2279" Type="http://schemas.openxmlformats.org/officeDocument/2006/relationships/hyperlink" Target="https://archive.org/download/ni-roms/roms/Nintendo%20-%20Game%20Boy%20Advance.zip/Paard%20%26%20Pony%20-%20Mijn%20Manege%20%28Netherlands%29%20%28En%2CNl%29.zip" TargetMode="External"/><Relationship Id="rId2225" Type="http://schemas.openxmlformats.org/officeDocument/2006/relationships/hyperlink" Target="https://archive.org/download/ni-roms/roms/Nintendo%20-%20Game%20Boy%20Advance.zip/Nihon%20Pro%20Mahjong%20Renmei%20Kounin%20-%20Tetsuman%20Advance%20-%20Menkyo%20Kaiden%20Series%20%28Japan%29.zip" TargetMode="External"/><Relationship Id="rId3557" Type="http://schemas.openxmlformats.org/officeDocument/2006/relationships/hyperlink" Target="https://archive.org/download/ni-roms/roms/Nintendo%20-%20Game%20Boy%20Advance.zip/xXx%20%28France%29.zip" TargetMode="External"/><Relationship Id="rId2226" Type="http://schemas.openxmlformats.org/officeDocument/2006/relationships/hyperlink" Target="https://archive.org/download/ni-roms/roms/Nintendo%20-%20Game%20Boy%20Advance.zip/Ninja%20Cop%20%28Europe%29.zip" TargetMode="External"/><Relationship Id="rId3556" Type="http://schemas.openxmlformats.org/officeDocument/2006/relationships/hyperlink" Target="https://archive.org/download/ni-roms/roms/Nintendo%20-%20Game%20Boy%20Advance.zip/uCity%20Advance%20%28World%29%20%28v1.0.1%29%20%28GBA%20Jam%202021%29%20%28Aftermarket%29%20%28Unl%29.zip" TargetMode="External"/><Relationship Id="rId2227" Type="http://schemas.openxmlformats.org/officeDocument/2006/relationships/hyperlink" Target="https://archive.org/download/ni-roms/roms/Nintendo%20-%20Game%20Boy%20Advance.zip/Ninja%20Five-0%20%28USA%29.zip" TargetMode="External"/><Relationship Id="rId3559" Type="http://schemas.openxmlformats.org/officeDocument/2006/relationships/hyperlink" Target="https://archive.org/download/ni-roms/roms/Nintendo%20-%20Game%20Boy%20Advance.zip/xniq%20%28World%29%20%28Proto%29%20%28GBA%20Jam%202021%29%20%28Aftermarket%29%20%28Unl%29.zip" TargetMode="External"/><Relationship Id="rId2228" Type="http://schemas.openxmlformats.org/officeDocument/2006/relationships/hyperlink" Target="https://archive.org/download/ni-roms/roms/Nintendo%20-%20Game%20Boy%20Advance.zip/Nintendo%20MP3%20Player%20%28Europe%29%20%28En%2CFr%2CDe%2CEs%2CIt%29.zip" TargetMode="External"/><Relationship Id="rId3558" Type="http://schemas.openxmlformats.org/officeDocument/2006/relationships/hyperlink" Target="https://archive.org/download/ni-roms/roms/Nintendo%20-%20Game%20Boy%20Advance.zip/xXx%20%28USA%2C%20Europe%29.zip" TargetMode="External"/><Relationship Id="rId2229" Type="http://schemas.openxmlformats.org/officeDocument/2006/relationships/hyperlink" Target="https://archive.org/download/ni-roms/roms/Nintendo%20-%20Game%20Boy%20Advance.zip/No%20No%20No%20Puzzle%20Chailien%20%28Japan%29.zip" TargetMode="External"/><Relationship Id="rId305" Type="http://schemas.openxmlformats.org/officeDocument/2006/relationships/hyperlink" Target="https://archive.org/download/ni-roms/roms/Nintendo%20-%20Game%20Boy%20Advance.zip/Baldur%27s%20Gate%20-%20Dark%20Alliance%20%28USA%29.zip" TargetMode="External"/><Relationship Id="rId304" Type="http://schemas.openxmlformats.org/officeDocument/2006/relationships/hyperlink" Target="https://archive.org/download/ni-roms/roms/Nintendo%20-%20Game%20Boy%20Advance.zip/Baldur%27s%20Gate%20-%20Dark%20Alliance%20%28Europe%29%20%28En%2CFr%2CDe%2CEs%2CIt%29.zip" TargetMode="External"/><Relationship Id="rId303" Type="http://schemas.openxmlformats.org/officeDocument/2006/relationships/hyperlink" Target="https://archive.org/download/ni-roms/roms/Nintendo%20-%20Game%20Boy%20Advance.zip/Bakuten%20Shoot%20Beyblade%202002%20-%20Ikuze%21%20Bakutou%21%20Chou%20Jiryoku%20Battle%21%21%20%28Japan%29.zip" TargetMode="External"/><Relationship Id="rId302" Type="http://schemas.openxmlformats.org/officeDocument/2006/relationships/hyperlink" Target="https://archive.org/download/ni-roms/roms/Nintendo%20-%20Game%20Boy%20Advance.zip/Bakuten%20Shoot%20Beyblade%202002%20-%20Gekisen%21%20Team%20Battle%21%21%20Seiryuu%20no%20Shou%20-%20Takao%20Hen%20%28Japan%29.zip" TargetMode="External"/><Relationship Id="rId309" Type="http://schemas.openxmlformats.org/officeDocument/2006/relationships/hyperlink" Target="https://archive.org/download/ni-roms/roms/Nintendo%20-%20Game%20Boy%20Advance.zip/Banjo-Kazooie%20-%20Grunty%27s%20Revenge%20%28Europe%29%20%28En%2CFr%2CDe%29.zip" TargetMode="External"/><Relationship Id="rId308" Type="http://schemas.openxmlformats.org/officeDocument/2006/relationships/hyperlink" Target="https://archive.org/download/ni-roms/roms/Nintendo%20-%20Game%20Boy%20Advance.zip/Banjo-Kazooie%20-%20Grunty%27s%20Revenge%20%28Europe%29%20%28Beta%202%29.zip" TargetMode="External"/><Relationship Id="rId307" Type="http://schemas.openxmlformats.org/officeDocument/2006/relationships/hyperlink" Target="https://archive.org/download/ni-roms/roms/Nintendo%20-%20Game%20Boy%20Advance.zip/Banjo-Kazooie%20-%20Grunty%27s%20Revenge%20%28Europe%29%20%28Beta%201%29.zip" TargetMode="External"/><Relationship Id="rId306" Type="http://schemas.openxmlformats.org/officeDocument/2006/relationships/hyperlink" Target="https://archive.org/download/ni-roms/roms/Nintendo%20-%20Game%20Boy%20Advance.zip/Ballistic%20-%20Ecks%20vs.%20Sever%20%28USA%29.zip" TargetMode="External"/><Relationship Id="rId3551" Type="http://schemas.openxmlformats.org/officeDocument/2006/relationships/hyperlink" Target="https://archive.org/download/ni-roms/roms/Nintendo%20-%20Game%20Boy%20Advance.zip/everGirl%20%28USA%29.zip" TargetMode="External"/><Relationship Id="rId2220" Type="http://schemas.openxmlformats.org/officeDocument/2006/relationships/hyperlink" Target="https://archive.org/download/ni-roms/roms/Nintendo%20-%20Game%20Boy%20Advance.zip/Nicktoons%20-%20Freeze%20Frame%20Frenzy%20%28USA%29.zip" TargetMode="External"/><Relationship Id="rId3550" Type="http://schemas.openxmlformats.org/officeDocument/2006/relationships/hyperlink" Target="https://archive.org/download/ni-roms/roms/Nintendo%20-%20Game%20Boy%20Advance.zip/e-Reader%20%28USA%29.zip" TargetMode="External"/><Relationship Id="rId301" Type="http://schemas.openxmlformats.org/officeDocument/2006/relationships/hyperlink" Target="https://archive.org/download/ni-roms/roms/Nintendo%20-%20Game%20Boy%20Advance.zip/Bakuten%20Shoot%20Beyblade%202002%20-%20Gekisen%21%20Team%20Battle%21%21%20Kouryuu%20no%20Shou%20-%20Daichi%20Hen%20%28Japan%29.zip" TargetMode="External"/><Relationship Id="rId2221" Type="http://schemas.openxmlformats.org/officeDocument/2006/relationships/hyperlink" Target="https://archive.org/download/ni-roms/roms/Nintendo%20-%20Game%20Boy%20Advance.zip/Nicktoons%20Racing%20%28Europe%29%20%28En%2CFr%2CDe%2CEs%2CIt%29.zip" TargetMode="External"/><Relationship Id="rId3553" Type="http://schemas.openxmlformats.org/officeDocument/2006/relationships/hyperlink" Target="https://archive.org/download/ni-roms/roms/Nintendo%20-%20Game%20Boy%20Advance.zip/iQue%20Video%20%26%20Audio%20%28China%29.zip" TargetMode="External"/><Relationship Id="rId300" Type="http://schemas.openxmlformats.org/officeDocument/2006/relationships/hyperlink" Target="https://archive.org/download/ni-roms/roms/Nintendo%20-%20Game%20Boy%20Advance.zip/Bakuten%20Shoot%20Beyblade%20-%20Gekitou%21%20Saikyou%20Blader%20%28Japan%29.zip" TargetMode="External"/><Relationship Id="rId2222" Type="http://schemas.openxmlformats.org/officeDocument/2006/relationships/hyperlink" Target="https://archive.org/download/ni-roms/roms/Nintendo%20-%20Game%20Boy%20Advance.zip/Nicktoons%20Racing%20%28USA%29%20%28Beta%29.zip" TargetMode="External"/><Relationship Id="rId3552" Type="http://schemas.openxmlformats.org/officeDocument/2006/relationships/hyperlink" Target="https://archive.org/download/ni-roms/roms/Nintendo%20-%20Game%20Boy%20Advance.zip/iQue%20Reader%20%28China%29.zip" TargetMode="External"/><Relationship Id="rId2223" Type="http://schemas.openxmlformats.org/officeDocument/2006/relationships/hyperlink" Target="https://archive.org/download/ni-roms/roms/Nintendo%20-%20Game%20Boy%20Advance.zip/Nicktoons%20Racing%20%28USA%29.zip" TargetMode="External"/><Relationship Id="rId3555" Type="http://schemas.openxmlformats.org/officeDocument/2006/relationships/hyperlink" Target="https://archive.org/download/ni-roms/roms/Nintendo%20-%20Game%20Boy%20Advance.zip/notenogram%20%28World%29%20%28v1.1%29%20%28Aftermarket%29%20%28Unl%29.zip" TargetMode="External"/><Relationship Id="rId2224" Type="http://schemas.openxmlformats.org/officeDocument/2006/relationships/hyperlink" Target="https://archive.org/download/ni-roms/roms/Nintendo%20-%20Game%20Boy%20Advance.zip/Nicktoons%20Unite%21%20%28USA%29.zip" TargetMode="External"/><Relationship Id="rId3554" Type="http://schemas.openxmlformats.org/officeDocument/2006/relationships/hyperlink" Target="https://archive.org/download/ni-roms/roms/Nintendo%20-%20Game%20Boy%20Advance.zip/notenogram%20%28World%29%20%28GBA%20Jam%202022%29%20%28Aftermarket%29%20%28Unl%29.zip" TargetMode="External"/><Relationship Id="rId2214" Type="http://schemas.openxmlformats.org/officeDocument/2006/relationships/hyperlink" Target="https://archive.org/download/ni-roms/roms/Nintendo%20-%20Game%20Boy%20Advance.zip/Nekketsu%20Monogatari%20Advance%20%28Japan%29%20%28Demo%29%20%28Aftermarket%29%20%28Unl%29.zip" TargetMode="External"/><Relationship Id="rId3546" Type="http://schemas.openxmlformats.org/officeDocument/2006/relationships/hyperlink" Target="https://archive.org/download/ni-roms/roms/Nintendo%20-%20Game%20Boy%20Advance.zip/bit%20Generations%20-%20Digidrive%20%28Japan%29%20%28En%29.zip" TargetMode="External"/><Relationship Id="rId2215" Type="http://schemas.openxmlformats.org/officeDocument/2006/relationships/hyperlink" Target="https://archive.org/download/ni-roms/roms/Nintendo%20-%20Game%20Boy%20Advance.zip/Neoromance%20Game%20-%20Harukanaru%20Toki%20no%20Naka%20de%20%28Japan%29%20%28Rev%201%29.zip" TargetMode="External"/><Relationship Id="rId3545" Type="http://schemas.openxmlformats.org/officeDocument/2006/relationships/hyperlink" Target="https://archive.org/download/ni-roms/roms/Nintendo%20-%20Game%20Boy%20Advance.zip/bit%20Generations%20-%20Dialhex%20%28Japan%29%20%28En%29.zip" TargetMode="External"/><Relationship Id="rId2216" Type="http://schemas.openxmlformats.org/officeDocument/2006/relationships/hyperlink" Target="https://archive.org/download/ni-roms/roms/Nintendo%20-%20Game%20Boy%20Advance.zip/Neoromance%20Game%20-%20Harukanaru%20Toki%20no%20Naka%20de%20%28Japan%29.zip" TargetMode="External"/><Relationship Id="rId3548" Type="http://schemas.openxmlformats.org/officeDocument/2006/relationships/hyperlink" Target="https://archive.org/download/ni-roms/roms/Nintendo%20-%20Game%20Boy%20Advance.zip/bit%20Generations%20-%20Orbital%20%28Japan%29%20%28En%29.zip" TargetMode="External"/><Relationship Id="rId2217" Type="http://schemas.openxmlformats.org/officeDocument/2006/relationships/hyperlink" Target="https://archive.org/download/ni-roms/roms/Nintendo%20-%20Game%20Boy%20Advance.zip/Next%20Generation%20Tennis%20%28Europe%29%20%28En%2CFr%2CDe%2CEs%2CIt%2CPt%29.zip" TargetMode="External"/><Relationship Id="rId3547" Type="http://schemas.openxmlformats.org/officeDocument/2006/relationships/hyperlink" Target="https://archive.org/download/ni-roms/roms/Nintendo%20-%20Game%20Boy%20Advance.zip/bit%20Generations%20-%20Dotstream%20%28Japan%29%20%28En%29.zip" TargetMode="External"/><Relationship Id="rId2218" Type="http://schemas.openxmlformats.org/officeDocument/2006/relationships/hyperlink" Target="https://archive.org/download/ni-roms/roms/Nintendo%20-%20Game%20Boy%20Advance.zip/Nicktoons%20-%20Attack%20of%20the%20Toybots%20%28USA%29.zip" TargetMode="External"/><Relationship Id="rId2219" Type="http://schemas.openxmlformats.org/officeDocument/2006/relationships/hyperlink" Target="https://archive.org/download/ni-roms/roms/Nintendo%20-%20Game%20Boy%20Advance.zip/Nicktoons%20-%20Battle%20for%20Volcano%20Island%20%28USA%29.zip" TargetMode="External"/><Relationship Id="rId3549" Type="http://schemas.openxmlformats.org/officeDocument/2006/relationships/hyperlink" Target="https://archive.org/download/ni-roms/roms/Nintendo%20-%20Game%20Boy%20Advance.zip/bit%20Generations%20-%20Soundvoyager%20%28Japan%29%20%28En%29.zip" TargetMode="External"/><Relationship Id="rId3540" Type="http://schemas.openxmlformats.org/officeDocument/2006/relationships/hyperlink" Target="https://archive.org/download/ni-roms/roms/Nintendo%20-%20Game%20Boy%20Advance.zip/%5BBIOS%5D%20Game%20Boy%20Advance%20%28World%29%20%28Beta%29.zip" TargetMode="External"/><Relationship Id="rId2210" Type="http://schemas.openxmlformats.org/officeDocument/2006/relationships/hyperlink" Target="https://archive.org/download/ni-roms/roms/Nintendo%20-%20Game%20Boy%20Advance.zip/Need%20for%20Speed%20-%20Porsche%20Unleashed%20%28Europe%29%20%28En%2CFr%2CDe%2CEs%2CIt%29.zip" TargetMode="External"/><Relationship Id="rId3542" Type="http://schemas.openxmlformats.org/officeDocument/2006/relationships/hyperlink" Target="https://archive.org/download/ni-roms/roms/Nintendo%20-%20Game%20Boy%20Advance.zip/%5BBIOS%5D%20Game%20Boy%20Advance%20%28World%29.zip" TargetMode="External"/><Relationship Id="rId2211" Type="http://schemas.openxmlformats.org/officeDocument/2006/relationships/hyperlink" Target="https://archive.org/download/ni-roms/roms/Nintendo%20-%20Game%20Boy%20Advance.zip/Need%20for%20Speed%20-%20Porsche%20Unleashed%20%28USA%29.zip" TargetMode="External"/><Relationship Id="rId3541" Type="http://schemas.openxmlformats.org/officeDocument/2006/relationships/hyperlink" Target="https://archive.org/download/ni-roms/roms/Nintendo%20-%20Game%20Boy%20Advance.zip/%5BBIOS%5D%20Game%20Boy%20Advance%20%28World%29%20%28GameCube%29.zip" TargetMode="External"/><Relationship Id="rId2212" Type="http://schemas.openxmlformats.org/officeDocument/2006/relationships/hyperlink" Target="https://archive.org/download/ni-roms/roms/Nintendo%20-%20Game%20Boy%20Advance.zip/Need%20for%20Speed%20-%20Underground%20%28USA%2C%20Europe%29%20%28En%2CFr%2CDe%2CIt%29.zip" TargetMode="External"/><Relationship Id="rId3544" Type="http://schemas.openxmlformats.org/officeDocument/2006/relationships/hyperlink" Target="https://archive.org/download/ni-roms/roms/Nintendo%20-%20Game%20Boy%20Advance.zip/bit%20Generations%20-%20Coloris%20%28Japan%29%20%28En%29.zip" TargetMode="External"/><Relationship Id="rId2213" Type="http://schemas.openxmlformats.org/officeDocument/2006/relationships/hyperlink" Target="https://archive.org/download/ni-roms/roms/Nintendo%20-%20Game%20Boy%20Advance.zip/Need%20for%20Speed%20-%20Underground%202%20%28USA%2C%20Europe%29%20%28En%2CFr%2CDe%2CIt%29.zip" TargetMode="External"/><Relationship Id="rId3543" Type="http://schemas.openxmlformats.org/officeDocument/2006/relationships/hyperlink" Target="https://archive.org/download/ni-roms/roms/Nintendo%20-%20Game%20Boy%20Advance.zip/bit%20Generations%20-%20Boundish%20%28Japan%29%20%28En%29.zip" TargetMode="External"/><Relationship Id="rId2247" Type="http://schemas.openxmlformats.org/officeDocument/2006/relationships/hyperlink" Target="https://archive.org/download/ni-roms/roms/Nintendo%20-%20Game%20Boy%20Advance.zip/One%20Piece%20%28USA%29.zip" TargetMode="External"/><Relationship Id="rId2248" Type="http://schemas.openxmlformats.org/officeDocument/2006/relationships/hyperlink" Target="https://archive.org/download/ni-roms/roms/Nintendo%20-%20Game%20Boy%20Advance.zip/One%20Piece%20-%20Dragon%20Dream%20%28Japan%29.zip" TargetMode="External"/><Relationship Id="rId2249" Type="http://schemas.openxmlformats.org/officeDocument/2006/relationships/hyperlink" Target="https://archive.org/download/ni-roms/roms/Nintendo%20-%20Game%20Boy%20Advance.zip/One%20Piece%20-%20Going%20Baseball%20-%20Haejeok%20Yaku%20%28Korea%29.zip" TargetMode="External"/><Relationship Id="rId327" Type="http://schemas.openxmlformats.org/officeDocument/2006/relationships/hyperlink" Target="https://archive.org/download/ni-roms/roms/Nintendo%20-%20Game%20Boy%20Advance.zip/Barbie%20and%20the%20Magic%20of%20Pegasus%20%28Europe%29%20%28En%2CFr%2CDe%2CEs%2CIt%2CNl%29.zip" TargetMode="External"/><Relationship Id="rId326" Type="http://schemas.openxmlformats.org/officeDocument/2006/relationships/hyperlink" Target="https://archive.org/download/ni-roms/roms/Nintendo%20-%20Game%20Boy%20Advance.zip/Barbie%20Superpack%20-%20Secret%20Agent%20%2B%20Groovy%20Games%20%28USA%29.zip" TargetMode="External"/><Relationship Id="rId325" Type="http://schemas.openxmlformats.org/officeDocument/2006/relationships/hyperlink" Target="https://archive.org/download/ni-roms/roms/Nintendo%20-%20Game%20Boy%20Advance.zip/Barbie%20Superpack%20-%20Secret%20Agent%20%2B%20Groovy%20Games%20%28Europe%29%20%28En%2CFr%2CDe%2CEs%2CIt%29.zip" TargetMode="External"/><Relationship Id="rId324" Type="http://schemas.openxmlformats.org/officeDocument/2006/relationships/hyperlink" Target="https://archive.org/download/ni-roms/roms/Nintendo%20-%20Game%20Boy%20Advance.zip/Barbie%20Software%20-%20Groovy%20Games%20%28USA%29.zip" TargetMode="External"/><Relationship Id="rId329" Type="http://schemas.openxmlformats.org/officeDocument/2006/relationships/hyperlink" Target="https://archive.org/download/ni-roms/roms/Nintendo%20-%20Game%20Boy%20Advance.zip/Barbie%20and%20the%20Magic%20of%20Pegasus%20%28USA%29%20%28Beta%29%20%282005-02-18%29.zip" TargetMode="External"/><Relationship Id="rId328" Type="http://schemas.openxmlformats.org/officeDocument/2006/relationships/hyperlink" Target="https://archive.org/download/ni-roms/roms/Nintendo%20-%20Game%20Boy%20Advance.zip/Barbie%20and%20the%20Magic%20of%20Pegasus%20%28USA%29%20%28Beta%29%20%282005-01-21%29.zip" TargetMode="External"/><Relationship Id="rId2240" Type="http://schemas.openxmlformats.org/officeDocument/2006/relationships/hyperlink" Target="https://archive.org/download/ni-roms/roms/Nintendo%20-%20Game%20Boy%20Advance.zip/Ochaken%20no%20Heya%20%28Japan%29.zip" TargetMode="External"/><Relationship Id="rId2241" Type="http://schemas.openxmlformats.org/officeDocument/2006/relationships/hyperlink" Target="https://archive.org/download/ni-roms/roms/Nintendo%20-%20Game%20Boy%20Advance.zip/Ochaken%20no%20Yume%20Bouken%20%28Japan%29.zip" TargetMode="External"/><Relationship Id="rId2242" Type="http://schemas.openxmlformats.org/officeDocument/2006/relationships/hyperlink" Target="https://archive.org/download/ni-roms/roms/Nintendo%20-%20Game%20Boy%20Advance.zip/Oddworld%20-%20Munch%27s%20Oddysee%20%28Germany%29.zip" TargetMode="External"/><Relationship Id="rId323" Type="http://schemas.openxmlformats.org/officeDocument/2006/relationships/hyperlink" Target="https://archive.org/download/ni-roms/roms/Nintendo%20-%20Game%20Boy%20Advance.zip/Barbie%20Software%20-%20Groovy%20Games%20%28Europe%29%20%28En%2CFr%2CDe%2CEs%2CIt%29.zip" TargetMode="External"/><Relationship Id="rId2243" Type="http://schemas.openxmlformats.org/officeDocument/2006/relationships/hyperlink" Target="https://archive.org/download/ni-roms/roms/Nintendo%20-%20Game%20Boy%20Advance.zip/Oddworld%20-%20Munch%27s%20Oddysee%20%28USA%2C%20Europe%29.zip" TargetMode="External"/><Relationship Id="rId322" Type="http://schemas.openxmlformats.org/officeDocument/2006/relationships/hyperlink" Target="https://archive.org/download/ni-roms/roms/Nintendo%20-%20Game%20Boy%20Advance.zip/Barbie%20Horse%20Adventures%20-%20Blue%20Ribbon%20Race%20%28USA%29.zip" TargetMode="External"/><Relationship Id="rId2244" Type="http://schemas.openxmlformats.org/officeDocument/2006/relationships/hyperlink" Target="https://archive.org/download/ni-roms/roms/Nintendo%20-%20Game%20Boy%20Advance.zip/Ohanaya-san%20Monogatari%20GBA%20-%20Iyashikei%20Ohanaya-san%20Ikusei%20Game%20%28Japan%29.zip" TargetMode="External"/><Relationship Id="rId321" Type="http://schemas.openxmlformats.org/officeDocument/2006/relationships/hyperlink" Target="https://archive.org/download/ni-roms/roms/Nintendo%20-%20Game%20Boy%20Advance.zip/Barbie%20Horse%20Adventures%20%28Europe%29%20%28En%2CFr%2CDe%2CEs%2CIt%2CNl%29.zip" TargetMode="External"/><Relationship Id="rId2245" Type="http://schemas.openxmlformats.org/officeDocument/2006/relationships/hyperlink" Target="https://archive.org/download/ni-roms/roms/Nintendo%20-%20Game%20Boy%20Advance.zip/Ojarumaru%20-%20Gekkouchou%20Sanpo%20de%20Ojaru%20%28Japan%29.zip" TargetMode="External"/><Relationship Id="rId320" Type="http://schemas.openxmlformats.org/officeDocument/2006/relationships/hyperlink" Target="https://archive.org/download/ni-roms/roms/Nintendo%20-%20Game%20Boy%20Advance.zip/Barbie%20Diaries%2C%20The%20-%20High%20School%20Mystery%20%28USA%29.zip" TargetMode="External"/><Relationship Id="rId2246" Type="http://schemas.openxmlformats.org/officeDocument/2006/relationships/hyperlink" Target="https://archive.org/download/ni-roms/roms/Nintendo%20-%20Game%20Boy%20Advance.zip/Okumanchouja%20Game%20-%20Nottori%20Daisakusen%21%20%28Japan%29.zip" TargetMode="External"/><Relationship Id="rId2236" Type="http://schemas.openxmlformats.org/officeDocument/2006/relationships/hyperlink" Target="https://archive.org/download/ni-roms/roms/Nintendo%20-%20Game%20Boy%20Advance.zip/Notebook%20Adventure%20%28World%29%20%28v1.3%29%20%28Aftermarket%29%20%28Unl%29.zip" TargetMode="External"/><Relationship Id="rId2237" Type="http://schemas.openxmlformats.org/officeDocument/2006/relationships/hyperlink" Target="https://archive.org/download/ni-roms/roms/Nintendo%20-%20Game%20Boy%20Advance.zip/Nyan%20Nyan%20Nyanko%20no%20NyanCollection%20%28Japan%29.zip" TargetMode="External"/><Relationship Id="rId2238" Type="http://schemas.openxmlformats.org/officeDocument/2006/relationships/hyperlink" Target="https://archive.org/download/ni-roms/roms/Nintendo%20-%20Game%20Boy%20Advance.zip/Ochaken%20Kururin%20-%20Honwaka%20Puzzle%20de%20Hotto%20Shiyo%20%28Japan%29.zip" TargetMode="External"/><Relationship Id="rId2239" Type="http://schemas.openxmlformats.org/officeDocument/2006/relationships/hyperlink" Target="https://archive.org/download/ni-roms/roms/Nintendo%20-%20Game%20Boy%20Advance.zip/Ochaken%20no%20Bouken-jima%20-%20Honwaka%20Yume%20no%20Island%20%28Japan%29.zip" TargetMode="External"/><Relationship Id="rId316" Type="http://schemas.openxmlformats.org/officeDocument/2006/relationships/hyperlink" Target="https://archive.org/download/ni-roms/roms/Nintendo%20-%20Game%20Boy%20Advance.zip/Banjo-Pilot%20%28USA%29.zip" TargetMode="External"/><Relationship Id="rId315" Type="http://schemas.openxmlformats.org/officeDocument/2006/relationships/hyperlink" Target="https://archive.org/download/ni-roms/roms/Nintendo%20-%20Game%20Boy%20Advance.zip/Banjo-Pilot%20%28Europe%29%20%28En%2CFr%2CDe%2CEs%2CIt%29.zip" TargetMode="External"/><Relationship Id="rId314" Type="http://schemas.openxmlformats.org/officeDocument/2006/relationships/hyperlink" Target="https://archive.org/download/ni-roms/roms/Nintendo%20-%20Game%20Boy%20Advance.zip/Banjo-Pilot%20%28Europe%29%20%28En%2CFr%2CDe%2CEs%2CIt%29%20%28Beta%202%29%20%282004-09-29%29.zip" TargetMode="External"/><Relationship Id="rId313" Type="http://schemas.openxmlformats.org/officeDocument/2006/relationships/hyperlink" Target="https://archive.org/download/ni-roms/roms/Nintendo%20-%20Game%20Boy%20Advance.zip/Banjo-Pilot%20%28Europe%29%20%28Beta%201%29.zip" TargetMode="External"/><Relationship Id="rId319" Type="http://schemas.openxmlformats.org/officeDocument/2006/relationships/hyperlink" Target="https://archive.org/download/ni-roms/roms/Nintendo%20-%20Game%20Boy%20Advance.zip/Barbie%20Diaries%2C%20The%20-%20High%20School%20Mystery%20%28Europe%29.zip" TargetMode="External"/><Relationship Id="rId318" Type="http://schemas.openxmlformats.org/officeDocument/2006/relationships/hyperlink" Target="https://archive.org/download/ni-roms/roms/Nintendo%20-%20Game%20Boy%20Advance.zip/Barbie%20-%20The%20Princess%20and%20the%20Pauper%20%28USA%29.zip" TargetMode="External"/><Relationship Id="rId317" Type="http://schemas.openxmlformats.org/officeDocument/2006/relationships/hyperlink" Target="https://archive.org/download/ni-roms/roms/Nintendo%20-%20Game%20Boy%20Advance.zip/Barbie%20-%20The%20Princess%20and%20the%20Pauper%20%28Europe%29%20%28En%2CFr%2CDe%2CEs%2CIt%2CNl%29.zip" TargetMode="External"/><Relationship Id="rId3560" Type="http://schemas.openxmlformats.org/officeDocument/2006/relationships/drawing" Target="../drawings/drawing8.xml"/><Relationship Id="rId2230" Type="http://schemas.openxmlformats.org/officeDocument/2006/relationships/hyperlink" Target="https://archive.org/download/ni-roms/roms/Nintendo%20-%20Game%20Boy%20Advance.zip/No%20Rules%20-%20Get%20Phat%20%28USA%2C%20Europe%29%20%28En%2CFr%2CDe%2CEs%2CIt%2CNl%29.zip" TargetMode="External"/><Relationship Id="rId2231" Type="http://schemas.openxmlformats.org/officeDocument/2006/relationships/hyperlink" Target="https://archive.org/download/ni-roms/roms/Nintendo%20-%20Game%20Boy%20Advance.zip/Nobunaga%20Ibun%20%28Japan%29.zip" TargetMode="External"/><Relationship Id="rId312" Type="http://schemas.openxmlformats.org/officeDocument/2006/relationships/hyperlink" Target="https://archive.org/download/ni-roms/roms/Nintendo%20-%20Game%20Boy%20Advance.zip/Banjo-Kazooie%20-%20La%20Venganza%20de%20Grunty%20%28Spain%29.zip" TargetMode="External"/><Relationship Id="rId2232" Type="http://schemas.openxmlformats.org/officeDocument/2006/relationships/hyperlink" Target="https://archive.org/download/ni-roms/roms/Nintendo%20-%20Game%20Boy%20Advance.zip/Nobunaga%20no%20Yabou%20%28Japan%29.zip" TargetMode="External"/><Relationship Id="rId311" Type="http://schemas.openxmlformats.org/officeDocument/2006/relationships/hyperlink" Target="https://archive.org/download/ni-roms/roms/Nintendo%20-%20Game%20Boy%20Advance.zip/Banjo-Kazooie%20-%20La%20Vendetta%20di%20Grunty%20%28Italy%29.zip" TargetMode="External"/><Relationship Id="rId2233" Type="http://schemas.openxmlformats.org/officeDocument/2006/relationships/hyperlink" Target="https://archive.org/download/ni-roms/roms/Nintendo%20-%20Game%20Boy%20Advance.zip/Noddy%20-%20A%20Day%20in%20Toyland%20%28Europe%29%20%28En%2CFr%2CEs%2CIt%2CNl%2CPt%2CDa%29.zip" TargetMode="External"/><Relationship Id="rId310" Type="http://schemas.openxmlformats.org/officeDocument/2006/relationships/hyperlink" Target="https://archive.org/download/ni-roms/roms/Nintendo%20-%20Game%20Boy%20Advance.zip/Banjo-Kazooie%20-%20Grunty%27s%20Revenge%20%28USA%2C%20Europe%29.zip" TargetMode="External"/><Relationship Id="rId2234" Type="http://schemas.openxmlformats.org/officeDocument/2006/relationships/hyperlink" Target="https://archive.org/download/ni-roms/roms/Nintendo%20-%20Game%20Boy%20Advance.zip/Noddy%20-%20A%20Day%20in%20Toyland%20%28USA%29%20%28En%2CFr%2CEs%29.zip" TargetMode="External"/><Relationship Id="rId2235" Type="http://schemas.openxmlformats.org/officeDocument/2006/relationships/hyperlink" Target="https://archive.org/download/ni-roms/roms/Nintendo%20-%20Game%20Boy%20Advance.zip/Nos%20Voisins%2C%20les%20Hommes%20%28France%29.zip" TargetMode="External"/><Relationship Id="rId297" Type="http://schemas.openxmlformats.org/officeDocument/2006/relationships/hyperlink" Target="https://archive.org/download/ni-roms/roms/Nintendo%20-%20Game%20Boy%20Advance.zip/Backyard%20Sports%20-%20Basketball%202007%20%28USA%29.zip" TargetMode="External"/><Relationship Id="rId296" Type="http://schemas.openxmlformats.org/officeDocument/2006/relationships/hyperlink" Target="https://archive.org/download/ni-roms/roms/Nintendo%20-%20Game%20Boy%20Advance.zip/Backyard%20Sports%20-%20Baseball%202007%20%28USA%29.zip" TargetMode="External"/><Relationship Id="rId295" Type="http://schemas.openxmlformats.org/officeDocument/2006/relationships/hyperlink" Target="https://archive.org/download/ni-roms/roms/Nintendo%20-%20Game%20Boy%20Advance.zip/Backyard%20Skateboarding%20%28USA%29.zip" TargetMode="External"/><Relationship Id="rId294" Type="http://schemas.openxmlformats.org/officeDocument/2006/relationships/hyperlink" Target="https://archive.org/download/ni-roms/roms/Nintendo%20-%20Game%20Boy%20Advance.zip/Backyard%20Hockey%20%28USA%29.zip" TargetMode="External"/><Relationship Id="rId299" Type="http://schemas.openxmlformats.org/officeDocument/2006/relationships/hyperlink" Target="https://archive.org/download/ni-roms/roms/Nintendo%20-%20Game%20Boy%20Advance.zip/Bakunetsu%20Dodge%20Ball%20Fighters%20%28Japan%29.zip" TargetMode="External"/><Relationship Id="rId298" Type="http://schemas.openxmlformats.org/officeDocument/2006/relationships/hyperlink" Target="https://archive.org/download/ni-roms/roms/Nintendo%20-%20Game%20Boy%20Advance.zip/Backyard%20Sports%20-%20Football%202007%20%28USA%29.zip" TargetMode="External"/><Relationship Id="rId271" Type="http://schemas.openxmlformats.org/officeDocument/2006/relationships/hyperlink" Target="https://archive.org/download/ni-roms/roms/Nintendo%20-%20Game%20Boy%20Advance.zip/Avatar%20-%20The%20Last%20Airbender%20%28USA%29.zip" TargetMode="External"/><Relationship Id="rId270" Type="http://schemas.openxmlformats.org/officeDocument/2006/relationships/hyperlink" Target="https://archive.org/download/ni-roms/roms/Nintendo%20-%20Game%20Boy%20Advance.zip/Attack%20on%20Voxelburg%20%28World%29%20%28Demo%29%20%28GBA%20Jam%202022%29%20%28Aftermarket%29%20%28Unl%29.zip" TargetMode="External"/><Relationship Id="rId269" Type="http://schemas.openxmlformats.org/officeDocument/2006/relationships/hyperlink" Target="https://archive.org/download/ni-roms/roms/Nintendo%20-%20Game%20Boy%20Advance.zip/Atomix%20%28World%29%20%28Unl%29.zip" TargetMode="External"/><Relationship Id="rId264" Type="http://schemas.openxmlformats.org/officeDocument/2006/relationships/hyperlink" Target="https://archive.org/download/ni-roms/roms/Nintendo%20-%20Game%20Boy%20Advance.zip/Atari%20Anniversary%20Advance%20%28USA%29.zip" TargetMode="External"/><Relationship Id="rId263" Type="http://schemas.openxmlformats.org/officeDocument/2006/relationships/hyperlink" Target="https://archive.org/download/ni-roms/roms/Nintendo%20-%20Game%20Boy%20Advance.zip/Atari%20Anniversary%20Advance%20%28Europe%29.zip" TargetMode="External"/><Relationship Id="rId262" Type="http://schemas.openxmlformats.org/officeDocument/2006/relationships/hyperlink" Target="https://archive.org/download/ni-roms/roms/Nintendo%20-%20Game%20Boy%20Advance.zip/Astro%20Boy%20-%20Tetsuwan%20Atom%20-%20Atom%20Heart%20no%20Himitsu%20%28Japan%29.zip" TargetMode="External"/><Relationship Id="rId261" Type="http://schemas.openxmlformats.org/officeDocument/2006/relationships/hyperlink" Target="https://archive.org/download/ni-roms/roms/Nintendo%20-%20Game%20Boy%20Advance.zip/Astro%20Boy%20-%20Omega%20Factor%20%28USA%29%20%28En%2CJa%2CFr%2CDe%2CEs%2CIt%29.zip" TargetMode="External"/><Relationship Id="rId268" Type="http://schemas.openxmlformats.org/officeDocument/2006/relationships/hyperlink" Target="https://archive.org/download/ni-roms/roms/Nintendo%20-%20Game%20Boy%20Advance.zip/Atomic%20Betty%20%28USA%2C%20Europe%29.zip" TargetMode="External"/><Relationship Id="rId267" Type="http://schemas.openxmlformats.org/officeDocument/2006/relationships/hyperlink" Target="https://archive.org/download/ni-roms/roms/Nintendo%20-%20Game%20Boy%20Advance.zip/Atomic%20Betty%20%28USA%2C%20Europe%29%20%28Beta%29.zip" TargetMode="External"/><Relationship Id="rId266" Type="http://schemas.openxmlformats.org/officeDocument/2006/relationships/hyperlink" Target="https://archive.org/download/ni-roms/roms/Nintendo%20-%20Game%20Boy%20Advance.zip/Atlantis%20-%20The%20Lost%20Empire%20%28USA%2C%20Europe%29.zip" TargetMode="External"/><Relationship Id="rId265" Type="http://schemas.openxmlformats.org/officeDocument/2006/relationships/hyperlink" Target="https://archive.org/download/ni-roms/roms/Nintendo%20-%20Game%20Boy%20Advance.zip/Atlantis%20-%20The%20Lost%20Empire%20%28Europe%29%20%28En%2CFr%2CDe%2CEs%2CIt%2CNl%29.zip" TargetMode="External"/><Relationship Id="rId260" Type="http://schemas.openxmlformats.org/officeDocument/2006/relationships/hyperlink" Target="https://archive.org/download/ni-roms/roms/Nintendo%20-%20Game%20Boy%20Advance.zip/Astro%20Boy%20-%20Omega%20Factor%20%28Europe%29%20%28En%2CJa%2CFr%2CDe%2CEs%2CIt%29.zip" TargetMode="External"/><Relationship Id="rId259" Type="http://schemas.openxmlformats.org/officeDocument/2006/relationships/hyperlink" Target="https://archive.org/download/ni-roms/roms/Nintendo%20-%20Game%20Boy%20Advance.zip/Asterix%20%26%20Obelix%20XXL%20%28Europe%29%20%28Fr%29%20%28Beta%201%29.zip" TargetMode="External"/><Relationship Id="rId258" Type="http://schemas.openxmlformats.org/officeDocument/2006/relationships/hyperlink" Target="https://archive.org/download/ni-roms/roms/Nintendo%20-%20Game%20Boy%20Advance.zip/Asterix%20%26%20Obelix%20XXL%20%28Europe%29%20%28En%2CFr%2CDe%2CEs%2CIt%2CNl%29.zip" TargetMode="External"/><Relationship Id="rId2290" Type="http://schemas.openxmlformats.org/officeDocument/2006/relationships/hyperlink" Target="https://archive.org/download/ni-roms/roms/Nintendo%20-%20Game%20Boy%20Advance.zip/Pac-Man%20World%20%28Europe%29%20%28En%2CFr%2CDe%2CEs%2CIt%29.zip" TargetMode="External"/><Relationship Id="rId2291" Type="http://schemas.openxmlformats.org/officeDocument/2006/relationships/hyperlink" Target="https://archive.org/download/ni-roms/roms/Nintendo%20-%20Game%20Boy%20Advance.zip/Pac-Man%20World%20%28USA%29.zip" TargetMode="External"/><Relationship Id="rId2292" Type="http://schemas.openxmlformats.org/officeDocument/2006/relationships/hyperlink" Target="https://archive.org/download/ni-roms/roms/Nintendo%20-%20Game%20Boy%20Advance.zip/Pac-Man%20World%202%20%28Europe%29%20%28En%2CFr%2CDe%2CEs%2CIt%29.zip" TargetMode="External"/><Relationship Id="rId2293" Type="http://schemas.openxmlformats.org/officeDocument/2006/relationships/hyperlink" Target="https://archive.org/download/ni-roms/roms/Nintendo%20-%20Game%20Boy%20Advance.zip/Pac-Man%20World%202%20%28USA%29%20%28Beta%29%20%282005-04-15%29.zip" TargetMode="External"/><Relationship Id="rId253" Type="http://schemas.openxmlformats.org/officeDocument/2006/relationships/hyperlink" Target="https://archive.org/download/ni-roms/roms/Nintendo%20-%20Game%20Boy%20Advance.zip/Arthur%20and%20the%20Invisibles%20%28USA%29%20%28En%2CFr%2CEs%29.zip" TargetMode="External"/><Relationship Id="rId2294" Type="http://schemas.openxmlformats.org/officeDocument/2006/relationships/hyperlink" Target="https://archive.org/download/ni-roms/roms/Nintendo%20-%20Game%20Boy%20Advance.zip/Pac-Man%20World%202%20%28USA%29.zip" TargetMode="External"/><Relationship Id="rId252" Type="http://schemas.openxmlformats.org/officeDocument/2006/relationships/hyperlink" Target="https://archive.org/download/ni-roms/roms/Nintendo%20-%20Game%20Boy%20Advance.zip/Around%20the%20World%20in%2080%20Days%20%28USA%29.zip" TargetMode="External"/><Relationship Id="rId2295" Type="http://schemas.openxmlformats.org/officeDocument/2006/relationships/hyperlink" Target="https://archive.org/download/ni-roms/roms/Nintendo%20-%20Game%20Boy%20Advance.zip/Paws%20%26%20Claws%20-%20Best%20Friends%20-%20Dogs%20%26%20Cats%20%28USA%29.zip" TargetMode="External"/><Relationship Id="rId251" Type="http://schemas.openxmlformats.org/officeDocument/2006/relationships/hyperlink" Target="https://archive.org/download/ni-roms/roms/Nintendo%20-%20Game%20Boy%20Advance.zip/Around%20the%20World%20in%2080%20Days%20%28Europe%29%20%28En%2CFr%2CDe%2CEs%2CIt%2CNl%29.zip" TargetMode="External"/><Relationship Id="rId2296" Type="http://schemas.openxmlformats.org/officeDocument/2006/relationships/hyperlink" Target="https://archive.org/download/ni-roms/roms/Nintendo%20-%20Game%20Boy%20Advance.zip/Paws%20%26%20Claws%20-%20Pet%20Resort%20%28USA%29.zip" TargetMode="External"/><Relationship Id="rId250" Type="http://schemas.openxmlformats.org/officeDocument/2006/relationships/hyperlink" Target="https://archive.org/download/ni-roms/roms/Nintendo%20-%20Game%20Boy%20Advance.zip/Army%20Men%20Advance%20%28USA%2C%20Europe%29%20%28En%2CFr%2CDe%2CEs%2CIt%29.zip" TargetMode="External"/><Relationship Id="rId2297" Type="http://schemas.openxmlformats.org/officeDocument/2006/relationships/hyperlink" Target="https://archive.org/download/ni-roms/roms/Nintendo%20-%20Game%20Boy%20Advance.zip/Paws%20%26%20Claws%20-%20Pet%20Vet%20%28USA%29.zip" TargetMode="External"/><Relationship Id="rId257" Type="http://schemas.openxmlformats.org/officeDocument/2006/relationships/hyperlink" Target="https://archive.org/download/ni-roms/roms/Nintendo%20-%20Game%20Boy%20Advance.zip/Asterix%20%26%20Obelix%20XXL%20%28Europe%29%20%28En%2CFr%2CDe%2CEs%2CIt%2CNl%29%20%28Beta%202%29.zip" TargetMode="External"/><Relationship Id="rId2298" Type="http://schemas.openxmlformats.org/officeDocument/2006/relationships/hyperlink" Target="https://archive.org/download/ni-roms/roms/Nintendo%20-%20Game%20Boy%20Advance.zip/Payback%20%28Europe%29%20%28En%2CFr%2CDe%2CEs%2CIt%29.zip" TargetMode="External"/><Relationship Id="rId256" Type="http://schemas.openxmlformats.org/officeDocument/2006/relationships/hyperlink" Target="https://archive.org/download/ni-roms/roms/Nintendo%20-%20Game%20Boy%20Advance.zip/Asterix%20%26%20Obelix%20-%20Bash%20Them%20All%21%20%28Europe%29%20%28En%2CFr%2CDe%2CEs%2CIt%2CNl%29.zip" TargetMode="External"/><Relationship Id="rId2299" Type="http://schemas.openxmlformats.org/officeDocument/2006/relationships/hyperlink" Target="https://archive.org/download/ni-roms/roms/Nintendo%20-%20Game%20Boy%20Advance.zip/Pazuninn%20-%20Umininn%20no%20Puzzle%20de%20Nimu%20%28Japan%29.zip" TargetMode="External"/><Relationship Id="rId255" Type="http://schemas.openxmlformats.org/officeDocument/2006/relationships/hyperlink" Target="https://archive.org/download/ni-roms/roms/Nintendo%20-%20Game%20Boy%20Advance.zip/Ashita%20no%20Joe%20-%20Makka%20ni%20Moeagare%21%20%28Japan%29.zip" TargetMode="External"/><Relationship Id="rId254" Type="http://schemas.openxmlformats.org/officeDocument/2006/relationships/hyperlink" Target="https://archive.org/download/ni-roms/roms/Nintendo%20-%20Game%20Boy%20Advance.zip/Arthur%20and%20the%20Minimoys%20%28Europe%29%20%28En%2CFr%2CDe%2CEs%2CIt%2CNl%29.zip" TargetMode="External"/><Relationship Id="rId293" Type="http://schemas.openxmlformats.org/officeDocument/2006/relationships/hyperlink" Target="https://archive.org/download/ni-roms/roms/Nintendo%20-%20Game%20Boy%20Advance.zip/Backyard%20Football%202006%20%28USA%29.zip" TargetMode="External"/><Relationship Id="rId292" Type="http://schemas.openxmlformats.org/officeDocument/2006/relationships/hyperlink" Target="https://archive.org/download/ni-roms/roms/Nintendo%20-%20Game%20Boy%20Advance.zip/Backyard%20Football%20%28USA%29.zip" TargetMode="External"/><Relationship Id="rId291" Type="http://schemas.openxmlformats.org/officeDocument/2006/relationships/hyperlink" Target="https://archive.org/download/ni-roms/roms/Nintendo%20-%20Game%20Boy%20Advance.zip/Backyard%20Basketball%20%28USA%29.zip" TargetMode="External"/><Relationship Id="rId290" Type="http://schemas.openxmlformats.org/officeDocument/2006/relationships/hyperlink" Target="https://archive.org/download/ni-roms/roms/Nintendo%20-%20Game%20Boy%20Advance.zip/Backyard%20Baseball%202006%20%28USA%29.zip" TargetMode="External"/><Relationship Id="rId286" Type="http://schemas.openxmlformats.org/officeDocument/2006/relationships/hyperlink" Target="https://archive.org/download/ni-roms/roms/Nintendo%20-%20Game%20Boy%20Advance.zip/Back%20to%20Stone%20%28USA%29%20%28En%2CFr%29.zip" TargetMode="External"/><Relationship Id="rId285" Type="http://schemas.openxmlformats.org/officeDocument/2006/relationships/hyperlink" Target="https://archive.org/download/ni-roms/roms/Nintendo%20-%20Game%20Boy%20Advance.zip/Back%20to%20Stone%20%28Europe%29%20%28En%2CFr%2CDe%29%20%28Beta%29.zip" TargetMode="External"/><Relationship Id="rId284" Type="http://schemas.openxmlformats.org/officeDocument/2006/relationships/hyperlink" Target="https://archive.org/download/ni-roms/roms/Nintendo%20-%20Game%20Boy%20Advance.zip/Back%20to%20Stone%20%28Europe%29%20%28En%2CFr%29.zip" TargetMode="External"/><Relationship Id="rId283" Type="http://schemas.openxmlformats.org/officeDocument/2006/relationships/hyperlink" Target="https://archive.org/download/ni-roms/roms/Nintendo%20-%20Game%20Boy%20Advance.zip/Back%20Track%20%28USA%2C%20Europe%29.zip" TargetMode="External"/><Relationship Id="rId289" Type="http://schemas.openxmlformats.org/officeDocument/2006/relationships/hyperlink" Target="https://archive.org/download/ni-roms/roms/Nintendo%20-%20Game%20Boy%20Advance.zip/Backyard%20Baseball%20%28USA%29.zip" TargetMode="External"/><Relationship Id="rId288" Type="http://schemas.openxmlformats.org/officeDocument/2006/relationships/hyperlink" Target="https://archive.org/download/ni-roms/roms/Nintendo%20-%20Game%20Boy%20Advance.zip/Backup%20Mem.%20Quick-Copy%20%28Unknown%29%20%28v1.04%29%20%28Program%29.zip" TargetMode="External"/><Relationship Id="rId287" Type="http://schemas.openxmlformats.org/officeDocument/2006/relationships/hyperlink" Target="https://archive.org/download/ni-roms/roms/Nintendo%20-%20Game%20Boy%20Advance.zip/Backup%20LIB%20Sample%20%28Unknown%29%20%28v1.04%29%20%28Program%29.zip" TargetMode="External"/><Relationship Id="rId282" Type="http://schemas.openxmlformats.org/officeDocument/2006/relationships/hyperlink" Target="https://archive.org/download/ni-roms/roms/Nintendo%20-%20Game%20Boy%20Advance.zip/Babar%20to%20the%20Rescue%20%28USA%29%20%28En%2CFr%2CEs%29.zip" TargetMode="External"/><Relationship Id="rId281" Type="http://schemas.openxmlformats.org/officeDocument/2006/relationships/hyperlink" Target="https://archive.org/download/ni-roms/roms/Nintendo%20-%20Game%20Boy%20Advance.zip/Babar%20to%20the%20Rescue%20%28Europe%29%20%28En%2CFr%2CDe%2CDa%29.zip" TargetMode="External"/><Relationship Id="rId280" Type="http://schemas.openxmlformats.org/officeDocument/2006/relationships/hyperlink" Target="https://archive.org/download/ni-roms/roms/Nintendo%20-%20Game%20Boy%20Advance.zip/BMX%20Trick%20Racer%20%28USA%29.zip" TargetMode="External"/><Relationship Id="rId275" Type="http://schemas.openxmlformats.org/officeDocument/2006/relationships/hyperlink" Target="https://archive.org/download/ni-roms/roms/Nintendo%20-%20Game%20Boy%20Advance.zip/Aventures%20de%20Jackie%20Chan%2C%20Les%20-%20La%20Legende%20de%20la%20Main%20Noire%20%28France%29.zip" TargetMode="External"/><Relationship Id="rId274" Type="http://schemas.openxmlformats.org/officeDocument/2006/relationships/hyperlink" Target="https://archive.org/download/ni-roms/roms/Nintendo%20-%20Game%20Boy%20Advance.zip/Avatar%20-%20The%20Legend%20of%20Aang%20-%20The%20Burning%20Earth%20%28Europe%29%20%28En%2CDe%29.zip" TargetMode="External"/><Relationship Id="rId273" Type="http://schemas.openxmlformats.org/officeDocument/2006/relationships/hyperlink" Target="https://archive.org/download/ni-roms/roms/Nintendo%20-%20Game%20Boy%20Advance.zip/Avatar%20-%20The%20Legend%20of%20Aang%20%28Europe%29%20%28En%2CFr%2CDe%2CNl%29.zip" TargetMode="External"/><Relationship Id="rId272" Type="http://schemas.openxmlformats.org/officeDocument/2006/relationships/hyperlink" Target="https://archive.org/download/ni-roms/roms/Nintendo%20-%20Game%20Boy%20Advance.zip/Avatar%20-%20The%20Last%20Airbender%20-%20The%20Burning%20Earth%20%28USA%29.zip" TargetMode="External"/><Relationship Id="rId279" Type="http://schemas.openxmlformats.org/officeDocument/2006/relationships/hyperlink" Target="https://archive.org/download/ni-roms/roms/Nintendo%20-%20Game%20Boy%20Advance.zip/BB%20Ball%20%28Japan%29.zip" TargetMode="External"/><Relationship Id="rId278" Type="http://schemas.openxmlformats.org/officeDocument/2006/relationships/hyperlink" Target="https://archive.org/download/ni-roms/roms/Nintendo%20-%20Game%20Boy%20Advance.zip/B-Densetsu%21%20Battle%20B-Daman%20-%20Moero%21%20B-Damashii%21%21%20%28Japan%29.zip" TargetMode="External"/><Relationship Id="rId277" Type="http://schemas.openxmlformats.org/officeDocument/2006/relationships/hyperlink" Target="https://archive.org/download/ni-roms/roms/Nintendo%20-%20Game%20Boy%20Advance.zip/B-Densetsu%21%20Battle%20B-Daman%20-%20Fire%20Spirits%21%20%28Japan%29.zip" TargetMode="External"/><Relationship Id="rId276" Type="http://schemas.openxmlformats.org/officeDocument/2006/relationships/hyperlink" Target="https://archive.org/download/ni-roms/roms/Nintendo%20-%20Game%20Boy%20Advance.zip/Azumanga%20Daiou%20Advance%20%28Japan%29.zip" TargetMode="External"/><Relationship Id="rId1851" Type="http://schemas.openxmlformats.org/officeDocument/2006/relationships/hyperlink" Target="https://archive.org/download/ni-roms/roms/Nintendo%20-%20Game%20Boy%20Advance.zip/Mario%20Golf%20-%20Advance%20Tour%20%28USA%29%20%28Virtual%20Console%29.zip" TargetMode="External"/><Relationship Id="rId1852" Type="http://schemas.openxmlformats.org/officeDocument/2006/relationships/hyperlink" Target="https://archive.org/download/ni-roms/roms/Nintendo%20-%20Game%20Boy%20Advance.zip/Mario%20Golf%20-%20Advance%20Tour%20%28USA%29.zip" TargetMode="External"/><Relationship Id="rId1853" Type="http://schemas.openxmlformats.org/officeDocument/2006/relationships/hyperlink" Target="https://archive.org/download/ni-roms/roms/Nintendo%20-%20Game%20Boy%20Advance.zip/Mario%20Golf%20-%20GBA%20Tour%20%28Japan%29%20%28Virtual%20Console%29.zip" TargetMode="External"/><Relationship Id="rId1854" Type="http://schemas.openxmlformats.org/officeDocument/2006/relationships/hyperlink" Target="https://archive.org/download/ni-roms/roms/Nintendo%20-%20Game%20Boy%20Advance.zip/Mario%20Golf%20-%20GBA%20Tour%20%28Japan%29.zip" TargetMode="External"/><Relationship Id="rId1855" Type="http://schemas.openxmlformats.org/officeDocument/2006/relationships/hyperlink" Target="https://archive.org/download/ni-roms/roms/Nintendo%20-%20Game%20Boy%20Advance.zip/Mario%20Kart%20-%20Super%20Circuit%20%28Europe%29%20%28Virtual%20Console%29.zip" TargetMode="External"/><Relationship Id="rId1856" Type="http://schemas.openxmlformats.org/officeDocument/2006/relationships/hyperlink" Target="https://archive.org/download/ni-roms/roms/Nintendo%20-%20Game%20Boy%20Advance.zip/Mario%20Kart%20-%20Super%20Circuit%20%28Europe%29.zip" TargetMode="External"/><Relationship Id="rId1857" Type="http://schemas.openxmlformats.org/officeDocument/2006/relationships/hyperlink" Target="https://archive.org/download/ni-roms/roms/Nintendo%20-%20Game%20Boy%20Advance.zip/Mario%20Kart%20-%20Super%20Circuit%20%28USA%29%20%28Virtual%20Console%29.zip" TargetMode="External"/><Relationship Id="rId1858" Type="http://schemas.openxmlformats.org/officeDocument/2006/relationships/hyperlink" Target="https://archive.org/download/ni-roms/roms/Nintendo%20-%20Game%20Boy%20Advance.zip/Mario%20Kart%20-%20Super%20Circuit%20%28USA%29.zip" TargetMode="External"/><Relationship Id="rId1859" Type="http://schemas.openxmlformats.org/officeDocument/2006/relationships/hyperlink" Target="https://archive.org/download/ni-roms/roms/Nintendo%20-%20Game%20Boy%20Advance.zip/Mario%20Kart%20Advance%20%28Japan%29%20%283DS%20Virtual%20Console%29.zip" TargetMode="External"/><Relationship Id="rId1850" Type="http://schemas.openxmlformats.org/officeDocument/2006/relationships/hyperlink" Target="https://archive.org/download/ni-roms/roms/Nintendo%20-%20Game%20Boy%20Advance.zip/Mario%20Golf%20-%20Advance%20Tour%20%28Spain%29.zip" TargetMode="External"/><Relationship Id="rId1840" Type="http://schemas.openxmlformats.org/officeDocument/2006/relationships/hyperlink" Target="https://archive.org/download/ni-roms/roms/Nintendo%20-%20Game%20Boy%20Advance.zip/Mario%20%26%20Luigi%20-%20Superstar%20Saga%20%28USA%29.zip" TargetMode="External"/><Relationship Id="rId1841" Type="http://schemas.openxmlformats.org/officeDocument/2006/relationships/hyperlink" Target="https://archive.org/download/ni-roms/roms/Nintendo%20-%20Game%20Boy%20Advance.zip/Mario%20%26%20Luigi%20RPG%20%28Japan%29%20%28Virtual%20Console%29.zip" TargetMode="External"/><Relationship Id="rId1842" Type="http://schemas.openxmlformats.org/officeDocument/2006/relationships/hyperlink" Target="https://archive.org/download/ni-roms/roms/Nintendo%20-%20Game%20Boy%20Advance.zip/Mario%20%26%20Luigi%20RPG%20%28Japan%29.zip" TargetMode="External"/><Relationship Id="rId1843" Type="http://schemas.openxmlformats.org/officeDocument/2006/relationships/hyperlink" Target="https://archive.org/download/ni-roms/roms/Nintendo%20-%20Game%20Boy%20Advance.zip/Mario%20DX%20%28USA%29%20%28Unl%29.zip" TargetMode="External"/><Relationship Id="rId1844" Type="http://schemas.openxmlformats.org/officeDocument/2006/relationships/hyperlink" Target="https://archive.org/download/ni-roms/roms/Nintendo%20-%20Game%20Boy%20Advance.zip/Mario%20Golf%20-%20Advance%20Tour%20%28Australia%29.zip" TargetMode="External"/><Relationship Id="rId1845" Type="http://schemas.openxmlformats.org/officeDocument/2006/relationships/hyperlink" Target="https://archive.org/download/ni-roms/roms/Nintendo%20-%20Game%20Boy%20Advance.zip/Mario%20Golf%20-%20Advance%20Tour%20%28Europe%29%20%28Virtual%20Console%29.zip" TargetMode="External"/><Relationship Id="rId1846" Type="http://schemas.openxmlformats.org/officeDocument/2006/relationships/hyperlink" Target="https://archive.org/download/ni-roms/roms/Nintendo%20-%20Game%20Boy%20Advance.zip/Mario%20Golf%20-%20Advance%20Tour%20%28Europe%29.zip" TargetMode="External"/><Relationship Id="rId1847" Type="http://schemas.openxmlformats.org/officeDocument/2006/relationships/hyperlink" Target="https://archive.org/download/ni-roms/roms/Nintendo%20-%20Game%20Boy%20Advance.zip/Mario%20Golf%20-%20Advance%20Tour%20%28France%29.zip" TargetMode="External"/><Relationship Id="rId1848" Type="http://schemas.openxmlformats.org/officeDocument/2006/relationships/hyperlink" Target="https://archive.org/download/ni-roms/roms/Nintendo%20-%20Game%20Boy%20Advance.zip/Mario%20Golf%20-%20Advance%20Tour%20%28Germany%29.zip" TargetMode="External"/><Relationship Id="rId1849" Type="http://schemas.openxmlformats.org/officeDocument/2006/relationships/hyperlink" Target="https://archive.org/download/ni-roms/roms/Nintendo%20-%20Game%20Boy%20Advance.zip/Mario%20Golf%20-%20Advance%20Tour%20%28Italy%29.zip" TargetMode="External"/><Relationship Id="rId1873" Type="http://schemas.openxmlformats.org/officeDocument/2006/relationships/hyperlink" Target="https://archive.org/download/ni-roms/roms/Nintendo%20-%20Game%20Boy%20Advance.zip/Mario%20Power%20Tennis%20%28Europe%29%20%28En%2CFr%2CDe%2CEs%2CIt%29.zip" TargetMode="External"/><Relationship Id="rId1874" Type="http://schemas.openxmlformats.org/officeDocument/2006/relationships/hyperlink" Target="https://archive.org/download/ni-roms/roms/Nintendo%20-%20Game%20Boy%20Advance.zip/Mario%20Tennis%20-%20Power%20Tour%20%28USA%29%20%28En%2CFr%2CDe%2CEs%2CIt%29%20%28Virtual%20Console%29.zip" TargetMode="External"/><Relationship Id="rId1875" Type="http://schemas.openxmlformats.org/officeDocument/2006/relationships/hyperlink" Target="https://archive.org/download/ni-roms/roms/Nintendo%20-%20Game%20Boy%20Advance.zip/Mario%20Tennis%20-%20Power%20Tour%20%28USA%2C%20Australia%29%20%28En%2CFr%2CDe%2CEs%2CIt%29.zip" TargetMode="External"/><Relationship Id="rId1876" Type="http://schemas.openxmlformats.org/officeDocument/2006/relationships/hyperlink" Target="https://archive.org/download/ni-roms/roms/Nintendo%20-%20Game%20Boy%20Advance.zip/Mario%20Tennis%20Advance%20%28Japan%29%20%28Virtual%20Console%29.zip" TargetMode="External"/><Relationship Id="rId1877" Type="http://schemas.openxmlformats.org/officeDocument/2006/relationships/hyperlink" Target="https://archive.org/download/ni-roms/roms/Nintendo%20-%20Game%20Boy%20Advance.zip/Mario%20Tennis%20Advance%20%28Japan%29.zip" TargetMode="External"/><Relationship Id="rId1878" Type="http://schemas.openxmlformats.org/officeDocument/2006/relationships/hyperlink" Target="https://archive.org/download/ni-roms/roms/Nintendo%20-%20Game%20Boy%20Advance.zip/Mario%20vs.%20Donkey%20Kong%20%28Europe%29%20%28En%2CFr%2CDe%2CEs%2CIt%29.zip" TargetMode="External"/><Relationship Id="rId1879" Type="http://schemas.openxmlformats.org/officeDocument/2006/relationships/hyperlink" Target="https://archive.org/download/ni-roms/roms/Nintendo%20-%20Game%20Boy%20Advance.zip/Mario%20vs.%20Donkey%20Kong%20%28Japan%29%20%28Demo%29%20%28Kiosk%2C%20GameCube%29.zip" TargetMode="External"/><Relationship Id="rId1870" Type="http://schemas.openxmlformats.org/officeDocument/2006/relationships/hyperlink" Target="https://archive.org/download/ni-roms/roms/Nintendo%20-%20Game%20Boy%20Advance.zip/Mario%20Pinball%20Land%20%28USA%29%20%28Virtual%20Console%29.zip" TargetMode="External"/><Relationship Id="rId1871" Type="http://schemas.openxmlformats.org/officeDocument/2006/relationships/hyperlink" Target="https://archive.org/download/ni-roms/roms/Nintendo%20-%20Game%20Boy%20Advance.zip/Mario%20Pinball%20Land%20%28USA%2C%20Australia%29.zip" TargetMode="External"/><Relationship Id="rId1872" Type="http://schemas.openxmlformats.org/officeDocument/2006/relationships/hyperlink" Target="https://archive.org/download/ni-roms/roms/Nintendo%20-%20Game%20Boy%20Advance.zip/Mario%20Power%20Tennis%20%28Europe%29%20%28En%2CFr%2CDe%2CEs%2CIt%29%20%28Virtual%20Console%29.zip" TargetMode="External"/><Relationship Id="rId1862" Type="http://schemas.openxmlformats.org/officeDocument/2006/relationships/hyperlink" Target="https://archive.org/download/ni-roms/roms/Nintendo%20-%20Game%20Boy%20Advance.zip/Mario%20Kart%20XXL%20%28Europe%29%20%28Demo%29.zip" TargetMode="External"/><Relationship Id="rId1863" Type="http://schemas.openxmlformats.org/officeDocument/2006/relationships/hyperlink" Target="https://archive.org/download/ni-roms/roms/Nintendo%20-%20Game%20Boy%20Advance.zip/Mario%20Party%20Advance%20%28Europe%29%20%28En%2CFr%2CDe%2CEs%2CIt%29%20%28Virtual%20Console%29.zip" TargetMode="External"/><Relationship Id="rId1864" Type="http://schemas.openxmlformats.org/officeDocument/2006/relationships/hyperlink" Target="https://archive.org/download/ni-roms/roms/Nintendo%20-%20Game%20Boy%20Advance.zip/Mario%20Party%20Advance%20%28Europe%29%20%28En%2CFr%2CDe%2CEs%2CIt%29.zip" TargetMode="External"/><Relationship Id="rId1865" Type="http://schemas.openxmlformats.org/officeDocument/2006/relationships/hyperlink" Target="https://archive.org/download/ni-roms/roms/Nintendo%20-%20Game%20Boy%20Advance.zip/Mario%20Party%20Advance%20%28Japan%29%20%28Virtual%20Console%29.zip" TargetMode="External"/><Relationship Id="rId1866" Type="http://schemas.openxmlformats.org/officeDocument/2006/relationships/hyperlink" Target="https://archive.org/download/ni-roms/roms/Nintendo%20-%20Game%20Boy%20Advance.zip/Mario%20Party%20Advance%20%28Japan%29.zip" TargetMode="External"/><Relationship Id="rId1867" Type="http://schemas.openxmlformats.org/officeDocument/2006/relationships/hyperlink" Target="https://archive.org/download/ni-roms/roms/Nintendo%20-%20Game%20Boy%20Advance.zip/Mario%20Party%20Advance%20%28USA%29%20%28Virtual%20Console%29.zip" TargetMode="External"/><Relationship Id="rId1868" Type="http://schemas.openxmlformats.org/officeDocument/2006/relationships/hyperlink" Target="https://archive.org/download/ni-roms/roms/Nintendo%20-%20Game%20Boy%20Advance.zip/Mario%20Party%20Advance%20%28USA%29.zip" TargetMode="External"/><Relationship Id="rId1869" Type="http://schemas.openxmlformats.org/officeDocument/2006/relationships/hyperlink" Target="https://archive.org/download/ni-roms/roms/Nintendo%20-%20Game%20Boy%20Advance.zip/Mario%20Pinball%20Land%20%28USA%29%20%28Kiosk%2C%20GameCube%29.zip" TargetMode="External"/><Relationship Id="rId1860" Type="http://schemas.openxmlformats.org/officeDocument/2006/relationships/hyperlink" Target="https://archive.org/download/ni-roms/roms/Nintendo%20-%20Game%20Boy%20Advance.zip/Mario%20Kart%20Advance%20%28Japan%29%20%28Virtual%20Console%29.zip" TargetMode="External"/><Relationship Id="rId1861" Type="http://schemas.openxmlformats.org/officeDocument/2006/relationships/hyperlink" Target="https://archive.org/download/ni-roms/roms/Nintendo%20-%20Game%20Boy%20Advance.zip/Mario%20Kart%20Advance%20%28Japan%29.zip" TargetMode="External"/><Relationship Id="rId1810" Type="http://schemas.openxmlformats.org/officeDocument/2006/relationships/hyperlink" Target="https://archive.org/download/ni-roms/roms/Nintendo%20-%20Game%20Boy%20Advance.zip/Magical%20Quest%20Starring%20Mickey%20%26%20Minnie%20%28Europe%29%20%28En%2CFr%2CDe%2CEs%2CIt%29.zip" TargetMode="External"/><Relationship Id="rId1811" Type="http://schemas.openxmlformats.org/officeDocument/2006/relationships/hyperlink" Target="https://archive.org/download/ni-roms/roms/Nintendo%20-%20Game%20Boy%20Advance.zip/Magical%20Quest%20Starring%20Mickey%20%26%20Minnie%20%28USA%29.zip" TargetMode="External"/><Relationship Id="rId1812" Type="http://schemas.openxmlformats.org/officeDocument/2006/relationships/hyperlink" Target="https://archive.org/download/ni-roms/roms/Nintendo%20-%20Game%20Boy%20Advance.zip/Magical%20Vacation%20%28Japan%29%20%28Virtual%20Console%29.zip" TargetMode="External"/><Relationship Id="rId1813" Type="http://schemas.openxmlformats.org/officeDocument/2006/relationships/hyperlink" Target="https://archive.org/download/ni-roms/roms/Nintendo%20-%20Game%20Boy%20Advance.zip/Magical%20Vacation%20%28Japan%29.zip" TargetMode="External"/><Relationship Id="rId1814" Type="http://schemas.openxmlformats.org/officeDocument/2006/relationships/hyperlink" Target="https://archive.org/download/ni-roms/roms/Nintendo%20-%20Game%20Boy%20Advance.zip/Mahjong%20Keiji%20%28Japan%29.zip" TargetMode="External"/><Relationship Id="rId1815" Type="http://schemas.openxmlformats.org/officeDocument/2006/relationships/hyperlink" Target="https://archive.org/download/ni-roms/roms/Nintendo%20-%20Game%20Boy%20Advance.zip/Mahou%20Sensei%20Negima%21%20-%20Private%20Lesson%20-%20Damedesuu%20Toshokan-jima%20%28Japan%29.zip" TargetMode="External"/><Relationship Id="rId1816" Type="http://schemas.openxmlformats.org/officeDocument/2006/relationships/hyperlink" Target="https://archive.org/download/ni-roms/roms/Nintendo%20-%20Game%20Boy%20Advance.zip/Mahou%20Sensei%20Negima%21%20-%20Private%20Lesson%202%20-%20Ojamashimasuu%20Parasite%20de%20Chuu%20%28Japan%29.zip" TargetMode="External"/><Relationship Id="rId1817" Type="http://schemas.openxmlformats.org/officeDocument/2006/relationships/hyperlink" Target="https://archive.org/download/ni-roms/roms/Nintendo%20-%20Game%20Boy%20Advance.zip/Mahou%20no%20Pumpkin%20-%20Ann%20to%20Greg%20no%20Daibouken%20%28Japan%29.zip" TargetMode="External"/><Relationship Id="rId1818" Type="http://schemas.openxmlformats.org/officeDocument/2006/relationships/hyperlink" Target="https://archive.org/download/ni-roms/roms/Nintendo%20-%20Game%20Boy%20Advance.zip/Mail%20de%20Cute%20%28Japan%29.zip" TargetMode="External"/><Relationship Id="rId1819" Type="http://schemas.openxmlformats.org/officeDocument/2006/relationships/hyperlink" Target="https://archive.org/download/ni-roms/roms/Nintendo%20-%20Game%20Boy%20Advance.zip/Majesco%27s%20Sports%20Pack%20%28Europe%29.zip" TargetMode="External"/><Relationship Id="rId1800" Type="http://schemas.openxmlformats.org/officeDocument/2006/relationships/hyperlink" Target="https://archive.org/download/ni-roms/roms/Nintendo%20-%20Game%20Boy%20Advance.zip/Made%20in%20Wario%20%28Japan%29%20%28Demo%29%20%28Kiosk%2C%20GameCube%29.zip" TargetMode="External"/><Relationship Id="rId1801" Type="http://schemas.openxmlformats.org/officeDocument/2006/relationships/hyperlink" Target="https://archive.org/download/ni-roms/roms/Nintendo%20-%20Game%20Boy%20Advance.zip/Made%20in%20Wario%20%28Japan%29%20%28Virtual%20Console%29.zip" TargetMode="External"/><Relationship Id="rId1802" Type="http://schemas.openxmlformats.org/officeDocument/2006/relationships/hyperlink" Target="https://archive.org/download/ni-roms/roms/Nintendo%20-%20Game%20Boy%20Advance.zip/Made%20in%20Wario%20%28Japan%29.zip" TargetMode="External"/><Relationship Id="rId1803" Type="http://schemas.openxmlformats.org/officeDocument/2006/relationships/hyperlink" Target="https://archive.org/download/ni-roms/roms/Nintendo%20-%20Game%20Boy%20Advance.zip/Magi%20Nation%20%28Japan%29.zip" TargetMode="External"/><Relationship Id="rId1804" Type="http://schemas.openxmlformats.org/officeDocument/2006/relationships/hyperlink" Target="https://archive.org/download/ni-roms/roms/Nintendo%20-%20Game%20Boy%20Advance.zip/Magic%20%26%20Legend%20-%20Time%20Knights%20%28World%29%20%28Beta%29%20%28Aftermarket%29%20%28Unl%29.zip" TargetMode="External"/><Relationship Id="rId1805" Type="http://schemas.openxmlformats.org/officeDocument/2006/relationships/hyperlink" Target="https://archive.org/download/ni-roms/roms/Nintendo%20-%20Game%20Boy%20Advance.zip/Magical%20Houshin%20%28Japan%29.zip" TargetMode="External"/><Relationship Id="rId1806" Type="http://schemas.openxmlformats.org/officeDocument/2006/relationships/hyperlink" Target="https://archive.org/download/ni-roms/roms/Nintendo%20-%20Game%20Boy%20Advance.zip/Magical%20Quest%202%20Starring%20Mickey%20%26%20Minnie%20%28Europe%29%20%28En%2CFr%2CDe%29.zip" TargetMode="External"/><Relationship Id="rId1807" Type="http://schemas.openxmlformats.org/officeDocument/2006/relationships/hyperlink" Target="https://archive.org/download/ni-roms/roms/Nintendo%20-%20Game%20Boy%20Advance.zip/Magical%20Quest%202%20Starring%20Mickey%20%26%20Minnie%20%28USA%29%20%28En%2CFr%2CDe%29.zip" TargetMode="External"/><Relationship Id="rId1808" Type="http://schemas.openxmlformats.org/officeDocument/2006/relationships/hyperlink" Target="https://archive.org/download/ni-roms/roms/Nintendo%20-%20Game%20Boy%20Advance.zip/Magical%20Quest%203%20Starring%20Mickey%20%26%20Donald%20%28Europe%29%20%28En%2CFr%2CDe%29.zip" TargetMode="External"/><Relationship Id="rId1809" Type="http://schemas.openxmlformats.org/officeDocument/2006/relationships/hyperlink" Target="https://archive.org/download/ni-roms/roms/Nintendo%20-%20Game%20Boy%20Advance.zip/Magical%20Quest%203%20Starring%20Mickey%20%26%20Donald%20%28USA%29%20%28En%2CFr%2CDe%29.zip" TargetMode="External"/><Relationship Id="rId1830" Type="http://schemas.openxmlformats.org/officeDocument/2006/relationships/hyperlink" Target="https://archive.org/download/ni-roms/roms/Nintendo%20-%20Game%20Boy%20Advance.zip/Manic%20Miner%20%28Europe%29%20%28Beta%29.zip" TargetMode="External"/><Relationship Id="rId1831" Type="http://schemas.openxmlformats.org/officeDocument/2006/relationships/hyperlink" Target="https://archive.org/download/ni-roms/roms/Nintendo%20-%20Game%20Boy%20Advance.zip/Manic%20Miner%20%28Europe%29%20%28En%2CFr%2CDe%2CEs%2CIt%29.zip" TargetMode="External"/><Relationship Id="rId1832" Type="http://schemas.openxmlformats.org/officeDocument/2006/relationships/hyperlink" Target="https://archive.org/download/ni-roms/roms/Nintendo%20-%20Game%20Boy%20Advance.zip/March%20of%20the%20Penguins%20%28Europe%29%20%28En%2CFr%2CDe%2CEs%2CIt%29.zip" TargetMode="External"/><Relationship Id="rId1833" Type="http://schemas.openxmlformats.org/officeDocument/2006/relationships/hyperlink" Target="https://archive.org/download/ni-roms/roms/Nintendo%20-%20Game%20Boy%20Advance.zip/March%20of%20the%20Penguins%20%28USA%29.zip" TargetMode="External"/><Relationship Id="rId1834" Type="http://schemas.openxmlformats.org/officeDocument/2006/relationships/hyperlink" Target="https://archive.org/download/ni-roms/roms/Nintendo%20-%20Game%20Boy%20Advance.zip/Marie%2C%20Elie%20%26%20Anis%20no%20Atelier%20-%20Soyokaze%20kara%20no%20Dengon%20%28Japan%29.zip" TargetMode="External"/><Relationship Id="rId1835" Type="http://schemas.openxmlformats.org/officeDocument/2006/relationships/hyperlink" Target="https://archive.org/download/ni-roms/roms/Nintendo%20-%20Game%20Boy%20Advance.zip/Mario%20%26%20Luigi%20%28USA%29%20%28Demo%29%20%28Kiosk%2C%20E3%202003%29.zip" TargetMode="External"/><Relationship Id="rId1836" Type="http://schemas.openxmlformats.org/officeDocument/2006/relationships/hyperlink" Target="https://archive.org/download/ni-roms/roms/Nintendo%20-%20Game%20Boy%20Advance.zip/Mario%20%26%20Luigi%20-%20Superstar%20Saga%20%28Europe%29%20%28En%2CFr%2CDe%2CEs%2CIt%29%20%28Virtual%20Console%29.zip" TargetMode="External"/><Relationship Id="rId1837" Type="http://schemas.openxmlformats.org/officeDocument/2006/relationships/hyperlink" Target="https://archive.org/download/ni-roms/roms/Nintendo%20-%20Game%20Boy%20Advance.zip/Mario%20%26%20Luigi%20-%20Superstar%20Saga%20%28Europe%29%20%28En%2CFr%2CDe%2CEs%2CIt%29.zip" TargetMode="External"/><Relationship Id="rId1838" Type="http://schemas.openxmlformats.org/officeDocument/2006/relationships/hyperlink" Target="https://archive.org/download/ni-roms/roms/Nintendo%20-%20Game%20Boy%20Advance.zip/Mario%20%26%20Luigi%20-%20Superstar%20Saga%20%28USA%29%20%28Demo%29%20%28Kiosk%29.zip" TargetMode="External"/><Relationship Id="rId1839" Type="http://schemas.openxmlformats.org/officeDocument/2006/relationships/hyperlink" Target="https://archive.org/download/ni-roms/roms/Nintendo%20-%20Game%20Boy%20Advance.zip/Mario%20%26%20Luigi%20-%20Superstar%20Saga%20%28USA%29%20%28Virtual%20Console%29.zip" TargetMode="External"/><Relationship Id="rId1820" Type="http://schemas.openxmlformats.org/officeDocument/2006/relationships/hyperlink" Target="https://archive.org/download/ni-roms/roms/Nintendo%20-%20Game%20Boy%20Advance.zip/Majesco%27s%20Sports%20Pack%20%28USA%29.zip" TargetMode="External"/><Relationship Id="rId1821" Type="http://schemas.openxmlformats.org/officeDocument/2006/relationships/hyperlink" Target="https://archive.org/download/ni-roms/roms/Nintendo%20-%20Game%20Boy%20Advance.zip/Majokko%20Cream-chan%20no%20Gokko%20Series%201%20-%20Wannyan%20Idol%20Gakuen%20%28Japan%29.zip" TargetMode="External"/><Relationship Id="rId1822" Type="http://schemas.openxmlformats.org/officeDocument/2006/relationships/hyperlink" Target="https://archive.org/download/ni-roms/roms/Nintendo%20-%20Game%20Boy%20Advance.zip/Majokko%20Cream-chan%20no%20Gokko%20Series%202%20-%20Kisekae%20Angel%20%28Japan%29.zip" TargetMode="External"/><Relationship Id="rId1823" Type="http://schemas.openxmlformats.org/officeDocument/2006/relationships/hyperlink" Target="https://archive.org/download/ni-roms/roms/Nintendo%20-%20Game%20Boy%20Advance.zip/Maliou%20Kadingche%20-%20Chaoji%20Saidao%20%28China%29%20%28Proto%29.zip" TargetMode="External"/><Relationship Id="rId1824" Type="http://schemas.openxmlformats.org/officeDocument/2006/relationships/hyperlink" Target="https://archive.org/download/ni-roms/roms/Nintendo%20-%20Game%20Boy%20Advance.zip/Maliou%20Yu%20Luyiji%20RPG%20%28China%29%20%28Proto%29.zip" TargetMode="External"/><Relationship Id="rId1825" Type="http://schemas.openxmlformats.org/officeDocument/2006/relationships/hyperlink" Target="https://archive.org/download/ni-roms/roms/Nintendo%20-%20Game%20Boy%20Advance.zip/Mandarin%202%2C%20The%20-%20Limoncello%27s%20Revenge%20%28World%29%20%28Aftermarket%29%20%28Unl%29.zip" TargetMode="External"/><Relationship Id="rId1826" Type="http://schemas.openxmlformats.org/officeDocument/2006/relationships/hyperlink" Target="https://archive.org/download/ni-roms/roms/Nintendo%20-%20Game%20Boy%20Advance.zip/Mandrake%20the%20Magician%20%28Italy%29%20%28Proto%29.zip" TargetMode="External"/><Relationship Id="rId1827" Type="http://schemas.openxmlformats.org/officeDocument/2006/relationships/hyperlink" Target="https://archive.org/download/ni-roms/roms/Nintendo%20-%20Game%20Boy%20Advance.zip/Manga-ka%20Debut%20Monogatari%20-%20Akogare%21%20Manga%20Ka%20Ikusei%20Game%21%20%28Japan%29%20%28Rev%201%29.zip" TargetMode="External"/><Relationship Id="rId1828" Type="http://schemas.openxmlformats.org/officeDocument/2006/relationships/hyperlink" Target="https://archive.org/download/ni-roms/roms/Nintendo%20-%20Game%20Boy%20Advance.zip/Manga-ka%20Debut%20Monogatari%20-%20Akogare%21%20Manga%20Ka%20Ikusei%20Game%21%20%28Japan%29.zip" TargetMode="External"/><Relationship Id="rId1829" Type="http://schemas.openxmlformats.org/officeDocument/2006/relationships/hyperlink" Target="https://archive.org/download/ni-roms/roms/Nintendo%20-%20Game%20Boy%20Advance.zip/Maniac%20Racers%20Advance%20%28Europe%29%20%28En%2CFr%2CDe%2CEs%2CIt%29.zip" TargetMode="External"/><Relationship Id="rId2302" Type="http://schemas.openxmlformats.org/officeDocument/2006/relationships/hyperlink" Target="https://archive.org/download/ni-roms/roms/Nintendo%20-%20Game%20Boy%20Advance.zip/Peter%20Pan%20-%20Return%20to%20Neverland%20%28Europe%29%20%28En%2CFr%2CDe%2CEs%2CIt%2CNl%29%20%28Rev%201%29.zip" TargetMode="External"/><Relationship Id="rId2303" Type="http://schemas.openxmlformats.org/officeDocument/2006/relationships/hyperlink" Target="https://archive.org/download/ni-roms/roms/Nintendo%20-%20Game%20Boy%20Advance.zip/Peter%20Pan%20-%20Return%20to%20Neverland%20%28Europe%29%20%28En%2CFr%2CDe%2CEs%2CIt%2CNl%29.zip" TargetMode="External"/><Relationship Id="rId2304" Type="http://schemas.openxmlformats.org/officeDocument/2006/relationships/hyperlink" Target="https://archive.org/download/ni-roms/roms/Nintendo%20-%20Game%20Boy%20Advance.zip/Peter%20Pan%20-%20Return%20to%20Neverland%20%28USA%29%20%28Rev%201%29.zip" TargetMode="External"/><Relationship Id="rId2305" Type="http://schemas.openxmlformats.org/officeDocument/2006/relationships/hyperlink" Target="https://archive.org/download/ni-roms/roms/Nintendo%20-%20Game%20Boy%20Advance.zip/Peter%20Pan%20-%20Return%20to%20Neverland%20%28USA%29.zip" TargetMode="External"/><Relationship Id="rId2306" Type="http://schemas.openxmlformats.org/officeDocument/2006/relationships/hyperlink" Target="https://archive.org/download/ni-roms/roms/Nintendo%20-%20Game%20Boy%20Advance.zip/Peter%20Pan%20-%20The%20Motion%20Picture%20Event%20%28Europe%29%20%28En%2CFr%2CDe%2CEs%2CIt%29.zip" TargetMode="External"/><Relationship Id="rId2307" Type="http://schemas.openxmlformats.org/officeDocument/2006/relationships/hyperlink" Target="https://archive.org/download/ni-roms/roms/Nintendo%20-%20Game%20Boy%20Advance.zip/Peter%20Pan%20-%20The%20Motion%20Picture%20Event%20%28USA%29.zip" TargetMode="External"/><Relationship Id="rId2308" Type="http://schemas.openxmlformats.org/officeDocument/2006/relationships/hyperlink" Target="https://archive.org/download/ni-roms/roms/Nintendo%20-%20Game%20Boy%20Advance.zip/Petz%20-%20Hamsterz%20Life%202%20%28USA%29.zip" TargetMode="External"/><Relationship Id="rId2309" Type="http://schemas.openxmlformats.org/officeDocument/2006/relationships/hyperlink" Target="https://archive.org/download/ni-roms/roms/Nintendo%20-%20Game%20Boy%20Advance.zip/Petz%20Vet%20%28USA%29.zip" TargetMode="External"/><Relationship Id="rId2300" Type="http://schemas.openxmlformats.org/officeDocument/2006/relationships/hyperlink" Target="https://archive.org/download/ni-roms/roms/Nintendo%20-%20Game%20Boy%20Advance.zip/Penny%20Racers%20%28Europe%29.zip" TargetMode="External"/><Relationship Id="rId2301" Type="http://schemas.openxmlformats.org/officeDocument/2006/relationships/hyperlink" Target="https://archive.org/download/ni-roms/roms/Nintendo%20-%20Game%20Boy%20Advance.zip/Perplexus%20Diodomin%20%28World%29%20%28Proto%29.zip" TargetMode="External"/><Relationship Id="rId2324" Type="http://schemas.openxmlformats.org/officeDocument/2006/relationships/hyperlink" Target="https://archive.org/download/ni-roms/roms/Nintendo%20-%20Game%20Boy%20Advance.zip/Piglet%27s%20Big%20Game%20%28USA%29.zip" TargetMode="External"/><Relationship Id="rId2325" Type="http://schemas.openxmlformats.org/officeDocument/2006/relationships/hyperlink" Target="https://archive.org/download/ni-roms/roms/Nintendo%20-%20Game%20Boy%20Advance.zip/Pikapika%20Nurse%20Monogatari%20-%20Nurse%20Ikusei%20Game%20%28Japan%29.zip" TargetMode="External"/><Relationship Id="rId2326" Type="http://schemas.openxmlformats.org/officeDocument/2006/relationships/hyperlink" Target="https://archive.org/download/ni-roms/roms/Nintendo%20-%20Game%20Boy%20Advance.zip/Pinball%20Advance%20%28Europe%29%20%28En%2CFr%2CDe%2CEs%2CIt%29.zip" TargetMode="External"/><Relationship Id="rId2327" Type="http://schemas.openxmlformats.org/officeDocument/2006/relationships/hyperlink" Target="https://archive.org/download/ni-roms/roms/Nintendo%20-%20Game%20Boy%20Advance.zip/Pinball%20Challenge%20Deluxe%20%28Europe%29.zip" TargetMode="External"/><Relationship Id="rId2328" Type="http://schemas.openxmlformats.org/officeDocument/2006/relationships/hyperlink" Target="https://archive.org/download/ni-roms/roms/Nintendo%20-%20Game%20Boy%20Advance.zip/Pinball%20Tycoon%20%28Europe%29.zip" TargetMode="External"/><Relationship Id="rId2329" Type="http://schemas.openxmlformats.org/officeDocument/2006/relationships/hyperlink" Target="https://archive.org/download/ni-roms/roms/Nintendo%20-%20Game%20Boy%20Advance.zip/Pinball%20Tycoon%20%28USA%29.zip" TargetMode="External"/><Relationship Id="rId2320" Type="http://schemas.openxmlformats.org/officeDocument/2006/relationships/hyperlink" Target="https://archive.org/download/ni-roms/roms/Nintendo%20-%20Game%20Boy%20Advance.zip/Phantom%2C%20The%20%28Italy%29%20%28Proto%29.zip" TargetMode="External"/><Relationship Id="rId2321" Type="http://schemas.openxmlformats.org/officeDocument/2006/relationships/hyperlink" Target="https://archive.org/download/ni-roms/roms/Nintendo%20-%20Game%20Boy%20Advance.zip/Phil%20of%20the%20Future%20%28USA%29.zip" TargetMode="External"/><Relationship Id="rId2322" Type="http://schemas.openxmlformats.org/officeDocument/2006/relationships/hyperlink" Target="https://archive.org/download/ni-roms/roms/Nintendo%20-%20Game%20Boy%20Advance.zip/Pia%20Carrot%20e%20Youkoso%21%21%203.3%20%28Japan%29.zip" TargetMode="External"/><Relationship Id="rId2323" Type="http://schemas.openxmlformats.org/officeDocument/2006/relationships/hyperlink" Target="https://archive.org/download/ni-roms/roms/Nintendo%20-%20Game%20Boy%20Advance.zip/Piglet%27s%20Big%20Game%20%28Europe%29%20%28En%2CFr%2CDe%2CEs%2CIt%2CNl%29.zip" TargetMode="External"/><Relationship Id="rId2313" Type="http://schemas.openxmlformats.org/officeDocument/2006/relationships/hyperlink" Target="https://archive.org/download/ni-roms/roms/Nintendo%20-%20Game%20Boy%20Advance.zip/Pferd%20%26%20Pony%20-%20Mein%20Pferdehof%20%26%20Pferd%20and%20Pony%20-%20Lass%20Uns%20Reiten%202%20%28Germany%29.zip" TargetMode="External"/><Relationship Id="rId2314" Type="http://schemas.openxmlformats.org/officeDocument/2006/relationships/hyperlink" Target="https://archive.org/download/ni-roms/roms/Nintendo%20-%20Game%20Boy%20Advance.zip/Pferd%20%26%20Pony%20-%20Mein%20Pferdehof%20%28Germany%29%20%28En%2CDe%29.zip" TargetMode="External"/><Relationship Id="rId2315" Type="http://schemas.openxmlformats.org/officeDocument/2006/relationships/hyperlink" Target="https://archive.org/download/ni-roms/roms/Nintendo%20-%20Game%20Boy%20Advance.zip/Phalanx%20%28Europe%29%20%28En%2CFr%2CDe%2CEs%2CIt%2CNl%29.zip" TargetMode="External"/><Relationship Id="rId2316" Type="http://schemas.openxmlformats.org/officeDocument/2006/relationships/hyperlink" Target="https://archive.org/download/ni-roms/roms/Nintendo%20-%20Game%20Boy%20Advance.zip/Phalanx%20%28Japan%29.zip" TargetMode="External"/><Relationship Id="rId2317" Type="http://schemas.openxmlformats.org/officeDocument/2006/relationships/hyperlink" Target="https://archive.org/download/ni-roms/roms/Nintendo%20-%20Game%20Boy%20Advance.zip/Phalanx%20%28USA%29.zip" TargetMode="External"/><Relationship Id="rId2318" Type="http://schemas.openxmlformats.org/officeDocument/2006/relationships/hyperlink" Target="https://archive.org/download/ni-roms/roms/Nintendo%20-%20Game%20Boy%20Advance.zip/Phantasy%20Star%20Collection%20%28Europe%29.zip" TargetMode="External"/><Relationship Id="rId2319" Type="http://schemas.openxmlformats.org/officeDocument/2006/relationships/hyperlink" Target="https://archive.org/download/ni-roms/roms/Nintendo%20-%20Game%20Boy%20Advance.zip/Phantasy%20Star%20Collection%20%28USA%29.zip" TargetMode="External"/><Relationship Id="rId2310" Type="http://schemas.openxmlformats.org/officeDocument/2006/relationships/hyperlink" Target="https://archive.org/download/ni-roms/roms/Nintendo%20-%20Game%20Boy%20Advance.zip/Pferd%20%26%20Pony%20-%20Best%20Friends%20-%20Mein%20Pferd%20%28Germany%29%20%28En%2CDe%29.zip" TargetMode="External"/><Relationship Id="rId2311" Type="http://schemas.openxmlformats.org/officeDocument/2006/relationships/hyperlink" Target="https://archive.org/download/ni-roms/roms/Nintendo%20-%20Game%20Boy%20Advance.zip/Pferd%20%26%20Pony%20-%20Lass%20Uns%20Reiten%202%20%28Germany%29%20%28En%2CDe%29.zip" TargetMode="External"/><Relationship Id="rId2312" Type="http://schemas.openxmlformats.org/officeDocument/2006/relationships/hyperlink" Target="https://archive.org/download/ni-roms/roms/Nintendo%20-%20Game%20Boy%20Advance.zip/Pferd%20%26%20Pony%20-%20Mein%20Gestuet%20%28Germany%29%20%28En%2CDe%29.zip" TargetMode="External"/><Relationship Id="rId1895" Type="http://schemas.openxmlformats.org/officeDocument/2006/relationships/hyperlink" Target="https://archive.org/download/ni-roms/roms/Nintendo%20-%20Game%20Boy%20Advance.zip/Max%20Payne%20%28USA%29.zip" TargetMode="External"/><Relationship Id="rId1896" Type="http://schemas.openxmlformats.org/officeDocument/2006/relationships/hyperlink" Target="https://archive.org/download/ni-roms/roms/Nintendo%20-%20Game%20Boy%20Advance.zip/Max%20Payne%20Advance%20%28Europe%29%20%28En%2CFr%2CDe%29.zip" TargetMode="External"/><Relationship Id="rId1897" Type="http://schemas.openxmlformats.org/officeDocument/2006/relationships/hyperlink" Target="https://archive.org/download/ni-roms/roms/Nintendo%20-%20Game%20Boy%20Advance.zip/Maya%20the%20Bee%20-%20Sweet%20Gold%20%28Europe%29%20%28En%2CFr%2CDe%2CEs%2CIt%29.zip" TargetMode="External"/><Relationship Id="rId1898" Type="http://schemas.openxmlformats.org/officeDocument/2006/relationships/hyperlink" Target="https://archive.org/download/ni-roms/roms/Nintendo%20-%20Game%20Boy%20Advance.zip/Maya%20the%20Bee%20-%20The%20Great%20Adventure%20%28Europe%29%20%28En%2CFr%2CDe%2CEs%2CIt%29.zip" TargetMode="External"/><Relationship Id="rId1899" Type="http://schemas.openxmlformats.org/officeDocument/2006/relationships/hyperlink" Target="https://archive.org/download/ni-roms/roms/Nintendo%20-%20Game%20Boy%20Advance.zip/Mazes%20of%20Fate%20%28USA%29%20%28En%2CFr%2CDe%2CEs%2CIt%29.zip" TargetMode="External"/><Relationship Id="rId1890" Type="http://schemas.openxmlformats.org/officeDocument/2006/relationships/hyperlink" Target="https://archive.org/download/ni-roms/roms/Nintendo%20-%20Game%20Boy%20Advance.zip/Mat%20Hoffman%27s%20Pro%20BMX%202%20%28USA%2C%20Europe%29.zip" TargetMode="External"/><Relationship Id="rId1891" Type="http://schemas.openxmlformats.org/officeDocument/2006/relationships/hyperlink" Target="https://archive.org/download/ni-roms/roms/Nintendo%20-%20Game%20Boy%20Advance.zip/Matantei%20Loki%20Ragnarok%20-%20Gensou%20no%20Labyrinth%20%28Japan%29%20%28Rev%201%29.zip" TargetMode="External"/><Relationship Id="rId1892" Type="http://schemas.openxmlformats.org/officeDocument/2006/relationships/hyperlink" Target="https://archive.org/download/ni-roms/roms/Nintendo%20-%20Game%20Boy%20Advance.zip/Matantei%20Loki%20Ragnarok%20-%20Gensou%20no%20Labyrinth%20%28Japan%29.zip" TargetMode="External"/><Relationship Id="rId1893" Type="http://schemas.openxmlformats.org/officeDocument/2006/relationships/hyperlink" Target="https://archive.org/download/ni-roms/roms/Nintendo%20-%20Game%20Boy%20Advance.zip/Math%20Patrol%20-%20The%20Kleptoid%20Threat%20%28USA%29.zip" TargetMode="External"/><Relationship Id="rId1894" Type="http://schemas.openxmlformats.org/officeDocument/2006/relationships/hyperlink" Target="https://archive.org/download/ni-roms/roms/Nintendo%20-%20Game%20Boy%20Advance.zip/Mawaru%20-%20Made%20in%20Wario%20%28Japan%29.zip" TargetMode="External"/><Relationship Id="rId1884" Type="http://schemas.openxmlformats.org/officeDocument/2006/relationships/hyperlink" Target="https://archive.org/download/ni-roms/roms/Nintendo%20-%20Game%20Boy%20Advance.zip/Marvel%20-%20Ultimate%20Alliance%20%28USA%29.zip" TargetMode="External"/><Relationship Id="rId1885" Type="http://schemas.openxmlformats.org/officeDocument/2006/relationships/hyperlink" Target="https://archive.org/download/ni-roms/roms/Nintendo%20-%20Game%20Boy%20Advance.zip/Mary-Kate%20and%20Ashley%20-%20Girls%20Night%20Out%20%28USA%2C%20Europe%29.zip" TargetMode="External"/><Relationship Id="rId1886" Type="http://schemas.openxmlformats.org/officeDocument/2006/relationships/hyperlink" Target="https://archive.org/download/ni-roms/roms/Nintendo%20-%20Game%20Boy%20Advance.zip/Mary-Kate%20and%20Ashley%20-%20Sweet%2016%20-%20Licensed%20to%20Drive%20%28USA%2C%20Europe%29.zip" TargetMode="External"/><Relationship Id="rId1887" Type="http://schemas.openxmlformats.org/officeDocument/2006/relationships/hyperlink" Target="https://archive.org/download/ni-roms/roms/Nintendo%20-%20Game%20Boy%20Advance.zip/Masters%20of%20the%20Universe%20-%20He-Man%20-%20Power%20of%20Grayskull%20%28USA%29.zip" TargetMode="External"/><Relationship Id="rId1888" Type="http://schemas.openxmlformats.org/officeDocument/2006/relationships/hyperlink" Target="https://archive.org/download/ni-roms/roms/Nintendo%20-%20Game%20Boy%20Advance.zip/Mat%20Hoffman%27s%20Pro%20BMX%20%28Europe%29%20%28Fr%2CDe%29.zip" TargetMode="External"/><Relationship Id="rId1889" Type="http://schemas.openxmlformats.org/officeDocument/2006/relationships/hyperlink" Target="https://archive.org/download/ni-roms/roms/Nintendo%20-%20Game%20Boy%20Advance.zip/Mat%20Hoffman%27s%20Pro%20BMX%20%28USA%2C%20Europe%29.zip" TargetMode="External"/><Relationship Id="rId1880" Type="http://schemas.openxmlformats.org/officeDocument/2006/relationships/hyperlink" Target="https://archive.org/download/ni-roms/roms/Nintendo%20-%20Game%20Boy%20Advance.zip/Mario%20vs.%20Donkey%20Kong%20%28Japan%29.zip" TargetMode="External"/><Relationship Id="rId1881" Type="http://schemas.openxmlformats.org/officeDocument/2006/relationships/hyperlink" Target="https://archive.org/download/ni-roms/roms/Nintendo%20-%20Game%20Boy%20Advance.zip/Mario%20vs.%20Donkey%20Kong%20%28USA%29%20%28Demo%29%20%28Kiosk%2C%20GameCube%29.zip" TargetMode="External"/><Relationship Id="rId1882" Type="http://schemas.openxmlformats.org/officeDocument/2006/relationships/hyperlink" Target="https://archive.org/download/ni-roms/roms/Nintendo%20-%20Game%20Boy%20Advance.zip/Mario%20vs.%20Donkey%20Kong%20%28USA%2C%20Australia%29.zip" TargetMode="External"/><Relationship Id="rId1883" Type="http://schemas.openxmlformats.org/officeDocument/2006/relationships/hyperlink" Target="https://archive.org/download/ni-roms/roms/Nintendo%20-%20Game%20Boy%20Advance.zip/Marvel%20-%20Ultimate%20Alliance%20%28Europe%29%20%28En%2CIt%29.zip" TargetMode="External"/><Relationship Id="rId1059" Type="http://schemas.openxmlformats.org/officeDocument/2006/relationships/hyperlink" Target="https://archive.org/download/ni-roms/roms/Nintendo%20-%20Game%20Boy%20Advance.zip/Famicom%20Mini%2021%20-%20Super%20Mario%20Bros.%202%20%28Japan%29.zip" TargetMode="External"/><Relationship Id="rId228" Type="http://schemas.openxmlformats.org/officeDocument/2006/relationships/hyperlink" Target="https://archive.org/download/ni-roms/roms/Nintendo%20-%20Game%20Boy%20Advance.zip/Anguna%20-%20Warriors%20of%20Virtue%20%28World%29%20%28v0.95%29%20%28Aftermarket%29%20%28Unl%29.zip" TargetMode="External"/><Relationship Id="rId227" Type="http://schemas.openxmlformats.org/officeDocument/2006/relationships/hyperlink" Target="https://archive.org/download/ni-roms/roms/Nintendo%20-%20Game%20Boy%20Advance.zip/Anguna%20-%20Warriors%20of%20Virtue%20%28World%29%20%28v0.94%29%20%28Aftermarket%29%20%28Unl%29.zip" TargetMode="External"/><Relationship Id="rId226" Type="http://schemas.openxmlformats.org/officeDocument/2006/relationships/hyperlink" Target="https://archive.org/download/ni-roms/roms/Nintendo%20-%20Game%20Boy%20Advance.zip/Anguna%20-%20Warriors%20of%20Virtue%20%28World%29%20%28v0.93%29%20%28Aftermarket%29%20%28Unl%29.zip" TargetMode="External"/><Relationship Id="rId225" Type="http://schemas.openxmlformats.org/officeDocument/2006/relationships/hyperlink" Target="https://archive.org/download/ni-roms/roms/Nintendo%20-%20Game%20Boy%20Advance.zip/Anguna%20-%20Warriors%20of%20Virtue%20%28World%29%20%28v0.93%29%20%28Aftermarket%29%20%28Unl%29%20%28Alt%29.zip" TargetMode="External"/><Relationship Id="rId2380" Type="http://schemas.openxmlformats.org/officeDocument/2006/relationships/hyperlink" Target="https://archive.org/download/ni-roms/roms/Nintendo%20-%20Game%20Boy%20Advance.zip/Pokemon%20-%2010th%20Anniversary%20Distribution%20%28France%29%20%28Kiosk%29.zip" TargetMode="External"/><Relationship Id="rId229" Type="http://schemas.openxmlformats.org/officeDocument/2006/relationships/hyperlink" Target="https://archive.org/download/ni-roms/roms/Nintendo%20-%20Game%20Boy%20Advance.zip/Anguna%20-%20Warriors%20of%20Virtue%20%28World%29%20%28v0.95%29%20%28Itch.io%29%20%28Aftermarket%29%20%28Unl%29.zip" TargetMode="External"/><Relationship Id="rId1050" Type="http://schemas.openxmlformats.org/officeDocument/2006/relationships/hyperlink" Target="https://archive.org/download/ni-roms/roms/Nintendo%20-%20Game%20Boy%20Advance.zip/Famicom%20Mini%2012%20-%20Clu%20Clu%20Land%20%28Japan%29.zip" TargetMode="External"/><Relationship Id="rId2381" Type="http://schemas.openxmlformats.org/officeDocument/2006/relationships/hyperlink" Target="https://archive.org/download/ni-roms/roms/Nintendo%20-%20Game%20Boy%20Advance.zip/Pokemon%20-%2010th%20Anniversary%20Distribution%20%28Germany%29%20%28Kiosk%29.zip" TargetMode="External"/><Relationship Id="rId220" Type="http://schemas.openxmlformats.org/officeDocument/2006/relationships/hyperlink" Target="https://archive.org/download/ni-roms/roms/Nintendo%20-%20Game%20Boy%20Advance.zip/Anguna%20-%20Warriors%20of%20Virtue%20%28World%29%20%28Demo%29%20%28Aftermarket%29%20%28Unl%29.zip" TargetMode="External"/><Relationship Id="rId1051" Type="http://schemas.openxmlformats.org/officeDocument/2006/relationships/hyperlink" Target="https://archive.org/download/ni-roms/roms/Nintendo%20-%20Game%20Boy%20Advance.zip/Famicom%20Mini%2013%20-%20Balloon%20Fight%20%28Japan%29.zip" TargetMode="External"/><Relationship Id="rId2382" Type="http://schemas.openxmlformats.org/officeDocument/2006/relationships/hyperlink" Target="https://archive.org/download/ni-roms/roms/Nintendo%20-%20Game%20Boy%20Advance.zip/Pokemon%20-%2010th%20Anniversary%20Distribution%20%28Italy%29%20%28Kiosk%29.zip" TargetMode="External"/><Relationship Id="rId1052" Type="http://schemas.openxmlformats.org/officeDocument/2006/relationships/hyperlink" Target="https://archive.org/download/ni-roms/roms/Nintendo%20-%20Game%20Boy%20Advance.zip/Famicom%20Mini%2014%20-%20Wrecking%20Crew%20%28Japan%29.zip" TargetMode="External"/><Relationship Id="rId2383" Type="http://schemas.openxmlformats.org/officeDocument/2006/relationships/hyperlink" Target="https://archive.org/download/ni-roms/roms/Nintendo%20-%20Game%20Boy%20Advance.zip/Pokemon%20-%2010th%20Anniversary%20Distribution%20%28Spain%29%20%28Kiosk%29.zip" TargetMode="External"/><Relationship Id="rId1053" Type="http://schemas.openxmlformats.org/officeDocument/2006/relationships/hyperlink" Target="https://archive.org/download/ni-roms/roms/Nintendo%20-%20Game%20Boy%20Advance.zip/Famicom%20Mini%2015%20-%20Dr.%20Mario%20%28Japan%29.zip" TargetMode="External"/><Relationship Id="rId2384" Type="http://schemas.openxmlformats.org/officeDocument/2006/relationships/hyperlink" Target="https://archive.org/download/ni-roms/roms/Nintendo%20-%20Game%20Boy%20Advance.zip/Pokemon%20-%20Aura%20Mew%20Distribution%20%28Europe%29%20%28Kiosk%29.zip" TargetMode="External"/><Relationship Id="rId1054" Type="http://schemas.openxmlformats.org/officeDocument/2006/relationships/hyperlink" Target="https://archive.org/download/ni-roms/roms/Nintendo%20-%20Game%20Boy%20Advance.zip/Famicom%20Mini%2016%20-%20Dig%20Dug%20%28Japan%29.zip" TargetMode="External"/><Relationship Id="rId2385" Type="http://schemas.openxmlformats.org/officeDocument/2006/relationships/hyperlink" Target="https://archive.org/download/ni-roms/roms/Nintendo%20-%20Game%20Boy%20Advance.zip/Pokemon%20-%20Aura%20Mew%20Distribution%20%28France%29%20%28Kiosk%29.zip" TargetMode="External"/><Relationship Id="rId224" Type="http://schemas.openxmlformats.org/officeDocument/2006/relationships/hyperlink" Target="https://archive.org/download/ni-roms/roms/Nintendo%20-%20Game%20Boy%20Advance.zip/Anguna%20-%20Warriors%20of%20Virtue%20%28World%29%20%28v0.92%29%20%28Aftermarket%29%20%28Unl%29.zip" TargetMode="External"/><Relationship Id="rId1055" Type="http://schemas.openxmlformats.org/officeDocument/2006/relationships/hyperlink" Target="https://archive.org/download/ni-roms/roms/Nintendo%20-%20Game%20Boy%20Advance.zip/Famicom%20Mini%2017%20-%20Takahashi%20Meijin%20no%20Bouken-jima%20%28Japan%29.zip" TargetMode="External"/><Relationship Id="rId2386" Type="http://schemas.openxmlformats.org/officeDocument/2006/relationships/hyperlink" Target="https://archive.org/download/ni-roms/roms/Nintendo%20-%20Game%20Boy%20Advance.zip/Pokemon%20-%20Aura%20Mew%20Distribution%20%28Germany%29%20%28Kiosk%29.zip" TargetMode="External"/><Relationship Id="rId223" Type="http://schemas.openxmlformats.org/officeDocument/2006/relationships/hyperlink" Target="https://archive.org/download/ni-roms/roms/Nintendo%20-%20Game%20Boy%20Advance.zip/Anguna%20-%20Warriors%20of%20Virtue%20%28World%29%20%28v0.91%29%20%28Aftermarket%29%20%28Unl%29.zip" TargetMode="External"/><Relationship Id="rId1056" Type="http://schemas.openxmlformats.org/officeDocument/2006/relationships/hyperlink" Target="https://archive.org/download/ni-roms/roms/Nintendo%20-%20Game%20Boy%20Advance.zip/Famicom%20Mini%2018%20-%20Makaimura%20%28Japan%29.zip" TargetMode="External"/><Relationship Id="rId2387" Type="http://schemas.openxmlformats.org/officeDocument/2006/relationships/hyperlink" Target="https://archive.org/download/ni-roms/roms/Nintendo%20-%20Game%20Boy%20Advance.zip/Pokemon%20-%20Aura%20Mew%20Distribution%20%28Italy%29%20%28Kiosk%29.zip" TargetMode="External"/><Relationship Id="rId222" Type="http://schemas.openxmlformats.org/officeDocument/2006/relationships/hyperlink" Target="https://archive.org/download/ni-roms/roms/Nintendo%20-%20Game%20Boy%20Advance.zip/Anguna%20-%20Warriors%20of%20Virtue%20%28World%29%20%28Retro-Bit%20Generations%29%20%28Aftermarket%29%20%28Unl%29.zip" TargetMode="External"/><Relationship Id="rId1057" Type="http://schemas.openxmlformats.org/officeDocument/2006/relationships/hyperlink" Target="https://archive.org/download/ni-roms/roms/Nintendo%20-%20Game%20Boy%20Advance.zip/Famicom%20Mini%2019%20-%20Twin%20Bee%20%28Japan%29.zip" TargetMode="External"/><Relationship Id="rId2388" Type="http://schemas.openxmlformats.org/officeDocument/2006/relationships/hyperlink" Target="https://archive.org/download/ni-roms/roms/Nintendo%20-%20Game%20Boy%20Advance.zip/Pokemon%20-%20Aura%20Mew%20Distribution%20%28Spain%29%20%28Kiosk%29.zip" TargetMode="External"/><Relationship Id="rId221" Type="http://schemas.openxmlformats.org/officeDocument/2006/relationships/hyperlink" Target="https://archive.org/download/ni-roms/roms/Nintendo%20-%20Game%20Boy%20Advance.zip/Anguna%20-%20Warriors%20of%20Virtue%20%28World%29%20%28Evercade%29%20%28Aftermarket%29%20%28Unl%29.zip" TargetMode="External"/><Relationship Id="rId1058" Type="http://schemas.openxmlformats.org/officeDocument/2006/relationships/hyperlink" Target="https://archive.org/download/ni-roms/roms/Nintendo%20-%20Game%20Boy%20Advance.zip/Famicom%20Mini%2020%20-%20Ganbare%20Goemon%21%20-%20Karakuri%20Douchuu%20%28Japan%29.zip" TargetMode="External"/><Relationship Id="rId2389" Type="http://schemas.openxmlformats.org/officeDocument/2006/relationships/hyperlink" Target="https://archive.org/download/ni-roms/roms/Nintendo%20-%20Game%20Boy%20Advance.zip/Pokemon%20-%20Aurora%20Ticket%20Distribution%20%28USA%29%20%28Kiosk%29.zip" TargetMode="External"/><Relationship Id="rId1048" Type="http://schemas.openxmlformats.org/officeDocument/2006/relationships/hyperlink" Target="https://archive.org/download/ni-roms/roms/Nintendo%20-%20Game%20Boy%20Advance.zip/Famicom%20Mini%2010%20-%20Star%20Soldier%20%28Japan%29%20%28En%29.zip" TargetMode="External"/><Relationship Id="rId2379" Type="http://schemas.openxmlformats.org/officeDocument/2006/relationships/hyperlink" Target="https://archive.org/download/ni-roms/roms/Nintendo%20-%20Game%20Boy%20Advance.zip/Pokemon%20-%2010th%20Anniversary%20Distribution%20%28Europe%29%20%28Kiosk%29.zip" TargetMode="External"/><Relationship Id="rId1049" Type="http://schemas.openxmlformats.org/officeDocument/2006/relationships/hyperlink" Target="https://archive.org/download/ni-roms/roms/Nintendo%20-%20Game%20Boy%20Advance.zip/Famicom%20Mini%2011%20-%20Mario%20Bros.%20%28Japan%29.zip" TargetMode="External"/><Relationship Id="rId217" Type="http://schemas.openxmlformats.org/officeDocument/2006/relationships/hyperlink" Target="https://archive.org/download/ni-roms/roms/Nintendo%20-%20Game%20Boy%20Advance.zip/Angel%20Collection%202%20-%20Pichimo%20ni%20Narou%20%28Japan%29.zip" TargetMode="External"/><Relationship Id="rId216" Type="http://schemas.openxmlformats.org/officeDocument/2006/relationships/hyperlink" Target="https://archive.org/download/ni-roms/roms/Nintendo%20-%20Game%20Boy%20Advance.zip/Angel%20Collection%20-%20Mezase%21%20Gakuen%20no%20Fashion%20Leader%20%28Japan%29.zip" TargetMode="External"/><Relationship Id="rId215" Type="http://schemas.openxmlformats.org/officeDocument/2006/relationships/hyperlink" Target="https://archive.org/download/ni-roms/roms/Nintendo%20-%20Game%20Boy%20Advance.zip/American%20Tail%2C%20An%20-%20Fievel%27s%20Gold%20Rush%20%28USA%29%20%28En%2CEs%29.zip" TargetMode="External"/><Relationship Id="rId214" Type="http://schemas.openxmlformats.org/officeDocument/2006/relationships/hyperlink" Target="https://archive.org/download/ni-roms/roms/Nintendo%20-%20Game%20Boy%20Advance.zip/American%20Tail%2C%20An%20-%20Fievel%27s%20Gold%20Rush%20%28Europe%29%20%28En%2CFr%2CDe%2CEs%2CIt%29.zip" TargetMode="External"/><Relationship Id="rId219" Type="http://schemas.openxmlformats.org/officeDocument/2006/relationships/hyperlink" Target="https://archive.org/download/ni-roms/roms/Nintendo%20-%20Game%20Boy%20Advance.zip/Anguna%20-%20Warriors%20of%20Virtue%20%28World%29%20%282021-02-28%29%20%28Patreon%29%20%28Aftermarket%29%20%28Unl%29.zip" TargetMode="External"/><Relationship Id="rId218" Type="http://schemas.openxmlformats.org/officeDocument/2006/relationships/hyperlink" Target="https://archive.org/download/ni-roms/roms/Nintendo%20-%20Game%20Boy%20Advance.zip/Angelique%20%28Japan%29.zip" TargetMode="External"/><Relationship Id="rId2370" Type="http://schemas.openxmlformats.org/officeDocument/2006/relationships/hyperlink" Target="https://archive.org/download/ni-roms/roms/Nintendo%20-%20Game%20Boy%20Advance.zip/Pocket%20Monsters%20-%20Sapphire%20%28Japan%29%20%28Rev%201%29.zip" TargetMode="External"/><Relationship Id="rId1040" Type="http://schemas.openxmlformats.org/officeDocument/2006/relationships/hyperlink" Target="https://archive.org/download/ni-roms/roms/Nintendo%20-%20Game%20Boy%20Advance.zip/Famicom%20Mini%2002%20-%20Donkey%20Kong%20%28Japan%29%20%28En%29.zip" TargetMode="External"/><Relationship Id="rId2371" Type="http://schemas.openxmlformats.org/officeDocument/2006/relationships/hyperlink" Target="https://archive.org/download/ni-roms/roms/Nintendo%20-%20Game%20Boy%20Advance.zip/Pocket%20Monsters%20-%20Sapphire%20%28Japan%29.zip" TargetMode="External"/><Relationship Id="rId1041" Type="http://schemas.openxmlformats.org/officeDocument/2006/relationships/hyperlink" Target="https://archive.org/download/ni-roms/roms/Nintendo%20-%20Game%20Boy%20Advance.zip/Famicom%20Mini%2003%20-%20Ice%20Climber%20%28Japan%29%20%28En%29.zip" TargetMode="External"/><Relationship Id="rId2372" Type="http://schemas.openxmlformats.org/officeDocument/2006/relationships/hyperlink" Target="https://archive.org/download/ni-roms/roms/Nintendo%20-%20Game%20Boy%20Advance.zip/Pocket%20Monsters%20Diamond%20-%20Pocket%20Monsters%20Pearl%20-%20Manaphy%20Present%20Campaign%20Senyou%20Cartridge%20%28Japan%29%20%28En%29.zip" TargetMode="External"/><Relationship Id="rId1042" Type="http://schemas.openxmlformats.org/officeDocument/2006/relationships/hyperlink" Target="https://archive.org/download/ni-roms/roms/Nintendo%20-%20Game%20Boy%20Advance.zip/Famicom%20Mini%2004%20-%20Excitebike%20%28Japan%29%20%28En%29.zip" TargetMode="External"/><Relationship Id="rId2373" Type="http://schemas.openxmlformats.org/officeDocument/2006/relationships/hyperlink" Target="https://archive.org/download/ni-roms/roms/Nintendo%20-%20Game%20Boy%20Advance.zip/Pocket%20Monsters%20Diamond%20-%20Tomodachi%20to%20Issho%20ni%21%20-%20Present%20Campaign%20Senyou%20Cartridge%20%28Japan%29%20%5Bb%5D.zip" TargetMode="External"/><Relationship Id="rId1043" Type="http://schemas.openxmlformats.org/officeDocument/2006/relationships/hyperlink" Target="https://archive.org/download/ni-roms/roms/Nintendo%20-%20Game%20Boy%20Advance.zip/Famicom%20Mini%2005%20-%20Zelda%20no%20Densetsu%201%20-%20The%20Hyrule%20Fantasy%20%28Japan%29.zip" TargetMode="External"/><Relationship Id="rId2374" Type="http://schemas.openxmlformats.org/officeDocument/2006/relationships/hyperlink" Target="https://archive.org/download/ni-roms/roms/Nintendo%20-%20Game%20Boy%20Advance.zip/Pocket%20Monsters%20Pearl%20-%20Tomodachi%20to%20Issho%20ni%21%20-%20Present%20Campaign%20Senyou%20Cartridge%20%28Japan%29%20%5Bb%5D.zip" TargetMode="External"/><Relationship Id="rId213" Type="http://schemas.openxmlformats.org/officeDocument/2006/relationships/hyperlink" Target="https://archive.org/download/ni-roms/roms/Nintendo%20-%20Game%20Boy%20Advance.zip/American%20Idol%20%28USA%29.zip" TargetMode="External"/><Relationship Id="rId1044" Type="http://schemas.openxmlformats.org/officeDocument/2006/relationships/hyperlink" Target="https://archive.org/download/ni-roms/roms/Nintendo%20-%20Game%20Boy%20Advance.zip/Famicom%20Mini%2006%20-%20Pac-Man%20%28Japan%29%20%28En%29.zip" TargetMode="External"/><Relationship Id="rId2375" Type="http://schemas.openxmlformats.org/officeDocument/2006/relationships/hyperlink" Target="https://archive.org/download/ni-roms/roms/Nintendo%20-%20Game%20Boy%20Advance.zip/Pocket%20Music%20%28Europe%29%20%28En%2CFr%2CDe%2CEs%2CIt%29.zip" TargetMode="External"/><Relationship Id="rId212" Type="http://schemas.openxmlformats.org/officeDocument/2006/relationships/hyperlink" Target="https://archive.org/download/ni-roms/roms/Nintendo%20-%20Game%20Boy%20Advance.zip/American%20Dragon%20-%20Jake%20Long%20-%20Rise%20of%20the%20Huntsclan%20%28USA%2C%20Europe%29%20%28En%2CFr%2CDe%2CEs%2CIt%29.zip" TargetMode="External"/><Relationship Id="rId1045" Type="http://schemas.openxmlformats.org/officeDocument/2006/relationships/hyperlink" Target="https://archive.org/download/ni-roms/roms/Nintendo%20-%20Game%20Boy%20Advance.zip/Famicom%20Mini%2007%20-%20Xevious%20%28Japan%29%20%28En%29.zip" TargetMode="External"/><Relationship Id="rId2376" Type="http://schemas.openxmlformats.org/officeDocument/2006/relationships/hyperlink" Target="https://archive.org/download/ni-roms/roms/Nintendo%20-%20Game%20Boy%20Advance.zip/Pocket%20Professor%20-%20Kwik%20Notes%20-%20Volume%20One%20%28USA%29.zip" TargetMode="External"/><Relationship Id="rId211" Type="http://schemas.openxmlformats.org/officeDocument/2006/relationships/hyperlink" Target="https://archive.org/download/ni-roms/roms/Nintendo%20-%20Game%20Boy%20Advance.zip/American%20Bass%20Challenge%20%28USA%29.zip" TargetMode="External"/><Relationship Id="rId1046" Type="http://schemas.openxmlformats.org/officeDocument/2006/relationships/hyperlink" Target="https://archive.org/download/ni-roms/roms/Nintendo%20-%20Game%20Boy%20Advance.zip/Famicom%20Mini%2008%20-%20Mappy%20%28Japan%29%20%28En%29.zip" TargetMode="External"/><Relationship Id="rId2377" Type="http://schemas.openxmlformats.org/officeDocument/2006/relationships/hyperlink" Target="https://archive.org/download/ni-roms/roms/Nintendo%20-%20Game%20Boy%20Advance.zip/Pocky%20%26%20Rocky%20with%20Becky%20%28USA%29.zip" TargetMode="External"/><Relationship Id="rId210" Type="http://schemas.openxmlformats.org/officeDocument/2006/relationships/hyperlink" Target="https://archive.org/download/ni-roms/roms/Nintendo%20-%20Game%20Boy%20Advance.zip/Amazing%20Virtual%20Sea-Monkeys%2C%20The%20%28USA%29.zip" TargetMode="External"/><Relationship Id="rId1047" Type="http://schemas.openxmlformats.org/officeDocument/2006/relationships/hyperlink" Target="https://archive.org/download/ni-roms/roms/Nintendo%20-%20Game%20Boy%20Advance.zip/Famicom%20Mini%2009%20-%20Bomberman%20%28Japan%29%20%28En%29.zip" TargetMode="External"/><Relationship Id="rId2378" Type="http://schemas.openxmlformats.org/officeDocument/2006/relationships/hyperlink" Target="https://archive.org/download/ni-roms/roms/Nintendo%20-%20Game%20Boy%20Advance.zip/Poke%20Inu%20%28Japan%29.zip" TargetMode="External"/><Relationship Id="rId249" Type="http://schemas.openxmlformats.org/officeDocument/2006/relationships/hyperlink" Target="https://archive.org/download/ni-roms/roms/Nintendo%20-%20Game%20Boy%20Advance.zip/Army%20Men%20-%20Turf%20Wars%20%28USA%29.zip" TargetMode="External"/><Relationship Id="rId248" Type="http://schemas.openxmlformats.org/officeDocument/2006/relationships/hyperlink" Target="https://archive.org/download/ni-roms/roms/Nintendo%20-%20Game%20Boy%20Advance.zip/Army%20Men%20-%20Operation%20Green%20%28USA%29%20%28En%2CFr%2CDe%2CEs%2CIt%29.zip" TargetMode="External"/><Relationship Id="rId247" Type="http://schemas.openxmlformats.org/officeDocument/2006/relationships/hyperlink" Target="https://archive.org/download/ni-roms/roms/Nintendo%20-%20Game%20Boy%20Advance.zip/Armadillo%20Run%20%28World%29%20%28Demo%29%20%28Aftermarket%29%20%28Unl%29.zip" TargetMode="External"/><Relationship Id="rId1070" Type="http://schemas.openxmlformats.org/officeDocument/2006/relationships/hyperlink" Target="https://archive.org/download/ni-roms/roms/Nintendo%20-%20Game%20Boy%20Advance.zip/Famille%20Delajungle%2C%20La%20-%20A%20la%20Poursuite%20de%20Darwin%20%28France%29.zip" TargetMode="External"/><Relationship Id="rId1071" Type="http://schemas.openxmlformats.org/officeDocument/2006/relationships/hyperlink" Target="https://archive.org/download/ni-roms/roms/Nintendo%20-%20Game%20Boy%20Advance.zip/Famille%20Delajungle%2C%20La%20-%20Le%20Film%20%28France%29.zip" TargetMode="External"/><Relationship Id="rId1072" Type="http://schemas.openxmlformats.org/officeDocument/2006/relationships/hyperlink" Target="https://archive.org/download/ni-roms/roms/Nintendo%20-%20Game%20Boy%20Advance.zip/Family%20Feud%20%28USA%29.zip" TargetMode="External"/><Relationship Id="rId242" Type="http://schemas.openxmlformats.org/officeDocument/2006/relationships/hyperlink" Target="https://archive.org/download/ni-roms/roms/Nintendo%20-%20Game%20Boy%20Advance.zip/Antz%20-%20Extreme%20Racing%20%28USA%29.zip" TargetMode="External"/><Relationship Id="rId1073" Type="http://schemas.openxmlformats.org/officeDocument/2006/relationships/hyperlink" Target="https://archive.org/download/ni-roms/roms/Nintendo%20-%20Game%20Boy%20Advance.zip/Family%20Tennis%20Advance%20%28Japan%29.zip" TargetMode="External"/><Relationship Id="rId241" Type="http://schemas.openxmlformats.org/officeDocument/2006/relationships/hyperlink" Target="https://archive.org/download/ni-roms/roms/Nintendo%20-%20Game%20Boy%20Advance.zip/Antz%20-%20Extreme%20Racing%20%28Europe%29%20%28En%2CFr%2CDe%2CEs%2CIt%2CNl%29.zip" TargetMode="External"/><Relationship Id="rId1074" Type="http://schemas.openxmlformats.org/officeDocument/2006/relationships/hyperlink" Target="https://archive.org/download/ni-roms/roms/Nintendo%20-%20Game%20Boy%20Advance.zip/Famista%20Advance%20%28Japan%29.zip" TargetMode="External"/><Relationship Id="rId240" Type="http://schemas.openxmlformats.org/officeDocument/2006/relationships/hyperlink" Target="https://archive.org/download/ni-roms/roms/Nintendo%20-%20Game%20Boy%20Advance.zip/Ant%20Bully%2C%20The%20%28USA%29%20%28En%2CFr%29.zip" TargetMode="External"/><Relationship Id="rId1075" Type="http://schemas.openxmlformats.org/officeDocument/2006/relationships/hyperlink" Target="https://archive.org/download/ni-roms/roms/Nintendo%20-%20Game%20Boy%20Advance.zip/Fancy%20Pocket%20%28Japan%29.zip" TargetMode="External"/><Relationship Id="rId1076" Type="http://schemas.openxmlformats.org/officeDocument/2006/relationships/hyperlink" Target="https://archive.org/download/ni-roms/roms/Nintendo%20-%20Game%20Boy%20Advance.zip/Fanqiejiang%20Wangguo%20Da%20Maoxian%20%28China%29%20%28Proto%29.zip" TargetMode="External"/><Relationship Id="rId246" Type="http://schemas.openxmlformats.org/officeDocument/2006/relationships/hyperlink" Target="https://archive.org/download/ni-roms/roms/Nintendo%20-%20Game%20Boy%20Advance.zip/Arctic%20Tale%20%28USA%29.zip" TargetMode="External"/><Relationship Id="rId1077" Type="http://schemas.openxmlformats.org/officeDocument/2006/relationships/hyperlink" Target="https://archive.org/download/ni-roms/roms/Nintendo%20-%20Game%20Boy%20Advance.zip/Fantastic%204%20%28Europe%29%20%28Fr%2CDe%2CEs%2CNl%29.zip" TargetMode="External"/><Relationship Id="rId245" Type="http://schemas.openxmlformats.org/officeDocument/2006/relationships/hyperlink" Target="https://archive.org/download/ni-roms/roms/Nintendo%20-%20Game%20Boy%20Advance.zip/Archer%20Maclean%27s%203D%20Pool%20%28USA%29.zip" TargetMode="External"/><Relationship Id="rId1078" Type="http://schemas.openxmlformats.org/officeDocument/2006/relationships/hyperlink" Target="https://archive.org/download/ni-roms/roms/Nintendo%20-%20Game%20Boy%20Advance.zip/Fantastic%204%20%28Europe%29.zip" TargetMode="External"/><Relationship Id="rId244" Type="http://schemas.openxmlformats.org/officeDocument/2006/relationships/hyperlink" Target="https://archive.org/download/ni-roms/roms/Nintendo%20-%20Game%20Boy%20Advance.zip/Apotris%20%28World%29%20%28v3.4.5%29%20%28Aftermarket%29%20%28Unl%29.zip" TargetMode="External"/><Relationship Id="rId1079" Type="http://schemas.openxmlformats.org/officeDocument/2006/relationships/hyperlink" Target="https://archive.org/download/ni-roms/roms/Nintendo%20-%20Game%20Boy%20Advance.zip/Fantastic%204%20%28USA%29.zip" TargetMode="External"/><Relationship Id="rId243" Type="http://schemas.openxmlformats.org/officeDocument/2006/relationships/hyperlink" Target="https://archive.org/download/ni-roms/roms/Nintendo%20-%20Game%20Boy%20Advance.zip/Ao-Zora%20to%20Nakama-tachi%20-%20Yume%20no%20Bouken%20%28Japan%29.zip" TargetMode="External"/><Relationship Id="rId239" Type="http://schemas.openxmlformats.org/officeDocument/2006/relationships/hyperlink" Target="https://archive.org/download/ni-roms/roms/Nintendo%20-%20Game%20Boy%20Advance.zip/Ant%20Bully%2C%20The%20%28Europe%29%20%28En%2CFr%2CDe%2CEs%2CIt%29.zip" TargetMode="External"/><Relationship Id="rId238" Type="http://schemas.openxmlformats.org/officeDocument/2006/relationships/hyperlink" Target="https://archive.org/download/ni-roms/roms/Nintendo%20-%20Game%20Boy%20Advance.zip/Another%20World%20%28World%29%20%28Fr%29%20%28v1.2%29%20%28Unl%29.zip" TargetMode="External"/><Relationship Id="rId237" Type="http://schemas.openxmlformats.org/officeDocument/2006/relationships/hyperlink" Target="https://archive.org/download/ni-roms/roms/Nintendo%20-%20Game%20Boy%20Advance.zip/Another%20World%20%28World%29%20%28En%2CFr%29%20%28v2.1%29%20%28Unl%29.zip" TargetMode="External"/><Relationship Id="rId236" Type="http://schemas.openxmlformats.org/officeDocument/2006/relationships/hyperlink" Target="https://archive.org/download/ni-roms/roms/Nintendo%20-%20Game%20Boy%20Advance.zip/Animaniacs%20-%20Lights%2C%20Camera%2C%20Action%21%20%28Europe%29%20%28En%2CFr%2CDe%2CEs%2CIt%29.zip" TargetMode="External"/><Relationship Id="rId2390" Type="http://schemas.openxmlformats.org/officeDocument/2006/relationships/hyperlink" Target="https://archive.org/download/ni-roms/roms/Nintendo%20-%20Game%20Boy%20Advance.zip/Pokemon%20-%20Blattgruene%20Edition%20%28Germany%29.zip" TargetMode="External"/><Relationship Id="rId1060" Type="http://schemas.openxmlformats.org/officeDocument/2006/relationships/hyperlink" Target="https://archive.org/download/ni-roms/roms/Nintendo%20-%20Game%20Boy%20Advance.zip/Famicom%20Mini%2022%20-%20Nazo%20no%20Murasame%20Jou%20%28Japan%29.zip" TargetMode="External"/><Relationship Id="rId2391" Type="http://schemas.openxmlformats.org/officeDocument/2006/relationships/hyperlink" Target="https://archive.org/download/ni-roms/roms/Nintendo%20-%20Game%20Boy%20Advance.zip/Pokemon%20-%20Doel%20Deoxys%20Distribution%20%28Netherlands%29%20%28En%29%20%28Kiosk%29.zip" TargetMode="External"/><Relationship Id="rId1061" Type="http://schemas.openxmlformats.org/officeDocument/2006/relationships/hyperlink" Target="https://archive.org/download/ni-roms/roms/Nintendo%20-%20Game%20Boy%20Advance.zip/Famicom%20Mini%2023%20-%20Metroid%20%28Japan%29.zip" TargetMode="External"/><Relationship Id="rId2392" Type="http://schemas.openxmlformats.org/officeDocument/2006/relationships/hyperlink" Target="https://archive.org/download/ni-roms/roms/Nintendo%20-%20Game%20Boy%20Advance.zip/Pokemon%20-%20Edicion%20Esmeralda%20%28Spain%29.zip" TargetMode="External"/><Relationship Id="rId231" Type="http://schemas.openxmlformats.org/officeDocument/2006/relationships/hyperlink" Target="https://archive.org/download/ni-roms/roms/Nintendo%20-%20Game%20Boy%20Advance.zip/Animal%20Mania%20-%20Dokidoki%20Aishou%20Check%20%28Japan%29.zip" TargetMode="External"/><Relationship Id="rId1062" Type="http://schemas.openxmlformats.org/officeDocument/2006/relationships/hyperlink" Target="https://archive.org/download/ni-roms/roms/Nintendo%20-%20Game%20Boy%20Advance.zip/Famicom%20Mini%2024%20-%20Hikari%20Shinwa%20-%20Palthena%20no%20Kagami%20%28Japan%29.zip" TargetMode="External"/><Relationship Id="rId2393" Type="http://schemas.openxmlformats.org/officeDocument/2006/relationships/hyperlink" Target="https://archive.org/download/ni-roms/roms/Nintendo%20-%20Game%20Boy%20Advance.zip/Pokemon%20-%20Edicion%20Rojo%20Fuego%20%28Spain%29.zip" TargetMode="External"/><Relationship Id="rId230" Type="http://schemas.openxmlformats.org/officeDocument/2006/relationships/hyperlink" Target="https://archive.org/download/ni-roms/roms/Nintendo%20-%20Game%20Boy%20Advance.zip/Anguna%20-%20Warriors%20of%20Virtue%20%28World%29%20%28v2.0%29%20%28Demo%29%20%28Aftermarket%29%20%28Unl%29.zip" TargetMode="External"/><Relationship Id="rId1063" Type="http://schemas.openxmlformats.org/officeDocument/2006/relationships/hyperlink" Target="https://archive.org/download/ni-roms/roms/Nintendo%20-%20Game%20Boy%20Advance.zip/Famicom%20Mini%2025%20-%20The%20Legend%20of%20Zelda%202%20-%20Link%20no%20Bouken%20%28Japan%29.zip" TargetMode="External"/><Relationship Id="rId2394" Type="http://schemas.openxmlformats.org/officeDocument/2006/relationships/hyperlink" Target="https://archive.org/download/ni-roms/roms/Nintendo%20-%20Game%20Boy%20Advance.zip/Pokemon%20-%20Edicion%20Rubi%20%28Spain%29%20%28Rev%201%29.zip" TargetMode="External"/><Relationship Id="rId1064" Type="http://schemas.openxmlformats.org/officeDocument/2006/relationships/hyperlink" Target="https://archive.org/download/ni-roms/roms/Nintendo%20-%20Game%20Boy%20Advance.zip/Famicom%20Mini%2026%20-%20Famicom%20Mukashibanashi%20-%20Shin%20Onigashima%20-%20Zen%2C%20Kouhen%20%28Japan%29.zip" TargetMode="External"/><Relationship Id="rId2395" Type="http://schemas.openxmlformats.org/officeDocument/2006/relationships/hyperlink" Target="https://archive.org/download/ni-roms/roms/Nintendo%20-%20Game%20Boy%20Advance.zip/Pokemon%20-%20Edicion%20Rubi%20%28Spain%29.zip" TargetMode="External"/><Relationship Id="rId1065" Type="http://schemas.openxmlformats.org/officeDocument/2006/relationships/hyperlink" Target="https://archive.org/download/ni-roms/roms/Nintendo%20-%20Game%20Boy%20Advance.zip/Famicom%20Mini%2027%20-%20Famicom%20Tantei%20Club%20-%20Kieta%20Koukeisha%20-%20Zen%2C%20Kouhen%20%28Japan%29.zip" TargetMode="External"/><Relationship Id="rId2396" Type="http://schemas.openxmlformats.org/officeDocument/2006/relationships/hyperlink" Target="https://archive.org/download/ni-roms/roms/Nintendo%20-%20Game%20Boy%20Advance.zip/Pokemon%20-%20Edicion%20Verde%20Hoja%20%28Spain%29.zip" TargetMode="External"/><Relationship Id="rId235" Type="http://schemas.openxmlformats.org/officeDocument/2006/relationships/hyperlink" Target="https://archive.org/download/ni-roms/roms/Nintendo%20-%20Game%20Boy%20Advance.zip/Animal%20Yokochou%20-%20Doki%20Doki%20Shinkyuu%20Shiken%21%20no%20Maki%20%28Japan%29.zip" TargetMode="External"/><Relationship Id="rId1066" Type="http://schemas.openxmlformats.org/officeDocument/2006/relationships/hyperlink" Target="https://archive.org/download/ni-roms/roms/Nintendo%20-%20Game%20Boy%20Advance.zip/Famicom%20Mini%2028%20-%20Famicom%20Tantei%20Club%20Part%20II%20-%20Ushiro%20ni%20Tatsu%20Shoujo%20-%20Zen%2C%20Kouhen%20%28Japan%29.zip" TargetMode="External"/><Relationship Id="rId2397" Type="http://schemas.openxmlformats.org/officeDocument/2006/relationships/hyperlink" Target="https://archive.org/download/ni-roms/roms/Nintendo%20-%20Game%20Boy%20Advance.zip/Pokemon%20-%20Edicion%20Zafiro%20%28Spain%29%20%28Rev%201%29.zip" TargetMode="External"/><Relationship Id="rId234" Type="http://schemas.openxmlformats.org/officeDocument/2006/relationships/hyperlink" Target="https://archive.org/download/ni-roms/roms/Nintendo%20-%20Game%20Boy%20Advance.zip/Animal%20Yokochou%20-%20Doki%20Doki%20Kyuushutsu%20Daisakusen%21%20no%20Maki%20%28Japan%29.zip" TargetMode="External"/><Relationship Id="rId1067" Type="http://schemas.openxmlformats.org/officeDocument/2006/relationships/hyperlink" Target="https://archive.org/download/ni-roms/roms/Nintendo%20-%20Game%20Boy%20Advance.zip/Famicom%20Mini%2029%20-%20Akumajou%20Dracula%20%28Japan%29.zip" TargetMode="External"/><Relationship Id="rId2398" Type="http://schemas.openxmlformats.org/officeDocument/2006/relationships/hyperlink" Target="https://archive.org/download/ni-roms/roms/Nintendo%20-%20Game%20Boy%20Advance.zip/Pokemon%20-%20Edicion%20Zafiro%20%28Spain%29.zip" TargetMode="External"/><Relationship Id="rId233" Type="http://schemas.openxmlformats.org/officeDocument/2006/relationships/hyperlink" Target="https://archive.org/download/ni-roms/roms/Nintendo%20-%20Game%20Boy%20Advance.zip/Animal%20Snap%20-%20Rescue%20Them%202%20by%202%20%28USA%29.zip" TargetMode="External"/><Relationship Id="rId1068" Type="http://schemas.openxmlformats.org/officeDocument/2006/relationships/hyperlink" Target="https://archive.org/download/ni-roms/roms/Nintendo%20-%20Game%20Boy%20Advance.zip/Famicom%20Mini%2030%20-%20SD%20Gundam%20World%20-%20Gachapon%20Senshi%20Scramble%20Wars%20%28Japan%29.zip" TargetMode="External"/><Relationship Id="rId2399" Type="http://schemas.openxmlformats.org/officeDocument/2006/relationships/hyperlink" Target="https://archive.org/download/ni-roms/roms/Nintendo%20-%20Game%20Boy%20Advance.zip/Pokemon%20-%20Emerald%20Version%20%28USA%2C%20Europe%29.zip" TargetMode="External"/><Relationship Id="rId232" Type="http://schemas.openxmlformats.org/officeDocument/2006/relationships/hyperlink" Target="https://archive.org/download/ni-roms/roms/Nintendo%20-%20Game%20Boy%20Advance.zip/Animal%20Snap%20-%20Rescue%20Them%202%20by%202%20%28Europe%29.zip" TargetMode="External"/><Relationship Id="rId1069" Type="http://schemas.openxmlformats.org/officeDocument/2006/relationships/hyperlink" Target="https://archive.org/download/ni-roms/roms/Nintendo%20-%20Game%20Boy%20Advance.zip/Famicom%20Mini%20Collection%20%28China%29%20%28En%29%20%28Proto%29.zip" TargetMode="External"/><Relationship Id="rId1015" Type="http://schemas.openxmlformats.org/officeDocument/2006/relationships/hyperlink" Target="https://archive.org/download/ni-roms/roms/Nintendo%20-%20Game%20Boy%20Advance.zip/F-Zero%20-%20GP%20Legend%20%28Unknown%29%20%28Proto%29%20%282005-09-02%2000.17.57%29%20%28Netcard%29.zip" TargetMode="External"/><Relationship Id="rId2346" Type="http://schemas.openxmlformats.org/officeDocument/2006/relationships/hyperlink" Target="https://archive.org/download/ni-roms/roms/Nintendo%20-%20Game%20Boy%20Advance.zip/Pirates%20of%20the%20Caribbean%20-%20The%20Curse%20of%20the%20Black%20Pearl%20%28USA%29%20%28En%2CFr%2CDe%2CEs%2CIt%29.zip" TargetMode="External"/><Relationship Id="rId1016" Type="http://schemas.openxmlformats.org/officeDocument/2006/relationships/hyperlink" Target="https://archive.org/download/ni-roms/roms/Nintendo%20-%20Game%20Boy%20Advance.zip/F-Zero%20-%20GP%20Legend%20%28Unknown%29%20%28Proto%29%20%282005-09-02%2001.21.24%29%20%28Netcard%29.zip" TargetMode="External"/><Relationship Id="rId2347" Type="http://schemas.openxmlformats.org/officeDocument/2006/relationships/hyperlink" Target="https://archive.org/download/ni-roms/roms/Nintendo%20-%20Game%20Boy%20Advance.zip/Pitfall%20-%20L%27Expedition%20Perdue%20%28France%29.zip" TargetMode="External"/><Relationship Id="rId1017" Type="http://schemas.openxmlformats.org/officeDocument/2006/relationships/hyperlink" Target="https://archive.org/download/ni-roms/roms/Nintendo%20-%20Game%20Boy%20Advance.zip/F-Zero%20-%20Maximum%20Velocity%20%28USA%2C%20Europe%29%20%28Virtual%20Console%29.zip" TargetMode="External"/><Relationship Id="rId2348" Type="http://schemas.openxmlformats.org/officeDocument/2006/relationships/hyperlink" Target="https://archive.org/download/ni-roms/roms/Nintendo%20-%20Game%20Boy%20Advance.zip/Pitfall%20-%20The%20Lost%20Expedition%20%28Europe%29.zip" TargetMode="External"/><Relationship Id="rId1018" Type="http://schemas.openxmlformats.org/officeDocument/2006/relationships/hyperlink" Target="https://archive.org/download/ni-roms/roms/Nintendo%20-%20Game%20Boy%20Advance.zip/F-Zero%20-%20Maximum%20Velocity%20%28USA%2C%20Europe%29.zip" TargetMode="External"/><Relationship Id="rId2349" Type="http://schemas.openxmlformats.org/officeDocument/2006/relationships/hyperlink" Target="https://archive.org/download/ni-roms/roms/Nintendo%20-%20Game%20Boy%20Advance.zip/Pitfall%20-%20The%20Lost%20Expedition%20%28USA%29.zip" TargetMode="External"/><Relationship Id="rId1019" Type="http://schemas.openxmlformats.org/officeDocument/2006/relationships/hyperlink" Target="https://archive.org/download/ni-roms/roms/Nintendo%20-%20Game%20Boy%20Advance.zip/F-Zero%20for%20Game%20Boy%20Advance%20%28Japan%29%20%28Virtual%20Console%29.zip" TargetMode="External"/><Relationship Id="rId2340" Type="http://schemas.openxmlformats.org/officeDocument/2006/relationships/hyperlink" Target="https://archive.org/download/ni-roms/roms/Nintendo%20-%20Game%20Boy%20Advance.zip/Pinobee%20no%20Daibouken%20%28Japan%29.zip" TargetMode="External"/><Relationship Id="rId1010" Type="http://schemas.openxmlformats.org/officeDocument/2006/relationships/hyperlink" Target="https://archive.org/download/ni-roms/roms/Nintendo%20-%20Game%20Boy%20Advance.zip/F-Zero%20-%20GP%20Legend%20%28Unknown%29%20%28Proto%29%20%282005-08-18%2023.00.14%29%20%28Netcard%29.zip" TargetMode="External"/><Relationship Id="rId2341" Type="http://schemas.openxmlformats.org/officeDocument/2006/relationships/hyperlink" Target="https://archive.org/download/ni-roms/roms/Nintendo%20-%20Game%20Boy%20Advance.zip/Pipe%20Spin%20%28World%29%20%28GBA%20Jam%202021%29%20%28Aftermarket%29%20%28Unl%29.zip" TargetMode="External"/><Relationship Id="rId1011" Type="http://schemas.openxmlformats.org/officeDocument/2006/relationships/hyperlink" Target="https://archive.org/download/ni-roms/roms/Nintendo%20-%20Game%20Boy%20Advance.zip/F-Zero%20-%20GP%20Legend%20%28Unknown%29%20%28Proto%29%20%282005-08-23%29%20%28Netcard%29.zip" TargetMode="External"/><Relationship Id="rId2342" Type="http://schemas.openxmlformats.org/officeDocument/2006/relationships/hyperlink" Target="https://archive.org/download/ni-roms/roms/Nintendo%20-%20Game%20Boy%20Advance.zip/Pippa%20Funnell%20-%20Stable%20Adventure%20%28Europe%29%20%28En%2CFr%29.zip" TargetMode="External"/><Relationship Id="rId1012" Type="http://schemas.openxmlformats.org/officeDocument/2006/relationships/hyperlink" Target="https://archive.org/download/ni-roms/roms/Nintendo%20-%20Game%20Boy%20Advance.zip/F-Zero%20-%20GP%20Legend%20%28Unknown%29%20%28Proto%29%20%282005-08-24%29%20%28Netcard%29.zip" TargetMode="External"/><Relationship Id="rId2343" Type="http://schemas.openxmlformats.org/officeDocument/2006/relationships/hyperlink" Target="https://archive.org/download/ni-roms/roms/Nintendo%20-%20Game%20Boy%20Advance.zip/Pippa%20Funnell%202%20%28Europe%29%20%28En%2CFr%29.zip" TargetMode="External"/><Relationship Id="rId1013" Type="http://schemas.openxmlformats.org/officeDocument/2006/relationships/hyperlink" Target="https://archive.org/download/ni-roms/roms/Nintendo%20-%20Game%20Boy%20Advance.zip/F-Zero%20-%20GP%20Legend%20%28Unknown%29%20%28Proto%29%20%282005-08-26%29%20%28Netcard%29.zip" TargetMode="External"/><Relationship Id="rId2344" Type="http://schemas.openxmlformats.org/officeDocument/2006/relationships/hyperlink" Target="https://archive.org/download/ni-roms/roms/Nintendo%20-%20Game%20Boy%20Advance.zip/Pirates%20of%20the%20Caribbean%20-%20Dead%20Man%27s%20Chest%20%28USA%2C%20Europe%29%20%28En%2CFr%2CDe%2CEs%2CIt%29.zip" TargetMode="External"/><Relationship Id="rId1014" Type="http://schemas.openxmlformats.org/officeDocument/2006/relationships/hyperlink" Target="https://archive.org/download/ni-roms/roms/Nintendo%20-%20Game%20Boy%20Advance.zip/F-Zero%20-%20GP%20Legend%20%28Unknown%29%20%28Proto%29%20%282005-08-29%29%20%28Netcard%29.zip" TargetMode="External"/><Relationship Id="rId2345" Type="http://schemas.openxmlformats.org/officeDocument/2006/relationships/hyperlink" Target="https://archive.org/download/ni-roms/roms/Nintendo%20-%20Game%20Boy%20Advance.zip/Pirates%20of%20the%20Caribbean%20-%20The%20Curse%20of%20the%20Black%20Pearl%20%28Europe%29%20%28En%2CFr%2CDe%2CEs%2CIt%29.zip" TargetMode="External"/><Relationship Id="rId1004" Type="http://schemas.openxmlformats.org/officeDocument/2006/relationships/hyperlink" Target="https://archive.org/download/ni-roms/roms/Nintendo%20-%20Game%20Boy%20Advance.zip/F-Zero%20-%20GP%20Legend%20%28Unknown%29%20%28Proto%29%20%282005-08-09%29%20%28Netcard%29.zip" TargetMode="External"/><Relationship Id="rId2335" Type="http://schemas.openxmlformats.org/officeDocument/2006/relationships/hyperlink" Target="https://archive.org/download/ni-roms/roms/Nintendo%20-%20Game%20Boy%20Advance.zip/Pink%20Panther%20-%20Pinkadelic%20Pursuit%20%28USA%29.zip" TargetMode="External"/><Relationship Id="rId1005" Type="http://schemas.openxmlformats.org/officeDocument/2006/relationships/hyperlink" Target="https://archive.org/download/ni-roms/roms/Nintendo%20-%20Game%20Boy%20Advance.zip/F-Zero%20-%20GP%20Legend%20%28Unknown%29%20%28Proto%29%20%282005-08-11%29%20%28Netcard%29.zip" TargetMode="External"/><Relationship Id="rId2336" Type="http://schemas.openxmlformats.org/officeDocument/2006/relationships/hyperlink" Target="https://archive.org/download/ni-roms/roms/Nintendo%20-%20Game%20Boy%20Advance.zip/Pinky%20Monkey%20Town%20%28Japan%29.zip" TargetMode="External"/><Relationship Id="rId1006" Type="http://schemas.openxmlformats.org/officeDocument/2006/relationships/hyperlink" Target="https://archive.org/download/ni-roms/roms/Nintendo%20-%20Game%20Boy%20Advance.zip/F-Zero%20-%20GP%20Legend%20%28Unknown%29%20%28Proto%29%20%282005-08-15%29%20%28Netcard%29.zip" TargetMode="External"/><Relationship Id="rId2337" Type="http://schemas.openxmlformats.org/officeDocument/2006/relationships/hyperlink" Target="https://archive.org/download/ni-roms/roms/Nintendo%20-%20Game%20Boy%20Advance.zip/Pinky%20and%20the%20Brain%20-%20The%20Master%20Plan%20%28Europe%29%20%28En%2CFr%2CDe%2CEs%2CIt%29.zip" TargetMode="External"/><Relationship Id="rId1007" Type="http://schemas.openxmlformats.org/officeDocument/2006/relationships/hyperlink" Target="https://archive.org/download/ni-roms/roms/Nintendo%20-%20Game%20Boy%20Advance.zip/F-Zero%20-%20GP%20Legend%20%28Unknown%29%20%28Proto%29%20%282005-08-16%29%20%28Netcard%29.zip" TargetMode="External"/><Relationship Id="rId2338" Type="http://schemas.openxmlformats.org/officeDocument/2006/relationships/hyperlink" Target="https://archive.org/download/ni-roms/roms/Nintendo%20-%20Game%20Boy%20Advance.zip/Pinobee%20%26%20Phoebee%20%28Japan%29.zip" TargetMode="External"/><Relationship Id="rId1008" Type="http://schemas.openxmlformats.org/officeDocument/2006/relationships/hyperlink" Target="https://archive.org/download/ni-roms/roms/Nintendo%20-%20Game%20Boy%20Advance.zip/F-Zero%20-%20GP%20Legend%20%28Unknown%29%20%28Proto%29%20%282005-08-17%29%20%28Netcard%29.zip" TargetMode="External"/><Relationship Id="rId2339" Type="http://schemas.openxmlformats.org/officeDocument/2006/relationships/hyperlink" Target="https://archive.org/download/ni-roms/roms/Nintendo%20-%20Game%20Boy%20Advance.zip/Pinobee%20-%20Wings%20of%20Adventure%20%28USA%2C%20Europe%29.zip" TargetMode="External"/><Relationship Id="rId1009" Type="http://schemas.openxmlformats.org/officeDocument/2006/relationships/hyperlink" Target="https://archive.org/download/ni-roms/roms/Nintendo%20-%20Game%20Boy%20Advance.zip/F-Zero%20-%20GP%20Legend%20%28Unknown%29%20%28Proto%29%20%282005-08-18%2002.40.54%29%20%28Netcard%29.zip" TargetMode="External"/><Relationship Id="rId2330" Type="http://schemas.openxmlformats.org/officeDocument/2006/relationships/hyperlink" Target="https://archive.org/download/ni-roms/roms/Nintendo%20-%20Game%20Boy%20Advance.zip/Pinball%20of%20the%20Dead%2C%20The%20%28Europe%29%20%28En%2CFr%2CDe%2CEs%2CIt%29.zip" TargetMode="External"/><Relationship Id="rId1000" Type="http://schemas.openxmlformats.org/officeDocument/2006/relationships/hyperlink" Target="https://archive.org/download/ni-roms/roms/Nintendo%20-%20Game%20Boy%20Advance.zip/F-Zero%20-%20GP%20Legend%20%28Europe%29%20%28En%2CFr%2CDe%2CEs%2CIt%29%20%28Virtual%20Console%29.zip" TargetMode="External"/><Relationship Id="rId2331" Type="http://schemas.openxmlformats.org/officeDocument/2006/relationships/hyperlink" Target="https://archive.org/download/ni-roms/roms/Nintendo%20-%20Game%20Boy%20Advance.zip/Pinball%20of%20the%20Dead%2C%20The%20%28Japan%29.zip" TargetMode="External"/><Relationship Id="rId1001" Type="http://schemas.openxmlformats.org/officeDocument/2006/relationships/hyperlink" Target="https://archive.org/download/ni-roms/roms/Nintendo%20-%20Game%20Boy%20Advance.zip/F-Zero%20-%20GP%20Legend%20%28Europe%29%20%28En%2CFr%2CDe%2CEs%2CIt%29.zip" TargetMode="External"/><Relationship Id="rId2332" Type="http://schemas.openxmlformats.org/officeDocument/2006/relationships/hyperlink" Target="https://archive.org/download/ni-roms/roms/Nintendo%20-%20Game%20Boy%20Advance.zip/Pinball%20of%20the%20Dead%2C%20The%20%28USA%29.zip" TargetMode="External"/><Relationship Id="rId1002" Type="http://schemas.openxmlformats.org/officeDocument/2006/relationships/hyperlink" Target="https://archive.org/download/ni-roms/roms/Nintendo%20-%20Game%20Boy%20Advance.zip/F-Zero%20-%20GP%20Legend%20%28USA%29%20%28Virtual%20Console%29.zip" TargetMode="External"/><Relationship Id="rId2333" Type="http://schemas.openxmlformats.org/officeDocument/2006/relationships/hyperlink" Target="https://archive.org/download/ni-roms/roms/Nintendo%20-%20Game%20Boy%20Advance.zip/Ping-Pong%20Diplomacy%20Advance%20%28World%29%20%28Aftermarket%29%20%28Unl%29.zip" TargetMode="External"/><Relationship Id="rId1003" Type="http://schemas.openxmlformats.org/officeDocument/2006/relationships/hyperlink" Target="https://archive.org/download/ni-roms/roms/Nintendo%20-%20Game%20Boy%20Advance.zip/F-Zero%20-%20GP%20Legend%20%28USA%29.zip" TargetMode="External"/><Relationship Id="rId2334" Type="http://schemas.openxmlformats.org/officeDocument/2006/relationships/hyperlink" Target="https://archive.org/download/ni-roms/roms/Nintendo%20-%20Game%20Boy%20Advance.zip/Pink%20Panther%20-%20Pinkadelic%20Pursuit%20%28Europe%29%20%28En%2CFr%2CDe%2CEs%2CIt%29.zip" TargetMode="External"/><Relationship Id="rId1037" Type="http://schemas.openxmlformats.org/officeDocument/2006/relationships/hyperlink" Target="https://archive.org/download/ni-roms/roms/Nintendo%20-%20Game%20Boy%20Advance.zip/Famicom%20Mini%20-%20Dai-2-ji%20Super%20Robot%20Taisen%20%28Japan%29%20%28Promo%29.zip" TargetMode="External"/><Relationship Id="rId2368" Type="http://schemas.openxmlformats.org/officeDocument/2006/relationships/hyperlink" Target="https://archive.org/download/ni-roms/roms/Nintendo%20-%20Game%20Boy%20Advance.zip/Pocket%20Monsters%20-%20Ruby%20%28Japan%29.zip" TargetMode="External"/><Relationship Id="rId1038" Type="http://schemas.openxmlformats.org/officeDocument/2006/relationships/hyperlink" Target="https://archive.org/download/ni-roms/roms/Nintendo%20-%20Game%20Boy%20Advance.zip/Famicom%20Mini%20-%20Kidou%20Senshi%20Z%20Gundam%20-%20Hot%20Scramble%20%28Japan%29%20%28Promo%29.zip" TargetMode="External"/><Relationship Id="rId2369" Type="http://schemas.openxmlformats.org/officeDocument/2006/relationships/hyperlink" Target="https://archive.org/download/ni-roms/roms/Nintendo%20-%20Game%20Boy%20Advance.zip/Pocket%20Monsters%20-%20Sapphire%20%28Japan%29%20%28Pokemon%20Box%29.zip" TargetMode="External"/><Relationship Id="rId1039" Type="http://schemas.openxmlformats.org/officeDocument/2006/relationships/hyperlink" Target="https://archive.org/download/ni-roms/roms/Nintendo%20-%20Game%20Boy%20Advance.zip/Famicom%20Mini%2001%20-%20Super%20Mario%20Bros.%20%28Japan%29%20%28En%29%20%28Rev%201%29.zip" TargetMode="External"/><Relationship Id="rId206" Type="http://schemas.openxmlformats.org/officeDocument/2006/relationships/hyperlink" Target="https://archive.org/download/ni-roms/roms/Nintendo%20-%20Game%20Boy%20Advance.zip/All-Star%20Baseball%202004%20Featuring%20Derek%20Jeter%20%28USA%29.zip" TargetMode="External"/><Relationship Id="rId205" Type="http://schemas.openxmlformats.org/officeDocument/2006/relationships/hyperlink" Target="https://archive.org/download/ni-roms/roms/Nintendo%20-%20Game%20Boy%20Advance.zip/All-Star%20Baseball%202004%20%28USA%29%20%28Beta%202%29.zip" TargetMode="External"/><Relationship Id="rId204" Type="http://schemas.openxmlformats.org/officeDocument/2006/relationships/hyperlink" Target="https://archive.org/download/ni-roms/roms/Nintendo%20-%20Game%20Boy%20Advance.zip/All-Star%20Baseball%202004%20%28USA%29%20%28Beta%201%29.zip" TargetMode="External"/><Relationship Id="rId203" Type="http://schemas.openxmlformats.org/officeDocument/2006/relationships/hyperlink" Target="https://archive.org/download/ni-roms/roms/Nintendo%20-%20Game%20Boy%20Advance.zip/All-Star%20Baseball%202003%20%28USA%29.zip" TargetMode="External"/><Relationship Id="rId209" Type="http://schemas.openxmlformats.org/officeDocument/2006/relationships/hyperlink" Target="https://archive.org/download/ni-roms/roms/Nintendo%20-%20Game%20Boy%20Advance.zip/Altered%20Beast%20-%20Guardian%20of%20the%20Realms%20%28USA%29.zip" TargetMode="External"/><Relationship Id="rId208" Type="http://schemas.openxmlformats.org/officeDocument/2006/relationships/hyperlink" Target="https://archive.org/download/ni-roms/roms/Nintendo%20-%20Game%20Boy%20Advance.zip/Altered%20Beast%20-%20Guardian%20of%20the%20Realms%20%28Europe%29%20%28En%2CFr%2CDe%2CEs%2CIt%29.zip" TargetMode="External"/><Relationship Id="rId207" Type="http://schemas.openxmlformats.org/officeDocument/2006/relationships/hyperlink" Target="https://archive.org/download/ni-roms/roms/Nintendo%20-%20Game%20Boy%20Advance.zip/All%20Grown%20Up%21%20-%20Express%20Yourself%20%28USA%2C%20Europe%29.zip" TargetMode="External"/><Relationship Id="rId2360" Type="http://schemas.openxmlformats.org/officeDocument/2006/relationships/hyperlink" Target="https://archive.org/download/ni-roms/roms/Nintendo%20-%20Game%20Boy%20Advance.zip/Pocket%20Meat%20%28World%29%20%28Proto%29%20%28Aftermarket%29%20%28Unl%29.zip" TargetMode="External"/><Relationship Id="rId1030" Type="http://schemas.openxmlformats.org/officeDocument/2006/relationships/hyperlink" Target="https://archive.org/download/ni-roms/roms/Nintendo%20-%20Game%20Boy%20Advance.zip/FILA%20Decathlon%20%28Europe%29%20%28En%2CFr%2CDe%2CEs%2CIt%2CSv%29.zip" TargetMode="External"/><Relationship Id="rId2361" Type="http://schemas.openxmlformats.org/officeDocument/2006/relationships/hyperlink" Target="https://archive.org/download/ni-roms/roms/Nintendo%20-%20Game%20Boy%20Advance.zip/Pocket%20Monsters%20-%20Emerald%20%28Japan%29.zip" TargetMode="External"/><Relationship Id="rId1031" Type="http://schemas.openxmlformats.org/officeDocument/2006/relationships/hyperlink" Target="https://archive.org/download/ni-roms/roms/Nintendo%20-%20Game%20Boy%20Advance.zip/Fairly%20OddParents%21%2C%20The%20-%20Breakin%27%20da%20Rules%20%28USA%29.zip" TargetMode="External"/><Relationship Id="rId2362" Type="http://schemas.openxmlformats.org/officeDocument/2006/relationships/hyperlink" Target="https://archive.org/download/ni-roms/roms/Nintendo%20-%20Game%20Boy%20Advance.zip/Pocket%20Monsters%20-%20FireRed%20%28Japan%29%20%28Rev%201%29.zip" TargetMode="External"/><Relationship Id="rId1032" Type="http://schemas.openxmlformats.org/officeDocument/2006/relationships/hyperlink" Target="https://archive.org/download/ni-roms/roms/Nintendo%20-%20Game%20Boy%20Advance.zip/Fairly%20OddParents%21%2C%20The%20-%20Clash%20with%20the%20Anti-World%20%28Europe%29%20%28En%2CDe%2CEs%2CNl%29.zip" TargetMode="External"/><Relationship Id="rId2363" Type="http://schemas.openxmlformats.org/officeDocument/2006/relationships/hyperlink" Target="https://archive.org/download/ni-roms/roms/Nintendo%20-%20Game%20Boy%20Advance.zip/Pocket%20Monsters%20-%20FireRed%20%28Japan%29.zip" TargetMode="External"/><Relationship Id="rId202" Type="http://schemas.openxmlformats.org/officeDocument/2006/relationships/hyperlink" Target="https://archive.org/download/ni-roms/roms/Nintendo%20-%20Game%20Boy%20Advance.zip/Alienators%20-%20Evolution%20Continues%20%28USA%2C%20Europe%29.zip" TargetMode="External"/><Relationship Id="rId1033" Type="http://schemas.openxmlformats.org/officeDocument/2006/relationships/hyperlink" Target="https://archive.org/download/ni-roms/roms/Nintendo%20-%20Game%20Boy%20Advance.zip/Fairly%20OddParents%21%2C%20The%20-%20Clash%20with%20the%20Anti-World%20%28USA%29.zip" TargetMode="External"/><Relationship Id="rId2364" Type="http://schemas.openxmlformats.org/officeDocument/2006/relationships/hyperlink" Target="https://archive.org/download/ni-roms/roms/Nintendo%20-%20Game%20Boy%20Advance.zip/Pocket%20Monsters%20-%20LeafGreen%20%28Japan%29%20%28Rev%201%29.zip" TargetMode="External"/><Relationship Id="rId201" Type="http://schemas.openxmlformats.org/officeDocument/2006/relationships/hyperlink" Target="https://archive.org/download/ni-roms/roms/Nintendo%20-%20Game%20Boy%20Advance.zip/Alien%20Hominid%20%28Europe%29%20%28En%2CFr%2CDe%2CEs%2CIt%29.zip" TargetMode="External"/><Relationship Id="rId1034" Type="http://schemas.openxmlformats.org/officeDocument/2006/relationships/hyperlink" Target="https://archive.org/download/ni-roms/roms/Nintendo%20-%20Game%20Boy%20Advance.zip/Fairly%20OddParents%21%2C%20The%20-%20Enter%20the%20Cleft%20%28USA%29.zip" TargetMode="External"/><Relationship Id="rId2365" Type="http://schemas.openxmlformats.org/officeDocument/2006/relationships/hyperlink" Target="https://archive.org/download/ni-roms/roms/Nintendo%20-%20Game%20Boy%20Advance.zip/Pocket%20Monsters%20-%20LeafGreen%20%28Japan%29.zip" TargetMode="External"/><Relationship Id="rId200" Type="http://schemas.openxmlformats.org/officeDocument/2006/relationships/hyperlink" Target="https://archive.org/download/ni-roms/roms/Nintendo%20-%20Game%20Boy%20Advance.zip/Alex%20Rider%20-%20Stormbreaker%20%28USA%29.zip" TargetMode="External"/><Relationship Id="rId1035" Type="http://schemas.openxmlformats.org/officeDocument/2006/relationships/hyperlink" Target="https://archive.org/download/ni-roms/roms/Nintendo%20-%20Game%20Boy%20Advance.zip/Fairly%20OddParents%21%2C%20The%20-%20Shadow%20Showdown%20%28Europe%29.zip" TargetMode="External"/><Relationship Id="rId2366" Type="http://schemas.openxmlformats.org/officeDocument/2006/relationships/hyperlink" Target="https://archive.org/download/ni-roms/roms/Nintendo%20-%20Game%20Boy%20Advance.zip/Pocket%20Monsters%20-%20Ruby%20%28Japan%29%20%28Pokemon%20Box%29.zip" TargetMode="External"/><Relationship Id="rId1036" Type="http://schemas.openxmlformats.org/officeDocument/2006/relationships/hyperlink" Target="https://archive.org/download/ni-roms/roms/Nintendo%20-%20Game%20Boy%20Advance.zip/Fairly%20OddParents%21%2C%20The%20-%20Shadow%20Showdown%20%28USA%29.zip" TargetMode="External"/><Relationship Id="rId2367" Type="http://schemas.openxmlformats.org/officeDocument/2006/relationships/hyperlink" Target="https://archive.org/download/ni-roms/roms/Nintendo%20-%20Game%20Boy%20Advance.zip/Pocket%20Monsters%20-%20Ruby%20%28Japan%29%20%28Rev%201%29.zip" TargetMode="External"/><Relationship Id="rId1026" Type="http://schemas.openxmlformats.org/officeDocument/2006/relationships/hyperlink" Target="https://archive.org/download/ni-roms/roms/Nintendo%20-%20Game%20Boy%20Advance.zip/FIFA%20Soccer%202003%20%28USA%2C%20Europe%29%20%28En%2CFr%2CDe%2CEs%2CIt%29.zip" TargetMode="External"/><Relationship Id="rId2357" Type="http://schemas.openxmlformats.org/officeDocument/2006/relationships/hyperlink" Target="https://archive.org/download/ni-roms/roms/Nintendo%20-%20Game%20Boy%20Advance.zip/Play-Yan%20Micro%20%28Japan%29.zip" TargetMode="External"/><Relationship Id="rId1027" Type="http://schemas.openxmlformats.org/officeDocument/2006/relationships/hyperlink" Target="https://archive.org/download/ni-roms/roms/Nintendo%20-%20Game%20Boy%20Advance.zip/FIFA%20Soccer%202004%20%28USA%2C%20Europe%29%20%28En%2CFr%2CDe%2CEs%2CIt%29.zip" TargetMode="External"/><Relationship Id="rId2358" Type="http://schemas.openxmlformats.org/officeDocument/2006/relationships/hyperlink" Target="https://archive.org/download/ni-roms/roms/Nintendo%20-%20Game%20Boy%20Advance.zip/Play%20Novel%20-%20Silent%20Hill%20%28Japan%29.zip" TargetMode="External"/><Relationship Id="rId1028" Type="http://schemas.openxmlformats.org/officeDocument/2006/relationships/hyperlink" Target="https://archive.org/download/ni-roms/roms/Nintendo%20-%20Game%20Boy%20Advance.zip/FIFA%20Soccer%202005%20%28USA%2C%20Europe%29%20%28En%2CFr%2CDe%2CEs%2CIt%2CNl%29.zip" TargetMode="External"/><Relationship Id="rId2359" Type="http://schemas.openxmlformats.org/officeDocument/2006/relationships/hyperlink" Target="https://archive.org/download/ni-roms/roms/Nintendo%20-%20Game%20Boy%20Advance.zip/Pocket%20Dogs%20%28USA%29.zip" TargetMode="External"/><Relationship Id="rId1029" Type="http://schemas.openxmlformats.org/officeDocument/2006/relationships/hyperlink" Target="https://archive.org/download/ni-roms/roms/Nintendo%20-%20Game%20Boy%20Advance.zip/FILA%20Decathlon%20%28Europe%29%20%28Beta%29.zip" TargetMode="External"/><Relationship Id="rId2350" Type="http://schemas.openxmlformats.org/officeDocument/2006/relationships/hyperlink" Target="https://archive.org/download/ni-roms/roms/Nintendo%20-%20Game%20Boy%20Advance.zip/Pitfall%20-%20The%20Mayan%20Adventure%20%28USA%2C%20Europe%29.zip" TargetMode="External"/><Relationship Id="rId1020" Type="http://schemas.openxmlformats.org/officeDocument/2006/relationships/hyperlink" Target="https://archive.org/download/ni-roms/roms/Nintendo%20-%20Game%20Boy%20Advance.zip/F-Zero%20for%20Game%20Boy%20Advance%20%28Japan%29.zip" TargetMode="External"/><Relationship Id="rId2351" Type="http://schemas.openxmlformats.org/officeDocument/2006/relationships/hyperlink" Target="https://archive.org/download/ni-roms/roms/Nintendo%20-%20Game%20Boy%20Advance.zip/Pixeline%20i%20Pixieland%20%28Denmark%29.zip" TargetMode="External"/><Relationship Id="rId1021" Type="http://schemas.openxmlformats.org/officeDocument/2006/relationships/hyperlink" Target="https://archive.org/download/ni-roms/roms/Nintendo%20-%20Game%20Boy%20Advance.zip/F1%202002%20%28Europe%29%20%28En%2CFr%2CDe%2CEs%2CIt%29.zip" TargetMode="External"/><Relationship Id="rId2352" Type="http://schemas.openxmlformats.org/officeDocument/2006/relationships/hyperlink" Target="https://archive.org/download/ni-roms/roms/Nintendo%20-%20Game%20Boy%20Advance.zip/Planet%20Monsters%20%28Europe%29%20%28En%2CFr%2CDe%2CEs%2CIt%2CNl%29.zip" TargetMode="External"/><Relationship Id="rId1022" Type="http://schemas.openxmlformats.org/officeDocument/2006/relationships/hyperlink" Target="https://archive.org/download/ni-roms/roms/Nintendo%20-%20Game%20Boy%20Advance.zip/F1%202002%20%28USA%2C%20Europe%29.zip" TargetMode="External"/><Relationship Id="rId2353" Type="http://schemas.openxmlformats.org/officeDocument/2006/relationships/hyperlink" Target="https://archive.org/download/ni-roms/roms/Nintendo%20-%20Game%20Boy%20Advance.zip/Planet%20Monsters%20%28USA%29%20%28En%2CFr%2CDe%2CEs%2CIt%2CNl%29.zip" TargetMode="External"/><Relationship Id="rId1023" Type="http://schemas.openxmlformats.org/officeDocument/2006/relationships/hyperlink" Target="https://archive.org/download/ni-roms/roms/Nintendo%20-%20Game%20Boy%20Advance.zip/F24%20Stealth%20Fighter%20%28USA%29.zip" TargetMode="External"/><Relationship Id="rId2354" Type="http://schemas.openxmlformats.org/officeDocument/2006/relationships/hyperlink" Target="https://archive.org/download/ni-roms/roms/Nintendo%20-%20Game%20Boy%20Advance.zip/Planet%20of%20the%20Apes%20%28Europe%29%20%28En%2CFr%2CDe%2CEs%2CIt%2CNl%29.zip" TargetMode="External"/><Relationship Id="rId1024" Type="http://schemas.openxmlformats.org/officeDocument/2006/relationships/hyperlink" Target="https://archive.org/download/ni-roms/roms/Nintendo%20-%20Game%20Boy%20Advance.zip/FIFA%20Soccer%2006%20%28USA%2C%20Europe%29%20%28En%2CFr%2CDe%2CEs%2CIt%2CNl%29.zip" TargetMode="External"/><Relationship Id="rId2355" Type="http://schemas.openxmlformats.org/officeDocument/2006/relationships/hyperlink" Target="https://archive.org/download/ni-roms/roms/Nintendo%20-%20Game%20Boy%20Advance.zip/Planet%20of%20the%20Apes%20%28USA%29%20%28En%2CFr%2CDe%2CEs%2CIt%2CNl%29.zip" TargetMode="External"/><Relationship Id="rId1025" Type="http://schemas.openxmlformats.org/officeDocument/2006/relationships/hyperlink" Target="https://archive.org/download/ni-roms/roms/Nintendo%20-%20Game%20Boy%20Advance.zip/FIFA%20Soccer%2007%20%28USA%2C%20Europe%29%20%28En%2CFr%2CDe%2CEs%29.zip" TargetMode="External"/><Relationship Id="rId2356" Type="http://schemas.openxmlformats.org/officeDocument/2006/relationships/hyperlink" Target="https://archive.org/download/ni-roms/roms/Nintendo%20-%20Game%20Boy%20Advance.zip/Play-Yan%20%28Japan%29.zip" TargetMode="External"/><Relationship Id="rId1910" Type="http://schemas.openxmlformats.org/officeDocument/2006/relationships/hyperlink" Target="https://archive.org/download/ni-roms/roms/Nintendo%20-%20Game%20Boy%20Advance.zip/Medabots%20-%20Rokusho%20%28Europe%29%20%28Virtual%20Console%29.zip" TargetMode="External"/><Relationship Id="rId1911" Type="http://schemas.openxmlformats.org/officeDocument/2006/relationships/hyperlink" Target="https://archive.org/download/ni-roms/roms/Nintendo%20-%20Game%20Boy%20Advance.zip/Medabots%20-%20Rokusho%20%28Europe%29.zip" TargetMode="External"/><Relationship Id="rId1912" Type="http://schemas.openxmlformats.org/officeDocument/2006/relationships/hyperlink" Target="https://archive.org/download/ni-roms/roms/Nintendo%20-%20Game%20Boy%20Advance.zip/Medabots%20-%20Rokusho%20%28Spain%29.zip" TargetMode="External"/><Relationship Id="rId1913" Type="http://schemas.openxmlformats.org/officeDocument/2006/relationships/hyperlink" Target="https://archive.org/download/ni-roms/roms/Nintendo%20-%20Game%20Boy%20Advance.zip/Medabots%20-%20Rokusho%20%28USA%29%20%28Virtual%20Console%29.zip" TargetMode="External"/><Relationship Id="rId1914" Type="http://schemas.openxmlformats.org/officeDocument/2006/relationships/hyperlink" Target="https://archive.org/download/ni-roms/roms/Nintendo%20-%20Game%20Boy%20Advance.zip/Medabots%20-%20Rokusho%20%28USA%29.zip" TargetMode="External"/><Relationship Id="rId1915" Type="http://schemas.openxmlformats.org/officeDocument/2006/relationships/hyperlink" Target="https://archive.org/download/ni-roms/roms/Nintendo%20-%20Game%20Boy%20Advance.zip/Medabots%20AX%20-%20Metabee%20Ver.%20%28Europe%29%20%28En%2CFr%2CDe%2CEs%2CIt%29%20%28Virtual%20Console%29.zip" TargetMode="External"/><Relationship Id="rId1916" Type="http://schemas.openxmlformats.org/officeDocument/2006/relationships/hyperlink" Target="https://archive.org/download/ni-roms/roms/Nintendo%20-%20Game%20Boy%20Advance.zip/Medabots%20AX%20-%20Metabee%20Ver.%20%28Europe%29%20%28En%2CFr%2CDe%2CEs%2CIt%29.zip" TargetMode="External"/><Relationship Id="rId1917" Type="http://schemas.openxmlformats.org/officeDocument/2006/relationships/hyperlink" Target="https://archive.org/download/ni-roms/roms/Nintendo%20-%20Game%20Boy%20Advance.zip/Medabots%20AX%20-%20Metabee%20Ver.%20%28USA%29%20%28Virtual%20Console%29.zip" TargetMode="External"/><Relationship Id="rId1918" Type="http://schemas.openxmlformats.org/officeDocument/2006/relationships/hyperlink" Target="https://archive.org/download/ni-roms/roms/Nintendo%20-%20Game%20Boy%20Advance.zip/Medabots%20AX%20-%20Metabee%20Ver.%20%28USA%29.zip" TargetMode="External"/><Relationship Id="rId1919" Type="http://schemas.openxmlformats.org/officeDocument/2006/relationships/hyperlink" Target="https://archive.org/download/ni-roms/roms/Nintendo%20-%20Game%20Boy%20Advance.zip/Medabots%20AX%20-%20Rokusho%20Ver.%20%28Europe%29%20%28En%2CFr%2CDe%2CEs%2CIt%29%20%28Virtual%20Console%29.zip" TargetMode="External"/><Relationship Id="rId1900" Type="http://schemas.openxmlformats.org/officeDocument/2006/relationships/hyperlink" Target="https://archive.org/download/ni-roms/roms/Nintendo%20-%20Game%20Boy%20Advance.zip/MazezaM%20%28World%29%20%28v1.0%29%20%28NEO%20Coding%20Compo%202013%29%20%28Aftermarket%29%20%28Unl%29.zip" TargetMode="External"/><Relationship Id="rId1901" Type="http://schemas.openxmlformats.org/officeDocument/2006/relationships/hyperlink" Target="https://archive.org/download/ni-roms/roms/Nintendo%20-%20Game%20Boy%20Advance.zip/MazezaM%20%28World%29%20%28v1.1%29%20%28NEO%20Coding%20Compo%202013%29%20%28Aftermarket%29%20%28Unl%29.zip" TargetMode="External"/><Relationship Id="rId1902" Type="http://schemas.openxmlformats.org/officeDocument/2006/relationships/hyperlink" Target="https://archive.org/download/ni-roms/roms/Nintendo%20-%20Game%20Boy%20Advance.zip/Mech%20Platoon%20%28Europe%29%20%28En%2CFr%2CDe%2CEs%2CIt%29.zip" TargetMode="External"/><Relationship Id="rId1903" Type="http://schemas.openxmlformats.org/officeDocument/2006/relationships/hyperlink" Target="https://archive.org/download/ni-roms/roms/Nintendo%20-%20Game%20Boy%20Advance.zip/Mech%20Platoon%20%28USA%29.zip" TargetMode="External"/><Relationship Id="rId1904" Type="http://schemas.openxmlformats.org/officeDocument/2006/relationships/hyperlink" Target="https://archive.org/download/ni-roms/roms/Nintendo%20-%20Game%20Boy%20Advance.zip/Mechanic%20Mechanica%20%28Japan%29%20%28Proto%29.zip" TargetMode="External"/><Relationship Id="rId1905" Type="http://schemas.openxmlformats.org/officeDocument/2006/relationships/hyperlink" Target="https://archive.org/download/ni-roms/roms/Nintendo%20-%20Game%20Boy%20Advance.zip/Medabots%20-%20Metabee%20%28Europe%29%20%28Virtual%20Console%29.zip" TargetMode="External"/><Relationship Id="rId1906" Type="http://schemas.openxmlformats.org/officeDocument/2006/relationships/hyperlink" Target="https://archive.org/download/ni-roms/roms/Nintendo%20-%20Game%20Boy%20Advance.zip/Medabots%20-%20Metabee%20%28Europe%29.zip" TargetMode="External"/><Relationship Id="rId1907" Type="http://schemas.openxmlformats.org/officeDocument/2006/relationships/hyperlink" Target="https://archive.org/download/ni-roms/roms/Nintendo%20-%20Game%20Boy%20Advance.zip/Medabots%20-%20Metabee%20%28Spain%29.zip" TargetMode="External"/><Relationship Id="rId1908" Type="http://schemas.openxmlformats.org/officeDocument/2006/relationships/hyperlink" Target="https://archive.org/download/ni-roms/roms/Nintendo%20-%20Game%20Boy%20Advance.zip/Medabots%20-%20Metabee%20%28USA%29%20%28Virtual%20Console%29.zip" TargetMode="External"/><Relationship Id="rId1909" Type="http://schemas.openxmlformats.org/officeDocument/2006/relationships/hyperlink" Target="https://archive.org/download/ni-roms/roms/Nintendo%20-%20Game%20Boy%20Advance.zip/Medabots%20-%20Metabee%20%28USA%29.zip" TargetMode="External"/><Relationship Id="rId1090" Type="http://schemas.openxmlformats.org/officeDocument/2006/relationships/hyperlink" Target="https://archive.org/download/ni-roms/roms/Nintendo%20-%20Game%20Boy%20Advance.zip/Final%20Fantasy%20I%20%26%20II%20-%20Dawn%20of%20Souls%20%28Europe%29%20%28En%2CFr%2CDe%2CEs%2CIt%29.zip" TargetMode="External"/><Relationship Id="rId1091" Type="http://schemas.openxmlformats.org/officeDocument/2006/relationships/hyperlink" Target="https://archive.org/download/ni-roms/roms/Nintendo%20-%20Game%20Boy%20Advance.zip/Final%20Fantasy%20I%20%26%20II%20-%20Dawn%20of%20Souls%20%28USA%29.zip" TargetMode="External"/><Relationship Id="rId1092" Type="http://schemas.openxmlformats.org/officeDocument/2006/relationships/hyperlink" Target="https://archive.org/download/ni-roms/roms/Nintendo%20-%20Game%20Boy%20Advance.zip/Final%20Fantasy%20I%2C%20II%20Advance%20%28Japan%29%20%28Rev%201%29%20%28Virtual%20Console%29.zip" TargetMode="External"/><Relationship Id="rId1093" Type="http://schemas.openxmlformats.org/officeDocument/2006/relationships/hyperlink" Target="https://archive.org/download/ni-roms/roms/Nintendo%20-%20Game%20Boy%20Advance.zip/Final%20Fantasy%20I%2C%20II%20Advance%20%28Japan%29%20%28Rev%201%29.zip" TargetMode="External"/><Relationship Id="rId1094" Type="http://schemas.openxmlformats.org/officeDocument/2006/relationships/hyperlink" Target="https://archive.org/download/ni-roms/roms/Nintendo%20-%20Game%20Boy%20Advance.zip/Final%20Fantasy%20IV%20Advance%20%28Europe%29%20%28En%2CFr%2CDe%2CEs%2CIt%29.zip" TargetMode="External"/><Relationship Id="rId1095" Type="http://schemas.openxmlformats.org/officeDocument/2006/relationships/hyperlink" Target="https://archive.org/download/ni-roms/roms/Nintendo%20-%20Game%20Boy%20Advance.zip/Final%20Fantasy%20IV%20Advance%20%28Japan%29%20%28Rev%201%29%20%28Virtual%20Console%29.zip" TargetMode="External"/><Relationship Id="rId1096" Type="http://schemas.openxmlformats.org/officeDocument/2006/relationships/hyperlink" Target="https://archive.org/download/ni-roms/roms/Nintendo%20-%20Game%20Boy%20Advance.zip/Final%20Fantasy%20IV%20Advance%20%28Japan%29%20%28Rev%201%29.zip" TargetMode="External"/><Relationship Id="rId1097" Type="http://schemas.openxmlformats.org/officeDocument/2006/relationships/hyperlink" Target="https://archive.org/download/ni-roms/roms/Nintendo%20-%20Game%20Boy%20Advance.zip/Final%20Fantasy%20IV%20Advance%20%28Japan%29.zip" TargetMode="External"/><Relationship Id="rId1098" Type="http://schemas.openxmlformats.org/officeDocument/2006/relationships/hyperlink" Target="https://archive.org/download/ni-roms/roms/Nintendo%20-%20Game%20Boy%20Advance.zip/Final%20Fantasy%20IV%20Advance%20%28USA%29.zip" TargetMode="External"/><Relationship Id="rId1099" Type="http://schemas.openxmlformats.org/officeDocument/2006/relationships/hyperlink" Target="https://archive.org/download/ni-roms/roms/Nintendo%20-%20Game%20Boy%20Advance.zip/Final%20Fantasy%20Tactics%20Advance%20%28Europe%29%20%28En%2CFr%2CDe%2CEs%2CIt%29%20%28Virtual%20Console%29.zip" TargetMode="External"/><Relationship Id="rId1080" Type="http://schemas.openxmlformats.org/officeDocument/2006/relationships/hyperlink" Target="https://archive.org/download/ni-roms/roms/Nintendo%20-%20Game%20Boy%20Advance.zip/Fantastic%204%20-%20Flame%20On%20%28Europe%29%20%28En%2CFr%2CEs%2CIt%29.zip" TargetMode="External"/><Relationship Id="rId1081" Type="http://schemas.openxmlformats.org/officeDocument/2006/relationships/hyperlink" Target="https://archive.org/download/ni-roms/roms/Nintendo%20-%20Game%20Boy%20Advance.zip/Fantastic%204%20-%20Flame%20On%20%28USA%29.zip" TargetMode="External"/><Relationship Id="rId1082" Type="http://schemas.openxmlformats.org/officeDocument/2006/relationships/hyperlink" Target="https://archive.org/download/ni-roms/roms/Nintendo%20-%20Game%20Boy%20Advance.zip/Fantastic%20Children%20%28Japan%29.zip" TargetMode="External"/><Relationship Id="rId1083" Type="http://schemas.openxmlformats.org/officeDocument/2006/relationships/hyperlink" Target="https://archive.org/download/ni-roms/roms/Nintendo%20-%20Game%20Boy%20Advance.zip/Fantastic%20Maerchen%20-%20Cake-ya-san%20Monogatari%20%2B%20Doubutsu%20Chara%20Navi%20Uranai%20-%20Kosei%20Shinri%20Gaku%20%28Japan%29.zip" TargetMode="External"/><Relationship Id="rId1084" Type="http://schemas.openxmlformats.org/officeDocument/2006/relationships/hyperlink" Target="https://archive.org/download/ni-roms/roms/Nintendo%20-%20Game%20Boy%20Advance.zip/Fantastici%204%2C%20I%20%28Italy%29.zip" TargetMode="External"/><Relationship Id="rId1085" Type="http://schemas.openxmlformats.org/officeDocument/2006/relationships/hyperlink" Target="https://archive.org/download/ni-roms/roms/Nintendo%20-%20Game%20Boy%20Advance.zip/Farbe%20%28Germany%29%20%28En%29%20%28Proto%29%20%28Test%20Program%29.zip" TargetMode="External"/><Relationship Id="rId1086" Type="http://schemas.openxmlformats.org/officeDocument/2006/relationships/hyperlink" Target="https://archive.org/download/ni-roms/roms/Nintendo%20-%20Game%20Boy%20Advance.zip/Fear%20Factor%20-%20Unleashed%20%28USA%29.zip" TargetMode="External"/><Relationship Id="rId1087" Type="http://schemas.openxmlformats.org/officeDocument/2006/relationships/hyperlink" Target="https://archive.org/download/ni-roms/roms/Nintendo%20-%20Game%20Boy%20Advance.zip/Feline%20%28World%29%20%28GBA%20Jam%202021%29%20%28Aftermarket%29%20%28Unl%29.zip" TargetMode="External"/><Relationship Id="rId1088" Type="http://schemas.openxmlformats.org/officeDocument/2006/relationships/hyperlink" Target="https://archive.org/download/ni-roms/roms/Nintendo%20-%20Game%20Boy%20Advance.zip/Field%20of%20Nine%20-%20Digital%20Edition%202001%20%28Japan%29.zip" TargetMode="External"/><Relationship Id="rId1089" Type="http://schemas.openxmlformats.org/officeDocument/2006/relationships/hyperlink" Target="https://archive.org/download/ni-roms/roms/Nintendo%20-%20Game%20Boy%20Advance.zip/FightBox%20%28Europe%29.zip" TargetMode="External"/><Relationship Id="rId1972" Type="http://schemas.openxmlformats.org/officeDocument/2006/relationships/hyperlink" Target="https://archive.org/download/ni-roms/roms/Nintendo%20-%20Game%20Boy%20Advance.zip/Megaman%20-%20Battle%20Network%204%20-%20Red%20Sun%20%28Europe%29.zip" TargetMode="External"/><Relationship Id="rId1973" Type="http://schemas.openxmlformats.org/officeDocument/2006/relationships/hyperlink" Target="https://archive.org/download/ni-roms/roms/Nintendo%20-%20Game%20Boy%20Advance.zip/Megaman%20-%20Battle%20Network%204%20-%20Red%20Sun%20%28USA%29%20%28Virtual%20Console%29.zip" TargetMode="External"/><Relationship Id="rId1974" Type="http://schemas.openxmlformats.org/officeDocument/2006/relationships/hyperlink" Target="https://archive.org/download/ni-roms/roms/Nintendo%20-%20Game%20Boy%20Advance.zip/Megaman%20-%20Battle%20Network%204%20-%20Red%20Sun%20%28USA%29.zip" TargetMode="External"/><Relationship Id="rId1975" Type="http://schemas.openxmlformats.org/officeDocument/2006/relationships/hyperlink" Target="https://archive.org/download/ni-roms/roms/Nintendo%20-%20Game%20Boy%20Advance.zip/Megaman%20-%20Battle%20Network%205%20-%20Team%20Colonel%20%28Europe%29%20%28Virtual%20Console%29.zip" TargetMode="External"/><Relationship Id="rId1976" Type="http://schemas.openxmlformats.org/officeDocument/2006/relationships/hyperlink" Target="https://archive.org/download/ni-roms/roms/Nintendo%20-%20Game%20Boy%20Advance.zip/Megaman%20-%20Battle%20Network%205%20-%20Team%20Colonel%20%28Europe%29.zip" TargetMode="External"/><Relationship Id="rId1977" Type="http://schemas.openxmlformats.org/officeDocument/2006/relationships/hyperlink" Target="https://archive.org/download/ni-roms/roms/Nintendo%20-%20Game%20Boy%20Advance.zip/Megaman%20-%20Battle%20Network%205%20-%20Team%20Colonel%20%28USA%29%20%28Virtual%20Console%29.zip" TargetMode="External"/><Relationship Id="rId1978" Type="http://schemas.openxmlformats.org/officeDocument/2006/relationships/hyperlink" Target="https://archive.org/download/ni-roms/roms/Nintendo%20-%20Game%20Boy%20Advance.zip/Megaman%20-%20Battle%20Network%205%20-%20Team%20Colonel%20%28USA%29.zip" TargetMode="External"/><Relationship Id="rId1979" Type="http://schemas.openxmlformats.org/officeDocument/2006/relationships/hyperlink" Target="https://archive.org/download/ni-roms/roms/Nintendo%20-%20Game%20Boy%20Advance.zip/Megaman%20-%20Battle%20Network%205%20-%20Team%20Protoman%20%28Europe%29%20%28Virtual%20Console%29.zip" TargetMode="External"/><Relationship Id="rId1970" Type="http://schemas.openxmlformats.org/officeDocument/2006/relationships/hyperlink" Target="https://archive.org/download/ni-roms/roms/Nintendo%20-%20Game%20Boy%20Advance.zip/Megaman%20-%20Battle%20Network%204%20-%20Blue%20Moon%20%28USA%29.zip" TargetMode="External"/><Relationship Id="rId1971" Type="http://schemas.openxmlformats.org/officeDocument/2006/relationships/hyperlink" Target="https://archive.org/download/ni-roms/roms/Nintendo%20-%20Game%20Boy%20Advance.zip/Megaman%20-%20Battle%20Network%204%20-%20Red%20Sun%20%28Europe%29%20%28Virtual%20Console%29.zip" TargetMode="External"/><Relationship Id="rId1961" Type="http://schemas.openxmlformats.org/officeDocument/2006/relationships/hyperlink" Target="https://archive.org/download/ni-roms/roms/Nintendo%20-%20Game%20Boy%20Advance.zip/Megaman%20-%20Battle%20Network%203%20-%20Blue%20Version%20%28USA%29%20%28Virtual%20Console%29.zip" TargetMode="External"/><Relationship Id="rId1962" Type="http://schemas.openxmlformats.org/officeDocument/2006/relationships/hyperlink" Target="https://archive.org/download/ni-roms/roms/Nintendo%20-%20Game%20Boy%20Advance.zip/Megaman%20-%20Battle%20Network%203%20-%20Blue%20Version%20%28USA%29.zip" TargetMode="External"/><Relationship Id="rId1963" Type="http://schemas.openxmlformats.org/officeDocument/2006/relationships/hyperlink" Target="https://archive.org/download/ni-roms/roms/Nintendo%20-%20Game%20Boy%20Advance.zip/Megaman%20-%20Battle%20Network%203%20-%20White%20Version%20%28Europe%29%20%28Virtual%20Console%29.zip" TargetMode="External"/><Relationship Id="rId1964" Type="http://schemas.openxmlformats.org/officeDocument/2006/relationships/hyperlink" Target="https://archive.org/download/ni-roms/roms/Nintendo%20-%20Game%20Boy%20Advance.zip/Megaman%20-%20Battle%20Network%203%20-%20White%20Version%20%28Europe%29.zip" TargetMode="External"/><Relationship Id="rId1965" Type="http://schemas.openxmlformats.org/officeDocument/2006/relationships/hyperlink" Target="https://archive.org/download/ni-roms/roms/Nintendo%20-%20Game%20Boy%20Advance.zip/Megaman%20-%20Battle%20Network%203%20-%20White%20Version%20%28USA%29%20%28Virtual%20Console%29.zip" TargetMode="External"/><Relationship Id="rId1966" Type="http://schemas.openxmlformats.org/officeDocument/2006/relationships/hyperlink" Target="https://archive.org/download/ni-roms/roms/Nintendo%20-%20Game%20Boy%20Advance.zip/Megaman%20-%20Battle%20Network%203%20-%20White%20Version%20%28USA%29.zip" TargetMode="External"/><Relationship Id="rId1967" Type="http://schemas.openxmlformats.org/officeDocument/2006/relationships/hyperlink" Target="https://archive.org/download/ni-roms/roms/Nintendo%20-%20Game%20Boy%20Advance.zip/Megaman%20-%20Battle%20Network%204%20-%20Blue%20Moon%20%28Europe%29%20%28Virtual%20Console%29.zip" TargetMode="External"/><Relationship Id="rId1968" Type="http://schemas.openxmlformats.org/officeDocument/2006/relationships/hyperlink" Target="https://archive.org/download/ni-roms/roms/Nintendo%20-%20Game%20Boy%20Advance.zip/Megaman%20-%20Battle%20Network%204%20-%20Blue%20Moon%20%28Europe%29.zip" TargetMode="External"/><Relationship Id="rId1969" Type="http://schemas.openxmlformats.org/officeDocument/2006/relationships/hyperlink" Target="https://archive.org/download/ni-roms/roms/Nintendo%20-%20Game%20Boy%20Advance.zip/Megaman%20-%20Battle%20Network%204%20-%20Blue%20Moon%20%28USA%29%20%28Virtual%20Console%29.zip" TargetMode="External"/><Relationship Id="rId1960" Type="http://schemas.openxmlformats.org/officeDocument/2006/relationships/hyperlink" Target="https://archive.org/download/ni-roms/roms/Nintendo%20-%20Game%20Boy%20Advance.zip/Megaman%20-%20Battle%20Network%203%20-%20Blue%20Version%20%28Europe%29.zip" TargetMode="External"/><Relationship Id="rId1994" Type="http://schemas.openxmlformats.org/officeDocument/2006/relationships/hyperlink" Target="https://archive.org/download/ni-roms/roms/Nintendo%20-%20Game%20Boy%20Advance.zip/Megaman%20Zero%202%20%28Europe%29.zip" TargetMode="External"/><Relationship Id="rId1995" Type="http://schemas.openxmlformats.org/officeDocument/2006/relationships/hyperlink" Target="https://archive.org/download/ni-roms/roms/Nintendo%20-%20Game%20Boy%20Advance.zip/Megaman%20Zero%202%20%28USA%29%20%28Virtual%20Console%29.zip" TargetMode="External"/><Relationship Id="rId1996" Type="http://schemas.openxmlformats.org/officeDocument/2006/relationships/hyperlink" Target="https://archive.org/download/ni-roms/roms/Nintendo%20-%20Game%20Boy%20Advance.zip/Megaman%20Zero%202%20%28USA%29.zip" TargetMode="External"/><Relationship Id="rId1997" Type="http://schemas.openxmlformats.org/officeDocument/2006/relationships/hyperlink" Target="https://archive.org/download/ni-roms/roms/Nintendo%20-%20Game%20Boy%20Advance.zip/Megaman%20Zero%203%20%28Europe%29%20%28Virtual%20Console%29.zip" TargetMode="External"/><Relationship Id="rId1998" Type="http://schemas.openxmlformats.org/officeDocument/2006/relationships/hyperlink" Target="https://archive.org/download/ni-roms/roms/Nintendo%20-%20Game%20Boy%20Advance.zip/Megaman%20Zero%203%20%28Europe%29.zip" TargetMode="External"/><Relationship Id="rId1999" Type="http://schemas.openxmlformats.org/officeDocument/2006/relationships/hyperlink" Target="https://archive.org/download/ni-roms/roms/Nintendo%20-%20Game%20Boy%20Advance.zip/Megaman%20Zero%203%20%28USA%29%20%28Virtual%20Console%29.zip" TargetMode="External"/><Relationship Id="rId1990" Type="http://schemas.openxmlformats.org/officeDocument/2006/relationships/hyperlink" Target="https://archive.org/download/ni-roms/roms/Nintendo%20-%20Game%20Boy%20Advance.zip/Megaman%20-%20Battle%20Network%206%20-%20Cybeast%20Gregar%20%28USA%29.zip" TargetMode="External"/><Relationship Id="rId1991" Type="http://schemas.openxmlformats.org/officeDocument/2006/relationships/hyperlink" Target="https://archive.org/download/ni-roms/roms/Nintendo%20-%20Game%20Boy%20Advance.zip/Megaman%20Zero%20%28USA%29%20%28Virtual%20Console%29.zip" TargetMode="External"/><Relationship Id="rId1992" Type="http://schemas.openxmlformats.org/officeDocument/2006/relationships/hyperlink" Target="https://archive.org/download/ni-roms/roms/Nintendo%20-%20Game%20Boy%20Advance.zip/Megaman%20Zero%20%28USA%2C%20Europe%29.zip" TargetMode="External"/><Relationship Id="rId1993" Type="http://schemas.openxmlformats.org/officeDocument/2006/relationships/hyperlink" Target="https://archive.org/download/ni-roms/roms/Nintendo%20-%20Game%20Boy%20Advance.zip/Megaman%20Zero%202%20%28Europe%29%20%28Virtual%20Console%29.zip" TargetMode="External"/><Relationship Id="rId1983" Type="http://schemas.openxmlformats.org/officeDocument/2006/relationships/hyperlink" Target="https://archive.org/download/ni-roms/roms/Nintendo%20-%20Game%20Boy%20Advance.zip/Megaman%20-%20Battle%20Network%206%20-%20Cybeast%20Falzar%20%28Europe%29%20%28Virtual%20Console%29.zip" TargetMode="External"/><Relationship Id="rId1984" Type="http://schemas.openxmlformats.org/officeDocument/2006/relationships/hyperlink" Target="https://archive.org/download/ni-roms/roms/Nintendo%20-%20Game%20Boy%20Advance.zip/Megaman%20-%20Battle%20Network%206%20-%20Cybeast%20Falzar%20%28Europe%29.zip" TargetMode="External"/><Relationship Id="rId1985" Type="http://schemas.openxmlformats.org/officeDocument/2006/relationships/hyperlink" Target="https://archive.org/download/ni-roms/roms/Nintendo%20-%20Game%20Boy%20Advance.zip/Megaman%20-%20Battle%20Network%206%20-%20Cybeast%20Falzar%20%28USA%29%20%28Virtual%20Console%29.zip" TargetMode="External"/><Relationship Id="rId1986" Type="http://schemas.openxmlformats.org/officeDocument/2006/relationships/hyperlink" Target="https://archive.org/download/ni-roms/roms/Nintendo%20-%20Game%20Boy%20Advance.zip/Megaman%20-%20Battle%20Network%206%20-%20Cybeast%20Falzar%20%28USA%29.zip" TargetMode="External"/><Relationship Id="rId1987" Type="http://schemas.openxmlformats.org/officeDocument/2006/relationships/hyperlink" Target="https://archive.org/download/ni-roms/roms/Nintendo%20-%20Game%20Boy%20Advance.zip/Megaman%20-%20Battle%20Network%206%20-%20Cybeast%20Gregar%20%28Europe%29%20%28Virtual%20Console%29.zip" TargetMode="External"/><Relationship Id="rId1988" Type="http://schemas.openxmlformats.org/officeDocument/2006/relationships/hyperlink" Target="https://archive.org/download/ni-roms/roms/Nintendo%20-%20Game%20Boy%20Advance.zip/Megaman%20-%20Battle%20Network%206%20-%20Cybeast%20Gregar%20%28Europe%29.zip" TargetMode="External"/><Relationship Id="rId1989" Type="http://schemas.openxmlformats.org/officeDocument/2006/relationships/hyperlink" Target="https://archive.org/download/ni-roms/roms/Nintendo%20-%20Game%20Boy%20Advance.zip/Megaman%20-%20Battle%20Network%206%20-%20Cybeast%20Gregar%20%28USA%29%20%28Virtual%20Console%29.zip" TargetMode="External"/><Relationship Id="rId1980" Type="http://schemas.openxmlformats.org/officeDocument/2006/relationships/hyperlink" Target="https://archive.org/download/ni-roms/roms/Nintendo%20-%20Game%20Boy%20Advance.zip/Megaman%20-%20Battle%20Network%205%20-%20Team%20Protoman%20%28Europe%29.zip" TargetMode="External"/><Relationship Id="rId1981" Type="http://schemas.openxmlformats.org/officeDocument/2006/relationships/hyperlink" Target="https://archive.org/download/ni-roms/roms/Nintendo%20-%20Game%20Boy%20Advance.zip/Megaman%20-%20Battle%20Network%205%20-%20Team%20Protoman%20%28USA%29%20%28Virtual%20Console%29.zip" TargetMode="External"/><Relationship Id="rId1982" Type="http://schemas.openxmlformats.org/officeDocument/2006/relationships/hyperlink" Target="https://archive.org/download/ni-roms/roms/Nintendo%20-%20Game%20Boy%20Advance.zip/Megaman%20-%20Battle%20Network%205%20-%20Team%20Protoman%20%28USA%29.zip" TargetMode="External"/><Relationship Id="rId1930" Type="http://schemas.openxmlformats.org/officeDocument/2006/relationships/hyperlink" Target="https://archive.org/download/ni-roms/roms/Nintendo%20-%20Game%20Boy%20Advance.zip/Medarot%20G%20-%20Kuwagata%20%28Japan%29%20%28Virtual%20Console%29.zip" TargetMode="External"/><Relationship Id="rId1931" Type="http://schemas.openxmlformats.org/officeDocument/2006/relationships/hyperlink" Target="https://archive.org/download/ni-roms/roms/Nintendo%20-%20Game%20Boy%20Advance.zip/Medarot%20G%20-%20Kuwagata%20%28Japan%29.zip" TargetMode="External"/><Relationship Id="rId1932" Type="http://schemas.openxmlformats.org/officeDocument/2006/relationships/hyperlink" Target="https://archive.org/download/ni-roms/roms/Nintendo%20-%20Game%20Boy%20Advance.zip/Medarot%20Navi%20-%20Kabuto%20%28Japan%29%20%28Virtual%20Console%29.zip" TargetMode="External"/><Relationship Id="rId1933" Type="http://schemas.openxmlformats.org/officeDocument/2006/relationships/hyperlink" Target="https://archive.org/download/ni-roms/roms/Nintendo%20-%20Game%20Boy%20Advance.zip/Medarot%20Navi%20-%20Kabuto%20%28Japan%29.zip" TargetMode="External"/><Relationship Id="rId1934" Type="http://schemas.openxmlformats.org/officeDocument/2006/relationships/hyperlink" Target="https://archive.org/download/ni-roms/roms/Nintendo%20-%20Game%20Boy%20Advance.zip/Medarot%20Navi%20-%20Kuwagata%20%28Japan%29%20%28Virtual%20Console%29.zip" TargetMode="External"/><Relationship Id="rId1935" Type="http://schemas.openxmlformats.org/officeDocument/2006/relationships/hyperlink" Target="https://archive.org/download/ni-roms/roms/Nintendo%20-%20Game%20Boy%20Advance.zip/Medarot%20Navi%20-%20Kuwagata%20%28Japan%29.zip" TargetMode="External"/><Relationship Id="rId1936" Type="http://schemas.openxmlformats.org/officeDocument/2006/relationships/hyperlink" Target="https://archive.org/download/ni-roms/roms/Nintendo%20-%20Game%20Boy%20Advance.zip/Medarot%20Ni%20Core%20-%20Kabuto%20%28Japan%29%20%28Rev%201%29%20%28Virtual%20Console%29.zip" TargetMode="External"/><Relationship Id="rId1937" Type="http://schemas.openxmlformats.org/officeDocument/2006/relationships/hyperlink" Target="https://archive.org/download/ni-roms/roms/Nintendo%20-%20Game%20Boy%20Advance.zip/Medarot%20Ni%20Core%20-%20Kabuto%20%28Japan%29%20%28Rev%201%29.zip" TargetMode="External"/><Relationship Id="rId1938" Type="http://schemas.openxmlformats.org/officeDocument/2006/relationships/hyperlink" Target="https://archive.org/download/ni-roms/roms/Nintendo%20-%20Game%20Boy%20Advance.zip/Medarot%20Ni%20Core%20-%20Kabuto%20%28Japan%29.zip" TargetMode="External"/><Relationship Id="rId1939" Type="http://schemas.openxmlformats.org/officeDocument/2006/relationships/hyperlink" Target="https://archive.org/download/ni-roms/roms/Nintendo%20-%20Game%20Boy%20Advance.zip/Medarot%20Ni%20Core%20-%20Kuwagata%20%28Japan%29%20%28Virtual%20Console%29.zip" TargetMode="External"/><Relationship Id="rId1920" Type="http://schemas.openxmlformats.org/officeDocument/2006/relationships/hyperlink" Target="https://archive.org/download/ni-roms/roms/Nintendo%20-%20Game%20Boy%20Advance.zip/Medabots%20AX%20-%20Rokusho%20Ver.%20%28Europe%29%20%28En%2CFr%2CDe%2CEs%2CIt%29.zip" TargetMode="External"/><Relationship Id="rId1921" Type="http://schemas.openxmlformats.org/officeDocument/2006/relationships/hyperlink" Target="https://archive.org/download/ni-roms/roms/Nintendo%20-%20Game%20Boy%20Advance.zip/Medabots%20AX%20-%20Rokusho%20Ver.%20%28USA%29%20%28Virtual%20Console%29.zip" TargetMode="External"/><Relationship Id="rId1922" Type="http://schemas.openxmlformats.org/officeDocument/2006/relationships/hyperlink" Target="https://archive.org/download/ni-roms/roms/Nintendo%20-%20Game%20Boy%20Advance.zip/Medabots%20AX%20-%20Rokusho%20Ver.%20%28USA%29.zip" TargetMode="External"/><Relationship Id="rId1923" Type="http://schemas.openxmlformats.org/officeDocument/2006/relationships/hyperlink" Target="https://archive.org/download/ni-roms/roms/Nintendo%20-%20Game%20Boy%20Advance.zip/Medal%20of%20Honor%20-%20Infiltrator%20%28USA%2C%20Europe%29%20%28En%2CFr%2CDe%29.zip" TargetMode="External"/><Relationship Id="rId1924" Type="http://schemas.openxmlformats.org/officeDocument/2006/relationships/hyperlink" Target="https://archive.org/download/ni-roms/roms/Nintendo%20-%20Game%20Boy%20Advance.zip/Medal%20of%20Honor%20-%20Underground%20%28Europe%29%20%28En%2CFr%2CEs%2CIt%29%20%28Ubi%20Soft%29.zip" TargetMode="External"/><Relationship Id="rId1925" Type="http://schemas.openxmlformats.org/officeDocument/2006/relationships/hyperlink" Target="https://archive.org/download/ni-roms/roms/Nintendo%20-%20Game%20Boy%20Advance.zip/Medal%20of%20Honor%20-%20Underground%20%28Europe%29%20%28En%2CFr%2CEs%2CIt%29%20%28Zoo%20Digital%29.zip" TargetMode="External"/><Relationship Id="rId1926" Type="http://schemas.openxmlformats.org/officeDocument/2006/relationships/hyperlink" Target="https://archive.org/download/ni-roms/roms/Nintendo%20-%20Game%20Boy%20Advance.zip/Medal%20of%20Honor%20-%20Underground%20%28USA%29.zip" TargetMode="External"/><Relationship Id="rId1927" Type="http://schemas.openxmlformats.org/officeDocument/2006/relationships/hyperlink" Target="https://archive.org/download/ni-roms/roms/Nintendo%20-%20Game%20Boy%20Advance.zip/Medal%20of%20Honor%20Advance%20%28Japan%29.zip" TargetMode="External"/><Relationship Id="rId1928" Type="http://schemas.openxmlformats.org/officeDocument/2006/relationships/hyperlink" Target="https://archive.org/download/ni-roms/roms/Nintendo%20-%20Game%20Boy%20Advance.zip/Medarot%20G%20-%20Kabuto%20%28Japan%29%20%28Virtual%20Console%29.zip" TargetMode="External"/><Relationship Id="rId1929" Type="http://schemas.openxmlformats.org/officeDocument/2006/relationships/hyperlink" Target="https://archive.org/download/ni-roms/roms/Nintendo%20-%20Game%20Boy%20Advance.zip/Medarot%20G%20-%20Kabuto%20%28Japan%29.zip" TargetMode="External"/><Relationship Id="rId1950" Type="http://schemas.openxmlformats.org/officeDocument/2006/relationships/hyperlink" Target="https://archive.org/download/ni-roms/roms/Nintendo%20-%20Game%20Boy%20Advance.zip/Megaman%20-%20Battle%20Chip%20Challenge%20%28USA%29.zip" TargetMode="External"/><Relationship Id="rId1951" Type="http://schemas.openxmlformats.org/officeDocument/2006/relationships/hyperlink" Target="https://archive.org/download/ni-roms/roms/Nintendo%20-%20Game%20Boy%20Advance.zip/Megaman%20-%20Battle%20Network%20%28Europe%29%20%28Virtual%20Console%29.zip" TargetMode="External"/><Relationship Id="rId1952" Type="http://schemas.openxmlformats.org/officeDocument/2006/relationships/hyperlink" Target="https://archive.org/download/ni-roms/roms/Nintendo%20-%20Game%20Boy%20Advance.zip/Megaman%20-%20Battle%20Network%20%28Europe%29.zip" TargetMode="External"/><Relationship Id="rId1953" Type="http://schemas.openxmlformats.org/officeDocument/2006/relationships/hyperlink" Target="https://archive.org/download/ni-roms/roms/Nintendo%20-%20Game%20Boy%20Advance.zip/Megaman%20-%20Battle%20Network%20%28USA%29%20%28Virtual%20Console%29.zip" TargetMode="External"/><Relationship Id="rId1954" Type="http://schemas.openxmlformats.org/officeDocument/2006/relationships/hyperlink" Target="https://archive.org/download/ni-roms/roms/Nintendo%20-%20Game%20Boy%20Advance.zip/Megaman%20-%20Battle%20Network%20%28USA%29.zip" TargetMode="External"/><Relationship Id="rId1955" Type="http://schemas.openxmlformats.org/officeDocument/2006/relationships/hyperlink" Target="https://archive.org/download/ni-roms/roms/Nintendo%20-%20Game%20Boy%20Advance.zip/Megaman%20-%20Battle%20Network%202%20%28Europe%29.zip" TargetMode="External"/><Relationship Id="rId1956" Type="http://schemas.openxmlformats.org/officeDocument/2006/relationships/hyperlink" Target="https://archive.org/download/ni-roms/roms/Nintendo%20-%20Game%20Boy%20Advance.zip/Megaman%20-%20Battle%20Network%202%20%28USA%29%20%28Debug%20Version%29.zip" TargetMode="External"/><Relationship Id="rId1957" Type="http://schemas.openxmlformats.org/officeDocument/2006/relationships/hyperlink" Target="https://archive.org/download/ni-roms/roms/Nintendo%20-%20Game%20Boy%20Advance.zip/Megaman%20-%20Battle%20Network%202%20%28USA%29.zip" TargetMode="External"/><Relationship Id="rId1958" Type="http://schemas.openxmlformats.org/officeDocument/2006/relationships/hyperlink" Target="https://archive.org/download/ni-roms/roms/Nintendo%20-%20Game%20Boy%20Advance.zip/Megaman%20-%20Battle%20Network%202%20%28USA%2C%20Europe%29%20%28Virtual%20Console%29.zip" TargetMode="External"/><Relationship Id="rId1959" Type="http://schemas.openxmlformats.org/officeDocument/2006/relationships/hyperlink" Target="https://archive.org/download/ni-roms/roms/Nintendo%20-%20Game%20Boy%20Advance.zip/Megaman%20-%20Battle%20Network%203%20-%20Blue%20Version%20%28Europe%29%20%28Virtual%20Console%29.zip" TargetMode="External"/><Relationship Id="rId1940" Type="http://schemas.openxmlformats.org/officeDocument/2006/relationships/hyperlink" Target="https://archive.org/download/ni-roms/roms/Nintendo%20-%20Game%20Boy%20Advance.zip/Medarot%20Ni%20Core%20-%20Kuwagata%20%28Japan%29.zip" TargetMode="External"/><Relationship Id="rId1941" Type="http://schemas.openxmlformats.org/officeDocument/2006/relationships/hyperlink" Target="https://archive.org/download/ni-roms/roms/Nintendo%20-%20Game%20Boy%20Advance.zip/Meet%20the%20Robinsons%20%28Europe%29%20%28En%2CFr%2CDe%2CEs%2CIt%2CNl%29.zip" TargetMode="External"/><Relationship Id="rId1942" Type="http://schemas.openxmlformats.org/officeDocument/2006/relationships/hyperlink" Target="https://archive.org/download/ni-roms/roms/Nintendo%20-%20Game%20Boy%20Advance.zip/Meet%20the%20Robinsons%20%28USA%29.zip" TargetMode="External"/><Relationship Id="rId1943" Type="http://schemas.openxmlformats.org/officeDocument/2006/relationships/hyperlink" Target="https://archive.org/download/ni-roms/roms/Nintendo%20-%20Game%20Boy%20Advance.zip/Megaman%20%26%20Bass%20%28Europe%29%20%28Virtual%20Console%29.zip" TargetMode="External"/><Relationship Id="rId1944" Type="http://schemas.openxmlformats.org/officeDocument/2006/relationships/hyperlink" Target="https://archive.org/download/ni-roms/roms/Nintendo%20-%20Game%20Boy%20Advance.zip/Megaman%20%26%20Bass%20%28Europe%29.zip" TargetMode="External"/><Relationship Id="rId1945" Type="http://schemas.openxmlformats.org/officeDocument/2006/relationships/hyperlink" Target="https://archive.org/download/ni-roms/roms/Nintendo%20-%20Game%20Boy%20Advance.zip/Megaman%20%26%20Bass%20%28USA%29%20%28Virtual%20Console%29.zip" TargetMode="External"/><Relationship Id="rId1946" Type="http://schemas.openxmlformats.org/officeDocument/2006/relationships/hyperlink" Target="https://archive.org/download/ni-roms/roms/Nintendo%20-%20Game%20Boy%20Advance.zip/Megaman%20%26%20Bass%20%28USA%29.zip" TargetMode="External"/><Relationship Id="rId1947" Type="http://schemas.openxmlformats.org/officeDocument/2006/relationships/hyperlink" Target="https://archive.org/download/ni-roms/roms/Nintendo%20-%20Game%20Boy%20Advance.zip/Megaman%20-%20Battle%20Chip%20Challenge%20%28Europe%29%20%28Virtual%20Console%29.zip" TargetMode="External"/><Relationship Id="rId1948" Type="http://schemas.openxmlformats.org/officeDocument/2006/relationships/hyperlink" Target="https://archive.org/download/ni-roms/roms/Nintendo%20-%20Game%20Boy%20Advance.zip/Megaman%20-%20Battle%20Chip%20Challenge%20%28Europe%29.zip" TargetMode="External"/><Relationship Id="rId1949" Type="http://schemas.openxmlformats.org/officeDocument/2006/relationships/hyperlink" Target="https://archive.org/download/ni-roms/roms/Nintendo%20-%20Game%20Boy%20Advance.zip/Megaman%20-%20Battle%20Chip%20Challenge%20%28USA%29%20%28Virtual%20Console%29.zip" TargetMode="External"/><Relationship Id="rId2423" Type="http://schemas.openxmlformats.org/officeDocument/2006/relationships/hyperlink" Target="https://archive.org/download/ni-roms/roms/Nintendo%20-%20Game%20Boy%20Advance.zip/Pokemon%20-%20Version%20Rubis%20%28France%29%20%28Rev%201%29.zip" TargetMode="External"/><Relationship Id="rId2424" Type="http://schemas.openxmlformats.org/officeDocument/2006/relationships/hyperlink" Target="https://archive.org/download/ni-roms/roms/Nintendo%20-%20Game%20Boy%20Advance.zip/Pokemon%20-%20Version%20Rubis%20%28France%29.zip" TargetMode="External"/><Relationship Id="rId2425" Type="http://schemas.openxmlformats.org/officeDocument/2006/relationships/hyperlink" Target="https://archive.org/download/ni-roms/roms/Nintendo%20-%20Game%20Boy%20Advance.zip/Pokemon%20-%20Version%20Saphir%20%28France%29%20%28Rev%201%29.zip" TargetMode="External"/><Relationship Id="rId2426" Type="http://schemas.openxmlformats.org/officeDocument/2006/relationships/hyperlink" Target="https://archive.org/download/ni-roms/roms/Nintendo%20-%20Game%20Boy%20Advance.zip/Pokemon%20-%20Version%20Saphir%20%28France%29.zip" TargetMode="External"/><Relationship Id="rId2427" Type="http://schemas.openxmlformats.org/officeDocument/2006/relationships/hyperlink" Target="https://archive.org/download/ni-roms/roms/Nintendo%20-%20Game%20Boy%20Advance.zip/Pokemon%20-%20Version%20Vert%20Feuille%20%28France%29.zip" TargetMode="External"/><Relationship Id="rId2428" Type="http://schemas.openxmlformats.org/officeDocument/2006/relationships/hyperlink" Target="https://archive.org/download/ni-roms/roms/Nintendo%20-%20Game%20Boy%20Advance.zip/Pokemon%20-%20Versione%20Rosso%20Fuoco%20%28Italy%29.zip" TargetMode="External"/><Relationship Id="rId2429" Type="http://schemas.openxmlformats.org/officeDocument/2006/relationships/hyperlink" Target="https://archive.org/download/ni-roms/roms/Nintendo%20-%20Game%20Boy%20Advance.zip/Pokemon%20-%20Versione%20Rubino%20%28Italy%29%20%28Rev%201%29.zip" TargetMode="External"/><Relationship Id="rId509" Type="http://schemas.openxmlformats.org/officeDocument/2006/relationships/hyperlink" Target="https://archive.org/download/ni-roms/roms/Nintendo%20-%20Game%20Boy%20Advance.zip/Cardcaptor%20Sakura%20-%20Sakura%20Card%20Hen%20-%20Sakura%20to%20Card%20to%20Otomodachi%20%28Japan%29.zip" TargetMode="External"/><Relationship Id="rId508" Type="http://schemas.openxmlformats.org/officeDocument/2006/relationships/hyperlink" Target="https://archive.org/download/ni-roms/roms/Nintendo%20-%20Game%20Boy%20Advance.zip/Cardcaptor%20Sakura%20-%20Sakura%20Card%20Hen%20-%20Sakura%20to%20Card%20to%20Otomodachi%20%28Japan%29%20%28Rev%201%29.zip" TargetMode="External"/><Relationship Id="rId503" Type="http://schemas.openxmlformats.org/officeDocument/2006/relationships/hyperlink" Target="https://archive.org/download/ni-roms/roms/Nintendo%20-%20Game%20Boy%20Advance.zip/Camp%20Lazlo%20-%20Leaky%20Lake%20Games%20%28USA%29.zip" TargetMode="External"/><Relationship Id="rId502" Type="http://schemas.openxmlformats.org/officeDocument/2006/relationships/hyperlink" Target="https://archive.org/download/ni-roms/roms/Nintendo%20-%20Game%20Boy%20Advance.zip/Camp%20Lazlo%20-%20Leaky%20Lake%20Games%20%28Europe%29.zip" TargetMode="External"/><Relationship Id="rId501" Type="http://schemas.openxmlformats.org/officeDocument/2006/relationships/hyperlink" Target="https://archive.org/download/ni-roms/roms/Nintendo%20-%20Game%20Boy%20Advance.zip/Calciobit%20%28Japan%29.zip" TargetMode="External"/><Relationship Id="rId500" Type="http://schemas.openxmlformats.org/officeDocument/2006/relationships/hyperlink" Target="https://archive.org/download/ni-roms/roms/Nintendo%20-%20Game%20Boy%20Advance.zip/Caesars%20Palace%20Advance%20-%20Millennium%20Gold%20Edition%20%28USA%2C%20Europe%29.zip" TargetMode="External"/><Relationship Id="rId507" Type="http://schemas.openxmlformats.org/officeDocument/2006/relationships/hyperlink" Target="https://archive.org/download/ni-roms/roms/Nintendo%20-%20Game%20Boy%20Advance.zip/Card%20Party%20%28Japan%29.zip" TargetMode="External"/><Relationship Id="rId506" Type="http://schemas.openxmlformats.org/officeDocument/2006/relationships/hyperlink" Target="https://archive.org/download/ni-roms/roms/Nintendo%20-%20Game%20Boy%20Advance.zip/Car%20Battler%20Joe%20%28USA%29.zip" TargetMode="External"/><Relationship Id="rId505" Type="http://schemas.openxmlformats.org/officeDocument/2006/relationships/hyperlink" Target="https://archive.org/download/ni-roms/roms/Nintendo%20-%20Game%20Boy%20Advance.zip/Captain%20Tsubasa%20-%20Eikou%20no%20Kiseki%20%28Japan%29.zip" TargetMode="External"/><Relationship Id="rId504" Type="http://schemas.openxmlformats.org/officeDocument/2006/relationships/hyperlink" Target="https://archive.org/download/ni-roms/roms/Nintendo%20-%20Game%20Boy%20Advance.zip/Capcom%20Classics%20Mini%20Mix%20%28USA%29.zip" TargetMode="External"/><Relationship Id="rId2420" Type="http://schemas.openxmlformats.org/officeDocument/2006/relationships/hyperlink" Target="https://archive.org/download/ni-roms/roms/Nintendo%20-%20Game%20Boy%20Advance.zip/Pokemon%20-%20Smaragd-Edition%20%28Germany%29.zip" TargetMode="External"/><Relationship Id="rId2421" Type="http://schemas.openxmlformats.org/officeDocument/2006/relationships/hyperlink" Target="https://archive.org/download/ni-roms/roms/Nintendo%20-%20Game%20Boy%20Advance.zip/Pokemon%20-%20Version%20Emeraude%20%28France%29.zip" TargetMode="External"/><Relationship Id="rId2422" Type="http://schemas.openxmlformats.org/officeDocument/2006/relationships/hyperlink" Target="https://archive.org/download/ni-roms/roms/Nintendo%20-%20Game%20Boy%20Advance.zip/Pokemon%20-%20Version%20Rouge%20Feu%20%28France%29.zip" TargetMode="External"/><Relationship Id="rId2412" Type="http://schemas.openxmlformats.org/officeDocument/2006/relationships/hyperlink" Target="https://archive.org/download/ni-roms/roms/Nintendo%20-%20Game%20Boy%20Advance.zip/Pokemon%20-%20Ruby%20Version%20%28USA%2C%20Europe%29.zip" TargetMode="External"/><Relationship Id="rId2413" Type="http://schemas.openxmlformats.org/officeDocument/2006/relationships/hyperlink" Target="https://archive.org/download/ni-roms/roms/Nintendo%20-%20Game%20Boy%20Advance.zip/Pokemon%20-%20Saphir-Edition%20%28Germany%29%20%28Rev%201%29.zip" TargetMode="External"/><Relationship Id="rId2414" Type="http://schemas.openxmlformats.org/officeDocument/2006/relationships/hyperlink" Target="https://archive.org/download/ni-roms/roms/Nintendo%20-%20Game%20Boy%20Advance.zip/Pokemon%20-%20Saphir-Edition%20%28Germany%29.zip" TargetMode="External"/><Relationship Id="rId2415" Type="http://schemas.openxmlformats.org/officeDocument/2006/relationships/hyperlink" Target="https://archive.org/download/ni-roms/roms/Nintendo%20-%20Game%20Boy%20Advance.zip/Pokemon%20-%20Sapphire%20Version%20%28USA%2C%20Europe%29%20%28Rev%201%29.zip" TargetMode="External"/><Relationship Id="rId2416" Type="http://schemas.openxmlformats.org/officeDocument/2006/relationships/hyperlink" Target="https://archive.org/download/ni-roms/roms/Nintendo%20-%20Game%20Boy%20Advance.zip/Pokemon%20-%20Sapphire%20Version%20%28USA%2C%20Europe%29%20%28Rev%202%29.zip" TargetMode="External"/><Relationship Id="rId2417" Type="http://schemas.openxmlformats.org/officeDocument/2006/relationships/hyperlink" Target="https://archive.org/download/ni-roms/roms/Nintendo%20-%20Game%20Boy%20Advance.zip/Pokemon%20-%20Sapphire%20Version%20%28USA%2C%20Europe%29.zip" TargetMode="External"/><Relationship Id="rId2418" Type="http://schemas.openxmlformats.org/officeDocument/2006/relationships/hyperlink" Target="https://archive.org/download/ni-roms/roms/Nintendo%20-%20Game%20Boy%20Advance.zip/Pokemon%20-%20Sapphire%20Version%20-%20Gotta%20Catch%20%27em%20All%21%20%28USA%29%20%28Unl%29.zip" TargetMode="External"/><Relationship Id="rId2419" Type="http://schemas.openxmlformats.org/officeDocument/2006/relationships/hyperlink" Target="https://archive.org/download/ni-roms/roms/Nintendo%20-%20Game%20Boy%20Advance.zip/Pokemon%20-%20Slot%202%20Distribution%20%28Japan%29%20%28Proto%29.zip" TargetMode="External"/><Relationship Id="rId2410" Type="http://schemas.openxmlformats.org/officeDocument/2006/relationships/hyperlink" Target="https://archive.org/download/ni-roms/roms/Nintendo%20-%20Game%20Boy%20Advance.zip/Pokemon%20-%20Ruby%20Version%20%28USA%2C%20Europe%29%20%28Rev%201%29.zip" TargetMode="External"/><Relationship Id="rId2411" Type="http://schemas.openxmlformats.org/officeDocument/2006/relationships/hyperlink" Target="https://archive.org/download/ni-roms/roms/Nintendo%20-%20Game%20Boy%20Advance.zip/Pokemon%20-%20Ruby%20Version%20%28USA%2C%20Europe%29%20%28Rev%202%29.zip" TargetMode="External"/><Relationship Id="rId1114" Type="http://schemas.openxmlformats.org/officeDocument/2006/relationships/hyperlink" Target="https://archive.org/download/ni-roms/roms/Nintendo%20-%20Game%20Boy%20Advance.zip/Final%20Fight%20One%20%28Europe%29.zip" TargetMode="External"/><Relationship Id="rId2445" Type="http://schemas.openxmlformats.org/officeDocument/2006/relationships/hyperlink" Target="https://archive.org/download/ni-roms/roms/Nintendo%20-%20Game%20Boy%20Advance.zip/Polarium%20Advance%20%28Europe%29%20%28En%2CFr%2CDe%2CEs%2CIt%29.zip" TargetMode="External"/><Relationship Id="rId1115" Type="http://schemas.openxmlformats.org/officeDocument/2006/relationships/hyperlink" Target="https://archive.org/download/ni-roms/roms/Nintendo%20-%20Game%20Boy%20Advance.zip/Final%20Fight%20One%20%28Japan%29%20%28Virtual%20Console%29.zip" TargetMode="External"/><Relationship Id="rId2446" Type="http://schemas.openxmlformats.org/officeDocument/2006/relationships/hyperlink" Target="https://archive.org/download/ni-roms/roms/Nintendo%20-%20Game%20Boy%20Advance.zip/Polarium%20Advance%20%28USA%29%20%28Virtual%20Console%29.zip" TargetMode="External"/><Relationship Id="rId1116" Type="http://schemas.openxmlformats.org/officeDocument/2006/relationships/hyperlink" Target="https://archive.org/download/ni-roms/roms/Nintendo%20-%20Game%20Boy%20Advance.zip/Final%20Fight%20One%20%28Japan%29.zip" TargetMode="External"/><Relationship Id="rId2447" Type="http://schemas.openxmlformats.org/officeDocument/2006/relationships/hyperlink" Target="https://archive.org/download/ni-roms/roms/Nintendo%20-%20Game%20Boy%20Advance.zip/Polarium%20Advance%20%28USA%29.zip" TargetMode="External"/><Relationship Id="rId1117" Type="http://schemas.openxmlformats.org/officeDocument/2006/relationships/hyperlink" Target="https://archive.org/download/ni-roms/roms/Nintendo%20-%20Game%20Boy%20Advance.zip/Final%20Fight%20One%20%28USA%29%20%28Virtual%20Console%29.zip" TargetMode="External"/><Relationship Id="rId2448" Type="http://schemas.openxmlformats.org/officeDocument/2006/relationships/hyperlink" Target="https://archive.org/download/ni-roms/roms/Nintendo%20-%20Game%20Boy%20Advance.zip/Polly%20Pocket%21%20-%20Super%20Splash%20Island%20%28Europe%29%20%28En%2CFr%2CDe%2CEs%2CIt%29%20%28DSI%29.zip" TargetMode="External"/><Relationship Id="rId1118" Type="http://schemas.openxmlformats.org/officeDocument/2006/relationships/hyperlink" Target="https://archive.org/download/ni-roms/roms/Nintendo%20-%20Game%20Boy%20Advance.zip/Final%20Fight%20One%20%28USA%29.zip" TargetMode="External"/><Relationship Id="rId2449" Type="http://schemas.openxmlformats.org/officeDocument/2006/relationships/hyperlink" Target="https://archive.org/download/ni-roms/roms/Nintendo%20-%20Game%20Boy%20Advance.zip/Polly%20Pocket%21%20-%20Super%20Splash%20Island%20%28Europe%29%20%28En%2CFr%2CDe%2CEs%2CIt%29%20%28Vivendi%29.zip" TargetMode="External"/><Relationship Id="rId1119" Type="http://schemas.openxmlformats.org/officeDocument/2006/relationships/hyperlink" Target="https://archive.org/download/ni-roms/roms/Nintendo%20-%20Game%20Boy%20Advance.zip/Final%20Fire%20Pro%20Wrestling%20-%20Yume%20no%20Dantai%20Unei%21%20%28Japan%29%20%28Rev%201%29.zip" TargetMode="External"/><Relationship Id="rId525" Type="http://schemas.openxmlformats.org/officeDocument/2006/relationships/hyperlink" Target="https://archive.org/download/ni-roms/roms/Nintendo%20-%20Game%20Boy%20Advance.zip/Cartoon%20Network%20Block%20Party%20%28USA%29.zip" TargetMode="External"/><Relationship Id="rId524" Type="http://schemas.openxmlformats.org/officeDocument/2006/relationships/hyperlink" Target="https://archive.org/download/ni-roms/roms/Nintendo%20-%20Game%20Boy%20Advance.zip/Cars%20-%20Motori%20Ruggenti%20%28Italy%29.zip" TargetMode="External"/><Relationship Id="rId523" Type="http://schemas.openxmlformats.org/officeDocument/2006/relationships/hyperlink" Target="https://archive.org/download/ni-roms/roms/Nintendo%20-%20Game%20Boy%20Advance.zip/Cars%20-%20Mater-National%20Championship%20%28USA%29%20%28En%2CFr%29.zip" TargetMode="External"/><Relationship Id="rId522" Type="http://schemas.openxmlformats.org/officeDocument/2006/relationships/hyperlink" Target="https://archive.org/download/ni-roms/roms/Nintendo%20-%20Game%20Boy%20Advance.zip/Cars%20-%20Mater-National%20Championship%20%28Europe%29%20%28En%2CFr%2CDe%2CEs%2CIt%2CNl%29.zip" TargetMode="External"/><Relationship Id="rId529" Type="http://schemas.openxmlformats.org/officeDocument/2006/relationships/hyperlink" Target="https://archive.org/download/ni-roms/roms/Nintendo%20-%20Game%20Boy%20Advance.zip/Castle%20Master%20%28World%29%20%28Unl%29.zip" TargetMode="External"/><Relationship Id="rId528" Type="http://schemas.openxmlformats.org/officeDocument/2006/relationships/hyperlink" Target="https://archive.org/download/ni-roms/roms/Nintendo%20-%20Game%20Boy%20Advance.zip/Casper%20%28USA%29%20%28En%2CFr%2CEs%29.zip" TargetMode="External"/><Relationship Id="rId527" Type="http://schemas.openxmlformats.org/officeDocument/2006/relationships/hyperlink" Target="https://archive.org/download/ni-roms/roms/Nintendo%20-%20Game%20Boy%20Advance.zip/Casper%20%28Europe%29%20%28En%2CFr%2CDe%2CEs%2CIt%2CNl%2CPt%29.zip" TargetMode="External"/><Relationship Id="rId526" Type="http://schemas.openxmlformats.org/officeDocument/2006/relationships/hyperlink" Target="https://archive.org/download/ni-roms/roms/Nintendo%20-%20Game%20Boy%20Advance.zip/Cartoon%20Network%20Speedway%20%28USA%29.zip" TargetMode="External"/><Relationship Id="rId2440" Type="http://schemas.openxmlformats.org/officeDocument/2006/relationships/hyperlink" Target="https://archive.org/download/ni-roms/roms/Nintendo%20-%20Game%20Boy%20Advance.zip/Pokemon%20Pinball%20-%20Ruby%20%26%20Sapphire%20%28Japan%29%20%28Rev%201%29.zip" TargetMode="External"/><Relationship Id="rId521" Type="http://schemas.openxmlformats.org/officeDocument/2006/relationships/hyperlink" Target="https://archive.org/download/ni-roms/roms/Nintendo%20-%20Game%20Boy%20Advance.zip/Cars%20%28USA%2C%20Europe%29.zip" TargetMode="External"/><Relationship Id="rId1110" Type="http://schemas.openxmlformats.org/officeDocument/2006/relationships/hyperlink" Target="https://archive.org/download/ni-roms/roms/Nintendo%20-%20Game%20Boy%20Advance.zip/Final%20Fantasy%20VI%20Advance%20%28Japan%29%20%28Virtual%20Console%29.zip" TargetMode="External"/><Relationship Id="rId2441" Type="http://schemas.openxmlformats.org/officeDocument/2006/relationships/hyperlink" Target="https://archive.org/download/ni-roms/roms/Nintendo%20-%20Game%20Boy%20Advance.zip/Pokemon%20Pinball%20-%20Ruby%20%26%20Sapphire%20%28Japan%29.zip" TargetMode="External"/><Relationship Id="rId520" Type="http://schemas.openxmlformats.org/officeDocument/2006/relationships/hyperlink" Target="https://archive.org/download/ni-roms/roms/Nintendo%20-%20Game%20Boy%20Advance.zip/Cars%20%28Japan%29.zip" TargetMode="External"/><Relationship Id="rId1111" Type="http://schemas.openxmlformats.org/officeDocument/2006/relationships/hyperlink" Target="https://archive.org/download/ni-roms/roms/Nintendo%20-%20Game%20Boy%20Advance.zip/Final%20Fantasy%20VI%20Advance%20%28Japan%29.zip" TargetMode="External"/><Relationship Id="rId2442" Type="http://schemas.openxmlformats.org/officeDocument/2006/relationships/hyperlink" Target="https://archive.org/download/ni-roms/roms/Nintendo%20-%20Game%20Boy%20Advance.zip/Pokemon%20Pinball%20-%20Ruby%20%26%20Sapphire%20%28USA%29.zip" TargetMode="External"/><Relationship Id="rId1112" Type="http://schemas.openxmlformats.org/officeDocument/2006/relationships/hyperlink" Target="https://archive.org/download/ni-roms/roms/Nintendo%20-%20Game%20Boy%20Advance.zip/Final%20Fantasy%20VI%20Advance%20%28USA%29.zip" TargetMode="External"/><Relationship Id="rId2443" Type="http://schemas.openxmlformats.org/officeDocument/2006/relationships/hyperlink" Target="https://archive.org/download/ni-roms/roms/Nintendo%20-%20Game%20Boy%20Advance.zip/Polar%20Express%2C%20The%20%28USA%2C%20Europe%29%20%28En%2CFr%2CDe%2CEs%2CIt%29.zip" TargetMode="External"/><Relationship Id="rId1113" Type="http://schemas.openxmlformats.org/officeDocument/2006/relationships/hyperlink" Target="https://archive.org/download/ni-roms/roms/Nintendo%20-%20Game%20Boy%20Advance.zip/Final%20Fight%20One%20%28Europe%29%20%28Virtual%20Console%29.zip" TargetMode="External"/><Relationship Id="rId2444" Type="http://schemas.openxmlformats.org/officeDocument/2006/relationships/hyperlink" Target="https://archive.org/download/ni-roms/roms/Nintendo%20-%20Game%20Boy%20Advance.zip/Polarium%20Advance%20%28Europe%29%20%28En%2CFr%2CDe%2CEs%2CIt%29%20%28Virtual%20Console%29.zip" TargetMode="External"/><Relationship Id="rId1103" Type="http://schemas.openxmlformats.org/officeDocument/2006/relationships/hyperlink" Target="https://archive.org/download/ni-roms/roms/Nintendo%20-%20Game%20Boy%20Advance.zip/Final%20Fantasy%20Tactics%20Advance%20%28USA%29%20%28Virtual%20Console%29.zip" TargetMode="External"/><Relationship Id="rId2434" Type="http://schemas.openxmlformats.org/officeDocument/2006/relationships/hyperlink" Target="https://archive.org/download/ni-roms/roms/Nintendo%20-%20Game%20Boy%20Advance.zip/Pokemon%20-%20Versione%20Zaffiro%20%28Italy%29.zip" TargetMode="External"/><Relationship Id="rId1104" Type="http://schemas.openxmlformats.org/officeDocument/2006/relationships/hyperlink" Target="https://archive.org/download/ni-roms/roms/Nintendo%20-%20Game%20Boy%20Advance.zip/Final%20Fantasy%20Tactics%20Advance%20%28USA%29.zip" TargetMode="External"/><Relationship Id="rId2435" Type="http://schemas.openxmlformats.org/officeDocument/2006/relationships/hyperlink" Target="https://archive.org/download/ni-roms/roms/Nintendo%20-%20Game%20Boy%20Advance.zip/Pokemon%20Fushigi%20no%20Dungeon%20-%20Aka%20no%20Kyuujotai%20%28Japan%29.zip" TargetMode="External"/><Relationship Id="rId1105" Type="http://schemas.openxmlformats.org/officeDocument/2006/relationships/hyperlink" Target="https://archive.org/download/ni-roms/roms/Nintendo%20-%20Game%20Boy%20Advance.zip/Final%20Fantasy%20V%20Advance%20%28Europe%29%20%28En%2CFr%2CDe%2CEs%2CIt%29.zip" TargetMode="External"/><Relationship Id="rId2436" Type="http://schemas.openxmlformats.org/officeDocument/2006/relationships/hyperlink" Target="https://archive.org/download/ni-roms/roms/Nintendo%20-%20Game%20Boy%20Advance.zip/Pokemon%20Mystery%20Dungeon%20-%20Red%20Rescue%20Team%20%28Europe%29%20%28En%2CFr%2CDe%2CEs%2CIt%29.zip" TargetMode="External"/><Relationship Id="rId1106" Type="http://schemas.openxmlformats.org/officeDocument/2006/relationships/hyperlink" Target="https://archive.org/download/ni-roms/roms/Nintendo%20-%20Game%20Boy%20Advance.zip/Final%20Fantasy%20V%20Advance%20%28Japan%29%20%28Virtual%20Console%29.zip" TargetMode="External"/><Relationship Id="rId2437" Type="http://schemas.openxmlformats.org/officeDocument/2006/relationships/hyperlink" Target="https://archive.org/download/ni-roms/roms/Nintendo%20-%20Game%20Boy%20Advance.zip/Pokemon%20Mystery%20Dungeon%20-%20Red%20Rescue%20Team%20%28USA%29%20%28Demo%29%20%28Kiosk%29.zip" TargetMode="External"/><Relationship Id="rId1107" Type="http://schemas.openxmlformats.org/officeDocument/2006/relationships/hyperlink" Target="https://archive.org/download/ni-roms/roms/Nintendo%20-%20Game%20Boy%20Advance.zip/Final%20Fantasy%20V%20Advance%20%28Japan%29.zip" TargetMode="External"/><Relationship Id="rId2438" Type="http://schemas.openxmlformats.org/officeDocument/2006/relationships/hyperlink" Target="https://archive.org/download/ni-roms/roms/Nintendo%20-%20Game%20Boy%20Advance.zip/Pokemon%20Mystery%20Dungeon%20-%20Red%20Rescue%20Team%20%28USA%2C%20Australia%29.zip" TargetMode="External"/><Relationship Id="rId1108" Type="http://schemas.openxmlformats.org/officeDocument/2006/relationships/hyperlink" Target="https://archive.org/download/ni-roms/roms/Nintendo%20-%20Game%20Boy%20Advance.zip/Final%20Fantasy%20V%20Advance%20%28USA%29.zip" TargetMode="External"/><Relationship Id="rId2439" Type="http://schemas.openxmlformats.org/officeDocument/2006/relationships/hyperlink" Target="https://archive.org/download/ni-roms/roms/Nintendo%20-%20Game%20Boy%20Advance.zip/Pokemon%20Pinball%20-%20Ruby%20%26%20Sapphire%20%28Europe%29%20%28En%2CFr%2CDe%2CEs%2CIt%29.zip" TargetMode="External"/><Relationship Id="rId1109" Type="http://schemas.openxmlformats.org/officeDocument/2006/relationships/hyperlink" Target="https://archive.org/download/ni-roms/roms/Nintendo%20-%20Game%20Boy%20Advance.zip/Final%20Fantasy%20VI%20Advance%20%28Europe%29%20%28En%2CFr%2CDe%2CEs%2CIt%29.zip" TargetMode="External"/><Relationship Id="rId519" Type="http://schemas.openxmlformats.org/officeDocument/2006/relationships/hyperlink" Target="https://archive.org/download/ni-roms/roms/Nintendo%20-%20Game%20Boy%20Advance.zip/Cars%20%28Germany%29.zip" TargetMode="External"/><Relationship Id="rId514" Type="http://schemas.openxmlformats.org/officeDocument/2006/relationships/hyperlink" Target="https://archive.org/download/ni-roms/roms/Nintendo%20-%20Game%20Boy%20Advance.zip/Care%20Bears%20-%20The%20Care%20Quest%20%28USA%29%20%28En%2CFr%2CEs%29.zip" TargetMode="External"/><Relationship Id="rId513" Type="http://schemas.openxmlformats.org/officeDocument/2006/relationships/hyperlink" Target="https://archive.org/download/ni-roms/roms/Nintendo%20-%20Game%20Boy%20Advance.zip/Care%20Bears%20-%20The%20Care%20Quest%20%28Europe%29%20%28En%2CFr%2CDe%2CEs%2CIt%2CNl%2CPt%2CDa%29.zip" TargetMode="External"/><Relationship Id="rId512" Type="http://schemas.openxmlformats.org/officeDocument/2006/relationships/hyperlink" Target="https://archive.org/download/ni-roms/roms/Nintendo%20-%20Game%20Boy%20Advance.zip/Card%20e-Reader%2B%20%28Japan%29.zip" TargetMode="External"/><Relationship Id="rId511" Type="http://schemas.openxmlformats.org/officeDocument/2006/relationships/hyperlink" Target="https://archive.org/download/ni-roms/roms/Nintendo%20-%20Game%20Boy%20Advance.zip/Card%20e-Reader%20%28Japan%29.zip" TargetMode="External"/><Relationship Id="rId518" Type="http://schemas.openxmlformats.org/officeDocument/2006/relationships/hyperlink" Target="https://archive.org/download/ni-roms/roms/Nintendo%20-%20Game%20Boy%20Advance.zip/Cars%20%28Europe%29%20%28Sv%2CNo%2CDa%2CFi%29.zip" TargetMode="External"/><Relationship Id="rId517" Type="http://schemas.openxmlformats.org/officeDocument/2006/relationships/hyperlink" Target="https://archive.org/download/ni-roms/roms/Nintendo%20-%20Game%20Boy%20Advance.zip/Cars%20%28Europe%29%20%28Fr%2CNl%29.zip" TargetMode="External"/><Relationship Id="rId516" Type="http://schemas.openxmlformats.org/officeDocument/2006/relationships/hyperlink" Target="https://archive.org/download/ni-roms/roms/Nintendo%20-%20Game%20Boy%20Advance.zip/Cars%20%28Europe%29%20%28Es%2CPt%29.zip" TargetMode="External"/><Relationship Id="rId515" Type="http://schemas.openxmlformats.org/officeDocument/2006/relationships/hyperlink" Target="https://archive.org/download/ni-roms/roms/Nintendo%20-%20Game%20Boy%20Advance.zip/Carrera%20Power%20Slide%20%28Europe%29%20%28En%2CFr%2CDe%2CEs%2CIt%2CNl%29.zip" TargetMode="External"/><Relationship Id="rId510" Type="http://schemas.openxmlformats.org/officeDocument/2006/relationships/hyperlink" Target="https://archive.org/download/ni-roms/roms/Nintendo%20-%20Game%20Boy%20Advance.zip/Cardcaptor%20Sakura%20-%20Sakura%20Card%20de%20Mini%20Game%20%28Japan%29.zip" TargetMode="External"/><Relationship Id="rId2430" Type="http://schemas.openxmlformats.org/officeDocument/2006/relationships/hyperlink" Target="https://archive.org/download/ni-roms/roms/Nintendo%20-%20Game%20Boy%20Advance.zip/Pokemon%20-%20Versione%20Rubino%20%28Italy%29.zip" TargetMode="External"/><Relationship Id="rId1100" Type="http://schemas.openxmlformats.org/officeDocument/2006/relationships/hyperlink" Target="https://archive.org/download/ni-roms/roms/Nintendo%20-%20Game%20Boy%20Advance.zip/Final%20Fantasy%20Tactics%20Advance%20%28Europe%29%20%28En%2CFr%2CDe%2CEs%2CIt%29.zip" TargetMode="External"/><Relationship Id="rId2431" Type="http://schemas.openxmlformats.org/officeDocument/2006/relationships/hyperlink" Target="https://archive.org/download/ni-roms/roms/Nintendo%20-%20Game%20Boy%20Advance.zip/Pokemon%20-%20Versione%20Smeraldo%20%28Italy%29.zip" TargetMode="External"/><Relationship Id="rId1101" Type="http://schemas.openxmlformats.org/officeDocument/2006/relationships/hyperlink" Target="https://archive.org/download/ni-roms/roms/Nintendo%20-%20Game%20Boy%20Advance.zip/Final%20Fantasy%20Tactics%20Advance%20%28Japan%29%20%28Virtual%20Console%29.zip" TargetMode="External"/><Relationship Id="rId2432" Type="http://schemas.openxmlformats.org/officeDocument/2006/relationships/hyperlink" Target="https://archive.org/download/ni-roms/roms/Nintendo%20-%20Game%20Boy%20Advance.zip/Pokemon%20-%20Versione%20Verde%20Foglia%20%28Italy%29.zip" TargetMode="External"/><Relationship Id="rId1102" Type="http://schemas.openxmlformats.org/officeDocument/2006/relationships/hyperlink" Target="https://archive.org/download/ni-roms/roms/Nintendo%20-%20Game%20Boy%20Advance.zip/Final%20Fantasy%20Tactics%20Advance%20%28Japan%29.zip" TargetMode="External"/><Relationship Id="rId2433" Type="http://schemas.openxmlformats.org/officeDocument/2006/relationships/hyperlink" Target="https://archive.org/download/ni-roms/roms/Nintendo%20-%20Game%20Boy%20Advance.zip/Pokemon%20-%20Versione%20Zaffiro%20%28Italy%29%20%28Rev%201%29.zip" TargetMode="External"/><Relationship Id="rId2401" Type="http://schemas.openxmlformats.org/officeDocument/2006/relationships/hyperlink" Target="https://archive.org/download/ni-roms/roms/Nintendo%20-%20Game%20Boy%20Advance.zip/Pokemon%20-%20FireRed%20Version%20%28USA%2C%20Europe%29%20%28Rev%201%29.zip" TargetMode="External"/><Relationship Id="rId2402" Type="http://schemas.openxmlformats.org/officeDocument/2006/relationships/hyperlink" Target="https://archive.org/download/ni-roms/roms/Nintendo%20-%20Game%20Boy%20Advance.zip/Pokemon%20-%20FireRed%20Version%20%28USA%2C%20Europe%29.zip" TargetMode="External"/><Relationship Id="rId2403" Type="http://schemas.openxmlformats.org/officeDocument/2006/relationships/hyperlink" Target="https://archive.org/download/ni-roms/roms/Nintendo%20-%20Game%20Boy%20Advance.zip/Pokemon%20-%20Leaf%20Green%20%28USA%29%20%28Pirate%29.zip" TargetMode="External"/><Relationship Id="rId2404" Type="http://schemas.openxmlformats.org/officeDocument/2006/relationships/hyperlink" Target="https://archive.org/download/ni-roms/roms/Nintendo%20-%20Game%20Boy%20Advance.zip/Pokemon%20-%20LeafGreen%20Version%20%28USA%2C%20Europe%29%20%28Rev%201%29.zip" TargetMode="External"/><Relationship Id="rId2405" Type="http://schemas.openxmlformats.org/officeDocument/2006/relationships/hyperlink" Target="https://archive.org/download/ni-roms/roms/Nintendo%20-%20Game%20Boy%20Advance.zip/Pokemon%20-%20LeafGreen%20Version%20%28USA%2C%20Europe%29.zip" TargetMode="External"/><Relationship Id="rId2406" Type="http://schemas.openxmlformats.org/officeDocument/2006/relationships/hyperlink" Target="https://archive.org/download/ni-roms/roms/Nintendo%20-%20Game%20Boy%20Advance.zip/Pokemon%20-%20Liechi%20Berry%20Glitch%20Fix%20%26%20Shiny%20Zigzagoon%20Distribution%20%28Europe%29%20%28Kiosk%29.zip" TargetMode="External"/><Relationship Id="rId2407" Type="http://schemas.openxmlformats.org/officeDocument/2006/relationships/hyperlink" Target="https://archive.org/download/ni-roms/roms/Nintendo%20-%20Game%20Boy%20Advance.zip/Pokemon%20-%20Rubin-Edition%20%28Germany%29%20%28Debug%20Version%29.zip" TargetMode="External"/><Relationship Id="rId2408" Type="http://schemas.openxmlformats.org/officeDocument/2006/relationships/hyperlink" Target="https://archive.org/download/ni-roms/roms/Nintendo%20-%20Game%20Boy%20Advance.zip/Pokemon%20-%20Rubin-Edition%20%28Germany%29%20%28Rev%201%29.zip" TargetMode="External"/><Relationship Id="rId2409" Type="http://schemas.openxmlformats.org/officeDocument/2006/relationships/hyperlink" Target="https://archive.org/download/ni-roms/roms/Nintendo%20-%20Game%20Boy%20Advance.zip/Pokemon%20-%20Rubin-Edition%20%28Germany%29.zip" TargetMode="External"/><Relationship Id="rId2400" Type="http://schemas.openxmlformats.org/officeDocument/2006/relationships/hyperlink" Target="https://archive.org/download/ni-roms/roms/Nintendo%20-%20Game%20Boy%20Advance.zip/Pokemon%20-%20Feuerrote%20Edition%20%28Germany%29.zip" TargetMode="External"/><Relationship Id="rId590" Type="http://schemas.openxmlformats.org/officeDocument/2006/relationships/hyperlink" Target="https://archive.org/download/ni-roms/roms/Nintendo%20-%20Game%20Boy%20Advance.zip/Choro%20Q%20Advance%202%20%28Japan%29.zip" TargetMode="External"/><Relationship Id="rId589" Type="http://schemas.openxmlformats.org/officeDocument/2006/relationships/hyperlink" Target="https://archive.org/download/ni-roms/roms/Nintendo%20-%20Game%20Boy%20Advance.zip/Choro%20Q%20Advance%20%28Japan%29.zip" TargetMode="External"/><Relationship Id="rId588" Type="http://schemas.openxmlformats.org/officeDocument/2006/relationships/hyperlink" Target="https://archive.org/download/ni-roms/roms/Nintendo%20-%20Game%20Boy%20Advance.zip/Choro%20Q%20Advance%20%28Japan%29%20%28Rev%201%29.zip" TargetMode="External"/><Relationship Id="rId1170" Type="http://schemas.openxmlformats.org/officeDocument/2006/relationships/hyperlink" Target="https://archive.org/download/ni-roms/roms/Nintendo%20-%20Game%20Boy%20Advance.zip/Franklin%20the%20Turtle%20%28Europe%29%20%28En%2CFr%2CDe%2CEs%2CIt%2CSv%2CNo%2CDa%2CFi%29%20%28Rev%202%29.zip" TargetMode="External"/><Relationship Id="rId1171" Type="http://schemas.openxmlformats.org/officeDocument/2006/relationships/hyperlink" Target="https://archive.org/download/ni-roms/roms/Nintendo%20-%20Game%20Boy%20Advance.zip/Franklin%20the%20Turtle%20%28Europe%29%20%28En%2CFr%2CDe%2CIt%2CSv%2CNo%2CDa%2CFi%29%20%28Rev%201%29.zip" TargetMode="External"/><Relationship Id="rId583" Type="http://schemas.openxmlformats.org/officeDocument/2006/relationships/hyperlink" Target="https://archive.org/download/ni-roms/roms/Nintendo%20-%20Game%20Boy%20Advance.zip/Chinmoku%20no%20Iseki%20-%20Estpolis%20Gaiden%20%28Japan%29.zip" TargetMode="External"/><Relationship Id="rId1172" Type="http://schemas.openxmlformats.org/officeDocument/2006/relationships/hyperlink" Target="https://archive.org/download/ni-roms/roms/Nintendo%20-%20Game%20Boy%20Advance.zip/Franklin%20the%20Turtle%20%28Europe%29%20%28En%2CFr%2CDe%2CIt%2CSv%2CNo%2CDa%2CFi%29.zip" TargetMode="External"/><Relationship Id="rId582" Type="http://schemas.openxmlformats.org/officeDocument/2006/relationships/hyperlink" Target="https://archive.org/download/ni-roms/roms/Nintendo%20-%20Game%20Boy%20Advance.zip/Chinmoku%20no%20Iseki%20-%20Estpolis%20Gaiden%20%28Japan%29%20%28Virtual%20Console%29.zip" TargetMode="External"/><Relationship Id="rId1173" Type="http://schemas.openxmlformats.org/officeDocument/2006/relationships/hyperlink" Target="https://archive.org/download/ni-roms/roms/Nintendo%20-%20Game%20Boy%20Advance.zip/Franklin%20the%20Turtle%20%28USA%29%20%28En%2CFr%2CDe%2CEs%2CIt%2CSv%2CNo%2CDa%2CFi%29.zip" TargetMode="External"/><Relationship Id="rId581" Type="http://schemas.openxmlformats.org/officeDocument/2006/relationships/hyperlink" Target="https://archive.org/download/ni-roms/roms/Nintendo%20-%20Game%20Boy%20Advance.zip/Chicken%20Shoot%202%20%28USA%29.zip" TargetMode="External"/><Relationship Id="rId1174" Type="http://schemas.openxmlformats.org/officeDocument/2006/relationships/hyperlink" Target="https://archive.org/download/ni-roms/roms/Nintendo%20-%20Game%20Boy%20Advance.zip/Freekstyle%20%28Europe%29%20%28En%2CFr%2CDe%2CEs%2CIt%29.zip" TargetMode="External"/><Relationship Id="rId580" Type="http://schemas.openxmlformats.org/officeDocument/2006/relationships/hyperlink" Target="https://archive.org/download/ni-roms/roms/Nintendo%20-%20Game%20Boy%20Advance.zip/Chicken%20Shoot%202%20%28Europe%29%20%28En%2CFr%2CDe%2CEs%2CIt%29.zip" TargetMode="External"/><Relationship Id="rId1175" Type="http://schemas.openxmlformats.org/officeDocument/2006/relationships/hyperlink" Target="https://archive.org/download/ni-roms/roms/Nintendo%20-%20Game%20Boy%20Advance.zip/Freekstyle%20%28USA%29.zip" TargetMode="External"/><Relationship Id="rId587" Type="http://schemas.openxmlformats.org/officeDocument/2006/relationships/hyperlink" Target="https://archive.org/download/ni-roms/roms/Nintendo%20-%20Game%20Boy%20Advance.zip/Chopper%202%20-%20The%20Return%20%28World%29%20%28Unl%29.zip" TargetMode="External"/><Relationship Id="rId1176" Type="http://schemas.openxmlformats.org/officeDocument/2006/relationships/hyperlink" Target="https://archive.org/download/ni-roms/roms/Nintendo%20-%20Game%20Boy%20Advance.zip/Freestyle%20Scooter%20%28Europe%29.zip" TargetMode="External"/><Relationship Id="rId586" Type="http://schemas.openxmlformats.org/officeDocument/2006/relationships/hyperlink" Target="https://archive.org/download/ni-roms/roms/Nintendo%20-%20Game%20Boy%20Advance.zip/Chocobo%20Land%20-%20A%20Game%20of%20Dice%20%28Japan%29.zip" TargetMode="External"/><Relationship Id="rId1177" Type="http://schemas.openxmlformats.org/officeDocument/2006/relationships/hyperlink" Target="https://archive.org/download/ni-roms/roms/Nintendo%20-%20Game%20Boy%20Advance.zip/Frogger%27s%20Adventures%20-%20Temple%20of%20the%20Frog%20%28Europe%29%20%28En%2CFr%2CDe%2CEs%2CIt%29.zip" TargetMode="External"/><Relationship Id="rId585" Type="http://schemas.openxmlformats.org/officeDocument/2006/relationships/hyperlink" Target="https://archive.org/download/ni-roms/roms/Nintendo%20-%20Game%20Boy%20Advance.zip/Chobits%20for%20Game%20Boy%20Advance%20-%20Atashi%20Dake%20no%20Hito%20%28Japan%29.zip" TargetMode="External"/><Relationship Id="rId1178" Type="http://schemas.openxmlformats.org/officeDocument/2006/relationships/hyperlink" Target="https://archive.org/download/ni-roms/roms/Nintendo%20-%20Game%20Boy%20Advance.zip/Frogger%27s%20Adventures%20-%20Temple%20of%20the%20Frog%20%28USA%29%20%28En%2CFr%2CDe%2CEs%2CIt%29.zip" TargetMode="External"/><Relationship Id="rId584" Type="http://schemas.openxmlformats.org/officeDocument/2006/relationships/hyperlink" Target="https://archive.org/download/ni-roms/roms/Nintendo%20-%20Game%20Boy%20Advance.zip/Chip%20Advance%20%28World%29%20%28En%2CFr%29%20%28v2.1%29%20%28Unl%29.zip" TargetMode="External"/><Relationship Id="rId1179" Type="http://schemas.openxmlformats.org/officeDocument/2006/relationships/hyperlink" Target="https://archive.org/download/ni-roms/roms/Nintendo%20-%20Game%20Boy%20Advance.zip/Frogger%27s%20Adventures%202%20-%20The%20Lost%20Wand%20%28Europe%29%20%28En%2CFr%2CDe%2CEs%2CIt%29.zip" TargetMode="External"/><Relationship Id="rId1169" Type="http://schemas.openxmlformats.org/officeDocument/2006/relationships/hyperlink" Target="https://archive.org/download/ni-roms/roms/Nintendo%20-%20Game%20Boy%20Advance.zip/Franklin%27s%20Great%20Adventures%20%28USA%29%20%28En%2CFr%2CEs%29.zip" TargetMode="External"/><Relationship Id="rId579" Type="http://schemas.openxmlformats.org/officeDocument/2006/relationships/hyperlink" Target="https://archive.org/download/ni-roms/roms/Nintendo%20-%20Game%20Boy%20Advance.zip/Chicken%20Shoot%20%28USA%29.zip" TargetMode="External"/><Relationship Id="rId578" Type="http://schemas.openxmlformats.org/officeDocument/2006/relationships/hyperlink" Target="https://archive.org/download/ni-roms/roms/Nintendo%20-%20Game%20Boy%20Advance.zip/Chicken%20Shoot%20%28Europe%29%20%28En%2CFr%2CDe%2CEs%2CIt%29.zip" TargetMode="External"/><Relationship Id="rId577" Type="http://schemas.openxmlformats.org/officeDocument/2006/relationships/hyperlink" Target="https://archive.org/download/ni-roms/roms/Nintendo%20-%20Game%20Boy%20Advance.zip/Chicken%20Little%20%28USA%2C%20Europe%29%20%28En%2CFr%2CDe%2CEs%2CIt%2CNl%29.zip" TargetMode="External"/><Relationship Id="rId2490" Type="http://schemas.openxmlformats.org/officeDocument/2006/relationships/hyperlink" Target="https://archive.org/download/ni-roms/roms/Nintendo%20-%20Game%20Boy%20Advance.zip/Prince%20of%20Persia%20-%20The%20Sands%20of%20Time%20%26%20Lara%20Croft%20Tomb%20Raider%20-%20The%20Prophecy%20%28Europe%29%20%28En%2CFr%2CDe%2CEs%2CIt%2CNl%2BEn%2CFr%2CDe%2CEs%2CIt%29.zip" TargetMode="External"/><Relationship Id="rId1160" Type="http://schemas.openxmlformats.org/officeDocument/2006/relationships/hyperlink" Target="https://archive.org/download/ni-roms/roms/Nintendo%20-%20Game%20Boy%20Advance.zip/Flushed%20Away%20%28USA%29.zip" TargetMode="External"/><Relationship Id="rId2491" Type="http://schemas.openxmlformats.org/officeDocument/2006/relationships/hyperlink" Target="https://archive.org/download/ni-roms/roms/Nintendo%20-%20Game%20Boy%20Advance.zip/Prince%20of%20Persia%20-%20The%20Sands%20of%20Time%20%28Europe%29%20%28En%2CFr%2CDe%2CEs%2CIt%2CNl%29.zip" TargetMode="External"/><Relationship Id="rId572" Type="http://schemas.openxmlformats.org/officeDocument/2006/relationships/hyperlink" Target="https://archive.org/download/ni-roms/roms/Nintendo%20-%20Game%20Boy%20Advance.zip/Chessmaster%20%28France%29.zip" TargetMode="External"/><Relationship Id="rId1161" Type="http://schemas.openxmlformats.org/officeDocument/2006/relationships/hyperlink" Target="https://archive.org/download/ni-roms/roms/Nintendo%20-%20Game%20Boy%20Advance.zip/Ford%20Racing%203%20%28Europe%29%20%28En%2CFr%2CDe%2CEs%2CIt%29.zip" TargetMode="External"/><Relationship Id="rId2492" Type="http://schemas.openxmlformats.org/officeDocument/2006/relationships/hyperlink" Target="https://archive.org/download/ni-roms/roms/Nintendo%20-%20Game%20Boy%20Advance.zip/Prince%20of%20Persia%20-%20The%20Sands%20of%20Time%20%28USA%29%20%28En%2CFr%2CEs%29%20%28Rev%201%29.zip" TargetMode="External"/><Relationship Id="rId571" Type="http://schemas.openxmlformats.org/officeDocument/2006/relationships/hyperlink" Target="https://archive.org/download/ni-roms/roms/Nintendo%20-%20Game%20Boy%20Advance.zip/Chessmaster%20%28Europe%29.zip" TargetMode="External"/><Relationship Id="rId1162" Type="http://schemas.openxmlformats.org/officeDocument/2006/relationships/hyperlink" Target="https://archive.org/download/ni-roms/roms/Nintendo%20-%20Game%20Boy%20Advance.zip/Ford%20Racing%203%20%28USA%29.zip" TargetMode="External"/><Relationship Id="rId2493" Type="http://schemas.openxmlformats.org/officeDocument/2006/relationships/hyperlink" Target="https://archive.org/download/ni-roms/roms/Nintendo%20-%20Game%20Boy%20Advance.zip/Prince%20of%20Persia%20-%20The%20Sands%20of%20Time%20%28USA%29%20%28En%2CFr%2CEs%29.zip" TargetMode="External"/><Relationship Id="rId570" Type="http://schemas.openxmlformats.org/officeDocument/2006/relationships/hyperlink" Target="https://archive.org/download/ni-roms/roms/Nintendo%20-%20Game%20Boy%20Advance.zip/Cheetah%20Girls%2C%20The%20%28USA%29.zip" TargetMode="External"/><Relationship Id="rId1163" Type="http://schemas.openxmlformats.org/officeDocument/2006/relationships/hyperlink" Target="https://archive.org/download/ni-roms/roms/Nintendo%20-%20Game%20Boy%20Advance.zip/Formation%20Soccer%202002%20%28Japan%29.zip" TargetMode="External"/><Relationship Id="rId2494" Type="http://schemas.openxmlformats.org/officeDocument/2006/relationships/hyperlink" Target="https://archive.org/download/ni-roms/roms/Nintendo%20-%20Game%20Boy%20Advance.zip/Princess%20Natasha%20-%20Student%2C%20Secret%20Agent%2C%20Princess%20%28Europe%29%20%28En%2CFr%2CDe%2CEs%2CIt%29.zip" TargetMode="External"/><Relationship Id="rId1164" Type="http://schemas.openxmlformats.org/officeDocument/2006/relationships/hyperlink" Target="https://archive.org/download/ni-roms/roms/Nintendo%20-%20Game%20Boy%20Advance.zip/Fortress%20%28USA%2C%20Europe%29.zip" TargetMode="External"/><Relationship Id="rId2495" Type="http://schemas.openxmlformats.org/officeDocument/2006/relationships/hyperlink" Target="https://archive.org/download/ni-roms/roms/Nintendo%20-%20Game%20Boy%20Advance.zip/Princess%20Natasha%20-%20Student%2C%20Secret%20Agent%2C%20Princess%20%28USA%29.zip" TargetMode="External"/><Relationship Id="rId576" Type="http://schemas.openxmlformats.org/officeDocument/2006/relationships/hyperlink" Target="https://archive.org/download/ni-roms/roms/Nintendo%20-%20Game%20Boy%20Advance.zip/Chicken%20Little%20%28Japan%29.zip" TargetMode="External"/><Relationship Id="rId1165" Type="http://schemas.openxmlformats.org/officeDocument/2006/relationships/hyperlink" Target="https://archive.org/download/ni-roms/roms/Nintendo%20-%20Game%20Boy%20Advance.zip/Foster%27s%20Home%20for%20Imaginary%20Friends%20%28Europe%29.zip" TargetMode="External"/><Relationship Id="rId2496" Type="http://schemas.openxmlformats.org/officeDocument/2006/relationships/hyperlink" Target="https://archive.org/download/ni-roms/roms/Nintendo%20-%20Game%20Boy%20Advance.zip/Pro%20Action%20Replay%20%28Japan%29%20%28Unl%29.zip" TargetMode="External"/><Relationship Id="rId575" Type="http://schemas.openxmlformats.org/officeDocument/2006/relationships/hyperlink" Target="https://archive.org/download/ni-roms/roms/Nintendo%20-%20Game%20Boy%20Advance.zip/Chi%20Vuol%20Essere%20Milionario%20%28Italy%29.zip" TargetMode="External"/><Relationship Id="rId1166" Type="http://schemas.openxmlformats.org/officeDocument/2006/relationships/hyperlink" Target="https://archive.org/download/ni-roms/roms/Nintendo%20-%20Game%20Boy%20Advance.zip/Foster%27s%20Home%20for%20Imaginary%20Friends%20%28USA%29.zip" TargetMode="External"/><Relationship Id="rId2497" Type="http://schemas.openxmlformats.org/officeDocument/2006/relationships/hyperlink" Target="https://archive.org/download/ni-roms/roms/Nintendo%20-%20Game%20Boy%20Advance.zip/Pro%20Beach%20Soccer%20%28Europe%29%20%28En%2CFr%2CDe%2CEs%2CIt%2CPt%29.zip" TargetMode="External"/><Relationship Id="rId574" Type="http://schemas.openxmlformats.org/officeDocument/2006/relationships/hyperlink" Target="https://archive.org/download/ni-roms/roms/Nintendo%20-%20Game%20Boy%20Advance.zip/Chessmaster%20%28USA%29.zip" TargetMode="External"/><Relationship Id="rId1167" Type="http://schemas.openxmlformats.org/officeDocument/2006/relationships/hyperlink" Target="https://archive.org/download/ni-roms/roms/Nintendo%20-%20Game%20Boy%20Advance.zip/Frank%20Herbert%27s%20Dune%20-%20Ornithopter%20Assault%20%28Europe%29%20%28En%2CFr%2CDe%2CEs%2CIt%29%20%28Proto%29.zip" TargetMode="External"/><Relationship Id="rId2498" Type="http://schemas.openxmlformats.org/officeDocument/2006/relationships/hyperlink" Target="https://archive.org/download/ni-roms/roms/Nintendo%20-%20Game%20Boy%20Advance.zip/Pro%20Mahjong%20Tsuwamono%20GBA%20%28Japan%29.zip" TargetMode="External"/><Relationship Id="rId573" Type="http://schemas.openxmlformats.org/officeDocument/2006/relationships/hyperlink" Target="https://archive.org/download/ni-roms/roms/Nintendo%20-%20Game%20Boy%20Advance.zip/Chessmaster%20%28Germany%29.zip" TargetMode="External"/><Relationship Id="rId1168" Type="http://schemas.openxmlformats.org/officeDocument/2006/relationships/hyperlink" Target="https://archive.org/download/ni-roms/roms/Nintendo%20-%20Game%20Boy%20Advance.zip/Franklin%27s%20Great%20Adventures%20%28Europe%29%20%28En%2CFr%2CDe%2CEs%2CIt%2CNl%2CPt%2CDa%29.zip" TargetMode="External"/><Relationship Id="rId2499" Type="http://schemas.openxmlformats.org/officeDocument/2006/relationships/hyperlink" Target="https://archive.org/download/ni-roms/roms/Nintendo%20-%20Game%20Boy%20Advance.zip/Pro%20Tennis%20WTA%20Tour%20%28Europe%29.zip" TargetMode="External"/><Relationship Id="rId1190" Type="http://schemas.openxmlformats.org/officeDocument/2006/relationships/hyperlink" Target="https://archive.org/download/ni-roms/roms/Nintendo%20-%20Game%20Boy%20Advance.zip/Fruits%20Mura%20no%20Doubutsu-tachi%20%28Japan%29%20%28Rev%201%29.zip" TargetMode="External"/><Relationship Id="rId1191" Type="http://schemas.openxmlformats.org/officeDocument/2006/relationships/hyperlink" Target="https://archive.org/download/ni-roms/roms/Nintendo%20-%20Game%20Boy%20Advance.zip/Fruits%20Mura%20no%20Doubutsu-tachi%20%28Japan%29%20%28Rev%202%29.zip" TargetMode="External"/><Relationship Id="rId1192" Type="http://schemas.openxmlformats.org/officeDocument/2006/relationships/hyperlink" Target="https://archive.org/download/ni-roms/roms/Nintendo%20-%20Game%20Boy%20Advance.zip/Fruits%20Mura%20no%20Doubutsu-tachi%20%28Japan%29.zip" TargetMode="External"/><Relationship Id="rId1193" Type="http://schemas.openxmlformats.org/officeDocument/2006/relationships/hyperlink" Target="https://archive.org/download/ni-roms/roms/Nintendo%20-%20Game%20Boy%20Advance.zip/Fushigi%20no%20Kuni%20no%20Alice%20%28Japan%29.zip" TargetMode="External"/><Relationship Id="rId1194" Type="http://schemas.openxmlformats.org/officeDocument/2006/relationships/hyperlink" Target="https://archive.org/download/ni-roms/roms/Nintendo%20-%20Game%20Boy%20Advance.zip/Fushigi%20no%20Kuni%20no%20Angelique%20%28Japan%29.zip" TargetMode="External"/><Relationship Id="rId1195" Type="http://schemas.openxmlformats.org/officeDocument/2006/relationships/hyperlink" Target="https://archive.org/download/ni-roms/roms/Nintendo%20-%20Game%20Boy%20Advance.zip/Futari%20wa%20Pretty%20Cure%20-%20Arienaai%21%20Yume%20no%20Sono%20wa%20Daimeikyuu%20%28Japan%29.zip" TargetMode="External"/><Relationship Id="rId1196" Type="http://schemas.openxmlformats.org/officeDocument/2006/relationships/hyperlink" Target="https://archive.org/download/ni-roms/roms/Nintendo%20-%20Game%20Boy%20Advance.zip/Futari%20wa%20Pretty%20Cure%20Max%20Heart%20-%20Maji%20Maji%21%20Fight%20de%20IN%20Janai%20%28Japan%29.zip" TargetMode="External"/><Relationship Id="rId1197" Type="http://schemas.openxmlformats.org/officeDocument/2006/relationships/hyperlink" Target="https://archive.org/download/ni-roms/roms/Nintendo%20-%20Game%20Boy%20Advance.zip/Fuzz%20%26%20Rocket%20%28USA%29%20%28Proto%29%20%282005-01-18%29.zip" TargetMode="External"/><Relationship Id="rId1198" Type="http://schemas.openxmlformats.org/officeDocument/2006/relationships/hyperlink" Target="https://archive.org/download/ni-roms/roms/Nintendo%20-%20Game%20Boy%20Advance.zip/GB-A%20TV%20Tuner%20PAL%20%28China%29%20%28v1.3%29%20%28Unl%29.zip" TargetMode="External"/><Relationship Id="rId1199" Type="http://schemas.openxmlformats.org/officeDocument/2006/relationships/hyperlink" Target="https://archive.org/download/ni-roms/roms/Nintendo%20-%20Game%20Boy%20Advance.zip/GB-A%20TV%20Tuner%20PAL%20%28China%29%20%28v2.0%29%20%28Unl%29.zip" TargetMode="External"/><Relationship Id="rId599" Type="http://schemas.openxmlformats.org/officeDocument/2006/relationships/hyperlink" Target="https://archive.org/download/ni-roms/roms/Nintendo%20-%20Game%20Boy%20Advance.zip/Cinderella%20-%20Magical%20Dreams%20%28USA%29%20%28En%2CFr%2CDe%2CEs%2CIt%29.zip" TargetMode="External"/><Relationship Id="rId1180" Type="http://schemas.openxmlformats.org/officeDocument/2006/relationships/hyperlink" Target="https://archive.org/download/ni-roms/roms/Nintendo%20-%20Game%20Boy%20Advance.zip/Frogger%27s%20Adventures%202%20-%20The%20Lost%20Wand%20%28USA%29%20%28En%2CEs%29.zip" TargetMode="External"/><Relationship Id="rId1181" Type="http://schemas.openxmlformats.org/officeDocument/2006/relationships/hyperlink" Target="https://archive.org/download/ni-roms/roms/Nintendo%20-%20Game%20Boy%20Advance.zip/Frogger%27s%20Journey%20-%20The%20Forgotten%20Relic%20%28USA%29.zip" TargetMode="External"/><Relationship Id="rId1182" Type="http://schemas.openxmlformats.org/officeDocument/2006/relationships/hyperlink" Target="https://archive.org/download/ni-roms/roms/Nintendo%20-%20Game%20Boy%20Advance.zip/Frogger%20-%20Kodaibunmei%20no%20Nazo%20%28Japan%29.zip" TargetMode="External"/><Relationship Id="rId594" Type="http://schemas.openxmlformats.org/officeDocument/2006/relationships/hyperlink" Target="https://archive.org/download/ni-roms/roms/Nintendo%20-%20Game%20Boy%20Advance.zip/ChuChu%20Rocket%21%20%28Europe%29%20%28En%2CJa%2CFr%2CDe%2CEs%29.zip" TargetMode="External"/><Relationship Id="rId1183" Type="http://schemas.openxmlformats.org/officeDocument/2006/relationships/hyperlink" Target="https://archive.org/download/ni-roms/roms/Nintendo%20-%20Game%20Boy%20Advance.zip/Frogger%20-%20Mahou%20no%20Kuni%20no%20Daibouken%20%28Japan%29.zip" TargetMode="External"/><Relationship Id="rId593" Type="http://schemas.openxmlformats.org/officeDocument/2006/relationships/hyperlink" Target="https://archive.org/download/ni-roms/roms/Nintendo%20-%20Game%20Boy%20Advance.zip/Chronicles%20of%20Narnia%2C%20The%20-%20The%20Lion%2C%20the%20Witch%20and%20the%20Wardrobe%20%28USA%2C%20Europe%29%20%28En%2CFr%2CDe%2CEs%2CIt%2CNl%2CSv%2CDa%29.zip" TargetMode="External"/><Relationship Id="rId1184" Type="http://schemas.openxmlformats.org/officeDocument/2006/relationships/hyperlink" Target="https://archive.org/download/ni-roms/roms/Nintendo%20-%20Game%20Boy%20Advance.zip/Frogger%20Advance%20-%20The%20Great%20Quest%20%28Europe%29%20%28En%2CFr%2CDe%2CEs%2CIt%29.zip" TargetMode="External"/><Relationship Id="rId592" Type="http://schemas.openxmlformats.org/officeDocument/2006/relationships/hyperlink" Target="https://archive.org/download/ni-roms/roms/Nintendo%20-%20Game%20Boy%20Advance.zip/Chou%20Makaimura%20R%20%28Japan%29.zip" TargetMode="External"/><Relationship Id="rId1185" Type="http://schemas.openxmlformats.org/officeDocument/2006/relationships/hyperlink" Target="https://archive.org/download/ni-roms/roms/Nintendo%20-%20Game%20Boy%20Advance.zip/Frogger%20Advance%20-%20The%20Great%20Quest%20%28USA%29.zip" TargetMode="External"/><Relationship Id="rId591" Type="http://schemas.openxmlformats.org/officeDocument/2006/relationships/hyperlink" Target="https://archive.org/download/ni-roms/roms/Nintendo%20-%20Game%20Boy%20Advance.zip/Chou%20Makaimura%20R%20%28Japan%29%20%28Virtual%20Console%29.zip" TargetMode="External"/><Relationship Id="rId1186" Type="http://schemas.openxmlformats.org/officeDocument/2006/relationships/hyperlink" Target="https://archive.org/download/ni-roms/roms/Nintendo%20-%20Game%20Boy%20Advance.zip/From%20TV%20Animation%20One%20Piece%20-%20Mezase%21%20King%20of%20Berry%20%28Japan%29%20%28Beta%29.zip" TargetMode="External"/><Relationship Id="rId598" Type="http://schemas.openxmlformats.org/officeDocument/2006/relationships/hyperlink" Target="https://archive.org/download/ni-roms/roms/Nintendo%20-%20Game%20Boy%20Advance.zip/Cinderella%20-%20Magical%20Dreams%20%28Europe%29%20%28En%2CFr%2CDe%2CEs%2CIt%29.zip" TargetMode="External"/><Relationship Id="rId1187" Type="http://schemas.openxmlformats.org/officeDocument/2006/relationships/hyperlink" Target="https://archive.org/download/ni-roms/roms/Nintendo%20-%20Game%20Boy%20Advance.zip/From%20TV%20Animation%20One%20Piece%20-%20Mezase%21%20King%20of%20Berry%20%28Japan%29.zip" TargetMode="External"/><Relationship Id="rId597" Type="http://schemas.openxmlformats.org/officeDocument/2006/relationships/hyperlink" Target="https://archive.org/download/ni-roms/roms/Nintendo%20-%20Game%20Boy%20Advance.zip/ChuChu%20Rocket%21%20%28USA%29%20%28En%2CJa%2CFr%2CDe%2CEs%29.zip" TargetMode="External"/><Relationship Id="rId1188" Type="http://schemas.openxmlformats.org/officeDocument/2006/relationships/hyperlink" Target="https://archive.org/download/ni-roms/roms/Nintendo%20-%20Game%20Boy%20Advance.zip/From%20TV%20Animation%20One%20Piece%20-%20Nanatsu-jima%20no%20Daihihou%20%28Japan%29.zip" TargetMode="External"/><Relationship Id="rId596" Type="http://schemas.openxmlformats.org/officeDocument/2006/relationships/hyperlink" Target="https://archive.org/download/ni-roms/roms/Nintendo%20-%20Game%20Boy%20Advance.zip/ChuChu%20Rocket%21%20%28Japan%29%20%28En%2CJa%2CFr%2CDe%2CEs%29.zip" TargetMode="External"/><Relationship Id="rId1189" Type="http://schemas.openxmlformats.org/officeDocument/2006/relationships/hyperlink" Target="https://archive.org/download/ni-roms/roms/Nintendo%20-%20Game%20Boy%20Advance.zip/Frontier%20Stories%20%28Japan%29.zip" TargetMode="External"/><Relationship Id="rId595" Type="http://schemas.openxmlformats.org/officeDocument/2006/relationships/hyperlink" Target="https://archive.org/download/ni-roms/roms/Nintendo%20-%20Game%20Boy%20Advance.zip/ChuChu%20Rocket%21%20%28Japan%29%20%28En%2CJa%2CFr%2CDe%2CEs%29%20%28Virtual%20Console%29.zip" TargetMode="External"/><Relationship Id="rId1136" Type="http://schemas.openxmlformats.org/officeDocument/2006/relationships/hyperlink" Target="https://archive.org/download/ni-roms/roms/Nintendo%20-%20Game%20Boy%20Advance.zip/Fire%20Emblem%20%28USA%29%20%28Virtual%20Console%29.zip" TargetMode="External"/><Relationship Id="rId2467" Type="http://schemas.openxmlformats.org/officeDocument/2006/relationships/hyperlink" Target="https://archive.org/download/ni-roms/roms/Nintendo%20-%20Game%20Boy%20Advance.zip/Power%20Rangers%20-%20Dino%20Thunder%20%28Europe%29%20%28Fr%2CDe%29.zip" TargetMode="External"/><Relationship Id="rId1137" Type="http://schemas.openxmlformats.org/officeDocument/2006/relationships/hyperlink" Target="https://archive.org/download/ni-roms/roms/Nintendo%20-%20Game%20Boy%20Advance.zip/Fire%20Emblem%20%28USA%2C%20Australia%29.zip" TargetMode="External"/><Relationship Id="rId2468" Type="http://schemas.openxmlformats.org/officeDocument/2006/relationships/hyperlink" Target="https://archive.org/download/ni-roms/roms/Nintendo%20-%20Game%20Boy%20Advance.zip/Power%20Rangers%20-%20Dino%20Thunder%20%28USA%2C%20Europe%29.zip" TargetMode="External"/><Relationship Id="rId1138" Type="http://schemas.openxmlformats.org/officeDocument/2006/relationships/hyperlink" Target="https://archive.org/download/ni-roms/roms/Nintendo%20-%20Game%20Boy%20Advance.zip/Fire%20Emblem%20-%20Fuuin%20no%20Tsurugi%20%28Japan%29%20%28Virtual%20Console%29.zip" TargetMode="External"/><Relationship Id="rId2469" Type="http://schemas.openxmlformats.org/officeDocument/2006/relationships/hyperlink" Target="https://archive.org/download/ni-roms/roms/Nintendo%20-%20Game%20Boy%20Advance.zip/Power%20Rangers%20-%20La%20Force%20du%20Temps%20%28France%29.zip" TargetMode="External"/><Relationship Id="rId1139" Type="http://schemas.openxmlformats.org/officeDocument/2006/relationships/hyperlink" Target="https://archive.org/download/ni-roms/roms/Nintendo%20-%20Game%20Boy%20Advance.zip/Fire%20Emblem%20-%20Fuuin%20no%20Tsurugi%20%28Japan%29.zip" TargetMode="External"/><Relationship Id="rId547" Type="http://schemas.openxmlformats.org/officeDocument/2006/relationships/hyperlink" Target="https://archive.org/download/ni-roms/roms/Nintendo%20-%20Game%20Boy%20Advance.zip/Castlevania%20-%20Harmony%20of%20Dissonance%20%28Europe%29%20%28Castlevania%20Advance%20Collection%29.zip" TargetMode="External"/><Relationship Id="rId546" Type="http://schemas.openxmlformats.org/officeDocument/2006/relationships/hyperlink" Target="https://archive.org/download/ni-roms/roms/Nintendo%20-%20Game%20Boy%20Advance.zip/Castlevania%20-%20Circle%20of%20the%20Moon%20%28USA%29.zip" TargetMode="External"/><Relationship Id="rId545" Type="http://schemas.openxmlformats.org/officeDocument/2006/relationships/hyperlink" Target="https://archive.org/download/ni-roms/roms/Nintendo%20-%20Game%20Boy%20Advance.zip/Castlevania%20-%20Circle%20of%20the%20Moon%20%28USA%29%20%28Virtual%20Console%29.zip" TargetMode="External"/><Relationship Id="rId544" Type="http://schemas.openxmlformats.org/officeDocument/2006/relationships/hyperlink" Target="https://archive.org/download/ni-roms/roms/Nintendo%20-%20Game%20Boy%20Advance.zip/Castlevania%20-%20Circle%20of%20the%20Moon%20%28USA%29%20%28Castlevania%20Advance%20Collection%29.zip" TargetMode="External"/><Relationship Id="rId549" Type="http://schemas.openxmlformats.org/officeDocument/2006/relationships/hyperlink" Target="https://archive.org/download/ni-roms/roms/Nintendo%20-%20Game%20Boy%20Advance.zip/Castlevania%20-%20Harmony%20of%20Dissonance%20%28USA%29%20%28Castlevania%20Advance%20Collection%29.zip" TargetMode="External"/><Relationship Id="rId548" Type="http://schemas.openxmlformats.org/officeDocument/2006/relationships/hyperlink" Target="https://archive.org/download/ni-roms/roms/Nintendo%20-%20Game%20Boy%20Advance.zip/Castlevania%20-%20Harmony%20of%20Dissonance%20%28Europe%29.zip" TargetMode="External"/><Relationship Id="rId2460" Type="http://schemas.openxmlformats.org/officeDocument/2006/relationships/hyperlink" Target="https://archive.org/download/ni-roms/roms/Nintendo%20-%20Game%20Boy%20Advance.zip/Power%20Pro%20Kun%20Pocket%204%20%28Japan%29%20%28Rev%201%29.zip" TargetMode="External"/><Relationship Id="rId1130" Type="http://schemas.openxmlformats.org/officeDocument/2006/relationships/hyperlink" Target="https://archive.org/download/ni-roms/roms/Nintendo%20-%20Game%20Boy%20Advance.zip/Finding%20Nemo%20-%20The%20Continuing%20Adventures%20%28USA%2C%20Europe%29.zip" TargetMode="External"/><Relationship Id="rId2461" Type="http://schemas.openxmlformats.org/officeDocument/2006/relationships/hyperlink" Target="https://archive.org/download/ni-roms/roms/Nintendo%20-%20Game%20Boy%20Advance.zip/Power%20Pro%20Kun%20Pocket%204%20%28Japan%29.zip" TargetMode="External"/><Relationship Id="rId1131" Type="http://schemas.openxmlformats.org/officeDocument/2006/relationships/hyperlink" Target="https://archive.org/download/ni-roms/roms/Nintendo%20-%20Game%20Boy%20Advance.zip/Fire%20Eaters%20-%20Zero%20Bandits%20%28Europe%29%20%28Demo%29.zip" TargetMode="External"/><Relationship Id="rId2462" Type="http://schemas.openxmlformats.org/officeDocument/2006/relationships/hyperlink" Target="https://archive.org/download/ni-roms/roms/Nintendo%20-%20Game%20Boy%20Advance.zip/Power%20Pro%20Kun%20Pocket%205%20%28Japan%29%20%28Demo%29%20%28Kiosk%29.zip" TargetMode="External"/><Relationship Id="rId543" Type="http://schemas.openxmlformats.org/officeDocument/2006/relationships/hyperlink" Target="https://archive.org/download/ni-roms/roms/Nintendo%20-%20Game%20Boy%20Advance.zip/Castlevania%20-%20Byakuya%20no%20Concerto%20%28Japan%29.zip" TargetMode="External"/><Relationship Id="rId1132" Type="http://schemas.openxmlformats.org/officeDocument/2006/relationships/hyperlink" Target="https://archive.org/download/ni-roms/roms/Nintendo%20-%20Game%20Boy%20Advance.zip/Fire%20Emblem%20%28Europe%29%20%28En%2CEs%2CIt%29%20%28Virtual%20Console%29.zip" TargetMode="External"/><Relationship Id="rId2463" Type="http://schemas.openxmlformats.org/officeDocument/2006/relationships/hyperlink" Target="https://archive.org/download/ni-roms/roms/Nintendo%20-%20Game%20Boy%20Advance.zip/Power%20Pro%20Kun%20Pocket%205%20%28Japan%29%20%28Rev%201%29.zip" TargetMode="External"/><Relationship Id="rId542" Type="http://schemas.openxmlformats.org/officeDocument/2006/relationships/hyperlink" Target="https://archive.org/download/ni-roms/roms/Nintendo%20-%20Game%20Boy%20Advance.zip/Castlevania%20-%20Byakuya%20no%20Concerto%20%28Japan%29%20%28Castlevania%20Advance%20Collection%29.zip" TargetMode="External"/><Relationship Id="rId1133" Type="http://schemas.openxmlformats.org/officeDocument/2006/relationships/hyperlink" Target="https://archive.org/download/ni-roms/roms/Nintendo%20-%20Game%20Boy%20Advance.zip/Fire%20Emblem%20%28Europe%29%20%28En%2CEs%2CIt%29.zip" TargetMode="External"/><Relationship Id="rId2464" Type="http://schemas.openxmlformats.org/officeDocument/2006/relationships/hyperlink" Target="https://archive.org/download/ni-roms/roms/Nintendo%20-%20Game%20Boy%20Advance.zip/Power%20Pro%20Kun%20Pocket%205%20%28Japan%29.zip" TargetMode="External"/><Relationship Id="rId541" Type="http://schemas.openxmlformats.org/officeDocument/2006/relationships/hyperlink" Target="https://archive.org/download/ni-roms/roms/Nintendo%20-%20Game%20Boy%20Advance.zip/Castlevania%20-%20Aria%20of%20Sorrow%20%28USA%29.zip" TargetMode="External"/><Relationship Id="rId1134" Type="http://schemas.openxmlformats.org/officeDocument/2006/relationships/hyperlink" Target="https://archive.org/download/ni-roms/roms/Nintendo%20-%20Game%20Boy%20Advance.zip/Fire%20Emblem%20%28Europe%29%20%28En%2CFr%2CDe%29%20%28Virtual%20Console%29.zip" TargetMode="External"/><Relationship Id="rId2465" Type="http://schemas.openxmlformats.org/officeDocument/2006/relationships/hyperlink" Target="https://archive.org/download/ni-roms/roms/Nintendo%20-%20Game%20Boy%20Advance.zip/Power%20Pro%20Kun%20Pocket%206%20%28Japan%29.zip" TargetMode="External"/><Relationship Id="rId540" Type="http://schemas.openxmlformats.org/officeDocument/2006/relationships/hyperlink" Target="https://archive.org/download/ni-roms/roms/Nintendo%20-%20Game%20Boy%20Advance.zip/Castlevania%20-%20Aria%20of%20Sorrow%20%28USA%29%20%28Virtual%20Console%29.zip" TargetMode="External"/><Relationship Id="rId1135" Type="http://schemas.openxmlformats.org/officeDocument/2006/relationships/hyperlink" Target="https://archive.org/download/ni-roms/roms/Nintendo%20-%20Game%20Boy%20Advance.zip/Fire%20Emblem%20%28Europe%29%20%28En%2CFr%2CDe%29.zip" TargetMode="External"/><Relationship Id="rId2466" Type="http://schemas.openxmlformats.org/officeDocument/2006/relationships/hyperlink" Target="https://archive.org/download/ni-roms/roms/Nintendo%20-%20Game%20Boy%20Advance.zip/Power%20Pro%20Kun%20Pocket%207%20%28Japan%29.zip" TargetMode="External"/><Relationship Id="rId1125" Type="http://schemas.openxmlformats.org/officeDocument/2006/relationships/hyperlink" Target="https://archive.org/download/ni-roms/roms/Nintendo%20-%20Game%20Boy%20Advance.zip/Finding%20Nemo%20%28Japan%29.zip" TargetMode="External"/><Relationship Id="rId2456" Type="http://schemas.openxmlformats.org/officeDocument/2006/relationships/hyperlink" Target="https://archive.org/download/ni-roms/roms/Nintendo%20-%20Game%20Boy%20Advance.zip/Power%20Poke%20Dash%20%28Japan%29.zip" TargetMode="External"/><Relationship Id="rId1126" Type="http://schemas.openxmlformats.org/officeDocument/2006/relationships/hyperlink" Target="https://archive.org/download/ni-roms/roms/Nintendo%20-%20Game%20Boy%20Advance.zip/Finding%20Nemo%20%28USA%2C%20Europe%29.zip" TargetMode="External"/><Relationship Id="rId2457" Type="http://schemas.openxmlformats.org/officeDocument/2006/relationships/hyperlink" Target="https://archive.org/download/ni-roms/roms/Nintendo%20-%20Game%20Boy%20Advance.zip/Power%20Pro%20Kun%20Pocket%201%2C%202%20%28Japan%29.zip" TargetMode="External"/><Relationship Id="rId1127" Type="http://schemas.openxmlformats.org/officeDocument/2006/relationships/hyperlink" Target="https://archive.org/download/ni-roms/roms/Nintendo%20-%20Game%20Boy%20Advance.zip/Finding%20Nemo%20-%20Aratanaru%20Bouken%20%28Japan%29.zip" TargetMode="External"/><Relationship Id="rId2458" Type="http://schemas.openxmlformats.org/officeDocument/2006/relationships/hyperlink" Target="https://archive.org/download/ni-roms/roms/Nintendo%20-%20Game%20Boy%20Advance.zip/Power%20Pro%20Kun%20Pocket%203%20%28Japan%29%20%28Rev%201%29.zip" TargetMode="External"/><Relationship Id="rId1128" Type="http://schemas.openxmlformats.org/officeDocument/2006/relationships/hyperlink" Target="https://archive.org/download/ni-roms/roms/Nintendo%20-%20Game%20Boy%20Advance.zip/Finding%20Nemo%20-%20The%20Continuing%20Adventures%20%28Europe%29%20%28En%2CEs%2CIt%2CSv%2CDa%29.zip" TargetMode="External"/><Relationship Id="rId2459" Type="http://schemas.openxmlformats.org/officeDocument/2006/relationships/hyperlink" Target="https://archive.org/download/ni-roms/roms/Nintendo%20-%20Game%20Boy%20Advance.zip/Power%20Pro%20Kun%20Pocket%203%20%28Japan%29.zip" TargetMode="External"/><Relationship Id="rId1129" Type="http://schemas.openxmlformats.org/officeDocument/2006/relationships/hyperlink" Target="https://archive.org/download/ni-roms/roms/Nintendo%20-%20Game%20Boy%20Advance.zip/Finding%20Nemo%20-%20The%20Continuing%20Adventures%20%28Europe%29%20%28Fr%2CDe%2CNl%29.zip" TargetMode="External"/><Relationship Id="rId536" Type="http://schemas.openxmlformats.org/officeDocument/2006/relationships/hyperlink" Target="https://archive.org/download/ni-roms/roms/Nintendo%20-%20Game%20Boy%20Advance.zip/Castlevania%20-%20Aria%20of%20Sorrow%20%28Europe%29%20%28En%2CFr%2CDe%29%20%28Castlevania%20Advance%20Collection%29.zip" TargetMode="External"/><Relationship Id="rId535" Type="http://schemas.openxmlformats.org/officeDocument/2006/relationships/hyperlink" Target="https://archive.org/download/ni-roms/roms/Nintendo%20-%20Game%20Boy%20Advance.zip/Castlevania%20-%20Akatsuki%20no%20Minuet%20%28Japan%29.zip" TargetMode="External"/><Relationship Id="rId534" Type="http://schemas.openxmlformats.org/officeDocument/2006/relationships/hyperlink" Target="https://archive.org/download/ni-roms/roms/Nintendo%20-%20Game%20Boy%20Advance.zip/Castlevania%20-%20Akatsuki%20no%20Minuet%20%28Japan%29%20%28Virtual%20Console%29.zip" TargetMode="External"/><Relationship Id="rId533" Type="http://schemas.openxmlformats.org/officeDocument/2006/relationships/hyperlink" Target="https://archive.org/download/ni-roms/roms/Nintendo%20-%20Game%20Boy%20Advance.zip/Castlevania%20-%20Akatsuki%20no%20Minuet%20%28Japan%29%20%28Castlevania%20Advance%20Collection%29.zip" TargetMode="External"/><Relationship Id="rId539" Type="http://schemas.openxmlformats.org/officeDocument/2006/relationships/hyperlink" Target="https://archive.org/download/ni-roms/roms/Nintendo%20-%20Game%20Boy%20Advance.zip/Castlevania%20-%20Aria%20of%20Sorrow%20%28USA%29%20%28Castlevania%20Advance%20Collection%29.zip" TargetMode="External"/><Relationship Id="rId538" Type="http://schemas.openxmlformats.org/officeDocument/2006/relationships/hyperlink" Target="https://archive.org/download/ni-roms/roms/Nintendo%20-%20Game%20Boy%20Advance.zip/Castlevania%20-%20Aria%20of%20Sorrow%20%28Europe%29%20%28En%2CFr%2CDe%29.zip" TargetMode="External"/><Relationship Id="rId537" Type="http://schemas.openxmlformats.org/officeDocument/2006/relationships/hyperlink" Target="https://archive.org/download/ni-roms/roms/Nintendo%20-%20Game%20Boy%20Advance.zip/Castlevania%20-%20Aria%20of%20Sorrow%20%28Europe%29%20%28En%2CFr%2CDe%29%20%28Virtual%20Console%29.zip" TargetMode="External"/><Relationship Id="rId2450" Type="http://schemas.openxmlformats.org/officeDocument/2006/relationships/hyperlink" Target="https://archive.org/download/ni-roms/roms/Nintendo%20-%20Game%20Boy%20Advance.zip/Polly%20Pocket%21%20-%20Super%20Splash%20Island%20%28USA%29%20%28DSI%29.zip" TargetMode="External"/><Relationship Id="rId1120" Type="http://schemas.openxmlformats.org/officeDocument/2006/relationships/hyperlink" Target="https://archive.org/download/ni-roms/roms/Nintendo%20-%20Game%20Boy%20Advance.zip/Final%20Fire%20Pro%20Wrestling%20-%20Yume%20no%20Dantai%20Unei%21%20%28Japan%29.zip" TargetMode="External"/><Relationship Id="rId2451" Type="http://schemas.openxmlformats.org/officeDocument/2006/relationships/hyperlink" Target="https://archive.org/download/ni-roms/roms/Nintendo%20-%20Game%20Boy%20Advance.zip/Polly%20Pocket%21%20-%20Super%20Splash%20Island%20%28USA%29%20%28Vivendi%29.zip" TargetMode="External"/><Relationship Id="rId532" Type="http://schemas.openxmlformats.org/officeDocument/2006/relationships/hyperlink" Target="https://archive.org/download/ni-roms/roms/Nintendo%20-%20Game%20Boy%20Advance.zip/Castlevania%20%28Europe%29.zip" TargetMode="External"/><Relationship Id="rId1121" Type="http://schemas.openxmlformats.org/officeDocument/2006/relationships/hyperlink" Target="https://archive.org/download/ni-roms/roms/Nintendo%20-%20Game%20Boy%20Advance.zip/Findet%20Nemo%20%28Germany%29%20%28Beta%29.zip" TargetMode="External"/><Relationship Id="rId2452" Type="http://schemas.openxmlformats.org/officeDocument/2006/relationships/hyperlink" Target="https://archive.org/download/ni-roms/roms/Nintendo%20-%20Game%20Boy%20Advance.zip/Pop%20Idol%20%28Europe%29.zip" TargetMode="External"/><Relationship Id="rId531" Type="http://schemas.openxmlformats.org/officeDocument/2006/relationships/hyperlink" Target="https://archive.org/download/ni-roms/roms/Nintendo%20-%20Game%20Boy%20Advance.zip/Castlevania%20%28Europe%29%20%28Virtual%20Console%29.zip" TargetMode="External"/><Relationship Id="rId1122" Type="http://schemas.openxmlformats.org/officeDocument/2006/relationships/hyperlink" Target="https://archive.org/download/ni-roms/roms/Nintendo%20-%20Game%20Boy%20Advance.zip/Findet%20Nemo%20%28Germany%29.zip" TargetMode="External"/><Relationship Id="rId2453" Type="http://schemas.openxmlformats.org/officeDocument/2006/relationships/hyperlink" Target="https://archive.org/download/ni-roms/roms/Nintendo%20-%20Game%20Boy%20Advance.zip/Popeye%20-%20Rush%20for%20Spinach%20%28USA%2C%20Europe%29%20%28En%2CFr%2CDe%2CEs%2CIt%29.zip" TargetMode="External"/><Relationship Id="rId530" Type="http://schemas.openxmlformats.org/officeDocument/2006/relationships/hyperlink" Target="https://archive.org/download/ni-roms/roms/Nintendo%20-%20Game%20Boy%20Advance.zip/Castlevania%20%28Europe%29%20%28Castlevania%20Advance%20Collection%29.zip" TargetMode="External"/><Relationship Id="rId1123" Type="http://schemas.openxmlformats.org/officeDocument/2006/relationships/hyperlink" Target="https://archive.org/download/ni-roms/roms/Nintendo%20-%20Game%20Boy%20Advance.zip/Finding%20Nemo%20%28Europe%29%20%28Es%2CIt%29.zip" TargetMode="External"/><Relationship Id="rId2454" Type="http://schemas.openxmlformats.org/officeDocument/2006/relationships/hyperlink" Target="https://archive.org/download/ni-roms/roms/Nintendo%20-%20Game%20Boy%20Advance.zip/Postman%20Pat%20and%20the%20Greendale%20Rocket%20%28Europe%29%20%28En%2CNo%2CDa%29.zip" TargetMode="External"/><Relationship Id="rId1124" Type="http://schemas.openxmlformats.org/officeDocument/2006/relationships/hyperlink" Target="https://archive.org/download/ni-roms/roms/Nintendo%20-%20Game%20Boy%20Advance.zip/Finding%20Nemo%20%28Europe%29%20%28Fr%2CNl%29.zip" TargetMode="External"/><Relationship Id="rId2455" Type="http://schemas.openxmlformats.org/officeDocument/2006/relationships/hyperlink" Target="https://archive.org/download/ni-roms/roms/Nintendo%20-%20Game%20Boy%20Advance.zip/Powder%20%28World%29%20%28v1.18%29%20%28Aftermarket%29%20%28Unl%29.zip" TargetMode="External"/><Relationship Id="rId1158" Type="http://schemas.openxmlformats.org/officeDocument/2006/relationships/hyperlink" Target="https://archive.org/download/ni-roms/roms/Nintendo%20-%20Game%20Boy%20Advance.zip/Flood%20%28World%29%20%28v0.9%29%20%28Proto%29%20%28Unl%29.zip" TargetMode="External"/><Relationship Id="rId2489" Type="http://schemas.openxmlformats.org/officeDocument/2006/relationships/hyperlink" Target="https://archive.org/download/ni-roms/roms/Nintendo%20-%20Game%20Boy%20Advance.zip/Premier%20Manager%202005-2006%20%28Europe%29%20%28En%2CFr%2CDe%2CIt%29.zip" TargetMode="External"/><Relationship Id="rId1159" Type="http://schemas.openxmlformats.org/officeDocument/2006/relationships/hyperlink" Target="https://archive.org/download/ni-roms/roms/Nintendo%20-%20Game%20Boy%20Advance.zip/Flushed%20Away%20%28Europe%29%20%28En%2CFr%2CDe%2CEs%2CIt%29.zip" TargetMode="External"/><Relationship Id="rId569" Type="http://schemas.openxmlformats.org/officeDocument/2006/relationships/hyperlink" Target="https://archive.org/download/ni-roms/roms/Nintendo%20-%20Game%20Boy%20Advance.zip/Charlotte%27s%20Web%20%28USA%29%20%28En%2CFr%2CDe%2CEs%2CIt%29.zip" TargetMode="External"/><Relationship Id="rId568" Type="http://schemas.openxmlformats.org/officeDocument/2006/relationships/hyperlink" Target="https://archive.org/download/ni-roms/roms/Nintendo%20-%20Game%20Boy%20Advance.zip/Charlotte%27s%20Web%20%28Europe%29%20%28En%2CFr%2CDe%2CEs%2CIt%29.zip" TargetMode="External"/><Relationship Id="rId567" Type="http://schemas.openxmlformats.org/officeDocument/2006/relationships/hyperlink" Target="https://archive.org/download/ni-roms/roms/Nintendo%20-%20Game%20Boy%20Advance.zip/Charlie%20and%20the%20Chocolate%20Factory%20%28USA%29%20%28En%2CFr%2CEs%2CNl%29.zip" TargetMode="External"/><Relationship Id="rId566" Type="http://schemas.openxmlformats.org/officeDocument/2006/relationships/hyperlink" Target="https://archive.org/download/ni-roms/roms/Nintendo%20-%20Game%20Boy%20Advance.zip/Charlie%20and%20the%20Chocolate%20Factory%20%28Europe%29%20%28En%2CFr%2CEs%2CNl%29.zip" TargetMode="External"/><Relationship Id="rId2480" Type="http://schemas.openxmlformats.org/officeDocument/2006/relationships/hyperlink" Target="https://archive.org/download/ni-roms/roms/Nintendo%20-%20Game%20Boy%20Advance.zip/Powerpuff%20Girls%2C%20The%20-%20Him%20and%20Seek%20%28USA%29.zip" TargetMode="External"/><Relationship Id="rId561" Type="http://schemas.openxmlformats.org/officeDocument/2006/relationships/hyperlink" Target="https://archive.org/download/ni-roms/roms/Nintendo%20-%20Game%20Boy%20Advance.zip/Celeste%20Classic%20%28World%29%20%28v1.1%29%20%28Aftermarket%29%20%28Unl%29.zip" TargetMode="External"/><Relationship Id="rId1150" Type="http://schemas.openxmlformats.org/officeDocument/2006/relationships/hyperlink" Target="https://archive.org/download/ni-roms/roms/Nintendo%20-%20Game%20Boy%20Advance.zip/Fire%20Emblem%20-%20The%20Sacred%20Stones%20%28USA%2C%20Australia%29.zip" TargetMode="External"/><Relationship Id="rId2481" Type="http://schemas.openxmlformats.org/officeDocument/2006/relationships/hyperlink" Target="https://archive.org/download/ni-roms/roms/Nintendo%20-%20Game%20Boy%20Advance.zip/Powerpuff%20Girls%2C%20The%20-%20Mojo%20Jojo%20A-Go-Go%20%28Europe%29%20%28En%2CFr%2CDe%2CEs%2CIt%2CNl%29.zip" TargetMode="External"/><Relationship Id="rId560" Type="http://schemas.openxmlformats.org/officeDocument/2006/relationships/hyperlink" Target="https://archive.org/download/ni-roms/roms/Nintendo%20-%20Game%20Boy%20Advance.zip/Celeste%20Classic%20%28World%29%20%28v1.0%29%20%28Aftermarket%29%20%28Unl%29.zip" TargetMode="External"/><Relationship Id="rId1151" Type="http://schemas.openxmlformats.org/officeDocument/2006/relationships/hyperlink" Target="https://archive.org/download/ni-roms/roms/Nintendo%20-%20Game%20Boy%20Advance.zip/Fire%20Pro%20Wrestling%20%28USA%2C%20Europe%29.zip" TargetMode="External"/><Relationship Id="rId2482" Type="http://schemas.openxmlformats.org/officeDocument/2006/relationships/hyperlink" Target="https://archive.org/download/ni-roms/roms/Nintendo%20-%20Game%20Boy%20Advance.zip/Powerpuff%20Girls%2C%20The%20-%20Mojo%20Jojo%20A-Go-Go%20%28USA%29%20%28En%2CFr%2CDe%2CEs%2CIt%2CNl%29.zip" TargetMode="External"/><Relationship Id="rId1152" Type="http://schemas.openxmlformats.org/officeDocument/2006/relationships/hyperlink" Target="https://archive.org/download/ni-roms/roms/Nintendo%20-%20Game%20Boy%20Advance.zip/Fire%20Pro%20Wrestling%202%20%28USA%29.zip" TargetMode="External"/><Relationship Id="rId2483" Type="http://schemas.openxmlformats.org/officeDocument/2006/relationships/hyperlink" Target="https://archive.org/download/ni-roms/roms/Nintendo%20-%20Game%20Boy%20Advance.zip/Prehistorik%20Man%20%28USA%2C%20Europe%29%20%28En%2CFr%2CDe%2CEs%2CIt%2CNl%29%20%28Beta%29.zip" TargetMode="External"/><Relationship Id="rId1153" Type="http://schemas.openxmlformats.org/officeDocument/2006/relationships/hyperlink" Target="https://archive.org/download/ni-roms/roms/Nintendo%20-%20Game%20Boy%20Advance.zip/Fire%20Pro%20Wrestling%20A%20%28Japan%29.zip" TargetMode="External"/><Relationship Id="rId2484" Type="http://schemas.openxmlformats.org/officeDocument/2006/relationships/hyperlink" Target="https://archive.org/download/ni-roms/roms/Nintendo%20-%20Game%20Boy%20Advance.zip/Prehistorik%20Man%20%28USA%2C%20Europe%29%20%28En%2CFr%2CDe%2CEs%2CIt%2CNl%29.zip" TargetMode="External"/><Relationship Id="rId565" Type="http://schemas.openxmlformats.org/officeDocument/2006/relationships/hyperlink" Target="https://archive.org/download/ni-roms/roms/Nintendo%20-%20Game%20Boy%20Advance.zip/Chaoji%20Maliou%20Shijie%20%28China%29.zip" TargetMode="External"/><Relationship Id="rId1154" Type="http://schemas.openxmlformats.org/officeDocument/2006/relationships/hyperlink" Target="https://archive.org/download/ni-roms/roms/Nintendo%20-%20Game%20Boy%20Advance.zip/Flappy%20Bird%20%28World%29%20%28Aftermarket%29%20%28Unl%29.zip" TargetMode="External"/><Relationship Id="rId2485" Type="http://schemas.openxmlformats.org/officeDocument/2006/relationships/hyperlink" Target="https://archive.org/download/ni-roms/roms/Nintendo%20-%20Game%20Boy%20Advance.zip/Premier%20Action%20Soccer%20%28Europe%29%20%28En%2CFr%2CDe%2CEs%2CIt%29.zip" TargetMode="External"/><Relationship Id="rId564" Type="http://schemas.openxmlformats.org/officeDocument/2006/relationships/hyperlink" Target="https://archive.org/download/ni-roms/roms/Nintendo%20-%20Game%20Boy%20Advance.zip/Chaoji%20Maliou%20DX%20%28Taiwan%29%20%28Unl%29.zip" TargetMode="External"/><Relationship Id="rId1155" Type="http://schemas.openxmlformats.org/officeDocument/2006/relationships/hyperlink" Target="https://archive.org/download/ni-roms/roms/Nintendo%20-%20Game%20Boy%20Advance.zip/Flashback%20Legends%20%28France%29%20%28Proto%29.zip" TargetMode="External"/><Relationship Id="rId2486" Type="http://schemas.openxmlformats.org/officeDocument/2006/relationships/hyperlink" Target="https://archive.org/download/ni-roms/roms/Nintendo%20-%20Game%20Boy%20Advance.zip/Premier%20Manager%202003-04%20%28Europe%29%20%28En%2CFr%2CDe%2CIt%29%20%28Rev%201%29.zip" TargetMode="External"/><Relationship Id="rId563" Type="http://schemas.openxmlformats.org/officeDocument/2006/relationships/hyperlink" Target="https://archive.org/download/ni-roms/roms/Nintendo%20-%20Game%20Boy%20Advance.zip/Chaoji%20Maliou%202%20%28China%29.zip" TargetMode="External"/><Relationship Id="rId1156" Type="http://schemas.openxmlformats.org/officeDocument/2006/relationships/hyperlink" Target="https://archive.org/download/ni-roms/roms/Nintendo%20-%20Game%20Boy%20Advance.zip/Flintstones%2C%20The%20-%20Big%20Trouble%20in%20Bedrock%20%28Europe%29%20%28En%2CFr%2CDe%2CEs%2CIt%29.zip" TargetMode="External"/><Relationship Id="rId2487" Type="http://schemas.openxmlformats.org/officeDocument/2006/relationships/hyperlink" Target="https://archive.org/download/ni-roms/roms/Nintendo%20-%20Game%20Boy%20Advance.zip/Premier%20Manager%202003-04%20%28Europe%29%20%28En%2CFr%2CDe%2CIt%29.zip" TargetMode="External"/><Relationship Id="rId562" Type="http://schemas.openxmlformats.org/officeDocument/2006/relationships/hyperlink" Target="https://archive.org/download/ni-roms/roms/Nintendo%20-%20Game%20Boy%20Advance.zip/Celeste%20Classic%20%28World%29%20%28v1.2%29%20%28Aftermarket%29%20%28Unl%29.zip" TargetMode="External"/><Relationship Id="rId1157" Type="http://schemas.openxmlformats.org/officeDocument/2006/relationships/hyperlink" Target="https://archive.org/download/ni-roms/roms/Nintendo%20-%20Game%20Boy%20Advance.zip/Flintstones%2C%20The%20-%20Big%20Trouble%20in%20Bedrock%20%28USA%29.zip" TargetMode="External"/><Relationship Id="rId2488" Type="http://schemas.openxmlformats.org/officeDocument/2006/relationships/hyperlink" Target="https://archive.org/download/ni-roms/roms/Nintendo%20-%20Game%20Boy%20Advance.zip/Premier%20Manager%202004-2005%20%28Europe%29%20%28En%2CFr%2CDe%2CIt%29.zip" TargetMode="External"/><Relationship Id="rId1147" Type="http://schemas.openxmlformats.org/officeDocument/2006/relationships/hyperlink" Target="https://archive.org/download/ni-roms/roms/Nintendo%20-%20Game%20Boy%20Advance.zip/Fire%20Emblem%20-%20The%20Sacred%20Stones%20%28Europe%29%20%28En%2CFr%2CDe%2CEs%2CIt%29%20%28Virtual%20Console%29.zip" TargetMode="External"/><Relationship Id="rId2478" Type="http://schemas.openxmlformats.org/officeDocument/2006/relationships/hyperlink" Target="https://archive.org/download/ni-roms/roms/Nintendo%20-%20Game%20Boy%20Advance.zip/Powerpig%20%28World%29%20%28NEO%20Coding%20Compo%202013%29%20%28Aftermarket%29%20%28Unl%29.zip" TargetMode="External"/><Relationship Id="rId1148" Type="http://schemas.openxmlformats.org/officeDocument/2006/relationships/hyperlink" Target="https://archive.org/download/ni-roms/roms/Nintendo%20-%20Game%20Boy%20Advance.zip/Fire%20Emblem%20-%20The%20Sacred%20Stones%20%28Europe%29%20%28En%2CFr%2CDe%2CEs%2CIt%29.zip" TargetMode="External"/><Relationship Id="rId2479" Type="http://schemas.openxmlformats.org/officeDocument/2006/relationships/hyperlink" Target="https://archive.org/download/ni-roms/roms/Nintendo%20-%20Game%20Boy%20Advance.zip/Powerpuff%20Girls%2C%20The%20-%20Him%20and%20Seek%20%28Europe%29%20%28En%2CFr%2CDe%2CEs%29.zip" TargetMode="External"/><Relationship Id="rId1149" Type="http://schemas.openxmlformats.org/officeDocument/2006/relationships/hyperlink" Target="https://archive.org/download/ni-roms/roms/Nintendo%20-%20Game%20Boy%20Advance.zip/Fire%20Emblem%20-%20The%20Sacred%20Stones%20%28USA%29%20%28Virtual%20Console%29.zip" TargetMode="External"/><Relationship Id="rId558" Type="http://schemas.openxmlformats.org/officeDocument/2006/relationships/hyperlink" Target="https://archive.org/download/ni-roms/roms/Nintendo%20-%20Game%20Boy%20Advance.zip/Catz%20%28Europe%29%20%28En%2CFr%2CDe%2CIt%29.zip" TargetMode="External"/><Relationship Id="rId557" Type="http://schemas.openxmlformats.org/officeDocument/2006/relationships/hyperlink" Target="https://archive.org/download/ni-roms/roms/Nintendo%20-%20Game%20Boy%20Advance.zip/Catwoman%20%28USA%2C%20Europe%29%20%28En%2CFr%2CDe%2CEs%2CIt%2CNl%29.zip" TargetMode="External"/><Relationship Id="rId556" Type="http://schemas.openxmlformats.org/officeDocument/2006/relationships/hyperlink" Target="https://archive.org/download/ni-roms/roms/Nintendo%20-%20Game%20Boy%20Advance.zip/Cat%20in%20the%20Hat%2C%20The%20%28USA%29.zip" TargetMode="External"/><Relationship Id="rId555" Type="http://schemas.openxmlformats.org/officeDocument/2006/relationships/hyperlink" Target="https://archive.org/download/ni-roms/roms/Nintendo%20-%20Game%20Boy%20Advance.zip/Cat%20in%20the%20Hat%2C%20The%20%28Europe%29%20%28En%2CFr%2CDe%2CEs%2CIt%29.zip" TargetMode="External"/><Relationship Id="rId559" Type="http://schemas.openxmlformats.org/officeDocument/2006/relationships/hyperlink" Target="https://archive.org/download/ni-roms/roms/Nintendo%20-%20Game%20Boy%20Advance.zip/Catz%20%28USA%2C%20Europe%29.zip" TargetMode="External"/><Relationship Id="rId550" Type="http://schemas.openxmlformats.org/officeDocument/2006/relationships/hyperlink" Target="https://archive.org/download/ni-roms/roms/Nintendo%20-%20Game%20Boy%20Advance.zip/Castlevania%20-%20Harmony%20of%20Dissonance%20%28USA%29.zip" TargetMode="External"/><Relationship Id="rId2470" Type="http://schemas.openxmlformats.org/officeDocument/2006/relationships/hyperlink" Target="https://archive.org/download/ni-roms/roms/Nintendo%20-%20Game%20Boy%20Advance.zip/Power%20Rangers%20-%20Ninja%20Storm%20%28Europe%29%20%28En%2CFr%2CDe%29.zip" TargetMode="External"/><Relationship Id="rId1140" Type="http://schemas.openxmlformats.org/officeDocument/2006/relationships/hyperlink" Target="https://archive.org/download/ni-roms/roms/Nintendo%20-%20Game%20Boy%20Advance.zip/Fire%20Emblem%20-%20Rekka%20no%20Ken%20%28Japan%29%20%28Beta%29%20%282003-02-06%29.zip" TargetMode="External"/><Relationship Id="rId2471" Type="http://schemas.openxmlformats.org/officeDocument/2006/relationships/hyperlink" Target="https://archive.org/download/ni-roms/roms/Nintendo%20-%20Game%20Boy%20Advance.zip/Power%20Rangers%20-%20Ninja%20Storm%20%28USA%29.zip" TargetMode="External"/><Relationship Id="rId1141" Type="http://schemas.openxmlformats.org/officeDocument/2006/relationships/hyperlink" Target="https://archive.org/download/ni-roms/roms/Nintendo%20-%20Game%20Boy%20Advance.zip/Fire%20Emblem%20-%20Rekka%20no%20Ken%20%28Japan%29%20%28Beta%29%20%282003-02-19%29.zip" TargetMode="External"/><Relationship Id="rId2472" Type="http://schemas.openxmlformats.org/officeDocument/2006/relationships/hyperlink" Target="https://archive.org/download/ni-roms/roms/Nintendo%20-%20Game%20Boy%20Advance.zip/Power%20Rangers%20-%20Time%20Force%20%28Germany%29.zip" TargetMode="External"/><Relationship Id="rId1142" Type="http://schemas.openxmlformats.org/officeDocument/2006/relationships/hyperlink" Target="https://archive.org/download/ni-roms/roms/Nintendo%20-%20Game%20Boy%20Advance.zip/Fire%20Emblem%20-%20Rekka%20no%20Ken%20%28Japan%29%20%28Virtual%20Console%29.zip" TargetMode="External"/><Relationship Id="rId2473" Type="http://schemas.openxmlformats.org/officeDocument/2006/relationships/hyperlink" Target="https://archive.org/download/ni-roms/roms/Nintendo%20-%20Game%20Boy%20Advance.zip/Power%20Rangers%20-%20Time%20Force%20%28USA%2C%20Europe%29.zip" TargetMode="External"/><Relationship Id="rId554" Type="http://schemas.openxmlformats.org/officeDocument/2006/relationships/hyperlink" Target="https://archive.org/download/ni-roms/roms/Nintendo%20-%20Game%20Boy%20Advance.zip/Cat%27s%20Curse%20%28World%29%20%28Aftermarket%29%20%28Unl%29.zip" TargetMode="External"/><Relationship Id="rId1143" Type="http://schemas.openxmlformats.org/officeDocument/2006/relationships/hyperlink" Target="https://archive.org/download/ni-roms/roms/Nintendo%20-%20Game%20Boy%20Advance.zip/Fire%20Emblem%20-%20Rekka%20no%20Ken%20%28Japan%29.zip" TargetMode="External"/><Relationship Id="rId2474" Type="http://schemas.openxmlformats.org/officeDocument/2006/relationships/hyperlink" Target="https://archive.org/download/ni-roms/roms/Nintendo%20-%20Game%20Boy%20Advance.zip/Power%20Rangers%20-%20Wild%20Force%20%28USA%2C%20Europe%29.zip" TargetMode="External"/><Relationship Id="rId553" Type="http://schemas.openxmlformats.org/officeDocument/2006/relationships/hyperlink" Target="https://archive.org/download/ni-roms/roms/Nintendo%20-%20Game%20Boy%20Advance.zip/Castleween%20%28Europe%29%20%28En%2CFr%2CDe%2CEs%2CIt%29.zip" TargetMode="External"/><Relationship Id="rId1144" Type="http://schemas.openxmlformats.org/officeDocument/2006/relationships/hyperlink" Target="https://archive.org/download/ni-roms/roms/Nintendo%20-%20Game%20Boy%20Advance.zip/Fire%20Emblem%20-%20Seima%20no%20Kouseki%20%28Japan%29%20%28Beta%29.zip" TargetMode="External"/><Relationship Id="rId2475" Type="http://schemas.openxmlformats.org/officeDocument/2006/relationships/hyperlink" Target="https://archive.org/download/ni-roms/roms/Nintendo%20-%20Game%20Boy%20Advance.zip/Power%20Rangers%20S.P.D.%20%28Europe%29%20%28En%2CEs%2CIt%29.zip" TargetMode="External"/><Relationship Id="rId552" Type="http://schemas.openxmlformats.org/officeDocument/2006/relationships/hyperlink" Target="https://archive.org/download/ni-roms/roms/Nintendo%20-%20Game%20Boy%20Advance.zip/Castlevania%20Double%20Pack%20%28USA%29.zip" TargetMode="External"/><Relationship Id="rId1145" Type="http://schemas.openxmlformats.org/officeDocument/2006/relationships/hyperlink" Target="https://archive.org/download/ni-roms/roms/Nintendo%20-%20Game%20Boy%20Advance.zip/Fire%20Emblem%20-%20Seima%20no%20Kouseki%20%28Japan%29%20%28Virtual%20Console%29.zip" TargetMode="External"/><Relationship Id="rId2476" Type="http://schemas.openxmlformats.org/officeDocument/2006/relationships/hyperlink" Target="https://archive.org/download/ni-roms/roms/Nintendo%20-%20Game%20Boy%20Advance.zip/Power%20Rangers%20S.P.D.%20%28Europe%29%20%28En%2CFr%2CDe%29.zip" TargetMode="External"/><Relationship Id="rId551" Type="http://schemas.openxmlformats.org/officeDocument/2006/relationships/hyperlink" Target="https://archive.org/download/ni-roms/roms/Nintendo%20-%20Game%20Boy%20Advance.zip/Castlevania%20Double%20Pack%20%28Europe%29%20%28En%2CFr%2CDe%29.zip" TargetMode="External"/><Relationship Id="rId1146" Type="http://schemas.openxmlformats.org/officeDocument/2006/relationships/hyperlink" Target="https://archive.org/download/ni-roms/roms/Nintendo%20-%20Game%20Boy%20Advance.zip/Fire%20Emblem%20-%20Seima%20no%20Kouseki%20%28Japan%29.zip" TargetMode="External"/><Relationship Id="rId2477" Type="http://schemas.openxmlformats.org/officeDocument/2006/relationships/hyperlink" Target="https://archive.org/download/ni-roms/roms/Nintendo%20-%20Game%20Boy%20Advance.zip/Power%20Rangers%20S.P.D.%20%28USA%2C%20Europe%29.zip" TargetMode="External"/><Relationship Id="rId495" Type="http://schemas.openxmlformats.org/officeDocument/2006/relationships/hyperlink" Target="https://archive.org/download/ni-roms/roms/Nintendo%20-%20Game%20Boy%20Advance.zip/Cabbage%20Patch%20Kids%20-%20The%20Patch%20Puppy%20Rescue%20%28Europe%29.zip" TargetMode="External"/><Relationship Id="rId494" Type="http://schemas.openxmlformats.org/officeDocument/2006/relationships/hyperlink" Target="https://archive.org/download/ni-roms/roms/Nintendo%20-%20Game%20Boy%20Advance.zip/CT%20Special%20Forces%203%20-%20Bioterror%20%28Europe%29%20%28En%2CFr%2CDe%2CEs%2CIt%2CNl%29.zip" TargetMode="External"/><Relationship Id="rId493" Type="http://schemas.openxmlformats.org/officeDocument/2006/relationships/hyperlink" Target="https://archive.org/download/ni-roms/roms/Nintendo%20-%20Game%20Boy%20Advance.zip/CT%20Special%20Forces%202%20-%20Back%20in%20the%20Trenches%20%28USA%29%20%28En%2CFr%2CDe%2CEs%2CIt%2CNl%29.zip" TargetMode="External"/><Relationship Id="rId492" Type="http://schemas.openxmlformats.org/officeDocument/2006/relationships/hyperlink" Target="https://archive.org/download/ni-roms/roms/Nintendo%20-%20Game%20Boy%20Advance.zip/CT%20Special%20Forces%20-%20Back%20to%20Hell%20%28Europe%29%20%28En%2CFr%2CDe%2CEs%2CIt%2CNl%29.zip" TargetMode="External"/><Relationship Id="rId499" Type="http://schemas.openxmlformats.org/officeDocument/2006/relationships/hyperlink" Target="https://archive.org/download/ni-roms/roms/Nintendo%20-%20Game%20Boy%20Advance.zip/Caesars%20Palace%20Advance%20-%20Millennium%20Gold%20Edition%20%28USA%2C%20Europe%29%20%28Beta%29.zip" TargetMode="External"/><Relationship Id="rId498" Type="http://schemas.openxmlformats.org/officeDocument/2006/relationships/hyperlink" Target="https://archive.org/download/ni-roms/roms/Nintendo%20-%20Game%20Boy%20Advance.zip/Cabela%27s%20Big%20Game%20Hunter%20-%202005%20Adventures%20%28USA%2C%20Europe%29.zip" TargetMode="External"/><Relationship Id="rId497" Type="http://schemas.openxmlformats.org/officeDocument/2006/relationships/hyperlink" Target="https://archive.org/download/ni-roms/roms/Nintendo%20-%20Game%20Boy%20Advance.zip/Cabela%27s%20Big%20Game%20Hunter%20%28USA%29.zip" TargetMode="External"/><Relationship Id="rId496" Type="http://schemas.openxmlformats.org/officeDocument/2006/relationships/hyperlink" Target="https://archive.org/download/ni-roms/roms/Nintendo%20-%20Game%20Boy%20Advance.zip/Cabbage%20Patch%20Kids%20-%20The%20Patch%20Puppy%20Rescue%20%28USA%29.zip" TargetMode="External"/><Relationship Id="rId1213" Type="http://schemas.openxmlformats.org/officeDocument/2006/relationships/hyperlink" Target="https://archive.org/download/ni-roms/roms/Nintendo%20-%20Game%20Boy%20Advance.zip/GT%20Racers%20%28Europe%29%20%28Beta%29%20%282005-07-13%29.zip" TargetMode="External"/><Relationship Id="rId2544" Type="http://schemas.openxmlformats.org/officeDocument/2006/relationships/hyperlink" Target="https://archive.org/download/ni-roms/roms/Nintendo%20-%20Game%20Boy%20Advance.zip/Rayman%20-%20Raving%20Rabbids%20%28USA%29%20%28En%2CFr%2CEs%29.zip" TargetMode="External"/><Relationship Id="rId1214" Type="http://schemas.openxmlformats.org/officeDocument/2006/relationships/hyperlink" Target="https://archive.org/download/ni-roms/roms/Nintendo%20-%20Game%20Boy%20Advance.zip/GT%20Racers%20%28Europe%29%20%28Beta%29%20%282005-10-14%29.zip" TargetMode="External"/><Relationship Id="rId2545" Type="http://schemas.openxmlformats.org/officeDocument/2006/relationships/hyperlink" Target="https://archive.org/download/ni-roms/roms/Nintendo%20-%20Game%20Boy%20Advance.zip/Rayman%203%20%28Europe%29%20%28En%2CFr%2CDe%2CEs%2CIt%2CNl%2CSv%2CNo%2CDa%2CFi%29%20%28Beta%29.zip" TargetMode="External"/><Relationship Id="rId1215" Type="http://schemas.openxmlformats.org/officeDocument/2006/relationships/hyperlink" Target="https://archive.org/download/ni-roms/roms/Nintendo%20-%20Game%20Boy%20Advance.zip/GT%20Racers%20%28Europe%29%20%28En%2CFr%2CDe%2CEs%2CIt%29.zip" TargetMode="External"/><Relationship Id="rId2546" Type="http://schemas.openxmlformats.org/officeDocument/2006/relationships/hyperlink" Target="https://archive.org/download/ni-roms/roms/Nintendo%20-%20Game%20Boy%20Advance.zip/Rayman%203%20%28Europe%29%20%28En%2CFr%2CDe%2CEs%2CIt%2CNl%2CSv%2CNo%2CDa%2CFi%29.zip" TargetMode="External"/><Relationship Id="rId1216" Type="http://schemas.openxmlformats.org/officeDocument/2006/relationships/hyperlink" Target="https://archive.org/download/ni-roms/roms/Nintendo%20-%20Game%20Boy%20Advance.zip/Gachasute%21%20Dino%20Device%20-%20Blue%20%28Japan%29.zip" TargetMode="External"/><Relationship Id="rId2547" Type="http://schemas.openxmlformats.org/officeDocument/2006/relationships/hyperlink" Target="https://archive.org/download/ni-roms/roms/Nintendo%20-%20Game%20Boy%20Advance.zip/Rayman%203%20%28USA%29%20%28Beta%29.zip" TargetMode="External"/><Relationship Id="rId1217" Type="http://schemas.openxmlformats.org/officeDocument/2006/relationships/hyperlink" Target="https://archive.org/download/ni-roms/roms/Nintendo%20-%20Game%20Boy%20Advance.zip/Gachasute%21%20Dino%20Device%20-%20Red%20%28Japan%29.zip" TargetMode="External"/><Relationship Id="rId2548" Type="http://schemas.openxmlformats.org/officeDocument/2006/relationships/hyperlink" Target="https://archive.org/download/ni-roms/roms/Nintendo%20-%20Game%20Boy%20Advance.zip/Rayman%203%20%28USA%29%20%28En%2CFr%2CEs%29.zip" TargetMode="External"/><Relationship Id="rId1218" Type="http://schemas.openxmlformats.org/officeDocument/2006/relationships/hyperlink" Target="https://archive.org/download/ni-roms/roms/Nintendo%20-%20Game%20Boy%20Advance.zip/Gachasute%21%20Dino%20Device%202%20-%20Dragon%20%28Japan%29.zip" TargetMode="External"/><Relationship Id="rId2549" Type="http://schemas.openxmlformats.org/officeDocument/2006/relationships/hyperlink" Target="https://archive.org/download/ni-roms/roms/Nintendo%20-%20Game%20Boy%20Advance.zip/Rayman%20Advance%20%28Europe%29%20%28En%2CFr%2CDe%2CEs%2CIt%29%20%28Beta%29.zip" TargetMode="External"/><Relationship Id="rId1219" Type="http://schemas.openxmlformats.org/officeDocument/2006/relationships/hyperlink" Target="https://archive.org/download/ni-roms/roms/Nintendo%20-%20Game%20Boy%20Advance.zip/Gachasute%21%20Dino%20Device%202%20-%20Phoenix%20%28Japan%29.zip" TargetMode="External"/><Relationship Id="rId2540" Type="http://schemas.openxmlformats.org/officeDocument/2006/relationships/hyperlink" Target="https://archive.org/download/ni-roms/roms/Nintendo%20-%20Game%20Boy%20Advance.zip/Rayman%20-%2010th%20Anniversary%20%28USA%29%20%28En%2CFr%2CDe%2CEs%2CIt%29.zip" TargetMode="External"/><Relationship Id="rId1210" Type="http://schemas.openxmlformats.org/officeDocument/2006/relationships/hyperlink" Target="https://archive.org/download/ni-roms/roms/Nintendo%20-%20Game%20Boy%20Advance.zip/GT%20Advance%203%20-%20Pro%20Concept%20Racing%20%28Europe%29.zip" TargetMode="External"/><Relationship Id="rId2541" Type="http://schemas.openxmlformats.org/officeDocument/2006/relationships/hyperlink" Target="https://archive.org/download/ni-roms/roms/Nintendo%20-%20Game%20Boy%20Advance.zip/Rayman%20-%20Hoodlum%27s%20Revenge%20%28USA%29%20%28En%2CFr%2CEs%29.zip" TargetMode="External"/><Relationship Id="rId1211" Type="http://schemas.openxmlformats.org/officeDocument/2006/relationships/hyperlink" Target="https://archive.org/download/ni-roms/roms/Nintendo%20-%20Game%20Boy%20Advance.zip/GT%20Advance%203%20-%20Pro%20Concept%20Racing%20%28USA%29.zip" TargetMode="External"/><Relationship Id="rId2542" Type="http://schemas.openxmlformats.org/officeDocument/2006/relationships/hyperlink" Target="https://archive.org/download/ni-roms/roms/Nintendo%20-%20Game%20Boy%20Advance.zip/Rayman%20-%20Hoodlums%27%20Revenge%20%28Europe%29%20%28En%2CFr%2CDe%2CEs%2CIt%2CNl%29.zip" TargetMode="External"/><Relationship Id="rId1212" Type="http://schemas.openxmlformats.org/officeDocument/2006/relationships/hyperlink" Target="https://archive.org/download/ni-roms/roms/Nintendo%20-%20Game%20Boy%20Advance.zip/GT%20Championship%20%28Europe%29.zip" TargetMode="External"/><Relationship Id="rId2543" Type="http://schemas.openxmlformats.org/officeDocument/2006/relationships/hyperlink" Target="https://archive.org/download/ni-roms/roms/Nintendo%20-%20Game%20Boy%20Advance.zip/Rayman%20-%20Raving%20Rabbids%20%28Europe%29%20%28En%2CFr%2CDe%2CEs%2CIt%2CNl%29.zip" TargetMode="External"/><Relationship Id="rId1202" Type="http://schemas.openxmlformats.org/officeDocument/2006/relationships/hyperlink" Target="https://archive.org/download/ni-roms/roms/Nintendo%20-%20Game%20Boy%20Advance.zip/GBA%20Movie%20Player%20-%202nd%20Version%20%28World%29%20%28Unl%29%20%5Bb%5D.zip" TargetMode="External"/><Relationship Id="rId2533" Type="http://schemas.openxmlformats.org/officeDocument/2006/relationships/hyperlink" Target="https://archive.org/download/ni-roms/roms/Nintendo%20-%20Game%20Boy%20Advance.zip/Ratatouille%20%28Australia%2C%20Greece%29%20%28En%29.zip" TargetMode="External"/><Relationship Id="rId1203" Type="http://schemas.openxmlformats.org/officeDocument/2006/relationships/hyperlink" Target="https://archive.org/download/ni-roms/roms/Nintendo%20-%20Game%20Boy%20Advance.zip/GBA%20Movie%20Player%20-%202nd%20Version%20%28World%29%20%28V2.00%29%20%28Unl%29.zip" TargetMode="External"/><Relationship Id="rId2534" Type="http://schemas.openxmlformats.org/officeDocument/2006/relationships/hyperlink" Target="https://archive.org/download/ni-roms/roms/Nintendo%20-%20Game%20Boy%20Advance.zip/Ratatouille%20%28Europe%29%20%28En%2CIt%2CSv%2CNo%2CDa%29.zip" TargetMode="External"/><Relationship Id="rId1204" Type="http://schemas.openxmlformats.org/officeDocument/2006/relationships/hyperlink" Target="https://archive.org/download/ni-roms/roms/Nintendo%20-%20Game%20Boy%20Advance.zip/GBA%20Personal%20Organizer%20%28USA%29%20%28Unl%29.zip" TargetMode="External"/><Relationship Id="rId2535" Type="http://schemas.openxmlformats.org/officeDocument/2006/relationships/hyperlink" Target="https://archive.org/download/ni-roms/roms/Nintendo%20-%20Game%20Boy%20Advance.zip/Ratatouille%20%28Europe%29%20%28Es%2CPt%29.zip" TargetMode="External"/><Relationship Id="rId1205" Type="http://schemas.openxmlformats.org/officeDocument/2006/relationships/hyperlink" Target="https://archive.org/download/ni-roms/roms/Nintendo%20-%20Game%20Boy%20Advance.zip/GBA%20Tactics%20%28World%29%20%28Proto%29%20%28NEO%20Coding%20Compo%202006%29%20%28Aftermarket%29%20%28Unl%29.zip" TargetMode="External"/><Relationship Id="rId2536" Type="http://schemas.openxmlformats.org/officeDocument/2006/relationships/hyperlink" Target="https://archive.org/download/ni-roms/roms/Nintendo%20-%20Game%20Boy%20Advance.zip/Ratatouille%20%28Europe%29%20%28Fr%2CDe%2CNl%29.zip" TargetMode="External"/><Relationship Id="rId1206" Type="http://schemas.openxmlformats.org/officeDocument/2006/relationships/hyperlink" Target="https://archive.org/download/ni-roms/roms/Nintendo%20-%20Game%20Boy%20Advance.zip/GP-1%20Racing%20%28USA%29%20%28Proto%29.zip" TargetMode="External"/><Relationship Id="rId2537" Type="http://schemas.openxmlformats.org/officeDocument/2006/relationships/hyperlink" Target="https://archive.org/download/ni-roms/roms/Nintendo%20-%20Game%20Boy%20Advance.zip/Ratatouille%20%28USA%29.zip" TargetMode="External"/><Relationship Id="rId1207" Type="http://schemas.openxmlformats.org/officeDocument/2006/relationships/hyperlink" Target="https://archive.org/download/ni-roms/roms/Nintendo%20-%20Game%20Boy%20Advance.zip/GT%20Advance%20-%20Championship%20Racing%20%28USA%2C%20Europe%29.zip" TargetMode="External"/><Relationship Id="rId2538" Type="http://schemas.openxmlformats.org/officeDocument/2006/relationships/hyperlink" Target="https://archive.org/download/ni-roms/roms/Nintendo%20-%20Game%20Boy%20Advance.zip/Rave%20Master%20-%20Special%20Attack%20Force%21%20%28USA%29.zip" TargetMode="External"/><Relationship Id="rId1208" Type="http://schemas.openxmlformats.org/officeDocument/2006/relationships/hyperlink" Target="https://archive.org/download/ni-roms/roms/Nintendo%20-%20Game%20Boy%20Advance.zip/GT%20Advance%202%20-%20Rally%20Racing%20%28Europe%29.zip" TargetMode="External"/><Relationship Id="rId2539" Type="http://schemas.openxmlformats.org/officeDocument/2006/relationships/hyperlink" Target="https://archive.org/download/ni-roms/roms/Nintendo%20-%20Game%20Boy%20Advance.zip/Rayman%20-%2010th%20Anniversary%20%28Europe%29%20%28En%2CFr%2CDe%2CEs%2CIt%2CNl%2CSv%2CNo%2CDa%2CFi%29.zip" TargetMode="External"/><Relationship Id="rId1209" Type="http://schemas.openxmlformats.org/officeDocument/2006/relationships/hyperlink" Target="https://archive.org/download/ni-roms/roms/Nintendo%20-%20Game%20Boy%20Advance.zip/GT%20Advance%202%20-%20Rally%20Racing%20%28USA%29.zip" TargetMode="External"/><Relationship Id="rId2530" Type="http://schemas.openxmlformats.org/officeDocument/2006/relationships/hyperlink" Target="https://archive.org/download/ni-roms/roms/Nintendo%20-%20Game%20Boy%20Advance.zip/Racing%20Gears%20Advance%20%28USA%29.zip" TargetMode="External"/><Relationship Id="rId1200" Type="http://schemas.openxmlformats.org/officeDocument/2006/relationships/hyperlink" Target="https://archive.org/download/ni-roms/roms/Nintendo%20-%20Game%20Boy%20Advance.zip/GBA%20AV%20Adapter%20%28China%29%20%28Unl%29.zip" TargetMode="External"/><Relationship Id="rId2531" Type="http://schemas.openxmlformats.org/officeDocument/2006/relationships/hyperlink" Target="https://archive.org/download/ni-roms/roms/Nintendo%20-%20Game%20Boy%20Advance.zip/Rampage%20-%20Puzzle%20Attack%20%28USA%2C%20Europe%29.zip" TargetMode="External"/><Relationship Id="rId1201" Type="http://schemas.openxmlformats.org/officeDocument/2006/relationships/hyperlink" Target="https://archive.org/download/ni-roms/roms/Nintendo%20-%20Game%20Boy%20Advance.zip/GBA%20Jukebox%20%28USA%29.zip" TargetMode="External"/><Relationship Id="rId2532" Type="http://schemas.openxmlformats.org/officeDocument/2006/relationships/hyperlink" Target="https://archive.org/download/ni-roms/roms/Nintendo%20-%20Game%20Boy%20Advance.zip/Rapala%20Pro%20Fishing%20%28USA%2C%20Europe%29.zip" TargetMode="External"/><Relationship Id="rId1235" Type="http://schemas.openxmlformats.org/officeDocument/2006/relationships/hyperlink" Target="https://archive.org/download/ni-roms/roms/Nintendo%20-%20Game%20Boy%20Advance.zip/Game%20Boy%20Gallery%204%20%28Japan%29%20%28Virtual%20Console%29.zip" TargetMode="External"/><Relationship Id="rId2566" Type="http://schemas.openxmlformats.org/officeDocument/2006/relationships/hyperlink" Target="https://archive.org/download/ni-roms/roms/Nintendo%20-%20Game%20Boy%20Advance.zip/Reign%20of%20Fire%20%28USA%29%20%28En%2CFr%2CDe%2CEs%2CIt%29.zip" TargetMode="External"/><Relationship Id="rId1236" Type="http://schemas.openxmlformats.org/officeDocument/2006/relationships/hyperlink" Target="https://archive.org/download/ni-roms/roms/Nintendo%20-%20Game%20Boy%20Advance.zip/Game%20Boy%20Wars%20Advance%201%2B2%20%28Japan%29%20%28Virtual%20Console%29.zip" TargetMode="External"/><Relationship Id="rId2567" Type="http://schemas.openxmlformats.org/officeDocument/2006/relationships/hyperlink" Target="https://archive.org/download/ni-roms/roms/Nintendo%20-%20Game%20Boy%20Advance.zip/Relaxuma%20na%20Mainichi%20%28Japan%29.zip" TargetMode="External"/><Relationship Id="rId1237" Type="http://schemas.openxmlformats.org/officeDocument/2006/relationships/hyperlink" Target="https://archive.org/download/ni-roms/roms/Nintendo%20-%20Game%20Boy%20Advance.zip/Game%20Boy%20Wars%20Advance%201%2B2%20%28Japan%29.zip" TargetMode="External"/><Relationship Id="rId2568" Type="http://schemas.openxmlformats.org/officeDocument/2006/relationships/hyperlink" Target="https://archive.org/download/ni-roms/roms/Nintendo%20-%20Game%20Boy%20Advance.zip/Renzhe%20Shen%20Gui%202%20%28Taiwan%29%20%28Unl%29.zip" TargetMode="External"/><Relationship Id="rId1238" Type="http://schemas.openxmlformats.org/officeDocument/2006/relationships/hyperlink" Target="https://archive.org/download/ni-roms/roms/Nintendo%20-%20Game%20Boy%20Advance.zip/GameShark%20GBA%20%28USA%29%20%28Unl%29%20%28Alt%29.zip" TargetMode="External"/><Relationship Id="rId2569" Type="http://schemas.openxmlformats.org/officeDocument/2006/relationships/hyperlink" Target="https://archive.org/download/ni-roms/roms/Nintendo%20-%20Game%20Boy%20Advance.zip/Rescue%20Heroes%20-%20Billy%20Blazes%21%20%28USA%29.zip" TargetMode="External"/><Relationship Id="rId1239" Type="http://schemas.openxmlformats.org/officeDocument/2006/relationships/hyperlink" Target="https://archive.org/download/ni-roms/roms/Nintendo%20-%20Game%20Boy%20Advance.zip/GameShark%20GBA%20%28USA%29%20%28Unl%29.zip" TargetMode="External"/><Relationship Id="rId409" Type="http://schemas.openxmlformats.org/officeDocument/2006/relationships/hyperlink" Target="https://archive.org/download/ni-roms/roms/Nintendo%20-%20Game%20Boy%20Advance.zip/Boboboubo%20Boubobo%20-%20Maji%20de%21%21%20Shinken%20Battle%20%28Japan%29.zip" TargetMode="External"/><Relationship Id="rId404" Type="http://schemas.openxmlformats.org/officeDocument/2006/relationships/hyperlink" Target="https://archive.org/download/ni-roms/roms/Nintendo%20-%20Game%20Boy%20Advance.zip/Blue%20Angelo%20-%20Angels%20from%20the%20Shrine%20%28Europe%29%20%28Proto%202%29.zip" TargetMode="External"/><Relationship Id="rId403" Type="http://schemas.openxmlformats.org/officeDocument/2006/relationships/hyperlink" Target="https://archive.org/download/ni-roms/roms/Nintendo%20-%20Game%20Boy%20Advance.zip/Blue%20Angelo%20-%20Angels%20from%20the%20Shrine%20%28Europe%29%20%28Proto%201%29.zip" TargetMode="External"/><Relationship Id="rId402" Type="http://schemas.openxmlformats.org/officeDocument/2006/relationships/hyperlink" Target="https://archive.org/download/ni-roms/roms/Nintendo%20-%20Game%20Boy%20Advance.zip/Blood%20Drive%20%28World%29%20%28GBA%20Jam%20Week%29%20%28Aftermarket%29%20%28Unl%29.zip" TargetMode="External"/><Relationship Id="rId401" Type="http://schemas.openxmlformats.org/officeDocument/2006/relationships/hyperlink" Target="https://archive.org/download/ni-roms/roms/Nintendo%20-%20Game%20Boy%20Advance.zip/Blind%20Jump%20%28World%29%20%28En%2CJa%2CFr%2CIt%2CRu%29%20%28v2021.11.20.0%29%20%28Proto%29%20%28Aftermarket%29%20%28Unl%29.zip" TargetMode="External"/><Relationship Id="rId408" Type="http://schemas.openxmlformats.org/officeDocument/2006/relationships/hyperlink" Target="https://archive.org/download/ni-roms/roms/Nintendo%20-%20Game%20Boy%20Advance.zip/Boboboubo%20Boubobo%20-%20Bakutou%20Hajike%20Taisen%20%28Japan%29.zip" TargetMode="External"/><Relationship Id="rId407" Type="http://schemas.openxmlformats.org/officeDocument/2006/relationships/hyperlink" Target="https://archive.org/download/ni-roms/roms/Nintendo%20-%20Game%20Boy%20Advance.zip/Boboboubo%20Boubobo%20-%209%20Kyoku%20Senshi%20Gag%20Yuugou%20%28Japan%29.zip" TargetMode="External"/><Relationship Id="rId406" Type="http://schemas.openxmlformats.org/officeDocument/2006/relationships/hyperlink" Target="https://archive.org/download/ni-roms/roms/Nintendo%20-%20Game%20Boy%20Advance.zip/Board%20Game%20Classics%20-%20Backgammon%20%26%20Chess%20%26%20Draughts%20%28Europe%29%20%28En%2CFr%2CDe%2CEs%2CIt%29.zip" TargetMode="External"/><Relationship Id="rId405" Type="http://schemas.openxmlformats.org/officeDocument/2006/relationships/hyperlink" Target="https://archive.org/download/ni-roms/roms/Nintendo%20-%20Game%20Boy%20Advance.zip/Board%20Game%20Classics%20%28USA%29.zip" TargetMode="External"/><Relationship Id="rId2560" Type="http://schemas.openxmlformats.org/officeDocument/2006/relationships/hyperlink" Target="https://archive.org/download/ni-roms/roms/Nintendo%20-%20Game%20Boy%20Advance.zip/Ready%202%20Rumble%20Boxing%20-%20Round%202%20%28USA%29.zip" TargetMode="External"/><Relationship Id="rId1230" Type="http://schemas.openxmlformats.org/officeDocument/2006/relationships/hyperlink" Target="https://archive.org/download/ni-roms/roms/Nintendo%20-%20Game%20Boy%20Advance.zip/Gambler%20Densetsu%20Tetsuya%20-%20Yomigaeru%20Densetsu%20%28Japan%29.zip" TargetMode="External"/><Relationship Id="rId2561" Type="http://schemas.openxmlformats.org/officeDocument/2006/relationships/hyperlink" Target="https://archive.org/download/ni-roms/roms/Nintendo%20-%20Game%20Boy%20Advance.zip/Rebelstar%20-%20Tactical%20Command%20%28Europe%29%20%28En%2CFr%2CDe%2CEs%2CIt%29%20%28Beta%29.zip" TargetMode="External"/><Relationship Id="rId400" Type="http://schemas.openxmlformats.org/officeDocument/2006/relationships/hyperlink" Target="https://archive.org/download/ni-roms/roms/Nintendo%20-%20Game%20Boy%20Advance.zip/Blender%20Bros.%20%28World%29%20%28Aftermarket%29%20%28Unl%29.zip" TargetMode="External"/><Relationship Id="rId1231" Type="http://schemas.openxmlformats.org/officeDocument/2006/relationships/hyperlink" Target="https://archive.org/download/ni-roms/roms/Nintendo%20-%20Game%20Boy%20Advance.zip/Game%20%26%20Watch%20Gallery%204%20%28USA%29%20%28Virtual%20Console%29.zip" TargetMode="External"/><Relationship Id="rId2562" Type="http://schemas.openxmlformats.org/officeDocument/2006/relationships/hyperlink" Target="https://archive.org/download/ni-roms/roms/Nintendo%20-%20Game%20Boy%20Advance.zip/Rebelstar%20-%20Tactical%20Command%20%28Europe%29%20%28En%2CFr%2CDe%2CEs%2CIt%29.zip" TargetMode="External"/><Relationship Id="rId1232" Type="http://schemas.openxmlformats.org/officeDocument/2006/relationships/hyperlink" Target="https://archive.org/download/ni-roms/roms/Nintendo%20-%20Game%20Boy%20Advance.zip/Game%20%26%20Watch%20Gallery%204%20%28USA%29.zip" TargetMode="External"/><Relationship Id="rId2563" Type="http://schemas.openxmlformats.org/officeDocument/2006/relationships/hyperlink" Target="https://archive.org/download/ni-roms/roms/Nintendo%20-%20Game%20Boy%20Advance.zip/Rebelstar%20-%20Tactical%20Command%20%28USA%29.zip" TargetMode="External"/><Relationship Id="rId1233" Type="http://schemas.openxmlformats.org/officeDocument/2006/relationships/hyperlink" Target="https://archive.org/download/ni-roms/roms/Nintendo%20-%20Game%20Boy%20Advance.zip/Game%20%26%20Watch%20Gallery%20Advance%20%28Europe%29%20%28Virtual%20Console%29.zip" TargetMode="External"/><Relationship Id="rId2564" Type="http://schemas.openxmlformats.org/officeDocument/2006/relationships/hyperlink" Target="https://archive.org/download/ni-roms/roms/Nintendo%20-%20Game%20Boy%20Advance.zip/Recca%20no%20Honoo%20-%20The%20Game%20%28Japan%29.zip" TargetMode="External"/><Relationship Id="rId1234" Type="http://schemas.openxmlformats.org/officeDocument/2006/relationships/hyperlink" Target="https://archive.org/download/ni-roms/roms/Nintendo%20-%20Game%20Boy%20Advance.zip/Game%20%26%20Watch%20Gallery%20Advance%20%28Europe%29.zip" TargetMode="External"/><Relationship Id="rId2565" Type="http://schemas.openxmlformats.org/officeDocument/2006/relationships/hyperlink" Target="https://archive.org/download/ni-roms/roms/Nintendo%20-%20Game%20Boy%20Advance.zip/Reign%20of%20Fire%20%28Europe%29%20%28En%2CFr%2CDe%2CEs%2CIt%29.zip" TargetMode="External"/><Relationship Id="rId1224" Type="http://schemas.openxmlformats.org/officeDocument/2006/relationships/hyperlink" Target="https://archive.org/download/ni-roms/roms/Nintendo%20-%20Game%20Boy%20Advance.zip/Gakkou%20o%20Tsukurou%21%21%20Advance%20%28Japan%29.zip" TargetMode="External"/><Relationship Id="rId2555" Type="http://schemas.openxmlformats.org/officeDocument/2006/relationships/hyperlink" Target="https://archive.org/download/ni-roms/roms/Nintendo%20-%20Game%20Boy%20Advance.zip/Razmoket%2C%20Les%20-%20A%20Moi%20la%20Fiesta%20%28France%29.zip" TargetMode="External"/><Relationship Id="rId1225" Type="http://schemas.openxmlformats.org/officeDocument/2006/relationships/hyperlink" Target="https://archive.org/download/ni-roms/roms/Nintendo%20-%20Game%20Boy%20Advance.zip/Gakuen%20Alice%20-%20Dokidoki%20Fushigi%20Taiken%20%28Japan%29%20%28Rev%201%29.zip" TargetMode="External"/><Relationship Id="rId2556" Type="http://schemas.openxmlformats.org/officeDocument/2006/relationships/hyperlink" Target="https://archive.org/download/ni-roms/roms/Nintendo%20-%20Game%20Boy%20Advance.zip/Razmoket%2C%20Les%20-%20Voler%20N%27Est%20Pas%20Jouer%20%28France%29.zip" TargetMode="External"/><Relationship Id="rId1226" Type="http://schemas.openxmlformats.org/officeDocument/2006/relationships/hyperlink" Target="https://archive.org/download/ni-roms/roms/Nintendo%20-%20Game%20Boy%20Advance.zip/Gakuen%20Alice%20-%20Dokidoki%20Fushigi%20Taiken%20%28Japan%29.zip" TargetMode="External"/><Relationship Id="rId2557" Type="http://schemas.openxmlformats.org/officeDocument/2006/relationships/hyperlink" Target="https://archive.org/download/ni-roms/roms/Nintendo%20-%20Game%20Boy%20Advance.zip/Razmoket%20Rencontrent%20les%20Delajungle%2C%20Les%20%28France%29.zip" TargetMode="External"/><Relationship Id="rId1227" Type="http://schemas.openxmlformats.org/officeDocument/2006/relationships/hyperlink" Target="https://archive.org/download/ni-roms/roms/Nintendo%20-%20Game%20Boy%20Advance.zip/Gakuen%20Senki%20Muryou%20%28Japan%29.zip" TargetMode="External"/><Relationship Id="rId2558" Type="http://schemas.openxmlformats.org/officeDocument/2006/relationships/hyperlink" Target="https://archive.org/download/ni-roms/roms/Nintendo%20-%20Game%20Boy%20Advance.zip/Razor%20Freestyle%20Scooter%20%28USA%29.zip" TargetMode="External"/><Relationship Id="rId1228" Type="http://schemas.openxmlformats.org/officeDocument/2006/relationships/hyperlink" Target="https://archive.org/download/ni-roms/roms/Nintendo%20-%20Game%20Boy%20Advance.zip/Galaxy%20Angel%20Game%20Boy%20Advance%20-%20Moridakusan%20Tenshi%20no%20Full-Course%20-%20Okawari%20Jiyuu%20%28Japan%29.zip" TargetMode="External"/><Relationship Id="rId2559" Type="http://schemas.openxmlformats.org/officeDocument/2006/relationships/hyperlink" Target="https://archive.org/download/ni-roms/roms/Nintendo%20-%20Game%20Boy%20Advance.zip/Ready%202%20Rumble%20Boxing%20-%20Round%202%20%28Europe%29%20%28En%2CFr%2CDe%29.zip" TargetMode="External"/><Relationship Id="rId1229" Type="http://schemas.openxmlformats.org/officeDocument/2006/relationships/hyperlink" Target="https://archive.org/download/ni-roms/roms/Nintendo%20-%20Game%20Boy%20Advance.zip/Galidor%20-%20Defenders%20of%20the%20Outer%20Dimension%20%28USA%29%20%28En%2CFr%2CDe%2CEs%2CIt%2CNl%2CSv%2CDa%29.zip" TargetMode="External"/><Relationship Id="rId2550" Type="http://schemas.openxmlformats.org/officeDocument/2006/relationships/hyperlink" Target="https://archive.org/download/ni-roms/roms/Nintendo%20-%20Game%20Boy%20Advance.zip/Rayman%20Advance%20%28Europe%29%20%28En%2CFr%2CDe%2CEs%2CIt%29.zip" TargetMode="External"/><Relationship Id="rId1220" Type="http://schemas.openxmlformats.org/officeDocument/2006/relationships/hyperlink" Target="https://archive.org/download/ni-roms/roms/Nintendo%20-%20Game%20Boy%20Advance.zip/Gachinko%20Pro%20Yakyuu%20%28Japan%29.zip" TargetMode="External"/><Relationship Id="rId2551" Type="http://schemas.openxmlformats.org/officeDocument/2006/relationships/hyperlink" Target="https://archive.org/download/ni-roms/roms/Nintendo%20-%20Game%20Boy%20Advance.zip/Rayman%20Advance%20%28USA%29%20%28En%2CFr%2CDe%2CEs%2CIt%29.zip" TargetMode="External"/><Relationship Id="rId1221" Type="http://schemas.openxmlformats.org/officeDocument/2006/relationships/hyperlink" Target="https://archive.org/download/ni-roms/roms/Nintendo%20-%20Game%20Boy%20Advance.zip/Gadget%20Racers%20%28Europe%29%20%28En%2CFr%2CDe%29.zip" TargetMode="External"/><Relationship Id="rId2552" Type="http://schemas.openxmlformats.org/officeDocument/2006/relationships/hyperlink" Target="https://archive.org/download/ni-roms/roms/Nintendo%20-%20Game%20Boy%20Advance.zip/Rayman%20IV%20%28Russia%29%20%28Unl%29.zip" TargetMode="External"/><Relationship Id="rId1222" Type="http://schemas.openxmlformats.org/officeDocument/2006/relationships/hyperlink" Target="https://archive.org/download/ni-roms/roms/Nintendo%20-%20Game%20Boy%20Advance.zip/Gadget%20Racers%20%28USA%29.zip" TargetMode="External"/><Relationship Id="rId2553" Type="http://schemas.openxmlformats.org/officeDocument/2006/relationships/hyperlink" Target="https://archive.org/download/ni-roms/roms/Nintendo%20-%20Game%20Boy%20Advance.zip/Rayman%20IV%20%28USA%29%20%28Unl%29.zip" TargetMode="External"/><Relationship Id="rId1223" Type="http://schemas.openxmlformats.org/officeDocument/2006/relationships/hyperlink" Target="https://archive.org/download/ni-roms/roms/Nintendo%20-%20Game%20Boy%20Advance.zip/Gakkou%20no%20Kaidan%20-%20Hyakuyoubako%20no%20Fuuin%20%28Japan%29.zip" TargetMode="External"/><Relationship Id="rId2554" Type="http://schemas.openxmlformats.org/officeDocument/2006/relationships/hyperlink" Target="https://archive.org/download/ni-roms/roms/Nintendo%20-%20Game%20Boy%20Advance.zip/Razbitume%21%20-%20Restez%20Branches%21%20%28Europe%29%20%28En%2CFr%29.zip" TargetMode="External"/><Relationship Id="rId2500" Type="http://schemas.openxmlformats.org/officeDocument/2006/relationships/hyperlink" Target="https://archive.org/download/ni-roms/roms/Nintendo%20-%20Game%20Boy%20Advance.zip/Pro%20Yakyuu%20Team%20o%20Tsukurou%21%20Advance%20%28Japan%29.zip" TargetMode="External"/><Relationship Id="rId2501" Type="http://schemas.openxmlformats.org/officeDocument/2006/relationships/hyperlink" Target="https://archive.org/download/ni-roms/roms/Nintendo%20-%20Game%20Boy%20Advance.zip/Proud%20Family%2C%20The%20%28USA%29.zip" TargetMode="External"/><Relationship Id="rId2502" Type="http://schemas.openxmlformats.org/officeDocument/2006/relationships/hyperlink" Target="https://archive.org/download/ni-roms/roms/Nintendo%20-%20Game%20Boy%20Advance.zip/PukuPuku%20Tennen%20Kairanban%20%28Japan%29.zip" TargetMode="External"/><Relationship Id="rId2503" Type="http://schemas.openxmlformats.org/officeDocument/2006/relationships/hyperlink" Target="https://archive.org/download/ni-roms/roms/Nintendo%20-%20Game%20Boy%20Advance.zip/PukuPuku%20Tennen%20Kairanban%20-%20Koi%20no%20Cupid%20Daisakusen%20%28Japan%29.zip" TargetMode="External"/><Relationship Id="rId2504" Type="http://schemas.openxmlformats.org/officeDocument/2006/relationships/hyperlink" Target="https://archive.org/download/ni-roms/roms/Nintendo%20-%20Game%20Boy%20Advance.zip/PukuPuku%20Tennen%20Kairanban%20-%20Youkoso%21%20Illusion%20Land%20he%20%28Japan%29.zip" TargetMode="External"/><Relationship Id="rId2505" Type="http://schemas.openxmlformats.org/officeDocument/2006/relationships/hyperlink" Target="https://archive.org/download/ni-roms/roms/Nintendo%20-%20Game%20Boy%20Advance.zip/Punch%20King%20-%20Arcade%20Boxing%20%28Europe%29%20%28En%2CFr%2CEs%29.zip" TargetMode="External"/><Relationship Id="rId2506" Type="http://schemas.openxmlformats.org/officeDocument/2006/relationships/hyperlink" Target="https://archive.org/download/ni-roms/roms/Nintendo%20-%20Game%20Boy%20Advance.zip/Punch%20King%20-%20Arcade%20Boxing%20%28USA%29.zip" TargetMode="External"/><Relationship Id="rId2507" Type="http://schemas.openxmlformats.org/officeDocument/2006/relationships/hyperlink" Target="https://archive.org/download/ni-roms/roms/Nintendo%20-%20Game%20Boy%20Advance.zip/Punch%20King%20-%20Arcade%20Boxing%20%28World%29%20%28Evercade%29%20%28Unl%29.zip" TargetMode="External"/><Relationship Id="rId2508" Type="http://schemas.openxmlformats.org/officeDocument/2006/relationships/hyperlink" Target="https://archive.org/download/ni-roms/roms/Nintendo%20-%20Game%20Boy%20Advance.zip/Puppy%20Luv%20-%20Spa%20and%20Resort%20%28USA%29.zip" TargetMode="External"/><Relationship Id="rId2509" Type="http://schemas.openxmlformats.org/officeDocument/2006/relationships/hyperlink" Target="https://archive.org/download/ni-roms/roms/Nintendo%20-%20Game%20Boy%20Advance.zip/Puyo%20Pop%20%28Europe%29%20%28En%2CJa%29.zip" TargetMode="External"/><Relationship Id="rId2522" Type="http://schemas.openxmlformats.org/officeDocument/2006/relationships/hyperlink" Target="https://archive.org/download/ni-roms/roms/Nintendo%20-%20Game%20Boy%20Advance.zip/R-Type%20III%20-%20The%20Third%20Lightning%20%28USA%29.zip" TargetMode="External"/><Relationship Id="rId2523" Type="http://schemas.openxmlformats.org/officeDocument/2006/relationships/hyperlink" Target="https://archive.org/download/ni-roms/roms/Nintendo%20-%20Game%20Boy%20Advance.zip/R3D%20Demo%20%28Europe%29%20%28Demo%29.zip" TargetMode="External"/><Relationship Id="rId2524" Type="http://schemas.openxmlformats.org/officeDocument/2006/relationships/hyperlink" Target="https://archive.org/download/ni-roms/roms/Nintendo%20-%20Game%20Boy%20Advance.zip/RPG%20Tsukuru%20Advance%20%28Japan%29.zip" TargetMode="External"/><Relationship Id="rId2525" Type="http://schemas.openxmlformats.org/officeDocument/2006/relationships/hyperlink" Target="https://archive.org/download/ni-roms/roms/Nintendo%20-%20Game%20Boy%20Advance.zip/Racing%20Fever%20%28Europe%29%20%28En%2CDe%2CEs%2CIt%29.zip" TargetMode="External"/><Relationship Id="rId2526" Type="http://schemas.openxmlformats.org/officeDocument/2006/relationships/hyperlink" Target="https://archive.org/download/ni-roms/roms/Nintendo%20-%20Game%20Boy%20Advance.zip/Racing%20Fever%20%28France%29.zip" TargetMode="External"/><Relationship Id="rId2527" Type="http://schemas.openxmlformats.org/officeDocument/2006/relationships/hyperlink" Target="https://archive.org/download/ni-roms/roms/Nintendo%20-%20Game%20Boy%20Advance.zip/Racing%20Fever%20%28World%29%20%28En%2CDe%2CEs%2CIt%29%20%28Evercade%29%20%28Unl%29.zip" TargetMode="External"/><Relationship Id="rId2528" Type="http://schemas.openxmlformats.org/officeDocument/2006/relationships/hyperlink" Target="https://archive.org/download/ni-roms/roms/Nintendo%20-%20Game%20Boy%20Advance.zip/Racing%20Gears%20Advance%20%28Europe%29%20%28En%2CFr%2CDe%2CEs%2CIt%29.zip" TargetMode="External"/><Relationship Id="rId2529" Type="http://schemas.openxmlformats.org/officeDocument/2006/relationships/hyperlink" Target="https://archive.org/download/ni-roms/roms/Nintendo%20-%20Game%20Boy%20Advance.zip/Racing%20Gears%20Advance%20%28USA%29%20%28Beta%29.zip" TargetMode="External"/><Relationship Id="rId2520" Type="http://schemas.openxmlformats.org/officeDocument/2006/relationships/hyperlink" Target="https://archive.org/download/ni-roms/roms/Nintendo%20-%20Game%20Boy%20Advance.zip/Qwak%20%28Europe%29%20%28En%2CFr%2CDe%2CEs%2CIt%29%20%28Unl%29.zip" TargetMode="External"/><Relationship Id="rId2521" Type="http://schemas.openxmlformats.org/officeDocument/2006/relationships/hyperlink" Target="https://archive.org/download/ni-roms/roms/Nintendo%20-%20Game%20Boy%20Advance.zip/R-Type%20III%20-%20The%20Third%20Lightning%20%28Europe%29%20%28En%2CFr%2CDe%2CEs%2CIt%29.zip" TargetMode="External"/><Relationship Id="rId2511" Type="http://schemas.openxmlformats.org/officeDocument/2006/relationships/hyperlink" Target="https://archive.org/download/ni-roms/roms/Nintendo%20-%20Game%20Boy%20Advance.zip/Puyo%20Pop%20Fever%20%28Europe%29%20%28En%2CFr%2CDe%2CEs%2CIt%29.zip" TargetMode="External"/><Relationship Id="rId2512" Type="http://schemas.openxmlformats.org/officeDocument/2006/relationships/hyperlink" Target="https://archive.org/download/ni-roms/roms/Nintendo%20-%20Game%20Boy%20Advance.zip/Puyo%20Puyo%20Fever%20%28Japan%29%20%28En%2CJa%2CFr%2CDe%2CEs%2CIt%29.zip" TargetMode="External"/><Relationship Id="rId2513" Type="http://schemas.openxmlformats.org/officeDocument/2006/relationships/hyperlink" Target="https://archive.org/download/ni-roms/roms/Nintendo%20-%20Game%20Boy%20Advance.zip/Puzzle%20%26%20Tantei%20Collection%20%28Japan%29.zip" TargetMode="External"/><Relationship Id="rId2514" Type="http://schemas.openxmlformats.org/officeDocument/2006/relationships/hyperlink" Target="https://archive.org/download/ni-roms/roms/Nintendo%20-%20Game%20Boy%20Advance.zip/Pyuu%20to%20Fuku%21%20Jaguar%20-%20Byoo%20to%20Deru%21%20Megane-kun%20%28Japan%29.zip" TargetMode="External"/><Relationship Id="rId2515" Type="http://schemas.openxmlformats.org/officeDocument/2006/relationships/hyperlink" Target="https://archive.org/download/ni-roms/roms/Nintendo%20-%20Game%20Boy%20Advance.zip/Quad%20Desert%20Fury%20%28USA%2C%20Europe%29.zip" TargetMode="External"/><Relationship Id="rId2516" Type="http://schemas.openxmlformats.org/officeDocument/2006/relationships/hyperlink" Target="https://archive.org/download/ni-roms/roms/Nintendo%20-%20Game%20Boy%20Advance.zip/Quake%20%28USA%29%20%28Proto%29.zip" TargetMode="External"/><Relationship Id="rId2517" Type="http://schemas.openxmlformats.org/officeDocument/2006/relationships/hyperlink" Target="https://archive.org/download/ni-roms/roms/Nintendo%20-%20Game%20Boy%20Advance.zip/Qui%20Veut%20Gagner%20des%20Millions%20%28France%29.zip" TargetMode="External"/><Relationship Id="rId2518" Type="http://schemas.openxmlformats.org/officeDocument/2006/relationships/hyperlink" Target="https://archive.org/download/ni-roms/roms/Nintendo%20-%20Game%20Boy%20Advance.zip/Quiere%20Ser%20Millonario%20%28Spain%29.zip" TargetMode="External"/><Relationship Id="rId2519" Type="http://schemas.openxmlformats.org/officeDocument/2006/relationships/hyperlink" Target="https://archive.org/download/ni-roms/roms/Nintendo%20-%20Game%20Boy%20Advance.zip/Qwak%20%28Europe%29%20%28Demo%29%20%28Unl%29.zip" TargetMode="External"/><Relationship Id="rId2510" Type="http://schemas.openxmlformats.org/officeDocument/2006/relationships/hyperlink" Target="https://archive.org/download/ni-roms/roms/Nintendo%20-%20Game%20Boy%20Advance.zip/Puyo%20Pop%20%28USA%29%20%28En%2CJa%29.zip" TargetMode="External"/><Relationship Id="rId469" Type="http://schemas.openxmlformats.org/officeDocument/2006/relationships/hyperlink" Target="https://archive.org/download/ni-roms/roms/Nintendo%20-%20Game%20Boy%20Advance.zip/Broken%20Sword%20-%20The%20Shadow%20of%20the%20Templars%20%28Europe%29%20%28En%2CFr%2CDe%2CEs%2CIt%29.zip" TargetMode="External"/><Relationship Id="rId468" Type="http://schemas.openxmlformats.org/officeDocument/2006/relationships/hyperlink" Target="https://archive.org/download/ni-roms/roms/Nintendo%20-%20Game%20Boy%20Advance.zip/Broken%20Circle%20%28World%29%20%28En%2CIt%29%20%28Aftermarket%29%20%28Unl%29.zip" TargetMode="External"/><Relationship Id="rId467" Type="http://schemas.openxmlformats.org/officeDocument/2006/relationships/hyperlink" Target="https://archive.org/download/ni-roms/roms/Nintendo%20-%20Game%20Boy%20Advance.zip/Broken%20Circle%20%28Europe%29%20%28En%2CIt%29%20%28Proto%29.zip" TargetMode="External"/><Relationship Id="rId1290" Type="http://schemas.openxmlformats.org/officeDocument/2006/relationships/hyperlink" Target="https://archive.org/download/ni-roms/roms/Nintendo%20-%20Game%20Boy%20Advance.zip/Goodboy%20Galaxy%20%28World%29%20%28En%2CJa%2CFr%2CDe%2CEs%2CPt-BR%2CZh%2CAr%29%20%28Evercade%29%20%28Aftermarket%29%20%28Unl%29.zip" TargetMode="External"/><Relationship Id="rId1291" Type="http://schemas.openxmlformats.org/officeDocument/2006/relationships/hyperlink" Target="https://archive.org/download/ni-roms/roms/Nintendo%20-%20Game%20Boy%20Advance.zip/Goodboy%20Galaxy%20-%20Chapter%20Zero%20%28World%29%20%28Ar%29%20%28v1.0.6%29%20%28Demo%29%20%28Aftermarket%29%20%28Unl%29.zip" TargetMode="External"/><Relationship Id="rId1292" Type="http://schemas.openxmlformats.org/officeDocument/2006/relationships/hyperlink" Target="https://archive.org/download/ni-roms/roms/Nintendo%20-%20Game%20Boy%20Advance.zip/Goodboy%20Galaxy%20-%20Chapter%20Zero%20%28World%29%20%28Ar%29%20%28v1.0.7%29%20%28Demo%29%20%28Aftermarket%29%20%28Unl%29.zip" TargetMode="External"/><Relationship Id="rId462" Type="http://schemas.openxmlformats.org/officeDocument/2006/relationships/hyperlink" Target="https://archive.org/download/ni-roms/roms/Nintendo%20-%20Game%20Boy%20Advance.zip/Breath%20of%20Fire%20II%20-%20Shimei%20no%20Ko%20%28Japan%29.zip" TargetMode="External"/><Relationship Id="rId1293" Type="http://schemas.openxmlformats.org/officeDocument/2006/relationships/hyperlink" Target="https://archive.org/download/ni-roms/roms/Nintendo%20-%20Game%20Boy%20Advance.zip/Goodboy%20Galaxy%20-%20Chapter%20Zero%20%28World%29%20%28De%29%20%28v1.0.7%29%20%28Demo%29%20%28Aftermarket%29%20%28Unl%29.zip" TargetMode="External"/><Relationship Id="rId461" Type="http://schemas.openxmlformats.org/officeDocument/2006/relationships/hyperlink" Target="https://archive.org/download/ni-roms/roms/Nintendo%20-%20Game%20Boy%20Advance.zip/Breath%20of%20Fire%20II%20%28USA%29.zip" TargetMode="External"/><Relationship Id="rId1294" Type="http://schemas.openxmlformats.org/officeDocument/2006/relationships/hyperlink" Target="https://archive.org/download/ni-roms/roms/Nintendo%20-%20Game%20Boy%20Advance.zip/Goodboy%20Galaxy%20-%20Chapter%20Zero%20%28World%29%20%28En%29%20%28v1.0.6%29%20%28Demo%29%20%28Aftermarket%29%20%28Unl%29.zip" TargetMode="External"/><Relationship Id="rId460" Type="http://schemas.openxmlformats.org/officeDocument/2006/relationships/hyperlink" Target="https://archive.org/download/ni-roms/roms/Nintendo%20-%20Game%20Boy%20Advance.zip/Breath%20of%20Fire%20II%20%28Europe%29.zip" TargetMode="External"/><Relationship Id="rId1295" Type="http://schemas.openxmlformats.org/officeDocument/2006/relationships/hyperlink" Target="https://archive.org/download/ni-roms/roms/Nintendo%20-%20Game%20Boy%20Advance.zip/Goodboy%20Galaxy%20-%20Chapter%20Zero%20%28World%29%20%28En%29%20%28v1.0.7%29%20%28Demo%29%20%28Aftermarket%29%20%28Unl%29.zip" TargetMode="External"/><Relationship Id="rId1296" Type="http://schemas.openxmlformats.org/officeDocument/2006/relationships/hyperlink" Target="https://archive.org/download/ni-roms/roms/Nintendo%20-%20Game%20Boy%20Advance.zip/Goodboy%20Galaxy%20-%20Chapter%20Zero%20%28World%29%20%28Es%29%20%28v1.0.6%29%20%28Demo%29%20%28Aftermarket%29%20%28Unl%29.zip" TargetMode="External"/><Relationship Id="rId466" Type="http://schemas.openxmlformats.org/officeDocument/2006/relationships/hyperlink" Target="https://archive.org/download/ni-roms/roms/Nintendo%20-%20Game%20Boy%20Advance.zip/Britney%27s%20Dance%20Beat%20%28USA%29.zip" TargetMode="External"/><Relationship Id="rId1297" Type="http://schemas.openxmlformats.org/officeDocument/2006/relationships/hyperlink" Target="https://archive.org/download/ni-roms/roms/Nintendo%20-%20Game%20Boy%20Advance.zip/Goodboy%20Galaxy%20-%20Chapter%20Zero%20%28World%29%20%28Es%29%20%28v1.0.7%29%20%28Demo%29%20%28Aftermarket%29%20%28Unl%29.zip" TargetMode="External"/><Relationship Id="rId465" Type="http://schemas.openxmlformats.org/officeDocument/2006/relationships/hyperlink" Target="https://archive.org/download/ni-roms/roms/Nintendo%20-%20Game%20Boy%20Advance.zip/Britney%27s%20Dance%20Beat%20%28Europe%29.zip" TargetMode="External"/><Relationship Id="rId1298" Type="http://schemas.openxmlformats.org/officeDocument/2006/relationships/hyperlink" Target="https://archive.org/download/ni-roms/roms/Nintendo%20-%20Game%20Boy%20Advance.zip/Goodboy%20Galaxy%20-%20Chapter%20Zero%20%28World%29%20%28Fr%29%20%28v1.0.6%29%20%28Demo%29%20%28Aftermarket%29%20%28Unl%29.zip" TargetMode="External"/><Relationship Id="rId464" Type="http://schemas.openxmlformats.org/officeDocument/2006/relationships/hyperlink" Target="https://archive.org/download/ni-roms/roms/Nintendo%20-%20Game%20Boy%20Advance.zip/Britney%27s%20Dance%20Beat%20%28Europe%29%20%28En%2CFr%29.zip" TargetMode="External"/><Relationship Id="rId1299" Type="http://schemas.openxmlformats.org/officeDocument/2006/relationships/hyperlink" Target="https://archive.org/download/ni-roms/roms/Nintendo%20-%20Game%20Boy%20Advance.zip/Goodboy%20Galaxy%20-%20Chapter%20Zero%20%28World%29%20%28Fr%29%20%28v1.0.7%29%20%28Demo%29%20%28Aftermarket%29%20%28Unl%29.zip" TargetMode="External"/><Relationship Id="rId463" Type="http://schemas.openxmlformats.org/officeDocument/2006/relationships/hyperlink" Target="https://archive.org/download/ni-roms/roms/Nintendo%20-%20Game%20Boy%20Advance.zip/Britney%27s%20Dance%20Beat%20%28Europe%29%20%28En%2CDe%29.zip" TargetMode="External"/><Relationship Id="rId459" Type="http://schemas.openxmlformats.org/officeDocument/2006/relationships/hyperlink" Target="https://archive.org/download/ni-roms/roms/Nintendo%20-%20Game%20Boy%20Advance.zip/Breath%20of%20Fire%20-%20Ryuu%20no%20Senshi%20%28Japan%29.zip" TargetMode="External"/><Relationship Id="rId458" Type="http://schemas.openxmlformats.org/officeDocument/2006/relationships/hyperlink" Target="https://archive.org/download/ni-roms/roms/Nintendo%20-%20Game%20Boy%20Advance.zip/Breath%20of%20Fire%20%28USA%29.zip" TargetMode="External"/><Relationship Id="rId457" Type="http://schemas.openxmlformats.org/officeDocument/2006/relationships/hyperlink" Target="https://archive.org/download/ni-roms/roms/Nintendo%20-%20Game%20Boy%20Advance.zip/Breath%20of%20Fire%20%28Europe%29.zip" TargetMode="External"/><Relationship Id="rId456" Type="http://schemas.openxmlformats.org/officeDocument/2006/relationships/hyperlink" Target="https://archive.org/download/ni-roms/roms/Nintendo%20-%20Game%20Boy%20Advance.zip/Breath%20of%20Fire%20%28Europe%29%20%28En%2CFr%2CDe%29.zip" TargetMode="External"/><Relationship Id="rId1280" Type="http://schemas.openxmlformats.org/officeDocument/2006/relationships/hyperlink" Target="https://archive.org/download/ni-roms/roms/Nintendo%20-%20Game%20Boy%20Advance.zip/Golden%20Sun%20%28Italy%29.zip" TargetMode="External"/><Relationship Id="rId1281" Type="http://schemas.openxmlformats.org/officeDocument/2006/relationships/hyperlink" Target="https://archive.org/download/ni-roms/roms/Nintendo%20-%20Game%20Boy%20Advance.zip/Golden%20Sun%20%28Spain%29.zip" TargetMode="External"/><Relationship Id="rId451" Type="http://schemas.openxmlformats.org/officeDocument/2006/relationships/hyperlink" Target="https://archive.org/download/ni-roms/roms/Nintendo%20-%20Game%20Boy%20Advance.zip/Bratz%20-%20Rock%20Angelz%20%28USA%2C%20Europe%29.zip" TargetMode="External"/><Relationship Id="rId1282" Type="http://schemas.openxmlformats.org/officeDocument/2006/relationships/hyperlink" Target="https://archive.org/download/ni-roms/roms/Nintendo%20-%20Game%20Boy%20Advance.zip/Golden%20Sun%20%28USA%2C%20Europe%29.zip" TargetMode="External"/><Relationship Id="rId450" Type="http://schemas.openxmlformats.org/officeDocument/2006/relationships/hyperlink" Target="https://archive.org/download/ni-roms/roms/Nintendo%20-%20Game%20Boy%20Advance.zip/Bratz%20-%20Rock%20Angelz%20%28Spain%29.zip" TargetMode="External"/><Relationship Id="rId1283" Type="http://schemas.openxmlformats.org/officeDocument/2006/relationships/hyperlink" Target="https://archive.org/download/ni-roms/roms/Nintendo%20-%20Game%20Boy%20Advance.zip/Golden%20Sun%20-%20Die%20Vergessene%20Epoche%20%28Germany%29.zip" TargetMode="External"/><Relationship Id="rId1284" Type="http://schemas.openxmlformats.org/officeDocument/2006/relationships/hyperlink" Target="https://archive.org/download/ni-roms/roms/Nintendo%20-%20Game%20Boy%20Advance.zip/Golden%20Sun%20-%20L%27Age%20Perdu%20%28France%29.zip" TargetMode="External"/><Relationship Id="rId1285" Type="http://schemas.openxmlformats.org/officeDocument/2006/relationships/hyperlink" Target="https://archive.org/download/ni-roms/roms/Nintendo%20-%20Game%20Boy%20Advance.zip/Golden%20Sun%20-%20L%27Era%20Perduta%20%28Italy%29.zip" TargetMode="External"/><Relationship Id="rId455" Type="http://schemas.openxmlformats.org/officeDocument/2006/relationships/hyperlink" Target="https://archive.org/download/ni-roms/roms/Nintendo%20-%20Game%20Boy%20Advance.zip/Bratz%20-%20The%20Movie%20%28USA%29.zip" TargetMode="External"/><Relationship Id="rId1286" Type="http://schemas.openxmlformats.org/officeDocument/2006/relationships/hyperlink" Target="https://archive.org/download/ni-roms/roms/Nintendo%20-%20Game%20Boy%20Advance.zip/Golden%20Sun%20-%20La%20Edad%20Perdida%20%28Spain%29.zip" TargetMode="External"/><Relationship Id="rId454" Type="http://schemas.openxmlformats.org/officeDocument/2006/relationships/hyperlink" Target="https://archive.org/download/ni-roms/roms/Nintendo%20-%20Game%20Boy%20Advance.zip/Bratz%20-%20The%20Movie%20%28Germany%29.zip" TargetMode="External"/><Relationship Id="rId1287" Type="http://schemas.openxmlformats.org/officeDocument/2006/relationships/hyperlink" Target="https://archive.org/download/ni-roms/roms/Nintendo%20-%20Game%20Boy%20Advance.zip/Golden%20Sun%20-%20The%20Lost%20Age%20%28USA%2C%20Europe%29%20%28Virtual%20Console%29.zip" TargetMode="External"/><Relationship Id="rId453" Type="http://schemas.openxmlformats.org/officeDocument/2006/relationships/hyperlink" Target="https://archive.org/download/ni-roms/roms/Nintendo%20-%20Game%20Boy%20Advance.zip/Bratz%20-%20The%20Movie%20%28Europe%29.zip" TargetMode="External"/><Relationship Id="rId1288" Type="http://schemas.openxmlformats.org/officeDocument/2006/relationships/hyperlink" Target="https://archive.org/download/ni-roms/roms/Nintendo%20-%20Game%20Boy%20Advance.zip/Golden%20Sun%20-%20The%20Lost%20Age%20%28USA%2C%20Europe%29.zip" TargetMode="External"/><Relationship Id="rId452" Type="http://schemas.openxmlformats.org/officeDocument/2006/relationships/hyperlink" Target="https://archive.org/download/ni-roms/roms/Nintendo%20-%20Game%20Boy%20Advance.zip/Bratz%20-%20The%20Movie%20%28Europe%29%20%28Es%2CIt%29.zip" TargetMode="External"/><Relationship Id="rId1289" Type="http://schemas.openxmlformats.org/officeDocument/2006/relationships/hyperlink" Target="https://archive.org/download/ni-roms/roms/Nintendo%20-%20Game%20Boy%20Advance.zip/Goldrunner%20%28World%29%20%28Aftermarket%29%20%28Unl%29.zip" TargetMode="External"/><Relationship Id="rId3018" Type="http://schemas.openxmlformats.org/officeDocument/2006/relationships/hyperlink" Target="https://archive.org/download/ni-roms/roms/Nintendo%20-%20Game%20Boy%20Advance.zip/Super%20Bubble%20Pop%20%28Europe%29%20%28En%2CFr%2CDe%2CEs%2CIt%2CNl%2CPt%2CSv%29.zip" TargetMode="External"/><Relationship Id="rId3017" Type="http://schemas.openxmlformats.org/officeDocument/2006/relationships/hyperlink" Target="https://archive.org/download/ni-roms/roms/Nintendo%20-%20Game%20Boy%20Advance.zip/Super%20Black%20Bass%20Advance%20%28Japan%29.zip" TargetMode="External"/><Relationship Id="rId3019" Type="http://schemas.openxmlformats.org/officeDocument/2006/relationships/hyperlink" Target="https://archive.org/download/ni-roms/roms/Nintendo%20-%20Game%20Boy%20Advance.zip/Super%20Bubble%20Pop%20%28USA%29.zip" TargetMode="External"/><Relationship Id="rId491" Type="http://schemas.openxmlformats.org/officeDocument/2006/relationships/hyperlink" Target="https://archive.org/download/ni-roms/roms/Nintendo%20-%20Game%20Boy%20Advance.zip/CT%20Special%20Forces%20%28USA%29%20%28En%2CFr%2CDe%2CEs%2CIt%2CNl%29.zip" TargetMode="External"/><Relationship Id="rId490" Type="http://schemas.openxmlformats.org/officeDocument/2006/relationships/hyperlink" Target="https://archive.org/download/ni-roms/roms/Nintendo%20-%20Game%20Boy%20Advance.zip/CT%20Special%20Forces%20%28Europe%29%20%28En%2CFr%2CDe%2CEs%2CIt%2CNl%29.zip" TargetMode="External"/><Relationship Id="rId489" Type="http://schemas.openxmlformats.org/officeDocument/2006/relationships/hyperlink" Target="https://archive.org/download/ni-roms/roms/Nintendo%20-%20Game%20Boy%20Advance.zip/CT%20Special%20Forces%20%28Europe%29%20%28En%2CFr%2CDe%2CEs%2CIt%2CNl%29%20%28Beta%29.zip" TargetMode="External"/><Relationship Id="rId484" Type="http://schemas.openxmlformats.org/officeDocument/2006/relationships/hyperlink" Target="https://archive.org/download/ni-roms/roms/Nintendo%20-%20Game%20Boy%20Advance.zip/Butano%20Fighter%20%28World%29%20%28Aftermarket%29%20%28Unl%29.zip" TargetMode="External"/><Relationship Id="rId3010" Type="http://schemas.openxmlformats.org/officeDocument/2006/relationships/hyperlink" Target="https://archive.org/download/ni-roms/roms/Nintendo%20-%20Game%20Boy%20Advance.zip/Summon%20Night%20-%20Craft%20Sword%20Monogatari%202%20%28Japan%29.zip" TargetMode="External"/><Relationship Id="rId483" Type="http://schemas.openxmlformats.org/officeDocument/2006/relationships/hyperlink" Target="https://archive.org/download/ni-roms/roms/Nintendo%20-%20Game%20Boy%20Advance.zip/Bura%20Bura%20Donkey%20%28Japan%29.zip" TargetMode="External"/><Relationship Id="rId482" Type="http://schemas.openxmlformats.org/officeDocument/2006/relationships/hyperlink" Target="https://archive.org/download/ni-roms/roms/Nintendo%20-%20Game%20Boy%20Advance.zip/Buffy%20the%20Vampire%20Slayer%20-%20Wrath%20of%20the%20Darkhul%20King%20%28USA%2C%20Europe%29.zip" TargetMode="External"/><Relationship Id="rId3012" Type="http://schemas.openxmlformats.org/officeDocument/2006/relationships/hyperlink" Target="https://archive.org/download/ni-roms/roms/Nintendo%20-%20Game%20Boy%20Advance.zip/Summon%20Night%20-%20Swordcraft%20Story%202%20%28USA%29.zip" TargetMode="External"/><Relationship Id="rId481" Type="http://schemas.openxmlformats.org/officeDocument/2006/relationships/hyperlink" Target="https://archive.org/download/ni-roms/roms/Nintendo%20-%20Game%20Boy%20Advance.zip/Buffy%20contre%20les%20Vampires%20-%20La%20Colere%20de%20Darkhul%20%28France%29.zip" TargetMode="External"/><Relationship Id="rId3011" Type="http://schemas.openxmlformats.org/officeDocument/2006/relationships/hyperlink" Target="https://archive.org/download/ni-roms/roms/Nintendo%20-%20Game%20Boy%20Advance.zip/Summon%20Night%20-%20Swordcraft%20Story%20%28USA%29.zip" TargetMode="External"/><Relationship Id="rId488" Type="http://schemas.openxmlformats.org/officeDocument/2006/relationships/hyperlink" Target="https://archive.org/download/ni-roms/roms/Nintendo%20-%20Game%20Boy%20Advance.zip/CIMA%20-%20The%20Enemy%20%28USA%29.zip" TargetMode="External"/><Relationship Id="rId3014" Type="http://schemas.openxmlformats.org/officeDocument/2006/relationships/hyperlink" Target="https://archive.org/download/ni-roms/roms/Nintendo%20-%20Game%20Boy%20Advance.zip/Sum%20of%20All%20Fears%2C%20The%20%28USA%29%20%28En%2CFr%2CDe%2CEs%2CIt%29.zip" TargetMode="External"/><Relationship Id="rId487" Type="http://schemas.openxmlformats.org/officeDocument/2006/relationships/hyperlink" Target="https://archive.org/download/ni-roms/roms/Nintendo%20-%20Game%20Boy%20Advance.zip/CCCP%20%28World%29%20%28Aftermarket%29%20%28Unl%29.zip" TargetMode="External"/><Relationship Id="rId3013" Type="http://schemas.openxmlformats.org/officeDocument/2006/relationships/hyperlink" Target="https://archive.org/download/ni-roms/roms/Nintendo%20-%20Game%20Boy%20Advance.zip/Sum%20of%20All%20Fears%2C%20The%20%28Europe%29%20%28En%2CFr%2CDe%2CEs%2CIt%29.zip" TargetMode="External"/><Relationship Id="rId486" Type="http://schemas.openxmlformats.org/officeDocument/2006/relationships/hyperlink" Target="https://archive.org/download/ni-roms/roms/Nintendo%20-%20Game%20Boy%20Advance.zip/Butt-Ugly%20Martians%20-%20B.K.M.%20Battles%20%28USA%29.zip" TargetMode="External"/><Relationship Id="rId3016" Type="http://schemas.openxmlformats.org/officeDocument/2006/relationships/hyperlink" Target="https://archive.org/download/ni-roms/roms/Nintendo%20-%20Game%20Boy%20Advance.zip/Super%20Black%20Bass%20Advance%20%28Europe%29.zip" TargetMode="External"/><Relationship Id="rId485" Type="http://schemas.openxmlformats.org/officeDocument/2006/relationships/hyperlink" Target="https://archive.org/download/ni-roms/roms/Nintendo%20-%20Game%20Boy%20Advance.zip/Butt-Ugly%20Martians%20-%20B.K.M.%20Battles%20%28Europe%29%20%28En%2CFr%2CDe%2CEs%2CIt%29.zip" TargetMode="External"/><Relationship Id="rId3015" Type="http://schemas.openxmlformats.org/officeDocument/2006/relationships/hyperlink" Target="https://archive.org/download/ni-roms/roms/Nintendo%20-%20Game%20Boy%20Advance.zip/Super%20Army%20War%20%28USA%29.zip" TargetMode="External"/><Relationship Id="rId3007" Type="http://schemas.openxmlformats.org/officeDocument/2006/relationships/hyperlink" Target="https://archive.org/download/ni-roms/roms/Nintendo%20-%20Game%20Boy%20Advance.zip/Suite%20Life%20of%20Zack%20%26%20Cody%2C%20The%20-%20Tipton%20Caper%20%28USA%29%20%28En%2CFr%29.zip" TargetMode="External"/><Relationship Id="rId3006" Type="http://schemas.openxmlformats.org/officeDocument/2006/relationships/hyperlink" Target="https://archive.org/download/ni-roms/roms/Nintendo%20-%20Game%20Boy%20Advance.zip/Sugar%20Sugar%20Rune%20-%20Heart%20Ga%20Ippai%21%20Moegi%20Gakuen%20%28Japan%29.zip" TargetMode="External"/><Relationship Id="rId3009" Type="http://schemas.openxmlformats.org/officeDocument/2006/relationships/hyperlink" Target="https://archive.org/download/ni-roms/roms/Nintendo%20-%20Game%20Boy%20Advance.zip/Summon%20Night%20-%20Craft%20Sword%20Monogatari%20-%20Hajimari%20no%20Ishi%20%28Japan%29.zip" TargetMode="External"/><Relationship Id="rId3008" Type="http://schemas.openxmlformats.org/officeDocument/2006/relationships/hyperlink" Target="https://archive.org/download/ni-roms/roms/Nintendo%20-%20Game%20Boy%20Advance.zip/Summon%20Night%20-%20Craft%20Sword%20Monogatari%20%28Japan%29.zip" TargetMode="External"/><Relationship Id="rId480" Type="http://schemas.openxmlformats.org/officeDocument/2006/relationships/hyperlink" Target="https://archive.org/download/ni-roms/roms/Nintendo%20-%20Game%20Boy%20Advance.zip/Buffy%20-%20Im%20Bann%20der%20Daemonen%20-%20Koenig%20Darkhuls%20Zorn%20%28Germany%29.zip" TargetMode="External"/><Relationship Id="rId479" Type="http://schemas.openxmlformats.org/officeDocument/2006/relationships/hyperlink" Target="https://archive.org/download/ni-roms/roms/Nintendo%20-%20Game%20Boy%20Advance.zip/Bubble%20Bobble%20-%20Old%20%26%20New%20%28USA%29.zip" TargetMode="External"/><Relationship Id="rId478" Type="http://schemas.openxmlformats.org/officeDocument/2006/relationships/hyperlink" Target="https://archive.org/download/ni-roms/roms/Nintendo%20-%20Game%20Boy%20Advance.zip/Bubble%20Bobble%20-%20Old%20%26%20New%20%28Japan%29.zip" TargetMode="External"/><Relationship Id="rId473" Type="http://schemas.openxmlformats.org/officeDocument/2006/relationships/hyperlink" Target="https://archive.org/download/ni-roms/roms/Nintendo%20-%20Game%20Boy%20Advance.zip/Brother%20Bear%20%28USA%29.zip" TargetMode="External"/><Relationship Id="rId472" Type="http://schemas.openxmlformats.org/officeDocument/2006/relationships/hyperlink" Target="https://archive.org/download/ni-roms/roms/Nintendo%20-%20Game%20Boy%20Advance.zip/Brother%20Bear%20%28Europe%29.zip" TargetMode="External"/><Relationship Id="rId471" Type="http://schemas.openxmlformats.org/officeDocument/2006/relationships/hyperlink" Target="https://archive.org/download/ni-roms/roms/Nintendo%20-%20Game%20Boy%20Advance.zip/Brother%20Bear%20%28Europe%29%20%28Fr%2CDe%2CEs%2CIt%2CNl%2CSv%2CDa%29.zip" TargetMode="External"/><Relationship Id="rId3001" Type="http://schemas.openxmlformats.org/officeDocument/2006/relationships/hyperlink" Target="https://archive.org/download/ni-roms/roms/Nintendo%20-%20Game%20Boy%20Advance.zip/Stuart%20Little%202%20%28Europe%29%20%28Rev%201%29.zip" TargetMode="External"/><Relationship Id="rId470" Type="http://schemas.openxmlformats.org/officeDocument/2006/relationships/hyperlink" Target="https://archive.org/download/ni-roms/roms/Nintendo%20-%20Game%20Boy%20Advance.zip/Broken%20Sword%20-%20The%20Shadow%20of%20the%20Templars%20%28USA%29%20%28En%2CFr%2CDe%2CEs%2CIt%29.zip" TargetMode="External"/><Relationship Id="rId3000" Type="http://schemas.openxmlformats.org/officeDocument/2006/relationships/hyperlink" Target="https://archive.org/download/ni-roms/roms/Nintendo%20-%20Game%20Boy%20Advance.zip/Strike%20Force%20Hydra%20%28USA%29.zip" TargetMode="External"/><Relationship Id="rId477" Type="http://schemas.openxmlformats.org/officeDocument/2006/relationships/hyperlink" Target="https://archive.org/download/ni-roms/roms/Nintendo%20-%20Game%20Boy%20Advance.zip/Bubble%20Bobble%20-%20Old%20%26%20New%20%28Europe%29%20%28En%2CFr%2CDe%2CEs%2CIt%29.zip" TargetMode="External"/><Relationship Id="rId3003" Type="http://schemas.openxmlformats.org/officeDocument/2006/relationships/hyperlink" Target="https://archive.org/download/ni-roms/roms/Nintendo%20-%20Game%20Boy%20Advance.zip/Stuart%20Little%202%20%28USA%2C%20Europe%29.zip" TargetMode="External"/><Relationship Id="rId476" Type="http://schemas.openxmlformats.org/officeDocument/2006/relationships/hyperlink" Target="https://archive.org/download/ni-roms/roms/Nintendo%20-%20Game%20Boy%20Advance.zip/Brush%20Rush%20%28World%29%20%28Proto%29%20%28GBA%20WinterJam%202023%29%20%28Aftermarket%29%20%28Unl%29.zip" TargetMode="External"/><Relationship Id="rId3002" Type="http://schemas.openxmlformats.org/officeDocument/2006/relationships/hyperlink" Target="https://archive.org/download/ni-roms/roms/Nintendo%20-%20Game%20Boy%20Advance.zip/Stuart%20Little%202%20%28France%29.zip" TargetMode="External"/><Relationship Id="rId475" Type="http://schemas.openxmlformats.org/officeDocument/2006/relationships/hyperlink" Target="https://archive.org/download/ni-roms/roms/Nintendo%20-%20Game%20Boy%20Advance.zip/Bruce%20Lee%20-%20Return%20of%20the%20Legend%20%28USA%29.zip" TargetMode="External"/><Relationship Id="rId3005" Type="http://schemas.openxmlformats.org/officeDocument/2006/relationships/hyperlink" Target="https://archive.org/download/ni-roms/roms/Nintendo%20-%20Game%20Boy%20Advance.zip/Stuntman%20%28USA%29%20%28En%2CFr%2CEs%29.zip" TargetMode="External"/><Relationship Id="rId474" Type="http://schemas.openxmlformats.org/officeDocument/2006/relationships/hyperlink" Target="https://archive.org/download/ni-roms/roms/Nintendo%20-%20Game%20Boy%20Advance.zip/Bruce%20Lee%20-%20Return%20of%20the%20Legend%20%28Europe%29%20%28En%2CFr%2CDe%2CEs%2CIt%29.zip" TargetMode="External"/><Relationship Id="rId3004" Type="http://schemas.openxmlformats.org/officeDocument/2006/relationships/hyperlink" Target="https://archive.org/download/ni-roms/roms/Nintendo%20-%20Game%20Boy%20Advance.zip/Stuntman%20%28Europe%29%20%28En%2CFr%2CDe%2CEs%2CIt%29.zip" TargetMode="External"/><Relationship Id="rId1257" Type="http://schemas.openxmlformats.org/officeDocument/2006/relationships/hyperlink" Target="https://archive.org/download/ni-roms/roms/Nintendo%20-%20Game%20Boy%20Advance.zip/Genseishin%20Justirisers%20-%20Souchaku%21%20Hoshi%20no%20Senshi-tachi%20%28Japan%29.zip" TargetMode="External"/><Relationship Id="rId2588" Type="http://schemas.openxmlformats.org/officeDocument/2006/relationships/hyperlink" Target="https://archive.org/download/ni-roms/roms/Nintendo%20-%20Game%20Boy%20Advance.zip/Road%20Rash%20-%20Jailbreak%20%28USA%29.zip" TargetMode="External"/><Relationship Id="rId1258" Type="http://schemas.openxmlformats.org/officeDocument/2006/relationships/hyperlink" Target="https://archive.org/download/ni-roms/roms/Nintendo%20-%20Game%20Boy%20Advance.zip/Gensou%20Maden%20Saiyuuki%20-%20Hangyaku%20no%20Toushin-taishi%20%28Japan%29.zip" TargetMode="External"/><Relationship Id="rId2589" Type="http://schemas.openxmlformats.org/officeDocument/2006/relationships/hyperlink" Target="https://archive.org/download/ni-roms/roms/Nintendo%20-%20Game%20Boy%20Advance.zip/RoboCop%20%28USA%29%20%28Proto%29.zip" TargetMode="External"/><Relationship Id="rId1259" Type="http://schemas.openxmlformats.org/officeDocument/2006/relationships/hyperlink" Target="https://archive.org/download/ni-roms/roms/Nintendo%20-%20Game%20Boy%20Advance.zip/Gensou%20Suikoden%20-%20Card%20Stories%20%28Japan%29.zip" TargetMode="External"/><Relationship Id="rId426" Type="http://schemas.openxmlformats.org/officeDocument/2006/relationships/hyperlink" Target="https://archive.org/download/ni-roms/roms/Nintendo%20-%20Game%20Boy%20Advance.zip/Bomberman%20Max%202%20-%20Red%20Advance%20%28Europe%29%20%28En%2CFr%2CDe%29.zip" TargetMode="External"/><Relationship Id="rId425" Type="http://schemas.openxmlformats.org/officeDocument/2006/relationships/hyperlink" Target="https://archive.org/download/ni-roms/roms/Nintendo%20-%20Game%20Boy%20Advance.zip/Bomberman%20Max%202%20-%20Max%20Version%20%28Japan%29.zip" TargetMode="External"/><Relationship Id="rId424" Type="http://schemas.openxmlformats.org/officeDocument/2006/relationships/hyperlink" Target="https://archive.org/download/ni-roms/roms/Nintendo%20-%20Game%20Boy%20Advance.zip/Bomberman%20Max%202%20-%20Bomberman%20Version%20%28Japan%29.zip" TargetMode="External"/><Relationship Id="rId423" Type="http://schemas.openxmlformats.org/officeDocument/2006/relationships/hyperlink" Target="https://archive.org/download/ni-roms/roms/Nintendo%20-%20Game%20Boy%20Advance.zip/Bomberman%20Max%202%20-%20Blue%20Advance%20%28USA%29.zip" TargetMode="External"/><Relationship Id="rId429" Type="http://schemas.openxmlformats.org/officeDocument/2006/relationships/hyperlink" Target="https://archive.org/download/ni-roms/roms/Nintendo%20-%20Game%20Boy%20Advance.zip/Bomberman%20Tournament%20%28USA%2C%20Europe%29.zip" TargetMode="External"/><Relationship Id="rId428" Type="http://schemas.openxmlformats.org/officeDocument/2006/relationships/hyperlink" Target="https://archive.org/download/ni-roms/roms/Nintendo%20-%20Game%20Boy%20Advance.zip/Bomberman%20Story%20%28Japan%29.zip" TargetMode="External"/><Relationship Id="rId427" Type="http://schemas.openxmlformats.org/officeDocument/2006/relationships/hyperlink" Target="https://archive.org/download/ni-roms/roms/Nintendo%20-%20Game%20Boy%20Advance.zip/Bomberman%20Max%202%20-%20Red%20Advance%20%28USA%29.zip" TargetMode="External"/><Relationship Id="rId2580" Type="http://schemas.openxmlformats.org/officeDocument/2006/relationships/hyperlink" Target="https://archive.org/download/ni-roms/roms/Nintendo%20-%20Game%20Boy%20Advance.zip/Rick%20Dangerous%20%28World%29%20%28NEO%20Coding%20Compo%202013%29%20%28Aftermarket%29%20%28Unl%29.zip" TargetMode="External"/><Relationship Id="rId1250" Type="http://schemas.openxmlformats.org/officeDocument/2006/relationships/hyperlink" Target="https://archive.org/download/ni-roms/roms/Nintendo%20-%20Game%20Boy%20Advance.zip/Gauntlet%20-%20Dark%20Legacy%20%28USA%29.zip" TargetMode="External"/><Relationship Id="rId2581" Type="http://schemas.openxmlformats.org/officeDocument/2006/relationships/hyperlink" Target="https://archive.org/download/ni-roms/roms/Nintendo%20-%20Game%20Boy%20Advance.zip/Rick%20Dangerous%202%20%28World%29%20%28Aftermarket%29%20%28Unl%29.zip" TargetMode="External"/><Relationship Id="rId1251" Type="http://schemas.openxmlformats.org/officeDocument/2006/relationships/hyperlink" Target="https://archive.org/download/ni-roms/roms/Nintendo%20-%20Game%20Boy%20Advance.zip/Gegege%20no%20Kitarou%20-%20Kikiippatsu%21%20Youkai%20Rettou%20%28Japan%29.zip" TargetMode="External"/><Relationship Id="rId2582" Type="http://schemas.openxmlformats.org/officeDocument/2006/relationships/hyperlink" Target="https://archive.org/download/ni-roms/roms/Nintendo%20-%20Game%20Boy%20Advance.zip/Ripping%20Friends%2C%20The%20-%20The%20World%27s%20Most%20Manly%20Men%21%20%28USA%2C%20Europe%29.zip" TargetMode="External"/><Relationship Id="rId1252" Type="http://schemas.openxmlformats.org/officeDocument/2006/relationships/hyperlink" Target="https://archive.org/download/ni-roms/roms/Nintendo%20-%20Game%20Boy%20Advance.zip/Gekido%20Advance%20-%20Kintaro%27s%20Revenge%20%28Europe%29%20%28En%2CFr%2CDe%2CEs%2CIt%29.zip" TargetMode="External"/><Relationship Id="rId2583" Type="http://schemas.openxmlformats.org/officeDocument/2006/relationships/hyperlink" Target="https://archive.org/download/ni-roms/roms/Nintendo%20-%20Game%20Boy%20Advance.zip/River%20City%20Ransom%20EX%20%28USA%29.zip" TargetMode="External"/><Relationship Id="rId422" Type="http://schemas.openxmlformats.org/officeDocument/2006/relationships/hyperlink" Target="https://archive.org/download/ni-roms/roms/Nintendo%20-%20Game%20Boy%20Advance.zip/Bomberman%20Max%202%20-%20Blue%20Advance%20%28Europe%29%20%28En%2CFr%2CDe%29.zip" TargetMode="External"/><Relationship Id="rId1253" Type="http://schemas.openxmlformats.org/officeDocument/2006/relationships/hyperlink" Target="https://archive.org/download/ni-roms/roms/Nintendo%20-%20Game%20Boy%20Advance.zip/Gekido%20Advance%20-%20Kintaro%27s%20Revenge%20%28USA%29.zip" TargetMode="External"/><Relationship Id="rId2584" Type="http://schemas.openxmlformats.org/officeDocument/2006/relationships/hyperlink" Target="https://archive.org/download/ni-roms/roms/Nintendo%20-%20Game%20Boy%20Advance.zip/Riviera%20-%20The%20Promised%20Land%20%28USA%29.zip" TargetMode="External"/><Relationship Id="rId421" Type="http://schemas.openxmlformats.org/officeDocument/2006/relationships/hyperlink" Target="https://archive.org/download/ni-roms/roms/Nintendo%20-%20Game%20Boy%20Advance.zip/Bomberman%20Jetters%20-%20Game%20Collection%20%28Japan%29.zip" TargetMode="External"/><Relationship Id="rId1254" Type="http://schemas.openxmlformats.org/officeDocument/2006/relationships/hyperlink" Target="https://archive.org/download/ni-roms/roms/Nintendo%20-%20Game%20Boy%20Advance.zip/Gekitou%21%20Car%20Battler%20Go%21%21%20%28Japan%29.zip" TargetMode="External"/><Relationship Id="rId2585" Type="http://schemas.openxmlformats.org/officeDocument/2006/relationships/hyperlink" Target="https://archive.org/download/ni-roms/roms/Nintendo%20-%20Game%20Boy%20Advance.zip/Riviera%20-%20Yakusoku%20no%20Chi%20Riviera%20%28Japan%29%20%28Rev%201%29.zip" TargetMode="External"/><Relationship Id="rId420" Type="http://schemas.openxmlformats.org/officeDocument/2006/relationships/hyperlink" Target="https://archive.org/download/ni-roms/roms/Nintendo%20-%20Game%20Boy%20Advance.zip/Bomberman%20Jetters%20-%20Densetsu%20no%20Bomberman%20%28Japan%29.zip" TargetMode="External"/><Relationship Id="rId1255" Type="http://schemas.openxmlformats.org/officeDocument/2006/relationships/hyperlink" Target="https://archive.org/download/ni-roms/roms/Nintendo%20-%20Game%20Boy%20Advance.zip/Gekitou%20Densetsu%20Noah%20-%20Dream%20Management%20%28Japan%29.zip" TargetMode="External"/><Relationship Id="rId2586" Type="http://schemas.openxmlformats.org/officeDocument/2006/relationships/hyperlink" Target="https://archive.org/download/ni-roms/roms/Nintendo%20-%20Game%20Boy%20Advance.zip/Riviera%20-%20Yakusoku%20no%20Chi%20Riviera%20%28Japan%29.zip" TargetMode="External"/><Relationship Id="rId1256" Type="http://schemas.openxmlformats.org/officeDocument/2006/relationships/hyperlink" Target="https://archive.org/download/ni-roms/roms/Nintendo%20-%20Game%20Boy%20Advance.zip/Gem%20Smashers%20%28USA%29.zip" TargetMode="External"/><Relationship Id="rId2587" Type="http://schemas.openxmlformats.org/officeDocument/2006/relationships/hyperlink" Target="https://archive.org/download/ni-roms/roms/Nintendo%20-%20Game%20Boy%20Advance.zip/Road%20Rash%20-%20Jailbreak%20%28Europe%29%20%28En%2CFr%2CDe%2CEs%2CIt%29.zip" TargetMode="External"/><Relationship Id="rId1246" Type="http://schemas.openxmlformats.org/officeDocument/2006/relationships/hyperlink" Target="https://archive.org/download/ni-roms/roms/Nintendo%20-%20Game%20Boy%20Advance.zip/Garfield%20-%20The%20Search%20for%20Pooky%20%28Europe%29%20%28En%2CFr%2CDe%2CIt%29.zip" TargetMode="External"/><Relationship Id="rId2577" Type="http://schemas.openxmlformats.org/officeDocument/2006/relationships/hyperlink" Target="https://archive.org/download/ni-roms/roms/Nintendo%20-%20Game%20Boy%20Advance.zip/Rhythm%20Tengoku%20%28Japan%29%20%28Rev%201%29.zip" TargetMode="External"/><Relationship Id="rId1247" Type="http://schemas.openxmlformats.org/officeDocument/2006/relationships/hyperlink" Target="https://archive.org/download/ni-roms/roms/Nintendo%20-%20Game%20Boy%20Advance.zip/Garfield%20-%20The%20Search%20for%20Pooky%20%28USA%29%20%28En%2CFr%2CDe%2CEs%2CIt%29.zip" TargetMode="External"/><Relationship Id="rId2578" Type="http://schemas.openxmlformats.org/officeDocument/2006/relationships/hyperlink" Target="https://archive.org/download/ni-roms/roms/Nintendo%20-%20Game%20Boy%20Advance.zip/Rhythm%20Tengoku%20%28Japan%29.zip" TargetMode="External"/><Relationship Id="rId1248" Type="http://schemas.openxmlformats.org/officeDocument/2006/relationships/hyperlink" Target="https://archive.org/download/ni-roms/roms/Nintendo%20-%20Game%20Boy%20Advance.zip/Garfield%20and%20His%20Nine%20Lives%20%28Europe%29%20%28En%2CFr%2CDe%2CEs%2CIt%2CNl%29.zip" TargetMode="External"/><Relationship Id="rId2579" Type="http://schemas.openxmlformats.org/officeDocument/2006/relationships/hyperlink" Target="https://archive.org/download/ni-roms/roms/Nintendo%20-%20Game%20Boy%20Advance.zip/Rick%20Dangerous%20%28World%29%20%28Aftermarket%29%20%28Unl%29.zip" TargetMode="External"/><Relationship Id="rId1249" Type="http://schemas.openxmlformats.org/officeDocument/2006/relationships/hyperlink" Target="https://archive.org/download/ni-roms/roms/Nintendo%20-%20Game%20Boy%20Advance.zip/Garfield%20and%20His%20Nine%20Lives%20%28USA%29%20%28En%2CFr%2CEs%29.zip" TargetMode="External"/><Relationship Id="rId415" Type="http://schemas.openxmlformats.org/officeDocument/2006/relationships/hyperlink" Target="https://archive.org/download/ni-roms/roms/Nintendo%20-%20Game%20Boy%20Advance.zip/Boktai%202%20-%20Solar%20Boy%20Django%20%28USA%29.zip" TargetMode="External"/><Relationship Id="rId414" Type="http://schemas.openxmlformats.org/officeDocument/2006/relationships/hyperlink" Target="https://archive.org/download/ni-roms/roms/Nintendo%20-%20Game%20Boy%20Advance.zip/Boktai%202%20-%20Solar%20Boy%20Django%20%28Europe%29%20%28En%2CFr%2CDe%2CEs%2CIt%29.zip" TargetMode="External"/><Relationship Id="rId413" Type="http://schemas.openxmlformats.org/officeDocument/2006/relationships/hyperlink" Target="https://archive.org/download/ni-roms/roms/Nintendo%20-%20Game%20Boy%20Advance.zip/Boktai%20-%20The%20Sun%20Is%20in%20Your%20Hand%20%28USA%29.zip" TargetMode="External"/><Relationship Id="rId412" Type="http://schemas.openxmlformats.org/officeDocument/2006/relationships/hyperlink" Target="https://archive.org/download/ni-roms/roms/Nintendo%20-%20Game%20Boy%20Advance.zip/Boktai%20-%20The%20Sun%20Is%20in%20Your%20Hand%20%28USA%29%20%28Sample%29.zip" TargetMode="External"/><Relationship Id="rId419" Type="http://schemas.openxmlformats.org/officeDocument/2006/relationships/hyperlink" Target="https://archive.org/download/ni-roms/roms/Nintendo%20-%20Game%20Boy%20Advance.zip/Boku%20wa%20Koukuu%20Kanseikan%20%28Japan%29%20%28Rev%201%29.zip" TargetMode="External"/><Relationship Id="rId418" Type="http://schemas.openxmlformats.org/officeDocument/2006/relationships/hyperlink" Target="https://archive.org/download/ni-roms/roms/Nintendo%20-%20Game%20Boy%20Advance.zip/Bokura%20no%20Taiyou%20-%20Taiyou%20Action%20RPG%20%28Japan%29.zip" TargetMode="External"/><Relationship Id="rId417" Type="http://schemas.openxmlformats.org/officeDocument/2006/relationships/hyperlink" Target="https://archive.org/download/ni-roms/roms/Nintendo%20-%20Game%20Boy%20Advance.zip/Bokujou%20Monogatari%20-%20Mineral%20Town%20no%20Nakama-tachi%20for%20Girl%20%28Japan%29.zip" TargetMode="External"/><Relationship Id="rId416" Type="http://schemas.openxmlformats.org/officeDocument/2006/relationships/hyperlink" Target="https://archive.org/download/ni-roms/roms/Nintendo%20-%20Game%20Boy%20Advance.zip/Bokujou%20Monogatari%20-%20Mineral%20Town%20no%20Nakama-tachi%20%28Japan%29.zip" TargetMode="External"/><Relationship Id="rId2570" Type="http://schemas.openxmlformats.org/officeDocument/2006/relationships/hyperlink" Target="https://archive.org/download/ni-roms/roms/Nintendo%20-%20Game%20Boy%20Advance.zip/Resident%20Evil%202%20%28Unknown%29%20%28Proto%29.zip" TargetMode="External"/><Relationship Id="rId1240" Type="http://schemas.openxmlformats.org/officeDocument/2006/relationships/hyperlink" Target="https://archive.org/download/ni-roms/roms/Nintendo%20-%20Game%20Boy%20Advance.zip/Games%20Explosion%21%20%28USA%29.zip" TargetMode="External"/><Relationship Id="rId2571" Type="http://schemas.openxmlformats.org/officeDocument/2006/relationships/hyperlink" Target="https://archive.org/download/ni-roms/roms/Nintendo%20-%20Game%20Boy%20Advance.zip/Revenge%20of%20Shinobi%2C%20The%20%28Europe%29%20%28En%2CFr%2CDe%2CEs%2CIt%29%20%28Beta%29.zip" TargetMode="External"/><Relationship Id="rId1241" Type="http://schemas.openxmlformats.org/officeDocument/2006/relationships/hyperlink" Target="https://archive.org/download/ni-roms/roms/Nintendo%20-%20Game%20Boy%20Advance.zip/Ganbare%21%20Dodge%20Fighters%20%28Japan%29.zip" TargetMode="External"/><Relationship Id="rId2572" Type="http://schemas.openxmlformats.org/officeDocument/2006/relationships/hyperlink" Target="https://archive.org/download/ni-roms/roms/Nintendo%20-%20Game%20Boy%20Advance.zip/Revenge%20of%20Shinobi%2C%20The%20%28Europe%29%20%28En%2CFr%2CDe%2CEs%2CIt%29.zip" TargetMode="External"/><Relationship Id="rId411" Type="http://schemas.openxmlformats.org/officeDocument/2006/relationships/hyperlink" Target="https://archive.org/download/ni-roms/roms/Nintendo%20-%20Game%20Boy%20Advance.zip/Boktai%20-%20The%20Sun%20Is%20in%20Your%20Hand%20%28Europe%29%20%28En%2CFr%2CDe%2CEs%2CIt%29.zip" TargetMode="External"/><Relationship Id="rId1242" Type="http://schemas.openxmlformats.org/officeDocument/2006/relationships/hyperlink" Target="https://archive.org/download/ni-roms/roms/Nintendo%20-%20Game%20Boy%20Advance.zip/Gang%20del%20Bosco%2C%20La%20%28Italy%29.zip" TargetMode="External"/><Relationship Id="rId2573" Type="http://schemas.openxmlformats.org/officeDocument/2006/relationships/hyperlink" Target="https://archive.org/download/ni-roms/roms/Nintendo%20-%20Game%20Boy%20Advance.zip/Revenge%20of%20Shinobi%2C%20The%20%28USA%29.zip" TargetMode="External"/><Relationship Id="rId410" Type="http://schemas.openxmlformats.org/officeDocument/2006/relationships/hyperlink" Target="https://archive.org/download/ni-roms/roms/Nintendo%20-%20Game%20Boy%20Advance.zip/Boboboubo%20Boubobo%20-%20Ougi%2087.5%20Bakuretsu%20Hanage%20Shinken%20%28Japan%29.zip" TargetMode="External"/><Relationship Id="rId1243" Type="http://schemas.openxmlformats.org/officeDocument/2006/relationships/hyperlink" Target="https://archive.org/download/ni-roms/roms/Nintendo%20-%20Game%20Boy%20Advance.zip/Gap-Man%20%28World%29%20%28Unl%29.zip" TargetMode="External"/><Relationship Id="rId2574" Type="http://schemas.openxmlformats.org/officeDocument/2006/relationships/hyperlink" Target="https://archive.org/download/ni-roms/roms/Nintendo%20-%20Game%20Boy%20Advance.zip/Revenge%20of%20the%20Smurfs%2C%20The%20%28Europe%29%20%28Beta%29%20%282002-03-22%29.zip" TargetMode="External"/><Relationship Id="rId1244" Type="http://schemas.openxmlformats.org/officeDocument/2006/relationships/hyperlink" Target="https://archive.org/download/ni-roms/roms/Nintendo%20-%20Game%20Boy%20Advance.zip/Garfield%20-%20The%20Search%20for%20Pooky%20%28Europe%29%20%28En%2CFr%2CDe%2CEs%2CIt%29%20%28Rev%202%29.zip" TargetMode="External"/><Relationship Id="rId2575" Type="http://schemas.openxmlformats.org/officeDocument/2006/relationships/hyperlink" Target="https://archive.org/download/ni-roms/roms/Nintendo%20-%20Game%20Boy%20Advance.zip/Revenge%20of%20the%20Smurfs%2C%20The%20%28Europe%29%20%28En%2CFr%2CDe%2CEs%2CIt%2CNl%29.zip" TargetMode="External"/><Relationship Id="rId1245" Type="http://schemas.openxmlformats.org/officeDocument/2006/relationships/hyperlink" Target="https://archive.org/download/ni-roms/roms/Nintendo%20-%20Game%20Boy%20Advance.zip/Garfield%20-%20The%20Search%20for%20Pooky%20%28Europe%29%20%28En%2CFr%2CDe%2CIt%29%20%28Rev%201%29.zip" TargetMode="External"/><Relationship Id="rId2576" Type="http://schemas.openxmlformats.org/officeDocument/2006/relationships/hyperlink" Target="https://archive.org/download/ni-roms/roms/Nintendo%20-%20Game%20Boy%20Advance.zip/Rhythm%20Tengoku%20%28Japan%29%20%28Demo%29%20%28Kiosk%29.zip" TargetMode="External"/><Relationship Id="rId1279" Type="http://schemas.openxmlformats.org/officeDocument/2006/relationships/hyperlink" Target="https://archive.org/download/ni-roms/roms/Nintendo%20-%20Game%20Boy%20Advance.zip/Golden%20Sun%20%28Germany%29.zip" TargetMode="External"/><Relationship Id="rId448" Type="http://schemas.openxmlformats.org/officeDocument/2006/relationships/hyperlink" Target="https://archive.org/download/ni-roms/roms/Nintendo%20-%20Game%20Boy%20Advance.zip/Bratz%20-%20Rock%20Angelz%20%28France%29.zip" TargetMode="External"/><Relationship Id="rId447" Type="http://schemas.openxmlformats.org/officeDocument/2006/relationships/hyperlink" Target="https://archive.org/download/ni-roms/roms/Nintendo%20-%20Game%20Boy%20Advance.zip/Bratz%20-%20Forever%20Diamondz%20%28USA%29.zip" TargetMode="External"/><Relationship Id="rId446" Type="http://schemas.openxmlformats.org/officeDocument/2006/relationships/hyperlink" Target="https://archive.org/download/ni-roms/roms/Nintendo%20-%20Game%20Boy%20Advance.zip/Bratz%20-%20Forever%20Diamondz%20%28Germany%29.zip" TargetMode="External"/><Relationship Id="rId445" Type="http://schemas.openxmlformats.org/officeDocument/2006/relationships/hyperlink" Target="https://archive.org/download/ni-roms/roms/Nintendo%20-%20Game%20Boy%20Advance.zip/Bratz%20-%20Forever%20Diamondz%20%28Europe%29%20%28En%2CFr%2CEs%2CIt%29.zip" TargetMode="External"/><Relationship Id="rId449" Type="http://schemas.openxmlformats.org/officeDocument/2006/relationships/hyperlink" Target="https://archive.org/download/ni-roms/roms/Nintendo%20-%20Game%20Boy%20Advance.zip/Bratz%20-%20Rock%20Angelz%20%28Germany%29.zip" TargetMode="External"/><Relationship Id="rId1270" Type="http://schemas.openxmlformats.org/officeDocument/2006/relationships/hyperlink" Target="https://archive.org/download/ni-roms/roms/Nintendo%20-%20Game%20Boy%20Advance.zip/Global%20Star%20-%20Sudoku%20Fever%20%28USA%29.zip" TargetMode="External"/><Relationship Id="rId440" Type="http://schemas.openxmlformats.org/officeDocument/2006/relationships/hyperlink" Target="https://archive.org/download/ni-roms/roms/Nintendo%20-%20Game%20Boy%20Advance.zip/Boxing%20Fever%20%28USA%2C%20Europe%29.zip" TargetMode="External"/><Relationship Id="rId1271" Type="http://schemas.openxmlformats.org/officeDocument/2006/relationships/hyperlink" Target="https://archive.org/download/ni-roms/roms/Nintendo%20-%20Game%20Boy%20Advance.zip/Glucoboy%20%28Australia%29.zip" TargetMode="External"/><Relationship Id="rId1272" Type="http://schemas.openxmlformats.org/officeDocument/2006/relationships/hyperlink" Target="https://archive.org/download/ni-roms/roms/Nintendo%20-%20Game%20Boy%20Advance.zip/Go%21%20Go%21%20Beckham%21%20-%20Adventure%20on%20Soccer%20Island%20%28Europe%29%20%28En%2CFr%2CDe%2CEs%2CIt%29.zip" TargetMode="External"/><Relationship Id="rId1273" Type="http://schemas.openxmlformats.org/officeDocument/2006/relationships/hyperlink" Target="https://archive.org/download/ni-roms/roms/Nintendo%20-%20Game%20Boy%20Advance.zip/Godzilla%20-%20Domination%21%20%28Europe%29%20%28En%2CFr%2CDe%2CEs%2CIt%29.zip" TargetMode="External"/><Relationship Id="rId1274" Type="http://schemas.openxmlformats.org/officeDocument/2006/relationships/hyperlink" Target="https://archive.org/download/ni-roms/roms/Nintendo%20-%20Game%20Boy%20Advance.zip/Godzilla%20-%20Domination%21%20%28USA%29.zip" TargetMode="External"/><Relationship Id="rId444" Type="http://schemas.openxmlformats.org/officeDocument/2006/relationships/hyperlink" Target="https://archive.org/download/ni-roms/roms/Nintendo%20-%20Game%20Boy%20Advance.zip/Bratz%20-%20Babyz%20%28USA%29.zip" TargetMode="External"/><Relationship Id="rId1275" Type="http://schemas.openxmlformats.org/officeDocument/2006/relationships/hyperlink" Target="https://archive.org/download/ni-roms/roms/Nintendo%20-%20Game%20Boy%20Advance.zip/Goemon%20-%20New%20Age%20Shutsudou%21%20%28Japan%29.zip" TargetMode="External"/><Relationship Id="rId443" Type="http://schemas.openxmlformats.org/officeDocument/2006/relationships/hyperlink" Target="https://archive.org/download/ni-roms/roms/Nintendo%20-%20Game%20Boy%20Advance.zip/Bratz%20-%20Babyz%20%28Europe%29%20%28En%2CEs%2CIt%29.zip" TargetMode="External"/><Relationship Id="rId1276" Type="http://schemas.openxmlformats.org/officeDocument/2006/relationships/hyperlink" Target="https://archive.org/download/ni-roms/roms/Nintendo%20-%20Game%20Boy%20Advance.zip/Gojira%20-%20Kaijuu%20Dairantou%20Advance%20%28Japan%29.zip" TargetMode="External"/><Relationship Id="rId442" Type="http://schemas.openxmlformats.org/officeDocument/2006/relationships/hyperlink" Target="https://archive.org/download/ni-roms/roms/Nintendo%20-%20Game%20Boy%20Advance.zip/Bratz%20%28USA%29%20%28En%2CFr%2CEs%29.zip" TargetMode="External"/><Relationship Id="rId1277" Type="http://schemas.openxmlformats.org/officeDocument/2006/relationships/hyperlink" Target="https://archive.org/download/ni-roms/roms/Nintendo%20-%20Game%20Boy%20Advance.zip/Golden%20Nugget%20Casino%20%28USA%2C%20Europe%29.zip" TargetMode="External"/><Relationship Id="rId441" Type="http://schemas.openxmlformats.org/officeDocument/2006/relationships/hyperlink" Target="https://archive.org/download/ni-roms/roms/Nintendo%20-%20Game%20Boy%20Advance.zip/Bratz%20%28Europe%29%20%28En%2CFr%2CDe%2CEs%2CIt%29.zip" TargetMode="External"/><Relationship Id="rId1278" Type="http://schemas.openxmlformats.org/officeDocument/2006/relationships/hyperlink" Target="https://archive.org/download/ni-roms/roms/Nintendo%20-%20Game%20Boy%20Advance.zip/Golden%20Sun%20%28France%29.zip" TargetMode="External"/><Relationship Id="rId1268" Type="http://schemas.openxmlformats.org/officeDocument/2006/relationships/hyperlink" Target="https://archive.org/download/ni-roms/roms/Nintendo%20-%20Game%20Boy%20Advance.zip/Glacia%20Dungeon%20%28World%29%20%28En%2CEs%2CRu%2CRo%29%20%28v1.5.2%29%20%28Aftermarket%29%20%28Unl%29.zip" TargetMode="External"/><Relationship Id="rId2599" Type="http://schemas.openxmlformats.org/officeDocument/2006/relationships/hyperlink" Target="https://archive.org/download/ni-roms/roms/Nintendo%20-%20Game%20Boy%20Advance.zip/Robots%20%28Europe%29%20%28En%2CFr%2CDe%2CEs%2CIt%29.zip" TargetMode="External"/><Relationship Id="rId1269" Type="http://schemas.openxmlformats.org/officeDocument/2006/relationships/hyperlink" Target="https://archive.org/download/ni-roms/roms/Nintendo%20-%20Game%20Boy%20Advance.zip/Global%20Star%20-%20Sudoku%20Fever%20%28Europe%29%20%28En%2CFr%2CDe%2CEs%2CIt%29.zip" TargetMode="External"/><Relationship Id="rId437" Type="http://schemas.openxmlformats.org/officeDocument/2006/relationships/hyperlink" Target="https://archive.org/download/ni-roms/roms/Nintendo%20-%20Game%20Boy%20Advance.zip/Boulder%20Dash%20EX%20%28Japan%29.zip" TargetMode="External"/><Relationship Id="rId436" Type="http://schemas.openxmlformats.org/officeDocument/2006/relationships/hyperlink" Target="https://archive.org/download/ni-roms/roms/Nintendo%20-%20Game%20Boy%20Advance.zip/Boulder%20Dash%20EX%20%28Europe%29%20%28En%2CFr%2CDe%29.zip" TargetMode="External"/><Relationship Id="rId435" Type="http://schemas.openxmlformats.org/officeDocument/2006/relationships/hyperlink" Target="https://archive.org/download/ni-roms/roms/Nintendo%20-%20Game%20Boy%20Advance.zip/Boukyaku%20no%20Senritsu%20%28Japan%29.zip" TargetMode="External"/><Relationship Id="rId434" Type="http://schemas.openxmlformats.org/officeDocument/2006/relationships/hyperlink" Target="https://archive.org/download/ni-roms/roms/Nintendo%20-%20Game%20Boy%20Advance.zip/Bouken%20Yuuki%20Pluster%20World%20-%20Pluston%20GP%20%28Japan%29.zip" TargetMode="External"/><Relationship Id="rId439" Type="http://schemas.openxmlformats.org/officeDocument/2006/relationships/hyperlink" Target="https://archive.org/download/ni-roms/roms/Nintendo%20-%20Game%20Boy%20Advance.zip/Bounty%20Hunter%20X%20%28World%29%20%28Unl%29.zip" TargetMode="External"/><Relationship Id="rId438" Type="http://schemas.openxmlformats.org/officeDocument/2006/relationships/hyperlink" Target="https://archive.org/download/ni-roms/roms/Nintendo%20-%20Game%20Boy%20Advance.zip/Boulder%20Dash%20EX%20%28USA%29.zip" TargetMode="External"/><Relationship Id="rId2590" Type="http://schemas.openxmlformats.org/officeDocument/2006/relationships/hyperlink" Target="https://archive.org/download/ni-roms/roms/Nintendo%20-%20Game%20Boy%20Advance.zip/Robopon%202%20-%20Cross%20Version%20%28USA%29.zip" TargetMode="External"/><Relationship Id="rId1260" Type="http://schemas.openxmlformats.org/officeDocument/2006/relationships/hyperlink" Target="https://archive.org/download/ni-roms/roms/Nintendo%20-%20Game%20Boy%20Advance.zip/Get%21%20-%20Boku%20no%20Mushi%20Tsukamaete%20%28Japan%29.zip" TargetMode="External"/><Relationship Id="rId2591" Type="http://schemas.openxmlformats.org/officeDocument/2006/relationships/hyperlink" Target="https://archive.org/download/ni-roms/roms/Nintendo%20-%20Game%20Boy%20Advance.zip/Robopon%202%20-%20Ring%20Version%20%28USA%29.zip" TargetMode="External"/><Relationship Id="rId1261" Type="http://schemas.openxmlformats.org/officeDocument/2006/relationships/hyperlink" Target="https://archive.org/download/ni-roms/roms/Nintendo%20-%20Game%20Boy%20Advance.zip/GetBackers%20Dakkanya%20-%20Jagan%20Fuuin%21%20%28Japan%29.zip" TargetMode="External"/><Relationship Id="rId2592" Type="http://schemas.openxmlformats.org/officeDocument/2006/relationships/hyperlink" Target="https://archive.org/download/ni-roms/roms/Nintendo%20-%20Game%20Boy%20Advance.zip/Robot%20Poncots%202%20-%20Cross%20Version%20%28Japan%29.zip" TargetMode="External"/><Relationship Id="rId1262" Type="http://schemas.openxmlformats.org/officeDocument/2006/relationships/hyperlink" Target="https://archive.org/download/ni-roms/roms/Nintendo%20-%20Game%20Boy%20Advance.zip/GetBackers%20Dakkanya%20-%20Jigoku%20no%20Scaramouche%20%28Japan%29.zip" TargetMode="External"/><Relationship Id="rId2593" Type="http://schemas.openxmlformats.org/officeDocument/2006/relationships/hyperlink" Target="https://archive.org/download/ni-roms/roms/Nintendo%20-%20Game%20Boy%20Advance.zip/Robot%20Poncots%202%20-%20Ring%20Version%20%28Japan%29.zip" TargetMode="External"/><Relationship Id="rId1263" Type="http://schemas.openxmlformats.org/officeDocument/2006/relationships/hyperlink" Target="https://archive.org/download/ni-roms/roms/Nintendo%20-%20Game%20Boy%20Advance.zip/GetBackers%20Dakkanya%20-%20Metropolis%20Dakkan%20Sakusen%21%20%28Japan%29.zip" TargetMode="External"/><Relationship Id="rId2594" Type="http://schemas.openxmlformats.org/officeDocument/2006/relationships/hyperlink" Target="https://archive.org/download/ni-roms/roms/Nintendo%20-%20Game%20Boy%20Advance.zip/Robot%20Wars%20-%20Advanced%20Destruction%20%28Europe%29%20%28En%2CFr%2CDe%2CEs%2CIt%29.zip" TargetMode="External"/><Relationship Id="rId433" Type="http://schemas.openxmlformats.org/officeDocument/2006/relationships/hyperlink" Target="https://archive.org/download/ni-roms/roms/Nintendo%20-%20Game%20Boy%20Advance.zip/Bouken%20Yuuki%20Pluster%20World%20-%20Densetsu%20no%20Plust%20Gate%20EX%20%28Japan%29.zip" TargetMode="External"/><Relationship Id="rId1264" Type="http://schemas.openxmlformats.org/officeDocument/2006/relationships/hyperlink" Target="https://archive.org/download/ni-roms/roms/Nintendo%20-%20Game%20Boy%20Advance.zip/Get%20Ride%21%20Amdriver%20-%20Senkou%20no%20Hero%20Tanjou%21%20%28Japan%29.zip" TargetMode="External"/><Relationship Id="rId2595" Type="http://schemas.openxmlformats.org/officeDocument/2006/relationships/hyperlink" Target="https://archive.org/download/ni-roms/roms/Nintendo%20-%20Game%20Boy%20Advance.zip/Robot%20Wars%20-%20Advanced%20Destruction%20%28USA%29%20%28Beta%29%20%282001-03-20%29.zip" TargetMode="External"/><Relationship Id="rId432" Type="http://schemas.openxmlformats.org/officeDocument/2006/relationships/hyperlink" Target="https://archive.org/download/ni-roms/roms/Nintendo%20-%20Game%20Boy%20Advance.zip/Bouken%20Yuuki%20Pluster%20World%20-%20Densetsu%20no%20Plust%20Gate%20%28Japan%29.zip" TargetMode="External"/><Relationship Id="rId1265" Type="http://schemas.openxmlformats.org/officeDocument/2006/relationships/hyperlink" Target="https://archive.org/download/ni-roms/roms/Nintendo%20-%20Game%20Boy%20Advance.zip/Get%20Ride%21%20Amdriver%20-%20Shutsugeki%21%20Battle%20Party%20%28Japan%29.zip" TargetMode="External"/><Relationship Id="rId2596" Type="http://schemas.openxmlformats.org/officeDocument/2006/relationships/hyperlink" Target="https://archive.org/download/ni-roms/roms/Nintendo%20-%20Game%20Boy%20Advance.zip/Robot%20Wars%20-%20Advanced%20Destruction%20%28USA%29.zip" TargetMode="External"/><Relationship Id="rId431" Type="http://schemas.openxmlformats.org/officeDocument/2006/relationships/hyperlink" Target="https://archive.org/download/ni-roms/roms/Nintendo%20-%20Game%20Boy%20Advance.zip/Bouken-ou%20Beet%20-%20Busters%20Road%20%28Japan%29.zip" TargetMode="External"/><Relationship Id="rId1266" Type="http://schemas.openxmlformats.org/officeDocument/2006/relationships/hyperlink" Target="https://archive.org/download/ni-roms/roms/Nintendo%20-%20Game%20Boy%20Advance.zip/Ghost%20Rider%20%28USA%2C%20Europe%29%20%28En%2CFr%2CDe%2CEs%2CIt%2CNl%29.zip" TargetMode="External"/><Relationship Id="rId2597" Type="http://schemas.openxmlformats.org/officeDocument/2006/relationships/hyperlink" Target="https://archive.org/download/ni-roms/roms/Nintendo%20-%20Game%20Boy%20Advance.zip/Robot%20Wars%20-%20Extreme%20Destruction%20%28Europe%29%20%28En%2CFr%2CDe%2CEs%2CIt%2CNl%29.zip" TargetMode="External"/><Relationship Id="rId430" Type="http://schemas.openxmlformats.org/officeDocument/2006/relationships/hyperlink" Target="https://archive.org/download/ni-roms/roms/Nintendo%20-%20Game%20Boy%20Advance.zip/Bookworm%20%28USA%29.zip" TargetMode="External"/><Relationship Id="rId1267" Type="http://schemas.openxmlformats.org/officeDocument/2006/relationships/hyperlink" Target="https://archive.org/download/ni-roms/roms/Nintendo%20-%20Game%20Boy%20Advance.zip/Ghost%20Trap%20%28Japan%29.zip" TargetMode="External"/><Relationship Id="rId2598" Type="http://schemas.openxmlformats.org/officeDocument/2006/relationships/hyperlink" Target="https://archive.org/download/ni-roms/roms/Nintendo%20-%20Game%20Boy%20Advance.zip/Robotech%20-%20The%20Macross%20Saga%20%28USA%2C%20Europe%29%20%28En%2CFr%2CDe%2CEs%2CIt%2CNl%29.zip" TargetMode="External"/><Relationship Id="rId3070" Type="http://schemas.openxmlformats.org/officeDocument/2006/relationships/hyperlink" Target="https://archive.org/download/ni-roms/roms/Nintendo%20-%20Game%20Boy%20Advance.zip/Super%20Mario%20Bros.%20%28Japan%29%20%28Hot%20Mario%20Campaign%29.zip" TargetMode="External"/><Relationship Id="rId3072" Type="http://schemas.openxmlformats.org/officeDocument/2006/relationships/hyperlink" Target="https://archive.org/download/ni-roms/roms/Nintendo%20-%20Game%20Boy%20Advance.zip/Super%20Monkey%20Ball%20Jr.%20%28USA%29%20%28Beta%29%20%282002-08-06%29.zip" TargetMode="External"/><Relationship Id="rId3071" Type="http://schemas.openxmlformats.org/officeDocument/2006/relationships/hyperlink" Target="https://archive.org/download/ni-roms/roms/Nintendo%20-%20Game%20Boy%20Advance.zip/Super%20Monkey%20Ball%20Jr.%20%28Europe%29%20%28En%2CFr%2CDe%2CEs%2CIt%29.zip" TargetMode="External"/><Relationship Id="rId3074" Type="http://schemas.openxmlformats.org/officeDocument/2006/relationships/hyperlink" Target="https://archive.org/download/ni-roms/roms/Nintendo%20-%20Game%20Boy%20Advance.zip/Super%20Panda%20%28USA%29%20%28Unl%29.zip" TargetMode="External"/><Relationship Id="rId3073" Type="http://schemas.openxmlformats.org/officeDocument/2006/relationships/hyperlink" Target="https://archive.org/download/ni-roms/roms/Nintendo%20-%20Game%20Boy%20Advance.zip/Super%20Monkey%20Ball%20Jr.%20%28USA%29.zip" TargetMode="External"/><Relationship Id="rId3076" Type="http://schemas.openxmlformats.org/officeDocument/2006/relationships/hyperlink" Target="https://archive.org/download/ni-roms/roms/Nintendo%20-%20Game%20Boy%20Advance.zip/Super%20Puzzle%20Fighter%20II%20%28Europe%29.zip" TargetMode="External"/><Relationship Id="rId3075" Type="http://schemas.openxmlformats.org/officeDocument/2006/relationships/hyperlink" Target="https://archive.org/download/ni-roms/roms/Nintendo%20-%20Game%20Boy%20Advance.zip/Super%20Puzzle%20Bobble%20Advance%20%28Japan%29%20%28En%29.zip" TargetMode="External"/><Relationship Id="rId3078" Type="http://schemas.openxmlformats.org/officeDocument/2006/relationships/hyperlink" Target="https://archive.org/download/ni-roms/roms/Nintendo%20-%20Game%20Boy%20Advance.zip/Super%20Puzzle%20Fighter%20II%20%28USA%29.zip" TargetMode="External"/><Relationship Id="rId3077" Type="http://schemas.openxmlformats.org/officeDocument/2006/relationships/hyperlink" Target="https://archive.org/download/ni-roms/roms/Nintendo%20-%20Game%20Boy%20Advance.zip/Super%20Puzzle%20Fighter%20II%20%28USA%29%20%28Rev%201%29.zip" TargetMode="External"/><Relationship Id="rId3079" Type="http://schemas.openxmlformats.org/officeDocument/2006/relationships/hyperlink" Target="https://archive.org/download/ni-roms/roms/Nintendo%20-%20Game%20Boy%20Advance.zip/Super%20Real%20Mahjong%20Dousoukai%20%28Japan%29.zip" TargetMode="External"/><Relationship Id="rId3061" Type="http://schemas.openxmlformats.org/officeDocument/2006/relationships/hyperlink" Target="https://archive.org/download/ni-roms/roms/Nintendo%20-%20Game%20Boy%20Advance.zip/Super%20Mario%20Advance%204%20-%20Super%20Mario%20Bros.%203%20%28USA%29%20%28Rev%201%29%20%28Switch%20Online%29.zip" TargetMode="External"/><Relationship Id="rId3060" Type="http://schemas.openxmlformats.org/officeDocument/2006/relationships/hyperlink" Target="https://archive.org/download/ni-roms/roms/Nintendo%20-%20Game%20Boy%20Advance.zip/Super%20Mario%20Advance%204%20-%20Super%20Mario%20Bros.%203%20%28Europe%29%20%28En%2CFr%2CDe%2CEs%2CIt%29.zip" TargetMode="External"/><Relationship Id="rId3063" Type="http://schemas.openxmlformats.org/officeDocument/2006/relationships/hyperlink" Target="https://archive.org/download/ni-roms/roms/Nintendo%20-%20Game%20Boy%20Advance.zip/Super%20Mario%20Advance%204%20-%20Super%20Mario%20Bros.%203%20%28USA%29.zip" TargetMode="External"/><Relationship Id="rId3062" Type="http://schemas.openxmlformats.org/officeDocument/2006/relationships/hyperlink" Target="https://archive.org/download/ni-roms/roms/Nintendo%20-%20Game%20Boy%20Advance.zip/Super%20Mario%20Advance%204%20-%20Super%20Mario%20Bros.%203%20%28USA%29%20%28Rev%201%29%20%28Virtual%20Console%29.zip" TargetMode="External"/><Relationship Id="rId3065" Type="http://schemas.openxmlformats.org/officeDocument/2006/relationships/hyperlink" Target="https://archive.org/download/ni-roms/roms/Nintendo%20-%20Game%20Boy%20Advance.zip/Super%20Mario%20Ball%20%28Europe%29%20%28Virtual%20Console%29.zip" TargetMode="External"/><Relationship Id="rId3064" Type="http://schemas.openxmlformats.org/officeDocument/2006/relationships/hyperlink" Target="https://archive.org/download/ni-roms/roms/Nintendo%20-%20Game%20Boy%20Advance.zip/Super%20Mario%20Advance%204%20-%20Super%20Mario%20Bros.%203%20%28USA%2C%20Australia%29%20%28Rev%201%29.zip" TargetMode="External"/><Relationship Id="rId3067" Type="http://schemas.openxmlformats.org/officeDocument/2006/relationships/hyperlink" Target="https://archive.org/download/ni-roms/roms/Nintendo%20-%20Game%20Boy%20Advance.zip/Super%20Mario%20Ball%20%28Japan%29%20%28Demo%29%20%28Kiosk%2C%20GameCube%29.zip" TargetMode="External"/><Relationship Id="rId3066" Type="http://schemas.openxmlformats.org/officeDocument/2006/relationships/hyperlink" Target="https://archive.org/download/ni-roms/roms/Nintendo%20-%20Game%20Boy%20Advance.zip/Super%20Mario%20Ball%20%28Europe%29.zip" TargetMode="External"/><Relationship Id="rId3069" Type="http://schemas.openxmlformats.org/officeDocument/2006/relationships/hyperlink" Target="https://archive.org/download/ni-roms/roms/Nintendo%20-%20Game%20Boy%20Advance.zip/Super%20Mario%20Ball%20%28Japan%29.zip" TargetMode="External"/><Relationship Id="rId3068" Type="http://schemas.openxmlformats.org/officeDocument/2006/relationships/hyperlink" Target="https://archive.org/download/ni-roms/roms/Nintendo%20-%20Game%20Boy%20Advance.zip/Super%20Mario%20Ball%20%28Japan%29%20%28Virtual%20Console%29.zip" TargetMode="External"/><Relationship Id="rId3090" Type="http://schemas.openxmlformats.org/officeDocument/2006/relationships/hyperlink" Target="https://archive.org/download/ni-roms/roms/Nintendo%20-%20Game%20Boy%20Advance.zip/Super%20Street%20Fighter%20II%20Turbo%20-%20Revival%20%28Europe%29%20%28Rev%201%29.zip" TargetMode="External"/><Relationship Id="rId3092" Type="http://schemas.openxmlformats.org/officeDocument/2006/relationships/hyperlink" Target="https://archive.org/download/ni-roms/roms/Nintendo%20-%20Game%20Boy%20Advance.zip/Super%20Street%20Fighter%20II%20Turbo%20-%20Revival%20%28USA%29%20%28Virtual%20Console%29.zip" TargetMode="External"/><Relationship Id="rId3091" Type="http://schemas.openxmlformats.org/officeDocument/2006/relationships/hyperlink" Target="https://archive.org/download/ni-roms/roms/Nintendo%20-%20Game%20Boy%20Advance.zip/Super%20Street%20Fighter%20II%20Turbo%20-%20Revival%20%28Europe%29.zip" TargetMode="External"/><Relationship Id="rId3094" Type="http://schemas.openxmlformats.org/officeDocument/2006/relationships/hyperlink" Target="https://archive.org/download/ni-roms/roms/Nintendo%20-%20Game%20Boy%20Advance.zip/Super%20Street%20Fighter%20II%20X%20-%20Revival%20%28Japan%29%20%28Virtual%20Console%29.zip" TargetMode="External"/><Relationship Id="rId3093" Type="http://schemas.openxmlformats.org/officeDocument/2006/relationships/hyperlink" Target="https://archive.org/download/ni-roms/roms/Nintendo%20-%20Game%20Boy%20Advance.zip/Super%20Street%20Fighter%20II%20Turbo%20-%20Revival%20%28USA%29.zip" TargetMode="External"/><Relationship Id="rId3096" Type="http://schemas.openxmlformats.org/officeDocument/2006/relationships/hyperlink" Target="https://archive.org/download/ni-roms/roms/Nintendo%20-%20Game%20Boy%20Advance.zip/Superman%20-%20Countdown%20to%20Apokolips%20%28Europe%29%20%28En%2CFr%2CDe%2CEs%2CIt%29.zip" TargetMode="External"/><Relationship Id="rId3095" Type="http://schemas.openxmlformats.org/officeDocument/2006/relationships/hyperlink" Target="https://archive.org/download/ni-roms/roms/Nintendo%20-%20Game%20Boy%20Advance.zip/Super%20Street%20Fighter%20II%20X%20-%20Revival%20%28Japan%29.zip" TargetMode="External"/><Relationship Id="rId3098" Type="http://schemas.openxmlformats.org/officeDocument/2006/relationships/hyperlink" Target="https://archive.org/download/ni-roms/roms/Nintendo%20-%20Game%20Boy%20Advance.zip/Superman%20Returns%20-%20Fortress%20of%20Solitude%20%28USA%2C%20Europe%29%20%28Beta%29.zip" TargetMode="External"/><Relationship Id="rId3097" Type="http://schemas.openxmlformats.org/officeDocument/2006/relationships/hyperlink" Target="https://archive.org/download/ni-roms/roms/Nintendo%20-%20Game%20Boy%20Advance.zip/Superman%20-%20Countdown%20to%20Apokolips%20%28USA%29.zip" TargetMode="External"/><Relationship Id="rId3099" Type="http://schemas.openxmlformats.org/officeDocument/2006/relationships/hyperlink" Target="https://archive.org/download/ni-roms/roms/Nintendo%20-%20Game%20Boy%20Advance.zip/Superman%20Returns%20-%20Fortress%20of%20Solitude%20%28USA%2C%20Europe%29%20%28En%2CFr%2CDe%2CEs%2CIt%29.zip" TargetMode="External"/><Relationship Id="rId3081" Type="http://schemas.openxmlformats.org/officeDocument/2006/relationships/hyperlink" Target="https://archive.org/download/ni-roms/roms/Nintendo%20-%20Game%20Boy%20Advance.zip/Super%20Robot%20Taisen%20-%20Original%20Generation%20%28Japan%29.zip" TargetMode="External"/><Relationship Id="rId3080" Type="http://schemas.openxmlformats.org/officeDocument/2006/relationships/hyperlink" Target="https://archive.org/download/ni-roms/roms/Nintendo%20-%20Game%20Boy%20Advance.zip/Super%20Robot%20Taisen%20-%20Original%20Generation%20%28Europe%29.zip" TargetMode="External"/><Relationship Id="rId3083" Type="http://schemas.openxmlformats.org/officeDocument/2006/relationships/hyperlink" Target="https://archive.org/download/ni-roms/roms/Nintendo%20-%20Game%20Boy%20Advance.zip/Super%20Robot%20Taisen%20-%20Original%20Generation%202%20%28Japan%29.zip" TargetMode="External"/><Relationship Id="rId3082" Type="http://schemas.openxmlformats.org/officeDocument/2006/relationships/hyperlink" Target="https://archive.org/download/ni-roms/roms/Nintendo%20-%20Game%20Boy%20Advance.zip/Super%20Robot%20Taisen%20-%20Original%20Generation%20%28USA%29.zip" TargetMode="External"/><Relationship Id="rId3085" Type="http://schemas.openxmlformats.org/officeDocument/2006/relationships/hyperlink" Target="https://archive.org/download/ni-roms/roms/Nintendo%20-%20Game%20Boy%20Advance.zip/Super%20Robot%20Taisen%20A%20%28Japan%29.zip" TargetMode="External"/><Relationship Id="rId3084" Type="http://schemas.openxmlformats.org/officeDocument/2006/relationships/hyperlink" Target="https://archive.org/download/ni-roms/roms/Nintendo%20-%20Game%20Boy%20Advance.zip/Super%20Robot%20Taisen%20-%20Original%20Generation%202%20%28USA%29.zip" TargetMode="External"/><Relationship Id="rId3087" Type="http://schemas.openxmlformats.org/officeDocument/2006/relationships/hyperlink" Target="https://archive.org/download/ni-roms/roms/Nintendo%20-%20Game%20Boy%20Advance.zip/Super%20Robot%20Taisen%20J%20%28Japan%29.zip" TargetMode="External"/><Relationship Id="rId3086" Type="http://schemas.openxmlformats.org/officeDocument/2006/relationships/hyperlink" Target="https://archive.org/download/ni-roms/roms/Nintendo%20-%20Game%20Boy%20Advance.zip/Super%20Robot%20Taisen%20D%20%28Japan%29.zip" TargetMode="External"/><Relationship Id="rId3089" Type="http://schemas.openxmlformats.org/officeDocument/2006/relationships/hyperlink" Target="https://archive.org/download/ni-roms/roms/Nintendo%20-%20Game%20Boy%20Advance.zip/Super%20Street%20Fighter%20II%20Turbo%20-%20Revival%20%28Europe%29%20%28Rev%201%29%20%28Virtual%20Console%29.zip" TargetMode="External"/><Relationship Id="rId3088" Type="http://schemas.openxmlformats.org/officeDocument/2006/relationships/hyperlink" Target="https://archive.org/download/ni-roms/roms/Nintendo%20-%20Game%20Boy%20Advance.zip/Super%20Robot%20Taisen%20R%20%28Japan%29.zip" TargetMode="External"/><Relationship Id="rId3039" Type="http://schemas.openxmlformats.org/officeDocument/2006/relationships/hyperlink" Target="https://archive.org/download/ni-roms/roms/Nintendo%20-%20Game%20Boy%20Advance.zip/Super%20Mario%20Advance%20%28USA%2C%20Europe%29%20%28Virtual%20Console%29.zip" TargetMode="External"/><Relationship Id="rId1" Type="http://schemas.openxmlformats.org/officeDocument/2006/relationships/hyperlink" Target="https://archive.org/download/ni-roms/roms/Nintendo%20-%20Game%20Boy%20Advance.zip/2%20Disney%20Games%20-%20Disney%20Sports%20-%20Football%20%2B%20Disney%20Sports%20-%20Skateboarding%20%28Europe%29%20%28En%2CFr%2CDe%2CEs%2CIt%29.zip" TargetMode="External"/><Relationship Id="rId2" Type="http://schemas.openxmlformats.org/officeDocument/2006/relationships/hyperlink" Target="https://archive.org/download/ni-roms/roms/Nintendo%20-%20Game%20Boy%20Advance.zip/2%20Disney%20Games%20-%20Lilo%20%26%20Stitch%202%20%2B%20Peter%20Pan%20-%20Return%20to%20Neverland%20%28Europe%29%20%28En%2CFr%2CDe%2CEs%2BEn%2CFr%2CDe%2CEs%2CIt%2CNl%29.zip" TargetMode="External"/><Relationship Id="rId3" Type="http://schemas.openxmlformats.org/officeDocument/2006/relationships/hyperlink" Target="https://archive.org/download/ni-roms/roms/Nintendo%20-%20Game%20Boy%20Advance.zip/2%20Game%20Pack%21%20-%20Hot%20Wheels%20-%20Stunt%20Track%20Challenge%20%2B%20Hot%20Wheels%20-%20World%20Race%20%28USA%2C%20Europe%29.zip" TargetMode="External"/><Relationship Id="rId4" Type="http://schemas.openxmlformats.org/officeDocument/2006/relationships/hyperlink" Target="https://archive.org/download/ni-roms/roms/Nintendo%20-%20Game%20Boy%20Advance.zip/2%20Game%20Pack%21%20-%20Matchbox%20Missions%20-%20Emergency%20Response%20%26%20Air%2C%20Land%20and%20Sea%20Rescue%20%28Europe%29%20%28En%2CFr%2CDe%2CEs%2CIt%29.zip" TargetMode="External"/><Relationship Id="rId3030" Type="http://schemas.openxmlformats.org/officeDocument/2006/relationships/hyperlink" Target="https://archive.org/download/ni-roms/roms/Nintendo%20-%20Game%20Boy%20Advance.zip/Super%20Donkey%20Kong%202%20%28Japan%29.zip" TargetMode="External"/><Relationship Id="rId9" Type="http://schemas.openxmlformats.org/officeDocument/2006/relationships/hyperlink" Target="https://archive.org/download/ni-roms/roms/Nintendo%20-%20Game%20Boy%20Advance.zip/2%20Games%20in%201%20-%20Bionicle%20%2B%20Knights%27%20Kingdom%20%28Europe%29%20%28En%2CFr%2CDe%2CDa%2BEn%2CDe%29.zip" TargetMode="External"/><Relationship Id="rId3032" Type="http://schemas.openxmlformats.org/officeDocument/2006/relationships/hyperlink" Target="https://archive.org/download/ni-roms/roms/Nintendo%20-%20Game%20Boy%20Advance.zip/Super%20Dropzone%20-%20Intergalactic%20Rescue%20Mission%20%28Europe%29.zip" TargetMode="External"/><Relationship Id="rId3031" Type="http://schemas.openxmlformats.org/officeDocument/2006/relationships/hyperlink" Target="https://archive.org/download/ni-roms/roms/Nintendo%20-%20Game%20Boy%20Advance.zip/Super%20Donkey%20Kong%203%20%28Japan%29.zip" TargetMode="External"/><Relationship Id="rId3034" Type="http://schemas.openxmlformats.org/officeDocument/2006/relationships/hyperlink" Target="https://archive.org/download/ni-roms/roms/Nintendo%20-%20Game%20Boy%20Advance.zip/Super%20Duper%20Sumos%20%28USA%29.zip" TargetMode="External"/><Relationship Id="rId3033" Type="http://schemas.openxmlformats.org/officeDocument/2006/relationships/hyperlink" Target="https://archive.org/download/ni-roms/roms/Nintendo%20-%20Game%20Boy%20Advance.zip/Super%20Dropzone%20-%20Intergalactic%20Rescue%20Mission%20%28USA%29.zip" TargetMode="External"/><Relationship Id="rId5" Type="http://schemas.openxmlformats.org/officeDocument/2006/relationships/hyperlink" Target="https://archive.org/download/ni-roms/roms/Nintendo%20-%20Game%20Boy%20Advance.zip/2%20Game%20Pack%21%20-%20Matchbox%20Missions%20-%20Emergency%20Response%20%2B%20Air%2C%20Land%20and%20Sea%20Rescue%20%28USA%29.zip" TargetMode="External"/><Relationship Id="rId3036" Type="http://schemas.openxmlformats.org/officeDocument/2006/relationships/hyperlink" Target="https://archive.org/download/ni-roms/roms/Nintendo%20-%20Game%20Boy%20Advance.zip/Super%20Ghouls%27n%20Ghosts%20%28USA%2C%20Europe%29.zip" TargetMode="External"/><Relationship Id="rId6" Type="http://schemas.openxmlformats.org/officeDocument/2006/relationships/hyperlink" Target="https://archive.org/download/ni-roms/roms/Nintendo%20-%20Game%20Boy%20Advance.zip/2%20Game%20Pack%21%20-%20Uno%20%26%20Skip-Bo%20%28Europe%29%20%28En%2CFr%2CDe%2CEs%2CIt%29.zip" TargetMode="External"/><Relationship Id="rId3035" Type="http://schemas.openxmlformats.org/officeDocument/2006/relationships/hyperlink" Target="https://archive.org/download/ni-roms/roms/Nintendo%20-%20Game%20Boy%20Advance.zip/Super%20Ghouls%27n%20Ghosts%20%28USA%29%20%28Virtual%20Console%29.zip" TargetMode="External"/><Relationship Id="rId7" Type="http://schemas.openxmlformats.org/officeDocument/2006/relationships/hyperlink" Target="https://archive.org/download/ni-roms/roms/Nintendo%20-%20Game%20Boy%20Advance.zip/2%20Game%20Pack%21%20-%20Uno%20%2B%20Skip-Bo%20%28USA%29.zip" TargetMode="External"/><Relationship Id="rId3038" Type="http://schemas.openxmlformats.org/officeDocument/2006/relationships/hyperlink" Target="https://archive.org/download/ni-roms/roms/Nintendo%20-%20Game%20Boy%20Advance.zip/Super%20Mario%20Advance%20%28USA%29%20%28Demo%29%20%28Kiosk%29.zip" TargetMode="External"/><Relationship Id="rId8" Type="http://schemas.openxmlformats.org/officeDocument/2006/relationships/hyperlink" Target="https://archive.org/download/ni-roms/roms/Nintendo%20-%20Game%20Boy%20Advance.zip/2%20Games%20in%201%20-%20Alla%20Ricerca%20di%20Nemo%20%2B%20Gli%20Incredibili%20-%20Una%20%27Normale%27%20Famiglia%20di%20Supereroi%20%28Italy%29%20%28Es%2CIt%2BIt%29.zip" TargetMode="External"/><Relationship Id="rId3037" Type="http://schemas.openxmlformats.org/officeDocument/2006/relationships/hyperlink" Target="https://archive.org/download/ni-roms/roms/Nintendo%20-%20Game%20Boy%20Advance.zip/Super%20Hornet%20FA%2018F%20%28USA%2C%20Europe%29.zip" TargetMode="External"/><Relationship Id="rId3029" Type="http://schemas.openxmlformats.org/officeDocument/2006/relationships/hyperlink" Target="https://archive.org/download/ni-roms/roms/Nintendo%20-%20Game%20Boy%20Advance.zip/Super%20Donkey%20Kong%20%28Japan%29.zip" TargetMode="External"/><Relationship Id="rId3028" Type="http://schemas.openxmlformats.org/officeDocument/2006/relationships/hyperlink" Target="https://archive.org/download/ni-roms/roms/Nintendo%20-%20Game%20Boy%20Advance.zip/Super%20Dodge%20Ball%20Advance%20%28USA%29.zip" TargetMode="External"/><Relationship Id="rId3021" Type="http://schemas.openxmlformats.org/officeDocument/2006/relationships/hyperlink" Target="https://archive.org/download/ni-roms/roms/Nintendo%20-%20Game%20Boy%20Advance.zip/Super%20Bust-A-Move%20%28Europe%29%20%28En%2CFr%2CDe%2CEs%2CIt%29.zip" TargetMode="External"/><Relationship Id="rId3020" Type="http://schemas.openxmlformats.org/officeDocument/2006/relationships/hyperlink" Target="https://archive.org/download/ni-roms/roms/Nintendo%20-%20Game%20Boy%20Advance.zip/Super%20Bubble%20Pop%20%28World%29%20%28Evercade%29%20%28Unl%29.zip" TargetMode="External"/><Relationship Id="rId3023" Type="http://schemas.openxmlformats.org/officeDocument/2006/relationships/hyperlink" Target="https://archive.org/download/ni-roms/roms/Nintendo%20-%20Game%20Boy%20Advance.zip/Super%20Chinese%201%2C%202%20Advance%20%28Japan%29.zip" TargetMode="External"/><Relationship Id="rId3022" Type="http://schemas.openxmlformats.org/officeDocument/2006/relationships/hyperlink" Target="https://archive.org/download/ni-roms/roms/Nintendo%20-%20Game%20Boy%20Advance.zip/Super%20Bust-A-Move%20%28USA%29%20%28En%2CFr%2CEs%29.zip" TargetMode="External"/><Relationship Id="rId3025" Type="http://schemas.openxmlformats.org/officeDocument/2006/relationships/hyperlink" Target="https://archive.org/download/ni-roms/roms/Nintendo%20-%20Game%20Boy%20Advance.zip/Super%20Dodge%20Ball%20Advance%20%28Europe%29.zip" TargetMode="External"/><Relationship Id="rId3024" Type="http://schemas.openxmlformats.org/officeDocument/2006/relationships/hyperlink" Target="https://archive.org/download/ni-roms/roms/Nintendo%20-%20Game%20Boy%20Advance.zip/Super%20Collapse%21%20II%20%28USA%29.zip" TargetMode="External"/><Relationship Id="rId3027" Type="http://schemas.openxmlformats.org/officeDocument/2006/relationships/hyperlink" Target="https://archive.org/download/ni-roms/roms/Nintendo%20-%20Game%20Boy%20Advance.zip/Super%20Dodge%20Ball%20Advance%20%28USA%29%20%28Rev%201%29.zip" TargetMode="External"/><Relationship Id="rId3026" Type="http://schemas.openxmlformats.org/officeDocument/2006/relationships/hyperlink" Target="https://archive.org/download/ni-roms/roms/Nintendo%20-%20Game%20Boy%20Advance.zip/Super%20Dodge%20Ball%20Advance%20%28USA%29%20%28Beta%29.zip" TargetMode="External"/><Relationship Id="rId3050" Type="http://schemas.openxmlformats.org/officeDocument/2006/relationships/hyperlink" Target="https://archive.org/download/ni-roms/roms/Nintendo%20-%20Game%20Boy%20Advance.zip/Super%20Mario%20Advance%203%20-%20Yoshi%27s%20Island%20%2B%20Mario%20Brothers%20%28Japan%29%20%28Virtual%20Console%29.zip" TargetMode="External"/><Relationship Id="rId3052" Type="http://schemas.openxmlformats.org/officeDocument/2006/relationships/hyperlink" Target="https://archive.org/download/ni-roms/roms/Nintendo%20-%20Game%20Boy%20Advance.zip/Super%20Mario%20Advance%204%20-%20Super%20Mario%203%20%2B%20Mario%20Brothers%20%28Japan%29%20%28Rev%201%29.zip" TargetMode="External"/><Relationship Id="rId3051" Type="http://schemas.openxmlformats.org/officeDocument/2006/relationships/hyperlink" Target="https://archive.org/download/ni-roms/roms/Nintendo%20-%20Game%20Boy%20Advance.zip/Super%20Mario%20Advance%203%20-%20Yoshi%27s%20Island%20%2B%20Mario%20Brothers%20%28Japan%29.zip" TargetMode="External"/><Relationship Id="rId3054" Type="http://schemas.openxmlformats.org/officeDocument/2006/relationships/hyperlink" Target="https://archive.org/download/ni-roms/roms/Nintendo%20-%20Game%20Boy%20Advance.zip/Super%20Mario%20Advance%204%20-%20Super%20Mario%203%20%2B%20Mario%20Brothers%20%28Japan%29%20%28Rev%202%29%20%28Virtual%20Console%29.zip" TargetMode="External"/><Relationship Id="rId3053" Type="http://schemas.openxmlformats.org/officeDocument/2006/relationships/hyperlink" Target="https://archive.org/download/ni-roms/roms/Nintendo%20-%20Game%20Boy%20Advance.zip/Super%20Mario%20Advance%204%20-%20Super%20Mario%203%20%2B%20Mario%20Brothers%20%28Japan%29%20%28Rev%202%29%20%28Switch%20Online%29.zip" TargetMode="External"/><Relationship Id="rId3056" Type="http://schemas.openxmlformats.org/officeDocument/2006/relationships/hyperlink" Target="https://archive.org/download/ni-roms/roms/Nintendo%20-%20Game%20Boy%20Advance.zip/Super%20Mario%20Advance%204%20-%20Super%20Mario%203%20%2B%20Mario%20Brothers%20%28Japan%29.zip" TargetMode="External"/><Relationship Id="rId3055" Type="http://schemas.openxmlformats.org/officeDocument/2006/relationships/hyperlink" Target="https://archive.org/download/ni-roms/roms/Nintendo%20-%20Game%20Boy%20Advance.zip/Super%20Mario%20Advance%204%20-%20Super%20Mario%203%20%2B%20Mario%20Brothers%20%28Japan%29%20%28Rev%202%29.zip" TargetMode="External"/><Relationship Id="rId3058" Type="http://schemas.openxmlformats.org/officeDocument/2006/relationships/hyperlink" Target="https://archive.org/download/ni-roms/roms/Nintendo%20-%20Game%20Boy%20Advance.zip/Super%20Mario%20Advance%204%20-%20Super%20Mario%20Bros.%203%20%28Europe%29%20%28En%2CFr%2CDe%2CEs%2CIt%29%20%28Rev%201%29%20%28Virtual%20Console%29.zip" TargetMode="External"/><Relationship Id="rId3057" Type="http://schemas.openxmlformats.org/officeDocument/2006/relationships/hyperlink" Target="https://archive.org/download/ni-roms/roms/Nintendo%20-%20Game%20Boy%20Advance.zip/Super%20Mario%20Advance%204%20-%20Super%20Mario%20Bros.%203%20%28Europe%29%20%28En%2CFr%2CDe%2CEs%2CIt%29%20%28Rev%201%29%20%28Switch%20Online%29.zip" TargetMode="External"/><Relationship Id="rId3059" Type="http://schemas.openxmlformats.org/officeDocument/2006/relationships/hyperlink" Target="https://archive.org/download/ni-roms/roms/Nintendo%20-%20Game%20Boy%20Advance.zip/Super%20Mario%20Advance%204%20-%20Super%20Mario%20Bros.%203%20%28Europe%29%20%28En%2CFr%2CDe%2CEs%2CIt%29%20%28Rev%201%29.zip" TargetMode="External"/><Relationship Id="rId3041" Type="http://schemas.openxmlformats.org/officeDocument/2006/relationships/hyperlink" Target="https://archive.org/download/ni-roms/roms/Nintendo%20-%20Game%20Boy%20Advance.zip/Super%20Mario%20Advance%20-%20Super%20Mario%20USA%20%2B%20Mario%20Brothers%20%28Japan%29%20%28Virtual%20Console%29.zip" TargetMode="External"/><Relationship Id="rId3040" Type="http://schemas.openxmlformats.org/officeDocument/2006/relationships/hyperlink" Target="https://archive.org/download/ni-roms/roms/Nintendo%20-%20Game%20Boy%20Advance.zip/Super%20Mario%20Advance%20%28USA%2C%20Europe%29.zip" TargetMode="External"/><Relationship Id="rId3043" Type="http://schemas.openxmlformats.org/officeDocument/2006/relationships/hyperlink" Target="https://archive.org/download/ni-roms/roms/Nintendo%20-%20Game%20Boy%20Advance.zip/Super%20Mario%20Advance%202%20-%20Super%20Mario%20World%20%28Europe%29%20%28En%2CFr%2CDe%2CEs%29.zip" TargetMode="External"/><Relationship Id="rId3042" Type="http://schemas.openxmlformats.org/officeDocument/2006/relationships/hyperlink" Target="https://archive.org/download/ni-roms/roms/Nintendo%20-%20Game%20Boy%20Advance.zip/Super%20Mario%20Advance%20-%20Super%20Mario%20USA%20%2B%20Mario%20Brothers%20%28Japan%29.zip" TargetMode="External"/><Relationship Id="rId3045" Type="http://schemas.openxmlformats.org/officeDocument/2006/relationships/hyperlink" Target="https://archive.org/download/ni-roms/roms/Nintendo%20-%20Game%20Boy%20Advance.zip/Super%20Mario%20Advance%202%20-%20Super%20Mario%20World%20%2B%20Mario%20Brothers%20%28Japan%29.zip" TargetMode="External"/><Relationship Id="rId3044" Type="http://schemas.openxmlformats.org/officeDocument/2006/relationships/hyperlink" Target="https://archive.org/download/ni-roms/roms/Nintendo%20-%20Game%20Boy%20Advance.zip/Super%20Mario%20Advance%202%20-%20Super%20Mario%20World%20%28USA%2C%20Australia%29.zip" TargetMode="External"/><Relationship Id="rId3047" Type="http://schemas.openxmlformats.org/officeDocument/2006/relationships/hyperlink" Target="https://archive.org/download/ni-roms/roms/Nintendo%20-%20Game%20Boy%20Advance.zip/Super%20Mario%20Advance%203%20-%20Yoshi%27s%20Island%20%28Europe%29%20%28En%2CFr%2CDe%2CEs%2CIt%29.zip" TargetMode="External"/><Relationship Id="rId3046" Type="http://schemas.openxmlformats.org/officeDocument/2006/relationships/hyperlink" Target="https://archive.org/download/ni-roms/roms/Nintendo%20-%20Game%20Boy%20Advance.zip/Super%20Mario%20Advance%203%20-%20Yoshi%27s%20Island%20%28Europe%29%20%28En%2CFr%2CDe%2CEs%2CIt%29%20%28Virtual%20Console%29.zip" TargetMode="External"/><Relationship Id="rId3049" Type="http://schemas.openxmlformats.org/officeDocument/2006/relationships/hyperlink" Target="https://archive.org/download/ni-roms/roms/Nintendo%20-%20Game%20Boy%20Advance.zip/Super%20Mario%20Advance%203%20-%20Yoshi%27s%20Island%20%28USA%29.zip" TargetMode="External"/><Relationship Id="rId3048" Type="http://schemas.openxmlformats.org/officeDocument/2006/relationships/hyperlink" Target="https://archive.org/download/ni-roms/roms/Nintendo%20-%20Game%20Boy%20Advance.zip/Super%20Mario%20Advance%203%20-%20Yoshi%27s%20Island%20%28USA%29%20%28Virtual%20Console%29.zip" TargetMode="External"/><Relationship Id="rId2600" Type="http://schemas.openxmlformats.org/officeDocument/2006/relationships/hyperlink" Target="https://archive.org/download/ni-roms/roms/Nintendo%20-%20Game%20Boy%20Advance.zip/Robots%20%28Japan%29.zip" TargetMode="External"/><Relationship Id="rId2601" Type="http://schemas.openxmlformats.org/officeDocument/2006/relationships/hyperlink" Target="https://archive.org/download/ni-roms/roms/Nintendo%20-%20Game%20Boy%20Advance.zip/Robots%20%28USA%29.zip" TargetMode="External"/><Relationship Id="rId2602" Type="http://schemas.openxmlformats.org/officeDocument/2006/relationships/hyperlink" Target="https://archive.org/download/ni-roms/roms/Nintendo%20-%20Game%20Boy%20Advance.zip/Rock%20%27N%20Roll%20Racing%20%28Europe%29.zip" TargetMode="External"/><Relationship Id="rId2603" Type="http://schemas.openxmlformats.org/officeDocument/2006/relationships/hyperlink" Target="https://archive.org/download/ni-roms/roms/Nintendo%20-%20Game%20Boy%20Advance.zip/Rock%20%27N%20Roll%20Racing%20%28USA%29.zip" TargetMode="External"/><Relationship Id="rId2604" Type="http://schemas.openxmlformats.org/officeDocument/2006/relationships/hyperlink" Target="https://archive.org/download/ni-roms/roms/Nintendo%20-%20Game%20Boy%20Advance.zip/Rock%27em%20Sock%27em%20Robots%20%28Europe%29%20%28En%2CFr%2CDe%2CEs%2CIt%29.zip" TargetMode="External"/><Relationship Id="rId2605" Type="http://schemas.openxmlformats.org/officeDocument/2006/relationships/hyperlink" Target="https://archive.org/download/ni-roms/roms/Nintendo%20-%20Game%20Boy%20Advance.zip/Rock%27em%20Sock%27em%20Robots%20%28USA%29.zip" TargetMode="External"/><Relationship Id="rId2606" Type="http://schemas.openxmlformats.org/officeDocument/2006/relationships/hyperlink" Target="https://archive.org/download/ni-roms/roms/Nintendo%20-%20Game%20Boy%20Advance.zip/Rocket%20Power%20-%20Beach%20Bandits%20%28USA%2C%20Europe%29%20%28v0.14%29%20%28Beta%29.zip" TargetMode="External"/><Relationship Id="rId808" Type="http://schemas.openxmlformats.org/officeDocument/2006/relationships/hyperlink" Target="https://archive.org/download/ni-roms/roms/Nintendo%20-%20Game%20Boy%20Advance.zip/Dogz%202%20%28Europe%29.zip" TargetMode="External"/><Relationship Id="rId2607" Type="http://schemas.openxmlformats.org/officeDocument/2006/relationships/hyperlink" Target="https://archive.org/download/ni-roms/roms/Nintendo%20-%20Game%20Boy%20Advance.zip/Rocket%20Power%20-%20Beach%20Bandits%20%28USA%2C%20Europe%29.zip" TargetMode="External"/><Relationship Id="rId807" Type="http://schemas.openxmlformats.org/officeDocument/2006/relationships/hyperlink" Target="https://archive.org/download/ni-roms/roms/Nintendo%20-%20Game%20Boy%20Advance.zip/Dogz%202%20%28Europe%29%20%28En%2CFr%2CDe%2CIt%29.zip" TargetMode="External"/><Relationship Id="rId2608" Type="http://schemas.openxmlformats.org/officeDocument/2006/relationships/hyperlink" Target="https://archive.org/download/ni-roms/roms/Nintendo%20-%20Game%20Boy%20Advance.zip/Rocket%20Power%20-%20Dream%20Scheme%20%28USA%2C%20Europe%29.zip" TargetMode="External"/><Relationship Id="rId806" Type="http://schemas.openxmlformats.org/officeDocument/2006/relationships/hyperlink" Target="https://archive.org/download/ni-roms/roms/Nintendo%20-%20Game%20Boy%20Advance.zip/Dogz%20-%20Fashion%20%28USA%29.zip" TargetMode="External"/><Relationship Id="rId2609" Type="http://schemas.openxmlformats.org/officeDocument/2006/relationships/hyperlink" Target="https://archive.org/download/ni-roms/roms/Nintendo%20-%20Game%20Boy%20Advance.zip/Rocket%20Power%20-%20Le%20Cauchemar%20d%27Otto%20%28France%29.zip" TargetMode="External"/><Relationship Id="rId805" Type="http://schemas.openxmlformats.org/officeDocument/2006/relationships/hyperlink" Target="https://archive.org/download/ni-roms/roms/Nintendo%20-%20Game%20Boy%20Advance.zip/Dogz%20-%20Fashion%20%28Europe%29.zip" TargetMode="External"/><Relationship Id="rId809" Type="http://schemas.openxmlformats.org/officeDocument/2006/relationships/hyperlink" Target="https://archive.org/download/ni-roms/roms/Nintendo%20-%20Game%20Boy%20Advance.zip/Dogz%202%20%28USA%29%20%28Rev%201%29.zip" TargetMode="External"/><Relationship Id="rId800" Type="http://schemas.openxmlformats.org/officeDocument/2006/relationships/hyperlink" Target="https://archive.org/download/ni-roms/roms/Nintendo%20-%20Game%20Boy%20Advance.zip/Dog%20Trainer%202%20%28Europe%29%20%28DS%20Cheat%20Cartridge%29%20%28Unl%29.zip" TargetMode="External"/><Relationship Id="rId804" Type="http://schemas.openxmlformats.org/officeDocument/2006/relationships/hyperlink" Target="https://archive.org/download/ni-roms/roms/Nintendo%20-%20Game%20Boy%20Advance.zip/Dogz%20%28USA%29.zip" TargetMode="External"/><Relationship Id="rId803" Type="http://schemas.openxmlformats.org/officeDocument/2006/relationships/hyperlink" Target="https://archive.org/download/ni-roms/roms/Nintendo%20-%20Game%20Boy%20Advance.zip/Dogz%20%28France%29.zip" TargetMode="External"/><Relationship Id="rId802" Type="http://schemas.openxmlformats.org/officeDocument/2006/relationships/hyperlink" Target="https://archive.org/download/ni-roms/roms/Nintendo%20-%20Game%20Boy%20Advance.zip/Dogz%20%28Europe%29.zip" TargetMode="External"/><Relationship Id="rId801" Type="http://schemas.openxmlformats.org/officeDocument/2006/relationships/hyperlink" Target="https://archive.org/download/ni-roms/roms/Nintendo%20-%20Game%20Boy%20Advance.zip/Dogz%20%28Europe%29%20%28En%2CFr%2CDe%2CIt%29.zip" TargetMode="External"/><Relationship Id="rId1334" Type="http://schemas.openxmlformats.org/officeDocument/2006/relationships/hyperlink" Target="https://archive.org/download/ni-roms/roms/Nintendo%20-%20Game%20Boy%20Advance.zip/Guranbo%20%28Japan%29.zip" TargetMode="External"/><Relationship Id="rId2665" Type="http://schemas.openxmlformats.org/officeDocument/2006/relationships/hyperlink" Target="https://archive.org/download/ni-roms/roms/Nintendo%20-%20Game%20Boy%20Advance.zip/S%20World%203%20%28World%29%20%28Beta%204%29%20%28Unl%29.zip" TargetMode="External"/><Relationship Id="rId1335" Type="http://schemas.openxmlformats.org/officeDocument/2006/relationships/hyperlink" Target="https://archive.org/download/ni-roms/roms/Nintendo%20-%20Game%20Boy%20Advance.zip/Guru%20Logic%20Champ%20%28Japan%29.zip" TargetMode="External"/><Relationship Id="rId2666" Type="http://schemas.openxmlformats.org/officeDocument/2006/relationships/hyperlink" Target="https://archive.org/download/ni-roms/roms/Nintendo%20-%20Game%20Boy%20Advance.zip/Sabre%20Wulf%20%28Europe%29%20%28En%2CFr%2CDe%29.zip" TargetMode="External"/><Relationship Id="rId1336" Type="http://schemas.openxmlformats.org/officeDocument/2006/relationships/hyperlink" Target="https://archive.org/download/ni-roms/roms/Nintendo%20-%20Game%20Boy%20Advance.zip/Gyakuten%20Saiban%20%28Japan%29%20%28Rev%201%29%20%28Virtual%20Console%29.zip" TargetMode="External"/><Relationship Id="rId2667" Type="http://schemas.openxmlformats.org/officeDocument/2006/relationships/hyperlink" Target="https://archive.org/download/ni-roms/roms/Nintendo%20-%20Game%20Boy%20Advance.zip/Sabre%20Wulf%20%28USA%29.zip" TargetMode="External"/><Relationship Id="rId1337" Type="http://schemas.openxmlformats.org/officeDocument/2006/relationships/hyperlink" Target="https://archive.org/download/ni-roms/roms/Nintendo%20-%20Game%20Boy%20Advance.zip/Gyakuten%20Saiban%20%28Japan%29%20%28Rev%201%29.zip" TargetMode="External"/><Relationship Id="rId2668" Type="http://schemas.openxmlformats.org/officeDocument/2006/relationships/hyperlink" Target="https://archive.org/download/ni-roms/roms/Nintendo%20-%20Game%20Boy%20Advance.zip/Sabrina%20the%20Teenage%20Witch%20-%20Potion%20Commotion%20%28Europe%29%20%28En%2CFr%2CDe%2CEs%2CIt%2CNl%29.zip" TargetMode="External"/><Relationship Id="rId1338" Type="http://schemas.openxmlformats.org/officeDocument/2006/relationships/hyperlink" Target="https://archive.org/download/ni-roms/roms/Nintendo%20-%20Game%20Boy%20Advance.zip/Gyakuten%20Saiban%20%28Japan%29.zip" TargetMode="External"/><Relationship Id="rId2669" Type="http://schemas.openxmlformats.org/officeDocument/2006/relationships/hyperlink" Target="https://archive.org/download/ni-roms/roms/Nintendo%20-%20Game%20Boy%20Advance.zip/Sabrina%20the%20Teenage%20Witch%20-%20Potion%20Commotion%20%28USA%29%20%28En%2CFr%2CEs%29.zip" TargetMode="External"/><Relationship Id="rId1339" Type="http://schemas.openxmlformats.org/officeDocument/2006/relationships/hyperlink" Target="https://archive.org/download/ni-roms/roms/Nintendo%20-%20Game%20Boy%20Advance.zip/Gyakuten%20Saiban%202%20%28Japan%29%20%28Virtual%20Console%29.zip" TargetMode="External"/><Relationship Id="rId745" Type="http://schemas.openxmlformats.org/officeDocument/2006/relationships/hyperlink" Target="https://archive.org/download/ni-roms/roms/Nintendo%20-%20Game%20Boy%20Advance.zip/Densetsu%20no%20Starfy%203%20%28Japan%29%20%28Rev%201%29.zip" TargetMode="External"/><Relationship Id="rId744" Type="http://schemas.openxmlformats.org/officeDocument/2006/relationships/hyperlink" Target="https://archive.org/download/ni-roms/roms/Nintendo%20-%20Game%20Boy%20Advance.zip/Densetsu%20no%20Starfy%203%20%28Japan%29%20%28Rev%201%29%20%28Virtual%20Console%29.zip" TargetMode="External"/><Relationship Id="rId743" Type="http://schemas.openxmlformats.org/officeDocument/2006/relationships/hyperlink" Target="https://archive.org/download/ni-roms/roms/Nintendo%20-%20Game%20Boy%20Advance.zip/Densetsu%20no%20Starfy%202%20%28Japan%29.zip" TargetMode="External"/><Relationship Id="rId742" Type="http://schemas.openxmlformats.org/officeDocument/2006/relationships/hyperlink" Target="https://archive.org/download/ni-roms/roms/Nintendo%20-%20Game%20Boy%20Advance.zip/Densetsu%20no%20Starfy%202%20%28Japan%29%20%28Virtual%20Console%29.zip" TargetMode="External"/><Relationship Id="rId749" Type="http://schemas.openxmlformats.org/officeDocument/2006/relationships/hyperlink" Target="https://archive.org/download/ni-roms/roms/Nintendo%20-%20Game%20Boy%20Advance.zip/Deutschland%20Sucht%20den%20Superstar%20%28Germany%29.zip" TargetMode="External"/><Relationship Id="rId748" Type="http://schemas.openxmlformats.org/officeDocument/2006/relationships/hyperlink" Target="https://archive.org/download/ni-roms/roms/Nintendo%20-%20Game%20Boy%20Advance.zip/Desert%20Strike%20Advance%20%28USA%29.zip" TargetMode="External"/><Relationship Id="rId747" Type="http://schemas.openxmlformats.org/officeDocument/2006/relationships/hyperlink" Target="https://archive.org/download/ni-roms/roms/Nintendo%20-%20Game%20Boy%20Advance.zip/Derby%20Stallion%20Advance%20%28Japan%29.zip" TargetMode="External"/><Relationship Id="rId746" Type="http://schemas.openxmlformats.org/officeDocument/2006/relationships/hyperlink" Target="https://archive.org/download/ni-roms/roms/Nintendo%20-%20Game%20Boy%20Advance.zip/Densetsu%20no%20Starfy%203%20%28Japan%29.zip" TargetMode="External"/><Relationship Id="rId2660" Type="http://schemas.openxmlformats.org/officeDocument/2006/relationships/hyperlink" Target="https://archive.org/download/ni-roms/roms/Nintendo%20-%20Game%20Boy%20Advance.zip/SSX%203%20%28USA%2C%20Europe%29.zip" TargetMode="External"/><Relationship Id="rId741" Type="http://schemas.openxmlformats.org/officeDocument/2006/relationships/hyperlink" Target="https://archive.org/download/ni-roms/roms/Nintendo%20-%20Game%20Boy%20Advance.zip/Densetsu%20no%20Starfy%20%28Japan%29.zip" TargetMode="External"/><Relationship Id="rId1330" Type="http://schemas.openxmlformats.org/officeDocument/2006/relationships/hyperlink" Target="https://archive.org/download/ni-roms/roms/Nintendo%20-%20Game%20Boy%20Advance.zip/Gunstar%20Future%20Heroes%20%28Europe%29%20%28En%2CJa%2CFr%2CDe%2CEs%2CIt%29.zip" TargetMode="External"/><Relationship Id="rId2661" Type="http://schemas.openxmlformats.org/officeDocument/2006/relationships/hyperlink" Target="https://archive.org/download/ni-roms/roms/Nintendo%20-%20Game%20Boy%20Advance.zip/SSX%20Tricky%20%28USA%2C%20Europe%29%20%28En%2CFr%2CDe%29.zip" TargetMode="External"/><Relationship Id="rId740" Type="http://schemas.openxmlformats.org/officeDocument/2006/relationships/hyperlink" Target="https://archive.org/download/ni-roms/roms/Nintendo%20-%20Game%20Boy%20Advance.zip/Denki%20Blocks%21%20%28USA%29%20%28En%2CEs%29.zip" TargetMode="External"/><Relationship Id="rId1331" Type="http://schemas.openxmlformats.org/officeDocument/2006/relationships/hyperlink" Target="https://archive.org/download/ni-roms/roms/Nintendo%20-%20Game%20Boy%20Advance.zip/Gunstar%20Super%20Heroes%20%28Japan%29.zip" TargetMode="External"/><Relationship Id="rId2662" Type="http://schemas.openxmlformats.org/officeDocument/2006/relationships/hyperlink" Target="https://archive.org/download/ni-roms/roms/Nintendo%20-%20Game%20Boy%20Advance.zip/S%20World%203%20%28World%29%20%28Beta%201%29%20%28Unl%29.zip" TargetMode="External"/><Relationship Id="rId1332" Type="http://schemas.openxmlformats.org/officeDocument/2006/relationships/hyperlink" Target="https://archive.org/download/ni-roms/roms/Nintendo%20-%20Game%20Boy%20Advance.zip/Gunstar%20Super%20Heroes%20%28USA%29.zip" TargetMode="External"/><Relationship Id="rId2663" Type="http://schemas.openxmlformats.org/officeDocument/2006/relationships/hyperlink" Target="https://archive.org/download/ni-roms/roms/Nintendo%20-%20Game%20Boy%20Advance.zip/S%20World%203%20%28World%29%20%28Beta%202%29%20%28Unl%29.zip" TargetMode="External"/><Relationship Id="rId1333" Type="http://schemas.openxmlformats.org/officeDocument/2006/relationships/hyperlink" Target="https://archive.org/download/ni-roms/roms/Nintendo%20-%20Game%20Boy%20Advance.zip/Guranbo%20%28Japan%29%20%28Virtual%20Console%29.zip" TargetMode="External"/><Relationship Id="rId2664" Type="http://schemas.openxmlformats.org/officeDocument/2006/relationships/hyperlink" Target="https://archive.org/download/ni-roms/roms/Nintendo%20-%20Game%20Boy%20Advance.zip/S%20World%203%20%28World%29%20%28Beta%203%29%20%28Unl%29.zip" TargetMode="External"/><Relationship Id="rId1323" Type="http://schemas.openxmlformats.org/officeDocument/2006/relationships/hyperlink" Target="https://archive.org/download/ni-roms/roms/Nintendo%20-%20Game%20Boy%20Advance.zip/Groove%20Adventure%20Rave%20-%20Hikari%20to%20Yami%20no%20Daikessen%202%20%28Japan%29.zip" TargetMode="External"/><Relationship Id="rId2654" Type="http://schemas.openxmlformats.org/officeDocument/2006/relationships/hyperlink" Target="https://archive.org/download/ni-roms/roms/Nintendo%20-%20Game%20Boy%20Advance.zip/SEGA%20Rally%20Championship%20%28Japan%29%20%28En%29.zip" TargetMode="External"/><Relationship Id="rId1324" Type="http://schemas.openxmlformats.org/officeDocument/2006/relationships/hyperlink" Target="https://archive.org/download/ni-roms/roms/Nintendo%20-%20Game%20Boy%20Advance.zip/Gu%20Huo%20Lang%204%20%28Taiwan%29%20%28Unl%29.zip" TargetMode="External"/><Relationship Id="rId2655" Type="http://schemas.openxmlformats.org/officeDocument/2006/relationships/hyperlink" Target="https://archive.org/download/ni-roms/roms/Nintendo%20-%20Game%20Boy%20Advance.zip/SEGA%20Rally%20Championship%20%28USA%29.zip" TargetMode="External"/><Relationship Id="rId1325" Type="http://schemas.openxmlformats.org/officeDocument/2006/relationships/hyperlink" Target="https://archive.org/download/ni-roms/roms/Nintendo%20-%20Game%20Boy%20Advance.zip/Guilty%20Gear%20X%20-%20Advance%20Edition%20%28Europe%29.zip" TargetMode="External"/><Relationship Id="rId2656" Type="http://schemas.openxmlformats.org/officeDocument/2006/relationships/hyperlink" Target="https://archive.org/download/ni-roms/roms/Nintendo%20-%20Game%20Boy%20Advance.zip/SEGA%20Smash%20Pack%20%28Europe%29.zip" TargetMode="External"/><Relationship Id="rId1326" Type="http://schemas.openxmlformats.org/officeDocument/2006/relationships/hyperlink" Target="https://archive.org/download/ni-roms/roms/Nintendo%20-%20Game%20Boy%20Advance.zip/Guilty%20Gear%20X%20-%20Advance%20Edition%20%28Japan%29%20%28Beta%29.zip" TargetMode="External"/><Relationship Id="rId2657" Type="http://schemas.openxmlformats.org/officeDocument/2006/relationships/hyperlink" Target="https://archive.org/download/ni-roms/roms/Nintendo%20-%20Game%20Boy%20Advance.zip/SEGA%20Smash%20Pack%20%28USA%29.zip" TargetMode="External"/><Relationship Id="rId1327" Type="http://schemas.openxmlformats.org/officeDocument/2006/relationships/hyperlink" Target="https://archive.org/download/ni-roms/roms/Nintendo%20-%20Game%20Boy%20Advance.zip/Guilty%20Gear%20X%20-%20Advance%20Edition%20%28Japan%29.zip" TargetMode="External"/><Relationship Id="rId2658" Type="http://schemas.openxmlformats.org/officeDocument/2006/relationships/hyperlink" Target="https://archive.org/download/ni-roms/roms/Nintendo%20-%20Game%20Boy%20Advance.zip/SK8%20-%20Tony%20Hawk%27s%20Pro%20Skater%202%20%28Japan%29.zip" TargetMode="External"/><Relationship Id="rId1328" Type="http://schemas.openxmlformats.org/officeDocument/2006/relationships/hyperlink" Target="https://archive.org/download/ni-roms/roms/Nintendo%20-%20Game%20Boy%20Advance.zip/Guilty%20Gear%20X%20-%20Advance%20Edition%20%28USA%29.zip" TargetMode="External"/><Relationship Id="rId2659" Type="http://schemas.openxmlformats.org/officeDocument/2006/relationships/hyperlink" Target="https://archive.org/download/ni-roms/roms/Nintendo%20-%20Game%20Boy%20Advance.zip/SN%20Systems%20%28Europe%29%20%28Test%20Program%29%20%28Unl%29.zip" TargetMode="External"/><Relationship Id="rId1329" Type="http://schemas.openxmlformats.org/officeDocument/2006/relationships/hyperlink" Target="https://archive.org/download/ni-roms/roms/Nintendo%20-%20Game%20Boy%20Advance.zip/Gumby%20vs.%20the%20Astrobots%20%28USA%29.zip" TargetMode="External"/><Relationship Id="rId739" Type="http://schemas.openxmlformats.org/officeDocument/2006/relationships/hyperlink" Target="https://archive.org/download/ni-roms/roms/Nintendo%20-%20Game%20Boy%20Advance.zip/Denki%20Blocks%21%20%28Japan%29.zip" TargetMode="External"/><Relationship Id="rId734" Type="http://schemas.openxmlformats.org/officeDocument/2006/relationships/hyperlink" Target="https://archive.org/download/ni-roms/roms/Nintendo%20-%20Game%20Boy%20Advance.zip/DemiKids%20-%20Dark%20Version%20%28USA%29.zip" TargetMode="External"/><Relationship Id="rId733" Type="http://schemas.openxmlformats.org/officeDocument/2006/relationships/hyperlink" Target="https://archive.org/download/ni-roms/roms/Nintendo%20-%20Game%20Boy%20Advance.zip/Deflektor%20%28World%29%20%28v1.1%29%20%28Unl%29.zip" TargetMode="External"/><Relationship Id="rId732" Type="http://schemas.openxmlformats.org/officeDocument/2006/relationships/hyperlink" Target="https://archive.org/download/ni-roms/roms/Nintendo%20-%20Game%20Boy%20Advance.zip/Defender%20of%20the%20Crown%20%28USA%29.zip" TargetMode="External"/><Relationship Id="rId731" Type="http://schemas.openxmlformats.org/officeDocument/2006/relationships/hyperlink" Target="https://archive.org/download/ni-roms/roms/Nintendo%20-%20Game%20Boy%20Advance.zip/Defender%20of%20the%20Crown%20%28Europe%29.zip" TargetMode="External"/><Relationship Id="rId738" Type="http://schemas.openxmlformats.org/officeDocument/2006/relationships/hyperlink" Target="https://archive.org/download/ni-roms/roms/Nintendo%20-%20Game%20Boy%20Advance.zip/Denki%20Blocks%21%20%28Europe%29%20%28En%2CFr%2CDe%2CEs%2CIt%29.zip" TargetMode="External"/><Relationship Id="rId737" Type="http://schemas.openxmlformats.org/officeDocument/2006/relationships/hyperlink" Target="https://archive.org/download/ni-roms/roms/Nintendo%20-%20Game%20Boy%20Advance.zip/Demon%20Driver%20-%20Time%20to%20Burn%20Rubber%21%20%28USA%29.zip" TargetMode="External"/><Relationship Id="rId736" Type="http://schemas.openxmlformats.org/officeDocument/2006/relationships/hyperlink" Target="https://archive.org/download/ni-roms/roms/Nintendo%20-%20Game%20Boy%20Advance.zip/Demon%20Driver%20-%20Time%20to%20Burn%20Rubber%21%20%28Europe%29.zip" TargetMode="External"/><Relationship Id="rId735" Type="http://schemas.openxmlformats.org/officeDocument/2006/relationships/hyperlink" Target="https://archive.org/download/ni-roms/roms/Nintendo%20-%20Game%20Boy%20Advance.zip/DemiKids%20-%20Light%20Version%20%28USA%29.zip" TargetMode="External"/><Relationship Id="rId730" Type="http://schemas.openxmlformats.org/officeDocument/2006/relationships/hyperlink" Target="https://archive.org/download/ni-roms/roms/Nintendo%20-%20Game%20Boy%20Advance.zip/Defender%20-%20For%20All%20Mankind%20%28Europe%29%20%28En%2CFr%2CDe%2CEs%2CIt%29.zip" TargetMode="External"/><Relationship Id="rId2650" Type="http://schemas.openxmlformats.org/officeDocument/2006/relationships/hyperlink" Target="https://archive.org/download/ni-roms/roms/Nintendo%20-%20Game%20Boy%20Advance.zip/SEGA%20Arcade%20Gallery%20%28Europe%29%20%28En%2CFr%2CDe%2CEs%2CIt%29.zip" TargetMode="External"/><Relationship Id="rId1320" Type="http://schemas.openxmlformats.org/officeDocument/2006/relationships/hyperlink" Target="https://archive.org/download/ni-roms/roms/Nintendo%20-%20Game%20Boy%20Advance.zip/Gremlins%20-%20Stripe%20vs%20Gizmo%20%28USA%29.zip" TargetMode="External"/><Relationship Id="rId2651" Type="http://schemas.openxmlformats.org/officeDocument/2006/relationships/hyperlink" Target="https://archive.org/download/ni-roms/roms/Nintendo%20-%20Game%20Boy%20Advance.zip/SEGA%20Arcade%20Gallery%20%28USA%29.zip" TargetMode="External"/><Relationship Id="rId1321" Type="http://schemas.openxmlformats.org/officeDocument/2006/relationships/hyperlink" Target="https://archive.org/download/ni-roms/roms/Nintendo%20-%20Game%20Boy%20Advance.zip/Grim%20Adventures%20of%20Billy%20%26%20Mandy%2C%20The%20%28USA%29.zip" TargetMode="External"/><Relationship Id="rId2652" Type="http://schemas.openxmlformats.org/officeDocument/2006/relationships/hyperlink" Target="https://archive.org/download/ni-roms/roms/Nintendo%20-%20Game%20Boy%20Advance.zip/SEGA%20Rally%20Championship%20%28Europe%29%20%28Beta%29.zip" TargetMode="External"/><Relationship Id="rId1322" Type="http://schemas.openxmlformats.org/officeDocument/2006/relationships/hyperlink" Target="https://archive.org/download/ni-roms/roms/Nintendo%20-%20Game%20Boy%20Advance.zip/Groove%20Adventure%20Rave%20-%20Hikari%20to%20Yami%20no%20Daikessen%20%28Japan%29.zip" TargetMode="External"/><Relationship Id="rId2653" Type="http://schemas.openxmlformats.org/officeDocument/2006/relationships/hyperlink" Target="https://archive.org/download/ni-roms/roms/Nintendo%20-%20Game%20Boy%20Advance.zip/SEGA%20Rally%20Championship%20%28Europe%29.zip" TargetMode="External"/><Relationship Id="rId1356" Type="http://schemas.openxmlformats.org/officeDocument/2006/relationships/hyperlink" Target="https://archive.org/download/ni-roms/roms/Nintendo%20-%20Game%20Boy%20Advance.zip/Hamster%20Paradise%20-%20Pure%20Heart%20%28Japan%29.zip" TargetMode="External"/><Relationship Id="rId2687" Type="http://schemas.openxmlformats.org/officeDocument/2006/relationships/hyperlink" Target="https://archive.org/download/ni-roms/roms/Nintendo%20-%20Game%20Boy%20Advance.zip/Santa%20Claus%20Saves%20the%20Earth%20%28Europe%29.zip" TargetMode="External"/><Relationship Id="rId1357" Type="http://schemas.openxmlformats.org/officeDocument/2006/relationships/hyperlink" Target="https://archive.org/download/ni-roms/roms/Nintendo%20-%20Game%20Boy%20Advance.zip/Hamster%20Paradise%20Advanchu%20%28Japan%29.zip" TargetMode="External"/><Relationship Id="rId2688" Type="http://schemas.openxmlformats.org/officeDocument/2006/relationships/hyperlink" Target="https://archive.org/download/ni-roms/roms/Nintendo%20-%20Game%20Boy%20Advance.zip/Santa%20Clause%203%2C%20The%20-%20The%20Escape%20Clause%20%28USA%29.zip" TargetMode="External"/><Relationship Id="rId1358" Type="http://schemas.openxmlformats.org/officeDocument/2006/relationships/hyperlink" Target="https://archive.org/download/ni-roms/roms/Nintendo%20-%20Game%20Boy%20Advance.zip/Hamtaro%20-%20Ham-Ham%20Games%20%28Europe%29%20%28En%2CFr%2CDe%2CEs%2CIt%29.zip" TargetMode="External"/><Relationship Id="rId2689" Type="http://schemas.openxmlformats.org/officeDocument/2006/relationships/hyperlink" Target="https://archive.org/download/ni-roms/roms/Nintendo%20-%20Game%20Boy%20Advance.zip/Scan%20Hunter%20-%20Sennen%20Kaigyo%20o%20Oe%21%20%28Japan%29.zip" TargetMode="External"/><Relationship Id="rId1359" Type="http://schemas.openxmlformats.org/officeDocument/2006/relationships/hyperlink" Target="https://archive.org/download/ni-roms/roms/Nintendo%20-%20Game%20Boy%20Advance.zip/Hamtaro%20-%20Ham-Ham%20Games%20%28Japan%2C%20USA%29%20%28En%2CJa%29.zip" TargetMode="External"/><Relationship Id="rId767" Type="http://schemas.openxmlformats.org/officeDocument/2006/relationships/hyperlink" Target="https://archive.org/download/ni-roms/roms/Nintendo%20-%20Game%20Boy%20Advance.zip/Digimon%20Racing%20%28Japan%29.zip" TargetMode="External"/><Relationship Id="rId766" Type="http://schemas.openxmlformats.org/officeDocument/2006/relationships/hyperlink" Target="https://archive.org/download/ni-roms/roms/Nintendo%20-%20Game%20Boy%20Advance.zip/Digimon%20Racing%20%28Europe%29%20%28En%2CFr%2CDe%2CEs%2CIt%29.zip" TargetMode="External"/><Relationship Id="rId765" Type="http://schemas.openxmlformats.org/officeDocument/2006/relationships/hyperlink" Target="https://archive.org/download/ni-roms/roms/Nintendo%20-%20Game%20Boy%20Advance.zip/Digimon%20-%20Ruby%20and%20Sapphire%20%28USA%29%20%28Unl%29.zip" TargetMode="External"/><Relationship Id="rId764" Type="http://schemas.openxmlformats.org/officeDocument/2006/relationships/hyperlink" Target="https://archive.org/download/ni-roms/roms/Nintendo%20-%20Game%20Boy%20Advance.zip/Digimon%20-%20Battle%20Spirit%202%20%28USA%29%20%28En%2CFr%2CDe%2CEs%2CIt%29.zip" TargetMode="External"/><Relationship Id="rId769" Type="http://schemas.openxmlformats.org/officeDocument/2006/relationships/hyperlink" Target="https://archive.org/download/ni-roms/roms/Nintendo%20-%20Game%20Boy%20Advance.zip/Digimon%20Rury%20%28USA%29%20%28Unl%29.zip" TargetMode="External"/><Relationship Id="rId768" Type="http://schemas.openxmlformats.org/officeDocument/2006/relationships/hyperlink" Target="https://archive.org/download/ni-roms/roms/Nintendo%20-%20Game%20Boy%20Advance.zip/Digimon%20Racing%20%28USA%29%20%28En%2CFr%2CDe%2CEs%2CIt%29.zip" TargetMode="External"/><Relationship Id="rId2680" Type="http://schemas.openxmlformats.org/officeDocument/2006/relationships/hyperlink" Target="https://archive.org/download/ni-roms/roms/Nintendo%20-%20Game%20Boy%20Advance.zip/Samurai%20Jack%20-%20The%20Amulet%20of%20Time%20%28USA%2C%20Europe%29.zip" TargetMode="External"/><Relationship Id="rId1350" Type="http://schemas.openxmlformats.org/officeDocument/2006/relationships/hyperlink" Target="https://archive.org/download/ni-roms/roms/Nintendo%20-%20Game%20Boy%20Advance.zip/Hamster%20Club%203%20%28Japan%29.zip" TargetMode="External"/><Relationship Id="rId2681" Type="http://schemas.openxmlformats.org/officeDocument/2006/relationships/hyperlink" Target="https://archive.org/download/ni-roms/roms/Nintendo%20-%20Game%20Boy%20Advance.zip/Sangokushi%20%28Japan%29.zip" TargetMode="External"/><Relationship Id="rId1351" Type="http://schemas.openxmlformats.org/officeDocument/2006/relationships/hyperlink" Target="https://archive.org/download/ni-roms/roms/Nintendo%20-%20Game%20Boy%20Advance.zip/Hamster%20Club%204%20-%20Shigetchi%20Daidassou%20%28Japan%29.zip" TargetMode="External"/><Relationship Id="rId2682" Type="http://schemas.openxmlformats.org/officeDocument/2006/relationships/hyperlink" Target="https://archive.org/download/ni-roms/roms/Nintendo%20-%20Game%20Boy%20Advance.zip/Sangokushi%20-%20Eiketsuden%20%28Japan%29.zip" TargetMode="External"/><Relationship Id="rId763" Type="http://schemas.openxmlformats.org/officeDocument/2006/relationships/hyperlink" Target="https://archive.org/download/ni-roms/roms/Nintendo%20-%20Game%20Boy%20Advance.zip/Digimon%20-%20Battle%20Spirit%202%20%28Europe%29%20%28En%2CFr%2CDe%2CEs%2CIt%29.zip" TargetMode="External"/><Relationship Id="rId1352" Type="http://schemas.openxmlformats.org/officeDocument/2006/relationships/hyperlink" Target="https://archive.org/download/ni-roms/roms/Nintendo%20-%20Game%20Boy%20Advance.zip/Hamster%20Monogatari%202%20GBA%20%28Japan%29.zip" TargetMode="External"/><Relationship Id="rId2683" Type="http://schemas.openxmlformats.org/officeDocument/2006/relationships/hyperlink" Target="https://archive.org/download/ni-roms/roms/Nintendo%20-%20Game%20Boy%20Advance.zip/Sangokushi%20-%20Koumeiden%20%28Japan%29.zip" TargetMode="External"/><Relationship Id="rId762" Type="http://schemas.openxmlformats.org/officeDocument/2006/relationships/hyperlink" Target="https://archive.org/download/ni-roms/roms/Nintendo%20-%20Game%20Boy%20Advance.zip/Digimon%20-%20Battle%20Spirit%20%28USA%29.zip" TargetMode="External"/><Relationship Id="rId1353" Type="http://schemas.openxmlformats.org/officeDocument/2006/relationships/hyperlink" Target="https://archive.org/download/ni-roms/roms/Nintendo%20-%20Game%20Boy%20Advance.zip/Hamster%20Monogatari%203%20GBA%20%28Japan%29.zip" TargetMode="External"/><Relationship Id="rId2684" Type="http://schemas.openxmlformats.org/officeDocument/2006/relationships/hyperlink" Target="https://archive.org/download/ni-roms/roms/Nintendo%20-%20Game%20Boy%20Advance.zip/Sanrio%20Puroland%20-%20All%20Characters%20%28Japan%29.zip" TargetMode="External"/><Relationship Id="rId761" Type="http://schemas.openxmlformats.org/officeDocument/2006/relationships/hyperlink" Target="https://archive.org/download/ni-roms/roms/Nintendo%20-%20Game%20Boy%20Advance.zip/Digimon%20-%20Battle%20Spirit%20%28Europe%29%20%28En%2CFr%2CDe%2CEs%2CIt%29.zip" TargetMode="External"/><Relationship Id="rId1354" Type="http://schemas.openxmlformats.org/officeDocument/2006/relationships/hyperlink" Target="https://archive.org/download/ni-roms/roms/Nintendo%20-%20Game%20Boy%20Advance.zip/Hamster%20Monogatari%203EX%204%20Special%20%28Japan%29.zip" TargetMode="External"/><Relationship Id="rId2685" Type="http://schemas.openxmlformats.org/officeDocument/2006/relationships/hyperlink" Target="https://archive.org/download/ni-roms/roms/Nintendo%20-%20Game%20Boy%20Advance.zip/Santa%20Claus%20Jr.%20Advance%20%28Europe%29%20%28Beta%29.zip" TargetMode="External"/><Relationship Id="rId760" Type="http://schemas.openxmlformats.org/officeDocument/2006/relationships/hyperlink" Target="https://archive.org/download/ni-roms/roms/Nintendo%20-%20Game%20Boy%20Advance.zip/Digimon%20-%20Battle%20Spirit%20%28Europe%29%20%28En%2CFr%2CDe%2CEs%2CIt%29%20%28Beta%29.zip" TargetMode="External"/><Relationship Id="rId1355" Type="http://schemas.openxmlformats.org/officeDocument/2006/relationships/hyperlink" Target="https://archive.org/download/ni-roms/roms/Nintendo%20-%20Game%20Boy%20Advance.zip/Hamster%20Monogatari%20Collection%20%28Japan%29.zip" TargetMode="External"/><Relationship Id="rId2686" Type="http://schemas.openxmlformats.org/officeDocument/2006/relationships/hyperlink" Target="https://archive.org/download/ni-roms/roms/Nintendo%20-%20Game%20Boy%20Advance.zip/Santa%20Claus%20Jr.%20Advance%20%28Europe%29.zip" TargetMode="External"/><Relationship Id="rId1345" Type="http://schemas.openxmlformats.org/officeDocument/2006/relationships/hyperlink" Target="https://archive.org/download/ni-roms/roms/Nintendo%20-%20Game%20Boy%20Advance.zip/Hagane%20no%20Renkinjutsushi%20-%20Meisou%20no%20Rondo%20%28Japan%29.zip" TargetMode="External"/><Relationship Id="rId2676" Type="http://schemas.openxmlformats.org/officeDocument/2006/relationships/hyperlink" Target="https://archive.org/download/ni-roms/roms/Nintendo%20-%20Game%20Boy%20Advance.zip/Samsara%20Naga%201x2%20%28Japan%29.zip" TargetMode="External"/><Relationship Id="rId1346" Type="http://schemas.openxmlformats.org/officeDocument/2006/relationships/hyperlink" Target="https://archive.org/download/ni-roms/roms/Nintendo%20-%20Game%20Boy%20Advance.zip/Hagane%20no%20Renkinjutsushi%20-%20Omoide%20no%20Sonata%20%28Japan%29.zip" TargetMode="External"/><Relationship Id="rId2677" Type="http://schemas.openxmlformats.org/officeDocument/2006/relationships/hyperlink" Target="https://archive.org/download/ni-roms/roms/Nintendo%20-%20Game%20Boy%20Advance.zip/Samurai%20Deeper%20Kyo%20%28Japan%29.zip" TargetMode="External"/><Relationship Id="rId1347" Type="http://schemas.openxmlformats.org/officeDocument/2006/relationships/hyperlink" Target="https://archive.org/download/ni-roms/roms/Nintendo%20-%20Game%20Boy%20Advance.zip/Hajime%20no%20Ippo%20-%20The%20Fighting%21%20%28Japan%29.zip" TargetMode="External"/><Relationship Id="rId2678" Type="http://schemas.openxmlformats.org/officeDocument/2006/relationships/hyperlink" Target="https://archive.org/download/ni-roms/roms/Nintendo%20-%20Game%20Boy%20Advance.zip/Samurai%20Deeper%20Kyo%20%28USA%29.zip" TargetMode="External"/><Relationship Id="rId1348" Type="http://schemas.openxmlformats.org/officeDocument/2006/relationships/hyperlink" Target="https://archive.org/download/ni-roms/roms/Nintendo%20-%20Game%20Boy%20Advance.zip/Hali%20Bote%20IV%20%28Taiwan%29%20%28Unl%29.zip" TargetMode="External"/><Relationship Id="rId2679" Type="http://schemas.openxmlformats.org/officeDocument/2006/relationships/hyperlink" Target="https://archive.org/download/ni-roms/roms/Nintendo%20-%20Game%20Boy%20Advance.zip/Samurai%20Evolution%20-%20Oukoku%20Geist%20%28Japan%29.zip" TargetMode="External"/><Relationship Id="rId1349" Type="http://schemas.openxmlformats.org/officeDocument/2006/relationships/hyperlink" Target="https://archive.org/download/ni-roms/roms/Nintendo%20-%20Game%20Boy%20Advance.zip/Hamepane%20-%20Tokyo%20Mew%20Mew%20%28Japan%29.zip" TargetMode="External"/><Relationship Id="rId756" Type="http://schemas.openxmlformats.org/officeDocument/2006/relationships/hyperlink" Target="https://archive.org/download/ni-roms/roms/Nintendo%20-%20Game%20Boy%20Advance.zip/Diadroids%20World%20-%20Evil%20Teikoku%20no%20Yabou%20%28Japan%29.zip" TargetMode="External"/><Relationship Id="rId755" Type="http://schemas.openxmlformats.org/officeDocument/2006/relationships/hyperlink" Target="https://archive.org/download/ni-roms/roms/Nintendo%20-%20Game%20Boy%20Advance.zip/Di%20Gi%20Charat%20-%20DigiCommunication%20%28Japan%29.zip" TargetMode="External"/><Relationship Id="rId754" Type="http://schemas.openxmlformats.org/officeDocument/2006/relationships/hyperlink" Target="https://archive.org/download/ni-roms/roms/Nintendo%20-%20Game%20Boy%20Advance.zip/Dexter%27s%20Laboratory%20-%20Deesaster%20Strikes%21%20%28USA%29%20%28En%2CFr%2CDe%2CEs%2CIt%29.zip" TargetMode="External"/><Relationship Id="rId753" Type="http://schemas.openxmlformats.org/officeDocument/2006/relationships/hyperlink" Target="https://archive.org/download/ni-roms/roms/Nintendo%20-%20Game%20Boy%20Advance.zip/Dexter%27s%20Laboratory%20-%20Deesaster%20Strikes%21%20%28USA%29%20%28En%2CFr%2CDe%2CEs%2CIt%29%20%28Rev%201%29.zip" TargetMode="External"/><Relationship Id="rId759" Type="http://schemas.openxmlformats.org/officeDocument/2006/relationships/hyperlink" Target="https://archive.org/download/ni-roms/roms/Nintendo%20-%20Game%20Boy%20Advance.zip/DigiCommunication%20Nyo%20-%20Datou%21%20Black%20Gemagema%20Dan%20%28Japan%29.zip" TargetMode="External"/><Relationship Id="rId758" Type="http://schemas.openxmlformats.org/officeDocument/2006/relationships/hyperlink" Target="https://archive.org/download/ni-roms/roms/Nintendo%20-%20Game%20Boy%20Advance.zip/Diddy%20Kong%20Pilot%20%28Unknown%29%20%28Proto%29%20%282003%29.zip" TargetMode="External"/><Relationship Id="rId757" Type="http://schemas.openxmlformats.org/officeDocument/2006/relationships/hyperlink" Target="https://archive.org/download/ni-roms/roms/Nintendo%20-%20Game%20Boy%20Advance.zip/Diddy%20Kong%20Pilot%20%28Unknown%29%20%28Proto%29%20%282001%29.zip" TargetMode="External"/><Relationship Id="rId2670" Type="http://schemas.openxmlformats.org/officeDocument/2006/relationships/hyperlink" Target="https://archive.org/download/ni-roms/roms/Nintendo%20-%20Game%20Boy%20Advance.zip/Saibara%20Rieko%20no%20Dendou%20Mahjong%20%28Japan%29.zip" TargetMode="External"/><Relationship Id="rId1340" Type="http://schemas.openxmlformats.org/officeDocument/2006/relationships/hyperlink" Target="https://archive.org/download/ni-roms/roms/Nintendo%20-%20Game%20Boy%20Advance.zip/Gyakuten%20Saiban%202%20%28Japan%29.zip" TargetMode="External"/><Relationship Id="rId2671" Type="http://schemas.openxmlformats.org/officeDocument/2006/relationships/hyperlink" Target="https://archive.org/download/ni-roms/roms/Nintendo%20-%20Game%20Boy%20Advance.zip/Sakura%20Momoko%20no%20UkiUki%20Carnival%20%28Japan%29.zip" TargetMode="External"/><Relationship Id="rId752" Type="http://schemas.openxmlformats.org/officeDocument/2006/relationships/hyperlink" Target="https://archive.org/download/ni-roms/roms/Nintendo%20-%20Game%20Boy%20Advance.zip/Dexter%27s%20Laboratory%20-%20Deesaster%20Strikes%21%20%28Europe%29%20%28En%2CFr%2CDe%2CEs%2CIt%29.zip" TargetMode="External"/><Relationship Id="rId1341" Type="http://schemas.openxmlformats.org/officeDocument/2006/relationships/hyperlink" Target="https://archive.org/download/ni-roms/roms/Nintendo%20-%20Game%20Boy%20Advance.zip/Gyakuten%20Saiban%203%20%28Japan%29%20%28Demo%29%20%28Kiosk%2C%20GameCube%29.zip" TargetMode="External"/><Relationship Id="rId2672" Type="http://schemas.openxmlformats.org/officeDocument/2006/relationships/hyperlink" Target="https://archive.org/download/ni-roms/roms/Nintendo%20-%20Game%20Boy%20Advance.zip/Salt%20Lake%202002%20%28Europe%29%20%28En%2CFr%2CDe%2CEs%2CIt%2CNl%29.zip" TargetMode="External"/><Relationship Id="rId751" Type="http://schemas.openxmlformats.org/officeDocument/2006/relationships/hyperlink" Target="https://archive.org/download/ni-roms/roms/Nintendo%20-%20Game%20Boy%20Advance.zip/Dexter%27s%20Laboratory%20-%20Chess%20Challenge%20%28USA%29.zip" TargetMode="External"/><Relationship Id="rId1342" Type="http://schemas.openxmlformats.org/officeDocument/2006/relationships/hyperlink" Target="https://archive.org/download/ni-roms/roms/Nintendo%20-%20Game%20Boy%20Advance.zip/Gyakuten%20Saiban%203%20%28Japan%29%20%28Virtual%20Console%29.zip" TargetMode="External"/><Relationship Id="rId2673" Type="http://schemas.openxmlformats.org/officeDocument/2006/relationships/hyperlink" Target="https://archive.org/download/ni-roms/roms/Nintendo%20-%20Game%20Boy%20Advance.zip/Salt%20Lake%202002%20%28USA%29%20%28En%2CFr%2CDe%2CEs%2CIt%2CNl%29.zip" TargetMode="External"/><Relationship Id="rId750" Type="http://schemas.openxmlformats.org/officeDocument/2006/relationships/hyperlink" Target="https://archive.org/download/ni-roms/roms/Nintendo%20-%20Game%20Boy%20Advance.zip/Dexter%27s%20Laboratory%20-%20Chess%20Challenge%20%28Europe%29%20%28En%2CFr%2CDe%2CEs%29.zip" TargetMode="External"/><Relationship Id="rId1343" Type="http://schemas.openxmlformats.org/officeDocument/2006/relationships/hyperlink" Target="https://archive.org/download/ni-roms/roms/Nintendo%20-%20Game%20Boy%20Advance.zip/Gyakuten%20Saiban%203%20%28Japan%29.zip" TargetMode="External"/><Relationship Id="rId2674" Type="http://schemas.openxmlformats.org/officeDocument/2006/relationships/hyperlink" Target="https://archive.org/download/ni-roms/roms/Nintendo%20-%20Game%20Boy%20Advance.zip/Samsara%20Naga%201x2%20%28Japan%29%20%28Rev%201%29.zip" TargetMode="External"/><Relationship Id="rId1344" Type="http://schemas.openxmlformats.org/officeDocument/2006/relationships/hyperlink" Target="https://archive.org/download/ni-roms/roms/Nintendo%20-%20Game%20Boy%20Advance.zip/Hachiemon%20%28Japan%29.zip" TargetMode="External"/><Relationship Id="rId2675" Type="http://schemas.openxmlformats.org/officeDocument/2006/relationships/hyperlink" Target="https://archive.org/download/ni-roms/roms/Nintendo%20-%20Game%20Boy%20Advance.zip/Samsara%20Naga%201x2%20%28Japan%29%20%28Rev%202%29.zip" TargetMode="External"/><Relationship Id="rId2621" Type="http://schemas.openxmlformats.org/officeDocument/2006/relationships/hyperlink" Target="https://archive.org/download/ni-roms/roms/Nintendo%20-%20Game%20Boy%20Advance.zip/Rockman%20EXE%204%20-%20Tournament%20Red%20Sun%20%28Japan%29.zip" TargetMode="External"/><Relationship Id="rId2622" Type="http://schemas.openxmlformats.org/officeDocument/2006/relationships/hyperlink" Target="https://archive.org/download/ni-roms/roms/Nintendo%20-%20Game%20Boy%20Advance.zip/Rockman%20EXE%204.5%20-%20Real%20Operation%20%28Japan%29%20%28Virtual%20Console%29.zip" TargetMode="External"/><Relationship Id="rId2623" Type="http://schemas.openxmlformats.org/officeDocument/2006/relationships/hyperlink" Target="https://archive.org/download/ni-roms/roms/Nintendo%20-%20Game%20Boy%20Advance.zip/Rockman%20EXE%204.5%20-%20Real%20Operation%20%28Japan%29.zip" TargetMode="External"/><Relationship Id="rId2624" Type="http://schemas.openxmlformats.org/officeDocument/2006/relationships/hyperlink" Target="https://archive.org/download/ni-roms/roms/Nintendo%20-%20Game%20Boy%20Advance.zip/Rockman%20EXE%205%20-%20Team%20of%20Blues%20%28Japan%29%20%28Virtual%20Console%29.zip" TargetMode="External"/><Relationship Id="rId2625" Type="http://schemas.openxmlformats.org/officeDocument/2006/relationships/hyperlink" Target="https://archive.org/download/ni-roms/roms/Nintendo%20-%20Game%20Boy%20Advance.zip/Rockman%20EXE%205%20-%20Team%20of%20Blues%20%28Japan%29.zip" TargetMode="External"/><Relationship Id="rId2626" Type="http://schemas.openxmlformats.org/officeDocument/2006/relationships/hyperlink" Target="https://archive.org/download/ni-roms/roms/Nintendo%20-%20Game%20Boy%20Advance.zip/Rockman%20EXE%205%20-%20Team%20of%20Colonel%20%28Japan%29%20%28Virtual%20Console%29.zip" TargetMode="External"/><Relationship Id="rId2627" Type="http://schemas.openxmlformats.org/officeDocument/2006/relationships/hyperlink" Target="https://archive.org/download/ni-roms/roms/Nintendo%20-%20Game%20Boy%20Advance.zip/Rockman%20EXE%205%20-%20Team%20of%20Colonel%20%28Japan%29.zip" TargetMode="External"/><Relationship Id="rId2628" Type="http://schemas.openxmlformats.org/officeDocument/2006/relationships/hyperlink" Target="https://archive.org/download/ni-roms/roms/Nintendo%20-%20Game%20Boy%20Advance.zip/Rockman%20EXE%206%20-%20Dennoujuu%20Falzar%20%28Japan%29%20%28Virtual%20Console%29.zip" TargetMode="External"/><Relationship Id="rId709" Type="http://schemas.openxmlformats.org/officeDocument/2006/relationships/hyperlink" Target="https://archive.org/download/ni-roms/roms/Nintendo%20-%20Game%20Boy%20Advance.zip/Danny%20Phantom%20-%20Urban%20Jungle%20%28USA%29.zip" TargetMode="External"/><Relationship Id="rId2629" Type="http://schemas.openxmlformats.org/officeDocument/2006/relationships/hyperlink" Target="https://archive.org/download/ni-roms/roms/Nintendo%20-%20Game%20Boy%20Advance.zip/Rockman%20EXE%206%20-%20Dennoujuu%20Falzar%20%28Japan%29.zip" TargetMode="External"/><Relationship Id="rId708" Type="http://schemas.openxmlformats.org/officeDocument/2006/relationships/hyperlink" Target="https://archive.org/download/ni-roms/roms/Nintendo%20-%20Game%20Boy%20Advance.zip/Danny%20Phantom%20-%20The%20Ultimate%20Enemy%20%28USA%29.zip" TargetMode="External"/><Relationship Id="rId707" Type="http://schemas.openxmlformats.org/officeDocument/2006/relationships/hyperlink" Target="https://archive.org/download/ni-roms/roms/Nintendo%20-%20Game%20Boy%20Advance.zip/Danny%20Phantom%20-%20The%20Ultimate%20Enemy%20%28Europe%29%20%28En%2CFr%2CNl%29.zip" TargetMode="External"/><Relationship Id="rId706" Type="http://schemas.openxmlformats.org/officeDocument/2006/relationships/hyperlink" Target="https://archive.org/download/ni-roms/roms/Nintendo%20-%20Game%20Boy%20Advance.zip/Danny%20Phantom%20-%20The%20Ultimate%20Enemy%20%28Europe%29%20%28En%2CDe%2CEs%29.zip" TargetMode="External"/><Relationship Id="rId701" Type="http://schemas.openxmlformats.org/officeDocument/2006/relationships/hyperlink" Target="https://archive.org/download/ni-roms/roms/Nintendo%20-%20Game%20Boy%20Advance.zip/Daisuki%20Teddy%20%28Japan%29.zip" TargetMode="External"/><Relationship Id="rId700" Type="http://schemas.openxmlformats.org/officeDocument/2006/relationships/hyperlink" Target="https://archive.org/download/ni-roms/roms/Nintendo%20-%20Game%20Boy%20Advance.zip/Daisenryaku%20for%20Game%20Boy%20Advance%20%28Japan%29.zip" TargetMode="External"/><Relationship Id="rId705" Type="http://schemas.openxmlformats.org/officeDocument/2006/relationships/hyperlink" Target="https://archive.org/download/ni-roms/roms/Nintendo%20-%20Game%20Boy%20Advance.zip/Danny%20Phantom%20-%20Dschungelstadt%20%28Germany%29.zip" TargetMode="External"/><Relationship Id="rId704" Type="http://schemas.openxmlformats.org/officeDocument/2006/relationships/hyperlink" Target="https://archive.org/download/ni-roms/roms/Nintendo%20-%20Game%20Boy%20Advance.zip/Dancing%20Sword%20-%20Senkou%20%28Japan%29.zip" TargetMode="External"/><Relationship Id="rId703" Type="http://schemas.openxmlformats.org/officeDocument/2006/relationships/hyperlink" Target="https://archive.org/download/ni-roms/roms/Nintendo%20-%20Game%20Boy%20Advance.zip/Dan%20Doh%21%21%20Xi%20%28Japan%29.zip" TargetMode="External"/><Relationship Id="rId702" Type="http://schemas.openxmlformats.org/officeDocument/2006/relationships/hyperlink" Target="https://archive.org/download/ni-roms/roms/Nintendo%20-%20Game%20Boy%20Advance.zip/Dan%20Doh%21%21%20Tobase%20Shouri%20no%20Smile%20Shot%20%28Japan%29.zip" TargetMode="External"/><Relationship Id="rId2620" Type="http://schemas.openxmlformats.org/officeDocument/2006/relationships/hyperlink" Target="https://archive.org/download/ni-roms/roms/Nintendo%20-%20Game%20Boy%20Advance.zip/Rockman%20EXE%204%20-%20Tournament%20Red%20Sun%20%28Japan%29%20%28Rev%201%29.zip" TargetMode="External"/><Relationship Id="rId2610" Type="http://schemas.openxmlformats.org/officeDocument/2006/relationships/hyperlink" Target="https://archive.org/download/ni-roms/roms/Nintendo%20-%20Game%20Boy%20Advance.zip/Rocket%20Power%20-%20Zero%20Gravity%20Zone%20%28USA%29.zip" TargetMode="External"/><Relationship Id="rId2611" Type="http://schemas.openxmlformats.org/officeDocument/2006/relationships/hyperlink" Target="https://archive.org/download/ni-roms/roms/Nintendo%20-%20Game%20Boy%20Advance.zip/Rockman%20%26%20Crystal%20%28USA%29%20%28Unl%29.zip" TargetMode="External"/><Relationship Id="rId2612" Type="http://schemas.openxmlformats.org/officeDocument/2006/relationships/hyperlink" Target="https://archive.org/download/ni-roms/roms/Nintendo%20-%20Game%20Boy%20Advance.zip/Rockman%20%26%20Forte%20%28Japan%29%20%28Virtual%20Console%29.zip" TargetMode="External"/><Relationship Id="rId2613" Type="http://schemas.openxmlformats.org/officeDocument/2006/relationships/hyperlink" Target="https://archive.org/download/ni-roms/roms/Nintendo%20-%20Game%20Boy%20Advance.zip/Rockman%20%26%20Forte%20%28Japan%29.zip" TargetMode="External"/><Relationship Id="rId2614" Type="http://schemas.openxmlformats.org/officeDocument/2006/relationships/hyperlink" Target="https://archive.org/download/ni-roms/roms/Nintendo%20-%20Game%20Boy%20Advance.zip/Rockman%20EXE%20-%20Battle%20Chip%20GP%20%28Japan%29%20%28Virtual%20Console%29.zip" TargetMode="External"/><Relationship Id="rId2615" Type="http://schemas.openxmlformats.org/officeDocument/2006/relationships/hyperlink" Target="https://archive.org/download/ni-roms/roms/Nintendo%20-%20Game%20Boy%20Advance.zip/Rockman%20EXE%20-%20Battle%20Chip%20GP%20%28Japan%29.zip" TargetMode="External"/><Relationship Id="rId2616" Type="http://schemas.openxmlformats.org/officeDocument/2006/relationships/hyperlink" Target="https://archive.org/download/ni-roms/roms/Nintendo%20-%20Game%20Boy%20Advance.zip/Rockman%20EXE%204%20-%20Tournament%20Blue%20Moon%20%28Japan%29%20%28Rev%201%29%20%28Virtual%20Console%29.zip" TargetMode="External"/><Relationship Id="rId2617" Type="http://schemas.openxmlformats.org/officeDocument/2006/relationships/hyperlink" Target="https://archive.org/download/ni-roms/roms/Nintendo%20-%20Game%20Boy%20Advance.zip/Rockman%20EXE%204%20-%20Tournament%20Blue%20Moon%20%28Japan%29%20%28Rev%201%29.zip" TargetMode="External"/><Relationship Id="rId2618" Type="http://schemas.openxmlformats.org/officeDocument/2006/relationships/hyperlink" Target="https://archive.org/download/ni-roms/roms/Nintendo%20-%20Game%20Boy%20Advance.zip/Rockman%20EXE%204%20-%20Tournament%20Blue%20Moon%20%28Japan%29.zip" TargetMode="External"/><Relationship Id="rId2619" Type="http://schemas.openxmlformats.org/officeDocument/2006/relationships/hyperlink" Target="https://archive.org/download/ni-roms/roms/Nintendo%20-%20Game%20Boy%20Advance.zip/Rockman%20EXE%204%20-%20Tournament%20Red%20Sun%20%28Japan%29%20%28Rev%201%29%20%28Virtual%20Console%29.zip" TargetMode="External"/><Relationship Id="rId1312" Type="http://schemas.openxmlformats.org/officeDocument/2006/relationships/hyperlink" Target="https://archive.org/download/ni-roms/roms/Nintendo%20-%20Game%20Boy%20Advance.zip/Greatest%20Nine%20%28Japan%29.zip" TargetMode="External"/><Relationship Id="rId2643" Type="http://schemas.openxmlformats.org/officeDocument/2006/relationships/hyperlink" Target="https://archive.org/download/ni-roms/roms/Nintendo%20-%20Game%20Boy%20Advance.zip/Rugrats%20-%20Go%20Wild%20%28USA%2C%20Europe%29.zip" TargetMode="External"/><Relationship Id="rId1313" Type="http://schemas.openxmlformats.org/officeDocument/2006/relationships/hyperlink" Target="https://archive.org/download/ni-roms/roms/Nintendo%20-%20Game%20Boy%20Advance.zip/Green%20Eggs%20and%20Ham%20by%20Dr.%20Seuss%20%28USA%29.zip" TargetMode="External"/><Relationship Id="rId2644" Type="http://schemas.openxmlformats.org/officeDocument/2006/relationships/hyperlink" Target="https://archive.org/download/ni-roms/roms/Nintendo%20-%20Game%20Boy%20Advance.zip/Rugrats%20-%20I%20Gotta%20Go%20Party%20%28USA%2C%20Europe%29.zip" TargetMode="External"/><Relationship Id="rId1314" Type="http://schemas.openxmlformats.org/officeDocument/2006/relationships/hyperlink" Target="https://archive.org/download/ni-roms/roms/Nintendo%20-%20Game%20Boy%20Advance.zip/Green%20Memories%20%28World%29%20%28v1.2.0%29%20%28Aftermarket%29%20%28Unl%29.zip" TargetMode="External"/><Relationship Id="rId2645" Type="http://schemas.openxmlformats.org/officeDocument/2006/relationships/hyperlink" Target="https://archive.org/download/ni-roms/roms/Nintendo%20-%20Game%20Boy%20Advance.zip/Rugrats%20-%20Travesuras%20en%20el%20Castillo%20%28Spain%29.zip" TargetMode="External"/><Relationship Id="rId1315" Type="http://schemas.openxmlformats.org/officeDocument/2006/relationships/hyperlink" Target="https://archive.org/download/ni-roms/roms/Nintendo%20-%20Game%20Boy%20Advance.zip/Green%20Memories%20%28World%29%20%28v1.4.2%29%20%28Aftermarket%29%20%28Unl%29.zip" TargetMode="External"/><Relationship Id="rId2646" Type="http://schemas.openxmlformats.org/officeDocument/2006/relationships/hyperlink" Target="https://archive.org/download/ni-roms/roms/Nintendo%20-%20Game%20Boy%20Advance.zip/Rushed%20Hack%20Job%2C%20A%20%28World%29%20%28GBA%20Jam%202022%29%20%28Aftermarket%29%20%28Unl%29.zip" TargetMode="External"/><Relationship Id="rId1316" Type="http://schemas.openxmlformats.org/officeDocument/2006/relationships/hyperlink" Target="https://archive.org/download/ni-roms/roms/Nintendo%20-%20Game%20Boy%20Advance.zip/Green%20Memories%20%28World%29%20%28v1.4.4%29%20%28Aftermarket%29%20%28Unl%29.zip" TargetMode="External"/><Relationship Id="rId2647" Type="http://schemas.openxmlformats.org/officeDocument/2006/relationships/hyperlink" Target="https://archive.org/download/ni-roms/roms/Nintendo%20-%20Game%20Boy%20Advance.zip/SD%20Gundam%20Force%20%28Japan%29%20%28En%29.zip" TargetMode="External"/><Relationship Id="rId1317" Type="http://schemas.openxmlformats.org/officeDocument/2006/relationships/hyperlink" Target="https://archive.org/download/ni-roms/roms/Nintendo%20-%20Game%20Boy%20Advance.zip/Greg%20Hastings%27%20Tournament%20Paintball%20Max%27d%20%28USA%29.zip" TargetMode="External"/><Relationship Id="rId2648" Type="http://schemas.openxmlformats.org/officeDocument/2006/relationships/hyperlink" Target="https://archive.org/download/ni-roms/roms/Nintendo%20-%20Game%20Boy%20Advance.zip/SD%20Gundam%20Force%20%28USA%29.zip" TargetMode="External"/><Relationship Id="rId1318" Type="http://schemas.openxmlformats.org/officeDocument/2006/relationships/hyperlink" Target="https://archive.org/download/ni-roms/roms/Nintendo%20-%20Game%20Boy%20Advance.zip/Gremlins%20-%20Stripe%20vs%20Gizmo%20%28Europe%29%20%28En%2CFr%2CDe%2CEs%2CIt%2CPt%29%20%28Beta%29.zip" TargetMode="External"/><Relationship Id="rId2649" Type="http://schemas.openxmlformats.org/officeDocument/2006/relationships/hyperlink" Target="https://archive.org/download/ni-roms/roms/Nintendo%20-%20Game%20Boy%20Advance.zip/SD%20Gundam%20G%20Generation%20Advance%20%28Japan%29.zip" TargetMode="External"/><Relationship Id="rId1319" Type="http://schemas.openxmlformats.org/officeDocument/2006/relationships/hyperlink" Target="https://archive.org/download/ni-roms/roms/Nintendo%20-%20Game%20Boy%20Advance.zip/Gremlins%20-%20Stripe%20vs%20Gizmo%20%28Europe%29%20%28En%2CFr%2CDe%2CEs%2CIt%2CPt%29.zip" TargetMode="External"/><Relationship Id="rId729" Type="http://schemas.openxmlformats.org/officeDocument/2006/relationships/hyperlink" Target="https://archive.org/download/ni-roms/roms/Nintendo%20-%20Game%20Boy%20Advance.zip/Defender%20%28USA%29.zip" TargetMode="External"/><Relationship Id="rId728" Type="http://schemas.openxmlformats.org/officeDocument/2006/relationships/hyperlink" Target="https://archive.org/download/ni-roms/roms/Nintendo%20-%20Game%20Boy%20Advance.zip/Decoder%20Cart%20%28Japan%29%20%28En%29%20%28Pirate%29.zip" TargetMode="External"/><Relationship Id="rId723" Type="http://schemas.openxmlformats.org/officeDocument/2006/relationships/hyperlink" Target="https://archive.org/download/ni-roms/roms/Nintendo%20-%20Game%20Boy%20Advance.zip/Davis%20Cup%20%28USA%29%20%28En%2CFr%2CDe%2CEs%2CIt%29.zip" TargetMode="External"/><Relationship Id="rId722" Type="http://schemas.openxmlformats.org/officeDocument/2006/relationships/hyperlink" Target="https://archive.org/download/ni-roms/roms/Nintendo%20-%20Game%20Boy%20Advance.zip/Davis%20Cup%20%28Europe%29%20%28En%2CFr%2CDe%2CEs%2CIt%29.zip" TargetMode="External"/><Relationship Id="rId721" Type="http://schemas.openxmlformats.org/officeDocument/2006/relationships/hyperlink" Target="https://archive.org/download/ni-roms/roms/Nintendo%20-%20Game%20Boy%20Advance.zip/David%20Beckham%20Soccer%20%28USA%29%20%28En%2CEs%29.zip" TargetMode="External"/><Relationship Id="rId720" Type="http://schemas.openxmlformats.org/officeDocument/2006/relationships/hyperlink" Target="https://archive.org/download/ni-roms/roms/Nintendo%20-%20Game%20Boy%20Advance.zip/David%20Beckham%20Soccer%20%28Europe%29%20%28En%2CFr%2CDe%2CEs%2CIt%29.zip" TargetMode="External"/><Relationship Id="rId727" Type="http://schemas.openxmlformats.org/officeDocument/2006/relationships/hyperlink" Target="https://archive.org/download/ni-roms/roms/Nintendo%20-%20Game%20Boy%20Advance.zip/Deal%20or%20No%20Deal%20%28USA%29.zip" TargetMode="External"/><Relationship Id="rId726" Type="http://schemas.openxmlformats.org/officeDocument/2006/relationships/hyperlink" Target="https://archive.org/download/ni-roms/roms/Nintendo%20-%20Game%20Boy%20Advance.zip/Dead%20to%20Rights%20%28USA%29.zip" TargetMode="External"/><Relationship Id="rId725" Type="http://schemas.openxmlformats.org/officeDocument/2006/relationships/hyperlink" Target="https://archive.org/download/ni-roms/roms/Nintendo%20-%20Game%20Boy%20Advance.zip/Dead%20to%20Rights%20%28Europe%29%20%28En%2CFr%2CDe%2CEs%2CIt%29.zip" TargetMode="External"/><Relationship Id="rId724" Type="http://schemas.openxmlformats.org/officeDocument/2006/relationships/hyperlink" Target="https://archive.org/download/ni-roms/roms/Nintendo%20-%20Game%20Boy%20Advance.zip/Deadly%20Skies%20%28Europe%29%20%28En%2CJa%2CFr%2CDe%29.zip" TargetMode="External"/><Relationship Id="rId2640" Type="http://schemas.openxmlformats.org/officeDocument/2006/relationships/hyperlink" Target="https://archive.org/download/ni-roms/roms/Nintendo%20-%20Game%20Boy%20Advance.zip/Rocky%20%28Europe%29%20%28En%2CFr%2CDe%2CEs%2CIt%29.zip" TargetMode="External"/><Relationship Id="rId1310" Type="http://schemas.openxmlformats.org/officeDocument/2006/relationships/hyperlink" Target="https://archive.org/download/ni-roms/roms/Nintendo%20-%20Game%20Boy%20Advance.zip/Grand%20Theft%20Auto%20%28Europe%29%20%28En%2CFr%2CDe%2CEs%2CIt%29.zip" TargetMode="External"/><Relationship Id="rId2641" Type="http://schemas.openxmlformats.org/officeDocument/2006/relationships/hyperlink" Target="https://archive.org/download/ni-roms/roms/Nintendo%20-%20Game%20Boy%20Advance.zip/Rocky%20%28USA%29%20%28En%2CFr%2CDe%2CEs%2CIt%29.zip" TargetMode="External"/><Relationship Id="rId1311" Type="http://schemas.openxmlformats.org/officeDocument/2006/relationships/hyperlink" Target="https://archive.org/download/ni-roms/roms/Nintendo%20-%20Game%20Boy%20Advance.zip/Grand%20Theft%20Auto%20%28USA%29.zip" TargetMode="External"/><Relationship Id="rId2642" Type="http://schemas.openxmlformats.org/officeDocument/2006/relationships/hyperlink" Target="https://archive.org/download/ni-roms/roms/Nintendo%20-%20Game%20Boy%20Advance.zip/Rugrats%20-%20Castle%20Capers%20%28USA%2C%20Europe%29.zip" TargetMode="External"/><Relationship Id="rId1301" Type="http://schemas.openxmlformats.org/officeDocument/2006/relationships/hyperlink" Target="https://archive.org/download/ni-roms/roms/Nintendo%20-%20Game%20Boy%20Advance.zip/Goodboy%20Galaxy%20-%20Chapter%20Zero%20%28World%29%20%28Ja%29%20%28v1.0.7%29%20%28Demo%29%20%28Aftermarket%29%20%28Unl%29.zip" TargetMode="External"/><Relationship Id="rId2632" Type="http://schemas.openxmlformats.org/officeDocument/2006/relationships/hyperlink" Target="https://archive.org/download/ni-roms/roms/Nintendo%20-%20Game%20Boy%20Advance.zip/Rockman%20Zero%20%28Japan%29%20%28Virtual%20Console%29.zip" TargetMode="External"/><Relationship Id="rId1302" Type="http://schemas.openxmlformats.org/officeDocument/2006/relationships/hyperlink" Target="https://archive.org/download/ni-roms/roms/Nintendo%20-%20Game%20Boy%20Advance.zip/Goodboy%20Galaxy%20-%20Chapter%20Zero%20%28World%29%20%28Pt%29%20%28v1.0.6%29%20%28Demo%29%20%28Aftermarket%29%20%28Unl%29.zip" TargetMode="External"/><Relationship Id="rId2633" Type="http://schemas.openxmlformats.org/officeDocument/2006/relationships/hyperlink" Target="https://archive.org/download/ni-roms/roms/Nintendo%20-%20Game%20Boy%20Advance.zip/Rockman%20Zero%20%28Japan%29.zip" TargetMode="External"/><Relationship Id="rId1303" Type="http://schemas.openxmlformats.org/officeDocument/2006/relationships/hyperlink" Target="https://archive.org/download/ni-roms/roms/Nintendo%20-%20Game%20Boy%20Advance.zip/Goodboy%20Galaxy%20-%20Chapter%20Zero%20%28World%29%20%28Pt%29%20%28v1.0.7%29%20%28Demo%29%20%28Aftermarket%29%20%28Unl%29.zip" TargetMode="External"/><Relationship Id="rId2634" Type="http://schemas.openxmlformats.org/officeDocument/2006/relationships/hyperlink" Target="https://archive.org/download/ni-roms/roms/Nintendo%20-%20Game%20Boy%20Advance.zip/Rockman%20Zero%202%20%28Japan%29%20%28Virtual%20Console%29.zip" TargetMode="External"/><Relationship Id="rId1304" Type="http://schemas.openxmlformats.org/officeDocument/2006/relationships/hyperlink" Target="https://archive.org/download/ni-roms/roms/Nintendo%20-%20Game%20Boy%20Advance.zip/Goodboy%20Galaxy%20-%20Chapter%20Zero%20%28World%29%20%28Zh%29%20%28v1.0.6%29%20%28Demo%29%20%28Aftermarket%29%20%28Unl%29.zip" TargetMode="External"/><Relationship Id="rId2635" Type="http://schemas.openxmlformats.org/officeDocument/2006/relationships/hyperlink" Target="https://archive.org/download/ni-roms/roms/Nintendo%20-%20Game%20Boy%20Advance.zip/Rockman%20Zero%202%20%28Japan%29.zip" TargetMode="External"/><Relationship Id="rId1305" Type="http://schemas.openxmlformats.org/officeDocument/2006/relationships/hyperlink" Target="https://archive.org/download/ni-roms/roms/Nintendo%20-%20Game%20Boy%20Advance.zip/Goodboy%20Galaxy%20-%20Chapter%20Zero%20%28World%29%20%28Zh%29%20%28v1.0.7%29%20%28Demo%29%20%28Aftermarket%29%20%28Unl%29.zip" TargetMode="External"/><Relationship Id="rId2636" Type="http://schemas.openxmlformats.org/officeDocument/2006/relationships/hyperlink" Target="https://archive.org/download/ni-roms/roms/Nintendo%20-%20Game%20Boy%20Advance.zip/Rockman%20Zero%203%20%28Japan%29%20%28Virtual%20Console%29.zip" TargetMode="External"/><Relationship Id="rId1306" Type="http://schemas.openxmlformats.org/officeDocument/2006/relationships/hyperlink" Target="https://archive.org/download/ni-roms/roms/Nintendo%20-%20Game%20Boy%20Advance.zip/Google%20Dino%20Advance%20%28World%29%20%28v1.0.1%29%20%28Aftermarket%29%20%28Unl%29.zip" TargetMode="External"/><Relationship Id="rId2637" Type="http://schemas.openxmlformats.org/officeDocument/2006/relationships/hyperlink" Target="https://archive.org/download/ni-roms/roms/Nintendo%20-%20Game%20Boy%20Advance.zip/Rockman%20Zero%203%20%28Japan%29.zip" TargetMode="External"/><Relationship Id="rId1307" Type="http://schemas.openxmlformats.org/officeDocument/2006/relationships/hyperlink" Target="https://archive.org/download/ni-roms/roms/Nintendo%20-%20Game%20Boy%20Advance.zip/Gradius%20Advance%20%28Europe%29.zip" TargetMode="External"/><Relationship Id="rId2638" Type="http://schemas.openxmlformats.org/officeDocument/2006/relationships/hyperlink" Target="https://archive.org/download/ni-roms/roms/Nintendo%20-%20Game%20Boy%20Advance.zip/Rockman%20Zero%204%20%28Japan%29%20%28Virtual%20Console%29.zip" TargetMode="External"/><Relationship Id="rId1308" Type="http://schemas.openxmlformats.org/officeDocument/2006/relationships/hyperlink" Target="https://archive.org/download/ni-roms/roms/Nintendo%20-%20Game%20Boy%20Advance.zip/Gradius%20Galaxies%20%28USA%29.zip" TargetMode="External"/><Relationship Id="rId2639" Type="http://schemas.openxmlformats.org/officeDocument/2006/relationships/hyperlink" Target="https://archive.org/download/ni-roms/roms/Nintendo%20-%20Game%20Boy%20Advance.zip/Rockman%20Zero%204%20%28Japan%29.zip" TargetMode="External"/><Relationship Id="rId1309" Type="http://schemas.openxmlformats.org/officeDocument/2006/relationships/hyperlink" Target="https://archive.org/download/ni-roms/roms/Nintendo%20-%20Game%20Boy%20Advance.zip/Gradius%20Generation%20%28Japan%29.zip" TargetMode="External"/><Relationship Id="rId719" Type="http://schemas.openxmlformats.org/officeDocument/2006/relationships/hyperlink" Target="https://archive.org/download/ni-roms/roms/Nintendo%20-%20Game%20Boy%20Advance.zip/Dave%20Mirra%20Freestyle%20BMX%203%20%28USA%2C%20Europe%29.zip" TargetMode="External"/><Relationship Id="rId718" Type="http://schemas.openxmlformats.org/officeDocument/2006/relationships/hyperlink" Target="https://archive.org/download/ni-roms/roms/Nintendo%20-%20Game%20Boy%20Advance.zip/Dave%20Mirra%20Freestyle%20BMX%202%20%28USA%29.zip" TargetMode="External"/><Relationship Id="rId717" Type="http://schemas.openxmlformats.org/officeDocument/2006/relationships/hyperlink" Target="https://archive.org/download/ni-roms/roms/Nintendo%20-%20Game%20Boy%20Advance.zip/Dave%20Mirra%20Freestyle%20BMX%202%20%28Europe%29%20%28En%2CFr%2CDe%2CEs%2CIt%29.zip" TargetMode="External"/><Relationship Id="rId712" Type="http://schemas.openxmlformats.org/officeDocument/2006/relationships/hyperlink" Target="https://archive.org/download/ni-roms/roms/Nintendo%20-%20Game%20Boy%20Advance.zip/Daredevil%20%28USA%2C%20Europe%29.zip" TargetMode="External"/><Relationship Id="rId711" Type="http://schemas.openxmlformats.org/officeDocument/2006/relationships/hyperlink" Target="https://archive.org/download/ni-roms/roms/Nintendo%20-%20Game%20Boy%20Advance.zip/Daredevil%20%28Germany%29.zip" TargetMode="External"/><Relationship Id="rId710" Type="http://schemas.openxmlformats.org/officeDocument/2006/relationships/hyperlink" Target="https://archive.org/download/ni-roms/roms/Nintendo%20-%20Game%20Boy%20Advance.zip/Daredevil%20%28Europe%29%20%28En%2CFr%2CEs%2CIt%29.zip" TargetMode="External"/><Relationship Id="rId716" Type="http://schemas.openxmlformats.org/officeDocument/2006/relationships/hyperlink" Target="https://archive.org/download/ni-roms/roms/Nintendo%20-%20Game%20Boy%20Advance.zip/Dave%20Mirra%20Freestyle%20BMX%202%20%28Europe%29%20%28En%2CFr%2CDe%2CEs%2CIt%29%20%28Rev%201%29.zip" TargetMode="External"/><Relationship Id="rId715" Type="http://schemas.openxmlformats.org/officeDocument/2006/relationships/hyperlink" Target="https://archive.org/download/ni-roms/roms/Nintendo%20-%20Game%20Boy%20Advance.zip/Dark%20Empire%20%28Japan%29%20%28Proto%29.zip" TargetMode="External"/><Relationship Id="rId714" Type="http://schemas.openxmlformats.org/officeDocument/2006/relationships/hyperlink" Target="https://archive.org/download/ni-roms/roms/Nintendo%20-%20Game%20Boy%20Advance.zip/Dark%20Arena%20%28USA%2C%20Europe%29.zip" TargetMode="External"/><Relationship Id="rId713" Type="http://schemas.openxmlformats.org/officeDocument/2006/relationships/hyperlink" Target="https://archive.org/download/ni-roms/roms/Nintendo%20-%20Game%20Boy%20Advance.zip/Darius%20R%20%28Japan%29%20%28En%29.zip" TargetMode="External"/><Relationship Id="rId2630" Type="http://schemas.openxmlformats.org/officeDocument/2006/relationships/hyperlink" Target="https://archive.org/download/ni-roms/roms/Nintendo%20-%20Game%20Boy%20Advance.zip/Rockman%20EXE%206%20-%20Dennoujuu%20Gregar%20%28Japan%29%20%28Virtual%20Console%29.zip" TargetMode="External"/><Relationship Id="rId1300" Type="http://schemas.openxmlformats.org/officeDocument/2006/relationships/hyperlink" Target="https://archive.org/download/ni-roms/roms/Nintendo%20-%20Game%20Boy%20Advance.zip/Goodboy%20Galaxy%20-%20Chapter%20Zero%20%28World%29%20%28Ja%29%20%28v1.0.6%29%20%28Demo%29%20%28Aftermarket%29%20%28Unl%29.zip" TargetMode="External"/><Relationship Id="rId2631" Type="http://schemas.openxmlformats.org/officeDocument/2006/relationships/hyperlink" Target="https://archive.org/download/ni-roms/roms/Nintendo%20-%20Game%20Boy%20Advance.zip/Rockman%20EXE%206%20-%20Dennoujuu%20Gregar%20%28Japan%29.zip" TargetMode="External"/><Relationship Id="rId3117" Type="http://schemas.openxmlformats.org/officeDocument/2006/relationships/hyperlink" Target="https://archive.org/download/ni-roms/roms/Nintendo%20-%20Game%20Boy%20Advance.zip/Tactics%20Ogre%20-%20The%20Knight%20of%20Lodis%20%28USA%29.zip" TargetMode="External"/><Relationship Id="rId3116" Type="http://schemas.openxmlformats.org/officeDocument/2006/relationships/hyperlink" Target="https://archive.org/download/ni-roms/roms/Nintendo%20-%20Game%20Boy%20Advance.zip/TOCA%20World%20Touring%20Cars%20%28Europe%29.zip" TargetMode="External"/><Relationship Id="rId3119" Type="http://schemas.openxmlformats.org/officeDocument/2006/relationships/hyperlink" Target="https://archive.org/download/ni-roms/roms/Nintendo%20-%20Game%20Boy%20Advance.zip/Taiketsu%21%20Ultra%20Hero%20%28Japan%29.zip" TargetMode="External"/><Relationship Id="rId3118" Type="http://schemas.openxmlformats.org/officeDocument/2006/relationships/hyperlink" Target="https://archive.org/download/ni-roms/roms/Nintendo%20-%20Game%20Boy%20Advance.zip/Tactics%20Ogre%20Gaiden%20-%20The%20Knight%20of%20Lodis%20%28Japan%29.zip" TargetMode="External"/><Relationship Id="rId3111" Type="http://schemas.openxmlformats.org/officeDocument/2006/relationships/hyperlink" Target="https://archive.org/download/ni-roms/roms/Nintendo%20-%20Game%20Boy%20Advance.zip/Sylvanian%20Families%20-%20Yousei%20no%20Stick%20to%20Fushigi%20no%20Ki%20-%20Marron-inu%20no%20Onnanoko%20%28Japan%29.zip" TargetMode="External"/><Relationship Id="rId3110" Type="http://schemas.openxmlformats.org/officeDocument/2006/relationships/hyperlink" Target="https://archive.org/download/ni-roms/roms/Nintendo%20-%20Game%20Boy%20Advance.zip/Sylvanian%20Families%20-%20Fashion%20Designer%20ni%20Naritai%21%20-%20Kurumi-risu%20no%20Onnanoko%20%28Japan%29.zip" TargetMode="External"/><Relationship Id="rId3113" Type="http://schemas.openxmlformats.org/officeDocument/2006/relationships/hyperlink" Target="https://archive.org/download/ni-roms/roms/Nintendo%20-%20Game%20Boy%20Advance.zip/TG%20Rally%20%28Europe%29.zip" TargetMode="External"/><Relationship Id="rId3112" Type="http://schemas.openxmlformats.org/officeDocument/2006/relationships/hyperlink" Target="https://archive.org/download/ni-roms/roms/Nintendo%20-%20Game%20Boy%20Advance.zip/Sylvanian%20Families%204%20-%20Meguru%20Kisetsu%20no%20Tapestry%20%28Japan%29.zip" TargetMode="External"/><Relationship Id="rId3115" Type="http://schemas.openxmlformats.org/officeDocument/2006/relationships/hyperlink" Target="https://archive.org/download/ni-roms/roms/Nintendo%20-%20Game%20Boy%20Advance.zip/TMNT%20-%20Teenage%20Mutant%20Ninja%20Turtles%20%28Europe%29%20%28En%2CFr%2CDe%2CEs%2CIt%29.zip" TargetMode="External"/><Relationship Id="rId3114" Type="http://schemas.openxmlformats.org/officeDocument/2006/relationships/hyperlink" Target="https://archive.org/download/ni-roms/roms/Nintendo%20-%20Game%20Boy%20Advance.zip/TMNT%20%28USA%29%20%28En%2CFr%2CEs%29.zip" TargetMode="External"/><Relationship Id="rId3106" Type="http://schemas.openxmlformats.org/officeDocument/2006/relationships/hyperlink" Target="https://archive.org/download/ni-roms/roms/Nintendo%20-%20Game%20Boy%20Advance.zip/Sword%20of%20Mana%20%28Europe%29%20%28Es%2CIt%29.zip" TargetMode="External"/><Relationship Id="rId3105" Type="http://schemas.openxmlformats.org/officeDocument/2006/relationships/hyperlink" Target="https://archive.org/download/ni-roms/roms/Nintendo%20-%20Game%20Boy%20Advance.zip/Sweet%20Cookie%20Pie%20%28Japan%29.zip" TargetMode="External"/><Relationship Id="rId3108" Type="http://schemas.openxmlformats.org/officeDocument/2006/relationships/hyperlink" Target="https://archive.org/download/ni-roms/roms/Nintendo%20-%20Game%20Boy%20Advance.zip/Sword%20of%20Mana%20%28Europe%29.zip" TargetMode="External"/><Relationship Id="rId3107" Type="http://schemas.openxmlformats.org/officeDocument/2006/relationships/hyperlink" Target="https://archive.org/download/ni-roms/roms/Nintendo%20-%20Game%20Boy%20Advance.zip/Sword%20of%20Mana%20%28Europe%29%20%28Fr%2CDe%29.zip" TargetMode="External"/><Relationship Id="rId3109" Type="http://schemas.openxmlformats.org/officeDocument/2006/relationships/hyperlink" Target="https://archive.org/download/ni-roms/roms/Nintendo%20-%20Game%20Boy%20Advance.zip/Sword%20of%20Mana%20%28USA%2C%20Australia%29.zip" TargetMode="External"/><Relationship Id="rId3100" Type="http://schemas.openxmlformats.org/officeDocument/2006/relationships/hyperlink" Target="https://archive.org/download/ni-roms/roms/Nintendo%20-%20Game%20Boy%20Advance.zip/Surf%27s%20Up%20%28Europe%29%20%28En%2CFr%2CDe%2CEs%2CIt%29.zip" TargetMode="External"/><Relationship Id="rId3102" Type="http://schemas.openxmlformats.org/officeDocument/2006/relationships/hyperlink" Target="https://archive.org/download/ni-roms/roms/Nintendo%20-%20Game%20Boy%20Advance.zip/Surf%27s%20Up%20%28USA%29%20%28En%2CFr%2CEs%29.zip" TargetMode="External"/><Relationship Id="rId3101" Type="http://schemas.openxmlformats.org/officeDocument/2006/relationships/hyperlink" Target="https://archive.org/download/ni-roms/roms/Nintendo%20-%20Game%20Boy%20Advance.zip/Surf%27s%20Up%20%28Europe%29%20%28En%2CFr%2CEs%29.zip" TargetMode="External"/><Relationship Id="rId3104" Type="http://schemas.openxmlformats.org/officeDocument/2006/relationships/hyperlink" Target="https://archive.org/download/ni-roms/roms/Nintendo%20-%20Game%20Boy%20Advance.zip/Sutakomi%20-%20Star%20Communicator%20%28Japan%29.zip" TargetMode="External"/><Relationship Id="rId3103" Type="http://schemas.openxmlformats.org/officeDocument/2006/relationships/hyperlink" Target="https://archive.org/download/ni-roms/roms/Nintendo%20-%20Game%20Boy%20Advance.zip/Sushi%20the%20Cat%20%28World%29%20%28Unl%29.zip" TargetMode="External"/><Relationship Id="rId3139" Type="http://schemas.openxmlformats.org/officeDocument/2006/relationships/hyperlink" Target="https://archive.org/download/ni-roms/roms/Nintendo%20-%20Game%20Boy%20Advance.zip/Tarzan%20-%20L%27Appel%20de%20la%20Jungle%20%28France%29.zip" TargetMode="External"/><Relationship Id="rId3138" Type="http://schemas.openxmlformats.org/officeDocument/2006/relationships/hyperlink" Target="https://archive.org/download/ni-roms/roms/Nintendo%20-%20Game%20Boy%20Advance.zip/Tantei%20Jinguuji%20Saburou%20-%20Shiroi%20Kage%20no%20Shoujo%20%28Japan%29.zip" TargetMode="External"/><Relationship Id="rId3131" Type="http://schemas.openxmlformats.org/officeDocument/2006/relationships/hyperlink" Target="https://archive.org/download/ni-roms/roms/Nintendo%20-%20Game%20Boy%20Advance.zip/Tales%20of%20the%20World%20-%20Narikiri%20Dungeon%203%20%28Japan%29.zip" TargetMode="External"/><Relationship Id="rId3130" Type="http://schemas.openxmlformats.org/officeDocument/2006/relationships/hyperlink" Target="https://archive.org/download/ni-roms/roms/Nintendo%20-%20Game%20Boy%20Advance.zip/Tales%20of%20the%20World%20-%20Narikiri%20Dungeon%202%20%28Japan%29.zip" TargetMode="External"/><Relationship Id="rId3133" Type="http://schemas.openxmlformats.org/officeDocument/2006/relationships/hyperlink" Target="https://archive.org/download/ni-roms/roms/Nintendo%20-%20Game%20Boy%20Advance.zip/Tanbi%20Musou%20-%20Meine%20Liebe%20%28Japan%29.zip" TargetMode="External"/><Relationship Id="rId3132" Type="http://schemas.openxmlformats.org/officeDocument/2006/relationships/hyperlink" Target="https://archive.org/download/ni-roms/roms/Nintendo%20-%20Game%20Boy%20Advance.zip/Tales%20of%20the%20World%20-%20Summoner%27s%20Lineage%20%28Japan%29.zip" TargetMode="External"/><Relationship Id="rId3135" Type="http://schemas.openxmlformats.org/officeDocument/2006/relationships/hyperlink" Target="https://archive.org/download/ni-roms/roms/Nintendo%20-%20Game%20Boy%20Advance.zip/Tang%20Tang%20%28USA%29.zip" TargetMode="External"/><Relationship Id="rId3134" Type="http://schemas.openxmlformats.org/officeDocument/2006/relationships/hyperlink" Target="https://archive.org/download/ni-roms/roms/Nintendo%20-%20Game%20Boy%20Advance.zip/Tang%20Tang%20%28Europe%29%20%28En%2CFr%2CDe%2CEs%2CIt%2CFi%29.zip" TargetMode="External"/><Relationship Id="rId3137" Type="http://schemas.openxmlformats.org/officeDocument/2006/relationships/hyperlink" Target="https://archive.org/download/ni-roms/roms/Nintendo%20-%20Game%20Boy%20Advance.zip/Tantei%20Gakuen%20Q%20-%20Meitantei%20wa%20Kimi%20da%21%20%28Japan%29.zip" TargetMode="External"/><Relationship Id="rId3136" Type="http://schemas.openxmlformats.org/officeDocument/2006/relationships/hyperlink" Target="https://archive.org/download/ni-roms/roms/Nintendo%20-%20Game%20Boy%20Advance.zip/Tantei%20Gakuen%20Q%20-%20Kyuukyoku%20Trick%20ni%20Idome%21%20%28Japan%29.zip" TargetMode="External"/><Relationship Id="rId3128" Type="http://schemas.openxmlformats.org/officeDocument/2006/relationships/hyperlink" Target="https://archive.org/download/ni-roms/roms/Nintendo%20-%20Game%20Boy%20Advance.zip/Tales%20of%20Phantasia%20%28Japan%29.zip" TargetMode="External"/><Relationship Id="rId3127" Type="http://schemas.openxmlformats.org/officeDocument/2006/relationships/hyperlink" Target="https://archive.org/download/ni-roms/roms/Nintendo%20-%20Game%20Boy%20Advance.zip/Tales%20of%20Phantasia%20%28Europe%29%20%28En%2CFr%2CDe%2CEs%2CIt%29.zip" TargetMode="External"/><Relationship Id="rId3129" Type="http://schemas.openxmlformats.org/officeDocument/2006/relationships/hyperlink" Target="https://archive.org/download/ni-roms/roms/Nintendo%20-%20Game%20Boy%20Advance.zip/Tales%20of%20Phantasia%20%28USA%2C%20Australia%29.zip" TargetMode="External"/><Relationship Id="rId3120" Type="http://schemas.openxmlformats.org/officeDocument/2006/relationships/hyperlink" Target="https://archive.org/download/ni-roms/roms/Nintendo%20-%20Game%20Boy%20Advance.zip/Tak%20-%20The%20Great%20Juju%20Challenge%20%28Europe%29%20%28En%2CFr%2CDe%2CNl%29.zip" TargetMode="External"/><Relationship Id="rId3122" Type="http://schemas.openxmlformats.org/officeDocument/2006/relationships/hyperlink" Target="https://archive.org/download/ni-roms/roms/Nintendo%20-%20Game%20Boy%20Advance.zip/Tak%202%20-%20The%20Staff%20of%20Dreams%20%28Europe%29%20%28En%2CFr%2CDe%2CEs%2CIt%29.zip" TargetMode="External"/><Relationship Id="rId3121" Type="http://schemas.openxmlformats.org/officeDocument/2006/relationships/hyperlink" Target="https://archive.org/download/ni-roms/roms/Nintendo%20-%20Game%20Boy%20Advance.zip/Tak%20-%20The%20Great%20Juju%20Challenge%20%28USA%2C%20Europe%29.zip" TargetMode="External"/><Relationship Id="rId3124" Type="http://schemas.openxmlformats.org/officeDocument/2006/relationships/hyperlink" Target="https://archive.org/download/ni-roms/roms/Nintendo%20-%20Game%20Boy%20Advance.zip/Tak%20and%20the%20Power%20of%20Juju%20%28Europe%29%20%28En%2CFr%2CDe%29.zip" TargetMode="External"/><Relationship Id="rId3123" Type="http://schemas.openxmlformats.org/officeDocument/2006/relationships/hyperlink" Target="https://archive.org/download/ni-roms/roms/Nintendo%20-%20Game%20Boy%20Advance.zip/Tak%202%20-%20The%20Staff%20of%20Dreams%20%28USA%29.zip" TargetMode="External"/><Relationship Id="rId3126" Type="http://schemas.openxmlformats.org/officeDocument/2006/relationships/hyperlink" Target="https://archive.org/download/ni-roms/roms/Nintendo%20-%20Game%20Boy%20Advance.zip/Tak%20and%20the%20Power%20of%20Juju%20%28USA%29.zip" TargetMode="External"/><Relationship Id="rId3125" Type="http://schemas.openxmlformats.org/officeDocument/2006/relationships/hyperlink" Target="https://archive.org/download/ni-roms/roms/Nintendo%20-%20Game%20Boy%20Advance.zip/Tak%20and%20the%20Power%20of%20Juju%20%28Europe%29%20%28Es%2CIt%29.zip" TargetMode="External"/><Relationship Id="rId1378" Type="http://schemas.openxmlformats.org/officeDocument/2006/relationships/hyperlink" Target="https://archive.org/download/ni-roms/roms/Nintendo%20-%20Game%20Boy%20Advance.zip/Harry%20Potter%20and%20the%20Chamber%20of%20Secrets%20%28USA%2C%20Europe%29%20%28En%2CFr%2CDe%2CEs%2CIt%2CNl%2CPt%2CSv%2CNo%2CDa%29.zip" TargetMode="External"/><Relationship Id="rId1379" Type="http://schemas.openxmlformats.org/officeDocument/2006/relationships/hyperlink" Target="https://archive.org/download/ni-roms/roms/Nintendo%20-%20Game%20Boy%20Advance.zip/Harry%20Potter%20and%20the%20Goblet%20of%20Fire%20%28USA%2C%20Europe%29%20%28En%2CFr%2CDe%2CEs%2CIt%2CNl%2CDa%29.zip" TargetMode="External"/><Relationship Id="rId789" Type="http://schemas.openxmlformats.org/officeDocument/2006/relationships/hyperlink" Target="https://archive.org/download/ni-roms/roms/Nintendo%20-%20Game%20Boy%20Advance.zip/Disney%20Sports%20-%20Motocross%20%28USA%29.zip" TargetMode="External"/><Relationship Id="rId788" Type="http://schemas.openxmlformats.org/officeDocument/2006/relationships/hyperlink" Target="https://archive.org/download/ni-roms/roms/Nintendo%20-%20Game%20Boy%20Advance.zip/Disney%20Sports%20-%20Motocross%20%28Japan%29.zip" TargetMode="External"/><Relationship Id="rId787" Type="http://schemas.openxmlformats.org/officeDocument/2006/relationships/hyperlink" Target="https://archive.org/download/ni-roms/roms/Nintendo%20-%20Game%20Boy%20Advance.zip/Disney%20Sports%20-%20Motocross%20%28Europe%29%20%28En%2CFr%2CDe%2CEs%2CIt%29.zip" TargetMode="External"/><Relationship Id="rId786" Type="http://schemas.openxmlformats.org/officeDocument/2006/relationships/hyperlink" Target="https://archive.org/download/ni-roms/roms/Nintendo%20-%20Game%20Boy%20Advance.zip/Disney%20Sports%20-%20Football%20%28USA%29.zip" TargetMode="External"/><Relationship Id="rId781" Type="http://schemas.openxmlformats.org/officeDocument/2006/relationships/hyperlink" Target="https://archive.org/download/ni-roms/roms/Nintendo%20-%20Game%20Boy%20Advance.zip/Disney%20Sports%20-%20American%20Football%20%28Japan%29.zip" TargetMode="External"/><Relationship Id="rId1370" Type="http://schemas.openxmlformats.org/officeDocument/2006/relationships/hyperlink" Target="https://archive.org/download/ni-roms/roms/Nintendo%20-%20Game%20Boy%20Advance.zip/Hardcore%20Pool%20%28France%29.zip" TargetMode="External"/><Relationship Id="rId780" Type="http://schemas.openxmlformats.org/officeDocument/2006/relationships/hyperlink" Target="https://archive.org/download/ni-roms/roms/Nintendo%20-%20Game%20Boy%20Advance.zip/Disney%20Principesse%20%28Italy%29.zip" TargetMode="External"/><Relationship Id="rId1371" Type="http://schemas.openxmlformats.org/officeDocument/2006/relationships/hyperlink" Target="https://archive.org/download/ni-roms/roms/Nintendo%20-%20Game%20Boy%20Advance.zip/Harlem%20Globetrotters%20-%20World%20Tour%20%28Europe%29%20%28En%2CFr%2CDe%2CEs%2CIt%29.zip" TargetMode="External"/><Relationship Id="rId1372" Type="http://schemas.openxmlformats.org/officeDocument/2006/relationships/hyperlink" Target="https://archive.org/download/ni-roms/roms/Nintendo%20-%20Game%20Boy%20Advance.zip/Harlem%20Globetrotters%20-%20World%20Tour%20%28USA%29.zip" TargetMode="External"/><Relationship Id="rId1373" Type="http://schemas.openxmlformats.org/officeDocument/2006/relationships/hyperlink" Target="https://archive.org/download/ni-roms/roms/Nintendo%20-%20Game%20Boy%20Advance.zip/Harobots%20-%20Robo%20Hero%20Battling%21%21%20%28Japan%29.zip" TargetMode="External"/><Relationship Id="rId785" Type="http://schemas.openxmlformats.org/officeDocument/2006/relationships/hyperlink" Target="https://archive.org/download/ni-roms/roms/Nintendo%20-%20Game%20Boy%20Advance.zip/Disney%20Sports%20-%20Football%20%28Soccer%29%20%28Europe%29%20%28En%2CFr%2CDe%2CEs%2CIt%29.zip" TargetMode="External"/><Relationship Id="rId1374" Type="http://schemas.openxmlformats.org/officeDocument/2006/relationships/hyperlink" Target="https://archive.org/download/ni-roms/roms/Nintendo%20-%20Game%20Boy%20Advance.zip/Harry%20Potter%20-%20Quidditch%20World%20Cup%20%28Japan%29.zip" TargetMode="External"/><Relationship Id="rId784" Type="http://schemas.openxmlformats.org/officeDocument/2006/relationships/hyperlink" Target="https://archive.org/download/ni-roms/roms/Nintendo%20-%20Game%20Boy%20Advance.zip/Disney%20Sports%20-%20Basketball%20%28USA%29.zip" TargetMode="External"/><Relationship Id="rId1375" Type="http://schemas.openxmlformats.org/officeDocument/2006/relationships/hyperlink" Target="https://archive.org/download/ni-roms/roms/Nintendo%20-%20Game%20Boy%20Advance.zip/Harry%20Potter%20-%20Quidditch%20World%20Cup%20%28USA%2C%20Europe%29%20%28En%2CFr%2CDe%2CEs%2CIt%2CNl%2CDa%29.zip" TargetMode="External"/><Relationship Id="rId783" Type="http://schemas.openxmlformats.org/officeDocument/2006/relationships/hyperlink" Target="https://archive.org/download/ni-roms/roms/Nintendo%20-%20Game%20Boy%20Advance.zip/Disney%20Sports%20-%20Basketball%20%28Japan%29.zip" TargetMode="External"/><Relationship Id="rId1376" Type="http://schemas.openxmlformats.org/officeDocument/2006/relationships/hyperlink" Target="https://archive.org/download/ni-roms/roms/Nintendo%20-%20Game%20Boy%20Advance.zip/Harry%20Potter%20Collection%20%28Europe%29%20%28En%2CFr%2CDe%2CEs%2CIt%2CNl%2CPt%2CSv%2CNo%2CDa%29.zip" TargetMode="External"/><Relationship Id="rId782" Type="http://schemas.openxmlformats.org/officeDocument/2006/relationships/hyperlink" Target="https://archive.org/download/ni-roms/roms/Nintendo%20-%20Game%20Boy%20Advance.zip/Disney%20Sports%20-%20Basketball%20%28Europe%29%20%28En%2CFr%2CDe%2CEs%2CIt%29.zip" TargetMode="External"/><Relationship Id="rId1377" Type="http://schemas.openxmlformats.org/officeDocument/2006/relationships/hyperlink" Target="https://archive.org/download/ni-roms/roms/Nintendo%20-%20Game%20Boy%20Advance.zip/Harry%20Potter%20IV%20%28USA%29%20%28Unl%29.zip" TargetMode="External"/><Relationship Id="rId1367" Type="http://schemas.openxmlformats.org/officeDocument/2006/relationships/hyperlink" Target="https://archive.org/download/ni-roms/roms/Nintendo%20-%20Game%20Boy%20Advance.zip/Happy%20Feet%20%28USA%29%20%28En%2CFr%29.zip" TargetMode="External"/><Relationship Id="rId2698" Type="http://schemas.openxmlformats.org/officeDocument/2006/relationships/hyperlink" Target="https://archive.org/download/ni-roms/roms/Nintendo%20-%20Game%20Boy%20Advance.zip/Scooby-Doo%20%28Spain%29.zip" TargetMode="External"/><Relationship Id="rId1368" Type="http://schemas.openxmlformats.org/officeDocument/2006/relationships/hyperlink" Target="https://archive.org/download/ni-roms/roms/Nintendo%20-%20Game%20Boy%20Advance.zip/Hardcore%20Pinball%20%28USA%2C%20Europe%29.zip" TargetMode="External"/><Relationship Id="rId2699" Type="http://schemas.openxmlformats.org/officeDocument/2006/relationships/hyperlink" Target="https://archive.org/download/ni-roms/roms/Nintendo%20-%20Game%20Boy%20Advance.zip/Scooby-Doo%20%28USA%29.zip" TargetMode="External"/><Relationship Id="rId1369" Type="http://schemas.openxmlformats.org/officeDocument/2006/relationships/hyperlink" Target="https://archive.org/download/ni-roms/roms/Nintendo%20-%20Game%20Boy%20Advance.zip/Hardcore%20Pool%20%28Europe%29%20%28En%2CDe%2CEs%2CIt%29.zip" TargetMode="External"/><Relationship Id="rId778" Type="http://schemas.openxmlformats.org/officeDocument/2006/relationships/hyperlink" Target="https://archive.org/download/ni-roms/roms/Nintendo%20-%20Game%20Boy%20Advance.zip/Disney%20Princess%20-%20Royal%20Adventure%20%28USA%29.zip" TargetMode="External"/><Relationship Id="rId777" Type="http://schemas.openxmlformats.org/officeDocument/2006/relationships/hyperlink" Target="https://archive.org/download/ni-roms/roms/Nintendo%20-%20Game%20Boy%20Advance.zip/Disney%20Princess%20-%20Royal%20Adventure%20%28Europe%29%20%28En%2CFr%2CDe%29.zip" TargetMode="External"/><Relationship Id="rId776" Type="http://schemas.openxmlformats.org/officeDocument/2006/relationships/hyperlink" Target="https://archive.org/download/ni-roms/roms/Nintendo%20-%20Game%20Boy%20Advance.zip/Disney%20Princess%20%28USA%2C%20Europe%29.zip" TargetMode="External"/><Relationship Id="rId775" Type="http://schemas.openxmlformats.org/officeDocument/2006/relationships/hyperlink" Target="https://archive.org/download/ni-roms/roms/Nintendo%20-%20Game%20Boy%20Advance.zip/Disney%20Princesas%20%28Spain%29.zip" TargetMode="External"/><Relationship Id="rId779" Type="http://schemas.openxmlformats.org/officeDocument/2006/relationships/hyperlink" Target="https://archive.org/download/ni-roms/roms/Nintendo%20-%20Game%20Boy%20Advance.zip/Disney%20Princesse%20%28France%29.zip" TargetMode="External"/><Relationship Id="rId770" Type="http://schemas.openxmlformats.org/officeDocument/2006/relationships/hyperlink" Target="https://archive.org/download/ni-roms/roms/Nintendo%20-%20Game%20Boy%20Advance.zip/Digimon%20Sapphire%20%28USA%29%20%28Unl%29.zip" TargetMode="External"/><Relationship Id="rId2690" Type="http://schemas.openxmlformats.org/officeDocument/2006/relationships/hyperlink" Target="https://archive.org/download/ni-roms/roms/Nintendo%20-%20Game%20Boy%20Advance.zip/Scooby-Doo%21%20-%20Mystery%20Mayhem%20%28Europe%29%20%28En%2CFr%2CDe%29.zip" TargetMode="External"/><Relationship Id="rId1360" Type="http://schemas.openxmlformats.org/officeDocument/2006/relationships/hyperlink" Target="https://archive.org/download/ni-roms/roms/Nintendo%20-%20Game%20Boy%20Advance.zip/Hamtaro%20-%20Ham-Ham%20Heartbreak%20%28Europe%29%20%28En%2CFr%2CDe%2CEs%2CIt%29.zip" TargetMode="External"/><Relationship Id="rId2691" Type="http://schemas.openxmlformats.org/officeDocument/2006/relationships/hyperlink" Target="https://archive.org/download/ni-roms/roms/Nintendo%20-%20Game%20Boy%20Advance.zip/Scooby-Doo%21%20-%20Mystery%20Mayhem%20%28USA%29%20%28En%2CFr%29.zip" TargetMode="External"/><Relationship Id="rId1361" Type="http://schemas.openxmlformats.org/officeDocument/2006/relationships/hyperlink" Target="https://archive.org/download/ni-roms/roms/Nintendo%20-%20Game%20Boy%20Advance.zip/Hamtaro%20-%20Ham-Ham%20Heartbreak%20%28USA%29.zip" TargetMode="External"/><Relationship Id="rId2692" Type="http://schemas.openxmlformats.org/officeDocument/2006/relationships/hyperlink" Target="https://archive.org/download/ni-roms/roms/Nintendo%20-%20Game%20Boy%20Advance.zip/Scooby-Doo%21%20-%20Unmasked%20%28Europe%29%20%28En%2CFr%29.zip" TargetMode="External"/><Relationship Id="rId1362" Type="http://schemas.openxmlformats.org/officeDocument/2006/relationships/hyperlink" Target="https://archive.org/download/ni-roms/roms/Nintendo%20-%20Game%20Boy%20Advance.zip/Hamtaro%20-%20Rainbow%20Rescue%20%28Europe%29%20%28En%2CFr%2CDe%2CEs%2CIt%29.zip" TargetMode="External"/><Relationship Id="rId2693" Type="http://schemas.openxmlformats.org/officeDocument/2006/relationships/hyperlink" Target="https://archive.org/download/ni-roms/roms/Nintendo%20-%20Game%20Boy%20Advance.zip/Scooby-Doo%21%20-%20Unmasked%20%28Europe%29%20%28Es%2CIt%29.zip" TargetMode="External"/><Relationship Id="rId774" Type="http://schemas.openxmlformats.org/officeDocument/2006/relationships/hyperlink" Target="https://archive.org/download/ni-roms/roms/Nintendo%20-%20Game%20Boy%20Advance.zip/Disney%20Cart%20%28USA%29%20%28Unl%29%20%5Bb%5D.zip" TargetMode="External"/><Relationship Id="rId1363" Type="http://schemas.openxmlformats.org/officeDocument/2006/relationships/hyperlink" Target="https://archive.org/download/ni-roms/roms/Nintendo%20-%20Game%20Boy%20Advance.zip/Hamtaro%20-%20Rainbow%20Rescue%20%28USA%29%20%28Proto%29%20%282003-07-29%29.zip" TargetMode="External"/><Relationship Id="rId2694" Type="http://schemas.openxmlformats.org/officeDocument/2006/relationships/hyperlink" Target="https://archive.org/download/ni-roms/roms/Nintendo%20-%20Game%20Boy%20Advance.zip/Scooby-Doo%21%20-%20Unmasked%20%28USA%29%20%28En%2CFr%29.zip" TargetMode="External"/><Relationship Id="rId773" Type="http://schemas.openxmlformats.org/officeDocument/2006/relationships/hyperlink" Target="https://archive.org/download/ni-roms/roms/Nintendo%20-%20Game%20Boy%20Advance.zip/Disney%27s%20Party%20%28USA%2C%20Europe%29%20%28En%2CFr%2CDe%2CEs%2CIt%29.zip" TargetMode="External"/><Relationship Id="rId1364" Type="http://schemas.openxmlformats.org/officeDocument/2006/relationships/hyperlink" Target="https://archive.org/download/ni-roms/roms/Nintendo%20-%20Game%20Boy%20Advance.zip/Hanabi%20Hyakkei%20Advance%20%28Japan%29.zip" TargetMode="External"/><Relationship Id="rId2695" Type="http://schemas.openxmlformats.org/officeDocument/2006/relationships/hyperlink" Target="https://archive.org/download/ni-roms/roms/Nintendo%20-%20Game%20Boy%20Advance.zip/Scooby-Doo%20%28Europe%29.zip" TargetMode="External"/><Relationship Id="rId772" Type="http://schemas.openxmlformats.org/officeDocument/2006/relationships/hyperlink" Target="https://archive.org/download/ni-roms/roms/Nintendo%20-%20Game%20Boy%20Advance.zip/Disney%27s%20Game%20%2B%20TV%20Episode%20-%20Lizzie%20McGuire%202%20-%20Lizzie%20Diaries%20%28USA%29%20%28En%2CFr%29.zip" TargetMode="External"/><Relationship Id="rId1365" Type="http://schemas.openxmlformats.org/officeDocument/2006/relationships/hyperlink" Target="https://archive.org/download/ni-roms/roms/Nintendo%20-%20Game%20Boy%20Advance.zip/Hanafuda%20Trump%20Mahjong%20-%20Depachika%20Wayouchuu%20%28Japan%29.zip" TargetMode="External"/><Relationship Id="rId2696" Type="http://schemas.openxmlformats.org/officeDocument/2006/relationships/hyperlink" Target="https://archive.org/download/ni-roms/roms/Nintendo%20-%20Game%20Boy%20Advance.zip/Scooby-Doo%20%28France%29.zip" TargetMode="External"/><Relationship Id="rId771" Type="http://schemas.openxmlformats.org/officeDocument/2006/relationships/hyperlink" Target="https://archive.org/download/ni-roms/roms/Nintendo%20-%20Game%20Boy%20Advance.zip/Dinotopia%20-%20The%20Timestone%20Pirates%20%28USA%2C%20Europe%29%20%28En%2CFr%2CDe%2CEs%2CIt%2CNl%29.zip" TargetMode="External"/><Relationship Id="rId1366" Type="http://schemas.openxmlformats.org/officeDocument/2006/relationships/hyperlink" Target="https://archive.org/download/ni-roms/roms/Nintendo%20-%20Game%20Boy%20Advance.zip/Happy%20Feet%20%28Europe%29%20%28En%2CFr%2CDe%2CEs%2CIt%29.zip" TargetMode="External"/><Relationship Id="rId2697" Type="http://schemas.openxmlformats.org/officeDocument/2006/relationships/hyperlink" Target="https://archive.org/download/ni-roms/roms/Nintendo%20-%20Game%20Boy%20Advance.zip/Scooby-Doo%20%28Germany%29.zip" TargetMode="External"/><Relationship Id="rId1390" Type="http://schemas.openxmlformats.org/officeDocument/2006/relationships/hyperlink" Target="https://archive.org/download/ni-roms/roms/Nintendo%20-%20Game%20Boy%20Advance.zip/Hatena%20Satena%20%28Japan%29.zip" TargetMode="External"/><Relationship Id="rId1391" Type="http://schemas.openxmlformats.org/officeDocument/2006/relationships/hyperlink" Target="https://archive.org/download/ni-roms/roms/Nintendo%20-%20Game%20Boy%20Advance.zip/Haunted%20Mansion%2C%20The%20%28USA%29%20%28Proto%29.zip" TargetMode="External"/><Relationship Id="rId1392" Type="http://schemas.openxmlformats.org/officeDocument/2006/relationships/hyperlink" Target="https://archive.org/download/ni-roms/roms/Nintendo%20-%20Game%20Boy%20Advance.zip/Heidi%20-%20The%20Game%20%28Europe%29%20%28En%2CFr%2CDe%2CEs%2CIt%29.zip" TargetMode="External"/><Relationship Id="rId1393" Type="http://schemas.openxmlformats.org/officeDocument/2006/relationships/hyperlink" Target="https://archive.org/download/ni-roms/roms/Nintendo%20-%20Game%20Boy%20Advance.zip/Hello%21%20Idol%20Debut%20-%20Kids%20Idol%20Ikusei%20Game%20%28Japan%29%20%28Rev%201%29.zip" TargetMode="External"/><Relationship Id="rId1394" Type="http://schemas.openxmlformats.org/officeDocument/2006/relationships/hyperlink" Target="https://archive.org/download/ni-roms/roms/Nintendo%20-%20Game%20Boy%20Advance.zip/Hello%21%20Idol%20Debut%20-%20Kids%20Idol%20Ikusei%20Game%20%28Japan%29.zip" TargetMode="External"/><Relationship Id="rId1395" Type="http://schemas.openxmlformats.org/officeDocument/2006/relationships/hyperlink" Target="https://archive.org/download/ni-roms/roms/Nintendo%20-%20Game%20Boy%20Advance.zip/Hello%20Kitty%20-%20Happy%20Party%20Pals%20%28Europe%29%20%28En%2CFr%2CDe%2CEs%29.zip" TargetMode="External"/><Relationship Id="rId1396" Type="http://schemas.openxmlformats.org/officeDocument/2006/relationships/hyperlink" Target="https://archive.org/download/ni-roms/roms/Nintendo%20-%20Game%20Boy%20Advance.zip/Hello%20Kitty%20-%20Happy%20Party%20Pals%20%28Europe%29.zip" TargetMode="External"/><Relationship Id="rId1397" Type="http://schemas.openxmlformats.org/officeDocument/2006/relationships/hyperlink" Target="https://archive.org/download/ni-roms/roms/Nintendo%20-%20Game%20Boy%20Advance.zip/Hello%20Kitty%20-%20Happy%20Party%20Pals%20%28USA%29.zip" TargetMode="External"/><Relationship Id="rId1398" Type="http://schemas.openxmlformats.org/officeDocument/2006/relationships/hyperlink" Target="https://archive.org/download/ni-roms/roms/Nintendo%20-%20Game%20Boy%20Advance.zip/Hello%20Kitty%20Collection%20-%20Miracle%20Fashion%20Maker%20%28Japan%29.zip" TargetMode="External"/><Relationship Id="rId1399" Type="http://schemas.openxmlformats.org/officeDocument/2006/relationships/hyperlink" Target="https://archive.org/download/ni-roms/roms/Nintendo%20-%20Game%20Boy%20Advance.zip/Herbie%20-%20Fully%20Loaded%20%28Europe%29%20%28En%2CFr%2CDe%29.zip" TargetMode="External"/><Relationship Id="rId1389" Type="http://schemas.openxmlformats.org/officeDocument/2006/relationships/hyperlink" Target="https://archive.org/download/ni-roms/roms/Nintendo%20-%20Game%20Boy%20Advance.zip/Harvest%20Moon%20-%20More%20Friends%20of%20Mineral%20Town%20%28USA%29.zip" TargetMode="External"/><Relationship Id="rId799" Type="http://schemas.openxmlformats.org/officeDocument/2006/relationships/hyperlink" Target="https://archive.org/download/ni-roms/roms/Nintendo%20-%20Game%20Boy%20Advance.zip/Dog%20Trainer%20%28Europe%29%20%28DS%20Cheat%20Cartridge%29%20%28Unl%29.zip" TargetMode="External"/><Relationship Id="rId798" Type="http://schemas.openxmlformats.org/officeDocument/2006/relationships/hyperlink" Target="https://archive.org/download/ni-roms/roms/Nintendo%20-%20Game%20Boy%20Advance.zip/Disneys%20Prinzessinnen%20%28Germany%29.zip" TargetMode="External"/><Relationship Id="rId797" Type="http://schemas.openxmlformats.org/officeDocument/2006/relationships/hyperlink" Target="https://archive.org/download/ni-roms/roms/Nintendo%20-%20Game%20Boy%20Advance.zip/Disney%20Sports%20-%20Soccer%20%28USA%29.zip" TargetMode="External"/><Relationship Id="rId1380" Type="http://schemas.openxmlformats.org/officeDocument/2006/relationships/hyperlink" Target="https://archive.org/download/ni-roms/roms/Nintendo%20-%20Game%20Boy%20Advance.zip/Harry%20Potter%20and%20the%20Order%20of%20the%20Phoenix%20%28USA%2C%20Europe%29%20%28En%2CFr%2CDe%2CEs%2CIt%2CNl%2CDa%29.zip" TargetMode="External"/><Relationship Id="rId792" Type="http://schemas.openxmlformats.org/officeDocument/2006/relationships/hyperlink" Target="https://archive.org/download/ni-roms/roms/Nintendo%20-%20Game%20Boy%20Advance.zip/Disney%20Sports%20-%20Skateboarding%20%28USA%29.zip" TargetMode="External"/><Relationship Id="rId1381" Type="http://schemas.openxmlformats.org/officeDocument/2006/relationships/hyperlink" Target="https://archive.org/download/ni-roms/roms/Nintendo%20-%20Game%20Boy%20Advance.zip/Harry%20Potter%20and%20the%20Prisoner%20of%20Azkaban%20%28USA%2C%20Europe%29%20%28En%2CFr%2CDe%2CEs%2CIt%2CNl%2CDa%29.zip" TargetMode="External"/><Relationship Id="rId791" Type="http://schemas.openxmlformats.org/officeDocument/2006/relationships/hyperlink" Target="https://archive.org/download/ni-roms/roms/Nintendo%20-%20Game%20Boy%20Advance.zip/Disney%20Sports%20-%20Skateboarding%20%28Japan%29.zip" TargetMode="External"/><Relationship Id="rId1382" Type="http://schemas.openxmlformats.org/officeDocument/2006/relationships/hyperlink" Target="https://archive.org/download/ni-roms/roms/Nintendo%20-%20Game%20Boy%20Advance.zip/Harry%20Potter%20and%20the%20Sorcerer%27s%20Stone%20%28USA%2C%20Europe%29%20%28En%2CFr%2CDe%2CEs%2CIt%2CNl%2CPt%2CSv%2CNo%2CDa%29.zip" TargetMode="External"/><Relationship Id="rId790" Type="http://schemas.openxmlformats.org/officeDocument/2006/relationships/hyperlink" Target="https://archive.org/download/ni-roms/roms/Nintendo%20-%20Game%20Boy%20Advance.zip/Disney%20Sports%20-%20Skateboarding%20%28Europe%29%20%28En%2CFr%2CDe%2CEs%2CIt%29.zip" TargetMode="External"/><Relationship Id="rId1383" Type="http://schemas.openxmlformats.org/officeDocument/2006/relationships/hyperlink" Target="https://archive.org/download/ni-roms/roms/Nintendo%20-%20Game%20Boy%20Advance.zip/Harry%20Potter%20to%20Azkaban%20no%20Shuujin%20%28Japan%29.zip" TargetMode="External"/><Relationship Id="rId1384" Type="http://schemas.openxmlformats.org/officeDocument/2006/relationships/hyperlink" Target="https://archive.org/download/ni-roms/roms/Nintendo%20-%20Game%20Boy%20Advance.zip/Harry%20Potter%20to%20Himitsu%20no%20Heya%20%28Japan%29.zip" TargetMode="External"/><Relationship Id="rId796" Type="http://schemas.openxmlformats.org/officeDocument/2006/relationships/hyperlink" Target="https://archive.org/download/ni-roms/roms/Nintendo%20-%20Game%20Boy%20Advance.zip/Disney%20Sports%20-%20Soccer%20%28Japan%29.zip" TargetMode="External"/><Relationship Id="rId1385" Type="http://schemas.openxmlformats.org/officeDocument/2006/relationships/hyperlink" Target="https://archive.org/download/ni-roms/roms/Nintendo%20-%20Game%20Boy%20Advance.zip/Harry%20Potter%20to%20Kenja%20no%20Ishi%20%28Japan%29.zip" TargetMode="External"/><Relationship Id="rId795" Type="http://schemas.openxmlformats.org/officeDocument/2006/relationships/hyperlink" Target="https://archive.org/download/ni-roms/roms/Nintendo%20-%20Game%20Boy%20Advance.zip/Disney%20Sports%20-%20Snowboarding%20%28USA%29.zip" TargetMode="External"/><Relationship Id="rId1386" Type="http://schemas.openxmlformats.org/officeDocument/2006/relationships/hyperlink" Target="https://archive.org/download/ni-roms/roms/Nintendo%20-%20Game%20Boy%20Advance.zip/Harvest%20Moon%20-%20Friends%20of%20Mineral%20Town%20%28Europe%29.zip" TargetMode="External"/><Relationship Id="rId794" Type="http://schemas.openxmlformats.org/officeDocument/2006/relationships/hyperlink" Target="https://archive.org/download/ni-roms/roms/Nintendo%20-%20Game%20Boy%20Advance.zip/Disney%20Sports%20-%20Snowboarding%20%28Japan%29.zip" TargetMode="External"/><Relationship Id="rId1387" Type="http://schemas.openxmlformats.org/officeDocument/2006/relationships/hyperlink" Target="https://archive.org/download/ni-roms/roms/Nintendo%20-%20Game%20Boy%20Advance.zip/Harvest%20Moon%20-%20Friends%20of%20Mineral%20Town%20%28Germany%29.zip" TargetMode="External"/><Relationship Id="rId793" Type="http://schemas.openxmlformats.org/officeDocument/2006/relationships/hyperlink" Target="https://archive.org/download/ni-roms/roms/Nintendo%20-%20Game%20Boy%20Advance.zip/Disney%20Sports%20-%20Snowboarding%20%28Europe%29%20%28En%2CFr%2CDe%2CEs%2CIt%29.zip" TargetMode="External"/><Relationship Id="rId1388" Type="http://schemas.openxmlformats.org/officeDocument/2006/relationships/hyperlink" Target="https://archive.org/download/ni-roms/roms/Nintendo%20-%20Game%20Boy%20Advance.zip/Harvest%20Moon%20-%20Friends%20of%20Mineral%20Town%20%28USA%29.zip" TargetMode="External"/><Relationship Id="rId3191" Type="http://schemas.openxmlformats.org/officeDocument/2006/relationships/hyperlink" Target="https://archive.org/download/ni-roms/roms/Nintendo%20-%20Game%20Boy%20Advance.zip/Tiny%20Toon%20Adventures%20-%20Wacky%20Stackers%20%28USA%29.zip" TargetMode="External"/><Relationship Id="rId3190" Type="http://schemas.openxmlformats.org/officeDocument/2006/relationships/hyperlink" Target="https://archive.org/download/ni-roms/roms/Nintendo%20-%20Game%20Boy%20Advance.zip/Tiny%20Toon%20Adventures%20-%20Wacky%20Stackers%20%28Europe%29%20%28En%2CFr%2CDe%2CEs%2CIt%29.zip" TargetMode="External"/><Relationship Id="rId3193" Type="http://schemas.openxmlformats.org/officeDocument/2006/relationships/hyperlink" Target="https://archive.org/download/ni-roms/roms/Nintendo%20-%20Game%20Boy%20Advance.zip/Titeuf%20-%20Mega%20Compet%20%28France%29%20%28Beta%29.zip" TargetMode="External"/><Relationship Id="rId3192" Type="http://schemas.openxmlformats.org/officeDocument/2006/relationships/hyperlink" Target="https://archive.org/download/ni-roms/roms/Nintendo%20-%20Game%20Boy%20Advance.zip/Tir%20et%20But%20-%20Edition%20Champions%20du%20Monde%20%28France%29.zip" TargetMode="External"/><Relationship Id="rId3195" Type="http://schemas.openxmlformats.org/officeDocument/2006/relationships/hyperlink" Target="https://archive.org/download/ni-roms/roms/Nintendo%20-%20Game%20Boy%20Advance.zip/Titeuf%20-%20Ze%20Gag%20Machine%20%28France%29.zip" TargetMode="External"/><Relationship Id="rId3194" Type="http://schemas.openxmlformats.org/officeDocument/2006/relationships/hyperlink" Target="https://archive.org/download/ni-roms/roms/Nintendo%20-%20Game%20Boy%20Advance.zip/Titeuf%20-%20Mega%20Compet%20%28France%29.zip" TargetMode="External"/><Relationship Id="rId3197" Type="http://schemas.openxmlformats.org/officeDocument/2006/relationships/hyperlink" Target="https://archive.org/download/ni-roms/roms/Nintendo%20-%20Game%20Boy%20Advance.zip/Toadally%20Awesome%20%28World%29%20%28GBA%20Jam%202021%29%20%28Aftermarket%29%20%28Unl%29.zip" TargetMode="External"/><Relationship Id="rId3196" Type="http://schemas.openxmlformats.org/officeDocument/2006/relationships/hyperlink" Target="https://archive.org/download/ni-roms/roms/Nintendo%20-%20Game%20Boy%20Advance.zip/Titi%20et%20les%20Bijoux%20Magiques%20%28France%29.zip" TargetMode="External"/><Relationship Id="rId3199" Type="http://schemas.openxmlformats.org/officeDocument/2006/relationships/hyperlink" Target="https://archive.org/download/ni-roms/roms/Nintendo%20-%20Game%20Boy%20Advance.zip/Tokimeki%20Yume%20Series%201%20-%20Ohanaya-san%20ni%20Narou%21%20%28Japan%29.zip" TargetMode="External"/><Relationship Id="rId3198" Type="http://schemas.openxmlformats.org/officeDocument/2006/relationships/hyperlink" Target="https://archive.org/download/ni-roms/roms/Nintendo%20-%20Game%20Boy%20Advance.zip/Toadally%20Awesome%20%28World%29%20%28GBA%20Jam%202021%29%20%28Unlocked%29%20%28Aftermarket%29%20%28Unl%29.zip" TargetMode="External"/><Relationship Id="rId3180" Type="http://schemas.openxmlformats.org/officeDocument/2006/relationships/hyperlink" Target="https://archive.org/download/ni-roms/roms/Nintendo%20-%20Game%20Boy%20Advance.zip/Thunderbirds%20%28USA%2C%20Europe%29.zip" TargetMode="External"/><Relationship Id="rId3182" Type="http://schemas.openxmlformats.org/officeDocument/2006/relationships/hyperlink" Target="https://archive.org/download/ni-roms/roms/Nintendo%20-%20Game%20Boy%20Advance.zip/Tiger%20Rescue%20%28World%29%20%28Aftermarket%29%20%28Unl%29.zip" TargetMode="External"/><Relationship Id="rId3181" Type="http://schemas.openxmlformats.org/officeDocument/2006/relationships/hyperlink" Target="https://archive.org/download/ni-roms/roms/Nintendo%20-%20Game%20Boy%20Advance.zip/Thunderbirds%20-%20International%20Rescue%20%28Europe%29.zip" TargetMode="External"/><Relationship Id="rId3184" Type="http://schemas.openxmlformats.org/officeDocument/2006/relationships/hyperlink" Target="https://archive.org/download/ni-roms/roms/Nintendo%20-%20Game%20Boy%20Advance.zip/Tiger%20Woods%20PGA%20Tour%20Golf%20%28Europe%29%20%28En%2CFr%2CDe%2CEs%2CIt%29.zip" TargetMode="External"/><Relationship Id="rId3183" Type="http://schemas.openxmlformats.org/officeDocument/2006/relationships/hyperlink" Target="https://archive.org/download/ni-roms/roms/Nintendo%20-%20Game%20Boy%20Advance.zip/Tiger%20Woods%20PGA%20Tour%202004%20%28USA%2C%20Europe%29.zip" TargetMode="External"/><Relationship Id="rId3186" Type="http://schemas.openxmlformats.org/officeDocument/2006/relationships/hyperlink" Target="https://archive.org/download/ni-roms/roms/Nintendo%20-%20Game%20Boy%20Advance.zip/Tim%20Burton%27s%20The%20Nightmare%20Before%20Christmas%20-%20The%20Pumpkin%20King%20%28Japan%29.zip" TargetMode="External"/><Relationship Id="rId3185" Type="http://schemas.openxmlformats.org/officeDocument/2006/relationships/hyperlink" Target="https://archive.org/download/ni-roms/roms/Nintendo%20-%20Game%20Boy%20Advance.zip/Tiger%20Woods%20PGA%20Tour%20Golf%20%28USA%2C%20Europe%29.zip" TargetMode="External"/><Relationship Id="rId3188" Type="http://schemas.openxmlformats.org/officeDocument/2006/relationships/hyperlink" Target="https://archive.org/download/ni-roms/roms/Nintendo%20-%20Game%20Boy%20Advance.zip/Tiny%20Toon%20Adventures%20-%20Buster%27s%20Bad%20Dream%20%28Europe%29%20%28En%2CFr%2CDe%2CEs%2CIt%29.zip" TargetMode="External"/><Relationship Id="rId3187" Type="http://schemas.openxmlformats.org/officeDocument/2006/relationships/hyperlink" Target="https://archive.org/download/ni-roms/roms/Nintendo%20-%20Game%20Boy%20Advance.zip/Tim%20Burton%27s%20The%20Nightmare%20Before%20Christmas%20-%20The%20Pumpkin%20King%20%28USA%2C%20Europe%29%20%28En%2CFr%2CDe%2CEs%2CIt%29.zip" TargetMode="External"/><Relationship Id="rId3189" Type="http://schemas.openxmlformats.org/officeDocument/2006/relationships/hyperlink" Target="https://archive.org/download/ni-roms/roms/Nintendo%20-%20Game%20Boy%20Advance.zip/Tiny%20Toon%20Adventures%20-%20Scary%20Dreams%20%28USA%29.zip" TargetMode="External"/><Relationship Id="rId3151" Type="http://schemas.openxmlformats.org/officeDocument/2006/relationships/hyperlink" Target="https://archive.org/download/ni-roms/roms/Nintendo%20-%20Game%20Boy%20Advance.zip/Teenage%20Mutant%20Ninja%20Turtles%20Double%20Pack%20%28USA%29%20%28En%2CFr%2CDe%2CEs%2CIt%29.zip" TargetMode="External"/><Relationship Id="rId3150" Type="http://schemas.openxmlformats.org/officeDocument/2006/relationships/hyperlink" Target="https://archive.org/download/ni-roms/roms/Nintendo%20-%20Game%20Boy%20Advance.zip/Teenage%20Mutant%20Ninja%20Turtles%20Double%20Pack%20%28Europe%29%20%28En%2CFr%2CDe%2CEs%2CIt%29.zip" TargetMode="External"/><Relationship Id="rId3153" Type="http://schemas.openxmlformats.org/officeDocument/2006/relationships/hyperlink" Target="https://archive.org/download/ni-roms/roms/Nintendo%20-%20Game%20Boy%20Advance.zip/Tekken%20Advance%20%28Japan%29.zip" TargetMode="External"/><Relationship Id="rId3152" Type="http://schemas.openxmlformats.org/officeDocument/2006/relationships/hyperlink" Target="https://archive.org/download/ni-roms/roms/Nintendo%20-%20Game%20Boy%20Advance.zip/Tekken%20Advance%20%28Europe%29.zip" TargetMode="External"/><Relationship Id="rId3155" Type="http://schemas.openxmlformats.org/officeDocument/2006/relationships/hyperlink" Target="https://archive.org/download/ni-roms/roms/Nintendo%20-%20Game%20Boy%20Advance.zip/Ten%20Pin%20Alley%202%20%28USA%29.zip" TargetMode="External"/><Relationship Id="rId3154" Type="http://schemas.openxmlformats.org/officeDocument/2006/relationships/hyperlink" Target="https://archive.org/download/ni-roms/roms/Nintendo%20-%20Game%20Boy%20Advance.zip/Tekken%20Advance%20%28USA%29.zip" TargetMode="External"/><Relationship Id="rId3157" Type="http://schemas.openxmlformats.org/officeDocument/2006/relationships/hyperlink" Target="https://archive.org/download/ni-roms/roms/Nintendo%20-%20Game%20Boy%20Advance.zip/Tennis%20no%20Ouji-sama%20-%20Aim%20at%20the%20Victory%21%20%28Japan%29.zip" TargetMode="External"/><Relationship Id="rId3156" Type="http://schemas.openxmlformats.org/officeDocument/2006/relationships/hyperlink" Target="https://archive.org/download/ni-roms/roms/Nintendo%20-%20Game%20Boy%20Advance.zip/Tennis%20Masters%20Series%202003%20%28Europe%29%20%28En%2CFr%2CDe%2CEs%2CIt%2CPt%29.zip" TargetMode="External"/><Relationship Id="rId3159" Type="http://schemas.openxmlformats.org/officeDocument/2006/relationships/hyperlink" Target="https://archive.org/download/ni-roms/roms/Nintendo%20-%20Game%20Boy%20Advance.zip/Tennis%20no%20Ouji-sama%202003%20-%20Cool%20Blue%20%28Japan%29.zip" TargetMode="External"/><Relationship Id="rId3158" Type="http://schemas.openxmlformats.org/officeDocument/2006/relationships/hyperlink" Target="https://archive.org/download/ni-roms/roms/Nintendo%20-%20Game%20Boy%20Advance.zip/Tennis%20no%20Ouji-sama%20-%20Genius%20Boys%20Academy%20%28Japan%29.zip" TargetMode="External"/><Relationship Id="rId3149" Type="http://schemas.openxmlformats.org/officeDocument/2006/relationships/hyperlink" Target="https://archive.org/download/ni-roms/roms/Nintendo%20-%20Game%20Boy%20Advance.zip/Teenage%20Mutant%20Ninja%20Turtles%202%20-%20Battle%20Nexus%20%28USA%29.zip" TargetMode="External"/><Relationship Id="rId3140" Type="http://schemas.openxmlformats.org/officeDocument/2006/relationships/hyperlink" Target="https://archive.org/download/ni-roms/roms/Nintendo%20-%20Game%20Boy%20Advance.zip/Tarzan%20-%20Return%20to%20the%20Jungle%20%28USA%2C%20Europe%29.zip" TargetMode="External"/><Relationship Id="rId3142" Type="http://schemas.openxmlformats.org/officeDocument/2006/relationships/hyperlink" Target="https://archive.org/download/ni-roms/roms/Nintendo%20-%20Game%20Boy%20Advance.zip/Taxi%203%20%28France%29.zip" TargetMode="External"/><Relationship Id="rId3141" Type="http://schemas.openxmlformats.org/officeDocument/2006/relationships/hyperlink" Target="https://archive.org/download/ni-roms/roms/Nintendo%20-%20Game%20Boy%20Advance.zip/Tarzan%20-%20Rueckkehr%20in%20den%20Dschungel%20%28Germany%29.zip" TargetMode="External"/><Relationship Id="rId3144" Type="http://schemas.openxmlformats.org/officeDocument/2006/relationships/hyperlink" Target="https://archive.org/download/ni-roms/roms/Nintendo%20-%20Game%20Boy%20Advance.zip/Teen%20Titans%202%20%28USA%29%20%28En%2CFr%29.zip" TargetMode="External"/><Relationship Id="rId3143" Type="http://schemas.openxmlformats.org/officeDocument/2006/relationships/hyperlink" Target="https://archive.org/download/ni-roms/roms/Nintendo%20-%20Game%20Boy%20Advance.zip/Teen%20Titans%20%28USA%29%20%28En%2CFr%29.zip" TargetMode="External"/><Relationship Id="rId3146" Type="http://schemas.openxmlformats.org/officeDocument/2006/relationships/hyperlink" Target="https://archive.org/download/ni-roms/roms/Nintendo%20-%20Game%20Boy%20Advance.zip/Teenage%20Mutant%20Ninja%20Turtles%20%28USA%29.zip" TargetMode="External"/><Relationship Id="rId3145" Type="http://schemas.openxmlformats.org/officeDocument/2006/relationships/hyperlink" Target="https://archive.org/download/ni-roms/roms/Nintendo%20-%20Game%20Boy%20Advance.zip/Teenage%20Mutant%20Ninja%20Turtles%20%28Europe%29%20%28En%2CFr%2CDe%2CEs%2CIt%29.zip" TargetMode="External"/><Relationship Id="rId3148" Type="http://schemas.openxmlformats.org/officeDocument/2006/relationships/hyperlink" Target="https://archive.org/download/ni-roms/roms/Nintendo%20-%20Game%20Boy%20Advance.zip/Teenage%20Mutant%20Ninja%20Turtles%202%20-%20Battle%20Nexus%20%28Europe%29%20%28En%2CFr%2CDe%2CEs%2CIt%29.zip" TargetMode="External"/><Relationship Id="rId3147" Type="http://schemas.openxmlformats.org/officeDocument/2006/relationships/hyperlink" Target="https://archive.org/download/ni-roms/roms/Nintendo%20-%20Game%20Boy%20Advance.zip/Teenage%20Mutant%20Ninja%20Turtles%202%20%28USA%29%20%28Unl%29.zip" TargetMode="External"/><Relationship Id="rId3171" Type="http://schemas.openxmlformats.org/officeDocument/2006/relationships/hyperlink" Target="https://archive.org/download/ni-roms/roms/Nintendo%20-%20Game%20Boy%20Advance.zip/Texas%20Hold%20%27em%20Poker%20%28USA%29.zip" TargetMode="External"/><Relationship Id="rId3170" Type="http://schemas.openxmlformats.org/officeDocument/2006/relationships/hyperlink" Target="https://archive.org/download/ni-roms/roms/Nintendo%20-%20Game%20Boy%20Advance.zip/Texas%20Hold%20%27em%20Poker%20%28Europe%29%20%28Rev%201%29.zip" TargetMode="External"/><Relationship Id="rId3173" Type="http://schemas.openxmlformats.org/officeDocument/2006/relationships/hyperlink" Target="https://archive.org/download/ni-roms/roms/Nintendo%20-%20Game%20Boy%20Advance.zip/That%27s%20So%20Raven%202%20-%20Supernatural%20Style%20%28USA%29%20%28En%2CFr%29.zip" TargetMode="External"/><Relationship Id="rId3172" Type="http://schemas.openxmlformats.org/officeDocument/2006/relationships/hyperlink" Target="https://archive.org/download/ni-roms/roms/Nintendo%20-%20Game%20Boy%20Advance.zip/That%27s%20So%20Raven%20%28USA%29.zip" TargetMode="External"/><Relationship Id="rId3175" Type="http://schemas.openxmlformats.org/officeDocument/2006/relationships/hyperlink" Target="https://archive.org/download/ni-roms/roms/Nintendo%20-%20Game%20Boy%20Advance.zip/Three-in-One%20Pack%20-%20Risk%20%2B%20Battleship%20%2B%20Clue%20%28USA%29%20%28Rev%201%29.zip" TargetMode="External"/><Relationship Id="rId3174" Type="http://schemas.openxmlformats.org/officeDocument/2006/relationships/hyperlink" Target="https://archive.org/download/ni-roms/roms/Nintendo%20-%20Game%20Boy%20Advance.zip/Three-in-One%20Pack%20-%20Connect%20Four%20%2B%20Perfection%20%2B%20Trouble%20%28USA%29.zip" TargetMode="External"/><Relationship Id="rId3177" Type="http://schemas.openxmlformats.org/officeDocument/2006/relationships/hyperlink" Target="https://archive.org/download/ni-roms/roms/Nintendo%20-%20Game%20Boy%20Advance.zip/Three-in-One%20Pack%20-%20Sorry%21%20%2B%20Aggravation%20%2B%20Scrabble%20Junior%20%28USA%29.zip" TargetMode="External"/><Relationship Id="rId3176" Type="http://schemas.openxmlformats.org/officeDocument/2006/relationships/hyperlink" Target="https://archive.org/download/ni-roms/roms/Nintendo%20-%20Game%20Boy%20Advance.zip/Three-in-One%20Pack%20-%20Risk%20%2B%20Battleship%20%2B%20Clue%20%28USA%29.zip" TargetMode="External"/><Relationship Id="rId3179" Type="http://schemas.openxmlformats.org/officeDocument/2006/relationships/hyperlink" Target="https://archive.org/download/ni-roms/roms/Nintendo%20-%20Game%20Boy%20Advance.zip/Thunder%20Alley%20%28USA%29.zip" TargetMode="External"/><Relationship Id="rId3178" Type="http://schemas.openxmlformats.org/officeDocument/2006/relationships/hyperlink" Target="https://archive.org/download/ni-roms/roms/Nintendo%20-%20Game%20Boy%20Advance.zip/Three%20Stooges%2C%20The%20%28USA%29.zip" TargetMode="External"/><Relationship Id="rId3160" Type="http://schemas.openxmlformats.org/officeDocument/2006/relationships/hyperlink" Target="https://archive.org/download/ni-roms/roms/Nintendo%20-%20Game%20Boy%20Advance.zip/Tennis%20no%20Ouji-sama%202003%20-%20Passion%20Red%20%28Japan%29.zip" TargetMode="External"/><Relationship Id="rId3162" Type="http://schemas.openxmlformats.org/officeDocument/2006/relationships/hyperlink" Target="https://archive.org/download/ni-roms/roms/Nintendo%20-%20Game%20Boy%20Advance.zip/Tennis%20no%20Ouji-sama%202004%20-%20Stylish%20Silver%20%28Japan%29.zip" TargetMode="External"/><Relationship Id="rId3161" Type="http://schemas.openxmlformats.org/officeDocument/2006/relationships/hyperlink" Target="https://archive.org/download/ni-roms/roms/Nintendo%20-%20Game%20Boy%20Advance.zip/Tennis%20no%20Ouji-sama%202004%20-%20Glorious%20Gold%20%28Japan%29.zip" TargetMode="External"/><Relationship Id="rId3164" Type="http://schemas.openxmlformats.org/officeDocument/2006/relationships/hyperlink" Target="https://archive.org/download/ni-roms/roms/Nintendo%20-%20Game%20Boy%20Advance.zip/Terminator%203%20-%20Rise%20of%20the%20Machines%20%28USA%29.zip" TargetMode="External"/><Relationship Id="rId3163" Type="http://schemas.openxmlformats.org/officeDocument/2006/relationships/hyperlink" Target="https://archive.org/download/ni-roms/roms/Nintendo%20-%20Game%20Boy%20Advance.zip/Terminator%203%20-%20Rise%20of%20the%20Machines%20%28Europe%29%20%28En%2CFr%2CDe%2CEs%2CIt%29.zip" TargetMode="External"/><Relationship Id="rId3166" Type="http://schemas.openxmlformats.org/officeDocument/2006/relationships/hyperlink" Target="https://archive.org/download/ni-roms/roms/Nintendo%20-%20Game%20Boy%20Advance.zip/Tetris%20Worlds%20%28Europe%29%20%28En%2CFr%2CDe%2CNl%29.zip" TargetMode="External"/><Relationship Id="rId3165" Type="http://schemas.openxmlformats.org/officeDocument/2006/relationships/hyperlink" Target="https://archive.org/download/ni-roms/roms/Nintendo%20-%20Game%20Boy%20Advance.zip/Tetris%20Worlds%20%28Europe%29%20%28En%2CEs%2CIt%29.zip" TargetMode="External"/><Relationship Id="rId3168" Type="http://schemas.openxmlformats.org/officeDocument/2006/relationships/hyperlink" Target="https://archive.org/download/ni-roms/roms/Nintendo%20-%20Game%20Boy%20Advance.zip/Tetris%20Worlds%20%28Japan%29.zip" TargetMode="External"/><Relationship Id="rId3167" Type="http://schemas.openxmlformats.org/officeDocument/2006/relationships/hyperlink" Target="https://archive.org/download/ni-roms/roms/Nintendo%20-%20Game%20Boy%20Advance.zip/Tetris%20Worlds%20%28Japan%29%20%28Rev%201%29.zip" TargetMode="External"/><Relationship Id="rId3169" Type="http://schemas.openxmlformats.org/officeDocument/2006/relationships/hyperlink" Target="https://archive.org/download/ni-roms/roms/Nintendo%20-%20Game%20Boy%20Advance.zip/Tetris%20Worlds%20%28USA%29.zip" TargetMode="External"/><Relationship Id="rId2700" Type="http://schemas.openxmlformats.org/officeDocument/2006/relationships/hyperlink" Target="https://archive.org/download/ni-roms/roms/Nintendo%20-%20Game%20Boy%20Advance.zip/Scooby-Doo%202%20-%20Monsters%20Unleashed%20%28Europe%29%20%28En%2CFr%2CDe%2CEs%2CIt%29.zip" TargetMode="External"/><Relationship Id="rId2701" Type="http://schemas.openxmlformats.org/officeDocument/2006/relationships/hyperlink" Target="https://archive.org/download/ni-roms/roms/Nintendo%20-%20Game%20Boy%20Advance.zip/Scooby-Doo%202%20-%20Monsters%20Unleashed%20%28USA%2C%20Europe%29.zip" TargetMode="External"/><Relationship Id="rId2702" Type="http://schemas.openxmlformats.org/officeDocument/2006/relationships/hyperlink" Target="https://archive.org/download/ni-roms/roms/Nintendo%20-%20Game%20Boy%20Advance.zip/Scooby-Doo%20and%20the%20Cyber%20Chase%20%28Europe%29%20%28En%2CFr%2CDe%29.zip" TargetMode="External"/><Relationship Id="rId2703" Type="http://schemas.openxmlformats.org/officeDocument/2006/relationships/hyperlink" Target="https://archive.org/download/ni-roms/roms/Nintendo%20-%20Game%20Boy%20Advance.zip/Scooby-Doo%20and%20the%20Cyber%20Chase%20%28USA%2C%20Europe%29.zip" TargetMode="External"/><Relationship Id="rId2704" Type="http://schemas.openxmlformats.org/officeDocument/2006/relationships/hyperlink" Target="https://archive.org/download/ni-roms/roms/Nintendo%20-%20Game%20Boy%20Advance.zip/Scorpion%20King%2C%20The%20-%20Sword%20of%20Osiris%20%28Europe%29%20%28En%2CFr%2CDe%2CEs%2CIt%29.zip" TargetMode="External"/><Relationship Id="rId2705" Type="http://schemas.openxmlformats.org/officeDocument/2006/relationships/hyperlink" Target="https://archive.org/download/ni-roms/roms/Nintendo%20-%20Game%20Boy%20Advance.zip/Scorpion%20King%2C%20The%20-%20Sword%20of%20Osiris%20%28USA%29.zip" TargetMode="External"/><Relationship Id="rId2706" Type="http://schemas.openxmlformats.org/officeDocument/2006/relationships/hyperlink" Target="https://archive.org/download/ni-roms/roms/Nintendo%20-%20Game%20Boy%20Advance.zip/Scrabble%20%28Europe%29%20%28En%2CFr%2CDe%2CEs%29.zip" TargetMode="External"/><Relationship Id="rId2707" Type="http://schemas.openxmlformats.org/officeDocument/2006/relationships/hyperlink" Target="https://archive.org/download/ni-roms/roms/Nintendo%20-%20Game%20Boy%20Advance.zip/Scrabble%20Blast%21%20%28USA%29.zip" TargetMode="External"/><Relationship Id="rId2708" Type="http://schemas.openxmlformats.org/officeDocument/2006/relationships/hyperlink" Target="https://archive.org/download/ni-roms/roms/Nintendo%20-%20Game%20Boy%20Advance.zip/Scrabble%20Scramble%21%20%28Europe%29%20%28En%2CFr%2CDe%2CEs%2CIt%2CNl%29.zip" TargetMode="External"/><Relationship Id="rId2709" Type="http://schemas.openxmlformats.org/officeDocument/2006/relationships/hyperlink" Target="https://archive.org/download/ni-roms/roms/Nintendo%20-%20Game%20Boy%20Advance.zip/Scrabble%20Scramble%21%20%28Europe%29.zip" TargetMode="External"/><Relationship Id="rId2720" Type="http://schemas.openxmlformats.org/officeDocument/2006/relationships/hyperlink" Target="https://archive.org/download/ni-roms/roms/Nintendo%20-%20Game%20Boy%20Advance.zip/Sentouin%20Yamada%20Hajime%20%28Japan%29.zip" TargetMode="External"/><Relationship Id="rId2721" Type="http://schemas.openxmlformats.org/officeDocument/2006/relationships/hyperlink" Target="https://archive.org/download/ni-roms/roms/Nintendo%20-%20Game%20Boy%20Advance.zip/Serious%20Sam%20Advance%20%28Europe%29%20%28En%2CFr%2CDe%29.zip" TargetMode="External"/><Relationship Id="rId2722" Type="http://schemas.openxmlformats.org/officeDocument/2006/relationships/hyperlink" Target="https://archive.org/download/ni-roms/roms/Nintendo%20-%20Game%20Boy%20Advance.zip/Serious%20Sam%20Advance%20%28USA%29%20%28En%2CFr%2CDe%29.zip" TargetMode="External"/><Relationship Id="rId2723" Type="http://schemas.openxmlformats.org/officeDocument/2006/relationships/hyperlink" Target="https://archive.org/download/ni-roms/roms/Nintendo%20-%20Game%20Boy%20Advance.zip/Shadow%20-%20A%20Parable%20%28World%29%20%28Audio%29%20%28Aftermarket%29%20%28Unl%29.zip" TargetMode="External"/><Relationship Id="rId2724" Type="http://schemas.openxmlformats.org/officeDocument/2006/relationships/hyperlink" Target="https://archive.org/download/ni-roms/roms/Nintendo%20-%20Game%20Boy%20Advance.zip/Shaman%20King%20-%20Legacy%20of%20the%20Spirits%20-%20Soaring%20Hawk%20%28USA%29.zip" TargetMode="External"/><Relationship Id="rId2725" Type="http://schemas.openxmlformats.org/officeDocument/2006/relationships/hyperlink" Target="https://archive.org/download/ni-roms/roms/Nintendo%20-%20Game%20Boy%20Advance.zip/Shaman%20King%20-%20Legacy%20of%20the%20Spirits%20-%20Sprinting%20Wolf%20%28USA%29.zip" TargetMode="External"/><Relationship Id="rId2726" Type="http://schemas.openxmlformats.org/officeDocument/2006/relationships/hyperlink" Target="https://archive.org/download/ni-roms/roms/Nintendo%20-%20Game%20Boy%20Advance.zip/Shaman%20King%20-%20Master%20of%20Spirits%20%28Europe%29%20%28En%2CFr%2CDe%29.zip" TargetMode="External"/><Relationship Id="rId2727" Type="http://schemas.openxmlformats.org/officeDocument/2006/relationships/hyperlink" Target="https://archive.org/download/ni-roms/roms/Nintendo%20-%20Game%20Boy%20Advance.zip/Shaman%20King%20-%20Master%20of%20Spirits%20%28USA%29.zip" TargetMode="External"/><Relationship Id="rId2728" Type="http://schemas.openxmlformats.org/officeDocument/2006/relationships/hyperlink" Target="https://archive.org/download/ni-roms/roms/Nintendo%20-%20Game%20Boy%20Advance.zip/Shaman%20King%20-%20Master%20of%20Spirits%202%20%28Europe%29%20%28En%2CFr%2CDe%29.zip" TargetMode="External"/><Relationship Id="rId2729" Type="http://schemas.openxmlformats.org/officeDocument/2006/relationships/hyperlink" Target="https://archive.org/download/ni-roms/roms/Nintendo%20-%20Game%20Boy%20Advance.zip/Shaman%20King%20-%20Master%20of%20Spirits%202%20%28USA%29.zip" TargetMode="External"/><Relationship Id="rId2710" Type="http://schemas.openxmlformats.org/officeDocument/2006/relationships/hyperlink" Target="https://archive.org/download/ni-roms/roms/Nintendo%20-%20Game%20Boy%20Advance.zip/Screw%20Breaker%20-%20Goushin%20DoriRureRo%20%28Japan%29.zip" TargetMode="External"/><Relationship Id="rId2711" Type="http://schemas.openxmlformats.org/officeDocument/2006/relationships/hyperlink" Target="https://archive.org/download/ni-roms/roms/Nintendo%20-%20Game%20Boy%20Advance.zip/Scurge%20-%20Hive%20%28Europe%29%20%28En%2CFr%2CDe%2CEs%2CIt%29.zip" TargetMode="External"/><Relationship Id="rId2712" Type="http://schemas.openxmlformats.org/officeDocument/2006/relationships/hyperlink" Target="https://archive.org/download/ni-roms/roms/Nintendo%20-%20Game%20Boy%20Advance.zip/Scurge%20-%20Hive%20%28USA%29%20%28En%2CFr%2CEs%29.zip" TargetMode="External"/><Relationship Id="rId2713" Type="http://schemas.openxmlformats.org/officeDocument/2006/relationships/hyperlink" Target="https://archive.org/download/ni-roms/roms/Nintendo%20-%20Game%20Boy%20Advance.zip/Sea%20Trader%20-%20Rise%20of%20Taipan%20%28USA%29.zip" TargetMode="External"/><Relationship Id="rId2714" Type="http://schemas.openxmlformats.org/officeDocument/2006/relationships/hyperlink" Target="https://archive.org/download/ni-roms/roms/Nintendo%20-%20Game%20Boy%20Advance.zip/Secret%20Agent%20Barbie%20-%20Royal%20Jewels%20Mission%20%28Europe%29%20%28En%2CFr%2CDe%2CEs%2CIt%29.zip" TargetMode="External"/><Relationship Id="rId2715" Type="http://schemas.openxmlformats.org/officeDocument/2006/relationships/hyperlink" Target="https://archive.org/download/ni-roms/roms/Nintendo%20-%20Game%20Boy%20Advance.zip/Secret%20Agent%20Barbie%20-%20Royal%20Jewels%20Mission%20%28USA%29.zip" TargetMode="External"/><Relationship Id="rId2716" Type="http://schemas.openxmlformats.org/officeDocument/2006/relationships/hyperlink" Target="https://archive.org/download/ni-roms/roms/Nintendo%20-%20Game%20Boy%20Advance.zip/Sengoku%20Kakumei%20Gaiden%20%28Japan%29.zip" TargetMode="External"/><Relationship Id="rId2717" Type="http://schemas.openxmlformats.org/officeDocument/2006/relationships/hyperlink" Target="https://archive.org/download/ni-roms/roms/Nintendo%20-%20Game%20Boy%20Advance.zip/Sennen%20Kazoku%20%28Japan%29%20%28Rev%201%29%20%28Virtual%20Console%29.zip" TargetMode="External"/><Relationship Id="rId2718" Type="http://schemas.openxmlformats.org/officeDocument/2006/relationships/hyperlink" Target="https://archive.org/download/ni-roms/roms/Nintendo%20-%20Game%20Boy%20Advance.zip/Sennen%20Kazoku%20%28Japan%29%20%28Rev%201%29.zip" TargetMode="External"/><Relationship Id="rId2719" Type="http://schemas.openxmlformats.org/officeDocument/2006/relationships/hyperlink" Target="https://archive.org/download/ni-roms/roms/Nintendo%20-%20Game%20Boy%20Advance.zip/Sennen%20Kazoku%20%28Japan%29.zip" TargetMode="External"/><Relationship Id="rId1455" Type="http://schemas.openxmlformats.org/officeDocument/2006/relationships/hyperlink" Target="https://archive.org/download/ni-roms/roms/Nintendo%20-%20Game%20Boy%20Advance.zip/Hudson%20Best%20Collection%20Vol.%203%20-%20Action%20Collection%20%28Japan%29.zip" TargetMode="External"/><Relationship Id="rId2786" Type="http://schemas.openxmlformats.org/officeDocument/2006/relationships/hyperlink" Target="https://archive.org/download/ni-roms/roms/Nintendo%20-%20Game%20Boy%20Advance.zip/Shrek%20-%20Smash%20n%27%20Crash%20Racing%20%28Europe%29%20%28En%2CFr%2CDe%2CEs%2CIt%29.zip" TargetMode="External"/><Relationship Id="rId1456" Type="http://schemas.openxmlformats.org/officeDocument/2006/relationships/hyperlink" Target="https://archive.org/download/ni-roms/roms/Nintendo%20-%20Game%20Boy%20Advance.zip/Hudson%20Best%20Collection%20Vol.%204%20-%20Nazotoki%20Collection%20%28Japan%29.zip" TargetMode="External"/><Relationship Id="rId2787" Type="http://schemas.openxmlformats.org/officeDocument/2006/relationships/hyperlink" Target="https://archive.org/download/ni-roms/roms/Nintendo%20-%20Game%20Boy%20Advance.zip/Shrek%20-%20Smash%20n%27%20Crash%20Racing%20%28USA%29.zip" TargetMode="External"/><Relationship Id="rId1457" Type="http://schemas.openxmlformats.org/officeDocument/2006/relationships/hyperlink" Target="https://archive.org/download/ni-roms/roms/Nintendo%20-%20Game%20Boy%20Advance.zip/Hudson%20Best%20Collection%20Vol.%205%20-%20Shooting%20Collection%20%28Japan%29.zip" TargetMode="External"/><Relationship Id="rId2788" Type="http://schemas.openxmlformats.org/officeDocument/2006/relationships/hyperlink" Target="https://archive.org/download/ni-roms/roms/Nintendo%20-%20Game%20Boy%20Advance.zip/Shrek%20-%20Super%20Slam%20%28Europe%29%20%28En%2CFr%2CDe%2CEs%2CIt%2CNl%29.zip" TargetMode="External"/><Relationship Id="rId1458" Type="http://schemas.openxmlformats.org/officeDocument/2006/relationships/hyperlink" Target="https://archive.org/download/ni-roms/roms/Nintendo%20-%20Game%20Boy%20Advance.zip/Hudson%20Best%20Collection%20Vol.%206%20-%20Bouken-jima%20Collection%20%28Japan%29.zip" TargetMode="External"/><Relationship Id="rId2789" Type="http://schemas.openxmlformats.org/officeDocument/2006/relationships/hyperlink" Target="https://archive.org/download/ni-roms/roms/Nintendo%20-%20Game%20Boy%20Advance.zip/Shrek%20-%20Super%20Slam%20%28USA%29.zip" TargetMode="External"/><Relationship Id="rId1459" Type="http://schemas.openxmlformats.org/officeDocument/2006/relationships/hyperlink" Target="https://archive.org/download/ni-roms/roms/Nintendo%20-%20Game%20Boy%20Advance.zip/Hugo%20-%20Bukkazoom%21%20%28Europe%29%20%28En%2CFr%2CDe%2CEs%2CIt%2CNl%2CPt%2CSv%2CNo%2CDa%2CFi%2CPl%29.zip" TargetMode="External"/><Relationship Id="rId629" Type="http://schemas.openxmlformats.org/officeDocument/2006/relationships/hyperlink" Target="https://archive.org/download/ni-roms/roms/Nintendo%20-%20Game%20Boy%20Advance.zip/Combo%20Pack%20-%20Sonic%20Advance%20%2B%20Sonic%20Pinball%20Party%20%28USA%29%20%28En%2CJa%2CFr%2CDe%2CEs%2BEn%2CJa%2CFr%2CDe%2CEs%2CIt%29.zip" TargetMode="External"/><Relationship Id="rId624" Type="http://schemas.openxmlformats.org/officeDocument/2006/relationships/hyperlink" Target="https://archive.org/download/ni-roms/roms/Nintendo%20-%20Game%20Boy%20Advance.zip/Collie%20Defense%20%28World%29%20%28Demo%29%20%28Aftermarket%29%20%28Unl%29.zip" TargetMode="External"/><Relationship Id="rId623" Type="http://schemas.openxmlformats.org/officeDocument/2006/relationships/hyperlink" Target="https://archive.org/download/ni-roms/roms/Nintendo%20-%20Game%20Boy%20Advance.zip/Colin%20McRae%20Rally%202.0%20%28USA%29%20%28En%2CFr%2CDe%29.zip" TargetMode="External"/><Relationship Id="rId622" Type="http://schemas.openxmlformats.org/officeDocument/2006/relationships/hyperlink" Target="https://archive.org/download/ni-roms/roms/Nintendo%20-%20Game%20Boy%20Advance.zip/Colin%20McRae%20Rally%202.0%20%28Europe%29%20%28En%2CFr%2CDe%29.zip" TargetMode="External"/><Relationship Id="rId621" Type="http://schemas.openxmlformats.org/officeDocument/2006/relationships/hyperlink" Target="https://archive.org/download/ni-roms/roms/Nintendo%20-%20Game%20Boy%20Advance.zip/Coin%20Adventure%20%28World%29%20%28Unl%29.zip" TargetMode="External"/><Relationship Id="rId628" Type="http://schemas.openxmlformats.org/officeDocument/2006/relationships/hyperlink" Target="https://archive.org/download/ni-roms/roms/Nintendo%20-%20Game%20Boy%20Advance.zip/Combat%20Choro%20Q%20-%20Advance%20Daisakusen%20%28Japan%29.zip" TargetMode="External"/><Relationship Id="rId627" Type="http://schemas.openxmlformats.org/officeDocument/2006/relationships/hyperlink" Target="https://archive.org/download/ni-roms/roms/Nintendo%20-%20Game%20Boy%20Advance.zip/Columns%20Crown%20%28USA%29.zip" TargetMode="External"/><Relationship Id="rId626" Type="http://schemas.openxmlformats.org/officeDocument/2006/relationships/hyperlink" Target="https://archive.org/download/ni-roms/roms/Nintendo%20-%20Game%20Boy%20Advance.zip/Columns%20Crown%20%28Japan%29.zip" TargetMode="External"/><Relationship Id="rId625" Type="http://schemas.openxmlformats.org/officeDocument/2006/relationships/hyperlink" Target="https://archive.org/download/ni-roms/roms/Nintendo%20-%20Game%20Boy%20Advance.zip/Columns%20Crown%20%28Europe%29.zip" TargetMode="External"/><Relationship Id="rId2780" Type="http://schemas.openxmlformats.org/officeDocument/2006/relationships/hyperlink" Target="https://archive.org/download/ni-roms/roms/Nintendo%20-%20Game%20Boy%20Advance.zip/Shiruike%20II%20-%20Yu%20Meiren%20%28Taiwan%29%20%28Unl%29.zip" TargetMode="External"/><Relationship Id="rId1450" Type="http://schemas.openxmlformats.org/officeDocument/2006/relationships/hyperlink" Target="https://archive.org/download/ni-roms/roms/Nintendo%20-%20Game%20Boy%20Advance.zip/Hot%20Wheels%20-%20World%20Race%20%28Europe%29.zip" TargetMode="External"/><Relationship Id="rId2781" Type="http://schemas.openxmlformats.org/officeDocument/2006/relationships/hyperlink" Target="https://archive.org/download/ni-roms/roms/Nintendo%20-%20Game%20Boy%20Advance.zip/Shoot%20for%20the%20Moon%20%28World%29%20%28Aftermarket%29%20%28Unl%29.zip" TargetMode="External"/><Relationship Id="rId620" Type="http://schemas.openxmlformats.org/officeDocument/2006/relationships/hyperlink" Target="https://archive.org/download/ni-roms/roms/Nintendo%20-%20Game%20Boy%20Advance.zip/Codename%20Hacker%20%28World%29%20%28En%2CFr%29%20%28Aftermarket%29%20%28Unl%29.zip" TargetMode="External"/><Relationship Id="rId1451" Type="http://schemas.openxmlformats.org/officeDocument/2006/relationships/hyperlink" Target="https://archive.org/download/ni-roms/roms/Nintendo%20-%20Game%20Boy%20Advance.zip/Hot%20Wheels%20-%20World%20Race%20%28USA%29.zip" TargetMode="External"/><Relationship Id="rId2782" Type="http://schemas.openxmlformats.org/officeDocument/2006/relationships/hyperlink" Target="https://archive.org/download/ni-roms/roms/Nintendo%20-%20Game%20Boy%20Advance.zip/Shrek%20-%20Hassle%20at%20the%20Castle%20%28Europe%29%20%28En%2CFr%2CDe%2CEs%2CIt%2CNl%29.zip" TargetMode="External"/><Relationship Id="rId1452" Type="http://schemas.openxmlformats.org/officeDocument/2006/relationships/hyperlink" Target="https://archive.org/download/ni-roms/roms/Nintendo%20-%20Game%20Boy%20Advance.zip/Hot%20Wheels%20Advance%20%28Japan%29%20%28En%29.zip" TargetMode="External"/><Relationship Id="rId2783" Type="http://schemas.openxmlformats.org/officeDocument/2006/relationships/hyperlink" Target="https://archive.org/download/ni-roms/roms/Nintendo%20-%20Game%20Boy%20Advance.zip/Shrek%20-%20Hassle%20at%20the%20Castle%20%28USA%29%20%28En%2CFr%2CDe%2CEs%2CIt%2CNl%29.zip" TargetMode="External"/><Relationship Id="rId1453" Type="http://schemas.openxmlformats.org/officeDocument/2006/relationships/hyperlink" Target="https://archive.org/download/ni-roms/roms/Nintendo%20-%20Game%20Boy%20Advance.zip/Hudson%20Best%20Collection%20Vol.%201%20-%20Bomberman%20Collection%20%28Japan%29.zip" TargetMode="External"/><Relationship Id="rId2784" Type="http://schemas.openxmlformats.org/officeDocument/2006/relationships/hyperlink" Target="https://archive.org/download/ni-roms/roms/Nintendo%20-%20Game%20Boy%20Advance.zip/Shrek%20-%20Reekin%27%20Havoc%20%28Europe%29%20%28En%2CFr%2CDe%2CEs%2CIt%2CNl%29.zip" TargetMode="External"/><Relationship Id="rId1454" Type="http://schemas.openxmlformats.org/officeDocument/2006/relationships/hyperlink" Target="https://archive.org/download/ni-roms/roms/Nintendo%20-%20Game%20Boy%20Advance.zip/Hudson%20Best%20Collection%20Vol.%202%20-%20Lode%20Runner%20Collection%20%28Japan%29.zip" TargetMode="External"/><Relationship Id="rId2785" Type="http://schemas.openxmlformats.org/officeDocument/2006/relationships/hyperlink" Target="https://archive.org/download/ni-roms/roms/Nintendo%20-%20Game%20Boy%20Advance.zip/Shrek%20-%20Reekin%27%20Havoc%20%28USA%29%20%28En%2CFr%2CDe%2CEs%2CIt%2CNl%29.zip" TargetMode="External"/><Relationship Id="rId1444" Type="http://schemas.openxmlformats.org/officeDocument/2006/relationships/hyperlink" Target="https://archive.org/download/ni-roms/roms/Nintendo%20-%20Game%20Boy%20Advance.zip/Hot%20Wheels%20-%20All%20Out%20%28USA%29.zip" TargetMode="External"/><Relationship Id="rId2775" Type="http://schemas.openxmlformats.org/officeDocument/2006/relationships/hyperlink" Target="https://archive.org/download/ni-roms/roms/Nintendo%20-%20Game%20Boy%20Advance.zip/Shining%20Soul%20II%20%28Japan%29.zip" TargetMode="External"/><Relationship Id="rId1445" Type="http://schemas.openxmlformats.org/officeDocument/2006/relationships/hyperlink" Target="https://archive.org/download/ni-roms/roms/Nintendo%20-%20Game%20Boy%20Advance.zip/Hot%20Wheels%20-%20Burnin%27%20Rubber%20%28Europe%29%20%28En%2CFr%29.zip" TargetMode="External"/><Relationship Id="rId2776" Type="http://schemas.openxmlformats.org/officeDocument/2006/relationships/hyperlink" Target="https://archive.org/download/ni-roms/roms/Nintendo%20-%20Game%20Boy%20Advance.zip/Shining%20Soul%20II%20%28USA%29.zip" TargetMode="External"/><Relationship Id="rId1446" Type="http://schemas.openxmlformats.org/officeDocument/2006/relationships/hyperlink" Target="https://archive.org/download/ni-roms/roms/Nintendo%20-%20Game%20Boy%20Advance.zip/Hot%20Wheels%20-%20Burnin%27%20Rubber%20%28USA%29.zip" TargetMode="External"/><Relationship Id="rId2777" Type="http://schemas.openxmlformats.org/officeDocument/2006/relationships/hyperlink" Target="https://archive.org/download/ni-roms/roms/Nintendo%20-%20Game%20Boy%20Advance.zip/Shinyaku%20Seiken%20Densetsu%20%28Japan%29.zip" TargetMode="External"/><Relationship Id="rId1447" Type="http://schemas.openxmlformats.org/officeDocument/2006/relationships/hyperlink" Target="https://archive.org/download/ni-roms/roms/Nintendo%20-%20Game%20Boy%20Advance.zip/Hot%20Wheels%20-%20Stunt%20Track%20Challenge%20%28USA%2C%20Europe%29.zip" TargetMode="External"/><Relationship Id="rId2778" Type="http://schemas.openxmlformats.org/officeDocument/2006/relationships/hyperlink" Target="https://archive.org/download/ni-roms/roms/Nintendo%20-%20Game%20Boy%20Advance.zip/Shiren%20Monsters%20-%20Netsal%20%28Japan%29%20%28Demo%29%20%28Kiosk%2C%20GameCube%29.zip" TargetMode="External"/><Relationship Id="rId1448" Type="http://schemas.openxmlformats.org/officeDocument/2006/relationships/hyperlink" Target="https://archive.org/download/ni-roms/roms/Nintendo%20-%20Game%20Boy%20Advance.zip/Hot%20Wheels%20-%20Velocity%20X%20%28Europe%29.zip" TargetMode="External"/><Relationship Id="rId2779" Type="http://schemas.openxmlformats.org/officeDocument/2006/relationships/hyperlink" Target="https://archive.org/download/ni-roms/roms/Nintendo%20-%20Game%20Boy%20Advance.zip/Shiren%20Monsters%20-%20Netsal%20%28Japan%29.zip" TargetMode="External"/><Relationship Id="rId1449" Type="http://schemas.openxmlformats.org/officeDocument/2006/relationships/hyperlink" Target="https://archive.org/download/ni-roms/roms/Nintendo%20-%20Game%20Boy%20Advance.zip/Hot%20Wheels%20-%20Velocity%20X%20%28USA%29.zip" TargetMode="External"/><Relationship Id="rId619" Type="http://schemas.openxmlformats.org/officeDocument/2006/relationships/hyperlink" Target="https://archive.org/download/ni-roms/roms/Nintendo%20-%20Game%20Boy%20Advance.zip/Codename%20-%20Kids%20Next%20Door%20-%20Operation%20S.O.D.A.%20%28USA%29.zip" TargetMode="External"/><Relationship Id="rId618" Type="http://schemas.openxmlformats.org/officeDocument/2006/relationships/hyperlink" Target="https://archive.org/download/ni-roms/roms/Nintendo%20-%20Game%20Boy%20Advance.zip/CodeBreaker%20%28USA%29%20%28Unl%29.zip" TargetMode="External"/><Relationship Id="rId613" Type="http://schemas.openxmlformats.org/officeDocument/2006/relationships/hyperlink" Target="https://archive.org/download/ni-roms/roms/Nintendo%20-%20Game%20Boy%20Advance.zip/Classic%20NES%20Series%20-%20The%20Legend%20of%20Zelda%20%28USA%2C%20Europe%29.zip" TargetMode="External"/><Relationship Id="rId612" Type="http://schemas.openxmlformats.org/officeDocument/2006/relationships/hyperlink" Target="https://archive.org/download/ni-roms/roms/Nintendo%20-%20Game%20Boy%20Advance.zip/Classic%20NES%20Series%20-%20Super%20Mario%20Bros.%20%28USA%2C%20Europe%29.zip" TargetMode="External"/><Relationship Id="rId611" Type="http://schemas.openxmlformats.org/officeDocument/2006/relationships/hyperlink" Target="https://archive.org/download/ni-roms/roms/Nintendo%20-%20Game%20Boy%20Advance.zip/Classic%20NES%20Series%20-%20Pac-Man%20%28USA%2C%20Europe%29.zip" TargetMode="External"/><Relationship Id="rId610" Type="http://schemas.openxmlformats.org/officeDocument/2006/relationships/hyperlink" Target="https://archive.org/download/ni-roms/roms/Nintendo%20-%20Game%20Boy%20Advance.zip/Classic%20NES%20Series%20-%20Metroid%20%28USA%2C%20Europe%29.zip" TargetMode="External"/><Relationship Id="rId617" Type="http://schemas.openxmlformats.org/officeDocument/2006/relationships/hyperlink" Target="https://archive.org/download/ni-roms/roms/Nintendo%20-%20Game%20Boy%20Advance.zip/Cocoto%20-%20Platform%20Jumper%20%28Europe%29%20%28En%2CFr%2CDe%2CEs%2CIt%29.zip" TargetMode="External"/><Relationship Id="rId616" Type="http://schemas.openxmlformats.org/officeDocument/2006/relationships/hyperlink" Target="https://archive.org/download/ni-roms/roms/Nintendo%20-%20Game%20Boy%20Advance.zip/Cocoto%20-%20Kart%20Racer%20%28Europe%29%20%28En%2CFr%2CDe%2CEs%2CIt%29.zip" TargetMode="External"/><Relationship Id="rId615" Type="http://schemas.openxmlformats.org/officeDocument/2006/relationships/hyperlink" Target="https://archive.org/download/ni-roms/roms/Nintendo%20-%20Game%20Boy%20Advance.zip/Classic%20NES%20Series%20-%20Zelda%20II%20-%20The%20Adventure%20of%20Link%20%28USA%2C%20Europe%29.zip" TargetMode="External"/><Relationship Id="rId614" Type="http://schemas.openxmlformats.org/officeDocument/2006/relationships/hyperlink" Target="https://archive.org/download/ni-roms/roms/Nintendo%20-%20Game%20Boy%20Advance.zip/Classic%20NES%20Series%20-%20Xevious%20%28USA%2C%20Europe%29.zip" TargetMode="External"/><Relationship Id="rId2770" Type="http://schemas.openxmlformats.org/officeDocument/2006/relationships/hyperlink" Target="https://archive.org/download/ni-roms/roms/Nintendo%20-%20Game%20Boy%20Advance.zip/Shining%20Soul%20%28Japan%29%20%28Virtual%20Console%29.zip" TargetMode="External"/><Relationship Id="rId1440" Type="http://schemas.openxmlformats.org/officeDocument/2006/relationships/hyperlink" Target="https://archive.org/download/ni-roms/roms/Nintendo%20-%20Game%20Boy%20Advance.zip/Hot%20Potato%21%20%28Europe%29%20%28En%2CFr%2CDe%29.zip" TargetMode="External"/><Relationship Id="rId2771" Type="http://schemas.openxmlformats.org/officeDocument/2006/relationships/hyperlink" Target="https://archive.org/download/ni-roms/roms/Nintendo%20-%20Game%20Boy%20Advance.zip/Shining%20Soul%20%28Japan%29.zip" TargetMode="External"/><Relationship Id="rId1441" Type="http://schemas.openxmlformats.org/officeDocument/2006/relationships/hyperlink" Target="https://archive.org/download/ni-roms/roms/Nintendo%20-%20Game%20Boy%20Advance.zip/Hot%20Potato%21%20%28Europe%29.zip" TargetMode="External"/><Relationship Id="rId2772" Type="http://schemas.openxmlformats.org/officeDocument/2006/relationships/hyperlink" Target="https://archive.org/download/ni-roms/roms/Nintendo%20-%20Game%20Boy%20Advance.zip/Shining%20Soul%20%28USA%29.zip" TargetMode="External"/><Relationship Id="rId1442" Type="http://schemas.openxmlformats.org/officeDocument/2006/relationships/hyperlink" Target="https://archive.org/download/ni-roms/roms/Nintendo%20-%20Game%20Boy%20Advance.zip/Hot%20Potato%21%20%28USA%29.zip" TargetMode="External"/><Relationship Id="rId2773" Type="http://schemas.openxmlformats.org/officeDocument/2006/relationships/hyperlink" Target="https://archive.org/download/ni-roms/roms/Nintendo%20-%20Game%20Boy%20Advance.zip/Shining%20Soul%20II%20%28Europe%29%20%28En%2CFr%2CDe%2CEs%2CIt%29.zip" TargetMode="External"/><Relationship Id="rId1443" Type="http://schemas.openxmlformats.org/officeDocument/2006/relationships/hyperlink" Target="https://archive.org/download/ni-roms/roms/Nintendo%20-%20Game%20Boy%20Advance.zip/Hot%20Wheels%20-%20All%20Out%20%28Europe%29%20%28En%2CFr%2CDe%2CEs%2CIt%29.zip" TargetMode="External"/><Relationship Id="rId2774" Type="http://schemas.openxmlformats.org/officeDocument/2006/relationships/hyperlink" Target="https://archive.org/download/ni-roms/roms/Nintendo%20-%20Game%20Boy%20Advance.zip/Shining%20Soul%20II%20%28Japan%29%20%28Virtual%20Console%29.zip" TargetMode="External"/><Relationship Id="rId1477" Type="http://schemas.openxmlformats.org/officeDocument/2006/relationships/hyperlink" Target="https://archive.org/download/ni-roms/roms/Nintendo%20-%20Game%20Boy%20Advance.zip/Ignition%20Collection%20-%20Volume%201%20%28Europe%29.zip" TargetMode="External"/><Relationship Id="rId1478" Type="http://schemas.openxmlformats.org/officeDocument/2006/relationships/hyperlink" Target="https://archive.org/download/ni-roms/roms/Nintendo%20-%20Game%20Boy%20Advance.zip/Incredibili%2C%20Gli%20-%20Una%20%27Normale%27%20Famiglia%20di%20Supereroi%20%28Italy%29.zip" TargetMode="External"/><Relationship Id="rId1479" Type="http://schemas.openxmlformats.org/officeDocument/2006/relationships/hyperlink" Target="https://archive.org/download/ni-roms/roms/Nintendo%20-%20Game%20Boy%20Advance.zip/Incredible%20Hulk%2C%20The%20%28Europe%29%20%28En%2CFr%2CDe%2CEs%2CIt%29.zip" TargetMode="External"/><Relationship Id="rId646" Type="http://schemas.openxmlformats.org/officeDocument/2006/relationships/hyperlink" Target="https://archive.org/download/ni-roms/roms/Nintendo%20-%20Game%20Boy%20Advance.zip/Crash%20Advance%20IV%20%28USA%29%20%28Unl%29.zip" TargetMode="External"/><Relationship Id="rId645" Type="http://schemas.openxmlformats.org/officeDocument/2006/relationships/hyperlink" Target="https://archive.org/download/ni-roms/roms/Nintendo%20-%20Game%20Boy%20Advance.zip/Crash%20%26%20Spyro%20Superpack%20-%20Spyro%20Orange%20-%20The%20Cortex%20Conspiracy%20%2B%20Crash%20Bandicoot%20Purple%20-%20Ripto%27s%20Rampage%20%28USA%29.zip" TargetMode="External"/><Relationship Id="rId644" Type="http://schemas.openxmlformats.org/officeDocument/2006/relationships/hyperlink" Target="https://archive.org/download/ni-roms/roms/Nintendo%20-%20Game%20Boy%20Advance.zip/Crash%20%26%20Spyro%20Superpack%20-%20Spyro%20-%20Season%20of%20Ice%20%2B%20Crash%20Bandicoot%20-%20The%20Huge%20Adventure%20%28USA%29.zip" TargetMode="External"/><Relationship Id="rId643" Type="http://schemas.openxmlformats.org/officeDocument/2006/relationships/hyperlink" Target="https://archive.org/download/ni-roms/roms/Nintendo%20-%20Game%20Boy%20Advance.zip/Crash%20%26%20Spyro%20Super%20Pack%20Volume%203%20%28Europe%29%20%28En%2CFr%2CDe%2CEs%2CIt%29.zip" TargetMode="External"/><Relationship Id="rId649" Type="http://schemas.openxmlformats.org/officeDocument/2006/relationships/hyperlink" Target="https://archive.org/download/ni-roms/roms/Nintendo%20-%20Game%20Boy%20Advance.zip/Crash%20Bandicoot%202%20-%20N-Tranced%20%28USA%29.zip" TargetMode="External"/><Relationship Id="rId648" Type="http://schemas.openxmlformats.org/officeDocument/2006/relationships/hyperlink" Target="https://archive.org/download/ni-roms/roms/Nintendo%20-%20Game%20Boy%20Advance.zip/Crash%20Bandicoot%202%20-%20N-Tranced%20%28Europe%29%20%28En%2CFr%2CDe%2CEs%2CIt%2CNl%29.zip" TargetMode="External"/><Relationship Id="rId647" Type="http://schemas.openxmlformats.org/officeDocument/2006/relationships/hyperlink" Target="https://archive.org/download/ni-roms/roms/Nintendo%20-%20Game%20Boy%20Advance.zip/Crash%20Bandicoot%20-%20The%20Huge%20Adventure%20%28USA%29.zip" TargetMode="External"/><Relationship Id="rId1470" Type="http://schemas.openxmlformats.org/officeDocument/2006/relationships/hyperlink" Target="https://archive.org/download/ni-roms/roms/Nintendo%20-%20Game%20Boy%20Advance.zip/I%20Spy%20Challenger%21%20%28USA%29.zip" TargetMode="External"/><Relationship Id="rId1471" Type="http://schemas.openxmlformats.org/officeDocument/2006/relationships/hyperlink" Target="https://archive.org/download/ni-roms/roms/Nintendo%20-%20Game%20Boy%20Advance.zip/Ice%20Age%20%28Europe%29%20%28En%2CFr%2CDe%2CEs%2CIt%29.zip" TargetMode="External"/><Relationship Id="rId1472" Type="http://schemas.openxmlformats.org/officeDocument/2006/relationships/hyperlink" Target="https://archive.org/download/ni-roms/roms/Nintendo%20-%20Game%20Boy%20Advance.zip/Ice%20Age%20%28Japan%29.zip" TargetMode="External"/><Relationship Id="rId642" Type="http://schemas.openxmlformats.org/officeDocument/2006/relationships/hyperlink" Target="https://archive.org/download/ni-roms/roms/Nintendo%20-%20Game%20Boy%20Advance.zip/Crash%20%26%20Spyro%20Super%20Pack%20Volume%202%20%28Europe%29%20%28En%2CFr%2CDe%2CEs%2CIt%2CNl%29.zip" TargetMode="External"/><Relationship Id="rId1473" Type="http://schemas.openxmlformats.org/officeDocument/2006/relationships/hyperlink" Target="https://archive.org/download/ni-roms/roms/Nintendo%20-%20Game%20Boy%20Advance.zip/Ice%20Age%20%28USA%29%20%28En%2CFr%2CEs%29.zip" TargetMode="External"/><Relationship Id="rId641" Type="http://schemas.openxmlformats.org/officeDocument/2006/relationships/hyperlink" Target="https://archive.org/download/ni-roms/roms/Nintendo%20-%20Game%20Boy%20Advance.zip/Crash%20%26%20Spyro%20Super%20Pack%20Volume%201%20%28Europe%29%20%28En%2CFr%2CDe%2CEs%2CIt%2CNl%29.zip" TargetMode="External"/><Relationship Id="rId1474" Type="http://schemas.openxmlformats.org/officeDocument/2006/relationships/hyperlink" Target="https://archive.org/download/ni-roms/roms/Nintendo%20-%20Game%20Boy%20Advance.zip/Ice%20Age%202%20-%20The%20Meltdown%20%28Europe%29%20%28En%2CFr%2CDe%2CEs%2CIt%2CNl%29.zip" TargetMode="External"/><Relationship Id="rId640" Type="http://schemas.openxmlformats.org/officeDocument/2006/relationships/hyperlink" Target="https://archive.org/download/ni-roms/roms/Nintendo%20-%20Game%20Boy%20Advance.zip/Cosmo%20%26%20Wanda%20-%20Wenn%20Elfen%20Helfen%21%20-%20Das%20Schattenduell%20%28Germany%29.zip" TargetMode="External"/><Relationship Id="rId1475" Type="http://schemas.openxmlformats.org/officeDocument/2006/relationships/hyperlink" Target="https://archive.org/download/ni-roms/roms/Nintendo%20-%20Game%20Boy%20Advance.zip/Ice%20Age%202%20-%20The%20Meltdown%20%28USA%29.zip" TargetMode="External"/><Relationship Id="rId1476" Type="http://schemas.openxmlformats.org/officeDocument/2006/relationships/hyperlink" Target="https://archive.org/download/ni-roms/roms/Nintendo%20-%20Game%20Boy%20Advance.zip/Ice%20Nine%20%28USA%2C%20Europe%29%20%28En%2CFr%2CDe%2CEs%2CIt%29.zip" TargetMode="External"/><Relationship Id="rId1466" Type="http://schemas.openxmlformats.org/officeDocument/2006/relationships/hyperlink" Target="https://archive.org/download/ni-roms/roms/Nintendo%20-%20Game%20Boy%20Advance.zip/Hyper%20Sports%202002%20Winter%20%28Japan%29.zip" TargetMode="External"/><Relationship Id="rId2797" Type="http://schemas.openxmlformats.org/officeDocument/2006/relationships/hyperlink" Target="https://archive.org/download/ni-roms/roms/Nintendo%20-%20Game%20Boy%20Advance.zip/Shrek%20the%20Third%20%28Europe%29%20%28En%2CFr%2CDe%2CEs%2CIt%2CNl%29.zip" TargetMode="External"/><Relationship Id="rId1467" Type="http://schemas.openxmlformats.org/officeDocument/2006/relationships/hyperlink" Target="https://archive.org/download/ni-roms/roms/Nintendo%20-%20Game%20Boy%20Advance.zip/I-Ninja%20%28USA%29%20%28Proto%29.zip" TargetMode="External"/><Relationship Id="rId2798" Type="http://schemas.openxmlformats.org/officeDocument/2006/relationships/hyperlink" Target="https://archive.org/download/ni-roms/roms/Nintendo%20-%20Game%20Boy%20Advance.zip/Shrek%20the%20Third%20%28USA%29.zip" TargetMode="External"/><Relationship Id="rId1468" Type="http://schemas.openxmlformats.org/officeDocument/2006/relationships/hyperlink" Target="https://archive.org/download/ni-roms/roms/Nintendo%20-%20Game%20Boy%20Advance.zip/IK%2B%20%28Europe%29.zip" TargetMode="External"/><Relationship Id="rId2799" Type="http://schemas.openxmlformats.org/officeDocument/2006/relationships/hyperlink" Target="https://archive.org/download/ni-roms/roms/Nintendo%20-%20Game%20Boy%20Advance.zip/Shuma%20Guaishou%20-%20Hongbaoshi%20Ban%20%28Taiwan%29%20%28Unl%29.zip" TargetMode="External"/><Relationship Id="rId1469" Type="http://schemas.openxmlformats.org/officeDocument/2006/relationships/hyperlink" Target="https://archive.org/download/ni-roms/roms/Nintendo%20-%20Game%20Boy%20Advance.zip/IK%2B%20%28USA%29.zip" TargetMode="External"/><Relationship Id="rId635" Type="http://schemas.openxmlformats.org/officeDocument/2006/relationships/hyperlink" Target="https://archive.org/download/ni-roms/roms/Nintendo%20-%20Game%20Boy%20Advance.zip/Contra%20Advance%20-%20The%20Alien%20Wars%20EX%20%28USA%29%20%28Virtual%20Console%29.zip" TargetMode="External"/><Relationship Id="rId634" Type="http://schemas.openxmlformats.org/officeDocument/2006/relationships/hyperlink" Target="https://archive.org/download/ni-roms/roms/Nintendo%20-%20Game%20Boy%20Advance.zip/Contra%20Advance%20-%20The%20Alien%20Wars%20EX%20%28Europe%29.zip" TargetMode="External"/><Relationship Id="rId633" Type="http://schemas.openxmlformats.org/officeDocument/2006/relationships/hyperlink" Target="https://archive.org/download/ni-roms/roms/Nintendo%20-%20Game%20Boy%20Advance.zip/Contra%20Advance%20-%20The%20Alien%20Wars%20EX%20%28Europe%29%20%28Virtual%20Console%29.zip" TargetMode="External"/><Relationship Id="rId632" Type="http://schemas.openxmlformats.org/officeDocument/2006/relationships/hyperlink" Target="https://archive.org/download/ni-roms/roms/Nintendo%20-%20Game%20Boy%20Advance.zip/Contra%20Advance%20%28USA%29%20%28Beta%29.zip" TargetMode="External"/><Relationship Id="rId639" Type="http://schemas.openxmlformats.org/officeDocument/2006/relationships/hyperlink" Target="https://archive.org/download/ni-roms/roms/Nintendo%20-%20Game%20Boy%20Advance.zip/Corvette%20%28USA%29%20%28En%2CFr%2CDe%2CEs%2CIt%29.zip" TargetMode="External"/><Relationship Id="rId638" Type="http://schemas.openxmlformats.org/officeDocument/2006/relationships/hyperlink" Target="https://archive.org/download/ni-roms/roms/Nintendo%20-%20Game%20Boy%20Advance.zip/Contra%20Hard%20Spirits%20%28Japan%29%20%28En%29.zip" TargetMode="External"/><Relationship Id="rId637" Type="http://schemas.openxmlformats.org/officeDocument/2006/relationships/hyperlink" Target="https://archive.org/download/ni-roms/roms/Nintendo%20-%20Game%20Boy%20Advance.zip/Contra%20Hard%20Spirits%20%28Japan%29%20%28En%29%20%28Virtual%20Console%29.zip" TargetMode="External"/><Relationship Id="rId636" Type="http://schemas.openxmlformats.org/officeDocument/2006/relationships/hyperlink" Target="https://archive.org/download/ni-roms/roms/Nintendo%20-%20Game%20Boy%20Advance.zip/Contra%20Advance%20-%20The%20Alien%20Wars%20EX%20%28USA%29.zip" TargetMode="External"/><Relationship Id="rId2790" Type="http://schemas.openxmlformats.org/officeDocument/2006/relationships/hyperlink" Target="https://archive.org/download/ni-roms/roms/Nintendo%20-%20Game%20Boy%20Advance.zip/Shrek%20-%20Swamp%20Kart%20Speedway%20%28USA%29%20%28En%2CFr%2CDe%2CEs%2CIt%2CNl%29%20%28Rev%201%29.zip" TargetMode="External"/><Relationship Id="rId1460" Type="http://schemas.openxmlformats.org/officeDocument/2006/relationships/hyperlink" Target="https://archive.org/download/ni-roms/roms/Nintendo%20-%20Game%20Boy%20Advance.zip/Hugo%20-%20The%20Evil%20Mirror%20%28Europe%29%20%28En%2CFr%2CDe%2CEs%2CIt%2CNl%2CPt%2CSv%2CNo%2CDa%2CFi%2CPl%29.zip" TargetMode="External"/><Relationship Id="rId2791" Type="http://schemas.openxmlformats.org/officeDocument/2006/relationships/hyperlink" Target="https://archive.org/download/ni-roms/roms/Nintendo%20-%20Game%20Boy%20Advance.zip/Shrek%20-%20Swamp%20Kart%20Speedway%20%28USA%2C%20Europe%29%20%28En%2CFr%2CDe%2CEs%2CIt%2CNl%29.zip" TargetMode="External"/><Relationship Id="rId1461" Type="http://schemas.openxmlformats.org/officeDocument/2006/relationships/hyperlink" Target="https://archive.org/download/ni-roms/roms/Nintendo%20-%20Game%20Boy%20Advance.zip/Hugo%20-%20The%20Evil%20Mirror%20%28USA%29%20%28En%2CFr%2CEs%29.zip" TargetMode="External"/><Relationship Id="rId2792" Type="http://schemas.openxmlformats.org/officeDocument/2006/relationships/hyperlink" Target="https://archive.org/download/ni-roms/roms/Nintendo%20-%20Game%20Boy%20Advance.zip/Shrek%202%20%28Europe%29%20%28Fr%2CDe%2CEs%2CIt%2CSv%29.zip" TargetMode="External"/><Relationship Id="rId631" Type="http://schemas.openxmlformats.org/officeDocument/2006/relationships/hyperlink" Target="https://archive.org/download/ni-roms/roms/Nintendo%20-%20Game%20Boy%20Advance.zip/Commandos%202%20%28Japan%29%20%28Proto%29%20%282002-11-28%29.zip" TargetMode="External"/><Relationship Id="rId1462" Type="http://schemas.openxmlformats.org/officeDocument/2006/relationships/hyperlink" Target="https://archive.org/download/ni-roms/roms/Nintendo%20-%20Game%20Boy%20Advance.zip/Hugo%202%20in%201%20%28Europe%29%20%28En%2CFr%2CDe%2CEs%2CIt%2CNl%2CPt%2CSv%2CNo%2CDa%2CFi%2CPl%29.zip" TargetMode="External"/><Relationship Id="rId2793" Type="http://schemas.openxmlformats.org/officeDocument/2006/relationships/hyperlink" Target="https://archive.org/download/ni-roms/roms/Nintendo%20-%20Game%20Boy%20Advance.zip/Shrek%202%20%28USA%2C%20Europe%29.zip" TargetMode="External"/><Relationship Id="rId630" Type="http://schemas.openxmlformats.org/officeDocument/2006/relationships/hyperlink" Target="https://archive.org/download/ni-roms/roms/Nintendo%20-%20Game%20Boy%20Advance.zip/Comix%20Zone%20%28Europe%29%20%28En%2CFr%2CDe%2CEs%2CIt%29.zip" TargetMode="External"/><Relationship Id="rId1463" Type="http://schemas.openxmlformats.org/officeDocument/2006/relationships/hyperlink" Target="https://archive.org/download/ni-roms/roms/Nintendo%20-%20Game%20Boy%20Advance.zip/Hunter%20X%20Hunter%20-%20Minna%20Tomodachi%20Daisakusen%21%21%20%28Japan%29%20%28Rev%201%29.zip" TargetMode="External"/><Relationship Id="rId2794" Type="http://schemas.openxmlformats.org/officeDocument/2006/relationships/hyperlink" Target="https://archive.org/download/ni-roms/roms/Nintendo%20-%20Game%20Boy%20Advance.zip/Shrek%202%20-%20Beg%20for%20Mercy%20%28Europe%29%20%28Fr%2CDe%2CEs%2CIt%29.zip" TargetMode="External"/><Relationship Id="rId1464" Type="http://schemas.openxmlformats.org/officeDocument/2006/relationships/hyperlink" Target="https://archive.org/download/ni-roms/roms/Nintendo%20-%20Game%20Boy%20Advance.zip/Hunter%20X%20Hunter%20-%20Minna%20Tomodachi%20Daisakusen%21%21%20%28Japan%29.zip" TargetMode="External"/><Relationship Id="rId2795" Type="http://schemas.openxmlformats.org/officeDocument/2006/relationships/hyperlink" Target="https://archive.org/download/ni-roms/roms/Nintendo%20-%20Game%20Boy%20Advance.zip/Shrek%202%20-%20Beg%20for%20Mercy%20%28USA%2C%20Europe%29.zip" TargetMode="External"/><Relationship Id="rId1465" Type="http://schemas.openxmlformats.org/officeDocument/2006/relationships/hyperlink" Target="https://archive.org/download/ni-roms/roms/Nintendo%20-%20Game%20Boy%20Advance.zip/Huo-Wen%20Zhanji%20-%20Fengyin%20Zhi%20Jian%20%28China%29%20%28Proto%29.zip" TargetMode="External"/><Relationship Id="rId2796" Type="http://schemas.openxmlformats.org/officeDocument/2006/relationships/hyperlink" Target="https://archive.org/download/ni-roms/roms/Nintendo%20-%20Game%20Boy%20Advance.zip/Shrek%20Prezessin%20%28Russia%29%20%28Unl%29.zip" TargetMode="External"/><Relationship Id="rId1411" Type="http://schemas.openxmlformats.org/officeDocument/2006/relationships/hyperlink" Target="https://archive.org/download/ni-roms/roms/Nintendo%20-%20Game%20Boy%20Advance.zip/Hi%20Hi%20Puffy%20AmiYumi%20-%20Puffy%20Ami%20Yumi%20and%20the%20Manga%20Madman%21%20%28USA%29%20%28Proto%29.zip" TargetMode="External"/><Relationship Id="rId2742" Type="http://schemas.openxmlformats.org/officeDocument/2006/relationships/hyperlink" Target="https://archive.org/download/ni-roms/roms/Nintendo%20-%20Game%20Boy%20Advance.zip/Shifting%20Gears%20-%20Road%20Trip%20%28USA%29.zip" TargetMode="External"/><Relationship Id="rId1412" Type="http://schemas.openxmlformats.org/officeDocument/2006/relationships/hyperlink" Target="https://archive.org/download/ni-roms/roms/Nintendo%20-%20Game%20Boy%20Advance.zip/Higanbana%20%28Japan%29%20%28Rev%201%29.zip" TargetMode="External"/><Relationship Id="rId2743" Type="http://schemas.openxmlformats.org/officeDocument/2006/relationships/hyperlink" Target="https://archive.org/download/ni-roms/roms/Nintendo%20-%20Game%20Boy%20Advance.zip/Shikakui%20Atama%20o%20Maruku%20Suru.%20Advance%20-%20Kanji%2C%20Keisan%20%28Japan%29.zip" TargetMode="External"/><Relationship Id="rId1413" Type="http://schemas.openxmlformats.org/officeDocument/2006/relationships/hyperlink" Target="https://archive.org/download/ni-roms/roms/Nintendo%20-%20Game%20Boy%20Advance.zip/High%20Heat%20Major%20League%20Baseball%202002%20%28USA%2C%20Europe%29.zip" TargetMode="External"/><Relationship Id="rId2744" Type="http://schemas.openxmlformats.org/officeDocument/2006/relationships/hyperlink" Target="https://archive.org/download/ni-roms/roms/Nintendo%20-%20Game%20Boy%20Advance.zip/Shikakui%20Atama%20o%20Maruku%20Suru.%20Advance%20-%20Kokugo%2C%20Sansuu%2C%20Shakai%2C%20Rika%20%28Japan%29.zip" TargetMode="External"/><Relationship Id="rId1414" Type="http://schemas.openxmlformats.org/officeDocument/2006/relationships/hyperlink" Target="https://archive.org/download/ni-roms/roms/Nintendo%20-%20Game%20Boy%20Advance.zip/High%20Heat%20Major%20League%20Baseball%202003%20%28Japan%29%20%28En%29.zip" TargetMode="External"/><Relationship Id="rId2745" Type="http://schemas.openxmlformats.org/officeDocument/2006/relationships/hyperlink" Target="https://archive.org/download/ni-roms/roms/Nintendo%20-%20Game%20Boy%20Advance.zip/Shimura%20Ken%20no%20Baka%20Tonosama%20-%20Bakushou%20Tenka%20Touitsu%20Game%20%28Japan%29%20%28Rev%201%29.zip" TargetMode="External"/><Relationship Id="rId1415" Type="http://schemas.openxmlformats.org/officeDocument/2006/relationships/hyperlink" Target="https://archive.org/download/ni-roms/roms/Nintendo%20-%20Game%20Boy%20Advance.zip/High%20Heat%20Major%20League%20Baseball%202003%20%28USA%29.zip" TargetMode="External"/><Relationship Id="rId2746" Type="http://schemas.openxmlformats.org/officeDocument/2006/relationships/hyperlink" Target="https://archive.org/download/ni-roms/roms/Nintendo%20-%20Game%20Boy%20Advance.zip/Shimura%20Ken%20no%20Baka%20Tonosama%20-%20Bakushou%20Tenka%20Touitsu%20Game%20%28Japan%29.zip" TargetMode="External"/><Relationship Id="rId1416" Type="http://schemas.openxmlformats.org/officeDocument/2006/relationships/hyperlink" Target="https://archive.org/download/ni-roms/roms/Nintendo%20-%20Game%20Boy%20Advance.zip/High%20School%20Musical%20-%20Livin%27%20the%20Dream%20%28USA%29%20%28Beta%29.zip" TargetMode="External"/><Relationship Id="rId2747" Type="http://schemas.openxmlformats.org/officeDocument/2006/relationships/hyperlink" Target="https://archive.org/download/ni-roms/roms/Nintendo%20-%20Game%20Boy%20Advance.zip/Shin%20Bokura%20no%20Taiyou%20-%20Gyakushuu%20no%20Sabata%20%28Japan%29.zip" TargetMode="External"/><Relationship Id="rId1417" Type="http://schemas.openxmlformats.org/officeDocument/2006/relationships/hyperlink" Target="https://archive.org/download/ni-roms/roms/Nintendo%20-%20Game%20Boy%20Advance.zip/High%20School%20Musical%20-%20Livin%27%20the%20Dream%20%28USA%29.zip" TargetMode="External"/><Relationship Id="rId2748" Type="http://schemas.openxmlformats.org/officeDocument/2006/relationships/hyperlink" Target="https://archive.org/download/ni-roms/roms/Nintendo%20-%20Game%20Boy%20Advance.zip/Shin%20Kisekae%20Monogatari%20%28Japan%29.zip" TargetMode="External"/><Relationship Id="rId1418" Type="http://schemas.openxmlformats.org/officeDocument/2006/relationships/hyperlink" Target="https://archive.org/download/ni-roms/roms/Nintendo%20-%20Game%20Boy%20Advance.zip/Hikaru%20no%20Go%20%28Japan%29%20%28Rev%201%29.zip" TargetMode="External"/><Relationship Id="rId2749" Type="http://schemas.openxmlformats.org/officeDocument/2006/relationships/hyperlink" Target="https://archive.org/download/ni-roms/roms/Nintendo%20-%20Game%20Boy%20Advance.zip/Shin%20Megami%20Tensei%20%28Japan%29.zip" TargetMode="External"/><Relationship Id="rId1419" Type="http://schemas.openxmlformats.org/officeDocument/2006/relationships/hyperlink" Target="https://archive.org/download/ni-roms/roms/Nintendo%20-%20Game%20Boy%20Advance.zip/Hikaru%20no%20Go%20%28Japan%29.zip" TargetMode="External"/><Relationship Id="rId2740" Type="http://schemas.openxmlformats.org/officeDocument/2006/relationships/hyperlink" Target="https://archive.org/download/ni-roms/roms/Nintendo%20-%20Game%20Boy%20Advance.zip/Shaun%20Palmer%27s%20Pro%20Snowboarder%20%28USA%2C%20Europe%29.zip" TargetMode="External"/><Relationship Id="rId1410" Type="http://schemas.openxmlformats.org/officeDocument/2006/relationships/hyperlink" Target="https://archive.org/download/ni-roms/roms/Nintendo%20-%20Game%20Boy%20Advance.zip/Hi%20Hi%20Puffy%20AmiYumi%20-%20Kaznapped%21%20%28USA%29.zip" TargetMode="External"/><Relationship Id="rId2741" Type="http://schemas.openxmlformats.org/officeDocument/2006/relationships/hyperlink" Target="https://archive.org/download/ni-roms/roms/Nintendo%20-%20Game%20Boy%20Advance.zip/Sheep%20%28Europe%29%20%28En%2CFr%2CDe%2CEs%2CIt%29.zip" TargetMode="External"/><Relationship Id="rId1400" Type="http://schemas.openxmlformats.org/officeDocument/2006/relationships/hyperlink" Target="https://archive.org/download/ni-roms/roms/Nintendo%20-%20Game%20Boy%20Advance.zip/Herbie%20-%20Fully%20Loaded%20%28USA%29.zip" TargetMode="External"/><Relationship Id="rId2731" Type="http://schemas.openxmlformats.org/officeDocument/2006/relationships/hyperlink" Target="https://archive.org/download/ni-roms/roms/Nintendo%20-%20Game%20Boy%20Advance.zip/Shaman%20King%20Card%20Game%20-%20Chou%20Senjiryakketsu%203%20%28Japan%29.zip" TargetMode="External"/><Relationship Id="rId1401" Type="http://schemas.openxmlformats.org/officeDocument/2006/relationships/hyperlink" Target="https://archive.org/download/ni-roms/roms/Nintendo%20-%20Game%20Boy%20Advance.zip/Hero%20Core%20%28World%29%20%28Aftermarket%29%20%28Unl%29.zip" TargetMode="External"/><Relationship Id="rId2732" Type="http://schemas.openxmlformats.org/officeDocument/2006/relationships/hyperlink" Target="https://archive.org/download/ni-roms/roms/Nintendo%20-%20Game%20Boy%20Advance.zip/Shamu%27s%20Deep%20Sea%20Adventures%20%28Europe%29.zip" TargetMode="External"/><Relationship Id="rId1402" Type="http://schemas.openxmlformats.org/officeDocument/2006/relationships/hyperlink" Target="https://archive.org/download/ni-roms/roms/Nintendo%20-%20Game%20Boy%20Advance.zip/Hero%20Core%20%28World%29%20%28v0.1.2%29%20%28Beta%29%20%28GBA%20Jam%202022%29%20%28Aftermarket%29%20%28Unl%29.zip" TargetMode="External"/><Relationship Id="rId2733" Type="http://schemas.openxmlformats.org/officeDocument/2006/relationships/hyperlink" Target="https://archive.org/download/ni-roms/roms/Nintendo%20-%20Game%20Boy%20Advance.zip/Shamu%27s%20Deep%20Sea%20Adventures%20%28USA%29.zip" TargetMode="External"/><Relationship Id="rId1403" Type="http://schemas.openxmlformats.org/officeDocument/2006/relationships/hyperlink" Target="https://archive.org/download/ni-roms/roms/Nintendo%20-%20Game%20Boy%20Advance.zip/Hexa%20Virus%20%28World%29%20%28Aftermarket%29%20%28Unl%29.zip" TargetMode="External"/><Relationship Id="rId2734" Type="http://schemas.openxmlformats.org/officeDocument/2006/relationships/hyperlink" Target="https://archive.org/download/ni-roms/roms/Nintendo%20-%20Game%20Boy%20Advance.zip/Shanghai%20Advance%20%28Japan%29.zip" TargetMode="External"/><Relationship Id="rId1404" Type="http://schemas.openxmlformats.org/officeDocument/2006/relationships/hyperlink" Target="https://archive.org/download/ni-roms/roms/Nintendo%20-%20Game%20Boy%20Advance.zip/Hexes%20%28World%29%20%28Aftermarket%29%20%28Unl%29.zip" TargetMode="External"/><Relationship Id="rId2735" Type="http://schemas.openxmlformats.org/officeDocument/2006/relationships/hyperlink" Target="https://archive.org/download/ni-roms/roms/Nintendo%20-%20Game%20Boy%20Advance.zip/Shark%20Tale%20%28Europe%29%20%28Fr%2CDe%2CEs%29.zip" TargetMode="External"/><Relationship Id="rId1405" Type="http://schemas.openxmlformats.org/officeDocument/2006/relationships/hyperlink" Target="https://archive.org/download/ni-roms/roms/Nintendo%20-%20Game%20Boy%20Advance.zip/Hey%20Arnold%21%20-%20The%20Movie%20%28Europe%29%20%28En%2CFr%2CDe%29%20%28Beta%29.zip" TargetMode="External"/><Relationship Id="rId2736" Type="http://schemas.openxmlformats.org/officeDocument/2006/relationships/hyperlink" Target="https://archive.org/download/ni-roms/roms/Nintendo%20-%20Game%20Boy%20Advance.zip/Shark%20Tale%20%28Italy%29.zip" TargetMode="External"/><Relationship Id="rId1406" Type="http://schemas.openxmlformats.org/officeDocument/2006/relationships/hyperlink" Target="https://archive.org/download/ni-roms/roms/Nintendo%20-%20Game%20Boy%20Advance.zip/Hey%20Arnold%21%20-%20The%20Movie%20%28Europe%29%20%28En%2CFr%2CDe%29.zip" TargetMode="External"/><Relationship Id="rId2737" Type="http://schemas.openxmlformats.org/officeDocument/2006/relationships/hyperlink" Target="https://archive.org/download/ni-roms/roms/Nintendo%20-%20Game%20Boy%20Advance.zip/Shark%20Tale%20%28Japan%29.zip" TargetMode="External"/><Relationship Id="rId1407" Type="http://schemas.openxmlformats.org/officeDocument/2006/relationships/hyperlink" Target="https://archive.org/download/ni-roms/roms/Nintendo%20-%20Game%20Boy%20Advance.zip/Hey%20Arnold%21%20-%20The%20Movie%20%28USA%29.zip" TargetMode="External"/><Relationship Id="rId2738" Type="http://schemas.openxmlformats.org/officeDocument/2006/relationships/hyperlink" Target="https://archive.org/download/ni-roms/roms/Nintendo%20-%20Game%20Boy%20Advance.zip/Shark%20Tale%20%28USA%2C%20Europe%29.zip" TargetMode="External"/><Relationship Id="rId1408" Type="http://schemas.openxmlformats.org/officeDocument/2006/relationships/hyperlink" Target="https://archive.org/download/ni-roms/roms/Nintendo%20-%20Game%20Boy%20Advance.zip/Hi%20Hi%20Puffy%20AmiYumi%20%28Japan%29.zip" TargetMode="External"/><Relationship Id="rId2739" Type="http://schemas.openxmlformats.org/officeDocument/2006/relationships/hyperlink" Target="https://archive.org/download/ni-roms/roms/Nintendo%20-%20Game%20Boy%20Advance.zip/Shaun%20Palmer%27s%20Pro%20Snowboarder%20%28Germany%29.zip" TargetMode="External"/><Relationship Id="rId1409" Type="http://schemas.openxmlformats.org/officeDocument/2006/relationships/hyperlink" Target="https://archive.org/download/ni-roms/roms/Nintendo%20-%20Game%20Boy%20Advance.zip/Hi%20Hi%20Puffy%20AmiYumi%20-%20Kaznapped%21%20%28Europe%29%20%28En%2CDe%29.zip" TargetMode="External"/><Relationship Id="rId2730" Type="http://schemas.openxmlformats.org/officeDocument/2006/relationships/hyperlink" Target="https://archive.org/download/ni-roms/roms/Nintendo%20-%20Game%20Boy%20Advance.zip/Shaman%20King%20Card%20Game%20-%20Chou%20Senjiryakketsu%202%20%28Japan%29.zip" TargetMode="External"/><Relationship Id="rId1433" Type="http://schemas.openxmlformats.org/officeDocument/2006/relationships/hyperlink" Target="https://archive.org/download/ni-roms/roms/Nintendo%20-%20Game%20Boy%20Advance.zip/Home%20on%20the%20Range%20%28USA%29%20%28En%2CFr%29.zip" TargetMode="External"/><Relationship Id="rId2764" Type="http://schemas.openxmlformats.org/officeDocument/2006/relationships/hyperlink" Target="https://archive.org/download/ni-roms/roms/Nintendo%20-%20Game%20Boy%20Advance.zip/Shingata%20Medarot%20-%20Kuwagata%20Version%20%28Japan%29.zip" TargetMode="External"/><Relationship Id="rId1434" Type="http://schemas.openxmlformats.org/officeDocument/2006/relationships/hyperlink" Target="https://archive.org/download/ni-roms/roms/Nintendo%20-%20Game%20Boy%20Advance.zip/Horsez%20%28USA%29.zip" TargetMode="External"/><Relationship Id="rId2765" Type="http://schemas.openxmlformats.org/officeDocument/2006/relationships/hyperlink" Target="https://archive.org/download/ni-roms/roms/Nintendo%20-%20Game%20Boy%20Advance.zip/Shining%20Force%20-%20Kuroki%20Ryuu%20no%20Fukkatsu%20%28Japan%29%20%28Virtual%20Console%29.zip" TargetMode="External"/><Relationship Id="rId1435" Type="http://schemas.openxmlformats.org/officeDocument/2006/relationships/hyperlink" Target="https://archive.org/download/ni-roms/roms/Nintendo%20-%20Game%20Boy%20Advance.zip/Hoshi%20no%20Kirby%20-%20Kagami%20no%20Daimeikyuu%20%28Japan%29%20%28Demo%29%20%28Kiosk%2C%20GameCube%29.zip" TargetMode="External"/><Relationship Id="rId2766" Type="http://schemas.openxmlformats.org/officeDocument/2006/relationships/hyperlink" Target="https://archive.org/download/ni-roms/roms/Nintendo%20-%20Game%20Boy%20Advance.zip/Shining%20Force%20-%20Kuroki%20Ryuu%20no%20Fukkatsu%20%28Japan%29.zip" TargetMode="External"/><Relationship Id="rId1436" Type="http://schemas.openxmlformats.org/officeDocument/2006/relationships/hyperlink" Target="https://archive.org/download/ni-roms/roms/Nintendo%20-%20Game%20Boy%20Advance.zip/Hoshi%20no%20Kirby%20-%20Kagami%20no%20Daimeikyuu%20%28Japan%29%20%28Rev%201%29%20%28Virtual%20Console%29.zip" TargetMode="External"/><Relationship Id="rId2767" Type="http://schemas.openxmlformats.org/officeDocument/2006/relationships/hyperlink" Target="https://archive.org/download/ni-roms/roms/Nintendo%20-%20Game%20Boy%20Advance.zip/Shining%20Force%20-%20Resurrection%20of%20the%20Dark%20Dragon%20%28Europe%29%20%28En%2CFr%2CDe%2CEs%2CIt%29.zip" TargetMode="External"/><Relationship Id="rId1437" Type="http://schemas.openxmlformats.org/officeDocument/2006/relationships/hyperlink" Target="https://archive.org/download/ni-roms/roms/Nintendo%20-%20Game%20Boy%20Advance.zip/Hoshi%20no%20Kirby%20-%20Kagami%20no%20Daimeikyuu%20%28Japan%29%20%28Rev%201%29.zip" TargetMode="External"/><Relationship Id="rId2768" Type="http://schemas.openxmlformats.org/officeDocument/2006/relationships/hyperlink" Target="https://archive.org/download/ni-roms/roms/Nintendo%20-%20Game%20Boy%20Advance.zip/Shining%20Force%20-%20Resurrection%20of%20the%20Dark%20Dragon%20%28USA%29.zip" TargetMode="External"/><Relationship Id="rId1438" Type="http://schemas.openxmlformats.org/officeDocument/2006/relationships/hyperlink" Target="https://archive.org/download/ni-roms/roms/Nintendo%20-%20Game%20Boy%20Advance.zip/Hoshi%20no%20Kirby%20-%20Yume%20no%20Izumi%20Deluxe%20%28Japan%29%20%28Virtual%20Console%29.zip" TargetMode="External"/><Relationship Id="rId2769" Type="http://schemas.openxmlformats.org/officeDocument/2006/relationships/hyperlink" Target="https://archive.org/download/ni-roms/roms/Nintendo%20-%20Game%20Boy%20Advance.zip/Shining%20Soul%20%28Europe%29%20%28En%2CFr%2CDe%2CEs%2CIt%29.zip" TargetMode="External"/><Relationship Id="rId1439" Type="http://schemas.openxmlformats.org/officeDocument/2006/relationships/hyperlink" Target="https://archive.org/download/ni-roms/roms/Nintendo%20-%20Game%20Boy%20Advance.zip/Hoshi%20no%20Kirby%20-%20Yume%20no%20Izumi%20Deluxe%20%28Japan%29.zip" TargetMode="External"/><Relationship Id="rId609" Type="http://schemas.openxmlformats.org/officeDocument/2006/relationships/hyperlink" Target="https://archive.org/download/ni-roms/roms/Nintendo%20-%20Game%20Boy%20Advance.zip/Classic%20NES%20Series%20-%20Ice%20Climber%20%28USA%2C%20Europe%29.zip" TargetMode="External"/><Relationship Id="rId608" Type="http://schemas.openxmlformats.org/officeDocument/2006/relationships/hyperlink" Target="https://archive.org/download/ni-roms/roms/Nintendo%20-%20Game%20Boy%20Advance.zip/Classic%20NES%20Series%20-%20Excitebike%20%28USA%2C%20Europe%29.zip" TargetMode="External"/><Relationship Id="rId607" Type="http://schemas.openxmlformats.org/officeDocument/2006/relationships/hyperlink" Target="https://archive.org/download/ni-roms/roms/Nintendo%20-%20Game%20Boy%20Advance.zip/Classic%20NES%20Series%20-%20Dr.%20Mario%20%28USA%2C%20Europe%29.zip" TargetMode="External"/><Relationship Id="rId602" Type="http://schemas.openxmlformats.org/officeDocument/2006/relationships/hyperlink" Target="https://archive.org/download/ni-roms/roms/Nintendo%20-%20Game%20Boy%20Advance.zip/Cinnamoroll%20-%20Koko%20ni%20Iru%20yo%20%28Japan%29.zip" TargetMode="External"/><Relationship Id="rId601" Type="http://schemas.openxmlformats.org/officeDocument/2006/relationships/hyperlink" Target="https://archive.org/download/ni-roms/roms/Nintendo%20-%20Game%20Boy%20Advance.zip/Cinnamon%20Game%20Series%203%20-%20Fuwafuwa%20Daisakusen%20%28Japan%29.zip" TargetMode="External"/><Relationship Id="rId600" Type="http://schemas.openxmlformats.org/officeDocument/2006/relationships/hyperlink" Target="https://archive.org/download/ni-roms/roms/Nintendo%20-%20Game%20Boy%20Advance.zip/Cinnamon%20Game%20Series%202%20-%20Yume%20no%20Daibouken%20%28Japan%29.zip" TargetMode="External"/><Relationship Id="rId606" Type="http://schemas.openxmlformats.org/officeDocument/2006/relationships/hyperlink" Target="https://archive.org/download/ni-roms/roms/Nintendo%20-%20Game%20Boy%20Advance.zip/Classic%20NES%20Series%20-%20Donkey%20Kong%20%28USA%2C%20Europe%29.zip" TargetMode="External"/><Relationship Id="rId605" Type="http://schemas.openxmlformats.org/officeDocument/2006/relationships/hyperlink" Target="https://archive.org/download/ni-roms/roms/Nintendo%20-%20Game%20Boy%20Advance.zip/Classic%20NES%20Series%20-%20Castlevania%20%28USA%29.zip" TargetMode="External"/><Relationship Id="rId604" Type="http://schemas.openxmlformats.org/officeDocument/2006/relationships/hyperlink" Target="https://archive.org/download/ni-roms/roms/Nintendo%20-%20Game%20Boy%20Advance.zip/Classic%20NES%20Series%20-%20Bomberman%20%28USA%2C%20Europe%29.zip" TargetMode="External"/><Relationship Id="rId603" Type="http://schemas.openxmlformats.org/officeDocument/2006/relationships/hyperlink" Target="https://archive.org/download/ni-roms/roms/Nintendo%20-%20Game%20Boy%20Advance.zip/City%20Connection%20%28World%29%20%28Fr%29%20%28v1.7%29%20%28Unl%29.zip" TargetMode="External"/><Relationship Id="rId2760" Type="http://schemas.openxmlformats.org/officeDocument/2006/relationships/hyperlink" Target="https://archive.org/download/ni-roms/roms/Nintendo%20-%20Game%20Boy%20Advance.zip/Shin%20Sangoku%20Musou%20Advance%20%28Japan%29.zip" TargetMode="External"/><Relationship Id="rId1430" Type="http://schemas.openxmlformats.org/officeDocument/2006/relationships/hyperlink" Target="https://archive.org/download/ni-roms/roms/Nintendo%20-%20Game%20Boy%20Advance.zip/Holy%20Bible%2C%20The%20-%20World%20English%20Bible%20%28USA%29%20%28Proto%29.zip" TargetMode="External"/><Relationship Id="rId2761" Type="http://schemas.openxmlformats.org/officeDocument/2006/relationships/hyperlink" Target="https://archive.org/download/ni-roms/roms/Nintendo%20-%20Game%20Boy%20Advance.zip/Shin%20chan%20-%20Aventuras%20en%20Cineland%20%28Spain%29.zip" TargetMode="External"/><Relationship Id="rId1431" Type="http://schemas.openxmlformats.org/officeDocument/2006/relationships/hyperlink" Target="https://archive.org/download/ni-roms/roms/Nintendo%20-%20Game%20Boy%20Advance.zip/Holy%20Hell%20%28World%29%20%28Proto%29%20%28NEO%20Coding%20Compo%202012%29.zip" TargetMode="External"/><Relationship Id="rId2762" Type="http://schemas.openxmlformats.org/officeDocument/2006/relationships/hyperlink" Target="https://archive.org/download/ni-roms/roms/Nintendo%20-%20Game%20Boy%20Advance.zip/Shin%20chan%20contra%20los%20Munecos%20de%20Shock%20Gahn%20%28Spain%29.zip" TargetMode="External"/><Relationship Id="rId1432" Type="http://schemas.openxmlformats.org/officeDocument/2006/relationships/hyperlink" Target="https://archive.org/download/ni-roms/roms/Nintendo%20-%20Game%20Boy%20Advance.zip/Home%20on%20the%20Range%20%28Europe%29%20%28En%2CFr%2CDe%2CEs%29.zip" TargetMode="External"/><Relationship Id="rId2763" Type="http://schemas.openxmlformats.org/officeDocument/2006/relationships/hyperlink" Target="https://archive.org/download/ni-roms/roms/Nintendo%20-%20Game%20Boy%20Advance.zip/Shingata%20Medarot%20-%20Kabuto%20Version%20%28Japan%29.zip" TargetMode="External"/><Relationship Id="rId1422" Type="http://schemas.openxmlformats.org/officeDocument/2006/relationships/hyperlink" Target="https://archive.org/download/ni-roms/roms/Nintendo%20-%20Game%20Boy%20Advance.zip/Hikaru%20no%20Go%203%20-%20Senyou%20Joy%20Carry%20Cartridge%20%28Japan%29%20%28Rewritable%20Cartridge%29.zip" TargetMode="External"/><Relationship Id="rId2753" Type="http://schemas.openxmlformats.org/officeDocument/2006/relationships/hyperlink" Target="https://archive.org/download/ni-roms/roms/Nintendo%20-%20Game%20Boy%20Advance.zip/Shin%20Megami%20Tensei%20-%20Devil%20Children%20-%20Puzzle%20de%20Call%21%20%28Japan%29.zip" TargetMode="External"/><Relationship Id="rId1423" Type="http://schemas.openxmlformats.org/officeDocument/2006/relationships/hyperlink" Target="https://archive.org/download/ni-roms/roms/Nintendo%20-%20Game%20Boy%20Advance.zip/Himawari%20Doubutsu%20Byouin%20-%20Pet%20no%20Oishasan%20Ikusei%20Game%20%28Japan%29%20%28Rev%201%29.zip" TargetMode="External"/><Relationship Id="rId2754" Type="http://schemas.openxmlformats.org/officeDocument/2006/relationships/hyperlink" Target="https://archive.org/download/ni-roms/roms/Nintendo%20-%20Game%20Boy%20Advance.zip/Shin%20Megami%20Tensei%20Devil%20Children%20-%20Hikari%20no%20Sho%20%28Japan%29.zip" TargetMode="External"/><Relationship Id="rId1424" Type="http://schemas.openxmlformats.org/officeDocument/2006/relationships/hyperlink" Target="https://archive.org/download/ni-roms/roms/Nintendo%20-%20Game%20Boy%20Advance.zip/Himawari%20Doubutsu%20Byouin%20-%20Pet%20no%20Oishasan%20Ikusei%20Game%20%28Japan%29.zip" TargetMode="External"/><Relationship Id="rId2755" Type="http://schemas.openxmlformats.org/officeDocument/2006/relationships/hyperlink" Target="https://archive.org/download/ni-roms/roms/Nintendo%20-%20Game%20Boy%20Advance.zip/Shin%20Megami%20Tensei%20Devil%20Children%20-%20Yami%20no%20Sho%20%28Japan%29%20%28Beta%29.zip" TargetMode="External"/><Relationship Id="rId1425" Type="http://schemas.openxmlformats.org/officeDocument/2006/relationships/hyperlink" Target="https://archive.org/download/ni-roms/roms/Nintendo%20-%20Game%20Boy%20Advance.zip/Hime%20Kishi%20Monogatari%20-%20Princess%20Blue%20%28Japan%29.zip" TargetMode="External"/><Relationship Id="rId2756" Type="http://schemas.openxmlformats.org/officeDocument/2006/relationships/hyperlink" Target="https://archive.org/download/ni-roms/roms/Nintendo%20-%20Game%20Boy%20Advance.zip/Shin%20Megami%20Tensei%20Devil%20Children%20-%20Yami%20no%20Sho%20%28Japan%29.zip" TargetMode="External"/><Relationship Id="rId1426" Type="http://schemas.openxmlformats.org/officeDocument/2006/relationships/hyperlink" Target="https://archive.org/download/ni-roms/roms/Nintendo%20-%20Game%20Boy%20Advance.zip/Hitsuji%20no%20Kimochi.%20%28Japan%29.zip" TargetMode="External"/><Relationship Id="rId2757" Type="http://schemas.openxmlformats.org/officeDocument/2006/relationships/hyperlink" Target="https://archive.org/download/ni-roms/roms/Nintendo%20-%20Game%20Boy%20Advance.zip/Shin%20Megami%20Tensei%20II%20%28Japan%29.zip" TargetMode="External"/><Relationship Id="rId1427" Type="http://schemas.openxmlformats.org/officeDocument/2006/relationships/hyperlink" Target="https://archive.org/download/ni-roms/roms/Nintendo%20-%20Game%20Boy%20Advance.zip/Hobbit%2C%20The%20-%20The%20Prelude%20to%20the%20Lord%20of%20the%20Rings%20%28Europe%29%20%28En%2CFr%2CDe%2CEs%2CIt%29.zip" TargetMode="External"/><Relationship Id="rId2758" Type="http://schemas.openxmlformats.org/officeDocument/2006/relationships/hyperlink" Target="https://archive.org/download/ni-roms/roms/Nintendo%20-%20Game%20Boy%20Advance.zip/Shin%20Nihon%20Pro%20Wrestling%20-%20Toukon%20Retsuden%20Advance%20%28Japan%29.zip" TargetMode="External"/><Relationship Id="rId1428" Type="http://schemas.openxmlformats.org/officeDocument/2006/relationships/hyperlink" Target="https://archive.org/download/ni-roms/roms/Nintendo%20-%20Game%20Boy%20Advance.zip/Hobbit%2C%20The%20-%20The%20Prelude%20to%20the%20Lord%20of%20the%20Rings%20%28USA%29.zip" TargetMode="External"/><Relationship Id="rId2759" Type="http://schemas.openxmlformats.org/officeDocument/2006/relationships/hyperlink" Target="https://archive.org/download/ni-roms/roms/Nintendo%20-%20Game%20Boy%20Advance.zip/Shin%20Sangoku%20Musou%20Advance%20%28Japan%29%20%28Rev%201%29.zip" TargetMode="External"/><Relationship Id="rId1429" Type="http://schemas.openxmlformats.org/officeDocument/2006/relationships/hyperlink" Target="https://archive.org/download/ni-roms/roms/Nintendo%20-%20Game%20Boy%20Advance.zip/Hobbit%20no%20Bouken%20-%20Lord%20of%20the%20Rings%20-%20Hajimari%20no%20Monogatari%20%28Japan%29.zip" TargetMode="External"/><Relationship Id="rId2750" Type="http://schemas.openxmlformats.org/officeDocument/2006/relationships/hyperlink" Target="https://archive.org/download/ni-roms/roms/Nintendo%20-%20Game%20Boy%20Advance.zip/Shin%20Megami%20Tensei%20-%20Devil%20Children%20-%20Honoo%20no%20Sho%20%28Japan%29.zip" TargetMode="External"/><Relationship Id="rId1420" Type="http://schemas.openxmlformats.org/officeDocument/2006/relationships/hyperlink" Target="https://archive.org/download/ni-roms/roms/Nintendo%20-%20Game%20Boy%20Advance.zip/Hikaru%20no%20Go%20-%20Taikenban%20%28Japan%29%20%28Demo%29.zip" TargetMode="External"/><Relationship Id="rId2751" Type="http://schemas.openxmlformats.org/officeDocument/2006/relationships/hyperlink" Target="https://archive.org/download/ni-roms/roms/Nintendo%20-%20Game%20Boy%20Advance.zip/Shin%20Megami%20Tensei%20-%20Devil%20Children%20-%20Koori%20no%20Sho%20%28Japan%29.zip" TargetMode="External"/><Relationship Id="rId1421" Type="http://schemas.openxmlformats.org/officeDocument/2006/relationships/hyperlink" Target="https://archive.org/download/ni-roms/roms/Nintendo%20-%20Game%20Boy%20Advance.zip/Hikaru%20no%20Go%202%20%28Japan%29.zip" TargetMode="External"/><Relationship Id="rId2752" Type="http://schemas.openxmlformats.org/officeDocument/2006/relationships/hyperlink" Target="https://archive.org/download/ni-roms/roms/Nintendo%20-%20Game%20Boy%20Advance.zip/Shin%20Megami%20Tensei%20-%20Devil%20Children%20-%20Messiah%20Riser%20%28Japan%29.zip" TargetMode="External"/><Relationship Id="rId3238" Type="http://schemas.openxmlformats.org/officeDocument/2006/relationships/hyperlink" Target="https://archive.org/download/ni-roms/roms/Nintendo%20-%20Game%20Boy%20Advance.zip/Top%20Gear%20Rally%20%28Europe%29%20%28En%2CFr%2CDe%2CEs%2CIt%29.zip" TargetMode="External"/><Relationship Id="rId3237" Type="http://schemas.openxmlformats.org/officeDocument/2006/relationships/hyperlink" Target="https://archive.org/download/ni-roms/roms/Nintendo%20-%20Game%20Boy%20Advance.zip/Top%20Gear%20GT%20Championship%20%28USA%29.zip" TargetMode="External"/><Relationship Id="rId3239" Type="http://schemas.openxmlformats.org/officeDocument/2006/relationships/hyperlink" Target="https://archive.org/download/ni-roms/roms/Nintendo%20-%20Game%20Boy%20Advance.zip/Top%20Gear%20Rally%20%28Japan%29.zip" TargetMode="External"/><Relationship Id="rId3230" Type="http://schemas.openxmlformats.org/officeDocument/2006/relationships/hyperlink" Target="https://archive.org/download/ni-roms/roms/Nintendo%20-%20Game%20Boy%20Advance.zip/Tony%20Hawk%27s%20Pro%20Skater%203%20%28Germany%29.zip" TargetMode="External"/><Relationship Id="rId3232" Type="http://schemas.openxmlformats.org/officeDocument/2006/relationships/hyperlink" Target="https://archive.org/download/ni-roms/roms/Nintendo%20-%20Game%20Boy%20Advance.zip/Tony%20Hawk%27s%20Pro%20Skater%204%20%28USA%2C%20Europe%29.zip" TargetMode="External"/><Relationship Id="rId3231" Type="http://schemas.openxmlformats.org/officeDocument/2006/relationships/hyperlink" Target="https://archive.org/download/ni-roms/roms/Nintendo%20-%20Game%20Boy%20Advance.zip/Tony%20Hawk%27s%20Pro%20Skater%203%20%28USA%2C%20Europe%29.zip" TargetMode="External"/><Relationship Id="rId3234" Type="http://schemas.openxmlformats.org/officeDocument/2006/relationships/hyperlink" Target="https://archive.org/download/ni-roms/roms/Nintendo%20-%20Game%20Boy%20Advance.zip/Tony%20Hawk%27s%20Underground%202%20%28USA%2C%20Europe%29.zip" TargetMode="External"/><Relationship Id="rId3233" Type="http://schemas.openxmlformats.org/officeDocument/2006/relationships/hyperlink" Target="https://archive.org/download/ni-roms/roms/Nintendo%20-%20Game%20Boy%20Advance.zip/Tony%20Hawk%27s%20Underground%20%28USA%2C%20Europe%29.zip" TargetMode="External"/><Relationship Id="rId3236" Type="http://schemas.openxmlformats.org/officeDocument/2006/relationships/hyperlink" Target="https://archive.org/download/ni-roms/roms/Nintendo%20-%20Game%20Boy%20Advance.zip/Top%20Gear%20GT%20Championship%20%28Europe%29.zip" TargetMode="External"/><Relationship Id="rId3235" Type="http://schemas.openxmlformats.org/officeDocument/2006/relationships/hyperlink" Target="https://archive.org/download/ni-roms/roms/Nintendo%20-%20Game%20Boy%20Advance.zip/Tootuff%20-%20The%20Gag%20Machine%20%28Europe%29%20%28En%2CFr%2CDe%2CEs%2CIt%29%20%28Proto%29.zip" TargetMode="External"/><Relationship Id="rId3227" Type="http://schemas.openxmlformats.org/officeDocument/2006/relationships/hyperlink" Target="https://archive.org/download/ni-roms/roms/Nintendo%20-%20Game%20Boy%20Advance.zip/Tony%20Hawk%27s%20Pro%20Skater%202%20%28Germany%29.zip" TargetMode="External"/><Relationship Id="rId3226" Type="http://schemas.openxmlformats.org/officeDocument/2006/relationships/hyperlink" Target="https://archive.org/download/ni-roms/roms/Nintendo%20-%20Game%20Boy%20Advance.zip/Tony%20Hawk%27s%20Pro%20Skater%202%20%28France%29.zip" TargetMode="External"/><Relationship Id="rId3229" Type="http://schemas.openxmlformats.org/officeDocument/2006/relationships/hyperlink" Target="https://archive.org/download/ni-roms/roms/Nintendo%20-%20Game%20Boy%20Advance.zip/Tony%20Hawk%27s%20Pro%20Skater%203%20%28France%29.zip" TargetMode="External"/><Relationship Id="rId3228" Type="http://schemas.openxmlformats.org/officeDocument/2006/relationships/hyperlink" Target="https://archive.org/download/ni-roms/roms/Nintendo%20-%20Game%20Boy%20Advance.zip/Tony%20Hawk%27s%20Pro%20Skater%202%20%28USA%2C%20Europe%29.zip" TargetMode="External"/><Relationship Id="rId699" Type="http://schemas.openxmlformats.org/officeDocument/2006/relationships/hyperlink" Target="https://archive.org/download/ni-roms/roms/Nintendo%20-%20Game%20Boy%20Advance.zip/Daigassou%21%20Band-Brothers%20-%20Request%20Selection%20%28Japan%29%20%28DS%20Expansion%20Cartridge%29.zip" TargetMode="External"/><Relationship Id="rId698" Type="http://schemas.openxmlformats.org/officeDocument/2006/relationships/hyperlink" Target="https://archive.org/download/ni-roms/roms/Nintendo%20-%20Game%20Boy%20Advance.zip/Dai-mahjong.%20%28Japan%29.zip" TargetMode="External"/><Relationship Id="rId693" Type="http://schemas.openxmlformats.org/officeDocument/2006/relationships/hyperlink" Target="https://archive.org/download/ni-roms/roms/Nintendo%20-%20Game%20Boy%20Advance.zip/Cyberdrive%20Zoids%20-%20Kijuu%20no%20Senshi%20Hyuu%20%28Japan%29.zip" TargetMode="External"/><Relationship Id="rId692" Type="http://schemas.openxmlformats.org/officeDocument/2006/relationships/hyperlink" Target="https://archive.org/download/ni-roms/roms/Nintendo%20-%20Game%20Boy%20Advance.zip/Custom%20Robo%20GX%20%28Japan%29.zip" TargetMode="External"/><Relationship Id="rId691" Type="http://schemas.openxmlformats.org/officeDocument/2006/relationships/hyperlink" Target="https://archive.org/download/ni-roms/roms/Nintendo%20-%20Game%20Boy%20Advance.zip/Curious%20George%20%28USA%29.zip" TargetMode="External"/><Relationship Id="rId3221" Type="http://schemas.openxmlformats.org/officeDocument/2006/relationships/hyperlink" Target="https://archive.org/download/ni-roms/roms/Nintendo%20-%20Game%20Boy%20Advance.zip/Tony%20Hawk%27s%20American%20Sk8land%20%28Europe%29%20%28Fr%2CDe%2CEs%2CIt%29.zip" TargetMode="External"/><Relationship Id="rId690" Type="http://schemas.openxmlformats.org/officeDocument/2006/relationships/hyperlink" Target="https://archive.org/download/ni-roms/roms/Nintendo%20-%20Game%20Boy%20Advance.zip/Curious%20George%20%28Europe%29%20%28En%2CFr%2CDe%2CEs%2CIt%2CSv%2CDa%29.zip" TargetMode="External"/><Relationship Id="rId3220" Type="http://schemas.openxmlformats.org/officeDocument/2006/relationships/hyperlink" Target="https://archive.org/download/ni-roms/roms/Nintendo%20-%20Game%20Boy%20Advance.zip/Tonka%20-%20On%20the%20Job%20%28USA%29.zip" TargetMode="External"/><Relationship Id="rId697" Type="http://schemas.openxmlformats.org/officeDocument/2006/relationships/hyperlink" Target="https://archive.org/download/ni-roms/roms/Nintendo%20-%20Game%20Boy%20Advance.zip/DK%20-%20King%20of%20Swing%20%28USA%29.zip" TargetMode="External"/><Relationship Id="rId3223" Type="http://schemas.openxmlformats.org/officeDocument/2006/relationships/hyperlink" Target="https://archive.org/download/ni-roms/roms/Nintendo%20-%20Game%20Boy%20Advance.zip/Tony%20Hawk%27s%20American%20Sk8land%20%28USA%29.zip" TargetMode="External"/><Relationship Id="rId696" Type="http://schemas.openxmlformats.org/officeDocument/2006/relationships/hyperlink" Target="https://archive.org/download/ni-roms/roms/Nintendo%20-%20Game%20Boy%20Advance.zip/DK%20-%20King%20of%20Swing%20%28USA%29%20%28Demo%29%20%28Kiosk%29.zip" TargetMode="External"/><Relationship Id="rId3222" Type="http://schemas.openxmlformats.org/officeDocument/2006/relationships/hyperlink" Target="https://archive.org/download/ni-roms/roms/Nintendo%20-%20Game%20Boy%20Advance.zip/Tony%20Hawk%27s%20American%20Sk8land%20%28Europe%29.zip" TargetMode="External"/><Relationship Id="rId695" Type="http://schemas.openxmlformats.org/officeDocument/2006/relationships/hyperlink" Target="https://archive.org/download/ni-roms/roms/Nintendo%20-%20Game%20Boy%20Advance.zip/DK%20-%20King%20of%20Swing%20%28Europe%29%20%28En%2CFr%2CDe%2CEs%2CIt%29.zip" TargetMode="External"/><Relationship Id="rId3225" Type="http://schemas.openxmlformats.org/officeDocument/2006/relationships/hyperlink" Target="https://archive.org/download/ni-roms/roms/Nintendo%20-%20Game%20Boy%20Advance.zip/Tony%20Hawk%27s%20Downhill%20Jam%20%28USA%29.zip" TargetMode="External"/><Relationship Id="rId694" Type="http://schemas.openxmlformats.org/officeDocument/2006/relationships/hyperlink" Target="https://archive.org/download/ni-roms/roms/Nintendo%20-%20Game%20Boy%20Advance.zip/DCPR%20%28World%29%20%28Demo%29%20%28Aftermarket%29%20%28Unl%29.zip" TargetMode="External"/><Relationship Id="rId3224" Type="http://schemas.openxmlformats.org/officeDocument/2006/relationships/hyperlink" Target="https://archive.org/download/ni-roms/roms/Nintendo%20-%20Game%20Boy%20Advance.zip/Tony%20Hawk%27s%20Downhill%20Jam%20%28Europe%29%20%28En%2CFr%2CDe%2CEs%2CIt%29.zip" TargetMode="External"/><Relationship Id="rId3259" Type="http://schemas.openxmlformats.org/officeDocument/2006/relationships/hyperlink" Target="https://archive.org/download/ni-roms/roms/Nintendo%20-%20Game%20Boy%20Advance.zip/Tower%20SP%2C%20The%20%28Japan%29.zip" TargetMode="External"/><Relationship Id="rId3250" Type="http://schemas.openxmlformats.org/officeDocument/2006/relationships/hyperlink" Target="https://archive.org/download/ni-roms/roms/Nintendo%20-%20Game%20Boy%20Advance.zip/Totally%20Spies%21%202%20-%20Undercover%20%28Europe%29%20%28En%2CFr%2CDe%2CEs%2CIt%2CNl%29%20%28Beta%29.zip" TargetMode="External"/><Relationship Id="rId3252" Type="http://schemas.openxmlformats.org/officeDocument/2006/relationships/hyperlink" Target="https://archive.org/download/ni-roms/roms/Nintendo%20-%20Game%20Boy%20Advance.zip/Totally%20Spies%21%202%20-%20Undercover%20%28USA%29%20%28En%2CFr%29.zip" TargetMode="External"/><Relationship Id="rId3251" Type="http://schemas.openxmlformats.org/officeDocument/2006/relationships/hyperlink" Target="https://archive.org/download/ni-roms/roms/Nintendo%20-%20Game%20Boy%20Advance.zip/Totally%20Spies%21%202%20-%20Undercover%20%28Europe%29%20%28En%2CFr%2CDe%2CEs%2CIt%2CNl%29.zip" TargetMode="External"/><Relationship Id="rId3254" Type="http://schemas.openxmlformats.org/officeDocument/2006/relationships/hyperlink" Target="https://archive.org/download/ni-roms/roms/Nintendo%20-%20Game%20Boy%20Advance.zip/Tottoko%20Hamutarou%203%20-%20Love%20Love%20Daibouken%20Dechu%20%28Japan%29%20%28Beta%29%20%282002-05-29%29.zip" TargetMode="External"/><Relationship Id="rId3253" Type="http://schemas.openxmlformats.org/officeDocument/2006/relationships/hyperlink" Target="https://archive.org/download/ni-roms/roms/Nintendo%20-%20Game%20Boy%20Advance.zip/Tottoko%20Hamutarou%20-%20Hamu-Hamu%20Sports%20%28Japan%29%20%28Demo%29%20%28Kiosk%2C%20GameCube%29.zip" TargetMode="External"/><Relationship Id="rId3256" Type="http://schemas.openxmlformats.org/officeDocument/2006/relationships/hyperlink" Target="https://archive.org/download/ni-roms/roms/Nintendo%20-%20Game%20Boy%20Advance.zip/Tottoko%20Hamutarou%204%20-%20Nijiiro%20Daikoushin%20Dechu%20%28Japan%29.zip" TargetMode="External"/><Relationship Id="rId3255" Type="http://schemas.openxmlformats.org/officeDocument/2006/relationships/hyperlink" Target="https://archive.org/download/ni-roms/roms/Nintendo%20-%20Game%20Boy%20Advance.zip/Tottoko%20Hamutarou%203%20-%20Love%20Love%20Daibouken%20Dechu%20%28Japan%29.zip" TargetMode="External"/><Relationship Id="rId3258" Type="http://schemas.openxmlformats.org/officeDocument/2006/relationships/hyperlink" Target="https://archive.org/download/ni-roms/roms/Nintendo%20-%20Game%20Boy%20Advance.zip/Toukon%20Heat%20%28Japan%29.zip" TargetMode="External"/><Relationship Id="rId3257" Type="http://schemas.openxmlformats.org/officeDocument/2006/relationships/hyperlink" Target="https://archive.org/download/ni-roms/roms/Nintendo%20-%20Game%20Boy%20Advance.zip/Touhai%20Densetsu%20Akagi%20-%20Yami%20ni%20Mai%20Orita%20Tensai%20%28Japan%29.zip" TargetMode="External"/><Relationship Id="rId3249" Type="http://schemas.openxmlformats.org/officeDocument/2006/relationships/hyperlink" Target="https://archive.org/download/ni-roms/roms/Nintendo%20-%20Game%20Boy%20Advance.zip/Totally%20Spies%21%20%28USA%29.zip" TargetMode="External"/><Relationship Id="rId3248" Type="http://schemas.openxmlformats.org/officeDocument/2006/relationships/hyperlink" Target="https://archive.org/download/ni-roms/roms/Nintendo%20-%20Game%20Boy%20Advance.zip/Totally%20Spies%21%20%28Europe%29%20%28En%2CFr%2CDe%2CEs%2CIt%2CNl%29.zip" TargetMode="External"/><Relationship Id="rId3241" Type="http://schemas.openxmlformats.org/officeDocument/2006/relationships/hyperlink" Target="https://archive.org/download/ni-roms/roms/Nintendo%20-%20Game%20Boy%20Advance.zip/Top%20Gun%20-%20Combat%20Zones%20%28USA%29%20%28En%2CFr%2CDe%2CEs%2CIt%29.zip" TargetMode="External"/><Relationship Id="rId3240" Type="http://schemas.openxmlformats.org/officeDocument/2006/relationships/hyperlink" Target="https://archive.org/download/ni-roms/roms/Nintendo%20-%20Game%20Boy%20Advance.zip/Top%20Gear%20Rally%20%28USA%29.zip" TargetMode="External"/><Relationship Id="rId3243" Type="http://schemas.openxmlformats.org/officeDocument/2006/relationships/hyperlink" Target="https://archive.org/download/ni-roms/roms/Nintendo%20-%20Game%20Boy%20Advance.zip/Top%20Spin%202%20%28Europe%29%20%28En%2CFr%2CDe%2CEs%2CIt%29.zip" TargetMode="External"/><Relationship Id="rId3242" Type="http://schemas.openxmlformats.org/officeDocument/2006/relationships/hyperlink" Target="https://archive.org/download/ni-roms/roms/Nintendo%20-%20Game%20Boy%20Advance.zip/Top%20Gun%20-%20Firestorm%20Advance%20%28USA%2C%20Europe%29%20%28En%2CFr%2CDe%2CEs%2CIt%29.zip" TargetMode="External"/><Relationship Id="rId3245" Type="http://schemas.openxmlformats.org/officeDocument/2006/relationships/hyperlink" Target="https://archive.org/download/ni-roms/roms/Nintendo%20-%20Game%20Boy%20Advance.zip/Total%20Soccer%202002%20%28Europe%29%20%28En%2CFr%2CDe%2CEs%2CIt%2CNl%29.zip" TargetMode="External"/><Relationship Id="rId3244" Type="http://schemas.openxmlformats.org/officeDocument/2006/relationships/hyperlink" Target="https://archive.org/download/ni-roms/roms/Nintendo%20-%20Game%20Boy%20Advance.zip/Top%20Spin%202%20%28USA%29%20%28En%2CFr%2CDe%2CEs%2CIt%29.zip" TargetMode="External"/><Relationship Id="rId3247" Type="http://schemas.openxmlformats.org/officeDocument/2006/relationships/hyperlink" Target="https://archive.org/download/ni-roms/roms/Nintendo%20-%20Game%20Boy%20Advance.zip/Total%20Soccer%20Manager%20%28Europe%29%20%28En%2CFr%2CDe%2CEs%2CIt%2CNl%29.zip" TargetMode="External"/><Relationship Id="rId3246" Type="http://schemas.openxmlformats.org/officeDocument/2006/relationships/hyperlink" Target="https://archive.org/download/ni-roms/roms/Nintendo%20-%20Game%20Boy%20Advance.zip/Total%20Soccer%20Advance%20%28Japan%29.zip" TargetMode="External"/><Relationship Id="rId1499" Type="http://schemas.openxmlformats.org/officeDocument/2006/relationships/hyperlink" Target="https://archive.org/download/ni-roms/roms/Nintendo%20-%20Game%20Boy%20Advance.zip/Invader%20%28Europe%29.zip" TargetMode="External"/><Relationship Id="rId668" Type="http://schemas.openxmlformats.org/officeDocument/2006/relationships/hyperlink" Target="https://archive.org/download/ni-roms/roms/Nintendo%20-%20Game%20Boy%20Advance.zip/Crazy%20Chase%20%28USA%29.zip" TargetMode="External"/><Relationship Id="rId667" Type="http://schemas.openxmlformats.org/officeDocument/2006/relationships/hyperlink" Target="https://archive.org/download/ni-roms/roms/Nintendo%20-%20Game%20Boy%20Advance.zip/Crazy%20Chase%20%28USA%29%20%28Beta%29.zip" TargetMode="External"/><Relationship Id="rId666" Type="http://schemas.openxmlformats.org/officeDocument/2006/relationships/hyperlink" Target="https://archive.org/download/ni-roms/roms/Nintendo%20-%20Game%20Boy%20Advance.zip/Crazy%20Chase%20%28Europe%29%20%28En%2CFr%2CDe%29.zip" TargetMode="External"/><Relationship Id="rId665" Type="http://schemas.openxmlformats.org/officeDocument/2006/relationships/hyperlink" Target="https://archive.org/download/ni-roms/roms/Nintendo%20-%20Game%20Boy%20Advance.zip/Crazy%20Chase%20%28Europe%29%20%28En%2CFr%2CDe%29%20%28Beta%29.zip" TargetMode="External"/><Relationship Id="rId669" Type="http://schemas.openxmlformats.org/officeDocument/2006/relationships/hyperlink" Target="https://archive.org/download/ni-roms/roms/Nintendo%20-%20Game%20Boy%20Advance.zip/Crazy%20Frog%20Racer%20%28Europe%29%20%28En%2CFr%2CDe%2CNl%29.zip" TargetMode="External"/><Relationship Id="rId1490" Type="http://schemas.openxmlformats.org/officeDocument/2006/relationships/hyperlink" Target="https://archive.org/download/ni-roms/roms/Nintendo%20-%20Game%20Boy%20Advance.zip/Inky%20and%20the%20Alien%20Aquarium%20%28World%29%20%28Demo%202%29%20%28Aftermarket%29%20%28Unl%29.zip" TargetMode="External"/><Relationship Id="rId660" Type="http://schemas.openxmlformats.org/officeDocument/2006/relationships/hyperlink" Target="https://archive.org/download/ni-roms/roms/Nintendo%20-%20Game%20Boy%20Advance.zip/Crash%20Superpack%20-%20Crash%20Bandicoot%202%20-%20N-Tranced%20%2B%20Crash%20Nitro%20Kart%20%28USA%29.zip" TargetMode="External"/><Relationship Id="rId1491" Type="http://schemas.openxmlformats.org/officeDocument/2006/relationships/hyperlink" Target="https://archive.org/download/ni-roms/roms/Nintendo%20-%20Game%20Boy%20Advance.zip/Inspector%20Gadget%20-%20Advance%20Mission%20%28Europe%29%20%28En%2CFr%2CDe%2CEs%2CIt%2CNl%29.zip" TargetMode="External"/><Relationship Id="rId1492" Type="http://schemas.openxmlformats.org/officeDocument/2006/relationships/hyperlink" Target="https://archive.org/download/ni-roms/roms/Nintendo%20-%20Game%20Boy%20Advance.zip/Inspector%20Gadget%20-%20Advance%20Mission%20%28USA%29.zip" TargetMode="External"/><Relationship Id="rId1493" Type="http://schemas.openxmlformats.org/officeDocument/2006/relationships/hyperlink" Target="https://archive.org/download/ni-roms/roms/Nintendo%20-%20Game%20Boy%20Advance.zip/Inspector%20Gadget%20Racing%20%28Europe%29%20%28En%2CFr%2CDe%2CEs%2CIt%2CNl%29.zip" TargetMode="External"/><Relationship Id="rId1494" Type="http://schemas.openxmlformats.org/officeDocument/2006/relationships/hyperlink" Target="https://archive.org/download/ni-roms/roms/Nintendo%20-%20Game%20Boy%20Advance.zip/International%20Karate%20Advanced%20%28Europe%29.zip" TargetMode="External"/><Relationship Id="rId664" Type="http://schemas.openxmlformats.org/officeDocument/2006/relationships/hyperlink" Target="https://archive.org/download/ni-roms/roms/Nintendo%20-%20Game%20Boy%20Advance.zip/Crayon%20Shin-chan%20-%20Densetsu%20o%20Yobu%20Omake%20no%20Miyako%20Shockgaan%21%20%28Japan%29.zip" TargetMode="External"/><Relationship Id="rId1495" Type="http://schemas.openxmlformats.org/officeDocument/2006/relationships/hyperlink" Target="https://archive.org/download/ni-roms/roms/Nintendo%20-%20Game%20Boy%20Advance.zip/International%20Superstar%20Soccer%20%28Europe%29.zip" TargetMode="External"/><Relationship Id="rId663" Type="http://schemas.openxmlformats.org/officeDocument/2006/relationships/hyperlink" Target="https://archive.org/download/ni-roms/roms/Nintendo%20-%20Game%20Boy%20Advance.zip/Crayon%20Shin-chan%20-%20Arashi%20o%20Yobu%20Cinemaland%20no%20Daibouken%21%20%28Japan%29.zip" TargetMode="External"/><Relationship Id="rId1496" Type="http://schemas.openxmlformats.org/officeDocument/2006/relationships/hyperlink" Target="https://archive.org/download/ni-roms/roms/Nintendo%20-%20Game%20Boy%20Advance.zip/International%20Superstar%20Soccer%20Advance%20%28Europe%29.zip" TargetMode="External"/><Relationship Id="rId662" Type="http://schemas.openxmlformats.org/officeDocument/2006/relationships/hyperlink" Target="https://archive.org/download/ni-roms/roms/Nintendo%20-%20Game%20Boy%20Advance.zip/Crash%20of%20the%20Titans%20%28USA%29%20%28En%2CFr%29.zip" TargetMode="External"/><Relationship Id="rId1497" Type="http://schemas.openxmlformats.org/officeDocument/2006/relationships/hyperlink" Target="https://archive.org/download/ni-roms/roms/Nintendo%20-%20Game%20Boy%20Advance.zip/Inukko%20Club%20%28Japan%29.zip" TargetMode="External"/><Relationship Id="rId661" Type="http://schemas.openxmlformats.org/officeDocument/2006/relationships/hyperlink" Target="https://archive.org/download/ni-roms/roms/Nintendo%20-%20Game%20Boy%20Advance.zip/Crash%20of%20the%20Titans%20%28Europe%29%20%28En%2CFr%2CDe%2CEs%2CIt%2CNl%29.zip" TargetMode="External"/><Relationship Id="rId1498" Type="http://schemas.openxmlformats.org/officeDocument/2006/relationships/hyperlink" Target="https://archive.org/download/ni-roms/roms/Nintendo%20-%20Game%20Boy%20Advance.zip/Inuyasha%20-%20Naraku%20no%20Wana%21%20Mayoi%20no%20Mori%20no%20Shoutaijou%20%28Japan%29.zip" TargetMode="External"/><Relationship Id="rId1488" Type="http://schemas.openxmlformats.org/officeDocument/2006/relationships/hyperlink" Target="https://archive.org/download/ni-roms/roms/Nintendo%20-%20Game%20Boy%20Advance.zip/Initial%20D%20-%20Another%20Stage%20%28Japan%29.zip" TargetMode="External"/><Relationship Id="rId1489" Type="http://schemas.openxmlformats.org/officeDocument/2006/relationships/hyperlink" Target="https://archive.org/download/ni-roms/roms/Nintendo%20-%20Game%20Boy%20Advance.zip/Inky%20and%20the%20Alien%20Aquarium%20%28World%29%20%28Demo%201%29%20%28Aftermarket%29%20%28Unl%29.zip" TargetMode="External"/><Relationship Id="rId657" Type="http://schemas.openxmlformats.org/officeDocument/2006/relationships/hyperlink" Target="https://archive.org/download/ni-roms/roms/Nintendo%20-%20Game%20Boy%20Advance.zip/Crash%20Bandicoot%20XS%20%28Europe%29%20%28En%2CFr%2CDe%2CEs%2CIt%2CNl%29.zip" TargetMode="External"/><Relationship Id="rId656" Type="http://schemas.openxmlformats.org/officeDocument/2006/relationships/hyperlink" Target="https://archive.org/download/ni-roms/roms/Nintendo%20-%20Game%20Boy%20Advance.zip/Crash%20Bandicoot%20Purple%20-%20Ripto%27s%20Rampage%20%28USA%29.zip" TargetMode="External"/><Relationship Id="rId655" Type="http://schemas.openxmlformats.org/officeDocument/2006/relationships/hyperlink" Target="https://archive.org/download/ni-roms/roms/Nintendo%20-%20Game%20Boy%20Advance.zip/Crash%20Bandicoot%20Purple%20-%20Ripto%27s%20Rampage%20%28USA%29%20%28Rev%201%29.zip" TargetMode="External"/><Relationship Id="rId654" Type="http://schemas.openxmlformats.org/officeDocument/2006/relationships/hyperlink" Target="https://archive.org/download/ni-roms/roms/Nintendo%20-%20Game%20Boy%20Advance.zip/Crash%20Bandicoot%20Fusion%20%28Europe%29%20%28En%2CFr%2CDe%2CEs%2CIt%29.zip" TargetMode="External"/><Relationship Id="rId659" Type="http://schemas.openxmlformats.org/officeDocument/2006/relationships/hyperlink" Target="https://archive.org/download/ni-roms/roms/Nintendo%20-%20Game%20Boy%20Advance.zip/Crash%20Nitro%20Kart%20%28USA%29.zip" TargetMode="External"/><Relationship Id="rId658" Type="http://schemas.openxmlformats.org/officeDocument/2006/relationships/hyperlink" Target="https://archive.org/download/ni-roms/roms/Nintendo%20-%20Game%20Boy%20Advance.zip/Crash%20Nitro%20Kart%20%28Europe%29%20%28En%2CFr%2CDe%2CEs%2CIt%2CNl%29.zip" TargetMode="External"/><Relationship Id="rId1480" Type="http://schemas.openxmlformats.org/officeDocument/2006/relationships/hyperlink" Target="https://archive.org/download/ni-roms/roms/Nintendo%20-%20Game%20Boy%20Advance.zip/Incredible%20Hulk%2C%20The%20%28USA%29.zip" TargetMode="External"/><Relationship Id="rId1481" Type="http://schemas.openxmlformats.org/officeDocument/2006/relationships/hyperlink" Target="https://archive.org/download/ni-roms/roms/Nintendo%20-%20Game%20Boy%20Advance.zip/Incredibles%2C%20The%20%28Europe%29%20%28Fr%2CNl%29.zip" TargetMode="External"/><Relationship Id="rId1482" Type="http://schemas.openxmlformats.org/officeDocument/2006/relationships/hyperlink" Target="https://archive.org/download/ni-roms/roms/Nintendo%20-%20Game%20Boy%20Advance.zip/Incredibles%2C%20The%20%28USA%2C%20Europe%29.zip" TargetMode="External"/><Relationship Id="rId1483" Type="http://schemas.openxmlformats.org/officeDocument/2006/relationships/hyperlink" Target="https://archive.org/download/ni-roms/roms/Nintendo%20-%20Game%20Boy%20Advance.zip/Incredibles%2C%20The%20-%20Rise%20of%20the%20Underminer%20%28Europe%29%20%28En%2CFr%2CDe%2CEs%2CIt%2CNl%2CPt%29.zip" TargetMode="External"/><Relationship Id="rId653" Type="http://schemas.openxmlformats.org/officeDocument/2006/relationships/hyperlink" Target="https://archive.org/download/ni-roms/roms/Nintendo%20-%20Game%20Boy%20Advance.zip/Crash%20Bandicoot%20Bakusou%21%20Nitro%20Cart%20%28Japan%29.zip" TargetMode="External"/><Relationship Id="rId1484" Type="http://schemas.openxmlformats.org/officeDocument/2006/relationships/hyperlink" Target="https://archive.org/download/ni-roms/roms/Nintendo%20-%20Game%20Boy%20Advance.zip/Incredibles%2C%20The%20-%20Rise%20of%20the%20Underminer%20%28USA%2C%20Europe%29.zip" TargetMode="External"/><Relationship Id="rId652" Type="http://schemas.openxmlformats.org/officeDocument/2006/relationships/hyperlink" Target="https://archive.org/download/ni-roms/roms/Nintendo%20-%20Game%20Boy%20Advance.zip/Crash%20Bandicoot%20Advance%202%20-%20Guruguru%20Saimin%20Dai-panic%21%20%28Japan%29.zip" TargetMode="External"/><Relationship Id="rId1485" Type="http://schemas.openxmlformats.org/officeDocument/2006/relationships/hyperlink" Target="https://archive.org/download/ni-roms/roms/Nintendo%20-%20Game%20Boy%20Advance.zip/Increibles%2C%20Los%20%28Spain%29.zip" TargetMode="External"/><Relationship Id="rId651" Type="http://schemas.openxmlformats.org/officeDocument/2006/relationships/hyperlink" Target="https://archive.org/download/ni-roms/roms/Nintendo%20-%20Game%20Boy%20Advance.zip/Crash%20Bandicoot%20Advance%20-%20Wakuwaku%20Tomodachi%20Daisakusen%21%20%28Japan%29.zip" TargetMode="External"/><Relationship Id="rId1486" Type="http://schemas.openxmlformats.org/officeDocument/2006/relationships/hyperlink" Target="https://archive.org/download/ni-roms/roms/Nintendo%20-%20Game%20Boy%20Advance.zip/Inheritors%20of%20the%20Oubliette%20%28World%29%20%28GBA%20Jam%202021%29%20%28Aftermarket%29%20%28Unl%29.zip" TargetMode="External"/><Relationship Id="rId650" Type="http://schemas.openxmlformats.org/officeDocument/2006/relationships/hyperlink" Target="https://archive.org/download/ni-roms/roms/Nintendo%20-%20Game%20Boy%20Advance.zip/Crash%20Bandicoot%20Advance%20%28Japan%29.zip" TargetMode="External"/><Relationship Id="rId1487" Type="http://schemas.openxmlformats.org/officeDocument/2006/relationships/hyperlink" Target="https://archive.org/download/ni-roms/roms/Nintendo%20-%20Game%20Boy%20Advance.zip/Inheritors%20of%20the%20Oubliette%20%28World%29%20%28v1.2%29%20%28Aftermarket%29%20%28Unl%29.zip" TargetMode="External"/><Relationship Id="rId3216" Type="http://schemas.openxmlformats.org/officeDocument/2006/relationships/hyperlink" Target="https://archive.org/download/ni-roms/roms/Nintendo%20-%20Game%20Boy%20Advance.zip/Tom%20and%20Jerry%20in%20Infurnal%20Escape%20%28USA%29.zip" TargetMode="External"/><Relationship Id="rId3215" Type="http://schemas.openxmlformats.org/officeDocument/2006/relationships/hyperlink" Target="https://archive.org/download/ni-roms/roms/Nintendo%20-%20Game%20Boy%20Advance.zip/Tom%20and%20Jerry%20in%20Infurnal%20Escape%20%28Europe%29%20%28En%2CFr%2CDe%2CEs%2CIt%29.zip" TargetMode="External"/><Relationship Id="rId3218" Type="http://schemas.openxmlformats.org/officeDocument/2006/relationships/hyperlink" Target="https://archive.org/download/ni-roms/roms/Nintendo%20-%20Game%20Boy%20Advance.zip/Tomato%20Adventure%20%28Japan%29.zip" TargetMode="External"/><Relationship Id="rId3217" Type="http://schemas.openxmlformats.org/officeDocument/2006/relationships/hyperlink" Target="https://archive.org/download/ni-roms/roms/Nintendo%20-%20Game%20Boy%20Advance.zip/Tomato%20Adventure%20%28Japan%29%20%28Virtual%20Console%29.zip" TargetMode="External"/><Relationship Id="rId3219" Type="http://schemas.openxmlformats.org/officeDocument/2006/relationships/hyperlink" Target="https://archive.org/download/ni-roms/roms/Nintendo%20-%20Game%20Boy%20Advance.zip/Tongqin%20Yi%20Bi%20%28China%29%20%28Proto%29.zip" TargetMode="External"/><Relationship Id="rId689" Type="http://schemas.openxmlformats.org/officeDocument/2006/relationships/hyperlink" Target="https://archive.org/download/ni-roms/roms/Nintendo%20-%20Game%20Boy%20Advance.zip/Cubix%20-%20Robots%20for%20Everyone%20-%20Clash%20%27N%20Bash%20%28USA%29.zip" TargetMode="External"/><Relationship Id="rId688" Type="http://schemas.openxmlformats.org/officeDocument/2006/relationships/hyperlink" Target="https://archive.org/download/ni-roms/roms/Nintendo%20-%20Game%20Boy%20Advance.zip/Crushed%20Baseball%20%28USA%29.zip" TargetMode="External"/><Relationship Id="rId687" Type="http://schemas.openxmlformats.org/officeDocument/2006/relationships/hyperlink" Target="https://archive.org/download/ni-roms/roms/Nintendo%20-%20Game%20Boy%20Advance.zip/Cruis%27n%20Velocity%20%28USA%2C%20Europe%29.zip" TargetMode="External"/><Relationship Id="rId682" Type="http://schemas.openxmlformats.org/officeDocument/2006/relationships/hyperlink" Target="https://archive.org/download/ni-roms/roms/Nintendo%20-%20Game%20Boy%20Advance.zip/Crouching%20Tiger%2C%20Hidden%20Dragon%20%28Europe%29%20%28En%2CFr%2CDe%2CEs%2CIt%29.zip" TargetMode="External"/><Relationship Id="rId681" Type="http://schemas.openxmlformats.org/officeDocument/2006/relationships/hyperlink" Target="https://archive.org/download/ni-roms/roms/Nintendo%20-%20Game%20Boy%20Advance.zip/Cross%20Town%20Heroes%20%28USA%29.zip" TargetMode="External"/><Relationship Id="rId680" Type="http://schemas.openxmlformats.org/officeDocument/2006/relationships/hyperlink" Target="https://archive.org/download/ni-roms/roms/Nintendo%20-%20Game%20Boy%20Advance.zip/Cross%20Town%20Heroes%20%28Europe%29.zip" TargetMode="External"/><Relationship Id="rId3210" Type="http://schemas.openxmlformats.org/officeDocument/2006/relationships/hyperlink" Target="https://archive.org/download/ni-roms/roms/Nintendo%20-%20Game%20Boy%20Advance.zip/Tom%20Clancy%27s%20Splinter%20Cell%20-%20Pandora%20Tomorrow%20%28USA%29%20%28En%2CFr%2CEs%29.zip" TargetMode="External"/><Relationship Id="rId686" Type="http://schemas.openxmlformats.org/officeDocument/2006/relationships/hyperlink" Target="https://archive.org/download/ni-roms/roms/Nintendo%20-%20Game%20Boy%20Advance.zip/Cruis%27n%20Velocity%20%28USA%2C%20Europe%29%20%28Beta%29.zip" TargetMode="External"/><Relationship Id="rId3212" Type="http://schemas.openxmlformats.org/officeDocument/2006/relationships/hyperlink" Target="https://archive.org/download/ni-roms/roms/Nintendo%20-%20Game%20Boy%20Advance.zip/Tom%20and%20Jerry%20-%20The%20Magic%20Ring%20%28USA%29%20%28En%2CFr%2CDe%2CEs%2CIt%29.zip" TargetMode="External"/><Relationship Id="rId685" Type="http://schemas.openxmlformats.org/officeDocument/2006/relationships/hyperlink" Target="https://archive.org/download/ni-roms/roms/Nintendo%20-%20Game%20Boy%20Advance.zip/Crouching%20Tiger%2C%20Hidden%20Dragon%20%28USA%29%20%28En%2CFr%2CEs%29.zip" TargetMode="External"/><Relationship Id="rId3211" Type="http://schemas.openxmlformats.org/officeDocument/2006/relationships/hyperlink" Target="https://archive.org/download/ni-roms/roms/Nintendo%20-%20Game%20Boy%20Advance.zip/Tom%20and%20Jerry%20-%20The%20Magic%20Ring%20%28Europe%29%20%28En%2CFr%2CDe%2CEs%2CIt%29.zip" TargetMode="External"/><Relationship Id="rId684" Type="http://schemas.openxmlformats.org/officeDocument/2006/relationships/hyperlink" Target="https://archive.org/download/ni-roms/roms/Nintendo%20-%20Game%20Boy%20Advance.zip/Crouching%20Tiger%2C%20Hidden%20Dragon%20%28USA%29%20%28Beta%202%29.zip" TargetMode="External"/><Relationship Id="rId3214" Type="http://schemas.openxmlformats.org/officeDocument/2006/relationships/hyperlink" Target="https://archive.org/download/ni-roms/roms/Nintendo%20-%20Game%20Boy%20Advance.zip/Tom%20and%20Jerry%20Tales%20%28USA%29%20%28En%2CFr%2CEs%29.zip" TargetMode="External"/><Relationship Id="rId683" Type="http://schemas.openxmlformats.org/officeDocument/2006/relationships/hyperlink" Target="https://archive.org/download/ni-roms/roms/Nintendo%20-%20Game%20Boy%20Advance.zip/Crouching%20Tiger%2C%20Hidden%20Dragon%20%28USA%29%20%28Beta%201%29.zip" TargetMode="External"/><Relationship Id="rId3213" Type="http://schemas.openxmlformats.org/officeDocument/2006/relationships/hyperlink" Target="https://archive.org/download/ni-roms/roms/Nintendo%20-%20Game%20Boy%20Advance.zip/Tom%20and%20Jerry%20Tales%20%28Europe%29%20%28En%2CFr%2CDe%2CEs%2CIt%29.zip" TargetMode="External"/><Relationship Id="rId3205" Type="http://schemas.openxmlformats.org/officeDocument/2006/relationships/hyperlink" Target="https://archive.org/download/ni-roms/roms/Nintendo%20-%20Game%20Boy%20Advance.zip/Tom%20Clancy%27s%20Rainbow%20Six%20-%20Rogue%20Spear%20%28USA%2C%20Europe%29%20%28En%2CFr%2CDe%2CEs%2CIt%29%20%28Beta%29%20%282001-10-25%29.zip" TargetMode="External"/><Relationship Id="rId3204" Type="http://schemas.openxmlformats.org/officeDocument/2006/relationships/hyperlink" Target="https://archive.org/download/ni-roms/roms/Nintendo%20-%20Game%20Boy%20Advance.zip/Tom%20Clancy%27s%20Rainbow%20Six%20-%20Rogue%20Spear%20%28USA%29%20%28En%2CFr%2CDe%2CEs%2CIt%29.zip" TargetMode="External"/><Relationship Id="rId3207" Type="http://schemas.openxmlformats.org/officeDocument/2006/relationships/hyperlink" Target="https://archive.org/download/ni-roms/roms/Nintendo%20-%20Game%20Boy%20Advance.zip/Tom%20Clancy%27s%20Splinter%20Cell%20%28Europe%29%20%28En%2CFr%2CDe%2CEs%2CIt%2CNl%29.zip" TargetMode="External"/><Relationship Id="rId3206" Type="http://schemas.openxmlformats.org/officeDocument/2006/relationships/hyperlink" Target="https://archive.org/download/ni-roms/roms/Nintendo%20-%20Game%20Boy%20Advance.zip/Tom%20Clancy%27s%20Splinter%20Cell%20%28Europe%29%20%28En%2CFr%2CDe%2CEs%2CIt%2CNl%29%20%28Beta%29.zip" TargetMode="External"/><Relationship Id="rId3209" Type="http://schemas.openxmlformats.org/officeDocument/2006/relationships/hyperlink" Target="https://archive.org/download/ni-roms/roms/Nintendo%20-%20Game%20Boy%20Advance.zip/Tom%20Clancy%27s%20Splinter%20Cell%20-%20Pandora%20Tomorrow%20%28Europe%29%20%28En%2CFr%2CDe%2CEs%2CIt%2CNl%29.zip" TargetMode="External"/><Relationship Id="rId3208" Type="http://schemas.openxmlformats.org/officeDocument/2006/relationships/hyperlink" Target="https://archive.org/download/ni-roms/roms/Nintendo%20-%20Game%20Boy%20Advance.zip/Tom%20Clancy%27s%20Splinter%20Cell%20%28USA%29%20%28En%2CFr%2CEs%29.zip" TargetMode="External"/><Relationship Id="rId679" Type="http://schemas.openxmlformats.org/officeDocument/2006/relationships/hyperlink" Target="https://archive.org/download/ni-roms/roms/Nintendo%20-%20Game%20Boy%20Advance.zip/Croket%21%20Great%20-%20Toki%20no%20Boukensha%20%28Japan%29.zip" TargetMode="External"/><Relationship Id="rId678" Type="http://schemas.openxmlformats.org/officeDocument/2006/relationships/hyperlink" Target="https://archive.org/download/ni-roms/roms/Nintendo%20-%20Game%20Boy%20Advance.zip/Croket%21%204%20-%20Bank%20no%20Mori%20no%20Mamorigami%20%28Japan%29.zip" TargetMode="External"/><Relationship Id="rId677" Type="http://schemas.openxmlformats.org/officeDocument/2006/relationships/hyperlink" Target="https://archive.org/download/ni-roms/roms/Nintendo%20-%20Game%20Boy%20Advance.zip/Croket%21%203%20-%20Granu%20Oukoku%20no%20Nazo%20%28Japan%29.zip" TargetMode="External"/><Relationship Id="rId676" Type="http://schemas.openxmlformats.org/officeDocument/2006/relationships/hyperlink" Target="https://archive.org/download/ni-roms/roms/Nintendo%20-%20Game%20Boy%20Advance.zip/Croket%21%202%20-%20Yami%20no%20Bank%20to%20Banqueen%20%28Japan%29.zip" TargetMode="External"/><Relationship Id="rId671" Type="http://schemas.openxmlformats.org/officeDocument/2006/relationships/hyperlink" Target="https://archive.org/download/ni-roms/roms/Nintendo%20-%20Game%20Boy%20Advance.zip/Crazy%20Taxi%20-%20Catch%20a%20Ride%20%28Europe%29%20%28En%2CFr%2CDe%2CEs%2CIt%29.zip" TargetMode="External"/><Relationship Id="rId670" Type="http://schemas.openxmlformats.org/officeDocument/2006/relationships/hyperlink" Target="https://archive.org/download/ni-roms/roms/Nintendo%20-%20Game%20Boy%20Advance.zip/Crazy%20Taxi%20-%20Catch%20a%20Ride%20%28Europe%29%20%28En%2CFr%2CDe%2CEs%29%20%28Beta%29.zip" TargetMode="External"/><Relationship Id="rId675" Type="http://schemas.openxmlformats.org/officeDocument/2006/relationships/hyperlink" Target="https://archive.org/download/ni-roms/roms/Nintendo%20-%20Game%20Boy%20Advance.zip/Croket%21%20-%20Yume%20no%20Banker%20Survival%21%20%28Japan%29.zip" TargetMode="External"/><Relationship Id="rId3201" Type="http://schemas.openxmlformats.org/officeDocument/2006/relationships/hyperlink" Target="https://archive.org/download/ni-roms/roms/Nintendo%20-%20Game%20Boy%20Advance.zip/Tokyo%20Xtreme%20Racer%20Advance%20%28Europe%29%20%28En%2CFr%2CDe%2CEs%2CIt%29.zip" TargetMode="External"/><Relationship Id="rId674" Type="http://schemas.openxmlformats.org/officeDocument/2006/relationships/hyperlink" Target="https://archive.org/download/ni-roms/roms/Nintendo%20-%20Game%20Boy%20Advance.zip/Creatures%20%28Europe%29%20%28En%2CFr%2CDe%29.zip" TargetMode="External"/><Relationship Id="rId3200" Type="http://schemas.openxmlformats.org/officeDocument/2006/relationships/hyperlink" Target="https://archive.org/download/ni-roms/roms/Nintendo%20-%20Game%20Boy%20Advance.zip/Tokyo%20Majin%20Gakuen%20-%20Fuju%20Houroku%20%28Japan%29.zip" TargetMode="External"/><Relationship Id="rId673" Type="http://schemas.openxmlformats.org/officeDocument/2006/relationships/hyperlink" Target="https://archive.org/download/ni-roms/roms/Nintendo%20-%20Game%20Boy%20Advance.zip/Creatures%20%28Europe%29%20%28En%2CEs%2CIt%29.zip" TargetMode="External"/><Relationship Id="rId3203" Type="http://schemas.openxmlformats.org/officeDocument/2006/relationships/hyperlink" Target="https://archive.org/download/ni-roms/roms/Nintendo%20-%20Game%20Boy%20Advance.zip/Tom%20Clancy%27s%20Rainbow%20Six%20-%20Rogue%20Spear%20%28Europe%29%20%28En%2CFr%2CDe%2CEs%2CIt%29.zip" TargetMode="External"/><Relationship Id="rId672" Type="http://schemas.openxmlformats.org/officeDocument/2006/relationships/hyperlink" Target="https://archive.org/download/ni-roms/roms/Nintendo%20-%20Game%20Boy%20Advance.zip/Crazy%20Taxi%20-%20Catch%20a%20Ride%20%28USA%29.zip" TargetMode="External"/><Relationship Id="rId3202" Type="http://schemas.openxmlformats.org/officeDocument/2006/relationships/hyperlink" Target="https://archive.org/download/ni-roms/roms/Nintendo%20-%20Game%20Boy%20Advance.zip/Tokyo%20Xtreme%20Racer%20Advance%20%28USA%29.zip" TargetMode="External"/><Relationship Id="rId190" Type="http://schemas.openxmlformats.org/officeDocument/2006/relationships/hyperlink" Target="https://archive.org/download/ni-roms/roms/Nintendo%20-%20Game%20Boy%20Advance.zip/Aka-chan%20Doubutsuen%20%28Japan%29.zip" TargetMode="External"/><Relationship Id="rId194" Type="http://schemas.openxmlformats.org/officeDocument/2006/relationships/hyperlink" Target="https://archive.org/download/ni-roms/roms/Nintendo%20-%20Game%20Boy%20Advance.zip/Akumajou%20Dracula%20-%20Circle%20of%20the%20Moon%20%28Japan%29.zip" TargetMode="External"/><Relationship Id="rId193" Type="http://schemas.openxmlformats.org/officeDocument/2006/relationships/hyperlink" Target="https://archive.org/download/ni-roms/roms/Nintendo%20-%20Game%20Boy%20Advance.zip/Akumajou%20Dracula%20-%20Circle%20of%20the%20Moon%20%28Japan%29%20%28Virtual%20Console%29.zip" TargetMode="External"/><Relationship Id="rId192" Type="http://schemas.openxmlformats.org/officeDocument/2006/relationships/hyperlink" Target="https://archive.org/download/ni-roms/roms/Nintendo%20-%20Game%20Boy%20Advance.zip/Akumajou%20Dracula%20-%20Circle%20of%20the%20Moon%20%28Japan%29%20%28Castlevania%20Advance%20Collection%29.zip" TargetMode="External"/><Relationship Id="rId191" Type="http://schemas.openxmlformats.org/officeDocument/2006/relationships/hyperlink" Target="https://archive.org/download/ni-roms/roms/Nintendo%20-%20Game%20Boy%20Advance.zip/Akumajou%20Dracula%20-%20Circle%20of%20the%20Moon%20%28China%29%20%28Unl%29.zip" TargetMode="External"/><Relationship Id="rId187" Type="http://schemas.openxmlformats.org/officeDocument/2006/relationships/hyperlink" Target="https://archive.org/download/ni-roms/roms/Nintendo%20-%20Game%20Boy%20Advance.zip/AirForce%20Delta%20Storm%20%28USA%29%20%28En%2CJa%2CFr%2CDe%29.zip" TargetMode="External"/><Relationship Id="rId186" Type="http://schemas.openxmlformats.org/officeDocument/2006/relationships/hyperlink" Target="https://archive.org/download/ni-roms/roms/Nintendo%20-%20Game%20Boy%20Advance.zip/AirForce%20Delta%20II%20%28Japan%29%20%28En%2CJa%2CFr%2CDe%29.zip" TargetMode="External"/><Relationship Id="rId185" Type="http://schemas.openxmlformats.org/officeDocument/2006/relationships/hyperlink" Target="https://archive.org/download/ni-roms/roms/Nintendo%20-%20Game%20Boy%20Advance.zip/Aigle%20de%20Guerre%2C%20L%27%20%28France%29.zip" TargetMode="External"/><Relationship Id="rId184" Type="http://schemas.openxmlformats.org/officeDocument/2006/relationships/hyperlink" Target="https://archive.org/download/ni-roms/roms/Nintendo%20-%20Game%20Boy%20Advance.zip/Agoria%20-%20Ode%20to%20Fate%20%28World%29%20%28Unl%29.zip" TargetMode="External"/><Relationship Id="rId189" Type="http://schemas.openxmlformats.org/officeDocument/2006/relationships/hyperlink" Target="https://archive.org/download/ni-roms/roms/Nintendo%20-%20Game%20Boy%20Advance.zip/Aka-chan%20Doubutsuen%20%28Japan%29%20%28Rev%201%29.zip" TargetMode="External"/><Relationship Id="rId188" Type="http://schemas.openxmlformats.org/officeDocument/2006/relationships/hyperlink" Target="https://archive.org/download/ni-roms/roms/Nintendo%20-%20Game%20Boy%20Advance.zip/Airball%20%28World%29%20%28v1.3%29%20%28Unl%29.zip" TargetMode="External"/><Relationship Id="rId183" Type="http://schemas.openxmlformats.org/officeDocument/2006/relationships/hyperlink" Target="https://archive.org/download/ni-roms/roms/Nintendo%20-%20Game%20Boy%20Advance.zip/Aggressive%20Inline%20%28USA%29.zip" TargetMode="External"/><Relationship Id="rId182" Type="http://schemas.openxmlformats.org/officeDocument/2006/relationships/hyperlink" Target="https://archive.org/download/ni-roms/roms/Nintendo%20-%20Game%20Boy%20Advance.zip/Aggressive%20Inline%20%28Europe%29%20%28En%2CFr%2CDe%29.zip" TargetMode="External"/><Relationship Id="rId181" Type="http://schemas.openxmlformats.org/officeDocument/2006/relationships/hyperlink" Target="https://archive.org/download/ni-roms/roms/Nintendo%20-%20Game%20Boy%20Advance.zip/Agent%20Hugo%20-%20Roborumble%20%28Europe%29%20%28En%2CFr%2CDe%2CEs%2CIt%2CNl%2CPt%2CSv%2CNo%2CDa%2CFi%29.zip" TargetMode="External"/><Relationship Id="rId180" Type="http://schemas.openxmlformats.org/officeDocument/2006/relationships/hyperlink" Target="https://archive.org/download/ni-roms/roms/Nintendo%20-%20Game%20Boy%20Advance.zip/Agassi%20Tennis%20Generation%20%28USA%29.zip" TargetMode="External"/><Relationship Id="rId176" Type="http://schemas.openxmlformats.org/officeDocument/2006/relationships/hyperlink" Target="https://archive.org/download/ni-roms/roms/Nintendo%20-%20Game%20Boy%20Advance.zip/Aero%20the%20Acro-Bat%20%28USA%29%20%28Beta%201%29.zip" TargetMode="External"/><Relationship Id="rId175" Type="http://schemas.openxmlformats.org/officeDocument/2006/relationships/hyperlink" Target="https://archive.org/download/ni-roms/roms/Nintendo%20-%20Game%20Boy%20Advance.zip/Aero%20the%20Acro-Bat%20%28Europe%29.zip" TargetMode="External"/><Relationship Id="rId174" Type="http://schemas.openxmlformats.org/officeDocument/2006/relationships/hyperlink" Target="https://archive.org/download/ni-roms/roms/Nintendo%20-%20Game%20Boy%20Advance.zip/Adventures%20of%20Mr.%20Bean%20%28Europe%29%20%28Demo%29.zip" TargetMode="External"/><Relationship Id="rId173" Type="http://schemas.openxmlformats.org/officeDocument/2006/relationships/hyperlink" Target="https://archive.org/download/ni-roms/roms/Nintendo%20-%20Game%20Boy%20Advance.zip/Adventures%20of%20Jimmy%20Neutron%20Boy%20Genius%20vs.%20Jimmy%20Negatron%2C%20The%20%28USA%2C%20Europe%29.zip" TargetMode="External"/><Relationship Id="rId179" Type="http://schemas.openxmlformats.org/officeDocument/2006/relationships/hyperlink" Target="https://archive.org/download/ni-roms/roms/Nintendo%20-%20Game%20Boy%20Advance.zip/Agassi%20Tennis%20Generation%20%28Europe%29%20%28En%2CFr%2CDe%2CEs%2CIt%29.zip" TargetMode="External"/><Relationship Id="rId178" Type="http://schemas.openxmlformats.org/officeDocument/2006/relationships/hyperlink" Target="https://archive.org/download/ni-roms/roms/Nintendo%20-%20Game%20Boy%20Advance.zip/Aero%20the%20Acro-Bat%20-%20Rascal%20Rival%20Revenge%20%28USA%29%20%28Beta%202%29%20%282002-03-27%29.zip" TargetMode="External"/><Relationship Id="rId177" Type="http://schemas.openxmlformats.org/officeDocument/2006/relationships/hyperlink" Target="https://archive.org/download/ni-roms/roms/Nintendo%20-%20Game%20Boy%20Advance.zip/Aero%20the%20Acro-Bat%20%28USA%29.zip" TargetMode="External"/><Relationship Id="rId198" Type="http://schemas.openxmlformats.org/officeDocument/2006/relationships/hyperlink" Target="https://archive.org/download/ni-roms/roms/Nintendo%20-%20Game%20Boy%20Advance.zip/Aleck%20Bordon%20Adventure%20-%20Tower%20%26%20Shaft%20Advance%20%28Japan%29.zip" TargetMode="External"/><Relationship Id="rId197" Type="http://schemas.openxmlformats.org/officeDocument/2006/relationships/hyperlink" Target="https://archive.org/download/ni-roms/roms/Nintendo%20-%20Game%20Boy%20Advance.zip/Aladdin%20%28USA%29%20%28En%2CFr%2CDe%2CEs%29.zip" TargetMode="External"/><Relationship Id="rId196" Type="http://schemas.openxmlformats.org/officeDocument/2006/relationships/hyperlink" Target="https://archive.org/download/ni-roms/roms/Nintendo%20-%20Game%20Boy%20Advance.zip/Aladdin%20%28Japan%29.zip" TargetMode="External"/><Relationship Id="rId195" Type="http://schemas.openxmlformats.org/officeDocument/2006/relationships/hyperlink" Target="https://archive.org/download/ni-roms/roms/Nintendo%20-%20Game%20Boy%20Advance.zip/Aladdin%20%28Europe%29%20%28En%2CFr%2CDe%2CEs%29.zip" TargetMode="External"/><Relationship Id="rId199" Type="http://schemas.openxmlformats.org/officeDocument/2006/relationships/hyperlink" Target="https://archive.org/download/ni-roms/roms/Nintendo%20-%20Game%20Boy%20Advance.zip/Alex%20Rider%20-%20Stormbreaker%20%28Europe%29%20%28En%2CFr%2CDe%2CEs%29.zip" TargetMode="External"/><Relationship Id="rId150" Type="http://schemas.openxmlformats.org/officeDocument/2006/relationships/hyperlink" Target="https://archive.org/download/ni-roms/roms/Nintendo%20-%20Game%20Boy%20Advance.zip/Advance%20GT2%20%28Japan%29%20%28En%29.zip" TargetMode="External"/><Relationship Id="rId149" Type="http://schemas.openxmlformats.org/officeDocument/2006/relationships/hyperlink" Target="https://archive.org/download/ni-roms/roms/Nintendo%20-%20Game%20Boy%20Advance.zip/Activision%20Anthology%20%28USA%29.zip" TargetMode="External"/><Relationship Id="rId148" Type="http://schemas.openxmlformats.org/officeDocument/2006/relationships/hyperlink" Target="https://archive.org/download/ni-roms/roms/Nintendo%20-%20Game%20Boy%20Advance.zip/Action%20Replay%20MAX%20%28Europe%29%20%28Unl%29.zip" TargetMode="External"/><Relationship Id="rId3270" Type="http://schemas.openxmlformats.org/officeDocument/2006/relationships/hyperlink" Target="https://archive.org/download/ni-roms/roms/Nintendo%20-%20Game%20Boy%20Advance.zip/Tremblay%20Island%20%28World%29%20%28Fr%29%20%28v1.1%29%20%28Solid%20State%20Version%29%20%28Aftermarket%29%20%28Unl%29.zip" TargetMode="External"/><Relationship Id="rId3272" Type="http://schemas.openxmlformats.org/officeDocument/2006/relationships/hyperlink" Target="https://archive.org/download/ni-roms/roms/Nintendo%20-%20Game%20Boy%20Advance.zip/Tringo%20%28Europe%29%20%28En%2CFr%2CDe%2CEs%2CIt%29.zip" TargetMode="External"/><Relationship Id="rId3271" Type="http://schemas.openxmlformats.org/officeDocument/2006/relationships/hyperlink" Target="https://archive.org/download/ni-roms/roms/Nintendo%20-%20Game%20Boy%20Advance.zip/Trick%20Star%20%28Europe%29%20%28En%2CFr%2CDe%2CEs%2CIt%29.zip" TargetMode="External"/><Relationship Id="rId143" Type="http://schemas.openxmlformats.org/officeDocument/2006/relationships/hyperlink" Target="https://archive.org/download/ni-roms/roms/Nintendo%20-%20Game%20Boy%20Advance.zip/Action%20Replay%20GBX%20%28Europe%29%20%28En%2CFr%2CDe%2CIt%29%20%28v3.1%29%20%28Unl%29.zip" TargetMode="External"/><Relationship Id="rId3274" Type="http://schemas.openxmlformats.org/officeDocument/2006/relationships/hyperlink" Target="https://archive.org/download/ni-roms/roms/Nintendo%20-%20Game%20Boy%20Advance.zip/Tristam%20Island%20%28World%29%20%28v9%29%20%28Digital%29%20%28Aftermarket%29%20%28Unl%29.zip" TargetMode="External"/><Relationship Id="rId142" Type="http://schemas.openxmlformats.org/officeDocument/2006/relationships/hyperlink" Target="https://archive.org/download/ni-roms/roms/Nintendo%20-%20Game%20Boy%20Advance.zip/Action%20Replay%20GBX%20%28Europe%29%20%28En%2CFr%2CDe%2CIt%29%20%28Unl%29.zip" TargetMode="External"/><Relationship Id="rId3273" Type="http://schemas.openxmlformats.org/officeDocument/2006/relationships/hyperlink" Target="https://archive.org/download/ni-roms/roms/Nintendo%20-%20Game%20Boy%20Advance.zip/Tringo%20%28USA%29.zip" TargetMode="External"/><Relationship Id="rId141" Type="http://schemas.openxmlformats.org/officeDocument/2006/relationships/hyperlink" Target="https://archive.org/download/ni-roms/roms/Nintendo%20-%20Game%20Boy%20Advance.zip/Action%20Replay%20GBX%20%28Europe%29%20%28En%2CFr%2CDe%2CIt%29%20%28Unl%29%20%28Alt%29.zip" TargetMode="External"/><Relationship Id="rId3276" Type="http://schemas.openxmlformats.org/officeDocument/2006/relationships/hyperlink" Target="https://archive.org/download/ni-roms/roms/Nintendo%20-%20Game%20Boy%20Advance.zip/Trollz%20-%20Hair%20Affair%21%20%28Europe%29%20%28En%2CFr%2CEs%29.zip" TargetMode="External"/><Relationship Id="rId140" Type="http://schemas.openxmlformats.org/officeDocument/2006/relationships/hyperlink" Target="https://archive.org/download/ni-roms/roms/Nintendo%20-%20Game%20Boy%20Advance.zip/Action%20Replay%20%28Europe%29%20%28En%2CFr%2CDe%2CIt%29%20%28v3.3%29%20%28Unl%29.zip" TargetMode="External"/><Relationship Id="rId3275" Type="http://schemas.openxmlformats.org/officeDocument/2006/relationships/hyperlink" Target="https://archive.org/download/ni-roms/roms/Nintendo%20-%20Game%20Boy%20Advance.zip/Trollz%20-%20Hair%20Affair%21%20%28Europe%29%20%28En%2CDe%2CIt%29.zip" TargetMode="External"/><Relationship Id="rId147" Type="http://schemas.openxmlformats.org/officeDocument/2006/relationships/hyperlink" Target="https://archive.org/download/ni-roms/roms/Nintendo%20-%20Game%20Boy%20Advance.zip/Action%20Replay%20GBX%20%28Italy%29%20%28Unl%29.zip" TargetMode="External"/><Relationship Id="rId3278" Type="http://schemas.openxmlformats.org/officeDocument/2006/relationships/hyperlink" Target="https://archive.org/download/ni-roms/roms/Nintendo%20-%20Game%20Boy%20Advance.zip/Trollz%20-%20Hair%20Affair%21%20%28USA%29.zip" TargetMode="External"/><Relationship Id="rId146" Type="http://schemas.openxmlformats.org/officeDocument/2006/relationships/hyperlink" Target="https://archive.org/download/ni-roms/roms/Nintendo%20-%20Game%20Boy%20Advance.zip/Action%20Replay%20GBX%20%28Germany%29%20%28Unl%29.zip" TargetMode="External"/><Relationship Id="rId3277" Type="http://schemas.openxmlformats.org/officeDocument/2006/relationships/hyperlink" Target="https://archive.org/download/ni-roms/roms/Nintendo%20-%20Game%20Boy%20Advance.zip/Trollz%20-%20Hair%20Affair%21%20%28Europe%29.zip" TargetMode="External"/><Relationship Id="rId145" Type="http://schemas.openxmlformats.org/officeDocument/2006/relationships/hyperlink" Target="https://archive.org/download/ni-roms/roms/Nintendo%20-%20Game%20Boy%20Advance.zip/Action%20Replay%20GBX%20%28France%29%20%28Unl%29.zip" TargetMode="External"/><Relationship Id="rId144" Type="http://schemas.openxmlformats.org/officeDocument/2006/relationships/hyperlink" Target="https://archive.org/download/ni-roms/roms/Nintendo%20-%20Game%20Boy%20Advance.zip/Action%20Replay%20GBX%20%28Europe%29%20%28Unl%29.zip" TargetMode="External"/><Relationship Id="rId3279" Type="http://schemas.openxmlformats.org/officeDocument/2006/relationships/hyperlink" Target="https://archive.org/download/ni-roms/roms/Nintendo%20-%20Game%20Boy%20Advance.zip/Tron%202.0%20-%20Killer%20App%20%28Europe%29.zip" TargetMode="External"/><Relationship Id="rId139" Type="http://schemas.openxmlformats.org/officeDocument/2006/relationships/hyperlink" Target="https://archive.org/download/ni-roms/roms/Nintendo%20-%20Game%20Boy%20Advance.zip/Action%20Man%20-%20Robot%20Atak%20%28Europe%29%20%28En%2CFr%2CDe%2CEs%2CIt%29.zip" TargetMode="External"/><Relationship Id="rId138" Type="http://schemas.openxmlformats.org/officeDocument/2006/relationships/hyperlink" Target="https://archive.org/download/ni-roms/roms/Nintendo%20-%20Game%20Boy%20Advance.zip/Acrobat%20Kid%20%28Japan%29.zip" TargetMode="External"/><Relationship Id="rId137" Type="http://schemas.openxmlformats.org/officeDocument/2006/relationships/hyperlink" Target="https://archive.org/download/ni-roms/roms/Nintendo%20-%20Game%20Boy%20Advance.zip/Ace%20Lightning%20%28Europe%29.zip" TargetMode="External"/><Relationship Id="rId3261" Type="http://schemas.openxmlformats.org/officeDocument/2006/relationships/hyperlink" Target="https://archive.org/download/ni-roms/roms/Nintendo%20-%20Game%20Boy%20Advance.zip/Toy%20Robo%20Force%20%28Japan%29.zip" TargetMode="External"/><Relationship Id="rId3260" Type="http://schemas.openxmlformats.org/officeDocument/2006/relationships/hyperlink" Target="https://archive.org/download/ni-roms/roms/Nintendo%20-%20Game%20Boy%20Advance.zip/Tower%20SP%2C%20The%20%28USA%29.zip" TargetMode="External"/><Relationship Id="rId132" Type="http://schemas.openxmlformats.org/officeDocument/2006/relationships/hyperlink" Target="https://archive.org/download/ni-roms/roms/Nintendo%20-%20Game%20Boy%20Advance.zip/ATV%20-%20Thunder%20Ridge%20Riders%20%28Europe%29%20%28En%2CFr%2CDe%2CEs%2CIt%29.zip" TargetMode="External"/><Relationship Id="rId3263" Type="http://schemas.openxmlformats.org/officeDocument/2006/relationships/hyperlink" Target="https://archive.org/download/ni-roms/roms/Nintendo%20-%20Game%20Boy%20Advance.zip/Treasure%20Planet%20%28Europe%29%20%28En%2CFr%2CDe%2CEs%2CIt%2CNl%29%20%28Rev%201%29.zip" TargetMode="External"/><Relationship Id="rId131" Type="http://schemas.openxmlformats.org/officeDocument/2006/relationships/hyperlink" Target="https://archive.org/download/ni-roms/roms/Nintendo%20-%20Game%20Boy%20Advance.zip/ATV%20-%20Quad%20Power%20Racing%20%28USA%2C%20Europe%29.zip" TargetMode="External"/><Relationship Id="rId3262" Type="http://schemas.openxmlformats.org/officeDocument/2006/relationships/hyperlink" Target="https://archive.org/download/ni-roms/roms/Nintendo%20-%20Game%20Boy%20Advance.zip/Travis%20Pastrana%27s%20Pro%20MotoX%20%28USA%29%20%28Proto%29%20%282002-12-12%29.zip" TargetMode="External"/><Relationship Id="rId130" Type="http://schemas.openxmlformats.org/officeDocument/2006/relationships/hyperlink" Target="https://archive.org/download/ni-roms/roms/Nintendo%20-%20Game%20Boy%20Advance.zip/ATV%20-%20Quad%20Power%20Racing%20%28Europe%29%20%28En%2CFr%2CDe%2CEs%2CIt%29%20%28Rev%201%29.zip" TargetMode="External"/><Relationship Id="rId3265" Type="http://schemas.openxmlformats.org/officeDocument/2006/relationships/hyperlink" Target="https://archive.org/download/ni-roms/roms/Nintendo%20-%20Game%20Boy%20Advance.zip/Treasure%20Planet%20%28USA%29.zip" TargetMode="External"/><Relationship Id="rId3264" Type="http://schemas.openxmlformats.org/officeDocument/2006/relationships/hyperlink" Target="https://archive.org/download/ni-roms/roms/Nintendo%20-%20Game%20Boy%20Advance.zip/Treasure%20Planet%20%28Europe%29%20%28En%2CFr%2CDe%2CEs%2CIt%2CNl%29.zip" TargetMode="External"/><Relationship Id="rId136" Type="http://schemas.openxmlformats.org/officeDocument/2006/relationships/hyperlink" Target="https://archive.org/download/ni-roms/roms/Nintendo%20-%20Game%20Boy%20Advance.zip/Ace%20Combat%20Advance%20%28USA%2C%20Europe%29.zip" TargetMode="External"/><Relationship Id="rId3267" Type="http://schemas.openxmlformats.org/officeDocument/2006/relationships/hyperlink" Target="https://archive.org/download/ni-roms/roms/Nintendo%20-%20Game%20Boy%20Advance.zip/Tremblay%20Island%20%28World%29%20%28En%29%20%28v1.1%29%20%28Aftermarket%29%20%28Unl%29.zip" TargetMode="External"/><Relationship Id="rId135" Type="http://schemas.openxmlformats.org/officeDocument/2006/relationships/hyperlink" Target="https://archive.org/download/ni-roms/roms/Nintendo%20-%20Game%20Boy%20Advance.zip/Ace%20Combat%20Advance%20%28Europe%29%20%28En%2CFr%2CDe%2CEs%2CIt%29%20%28Beta%29.zip" TargetMode="External"/><Relationship Id="rId3266" Type="http://schemas.openxmlformats.org/officeDocument/2006/relationships/hyperlink" Target="https://archive.org/download/ni-roms/roms/Nintendo%20-%20Game%20Boy%20Advance.zip/Tremblay%20Island%20%28World%29%20%28Aftermarket%29%20%28Unl%29.zip" TargetMode="External"/><Relationship Id="rId134" Type="http://schemas.openxmlformats.org/officeDocument/2006/relationships/hyperlink" Target="https://archive.org/download/ni-roms/roms/Nintendo%20-%20Game%20Boy%20Advance.zip/Ab%20durch%20die%20Hecke%20%28Germany%29.zip" TargetMode="External"/><Relationship Id="rId3269" Type="http://schemas.openxmlformats.org/officeDocument/2006/relationships/hyperlink" Target="https://archive.org/download/ni-roms/roms/Nintendo%20-%20Game%20Boy%20Advance.zip/Tremblay%20Island%20%28World%29%20%28En%29%20%28v1.1%29%20%28Solid%20State%20Version%29%20%28Aftermarket%29%20%28Unl%29.zip" TargetMode="External"/><Relationship Id="rId133" Type="http://schemas.openxmlformats.org/officeDocument/2006/relationships/hyperlink" Target="https://archive.org/download/ni-roms/roms/Nintendo%20-%20Game%20Boy%20Advance.zip/ATV%20-%20Thunder%20Ridge%20Riders%20%28USA%29.zip" TargetMode="External"/><Relationship Id="rId3268" Type="http://schemas.openxmlformats.org/officeDocument/2006/relationships/hyperlink" Target="https://archive.org/download/ni-roms/roms/Nintendo%20-%20Game%20Boy%20Advance.zip/Tremblay%20Island%20%28World%29%20%28En%29%20%28v1.1%29%20%28Kickstarter%20Edition%29%20%28Aftermarket%29%20%28Unl%29.zip" TargetMode="External"/><Relationship Id="rId172" Type="http://schemas.openxmlformats.org/officeDocument/2006/relationships/hyperlink" Target="https://archive.org/download/ni-roms/roms/Nintendo%20-%20Game%20Boy%20Advance.zip/Adventures%20of%20Jimmy%20Neutron%20Boy%20Genius%20vs.%20Jimmy%20Negatron%2C%20The%20%28Germany%29.zip" TargetMode="External"/><Relationship Id="rId171" Type="http://schemas.openxmlformats.org/officeDocument/2006/relationships/hyperlink" Target="https://archive.org/download/ni-roms/roms/Nintendo%20-%20Game%20Boy%20Advance.zip/Adventures%20of%20Jimmy%20Neutron%20Boy%20Genius%2C%20The%20-%20Jet%20Fusion%20%28USA%2C%20Europe%29.zip" TargetMode="External"/><Relationship Id="rId170" Type="http://schemas.openxmlformats.org/officeDocument/2006/relationships/hyperlink" Target="https://archive.org/download/ni-roms/roms/Nintendo%20-%20Game%20Boy%20Advance.zip/Adventures%20of%20Jimmy%20Neutron%20Boy%20Genius%2C%20The%20-%20Attack%20of%20the%20Twonkies%20%28USA%2C%20Europe%29.zip" TargetMode="External"/><Relationship Id="rId3290" Type="http://schemas.openxmlformats.org/officeDocument/2006/relationships/hyperlink" Target="https://archive.org/download/ni-roms/roms/Nintendo%20-%20Game%20Boy%20Advance.zip/Tweety%20and%20the%20Magic%20Gems%20%28Europe%29.zip" TargetMode="External"/><Relationship Id="rId3292" Type="http://schemas.openxmlformats.org/officeDocument/2006/relationships/hyperlink" Target="https://archive.org/download/ni-roms/roms/Nintendo%20-%20Game%20Boy%20Advance.zip/Tweety%20and%20the%20Magic%20Gems%20%28Netherlands%29.zip" TargetMode="External"/><Relationship Id="rId3291" Type="http://schemas.openxmlformats.org/officeDocument/2006/relationships/hyperlink" Target="https://archive.org/download/ni-roms/roms/Nintendo%20-%20Game%20Boy%20Advance.zip/Tweety%20and%20the%20Magic%20Gems%20%28Germany%29.zip" TargetMode="External"/><Relationship Id="rId3294" Type="http://schemas.openxmlformats.org/officeDocument/2006/relationships/hyperlink" Target="https://archive.org/download/ni-roms/roms/Nintendo%20-%20Game%20Boy%20Advance.zip/Tweety%20no%20Hearty%20Party%20%28Japan%29.zip" TargetMode="External"/><Relationship Id="rId3293" Type="http://schemas.openxmlformats.org/officeDocument/2006/relationships/hyperlink" Target="https://archive.org/download/ni-roms/roms/Nintendo%20-%20Game%20Boy%20Advance.zip/Tweety%20and%20the%20Magic%20Gems%20%28USA%29.zip" TargetMode="External"/><Relationship Id="rId165" Type="http://schemas.openxmlformats.org/officeDocument/2006/relationships/hyperlink" Target="https://archive.org/download/ni-roms/roms/Nintendo%20-%20Game%20Boy%20Advance.zip/Advance%20Wars%202%20-%20Black%20Hole%20Rising%20%28USA%29.zip" TargetMode="External"/><Relationship Id="rId3296" Type="http://schemas.openxmlformats.org/officeDocument/2006/relationships/hyperlink" Target="https://archive.org/download/ni-roms/roms/Nintendo%20-%20Game%20Boy%20Advance.zip/Twin%20Series%202%20-%20Oshare%20Princess%204%20%2B%20Renai%20Uranai%20Daisakusen%21%20%2B%20Renai%20Party%20Game%20-%20Sweet%20Heart%20%28Japan%29.zip" TargetMode="External"/><Relationship Id="rId164" Type="http://schemas.openxmlformats.org/officeDocument/2006/relationships/hyperlink" Target="https://archive.org/download/ni-roms/roms/Nintendo%20-%20Game%20Boy%20Advance.zip/Advance%20Wars%202%20-%20Black%20Hole%20Rising%20%28USA%29%20%28Virtual%20Console%29.zip" TargetMode="External"/><Relationship Id="rId3295" Type="http://schemas.openxmlformats.org/officeDocument/2006/relationships/hyperlink" Target="https://archive.org/download/ni-roms/roms/Nintendo%20-%20Game%20Boy%20Advance.zip/Twin%20Series%201%20-%20Mezase%20Debut%21%20-%20Fashion%20Designer%20Monogatari%20%2B%20Kawaii%20Pet%20Game%20Gallery%202%20%28Japan%29.zip" TargetMode="External"/><Relationship Id="rId163" Type="http://schemas.openxmlformats.org/officeDocument/2006/relationships/hyperlink" Target="https://archive.org/download/ni-roms/roms/Nintendo%20-%20Game%20Boy%20Advance.zip/Advance%20Wars%202%20-%20Black%20Hole%20Rising%20%28Europe%29%20%28En%2CFr%2CDe%2CEs%2CIt%29.zip" TargetMode="External"/><Relationship Id="rId3298" Type="http://schemas.openxmlformats.org/officeDocument/2006/relationships/hyperlink" Target="https://archive.org/download/ni-roms/roms/Nintendo%20-%20Game%20Boy%20Advance.zip/Twin%20Series%204%20-%20Hamu%20Hamu%20Monster%20EX%20-%20Hamster%20Monogatari%20RPG%20%2B%20Fantasy%20Puzzle%20-%20Hamster%20Monogatari%20-%20Mahou%20no%20Meikyuu%201.2.3%20%28Japan%29.zip" TargetMode="External"/><Relationship Id="rId162" Type="http://schemas.openxmlformats.org/officeDocument/2006/relationships/hyperlink" Target="https://archive.org/download/ni-roms/roms/Nintendo%20-%20Game%20Boy%20Advance.zip/Advance%20Wars%202%20-%20Black%20Hole%20Rising%20%28Europe%29%20%28En%2CFr%2CDe%2CEs%2CIt%29%20%28Virtual%20Console%29.zip" TargetMode="External"/><Relationship Id="rId3297" Type="http://schemas.openxmlformats.org/officeDocument/2006/relationships/hyperlink" Target="https://archive.org/download/ni-roms/roms/Nintendo%20-%20Game%20Boy%20Advance.zip/Twin%20Series%203%20-%20Konchuu%20Monster%20-%20Ouja%20Ketteisen%20%2B%20Super%20Chinese%20Labyrinth%20%28Japan%29.zip" TargetMode="External"/><Relationship Id="rId169" Type="http://schemas.openxmlformats.org/officeDocument/2006/relationships/hyperlink" Target="https://archive.org/download/ni-roms/roms/Nintendo%20-%20Game%20Boy%20Advance.zip/Adventure%20of%20Tokyo%20Disney%20Sea%20%28Japan%29.zip" TargetMode="External"/><Relationship Id="rId168" Type="http://schemas.openxmlformats.org/officeDocument/2006/relationships/hyperlink" Target="https://archive.org/download/ni-roms/roms/Nintendo%20-%20Game%20Boy%20Advance.zip/Advanced%20Music%20Player%20%28USA%29%20%28Unl%29%20%5Bb%5D.zip" TargetMode="External"/><Relationship Id="rId3299" Type="http://schemas.openxmlformats.org/officeDocument/2006/relationships/hyperlink" Target="https://archive.org/download/ni-roms/roms/Nintendo%20-%20Game%20Boy%20Advance.zip/Twin%20Series%205%20-%20Mahou%20no%20Kuni%20no%20Cake-ya-san%20Monogatari%20%2B%20Wanwan%20Meitantei%20EX%20%28Japan%29.zip" TargetMode="External"/><Relationship Id="rId167" Type="http://schemas.openxmlformats.org/officeDocument/2006/relationships/hyperlink" Target="https://archive.org/download/ni-roms/roms/Nintendo%20-%20Game%20Boy%20Advance.zip/Advanced%20Music%20Player%20%28Europe%29%20%28Unl%29%20%5Bb%5D.zip" TargetMode="External"/><Relationship Id="rId166" Type="http://schemas.openxmlformats.org/officeDocument/2006/relationships/hyperlink" Target="https://archive.org/download/ni-roms/roms/Nintendo%20-%20Game%20Boy%20Advance.zip/Advanced%20Ghost%20Wranglin%27%20%28World%29%20%28Demo%29%20%28Aftermarket%29%20%28Unl%29.zip" TargetMode="External"/><Relationship Id="rId161" Type="http://schemas.openxmlformats.org/officeDocument/2006/relationships/hyperlink" Target="https://archive.org/download/ni-roms/roms/Nintendo%20-%20Game%20Boy%20Advance.zip/Advance%20Wars%20%28USA%29.zip" TargetMode="External"/><Relationship Id="rId160" Type="http://schemas.openxmlformats.org/officeDocument/2006/relationships/hyperlink" Target="https://archive.org/download/ni-roms/roms/Nintendo%20-%20Game%20Boy%20Advance.zip/Advance%20Wars%20%28USA%29%20%28Virtual%20Console%29.zip" TargetMode="External"/><Relationship Id="rId159" Type="http://schemas.openxmlformats.org/officeDocument/2006/relationships/hyperlink" Target="https://archive.org/download/ni-roms/roms/Nintendo%20-%20Game%20Boy%20Advance.zip/Advance%20Wars%20%28USA%29%20%28Rev%201%29.zip" TargetMode="External"/><Relationship Id="rId3281" Type="http://schemas.openxmlformats.org/officeDocument/2006/relationships/hyperlink" Target="https://archive.org/download/ni-roms/roms/Nintendo%20-%20Game%20Boy%20Advance.zip/Tsuukin%20Hitofude%20%28Japan%29%20%28Beta%29.zip" TargetMode="External"/><Relationship Id="rId3280" Type="http://schemas.openxmlformats.org/officeDocument/2006/relationships/hyperlink" Target="https://archive.org/download/ni-roms/roms/Nintendo%20-%20Game%20Boy%20Advance.zip/Tron%202.0%20-%20Killer%20App%20%28USA%29.zip" TargetMode="External"/><Relationship Id="rId3283" Type="http://schemas.openxmlformats.org/officeDocument/2006/relationships/hyperlink" Target="https://archive.org/download/ni-roms/roms/Nintendo%20-%20Game%20Boy%20Advance.zip/Tsuukin%20Hitofude%20%28Japan%29.zip" TargetMode="External"/><Relationship Id="rId3282" Type="http://schemas.openxmlformats.org/officeDocument/2006/relationships/hyperlink" Target="https://archive.org/download/ni-roms/roms/Nintendo%20-%20Game%20Boy%20Advance.zip/Tsuukin%20Hitofude%20%28Japan%29%20%28Virtual%20Console%29.zip" TargetMode="External"/><Relationship Id="rId154" Type="http://schemas.openxmlformats.org/officeDocument/2006/relationships/hyperlink" Target="https://archive.org/download/ni-roms/roms/Nintendo%20-%20Game%20Boy%20Advance.zip/Advance%20Guardian%20Heroes%20%28Japan%29.zip" TargetMode="External"/><Relationship Id="rId3285" Type="http://schemas.openxmlformats.org/officeDocument/2006/relationships/hyperlink" Target="https://archive.org/download/ni-roms/roms/Nintendo%20-%20Game%20Boy%20Advance.zip/Turok%20-%20Evolution%20%28Europe%29%20%28En%2CFr%2CDe%2CEs%2CIt%29.zip" TargetMode="External"/><Relationship Id="rId153" Type="http://schemas.openxmlformats.org/officeDocument/2006/relationships/hyperlink" Target="https://archive.org/download/ni-roms/roms/Nintendo%20-%20Game%20Boy%20Advance.zip/Advance%20Guardian%20Heroes%20%28Europe%29%20%28En%2CFr%29.zip" TargetMode="External"/><Relationship Id="rId3284" Type="http://schemas.openxmlformats.org/officeDocument/2006/relationships/hyperlink" Target="https://archive.org/download/ni-roms/roms/Nintendo%20-%20Game%20Boy%20Advance.zip/Turbo%20Turtle%20Adventure%20%28USA%29.zip" TargetMode="External"/><Relationship Id="rId152" Type="http://schemas.openxmlformats.org/officeDocument/2006/relationships/hyperlink" Target="https://archive.org/download/ni-roms/roms/Nintendo%20-%20Game%20Boy%20Advance.zip/Advance%20GTA%20%28Japan%29%20%28En%29.zip" TargetMode="External"/><Relationship Id="rId3287" Type="http://schemas.openxmlformats.org/officeDocument/2006/relationships/hyperlink" Target="https://archive.org/download/ni-roms/roms/Nintendo%20-%20Game%20Boy%20Advance.zip/Turok%20Advance%20%28Unknown%29%20%28Proto%29%20%28Bright%20Version%29.zip" TargetMode="External"/><Relationship Id="rId151" Type="http://schemas.openxmlformats.org/officeDocument/2006/relationships/hyperlink" Target="https://archive.org/download/ni-roms/roms/Nintendo%20-%20Game%20Boy%20Advance.zip/Advance%20GTA%20%28Japan%29%20%28En%29%20%28Rev%201%29.zip" TargetMode="External"/><Relationship Id="rId3286" Type="http://schemas.openxmlformats.org/officeDocument/2006/relationships/hyperlink" Target="https://archive.org/download/ni-roms/roms/Nintendo%20-%20Game%20Boy%20Advance.zip/Turok%20-%20Evolution%20%28USA%29.zip" TargetMode="External"/><Relationship Id="rId158" Type="http://schemas.openxmlformats.org/officeDocument/2006/relationships/hyperlink" Target="https://archive.org/download/ni-roms/roms/Nintendo%20-%20Game%20Boy%20Advance.zip/Advance%20Wars%20%28Europe%29%20%28En%2CFr%2CDe%2CEs%29.zip" TargetMode="External"/><Relationship Id="rId3289" Type="http://schemas.openxmlformats.org/officeDocument/2006/relationships/hyperlink" Target="https://archive.org/download/ni-roms/roms/Nintendo%20-%20Game%20Boy%20Advance.zip/Turok%20Advance%20%28Unknown%29%20%28Proto%29%20%28Earlier%29.zip" TargetMode="External"/><Relationship Id="rId157" Type="http://schemas.openxmlformats.org/officeDocument/2006/relationships/hyperlink" Target="https://archive.org/download/ni-roms/roms/Nintendo%20-%20Game%20Boy%20Advance.zip/Advance%20Wars%20%28Europe%29%20%28En%2CFr%2CDe%2CEs%29%20%28Virtual%20Console%29.zip" TargetMode="External"/><Relationship Id="rId3288" Type="http://schemas.openxmlformats.org/officeDocument/2006/relationships/hyperlink" Target="https://archive.org/download/ni-roms/roms/Nintendo%20-%20Game%20Boy%20Advance.zip/Turok%20Advance%20%28Unknown%29%20%28Proto%29%20%28Dark%20Version%29.zip" TargetMode="External"/><Relationship Id="rId156" Type="http://schemas.openxmlformats.org/officeDocument/2006/relationships/hyperlink" Target="https://archive.org/download/ni-roms/roms/Nintendo%20-%20Game%20Boy%20Advance.zip/Advance%20Rally%20%28Japan%29%20%28En%29.zip" TargetMode="External"/><Relationship Id="rId155" Type="http://schemas.openxmlformats.org/officeDocument/2006/relationships/hyperlink" Target="https://archive.org/download/ni-roms/roms/Nintendo%20-%20Game%20Boy%20Advance.zip/Advance%20Guardian%20Heroes%20%28USA%29.zip" TargetMode="External"/><Relationship Id="rId2820" Type="http://schemas.openxmlformats.org/officeDocument/2006/relationships/hyperlink" Target="https://archive.org/download/ni-roms/roms/Nintendo%20-%20Game%20Boy%20Advance.zip/Sims%202%2C%20The%20%28USA%2C%20Europe%29%20%28En%2CFr%2CDe%2CEs%2CIt%2CNl%29.zip" TargetMode="External"/><Relationship Id="rId2821" Type="http://schemas.openxmlformats.org/officeDocument/2006/relationships/hyperlink" Target="https://archive.org/download/ni-roms/roms/Nintendo%20-%20Game%20Boy%20Advance.zip/Sims%202%2C%20The%20-%20Pets%20%28Europe%29%20%28En%2CFr%2CDe%2CEs%2CIt%2CNl%29.zip" TargetMode="External"/><Relationship Id="rId2822" Type="http://schemas.openxmlformats.org/officeDocument/2006/relationships/hyperlink" Target="https://archive.org/download/ni-roms/roms/Nintendo%20-%20Game%20Boy%20Advance.zip/Sims%202%2C%20The%20-%20Pets%20%28USA%2C%20Europe%29.zip" TargetMode="External"/><Relationship Id="rId2823" Type="http://schemas.openxmlformats.org/officeDocument/2006/relationships/hyperlink" Target="https://archive.org/download/ni-roms/roms/Nintendo%20-%20Game%20Boy%20Advance.zip/Sips%20%28World%29%20%28GBA%20WinterJam%202023%29%20%28Aftermarket%29%20%28Unl%29.zip" TargetMode="External"/><Relationship Id="rId2824" Type="http://schemas.openxmlformats.org/officeDocument/2006/relationships/hyperlink" Target="https://archive.org/download/ni-roms/roms/Nintendo%20-%20Game%20Boy%20Advance.zip/Sister%20Princess%20-%20RePure%20%28Japan%29.zip" TargetMode="External"/><Relationship Id="rId2825" Type="http://schemas.openxmlformats.org/officeDocument/2006/relationships/hyperlink" Target="https://archive.org/download/ni-roms/roms/Nintendo%20-%20Game%20Boy%20Advance.zip/Sitafei%20De%20Chuanshuo%20%28China%29%20%28Proto%29.zip" TargetMode="External"/><Relationship Id="rId2826" Type="http://schemas.openxmlformats.org/officeDocument/2006/relationships/hyperlink" Target="https://archive.org/download/ni-roms/roms/Nintendo%20-%20Game%20Boy%20Advance.zip/Sitafei%20De%20Chuanshuo%202%20%28China%29%20%28Proto%29.zip" TargetMode="External"/><Relationship Id="rId2827" Type="http://schemas.openxmlformats.org/officeDocument/2006/relationships/hyperlink" Target="https://archive.org/download/ni-roms/roms/Nintendo%20-%20Game%20Boy%20Advance.zip/Sitting%20Ducks%20%28Europe%29%20%28En%2CFr%2CDe%2CEs%2CIt%2CNl%29.zip" TargetMode="External"/><Relationship Id="rId2828" Type="http://schemas.openxmlformats.org/officeDocument/2006/relationships/hyperlink" Target="https://archive.org/download/ni-roms/roms/Nintendo%20-%20Game%20Boy%20Advance.zip/Sitting%20Ducks%20%28USA%29%20%28En%2CFr%2CDe%2CEs%2CIt%2CNl%29.zip" TargetMode="External"/><Relationship Id="rId2829" Type="http://schemas.openxmlformats.org/officeDocument/2006/relationships/hyperlink" Target="https://archive.org/download/ni-roms/roms/Nintendo%20-%20Game%20Boy%20Advance.zip/Sky%20Dancers%20-%20They%20Magically%20Fly%21%20%28Europe%29%20%28En%2CFr%2CDe%2CEs%2CIt%29.zip" TargetMode="External"/><Relationship Id="rId2810" Type="http://schemas.openxmlformats.org/officeDocument/2006/relationships/hyperlink" Target="https://archive.org/download/ni-roms/roms/Nintendo%20-%20Game%20Boy%20Advance.zip/Simple%202960%20Tomodachi%20Series%20Vol.%202%20-%20The%20Block%20Kuzushi%20%28Japan%29%20%28Rev%201%29.zip" TargetMode="External"/><Relationship Id="rId2811" Type="http://schemas.openxmlformats.org/officeDocument/2006/relationships/hyperlink" Target="https://archive.org/download/ni-roms/roms/Nintendo%20-%20Game%20Boy%20Advance.zip/Simple%202960%20Tomodachi%20Series%20Vol.%202%20-%20The%20Block%20Kuzushi%20%28Japan%29.zip" TargetMode="External"/><Relationship Id="rId2812" Type="http://schemas.openxmlformats.org/officeDocument/2006/relationships/hyperlink" Target="https://archive.org/download/ni-roms/roms/Nintendo%20-%20Game%20Boy%20Advance.zip/Simple%202960%20Tomodachi%20Series%20Vol.%203%20-%20The%20Itsudemo%20Puzzle%20-%20Massugu%20Soroete%20Straws%20%28Japan%29.zip" TargetMode="External"/><Relationship Id="rId2813" Type="http://schemas.openxmlformats.org/officeDocument/2006/relationships/hyperlink" Target="https://archive.org/download/ni-roms/roms/Nintendo%20-%20Game%20Boy%20Advance.zip/Simple%202960%20Tomodachi%20Series%20Vol.%204%20-%20The%20Trump%20-%20Minna%20de%20Asoberu%2012%20Shurui%20no%20Trump%20Game%20%28Japan%29%20%28Rev%201%29.zip" TargetMode="External"/><Relationship Id="rId2814" Type="http://schemas.openxmlformats.org/officeDocument/2006/relationships/hyperlink" Target="https://archive.org/download/ni-roms/roms/Nintendo%20-%20Game%20Boy%20Advance.zip/Simple%202960%20Tomodachi%20Series%20Vol.%204%20-%20The%20Trump%20-%20Minna%20de%20Asoberu%2012%20Shurui%20no%20Trump%20Game%20%28Japan%29.zip" TargetMode="External"/><Relationship Id="rId2815" Type="http://schemas.openxmlformats.org/officeDocument/2006/relationships/hyperlink" Target="https://archive.org/download/ni-roms/roms/Nintendo%20-%20Game%20Boy%20Advance.zip/Simpsons%2C%20The%20-%20Road%20Rage%20%28Europe%29%20%28En%2CFr%2CDe%2CEs%2CIt%29.zip" TargetMode="External"/><Relationship Id="rId2816" Type="http://schemas.openxmlformats.org/officeDocument/2006/relationships/hyperlink" Target="https://archive.org/download/ni-roms/roms/Nintendo%20-%20Game%20Boy%20Advance.zip/Simpsons%2C%20The%20-%20Road%20Rage%20%28USA%2C%20Europe%29.zip" TargetMode="External"/><Relationship Id="rId2817" Type="http://schemas.openxmlformats.org/officeDocument/2006/relationships/hyperlink" Target="https://archive.org/download/ni-roms/roms/Nintendo%20-%20Game%20Boy%20Advance.zip/Sims%2C%20The%20%28Japan%29.zip" TargetMode="External"/><Relationship Id="rId2818" Type="http://schemas.openxmlformats.org/officeDocument/2006/relationships/hyperlink" Target="https://archive.org/download/ni-roms/roms/Nintendo%20-%20Game%20Boy%20Advance.zip/Sims%2C%20The%20-%20Bustin%27%20Out%20%28USA%29%20%28En%2CFr%2CDe%2CEs%2CIt%2CNl%29%20%28Rev%201%29.zip" TargetMode="External"/><Relationship Id="rId2819" Type="http://schemas.openxmlformats.org/officeDocument/2006/relationships/hyperlink" Target="https://archive.org/download/ni-roms/roms/Nintendo%20-%20Game%20Boy%20Advance.zip/Sims%2C%20The%20-%20Bustin%27%20Out%20%28USA%2C%20Europe%29%20%28En%2CFr%2CDe%2CEs%2CIt%2CNl%29.zip" TargetMode="External"/><Relationship Id="rId1510" Type="http://schemas.openxmlformats.org/officeDocument/2006/relationships/hyperlink" Target="https://archive.org/download/ni-roms/roms/Nintendo%20-%20Game%20Boy%20Advance.zip/It%27s%20Mr.%20Pants%20%28USA%2C%20Europe%29.zip" TargetMode="External"/><Relationship Id="rId2841" Type="http://schemas.openxmlformats.org/officeDocument/2006/relationships/hyperlink" Target="https://archive.org/download/ni-roms/roms/Nintendo%20-%20Game%20Boy%20Advance.zip/Smuggler%27s%20Run%20%28Europe%29%20%28En%2CFr%2CDe%2CEs%2CIt%29.zip" TargetMode="External"/><Relationship Id="rId1511" Type="http://schemas.openxmlformats.org/officeDocument/2006/relationships/hyperlink" Target="https://archive.org/download/ni-roms/roms/Nintendo%20-%20Game%20Boy%20Advance.zip/J.League%20Pocket%20%28Japan%29%20%28Rev%201%29.zip" TargetMode="External"/><Relationship Id="rId2842" Type="http://schemas.openxmlformats.org/officeDocument/2006/relationships/hyperlink" Target="https://archive.org/download/ni-roms/roms/Nintendo%20-%20Game%20Boy%20Advance.zip/Smuggler%27s%20Run%20%28USA%29.zip" TargetMode="External"/><Relationship Id="rId1512" Type="http://schemas.openxmlformats.org/officeDocument/2006/relationships/hyperlink" Target="https://archive.org/download/ni-roms/roms/Nintendo%20-%20Game%20Boy%20Advance.zip/J.League%20Pocket%20%28Japan%29.zip" TargetMode="External"/><Relationship Id="rId2843" Type="http://schemas.openxmlformats.org/officeDocument/2006/relationships/hyperlink" Target="https://archive.org/download/ni-roms/roms/Nintendo%20-%20Game%20Boy%20Advance.zip/Snap%20Kid%27s%20%28Japan%29.zip" TargetMode="External"/><Relationship Id="rId1513" Type="http://schemas.openxmlformats.org/officeDocument/2006/relationships/hyperlink" Target="https://archive.org/download/ni-roms/roms/Nintendo%20-%20Game%20Boy%20Advance.zip/J.League%20Pocket%202%20%28Japan%29.zip" TargetMode="External"/><Relationship Id="rId2844" Type="http://schemas.openxmlformats.org/officeDocument/2006/relationships/hyperlink" Target="https://archive.org/download/ni-roms/roms/Nintendo%20-%20Game%20Boy%20Advance.zip/Snood%20%28Europe%29%20%28En%2CFr%2CDe%2CEs%2CIt%29.zip" TargetMode="External"/><Relationship Id="rId1514" Type="http://schemas.openxmlformats.org/officeDocument/2006/relationships/hyperlink" Target="https://archive.org/download/ni-roms/roms/Nintendo%20-%20Game%20Boy%20Advance.zip/J.League%20Pro%20Soccer%20Club%20o%20Tsukurou%21%20Advance%20%28Japan%29.zip" TargetMode="External"/><Relationship Id="rId2845" Type="http://schemas.openxmlformats.org/officeDocument/2006/relationships/hyperlink" Target="https://archive.org/download/ni-roms/roms/Nintendo%20-%20Game%20Boy%20Advance.zip/Snood%20%28USA%29.zip" TargetMode="External"/><Relationship Id="rId1515" Type="http://schemas.openxmlformats.org/officeDocument/2006/relationships/hyperlink" Target="https://archive.org/download/ni-roms/roms/Nintendo%20-%20Game%20Boy%20Advance.zip/J.League%20Winning%20Eleven%20Advance%202002%20%28Japan%29.zip" TargetMode="External"/><Relationship Id="rId2846" Type="http://schemas.openxmlformats.org/officeDocument/2006/relationships/hyperlink" Target="https://archive.org/download/ni-roms/roms/Nintendo%20-%20Game%20Boy%20Advance.zip/Snood%202%20-%20On%20Vacation%20%28Europe%29%20%28En%2CFr%2CDe%2CEs%2CIt%29.zip" TargetMode="External"/><Relationship Id="rId1516" Type="http://schemas.openxmlformats.org/officeDocument/2006/relationships/hyperlink" Target="https://archive.org/download/ni-roms/roms/Nintendo%20-%20Game%20Boy%20Advance.zip/JGTO%20Kounin%20Golf%20Master%20-%20Japan%20Golf%20Tour%20Game%20%28Japan%29.zip" TargetMode="External"/><Relationship Id="rId2847" Type="http://schemas.openxmlformats.org/officeDocument/2006/relationships/hyperlink" Target="https://archive.org/download/ni-roms/roms/Nintendo%20-%20Game%20Boy%20Advance.zip/Snood%202%20-%20On%20Vacation%20%28USA%29.zip" TargetMode="External"/><Relationship Id="rId1517" Type="http://schemas.openxmlformats.org/officeDocument/2006/relationships/hyperlink" Target="https://archive.org/download/ni-roms/roms/Nintendo%20-%20Game%20Boy%20Advance.zip/JGTO%20Kounin%20Golf%20Master%20Mobile%20-%20Japan%20Golf%20Tour%20Game%20%28Japan%29.zip" TargetMode="External"/><Relationship Id="rId2848" Type="http://schemas.openxmlformats.org/officeDocument/2006/relationships/hyperlink" Target="https://archive.org/download/ni-roms/roms/Nintendo%20-%20Game%20Boy%20Advance.zip/Soccer%20Kid%20%28USA%2C%20Europe%29.zip" TargetMode="External"/><Relationship Id="rId1518" Type="http://schemas.openxmlformats.org/officeDocument/2006/relationships/hyperlink" Target="https://archive.org/download/ni-roms/roms/Nintendo%20-%20Game%20Boy%20Advance.zip/Jackie%20Chan%20Adventures%20-%20Legend%20of%20the%20Dark%20Hand%20%28USA%2C%20Europe%29.zip" TargetMode="External"/><Relationship Id="rId2849" Type="http://schemas.openxmlformats.org/officeDocument/2006/relationships/hyperlink" Target="https://archive.org/download/ni-roms/roms/Nintendo%20-%20Game%20Boy%20Advance.zip/Soccer%20Mania%20%28USA%2C%20Europe%29%20%28En%2CFr%2CDe%2CEs%2CIt%2CNl%2CSv%2CDa%29.zip" TargetMode="External"/><Relationship Id="rId1519" Type="http://schemas.openxmlformats.org/officeDocument/2006/relationships/hyperlink" Target="https://archive.org/download/ni-roms/roms/Nintendo%20-%20Game%20Boy%20Advance.zip/Jajamaru%20Jr.%20Denshouki%20-%20Jalecolle%20mo%20Arisourou%20%28Japan%29.zip" TargetMode="External"/><Relationship Id="rId2840" Type="http://schemas.openxmlformats.org/officeDocument/2006/relationships/hyperlink" Target="https://archive.org/download/ni-roms/roms/Nintendo%20-%20Game%20Boy%20Advance.zip/Smashing%20Drive%20%28USA%29.zip" TargetMode="External"/><Relationship Id="rId2830" Type="http://schemas.openxmlformats.org/officeDocument/2006/relationships/hyperlink" Target="https://archive.org/download/ni-roms/roms/Nintendo%20-%20Game%20Boy%20Advance.zip/Sky%20Dancers%20-%20They%20Magically%20Fly%21%20%28USA%29.zip" TargetMode="External"/><Relationship Id="rId1500" Type="http://schemas.openxmlformats.org/officeDocument/2006/relationships/hyperlink" Target="https://archive.org/download/ni-roms/roms/Nintendo%20-%20Game%20Boy%20Advance.zip/Invincible%20Iron%20Man%2C%20The%20%28USA%2C%20Europe%29.zip" TargetMode="External"/><Relationship Id="rId2831" Type="http://schemas.openxmlformats.org/officeDocument/2006/relationships/hyperlink" Target="https://archive.org/download/ni-roms/roms/Nintendo%20-%20Game%20Boy%20Advance.zip/Skyland%20%28World%29%20%28v2023.5.5.0%29%20%28Proto%29%20%28Aftermarket%29%20%28Unl%29.zip" TargetMode="External"/><Relationship Id="rId1501" Type="http://schemas.openxmlformats.org/officeDocument/2006/relationships/hyperlink" Target="https://archive.org/download/ni-roms/roms/Nintendo%20-%20Game%20Boy%20Advance.zip/Iridion%203D%20%28USA%29%20%28Aftermarket%29%20%28Unl%29.zip" TargetMode="External"/><Relationship Id="rId2832" Type="http://schemas.openxmlformats.org/officeDocument/2006/relationships/hyperlink" Target="https://archive.org/download/ni-roms/roms/Nintendo%20-%20Game%20Boy%20Advance.zip/Skyland%20%28World%29%20%28v2023.5.15.0%29%20%28Proto%29%20%28Aftermarket%29%20%28Unl%29.zip" TargetMode="External"/><Relationship Id="rId1502" Type="http://schemas.openxmlformats.org/officeDocument/2006/relationships/hyperlink" Target="https://archive.org/download/ni-roms/roms/Nintendo%20-%20Game%20Boy%20Advance.zip/Iridion%203D%20%28USA%2C%20Europe%29.zip" TargetMode="External"/><Relationship Id="rId2833" Type="http://schemas.openxmlformats.org/officeDocument/2006/relationships/hyperlink" Target="https://archive.org/download/ni-roms/roms/Nintendo%20-%20Game%20Boy%20Advance.zip/Skyland%20%28World%29%20%28v2023.5.26.0%29%20%28Proto%29%20%28Aftermarket%29%20%28Unl%29.zip" TargetMode="External"/><Relationship Id="rId1503" Type="http://schemas.openxmlformats.org/officeDocument/2006/relationships/hyperlink" Target="https://archive.org/download/ni-roms/roms/Nintendo%20-%20Game%20Boy%20Advance.zip/Iridion%20II%20%28Europe%29%20%28En%2CFr%2CDe%29.zip" TargetMode="External"/><Relationship Id="rId2834" Type="http://schemas.openxmlformats.org/officeDocument/2006/relationships/hyperlink" Target="https://archive.org/download/ni-roms/roms/Nintendo%20-%20Game%20Boy%20Advance.zip/Skyland%20%28World%29%20%28v2023.8.1.1%29%20%28Proto%29%20%28Aftermarket%29%20%28Unl%29.zip" TargetMode="External"/><Relationship Id="rId1504" Type="http://schemas.openxmlformats.org/officeDocument/2006/relationships/hyperlink" Target="https://archive.org/download/ni-roms/roms/Nintendo%20-%20Game%20Boy%20Advance.zip/Iridion%20II%20%28USA%29%20%28Aftermarket%29%20%28Unl%29.zip" TargetMode="External"/><Relationship Id="rId2835" Type="http://schemas.openxmlformats.org/officeDocument/2006/relationships/hyperlink" Target="https://archive.org/download/ni-roms/roms/Nintendo%20-%20Game%20Boy%20Advance.zip/Skyland%20%28World%29%20%28v2024.5.24.0%29%20%28Proto%29%20%28Aftermarket%29%20%28Unl%29.zip" TargetMode="External"/><Relationship Id="rId1505" Type="http://schemas.openxmlformats.org/officeDocument/2006/relationships/hyperlink" Target="https://archive.org/download/ni-roms/roms/Nintendo%20-%20Game%20Boy%20Advance.zip/Iridion%20II%20%28USA%29%20%28Beta%29.zip" TargetMode="External"/><Relationship Id="rId2836" Type="http://schemas.openxmlformats.org/officeDocument/2006/relationships/hyperlink" Target="https://archive.org/download/ni-roms/roms/Nintendo%20-%20Game%20Boy%20Advance.zip/Slime%20Morimori%20Dragon%20Quest%20-%20Shougeki%20no%20Shippo%20Dan%20%28Japan%29.zip" TargetMode="External"/><Relationship Id="rId1506" Type="http://schemas.openxmlformats.org/officeDocument/2006/relationships/hyperlink" Target="https://archive.org/download/ni-roms/roms/Nintendo%20-%20Game%20Boy%20Advance.zip/Iridion%20II%20%28USA%29.zip" TargetMode="External"/><Relationship Id="rId2837" Type="http://schemas.openxmlformats.org/officeDocument/2006/relationships/hyperlink" Target="https://archive.org/download/ni-roms/roms/Nintendo%20-%20Game%20Boy%20Advance.zip/Slot%21%20Pro%202%20Advance%20-%20GoGo%20Juggler%20%26%20New%20Tairyou%20%28Japan%29.zip" TargetMode="External"/><Relationship Id="rId1507" Type="http://schemas.openxmlformats.org/officeDocument/2006/relationships/hyperlink" Target="https://archive.org/download/ni-roms/roms/Nintendo%20-%20Game%20Boy%20Advance.zip/Iron%20Kid%20%28Korea%29.zip" TargetMode="External"/><Relationship Id="rId2838" Type="http://schemas.openxmlformats.org/officeDocument/2006/relationships/hyperlink" Target="https://archive.org/download/ni-roms/roms/Nintendo%20-%20Game%20Boy%20Advance.zip/Slot%21%20Pro%20Advance%20-%20Takarabune%20%26%20Ooedo%20Sakurafubuki%202%20%28Japan%29.zip" TargetMode="External"/><Relationship Id="rId1508" Type="http://schemas.openxmlformats.org/officeDocument/2006/relationships/hyperlink" Target="https://archive.org/download/ni-roms/roms/Nintendo%20-%20Game%20Boy%20Advance.zip/Island%20Xtreme%20Stunts%20%28USA%2C%20Europe%29%20%28En%2CFr%2CDe%2CEs%2CIt%2CNl%2CSv%2CDa%29.zip" TargetMode="External"/><Relationship Id="rId2839" Type="http://schemas.openxmlformats.org/officeDocument/2006/relationships/hyperlink" Target="https://archive.org/download/ni-roms/roms/Nintendo%20-%20Game%20Boy%20Advance.zip/Smashing%20Drive%20%28Europe%29%20%28En%2CFr%2CDe%2CEs%2CIt%29.zip" TargetMode="External"/><Relationship Id="rId1509" Type="http://schemas.openxmlformats.org/officeDocument/2006/relationships/hyperlink" Target="https://archive.org/download/ni-roms/roms/Nintendo%20-%20Game%20Boy%20Advance.zip/Isseki%20Hatchou%20-%20Kore%201ppon%20de%208shurui%21%20%28Japan%29.zip" TargetMode="External"/><Relationship Id="rId2800" Type="http://schemas.openxmlformats.org/officeDocument/2006/relationships/hyperlink" Target="https://archive.org/download/ni-roms/roms/Nintendo%20-%20Game%20Boy%20Advance.zip/Sigma%20Star%20Saga%20%28USA%2C%20Europe%29.zip" TargetMode="External"/><Relationship Id="rId2801" Type="http://schemas.openxmlformats.org/officeDocument/2006/relationships/hyperlink" Target="https://archive.org/download/ni-roms/roms/Nintendo%20-%20Game%20Boy%20Advance.zip/Silent%20Scope%20%28Europe%29%20%28En%2CFr%2CDe%2CEs%2CIt%29.zip" TargetMode="External"/><Relationship Id="rId2802" Type="http://schemas.openxmlformats.org/officeDocument/2006/relationships/hyperlink" Target="https://archive.org/download/ni-roms/roms/Nintendo%20-%20Game%20Boy%20Advance.zip/Silent%20Scope%20%28Japan%29.zip" TargetMode="External"/><Relationship Id="rId2803" Type="http://schemas.openxmlformats.org/officeDocument/2006/relationships/hyperlink" Target="https://archive.org/download/ni-roms/roms/Nintendo%20-%20Game%20Boy%20Advance.zip/Silent%20Scope%20%28USA%29%20%28En%2CFr%2CDe%2CEs%2CIt%29.zip" TargetMode="External"/><Relationship Id="rId2804" Type="http://schemas.openxmlformats.org/officeDocument/2006/relationships/hyperlink" Target="https://archive.org/download/ni-roms/roms/Nintendo%20-%20Game%20Boy%20Advance.zip/Silk%20to%20Cotton%20%28Japan%29.zip" TargetMode="External"/><Relationship Id="rId2805" Type="http://schemas.openxmlformats.org/officeDocument/2006/relationships/hyperlink" Target="https://archive.org/download/ni-roms/roms/Nintendo%20-%20Game%20Boy%20Advance.zip/SimCity%202000%20%28Europe%29%20%28En%2CFr%2CDe%2CEs%2CIt%29%20%28Rev%201%29.zip" TargetMode="External"/><Relationship Id="rId2806" Type="http://schemas.openxmlformats.org/officeDocument/2006/relationships/hyperlink" Target="https://archive.org/download/ni-roms/roms/Nintendo%20-%20Game%20Boy%20Advance.zip/SimCity%202000%20%28Europe%29%20%28En%2CFr%2CDe%2CEs%2CIt%29.zip" TargetMode="External"/><Relationship Id="rId2807" Type="http://schemas.openxmlformats.org/officeDocument/2006/relationships/hyperlink" Target="https://archive.org/download/ni-roms/roms/Nintendo%20-%20Game%20Boy%20Advance.zip/SimCity%202000%20%28USA%29%20%28Rev%201%29.zip" TargetMode="External"/><Relationship Id="rId2808" Type="http://schemas.openxmlformats.org/officeDocument/2006/relationships/hyperlink" Target="https://archive.org/download/ni-roms/roms/Nintendo%20-%20Game%20Boy%20Advance.zip/SimCity%202000%20%28USA%29.zip" TargetMode="External"/><Relationship Id="rId2809" Type="http://schemas.openxmlformats.org/officeDocument/2006/relationships/hyperlink" Target="https://archive.org/download/ni-roms/roms/Nintendo%20-%20Game%20Boy%20Advance.zip/Simple%202960%20Tomodachi%20Series%20Vol.%201%20-%20The%20Table%20Game%20Collection%20-%20Mahjong%2C%20Shougi%2C%20Hanafuda%2C%20Reversi%20%28Japan%29.zip" TargetMode="External"/><Relationship Id="rId1576" Type="http://schemas.openxmlformats.org/officeDocument/2006/relationships/hyperlink" Target="https://archive.org/download/ni-roms/roms/Nintendo%20-%20Game%20Boy%20Advance.zip/Kaze%20no%20Klonoa%20-%20Yumemiru%20Teikoku%20%28Japan%29.zip" TargetMode="External"/><Relationship Id="rId1577" Type="http://schemas.openxmlformats.org/officeDocument/2006/relationships/hyperlink" Target="https://archive.org/download/ni-roms/roms/Nintendo%20-%20Game%20Boy%20Advance.zip/Kaze%20no%20Klonoa%20G2%20-%20Dream%20Champ%20Tournament%20%28Japan%29%20%28Virtual%20Console%29.zip" TargetMode="External"/><Relationship Id="rId1578" Type="http://schemas.openxmlformats.org/officeDocument/2006/relationships/hyperlink" Target="https://archive.org/download/ni-roms/roms/Nintendo%20-%20Game%20Boy%20Advance.zip/Kaze%20no%20Klonoa%20G2%20-%20Dream%20Champ%20Tournament%20%28Japan%29.zip" TargetMode="External"/><Relationship Id="rId1579" Type="http://schemas.openxmlformats.org/officeDocument/2006/relationships/hyperlink" Target="https://archive.org/download/ni-roms/roms/Nintendo%20-%20Game%20Boy%20Advance.zip/Keitai%20Denjuu%20Telefang%202%20-%20Power%20%28Japan%29.zip" TargetMode="External"/><Relationship Id="rId987" Type="http://schemas.openxmlformats.org/officeDocument/2006/relationships/hyperlink" Target="https://archive.org/download/ni-roms/roms/Nintendo%20-%20Game%20Boy%20Advance.zip/Exciting%20Bass%20%28Japan%29.zip" TargetMode="External"/><Relationship Id="rId986" Type="http://schemas.openxmlformats.org/officeDocument/2006/relationships/hyperlink" Target="https://archive.org/download/ni-roms/roms/Nintendo%20-%20Game%20Boy%20Advance.zip/European%20Super%20League%20%28Europe%29%20%28En%2CFr%2CDe%2CEs%2CIt%29.zip" TargetMode="External"/><Relationship Id="rId985" Type="http://schemas.openxmlformats.org/officeDocument/2006/relationships/hyperlink" Target="https://archive.org/download/ni-roms/roms/Nintendo%20-%20Game%20Boy%20Advance.zip/Essence%20of%20War%2C%20The%20-%20Glory%20Days%20%28Europe%29%20%28En%2CFr%2CDe%2CEs%2CIt%29.zip" TargetMode="External"/><Relationship Id="rId984" Type="http://schemas.openxmlformats.org/officeDocument/2006/relationships/hyperlink" Target="https://archive.org/download/ni-roms/roms/Nintendo%20-%20Game%20Boy%20Advance.zip/Erementar%20Gerad%20-%20Tozasareshi%20Uta%20%28Japan%29.zip" TargetMode="External"/><Relationship Id="rId989" Type="http://schemas.openxmlformats.org/officeDocument/2006/relationships/hyperlink" Target="https://archive.org/download/ni-roms/roms/Nintendo%20-%20Game%20Boy%20Advance.zip/Extreme%20Ghostbusters%20-%20Code%20Ecto-1%20%28Europe%29%20%28En%2CFr%2CDe%2CEs%2CIt%2CPt%29.zip" TargetMode="External"/><Relationship Id="rId988" Type="http://schemas.openxmlformats.org/officeDocument/2006/relationships/hyperlink" Target="https://archive.org/download/ni-roms/roms/Nintendo%20-%20Game%20Boy%20Advance.zip/Expedition%20der%20Stachelbeeren%20-%20Zoff%20im%20Zoo%20%28Germany%29.zip" TargetMode="External"/><Relationship Id="rId1570" Type="http://schemas.openxmlformats.org/officeDocument/2006/relationships/hyperlink" Target="https://archive.org/download/ni-roms/roms/Nintendo%20-%20Game%20Boy%20Advance.zip/Kawaii%20Pet%20Game%20Gallery%20%28Japan%29.zip" TargetMode="External"/><Relationship Id="rId1571" Type="http://schemas.openxmlformats.org/officeDocument/2006/relationships/hyperlink" Target="https://archive.org/download/ni-roms/roms/Nintendo%20-%20Game%20Boy%20Advance.zip/Kawaii%20Pet%20Game%20Gallery%202%20%28Japan%29.zip" TargetMode="External"/><Relationship Id="rId983" Type="http://schemas.openxmlformats.org/officeDocument/2006/relationships/hyperlink" Target="https://archive.org/download/ni-roms/roms/Nintendo%20-%20Game%20Boy%20Advance.zip/Eragon%20%28USA%29.zip" TargetMode="External"/><Relationship Id="rId1572" Type="http://schemas.openxmlformats.org/officeDocument/2006/relationships/hyperlink" Target="https://archive.org/download/ni-roms/roms/Nintendo%20-%20Game%20Boy%20Advance.zip/Kawaii%20Pet%20Shop%20Monogatari%203%20%28Japan%29.zip" TargetMode="External"/><Relationship Id="rId982" Type="http://schemas.openxmlformats.org/officeDocument/2006/relationships/hyperlink" Target="https://archive.org/download/ni-roms/roms/Nintendo%20-%20Game%20Boy%20Advance.zip/Eragon%20%28Europe%29%20%28En%2CFr%2CDe%2CEs%2CIt%29.zip" TargetMode="External"/><Relationship Id="rId1573" Type="http://schemas.openxmlformats.org/officeDocument/2006/relationships/hyperlink" Target="https://archive.org/download/ni-roms/roms/Nintendo%20-%20Game%20Boy%20Advance.zip/Kawa%20no%20Nushi%20Tsuri%203%20%26%204%20%28Japan%29%20%28Virtual%20Console%29.zip" TargetMode="External"/><Relationship Id="rId981" Type="http://schemas.openxmlformats.org/officeDocument/2006/relationships/hyperlink" Target="https://archive.org/download/ni-roms/roms/Nintendo%20-%20Game%20Boy%20Advance.zip/Enchanted%20-%20Once%20Upon%20Andalasia%20%28USA%29%20%28En%2CFr%29.zip" TargetMode="External"/><Relationship Id="rId1574" Type="http://schemas.openxmlformats.org/officeDocument/2006/relationships/hyperlink" Target="https://archive.org/download/ni-roms/roms/Nintendo%20-%20Game%20Boy%20Advance.zip/Kawa%20no%20Nushi%20Tsuri%203%20%26%204%20%28Japan%29.zip" TargetMode="External"/><Relationship Id="rId980" Type="http://schemas.openxmlformats.org/officeDocument/2006/relationships/hyperlink" Target="https://archive.org/download/ni-roms/roms/Nintendo%20-%20Game%20Boy%20Advance.zip/Elite%20AGB%20%28World%29%20%28v1.4.1%29%20%28Aftermarket%29%20%28Unl%29.zip" TargetMode="External"/><Relationship Id="rId1575" Type="http://schemas.openxmlformats.org/officeDocument/2006/relationships/hyperlink" Target="https://archive.org/download/ni-roms/roms/Nintendo%20-%20Game%20Boy%20Advance.zip/Kawa%20no%20Nushi%20Tsuri%205%20-%20Fushigi%20no%20Mori%20kara%20%28Japan%29.zip" TargetMode="External"/><Relationship Id="rId1565" Type="http://schemas.openxmlformats.org/officeDocument/2006/relationships/hyperlink" Target="https://archive.org/download/ni-roms/roms/Nintendo%20-%20Game%20Boy%20Advance.zip/Kamaitachi%20no%20Yoru%20Advance%20%28Japan%29.zip" TargetMode="External"/><Relationship Id="rId2896" Type="http://schemas.openxmlformats.org/officeDocument/2006/relationships/hyperlink" Target="https://archive.org/download/ni-roms/roms/Nintendo%20-%20Game%20Boy%20Advance.zip/Spider-Man%203%20%28France%29.zip" TargetMode="External"/><Relationship Id="rId1566" Type="http://schemas.openxmlformats.org/officeDocument/2006/relationships/hyperlink" Target="https://archive.org/download/ni-roms/roms/Nintendo%20-%20Game%20Boy%20Advance.zip/Kami%20no%20Kijutsu%20-%20Illusion%20of%20the%20Evil%20Eyes%20%28Japan%29.zip" TargetMode="External"/><Relationship Id="rId2897" Type="http://schemas.openxmlformats.org/officeDocument/2006/relationships/hyperlink" Target="https://archive.org/download/ni-roms/roms/Nintendo%20-%20Game%20Boy%20Advance.zip/Spider-Man%203%20%28Germany%29.zip" TargetMode="External"/><Relationship Id="rId1567" Type="http://schemas.openxmlformats.org/officeDocument/2006/relationships/hyperlink" Target="https://archive.org/download/ni-roms/roms/Nintendo%20-%20Game%20Boy%20Advance.zip/Kappa%20no%20Kai-kata%20-%20Kaatan%20Daibouken%21%20%28Japan%29.zip" TargetMode="External"/><Relationship Id="rId2898" Type="http://schemas.openxmlformats.org/officeDocument/2006/relationships/hyperlink" Target="https://archive.org/download/ni-roms/roms/Nintendo%20-%20Game%20Boy%20Advance.zip/Spider-Man%203%20%28Italy%29.zip" TargetMode="External"/><Relationship Id="rId1568" Type="http://schemas.openxmlformats.org/officeDocument/2006/relationships/hyperlink" Target="https://archive.org/download/ni-roms/roms/Nintendo%20-%20Game%20Boy%20Advance.zip/Karnaaj%20Rally%20%28USA%2C%20Europe%29.zip" TargetMode="External"/><Relationship Id="rId2899" Type="http://schemas.openxmlformats.org/officeDocument/2006/relationships/hyperlink" Target="https://archive.org/download/ni-roms/roms/Nintendo%20-%20Game%20Boy%20Advance.zip/Spider-Man%203%20%28Spain%29.zip" TargetMode="External"/><Relationship Id="rId1569" Type="http://schemas.openxmlformats.org/officeDocument/2006/relationships/hyperlink" Target="https://archive.org/download/ni-roms/roms/Nintendo%20-%20Game%20Boy%20Advance.zip/Kawaii%20Koinu%20Wonderful%20%28Japan%29.zip" TargetMode="External"/><Relationship Id="rId976" Type="http://schemas.openxmlformats.org/officeDocument/2006/relationships/hyperlink" Target="https://archive.org/download/ni-roms/roms/Nintendo%20-%20Game%20Boy%20Advance.zip/Elf%20Bowling%201%20%26%202%20%28USA%29.zip" TargetMode="External"/><Relationship Id="rId975" Type="http://schemas.openxmlformats.org/officeDocument/2006/relationships/hyperlink" Target="https://archive.org/download/ni-roms/roms/Nintendo%20-%20Game%20Boy%20Advance.zip/Elf%20-%20The%20Movie%20%28USA%29%20%28En%2CFr%2CDe%2CEs%2CIt%29.zip" TargetMode="External"/><Relationship Id="rId974" Type="http://schemas.openxmlformats.org/officeDocument/2006/relationships/hyperlink" Target="https://archive.org/download/ni-roms/roms/Nintendo%20-%20Game%20Boy%20Advance.zip/Elf%20-%20The%20Movie%20%28Europe%29%20%28En%2CFr%2CDe%2CEs%2CIt%29.zip" TargetMode="External"/><Relationship Id="rId973" Type="http://schemas.openxmlformats.org/officeDocument/2006/relationships/hyperlink" Target="https://archive.org/download/ni-roms/roms/Nintendo%20-%20Game%20Boy%20Advance.zip/Elevator%20Action%20-%20Old%20%26%20New%20%28Japan%29.zip" TargetMode="External"/><Relationship Id="rId979" Type="http://schemas.openxmlformats.org/officeDocument/2006/relationships/hyperlink" Target="https://archive.org/download/ni-roms/roms/Nintendo%20-%20Game%20Boy%20Advance.zip/Elite%20AGB%20%28World%29%20%28v0.5.2%29%20%28Beta%29%20%28Aftermarket%29%20%28Unl%29.zip" TargetMode="External"/><Relationship Id="rId978" Type="http://schemas.openxmlformats.org/officeDocument/2006/relationships/hyperlink" Target="https://archive.org/download/ni-roms/roms/Nintendo%20-%20Game%20Boy%20Advance.zip/Elite%20-%20The%20New%20Kind%20%28World%29%20%28v1.7.1%29%20%28Unl%29.zip" TargetMode="External"/><Relationship Id="rId977" Type="http://schemas.openxmlformats.org/officeDocument/2006/relationships/hyperlink" Target="https://archive.org/download/ni-roms/roms/Nintendo%20-%20Game%20Boy%20Advance.zip/Eliminator%20GBA%20%28World%29%20%28v0.91%29%20%28Proto%29%20%28Aftermarket%29%20%28Unl%29.zip" TargetMode="External"/><Relationship Id="rId2890" Type="http://schemas.openxmlformats.org/officeDocument/2006/relationships/hyperlink" Target="https://archive.org/download/ni-roms/roms/Nintendo%20-%20Game%20Boy%20Advance.zip/Spider-Man%20-%20Mysterio%27s%20Menace%20%28USA%2C%20Europe%29.zip" TargetMode="External"/><Relationship Id="rId1560" Type="http://schemas.openxmlformats.org/officeDocument/2006/relationships/hyperlink" Target="https://archive.org/download/ni-roms/roms/Nintendo%20-%20Game%20Boy%20Advance.zip/KAO%20the%20Kangaroo%20%28Europe%29%20%28En%2CFr%2CDe%2CEs%2CIt%2CNl%29.zip" TargetMode="External"/><Relationship Id="rId2891" Type="http://schemas.openxmlformats.org/officeDocument/2006/relationships/hyperlink" Target="https://archive.org/download/ni-roms/roms/Nintendo%20-%20Game%20Boy%20Advance.zip/Spider-Man%20-%20Mysterio%20no%20Kyoui%20%28Japan%29.zip" TargetMode="External"/><Relationship Id="rId972" Type="http://schemas.openxmlformats.org/officeDocument/2006/relationships/hyperlink" Target="https://archive.org/download/ni-roms/roms/Nintendo%20-%20Game%20Boy%20Advance.zip/Elemix%21%20%28Japan%29.zip" TargetMode="External"/><Relationship Id="rId1561" Type="http://schemas.openxmlformats.org/officeDocument/2006/relationships/hyperlink" Target="https://archive.org/download/ni-roms/roms/Nintendo%20-%20Game%20Boy%20Advance.zip/KAO%20the%20Kangaroo%20%28USA%29%20%28En%2CFr%2CDe%2CEs%2CIt%2CNl%29.zip" TargetMode="External"/><Relationship Id="rId2892" Type="http://schemas.openxmlformats.org/officeDocument/2006/relationships/hyperlink" Target="https://archive.org/download/ni-roms/roms/Nintendo%20-%20Game%20Boy%20Advance.zip/Spider-Man%202%20%28Europe%29%20%28En%2CFr%2CDe%2CEs%29.zip" TargetMode="External"/><Relationship Id="rId971" Type="http://schemas.openxmlformats.org/officeDocument/2006/relationships/hyperlink" Target="https://archive.org/download/ni-roms/roms/Nintendo%20-%20Game%20Boy%20Advance.zip/Elements%20of%20Darkness%20%28World%29%20%28Demo%29%20%28Unl%29.zip" TargetMode="External"/><Relationship Id="rId1562" Type="http://schemas.openxmlformats.org/officeDocument/2006/relationships/hyperlink" Target="https://archive.org/download/ni-roms/roms/Nintendo%20-%20Game%20Boy%20Advance.zip/Kaeru%20B%20Back%20%28Japan%29.zip" TargetMode="External"/><Relationship Id="rId2893" Type="http://schemas.openxmlformats.org/officeDocument/2006/relationships/hyperlink" Target="https://archive.org/download/ni-roms/roms/Nintendo%20-%20Game%20Boy%20Advance.zip/Spider-Man%202%20%28Italy%29.zip" TargetMode="External"/><Relationship Id="rId970" Type="http://schemas.openxmlformats.org/officeDocument/2006/relationships/hyperlink" Target="https://archive.org/download/ni-roms/roms/Nintendo%20-%20Game%20Boy%20Advance.zip/Eggo%20Mania%20%28Europe%29%20%28En%2CFr%2CDe%2CEs%2CIt%2CNl%29.zip" TargetMode="External"/><Relationship Id="rId1563" Type="http://schemas.openxmlformats.org/officeDocument/2006/relationships/hyperlink" Target="https://archive.org/download/ni-roms/roms/Nintendo%20-%20Game%20Boy%20Advance.zip/Kaiketsu%20Zorori%20to%20Mahou%20no%20Yuuenchi%20-%20Ohimesama%20o%20Sukue%21%20%28Japan%29.zip" TargetMode="External"/><Relationship Id="rId2894" Type="http://schemas.openxmlformats.org/officeDocument/2006/relationships/hyperlink" Target="https://archive.org/download/ni-roms/roms/Nintendo%20-%20Game%20Boy%20Advance.zip/Spider-Man%202%20%28USA%2C%20Europe%29.zip" TargetMode="External"/><Relationship Id="rId1564" Type="http://schemas.openxmlformats.org/officeDocument/2006/relationships/hyperlink" Target="https://archive.org/download/ni-roms/roms/Nintendo%20-%20Game%20Boy%20Advance.zip/Kaisertal%20-%20Fight%20the%20Necronis%20War%20%28Europe%29%20%28Demo%29.zip" TargetMode="External"/><Relationship Id="rId2895" Type="http://schemas.openxmlformats.org/officeDocument/2006/relationships/hyperlink" Target="https://archive.org/download/ni-roms/roms/Nintendo%20-%20Game%20Boy%20Advance.zip/Spider-Man%203%20%28Europe%29.zip" TargetMode="External"/><Relationship Id="rId1598" Type="http://schemas.openxmlformats.org/officeDocument/2006/relationships/hyperlink" Target="https://archive.org/download/ni-roms/roms/Nintendo%20-%20Game%20Boy%20Advance.zip/Kill%20Switch%20%28USA%29.zip" TargetMode="External"/><Relationship Id="rId1599" Type="http://schemas.openxmlformats.org/officeDocument/2006/relationships/hyperlink" Target="https://archive.org/download/ni-roms/roms/Nintendo%20-%20Game%20Boy%20Advance.zip/Killer%203D%20Pool%20%28Europe%29%20%28En%2CFr%2CDe%2CEs%2CIt%29.zip" TargetMode="External"/><Relationship Id="rId1590" Type="http://schemas.openxmlformats.org/officeDocument/2006/relationships/hyperlink" Target="https://archive.org/download/ni-roms/roms/Nintendo%20-%20Game%20Boy%20Advance.zip/Kidou%20Senshi%20Gundam%20-%20Seed%20Destiny%20%28Japan%29.zip" TargetMode="External"/><Relationship Id="rId1591" Type="http://schemas.openxmlformats.org/officeDocument/2006/relationships/hyperlink" Target="https://archive.org/download/ni-roms/roms/Nintendo%20-%20Game%20Boy%20Advance.zip/Kidou%20Senshi%20Gundam%20Seed%20-%20Tomo%20to%20Kimi%20to%20Koko%20de.%20%28Japan%29.zip" TargetMode="External"/><Relationship Id="rId1592" Type="http://schemas.openxmlformats.org/officeDocument/2006/relationships/hyperlink" Target="https://archive.org/download/ni-roms/roms/Nintendo%20-%20Game%20Boy%20Advance.zip/Kidou%20Tenshi%20Angelic%20Layer%20-%20Misaki%20to%20Yume%20no%20Tenshi-tachi%20%28Japan%29.zip" TargetMode="External"/><Relationship Id="rId1593" Type="http://schemas.openxmlformats.org/officeDocument/2006/relationships/hyperlink" Target="https://archive.org/download/ni-roms/roms/Nintendo%20-%20Game%20Boy%20Advance.zip/Kien%20%28USA%29%20%28Proto%29.zip" TargetMode="External"/><Relationship Id="rId1594" Type="http://schemas.openxmlformats.org/officeDocument/2006/relationships/hyperlink" Target="https://archive.org/download/ni-roms/roms/Nintendo%20-%20Game%20Boy%20Advance.zip/Kien%20%28World%29%20%28Proto%29%20%28Incub8%20Games%29.zip" TargetMode="External"/><Relationship Id="rId1595" Type="http://schemas.openxmlformats.org/officeDocument/2006/relationships/hyperlink" Target="https://archive.org/download/ni-roms/roms/Nintendo%20-%20Game%20Boy%20Advance.zip/Kikaika%20Guntai%20-%20Mech%20Platoon%20%28Japan%29.zip" TargetMode="External"/><Relationship Id="rId1596" Type="http://schemas.openxmlformats.org/officeDocument/2006/relationships/hyperlink" Target="https://archive.org/download/ni-roms/roms/Nintendo%20-%20Game%20Boy%20Advance.zip/Kiki%20Kaikai%20Advance%20%28Japan%29.zip" TargetMode="External"/><Relationship Id="rId1597" Type="http://schemas.openxmlformats.org/officeDocument/2006/relationships/hyperlink" Target="https://archive.org/download/ni-roms/roms/Nintendo%20-%20Game%20Boy%20Advance.zip/Kill%20Switch%20%28Europe%29%20%28En%2CFr%2CDe%2CEs%2CIt%29.zip" TargetMode="External"/><Relationship Id="rId1587" Type="http://schemas.openxmlformats.org/officeDocument/2006/relationships/hyperlink" Target="https://archive.org/download/ni-roms/roms/Nintendo%20-%20Game%20Boy%20Advance.zip/Kid%20Paddle%20%28Europe%29%20%28Fr%2CNl%29%20%28Beta%203%29.zip" TargetMode="External"/><Relationship Id="rId1588" Type="http://schemas.openxmlformats.org/officeDocument/2006/relationships/hyperlink" Target="https://archive.org/download/ni-roms/roms/Nintendo%20-%20Game%20Boy%20Advance.zip/Kid%20Paddle%20%28Europe%29%20%28Fr%2CNl%29.zip" TargetMode="External"/><Relationship Id="rId1589" Type="http://schemas.openxmlformats.org/officeDocument/2006/relationships/hyperlink" Target="https://archive.org/download/ni-roms/roms/Nintendo%20-%20Game%20Boy%20Advance.zip/Kidou%20Gekidan%20Haro%20Ichiza%20-%20Haro%20no%20Puyo%20Puyo%20%28Japan%29.zip" TargetMode="External"/><Relationship Id="rId998" Type="http://schemas.openxmlformats.org/officeDocument/2006/relationships/hyperlink" Target="https://archive.org/download/ni-roms/roms/Nintendo%20-%20Game%20Boy%20Advance.zip/F-Zero%20-%20Falcon%20Densetsu%20%28Japan%29%20%28Virtual%20Console%29.zip" TargetMode="External"/><Relationship Id="rId997" Type="http://schemas.openxmlformats.org/officeDocument/2006/relationships/hyperlink" Target="https://archive.org/download/ni-roms/roms/Nintendo%20-%20Game%20Boy%20Advance.zip/F-Zero%20-%20Climax%20%28Japan%29.zip" TargetMode="External"/><Relationship Id="rId996" Type="http://schemas.openxmlformats.org/officeDocument/2006/relationships/hyperlink" Target="https://archive.org/download/ni-roms/roms/Nintendo%20-%20Game%20Boy%20Advance.zip/F-Zero%20-%20Climax%20%28Japan%29%20%28Virtual%20Console%29.zip" TargetMode="External"/><Relationship Id="rId995" Type="http://schemas.openxmlformats.org/officeDocument/2006/relationships/hyperlink" Target="https://archive.org/download/ni-roms/roms/Nintendo%20-%20Game%20Boy%20Advance.zip/F-14%20Tomcat%20%28USA%2C%20Europe%29.zip" TargetMode="External"/><Relationship Id="rId999" Type="http://schemas.openxmlformats.org/officeDocument/2006/relationships/hyperlink" Target="https://archive.org/download/ni-roms/roms/Nintendo%20-%20Game%20Boy%20Advance.zip/F-Zero%20-%20Falcon%20Densetsu%20%28Japan%29.zip" TargetMode="External"/><Relationship Id="rId990" Type="http://schemas.openxmlformats.org/officeDocument/2006/relationships/hyperlink" Target="https://archive.org/download/ni-roms/roms/Nintendo%20-%20Game%20Boy%20Advance.zip/Extreme%20Ghostbusters%20-%20Code%20Ecto-1%20%28USA%29.zip" TargetMode="External"/><Relationship Id="rId1580" Type="http://schemas.openxmlformats.org/officeDocument/2006/relationships/hyperlink" Target="https://archive.org/download/ni-roms/roms/Nintendo%20-%20Game%20Boy%20Advance.zip/Keitai%20Denjuu%20Telefang%202%20-%20Speed%20%28Japan%29.zip" TargetMode="External"/><Relationship Id="rId1581" Type="http://schemas.openxmlformats.org/officeDocument/2006/relationships/hyperlink" Target="https://archive.org/download/ni-roms/roms/Nintendo%20-%20Game%20Boy%20Advance.zip/Kelly%20Slater%27s%20Pro%20Surfer%20%28USA%2C%20Europe%29.zip" TargetMode="External"/><Relationship Id="rId1582" Type="http://schemas.openxmlformats.org/officeDocument/2006/relationships/hyperlink" Target="https://archive.org/download/ni-roms/roms/Nintendo%20-%20Game%20Boy%20Advance.zip/Keroro%20Gunsou%20-%20Taiketsu%21%20Gekisou%20Keronprix%20Daisakusen%20de%20Arimasu%21%21%20%28Japan%29.zip" TargetMode="External"/><Relationship Id="rId994" Type="http://schemas.openxmlformats.org/officeDocument/2006/relationships/hyperlink" Target="https://archive.org/download/ni-roms/roms/Nintendo%20-%20Game%20Boy%20Advance.zip/Eyeshield%2021%20-%20DevilBats%20DevilDays%20%28Japan%29.zip" TargetMode="External"/><Relationship Id="rId1583" Type="http://schemas.openxmlformats.org/officeDocument/2006/relationships/hyperlink" Target="https://archive.org/download/ni-roms/roms/Nintendo%20-%20Game%20Boy%20Advance.zip/Kessaku%20Sen%21%20-%20Ganbare%20Goemon%201%2C%202%20-%20Yuki%20Hime%20to%20Magginesu%20%28Japan%29.zip" TargetMode="External"/><Relationship Id="rId993" Type="http://schemas.openxmlformats.org/officeDocument/2006/relationships/hyperlink" Target="https://archive.org/download/ni-roms/roms/Nintendo%20-%20Game%20Boy%20Advance.zip/Extreme%20Skate%20Adventure%20%28USA%2C%20Europe%29.zip" TargetMode="External"/><Relationship Id="rId1584" Type="http://schemas.openxmlformats.org/officeDocument/2006/relationships/hyperlink" Target="https://archive.org/download/ni-roms/roms/Nintendo%20-%20Game%20Boy%20Advance.zip/Kid%27s%20Cards%20%28USA%29.zip" TargetMode="External"/><Relationship Id="rId992" Type="http://schemas.openxmlformats.org/officeDocument/2006/relationships/hyperlink" Target="https://archive.org/download/ni-roms/roms/Nintendo%20-%20Game%20Boy%20Advance.zip/Extreme%20Skate%20Adventure%20%28USA%29%20%28Rev%201%29.zip" TargetMode="External"/><Relationship Id="rId1585" Type="http://schemas.openxmlformats.org/officeDocument/2006/relationships/hyperlink" Target="https://archive.org/download/ni-roms/roms/Nintendo%20-%20Game%20Boy%20Advance.zip/Kid%20Paddle%20%28Europe%29%20%28Fr%2CNl%29%20%28Beta%201%29%20%282005-06-28%29.zip" TargetMode="External"/><Relationship Id="rId991" Type="http://schemas.openxmlformats.org/officeDocument/2006/relationships/hyperlink" Target="https://archive.org/download/ni-roms/roms/Nintendo%20-%20Game%20Boy%20Advance.zip/Extreme%20Skate%20Adventure%20%28Europe%29%20%28Fr%2CDe%29.zip" TargetMode="External"/><Relationship Id="rId1586" Type="http://schemas.openxmlformats.org/officeDocument/2006/relationships/hyperlink" Target="https://archive.org/download/ni-roms/roms/Nintendo%20-%20Game%20Boy%20Advance.zip/Kid%20Paddle%20%28Europe%29%20%28Fr%2CNl%29%20%28Beta%202%29%20%282005-07-08%29.zip" TargetMode="External"/><Relationship Id="rId1532" Type="http://schemas.openxmlformats.org/officeDocument/2006/relationships/hyperlink" Target="https://archive.org/download/ni-roms/roms/Nintendo%20-%20Game%20Boy%20Advance.zip/Jissen%20Pachi-Slot%20Hisshouhou%21%20-%20Juuou%20Advance%20%28Japan%29.zip" TargetMode="External"/><Relationship Id="rId2863" Type="http://schemas.openxmlformats.org/officeDocument/2006/relationships/hyperlink" Target="https://archive.org/download/ni-roms/roms/Nintendo%20-%20Game%20Boy%20Advance.zip/Sonic%20Advance%203%20%28Europe%29%20%28En%2CJa%2CFr%2CDe%2CEs%2CIt%29.zip" TargetMode="External"/><Relationship Id="rId1533" Type="http://schemas.openxmlformats.org/officeDocument/2006/relationships/hyperlink" Target="https://archive.org/download/ni-roms/roms/Nintendo%20-%20Game%20Boy%20Advance.zip/Jisu%20F-Zero%20Weilai%20Saiche%20%28China%29.zip" TargetMode="External"/><Relationship Id="rId2864" Type="http://schemas.openxmlformats.org/officeDocument/2006/relationships/hyperlink" Target="https://archive.org/download/ni-roms/roms/Nintendo%20-%20Game%20Boy%20Advance.zip/Sonic%20Advance%203%20%28Japan%29%20%28Demo%29%20%28Kiosk%2C%20GameCube%29.zip" TargetMode="External"/><Relationship Id="rId1534" Type="http://schemas.openxmlformats.org/officeDocument/2006/relationships/hyperlink" Target="https://archive.org/download/ni-roms/roms/Nintendo%20-%20Game%20Boy%20Advance.zip/Jixie%20Ren%20Dazhan%20-%20Zhongjie%20Ban%20%28Taiwan%29%20%28Unl%29.zip" TargetMode="External"/><Relationship Id="rId2865" Type="http://schemas.openxmlformats.org/officeDocument/2006/relationships/hyperlink" Target="https://archive.org/download/ni-roms/roms/Nintendo%20-%20Game%20Boy%20Advance.zip/Sonic%20Advance%203%20%28Japan%29%20%28En%2CJa%2CFr%2CDe%2CEs%2CIt%29%20%28Virtual%20Console%29.zip" TargetMode="External"/><Relationship Id="rId1535" Type="http://schemas.openxmlformats.org/officeDocument/2006/relationships/hyperlink" Target="https://archive.org/download/ni-roms/roms/Nintendo%20-%20Game%20Boy%20Advance.zip/Join%204%20Together%20%28World%29%20%28Proto%29%20%28Aftermarket%29%20%28Unl%29.zip" TargetMode="External"/><Relationship Id="rId2866" Type="http://schemas.openxmlformats.org/officeDocument/2006/relationships/hyperlink" Target="https://archive.org/download/ni-roms/roms/Nintendo%20-%20Game%20Boy%20Advance.zip/Sonic%20Advance%203%20%28Japan%29%20%28En%2CJa%2CFr%2CDe%2CEs%2CIt%29.zip" TargetMode="External"/><Relationship Id="rId1536" Type="http://schemas.openxmlformats.org/officeDocument/2006/relationships/hyperlink" Target="https://archive.org/download/ni-roms/roms/Nintendo%20-%20Game%20Boy%20Advance.zip/Jonny%20Moseley%20Mad%20Trix%20%28USA%2C%20Europe%29%20%28En%2CFr%2CDe%2CEs%2CIt%29.zip" TargetMode="External"/><Relationship Id="rId2867" Type="http://schemas.openxmlformats.org/officeDocument/2006/relationships/hyperlink" Target="https://archive.org/download/ni-roms/roms/Nintendo%20-%20Game%20Boy%20Advance.zip/Sonic%20Advance%203%20%28USA%29%20%28En%2CJa%2CFr%2CDe%2CEs%2CIt%29.zip" TargetMode="External"/><Relationship Id="rId1537" Type="http://schemas.openxmlformats.org/officeDocument/2006/relationships/hyperlink" Target="https://archive.org/download/ni-roms/roms/Nintendo%20-%20Game%20Boy%20Advance.zip/Juezhan%20Sanguo%20%28Taiwan%29%20%28Unl%29.zip" TargetMode="External"/><Relationship Id="rId2868" Type="http://schemas.openxmlformats.org/officeDocument/2006/relationships/hyperlink" Target="https://archive.org/download/ni-roms/roms/Nintendo%20-%20Game%20Boy%20Advance.zip/Sonic%20Battle%20%28Europe%29%20%28En%2CJa%2CFr%2CDe%2CEs%2CIt%29.zip" TargetMode="External"/><Relationship Id="rId1538" Type="http://schemas.openxmlformats.org/officeDocument/2006/relationships/hyperlink" Target="https://archive.org/download/ni-roms/roms/Nintendo%20-%20Game%20Boy%20Advance.zip/Juka%20and%20the%20Monophonic%20Menace%20%28Europe%29%20%28En%2CFr%2CDe%2CEs%2CIt%29.zip" TargetMode="External"/><Relationship Id="rId2869" Type="http://schemas.openxmlformats.org/officeDocument/2006/relationships/hyperlink" Target="https://archive.org/download/ni-roms/roms/Nintendo%20-%20Game%20Boy%20Advance.zip/Sonic%20Battle%20%28Japan%29%20%28En%2CJa%29.zip" TargetMode="External"/><Relationship Id="rId1539" Type="http://schemas.openxmlformats.org/officeDocument/2006/relationships/hyperlink" Target="https://archive.org/download/ni-roms/roms/Nintendo%20-%20Game%20Boy%20Advance.zip/Juka%20and%20the%20Monophonic%20Menace%20%28USA%29%20%28En%2CFr%2CEs%29.zip" TargetMode="External"/><Relationship Id="rId949" Type="http://schemas.openxmlformats.org/officeDocument/2006/relationships/hyperlink" Target="https://archive.org/download/ni-roms/roms/Nintendo%20-%20Game%20Boy%20Advance.zip/EX%20Monopoly%20%28Japan%29.zip" TargetMode="External"/><Relationship Id="rId948" Type="http://schemas.openxmlformats.org/officeDocument/2006/relationships/hyperlink" Target="https://archive.org/download/ni-roms/roms/Nintendo%20-%20Game%20Boy%20Advance.zip/EX%20Monopoly%20%28Japan%29%20%28Rev%201%29.zip" TargetMode="External"/><Relationship Id="rId943" Type="http://schemas.openxmlformats.org/officeDocument/2006/relationships/hyperlink" Target="https://archive.org/download/ni-roms/roms/Nintendo%20-%20Game%20Boy%20Advance.zip/ESPN%20Winter%20X-Games%20Snowboarding%202002%20%28Japan%29%20%28En%29.zip" TargetMode="External"/><Relationship Id="rId942" Type="http://schemas.openxmlformats.org/officeDocument/2006/relationships/hyperlink" Target="https://archive.org/download/ni-roms/roms/Nintendo%20-%20Game%20Boy%20Advance.zip/ESPN%20Winter%20X-Games%20Snowboarding%202%20%28Europe%29.zip" TargetMode="External"/><Relationship Id="rId941" Type="http://schemas.openxmlformats.org/officeDocument/2006/relationships/hyperlink" Target="https://archive.org/download/ni-roms/roms/Nintendo%20-%20Game%20Boy%20Advance.zip/ESPN%20International%20Winter%20Sports%202002%20%28USA%29.zip" TargetMode="External"/><Relationship Id="rId940" Type="http://schemas.openxmlformats.org/officeDocument/2006/relationships/hyperlink" Target="https://archive.org/download/ni-roms/roms/Nintendo%20-%20Game%20Boy%20Advance.zip/ESPN%20International%20Winter%20Sports%20%28Europe%29.zip" TargetMode="External"/><Relationship Id="rId947" Type="http://schemas.openxmlformats.org/officeDocument/2006/relationships/hyperlink" Target="https://archive.org/download/ni-roms/roms/Nintendo%20-%20Game%20Boy%20Advance.zip/ESPN%20X-Games%20Skateboarding%20%28USA%29.zip" TargetMode="External"/><Relationship Id="rId946" Type="http://schemas.openxmlformats.org/officeDocument/2006/relationships/hyperlink" Target="https://archive.org/download/ni-roms/roms/Nintendo%20-%20Game%20Boy%20Advance.zip/ESPN%20X-Games%20Skateboarding%20%28Japan%29%20%28En%29.zip" TargetMode="External"/><Relationship Id="rId945" Type="http://schemas.openxmlformats.org/officeDocument/2006/relationships/hyperlink" Target="https://archive.org/download/ni-roms/roms/Nintendo%20-%20Game%20Boy%20Advance.zip/ESPN%20X-Games%20Skateboarding%20%28Europe%29%20%28En%2CFr%2CDe%2CEs%2CIt%29.zip" TargetMode="External"/><Relationship Id="rId944" Type="http://schemas.openxmlformats.org/officeDocument/2006/relationships/hyperlink" Target="https://archive.org/download/ni-roms/roms/Nintendo%20-%20Game%20Boy%20Advance.zip/ESPN%20Winter%20X-Games%20Snowboarding%202002%20%28USA%29.zip" TargetMode="External"/><Relationship Id="rId2860" Type="http://schemas.openxmlformats.org/officeDocument/2006/relationships/hyperlink" Target="https://archive.org/download/ni-roms/roms/Nintendo%20-%20Game%20Boy%20Advance.zip/Sonic%20Advance%202%20%28USA%29%20%28Beta%29%20%282002-10-25%29.zip" TargetMode="External"/><Relationship Id="rId1530" Type="http://schemas.openxmlformats.org/officeDocument/2006/relationships/hyperlink" Target="https://archive.org/download/ni-roms/roms/Nintendo%20-%20Game%20Boy%20Advance.zip/Jimmy%20Neutron%20vs.%20Jimmy%20Negatron%20%28Germany%29%20%28Beta%29.zip" TargetMode="External"/><Relationship Id="rId2861" Type="http://schemas.openxmlformats.org/officeDocument/2006/relationships/hyperlink" Target="https://archive.org/download/ni-roms/roms/Nintendo%20-%20Game%20Boy%20Advance.zip/Sonic%20Advance%202%20%28USA%29%20%28En%2CJa%2CFr%2CDe%2CEs%2CIt%29.zip" TargetMode="External"/><Relationship Id="rId1531" Type="http://schemas.openxmlformats.org/officeDocument/2006/relationships/hyperlink" Target="https://archive.org/download/ni-roms/roms/Nintendo%20-%20Game%20Boy%20Advance.zip/Jinsei%20Game%20Advance%20%28Japan%29.zip" TargetMode="External"/><Relationship Id="rId2862" Type="http://schemas.openxmlformats.org/officeDocument/2006/relationships/hyperlink" Target="https://archive.org/download/ni-roms/roms/Nintendo%20-%20Game%20Boy%20Advance.zip/Sonic%20Advance%203%20%28Europe%29%20%28En%2CJa%2CFr%2CDe%2CEs%2CIt%29%20%28Beta%29.zip" TargetMode="External"/><Relationship Id="rId1521" Type="http://schemas.openxmlformats.org/officeDocument/2006/relationships/hyperlink" Target="https://archive.org/download/ni-roms/roms/Nintendo%20-%20Game%20Boy%20Advance.zip/James%20Pond%20-%20Codename%20Robocod%20%28USA%29%20%28En%2CFr%2CEs%2CPt%29.zip" TargetMode="External"/><Relationship Id="rId2852" Type="http://schemas.openxmlformats.org/officeDocument/2006/relationships/hyperlink" Target="https://archive.org/download/ni-roms/roms/Nintendo%20-%20Game%20Boy%20Advance.zip/Sonic%20Advance%20%28Japan%29%20%28En%2CJa%29%20%28Rev%201%29%20%28Virtual%20Console%29.zip" TargetMode="External"/><Relationship Id="rId1522" Type="http://schemas.openxmlformats.org/officeDocument/2006/relationships/hyperlink" Target="https://archive.org/download/ni-roms/roms/Nintendo%20-%20Game%20Boy%20Advance.zip/Jazz%20Jackrabbit%20%28USA%2C%20Europe%29.zip" TargetMode="External"/><Relationship Id="rId2853" Type="http://schemas.openxmlformats.org/officeDocument/2006/relationships/hyperlink" Target="https://archive.org/download/ni-roms/roms/Nintendo%20-%20Game%20Boy%20Advance.zip/Sonic%20Advance%20%28Japan%29%20%28En%2CJa%29%20%28Rev%201%29.zip" TargetMode="External"/><Relationship Id="rId1523" Type="http://schemas.openxmlformats.org/officeDocument/2006/relationships/hyperlink" Target="https://archive.org/download/ni-roms/roms/Nintendo%20-%20Game%20Boy%20Advance.zip/Jet%20Grind%20Radio%20%28USA%29.zip" TargetMode="External"/><Relationship Id="rId2854" Type="http://schemas.openxmlformats.org/officeDocument/2006/relationships/hyperlink" Target="https://archive.org/download/ni-roms/roms/Nintendo%20-%20Game%20Boy%20Advance.zip/Sonic%20Advance%20%28Japan%29%20%28En%2CJa%29.zip" TargetMode="External"/><Relationship Id="rId1524" Type="http://schemas.openxmlformats.org/officeDocument/2006/relationships/hyperlink" Target="https://archive.org/download/ni-roms/roms/Nintendo%20-%20Game%20Boy%20Advance.zip/Jet%20Set%20Radio%20%28Europe%29.zip" TargetMode="External"/><Relationship Id="rId2855" Type="http://schemas.openxmlformats.org/officeDocument/2006/relationships/hyperlink" Target="https://archive.org/download/ni-roms/roms/Nintendo%20-%20Game%20Boy%20Advance.zip/Sonic%20Advance%20%28USA%29%20%28En%2CJa%29%20%28Beta%29%20%282001-10-31%29.zip" TargetMode="External"/><Relationship Id="rId1525" Type="http://schemas.openxmlformats.org/officeDocument/2006/relationships/hyperlink" Target="https://archive.org/download/ni-roms/roms/Nintendo%20-%20Game%20Boy%20Advance.zip/Jikkyou%20World%20Soccer%20Pocket%20%28Japan%29.zip" TargetMode="External"/><Relationship Id="rId2856" Type="http://schemas.openxmlformats.org/officeDocument/2006/relationships/hyperlink" Target="https://archive.org/download/ni-roms/roms/Nintendo%20-%20Game%20Boy%20Advance.zip/Sonic%20Advance%20%28USA%29%20%28En%2CJa%29.zip" TargetMode="External"/><Relationship Id="rId1526" Type="http://schemas.openxmlformats.org/officeDocument/2006/relationships/hyperlink" Target="https://archive.org/download/ni-roms/roms/Nintendo%20-%20Game%20Boy%20Advance.zip/Jikkyou%20World%20Soccer%20Pocket%202%20%28Japan%29.zip" TargetMode="External"/><Relationship Id="rId2857" Type="http://schemas.openxmlformats.org/officeDocument/2006/relationships/hyperlink" Target="https://archive.org/download/ni-roms/roms/Nintendo%20-%20Game%20Boy%20Advance.zip/Sonic%20Advance%202%20%28Europe%29%20%28En%2CJa%2CFr%2CDe%2CEs%2CIt%29.zip" TargetMode="External"/><Relationship Id="rId1527" Type="http://schemas.openxmlformats.org/officeDocument/2006/relationships/hyperlink" Target="https://archive.org/download/ni-roms/roms/Nintendo%20-%20Game%20Boy%20Advance.zip/Jimmy%20Neutron%20-%20Boy%20Genius%20%28Europe%29%20%28En%2CFr%2CDe%2CEs%29.zip" TargetMode="External"/><Relationship Id="rId2858" Type="http://schemas.openxmlformats.org/officeDocument/2006/relationships/hyperlink" Target="https://archive.org/download/ni-roms/roms/Nintendo%20-%20Game%20Boy%20Advance.zip/Sonic%20Advance%202%20%28Japan%29%20%28En%2CJa%2CFr%2CDe%2CEs%2CIt%29%20%28Virtual%20Console%29.zip" TargetMode="External"/><Relationship Id="rId1528" Type="http://schemas.openxmlformats.org/officeDocument/2006/relationships/hyperlink" Target="https://archive.org/download/ni-roms/roms/Nintendo%20-%20Game%20Boy%20Advance.zip/Jimmy%20Neutron%20-%20Boy%20Genius%20%28USA%29.zip" TargetMode="External"/><Relationship Id="rId2859" Type="http://schemas.openxmlformats.org/officeDocument/2006/relationships/hyperlink" Target="https://archive.org/download/ni-roms/roms/Nintendo%20-%20Game%20Boy%20Advance.zip/Sonic%20Advance%202%20%28Japan%29%20%28En%2CJa%2CFr%2CDe%2CEs%2CIt%29.zip" TargetMode="External"/><Relationship Id="rId1529" Type="http://schemas.openxmlformats.org/officeDocument/2006/relationships/hyperlink" Target="https://archive.org/download/ni-roms/roms/Nintendo%20-%20Game%20Boy%20Advance.zip/Jimmy%20Neutron%20un%20Garcon%20Genial%20-%20L%27Attaque%20des%20Twonkies%20%28France%29.zip" TargetMode="External"/><Relationship Id="rId939" Type="http://schemas.openxmlformats.org/officeDocument/2006/relationships/hyperlink" Target="https://archive.org/download/ni-roms/roms/Nintendo%20-%20Game%20Boy%20Advance.zip/ESPN%20Great%20Outdoor%20Games%20-%20Bass%20Tournament%20%28Europe%29.zip" TargetMode="External"/><Relationship Id="rId938" Type="http://schemas.openxmlformats.org/officeDocument/2006/relationships/hyperlink" Target="https://archive.org/download/ni-roms/roms/Nintendo%20-%20Game%20Boy%20Advance.zip/ESPN%20Great%20Outdoor%20Games%20-%20Bass%202002%20%28USA%29.zip" TargetMode="External"/><Relationship Id="rId937" Type="http://schemas.openxmlformats.org/officeDocument/2006/relationships/hyperlink" Target="https://archive.org/download/ni-roms/roms/Nintendo%20-%20Game%20Boy%20Advance.zip/ESPN%20Final%20Round%20Golf%202002%20%28USA%29.zip" TargetMode="External"/><Relationship Id="rId932" Type="http://schemas.openxmlformats.org/officeDocument/2006/relationships/hyperlink" Target="https://archive.org/download/ni-roms/roms/Nintendo%20-%20Game%20Boy%20Advance.zip/Dynasty%20Warriors%20Advance%20%28Europe%29%20%28En%2CFr%2CDe%2CEs%2CIt%29.zip" TargetMode="External"/><Relationship Id="rId931" Type="http://schemas.openxmlformats.org/officeDocument/2006/relationships/hyperlink" Target="https://archive.org/download/ni-roms/roms/Nintendo%20-%20Game%20Boy%20Advance.zip/Dungeons%20%26%20Dragons%20-%20Eye%20of%20the%20Beholder%20%28USA%29.zip" TargetMode="External"/><Relationship Id="rId930" Type="http://schemas.openxmlformats.org/officeDocument/2006/relationships/hyperlink" Target="https://archive.org/download/ni-roms/roms/Nintendo%20-%20Game%20Boy%20Advance.zip/Dungeons%20%26%20Dragons%20-%20Eye%20of%20the%20Beholder%20%28Europe%29%20%28En%2CFr%2CDe%2CEs%2CIt%29.zip" TargetMode="External"/><Relationship Id="rId936" Type="http://schemas.openxmlformats.org/officeDocument/2006/relationships/hyperlink" Target="https://archive.org/download/ni-roms/roms/Nintendo%20-%20Game%20Boy%20Advance.zip/ESPN%20Final%20Round%20Golf%20%28Europe%29.zip" TargetMode="External"/><Relationship Id="rId935" Type="http://schemas.openxmlformats.org/officeDocument/2006/relationships/hyperlink" Target="https://archive.org/download/ni-roms/roms/Nintendo%20-%20Game%20Boy%20Advance.zip/E.T.%20-%20The%20Extra-Terrestrial%20%28USA%29.zip" TargetMode="External"/><Relationship Id="rId934" Type="http://schemas.openxmlformats.org/officeDocument/2006/relationships/hyperlink" Target="https://archive.org/download/ni-roms/roms/Nintendo%20-%20Game%20Boy%20Advance.zip/E.T.%20-%20The%20Extra-Terrestrial%20%28Europe%29%20%28En%2CFr%2CDe%2CEs%2CIt%2CNl%29.zip" TargetMode="External"/><Relationship Id="rId933" Type="http://schemas.openxmlformats.org/officeDocument/2006/relationships/hyperlink" Target="https://archive.org/download/ni-roms/roms/Nintendo%20-%20Game%20Boy%20Advance.zip/Dynasty%20Warriors%20Advance%20%28USA%29.zip" TargetMode="External"/><Relationship Id="rId2850" Type="http://schemas.openxmlformats.org/officeDocument/2006/relationships/hyperlink" Target="https://archive.org/download/ni-roms/roms/Nintendo%20-%20Game%20Boy%20Advance.zip/Sonic%203%20-%20Fighter%20Sonic%20%28USA%29%20%28Unl%29.zip" TargetMode="External"/><Relationship Id="rId1520" Type="http://schemas.openxmlformats.org/officeDocument/2006/relationships/hyperlink" Target="https://archive.org/download/ni-roms/roms/Nintendo%20-%20Game%20Boy%20Advance.zip/James%20Pond%20-%20Codename%20Robocod%20%28Europe%29%20%28En%2CFr%2CDe%2CEs%2CIt%2CNl%2CPt%29.zip" TargetMode="External"/><Relationship Id="rId2851" Type="http://schemas.openxmlformats.org/officeDocument/2006/relationships/hyperlink" Target="https://archive.org/download/ni-roms/roms/Nintendo%20-%20Game%20Boy%20Advance.zip/Sonic%20Advance%20%28Europe%29%20%28En%2CJa%2CFr%2CDe%2CEs%29.zip" TargetMode="External"/><Relationship Id="rId1554" Type="http://schemas.openxmlformats.org/officeDocument/2006/relationships/hyperlink" Target="https://archive.org/download/ni-roms/roms/Nintendo%20-%20Game%20Boy%20Advance.zip/Justice%20League%20-%20Injustice%20for%20All%20%28USA%29%20%28Beta%29.zip" TargetMode="External"/><Relationship Id="rId2885" Type="http://schemas.openxmlformats.org/officeDocument/2006/relationships/hyperlink" Target="https://archive.org/download/ni-roms/roms/Nintendo%20-%20Game%20Boy%20Advance.zip/Spider-Man%20%28France%29.zip" TargetMode="External"/><Relationship Id="rId1555" Type="http://schemas.openxmlformats.org/officeDocument/2006/relationships/hyperlink" Target="https://archive.org/download/ni-roms/roms/Nintendo%20-%20Game%20Boy%20Advance.zip/Justice%20League%20-%20Injustice%20for%20All%20%28USA%29.zip" TargetMode="External"/><Relationship Id="rId2886" Type="http://schemas.openxmlformats.org/officeDocument/2006/relationships/hyperlink" Target="https://archive.org/download/ni-roms/roms/Nintendo%20-%20Game%20Boy%20Advance.zip/Spider-Man%20%28Germany%29.zip" TargetMode="External"/><Relationship Id="rId1556" Type="http://schemas.openxmlformats.org/officeDocument/2006/relationships/hyperlink" Target="https://archive.org/download/ni-roms/roms/Nintendo%20-%20Game%20Boy%20Advance.zip/Justice%20League%20Heroes%20-%20The%20Flash%20%28Europe%29%20%28En%2CFr%2CDe%2CEs%2CIt%29.zip" TargetMode="External"/><Relationship Id="rId2887" Type="http://schemas.openxmlformats.org/officeDocument/2006/relationships/hyperlink" Target="https://archive.org/download/ni-roms/roms/Nintendo%20-%20Game%20Boy%20Advance.zip/Spider-Man%20%28USA%2C%20Europe%29.zip" TargetMode="External"/><Relationship Id="rId1557" Type="http://schemas.openxmlformats.org/officeDocument/2006/relationships/hyperlink" Target="https://archive.org/download/ni-roms/roms/Nintendo%20-%20Game%20Boy%20Advance.zip/Justice%20League%20Heroes%20-%20The%20Flash%20%28USA%29.zip" TargetMode="External"/><Relationship Id="rId2888" Type="http://schemas.openxmlformats.org/officeDocument/2006/relationships/hyperlink" Target="https://archive.org/download/ni-roms/roms/Nintendo%20-%20Game%20Boy%20Advance.zip/Spider-Man%20-%20Battle%20for%20New%20York%20%28Europe%29%20%28En%2CFr%2CDe%2CEs%2CIt%29.zip" TargetMode="External"/><Relationship Id="rId1558" Type="http://schemas.openxmlformats.org/officeDocument/2006/relationships/hyperlink" Target="https://archive.org/download/ni-roms/roms/Nintendo%20-%20Game%20Boy%20Advance.zip/K-1%20Pocket%20Grand%20Prix%20%28Japan%29.zip" TargetMode="External"/><Relationship Id="rId2889" Type="http://schemas.openxmlformats.org/officeDocument/2006/relationships/hyperlink" Target="https://archive.org/download/ni-roms/roms/Nintendo%20-%20Game%20Boy%20Advance.zip/Spider-Man%20-%20Battle%20for%20New%20York%20%28USA%29.zip" TargetMode="External"/><Relationship Id="rId1559" Type="http://schemas.openxmlformats.org/officeDocument/2006/relationships/hyperlink" Target="https://archive.org/download/ni-roms/roms/Nintendo%20-%20Game%20Boy%20Advance.zip/K-1%20Pocket%20Grand%20Prix%202%20%28Japan%29.zip" TargetMode="External"/><Relationship Id="rId965" Type="http://schemas.openxmlformats.org/officeDocument/2006/relationships/hyperlink" Target="https://archive.org/download/ni-roms/roms/Nintendo%20-%20Game%20Boy%20Advance.zip/Ed%2C%20Edd%20n%20Eddy%20-%20The%20Mis-Edventures%20%28Europe%29%20%28En%2CFr%29.zip" TargetMode="External"/><Relationship Id="rId964" Type="http://schemas.openxmlformats.org/officeDocument/2006/relationships/hyperlink" Target="https://archive.org/download/ni-roms/roms/Nintendo%20-%20Game%20Boy%20Advance.zip/Ed%2C%20Edd%20n%20Eddy%20-%20Jawbreakers%21%20%28USA%29.zip" TargetMode="External"/><Relationship Id="rId963" Type="http://schemas.openxmlformats.org/officeDocument/2006/relationships/hyperlink" Target="https://archive.org/download/ni-roms/roms/Nintendo%20-%20Game%20Boy%20Advance.zip/Ed%2C%20Edd%20n%20Eddy%20-%20Jawbreakers%21%20%28USA%29%20%28Rev%201%29.zip" TargetMode="External"/><Relationship Id="rId962" Type="http://schemas.openxmlformats.org/officeDocument/2006/relationships/hyperlink" Target="https://archive.org/download/ni-roms/roms/Nintendo%20-%20Game%20Boy%20Advance.zip/Ed%2C%20Edd%20n%20Eddy%20-%20Jawbreakers%21%20%28Europe%29%20%28En%2CFr%2CDe%2CEs%2CIt%29.zip" TargetMode="External"/><Relationship Id="rId969" Type="http://schemas.openxmlformats.org/officeDocument/2006/relationships/hyperlink" Target="https://archive.org/download/ni-roms/roms/Nintendo%20-%20Game%20Boy%20Advance.zip/Eggo%20Mania%20%28Europe%29%20%28En%2CFr%2CDe%2CEs%2CIt%2CNl%29%20%28Beta%29.zip" TargetMode="External"/><Relationship Id="rId968" Type="http://schemas.openxmlformats.org/officeDocument/2006/relationships/hyperlink" Target="https://archive.org/download/ni-roms/roms/Nintendo%20-%20Game%20Boy%20Advance.zip/Egg%20Mania%20-%20Tsukande%21%20Mawashite%21%20Dossun%20Puzzle%21%21%20%28Japan%29.zip" TargetMode="External"/><Relationship Id="rId967" Type="http://schemas.openxmlformats.org/officeDocument/2006/relationships/hyperlink" Target="https://archive.org/download/ni-roms/roms/Nintendo%20-%20Game%20Boy%20Advance.zip/Egg%20Mania%20%28USA%29%20%28En%2CFr%2CEs%29.zip" TargetMode="External"/><Relationship Id="rId966" Type="http://schemas.openxmlformats.org/officeDocument/2006/relationships/hyperlink" Target="https://archive.org/download/ni-roms/roms/Nintendo%20-%20Game%20Boy%20Advance.zip/Ed%2C%20Edd%20n%20Eddy%20-%20The%20Mis-Edventures%20%28USA%29%20%28En%2CFr%29.zip" TargetMode="External"/><Relationship Id="rId2880" Type="http://schemas.openxmlformats.org/officeDocument/2006/relationships/hyperlink" Target="https://archive.org/download/ni-roms/roms/Nintendo%20-%20Game%20Boy%20Advance.zip/Space%20Invaders%20%28France%29.zip" TargetMode="External"/><Relationship Id="rId961" Type="http://schemas.openxmlformats.org/officeDocument/2006/relationships/hyperlink" Target="https://archive.org/download/ni-roms/roms/Nintendo%20-%20Game%20Boy%20Advance.zip/Ecks%20vs%20Sever%20%28USA%29%20%28En%2CFr%2CDe%2CEs%2CIt%29.zip" TargetMode="External"/><Relationship Id="rId1550" Type="http://schemas.openxmlformats.org/officeDocument/2006/relationships/hyperlink" Target="https://archive.org/download/ni-roms/roms/Nintendo%20-%20Game%20Boy%20Advance.zip/Jurassic%20Park%20III%20-%20Ushinawareta%20Idenshi%20%28Japan%29.zip" TargetMode="External"/><Relationship Id="rId2881" Type="http://schemas.openxmlformats.org/officeDocument/2006/relationships/hyperlink" Target="https://archive.org/download/ni-roms/roms/Nintendo%20-%20Game%20Boy%20Advance.zip/Space%20Invaders%20%28USA%2C%20Europe%29.zip" TargetMode="External"/><Relationship Id="rId960" Type="http://schemas.openxmlformats.org/officeDocument/2006/relationships/hyperlink" Target="https://archive.org/download/ni-roms/roms/Nintendo%20-%20Game%20Boy%20Advance.zip/Ecks%20vs.%20Sever%20II%20-%20Ballistic%20%28Europe%29%20%28En%2CFr%2CDe%2CEs%2CIt%29.zip" TargetMode="External"/><Relationship Id="rId1551" Type="http://schemas.openxmlformats.org/officeDocument/2006/relationships/hyperlink" Target="https://archive.org/download/ni-roms/roms/Nintendo%20-%20Game%20Boy%20Advance.zip/Jurassic%20Park%20Institute%20Tour%20-%20Dinosaur%20Rescue%20%28Japan%29.zip" TargetMode="External"/><Relationship Id="rId2882" Type="http://schemas.openxmlformats.org/officeDocument/2006/relationships/hyperlink" Target="https://archive.org/download/ni-roms/roms/Nintendo%20-%20Game%20Boy%20Advance.zip/Space%20Invaders%20EX%20%28Japan%29%20%28En%29.zip" TargetMode="External"/><Relationship Id="rId1552" Type="http://schemas.openxmlformats.org/officeDocument/2006/relationships/hyperlink" Target="https://archive.org/download/ni-roms/roms/Nintendo%20-%20Game%20Boy%20Advance.zip/Justice%20League%20-%20Chronicles%20%28USA%29.zip" TargetMode="External"/><Relationship Id="rId2883" Type="http://schemas.openxmlformats.org/officeDocument/2006/relationships/hyperlink" Target="https://archive.org/download/ni-roms/roms/Nintendo%20-%20Game%20Boy%20Advance.zip/Space%20Twins%20%28World%29%20%28Proto%29%20%28Unl%29.zip" TargetMode="External"/><Relationship Id="rId1553" Type="http://schemas.openxmlformats.org/officeDocument/2006/relationships/hyperlink" Target="https://archive.org/download/ni-roms/roms/Nintendo%20-%20Game%20Boy%20Advance.zip/Justice%20League%20-%20Injustice%20for%20All%20%28Europe%29%20%28En%2CFr%2CDe%2CEs%2CIt%29.zip" TargetMode="External"/><Relationship Id="rId2884" Type="http://schemas.openxmlformats.org/officeDocument/2006/relationships/hyperlink" Target="https://archive.org/download/ni-roms/roms/Nintendo%20-%20Game%20Boy%20Advance.zip/Speedball%202%20%28Europe%29%20%28En%2CFr%2CDe%2CEs%2CIt%29.zip" TargetMode="External"/><Relationship Id="rId1543" Type="http://schemas.openxmlformats.org/officeDocument/2006/relationships/hyperlink" Target="https://archive.org/download/ni-roms/roms/Nintendo%20-%20Game%20Boy%20Advance.zip/Jurassic%20Park%20III%20-%20Dino%20Attack%20%28Europe%29%20%28En%2CFr%2CDe%2CEs%2CIt%29.zip" TargetMode="External"/><Relationship Id="rId2874" Type="http://schemas.openxmlformats.org/officeDocument/2006/relationships/hyperlink" Target="https://archive.org/download/ni-roms/roms/Nintendo%20-%20Game%20Boy%20Advance.zip/Sonic%20The%20Hedgehog%20-%20Genesis%20%28USA%29.zip" TargetMode="External"/><Relationship Id="rId1544" Type="http://schemas.openxmlformats.org/officeDocument/2006/relationships/hyperlink" Target="https://archive.org/download/ni-roms/roms/Nintendo%20-%20Game%20Boy%20Advance.zip/Jurassic%20Park%20III%20-%20Island%20Attack%20%28USA%29.zip" TargetMode="External"/><Relationship Id="rId2875" Type="http://schemas.openxmlformats.org/officeDocument/2006/relationships/hyperlink" Target="https://archive.org/download/ni-roms/roms/Nintendo%20-%20Game%20Boy%20Advance.zip/Sound%20of%20Thunder%2C%20A%20%28Europe%29%20%28En%2CFr%2CDe%2CEs%2CIt%29.zip" TargetMode="External"/><Relationship Id="rId1545" Type="http://schemas.openxmlformats.org/officeDocument/2006/relationships/hyperlink" Target="https://archive.org/download/ni-roms/roms/Nintendo%20-%20Game%20Boy%20Advance.zip/Jurassic%20Park%20III%20-%20Kyouryuu%20ni%20Ainiikou%21%20%28Japan%29.zip" TargetMode="External"/><Relationship Id="rId2876" Type="http://schemas.openxmlformats.org/officeDocument/2006/relationships/hyperlink" Target="https://archive.org/download/ni-roms/roms/Nintendo%20-%20Game%20Boy%20Advance.zip/Sound%20of%20Thunder%2C%20A%20%28USA%29%20%28En%2CFr%2CDe%2CEs%2CIt%29.zip" TargetMode="External"/><Relationship Id="rId1546" Type="http://schemas.openxmlformats.org/officeDocument/2006/relationships/hyperlink" Target="https://archive.org/download/ni-roms/roms/Nintendo%20-%20Game%20Boy%20Advance.zip/Jurassic%20Park%20III%20-%20Park%20Builder%20%28Europe%29%20%28En%2CFr%2CDe%2CEs%2CIt%29.zip" TargetMode="External"/><Relationship Id="rId2877" Type="http://schemas.openxmlformats.org/officeDocument/2006/relationships/hyperlink" Target="https://archive.org/download/ni-roms/roms/Nintendo%20-%20Game%20Boy%20Advance.zip/Space%20Channel%205%20-%20Ulala%27s%20Cosmic%20Attack%20%28Europe%29.zip" TargetMode="External"/><Relationship Id="rId1547" Type="http://schemas.openxmlformats.org/officeDocument/2006/relationships/hyperlink" Target="https://archive.org/download/ni-roms/roms/Nintendo%20-%20Game%20Boy%20Advance.zip/Jurassic%20Park%20III%20-%20Park%20Builder%20%28USA%29.zip" TargetMode="External"/><Relationship Id="rId2878" Type="http://schemas.openxmlformats.org/officeDocument/2006/relationships/hyperlink" Target="https://archive.org/download/ni-roms/roms/Nintendo%20-%20Game%20Boy%20Advance.zip/Space%20Channel%205%20-%20Ulala%27s%20Cosmic%20Attack%20%28USA%29.zip" TargetMode="External"/><Relationship Id="rId1548" Type="http://schemas.openxmlformats.org/officeDocument/2006/relationships/hyperlink" Target="https://archive.org/download/ni-roms/roms/Nintendo%20-%20Game%20Boy%20Advance.zip/Jurassic%20Park%20III%20-%20The%20DNA%20Factor%20%28Europe%29%20%28En%2CFr%2CDe%2CEs%2CIt%29.zip" TargetMode="External"/><Relationship Id="rId2879" Type="http://schemas.openxmlformats.org/officeDocument/2006/relationships/hyperlink" Target="https://archive.org/download/ni-roms/roms/Nintendo%20-%20Game%20Boy%20Advance.zip/Space%20Hexcite%20-%20Maetel%20Legend%20EX%20%28Japan%29.zip" TargetMode="External"/><Relationship Id="rId1549" Type="http://schemas.openxmlformats.org/officeDocument/2006/relationships/hyperlink" Target="https://archive.org/download/ni-roms/roms/Nintendo%20-%20Game%20Boy%20Advance.zip/Jurassic%20Park%20III%20-%20The%20DNA%20Factor%20%28USA%29.zip" TargetMode="External"/><Relationship Id="rId959" Type="http://schemas.openxmlformats.org/officeDocument/2006/relationships/hyperlink" Target="https://archive.org/download/ni-roms/roms/Nintendo%20-%20Game%20Boy%20Advance.zip/Ecks%20V%20Sever%20%28Europe%29%20%28En%2CFr%2CDe%2CEs%2CIt%29.zip" TargetMode="External"/><Relationship Id="rId954" Type="http://schemas.openxmlformats.org/officeDocument/2006/relationships/hyperlink" Target="https://archive.org/download/ni-roms/roms/Nintendo%20-%20Game%20Boy%20Advance.zip/EZ-Talk%20-%20Shokyuu%20Hen%205%20%28Japan%29.zip" TargetMode="External"/><Relationship Id="rId953" Type="http://schemas.openxmlformats.org/officeDocument/2006/relationships/hyperlink" Target="https://archive.org/download/ni-roms/roms/Nintendo%20-%20Game%20Boy%20Advance.zip/EZ-Talk%20-%20Shokyuu%20Hen%204%20%28Japan%29.zip" TargetMode="External"/><Relationship Id="rId952" Type="http://schemas.openxmlformats.org/officeDocument/2006/relationships/hyperlink" Target="https://archive.org/download/ni-roms/roms/Nintendo%20-%20Game%20Boy%20Advance.zip/EZ-Talk%20-%20Shokyuu%20Hen%203%20%28Japan%29.zip" TargetMode="External"/><Relationship Id="rId951" Type="http://schemas.openxmlformats.org/officeDocument/2006/relationships/hyperlink" Target="https://archive.org/download/ni-roms/roms/Nintendo%20-%20Game%20Boy%20Advance.zip/EZ-Talk%20-%20Shokyuu%20Hen%202%20%28Japan%29.zip" TargetMode="External"/><Relationship Id="rId958" Type="http://schemas.openxmlformats.org/officeDocument/2006/relationships/hyperlink" Target="https://archive.org/download/ni-roms/roms/Nintendo%20-%20Game%20Boy%20Advance.zip/Earthworm%20Jim%202%20%28USA%29.zip" TargetMode="External"/><Relationship Id="rId957" Type="http://schemas.openxmlformats.org/officeDocument/2006/relationships/hyperlink" Target="https://archive.org/download/ni-roms/roms/Nintendo%20-%20Game%20Boy%20Advance.zip/Earthworm%20Jim%202%20%28Europe%29%20%28En%2CFr%2CDe%2CEs%2CIt%29.zip" TargetMode="External"/><Relationship Id="rId956" Type="http://schemas.openxmlformats.org/officeDocument/2006/relationships/hyperlink" Target="https://archive.org/download/ni-roms/roms/Nintendo%20-%20Game%20Boy%20Advance.zip/Earthworm%20Jim%20%28USA%2C%20Europe%29.zip" TargetMode="External"/><Relationship Id="rId955" Type="http://schemas.openxmlformats.org/officeDocument/2006/relationships/hyperlink" Target="https://archive.org/download/ni-roms/roms/Nintendo%20-%20Game%20Boy%20Advance.zip/EZ-Talk%20-%20Shokyuu%20Hen%206%20%28Japan%29.zip" TargetMode="External"/><Relationship Id="rId950" Type="http://schemas.openxmlformats.org/officeDocument/2006/relationships/hyperlink" Target="https://archive.org/download/ni-roms/roms/Nintendo%20-%20Game%20Boy%20Advance.zip/EZ-Talk%20-%20Shokyuu%20Hen%201%20%28Japan%29.zip" TargetMode="External"/><Relationship Id="rId2870" Type="http://schemas.openxmlformats.org/officeDocument/2006/relationships/hyperlink" Target="https://archive.org/download/ni-roms/roms/Nintendo%20-%20Game%20Boy%20Advance.zip/Sonic%20Battle%20%28USA%29%20%28En%2CJa%2CFr%2CDe%2CEs%2CIt%29.zip" TargetMode="External"/><Relationship Id="rId1540" Type="http://schemas.openxmlformats.org/officeDocument/2006/relationships/hyperlink" Target="https://archive.org/download/ni-roms/roms/Nintendo%20-%20Game%20Boy%20Advance.zip/Jungle%20Book%2C%20The%20%28USA%29%20%28En%2CFr%2CDe%2CEs%2CIt%2CNl%29.zip" TargetMode="External"/><Relationship Id="rId2871" Type="http://schemas.openxmlformats.org/officeDocument/2006/relationships/hyperlink" Target="https://archive.org/download/ni-roms/roms/Nintendo%20-%20Game%20Boy%20Advance.zip/Sonic%20Pinball%20Party%20%28Europe%29%20%28En%2CJa%2CFr%2CDe%2CEs%2CIt%29.zip" TargetMode="External"/><Relationship Id="rId1541" Type="http://schemas.openxmlformats.org/officeDocument/2006/relationships/hyperlink" Target="https://archive.org/download/ni-roms/roms/Nintendo%20-%20Game%20Boy%20Advance.zip/Jungle%20Book%202%2C%20The%20%28Europe%29%20%28En%2CFr%2CDe%2CEs%2CIt%2CNl%29.zip" TargetMode="External"/><Relationship Id="rId2872" Type="http://schemas.openxmlformats.org/officeDocument/2006/relationships/hyperlink" Target="https://archive.org/download/ni-roms/roms/Nintendo%20-%20Game%20Boy%20Advance.zip/Sonic%20Pinball%20Party%20%28Japan%29%20%28En%2CJa%2CFr%2CDe%2CEs%2CIt%29.zip" TargetMode="External"/><Relationship Id="rId1542" Type="http://schemas.openxmlformats.org/officeDocument/2006/relationships/hyperlink" Target="https://archive.org/download/ni-roms/roms/Nintendo%20-%20Game%20Boy%20Advance.zip/Jurassic%20Park%20III%20-%20Advanced%20Action%20%28Japan%29.zip" TargetMode="External"/><Relationship Id="rId2873" Type="http://schemas.openxmlformats.org/officeDocument/2006/relationships/hyperlink" Target="https://archive.org/download/ni-roms/roms/Nintendo%20-%20Game%20Boy%20Advance.zip/Sonic%20Pinball%20Party%20%28USA%29%20%28En%2CJa%2CFr%2CDe%2CEs%2CIt%29.zip" TargetMode="External"/><Relationship Id="rId2027" Type="http://schemas.openxmlformats.org/officeDocument/2006/relationships/hyperlink" Target="https://archive.org/download/ni-roms/roms/Nintendo%20-%20Game%20Boy%20Advance.zip/Metroid%20-%20Zero%20Mission%20%28Europe%29%20%28En%2CFr%2CDe%2CEs%2CIt%29.zip" TargetMode="External"/><Relationship Id="rId3359" Type="http://schemas.openxmlformats.org/officeDocument/2006/relationships/hyperlink" Target="https://archive.org/download/ni-roms/roms/Nintendo%20-%20Game%20Boy%20Advance.zip/WWF%20-%20Road%20to%20WrestleMania%20%28USA%2C%20Europe%29%20%28Beta%29.zip" TargetMode="External"/><Relationship Id="rId2028" Type="http://schemas.openxmlformats.org/officeDocument/2006/relationships/hyperlink" Target="https://archive.org/download/ni-roms/roms/Nintendo%20-%20Game%20Boy%20Advance.zip/Metroid%20-%20Zero%20Mission%20%28Japan%29%20%28Virtual%20Console%29.zip" TargetMode="External"/><Relationship Id="rId3358" Type="http://schemas.openxmlformats.org/officeDocument/2006/relationships/hyperlink" Target="https://archive.org/download/ni-roms/roms/Nintendo%20-%20Game%20Boy%20Advance.zip/WWE%20-%20Survivor%20Series%20%28USA%2C%20Europe%29.zip" TargetMode="External"/><Relationship Id="rId2029" Type="http://schemas.openxmlformats.org/officeDocument/2006/relationships/hyperlink" Target="https://archive.org/download/ni-roms/roms/Nintendo%20-%20Game%20Boy%20Advance.zip/Metroid%20-%20Zero%20Mission%20%28Japan%29.zip" TargetMode="External"/><Relationship Id="rId107" Type="http://schemas.openxmlformats.org/officeDocument/2006/relationships/hyperlink" Target="https://archive.org/download/ni-roms/roms/Nintendo%20-%20Game%20Boy%20Advance.zip/3%20Games%20in%20One%21%20-%20Breakout%20%2B%20Centipede%20%2B%20Warlords%20%28USA%29.zip" TargetMode="External"/><Relationship Id="rId106" Type="http://schemas.openxmlformats.org/officeDocument/2006/relationships/hyperlink" Target="https://archive.org/download/ni-roms/roms/Nintendo%20-%20Game%20Boy%20Advance.zip/3%20Games%20in%20One%21%20-%20Breakout%20%2B%20Centipede%20%2B%20Warlords%20%28Europe%29%20%28En%2CFr%2CDe%2CEs%2CIt%29.zip" TargetMode="External"/><Relationship Id="rId105" Type="http://schemas.openxmlformats.org/officeDocument/2006/relationships/hyperlink" Target="https://archive.org/download/ni-roms/roms/Nintendo%20-%20Game%20Boy%20Advance.zip/3%20Games%20in%201%20-%20Rugrats%20-%20I%20Gotta%20Go%20Party%20%2B%20SpongeBob%20SquarePants%20-%20SuperSponge%20%2B%20Tak%20and%20the%20Power%20of%20Juju%20%28Europe%29%20%28En%2BEn%2BEn%2CFr%2CDe%29.zip" TargetMode="External"/><Relationship Id="rId104" Type="http://schemas.openxmlformats.org/officeDocument/2006/relationships/hyperlink" Target="https://archive.org/download/ni-roms/roms/Nintendo%20-%20Game%20Boy%20Advance.zip/3%20Game%20Pack%21%20-%20The%20Game%20of%20Life%20%2B%20Payday%20%2B%20Yahtzee%20%28USA%29.zip" TargetMode="External"/><Relationship Id="rId109" Type="http://schemas.openxmlformats.org/officeDocument/2006/relationships/hyperlink" Target="https://archive.org/download/ni-roms/roms/Nintendo%20-%20Game%20Boy%20Advance.zip/3%20Games%20in%20One%21%20-%20Super%20Breakout%20%2B%20Millipede%20%2B%20Lunar%20Lander%20%28USA%29.zip" TargetMode="External"/><Relationship Id="rId108" Type="http://schemas.openxmlformats.org/officeDocument/2006/relationships/hyperlink" Target="https://archive.org/download/ni-roms/roms/Nintendo%20-%20Game%20Boy%20Advance.zip/3%20Games%20in%20One%21%20-%20Super%20Breakout%20%2B%20Millipede%20%2B%20Lunar%20Lander%20%28Europe%29%20%28En%2CFr%2CDe%2CEs%2CIt%29.zip" TargetMode="External"/><Relationship Id="rId3351" Type="http://schemas.openxmlformats.org/officeDocument/2006/relationships/hyperlink" Target="https://archive.org/download/ni-roms/roms/Nintendo%20-%20Game%20Boy%20Advance.zip/Virtua%20Tennis%20%28USA%29.zip" TargetMode="External"/><Relationship Id="rId2020" Type="http://schemas.openxmlformats.org/officeDocument/2006/relationships/hyperlink" Target="https://archive.org/download/ni-roms/roms/Nintendo%20-%20Game%20Boy%20Advance.zip/Metal%20Slug%20Advance%20%28Japan%29.zip" TargetMode="External"/><Relationship Id="rId3350" Type="http://schemas.openxmlformats.org/officeDocument/2006/relationships/hyperlink" Target="https://archive.org/download/ni-roms/roms/Nintendo%20-%20Game%20Boy%20Advance.zip/Virtua%20Tennis%20%28Europe%29%20%28En%2CFr%2CDe%2CEs%2CIt%29.zip" TargetMode="External"/><Relationship Id="rId2021" Type="http://schemas.openxmlformats.org/officeDocument/2006/relationships/hyperlink" Target="https://archive.org/download/ni-roms/roms/Nintendo%20-%20Game%20Boy%20Advance.zip/Metal%20Slug%20Advance%20%28USA%29.zip" TargetMode="External"/><Relationship Id="rId3353" Type="http://schemas.openxmlformats.org/officeDocument/2006/relationships/hyperlink" Target="https://archive.org/download/ni-roms/roms/Nintendo%20-%20Game%20Boy%20Advance.zip/Virtual%20Kasparov%20%28USA%29%20%28En%2CFr%2CDe%2CEs%2CIt%29.zip" TargetMode="External"/><Relationship Id="rId2022" Type="http://schemas.openxmlformats.org/officeDocument/2006/relationships/hyperlink" Target="https://archive.org/download/ni-roms/roms/Nintendo%20-%20Game%20Boy%20Advance.zip/Metal%20Warrior%204%20-%20Agents%20of%20Metal%20%28World%29%20%28v1.1%29%20%28Aftermarket%29%20%28Unl%29.zip" TargetMode="External"/><Relationship Id="rId3352" Type="http://schemas.openxmlformats.org/officeDocument/2006/relationships/hyperlink" Target="https://archive.org/download/ni-roms/roms/Nintendo%20-%20Game%20Boy%20Advance.zip/Virtual%20Kasparov%20%28Europe%29%20%28En%2CFr%2CDe%2CEs%2CIt%29.zip" TargetMode="External"/><Relationship Id="rId103" Type="http://schemas.openxmlformats.org/officeDocument/2006/relationships/hyperlink" Target="https://archive.org/download/ni-roms/roms/Nintendo%20-%20Game%20Boy%20Advance.zip/3%20Game%20Pack%21%20-%20Mouse%20Trap%20%2B%20Simon%20%2B%20Operation%20%28USA%29.zip" TargetMode="External"/><Relationship Id="rId2023" Type="http://schemas.openxmlformats.org/officeDocument/2006/relationships/hyperlink" Target="https://archive.org/download/ni-roms/roms/Nintendo%20-%20Game%20Boy%20Advance.zip/Metal%20Warrior%204%20-%20Agents%20of%20Metal%20%28World%29%20%28v1.3%29%20%28Aftermarket%29%20%28Unl%29.zip" TargetMode="External"/><Relationship Id="rId3355" Type="http://schemas.openxmlformats.org/officeDocument/2006/relationships/hyperlink" Target="https://archive.org/download/ni-roms/roms/Nintendo%20-%20Game%20Boy%20Advance.zip/WTA%20Tour%20Tennis%20%28USA%29.zip" TargetMode="External"/><Relationship Id="rId102" Type="http://schemas.openxmlformats.org/officeDocument/2006/relationships/hyperlink" Target="https://archive.org/download/ni-roms/roms/Nintendo%20-%20Game%20Boy%20Advance.zip/3%20Game%20Pack%21%20-%20Ker%20Plunk%21%20%2B%20Toss%20Across%20%2B%20Tip%20It%20%28USA%29.zip" TargetMode="External"/><Relationship Id="rId2024" Type="http://schemas.openxmlformats.org/officeDocument/2006/relationships/hyperlink" Target="https://archive.org/download/ni-roms/roms/Nintendo%20-%20Game%20Boy%20Advance.zip/Metalgun%20Slinger%20%28Japan%29.zip" TargetMode="External"/><Relationship Id="rId3354" Type="http://schemas.openxmlformats.org/officeDocument/2006/relationships/hyperlink" Target="https://archive.org/download/ni-roms/roms/Nintendo%20-%20Game%20Boy%20Advance.zip/W.i.t.c.h.%20%28Europe%29%20%28En%2CFr%2CDe%2CEs%2CIt%29.zip" TargetMode="External"/><Relationship Id="rId101" Type="http://schemas.openxmlformats.org/officeDocument/2006/relationships/hyperlink" Target="https://archive.org/download/ni-roms/roms/Nintendo%20-%20Game%20Boy%20Advance.zip/3%20Game%20Pack%21%20-%20Candy%20Land%20%2B%20Chutes%20and%20Ladders%20%2B%20Original%20Memory%20Game%20%28USA%29.zip" TargetMode="External"/><Relationship Id="rId2025" Type="http://schemas.openxmlformats.org/officeDocument/2006/relationships/hyperlink" Target="https://archive.org/download/ni-roms/roms/Nintendo%20-%20Game%20Boy%20Advance.zip/Metroid%20-%20Zero%20Mission%20%28Europe%29%20%28En%2CFr%2CDe%2CEs%2CIt%29%20%28Beta%29.zip" TargetMode="External"/><Relationship Id="rId3357" Type="http://schemas.openxmlformats.org/officeDocument/2006/relationships/hyperlink" Target="https://archive.org/download/ni-roms/roms/Nintendo%20-%20Game%20Boy%20Advance.zip/WWE%20-%20Road%20to%20WrestleMania%20X8%20%28USA%2C%20Europe%29.zip" TargetMode="External"/><Relationship Id="rId100" Type="http://schemas.openxmlformats.org/officeDocument/2006/relationships/hyperlink" Target="https://archive.org/download/ni-roms/roms/Nintendo%20-%20Game%20Boy%20Advance.zip/2K%20Sports%20-%20Major%20League%20Baseball%202K7%20%28USA%29.zip" TargetMode="External"/><Relationship Id="rId2026" Type="http://schemas.openxmlformats.org/officeDocument/2006/relationships/hyperlink" Target="https://archive.org/download/ni-roms/roms/Nintendo%20-%20Game%20Boy%20Advance.zip/Metroid%20-%20Zero%20Mission%20%28Europe%29%20%28En%2CFr%2CDe%2CEs%2CIt%29%20%28Virtual%20Console%29.zip" TargetMode="External"/><Relationship Id="rId3356" Type="http://schemas.openxmlformats.org/officeDocument/2006/relationships/hyperlink" Target="https://archive.org/download/ni-roms/roms/Nintendo%20-%20Game%20Boy%20Advance.zip/WTA%20Tour%20Tennis%20Pocket%20%28Japan%29.zip" TargetMode="External"/><Relationship Id="rId2016" Type="http://schemas.openxmlformats.org/officeDocument/2006/relationships/hyperlink" Target="https://archive.org/download/ni-roms/roms/Nintendo%20-%20Game%20Boy%20Advance.zip/Metal%20Max%202%20Kai%20%28Japan%29.zip" TargetMode="External"/><Relationship Id="rId3348" Type="http://schemas.openxmlformats.org/officeDocument/2006/relationships/hyperlink" Target="https://archive.org/download/ni-roms/roms/Nintendo%20-%20Game%20Boy%20Advance.zip/VeggieTales%20-%20LarryBoy%20and%20the%20Bad%20Apple%20%28USA%29.zip" TargetMode="External"/><Relationship Id="rId2017" Type="http://schemas.openxmlformats.org/officeDocument/2006/relationships/hyperlink" Target="https://archive.org/download/ni-roms/roms/Nintendo%20-%20Game%20Boy%20Advance.zip/Metal%20Slug%20-%20Super%20Vehicle-001%20%28Japan%29%20%28En%29%20%28Proto%29.zip" TargetMode="External"/><Relationship Id="rId3347" Type="http://schemas.openxmlformats.org/officeDocument/2006/relationships/hyperlink" Target="https://archive.org/download/ni-roms/roms/Nintendo%20-%20Game%20Boy%20Advance.zip/Vecinos%20Invasores%20%28Spain%29.zip" TargetMode="External"/><Relationship Id="rId2018" Type="http://schemas.openxmlformats.org/officeDocument/2006/relationships/hyperlink" Target="https://archive.org/download/ni-roms/roms/Nintendo%20-%20Game%20Boy%20Advance.zip/Metal%20Slug%20Advance%20%28Europe%29.zip" TargetMode="External"/><Relationship Id="rId2019" Type="http://schemas.openxmlformats.org/officeDocument/2006/relationships/hyperlink" Target="https://archive.org/download/ni-roms/roms/Nintendo%20-%20Game%20Boy%20Advance.zip/Metal%20Slug%20Advance%20%28Japan%29%20%28Beta%29.zip" TargetMode="External"/><Relationship Id="rId3349" Type="http://schemas.openxmlformats.org/officeDocument/2006/relationships/hyperlink" Target="https://archive.org/download/ni-roms/roms/Nintendo%20-%20Game%20Boy%20Advance.zip/Viewpoint%20%28Europe%29%20%28Demo%29.zip" TargetMode="External"/><Relationship Id="rId3340" Type="http://schemas.openxmlformats.org/officeDocument/2006/relationships/hyperlink" Target="https://archive.org/download/ni-roms/roms/Nintendo%20-%20Game%20Boy%20Advance.zip/V-Rally%203%20%28USA%29%20%28En%2CFr%2CEs%29.zip" TargetMode="External"/><Relationship Id="rId2010" Type="http://schemas.openxmlformats.org/officeDocument/2006/relationships/hyperlink" Target="https://archive.org/download/ni-roms/roms/Nintendo%20-%20Game%20Boy%20Advance.zip/Men%20in%20Black%20-%20The%20Series%20%28USA%29.zip" TargetMode="External"/><Relationship Id="rId3342" Type="http://schemas.openxmlformats.org/officeDocument/2006/relationships/hyperlink" Target="https://archive.org/download/ni-roms/roms/Nintendo%20-%20Game%20Boy%20Advance.zip/Van%20Helsing%20%28Europe%29%20%28En%2CFr%2CDe%2CEs%2CIt%29.zip" TargetMode="External"/><Relationship Id="rId2011" Type="http://schemas.openxmlformats.org/officeDocument/2006/relationships/hyperlink" Target="https://archive.org/download/ni-roms/roms/Nintendo%20-%20Game%20Boy%20Advance.zip/Mermaid%20Melody%20-%20Pichi%20Pichi%20Pitch%20%28Japan%29.zip" TargetMode="External"/><Relationship Id="rId3341" Type="http://schemas.openxmlformats.org/officeDocument/2006/relationships/hyperlink" Target="https://archive.org/download/ni-roms/roms/Nintendo%20-%20Game%20Boy%20Advance.zip/V.I.P.%20%28Europe%29%20%28En%2CFr%2CDe%2CEs%2CIt%2CNl%29.zip" TargetMode="External"/><Relationship Id="rId2012" Type="http://schemas.openxmlformats.org/officeDocument/2006/relationships/hyperlink" Target="https://archive.org/download/ni-roms/roms/Nintendo%20-%20Game%20Boy%20Advance.zip/Mermaid%20Melody%20-%20Pichi%20Pichi%20Pitch%20-%20Pichi%20Pichi%20Party%20%28Japan%29.zip" TargetMode="External"/><Relationship Id="rId3344" Type="http://schemas.openxmlformats.org/officeDocument/2006/relationships/hyperlink" Target="https://archive.org/download/ni-roms/roms/Nintendo%20-%20Game%20Boy%20Advance.zip/Varooom%203D%20%28World%29%20%28GBA%20Jam%202021%29%20%28Aftermarket%29%20%28Unl%29.zip" TargetMode="External"/><Relationship Id="rId2013" Type="http://schemas.openxmlformats.org/officeDocument/2006/relationships/hyperlink" Target="https://archive.org/download/ni-roms/roms/Nintendo%20-%20Game%20Boy%20Advance.zip/Mermaid%20Melody%20-%20Pichi%20Pichi%20Pitch%20-%20Pichi%20Pichitto%20Live%20Start%21%20%28Japan%29.zip" TargetMode="External"/><Relationship Id="rId3343" Type="http://schemas.openxmlformats.org/officeDocument/2006/relationships/hyperlink" Target="https://archive.org/download/ni-roms/roms/Nintendo%20-%20Game%20Boy%20Advance.zip/Van%20Helsing%20%28USA%29.zip" TargetMode="External"/><Relationship Id="rId2014" Type="http://schemas.openxmlformats.org/officeDocument/2006/relationships/hyperlink" Target="https://archive.org/download/ni-roms/roms/Nintendo%20-%20Game%20Boy%20Advance.zip/Metal%20Gear%20Solid%202D%20-%20Sensible%20%28World%29%20%28v0.31%29%20%28Demo%29%20%28Unl%29.zip" TargetMode="External"/><Relationship Id="rId3346" Type="http://schemas.openxmlformats.org/officeDocument/2006/relationships/hyperlink" Target="https://archive.org/download/ni-roms/roms/Nintendo%20-%20Game%20Boy%20Advance.zip/Vattroller%20X%20-%20Taikenban%20%28Japan%29%20%28Demo%29%20%28Kiosk%2C%20GameCube%29.zip" TargetMode="External"/><Relationship Id="rId2015" Type="http://schemas.openxmlformats.org/officeDocument/2006/relationships/hyperlink" Target="https://archive.org/download/ni-roms/roms/Nintendo%20-%20Game%20Boy%20Advance.zip/Metal%20Max%202%20Kai%20%28Japan%29%20%28Rev%201%29.zip" TargetMode="External"/><Relationship Id="rId3345" Type="http://schemas.openxmlformats.org/officeDocument/2006/relationships/hyperlink" Target="https://archive.org/download/ni-roms/roms/Nintendo%20-%20Game%20Boy%20Advance.zip/Vattroller%20X%20%28Japan%29.zip" TargetMode="External"/><Relationship Id="rId2049" Type="http://schemas.openxmlformats.org/officeDocument/2006/relationships/hyperlink" Target="https://archive.org/download/ni-roms/roms/Nintendo%20-%20Game%20Boy%20Advance.zip/Midway%27s%20Greatest%20Arcade%20Hits%20%28USA%2C%20Europe%29.zip" TargetMode="External"/><Relationship Id="rId129" Type="http://schemas.openxmlformats.org/officeDocument/2006/relationships/hyperlink" Target="https://archive.org/download/ni-roms/roms/Nintendo%20-%20Game%20Boy%20Advance.zip/AGS%20Aging%20Cartridge%20%28World%29%20%28v10.0%29%20%28Test%20Program%29.zip" TargetMode="External"/><Relationship Id="rId128" Type="http://schemas.openxmlformats.org/officeDocument/2006/relationships/hyperlink" Target="https://archive.org/download/ni-roms/roms/Nintendo%20-%20Game%20Boy%20Advance.zip/AGS%20Aging%20Cartridge%20%28World%29%20%28v7.1%29%20%28Test%20Program%29.zip" TargetMode="External"/><Relationship Id="rId127" Type="http://schemas.openxmlformats.org/officeDocument/2006/relationships/hyperlink" Target="https://archive.org/download/ni-roms/roms/Nintendo%20-%20Game%20Boy%20Advance.zip/AGS%20Aging%20Cartridge%20%28World%29%20%28Rev%203%29%20%28v9.0%29%20%28Test%20Program%29.zip" TargetMode="External"/><Relationship Id="rId126" Type="http://schemas.openxmlformats.org/officeDocument/2006/relationships/hyperlink" Target="https://archive.org/download/ni-roms/roms/Nintendo%20-%20Game%20Boy%20Advance.zip/AGS%20Aging%20Cartridge%20%28World%29%20%28Rev%201%29%20%28v7.0%29%20%28Test%20Program%29.zip" TargetMode="External"/><Relationship Id="rId3371" Type="http://schemas.openxmlformats.org/officeDocument/2006/relationships/hyperlink" Target="https://archive.org/download/ni-roms/roms/Nintendo%20-%20Game%20Boy%20Advance.zip/Waliou%20Xunbao%20Ji%20%28China%29.zip" TargetMode="External"/><Relationship Id="rId2040" Type="http://schemas.openxmlformats.org/officeDocument/2006/relationships/hyperlink" Target="https://archive.org/download/ni-roms/roms/Nintendo%20-%20Game%20Boy%20Advance.zip/Metroid%20Fusion%20%28USA%29.zip" TargetMode="External"/><Relationship Id="rId3370" Type="http://schemas.openxmlformats.org/officeDocument/2006/relationships/hyperlink" Target="https://archive.org/download/ni-roms/roms/Nintendo%20-%20Game%20Boy%20Advance.zip/Wakeboarding%20Unleashed%20Featuring%20Shaun%20Murray%20%28USA%29.zip" TargetMode="External"/><Relationship Id="rId121" Type="http://schemas.openxmlformats.org/officeDocument/2006/relationships/hyperlink" Target="https://archive.org/download/ni-roms/roms/Nintendo%20-%20Game%20Boy%20Advance.zip/2004Mbit%20Competition%20%28World%29%20%28Unl%29.zip" TargetMode="External"/><Relationship Id="rId2041" Type="http://schemas.openxmlformats.org/officeDocument/2006/relationships/hyperlink" Target="https://archive.org/download/ni-roms/roms/Nintendo%20-%20Game%20Boy%20Advance.zip/Mezase%21%20Koushien%20%28Japan%29.zip" TargetMode="External"/><Relationship Id="rId3373" Type="http://schemas.openxmlformats.org/officeDocument/2006/relationships/hyperlink" Target="https://archive.org/download/ni-roms/roms/Nintendo%20-%20Game%20Boy%20Advance.zip/Wanko%20Mix%20Chiwanko%20World%20%28Japan%29.zip" TargetMode="External"/><Relationship Id="rId120" Type="http://schemas.openxmlformats.org/officeDocument/2006/relationships/hyperlink" Target="https://archive.org/download/ni-roms/roms/Nintendo%20-%20Game%20Boy%20Advance.zip/007%20-%20NightFire%20%28USA%2C%20Europe%29%20%28En%2CFr%2CDe%29.zip" TargetMode="External"/><Relationship Id="rId2042" Type="http://schemas.openxmlformats.org/officeDocument/2006/relationships/hyperlink" Target="https://archive.org/download/ni-roms/roms/Nintendo%20-%20Game%20Boy%20Advance.zip/Mickey%20no%20Pocket%20Resort%20%28Japan%29.zip" TargetMode="External"/><Relationship Id="rId3372" Type="http://schemas.openxmlformats.org/officeDocument/2006/relationships/hyperlink" Target="https://archive.org/download/ni-roms/roms/Nintendo%20-%20Game%20Boy%20Advance.zip/Waliou%20Zhizao%20%28China%29.zip" TargetMode="External"/><Relationship Id="rId2043" Type="http://schemas.openxmlformats.org/officeDocument/2006/relationships/hyperlink" Target="https://archive.org/download/ni-roms/roms/Nintendo%20-%20Game%20Boy%20Advance.zip/Mickey%20to%20Donald%20no%20Magical%20Quest%203%20%28Japan%29.zip" TargetMode="External"/><Relationship Id="rId3375" Type="http://schemas.openxmlformats.org/officeDocument/2006/relationships/hyperlink" Target="https://archive.org/download/ni-roms/roms/Nintendo%20-%20Game%20Boy%20Advance.zip/Wannyan%20Doubutsu%20Byouin%20-%20Doubutsu%20no%20Oishasan%20Ikusei%20Game%20%28Japan%29%20%28Rev%201%29.zip" TargetMode="External"/><Relationship Id="rId2044" Type="http://schemas.openxmlformats.org/officeDocument/2006/relationships/hyperlink" Target="https://archive.org/download/ni-roms/roms/Nintendo%20-%20Game%20Boy%20Advance.zip/Mickey%20to%20Minnie%20no%20Magical%20Quest%20%28Japan%29.zip" TargetMode="External"/><Relationship Id="rId3374" Type="http://schemas.openxmlformats.org/officeDocument/2006/relationships/hyperlink" Target="https://archive.org/download/ni-roms/roms/Nintendo%20-%20Game%20Boy%20Advance.zip/Wanko%20de%20Kururin%21%20Wancle%20%28Japan%29.zip" TargetMode="External"/><Relationship Id="rId125" Type="http://schemas.openxmlformats.org/officeDocument/2006/relationships/hyperlink" Target="https://archive.org/download/ni-roms/roms/Nintendo%20-%20Game%20Boy%20Advance.zip/AGB%20Aging%20Cartridge%20%28World%29%20%28v1.0%29%20%28Test%20Program%29.zip" TargetMode="External"/><Relationship Id="rId2045" Type="http://schemas.openxmlformats.org/officeDocument/2006/relationships/hyperlink" Target="https://archive.org/download/ni-roms/roms/Nintendo%20-%20Game%20Boy%20Advance.zip/Mickey%20to%20Minnie%20no%20Magical%20Quest%202%20%28Japan%29.zip" TargetMode="External"/><Relationship Id="rId3377" Type="http://schemas.openxmlformats.org/officeDocument/2006/relationships/hyperlink" Target="https://archive.org/download/ni-roms/roms/Nintendo%20-%20Game%20Boy%20Advance.zip/Wanwan%20Meitantei%20%28Japan%29.zip" TargetMode="External"/><Relationship Id="rId124" Type="http://schemas.openxmlformats.org/officeDocument/2006/relationships/hyperlink" Target="https://archive.org/download/ni-roms/roms/Nintendo%20-%20Game%20Boy%20Advance.zip/AGB-Parallel%20Interface%20Cartridge%20%28Japan%29%20%28En%29%20%28Program%29.zip" TargetMode="External"/><Relationship Id="rId2046" Type="http://schemas.openxmlformats.org/officeDocument/2006/relationships/hyperlink" Target="https://archive.org/download/ni-roms/roms/Nintendo%20-%20Game%20Boy%20Advance.zip/Micro%20Machines%20%28Europe%29%20%28En%2CFr%2CDe%2CEs%2CIt%29.zip" TargetMode="External"/><Relationship Id="rId3376" Type="http://schemas.openxmlformats.org/officeDocument/2006/relationships/hyperlink" Target="https://archive.org/download/ni-roms/roms/Nintendo%20-%20Game%20Boy%20Advance.zip/Wannyan%20Doubutsu%20Byouin%20-%20Doubutsu%20no%20Oishasan%20Ikusei%20Game%20%28Japan%29.zip" TargetMode="External"/><Relationship Id="rId123" Type="http://schemas.openxmlformats.org/officeDocument/2006/relationships/hyperlink" Target="https://archive.org/download/ni-roms/roms/Nintendo%20-%20Game%20Boy%20Advance.zip/2048%20Pool%20%28World%29%20%28Aftermarket%29%20%28Unl%29.zip" TargetMode="External"/><Relationship Id="rId2047" Type="http://schemas.openxmlformats.org/officeDocument/2006/relationships/hyperlink" Target="https://archive.org/download/ni-roms/roms/Nintendo%20-%20Game%20Boy%20Advance.zip/Midnight%20Club%20-%20Street%20Racing%20%28Europe%29%20%28En%2CFr%2CDe%2CEs%2CIt%29.zip" TargetMode="External"/><Relationship Id="rId3379" Type="http://schemas.openxmlformats.org/officeDocument/2006/relationships/hyperlink" Target="https://archive.org/download/ni-roms/roms/Nintendo%20-%20Game%20Boy%20Advance.zip/Wario%20Land%204%20%28USA%2C%20Europe%29.zip" TargetMode="External"/><Relationship Id="rId122" Type="http://schemas.openxmlformats.org/officeDocument/2006/relationships/hyperlink" Target="https://archive.org/download/ni-roms/roms/Nintendo%20-%20Game%20Boy%20Advance.zip/2006%20FIFA%20World%20Cup%20-%20Germany%202006%20%28USA%2C%20Europe%29%20%28En%2CFr%2CDe%2CEs%2CIt%29.zip" TargetMode="External"/><Relationship Id="rId2048" Type="http://schemas.openxmlformats.org/officeDocument/2006/relationships/hyperlink" Target="https://archive.org/download/ni-roms/roms/Nintendo%20-%20Game%20Boy%20Advance.zip/Midnight%20Club%20-%20Street%20Racing%20%28USA%29.zip" TargetMode="External"/><Relationship Id="rId3378" Type="http://schemas.openxmlformats.org/officeDocument/2006/relationships/hyperlink" Target="https://archive.org/download/ni-roms/roms/Nintendo%20-%20Game%20Boy%20Advance.zip/Wario%20Land%204%20%28USA%2C%20Europe%29%20%28Virtual%20Console%29.zip" TargetMode="External"/><Relationship Id="rId2038" Type="http://schemas.openxmlformats.org/officeDocument/2006/relationships/hyperlink" Target="https://archive.org/download/ni-roms/roms/Nintendo%20-%20Game%20Boy%20Advance.zip/Metroid%20Fusion%20%28Japan%29.zip" TargetMode="External"/><Relationship Id="rId2039" Type="http://schemas.openxmlformats.org/officeDocument/2006/relationships/hyperlink" Target="https://archive.org/download/ni-roms/roms/Nintendo%20-%20Game%20Boy%20Advance.zip/Metroid%20Fusion%20%28USA%29%20%28Virtual%20Console%29.zip" TargetMode="External"/><Relationship Id="rId3369" Type="http://schemas.openxmlformats.org/officeDocument/2006/relationships/hyperlink" Target="https://archive.org/download/ni-roms/roms/Nintendo%20-%20Game%20Boy%20Advance.zip/Wakeboarding%20Unleashed%20Featuring%20Shaun%20Murray%20%28Europe%29.zip" TargetMode="External"/><Relationship Id="rId118" Type="http://schemas.openxmlformats.org/officeDocument/2006/relationships/hyperlink" Target="https://archive.org/download/ni-roms/roms/Nintendo%20-%20Game%20Boy%20Advance.zip/007%20-%20Everything%20or%20Nothing%20%28Japan%29.zip" TargetMode="External"/><Relationship Id="rId117" Type="http://schemas.openxmlformats.org/officeDocument/2006/relationships/hyperlink" Target="https://archive.org/download/ni-roms/roms/Nintendo%20-%20Game%20Boy%20Advance.zip/4x4%20Off-Roaders%20%28Europe%29%20%28Proto%29.zip" TargetMode="External"/><Relationship Id="rId116" Type="http://schemas.openxmlformats.org/officeDocument/2006/relationships/hyperlink" Target="https://archive.org/download/ni-roms/roms/Nintendo%20-%20Game%20Boy%20Advance.zip/4%20Games%20on%20One%20Game%20Pak%20%28Racing%29%20%28USA%29%20%28En%2CFr%2CDe%2CEs%2CIt%29.zip" TargetMode="External"/><Relationship Id="rId115" Type="http://schemas.openxmlformats.org/officeDocument/2006/relationships/hyperlink" Target="https://archive.org/download/ni-roms/roms/Nintendo%20-%20Game%20Boy%20Advance.zip/4%20Games%20on%20One%20Game%20Pak%20%28Nicktoons%29%20%28USA%29.zip" TargetMode="External"/><Relationship Id="rId3360" Type="http://schemas.openxmlformats.org/officeDocument/2006/relationships/hyperlink" Target="https://archive.org/download/ni-roms/roms/Nintendo%20-%20Game%20Boy%20Advance.zip/WWF%20-%20Road%20to%20WrestleMania%20%28USA%2C%20Europe%29.zip" TargetMode="External"/><Relationship Id="rId119" Type="http://schemas.openxmlformats.org/officeDocument/2006/relationships/hyperlink" Target="https://archive.org/download/ni-roms/roms/Nintendo%20-%20Game%20Boy%20Advance.zip/007%20-%20Everything%20or%20Nothing%20%28USA%2C%20Europe%29%20%28En%2CFr%2CDe%29.zip" TargetMode="External"/><Relationship Id="rId110" Type="http://schemas.openxmlformats.org/officeDocument/2006/relationships/hyperlink" Target="https://archive.org/download/ni-roms/roms/Nintendo%20-%20Game%20Boy%20Advance.zip/3%20Games%20in%20One%21%20-%20Yars%27%20Revenge%20%2B%20Asteroids%20%2B%20Pong%20%28Europe%29%20%28En%2CFr%2CDe%2CEs%2CIt%29.zip" TargetMode="External"/><Relationship Id="rId2030" Type="http://schemas.openxmlformats.org/officeDocument/2006/relationships/hyperlink" Target="https://archive.org/download/ni-roms/roms/Nintendo%20-%20Game%20Boy%20Advance.zip/Metroid%20-%20Zero%20Mission%20%28USA%29%20%28Beta%29.zip" TargetMode="External"/><Relationship Id="rId3362" Type="http://schemas.openxmlformats.org/officeDocument/2006/relationships/hyperlink" Target="https://archive.org/download/ni-roms/roms/Nintendo%20-%20Game%20Boy%20Advance.zip/Wagamama%20Fairy%20Mirumo%20de%20Pon%21%20-%208%20Nin%20no%20Toki%20no%20Yousei%20%28Japan%29.zip" TargetMode="External"/><Relationship Id="rId2031" Type="http://schemas.openxmlformats.org/officeDocument/2006/relationships/hyperlink" Target="https://archive.org/download/ni-roms/roms/Nintendo%20-%20Game%20Boy%20Advance.zip/Metroid%20-%20Zero%20Mission%20%28USA%29%20%28Virtual%20Console%29.zip" TargetMode="External"/><Relationship Id="rId3361" Type="http://schemas.openxmlformats.org/officeDocument/2006/relationships/hyperlink" Target="https://archive.org/download/ni-roms/roms/Nintendo%20-%20Game%20Boy%20Advance.zip/Wade%20Hixton%27s%20Counter%20Punch%20%28USA%2C%20Europe%29.zip" TargetMode="External"/><Relationship Id="rId2032" Type="http://schemas.openxmlformats.org/officeDocument/2006/relationships/hyperlink" Target="https://archive.org/download/ni-roms/roms/Nintendo%20-%20Game%20Boy%20Advance.zip/Metroid%20-%20Zero%20Mission%20%28USA%29.zip" TargetMode="External"/><Relationship Id="rId3364" Type="http://schemas.openxmlformats.org/officeDocument/2006/relationships/hyperlink" Target="https://archive.org/download/ni-roms/roms/Nintendo%20-%20Game%20Boy%20Advance.zip/Wagamama%20Fairy%20Mirumo%20de%20Pon%21%20-%20Nazo%20no%20Kagi%20to%20Shinjitsu%20no%20Tobira%20%28Japan%29.zip" TargetMode="External"/><Relationship Id="rId2033" Type="http://schemas.openxmlformats.org/officeDocument/2006/relationships/hyperlink" Target="https://archive.org/download/ni-roms/roms/Nintendo%20-%20Game%20Boy%20Advance.zip/Metroid%20Fusion%20%28Europe%29%20%28En%2CFr%2CDe%2CEs%2CIt%29%20%28Beta%29%20%282002-09-11%29.zip" TargetMode="External"/><Relationship Id="rId3363" Type="http://schemas.openxmlformats.org/officeDocument/2006/relationships/hyperlink" Target="https://archive.org/download/ni-roms/roms/Nintendo%20-%20Game%20Boy%20Advance.zip/Wagamama%20Fairy%20Mirumo%20de%20Pon%21%20-%20Dokidoki%20Memorial%20Panic%20%28Japan%29.zip" TargetMode="External"/><Relationship Id="rId114" Type="http://schemas.openxmlformats.org/officeDocument/2006/relationships/hyperlink" Target="https://archive.org/download/ni-roms/roms/Nintendo%20-%20Game%20Boy%20Advance.zip/4%20Games%20on%20One%20Game%20Pak%20%28Nickelodeon%20Movies%29%20%28USA%29.zip" TargetMode="External"/><Relationship Id="rId2034" Type="http://schemas.openxmlformats.org/officeDocument/2006/relationships/hyperlink" Target="https://archive.org/download/ni-roms/roms/Nintendo%20-%20Game%20Boy%20Advance.zip/Metroid%20Fusion%20%28Europe%29%20%28En%2CFr%2CDe%2CEs%2CIt%29%20%28Beta%29%20%282002-09-16%29.zip" TargetMode="External"/><Relationship Id="rId3366" Type="http://schemas.openxmlformats.org/officeDocument/2006/relationships/hyperlink" Target="https://archive.org/download/ni-roms/roms/Nintendo%20-%20Game%20Boy%20Advance.zip/Wagamama%20Fairy%20Mirumo%20de%20Pon%21%20-%20Taisen%20Mahoudama%20%28Japan%29.zip" TargetMode="External"/><Relationship Id="rId113" Type="http://schemas.openxmlformats.org/officeDocument/2006/relationships/hyperlink" Target="https://archive.org/download/ni-roms/roms/Nintendo%20-%20Game%20Boy%20Advance.zip/3%20Games%20in%20One%20-%20Darts%20%2B%20Roll-a-Ball%20%2B%20Shuffle%20Bowl%20%28USA%29.zip" TargetMode="External"/><Relationship Id="rId2035" Type="http://schemas.openxmlformats.org/officeDocument/2006/relationships/hyperlink" Target="https://archive.org/download/ni-roms/roms/Nintendo%20-%20Game%20Boy%20Advance.zip/Metroid%20Fusion%20%28Europe%29%20%28En%2CFr%2CDe%2CEs%2CIt%29%20%28Virtual%20Console%29.zip" TargetMode="External"/><Relationship Id="rId3365" Type="http://schemas.openxmlformats.org/officeDocument/2006/relationships/hyperlink" Target="https://archive.org/download/ni-roms/roms/Nintendo%20-%20Game%20Boy%20Advance.zip/Wagamama%20Fairy%20Mirumo%20de%20Pon%21%20-%20Ougon%20Maracas%20no%20Densetsu%20%28Japan%29.zip" TargetMode="External"/><Relationship Id="rId112" Type="http://schemas.openxmlformats.org/officeDocument/2006/relationships/hyperlink" Target="https://archive.org/download/ni-roms/roms/Nintendo%20-%20Game%20Boy%20Advance.zip/3%20Games%20in%20One%20-%20Darts%20%2B%20Roll-a-Ball%20%2B%20Shuffle%20Bowl%20%28Europe%29.zip" TargetMode="External"/><Relationship Id="rId2036" Type="http://schemas.openxmlformats.org/officeDocument/2006/relationships/hyperlink" Target="https://archive.org/download/ni-roms/roms/Nintendo%20-%20Game%20Boy%20Advance.zip/Metroid%20Fusion%20%28Europe%29%20%28En%2CFr%2CDe%2CEs%2CIt%29.zip" TargetMode="External"/><Relationship Id="rId3368" Type="http://schemas.openxmlformats.org/officeDocument/2006/relationships/hyperlink" Target="https://archive.org/download/ni-roms/roms/Nintendo%20-%20Game%20Boy%20Advance.zip/Waimanu%20-%20Grinding%20Blocks%20Adventure%20%28World%29%20%28NEO%20Coding%20Compo%202013%29%20%28Aftermarket%29%20%28Unl%29.zip" TargetMode="External"/><Relationship Id="rId111" Type="http://schemas.openxmlformats.org/officeDocument/2006/relationships/hyperlink" Target="https://archive.org/download/ni-roms/roms/Nintendo%20-%20Game%20Boy%20Advance.zip/3%20Games%20in%20One%21%20-%20Yars%27%20Revenge%20%2B%20Asteroids%20%2B%20Pong%20%28USA%29.zip" TargetMode="External"/><Relationship Id="rId2037" Type="http://schemas.openxmlformats.org/officeDocument/2006/relationships/hyperlink" Target="https://archive.org/download/ni-roms/roms/Nintendo%20-%20Game%20Boy%20Advance.zip/Metroid%20Fusion%20%28Japan%29%20%28Virtual%20Console%29.zip" TargetMode="External"/><Relationship Id="rId3367" Type="http://schemas.openxmlformats.org/officeDocument/2006/relationships/hyperlink" Target="https://archive.org/download/ni-roms/roms/Nintendo%20-%20Game%20Boy%20Advance.zip/Wagamama%20Fairy%20Mirumo%20de%20Pon%21%20-%20Yume%20no%20Kakera%20%28Japan%29.zip" TargetMode="External"/><Relationship Id="rId3315" Type="http://schemas.openxmlformats.org/officeDocument/2006/relationships/hyperlink" Target="https://archive.org/download/ni-roms/roms/Nintendo%20-%20Game%20Boy%20Advance.zip/Ultimate%20Muscle%20-%20The%20Kinnikuman%20Legacy%20-%20The%20Path%20of%20the%20Superhero%20%28USA%29.zip" TargetMode="External"/><Relationship Id="rId3314" Type="http://schemas.openxmlformats.org/officeDocument/2006/relationships/hyperlink" Target="https://archive.org/download/ni-roms/roms/Nintendo%20-%20Game%20Boy%20Advance.zip/Ultimate%20Card%20Games%20%28USA%2C%20Europe%29.zip" TargetMode="External"/><Relationship Id="rId3317" Type="http://schemas.openxmlformats.org/officeDocument/2006/relationships/hyperlink" Target="https://archive.org/download/ni-roms/roms/Nintendo%20-%20Game%20Boy%20Advance.zip/Ultimate%20Spider-Man%20%28Europe%29%20%28Fr%2CDe%2CEs%2CIt%29.zip" TargetMode="External"/><Relationship Id="rId3316" Type="http://schemas.openxmlformats.org/officeDocument/2006/relationships/hyperlink" Target="https://archive.org/download/ni-roms/roms/Nintendo%20-%20Game%20Boy%20Advance.zip/Ultimate%20Puzzle%20Games%20%28USA%29.zip" TargetMode="External"/><Relationship Id="rId3319" Type="http://schemas.openxmlformats.org/officeDocument/2006/relationships/hyperlink" Target="https://archive.org/download/ni-roms/roms/Nintendo%20-%20Game%20Boy%20Advance.zip/Ultimate%20Spider-Man%20%28USA%29.zip" TargetMode="External"/><Relationship Id="rId3318" Type="http://schemas.openxmlformats.org/officeDocument/2006/relationships/hyperlink" Target="https://archive.org/download/ni-roms/roms/Nintendo%20-%20Game%20Boy%20Advance.zip/Ultimate%20Spider-Man%20%28Europe%29.zip" TargetMode="External"/><Relationship Id="rId3311" Type="http://schemas.openxmlformats.org/officeDocument/2006/relationships/hyperlink" Target="https://archive.org/download/ni-roms/roms/Nintendo%20-%20Game%20Boy%20Advance.zip/Ultimate%20Brain%20Games%20%28USA%2C%20Europe%29.zip" TargetMode="External"/><Relationship Id="rId3310" Type="http://schemas.openxmlformats.org/officeDocument/2006/relationships/hyperlink" Target="https://archive.org/download/ni-roms/roms/Nintendo%20-%20Game%20Boy%20Advance.zip/Ultimate%20Beach%20Soccer%20%28USA%29.zip" TargetMode="External"/><Relationship Id="rId3313" Type="http://schemas.openxmlformats.org/officeDocument/2006/relationships/hyperlink" Target="https://archive.org/download/ni-roms/roms/Nintendo%20-%20Game%20Boy%20Advance.zip/Ultimate%20Card%20Games%20%28USA%29%20%28Rev%202%29.zip" TargetMode="External"/><Relationship Id="rId3312" Type="http://schemas.openxmlformats.org/officeDocument/2006/relationships/hyperlink" Target="https://archive.org/download/ni-roms/roms/Nintendo%20-%20Game%20Boy%20Advance.zip/Ultimate%20Card%20Games%20%28USA%29%20%28Rev%201%29.zip" TargetMode="External"/><Relationship Id="rId3304" Type="http://schemas.openxmlformats.org/officeDocument/2006/relationships/hyperlink" Target="https://archive.org/download/ni-roms/roms/Nintendo%20-%20Game%20Boy%20Advance.zip/Ty%20the%20Tasmanian%20Tiger%203%20-%20Night%20of%20the%20Quinkan%20%28USA%29.zip" TargetMode="External"/><Relationship Id="rId3303" Type="http://schemas.openxmlformats.org/officeDocument/2006/relationships/hyperlink" Target="https://archive.org/download/ni-roms/roms/Nintendo%20-%20Game%20Boy%20Advance.zip/Ty%20the%20Tasmanian%20Tiger%202%20-%20Bush%20Rescue%20%28USA%2C%20Europe%29%20%28En%2CFr%2CDe%29.zip" TargetMode="External"/><Relationship Id="rId3306" Type="http://schemas.openxmlformats.org/officeDocument/2006/relationships/hyperlink" Target="https://archive.org/download/ni-roms/roms/Nintendo%20-%20Game%20Boy%20Advance.zip/Uchuu%20no%20Stellvia%20%28Japan%29.zip" TargetMode="External"/><Relationship Id="rId3305" Type="http://schemas.openxmlformats.org/officeDocument/2006/relationships/hyperlink" Target="https://archive.org/download/ni-roms/roms/Nintendo%20-%20Game%20Boy%20Advance.zip/Uchuu%20Daisakusen%20Choco%20Vader%20-%20Uchuu%20kara%20no%20Shinryakusha%20%28Japan%29.zip" TargetMode="External"/><Relationship Id="rId3308" Type="http://schemas.openxmlformats.org/officeDocument/2006/relationships/hyperlink" Target="https://archive.org/download/ni-roms/roms/Nintendo%20-%20Game%20Boy%20Advance.zip/Ui-Ire%20-%20World%20Soccer%20Winning%20Eleven%20%28Japan%29.zip" TargetMode="External"/><Relationship Id="rId3307" Type="http://schemas.openxmlformats.org/officeDocument/2006/relationships/hyperlink" Target="https://archive.org/download/ni-roms/roms/Nintendo%20-%20Game%20Boy%20Advance.zip/Ueki%20no%20Housoku%20-%20Jingi%20Sakuretsu%21%20Nouryokusha%20Battle%20%28Japan%29.zip" TargetMode="External"/><Relationship Id="rId3309" Type="http://schemas.openxmlformats.org/officeDocument/2006/relationships/hyperlink" Target="https://archive.org/download/ni-roms/roms/Nintendo%20-%20Game%20Boy%20Advance.zip/Ultimate%20Arcade%20Games%20%28USA%29.zip" TargetMode="External"/><Relationship Id="rId3300" Type="http://schemas.openxmlformats.org/officeDocument/2006/relationships/hyperlink" Target="https://archive.org/download/ni-roms/roms/Nintendo%20-%20Game%20Boy%20Advance.zip/Twin%20Series%206%20-%20Wannyan%20Idol%20Gakuen%20%2B%20Koinu%20to%20Issho%20Special%20%28Japan%29.zip" TargetMode="External"/><Relationship Id="rId3302" Type="http://schemas.openxmlformats.org/officeDocument/2006/relationships/hyperlink" Target="https://archive.org/download/ni-roms/roms/Nintendo%20-%20Game%20Boy%20Advance.zip/Tyrian%202000%20%28USA%29%20%28Proto%29.zip" TargetMode="External"/><Relationship Id="rId3301" Type="http://schemas.openxmlformats.org/officeDocument/2006/relationships/hyperlink" Target="https://archive.org/download/ni-roms/roms/Nintendo%20-%20Game%20Boy%20Advance.zip/Twin%20Series%207%20-%20Twin%20Puzzle%20-%20Kisekae%20Wanko%20EX%20%2B%20Nyaa%20to%20Chuu%20no%20Rainbow%20Magic%202%20%28Japan%29.zip" TargetMode="External"/><Relationship Id="rId2005" Type="http://schemas.openxmlformats.org/officeDocument/2006/relationships/hyperlink" Target="https://archive.org/download/ni-roms/roms/Nintendo%20-%20Game%20Boy%20Advance.zip/Meine%20Tierarztpraxis%20%28Germany%29%20%28En%2CDe%29.zip" TargetMode="External"/><Relationship Id="rId3337" Type="http://schemas.openxmlformats.org/officeDocument/2006/relationships/hyperlink" Target="https://archive.org/download/ni-roms/roms/Nintendo%20-%20Game%20Boy%20Advance.zip/V-Master%20Cross%20%28Japan%29.zip" TargetMode="External"/><Relationship Id="rId2006" Type="http://schemas.openxmlformats.org/officeDocument/2006/relationships/hyperlink" Target="https://archive.org/download/ni-roms/roms/Nintendo%20-%20Game%20Boy%20Advance.zip/Meine%20Tierpension%20%28Germany%29%20%28En%2CDe%29.zip" TargetMode="External"/><Relationship Id="rId3336" Type="http://schemas.openxmlformats.org/officeDocument/2006/relationships/hyperlink" Target="https://archive.org/download/ni-roms/roms/Nintendo%20-%20Game%20Boy%20Advance.zip/Urbz%2C%20The%20-%20Sims%20in%20the%20City%20%28USA%2C%20Europe%29%20%28En%2CFr%2CDe%2CEs%2CIt%2CNl%29.zip" TargetMode="External"/><Relationship Id="rId2007" Type="http://schemas.openxmlformats.org/officeDocument/2006/relationships/hyperlink" Target="https://archive.org/download/ni-roms/roms/Nintendo%20-%20Game%20Boy%20Advance.zip/Meitantei%20Conan%20-%20Akatsuki%20no%20Monument%20%28Japan%29.zip" TargetMode="External"/><Relationship Id="rId3339" Type="http://schemas.openxmlformats.org/officeDocument/2006/relationships/hyperlink" Target="https://archive.org/download/ni-roms/roms/Nintendo%20-%20Game%20Boy%20Advance.zip/V-Rally%203%20%28Japan%29.zip" TargetMode="External"/><Relationship Id="rId2008" Type="http://schemas.openxmlformats.org/officeDocument/2006/relationships/hyperlink" Target="https://archive.org/download/ni-roms/roms/Nintendo%20-%20Game%20Boy%20Advance.zip/Meitantei%20Conan%20-%20Nerawareta%20Tantei%20%28Japan%29.zip" TargetMode="External"/><Relationship Id="rId3338" Type="http://schemas.openxmlformats.org/officeDocument/2006/relationships/hyperlink" Target="https://archive.org/download/ni-roms/roms/Nintendo%20-%20Game%20Boy%20Advance.zip/V-Rally%203%20%28Europe%29%20%28En%2CFr%2CDe%2CEs%2CIt%29.zip" TargetMode="External"/><Relationship Id="rId2009" Type="http://schemas.openxmlformats.org/officeDocument/2006/relationships/hyperlink" Target="https://archive.org/download/ni-roms/roms/Nintendo%20-%20Game%20Boy%20Advance.zip/Men%20in%20Black%20-%20The%20Series%20%28Europe%29.zip" TargetMode="External"/><Relationship Id="rId3331" Type="http://schemas.openxmlformats.org/officeDocument/2006/relationships/hyperlink" Target="https://archive.org/download/ni-roms/roms/Nintendo%20-%20Game%20Boy%20Advance.zip/Uranus%20Zero%20-%20Sun%20Tear%20%28World%29%20%28En%2CFr%29%20%28Unl%29.zip" TargetMode="External"/><Relationship Id="rId2000" Type="http://schemas.openxmlformats.org/officeDocument/2006/relationships/hyperlink" Target="https://archive.org/download/ni-roms/roms/Nintendo%20-%20Game%20Boy%20Advance.zip/Megaman%20Zero%203%20%28USA%29.zip" TargetMode="External"/><Relationship Id="rId3330" Type="http://schemas.openxmlformats.org/officeDocument/2006/relationships/hyperlink" Target="https://archive.org/download/ni-roms/roms/Nintendo%20-%20Game%20Boy%20Advance.zip/Uranus%202%20-%20Sun%20Tear%20%28World%29%20%28En%2CFr%29%20%28Unl%29.zip" TargetMode="External"/><Relationship Id="rId2001" Type="http://schemas.openxmlformats.org/officeDocument/2006/relationships/hyperlink" Target="https://archive.org/download/ni-roms/roms/Nintendo%20-%20Game%20Boy%20Advance.zip/Megaman%20Zero%204%20%28Europe%29%20%28Virtual%20Console%29.zip" TargetMode="External"/><Relationship Id="rId3333" Type="http://schemas.openxmlformats.org/officeDocument/2006/relationships/hyperlink" Target="https://archive.org/download/ni-roms/roms/Nintendo%20-%20Game%20Boy%20Advance.zip/Uranus%20Zero%20EV%20%28World%29%20%28En%2CFr%29%20%28v1.1%29%20%28Unl%29.zip" TargetMode="External"/><Relationship Id="rId2002" Type="http://schemas.openxmlformats.org/officeDocument/2006/relationships/hyperlink" Target="https://archive.org/download/ni-roms/roms/Nintendo%20-%20Game%20Boy%20Advance.zip/Megaman%20Zero%204%20%28Europe%29.zip" TargetMode="External"/><Relationship Id="rId3332" Type="http://schemas.openxmlformats.org/officeDocument/2006/relationships/hyperlink" Target="https://archive.org/download/ni-roms/roms/Nintendo%20-%20Game%20Boy%20Advance.zip/Uranus%20Zero%20EV%20%28World%29%20%28En%2CFr%29%20%28Unl%29.zip" TargetMode="External"/><Relationship Id="rId2003" Type="http://schemas.openxmlformats.org/officeDocument/2006/relationships/hyperlink" Target="https://archive.org/download/ni-roms/roms/Nintendo%20-%20Game%20Boy%20Advance.zip/Megaman%20Zero%204%20%28USA%29%20%28Virtual%20Console%29.zip" TargetMode="External"/><Relationship Id="rId3335" Type="http://schemas.openxmlformats.org/officeDocument/2006/relationships/hyperlink" Target="https://archive.org/download/ni-roms/roms/Nintendo%20-%20Game%20Boy%20Advance.zip/Urbz%2C%20The%20-%20Sims%20in%20the%20City%20%28Japan%29.zip" TargetMode="External"/><Relationship Id="rId2004" Type="http://schemas.openxmlformats.org/officeDocument/2006/relationships/hyperlink" Target="https://archive.org/download/ni-roms/roms/Nintendo%20-%20Game%20Boy%20Advance.zip/Megaman%20Zero%204%20%28USA%29.zip" TargetMode="External"/><Relationship Id="rId3334" Type="http://schemas.openxmlformats.org/officeDocument/2006/relationships/hyperlink" Target="https://archive.org/download/ni-roms/roms/Nintendo%20-%20Game%20Boy%20Advance.zip/Urban%20Yeti%21%20%28USA%2C%20Europe%29.zip" TargetMode="External"/><Relationship Id="rId3326" Type="http://schemas.openxmlformats.org/officeDocument/2006/relationships/hyperlink" Target="https://archive.org/download/ni-roms/roms/Nintendo%20-%20Game%20Boy%20Advance.zip/Uno%20-%20Free%20Fall%20%28USA%29.zip" TargetMode="External"/><Relationship Id="rId3325" Type="http://schemas.openxmlformats.org/officeDocument/2006/relationships/hyperlink" Target="https://archive.org/download/ni-roms/roms/Nintendo%20-%20Game%20Boy%20Advance.zip/Uno%20-%20Free%20Fall%20%28Europe%29%20%28En%2CFr%2CDe%2CEs%2CIt%29.zip" TargetMode="External"/><Relationship Id="rId3328" Type="http://schemas.openxmlformats.org/officeDocument/2006/relationships/hyperlink" Target="https://archive.org/download/ni-roms/roms/Nintendo%20-%20Game%20Boy%20Advance.zip/Uno%2052%20%28USA%29.zip" TargetMode="External"/><Relationship Id="rId3327" Type="http://schemas.openxmlformats.org/officeDocument/2006/relationships/hyperlink" Target="https://archive.org/download/ni-roms/roms/Nintendo%20-%20Game%20Boy%20Advance.zip/Uno%2052%20%28Europe%29%20%28En%2CFr%2CDe%2CEs%2CIt%29.zip" TargetMode="External"/><Relationship Id="rId3329" Type="http://schemas.openxmlformats.org/officeDocument/2006/relationships/hyperlink" Target="https://archive.org/download/ni-roms/roms/Nintendo%20-%20Game%20Boy%20Advance.zip/Uranus%20%28World%29%20%28Unl%29.zip" TargetMode="External"/><Relationship Id="rId3320" Type="http://schemas.openxmlformats.org/officeDocument/2006/relationships/hyperlink" Target="https://archive.org/download/ni-roms/roms/Nintendo%20-%20Game%20Boy%20Advance.zip/Ultimate%20Winter%20Games%20%28USA%29.zip" TargetMode="External"/><Relationship Id="rId3322" Type="http://schemas.openxmlformats.org/officeDocument/2006/relationships/hyperlink" Target="https://archive.org/download/ni-roms/roms/Nintendo%20-%20Game%20Boy%20Advance.zip/Ultraman%20-%20Confrontation%20Between%20Justice%20and%20Evil%20%28Russia%29%20%28Unl%29.zip" TargetMode="External"/><Relationship Id="rId3321" Type="http://schemas.openxmlformats.org/officeDocument/2006/relationships/hyperlink" Target="https://archive.org/download/ni-roms/roms/Nintendo%20-%20Game%20Boy%20Advance.zip/Ultra%20Keibitai%20-%20Monster%20Attack%20%28Japan%29.zip" TargetMode="External"/><Relationship Id="rId3324" Type="http://schemas.openxmlformats.org/officeDocument/2006/relationships/hyperlink" Target="https://archive.org/download/ni-roms/roms/Nintendo%20-%20Game%20Boy%20Advance.zip/Unglaublichen%2C%20Die%20%28Germany%29.zip" TargetMode="External"/><Relationship Id="rId3323" Type="http://schemas.openxmlformats.org/officeDocument/2006/relationships/hyperlink" Target="https://archive.org/download/ni-roms/roms/Nintendo%20-%20Game%20Boy%20Advance.zip/Unfabulous%20%28USA%29.zip" TargetMode="External"/><Relationship Id="rId2090" Type="http://schemas.openxmlformats.org/officeDocument/2006/relationships/hyperlink" Target="https://archive.org/download/ni-roms/roms/Nintendo%20-%20Game%20Boy%20Advance.zip/Momotarou%20Matsuri%20%28Japan%29%20%28Rev%201%29.zip" TargetMode="External"/><Relationship Id="rId2091" Type="http://schemas.openxmlformats.org/officeDocument/2006/relationships/hyperlink" Target="https://archive.org/download/ni-roms/roms/Nintendo%20-%20Game%20Boy%20Advance.zip/Monopoly%20%28Europe%29%20%28En%2CFr%2CDe%2CEs%29.zip" TargetMode="External"/><Relationship Id="rId2092" Type="http://schemas.openxmlformats.org/officeDocument/2006/relationships/hyperlink" Target="https://archive.org/download/ni-roms/roms/Nintendo%20-%20Game%20Boy%20Advance.zip/Monopoly%20%28USA%29.zip" TargetMode="External"/><Relationship Id="rId2093" Type="http://schemas.openxmlformats.org/officeDocument/2006/relationships/hyperlink" Target="https://archive.org/download/ni-roms/roms/Nintendo%20-%20Game%20Boy%20Advance.zip/Monster%21%20Bass%20Fishing%20%28Europe%29.zip" TargetMode="External"/><Relationship Id="rId2094" Type="http://schemas.openxmlformats.org/officeDocument/2006/relationships/hyperlink" Target="https://archive.org/download/ni-roms/roms/Nintendo%20-%20Game%20Boy%20Advance.zip/Monster%21%20Bass%20Fishing%20%28USA%29.zip" TargetMode="External"/><Relationship Id="rId2095" Type="http://schemas.openxmlformats.org/officeDocument/2006/relationships/hyperlink" Target="https://archive.org/download/ni-roms/roms/Nintendo%20-%20Game%20Boy%20Advance.zip/Monster%20AG%2C%20Die%20%28Germany%29.zip" TargetMode="External"/><Relationship Id="rId2096" Type="http://schemas.openxmlformats.org/officeDocument/2006/relationships/hyperlink" Target="https://archive.org/download/ni-roms/roms/Nintendo%20-%20Game%20Boy%20Advance.zip/Monster%20Farm%20Advance%20%28Japan%29.zip" TargetMode="External"/><Relationship Id="rId2097" Type="http://schemas.openxmlformats.org/officeDocument/2006/relationships/hyperlink" Target="https://archive.org/download/ni-roms/roms/Nintendo%20-%20Game%20Boy%20Advance.zip/Monster%20Farm%20Advance%202%20%28Japan%29.zip" TargetMode="External"/><Relationship Id="rId2098" Type="http://schemas.openxmlformats.org/officeDocument/2006/relationships/hyperlink" Target="https://archive.org/download/ni-roms/roms/Nintendo%20-%20Game%20Boy%20Advance.zip/Monster%20Force%20%28Europe%29%20%28En%2CFr%2CDe%2CEs%2CIt%29.zip" TargetMode="External"/><Relationship Id="rId2099" Type="http://schemas.openxmlformats.org/officeDocument/2006/relationships/hyperlink" Target="https://archive.org/download/ni-roms/roms/Nintendo%20-%20Game%20Boy%20Advance.zip/Monster%20Force%20%28USA%29.zip" TargetMode="External"/><Relationship Id="rId3391" Type="http://schemas.openxmlformats.org/officeDocument/2006/relationships/hyperlink" Target="https://archive.org/download/ni-roms/roms/Nintendo%20-%20Game%20Boy%20Advance.zip/Whac-A-Mole%20%28USA%29.zip" TargetMode="External"/><Relationship Id="rId2060" Type="http://schemas.openxmlformats.org/officeDocument/2006/relationships/hyperlink" Target="https://archive.org/download/ni-roms/roms/Nintendo%20-%20Game%20Boy%20Advance.zip/Minicraft%20%28World%29%20%28v1.2%29%20%28Aftermarket%29%20%28Unl%29.zip" TargetMode="External"/><Relationship Id="rId3390" Type="http://schemas.openxmlformats.org/officeDocument/2006/relationships/hyperlink" Target="https://archive.org/download/ni-roms/roms/Nintendo%20-%20Game%20Boy%20Advance.zip/Werewolf%20Tale%2C%20A%20%28World%29%20%28Proto%29%20%28NEO%20Coding%20Compo%202012%29%20%28Aftermarket%29%20%28Unl%29.zip" TargetMode="External"/><Relationship Id="rId2061" Type="http://schemas.openxmlformats.org/officeDocument/2006/relationships/hyperlink" Target="https://archive.org/download/ni-roms/roms/Nintendo%20-%20Game%20Boy%20Advance.zip/Minicraft%20%28World%29%20%28v1.3%29%20%28Aftermarket%29%20%28Unl%29.zip" TargetMode="External"/><Relationship Id="rId3393" Type="http://schemas.openxmlformats.org/officeDocument/2006/relationships/hyperlink" Target="https://archive.org/download/ni-roms/roms/Nintendo%20-%20Game%20Boy%20Advance.zip/Who%20Wants%20to%20Be%20a%20Millionaire%20%28Australia%29.zip" TargetMode="External"/><Relationship Id="rId2062" Type="http://schemas.openxmlformats.org/officeDocument/2006/relationships/hyperlink" Target="https://archive.org/download/ni-roms/roms/Nintendo%20-%20Game%20Boy%20Advance.zip/Minna%20de%20Puyo%20Puyo%20%28Japan%29%20%28En%2CJa%29.zip" TargetMode="External"/><Relationship Id="rId3392" Type="http://schemas.openxmlformats.org/officeDocument/2006/relationships/hyperlink" Target="https://archive.org/download/ni-roms/roms/Nintendo%20-%20Game%20Boy%20Advance.zip/Whistle%21%20-%20Dai-37-kai%20Tokyo-to%20Chuugakkou%20Sougou%20Taiiku%20Soccer%20Taikai%20%28Japan%29.zip" TargetMode="External"/><Relationship Id="rId2063" Type="http://schemas.openxmlformats.org/officeDocument/2006/relationships/hyperlink" Target="https://archive.org/download/ni-roms/roms/Nintendo%20-%20Game%20Boy%20Advance.zip/Minna%20no%20Ouji-sama%20%28Japan%29.zip" TargetMode="External"/><Relationship Id="rId3395" Type="http://schemas.openxmlformats.org/officeDocument/2006/relationships/hyperlink" Target="https://archive.org/download/ni-roms/roms/Nintendo%20-%20Game%20Boy%20Advance.zip/Who%20Wants%20to%20Be%20a%20Millionaire%20-%202nd%20Edition%20%28Europe%29.zip" TargetMode="External"/><Relationship Id="rId2064" Type="http://schemas.openxmlformats.org/officeDocument/2006/relationships/hyperlink" Target="https://archive.org/download/ni-roms/roms/Nintendo%20-%20Game%20Boy%20Advance.zip/Minna%20no%20Shiiku%20Series%20-%20Boku%20no%20Kabuto%2C%20Kuwagata%20%28Japan%29.zip" TargetMode="External"/><Relationship Id="rId3394" Type="http://schemas.openxmlformats.org/officeDocument/2006/relationships/hyperlink" Target="https://archive.org/download/ni-roms/roms/Nintendo%20-%20Game%20Boy%20Advance.zip/Who%20Wants%20to%20Be%20a%20Millionaire%20%28Europe%29.zip" TargetMode="External"/><Relationship Id="rId2065" Type="http://schemas.openxmlformats.org/officeDocument/2006/relationships/hyperlink" Target="https://archive.org/download/ni-roms/roms/Nintendo%20-%20Game%20Boy%20Advance.zip/Minna%20no%20Shiiku%20Series%201%20-%20Boku%20no%20Kabutomushi%20%28Japan%29.zip" TargetMode="External"/><Relationship Id="rId3397" Type="http://schemas.openxmlformats.org/officeDocument/2006/relationships/hyperlink" Target="https://archive.org/download/ni-roms/roms/Nintendo%20-%20Game%20Boy%20Advance.zip/Wild%2C%20The%20%28USA%2C%20Europe%29%20%28En%2CFr%2CDe%2CEs%29.zip" TargetMode="External"/><Relationship Id="rId2066" Type="http://schemas.openxmlformats.org/officeDocument/2006/relationships/hyperlink" Target="https://archive.org/download/ni-roms/roms/Nintendo%20-%20Game%20Boy%20Advance.zip/Minna%20no%20Shiiku%20Series%202%20-%20Boku%20no%20Kuwagata%20%28Japan%29.zip" TargetMode="External"/><Relationship Id="rId3396" Type="http://schemas.openxmlformats.org/officeDocument/2006/relationships/hyperlink" Target="https://archive.org/download/ni-roms/roms/Nintendo%20-%20Game%20Boy%20Advance.zip/Who%20Wants%20to%20Be%20a%20Millionaire%20Junior%20%28Europe%29.zip" TargetMode="External"/><Relationship Id="rId2067" Type="http://schemas.openxmlformats.org/officeDocument/2006/relationships/hyperlink" Target="https://archive.org/download/ni-roms/roms/Nintendo%20-%20Game%20Boy%20Advance.zip/Minna%20no%20Soft%20Series%20-%20Happy%20Trump%2020%20%28Japan%29.zip" TargetMode="External"/><Relationship Id="rId3399" Type="http://schemas.openxmlformats.org/officeDocument/2006/relationships/hyperlink" Target="https://archive.org/download/ni-roms/roms/Nintendo%20-%20Game%20Boy%20Advance.zip/Wild%20Thornberrys%20Movie%2C%20The%20%28USA%2C%20Europe%29%20%28Beta%29.zip" TargetMode="External"/><Relationship Id="rId2068" Type="http://schemas.openxmlformats.org/officeDocument/2006/relationships/hyperlink" Target="https://archive.org/download/ni-roms/roms/Nintendo%20-%20Game%20Boy%20Advance.zip/Minna%20no%20Soft%20Series%20-%20Hyokkori%20Hyoutan-jima%20-%20Don%20Gabacho%20Daikatsuyaku%20no%20Maki%20%28Japan%29.zip" TargetMode="External"/><Relationship Id="rId3398" Type="http://schemas.openxmlformats.org/officeDocument/2006/relationships/hyperlink" Target="https://archive.org/download/ni-roms/roms/Nintendo%20-%20Game%20Boy%20Advance.zip/Wild%20Thornberrys%2C%20The%20-%20Chimp%20Chase%20%28USA%2C%20Europe%29.zip" TargetMode="External"/><Relationship Id="rId2069" Type="http://schemas.openxmlformats.org/officeDocument/2006/relationships/hyperlink" Target="https://archive.org/download/ni-roms/roms/Nintendo%20-%20Game%20Boy%20Advance.zip/Minna%20no%20Soft%20Series%20-%20Minna%20no%20Mahjong%20%28Japan%29.zip" TargetMode="External"/><Relationship Id="rId3380" Type="http://schemas.openxmlformats.org/officeDocument/2006/relationships/hyperlink" Target="https://archive.org/download/ni-roms/roms/Nintendo%20-%20Game%20Boy%20Advance.zip/Wario%20Land%20Advance%20-%20Youki%20no%20Otakara%20%28Japan%29%20%28Virtual%20Console%29.zip" TargetMode="External"/><Relationship Id="rId2050" Type="http://schemas.openxmlformats.org/officeDocument/2006/relationships/hyperlink" Target="https://archive.org/download/ni-roms/roms/Nintendo%20-%20Game%20Boy%20Advance.zip/Mighty%20Beanz%20-%20Pocket%20Puzzles%20%28USA%29.zip" TargetMode="External"/><Relationship Id="rId3382" Type="http://schemas.openxmlformats.org/officeDocument/2006/relationships/hyperlink" Target="https://archive.org/download/ni-roms/roms/Nintendo%20-%20Game%20Boy%20Advance.zip/WarioWare%2C%20Inc.%20-%20Mega%20Microgame%24%21%20%28USA%29%20%28Beta%29.zip" TargetMode="External"/><Relationship Id="rId2051" Type="http://schemas.openxmlformats.org/officeDocument/2006/relationships/hyperlink" Target="https://archive.org/download/ni-roms/roms/Nintendo%20-%20Game%20Boy%20Advance.zip/Mijn%20Dierenpension%20%28Netherlands%29%20%28En%2CNl%29.zip" TargetMode="External"/><Relationship Id="rId3381" Type="http://schemas.openxmlformats.org/officeDocument/2006/relationships/hyperlink" Target="https://archive.org/download/ni-roms/roms/Nintendo%20-%20Game%20Boy%20Advance.zip/Wario%20Land%20Advance%20-%20Youki%20no%20Otakara%20%28Japan%29.zip" TargetMode="External"/><Relationship Id="rId2052" Type="http://schemas.openxmlformats.org/officeDocument/2006/relationships/hyperlink" Target="https://archive.org/download/ni-roms/roms/Nintendo%20-%20Game%20Boy%20Advance.zip/Mijn%20Dierenpraktijk%20%28Netherlands%29%20%28En%2CNl%29.zip" TargetMode="External"/><Relationship Id="rId3384" Type="http://schemas.openxmlformats.org/officeDocument/2006/relationships/hyperlink" Target="https://archive.org/download/ni-roms/roms/Nintendo%20-%20Game%20Boy%20Advance.zip/WarioWare%2C%20Inc.%20-%20Mega%20Microgame%24%21%20%28USA%29.zip" TargetMode="External"/><Relationship Id="rId2053" Type="http://schemas.openxmlformats.org/officeDocument/2006/relationships/hyperlink" Target="https://archive.org/download/ni-roms/roms/Nintendo%20-%20Game%20Boy%20Advance.zip/Mike%20Tyson%20Boxing%20%28Europe%29%20%28En%2CFr%2CDe%2CEs%2CIt%29.zip" TargetMode="External"/><Relationship Id="rId3383" Type="http://schemas.openxmlformats.org/officeDocument/2006/relationships/hyperlink" Target="https://archive.org/download/ni-roms/roms/Nintendo%20-%20Game%20Boy%20Advance.zip/WarioWare%2C%20Inc.%20-%20Mega%20Microgame%24%21%20%28USA%29%20%28Virtual%20Console%29.zip" TargetMode="External"/><Relationship Id="rId2054" Type="http://schemas.openxmlformats.org/officeDocument/2006/relationships/hyperlink" Target="https://archive.org/download/ni-roms/roms/Nintendo%20-%20Game%20Boy%20Advance.zip/Mike%20Tyson%20Boxing%20%28USA%29%20%28En%2CFr%2CDe%2CEs%2CIt%29.zip" TargetMode="External"/><Relationship Id="rId3386" Type="http://schemas.openxmlformats.org/officeDocument/2006/relationships/hyperlink" Target="https://archive.org/download/ni-roms/roms/Nintendo%20-%20Game%20Boy%20Advance.zip/WarioWare%2C%20Inc.%20-%20Minigame%20Mania%20%28Europe%29%20%28En%2CFr%2CDe%2CEs%2CIt%29.zip" TargetMode="External"/><Relationship Id="rId2055" Type="http://schemas.openxmlformats.org/officeDocument/2006/relationships/hyperlink" Target="https://archive.org/download/ni-roms/roms/Nintendo%20-%20Game%20Boy%20Advance.zip/Minami%20no%20Umi%20no%20Odyssey%20%28Japan%29.zip" TargetMode="External"/><Relationship Id="rId3385" Type="http://schemas.openxmlformats.org/officeDocument/2006/relationships/hyperlink" Target="https://archive.org/download/ni-roms/roms/Nintendo%20-%20Game%20Boy%20Advance.zip/WarioWare%2C%20Inc.%20-%20Minigame%20Mania%20%28Europe%29%20%28En%2CFr%2CDe%2CEs%2CIt%29%20%28Virtual%20Console%29.zip" TargetMode="External"/><Relationship Id="rId2056" Type="http://schemas.openxmlformats.org/officeDocument/2006/relationships/hyperlink" Target="https://archive.org/download/ni-roms/roms/Nintendo%20-%20Game%20Boy%20Advance.zip/Mini%20Moni.%20-%20Mika%20no%20Happy%20Morning%20Chatty%20%28Japan%29.zip" TargetMode="External"/><Relationship Id="rId3388" Type="http://schemas.openxmlformats.org/officeDocument/2006/relationships/hyperlink" Target="https://archive.org/download/ni-roms/roms/Nintendo%20-%20Game%20Boy%20Advance.zip/Weekend%20Miljonairs%20%28Netherlands%29.zip" TargetMode="External"/><Relationship Id="rId2057" Type="http://schemas.openxmlformats.org/officeDocument/2006/relationships/hyperlink" Target="https://archive.org/download/ni-roms/roms/Nintendo%20-%20Game%20Boy%20Advance.zip/Mini%20Moni.%20-%20Onegai%20Ohoshi-sama%21%20%28Japan%29.zip" TargetMode="External"/><Relationship Id="rId3387" Type="http://schemas.openxmlformats.org/officeDocument/2006/relationships/hyperlink" Target="https://archive.org/download/ni-roms/roms/Nintendo%20-%20Game%20Boy%20Advance.zip/WarioWare%20-%20Twisted%21%20%28USA%2C%20Australia%29.zip" TargetMode="External"/><Relationship Id="rId2058" Type="http://schemas.openxmlformats.org/officeDocument/2006/relationships/hyperlink" Target="https://archive.org/download/ni-roms/roms/Nintendo%20-%20Game%20Boy%20Advance.zip/Minicraft%20%28World%29%20%28v1.0%29%20%28Aftermarket%29%20%28Unl%29.zip" TargetMode="External"/><Relationship Id="rId2059" Type="http://schemas.openxmlformats.org/officeDocument/2006/relationships/hyperlink" Target="https://archive.org/download/ni-roms/roms/Nintendo%20-%20Game%20Boy%20Advance.zip/Minicraft%20%28World%29%20%28v1.1%29%20%28Aftermarket%29%20%28Unl%29.zip" TargetMode="External"/><Relationship Id="rId3389" Type="http://schemas.openxmlformats.org/officeDocument/2006/relationships/hyperlink" Target="https://archive.org/download/ni-roms/roms/Nintendo%20-%20Game%20Boy%20Advance.zip/Wer%20Wird%20Millionaer%20%28Germany%29.zip" TargetMode="External"/><Relationship Id="rId2080" Type="http://schemas.openxmlformats.org/officeDocument/2006/relationships/hyperlink" Target="https://archive.org/download/ni-roms/roms/Nintendo%20-%20Game%20Boy%20Advance.zip/Misfortune%20Advance%20%28World%29%20%28Aftermarket%29%20%28Unl%29.zip" TargetMode="External"/><Relationship Id="rId2081" Type="http://schemas.openxmlformats.org/officeDocument/2006/relationships/hyperlink" Target="https://archive.org/download/ni-roms/roms/Nintendo%20-%20Game%20Boy%20Advance.zip/Mission%20Impossible%20-%20Operation%20Surma%20%28Europe%29%20%28En%2CFr%2CDe%2CEs%2CIt%29.zip" TargetMode="External"/><Relationship Id="rId2082" Type="http://schemas.openxmlformats.org/officeDocument/2006/relationships/hyperlink" Target="https://archive.org/download/ni-roms/roms/Nintendo%20-%20Game%20Boy%20Advance.zip/Mission%20Impossible%20-%20Operation%20Surma%20%28USA%29%20%28En%2CFr%2CEs%29.zip" TargetMode="External"/><Relationship Id="rId2083" Type="http://schemas.openxmlformats.org/officeDocument/2006/relationships/hyperlink" Target="https://archive.org/download/ni-roms/roms/Nintendo%20-%20Game%20Boy%20Advance.zip/Miteluode%20-%20Lingdian%20Renwu%20%28China%29.zip" TargetMode="External"/><Relationship Id="rId2084" Type="http://schemas.openxmlformats.org/officeDocument/2006/relationships/hyperlink" Target="https://archive.org/download/ni-roms/roms/Nintendo%20-%20Game%20Boy%20Advance.zip/Miteluode%20Ronghe%20%28China%29.zip" TargetMode="External"/><Relationship Id="rId2085" Type="http://schemas.openxmlformats.org/officeDocument/2006/relationships/hyperlink" Target="https://archive.org/download/ni-roms/roms/Nintendo%20-%20Game%20Boy%20Advance.zip/Mobile%20Pro%20Yakyuu%20-%20Kantoku%20no%20Saihai%20%28Japan%29.zip" TargetMode="External"/><Relationship Id="rId2086" Type="http://schemas.openxmlformats.org/officeDocument/2006/relationships/hyperlink" Target="https://archive.org/download/ni-roms/roms/Nintendo%20-%20Game%20Boy%20Advance.zip/Mobile%20Suit%20Gundam%20Seed%20-%20Battle%20Assault%20%28USA%29.zip" TargetMode="External"/><Relationship Id="rId2087" Type="http://schemas.openxmlformats.org/officeDocument/2006/relationships/hyperlink" Target="https://archive.org/download/ni-roms/roms/Nintendo%20-%20Game%20Boy%20Advance.zip/Moero%21%21%20Jaleco%20Collection%20%28Japan%29.zip" TargetMode="External"/><Relationship Id="rId2088" Type="http://schemas.openxmlformats.org/officeDocument/2006/relationships/hyperlink" Target="https://archive.org/download/ni-roms/roms/Nintendo%20-%20Game%20Boy%20Advance.zip/Mojie%20Qibing%20%28Taiwan%29%20%28Unl%29.zip" TargetMode="External"/><Relationship Id="rId2089" Type="http://schemas.openxmlformats.org/officeDocument/2006/relationships/hyperlink" Target="https://archive.org/download/ni-roms/roms/Nintendo%20-%20Game%20Boy%20Advance.zip/Momotarou%20Dentetsu%20G%20-%20Gold%20Deck%20o%20Tsukure%21%20%28Japan%29.zip" TargetMode="External"/><Relationship Id="rId2070" Type="http://schemas.openxmlformats.org/officeDocument/2006/relationships/hyperlink" Target="https://archive.org/download/ni-roms/roms/Nintendo%20-%20Game%20Boy%20Advance.zip/Minna%20no%20Soft%20Series%20-%20Minna%20no%20Shougi%20%28Japan%29%20%28Rev%201%29.zip" TargetMode="External"/><Relationship Id="rId2071" Type="http://schemas.openxmlformats.org/officeDocument/2006/relationships/hyperlink" Target="https://archive.org/download/ni-roms/roms/Nintendo%20-%20Game%20Boy%20Advance.zip/Minna%20no%20Soft%20Series%20-%20Minna%20no%20Shougi%20%28Japan%29.zip" TargetMode="External"/><Relationship Id="rId2072" Type="http://schemas.openxmlformats.org/officeDocument/2006/relationships/hyperlink" Target="https://archive.org/download/ni-roms/roms/Nintendo%20-%20Game%20Boy%20Advance.zip/Minna%20no%20Soft%20Series%20-%20Numpla%20Advance%20%28Japan%29.zip" TargetMode="External"/><Relationship Id="rId2073" Type="http://schemas.openxmlformats.org/officeDocument/2006/relationships/hyperlink" Target="https://archive.org/download/ni-roms/roms/Nintendo%20-%20Game%20Boy%20Advance.zip/Minna%20no%20Soft%20Series%20-%20Shanghai%20%28Japan%29%20%28Rev%201%29.zip" TargetMode="External"/><Relationship Id="rId2074" Type="http://schemas.openxmlformats.org/officeDocument/2006/relationships/hyperlink" Target="https://archive.org/download/ni-roms/roms/Nintendo%20-%20Game%20Boy%20Advance.zip/Minna%20no%20Soft%20Series%20-%20Shanghai%20%28Japan%29.zip" TargetMode="External"/><Relationship Id="rId2075" Type="http://schemas.openxmlformats.org/officeDocument/2006/relationships/hyperlink" Target="https://archive.org/download/ni-roms/roms/Nintendo%20-%20Game%20Boy%20Advance.zip/Minna%20no%20Soft%20Series%20-%20Tetris%20Advance%20%28Japan%29%20%28Rev%201%29.zip" TargetMode="External"/><Relationship Id="rId2076" Type="http://schemas.openxmlformats.org/officeDocument/2006/relationships/hyperlink" Target="https://archive.org/download/ni-roms/roms/Nintendo%20-%20Game%20Boy%20Advance.zip/Minna%20no%20Soft%20Series%20-%20Tetris%20Advance%20%28Japan%29.zip" TargetMode="External"/><Relationship Id="rId2077" Type="http://schemas.openxmlformats.org/officeDocument/2006/relationships/hyperlink" Target="https://archive.org/download/ni-roms/roms/Nintendo%20-%20Game%20Boy%20Advance.zip/Minna%20no%20Soft%20Series%20-%20Zooo%20%28Japan%29.zip" TargetMode="External"/><Relationship Id="rId2078" Type="http://schemas.openxmlformats.org/officeDocument/2006/relationships/hyperlink" Target="https://archive.org/download/ni-roms/roms/Nintendo%20-%20Game%20Boy%20Advance.zip/Minority%20Report%20-%20Everybody%20Runs%20%28USA%2C%20Europe%29.zip" TargetMode="External"/><Relationship Id="rId2079" Type="http://schemas.openxmlformats.org/officeDocument/2006/relationships/hyperlink" Target="https://archive.org/download/ni-roms/roms/Nintendo%20-%20Game%20Boy%20Advance.zip/Mirakuru%21%20Panzou%20-%207-tsu%20no%20Hoshi%20no%20Uchuu%20Kaizoku%20%28Japan%29.zip" TargetMode="External"/><Relationship Id="rId2940" Type="http://schemas.openxmlformats.org/officeDocument/2006/relationships/hyperlink" Target="https://archive.org/download/ni-roms/roms/Nintendo%20-%20Game%20Boy%20Advance.zip/SpongeBob%20SquarePants%20and%20Friends%20-%20Battle%20for%20Volcano%20Island%20%28Europe%29%20%28En%2CFr%2CDe%2CEs%2CIt%2CNl%29.zip" TargetMode="External"/><Relationship Id="rId1610" Type="http://schemas.openxmlformats.org/officeDocument/2006/relationships/hyperlink" Target="https://archive.org/download/ni-roms/roms/Nintendo%20-%20Game%20Boy%20Advance.zip/Kingdom%20Hearts%20-%20Chain%20of%20Memories%20%28Europe%29%20%28En%2CFr%2CDe%2CEs%2CIt%29.zip" TargetMode="External"/><Relationship Id="rId2941" Type="http://schemas.openxmlformats.org/officeDocument/2006/relationships/hyperlink" Target="https://archive.org/download/ni-roms/roms/Nintendo%20-%20Game%20Boy%20Advance.zip/SpongeBob%20SquarePants%20and%20Friends%20Unite%21%20%28Europe%29%20%28En%2CFr%2CDe%2CEs%2CIt%29.zip" TargetMode="External"/><Relationship Id="rId1611" Type="http://schemas.openxmlformats.org/officeDocument/2006/relationships/hyperlink" Target="https://archive.org/download/ni-roms/roms/Nintendo%20-%20Game%20Boy%20Advance.zip/Kingdom%20Hearts%20-%20Chain%20of%20Memories%20%28Japan%29.zip" TargetMode="External"/><Relationship Id="rId2942" Type="http://schemas.openxmlformats.org/officeDocument/2006/relationships/hyperlink" Target="https://archive.org/download/ni-roms/roms/Nintendo%20-%20Game%20Boy%20Advance.zip/SpongeBob%20SquarePants%20and%20Friends%20in%20Freeze%20Frame%20Frenzy%20%28Europe%29%20%28En%2CFr%2CDe%2CEs%2CNl%29.zip" TargetMode="External"/><Relationship Id="rId1612" Type="http://schemas.openxmlformats.org/officeDocument/2006/relationships/hyperlink" Target="https://archive.org/download/ni-roms/roms/Nintendo%20-%20Game%20Boy%20Advance.zip/Kingdom%20Hearts%20-%20Chain%20of%20Memories%20%28USA%29.zip" TargetMode="External"/><Relationship Id="rId2943" Type="http://schemas.openxmlformats.org/officeDocument/2006/relationships/hyperlink" Target="https://archive.org/download/ni-roms/roms/Nintendo%20-%20Game%20Boy%20Advance.zip/SpongeBob%20and%20Friends%20-%20Attack%20of%20the%20Toybots%20%28Europe%29%20%28En%2CDe%29.zip" TargetMode="External"/><Relationship Id="rId1613" Type="http://schemas.openxmlformats.org/officeDocument/2006/relationships/hyperlink" Target="https://archive.org/download/ni-roms/roms/Nintendo%20-%20Game%20Boy%20Advance.zip/King%20of%20Fighters%20EX%2C%20The%20-%20NeoBlood%20%28Europe%29.zip" TargetMode="External"/><Relationship Id="rId2944" Type="http://schemas.openxmlformats.org/officeDocument/2006/relationships/hyperlink" Target="https://archive.org/download/ni-roms/roms/Nintendo%20-%20Game%20Boy%20Advance.zip/Sports%20Illustrated%20for%20Kids%20-%20Baseball%20%28USA%29.zip" TargetMode="External"/><Relationship Id="rId1614" Type="http://schemas.openxmlformats.org/officeDocument/2006/relationships/hyperlink" Target="https://archive.org/download/ni-roms/roms/Nintendo%20-%20Game%20Boy%20Advance.zip/King%20of%20Fighters%20EX%2C%20The%20-%20NeoBlood%20%28Japan%29%20%28Beta%29.zip" TargetMode="External"/><Relationship Id="rId2945" Type="http://schemas.openxmlformats.org/officeDocument/2006/relationships/hyperlink" Target="https://archive.org/download/ni-roms/roms/Nintendo%20-%20Game%20Boy%20Advance.zip/Sports%20Illustrated%20for%20Kids%20-%20Football%20%28USA%29.zip" TargetMode="External"/><Relationship Id="rId1615" Type="http://schemas.openxmlformats.org/officeDocument/2006/relationships/hyperlink" Target="https://archive.org/download/ni-roms/roms/Nintendo%20-%20Game%20Boy%20Advance.zip/King%20of%20Fighters%20EX%2C%20The%20-%20NeoBlood%20%28Japan%29.zip" TargetMode="External"/><Relationship Id="rId2946" Type="http://schemas.openxmlformats.org/officeDocument/2006/relationships/hyperlink" Target="https://archive.org/download/ni-roms/roms/Nintendo%20-%20Game%20Boy%20Advance.zip/Sportsmans%20Pack%202%20in%201%20-%20Cabela%27s%20Big%20Game%20Hunter%20%2B%20Rapala%20Pro%20Fishing%20%28USA%29.zip" TargetMode="External"/><Relationship Id="rId1616" Type="http://schemas.openxmlformats.org/officeDocument/2006/relationships/hyperlink" Target="https://archive.org/download/ni-roms/roms/Nintendo%20-%20Game%20Boy%20Advance.zip/King%20of%20Fighters%20EX%2C%20The%20-%20NeoBlood%20%28USA%29%20%28Rev%201%29.zip" TargetMode="External"/><Relationship Id="rId2947" Type="http://schemas.openxmlformats.org/officeDocument/2006/relationships/hyperlink" Target="https://archive.org/download/ni-roms/roms/Nintendo%20-%20Game%20Boy%20Advance.zip/Spout%20GBA%20%28World%29%20%28Aftermarket%29%20%28Unl%29.zip" TargetMode="External"/><Relationship Id="rId907" Type="http://schemas.openxmlformats.org/officeDocument/2006/relationships/hyperlink" Target="https://archive.org/download/ni-roms/roms/Nintendo%20-%20Game%20Boy%20Advance.zip/Drome%20Racers%20%28Europe%29%20%28En%2CFr%2CDe%2CDa%29.zip" TargetMode="External"/><Relationship Id="rId1617" Type="http://schemas.openxmlformats.org/officeDocument/2006/relationships/hyperlink" Target="https://archive.org/download/ni-roms/roms/Nintendo%20-%20Game%20Boy%20Advance.zip/King%20of%20Fighters%20EX%2C%20The%20-%20NeoBlood%20%28USA%29.zip" TargetMode="External"/><Relationship Id="rId2948" Type="http://schemas.openxmlformats.org/officeDocument/2006/relationships/hyperlink" Target="https://archive.org/download/ni-roms/roms/Nintendo%20-%20Game%20Boy%20Advance.zip/Spy%20Hunter%20%28Europe%29%20%28En%2CJa%2CFr%2CDe%2CEs%29.zip" TargetMode="External"/><Relationship Id="rId906" Type="http://schemas.openxmlformats.org/officeDocument/2006/relationships/hyperlink" Target="https://archive.org/download/ni-roms/roms/Nintendo%20-%20Game%20Boy%20Advance.zip/Driver%202%20Advance%20%28USA%29.zip" TargetMode="External"/><Relationship Id="rId1618" Type="http://schemas.openxmlformats.org/officeDocument/2006/relationships/hyperlink" Target="https://archive.org/download/ni-roms/roms/Nintendo%20-%20Game%20Boy%20Advance.zip/King%20of%20Fighters%20EX%202%2C%20The%20-%20Howling%20Blood%20%28Europe%29.zip" TargetMode="External"/><Relationship Id="rId2949" Type="http://schemas.openxmlformats.org/officeDocument/2006/relationships/hyperlink" Target="https://archive.org/download/ni-roms/roms/Nintendo%20-%20Game%20Boy%20Advance.zip/Spy%20Hunter%20%28USA%29%20%28En%2CJa%2CFr%2CDe%2CEs%29.zip" TargetMode="External"/><Relationship Id="rId905" Type="http://schemas.openxmlformats.org/officeDocument/2006/relationships/hyperlink" Target="https://archive.org/download/ni-roms/roms/Nintendo%20-%20Game%20Boy%20Advance.zip/Driver%202%20Advance%20%28Europe%29%20%28En%2CFr%2CDe%2CEs%2CIt%29.zip" TargetMode="External"/><Relationship Id="rId1619" Type="http://schemas.openxmlformats.org/officeDocument/2006/relationships/hyperlink" Target="https://archive.org/download/ni-roms/roms/Nintendo%20-%20Game%20Boy%20Advance.zip/King%20of%20Fighters%20EX%202%2C%20The%20-%20Howling%20Blood%20%28Japan%29%20%28Rev%201%29.zip" TargetMode="External"/><Relationship Id="rId904" Type="http://schemas.openxmlformats.org/officeDocument/2006/relationships/hyperlink" Target="https://archive.org/download/ni-roms/roms/Nintendo%20-%20Game%20Boy%20Advance.zip/Driver%202%20Advance%20%28Europe%29%20%28En%2CFr%2CDe%2CEs%2CIt%29%20%28Beta%29.zip" TargetMode="External"/><Relationship Id="rId909" Type="http://schemas.openxmlformats.org/officeDocument/2006/relationships/hyperlink" Target="https://archive.org/download/ni-roms/roms/Nintendo%20-%20Game%20Boy%20Advance.zip/Droopy%27s%20Tennis%20Open%20%28Europe%29%20%28En%2CFr%2CDe%2CEs%2CIt%2CNl%29%20%28Beta%29.zip" TargetMode="External"/><Relationship Id="rId908" Type="http://schemas.openxmlformats.org/officeDocument/2006/relationships/hyperlink" Target="https://archive.org/download/ni-roms/roms/Nintendo%20-%20Game%20Boy%20Advance.zip/Drome%20Racers%20%28USA%29.zip" TargetMode="External"/><Relationship Id="rId903" Type="http://schemas.openxmlformats.org/officeDocument/2006/relationships/hyperlink" Target="https://archive.org/download/ni-roms/roms/Nintendo%20-%20Game%20Boy%20Advance.zip/Driver%202%20Advance%20%28Europe%29%20%28En%2CFr%2CDe%2CEs%2CIt%29%20%28Beta%29%20%282002-06-06%29.zip" TargetMode="External"/><Relationship Id="rId902" Type="http://schemas.openxmlformats.org/officeDocument/2006/relationships/hyperlink" Target="https://archive.org/download/ni-roms/roms/Nintendo%20-%20Game%20Boy%20Advance.zip/Driven%20%28USA%29%20%28En%2CFr%2CDe%2CEs%2CIt%29.zip" TargetMode="External"/><Relationship Id="rId901" Type="http://schemas.openxmlformats.org/officeDocument/2006/relationships/hyperlink" Target="https://archive.org/download/ni-roms/roms/Nintendo%20-%20Game%20Boy%20Advance.zip/Driven%20%28Europe%29%20%28En%2CFr%2CDe%2CEs%2CIt%29.zip" TargetMode="External"/><Relationship Id="rId900" Type="http://schemas.openxmlformats.org/officeDocument/2006/relationships/hyperlink" Target="https://archive.org/download/ni-roms/roms/Nintendo%20-%20Game%20Boy%20Advance.zip/Driv3r%20%28USA%29.zip" TargetMode="External"/><Relationship Id="rId2930" Type="http://schemas.openxmlformats.org/officeDocument/2006/relationships/hyperlink" Target="https://archive.org/download/ni-roms/roms/Nintendo%20-%20Game%20Boy%20Advance.zip/SpongeBob%20SquarePants%20-%20SuperSponge%20%28USA%2C%20Europe%29%20%28Beta%29%20%282001-04-03%29.zip" TargetMode="External"/><Relationship Id="rId1600" Type="http://schemas.openxmlformats.org/officeDocument/2006/relationships/hyperlink" Target="https://archive.org/download/ni-roms/roms/Nintendo%20-%20Game%20Boy%20Advance.zip/Killer%203D%20Pool%20%28USA%29.zip" TargetMode="External"/><Relationship Id="rId2931" Type="http://schemas.openxmlformats.org/officeDocument/2006/relationships/hyperlink" Target="https://archive.org/download/ni-roms/roms/Nintendo%20-%20Game%20Boy%20Advance.zip/SpongeBob%20SquarePants%20-%20SuperSponge%20%28USA%2C%20Europe%29%20%28Beta%29%20%282001-04-04%29.zip" TargetMode="External"/><Relationship Id="rId1601" Type="http://schemas.openxmlformats.org/officeDocument/2006/relationships/hyperlink" Target="https://archive.org/download/ni-roms/roms/Nintendo%20-%20Game%20Boy%20Advance.zip/Kim%20Possible%20%28Europe%29%20%28En%2CFr%2CDe%2CEs%29%20%28Rev%201%29.zip" TargetMode="External"/><Relationship Id="rId2932" Type="http://schemas.openxmlformats.org/officeDocument/2006/relationships/hyperlink" Target="https://archive.org/download/ni-roms/roms/Nintendo%20-%20Game%20Boy%20Advance.zip/SpongeBob%20SquarePants%20-%20SuperSponge%20%28USA%2C%20Europe%29%20%28Beta%29%20%282001-06-06T113400%29.zip" TargetMode="External"/><Relationship Id="rId1602" Type="http://schemas.openxmlformats.org/officeDocument/2006/relationships/hyperlink" Target="https://archive.org/download/ni-roms/roms/Nintendo%20-%20Game%20Boy%20Advance.zip/Kim%20Possible%20%28Europe%29%20%28En%2CFr%2CDe%2CEs%29.zip" TargetMode="External"/><Relationship Id="rId2933" Type="http://schemas.openxmlformats.org/officeDocument/2006/relationships/hyperlink" Target="https://archive.org/download/ni-roms/roms/Nintendo%20-%20Game%20Boy%20Advance.zip/SpongeBob%20SquarePants%20-%20SuperSponge%20%28USA%2C%20Europe%29%20%28Beta%29%20%282001-06-06T113900%29.zip" TargetMode="External"/><Relationship Id="rId1603" Type="http://schemas.openxmlformats.org/officeDocument/2006/relationships/hyperlink" Target="https://archive.org/download/ni-roms/roms/Nintendo%20-%20Game%20Boy%20Advance.zip/Kim%20Possible%20%28Japan%29.zip" TargetMode="External"/><Relationship Id="rId2934" Type="http://schemas.openxmlformats.org/officeDocument/2006/relationships/hyperlink" Target="https://archive.org/download/ni-roms/roms/Nintendo%20-%20Game%20Boy%20Advance.zip/SpongeBob%20SquarePants%20-%20SuperSponge%20%28USA%2C%20Europe%29%20%28Beta%29%20%282001-07-31%29.zip" TargetMode="External"/><Relationship Id="rId1604" Type="http://schemas.openxmlformats.org/officeDocument/2006/relationships/hyperlink" Target="https://archive.org/download/ni-roms/roms/Nintendo%20-%20Game%20Boy%20Advance.zip/Kim%20Possible%20-%20Revenge%20of%20Monkey%20Fist%20%28USA%29.zip" TargetMode="External"/><Relationship Id="rId2935" Type="http://schemas.openxmlformats.org/officeDocument/2006/relationships/hyperlink" Target="https://archive.org/download/ni-roms/roms/Nintendo%20-%20Game%20Boy%20Advance.zip/SpongeBob%20SquarePants%20-%20SuperSponge%20%28USA%2C%20Europe%29.zip" TargetMode="External"/><Relationship Id="rId1605" Type="http://schemas.openxmlformats.org/officeDocument/2006/relationships/hyperlink" Target="https://archive.org/download/ni-roms/roms/Nintendo%20-%20Game%20Boy%20Advance.zip/Kim%20Possible%202%20-%20Drakken%27s%20Demise%20%28Europe%29%20%28En%2CFr%2CDe%2CEs%29.zip" TargetMode="External"/><Relationship Id="rId2936" Type="http://schemas.openxmlformats.org/officeDocument/2006/relationships/hyperlink" Target="https://archive.org/download/ni-roms/roms/Nintendo%20-%20Game%20Boy%20Advance.zip/SpongeBob%20SquarePants%20Movie%2C%20The%20%28Europe%29%20%28En%2CFr%2CDe%2CEs%2CIt%2CNl%29.zip" TargetMode="External"/><Relationship Id="rId1606" Type="http://schemas.openxmlformats.org/officeDocument/2006/relationships/hyperlink" Target="https://archive.org/download/ni-roms/roms/Nintendo%20-%20Game%20Boy%20Advance.zip/Kim%20Possible%202%20-%20Drakken%27s%20Demise%20%28USA%29%20%28En%2CFr%29.zip" TargetMode="External"/><Relationship Id="rId2937" Type="http://schemas.openxmlformats.org/officeDocument/2006/relationships/hyperlink" Target="https://archive.org/download/ni-roms/roms/Nintendo%20-%20Game%20Boy%20Advance.zip/SpongeBob%20SquarePants%20Movie%2C%20The%20%28USA%29%20%28Beta%201%29.zip" TargetMode="External"/><Relationship Id="rId1607" Type="http://schemas.openxmlformats.org/officeDocument/2006/relationships/hyperlink" Target="https://archive.org/download/ni-roms/roms/Nintendo%20-%20Game%20Boy%20Advance.zip/Kim%20Possible%203%20-%20Team%20Possible%20%28USA%29%20%28En%2CFr%29.zip" TargetMode="External"/><Relationship Id="rId2938" Type="http://schemas.openxmlformats.org/officeDocument/2006/relationships/hyperlink" Target="https://archive.org/download/ni-roms/roms/Nintendo%20-%20Game%20Boy%20Advance.zip/SpongeBob%20SquarePants%20Movie%2C%20The%20%28USA%29%20%28Beta%202%29.zip" TargetMode="External"/><Relationship Id="rId1608" Type="http://schemas.openxmlformats.org/officeDocument/2006/relationships/hyperlink" Target="https://archive.org/download/ni-roms/roms/Nintendo%20-%20Game%20Boy%20Advance.zip/King%20Kong%20-%20The%20Official%20Game%20of%20the%20Movie%20%28Europe%29%20%28En%2CFr%2CDe%2CEs%2CIt%2CNl%29.zip" TargetMode="External"/><Relationship Id="rId2939" Type="http://schemas.openxmlformats.org/officeDocument/2006/relationships/hyperlink" Target="https://archive.org/download/ni-roms/roms/Nintendo%20-%20Game%20Boy%20Advance.zip/SpongeBob%20SquarePants%20Movie%2C%20The%20%28USA%29.zip" TargetMode="External"/><Relationship Id="rId1609" Type="http://schemas.openxmlformats.org/officeDocument/2006/relationships/hyperlink" Target="https://archive.org/download/ni-roms/roms/Nintendo%20-%20Game%20Boy%20Advance.zip/King%20Kong%20-%20The%20Official%20Game%20of%20the%20Movie%20%28Europe%29%20%28En%2CSv%2CNo%2CDa%2CFi%29.zip" TargetMode="External"/><Relationship Id="rId1631" Type="http://schemas.openxmlformats.org/officeDocument/2006/relationships/hyperlink" Target="https://archive.org/download/ni-roms/roms/Nintendo%20-%20Game%20Boy%20Advance.zip/Kirby%20-%20Nightmare%20in%20Dream%20Land%20%28USA%29%20%28Virtual%20Console%29.zip" TargetMode="External"/><Relationship Id="rId2962" Type="http://schemas.openxmlformats.org/officeDocument/2006/relationships/hyperlink" Target="https://archive.org/download/ni-roms/roms/Nintendo%20-%20Game%20Boy%20Advance.zip/Spyro%20Adventure%20%28Europe%29%20%28En%2CFr%2CDe%2CEs%2CIt%2CNl%29.zip" TargetMode="External"/><Relationship Id="rId1632" Type="http://schemas.openxmlformats.org/officeDocument/2006/relationships/hyperlink" Target="https://archive.org/download/ni-roms/roms/Nintendo%20-%20Game%20Boy%20Advance.zip/Kirby%20-%20Nightmare%20in%20Dream%20Land%20%28USA%29.zip" TargetMode="External"/><Relationship Id="rId2963" Type="http://schemas.openxmlformats.org/officeDocument/2006/relationships/hyperlink" Target="https://archive.org/download/ni-roms/roms/Nintendo%20-%20Game%20Boy%20Advance.zip/Spyro%20Fusion%20%28Europe%29%20%28En%2CFr%2CDe%2CEs%2CIt%29.zip" TargetMode="External"/><Relationship Id="rId1633" Type="http://schemas.openxmlformats.org/officeDocument/2006/relationships/hyperlink" Target="https://archive.org/download/ni-roms/roms/Nintendo%20-%20Game%20Boy%20Advance.zip/Kisekko%20Gurumii%20-%20Chesty%20to%20Nuigurumi-tachi%20no%20Mahou%20no%20Bouken%20%28Japan%29.zip" TargetMode="External"/><Relationship Id="rId2964" Type="http://schemas.openxmlformats.org/officeDocument/2006/relationships/hyperlink" Target="https://archive.org/download/ni-roms/roms/Nintendo%20-%20Game%20Boy%20Advance.zip/Spyro%20Orange%20-%20The%20Cortex%20Conspiracy%20%28USA%29%20%28Rev%201%29.zip" TargetMode="External"/><Relationship Id="rId1634" Type="http://schemas.openxmlformats.org/officeDocument/2006/relationships/hyperlink" Target="https://archive.org/download/ni-roms/roms/Nintendo%20-%20Game%20Boy%20Advance.zip/Kiss%20x%20Kiss%20-%20Seirei%20Gakuen%20%28Japan%29.zip" TargetMode="External"/><Relationship Id="rId2965" Type="http://schemas.openxmlformats.org/officeDocument/2006/relationships/hyperlink" Target="https://archive.org/download/ni-roms/roms/Nintendo%20-%20Game%20Boy%20Advance.zip/Spyro%20Orange%20-%20The%20Cortex%20Conspiracy%20%28USA%29.zip" TargetMode="External"/><Relationship Id="rId1635" Type="http://schemas.openxmlformats.org/officeDocument/2006/relationships/hyperlink" Target="https://archive.org/download/ni-roms/roms/Nintendo%20-%20Game%20Boy%20Advance.zip/Kiwame%20Mahjong%20Deluxe%20-%20Mirai%20Senshi%2021%20%28Japan%29.zip" TargetMode="External"/><Relationship Id="rId2966" Type="http://schemas.openxmlformats.org/officeDocument/2006/relationships/hyperlink" Target="https://archive.org/download/ni-roms/roms/Nintendo%20-%20Game%20Boy%20Advance.zip/Spyro%20Superpack%20-%20Spyro%20-%20Season%20of%20Ice%20%2B%20Spyro%202%20-%20Season%20of%20Flame%20%28USA%29.zip" TargetMode="External"/><Relationship Id="rId1636" Type="http://schemas.openxmlformats.org/officeDocument/2006/relationships/hyperlink" Target="https://archive.org/download/ni-roms/roms/Nintendo%20-%20Game%20Boy%20Advance.zip/Klonoa%20-%20Empire%20of%20Dreams%20%28Europe%29.zip" TargetMode="External"/><Relationship Id="rId2967" Type="http://schemas.openxmlformats.org/officeDocument/2006/relationships/hyperlink" Target="https://archive.org/download/ni-roms/roms/Nintendo%20-%20Game%20Boy%20Advance.zip/Stadium%20Games%20%28Europe%29.zip" TargetMode="External"/><Relationship Id="rId1637" Type="http://schemas.openxmlformats.org/officeDocument/2006/relationships/hyperlink" Target="https://archive.org/download/ni-roms/roms/Nintendo%20-%20Game%20Boy%20Advance.zip/Klonoa%20-%20Empire%20of%20Dreams%20%28USA%29.zip" TargetMode="External"/><Relationship Id="rId2968" Type="http://schemas.openxmlformats.org/officeDocument/2006/relationships/hyperlink" Target="https://archive.org/download/ni-roms/roms/Nintendo%20-%20Game%20Boy%20Advance.zip/Stadium%20Games%20%28USA%29.zip" TargetMode="External"/><Relationship Id="rId1638" Type="http://schemas.openxmlformats.org/officeDocument/2006/relationships/hyperlink" Target="https://archive.org/download/ni-roms/roms/Nintendo%20-%20Game%20Boy%20Advance.zip/Klonoa%202%20-%20Dream%20Champ%20Tournament%20%28USA%29%20%28Virtual%20Console%29.zip" TargetMode="External"/><Relationship Id="rId2969" Type="http://schemas.openxmlformats.org/officeDocument/2006/relationships/hyperlink" Target="https://archive.org/download/ni-roms/roms/Nintendo%20-%20Game%20Boy%20Advance.zip/Star%20Wars%20-%20Episode%20II%20-%20Attack%20of%20the%20Clones%20%28Europe%29%20%28En%2CFr%2CDe%2CEs%2CIt%29.zip" TargetMode="External"/><Relationship Id="rId929" Type="http://schemas.openxmlformats.org/officeDocument/2006/relationships/hyperlink" Target="https://archive.org/download/ni-roms/roms/Nintendo%20-%20Game%20Boy%20Advance.zip/Dungeons%20%26%20Dragons%20-%20Eye%20of%20the%20Beholder%20%28Europe%29%20%28En%2CFr%2CDe%2CEs%2CIt%29%20%28Beta%29.zip" TargetMode="External"/><Relationship Id="rId1639" Type="http://schemas.openxmlformats.org/officeDocument/2006/relationships/hyperlink" Target="https://archive.org/download/ni-roms/roms/Nintendo%20-%20Game%20Boy%20Advance.zip/Klonoa%202%20-%20Dream%20Champ%20Tournament%20%28USA%29.zip" TargetMode="External"/><Relationship Id="rId928" Type="http://schemas.openxmlformats.org/officeDocument/2006/relationships/hyperlink" Target="https://archive.org/download/ni-roms/roms/Nintendo%20-%20Game%20Boy%20Advance.zip/Duke%20Nukem%20Advance%20%28World%29%20%28En%2CFr%2CDe%2CIt%29%20%28Evercade%29%20%28Unl%29.zip" TargetMode="External"/><Relationship Id="rId927" Type="http://schemas.openxmlformats.org/officeDocument/2006/relationships/hyperlink" Target="https://archive.org/download/ni-roms/roms/Nintendo%20-%20Game%20Boy%20Advance.zip/Duke%20Nukem%20Advance%20%28USA%29.zip" TargetMode="External"/><Relationship Id="rId926" Type="http://schemas.openxmlformats.org/officeDocument/2006/relationships/hyperlink" Target="https://archive.org/download/ni-roms/roms/Nintendo%20-%20Game%20Boy%20Advance.zip/Duke%20Nukem%20Advance%20%28Europe%29%20%28En%2CFr%2CDe%2CIt%29.zip" TargetMode="External"/><Relationship Id="rId921" Type="http://schemas.openxmlformats.org/officeDocument/2006/relationships/hyperlink" Target="https://archive.org/download/ni-roms/roms/Nintendo%20-%20Game%20Boy%20Advance.zip/Duel%20Masters%20-%20Shadow%20of%20the%20Code%20%28USA%29.zip" TargetMode="External"/><Relationship Id="rId920" Type="http://schemas.openxmlformats.org/officeDocument/2006/relationships/hyperlink" Target="https://archive.org/download/ni-roms/roms/Nintendo%20-%20Game%20Boy%20Advance.zip/Duel%20Masters%20-%20Shadow%20of%20the%20Code%20%28Europe%29%20%28En%2CFr%2CDe%2CEs%2CIt%29.zip" TargetMode="External"/><Relationship Id="rId925" Type="http://schemas.openxmlformats.org/officeDocument/2006/relationships/hyperlink" Target="https://archive.org/download/ni-roms/roms/Nintendo%20-%20Game%20Boy%20Advance.zip/Duel%20Masters%203%20%28Japan%29.zip" TargetMode="External"/><Relationship Id="rId924" Type="http://schemas.openxmlformats.org/officeDocument/2006/relationships/hyperlink" Target="https://archive.org/download/ni-roms/roms/Nintendo%20-%20Game%20Boy%20Advance.zip/Duel%20Masters%203%20%28Japan%29%20%28Rev%201%29.zip" TargetMode="External"/><Relationship Id="rId923" Type="http://schemas.openxmlformats.org/officeDocument/2006/relationships/hyperlink" Target="https://archive.org/download/ni-roms/roms/Nintendo%20-%20Game%20Boy%20Advance.zip/Duel%20Masters%202%20-%20Kirifuda%20Shoubu%20Ver.%20%28Japan%29.zip" TargetMode="External"/><Relationship Id="rId922" Type="http://schemas.openxmlformats.org/officeDocument/2006/relationships/hyperlink" Target="https://archive.org/download/ni-roms/roms/Nintendo%20-%20Game%20Boy%20Advance.zip/Duel%20Masters%202%20-%20Invincible%20Advance%20%28Japan%29.zip" TargetMode="External"/><Relationship Id="rId2960" Type="http://schemas.openxmlformats.org/officeDocument/2006/relationships/hyperlink" Target="https://archive.org/download/ni-roms/roms/Nintendo%20-%20Game%20Boy%20Advance.zip/Spyro%20Advance%20%28Japan%29.zip" TargetMode="External"/><Relationship Id="rId1630" Type="http://schemas.openxmlformats.org/officeDocument/2006/relationships/hyperlink" Target="https://archive.org/download/ni-roms/roms/Nintendo%20-%20Game%20Boy%20Advance.zip/Kirby%20-%20Nightmare%20in%20Dream%20Land%20%28Europe%29%20%28En%2CFr%2CDe%2CEs%2CIt%29.zip" TargetMode="External"/><Relationship Id="rId2961" Type="http://schemas.openxmlformats.org/officeDocument/2006/relationships/hyperlink" Target="https://archive.org/download/ni-roms/roms/Nintendo%20-%20Game%20Boy%20Advance.zip/Spyro%20Advance%20-%20Wakuwaku%20Tomodachi%20Daisakusen%21%20%28Japan%29.zip" TargetMode="External"/><Relationship Id="rId1620" Type="http://schemas.openxmlformats.org/officeDocument/2006/relationships/hyperlink" Target="https://archive.org/download/ni-roms/roms/Nintendo%20-%20Game%20Boy%20Advance.zip/King%20of%20Fighters%20EX%202%2C%20The%20-%20Howling%20Blood%20%28USA%29%20%28Beta%29%20%282003-04-03%29.zip" TargetMode="External"/><Relationship Id="rId2951" Type="http://schemas.openxmlformats.org/officeDocument/2006/relationships/hyperlink" Target="https://archive.org/download/ni-roms/roms/Nintendo%20-%20Game%20Boy%20Advance.zip/Spy%20Kids%203-D%20-%20Game%20Over%20%28USA%29.zip" TargetMode="External"/><Relationship Id="rId1621" Type="http://schemas.openxmlformats.org/officeDocument/2006/relationships/hyperlink" Target="https://archive.org/download/ni-roms/roms/Nintendo%20-%20Game%20Boy%20Advance.zip/King%20of%20Fighters%20EX%202%2C%20The%20-%20Howling%20Blood%20%28USA%29.zip" TargetMode="External"/><Relationship Id="rId2952" Type="http://schemas.openxmlformats.org/officeDocument/2006/relationships/hyperlink" Target="https://archive.org/download/ni-roms/roms/Nintendo%20-%20Game%20Boy%20Advance.zip/Spy%20Kids%20Challenger%20%28USA%29.zip" TargetMode="External"/><Relationship Id="rId1622" Type="http://schemas.openxmlformats.org/officeDocument/2006/relationships/hyperlink" Target="https://archive.org/download/ni-roms/roms/Nintendo%20-%20Game%20Boy%20Advance.zip/Kinniku%20Banzuke%20-%20Kimero%21%20Kiseki%20no%20Kanzen%20Seiha%20%28Japan%29.zip" TargetMode="External"/><Relationship Id="rId2953" Type="http://schemas.openxmlformats.org/officeDocument/2006/relationships/hyperlink" Target="https://archive.org/download/ni-roms/roms/Nintendo%20-%20Game%20Boy%20Advance.zip/Spy%20Muppets%20-%20License%20to%20Croak%20%28USA%29%20%28En%2CFr%2CDe%2CEs%2CIt%2CNl%29.zip" TargetMode="External"/><Relationship Id="rId1623" Type="http://schemas.openxmlformats.org/officeDocument/2006/relationships/hyperlink" Target="https://archive.org/download/ni-roms/roms/Nintendo%20-%20Game%20Boy%20Advance.zip/Kinniku%20Banzuke%20-%20Kongou-kun%20no%20Daibouken%21%20%28Japan%29.zip" TargetMode="External"/><Relationship Id="rId2954" Type="http://schemas.openxmlformats.org/officeDocument/2006/relationships/hyperlink" Target="https://archive.org/download/ni-roms/roms/Nintendo%20-%20Game%20Boy%20Advance.zip/Spyro%20-%20Attack%20of%20the%20Rhynocs%20%28USA%29.zip" TargetMode="External"/><Relationship Id="rId1624" Type="http://schemas.openxmlformats.org/officeDocument/2006/relationships/hyperlink" Target="https://archive.org/download/ni-roms/roms/Nintendo%20-%20Game%20Boy%20Advance.zip/Kinnikuman%20II-Sei%20-%20Seigi%20Choujin%20e%20no%20Michi%20%28Japan%29.zip" TargetMode="External"/><Relationship Id="rId2955" Type="http://schemas.openxmlformats.org/officeDocument/2006/relationships/hyperlink" Target="https://archive.org/download/ni-roms/roms/Nintendo%20-%20Game%20Boy%20Advance.zip/Spyro%20-%20Season%20of%20Ice%20%28Europe%29%20%28En%2CFr%2CDe%2CEs%2CIt%29.zip" TargetMode="External"/><Relationship Id="rId1625" Type="http://schemas.openxmlformats.org/officeDocument/2006/relationships/hyperlink" Target="https://archive.org/download/ni-roms/roms/Nintendo%20-%20Game%20Boy%20Advance.zip/Kirby%20%26%20The%20Amazing%20Mirror%20%28Europe%29%20%28En%2CFr%2CDe%2CEs%2CIt%29%20%28Virtual%20Console%29.zip" TargetMode="External"/><Relationship Id="rId2956" Type="http://schemas.openxmlformats.org/officeDocument/2006/relationships/hyperlink" Target="https://archive.org/download/ni-roms/roms/Nintendo%20-%20Game%20Boy%20Advance.zip/Spyro%20-%20Season%20of%20Ice%20%28USA%29.zip" TargetMode="External"/><Relationship Id="rId1626" Type="http://schemas.openxmlformats.org/officeDocument/2006/relationships/hyperlink" Target="https://archive.org/download/ni-roms/roms/Nintendo%20-%20Game%20Boy%20Advance.zip/Kirby%20%26%20The%20Amazing%20Mirror%20%28Europe%29%20%28En%2CFr%2CDe%2CEs%2CIt%29.zip" TargetMode="External"/><Relationship Id="rId2957" Type="http://schemas.openxmlformats.org/officeDocument/2006/relationships/hyperlink" Target="https://archive.org/download/ni-roms/roms/Nintendo%20-%20Game%20Boy%20Advance.zip/Spyro%202%20-%20Season%20of%20Flame%20%28Europe%29%20%28En%2CFr%2CDe%2CEs%2CIt%29%20%28Beta%29.zip" TargetMode="External"/><Relationship Id="rId1627" Type="http://schemas.openxmlformats.org/officeDocument/2006/relationships/hyperlink" Target="https://archive.org/download/ni-roms/roms/Nintendo%20-%20Game%20Boy%20Advance.zip/Kirby%20%26%20The%20Amazing%20Mirror%20%28USA%29%20%28Virtual%20Console%29.zip" TargetMode="External"/><Relationship Id="rId2958" Type="http://schemas.openxmlformats.org/officeDocument/2006/relationships/hyperlink" Target="https://archive.org/download/ni-roms/roms/Nintendo%20-%20Game%20Boy%20Advance.zip/Spyro%202%20-%20Season%20of%20Flame%20%28Europe%29%20%28En%2CFr%2CDe%2CEs%2CIt%29.zip" TargetMode="External"/><Relationship Id="rId918" Type="http://schemas.openxmlformats.org/officeDocument/2006/relationships/hyperlink" Target="https://archive.org/download/ni-roms/roms/Nintendo%20-%20Game%20Boy%20Advance.zip/Duel%20Masters%20-%20Sempai%20Legends%20%28Europe%29%20%28En%2CFr%2CDe%2CEs%2CIt%29.zip" TargetMode="External"/><Relationship Id="rId1628" Type="http://schemas.openxmlformats.org/officeDocument/2006/relationships/hyperlink" Target="https://archive.org/download/ni-roms/roms/Nintendo%20-%20Game%20Boy%20Advance.zip/Kirby%20%26%20The%20Amazing%20Mirror%20%28USA%29.zip" TargetMode="External"/><Relationship Id="rId2959" Type="http://schemas.openxmlformats.org/officeDocument/2006/relationships/hyperlink" Target="https://archive.org/download/ni-roms/roms/Nintendo%20-%20Game%20Boy%20Advance.zip/Spyro%202%20-%20Season%20of%20Flame%20%28USA%29.zip" TargetMode="External"/><Relationship Id="rId917" Type="http://schemas.openxmlformats.org/officeDocument/2006/relationships/hyperlink" Target="https://archive.org/download/ni-roms/roms/Nintendo%20-%20Game%20Boy%20Advance.zip/Duel%20Masters%20-%20Sempai%20Legends%20%28Europe%29%20%28En%2CFr%2CDe%2CEs%2CIt%29%20%28Beta%29.zip" TargetMode="External"/><Relationship Id="rId1629" Type="http://schemas.openxmlformats.org/officeDocument/2006/relationships/hyperlink" Target="https://archive.org/download/ni-roms/roms/Nintendo%20-%20Game%20Boy%20Advance.zip/Kirby%20-%20Nightmare%20in%20Dream%20Land%20%28Europe%29%20%28En%2CFr%2CDe%2CEs%2CIt%29%20%28Virtual%20Console%29.zip" TargetMode="External"/><Relationship Id="rId916" Type="http://schemas.openxmlformats.org/officeDocument/2006/relationships/hyperlink" Target="https://archive.org/download/ni-roms/roms/Nintendo%20-%20Game%20Boy%20Advance.zip/Duel%20Masters%20-%20Kaijudo%20Showdown%20%28USA%29.zip" TargetMode="External"/><Relationship Id="rId915" Type="http://schemas.openxmlformats.org/officeDocument/2006/relationships/hyperlink" Target="https://archive.org/download/ni-roms/roms/Nintendo%20-%20Game%20Boy%20Advance.zip/Duel%20Masters%20-%20Kaijudo%20Showdown%20%28Europe%29%20%28En%2CFr%2CDe%2CEs%2CIt%29.zip" TargetMode="External"/><Relationship Id="rId919" Type="http://schemas.openxmlformats.org/officeDocument/2006/relationships/hyperlink" Target="https://archive.org/download/ni-roms/roms/Nintendo%20-%20Game%20Boy%20Advance.zip/Duel%20Masters%20-%20Sempai%20Legends%20%28USA%29.zip" TargetMode="External"/><Relationship Id="rId910" Type="http://schemas.openxmlformats.org/officeDocument/2006/relationships/hyperlink" Target="https://archive.org/download/ni-roms/roms/Nintendo%20-%20Game%20Boy%20Advance.zip/Droopy%27s%20Tennis%20Open%20%28Europe%29%20%28En%2CFr%2CDe%2CEs%2CIt%2CNl%29.zip" TargetMode="External"/><Relationship Id="rId914" Type="http://schemas.openxmlformats.org/officeDocument/2006/relationships/hyperlink" Target="https://archive.org/download/ni-roms/roms/Nintendo%20-%20Game%20Boy%20Advance.zip/Duel%20Masters%20-%20Kaijudo%20Showdown%20%28Europe%29%20%28En%2CFr%2CDe%2CEs%2CIt%29%20%28Beta%29.zip" TargetMode="External"/><Relationship Id="rId913" Type="http://schemas.openxmlformats.org/officeDocument/2006/relationships/hyperlink" Target="https://archive.org/download/ni-roms/roms/Nintendo%20-%20Game%20Boy%20Advance.zip/Duel%20Masters%20%28Japan%29.zip" TargetMode="External"/><Relationship Id="rId912" Type="http://schemas.openxmlformats.org/officeDocument/2006/relationships/hyperlink" Target="https://archive.org/download/ni-roms/roms/Nintendo%20-%20Game%20Boy%20Advance.zip/Dual%20Blades%20%28USA%29.zip" TargetMode="External"/><Relationship Id="rId911" Type="http://schemas.openxmlformats.org/officeDocument/2006/relationships/hyperlink" Target="https://archive.org/download/ni-roms/roms/Nintendo%20-%20Game%20Boy%20Advance.zip/Dual%20Blades%20%28Japan%29.zip" TargetMode="External"/><Relationship Id="rId2950" Type="http://schemas.openxmlformats.org/officeDocument/2006/relationships/hyperlink" Target="https://archive.org/download/ni-roms/roms/Nintendo%20-%20Game%20Boy%20Advance.zip/Spy%20Kids%203-D%20-%20Game%20Over%20%28Europe%29.zip" TargetMode="External"/><Relationship Id="rId2900" Type="http://schemas.openxmlformats.org/officeDocument/2006/relationships/hyperlink" Target="https://archive.org/download/ni-roms/roms/Nintendo%20-%20Game%20Boy%20Advance.zip/Spider-Man%203%20%28USA%29%20%28Unl%29.zip" TargetMode="External"/><Relationship Id="rId2901" Type="http://schemas.openxmlformats.org/officeDocument/2006/relationships/hyperlink" Target="https://archive.org/download/ni-roms/roms/Nintendo%20-%20Game%20Boy%20Advance.zip/Spider-Man%203%20%28USA%29.zip" TargetMode="External"/><Relationship Id="rId2902" Type="http://schemas.openxmlformats.org/officeDocument/2006/relationships/hyperlink" Target="https://archive.org/download/ni-roms/roms/Nintendo%20-%20Game%20Boy%20Advance.zip/Spirit%20-%20Der%20Wilde%20Mustang%20-%20Auf%20der%20Suche%20nach%20Homeland%20%28Germany%29%20%28Beta%29.zip" TargetMode="External"/><Relationship Id="rId2903" Type="http://schemas.openxmlformats.org/officeDocument/2006/relationships/hyperlink" Target="https://archive.org/download/ni-roms/roms/Nintendo%20-%20Game%20Boy%20Advance.zip/Spirit%20-%20Der%20Wilde%20Mustang%20-%20Auf%20der%20Suche%20nach%20Homeland%20%28Germany%29.zip" TargetMode="External"/><Relationship Id="rId2904" Type="http://schemas.openxmlformats.org/officeDocument/2006/relationships/hyperlink" Target="https://archive.org/download/ni-roms/roms/Nintendo%20-%20Game%20Boy%20Advance.zip/Spirit%20-%20L%27Etalon%20des%20Plaines%20-%20A%20la%20Recherche%20de%20la%20Terre%20Natale%20%28France%29.zip" TargetMode="External"/><Relationship Id="rId2905" Type="http://schemas.openxmlformats.org/officeDocument/2006/relationships/hyperlink" Target="https://archive.org/download/ni-roms/roms/Nintendo%20-%20Game%20Boy%20Advance.zip/Spirit%20-%20Stallion%20of%20the%20Cimarron%20-%20Search%20for%20Homeland%20%28Europe%29.zip" TargetMode="External"/><Relationship Id="rId2906" Type="http://schemas.openxmlformats.org/officeDocument/2006/relationships/hyperlink" Target="https://archive.org/download/ni-roms/roms/Nintendo%20-%20Game%20Boy%20Advance.zip/Spirit%20-%20Stallion%20of%20the%20Cimarron%20-%20Search%20for%20Homeland%20%28USA%29.zip" TargetMode="External"/><Relationship Id="rId2907" Type="http://schemas.openxmlformats.org/officeDocument/2006/relationships/hyperlink" Target="https://archive.org/download/ni-roms/roms/Nintendo%20-%20Game%20Boy%20Advance.zip/Spirits%20%26%20Spells%20%28USA%29.zip" TargetMode="External"/><Relationship Id="rId2908" Type="http://schemas.openxmlformats.org/officeDocument/2006/relationships/hyperlink" Target="https://archive.org/download/ni-roms/roms/Nintendo%20-%20Game%20Boy%20Advance.zip/SpongeBob%27s%20Atlantis%20SquarePantis%20%28USA%29.zip" TargetMode="External"/><Relationship Id="rId2909" Type="http://schemas.openxmlformats.org/officeDocument/2006/relationships/hyperlink" Target="https://archive.org/download/ni-roms/roms/Nintendo%20-%20Game%20Boy%20Advance.zip/SpongeBob%20SquarePants%20-%20Battle%20for%20Bikini%20Bottom%20%28Europe%29%20%28En%2CFr%2CDe%29.zip" TargetMode="External"/><Relationship Id="rId2920" Type="http://schemas.openxmlformats.org/officeDocument/2006/relationships/hyperlink" Target="https://archive.org/download/ni-roms/roms/Nintendo%20-%20Game%20Boy%20Advance.zip/SpongeBob%20SquarePants%20-%20SuperSponge%20%28USA%2C%20Europe%29%20%28Beta%29%20%282001-01-08T051624%29.zip" TargetMode="External"/><Relationship Id="rId2921" Type="http://schemas.openxmlformats.org/officeDocument/2006/relationships/hyperlink" Target="https://archive.org/download/ni-roms/roms/Nintendo%20-%20Game%20Boy%20Advance.zip/SpongeBob%20SquarePants%20-%20SuperSponge%20%28USA%2C%20Europe%29%20%28Beta%29%20%282001-01-08T074756%29.zip" TargetMode="External"/><Relationship Id="rId2922" Type="http://schemas.openxmlformats.org/officeDocument/2006/relationships/hyperlink" Target="https://archive.org/download/ni-roms/roms/Nintendo%20-%20Game%20Boy%20Advance.zip/SpongeBob%20SquarePants%20-%20SuperSponge%20%28USA%2C%20Europe%29%20%28Beta%29%20%282001-02-05%29.zip" TargetMode="External"/><Relationship Id="rId2923" Type="http://schemas.openxmlformats.org/officeDocument/2006/relationships/hyperlink" Target="https://archive.org/download/ni-roms/roms/Nintendo%20-%20Game%20Boy%20Advance.zip/SpongeBob%20SquarePants%20-%20SuperSponge%20%28USA%2C%20Europe%29%20%28Beta%29%20%282001-02-15%29.zip" TargetMode="External"/><Relationship Id="rId2924" Type="http://schemas.openxmlformats.org/officeDocument/2006/relationships/hyperlink" Target="https://archive.org/download/ni-roms/roms/Nintendo%20-%20Game%20Boy%20Advance.zip/SpongeBob%20SquarePants%20-%20SuperSponge%20%28USA%2C%20Europe%29%20%28Beta%29%20%282001-02-23%29.zip" TargetMode="External"/><Relationship Id="rId2925" Type="http://schemas.openxmlformats.org/officeDocument/2006/relationships/hyperlink" Target="https://archive.org/download/ni-roms/roms/Nintendo%20-%20Game%20Boy%20Advance.zip/SpongeBob%20SquarePants%20-%20SuperSponge%20%28USA%2C%20Europe%29%20%28Beta%29%20%282001-02-26%29.zip" TargetMode="External"/><Relationship Id="rId2926" Type="http://schemas.openxmlformats.org/officeDocument/2006/relationships/hyperlink" Target="https://archive.org/download/ni-roms/roms/Nintendo%20-%20Game%20Boy%20Advance.zip/SpongeBob%20SquarePants%20-%20SuperSponge%20%28USA%2C%20Europe%29%20%28Beta%29%20%282001-03-01%29.zip" TargetMode="External"/><Relationship Id="rId2927" Type="http://schemas.openxmlformats.org/officeDocument/2006/relationships/hyperlink" Target="https://archive.org/download/ni-roms/roms/Nintendo%20-%20Game%20Boy%20Advance.zip/SpongeBob%20SquarePants%20-%20SuperSponge%20%28USA%2C%20Europe%29%20%28Beta%29%20%282001-03-12%29.zip" TargetMode="External"/><Relationship Id="rId2928" Type="http://schemas.openxmlformats.org/officeDocument/2006/relationships/hyperlink" Target="https://archive.org/download/ni-roms/roms/Nintendo%20-%20Game%20Boy%20Advance.zip/SpongeBob%20SquarePants%20-%20SuperSponge%20%28USA%2C%20Europe%29%20%28Beta%29%20%282001-03-14%29.zip" TargetMode="External"/><Relationship Id="rId2929" Type="http://schemas.openxmlformats.org/officeDocument/2006/relationships/hyperlink" Target="https://archive.org/download/ni-roms/roms/Nintendo%20-%20Game%20Boy%20Advance.zip/SpongeBob%20SquarePants%20-%20SuperSponge%20%28USA%2C%20Europe%29%20%28Beta%29%20%282001-03-28%29.zip" TargetMode="External"/><Relationship Id="rId2910" Type="http://schemas.openxmlformats.org/officeDocument/2006/relationships/hyperlink" Target="https://archive.org/download/ni-roms/roms/Nintendo%20-%20Game%20Boy%20Advance.zip/SpongeBob%20SquarePants%20-%20Battle%20for%20Bikini%20Bottom%20%28USA%29.zip" TargetMode="External"/><Relationship Id="rId2911" Type="http://schemas.openxmlformats.org/officeDocument/2006/relationships/hyperlink" Target="https://archive.org/download/ni-roms/roms/Nintendo%20-%20Game%20Boy%20Advance.zip/SpongeBob%20SquarePants%20-%20Creature%20from%20the%20Krusty%20Krab%20%28Europe%29%20%28En%2CFr%2CDe%2CEs%2CIt%2CNl%2CSv%2CDa%29.zip" TargetMode="External"/><Relationship Id="rId2912" Type="http://schemas.openxmlformats.org/officeDocument/2006/relationships/hyperlink" Target="https://archive.org/download/ni-roms/roms/Nintendo%20-%20Game%20Boy%20Advance.zip/SpongeBob%20SquarePants%20-%20Creature%20from%20the%20Krusty%20Krab%20%28USA%29.zip" TargetMode="External"/><Relationship Id="rId2913" Type="http://schemas.openxmlformats.org/officeDocument/2006/relationships/hyperlink" Target="https://archive.org/download/ni-roms/roms/Nintendo%20-%20Game%20Boy%20Advance.zip/SpongeBob%20SquarePants%20-%20Lights%2C%20Camera%2C%20Pants%21%20%28Europe%29%20%28En%2CFr%2CDe%2CEs%2CIt%2CNl%2CSv%29.zip" TargetMode="External"/><Relationship Id="rId2914" Type="http://schemas.openxmlformats.org/officeDocument/2006/relationships/hyperlink" Target="https://archive.org/download/ni-roms/roms/Nintendo%20-%20Game%20Boy%20Advance.zip/SpongeBob%20SquarePants%20-%20Lights%2C%20Camera%2C%20Pants%21%20%28USA%29%20%28Beta%29%20%282005-08-03%29.zip" TargetMode="External"/><Relationship Id="rId2915" Type="http://schemas.openxmlformats.org/officeDocument/2006/relationships/hyperlink" Target="https://archive.org/download/ni-roms/roms/Nintendo%20-%20Game%20Boy%20Advance.zip/SpongeBob%20SquarePants%20-%20Lights%2C%20Camera%2C%20Pants%21%20%28USA%29%20%28Beta%29%20%282005-08-05%29.zip" TargetMode="External"/><Relationship Id="rId2916" Type="http://schemas.openxmlformats.org/officeDocument/2006/relationships/hyperlink" Target="https://archive.org/download/ni-roms/roms/Nintendo%20-%20Game%20Boy%20Advance.zip/SpongeBob%20SquarePants%20-%20Lights%2C%20Camera%2C%20Pants%21%20%28USA%29.zip" TargetMode="External"/><Relationship Id="rId2917" Type="http://schemas.openxmlformats.org/officeDocument/2006/relationships/hyperlink" Target="https://archive.org/download/ni-roms/roms/Nintendo%20-%20Game%20Boy%20Advance.zip/SpongeBob%20SquarePants%20-%20Revenge%20of%20the%20Flying%20Dutchman%20%28USA%29%20%28Beta%29.zip" TargetMode="External"/><Relationship Id="rId2918" Type="http://schemas.openxmlformats.org/officeDocument/2006/relationships/hyperlink" Target="https://archive.org/download/ni-roms/roms/Nintendo%20-%20Game%20Boy%20Advance.zip/SpongeBob%20SquarePants%20-%20Revenge%20of%20the%20Flying%20Dutchman%20%28USA%2C%20Europe%29.zip" TargetMode="External"/><Relationship Id="rId2919" Type="http://schemas.openxmlformats.org/officeDocument/2006/relationships/hyperlink" Target="https://archive.org/download/ni-roms/roms/Nintendo%20-%20Game%20Boy%20Advance.zip/SpongeBob%20SquarePants%20-%20SuperSponge%20%28USA%2C%20Europe%29%20%28Beta%29%20%282000-11-28%29.zip" TargetMode="External"/><Relationship Id="rId1697" Type="http://schemas.openxmlformats.org/officeDocument/2006/relationships/hyperlink" Target="https://archive.org/download/ni-roms/roms/Nintendo%20-%20Game%20Boy%20Advance.zip/LEGO%20Star%20Wars%20II%20-%20The%20Original%20Trilogy%20%28Europe%29%20%28En%2CFr%2CDe%2CEs%2CIt%2CDa%29.zip" TargetMode="External"/><Relationship Id="rId1698" Type="http://schemas.openxmlformats.org/officeDocument/2006/relationships/hyperlink" Target="https://archive.org/download/ni-roms/roms/Nintendo%20-%20Game%20Boy%20Advance.zip/LEGO%20Star%20Wars%20II%20-%20The%20Original%20Trilogy%20%28USA%29.zip" TargetMode="External"/><Relationship Id="rId1699" Type="http://schemas.openxmlformats.org/officeDocument/2006/relationships/hyperlink" Target="https://archive.org/download/ni-roms/roms/Nintendo%20-%20Game%20Boy%20Advance.zip/Lady%20Sia%20%28Europe%29%20%28En%2CFr%2CDe%2CEs%2CIt%2CNl%29.zip" TargetMode="External"/><Relationship Id="rId866" Type="http://schemas.openxmlformats.org/officeDocument/2006/relationships/hyperlink" Target="https://archive.org/download/ni-roms/roms/Nintendo%20-%20Game%20Boy%20Advance.zip/Dragon%20Ball%20-%20Advanced%20Adventure%20%28USA%29.zip" TargetMode="External"/><Relationship Id="rId865" Type="http://schemas.openxmlformats.org/officeDocument/2006/relationships/hyperlink" Target="https://archive.org/download/ni-roms/roms/Nintendo%20-%20Game%20Boy%20Advance.zip/Dragon%20Ball%20-%20Advanced%20Adventure%20%28Europe%29%20%28En%2CFr%2CDe%2CEs%2CIt%29.zip" TargetMode="External"/><Relationship Id="rId864" Type="http://schemas.openxmlformats.org/officeDocument/2006/relationships/hyperlink" Target="https://archive.org/download/ni-roms/roms/Nintendo%20-%20Game%20Boy%20Advance.zip/Dragon%20Ball%20-%20Advanced%20Adventure%20%28Europe%29%20%28En%2CFr%2CDe%2CEs%2CIt%29%20%28Beta%29%20%282005-02-25%29.zip" TargetMode="External"/><Relationship Id="rId863" Type="http://schemas.openxmlformats.org/officeDocument/2006/relationships/hyperlink" Target="https://archive.org/download/ni-roms/roms/Nintendo%20-%20Game%20Boy%20Advance.zip/Dragon%20Ball%20-%20Advance%20Adventure%20%28Korea%29.zip" TargetMode="External"/><Relationship Id="rId869" Type="http://schemas.openxmlformats.org/officeDocument/2006/relationships/hyperlink" Target="https://archive.org/download/ni-roms/roms/Nintendo%20-%20Game%20Boy%20Advance.zip/Dragon%20Ball%20Z%20-%20Bukuu%20Tougeki%20%28Japan%29.zip" TargetMode="External"/><Relationship Id="rId868" Type="http://schemas.openxmlformats.org/officeDocument/2006/relationships/hyperlink" Target="https://archive.org/download/ni-roms/roms/Nintendo%20-%20Game%20Boy%20Advance.zip/Dragon%20Ball%20GT%20-%20Transformation%20%28USA%29.zip" TargetMode="External"/><Relationship Id="rId867" Type="http://schemas.openxmlformats.org/officeDocument/2006/relationships/hyperlink" Target="https://archive.org/download/ni-roms/roms/Nintendo%20-%20Game%20Boy%20Advance.zip/Dragon%20Ball%20GT%20-%20Transformation%20%28USA%29%20%28Beta%29%20%282005-04-27%29.zip" TargetMode="External"/><Relationship Id="rId1690" Type="http://schemas.openxmlformats.org/officeDocument/2006/relationships/hyperlink" Target="https://archive.org/download/ni-roms/roms/Nintendo%20-%20Game%20Boy%20Advance.zip/LEGO%20Island%202%20-%20The%20Brickster%27s%20Revenge%20%28Europe%29%20%28En%2CFr%2CDe%2CEs%2CIt%2CNl%2CSv%2CDa%29.zip" TargetMode="External"/><Relationship Id="rId1691" Type="http://schemas.openxmlformats.org/officeDocument/2006/relationships/hyperlink" Target="https://archive.org/download/ni-roms/roms/Nintendo%20-%20Game%20Boy%20Advance.zip/LEGO%20Island%202%20-%20The%20Brickster%27s%20Revenge%20%28USA%29%20%28En%2CFr%29.zip" TargetMode="External"/><Relationship Id="rId1692" Type="http://schemas.openxmlformats.org/officeDocument/2006/relationships/hyperlink" Target="https://archive.org/download/ni-roms/roms/Nintendo%20-%20Game%20Boy%20Advance.zip/LEGO%20Racers%202%20%28Europe%29%20%28Beta%29.zip" TargetMode="External"/><Relationship Id="rId862" Type="http://schemas.openxmlformats.org/officeDocument/2006/relationships/hyperlink" Target="https://archive.org/download/ni-roms/roms/Nintendo%20-%20Game%20Boy%20Advance.zip/Dragon%20Ball%20-%20Advance%20Adventure%20%28Japan%29.zip" TargetMode="External"/><Relationship Id="rId1693" Type="http://schemas.openxmlformats.org/officeDocument/2006/relationships/hyperlink" Target="https://archive.org/download/ni-roms/roms/Nintendo%20-%20Game%20Boy%20Advance.zip/LEGO%20Racers%202%20%28Europe%29%20%28En%2CFr%2CDe%2CEs%2CIt%2CNl%2CSv%2CDa%29.zip" TargetMode="External"/><Relationship Id="rId861" Type="http://schemas.openxmlformats.org/officeDocument/2006/relationships/hyperlink" Target="https://archive.org/download/ni-roms/roms/Nintendo%20-%20Game%20Boy%20Advance.zip/Dragon%27s%20Rock%20%28Europe%29%20%28En%2CFr%2CDe%2CEs%2CIt%29.zip" TargetMode="External"/><Relationship Id="rId1694" Type="http://schemas.openxmlformats.org/officeDocument/2006/relationships/hyperlink" Target="https://archive.org/download/ni-roms/roms/Nintendo%20-%20Game%20Boy%20Advance.zip/LEGO%20Racers%202%20%28USA%29%20%28En%2CFr%29.zip" TargetMode="External"/><Relationship Id="rId860" Type="http://schemas.openxmlformats.org/officeDocument/2006/relationships/hyperlink" Target="https://archive.org/download/ni-roms/roms/Nintendo%20-%20Game%20Boy%20Advance.zip/Dr.%20Sudoku%20%28USA%29.zip" TargetMode="External"/><Relationship Id="rId1695" Type="http://schemas.openxmlformats.org/officeDocument/2006/relationships/hyperlink" Target="https://archive.org/download/ni-roms/roms/Nintendo%20-%20Game%20Boy%20Advance.zip/LEGO%20Star%20Wars%20-%20The%20Video%20Game%20%28Japan%29.zip" TargetMode="External"/><Relationship Id="rId1696" Type="http://schemas.openxmlformats.org/officeDocument/2006/relationships/hyperlink" Target="https://archive.org/download/ni-roms/roms/Nintendo%20-%20Game%20Boy%20Advance.zip/LEGO%20Star%20Wars%20-%20The%20Video%20Game%20%28USA%2C%20Europe%29%20%28En%2CFr%2CDe%2CEs%2CIt%2CNl%2CDa%29.zip" TargetMode="External"/><Relationship Id="rId1686" Type="http://schemas.openxmlformats.org/officeDocument/2006/relationships/hyperlink" Target="https://archive.org/download/ni-roms/roms/Nintendo%20-%20Game%20Boy%20Advance.zip/Kurukuru%20Kururin%20%28Japan%29.zip" TargetMode="External"/><Relationship Id="rId1687" Type="http://schemas.openxmlformats.org/officeDocument/2006/relationships/hyperlink" Target="https://archive.org/download/ni-roms/roms/Nintendo%20-%20Game%20Boy%20Advance.zip/Kururin%20Paradise%20%28Japan%29.zip" TargetMode="External"/><Relationship Id="rId1688" Type="http://schemas.openxmlformats.org/officeDocument/2006/relationships/hyperlink" Target="https://archive.org/download/ni-roms/roms/Nintendo%20-%20Game%20Boy%20Advance.zip/LEGO%20Bionicle%20%28Europe%29%20%28En%2CFr%2CDe%2CEs%2CIt%2CNl%2CSv%2CDa%29.zip" TargetMode="External"/><Relationship Id="rId1689" Type="http://schemas.openxmlformats.org/officeDocument/2006/relationships/hyperlink" Target="https://archive.org/download/ni-roms/roms/Nintendo%20-%20Game%20Boy%20Advance.zip/LEGO%20Bionicle%20%28USA%29%20%28En%2CFr%29.zip" TargetMode="External"/><Relationship Id="rId855" Type="http://schemas.openxmlformats.org/officeDocument/2006/relationships/hyperlink" Target="https://archive.org/download/ni-roms/roms/Nintendo%20-%20Game%20Boy%20Advance.zip/Downtown%20-%20Nekketsu%20Monogatari%20EX%20%28Japan%29.zip" TargetMode="External"/><Relationship Id="rId854" Type="http://schemas.openxmlformats.org/officeDocument/2006/relationships/hyperlink" Target="https://archive.org/download/ni-roms/roms/Nintendo%20-%20Game%20Boy%20Advance.zip/Downforce%20%28Europe%29%20%28En%2CFr%2CDe%2CEs%2CIt%29.zip" TargetMode="External"/><Relationship Id="rId853" Type="http://schemas.openxmlformats.org/officeDocument/2006/relationships/hyperlink" Target="https://archive.org/download/ni-roms/roms/Nintendo%20-%20Game%20Boy%20Advance.zip/Doubutsu-jima%20no%20Chobigurumi%202%20-%20Tama-chan%20Monogatari%20%28Japan%29.zip" TargetMode="External"/><Relationship Id="rId852" Type="http://schemas.openxmlformats.org/officeDocument/2006/relationships/hyperlink" Target="https://archive.org/download/ni-roms/roms/Nintendo%20-%20Game%20Boy%20Advance.zip/Doubutsu-jima%20no%20Chobigurumi%20%28Japan%29.zip" TargetMode="External"/><Relationship Id="rId859" Type="http://schemas.openxmlformats.org/officeDocument/2006/relationships/hyperlink" Target="https://archive.org/download/ni-roms/roms/Nintendo%20-%20Game%20Boy%20Advance.zip/Dr.%20Sudoku%20%28Europe%29.zip" TargetMode="External"/><Relationship Id="rId858" Type="http://schemas.openxmlformats.org/officeDocument/2006/relationships/hyperlink" Target="https://archive.org/download/ni-roms/roms/Nintendo%20-%20Game%20Boy%20Advance.zip/Dr.%20Seuss%27%20The%20Cat%20in%20the%20Hat%20%28USA%29.zip" TargetMode="External"/><Relationship Id="rId857" Type="http://schemas.openxmlformats.org/officeDocument/2006/relationships/hyperlink" Target="https://archive.org/download/ni-roms/roms/Nintendo%20-%20Game%20Boy%20Advance.zip/Dr.%20Muto%20%28Europe%29%20%28En%2CFr%2CDe%2CEs%2CIt%29.zip" TargetMode="External"/><Relationship Id="rId856" Type="http://schemas.openxmlformats.org/officeDocument/2006/relationships/hyperlink" Target="https://archive.org/download/ni-roms/roms/Nintendo%20-%20Game%20Boy%20Advance.zip/Dr.%20Mario%20%26%20Panel%20de%20Pon%20%28Japan%29.zip" TargetMode="External"/><Relationship Id="rId1680" Type="http://schemas.openxmlformats.org/officeDocument/2006/relationships/hyperlink" Target="https://archive.org/download/ni-roms/roms/Nintendo%20-%20Game%20Boy%20Advance.zip/Kunio-kun%20Nekketsu%20Collection%201%20%28Japan%29.zip" TargetMode="External"/><Relationship Id="rId1681" Type="http://schemas.openxmlformats.org/officeDocument/2006/relationships/hyperlink" Target="https://archive.org/download/ni-roms/roms/Nintendo%20-%20Game%20Boy%20Advance.zip/Kunio-kun%20Nekketsu%20Collection%202%20%28Japan%29.zip" TargetMode="External"/><Relationship Id="rId851" Type="http://schemas.openxmlformats.org/officeDocument/2006/relationships/hyperlink" Target="https://archive.org/download/ni-roms/roms/Nintendo%20-%20Game%20Boy%20Advance.zip/Doubutsu-jima%20no%20Chobigurumi%20%28Japan%29%20%28Rev%201%29.zip" TargetMode="External"/><Relationship Id="rId1682" Type="http://schemas.openxmlformats.org/officeDocument/2006/relationships/hyperlink" Target="https://archive.org/download/ni-roms/roms/Nintendo%20-%20Game%20Boy%20Advance.zip/Kunio-kun%20Nekketsu%20Collection%203%20%28Japan%29.zip" TargetMode="External"/><Relationship Id="rId850" Type="http://schemas.openxmlformats.org/officeDocument/2006/relationships/hyperlink" Target="https://archive.org/download/ni-roms/roms/Nintendo%20-%20Game%20Boy%20Advance.zip/Double%20Pack%20-%20Sonic%20Pinball%20Party%20%26%20Sonic%20Battle%20%28Japan%29%20%28En%2CJa%2BEn%2CJa%2CFr%2CDe%2CEs%2CIt%29.zip" TargetMode="External"/><Relationship Id="rId1683" Type="http://schemas.openxmlformats.org/officeDocument/2006/relationships/hyperlink" Target="https://archive.org/download/ni-roms/roms/Nintendo%20-%20Game%20Boy%20Advance.zip/Kurohige%20no%20Golf%20Shiyouyo%20%28Japan%29.zip" TargetMode="External"/><Relationship Id="rId1684" Type="http://schemas.openxmlformats.org/officeDocument/2006/relationships/hyperlink" Target="https://archive.org/download/ni-roms/roms/Nintendo%20-%20Game%20Boy%20Advance.zip/Kurohige%20no%20Kurutto%20Jintori%20%28Japan%29.zip" TargetMode="External"/><Relationship Id="rId1685" Type="http://schemas.openxmlformats.org/officeDocument/2006/relationships/hyperlink" Target="https://archive.org/download/ni-roms/roms/Nintendo%20-%20Game%20Boy%20Advance.zip/Kurukuru%20Kururin%20%28Europe%29.zip" TargetMode="External"/><Relationship Id="rId3414" Type="http://schemas.openxmlformats.org/officeDocument/2006/relationships/hyperlink" Target="https://archive.org/download/ni-roms/roms/Nintendo%20-%20Game%20Boy%20Advance.zip/Winning%20Post%20for%20Game%20Boy%20Advance%20%28Japan%29%20%28Rev%201%29.zip" TargetMode="External"/><Relationship Id="rId3413" Type="http://schemas.openxmlformats.org/officeDocument/2006/relationships/hyperlink" Target="https://archive.org/download/ni-roms/roms/Nintendo%20-%20Game%20Boy%20Advance.zip/Winnie%20the%20Pooh%27s%20Rumbly%20Tumbly%20Adventure%20%28USA%29%20%28En%2CFr%2CEs%29.zip" TargetMode="External"/><Relationship Id="rId3416" Type="http://schemas.openxmlformats.org/officeDocument/2006/relationships/hyperlink" Target="https://archive.org/download/ni-roms/roms/Nintendo%20-%20Game%20Boy%20Advance.zip/Winning%20Post%20for%20Game%20Boy%20Advance%20%28Japan%29.zip" TargetMode="External"/><Relationship Id="rId3415" Type="http://schemas.openxmlformats.org/officeDocument/2006/relationships/hyperlink" Target="https://archive.org/download/ni-roms/roms/Nintendo%20-%20Game%20Boy%20Advance.zip/Winning%20Post%20for%20Game%20Boy%20Advance%20%28Japan%29%20%28Rev%202%29.zip" TargetMode="External"/><Relationship Id="rId3418" Type="http://schemas.openxmlformats.org/officeDocument/2006/relationships/hyperlink" Target="https://archive.org/download/ni-roms/roms/Nintendo%20-%20Game%20Boy%20Advance.zip/With%20the%20Last%20Moonbeam%20%28World%29%20%28v1.0.0%29%20%28Aftermarket%29%20%28Unl%29.zip" TargetMode="External"/><Relationship Id="rId3417" Type="http://schemas.openxmlformats.org/officeDocument/2006/relationships/hyperlink" Target="https://archive.org/download/ni-roms/roms/Nintendo%20-%20Game%20Boy%20Advance.zip/Winter%20Sports%20%28Europe%29%20%28En%2CFr%2CDe%2CEs%2CIt%29.zip" TargetMode="External"/><Relationship Id="rId3419" Type="http://schemas.openxmlformats.org/officeDocument/2006/relationships/hyperlink" Target="https://archive.org/download/ni-roms/roms/Nintendo%20-%20Game%20Boy%20Advance.zip/With%20the%20Last%20Moonbeam%20%28World%29%20%28v1.0.1%29%20%28Aftermarket%29%20%28Unl%29.zip" TargetMode="External"/><Relationship Id="rId888" Type="http://schemas.openxmlformats.org/officeDocument/2006/relationships/hyperlink" Target="https://archive.org/download/ni-roms/roms/Nintendo%20-%20Game%20Boy%20Advance.zip/Dragon%20Quest%20Characters%20-%20Torneko%20no%20Daibouken%202%20Advance%20-%20Fushigi%20no%20Dungeon%20%28Japan%29.zip" TargetMode="External"/><Relationship Id="rId887" Type="http://schemas.openxmlformats.org/officeDocument/2006/relationships/hyperlink" Target="https://archive.org/download/ni-roms/roms/Nintendo%20-%20Game%20Boy%20Advance.zip/Dragon%20Drive%20-%20World%20D%20Break%20%28Japan%29.zip" TargetMode="External"/><Relationship Id="rId886" Type="http://schemas.openxmlformats.org/officeDocument/2006/relationships/hyperlink" Target="https://archive.org/download/ni-roms/roms/Nintendo%20-%20Game%20Boy%20Advance.zip/Dragon%20Ball%20Z%20-%20The%20Legacy%20of%20Goku%20II%20International%20%28Japan%29.zip" TargetMode="External"/><Relationship Id="rId885" Type="http://schemas.openxmlformats.org/officeDocument/2006/relationships/hyperlink" Target="https://archive.org/download/ni-roms/roms/Nintendo%20-%20Game%20Boy%20Advance.zip/Dragon%20Ball%20Z%20-%20The%20Legacy%20of%20Goku%20II%20%28USA%29.zip" TargetMode="External"/><Relationship Id="rId889" Type="http://schemas.openxmlformats.org/officeDocument/2006/relationships/hyperlink" Target="https://archive.org/download/ni-roms/roms/Nintendo%20-%20Game%20Boy%20Advance.zip/Dragon%20Quest%20Characters%20-%20Torneko%20no%20Daibouken%203%20Advance%20-%20Fushigi%20no%20Dungeon%20%28Japan%29.zip" TargetMode="External"/><Relationship Id="rId880" Type="http://schemas.openxmlformats.org/officeDocument/2006/relationships/hyperlink" Target="https://archive.org/download/ni-roms/roms/Nintendo%20-%20Game%20Boy%20Advance.zip/Dragon%20Ball%20Z%20-%20The%20Legacy%20of%20Goku%20%28Europe%29%20%28En%2CFr%2CDe%2CEs%2CIt%29.zip" TargetMode="External"/><Relationship Id="rId884" Type="http://schemas.openxmlformats.org/officeDocument/2006/relationships/hyperlink" Target="https://archive.org/download/ni-roms/roms/Nintendo%20-%20Game%20Boy%20Advance.zip/Dragon%20Ball%20Z%20-%20The%20Legacy%20of%20Goku%20II%20%28USA%29%20%28Beta%29%20%282003-01-31%29.zip" TargetMode="External"/><Relationship Id="rId3410" Type="http://schemas.openxmlformats.org/officeDocument/2006/relationships/hyperlink" Target="https://archive.org/download/ni-roms/roms/Nintendo%20-%20Game%20Boy%20Advance.zip/Wings%20%28USA%29.zip" TargetMode="External"/><Relationship Id="rId883" Type="http://schemas.openxmlformats.org/officeDocument/2006/relationships/hyperlink" Target="https://archive.org/download/ni-roms/roms/Nintendo%20-%20Game%20Boy%20Advance.zip/Dragon%20Ball%20Z%20-%20The%20Legacy%20of%20Goku%20II%20%28USA%29%20%28Beta%29%20%282003-01-23%29.zip" TargetMode="External"/><Relationship Id="rId882" Type="http://schemas.openxmlformats.org/officeDocument/2006/relationships/hyperlink" Target="https://archive.org/download/ni-roms/roms/Nintendo%20-%20Game%20Boy%20Advance.zip/Dragon%20Ball%20Z%20-%20The%20Legacy%20of%20Goku%20II%20%28Europe%29%20%28En%2CFr%2CDe%2CEs%2CIt%29.zip" TargetMode="External"/><Relationship Id="rId3412" Type="http://schemas.openxmlformats.org/officeDocument/2006/relationships/hyperlink" Target="https://archive.org/download/ni-roms/roms/Nintendo%20-%20Game%20Boy%20Advance.zip/Winnie%20the%20Pooh%27s%20Rumbly%20Tumbly%20Adventure%20%28Europe%29%20%28En%2CFr%2CDe%2CEs%2CIt%2CNl%29.zip" TargetMode="External"/><Relationship Id="rId881" Type="http://schemas.openxmlformats.org/officeDocument/2006/relationships/hyperlink" Target="https://archive.org/download/ni-roms/roms/Nintendo%20-%20Game%20Boy%20Advance.zip/Dragon%20Ball%20Z%20-%20The%20Legacy%20of%20Goku%20%28USA%29.zip" TargetMode="External"/><Relationship Id="rId3411" Type="http://schemas.openxmlformats.org/officeDocument/2006/relationships/hyperlink" Target="https://archive.org/download/ni-roms/roms/Nintendo%20-%20Game%20Boy%20Advance.zip/Winnie%20the%20Pooh%27s%20Rumbly%20Tumbly%20Adventure%20%26%20Rayman%203%20%28Europe%29%20%28En%2CFr%2CDe%2CEs%2CIt%2CNl%2BEn%2CFr%2CDe%2CEs%2CIt%2CNl%2CSv%2CNo%2CDa%2CFi%29.zip" TargetMode="External"/><Relationship Id="rId3403" Type="http://schemas.openxmlformats.org/officeDocument/2006/relationships/hyperlink" Target="https://archive.org/download/ni-roms/roms/Nintendo%20-%20Game%20Boy%20Advance.zip/WinX%20Club%20%28Europe%29%20%28En%2CFr%2CDe%2CEs%2CIt%29.zip" TargetMode="External"/><Relationship Id="rId3402" Type="http://schemas.openxmlformats.org/officeDocument/2006/relationships/hyperlink" Target="https://archive.org/download/ni-roms/roms/Nintendo%20-%20Game%20Boy%20Advance.zip/Wilden%20Fussball-Kerle%2C%20Die%20-%20Gefahr%20im%20Wilde%20Kerle%20Land%20%28Germany%29.zip" TargetMode="External"/><Relationship Id="rId3405" Type="http://schemas.openxmlformats.org/officeDocument/2006/relationships/hyperlink" Target="https://archive.org/download/ni-roms/roms/Nintendo%20-%20Game%20Boy%20Advance.zip/WinX%20Club%20-%20Quest%20for%20the%20Codex%20%28Europe%29%20%28En%2CFr%2CDe%2CEs%2CIt%29.zip" TargetMode="External"/><Relationship Id="rId3404" Type="http://schemas.openxmlformats.org/officeDocument/2006/relationships/hyperlink" Target="https://archive.org/download/ni-roms/roms/Nintendo%20-%20Game%20Boy%20Advance.zip/WinX%20Club%20%28USA%29.zip" TargetMode="External"/><Relationship Id="rId3407" Type="http://schemas.openxmlformats.org/officeDocument/2006/relationships/hyperlink" Target="https://archive.org/download/ni-roms/roms/Nintendo%20-%20Game%20Boy%20Advance.zip/Wing%20Commander%20-%20Prophecy%20%28Europe%29%20%28En%2CFr%2CDe%2CEs%2CIt%29.zip" TargetMode="External"/><Relationship Id="rId3406" Type="http://schemas.openxmlformats.org/officeDocument/2006/relationships/hyperlink" Target="https://archive.org/download/ni-roms/roms/Nintendo%20-%20Game%20Boy%20Advance.zip/WinX%20Club%20-%20Quest%20for%20the%20Codex%20%28USA%29.zip" TargetMode="External"/><Relationship Id="rId3409" Type="http://schemas.openxmlformats.org/officeDocument/2006/relationships/hyperlink" Target="https://archive.org/download/ni-roms/roms/Nintendo%20-%20Game%20Boy%20Advance.zip/Wings%20%28Europe%29.zip" TargetMode="External"/><Relationship Id="rId3408" Type="http://schemas.openxmlformats.org/officeDocument/2006/relationships/hyperlink" Target="https://archive.org/download/ni-roms/roms/Nintendo%20-%20Game%20Boy%20Advance.zip/Wing%20Commander%20-%20Prophecy%20%28USA%29.zip" TargetMode="External"/><Relationship Id="rId877" Type="http://schemas.openxmlformats.org/officeDocument/2006/relationships/hyperlink" Target="https://archive.org/download/ni-roms/roms/Nintendo%20-%20Game%20Boy%20Advance.zip/Dragon%20Ball%20Z%20-%20Taiketsu%20%28Europe%29%20%28En%2CFr%2CDe%2CEs%2CIt%29.zip" TargetMode="External"/><Relationship Id="rId876" Type="http://schemas.openxmlformats.org/officeDocument/2006/relationships/hyperlink" Target="https://archive.org/download/ni-roms/roms/Nintendo%20-%20Game%20Boy%20Advance.zip/Dragon%20Ball%20Z%20-%20Supersonic%20Warriors%20%28USA%29.zip" TargetMode="External"/><Relationship Id="rId875" Type="http://schemas.openxmlformats.org/officeDocument/2006/relationships/hyperlink" Target="https://archive.org/download/ni-roms/roms/Nintendo%20-%20Game%20Boy%20Advance.zip/Dragon%20Ball%20Z%20-%20Supersonic%20Warriors%20%28Europe%29%20%28En%2CFr%2CDe%2CEs%2CIt%29.zip" TargetMode="External"/><Relationship Id="rId874" Type="http://schemas.openxmlformats.org/officeDocument/2006/relationships/hyperlink" Target="https://archive.org/download/ni-roms/roms/Nintendo%20-%20Game%20Boy%20Advance.zip/Dragon%20Ball%20Z%20-%20Supersonic%20Warriors%20%28Europe%29%20%28En%2CFr%2CDe%2CEs%2CIt%29%20%28Beta%202%29.zip" TargetMode="External"/><Relationship Id="rId879" Type="http://schemas.openxmlformats.org/officeDocument/2006/relationships/hyperlink" Target="https://archive.org/download/ni-roms/roms/Nintendo%20-%20Game%20Boy%20Advance.zip/Dragon%20Ball%20Z%20-%20Taiketsu%20%28USA%29.zip" TargetMode="External"/><Relationship Id="rId878" Type="http://schemas.openxmlformats.org/officeDocument/2006/relationships/hyperlink" Target="https://archive.org/download/ni-roms/roms/Nintendo%20-%20Game%20Boy%20Advance.zip/Dragon%20Ball%20Z%20-%20Taiketsu%20%28USA%29%20%28Beta%29.zip" TargetMode="External"/><Relationship Id="rId873" Type="http://schemas.openxmlformats.org/officeDocument/2006/relationships/hyperlink" Target="https://archive.org/download/ni-roms/roms/Nintendo%20-%20Game%20Boy%20Advance.zip/Dragon%20Ball%20Z%20-%20Supersonic%20Warriors%20%28Europe%29%20%28En%2CFr%2CDe%2CEs%2CIt%29%20%28Beta%201%29.zip" TargetMode="External"/><Relationship Id="rId872" Type="http://schemas.openxmlformats.org/officeDocument/2006/relationships/hyperlink" Target="https://archive.org/download/ni-roms/roms/Nintendo%20-%20Game%20Boy%20Advance.zip/Dragon%20Ball%20Z%20-%20Moogongtoogeuk%20%28Korea%29.zip" TargetMode="External"/><Relationship Id="rId871" Type="http://schemas.openxmlformats.org/officeDocument/2006/relationships/hyperlink" Target="https://archive.org/download/ni-roms/roms/Nintendo%20-%20Game%20Boy%20Advance.zip/Dragon%20Ball%20Z%20-%20Collectible%20Card%20Game%20%28USA%29.zip" TargetMode="External"/><Relationship Id="rId3401" Type="http://schemas.openxmlformats.org/officeDocument/2006/relationships/hyperlink" Target="https://archive.org/download/ni-roms/roms/Nintendo%20-%20Game%20Boy%20Advance.zip/Wilden%20Fussball-Kerle%2C%20Die%20-%20Entscheidung%20im%20Teufelstopf%20%28Germany%29.zip" TargetMode="External"/><Relationship Id="rId870" Type="http://schemas.openxmlformats.org/officeDocument/2006/relationships/hyperlink" Target="https://archive.org/download/ni-roms/roms/Nintendo%20-%20Game%20Boy%20Advance.zip/Dragon%20Ball%20Z%20-%20Buu%27s%20Fury%20%28USA%29.zip" TargetMode="External"/><Relationship Id="rId3400" Type="http://schemas.openxmlformats.org/officeDocument/2006/relationships/hyperlink" Target="https://archive.org/download/ni-roms/roms/Nintendo%20-%20Game%20Boy%20Advance.zip/Wild%20Thornberrys%20Movie%2C%20The%20%28USA%2C%20Europe%29.zip" TargetMode="External"/><Relationship Id="rId1653" Type="http://schemas.openxmlformats.org/officeDocument/2006/relationships/hyperlink" Target="https://archive.org/download/ni-roms/roms/Nintendo%20-%20Game%20Boy%20Advance.zip/Konami%20Krazy%20Racers%20%28USA%29%20%28Beta%29.zip" TargetMode="External"/><Relationship Id="rId2984" Type="http://schemas.openxmlformats.org/officeDocument/2006/relationships/hyperlink" Target="https://archive.org/download/ni-roms/roms/Nintendo%20-%20Game%20Boy%20Advance.zip/Starsky%20%26%20Hutch%20%28Europe%29%20%28En%2CFr%2CDe%2CEs%2CIt%29.zip" TargetMode="External"/><Relationship Id="rId1654" Type="http://schemas.openxmlformats.org/officeDocument/2006/relationships/hyperlink" Target="https://archive.org/download/ni-roms/roms/Nintendo%20-%20Game%20Boy%20Advance.zip/Konami%20Krazy%20Racers%20%28USA%29%20%28Virtual%20Console%29.zip" TargetMode="External"/><Relationship Id="rId2985" Type="http://schemas.openxmlformats.org/officeDocument/2006/relationships/hyperlink" Target="https://archive.org/download/ni-roms/roms/Nintendo%20-%20Game%20Boy%20Advance.zip/Starsky%20%26%20Hutch%20%28USA%29%20%28Beta%29%20%282003-02-11%29.zip" TargetMode="External"/><Relationship Id="rId1655" Type="http://schemas.openxmlformats.org/officeDocument/2006/relationships/hyperlink" Target="https://archive.org/download/ni-roms/roms/Nintendo%20-%20Game%20Boy%20Advance.zip/Konami%20Krazy%20Racers%20%28USA%29.zip" TargetMode="External"/><Relationship Id="rId2986" Type="http://schemas.openxmlformats.org/officeDocument/2006/relationships/hyperlink" Target="https://archive.org/download/ni-roms/roms/Nintendo%20-%20Game%20Boy%20Advance.zip/Starsky%20%26%20Hutch%20%28USA%29.zip" TargetMode="External"/><Relationship Id="rId1656" Type="http://schemas.openxmlformats.org/officeDocument/2006/relationships/hyperlink" Target="https://archive.org/download/ni-roms/roms/Nintendo%20-%20Game%20Boy%20Advance.zip/Konami%20Wai%20Wai%20Racing%20Advance%20%28Japan%29%20%28Virtual%20Console%29.zip" TargetMode="External"/><Relationship Id="rId2987" Type="http://schemas.openxmlformats.org/officeDocument/2006/relationships/hyperlink" Target="https://archive.org/download/ni-roms/roms/Nintendo%20-%20Game%20Boy%20Advance.zip/Steel%20Empire%20%28Europe%29.zip" TargetMode="External"/><Relationship Id="rId1657" Type="http://schemas.openxmlformats.org/officeDocument/2006/relationships/hyperlink" Target="https://archive.org/download/ni-roms/roms/Nintendo%20-%20Game%20Boy%20Advance.zip/Konami%20Wai%20Wai%20Racing%20Advance%20%28Japan%29.zip" TargetMode="External"/><Relationship Id="rId2988" Type="http://schemas.openxmlformats.org/officeDocument/2006/relationships/hyperlink" Target="https://archive.org/download/ni-roms/roms/Nintendo%20-%20Game%20Boy%20Advance.zip/Strawberry%20Shortcake%20-%20Ice%20Cream%20Island%20-%20Riding%20Camp%20%28Europe%29%20%28En%2CFr%2CDe%2CEs%2CIt%2CNl%2CPt%2CDa%29%20%28Rev%201%29.zip" TargetMode="External"/><Relationship Id="rId1658" Type="http://schemas.openxmlformats.org/officeDocument/2006/relationships/hyperlink" Target="https://archive.org/download/ni-roms/roms/Nintendo%20-%20Game%20Boy%20Advance.zip/Konchuu%20Monster%20-%20Battle%20Master%20%28Japan%29.zip" TargetMode="External"/><Relationship Id="rId2989" Type="http://schemas.openxmlformats.org/officeDocument/2006/relationships/hyperlink" Target="https://archive.org/download/ni-roms/roms/Nintendo%20-%20Game%20Boy%20Advance.zip/Strawberry%20Shortcake%20-%20Ice%20Cream%20Island%20-%20Riding%20Camp%20%28Europe%29%20%28En%2CFr%2CDe%2CEs%2CIt%2CNl%2CPt%2CDa%29.zip" TargetMode="External"/><Relationship Id="rId1659" Type="http://schemas.openxmlformats.org/officeDocument/2006/relationships/hyperlink" Target="https://archive.org/download/ni-roms/roms/Nintendo%20-%20Game%20Boy%20Advance.zip/Konchuu%20Monster%20-%20Battle%20Stadium%20%28Japan%29.zip" TargetMode="External"/><Relationship Id="rId829" Type="http://schemas.openxmlformats.org/officeDocument/2006/relationships/hyperlink" Target="https://archive.org/download/ni-roms/roms/Nintendo%20-%20Game%20Boy%20Advance.zip/Donkey%20Kong%20Country%203%20%28USA%29%20%28Beta%29%20%282005-05-06%29.zip" TargetMode="External"/><Relationship Id="rId828" Type="http://schemas.openxmlformats.org/officeDocument/2006/relationships/hyperlink" Target="https://archive.org/download/ni-roms/roms/Nintendo%20-%20Game%20Boy%20Advance.zip/Donkey%20Kong%20Country%203%20%28Europe%29%20%28En%2CFr%2CDe%2CEs%2CIt%29.zip" TargetMode="External"/><Relationship Id="rId827" Type="http://schemas.openxmlformats.org/officeDocument/2006/relationships/hyperlink" Target="https://archive.org/download/ni-roms/roms/Nintendo%20-%20Game%20Boy%20Advance.zip/Donkey%20Kong%20Country%202%20%28USA%29.zip" TargetMode="External"/><Relationship Id="rId822" Type="http://schemas.openxmlformats.org/officeDocument/2006/relationships/hyperlink" Target="https://archive.org/download/ni-roms/roms/Nintendo%20-%20Game%20Boy%20Advance.zip/Donald%20Duck%20Advance%20%28USA%29.zip" TargetMode="External"/><Relationship Id="rId821" Type="http://schemas.openxmlformats.org/officeDocument/2006/relationships/hyperlink" Target="https://archive.org/download/ni-roms/roms/Nintendo%20-%20Game%20Boy%20Advance.zip/Donald%20Duck%20Advance%20%28Japan%29.zip" TargetMode="External"/><Relationship Id="rId820" Type="http://schemas.openxmlformats.org/officeDocument/2006/relationships/hyperlink" Target="https://archive.org/download/ni-roms/roms/Nintendo%20-%20Game%20Boy%20Advance.zip/Donald%20Duck%20Advance%20%28Europe%29%20%28En%2CFr%2CDe%2CEs%2CIt%29.zip" TargetMode="External"/><Relationship Id="rId826" Type="http://schemas.openxmlformats.org/officeDocument/2006/relationships/hyperlink" Target="https://archive.org/download/ni-roms/roms/Nintendo%20-%20Game%20Boy%20Advance.zip/Donkey%20Kong%20Country%202%20%28Europe%29%20%28En%2CFr%2CDe%2CEs%2CIt%29.zip" TargetMode="External"/><Relationship Id="rId825" Type="http://schemas.openxmlformats.org/officeDocument/2006/relationships/hyperlink" Target="https://archive.org/download/ni-roms/roms/Nintendo%20-%20Game%20Boy%20Advance.zip/Donkey%20Kong%20Country%20%28USA%29.zip" TargetMode="External"/><Relationship Id="rId824" Type="http://schemas.openxmlformats.org/officeDocument/2006/relationships/hyperlink" Target="https://archive.org/download/ni-roms/roms/Nintendo%20-%20Game%20Boy%20Advance.zip/Donkey%20Kong%20Country%20%28Europe%29%20%28En%2CFr%2CDe%2CEs%2CIt%29.zip" TargetMode="External"/><Relationship Id="rId823" Type="http://schemas.openxmlformats.org/officeDocument/2006/relationships/hyperlink" Target="https://archive.org/download/ni-roms/roms/Nintendo%20-%20Game%20Boy%20Advance.zip/Donkey%20Kong%202%20%28USA%29%20%28Unl%29.zip" TargetMode="External"/><Relationship Id="rId2980" Type="http://schemas.openxmlformats.org/officeDocument/2006/relationships/hyperlink" Target="https://archive.org/download/ni-roms/roms/Nintendo%20-%20Game%20Boy%20Advance.zip/Star%20Wars%20Trilogy%20-%20Apprentice%20of%20the%20Force%20%28USA%29%20%28Beta%29.zip" TargetMode="External"/><Relationship Id="rId1650" Type="http://schemas.openxmlformats.org/officeDocument/2006/relationships/hyperlink" Target="https://archive.org/download/ni-roms/roms/Nintendo%20-%20Game%20Boy%20Advance.zip/Konami%20Collector%27s%20Series%20-%20Arcade%20Classics%20%28Europe%29%20%28En%2CFr%2CDe%2CEs%2CIt%29.zip" TargetMode="External"/><Relationship Id="rId2981" Type="http://schemas.openxmlformats.org/officeDocument/2006/relationships/hyperlink" Target="https://archive.org/download/ni-roms/roms/Nintendo%20-%20Game%20Boy%20Advance.zip/Star%20Wars%20Trilogy%20-%20Apprentice%20of%20the%20Force%20%28USA%29%20%28En%2CFr%2CEs%29.zip" TargetMode="External"/><Relationship Id="rId1651" Type="http://schemas.openxmlformats.org/officeDocument/2006/relationships/hyperlink" Target="https://archive.org/download/ni-roms/roms/Nintendo%20-%20Game%20Boy%20Advance.zip/Konami%20Krazy%20Racers%20%28Europe%29%20%28Virtual%20Console%29.zip" TargetMode="External"/><Relationship Id="rId2982" Type="http://schemas.openxmlformats.org/officeDocument/2006/relationships/hyperlink" Target="https://archive.org/download/ni-roms/roms/Nintendo%20-%20Game%20Boy%20Advance.zip/Star%20X%20%28Europe%29%20%28En%2CFr%2CDe%2CEs%2CIt%2CNl%29.zip" TargetMode="External"/><Relationship Id="rId1652" Type="http://schemas.openxmlformats.org/officeDocument/2006/relationships/hyperlink" Target="https://archive.org/download/ni-roms/roms/Nintendo%20-%20Game%20Boy%20Advance.zip/Konami%20Krazy%20Racers%20%28Europe%29.zip" TargetMode="External"/><Relationship Id="rId2983" Type="http://schemas.openxmlformats.org/officeDocument/2006/relationships/hyperlink" Target="https://archive.org/download/ni-roms/roms/Nintendo%20-%20Game%20Boy%20Advance.zip/Star%20X%20%28USA%29%20%28En%2CFr%2CDe%2CEs%2CIt%2CNl%29.zip" TargetMode="External"/><Relationship Id="rId1642" Type="http://schemas.openxmlformats.org/officeDocument/2006/relationships/hyperlink" Target="https://archive.org/download/ni-roms/roms/Nintendo%20-%20Game%20Boy%20Advance.zip/Knights%27%20Kingdom%20%28USA%29.zip" TargetMode="External"/><Relationship Id="rId2973" Type="http://schemas.openxmlformats.org/officeDocument/2006/relationships/hyperlink" Target="https://archive.org/download/ni-roms/roms/Nintendo%20-%20Game%20Boy%20Advance.zip/Star%20Wars%20-%20Flight%20of%20the%20Falcon%20%28Europe%29%20%28En%2CFr%2CDe%29.zip" TargetMode="External"/><Relationship Id="rId1643" Type="http://schemas.openxmlformats.org/officeDocument/2006/relationships/hyperlink" Target="https://archive.org/download/ni-roms/roms/Nintendo%20-%20Game%20Boy%20Advance.zip/Koala%20Brothers%20-%20Outback%20Adventures%20%28Europe%29%20%28En%2CFr%2CDe%2CEs%2CIt%2CNl%2CPt%2CDa%29.zip" TargetMode="External"/><Relationship Id="rId2974" Type="http://schemas.openxmlformats.org/officeDocument/2006/relationships/hyperlink" Target="https://archive.org/download/ni-roms/roms/Nintendo%20-%20Game%20Boy%20Advance.zip/Star%20Wars%20-%20Flight%20of%20the%20Falcon%20%28USA%29.zip" TargetMode="External"/><Relationship Id="rId1644" Type="http://schemas.openxmlformats.org/officeDocument/2006/relationships/hyperlink" Target="https://archive.org/download/ni-roms/roms/Nintendo%20-%20Game%20Boy%20Advance.zip/Koala%20Brothers%20-%20Outback%20Adventures%20%28USA%29%20%28En%2CFr%2CDe%2CEs%2CIt%2CNl%2CPt%2CDa%29.zip" TargetMode="External"/><Relationship Id="rId2975" Type="http://schemas.openxmlformats.org/officeDocument/2006/relationships/hyperlink" Target="https://archive.org/download/ni-roms/roms/Nintendo%20-%20Game%20Boy%20Advance.zip/Star%20Wars%20-%20Jedi%20Power%20Battles%20%28Europe%29%20%28En%2CFr%2CDe%2CEs%29.zip" TargetMode="External"/><Relationship Id="rId1645" Type="http://schemas.openxmlformats.org/officeDocument/2006/relationships/hyperlink" Target="https://archive.org/download/ni-roms/roms/Nintendo%20-%20Game%20Boy%20Advance.zip/Koinu-chan%20no%20Hajimete%20no%20Osanpo%20-%20Koinu%20no%20Kokoro%20Ikusei%20Game%20%28Japan%29.zip" TargetMode="External"/><Relationship Id="rId2976" Type="http://schemas.openxmlformats.org/officeDocument/2006/relationships/hyperlink" Target="https://archive.org/download/ni-roms/roms/Nintendo%20-%20Game%20Boy%20Advance.zip/Star%20Wars%20-%20Jedi%20Power%20Battles%20%28USA%29.zip" TargetMode="External"/><Relationship Id="rId1646" Type="http://schemas.openxmlformats.org/officeDocument/2006/relationships/hyperlink" Target="https://archive.org/download/ni-roms/roms/Nintendo%20-%20Game%20Boy%20Advance.zip/Koinu%20to%20Issho%20-%20Aijou%20Monogatari%20%28Japan%29.zip" TargetMode="External"/><Relationship Id="rId2977" Type="http://schemas.openxmlformats.org/officeDocument/2006/relationships/hyperlink" Target="https://archive.org/download/ni-roms/roms/Nintendo%20-%20Game%20Boy%20Advance.zip/Star%20Wars%20-%20The%20New%20Droid%20Army%20%28Europe%29%20%28En%2CFr%2CDe%2CEs%29.zip" TargetMode="External"/><Relationship Id="rId1647" Type="http://schemas.openxmlformats.org/officeDocument/2006/relationships/hyperlink" Target="https://archive.org/download/ni-roms/roms/Nintendo%20-%20Game%20Boy%20Advance.zip/Koinu%20to%20Issho%202%20%28Japan%29.zip" TargetMode="External"/><Relationship Id="rId2978" Type="http://schemas.openxmlformats.org/officeDocument/2006/relationships/hyperlink" Target="https://archive.org/download/ni-roms/roms/Nintendo%20-%20Game%20Boy%20Advance.zip/Star%20Wars%20-%20The%20New%20Droid%20Army%20%28USA%29.zip" TargetMode="External"/><Relationship Id="rId1648" Type="http://schemas.openxmlformats.org/officeDocument/2006/relationships/hyperlink" Target="https://archive.org/download/ni-roms/roms/Nintendo%20-%20Game%20Boy%20Advance.zip/Konami%20Arcade%20Game%20Collection%20%28Japan%29.zip" TargetMode="External"/><Relationship Id="rId2979" Type="http://schemas.openxmlformats.org/officeDocument/2006/relationships/hyperlink" Target="https://archive.org/download/ni-roms/roms/Nintendo%20-%20Game%20Boy%20Advance.zip/Star%20Wars%20Trilogy%20-%20Apprentice%20of%20the%20Force%20%28Europe%29%20%28En%2CFr%2CDe%2CEs%2CIt%2CNl%29.zip" TargetMode="External"/><Relationship Id="rId1649" Type="http://schemas.openxmlformats.org/officeDocument/2006/relationships/hyperlink" Target="https://archive.org/download/ni-roms/roms/Nintendo%20-%20Game%20Boy%20Advance.zip/Konami%20Collector%27s%20Series%20-%20Arcade%20Advanced%20%28USA%29.zip" TargetMode="External"/><Relationship Id="rId819" Type="http://schemas.openxmlformats.org/officeDocument/2006/relationships/hyperlink" Target="https://archive.org/download/ni-roms/roms/Nintendo%20-%20Game%20Boy%20Advance.zip/Don-chan%20Puzzle%20-%20Hanabi%20de%20Doon%21%20Advance%20%28Japan%29.zip" TargetMode="External"/><Relationship Id="rId818" Type="http://schemas.openxmlformats.org/officeDocument/2006/relationships/hyperlink" Target="https://archive.org/download/ni-roms/roms/Nintendo%20-%20Game%20Boy%20Advance.zip/Domo-kun%20no%20Fushigi%20Television%20%28Japan%29.zip" TargetMode="External"/><Relationship Id="rId817" Type="http://schemas.openxmlformats.org/officeDocument/2006/relationships/hyperlink" Target="https://archive.org/download/ni-roms/roms/Nintendo%20-%20Game%20Boy%20Advance.zip/Dokodemo%20Taikyoku%20-%20Yakuman%20Advance%20%28Japan%29.zip" TargetMode="External"/><Relationship Id="rId816" Type="http://schemas.openxmlformats.org/officeDocument/2006/relationships/hyperlink" Target="https://archive.org/download/ni-roms/roms/Nintendo%20-%20Game%20Boy%20Advance.zip/Dokodemo%20Taikyoku%20-%20Yakuman%20Advance%20%28Japan%29%20%28Rev%201%29.zip" TargetMode="External"/><Relationship Id="rId811" Type="http://schemas.openxmlformats.org/officeDocument/2006/relationships/hyperlink" Target="https://archive.org/download/ni-roms/roms/Nintendo%20-%20Game%20Boy%20Advance.zip/Dokapon%20-%20Monster%20Hunter%21%20%28Europe%29%20%28En%2CFr%2CDe%29.zip" TargetMode="External"/><Relationship Id="rId810" Type="http://schemas.openxmlformats.org/officeDocument/2006/relationships/hyperlink" Target="https://archive.org/download/ni-roms/roms/Nintendo%20-%20Game%20Boy%20Advance.zip/Dogz%202%20%28USA%29.zip" TargetMode="External"/><Relationship Id="rId815" Type="http://schemas.openxmlformats.org/officeDocument/2006/relationships/hyperlink" Target="https://archive.org/download/ni-roms/roms/Nintendo%20-%20Game%20Boy%20Advance.zip/Dokidoki%20Cooking%20Series%202%20-%20Gourmet%20Kitchen%20-%20Suteki%20na%20Obentou%20%28Japan%29.zip" TargetMode="External"/><Relationship Id="rId814" Type="http://schemas.openxmlformats.org/officeDocument/2006/relationships/hyperlink" Target="https://archive.org/download/ni-roms/roms/Nintendo%20-%20Game%20Boy%20Advance.zip/Dokidoki%20Cooking%20Series%201%20-%20Komugi-chan%20no%20Happy%20Cake%20%28Japan%29.zip" TargetMode="External"/><Relationship Id="rId813" Type="http://schemas.openxmlformats.org/officeDocument/2006/relationships/hyperlink" Target="https://archive.org/download/ni-roms/roms/Nintendo%20-%20Game%20Boy%20Advance.zip/Dokapon%20Q%20-%20Monster%20Hunter%21%20%28Japan%29.zip" TargetMode="External"/><Relationship Id="rId812" Type="http://schemas.openxmlformats.org/officeDocument/2006/relationships/hyperlink" Target="https://archive.org/download/ni-roms/roms/Nintendo%20-%20Game%20Boy%20Advance.zip/Dokapon%20-%20Monster%20Hunter%20%28USA%29.zip" TargetMode="External"/><Relationship Id="rId2970" Type="http://schemas.openxmlformats.org/officeDocument/2006/relationships/hyperlink" Target="https://archive.org/download/ni-roms/roms/Nintendo%20-%20Game%20Boy%20Advance.zip/Star%20Wars%20-%20Episode%20II%20-%20Attack%20of%20the%20Clones%20%28USA%29.zip" TargetMode="External"/><Relationship Id="rId1640" Type="http://schemas.openxmlformats.org/officeDocument/2006/relationships/hyperlink" Target="https://archive.org/download/ni-roms/roms/Nintendo%20-%20Game%20Boy%20Advance.zip/Klonoa%20Heroes%20-%20Densetsu%20no%20Star%20Medal%20%28Japan%29.zip" TargetMode="External"/><Relationship Id="rId2971" Type="http://schemas.openxmlformats.org/officeDocument/2006/relationships/hyperlink" Target="https://archive.org/download/ni-roms/roms/Nintendo%20-%20Game%20Boy%20Advance.zip/Star%20Wars%20-%20Episode%20III%20-%20Revenge%20of%20the%20Sith%20%28Europe%29%20%28En%2CFr%2CDe%2CEs%2CIt%2CNl%29.zip" TargetMode="External"/><Relationship Id="rId1641" Type="http://schemas.openxmlformats.org/officeDocument/2006/relationships/hyperlink" Target="https://archive.org/download/ni-roms/roms/Nintendo%20-%20Game%20Boy%20Advance.zip/Knights%27%20Kingdom%20%28Europe%29%20%28En%2CDe%29.zip" TargetMode="External"/><Relationship Id="rId2972" Type="http://schemas.openxmlformats.org/officeDocument/2006/relationships/hyperlink" Target="https://archive.org/download/ni-roms/roms/Nintendo%20-%20Game%20Boy%20Advance.zip/Star%20Wars%20-%20Episode%20III%20-%20Revenge%20of%20the%20Sith%20%28USA%29%20%28En%2CFr%2CEs%29.zip" TargetMode="External"/><Relationship Id="rId1675" Type="http://schemas.openxmlformats.org/officeDocument/2006/relationships/hyperlink" Target="https://archive.org/download/ni-roms/roms/Nintendo%20-%20Game%20Boy%20Advance.zip/Kouchuu%20Ouja%20Mushiking%20-%20Greatest%20Champion%20e%20no%20Michi%20%28Japan%29.zip" TargetMode="External"/><Relationship Id="rId1676" Type="http://schemas.openxmlformats.org/officeDocument/2006/relationships/hyperlink" Target="https://archive.org/download/ni-roms/roms/Nintendo%20-%20Game%20Boy%20Advance.zip/Koukou%20Juken%20Advance%20Series%20Eigo%20Koubun%20Hen%20-%2026%20Units%20Shuuroku%20%28Japan%29.zip" TargetMode="External"/><Relationship Id="rId1677" Type="http://schemas.openxmlformats.org/officeDocument/2006/relationships/hyperlink" Target="https://archive.org/download/ni-roms/roms/Nintendo%20-%20Game%20Boy%20Advance.zip/Koukou%20Juken%20Advance%20Series%20Eijukugo%20Hen%20-%20650%20Phrases%20Shuuroku%20%28Japan%29.zip" TargetMode="External"/><Relationship Id="rId1678" Type="http://schemas.openxmlformats.org/officeDocument/2006/relationships/hyperlink" Target="https://archive.org/download/ni-roms/roms/Nintendo%20-%20Game%20Boy%20Advance.zip/Koukou%20Juken%20Advance%20Series%20Eitango%20Hen%20-%202000%20Words%20Shuuroku%20%28Japan%29.zip" TargetMode="External"/><Relationship Id="rId1679" Type="http://schemas.openxmlformats.org/officeDocument/2006/relationships/hyperlink" Target="https://archive.org/download/ni-roms/roms/Nintendo%20-%20Game%20Boy%20Advance.zip/Koutetsu%20Teikoku%20%28Japan%29.zip" TargetMode="External"/><Relationship Id="rId849" Type="http://schemas.openxmlformats.org/officeDocument/2006/relationships/hyperlink" Target="https://archive.org/download/ni-roms/roms/Nintendo%20-%20Game%20Boy%20Advance.zip/Double%20Pack%20-%20Sonic%20Battle%20%26%20Sonic%20Advance%20%28Japan%29%20%28En%2CJa%2CFr%2CDe%2CEs%2BEn%2CJa%29.zip" TargetMode="External"/><Relationship Id="rId844" Type="http://schemas.openxmlformats.org/officeDocument/2006/relationships/hyperlink" Target="https://archive.org/download/ni-roms/roms/Nintendo%20-%20Game%20Boy%20Advance.zip/Double%20Dragon%20Advance%20%28USA%29.zip" TargetMode="External"/><Relationship Id="rId843" Type="http://schemas.openxmlformats.org/officeDocument/2006/relationships/hyperlink" Target="https://archive.org/download/ni-roms/roms/Nintendo%20-%20Game%20Boy%20Advance.zip/Double%20Dragon%20Advance%20%28Japan%29.zip" TargetMode="External"/><Relationship Id="rId842" Type="http://schemas.openxmlformats.org/officeDocument/2006/relationships/hyperlink" Target="https://archive.org/download/ni-roms/roms/Nintendo%20-%20Game%20Boy%20Advance.zip/Dora%20the%20Explorer%20Double%20Pack%20%28USA%29.zip" TargetMode="External"/><Relationship Id="rId841" Type="http://schemas.openxmlformats.org/officeDocument/2006/relationships/hyperlink" Target="https://archive.org/download/ni-roms/roms/Nintendo%20-%20Game%20Boy%20Advance.zip/Dora%20the%20Explorer%20-%20The%20Search%20for%20the%20Pirate%20Pig%27s%20Treasure%20%28USA%29.zip" TargetMode="External"/><Relationship Id="rId848" Type="http://schemas.openxmlformats.org/officeDocument/2006/relationships/hyperlink" Target="https://archive.org/download/ni-roms/roms/Nintendo%20-%20Game%20Boy%20Advance.zip/Double%20Pack%20-%20Sonic%20Advance%20%26%20ChuChu%20Rocket%21%20%28Japan%29%20%28En%2CJa%2CFr%2CDe%2CEs%29.zip" TargetMode="External"/><Relationship Id="rId847" Type="http://schemas.openxmlformats.org/officeDocument/2006/relationships/hyperlink" Target="https://archive.org/download/ni-roms/roms/Nintendo%20-%20Game%20Boy%20Advance.zip/Double%20Game%21%20-%20Quad%20Desert%20Fury%20%26%20Monster%20Trucks%20%28Europe%29.zip" TargetMode="External"/><Relationship Id="rId846" Type="http://schemas.openxmlformats.org/officeDocument/2006/relationships/hyperlink" Target="https://archive.org/download/ni-roms/roms/Nintendo%20-%20Game%20Boy%20Advance.zip/Double%20Game%21%20-%20Golden%20Nugget%20Casino%20%26%20Texas%20Hold%20%27em%20Poker%20%28Europe%29.zip" TargetMode="External"/><Relationship Id="rId845" Type="http://schemas.openxmlformats.org/officeDocument/2006/relationships/hyperlink" Target="https://archive.org/download/ni-roms/roms/Nintendo%20-%20Game%20Boy%20Advance.zip/Double%20Game%21%20-%20Cartoon%20Network%20Block%20Party%20%26%20Cartoon%20Network%20Speedway%20%28Europe%29.zip" TargetMode="External"/><Relationship Id="rId1670" Type="http://schemas.openxmlformats.org/officeDocument/2006/relationships/hyperlink" Target="https://archive.org/download/ni-roms/roms/Nintendo%20-%20Game%20Boy%20Advance.zip/Konjiki%20no%20Gashbell%21%21%20The%20Card%20Battle%20for%20GBA%20%28Japan%29.zip" TargetMode="External"/><Relationship Id="rId840" Type="http://schemas.openxmlformats.org/officeDocument/2006/relationships/hyperlink" Target="https://archive.org/download/ni-roms/roms/Nintendo%20-%20Game%20Boy%20Advance.zip/Dora%20the%20Explorer%20-%20Super%20Star%20Adventures%21%20%28USA%29.zip" TargetMode="External"/><Relationship Id="rId1671" Type="http://schemas.openxmlformats.org/officeDocument/2006/relationships/hyperlink" Target="https://archive.org/download/ni-roms/roms/Nintendo%20-%20Game%20Boy%20Advance.zip/Konjiki%20no%20Gashbell%21%21%20Yuujou%20no%20Zakeru%20-%20Dream%20Tag%20Tournament%20%28Japan%29.zip" TargetMode="External"/><Relationship Id="rId1672" Type="http://schemas.openxmlformats.org/officeDocument/2006/relationships/hyperlink" Target="https://archive.org/download/ni-roms/roms/Nintendo%20-%20Game%20Boy%20Advance.zip/Korokoro%20Puzzle%20-%20Happy%20Panecchu%21%20%28Japan%29.zip" TargetMode="External"/><Relationship Id="rId1673" Type="http://schemas.openxmlformats.org/officeDocument/2006/relationships/hyperlink" Target="https://archive.org/download/ni-roms/roms/Nintendo%20-%20Game%20Boy%20Advance.zip/Kotoba%20no%20Puzzle%20-%20Mojipittan%20Advance%20%28Japan%29%20%28Virtual%20Console%29.zip" TargetMode="External"/><Relationship Id="rId1674" Type="http://schemas.openxmlformats.org/officeDocument/2006/relationships/hyperlink" Target="https://archive.org/download/ni-roms/roms/Nintendo%20-%20Game%20Boy%20Advance.zip/Kotoba%20no%20Puzzle%20-%20Mojipittan%20Advance%20%28Japan%29.zip" TargetMode="External"/><Relationship Id="rId1664" Type="http://schemas.openxmlformats.org/officeDocument/2006/relationships/hyperlink" Target="https://archive.org/download/ni-roms/roms/Nintendo%20-%20Game%20Boy%20Advance.zip/Kong%20-%20The%20Animated%20Series%20%28Europe%29%20%28En%2CFr%2CDe%2CEs%2CIt%2CNl%29.zip" TargetMode="External"/><Relationship Id="rId2995" Type="http://schemas.openxmlformats.org/officeDocument/2006/relationships/hyperlink" Target="https://archive.org/download/ni-roms/roms/Nintendo%20-%20Game%20Boy%20Advance.zip/Street%20Fighter%20Zero%203%20Upper%20%28Japan%29.zip" TargetMode="External"/><Relationship Id="rId1665" Type="http://schemas.openxmlformats.org/officeDocument/2006/relationships/hyperlink" Target="https://archive.org/download/ni-roms/roms/Nintendo%20-%20Game%20Boy%20Advance.zip/Kong%20-%20The%20Animated%20Series%20%28USA%29%20%28En%2CFr%2CDe%2CEs%2CIt%2CNl%29.zip" TargetMode="External"/><Relationship Id="rId2996" Type="http://schemas.openxmlformats.org/officeDocument/2006/relationships/hyperlink" Target="https://archive.org/download/ni-roms/roms/Nintendo%20-%20Game%20Boy%20Advance.zip/Street%20Jam%20Basketball%20%28USA%2C%20Europe%29.zip" TargetMode="External"/><Relationship Id="rId1666" Type="http://schemas.openxmlformats.org/officeDocument/2006/relationships/hyperlink" Target="https://archive.org/download/ni-roms/roms/Nintendo%20-%20Game%20Boy%20Advance.zip/Konjiki%20no%20Gashbell%21%21%20-%20Makai%20no%20Bookmark%20%28Japan%29.zip" TargetMode="External"/><Relationship Id="rId2997" Type="http://schemas.openxmlformats.org/officeDocument/2006/relationships/hyperlink" Target="https://archive.org/download/ni-roms/roms/Nintendo%20-%20Game%20Boy%20Advance.zip/Street%20Racing%20Syndicate%20%28Europe%29%20%28En%2CFr%2CDe%2CEs%2CIt%29.zip" TargetMode="External"/><Relationship Id="rId1667" Type="http://schemas.openxmlformats.org/officeDocument/2006/relationships/hyperlink" Target="https://archive.org/download/ni-roms/roms/Nintendo%20-%20Game%20Boy%20Advance.zip/Konjiki%20no%20Gashbell%21%21%20-%20Unare%21%20Yuujou%20no%20Zakeru%20%28Japan%29.zip" TargetMode="External"/><Relationship Id="rId2998" Type="http://schemas.openxmlformats.org/officeDocument/2006/relationships/hyperlink" Target="https://archive.org/download/ni-roms/roms/Nintendo%20-%20Game%20Boy%20Advance.zip/Street%20Racing%20Syndicate%20%28USA%29.zip" TargetMode="External"/><Relationship Id="rId1668" Type="http://schemas.openxmlformats.org/officeDocument/2006/relationships/hyperlink" Target="https://archive.org/download/ni-roms/roms/Nintendo%20-%20Game%20Boy%20Advance.zip/Konjiki%20no%20Gashbell%21%21%20-%20Unare%21%20Yuujou%20no%20Zakeru%202%20%28Japan%29%20%28Rev%201%29.zip" TargetMode="External"/><Relationship Id="rId2999" Type="http://schemas.openxmlformats.org/officeDocument/2006/relationships/hyperlink" Target="https://archive.org/download/ni-roms/roms/Nintendo%20-%20Game%20Boy%20Advance.zip/Strike%20Force%20Hydra%20%28Europe%29.zip" TargetMode="External"/><Relationship Id="rId1669" Type="http://schemas.openxmlformats.org/officeDocument/2006/relationships/hyperlink" Target="https://archive.org/download/ni-roms/roms/Nintendo%20-%20Game%20Boy%20Advance.zip/Konjiki%20no%20Gashbell%21%21%20-%20Unare%21%20Yuujou%20no%20Zakeru%202%20%28Japan%29.zip" TargetMode="External"/><Relationship Id="rId839" Type="http://schemas.openxmlformats.org/officeDocument/2006/relationships/hyperlink" Target="https://archive.org/download/ni-roms/roms/Nintendo%20-%20Game%20Boy%20Advance.zip/Dora%20the%20Explorer%20-%20Super%20Star%20Adventures%21%20%28Europe%29%20%28En%2CFr%2CNl%29.zip" TargetMode="External"/><Relationship Id="rId838" Type="http://schemas.openxmlformats.org/officeDocument/2006/relationships/hyperlink" Target="https://archive.org/download/ni-roms/roms/Nintendo%20-%20Game%20Boy%20Advance.zip/Dora%20the%20Explorer%20-%20Super%20Spies%20%28USA%29.zip" TargetMode="External"/><Relationship Id="rId833" Type="http://schemas.openxmlformats.org/officeDocument/2006/relationships/hyperlink" Target="https://archive.org/download/ni-roms/roms/Nintendo%20-%20Game%20Boy%20Advance.zip/Doom%20II%20%28Europe%29.zip" TargetMode="External"/><Relationship Id="rId832" Type="http://schemas.openxmlformats.org/officeDocument/2006/relationships/hyperlink" Target="https://archive.org/download/ni-roms/roms/Nintendo%20-%20Game%20Boy%20Advance.zip/Doom%20%28USA%2C%20Europe%29.zip" TargetMode="External"/><Relationship Id="rId831" Type="http://schemas.openxmlformats.org/officeDocument/2006/relationships/hyperlink" Target="https://archive.org/download/ni-roms/roms/Nintendo%20-%20Game%20Boy%20Advance.zip/Donsol%20%28World%29%20%28Aftermarket%29%20%28Unl%29.zip" TargetMode="External"/><Relationship Id="rId830" Type="http://schemas.openxmlformats.org/officeDocument/2006/relationships/hyperlink" Target="https://archive.org/download/ni-roms/roms/Nintendo%20-%20Game%20Boy%20Advance.zip/Donkey%20Kong%20Country%203%20%28USA%29.zip" TargetMode="External"/><Relationship Id="rId837" Type="http://schemas.openxmlformats.org/officeDocument/2006/relationships/hyperlink" Target="https://archive.org/download/ni-roms/roms/Nintendo%20-%20Game%20Boy%20Advance.zip/Dora%20the%20Explorer%20-%20Dora%27s%20World%20Adventure%21%20%28USA%29.zip" TargetMode="External"/><Relationship Id="rId836" Type="http://schemas.openxmlformats.org/officeDocument/2006/relationships/hyperlink" Target="https://archive.org/download/ni-roms/roms/Nintendo%20-%20Game%20Boy%20Advance.zip/Doraemon%20-%20Midori%20no%20Wakusei%20Dokidoki%20Daikyuushutsu%21%20%28Japan%29.zip" TargetMode="External"/><Relationship Id="rId835" Type="http://schemas.openxmlformats.org/officeDocument/2006/relationships/hyperlink" Target="https://archive.org/download/ni-roms/roms/Nintendo%20-%20Game%20Boy%20Advance.zip/Doraemon%20-%20Dokodemo%20Walker%20%28Japan%29.zip" TargetMode="External"/><Relationship Id="rId834" Type="http://schemas.openxmlformats.org/officeDocument/2006/relationships/hyperlink" Target="https://archive.org/download/ni-roms/roms/Nintendo%20-%20Game%20Boy%20Advance.zip/Doom%20II%20%28USA%29.zip" TargetMode="External"/><Relationship Id="rId2990" Type="http://schemas.openxmlformats.org/officeDocument/2006/relationships/hyperlink" Target="https://archive.org/download/ni-roms/roms/Nintendo%20-%20Game%20Boy%20Advance.zip/Strawberry%20Shortcake%20-%20Summertime%20Adventure%20%28USA%29.zip" TargetMode="External"/><Relationship Id="rId1660" Type="http://schemas.openxmlformats.org/officeDocument/2006/relationships/hyperlink" Target="https://archive.org/download/ni-roms/roms/Nintendo%20-%20Game%20Boy%20Advance.zip/Konchuu%20no%20Mori%20no%20Daibouken%20-%20Fushigi%20na%20Sekai%20no%20Juunin-tachi%20%28Japan%29.zip" TargetMode="External"/><Relationship Id="rId2991" Type="http://schemas.openxmlformats.org/officeDocument/2006/relationships/hyperlink" Target="https://archive.org/download/ni-roms/roms/Nintendo%20-%20Game%20Boy%20Advance.zip/Strawberry%20Shortcake%20-%20Summertime%20Adventure%20-%20Special%20Edition%20%28USA%29.zip" TargetMode="External"/><Relationship Id="rId1661" Type="http://schemas.openxmlformats.org/officeDocument/2006/relationships/hyperlink" Target="https://archive.org/download/ni-roms/roms/Nintendo%20-%20Game%20Boy%20Advance.zip/Kong%20-%20King%20of%20Atlantis%20%28Europe%29.zip" TargetMode="External"/><Relationship Id="rId2992" Type="http://schemas.openxmlformats.org/officeDocument/2006/relationships/hyperlink" Target="https://archive.org/download/ni-roms/roms/Nintendo%20-%20Game%20Boy%20Advance.zip/Strawberry%20Shortcake%20-%20Sweet%20Dreams%20%28USA%29.zip" TargetMode="External"/><Relationship Id="rId1662" Type="http://schemas.openxmlformats.org/officeDocument/2006/relationships/hyperlink" Target="https://archive.org/download/ni-roms/roms/Nintendo%20-%20Game%20Boy%20Advance.zip/Kong%20-%20King%20of%20Atlantis%20%28USA%29.zip" TargetMode="External"/><Relationship Id="rId2993" Type="http://schemas.openxmlformats.org/officeDocument/2006/relationships/hyperlink" Target="https://archive.org/download/ni-roms/roms/Nintendo%20-%20Game%20Boy%20Advance.zip/Street%20Fighter%20Alpha%203%20%28Europe%29.zip" TargetMode="External"/><Relationship Id="rId1663" Type="http://schemas.openxmlformats.org/officeDocument/2006/relationships/hyperlink" Target="https://archive.org/download/ni-roms/roms/Nintendo%20-%20Game%20Boy%20Advance.zip/Kong%20-%20The%208th%20Wonder%20of%20the%20World%20%28USA%29%20%28En%2CFr%2CEs%29.zip" TargetMode="External"/><Relationship Id="rId2994" Type="http://schemas.openxmlformats.org/officeDocument/2006/relationships/hyperlink" Target="https://archive.org/download/ni-roms/roms/Nintendo%20-%20Game%20Boy%20Advance.zip/Street%20Fighter%20Alpha%203%20%28USA%29.zip" TargetMode="External"/><Relationship Id="rId2148" Type="http://schemas.openxmlformats.org/officeDocument/2006/relationships/hyperlink" Target="https://archive.org/download/ni-roms/roms/Nintendo%20-%20Game%20Boy%20Advance.zip/Mr.%20Driller%202%20%28Japan%29.zip" TargetMode="External"/><Relationship Id="rId2149" Type="http://schemas.openxmlformats.org/officeDocument/2006/relationships/hyperlink" Target="https://archive.org/download/ni-roms/roms/Nintendo%20-%20Game%20Boy%20Advance.zip/Mr.%20Driller%202%20%28USA%29%20%28Virtual%20Console%29.zip" TargetMode="External"/><Relationship Id="rId3479" Type="http://schemas.openxmlformats.org/officeDocument/2006/relationships/hyperlink" Target="https://archive.org/download/ni-roms/roms/Nintendo%20-%20Game%20Boy%20Advance.zip/Yu-Gi-Oh%21%20-%20World%20Championship%20Tournament%202004%20%28Europe%29%20%28En%2CJa%2CFr%2CDe%2CEs%2CIt%29.zip" TargetMode="External"/><Relationship Id="rId3470" Type="http://schemas.openxmlformats.org/officeDocument/2006/relationships/hyperlink" Target="https://archive.org/download/ni-roms/roms/Nintendo%20-%20Game%20Boy%20Advance.zip/Yu-Gi-Oh%21%20-%20Dungeon%20Dice%20Monsters%20%28USA%29%20%28En%2CEs%29.zip" TargetMode="External"/><Relationship Id="rId2140" Type="http://schemas.openxmlformats.org/officeDocument/2006/relationships/hyperlink" Target="https://archive.org/download/ni-roms/roms/Nintendo%20-%20Game%20Boy%20Advance.zip/Moto%20Racer%20Advance%20%28Europe%29%20%28En%2CFr%2CDe%2CEs%2CIt%29.zip" TargetMode="External"/><Relationship Id="rId3472" Type="http://schemas.openxmlformats.org/officeDocument/2006/relationships/hyperlink" Target="https://archive.org/download/ni-roms/roms/Nintendo%20-%20Game%20Boy%20Advance.zip/Yu-Gi-Oh%21%20-%20Reshef%20of%20Destruction%20%28USA%29.zip" TargetMode="External"/><Relationship Id="rId2141" Type="http://schemas.openxmlformats.org/officeDocument/2006/relationships/hyperlink" Target="https://archive.org/download/ni-roms/roms/Nintendo%20-%20Game%20Boy%20Advance.zip/Moto%20Racer%20Advance%20%28USA%29%20%28En%2CFr%2CDe%2CEs%2CIt%29.zip" TargetMode="External"/><Relationship Id="rId3471" Type="http://schemas.openxmlformats.org/officeDocument/2006/relationships/hyperlink" Target="https://archive.org/download/ni-roms/roms/Nintendo%20-%20Game%20Boy%20Advance.zip/Yu-Gi-Oh%21%20-%20Reshef%20of%20Destruction%20%28Europe%29%20%28En%2CFr%2CDe%2CEs%2CIt%29.zip" TargetMode="External"/><Relationship Id="rId2142" Type="http://schemas.openxmlformats.org/officeDocument/2006/relationships/hyperlink" Target="https://archive.org/download/ni-roms/roms/Nintendo%20-%20Game%20Boy%20Advance.zip/Motocross%20Challenge%20%28USA%29%20%28Proto%29.zip" TargetMode="External"/><Relationship Id="rId3474" Type="http://schemas.openxmlformats.org/officeDocument/2006/relationships/hyperlink" Target="https://archive.org/download/ni-roms/roms/Nintendo%20-%20Game%20Boy%20Advance.zip/Yu-Gi-Oh%21%20-%20The%20Eternal%20Duelist%20Soul%20%28USA%29.zip" TargetMode="External"/><Relationship Id="rId2143" Type="http://schemas.openxmlformats.org/officeDocument/2006/relationships/hyperlink" Target="https://archive.org/download/ni-roms/roms/Nintendo%20-%20Game%20Boy%20Advance.zip/Motocross%20Maniacs%20Advance%20%28Japan%29.zip" TargetMode="External"/><Relationship Id="rId3473" Type="http://schemas.openxmlformats.org/officeDocument/2006/relationships/hyperlink" Target="https://archive.org/download/ni-roms/roms/Nintendo%20-%20Game%20Boy%20Advance.zip/Yu-Gi-Oh%21%20-%20Sugoroku%20no%20Sugoroku%20%28Japan%29.zip" TargetMode="External"/><Relationship Id="rId2144" Type="http://schemas.openxmlformats.org/officeDocument/2006/relationships/hyperlink" Target="https://archive.org/download/ni-roms/roms/Nintendo%20-%20Game%20Boy%20Advance.zip/Motocross%20Maniacs%20Advance%20%28USA%29%20%28En%2CEs%29.zip" TargetMode="External"/><Relationship Id="rId3476" Type="http://schemas.openxmlformats.org/officeDocument/2006/relationships/hyperlink" Target="https://archive.org/download/ni-roms/roms/Nintendo%20-%20Game%20Boy%20Advance.zip/Yu-Gi-Oh%21%20-%20The%20Sacred%20Cards%20%28USA%29.zip" TargetMode="External"/><Relationship Id="rId2145" Type="http://schemas.openxmlformats.org/officeDocument/2006/relationships/hyperlink" Target="https://archive.org/download/ni-roms/roms/Nintendo%20-%20Game%20Boy%20Advance.zip/Mr.%20Driller%202%20%28Europe%29%20%28Virtual%20Console%29.zip" TargetMode="External"/><Relationship Id="rId3475" Type="http://schemas.openxmlformats.org/officeDocument/2006/relationships/hyperlink" Target="https://archive.org/download/ni-roms/roms/Nintendo%20-%20Game%20Boy%20Advance.zip/Yu-Gi-Oh%21%20-%20The%20Sacred%20Cards%20%28Europe%29%20%28En%2CFr%2CDe%2CEs%2CIt%29.zip" TargetMode="External"/><Relationship Id="rId2146" Type="http://schemas.openxmlformats.org/officeDocument/2006/relationships/hyperlink" Target="https://archive.org/download/ni-roms/roms/Nintendo%20-%20Game%20Boy%20Advance.zip/Mr.%20Driller%202%20%28Europe%29.zip" TargetMode="External"/><Relationship Id="rId3478" Type="http://schemas.openxmlformats.org/officeDocument/2006/relationships/hyperlink" Target="https://archive.org/download/ni-roms/roms/Nintendo%20-%20Game%20Boy%20Advance.zip/Yu-Gi-Oh%21%20-%20Ultimate%20Masters%20Edition%20-%20World%20Championship%20Tournament%202006%20%28Europe%29%20%28En%2CJa%2CFr%2CDe%2CEs%2CIt%29.zip" TargetMode="External"/><Relationship Id="rId2147" Type="http://schemas.openxmlformats.org/officeDocument/2006/relationships/hyperlink" Target="https://archive.org/download/ni-roms/roms/Nintendo%20-%20Game%20Boy%20Advance.zip/Mr.%20Driller%202%20%28Japan%29%20%28Virtual%20Console%29.zip" TargetMode="External"/><Relationship Id="rId3477" Type="http://schemas.openxmlformats.org/officeDocument/2006/relationships/hyperlink" Target="https://archive.org/download/ni-roms/roms/Nintendo%20-%20Game%20Boy%20Advance.zip/Yu-Gi-Oh%21%20-%20Ultimate%20Masters%20-%20World%20Championship%20Tournament%202006%20%28USA%29%20%28En%2CJa%2CFr%2CDe%2CEs%2CIt%29.zip" TargetMode="External"/><Relationship Id="rId2137" Type="http://schemas.openxmlformats.org/officeDocument/2006/relationships/hyperlink" Target="https://archive.org/download/ni-roms/roms/Nintendo%20-%20Game%20Boy%20Advance.zip/MotoGP%20%28Europe%29%20%28En%2CFr%2CDe%2CEs%2CIt%29.zip" TargetMode="External"/><Relationship Id="rId3469" Type="http://schemas.openxmlformats.org/officeDocument/2006/relationships/hyperlink" Target="https://archive.org/download/ni-roms/roms/Nintendo%20-%20Game%20Boy%20Advance.zip/Yu-Gi-Oh%21%20-%20Dungeon%20Dice%20Monsters%20%28Japan%29.zip" TargetMode="External"/><Relationship Id="rId2138" Type="http://schemas.openxmlformats.org/officeDocument/2006/relationships/hyperlink" Target="https://archive.org/download/ni-roms/roms/Nintendo%20-%20Game%20Boy%20Advance.zip/MotoGP%20%28Japan%29%20%28En%29.zip" TargetMode="External"/><Relationship Id="rId3468" Type="http://schemas.openxmlformats.org/officeDocument/2006/relationships/hyperlink" Target="https://archive.org/download/ni-roms/roms/Nintendo%20-%20Game%20Boy%20Advance.zip/Yu-Gi-Oh%21%20-%20Dungeon%20Dice%20Monsters%20%28Europe%29%20%28En%2CFr%2CDe%2CEs%2CIt%29.zip" TargetMode="External"/><Relationship Id="rId2139" Type="http://schemas.openxmlformats.org/officeDocument/2006/relationships/hyperlink" Target="https://archive.org/download/ni-roms/roms/Nintendo%20-%20Game%20Boy%20Advance.zip/MotoGP%20%28USA%29%20%28En%2CFr%2CDe%2CEs%2CIt%29.zip" TargetMode="External"/><Relationship Id="rId3461" Type="http://schemas.openxmlformats.org/officeDocument/2006/relationships/hyperlink" Target="https://archive.org/download/ni-roms/roms/Nintendo%20-%20Game%20Boy%20Advance.zip/Yoshi%20Topsy-Turvy%20%28USA%29.zip" TargetMode="External"/><Relationship Id="rId2130" Type="http://schemas.openxmlformats.org/officeDocument/2006/relationships/hyperlink" Target="https://archive.org/download/ni-roms/roms/Nintendo%20-%20Game%20Boy%20Advance.zip/Mortal%20Kombat%20-%20Tournament%20Edition%20%28USA%29%20%28En%2CFr%2CDe%2CEs%2CIt%29.zip" TargetMode="External"/><Relationship Id="rId3460" Type="http://schemas.openxmlformats.org/officeDocument/2006/relationships/hyperlink" Target="https://archive.org/download/ni-roms/roms/Nintendo%20-%20Game%20Boy%20Advance.zip/Yoshi%20Sample%20%28Japan%29%20%28En%29%20%28Tech%20Demo%29.zip" TargetMode="External"/><Relationship Id="rId2131" Type="http://schemas.openxmlformats.org/officeDocument/2006/relationships/hyperlink" Target="https://archive.org/download/ni-roms/roms/Nintendo%20-%20Game%20Boy%20Advance.zip/Mortal%20Kombat%20Advance%20%28Europe%29.zip" TargetMode="External"/><Relationship Id="rId3463" Type="http://schemas.openxmlformats.org/officeDocument/2006/relationships/hyperlink" Target="https://archive.org/download/ni-roms/roms/Nintendo%20-%20Game%20Boy%20Advance.zip/Youkaidou%20%28Japan%29.zip" TargetMode="External"/><Relationship Id="rId2132" Type="http://schemas.openxmlformats.org/officeDocument/2006/relationships/hyperlink" Target="https://archive.org/download/ni-roms/roms/Nintendo%20-%20Game%20Boy%20Advance.zip/Mortal%20Kombat%20Advance%20%28USA%29.zip" TargetMode="External"/><Relationship Id="rId3462" Type="http://schemas.openxmlformats.org/officeDocument/2006/relationships/hyperlink" Target="https://archive.org/download/ni-roms/roms/Nintendo%20-%20Game%20Boy%20Advance.zip/Yoshi%20no%20Banyuuinryoku%20%28Japan%29.zip" TargetMode="External"/><Relationship Id="rId2133" Type="http://schemas.openxmlformats.org/officeDocument/2006/relationships/hyperlink" Target="https://archive.org/download/ni-roms/roms/Nintendo%20-%20Game%20Boy%20Advance.zip/Mother%201%2B2%20%28Japan%29.zip" TargetMode="External"/><Relationship Id="rId3465" Type="http://schemas.openxmlformats.org/officeDocument/2006/relationships/hyperlink" Target="https://archive.org/download/ni-roms/roms/Nintendo%20-%20Game%20Boy%20Advance.zip/Yu-Gi-Oh%21%20-%20Day%20of%20the%20Duelist%20-%20World%20Championship%20Tournament%202005%20%28Europe%29%20%28En%2CJa%2CFr%2CDe%2CEs%2CIt%29.zip" TargetMode="External"/><Relationship Id="rId2134" Type="http://schemas.openxmlformats.org/officeDocument/2006/relationships/hyperlink" Target="https://archive.org/download/ni-roms/roms/Nintendo%20-%20Game%20Boy%20Advance.zip/Mother%203%20%28Japan%29%20%28Virtual%20Console%29.zip" TargetMode="External"/><Relationship Id="rId3464" Type="http://schemas.openxmlformats.org/officeDocument/2006/relationships/hyperlink" Target="https://archive.org/download/ni-roms/roms/Nintendo%20-%20Game%20Boy%20Advance.zip/Yu-Gi-Oh%21%20-%207%20Trials%20to%20Glory%20-%20World%20Championship%20Tournament%202005%20%28USA%29%20%28En%2CJa%2CFr%2CDe%2CEs%2CIt%29.zip" TargetMode="External"/><Relationship Id="rId2135" Type="http://schemas.openxmlformats.org/officeDocument/2006/relationships/hyperlink" Target="https://archive.org/download/ni-roms/roms/Nintendo%20-%20Game%20Boy%20Advance.zip/Mother%203%20%28Japan%29.zip" TargetMode="External"/><Relationship Id="rId3467" Type="http://schemas.openxmlformats.org/officeDocument/2006/relationships/hyperlink" Target="https://archive.org/download/ni-roms/roms/Nintendo%20-%20Game%20Boy%20Advance.zip/Yu-Gi-Oh%21%20-%20Destiny%20Board%20Traveler%20%28USA%29.zip" TargetMode="External"/><Relationship Id="rId2136" Type="http://schemas.openxmlformats.org/officeDocument/2006/relationships/hyperlink" Target="https://archive.org/download/ni-roms/roms/Nintendo%20-%20Game%20Boy%20Advance.zip/MotoGP%20%28Europe%29%20%28Beta%29.zip" TargetMode="External"/><Relationship Id="rId3466" Type="http://schemas.openxmlformats.org/officeDocument/2006/relationships/hyperlink" Target="https://archive.org/download/ni-roms/roms/Nintendo%20-%20Game%20Boy%20Advance.zip/Yu-Gi-Oh%21%20-%20Destiny%20Board%20Traveler%20%28Europe%29%20%28En%2CFr%2CDe%2CEs%2CIt%29.zip" TargetMode="External"/><Relationship Id="rId3490" Type="http://schemas.openxmlformats.org/officeDocument/2006/relationships/hyperlink" Target="https://archive.org/download/ni-roms/roms/Nintendo%20-%20Game%20Boy%20Advance.zip/Yu-Gi-Oh%21%20Duel%20Monsters%20Expert%203%20%28Japan%29%20%28En%2CJa%2CFr%2CDe%2CEs%2CIt%29.zip" TargetMode="External"/><Relationship Id="rId2160" Type="http://schemas.openxmlformats.org/officeDocument/2006/relationships/hyperlink" Target="https://archive.org/download/ni-roms/roms/Nintendo%20-%20Game%20Boy%20Advance.zip/Mummy%2C%20The%20%28Europe%29%20%28En%2CFr%2CDe%2CEs%2CIt%29.zip" TargetMode="External"/><Relationship Id="rId3492" Type="http://schemas.openxmlformats.org/officeDocument/2006/relationships/hyperlink" Target="https://archive.org/download/ni-roms/roms/Nintendo%20-%20Game%20Boy%20Advance.zip/Yu-Gi-Oh%21%20Duel%20Monsters%20GX%20-%20Mezase%20Duel%20King%21%20%28Japan%29.zip" TargetMode="External"/><Relationship Id="rId2161" Type="http://schemas.openxmlformats.org/officeDocument/2006/relationships/hyperlink" Target="https://archive.org/download/ni-roms/roms/Nintendo%20-%20Game%20Boy%20Advance.zip/Mummy%2C%20The%20%28USA%29%20%28En%2CFr%2CDe%2CEs%2CIt%29.zip" TargetMode="External"/><Relationship Id="rId3491" Type="http://schemas.openxmlformats.org/officeDocument/2006/relationships/hyperlink" Target="https://archive.org/download/ni-roms/roms/Nintendo%20-%20Game%20Boy%20Advance.zip/Yu-Gi-Oh%21%20Duel%20Monsters%20Expert%202006%20%28Japan%29%20%28En%2CJa%2CFr%2CDe%2CEs%2CIt%29.zip" TargetMode="External"/><Relationship Id="rId2162" Type="http://schemas.openxmlformats.org/officeDocument/2006/relationships/hyperlink" Target="https://archive.org/download/ni-roms/roms/Nintendo%20-%20Game%20Boy%20Advance.zip/Muppet%20Pinball%20Mayhem%20%28Europe%29.zip" TargetMode="External"/><Relationship Id="rId3494" Type="http://schemas.openxmlformats.org/officeDocument/2006/relationships/hyperlink" Target="https://archive.org/download/ni-roms/roms/Nintendo%20-%20Game%20Boy%20Advance.zip/Yu-Gi-Oh%21%20Duel%20Monsters%20International%20-%20Worldwide%20Edition%20%28Japan%29%20%28En%2CJa%2CFr%2CDe%2CEs%2CIt%29.zip" TargetMode="External"/><Relationship Id="rId2163" Type="http://schemas.openxmlformats.org/officeDocument/2006/relationships/hyperlink" Target="https://archive.org/download/ni-roms/roms/Nintendo%20-%20Game%20Boy%20Advance.zip/Muppet%20Pinball%20Mayhem%20%28USA%29.zip" TargetMode="External"/><Relationship Id="rId3493" Type="http://schemas.openxmlformats.org/officeDocument/2006/relationships/hyperlink" Target="https://archive.org/download/ni-roms/roms/Nintendo%20-%20Game%20Boy%20Advance.zip/Yu-Gi-Oh%21%20Duel%20Monsters%20International%20-%20Worldwide%20Edition%20%28Japan%29%20%28En%2CJa%2CFr%2CDe%2CEs%2CIt%29%20%28Rev%201%29.zip" TargetMode="External"/><Relationship Id="rId2164" Type="http://schemas.openxmlformats.org/officeDocument/2006/relationships/hyperlink" Target="https://archive.org/download/ni-roms/roms/Nintendo%20-%20Game%20Boy%20Advance.zip/Muppets%2C%20The%20-%20On%20with%20the%20Show%21%20%28USA%2C%20Europe%29%20%28En%2CFr%2CDe%2CEs%2CIt%2CNl%29.zip" TargetMode="External"/><Relationship Id="rId3496" Type="http://schemas.openxmlformats.org/officeDocument/2006/relationships/hyperlink" Target="https://archive.org/download/ni-roms/roms/Nintendo%20-%20Game%20Boy%20Advance.zip/Yu-Gi-Oh%21%20GX%20-%20Duel%20Academy%20%28Europe%29.zip" TargetMode="External"/><Relationship Id="rId2165" Type="http://schemas.openxmlformats.org/officeDocument/2006/relationships/hyperlink" Target="https://archive.org/download/ni-roms/roms/Nintendo%20-%20Game%20Boy%20Advance.zip/Music%20Recorder%20MP3%20%28Japan%29.zip" TargetMode="External"/><Relationship Id="rId3495" Type="http://schemas.openxmlformats.org/officeDocument/2006/relationships/hyperlink" Target="https://archive.org/download/ni-roms/roms/Nintendo%20-%20Game%20Boy%20Advance.zip/Yu-Gi-Oh%21%20Duel%20Monsters%20International%202%20%28Japan%29%20%28En%2CJa%29.zip" TargetMode="External"/><Relationship Id="rId2166" Type="http://schemas.openxmlformats.org/officeDocument/2006/relationships/hyperlink" Target="https://archive.org/download/ni-roms/roms/Nintendo%20-%20Game%20Boy%20Advance.zip/Mutsu%20-%20Water%20Looper%20Mutsu%20%28Japan%29.zip" TargetMode="External"/><Relationship Id="rId3498" Type="http://schemas.openxmlformats.org/officeDocument/2006/relationships/hyperlink" Target="https://archive.org/download/ni-roms/roms/Nintendo%20-%20Game%20Boy%20Advance.zip/Yu%20Yu%20Hakusho%20-%20Ghostfiles%20-%20Spirit%20Detective%20%28Europe%29%20%28En%2CFr%2CDe%2CEs%2CIt%29.zip" TargetMode="External"/><Relationship Id="rId2167" Type="http://schemas.openxmlformats.org/officeDocument/2006/relationships/hyperlink" Target="https://archive.org/download/ni-roms/roms/Nintendo%20-%20Game%20Boy%20Advance.zip/My%20Animal%20Centre%20in%20Africa%20%28Europe%29%20%28En%2CFr%2CDe%2CEs%2CIt%29.zip" TargetMode="External"/><Relationship Id="rId3497" Type="http://schemas.openxmlformats.org/officeDocument/2006/relationships/hyperlink" Target="https://archive.org/download/ni-roms/roms/Nintendo%20-%20Game%20Boy%20Advance.zip/Yu-Gi-Oh%21%20GX%20-%20Duel%20Academy%20%28USA%29.zip" TargetMode="External"/><Relationship Id="rId2168" Type="http://schemas.openxmlformats.org/officeDocument/2006/relationships/hyperlink" Target="https://archive.org/download/ni-roms/roms/Nintendo%20-%20Game%20Boy%20Advance.zip/My%20Little%20Pony%20-%20Crystal%20Princess%20-%20The%20Runaway%20Rainbow%20%28USA%29.zip" TargetMode="External"/><Relationship Id="rId2169" Type="http://schemas.openxmlformats.org/officeDocument/2006/relationships/hyperlink" Target="https://archive.org/download/ni-roms/roms/Nintendo%20-%20Game%20Boy%20Advance.zip/Mythri%20%28USA%29%20%28Proto%29.zip" TargetMode="External"/><Relationship Id="rId3499" Type="http://schemas.openxmlformats.org/officeDocument/2006/relationships/hyperlink" Target="https://archive.org/download/ni-roms/roms/Nintendo%20-%20Game%20Boy%20Advance.zip/Yu%20Yu%20Hakusho%20-%20Ghostfiles%20-%20Spirit%20Detective%20%28USA%29%20%28Beta%29.zip" TargetMode="External"/><Relationship Id="rId2159" Type="http://schemas.openxmlformats.org/officeDocument/2006/relationships/hyperlink" Target="https://archive.org/download/ni-roms/roms/Nintendo%20-%20Game%20Boy%20Advance.zip/Mugenborg%20%28Japan%29.zip" TargetMode="External"/><Relationship Id="rId3481" Type="http://schemas.openxmlformats.org/officeDocument/2006/relationships/hyperlink" Target="https://archive.org/download/ni-roms/roms/Nintendo%20-%20Game%20Boy%20Advance.zip/Yu-Gi-Oh%21%20-%20Worldwide%20Edition%20-%20Stairway%20to%20the%20Destined%20Duel%20%28Europe%29%20%28En%2CJa%2CFr%2CDe%2CEs%2CIt%29.zip" TargetMode="External"/><Relationship Id="rId2150" Type="http://schemas.openxmlformats.org/officeDocument/2006/relationships/hyperlink" Target="https://archive.org/download/ni-roms/roms/Nintendo%20-%20Game%20Boy%20Advance.zip/Mr.%20Driller%202%20%28USA%29.zip" TargetMode="External"/><Relationship Id="rId3480" Type="http://schemas.openxmlformats.org/officeDocument/2006/relationships/hyperlink" Target="https://archive.org/download/ni-roms/roms/Nintendo%20-%20Game%20Boy%20Advance.zip/Yu-Gi-Oh%21%20-%20World%20Championship%20Tournament%202004%20%28USA%29%20%28En%2CJa%2CFr%2CDe%2CEs%2CIt%29.zip" TargetMode="External"/><Relationship Id="rId2151" Type="http://schemas.openxmlformats.org/officeDocument/2006/relationships/hyperlink" Target="https://archive.org/download/ni-roms/roms/Nintendo%20-%20Game%20Boy%20Advance.zip/Mr.%20Driller%20A%20-%20Fushigi%20na%20Pacteria%20%28Japan%29%20%28Virtual%20Console%29.zip" TargetMode="External"/><Relationship Id="rId3483" Type="http://schemas.openxmlformats.org/officeDocument/2006/relationships/hyperlink" Target="https://archive.org/download/ni-roms/roms/Nintendo%20-%20Game%20Boy%20Advance.zip/Yu-Gi-Oh%21%20Double%20Pack%20%28Europe%29%20%28En%2CFr%2CDe%2CEs%2CIt%29.zip" TargetMode="External"/><Relationship Id="rId2152" Type="http://schemas.openxmlformats.org/officeDocument/2006/relationships/hyperlink" Target="https://archive.org/download/ni-roms/roms/Nintendo%20-%20Game%20Boy%20Advance.zip/Mr.%20Driller%20A%20-%20Fushigi%20na%20Pacteria%20%28Japan%29.zip" TargetMode="External"/><Relationship Id="rId3482" Type="http://schemas.openxmlformats.org/officeDocument/2006/relationships/hyperlink" Target="https://archive.org/download/ni-roms/roms/Nintendo%20-%20Game%20Boy%20Advance.zip/Yu-Gi-Oh%21%20-%20Worldwide%20Edition%20-%20Stairway%20to%20the%20Destined%20Duel%20%28USA%29%20%28En%2CJa%2CFr%2CDe%2CEs%2CIt%29.zip" TargetMode="External"/><Relationship Id="rId2153" Type="http://schemas.openxmlformats.org/officeDocument/2006/relationships/hyperlink" Target="https://archive.org/download/ni-roms/roms/Nintendo%20-%20Game%20Boy%20Advance.zip/Mr.%20Incredible%20%28Japan%29.zip" TargetMode="External"/><Relationship Id="rId3485" Type="http://schemas.openxmlformats.org/officeDocument/2006/relationships/hyperlink" Target="https://archive.org/download/ni-roms/roms/Nintendo%20-%20Game%20Boy%20Advance.zip/Yu-Gi-Oh%21%20Double%20Pack%202%20%28USA%29%20%28En%2CFr%2CDe%2CEs%2CIt%29.zip" TargetMode="External"/><Relationship Id="rId2154" Type="http://schemas.openxmlformats.org/officeDocument/2006/relationships/hyperlink" Target="https://archive.org/download/ni-roms/roms/Nintendo%20-%20Game%20Boy%20Advance.zip/Mr.%20Incredible%20-%20Kyouteki%20Underminer%20Toujou%20%28Japan%29.zip" TargetMode="External"/><Relationship Id="rId3484" Type="http://schemas.openxmlformats.org/officeDocument/2006/relationships/hyperlink" Target="https://archive.org/download/ni-roms/roms/Nintendo%20-%20Game%20Boy%20Advance.zip/Yu-Gi-Oh%21%20Double%20Pack%20%28USA%29.zip" TargetMode="External"/><Relationship Id="rId2155" Type="http://schemas.openxmlformats.org/officeDocument/2006/relationships/hyperlink" Target="https://archive.org/download/ni-roms/roms/Nintendo%20-%20Game%20Boy%20Advance.zip/Mr%20Nutz%20%28Europe%29%20%28En%2CFr%2CDe%2CEs%2CIt%29.zip" TargetMode="External"/><Relationship Id="rId3487" Type="http://schemas.openxmlformats.org/officeDocument/2006/relationships/hyperlink" Target="https://archive.org/download/ni-roms/roms/Nintendo%20-%20Game%20Boy%20Advance.zip/Yu-Gi-Oh%21%20Duel%20Monsters%206%20Expert%202%20%28Japan%29.zip" TargetMode="External"/><Relationship Id="rId2156" Type="http://schemas.openxmlformats.org/officeDocument/2006/relationships/hyperlink" Target="https://archive.org/download/ni-roms/roms/Nintendo%20-%20Game%20Boy%20Advance.zip/Ms.%20Pac-Man%20-%20Maze%20Madness%20%28Europe%29%20%28En%2CFr%2CDe%2CEs%2CIt%29.zip" TargetMode="External"/><Relationship Id="rId3486" Type="http://schemas.openxmlformats.org/officeDocument/2006/relationships/hyperlink" Target="https://archive.org/download/ni-roms/roms/Nintendo%20-%20Game%20Boy%20Advance.zip/Yu-Gi-Oh%21%20Duel%20Monsters%205%20Expert%201%20%28Japan%29.zip" TargetMode="External"/><Relationship Id="rId2157" Type="http://schemas.openxmlformats.org/officeDocument/2006/relationships/hyperlink" Target="https://archive.org/download/ni-roms/roms/Nintendo%20-%20Game%20Boy%20Advance.zip/Ms.%20Pac-Man%20-%20Maze%20Madness%20%28USA%29.zip" TargetMode="External"/><Relationship Id="rId3489" Type="http://schemas.openxmlformats.org/officeDocument/2006/relationships/hyperlink" Target="https://archive.org/download/ni-roms/roms/Nintendo%20-%20Game%20Boy%20Advance.zip/Yu-Gi-Oh%21%20Duel%20Monsters%208%20-%20Hametsu%20no%20Daijashin%20%28Japan%29.zip" TargetMode="External"/><Relationship Id="rId2158" Type="http://schemas.openxmlformats.org/officeDocument/2006/relationships/hyperlink" Target="https://archive.org/download/ni-roms/roms/Nintendo%20-%20Game%20Boy%20Advance.zip/Mucha%20Lucha%21%20-%20Mascaritas%20of%20the%20Lost%20Code%20%28USA%29%20%28En%2CFr%2CEs%29.zip" TargetMode="External"/><Relationship Id="rId3488" Type="http://schemas.openxmlformats.org/officeDocument/2006/relationships/hyperlink" Target="https://archive.org/download/ni-roms/roms/Nintendo%20-%20Game%20Boy%20Advance.zip/Yu-Gi-Oh%21%20Duel%20Monsters%207%20-%20Kettou%20Toshi%20Densetsu%20%28Japan%29.zip" TargetMode="External"/><Relationship Id="rId2104" Type="http://schemas.openxmlformats.org/officeDocument/2006/relationships/hyperlink" Target="https://archive.org/download/ni-roms/roms/Nintendo%20-%20Game%20Boy%20Advance.zip/Monster%20House%20%28Europe%29%20%28En%2CFr%2CDe%2CEs%29.zip" TargetMode="External"/><Relationship Id="rId3436" Type="http://schemas.openxmlformats.org/officeDocument/2006/relationships/hyperlink" Target="https://archive.org/download/ni-roms/roms/Nintendo%20-%20Game%20Boy%20Advance.zip/Worms%20-%20World%20Party%20%28Europe%29%20%28En%2CFr%2CDe%2CEs%2CIt%29.zip" TargetMode="External"/><Relationship Id="rId2105" Type="http://schemas.openxmlformats.org/officeDocument/2006/relationships/hyperlink" Target="https://archive.org/download/ni-roms/roms/Nintendo%20-%20Game%20Boy%20Advance.zip/Monster%20House%20%28Europe%29.zip" TargetMode="External"/><Relationship Id="rId3435" Type="http://schemas.openxmlformats.org/officeDocument/2006/relationships/hyperlink" Target="https://archive.org/download/ni-roms/roms/Nintendo%20-%20Game%20Boy%20Advance.zip/World%20Tennis%20Stars%20%28USA%29.zip" TargetMode="External"/><Relationship Id="rId2106" Type="http://schemas.openxmlformats.org/officeDocument/2006/relationships/hyperlink" Target="https://archive.org/download/ni-roms/roms/Nintendo%20-%20Game%20Boy%20Advance.zip/Monster%20House%20%28USA%29%20%28En%2CFr%29.zip" TargetMode="External"/><Relationship Id="rId3438" Type="http://schemas.openxmlformats.org/officeDocument/2006/relationships/hyperlink" Target="https://archive.org/download/ni-roms/roms/Nintendo%20-%20Game%20Boy%20Advance.zip/Worms%20Blast%20%28Europe%29%20%28En%2CFr%2CDe%2CEs%2CIt%29.zip" TargetMode="External"/><Relationship Id="rId2107" Type="http://schemas.openxmlformats.org/officeDocument/2006/relationships/hyperlink" Target="https://archive.org/download/ni-roms/roms/Nintendo%20-%20Game%20Boy%20Advance.zip/Monster%20Jam%20-%20Maximum%20Destruction%20%28Europe%29.zip" TargetMode="External"/><Relationship Id="rId3437" Type="http://schemas.openxmlformats.org/officeDocument/2006/relationships/hyperlink" Target="https://archive.org/download/ni-roms/roms/Nintendo%20-%20Game%20Boy%20Advance.zip/Worms%20-%20World%20Party%20%28USA%29%20%28En%2CFr%2CDe%2CEs%2CIt%29.zip" TargetMode="External"/><Relationship Id="rId2108" Type="http://schemas.openxmlformats.org/officeDocument/2006/relationships/hyperlink" Target="https://archive.org/download/ni-roms/roms/Nintendo%20-%20Game%20Boy%20Advance.zip/Monster%20Jam%20-%20Maximum%20Destruction%20%28USA%29.zip" TargetMode="External"/><Relationship Id="rId2109" Type="http://schemas.openxmlformats.org/officeDocument/2006/relationships/hyperlink" Target="https://archive.org/download/ni-roms/roms/Nintendo%20-%20Game%20Boy%20Advance.zip/Monster%20Maker%204%20-%20Flash%20Card%20%28Japan%29.zip" TargetMode="External"/><Relationship Id="rId3439" Type="http://schemas.openxmlformats.org/officeDocument/2006/relationships/hyperlink" Target="https://archive.org/download/ni-roms/roms/Nintendo%20-%20Game%20Boy%20Advance.zip/Worms%20Blast%20%28World%29%20%28En%2CFr%2CDe%2CEs%2CIt%29%20%28Evercade%29%20%28Unl%29.zip" TargetMode="External"/><Relationship Id="rId3430" Type="http://schemas.openxmlformats.org/officeDocument/2006/relationships/hyperlink" Target="https://archive.org/download/ni-roms/roms/Nintendo%20-%20Game%20Boy%20Advance.zip/World%20Poker%20Tour%20%28Europe%29%20%28En%2CFr%2CDe%29.zip" TargetMode="External"/><Relationship Id="rId2100" Type="http://schemas.openxmlformats.org/officeDocument/2006/relationships/hyperlink" Target="https://archive.org/download/ni-roms/roms/Nintendo%20-%20Game%20Boy%20Advance.zip/Monster%20Gate%20%28Japan%29%20%28Rev%201%29.zip" TargetMode="External"/><Relationship Id="rId3432" Type="http://schemas.openxmlformats.org/officeDocument/2006/relationships/hyperlink" Target="https://archive.org/download/ni-roms/roms/Nintendo%20-%20Game%20Boy%20Advance.zip/World%20Reborn%20%28USA%29%20%28Aftermarket%29%20%28Unl%29.zip" TargetMode="External"/><Relationship Id="rId2101" Type="http://schemas.openxmlformats.org/officeDocument/2006/relationships/hyperlink" Target="https://archive.org/download/ni-roms/roms/Nintendo%20-%20Game%20Boy%20Advance.zip/Monster%20Gate%20%28Japan%29.zip" TargetMode="External"/><Relationship Id="rId3431" Type="http://schemas.openxmlformats.org/officeDocument/2006/relationships/hyperlink" Target="https://archive.org/download/ni-roms/roms/Nintendo%20-%20Game%20Boy%20Advance.zip/World%20Poker%20Tour%20%28USA%29.zip" TargetMode="External"/><Relationship Id="rId2102" Type="http://schemas.openxmlformats.org/officeDocument/2006/relationships/hyperlink" Target="https://archive.org/download/ni-roms/roms/Nintendo%20-%20Game%20Boy%20Advance.zip/Monster%20Gate%20-%20Ooinaru%20Dungeon%20-%20Fuuin%20no%20Orb%20%28Japan%29.zip" TargetMode="External"/><Relationship Id="rId3434" Type="http://schemas.openxmlformats.org/officeDocument/2006/relationships/hyperlink" Target="https://archive.org/download/ni-roms/roms/Nintendo%20-%20Game%20Boy%20Advance.zip/World%20Tennis%20Stars%20%28Europe%29.zip" TargetMode="External"/><Relationship Id="rId2103" Type="http://schemas.openxmlformats.org/officeDocument/2006/relationships/hyperlink" Target="https://archive.org/download/ni-roms/roms/Nintendo%20-%20Game%20Boy%20Advance.zip/Monster%20Guardians%20%28Japan%29.zip" TargetMode="External"/><Relationship Id="rId3433" Type="http://schemas.openxmlformats.org/officeDocument/2006/relationships/hyperlink" Target="https://archive.org/download/ni-roms/roms/Nintendo%20-%20Game%20Boy%20Advance.zip/World%20Reborn%20%28USA%29%20%28Proto%29.zip" TargetMode="External"/><Relationship Id="rId3425" Type="http://schemas.openxmlformats.org/officeDocument/2006/relationships/hyperlink" Target="https://archive.org/download/ni-roms/roms/Nintendo%20-%20Game%20Boy%20Advance.zip/Woody%20Woodpecker%20in%20Crazy%20Castle%205%20%28USA%29.zip" TargetMode="External"/><Relationship Id="rId3424" Type="http://schemas.openxmlformats.org/officeDocument/2006/relationships/hyperlink" Target="https://archive.org/download/ni-roms/roms/Nintendo%20-%20Game%20Boy%20Advance.zip/Woody%20Woodpecker%20in%20Crazy%20Castle%205%20%28Europe%29%20%28En%2CFr%2CDe%29.zip" TargetMode="External"/><Relationship Id="rId3427" Type="http://schemas.openxmlformats.org/officeDocument/2006/relationships/hyperlink" Target="https://archive.org/download/ni-roms/roms/Nintendo%20-%20Game%20Boy%20Advance.zip/World%20Advance%20Soccer%20-%20Shouri%20e%20no%20Michi%20%28Japan%29.zip" TargetMode="External"/><Relationship Id="rId3426" Type="http://schemas.openxmlformats.org/officeDocument/2006/relationships/hyperlink" Target="https://archive.org/download/ni-roms/roms/Nintendo%20-%20Game%20Boy%20Advance.zip/Word%20Safari%20-%20The%20Friendship%20Totems%20%28USA%29.zip" TargetMode="External"/><Relationship Id="rId3429" Type="http://schemas.openxmlformats.org/officeDocument/2006/relationships/hyperlink" Target="https://archive.org/download/ni-roms/roms/Nintendo%20-%20Game%20Boy%20Advance.zip/World%20Championship%20Poker%20%28USA%29.zip" TargetMode="External"/><Relationship Id="rId3428" Type="http://schemas.openxmlformats.org/officeDocument/2006/relationships/hyperlink" Target="https://archive.org/download/ni-roms/roms/Nintendo%20-%20Game%20Boy%20Advance.zip/World%20Championship%20Poker%20%28Europe%29%20%28En%2CFr%2CDe%2CEs%2CIt%29.zip" TargetMode="External"/><Relationship Id="rId899" Type="http://schemas.openxmlformats.org/officeDocument/2006/relationships/hyperlink" Target="https://archive.org/download/ni-roms/roms/Nintendo%20-%20Game%20Boy%20Advance.zip/Driv3r%20%28Europe%29%20%28Es%29%20%28Beta%202%29.zip" TargetMode="External"/><Relationship Id="rId898" Type="http://schemas.openxmlformats.org/officeDocument/2006/relationships/hyperlink" Target="https://archive.org/download/ni-roms/roms/Nintendo%20-%20Game%20Boy%20Advance.zip/Driv3r%20%28Europe%29%20%28En%2CFr%2CDe%2CEs%2CIt%29.zip" TargetMode="External"/><Relationship Id="rId897" Type="http://schemas.openxmlformats.org/officeDocument/2006/relationships/hyperlink" Target="https://archive.org/download/ni-roms/roms/Nintendo%20-%20Game%20Boy%20Advance.zip/Driv3r%20%28Europe%29%20%28Beta%203%29.zip" TargetMode="External"/><Relationship Id="rId896" Type="http://schemas.openxmlformats.org/officeDocument/2006/relationships/hyperlink" Target="https://archive.org/download/ni-roms/roms/Nintendo%20-%20Game%20Boy%20Advance.zip/Driv3r%20%28Europe%29%20%28Beta%201%29%20%5Bb%5D.zip" TargetMode="External"/><Relationship Id="rId891" Type="http://schemas.openxmlformats.org/officeDocument/2006/relationships/hyperlink" Target="https://archive.org/download/ni-roms/roms/Nintendo%20-%20Game%20Boy%20Advance.zip/Dragon%20Tales%20-%20Dragon%20Adventures%20%28USA%29.zip" TargetMode="External"/><Relationship Id="rId890" Type="http://schemas.openxmlformats.org/officeDocument/2006/relationships/hyperlink" Target="https://archive.org/download/ni-roms/roms/Nintendo%20-%20Game%20Boy%20Advance.zip/Dragon%20Quest%20Monsters%20-%20Caravan%20Heart%20%28Japan%29.zip" TargetMode="External"/><Relationship Id="rId895" Type="http://schemas.openxmlformats.org/officeDocument/2006/relationships/hyperlink" Target="https://archive.org/download/ni-roms/roms/Nintendo%20-%20Game%20Boy%20Advance.zip/Drill%20Dozer%20%28USA%29.zip" TargetMode="External"/><Relationship Id="rId3421" Type="http://schemas.openxmlformats.org/officeDocument/2006/relationships/hyperlink" Target="https://archive.org/download/ni-roms/roms/Nintendo%20-%20Game%20Boy%20Advance.zip/Wizardry%20Summoner%20%28Japan%29.zip" TargetMode="External"/><Relationship Id="rId894" Type="http://schemas.openxmlformats.org/officeDocument/2006/relationships/hyperlink" Target="https://archive.org/download/ni-roms/roms/Nintendo%20-%20Game%20Boy%20Advance.zip/Drill%20Dozer%20%28Europe%29%20%28En%2CFr%2CDe%2CEs%2CIt%29%20%28Virtual%20Console%29.zip" TargetMode="External"/><Relationship Id="rId3420" Type="http://schemas.openxmlformats.org/officeDocument/2006/relationships/hyperlink" Target="https://archive.org/download/ni-roms/roms/Nintendo%20-%20Game%20Boy%20Advance.zip/Wizardry%20Summoner%20%28Japan%29%20%28Rev%201%29.zip" TargetMode="External"/><Relationship Id="rId893" Type="http://schemas.openxmlformats.org/officeDocument/2006/relationships/hyperlink" Target="https://archive.org/download/ni-roms/roms/Nintendo%20-%20Game%20Boy%20Advance.zip/Drawing%20a%20Leviathan%20%28World%29%20%28Aftermarket%29%20%28Unl%29.zip" TargetMode="External"/><Relationship Id="rId3423" Type="http://schemas.openxmlformats.org/officeDocument/2006/relationships/hyperlink" Target="https://archive.org/download/ni-roms/roms/Nintendo%20-%20Game%20Boy%20Advance.zip/Woody%20Woodpecker%20-%20Crazy%20Castle%205%20%28Japan%29.zip" TargetMode="External"/><Relationship Id="rId892" Type="http://schemas.openxmlformats.org/officeDocument/2006/relationships/hyperlink" Target="https://archive.org/download/ni-roms/roms/Nintendo%20-%20Game%20Boy%20Advance.zip/Drake%20%26%20Josh%20%28USA%29%20%28En%2CFr%29.zip" TargetMode="External"/><Relationship Id="rId3422" Type="http://schemas.openxmlformats.org/officeDocument/2006/relationships/hyperlink" Target="https://archive.org/download/ni-roms/roms/Nintendo%20-%20Game%20Boy%20Advance.zip/Wolfenstein%203D%20%28USA%2C%20Europe%29.zip" TargetMode="External"/><Relationship Id="rId2126" Type="http://schemas.openxmlformats.org/officeDocument/2006/relationships/hyperlink" Target="https://archive.org/download/ni-roms/roms/Nintendo%20-%20Game%20Boy%20Advance.zip/Morita%20Shougi%20Advance%20%28Japan%29.zip" TargetMode="External"/><Relationship Id="rId3458" Type="http://schemas.openxmlformats.org/officeDocument/2006/relationships/hyperlink" Target="https://archive.org/download/ni-roms/roms/Nintendo%20-%20Game%20Boy%20Advance.zip/Yoshi%27s%20Universal%20Gravitation%20%28Europe%29%20%28En%2CFr%2CDe%2CEs%2CIt%29.zip" TargetMode="External"/><Relationship Id="rId2127" Type="http://schemas.openxmlformats.org/officeDocument/2006/relationships/hyperlink" Target="https://archive.org/download/ni-roms/roms/Nintendo%20-%20Game%20Boy%20Advance.zip/Morning%20Adventure%2C%20The%20%28Spain%29%20%28Promo%29.zip" TargetMode="External"/><Relationship Id="rId3457" Type="http://schemas.openxmlformats.org/officeDocument/2006/relationships/hyperlink" Target="https://archive.org/download/ni-roms/roms/Nintendo%20-%20Game%20Boy%20Advance.zip/Yggdra%20Union%20-%20We%27ll%20Never%20Fight%20Alone%20%28USA%29.zip" TargetMode="External"/><Relationship Id="rId2128" Type="http://schemas.openxmlformats.org/officeDocument/2006/relationships/hyperlink" Target="https://archive.org/download/ni-roms/roms/Nintendo%20-%20Game%20Boy%20Advance.zip/Mortal%20Kombat%20-%20Deadly%20Alliance%20%28Europe%29%20%28En%2CFr%2CDe%2CEs%2CIt%29.zip" TargetMode="External"/><Relationship Id="rId2129" Type="http://schemas.openxmlformats.org/officeDocument/2006/relationships/hyperlink" Target="https://archive.org/download/ni-roms/roms/Nintendo%20-%20Game%20Boy%20Advance.zip/Mortal%20Kombat%20-%20Deadly%20Alliance%20%28USA%29%20%28En%2CFr%2CDe%2CEs%2CIt%29.zip" TargetMode="External"/><Relationship Id="rId3459" Type="http://schemas.openxmlformats.org/officeDocument/2006/relationships/hyperlink" Target="https://archive.org/download/ni-roms/roms/Nintendo%20-%20Game%20Boy%20Advance.zip/Yoshi%20Sample%20%28Japan%29%20%28En%29%20%28SDK%203.0%29%20%28Tech%20Demo%29.zip" TargetMode="External"/><Relationship Id="rId3450" Type="http://schemas.openxmlformats.org/officeDocument/2006/relationships/hyperlink" Target="https://archive.org/download/ni-roms/roms/Nintendo%20-%20Game%20Boy%20Advance.zip/X%20Zhan%20Jing%20%28Taiwan%29%20%28Unl%29.zip" TargetMode="External"/><Relationship Id="rId2120" Type="http://schemas.openxmlformats.org/officeDocument/2006/relationships/hyperlink" Target="https://archive.org/download/ni-roms/roms/Nintendo%20-%20Game%20Boy%20Advance.zip/Monsters%2C%20Inc.%20%28Japan%29.zip" TargetMode="External"/><Relationship Id="rId3452" Type="http://schemas.openxmlformats.org/officeDocument/2006/relationships/hyperlink" Target="https://archive.org/download/ni-roms/roms/Nintendo%20-%20Game%20Boy%20Advance.zip/Xploder%20Advance%20%28Europe%29%20%28Unl%29.zip" TargetMode="External"/><Relationship Id="rId2121" Type="http://schemas.openxmlformats.org/officeDocument/2006/relationships/hyperlink" Target="https://archive.org/download/ni-roms/roms/Nintendo%20-%20Game%20Boy%20Advance.zip/Monsters%2C%20Inc.%20%28USA%2C%20Europe%29.zip" TargetMode="External"/><Relationship Id="rId3451" Type="http://schemas.openxmlformats.org/officeDocument/2006/relationships/hyperlink" Target="https://archive.org/download/ni-roms/roms/Nintendo%20-%20Game%20Boy%20Advance.zip/Xploder%20Advance%20%28Europe%29%20%28Unl%29%20%28Alt%29.zip" TargetMode="External"/><Relationship Id="rId2122" Type="http://schemas.openxmlformats.org/officeDocument/2006/relationships/hyperlink" Target="https://archive.org/download/ni-roms/roms/Nintendo%20-%20Game%20Boy%20Advance.zip/Mooncat%27s%20Trio%20%28World%29%20%28Aftermarket%29%20%28Unl%29.zip" TargetMode="External"/><Relationship Id="rId3454" Type="http://schemas.openxmlformats.org/officeDocument/2006/relationships/hyperlink" Target="https://archive.org/download/ni-roms/roms/Nintendo%20-%20Game%20Boy%20Advance.zip/Yaoxi%20Dao%20%28China%29.zip" TargetMode="External"/><Relationship Id="rId2123" Type="http://schemas.openxmlformats.org/officeDocument/2006/relationships/hyperlink" Target="https://archive.org/download/ni-roms/roms/Nintendo%20-%20Game%20Boy%20Advance.zip/Mooncat%27s%20Trio%20%28World%29%20%28Beta%29%20%28Aftermarket%29%20%28Unl%29.zip" TargetMode="External"/><Relationship Id="rId3453" Type="http://schemas.openxmlformats.org/officeDocument/2006/relationships/hyperlink" Target="https://archive.org/download/ni-roms/roms/Nintendo%20-%20Game%20Boy%20Advance.zip/Yaobai%20Senxigang%20%28China%29%20%28Proto%29.zip" TargetMode="External"/><Relationship Id="rId2124" Type="http://schemas.openxmlformats.org/officeDocument/2006/relationships/hyperlink" Target="https://archive.org/download/ni-roms/roms/Nintendo%20-%20Game%20Boy%20Advance.zip/Moorhen%203%20-%20The%20Chicken%20Chase%21%20%28Europe%29%20%28En%2CFr%2CDe%2CEs%2CIt%29.zip" TargetMode="External"/><Relationship Id="rId3456" Type="http://schemas.openxmlformats.org/officeDocument/2006/relationships/hyperlink" Target="https://archive.org/download/ni-roms/roms/Nintendo%20-%20Game%20Boy%20Advance.zip/Yggdra%20Union%20-%20We%27ll%20Never%20Fight%20Alone%20%28Europe%29.zip" TargetMode="External"/><Relationship Id="rId2125" Type="http://schemas.openxmlformats.org/officeDocument/2006/relationships/hyperlink" Target="https://archive.org/download/ni-roms/roms/Nintendo%20-%20Game%20Boy%20Advance.zip/Moorhuhn%20Jagd%20%28Europe%29%20%28Proto%29.zip" TargetMode="External"/><Relationship Id="rId3455" Type="http://schemas.openxmlformats.org/officeDocument/2006/relationships/hyperlink" Target="https://archive.org/download/ni-roms/roms/Nintendo%20-%20Game%20Boy%20Advance.zip/Yggdra%20Union%20%28Japan%29.zip" TargetMode="External"/><Relationship Id="rId2115" Type="http://schemas.openxmlformats.org/officeDocument/2006/relationships/hyperlink" Target="https://archive.org/download/ni-roms/roms/Nintendo%20-%20Game%20Boy%20Advance.zip/Monster%20Trucks%20%28USA%2C%20Europe%29.zip" TargetMode="External"/><Relationship Id="rId3447" Type="http://schemas.openxmlformats.org/officeDocument/2006/relationships/hyperlink" Target="https://archive.org/download/ni-roms/roms/Nintendo%20-%20Game%20Boy%20Advance.zip/X-Terminator%20Advance%20%28Japan%29%20%28Unl%29.zip" TargetMode="External"/><Relationship Id="rId2116" Type="http://schemas.openxmlformats.org/officeDocument/2006/relationships/hyperlink" Target="https://archive.org/download/ni-roms/roms/Nintendo%20-%20Game%20Boy%20Advance.zip/Monster%20Trucks%20Mayhem%20%28Europe%29%20%28En%2CFr%2CDe%2CEs%2CIt%29.zip" TargetMode="External"/><Relationship Id="rId3446" Type="http://schemas.openxmlformats.org/officeDocument/2006/relationships/hyperlink" Target="https://archive.org/download/ni-roms/roms/Nintendo%20-%20Game%20Boy%20Advance.zip/X-Men%202%20-%20La%20Vengeance%20de%20Wolverine%20%28France%29.zip" TargetMode="External"/><Relationship Id="rId2117" Type="http://schemas.openxmlformats.org/officeDocument/2006/relationships/hyperlink" Target="https://archive.org/download/ni-roms/roms/Nintendo%20-%20Game%20Boy%20Advance.zip/Monster%20Trucks%20Mayhem%20%28USA%29.zip" TargetMode="External"/><Relationship Id="rId3449" Type="http://schemas.openxmlformats.org/officeDocument/2006/relationships/hyperlink" Target="https://archive.org/download/ni-roms/roms/Nintendo%20-%20Game%20Boy%20Advance.zip/XS%20Moto%20%28USA%29.zip" TargetMode="External"/><Relationship Id="rId2118" Type="http://schemas.openxmlformats.org/officeDocument/2006/relationships/hyperlink" Target="https://archive.org/download/ni-roms/roms/Nintendo%20-%20Game%20Boy%20Advance.zip/Monsters%2C%20Inc.%20%28Europe%29%20%28En%2CEs%2CNl%29.zip" TargetMode="External"/><Relationship Id="rId3448" Type="http://schemas.openxmlformats.org/officeDocument/2006/relationships/hyperlink" Target="https://archive.org/download/ni-roms/roms/Nintendo%20-%20Game%20Boy%20Advance.zip/X2%20-%20Wolverine%27s%20Revenge%20%28USA%2C%20Europe%29.zip" TargetMode="External"/><Relationship Id="rId2119" Type="http://schemas.openxmlformats.org/officeDocument/2006/relationships/hyperlink" Target="https://archive.org/download/ni-roms/roms/Nintendo%20-%20Game%20Boy%20Advance.zip/Monsters%2C%20Inc.%20%28Europe%29%20%28En%2CFr%2CIt%29.zip" TargetMode="External"/><Relationship Id="rId3441" Type="http://schemas.openxmlformats.org/officeDocument/2006/relationships/hyperlink" Target="https://archive.org/download/ni-roms/roms/Nintendo%20-%20Game%20Boy%20Advance.zip/X-Bladez%20-%20Inline%20Skater%20%28USA%29.zip" TargetMode="External"/><Relationship Id="rId2110" Type="http://schemas.openxmlformats.org/officeDocument/2006/relationships/hyperlink" Target="https://archive.org/download/ni-roms/roms/Nintendo%20-%20Game%20Boy%20Advance.zip/Monster%20Maker%204%20-%20Killer%20Dice%20%28Japan%29.zip" TargetMode="External"/><Relationship Id="rId3440" Type="http://schemas.openxmlformats.org/officeDocument/2006/relationships/hyperlink" Target="https://archive.org/download/ni-roms/roms/Nintendo%20-%20Game%20Boy%20Advance.zip/X-Bladez%20-%20Inline%20Skater%20%28Europe%29.zip" TargetMode="External"/><Relationship Id="rId2111" Type="http://schemas.openxmlformats.org/officeDocument/2006/relationships/hyperlink" Target="https://archive.org/download/ni-roms/roms/Nintendo%20-%20Game%20Boy%20Advance.zip/Monster%20Rancher%20Advance%20%28USA%29.zip" TargetMode="External"/><Relationship Id="rId3443" Type="http://schemas.openxmlformats.org/officeDocument/2006/relationships/hyperlink" Target="https://archive.org/download/ni-roms/roms/Nintendo%20-%20Game%20Boy%20Advance.zip/X-Men%20-%20Reign%20of%20Apocalypse%20%28USA%2C%20Europe%29.zip" TargetMode="External"/><Relationship Id="rId2112" Type="http://schemas.openxmlformats.org/officeDocument/2006/relationships/hyperlink" Target="https://archive.org/download/ni-roms/roms/Nintendo%20-%20Game%20Boy%20Advance.zip/Monster%20Rancher%20Advance%202%20%28USA%29.zip" TargetMode="External"/><Relationship Id="rId3442" Type="http://schemas.openxmlformats.org/officeDocument/2006/relationships/hyperlink" Target="https://archive.org/download/ni-roms/roms/Nintendo%20-%20Game%20Boy%20Advance.zip/X-Man%20-%20Armour%20of%20Might%20%28Russia%29%20%28Unl%29.zip" TargetMode="External"/><Relationship Id="rId2113" Type="http://schemas.openxmlformats.org/officeDocument/2006/relationships/hyperlink" Target="https://archive.org/download/ni-roms/roms/Nintendo%20-%20Game%20Boy%20Advance.zip/Monster%20Summoner%20%28Japan%29.zip" TargetMode="External"/><Relationship Id="rId3445" Type="http://schemas.openxmlformats.org/officeDocument/2006/relationships/hyperlink" Target="https://archive.org/download/ni-roms/roms/Nintendo%20-%20Game%20Boy%20Advance.zip/X-Men%20-%20The%20Official%20Game%20%28USA%29.zip" TargetMode="External"/><Relationship Id="rId2114" Type="http://schemas.openxmlformats.org/officeDocument/2006/relationships/hyperlink" Target="https://archive.org/download/ni-roms/roms/Nintendo%20-%20Game%20Boy%20Advance.zip/Monster%20Truck%20Madness%20%28USA%2C%20Europe%29.zip" TargetMode="External"/><Relationship Id="rId3444" Type="http://schemas.openxmlformats.org/officeDocument/2006/relationships/hyperlink" Target="https://archive.org/download/ni-roms/roms/Nintendo%20-%20Game%20Boy%20Advance.zip/X-Men%20-%20The%20Official%20Game%20%28Europe%29%20%28En%2CFr%2CEs%2CIt%29.zip" TargetMode="External"/></Relationships>
</file>

<file path=xl/worksheets/_rels/sheet9.xml.rels><?xml version="1.0" encoding="UTF-8" standalone="yes"?><Relationships xmlns="http://schemas.openxmlformats.org/package/2006/relationships"><Relationship Id="rId392" Type="http://schemas.openxmlformats.org/officeDocument/2006/relationships/hyperlink" Target="https://archive.org/download/ni-roms/roms/Nintendo%20-%20Game%20Boy%20Color.zip/Cuthbert%20Enters%20the%20Tombs%20of%20Doom%20%28World%29%20%28Aftermarket%29%20%28Unl%29.zip" TargetMode="External"/><Relationship Id="rId391" Type="http://schemas.openxmlformats.org/officeDocument/2006/relationships/hyperlink" Target="https://archive.org/download/ni-roms/roms/Nintendo%20-%20Game%20Boy%20Color.zip/Cult%20of%20Blood%2C%20The%20%28World%29%20%28Demo%204%29%20%28GB%20Compatible%29%20%28Aftermarket%29%20%28Unl%29.zip" TargetMode="External"/><Relationship Id="rId390" Type="http://schemas.openxmlformats.org/officeDocument/2006/relationships/hyperlink" Target="https://archive.org/download/ni-roms/roms/Nintendo%20-%20Game%20Boy%20Color.zip/Cult%20of%20Blood%2C%20The%20%28World%29%20%28Demo%201%29%20%28GB%20Compatible%29%20%28Aftermarket%29%20%28Unl%29.zip" TargetMode="External"/><Relationship Id="rId2180" Type="http://schemas.openxmlformats.org/officeDocument/2006/relationships/hyperlink" Target="https://archive.org/download/ni-roms/roms/Nintendo%20-%20Game%20Boy%20Color.zip/Tonka%20Raceway%20%28USA%29%20%28Rumble%20Version%29.zip" TargetMode="External"/><Relationship Id="rId2181" Type="http://schemas.openxmlformats.org/officeDocument/2006/relationships/hyperlink" Target="https://archive.org/download/ni-roms/roms/Nintendo%20-%20Game%20Boy%20Color.zip/Tonka%20Raceway%20%28USA%29.zip" TargetMode="External"/><Relationship Id="rId2182" Type="http://schemas.openxmlformats.org/officeDocument/2006/relationships/hyperlink" Target="https://archive.org/download/ni-roms/roms/Nintendo%20-%20Game%20Boy%20Color.zip/Tony%20Hawk%27s%20Pro%20Skater%20%28Japan%29%20%28Proto%29.zip" TargetMode="External"/><Relationship Id="rId2183" Type="http://schemas.openxmlformats.org/officeDocument/2006/relationships/hyperlink" Target="https://archive.org/download/ni-roms/roms/Nintendo%20-%20Game%20Boy%20Color.zip/Tony%20Hawk%27s%20Pro%20Skater%20%28USA%2C%20Europe%29.zip" TargetMode="External"/><Relationship Id="rId385" Type="http://schemas.openxmlformats.org/officeDocument/2006/relationships/hyperlink" Target="https://archive.org/download/ni-roms/roms/Nintendo%20-%20Game%20Boy%20Color.zip/Cross%20Hunter%20-%20Treasure%20Hunter%20Version%20%28Japan%29.zip" TargetMode="External"/><Relationship Id="rId2184" Type="http://schemas.openxmlformats.org/officeDocument/2006/relationships/hyperlink" Target="https://archive.org/download/ni-roms/roms/Nintendo%20-%20Game%20Boy%20Color.zip/Tony%20Hawk%27s%20Pro%20Skater%202%20%28USA%2C%20Europe%29.zip" TargetMode="External"/><Relationship Id="rId384" Type="http://schemas.openxmlformats.org/officeDocument/2006/relationships/hyperlink" Target="https://archive.org/download/ni-roms/roms/Nintendo%20-%20Game%20Boy%20Color.zip/Cross%20Hunter%20-%20Monster%20Hunter%20Version%20%28Japan%29.zip" TargetMode="External"/><Relationship Id="rId2185" Type="http://schemas.openxmlformats.org/officeDocument/2006/relationships/hyperlink" Target="https://archive.org/download/ni-roms/roms/Nintendo%20-%20Game%20Boy%20Color.zip/Tony%20Hawk%27s%20Pro%20Skater%203%20%28USA%2C%20Europe%29.zip" TargetMode="External"/><Relationship Id="rId383" Type="http://schemas.openxmlformats.org/officeDocument/2006/relationships/hyperlink" Target="https://archive.org/download/ni-roms/roms/Nintendo%20-%20Game%20Boy%20Color.zip/Cross%20Country%20Racing%20%28Europe%29%20%28En%2CFr%2CDe%29%20%28SGB%20Enhanced%29%20%28GB%20Compatible%29.zip" TargetMode="External"/><Relationship Id="rId2186" Type="http://schemas.openxmlformats.org/officeDocument/2006/relationships/hyperlink" Target="https://archive.org/download/ni-roms/roms/Nintendo%20-%20Game%20Boy%20Color.zip/Toobin%27%20%28USA%29.zip" TargetMode="External"/><Relationship Id="rId382" Type="http://schemas.openxmlformats.org/officeDocument/2006/relationships/hyperlink" Target="https://archive.org/download/ni-roms/roms/Nintendo%20-%20Game%20Boy%20Color.zip/Croc%202%20%28USA%2C%20Europe%29.zip" TargetMode="External"/><Relationship Id="rId2187" Type="http://schemas.openxmlformats.org/officeDocument/2006/relationships/hyperlink" Target="https://archive.org/download/ni-roms/roms/Nintendo%20-%20Game%20Boy%20Color.zip/Tools%20of%20Nexaura%20%28World%29%20%28v0.4%29%20%28Demo%29%20%28SGB%20Enhanced%29%20%28GB%20Compatible%29%20%28Aftermarket%29%20%28Unl%29.zip" TargetMode="External"/><Relationship Id="rId389" Type="http://schemas.openxmlformats.org/officeDocument/2006/relationships/hyperlink" Target="https://archive.org/download/ni-roms/roms/Nintendo%20-%20Game%20Boy%20Color.zip/Cubix%20-%20Robots%20for%20Everyone%20-%20Race%20%27n%20Robots%20%28USA%29%20%28En%2CFr%2CDe%2CEs%2CIt%29.zip" TargetMode="External"/><Relationship Id="rId2188" Type="http://schemas.openxmlformats.org/officeDocument/2006/relationships/hyperlink" Target="https://archive.org/download/ni-roms/roms/Nintendo%20-%20Game%20Boy%20Color.zip/Toonsylvania%20%28Europe%29%20%28En%2CFr%2CDe%2CEs%2CIt%2CNl%29.zip" TargetMode="External"/><Relationship Id="rId388" Type="http://schemas.openxmlformats.org/officeDocument/2006/relationships/hyperlink" Target="https://archive.org/download/ni-roms/roms/Nintendo%20-%20Game%20Boy%20Color.zip/Crystalis%20%28USA%29.zip" TargetMode="External"/><Relationship Id="rId2189" Type="http://schemas.openxmlformats.org/officeDocument/2006/relationships/hyperlink" Target="https://archive.org/download/ni-roms/roms/Nintendo%20-%20Game%20Boy%20Color.zip/Toonsylvania%20%28USA%29.zip" TargetMode="External"/><Relationship Id="rId387" Type="http://schemas.openxmlformats.org/officeDocument/2006/relationships/hyperlink" Target="https://archive.org/download/ni-roms/roms/Nintendo%20-%20Game%20Boy%20Color.zip/Cruis%27n%20Exotica%20%28USA%29.zip" TargetMode="External"/><Relationship Id="rId386" Type="http://schemas.openxmlformats.org/officeDocument/2006/relationships/hyperlink" Target="https://archive.org/download/ni-roms/roms/Nintendo%20-%20Game%20Boy%20Color.zip/Cross%20Hunter%20-%20X%20Hunter%20Version%20%28Japan%29.zip" TargetMode="External"/><Relationship Id="rId381" Type="http://schemas.openxmlformats.org/officeDocument/2006/relationships/hyperlink" Target="https://archive.org/download/ni-roms/roms/Nintendo%20-%20Game%20Boy%20Color.zip/Croc%20%28USA%2C%20Europe%29.zip" TargetMode="External"/><Relationship Id="rId380" Type="http://schemas.openxmlformats.org/officeDocument/2006/relationships/hyperlink" Target="https://archive.org/download/ni-roms/roms/Nintendo%20-%20Game%20Boy%20Color.zip/Crest%20RPG%20%28World%29%20%28Demo%29%20%28GB%20Compatible%29%20%28Aftermarket%29%20%28Unl%29.zip" TargetMode="External"/><Relationship Id="rId379" Type="http://schemas.openxmlformats.org/officeDocument/2006/relationships/hyperlink" Target="https://archive.org/download/ni-roms/roms/Nintendo%20-%20Game%20Boy%20Color.zip/Crazy%20Golf%20%28World%29%20%28Aftermarket%29%20%28Unl%29.zip" TargetMode="External"/><Relationship Id="rId2170" Type="http://schemas.openxmlformats.org/officeDocument/2006/relationships/hyperlink" Target="https://archive.org/download/ni-roms/roms/Nintendo%20-%20Game%20Boy%20Color.zip/Tomb%20Raider%20%28Taiwan%29%20%28Unl%29.zip" TargetMode="External"/><Relationship Id="rId2171" Type="http://schemas.openxmlformats.org/officeDocument/2006/relationships/hyperlink" Target="https://archive.org/download/ni-roms/roms/Nintendo%20-%20Game%20Boy%20Color.zip/Tomb%20Raider%20%28USA%2C%20Europe%29%20%28En%2CFr%2CDe%2CEs%2CIt%29%20%28Beta%29.zip" TargetMode="External"/><Relationship Id="rId2172" Type="http://schemas.openxmlformats.org/officeDocument/2006/relationships/hyperlink" Target="https://archive.org/download/ni-roms/roms/Nintendo%20-%20Game%20Boy%20Color.zip/Tomb%20Raider%20%28USA%2C%20Europe%29%20%28En%2CFr%2CDe%2CEs%2CIt%29.zip" TargetMode="External"/><Relationship Id="rId374" Type="http://schemas.openxmlformats.org/officeDocument/2006/relationships/hyperlink" Target="https://archive.org/download/ni-roms/roms/Nintendo%20-%20Game%20Boy%20Color.zip/Cosmo%20Knight%20ZiON%20%28World%29%20%28En%2CEs%29%20%28v0.47%29%20%28Demo%29%20%28Aftermarket%29%20%28Unl%29.zip" TargetMode="External"/><Relationship Id="rId2173" Type="http://schemas.openxmlformats.org/officeDocument/2006/relationships/hyperlink" Target="https://archive.org/download/ni-roms/roms/Nintendo%20-%20Game%20Boy%20Color.zip/Tomb%20Raider%20-%20Curse%20of%20the%20Sword%20%28USA%2C%20Europe%29.zip" TargetMode="External"/><Relationship Id="rId373" Type="http://schemas.openxmlformats.org/officeDocument/2006/relationships/hyperlink" Target="https://archive.org/download/ni-roms/roms/Nintendo%20-%20Game%20Boy%20Color.zip/Cosmo%20Knight%20ZiON%20%28World%29%20%28En%29%20%28v0.24%29%20%28Demo%29%20%28Aftermarket%29%20%28Unl%29.zip" TargetMode="External"/><Relationship Id="rId2174" Type="http://schemas.openxmlformats.org/officeDocument/2006/relationships/hyperlink" Target="https://archive.org/download/ni-roms/roms/Nintendo%20-%20Game%20Boy%20Color.zip/Tomb%20Raider%202%20%28Taiwan%29%20%28Unl%29.zip" TargetMode="External"/><Relationship Id="rId372" Type="http://schemas.openxmlformats.org/officeDocument/2006/relationships/hyperlink" Target="https://archive.org/download/ni-roms/roms/Nintendo%20-%20Game%20Boy%20Color.zip/Coria%20and%20the%20Sunken%20City%20%28World%29%20%28Demo%29%20%28GB%20Compatible%29%20%28Aftermarket%29%20%28Unl%29.zip" TargetMode="External"/><Relationship Id="rId2175" Type="http://schemas.openxmlformats.org/officeDocument/2006/relationships/hyperlink" Target="https://archive.org/download/ni-roms/roms/Nintendo%20-%20Game%20Boy%20Color.zip/Tomte%20Trouble%20%28World%29%20%28Aftermarket%29%20%28Unl%29.zip" TargetMode="External"/><Relationship Id="rId371" Type="http://schemas.openxmlformats.org/officeDocument/2006/relationships/hyperlink" Target="https://archive.org/download/ni-roms/roms/Nintendo%20-%20Game%20Boy%20Color.zip/Cops%20and%20Robbers%20%28World%29%20%28Aftermarket%29%20%28Unl%29.zip" TargetMode="External"/><Relationship Id="rId2176" Type="http://schemas.openxmlformats.org/officeDocument/2006/relationships/hyperlink" Target="https://archive.org/download/ni-roms/roms/Nintendo%20-%20Game%20Boy%20Color.zip/Tonic%20Trouble%20%28Europe%29%20%28En%2CFr%2CDe%2CEs%2CIt%2CNl%29.zip" TargetMode="External"/><Relationship Id="rId378" Type="http://schemas.openxmlformats.org/officeDocument/2006/relationships/hyperlink" Target="https://archive.org/download/ni-roms/roms/Nintendo%20-%20Game%20Boy%20Color.zip/Crazy%20Climber%20%28USA%29%20%28Proto%202%29%20%282000-11-21%29.zip" TargetMode="External"/><Relationship Id="rId2177" Type="http://schemas.openxmlformats.org/officeDocument/2006/relationships/hyperlink" Target="https://archive.org/download/ni-roms/roms/Nintendo%20-%20Game%20Boy%20Color.zip/Tonka%20Construction%20Site%20%28USA%29%20%28Beta%29.zip" TargetMode="External"/><Relationship Id="rId377" Type="http://schemas.openxmlformats.org/officeDocument/2006/relationships/hyperlink" Target="https://archive.org/download/ni-roms/roms/Nintendo%20-%20Game%20Boy%20Color.zip/Crazy%20Climber%20%28USA%29%20%28Proto%201%29%20%282000-09-22%29.zip" TargetMode="External"/><Relationship Id="rId2178" Type="http://schemas.openxmlformats.org/officeDocument/2006/relationships/hyperlink" Target="https://archive.org/download/ni-roms/roms/Nintendo%20-%20Game%20Boy%20Color.zip/Tonka%20Construction%20Site%20%28USA%29.zip" TargetMode="External"/><Relationship Id="rId376" Type="http://schemas.openxmlformats.org/officeDocument/2006/relationships/hyperlink" Target="https://archive.org/download/ni-roms/roms/Nintendo%20-%20Game%20Boy%20Color.zip/Crazy%20Bikers%20%28Europe%29.zip" TargetMode="External"/><Relationship Id="rId2179" Type="http://schemas.openxmlformats.org/officeDocument/2006/relationships/hyperlink" Target="https://archive.org/download/ni-roms/roms/Nintendo%20-%20Game%20Boy%20Color.zip/Tonka%20Raceway%20%28Europe%29.zip" TargetMode="External"/><Relationship Id="rId375" Type="http://schemas.openxmlformats.org/officeDocument/2006/relationships/hyperlink" Target="https://archive.org/download/ni-roms/roms/Nintendo%20-%20Game%20Boy%20Color.zip/Cosmo%20Knight%20ZiON%20%28World%29%20%28En%2CEs%29%20%28v2.38%29%20%28Demo%29%20%28Aftermarket%29%20%28Unl%29.zip" TargetMode="External"/><Relationship Id="rId2190" Type="http://schemas.openxmlformats.org/officeDocument/2006/relationships/hyperlink" Target="https://archive.org/download/ni-roms/roms/Nintendo%20-%20Game%20Boy%20Color.zip/Tootuff%20%28Europe%29%20%28En%2CFr%2CDe%2CEs%2CIt%2CNl%29%20%28Beta%29.zip" TargetMode="External"/><Relationship Id="rId2191" Type="http://schemas.openxmlformats.org/officeDocument/2006/relationships/hyperlink" Target="https://archive.org/download/ni-roms/roms/Nintendo%20-%20Game%20Boy%20Color.zip/Tootuff%20%28Europe%29%20%28En%2CFr%2CDe%2CEs%2CIt%2CNl%29.zip" TargetMode="External"/><Relationship Id="rId2192" Type="http://schemas.openxmlformats.org/officeDocument/2006/relationships/hyperlink" Target="https://archive.org/download/ni-roms/roms/Nintendo%20-%20Game%20Boy%20Color.zip/Top%20Gear%20Pocket%20%28Japan%29%20%28En%29%20%28Rumble%20Version%29.zip" TargetMode="External"/><Relationship Id="rId2193" Type="http://schemas.openxmlformats.org/officeDocument/2006/relationships/hyperlink" Target="https://archive.org/download/ni-roms/roms/Nintendo%20-%20Game%20Boy%20Color.zip/Top%20Gear%20Pocket%20%28USA%29%20%28Rumble%20Version%29.zip" TargetMode="External"/><Relationship Id="rId2194" Type="http://schemas.openxmlformats.org/officeDocument/2006/relationships/hyperlink" Target="https://archive.org/download/ni-roms/roms/Nintendo%20-%20Game%20Boy%20Color.zip/Top%20Gear%20Pocket%202%20%28Japan%29%20%28Rev%201%29%20%28Proto%29%20%28Rumble%20Version%29.zip" TargetMode="External"/><Relationship Id="rId396" Type="http://schemas.openxmlformats.org/officeDocument/2006/relationships/hyperlink" Target="https://archive.org/download/ni-roms/roms/Nintendo%20-%20Game%20Boy%20Color.zip/Cyborg%20Kuro-chan%20-%20Devil%20Fukkatsu%20%28Japan%29.zip" TargetMode="External"/><Relationship Id="rId2195" Type="http://schemas.openxmlformats.org/officeDocument/2006/relationships/hyperlink" Target="https://archive.org/download/ni-roms/roms/Nintendo%20-%20Game%20Boy%20Color.zip/Top%20Gear%20Pocket%202%20%28Japan%29%20%28Rumble%20Version%29.zip" TargetMode="External"/><Relationship Id="rId395" Type="http://schemas.openxmlformats.org/officeDocument/2006/relationships/hyperlink" Target="https://archive.org/download/ni-roms/roms/Nintendo%20-%20Game%20Boy%20Color.zip/CyberTiger%20%28USA%2C%20Europe%29.zip" TargetMode="External"/><Relationship Id="rId2196" Type="http://schemas.openxmlformats.org/officeDocument/2006/relationships/hyperlink" Target="https://archive.org/download/ni-roms/roms/Nintendo%20-%20Game%20Boy%20Color.zip/Top%20Gear%20Pocket%202%20%28USA%29%20%28Rev%201%29%20%28Proto%29.zip" TargetMode="External"/><Relationship Id="rId394" Type="http://schemas.openxmlformats.org/officeDocument/2006/relationships/hyperlink" Target="https://archive.org/download/ni-roms/roms/Nintendo%20-%20Game%20Boy%20Color.zip/Cuthbert%20in%20the%20Cooler%20%28World%29%20%28Aftermarket%29%20%28Unl%29.zip" TargetMode="External"/><Relationship Id="rId2197" Type="http://schemas.openxmlformats.org/officeDocument/2006/relationships/hyperlink" Target="https://archive.org/download/ni-roms/roms/Nintendo%20-%20Game%20Boy%20Color.zip/Top%20Gear%20Pocket%202%20%28USA%29.zip" TargetMode="External"/><Relationship Id="rId393" Type="http://schemas.openxmlformats.org/officeDocument/2006/relationships/hyperlink" Target="https://archive.org/download/ni-roms/roms/Nintendo%20-%20Game%20Boy%20Color.zip/Cuthbert%20in%20Space%20%28World%29%20%28Aftermarket%29%20%28Unl%29.zip" TargetMode="External"/><Relationship Id="rId2198" Type="http://schemas.openxmlformats.org/officeDocument/2006/relationships/hyperlink" Target="https://archive.org/download/ni-roms/roms/Nintendo%20-%20Game%20Boy%20Color.zip/Top%20Gear%20Rally%20%28Europe%29%20%28Rumble%20Version%29.zip" TargetMode="External"/><Relationship Id="rId2199" Type="http://schemas.openxmlformats.org/officeDocument/2006/relationships/hyperlink" Target="https://archive.org/download/ni-roms/roms/Nintendo%20-%20Game%20Boy%20Color.zip/Top%20Gear%20Rally%202%20%28Europe%29.zip" TargetMode="External"/><Relationship Id="rId399" Type="http://schemas.openxmlformats.org/officeDocument/2006/relationships/hyperlink" Target="https://archive.org/download/ni-roms/roms/Nintendo%20-%20Game%20Boy%20Color.zip/DX%20Jinsei%20Game%20%28Japan%29.zip" TargetMode="External"/><Relationship Id="rId398" Type="http://schemas.openxmlformats.org/officeDocument/2006/relationships/hyperlink" Target="https://archive.org/download/ni-roms/roms/Nintendo%20-%20Game%20Boy%20Color.zip/DT%20-%20Lords%20of%20Genomes%20%28Japan%29%20%28SGB%20Enhanced%29%20%28GB%20Compatible%29.zip" TargetMode="External"/><Relationship Id="rId397" Type="http://schemas.openxmlformats.org/officeDocument/2006/relationships/hyperlink" Target="https://archive.org/download/ni-roms/roms/Nintendo%20-%20Game%20Boy%20Color.zip/Cyborg%20Kuro-chan%202%20-%20White%20Woods%20no%20Gyakushuu%20%28Japan%29.zip" TargetMode="External"/><Relationship Id="rId1730" Type="http://schemas.openxmlformats.org/officeDocument/2006/relationships/hyperlink" Target="https://archive.org/download/ni-roms/roms/Nintendo%20-%20Game%20Boy%20Color.zip/Real%20Pro%20Yakyuu%21%20-%20Pacific%20League%20Hen%20%28Japan%29%20%28SGB%20Enhanced%29%20%28GB%20Compatible%29.zip" TargetMode="External"/><Relationship Id="rId1731" Type="http://schemas.openxmlformats.org/officeDocument/2006/relationships/hyperlink" Target="https://archive.org/download/ni-roms/roms/Nintendo%20-%20Game%20Boy%20Color.zip/Remen%20Gaoxiao%20-%20Shuma%20Guaishou%20III%20%28Taiwan%29%20%28Unl%29.zip" TargetMode="External"/><Relationship Id="rId1732" Type="http://schemas.openxmlformats.org/officeDocument/2006/relationships/hyperlink" Target="https://archive.org/download/ni-roms/roms/Nintendo%20-%20Game%20Boy%20Color.zip/Remi%27s%20Pizzaria%20%28World%29%20%28GB%20Compatible%29%20%28Aftermarket%29%20%28Unl%29.zip" TargetMode="External"/><Relationship Id="rId1733" Type="http://schemas.openxmlformats.org/officeDocument/2006/relationships/hyperlink" Target="https://archive.org/download/ni-roms/roms/Nintendo%20-%20Game%20Boy%20Color.zip/Rescue%20Heroes%20-%20Fire%20Frenzy%20%28USA%29.zip" TargetMode="External"/><Relationship Id="rId1734" Type="http://schemas.openxmlformats.org/officeDocument/2006/relationships/hyperlink" Target="https://archive.org/download/ni-roms/roms/Nintendo%20-%20Game%20Boy%20Color.zip/Reservoir%20Rat%20%28Europe%29%20%28En%2CFr%2CDe%2CEs%2CIt%29%20%28GB%20Compatible%29.zip" TargetMode="External"/><Relationship Id="rId1735" Type="http://schemas.openxmlformats.org/officeDocument/2006/relationships/hyperlink" Target="https://archive.org/download/ni-roms/roms/Nintendo%20-%20Game%20Boy%20Color.zip/Resident%20Evil%20%28Unknown%29%20%28Demo%29%20%28Climax%20Entertainment%29.zip" TargetMode="External"/><Relationship Id="rId1736" Type="http://schemas.openxmlformats.org/officeDocument/2006/relationships/hyperlink" Target="https://archive.org/download/ni-roms/roms/Nintendo%20-%20Game%20Boy%20Color.zip/Resident%20Evil%20%28World%29%20%28Proto%201%29.zip" TargetMode="External"/><Relationship Id="rId1737" Type="http://schemas.openxmlformats.org/officeDocument/2006/relationships/hyperlink" Target="https://archive.org/download/ni-roms/roms/Nintendo%20-%20Game%20Boy%20Color.zip/Resident%20Evil%20%28World%29%20%28Proto%202%29.zip" TargetMode="External"/><Relationship Id="rId1738" Type="http://schemas.openxmlformats.org/officeDocument/2006/relationships/hyperlink" Target="https://archive.org/download/ni-roms/roms/Nintendo%20-%20Game%20Boy%20Color.zip/Resident%20Evil%20Gaiden%20%28Europe%29%20%28En%2CFr%2CDe%2CEs%2CIt%29.zip" TargetMode="External"/><Relationship Id="rId1739" Type="http://schemas.openxmlformats.org/officeDocument/2006/relationships/hyperlink" Target="https://archive.org/download/ni-roms/roms/Nintendo%20-%20Game%20Boy%20Color.zip/Resident%20Evil%20Gaiden%20%28USA%29.zip" TargetMode="External"/><Relationship Id="rId1720" Type="http://schemas.openxmlformats.org/officeDocument/2006/relationships/hyperlink" Target="https://archive.org/download/ni-roms/roms/Nintendo%20-%20Game%20Boy%20Color.zip/Rayman%20-%20Mister%20Dark%20no%20Wana%20%28Japan%29.zip" TargetMode="External"/><Relationship Id="rId1721" Type="http://schemas.openxmlformats.org/officeDocument/2006/relationships/hyperlink" Target="https://archive.org/download/ni-roms/roms/Nintendo%20-%20Game%20Boy%20Color.zip/Rayman%202%20%28USA%29%20%28En%2CFr%2CDe%2CEs%2CIt%29.zip" TargetMode="External"/><Relationship Id="rId1722" Type="http://schemas.openxmlformats.org/officeDocument/2006/relationships/hyperlink" Target="https://archive.org/download/ni-roms/roms/Nintendo%20-%20Game%20Boy%20Color.zip/Rayman%202%20Forever%20%28Europe%29%20%28En%2CFr%2CDe%2CEs%2CIt%29.zip" TargetMode="External"/><Relationship Id="rId1723" Type="http://schemas.openxmlformats.org/officeDocument/2006/relationships/hyperlink" Target="https://archive.org/download/ni-roms/roms/Nintendo%20-%20Game%20Boy%20Color.zip/Razmoket%2C%20Les%20-%20100%25%20Angelica%20%28France%29.zip" TargetMode="External"/><Relationship Id="rId1724" Type="http://schemas.openxmlformats.org/officeDocument/2006/relationships/hyperlink" Target="https://archive.org/download/ni-roms/roms/Nintendo%20-%20Game%20Boy%20Color.zip/Razmoket%2C%20Les%20-%20Voyage%20dans%20le%20Temps%20%28France%29.zip" TargetMode="External"/><Relationship Id="rId1725" Type="http://schemas.openxmlformats.org/officeDocument/2006/relationships/hyperlink" Target="https://archive.org/download/ni-roms/roms/Nintendo%20-%20Game%20Boy%20Color.zip/Razmoket%20a%20Paris%2C%20Les%20-%20Le%20Film%20%28France%29.zip" TargetMode="External"/><Relationship Id="rId1726" Type="http://schemas.openxmlformats.org/officeDocument/2006/relationships/hyperlink" Target="https://archive.org/download/ni-roms/roms/Nintendo%20-%20Game%20Boy%20Color.zip/Razor%20Freestyle%20Scooter%20%28USA%29.zip" TargetMode="External"/><Relationship Id="rId1727" Type="http://schemas.openxmlformats.org/officeDocument/2006/relationships/hyperlink" Target="https://archive.org/download/ni-roms/roms/Nintendo%20-%20Game%20Boy%20Color.zip/Ready%202%20Rumble%20Boxing%20%28Europe%29.zip" TargetMode="External"/><Relationship Id="rId1728" Type="http://schemas.openxmlformats.org/officeDocument/2006/relationships/hyperlink" Target="https://archive.org/download/ni-roms/roms/Nintendo%20-%20Game%20Boy%20Color.zip/Ready%202%20Rumble%20Boxing%20%28USA%29%20%28Rumble%20Version%29.zip" TargetMode="External"/><Relationship Id="rId1729" Type="http://schemas.openxmlformats.org/officeDocument/2006/relationships/hyperlink" Target="https://archive.org/download/ni-roms/roms/Nintendo%20-%20Game%20Boy%20Color.zip/Real%20Pro%20Yakyuu%21%20-%20Central%20League%20Hen%20%28Japan%29%20%28SGB%20Enhanced%29%20%28GB%20Compatible%29.zip" TargetMode="External"/><Relationship Id="rId1752" Type="http://schemas.openxmlformats.org/officeDocument/2006/relationships/hyperlink" Target="https://archive.org/download/ni-roms/roms/Nintendo%20-%20Game%20Boy%20Color.zip/Roadsters%20%2798%20%28USA%29%20%28Proto%29%20%28SGB%20Enhanced%29%20%28GB%20Compatible%29.zip" TargetMode="External"/><Relationship Id="rId1753" Type="http://schemas.openxmlformats.org/officeDocument/2006/relationships/hyperlink" Target="https://archive.org/download/ni-roms/roms/Nintendo%20-%20Game%20Boy%20Color.zip/Roadsters%20%28Europe%29%20%28En%2CFr%2CDe%2CEs%2CIt%2CNl%29%20%28GB%20Compatible%29.zip" TargetMode="External"/><Relationship Id="rId1754" Type="http://schemas.openxmlformats.org/officeDocument/2006/relationships/hyperlink" Target="https://archive.org/download/ni-roms/roms/Nintendo%20-%20Game%20Boy%20Color.zip/Roadsters%20%28USA%29%20%28En%2CFr%2CDe%2CEs%2CIt%2CNl%29%20%28GB%20Compatible%29.zip" TargetMode="External"/><Relationship Id="rId1755" Type="http://schemas.openxmlformats.org/officeDocument/2006/relationships/hyperlink" Target="https://archive.org/download/ni-roms/roms/Nintendo%20-%20Game%20Boy%20Color.zip/Robin%20Hood%20%28Europe%29%20%28En%2CFr%2CDe%2CEs%2CIt%2CNl%29.zip" TargetMode="External"/><Relationship Id="rId1756" Type="http://schemas.openxmlformats.org/officeDocument/2006/relationships/hyperlink" Target="https://archive.org/download/ni-roms/roms/Nintendo%20-%20Game%20Boy%20Color.zip/Robin%20to%20the%20Rescue%20%28World%29%20%28Aftermarket%29%20%28Unl%29.zip" TargetMode="External"/><Relationship Id="rId1757" Type="http://schemas.openxmlformats.org/officeDocument/2006/relationships/hyperlink" Target="https://archive.org/download/ni-roms/roms/Nintendo%20-%20Game%20Boy%20Color.zip/RoboCop%20%28Europe%29%20%28En%2CFr%2CDe%2CEs%2CIt%2CNl%29.zip" TargetMode="External"/><Relationship Id="rId1758" Type="http://schemas.openxmlformats.org/officeDocument/2006/relationships/hyperlink" Target="https://archive.org/download/ni-roms/roms/Nintendo%20-%20Game%20Boy%20Color.zip/Robo%20Knight%20%28World%29%20%28Aftermarket%29%20%28Unl%29.zip" TargetMode="External"/><Relationship Id="rId1759" Type="http://schemas.openxmlformats.org/officeDocument/2006/relationships/hyperlink" Target="https://archive.org/download/ni-roms/roms/Nintendo%20-%20Game%20Boy%20Color.zip/Robopon%20-%20Star%20Version%20%28USA%29%20%28Proto%29.zip" TargetMode="External"/><Relationship Id="rId1750" Type="http://schemas.openxmlformats.org/officeDocument/2006/relationships/hyperlink" Target="https://archive.org/download/ni-roms/roms/Nintendo%20-%20Game%20Boy%20Color.zip/Road%20Champs%20-%20BXS%20Stunt%20Biking%20%28USA%2C%20Europe%29.zip" TargetMode="External"/><Relationship Id="rId1751" Type="http://schemas.openxmlformats.org/officeDocument/2006/relationships/hyperlink" Target="https://archive.org/download/ni-roms/roms/Nintendo%20-%20Game%20Boy%20Color.zip/Road%20Rash%20%28USA%2C%20Europe%29.zip" TargetMode="External"/><Relationship Id="rId1741" Type="http://schemas.openxmlformats.org/officeDocument/2006/relationships/hyperlink" Target="https://archive.org/download/ni-roms/roms/Nintendo%20-%20Game%20Boy%20Color.zip/Retro%20Quiz%20Tower%20%28World%29%20%28v1.2%29%20%28GB%20Compatible%29%20%28Aftermarket%29%20%28Unl%29.zip" TargetMode="External"/><Relationship Id="rId1742" Type="http://schemas.openxmlformats.org/officeDocument/2006/relationships/hyperlink" Target="https://archive.org/download/ni-roms/roms/Nintendo%20-%20Game%20Boy%20Color.zip/Return%20of%20the%20Ninja%20%28Europe%29.zip" TargetMode="External"/><Relationship Id="rId1743" Type="http://schemas.openxmlformats.org/officeDocument/2006/relationships/hyperlink" Target="https://archive.org/download/ni-roms/roms/Nintendo%20-%20Game%20Boy%20Color.zip/Return%20of%20the%20Ninja%20%28USA%29.zip" TargetMode="External"/><Relationship Id="rId1744" Type="http://schemas.openxmlformats.org/officeDocument/2006/relationships/hyperlink" Target="https://archive.org/download/ni-roms/roms/Nintendo%20-%20Game%20Boy%20Color.zip/Revelations%20-%20The%20Demon%20Slayer%20%28USA%29%20%28SGB%20Enhanced%29%20%28GB%20Compatible%29.zip" TargetMode="External"/><Relationship Id="rId1745" Type="http://schemas.openxmlformats.org/officeDocument/2006/relationships/hyperlink" Target="https://archive.org/download/ni-roms/roms/Nintendo%20-%20Game%20Boy%20Color.zip/Rhino%20Rumble%20%28USA%2C%20Europe%29.zip" TargetMode="External"/><Relationship Id="rId1746" Type="http://schemas.openxmlformats.org/officeDocument/2006/relationships/hyperlink" Target="https://archive.org/download/ni-roms/roms/Nintendo%20-%20Game%20Boy%20Color.zip/Rig%20Attack%20%28World%29%20%28Aftermarket%29%20%28Unl%29.zip" TargetMode="External"/><Relationship Id="rId1747" Type="http://schemas.openxmlformats.org/officeDocument/2006/relationships/hyperlink" Target="https://archive.org/download/ni-roms/roms/Nintendo%20-%20Game%20Boy%20Color.zip/Rip-Tide%20Racer%20%28Europe%29%20%28En%2CFr%2CDe%2CEs%2CIt%29%20%28GB%20Compatible%29.zip" TargetMode="External"/><Relationship Id="rId1748" Type="http://schemas.openxmlformats.org/officeDocument/2006/relationships/hyperlink" Target="https://archive.org/download/ni-roms/roms/Nintendo%20-%20Game%20Boy%20Color.zip/Ripjack%20%28World%29%20%28GB%20Compatible%29%20%28Aftermarket%29%20%28Unl%29.zip" TargetMode="External"/><Relationship Id="rId1749" Type="http://schemas.openxmlformats.org/officeDocument/2006/relationships/hyperlink" Target="https://archive.org/download/ni-roms/roms/Nintendo%20-%20Game%20Boy%20Color.zip/River%20Styx%20Round-Up%20%28World%29%20%28GB%20Compatible%29%20%28Aftermarket%29%20%28Unl%29.zip" TargetMode="External"/><Relationship Id="rId1740" Type="http://schemas.openxmlformats.org/officeDocument/2006/relationships/hyperlink" Target="https://archive.org/download/ni-roms/roms/Nintendo%20-%20Game%20Boy%20Color.zip/Retro%20Quiz%20Tower%20%28World%29%20%28GB%20Compatible%29%20%28Aftermarket%29%20%28Unl%29.zip" TargetMode="External"/><Relationship Id="rId1710" Type="http://schemas.openxmlformats.org/officeDocument/2006/relationships/hyperlink" Target="https://archive.org/download/ni-roms/roms/Nintendo%20-%20Game%20Boy%20Color.zip/Raku%20x%20Raku%20-%20Cut%20Shuu%20%28Japan%29.zip" TargetMode="External"/><Relationship Id="rId1711" Type="http://schemas.openxmlformats.org/officeDocument/2006/relationships/hyperlink" Target="https://archive.org/download/ni-roms/roms/Nintendo%20-%20Game%20Boy%20Color.zip/Raku%20x%20Raku%20-%20Mishin%20%28Japan%29%20%28GB%20Compatible%29.zip" TargetMode="External"/><Relationship Id="rId1712" Type="http://schemas.openxmlformats.org/officeDocument/2006/relationships/hyperlink" Target="https://archive.org/download/ni-roms/roms/Nintendo%20-%20Game%20Boy%20Color.zip/Raku%20x%20Raku%20-%20Moji%20%28Japan%29.zip" TargetMode="External"/><Relationship Id="rId1713" Type="http://schemas.openxmlformats.org/officeDocument/2006/relationships/hyperlink" Target="https://archive.org/download/ni-roms/roms/Nintendo%20-%20Game%20Boy%20Color.zip/Rampage%20-%20World%20Tour%20%28USA%2C%20Europe%29%20%28GB%20Compatible%29.zip" TargetMode="External"/><Relationship Id="rId1714" Type="http://schemas.openxmlformats.org/officeDocument/2006/relationships/hyperlink" Target="https://archive.org/download/ni-roms/roms/Nintendo%20-%20Game%20Boy%20Color.zip/Rampage%202%20-%20Universal%20Tour%20%28USA%2C%20Europe%29.zip" TargetMode="External"/><Relationship Id="rId1715" Type="http://schemas.openxmlformats.org/officeDocument/2006/relationships/hyperlink" Target="https://archive.org/download/ni-roms/roms/Nintendo%20-%20Game%20Boy%20Color.zip/Rampart%20%28USA%29.zip" TargetMode="External"/><Relationship Id="rId1716" Type="http://schemas.openxmlformats.org/officeDocument/2006/relationships/hyperlink" Target="https://archive.org/download/ni-roms/roms/Nintendo%20-%20Game%20Boy%20Color.zip/Rats%21%20%28USA%29%20%28En%2CEs%29%20%28GB%20Compatible%29.zip" TargetMode="External"/><Relationship Id="rId1717" Type="http://schemas.openxmlformats.org/officeDocument/2006/relationships/hyperlink" Target="https://archive.org/download/ni-roms/roms/Nintendo%20-%20Game%20Boy%20Color.zip/Ravenia%20%28World%29%20%28GB%20Compatible%29%20%28Aftermarket%29%20%28Unl%29.zip" TargetMode="External"/><Relationship Id="rId1718" Type="http://schemas.openxmlformats.org/officeDocument/2006/relationships/hyperlink" Target="https://archive.org/download/ni-roms/roms/Nintendo%20-%20Game%20Boy%20Color.zip/Rayman%20%28Europe%29%20%28En%2CFr%2CDe%2CEs%2CIt%2CNl%29.zip" TargetMode="External"/><Relationship Id="rId1719" Type="http://schemas.openxmlformats.org/officeDocument/2006/relationships/hyperlink" Target="https://archive.org/download/ni-roms/roms/Nintendo%20-%20Game%20Boy%20Color.zip/Rayman%20%28USA%29%20%28En%2CFr%2CDe%2CEs%2CIt%2CNl%29.zip" TargetMode="External"/><Relationship Id="rId1700" Type="http://schemas.openxmlformats.org/officeDocument/2006/relationships/hyperlink" Target="https://archive.org/download/ni-roms/roms/Nintendo%20-%20Game%20Boy%20Color.zip/Qunxia%20Zhuan%20II%20%28Taiwan%29%20%28Unl%29.zip" TargetMode="External"/><Relationship Id="rId1701" Type="http://schemas.openxmlformats.org/officeDocument/2006/relationships/hyperlink" Target="https://archive.org/download/ni-roms/roms/Nintendo%20-%20Game%20Boy%20Color.zip/R-Type%20DX%20%28Japan%29%20%28En%29%20%28GB%20Compatible%29.zip" TargetMode="External"/><Relationship Id="rId1702" Type="http://schemas.openxmlformats.org/officeDocument/2006/relationships/hyperlink" Target="https://archive.org/download/ni-roms/roms/Nintendo%20-%20Game%20Boy%20Color.zip/R-Type%20DX%20%28USA%2C%20Europe%29%20%28GB%20Compatible%29.zip" TargetMode="External"/><Relationship Id="rId1703" Type="http://schemas.openxmlformats.org/officeDocument/2006/relationships/hyperlink" Target="https://archive.org/download/ni-roms/roms/Nintendo%20-%20Game%20Boy%20Color.zip/RPG%20Tsukuru%20GB%20%28Japan%29%20%28Rev%201%29%20%28Possible%20Proto%29%20%28NP%29.zip" TargetMode="External"/><Relationship Id="rId1704" Type="http://schemas.openxmlformats.org/officeDocument/2006/relationships/hyperlink" Target="https://archive.org/download/ni-roms/roms/Nintendo%20-%20Game%20Boy%20Color.zip/RPG%20Tsukuru%20GB%20%28Japan%29.zip" TargetMode="External"/><Relationship Id="rId1705" Type="http://schemas.openxmlformats.org/officeDocument/2006/relationships/hyperlink" Target="https://archive.org/download/ni-roms/roms/Nintendo%20-%20Game%20Boy%20Color.zip/Race%20Time%20%28Europe%29%20%28Unl%29.zip" TargetMode="External"/><Relationship Id="rId1706" Type="http://schemas.openxmlformats.org/officeDocument/2006/relationships/hyperlink" Target="https://archive.org/download/ni-roms/roms/Nintendo%20-%20Game%20Boy%20Color.zip/Racin%27%20Ratz%20%28USA%29.zip" TargetMode="External"/><Relationship Id="rId1707" Type="http://schemas.openxmlformats.org/officeDocument/2006/relationships/hyperlink" Target="https://archive.org/download/ni-roms/roms/Nintendo%20-%20Game%20Boy%20Color.zip/Radikal%20Bikers%20%28Europe%29%20%28En%2CFr%2CDe%2CEs%29%20%28Proto%29.zip" TargetMode="External"/><Relationship Id="rId1708" Type="http://schemas.openxmlformats.org/officeDocument/2006/relationships/hyperlink" Target="https://archive.org/download/ni-roms/roms/Nintendo%20-%20Game%20Boy%20Color.zip/Raffles%20%28World%29%20%28Aftermarket%29%20%28Unl%29.zip" TargetMode="External"/><Relationship Id="rId1709" Type="http://schemas.openxmlformats.org/officeDocument/2006/relationships/hyperlink" Target="https://archive.org/download/ni-roms/roms/Nintendo%20-%20Game%20Boy%20Color.zip/Rainbow%20Islands%20%28Europe%29%20%28En%2CFr%2CDe%2CEs%2CIt%29.zip" TargetMode="External"/><Relationship Id="rId40" Type="http://schemas.openxmlformats.org/officeDocument/2006/relationships/hyperlink" Target="https://archive.org/download/ni-roms/roms/Nintendo%20-%20Game%20Boy%20Color.zip/2003%20Shuma%20Baolong%20-%20Gedou%20Ban%20%28Taiwan%29%20%28Unl%29.zip" TargetMode="External"/><Relationship Id="rId42" Type="http://schemas.openxmlformats.org/officeDocument/2006/relationships/hyperlink" Target="https://archive.org/download/ni-roms/roms/Nintendo%20-%20Game%20Boy%20Color.zip/AF%2BER%20%28World%29%20%28GB%20Compatible%29%20%28Aftermarket%29%20%28Unl%29.zip" TargetMode="External"/><Relationship Id="rId41" Type="http://schemas.openxmlformats.org/officeDocument/2006/relationships/hyperlink" Target="https://archive.org/download/ni-roms/roms/Nintendo%20-%20Game%20Boy%20Color.zip/2123%20%28World%29%20%28Aftermarket%29%20%28Unl%29.zip" TargetMode="External"/><Relationship Id="rId44" Type="http://schemas.openxmlformats.org/officeDocument/2006/relationships/hyperlink" Target="https://archive.org/download/ni-roms/roms/Nintendo%20-%20Game%20Boy%20Color.zip/ATV%20Racing%20%26%20Karate%20Joe%20%28Europe%29%20%28Unl%29%20%28Alt%29.zip" TargetMode="External"/><Relationship Id="rId43" Type="http://schemas.openxmlformats.org/officeDocument/2006/relationships/hyperlink" Target="https://archive.org/download/ni-roms/roms/Nintendo%20-%20Game%20Boy%20Color.zip/AMF%20Bowling%20%28USA%29%20%28Proto%29.zip" TargetMode="External"/><Relationship Id="rId46" Type="http://schemas.openxmlformats.org/officeDocument/2006/relationships/hyperlink" Target="https://archive.org/download/ni-roms/roms/Nintendo%20-%20Game%20Boy%20Color.zip/ATV%20Racing%20%28Europe%29%20%28Unl%29.zip" TargetMode="External"/><Relationship Id="rId45" Type="http://schemas.openxmlformats.org/officeDocument/2006/relationships/hyperlink" Target="https://archive.org/download/ni-roms/roms/Nintendo%20-%20Game%20Boy%20Color.zip/ATV%20Racing%20%26%20Karate%20Joe%20%28Europe%29%20%28Unl%29.zip" TargetMode="External"/><Relationship Id="rId48" Type="http://schemas.openxmlformats.org/officeDocument/2006/relationships/hyperlink" Target="https://archive.org/download/ni-roms/roms/Nintendo%20-%20Game%20Boy%20Color.zip/Absolute%20X%20%28Europe%29%20%28Proto%29.zip" TargetMode="External"/><Relationship Id="rId47" Type="http://schemas.openxmlformats.org/officeDocument/2006/relationships/hyperlink" Target="https://archive.org/download/ni-roms/roms/Nintendo%20-%20Game%20Boy%20Color.zip/Aardvark%20%28World%29%20%28Aftermarket%29%20%28Unl%29.zip" TargetMode="External"/><Relationship Id="rId49" Type="http://schemas.openxmlformats.org/officeDocument/2006/relationships/hyperlink" Target="https://archive.org/download/ni-roms/roms/Nintendo%20-%20Game%20Boy%20Color.zip/Ack%20Ack%20Attack%20%28World%29%20%28Aftermarket%29%20%28Unl%29.zip" TargetMode="External"/><Relationship Id="rId31" Type="http://schemas.openxmlformats.org/officeDocument/2006/relationships/hyperlink" Target="https://archive.org/download/ni-roms/roms/Nintendo%20-%20Game%20Boy%20Color.zip/2003%20Digimom%20Sapphii%20%28Taiwan%29%20%28De%29%20%28Unl%29.zip" TargetMode="External"/><Relationship Id="rId30" Type="http://schemas.openxmlformats.org/officeDocument/2006/relationships/hyperlink" Target="https://archive.org/download/ni-roms/roms/Nintendo%20-%20Game%20Boy%20Color.zip/2003%20Crash%20II%20Advance%20%28USA%29%20%28Unl%29.zip" TargetMode="External"/><Relationship Id="rId33" Type="http://schemas.openxmlformats.org/officeDocument/2006/relationships/hyperlink" Target="https://archive.org/download/ni-roms/roms/Nintendo%20-%20Game%20Boy%20Color.zip/2003%20Gu%20Huo%20Lang%20II%20%28Taiwan%29%20%28Unl%29.zip" TargetMode="External"/><Relationship Id="rId32" Type="http://schemas.openxmlformats.org/officeDocument/2006/relationships/hyperlink" Target="https://archive.org/download/ni-roms/roms/Nintendo%20-%20Game%20Boy%20Color.zip/2003%20Digimom%20Sapphii%20%28Taiwan%29%20%28En%29%20%28Unl%29.zip" TargetMode="External"/><Relationship Id="rId35" Type="http://schemas.openxmlformats.org/officeDocument/2006/relationships/hyperlink" Target="https://archive.org/download/ni-roms/roms/Nintendo%20-%20Game%20Boy%20Color.zip/2003%20Hali%20Xiaozi%20IV%20%28Taiwan%29%20%28Unl%29.zip" TargetMode="External"/><Relationship Id="rId34" Type="http://schemas.openxmlformats.org/officeDocument/2006/relationships/hyperlink" Target="https://archive.org/download/ni-roms/roms/Nintendo%20-%20Game%20Boy%20Color.zip/2003%20Hali%20Bote%202%20-%20Xiaoshi%20de%20Mishi%20%28Taiwan%29%20%28Unl%29.zip" TargetMode="External"/><Relationship Id="rId37" Type="http://schemas.openxmlformats.org/officeDocument/2006/relationships/hyperlink" Target="https://archive.org/download/ni-roms/roms/Nintendo%20-%20Game%20Boy%20Color.zip/2003%20King%20Lion%20Advance%20III%20%28USA%29%20%28Unl%29.zip" TargetMode="External"/><Relationship Id="rId36" Type="http://schemas.openxmlformats.org/officeDocument/2006/relationships/hyperlink" Target="https://archive.org/download/ni-roms/roms/Nintendo%20-%20Game%20Boy%20Color.zip/2003%20Harry%20Potter%203%20%28Taiwan%29%20%28Unl%29.zip" TargetMode="External"/><Relationship Id="rId39" Type="http://schemas.openxmlformats.org/officeDocument/2006/relationships/hyperlink" Target="https://archive.org/download/ni-roms/roms/Nintendo%20-%20Game%20Boy%20Color.zip/2003%20Pocket%20Monster%20-%20Carbuncle%20%28USA%29%20%28Unl%29.zip" TargetMode="External"/><Relationship Id="rId38" Type="http://schemas.openxmlformats.org/officeDocument/2006/relationships/hyperlink" Target="https://archive.org/download/ni-roms/roms/Nintendo%20-%20Game%20Boy%20Color.zip/2003%20Koudai%20Guaishou%20-%20Lanbaoshi%20%28Taiwan%29%20%28Unl%29.zip" TargetMode="External"/><Relationship Id="rId2203" Type="http://schemas.openxmlformats.org/officeDocument/2006/relationships/hyperlink" Target="https://archive.org/download/ni-roms/roms/Nintendo%20-%20Game%20Boy%20Color.zip/Tottoko%20Hamutarou%20-%20Tomodachi%20Daisakusen%20Dechu%20%28Japan%29.zip" TargetMode="External"/><Relationship Id="rId2204" Type="http://schemas.openxmlformats.org/officeDocument/2006/relationships/hyperlink" Target="https://archive.org/download/ni-roms/roms/Nintendo%20-%20Game%20Boy%20Color.zip/Tottoko%20Hamutarou%202%20-%20Hamu-chan%20Zu%20Daishuugou%20Dechu%20%28Japan%29.zip" TargetMode="External"/><Relationship Id="rId20" Type="http://schemas.openxmlformats.org/officeDocument/2006/relationships/hyperlink" Target="https://archive.org/download/ni-roms/roms/Nintendo%20-%20Game%20Boy%20Color.zip/60%20Minutes%20til%20Rot%20%28World%29%20%28v1.6b%29%20%28GB%20Compatible%29%20%28Aftermarket%29%20%28Unl%29.zip" TargetMode="External"/><Relationship Id="rId2205" Type="http://schemas.openxmlformats.org/officeDocument/2006/relationships/hyperlink" Target="https://archive.org/download/ni-roms/roms/Nintendo%20-%20Game%20Boy%20Color.zip/Tower%20of%20Evil%20%28World%29%20%28Aftermarket%29%20%28Unl%29.zip" TargetMode="External"/><Relationship Id="rId2206" Type="http://schemas.openxmlformats.org/officeDocument/2006/relationships/hyperlink" Target="https://archive.org/download/ni-roms/roms/Nintendo%20-%20Game%20Boy%20Color.zip/Towers%20-%20Lord%20Baniff%27s%20Deceit%20%28USA%2C%20Europe%29.zip" TargetMode="External"/><Relationship Id="rId22" Type="http://schemas.openxmlformats.org/officeDocument/2006/relationships/hyperlink" Target="https://archive.org/download/ni-roms/roms/Nintendo%20-%20Game%20Boy%20Color.zip/102%20Dalmatians%20-%20Puppies%20to%20the%20Rescue%20%28USA%2C%20Europe%29.zip" TargetMode="External"/><Relationship Id="rId2207" Type="http://schemas.openxmlformats.org/officeDocument/2006/relationships/hyperlink" Target="https://archive.org/download/ni-roms/roms/Nintendo%20-%20Game%20Boy%20Color.zip/Towers%20II%20-%20Plight%20of%20the%20Stargazer%20%28USA%29%20%28Proto%201%29%20%282000-05-07%29.zip" TargetMode="External"/><Relationship Id="rId21" Type="http://schemas.openxmlformats.org/officeDocument/2006/relationships/hyperlink" Target="https://archive.org/download/ni-roms/roms/Nintendo%20-%20Game%20Boy%20Color.zip/102%20Dalmatas%20-%20Cachorros%20Al%20Rescate%20%28Spain%29.zip" TargetMode="External"/><Relationship Id="rId2208" Type="http://schemas.openxmlformats.org/officeDocument/2006/relationships/hyperlink" Target="https://archive.org/download/ni-roms/roms/Nintendo%20-%20Game%20Boy%20Color.zip/Towers%20II%20-%20Plight%20of%20the%20Stargazer%20%28USA%29%20%28Proto%202%29%20%282000-08-05%29.zip" TargetMode="External"/><Relationship Id="rId24" Type="http://schemas.openxmlformats.org/officeDocument/2006/relationships/hyperlink" Target="https://archive.org/download/ni-roms/roms/Nintendo%20-%20Game%20Boy%20Color.zip/102%20Dalmatiner%20%28Germany%29.zip" TargetMode="External"/><Relationship Id="rId2209" Type="http://schemas.openxmlformats.org/officeDocument/2006/relationships/hyperlink" Target="https://archive.org/download/ni-roms/roms/Nintendo%20-%20Game%20Boy%20Color.zip/Towers%20II%20-%20Plight%20of%20the%20Stargazer%20%28USA%29%20%28Proto%203%29%20%282001-12-09%29.zip" TargetMode="External"/><Relationship Id="rId23" Type="http://schemas.openxmlformats.org/officeDocument/2006/relationships/hyperlink" Target="https://archive.org/download/ni-roms/roms/Nintendo%20-%20Game%20Boy%20Color.zip/102%20Dalmatiens%20a%20la%20Rescousse%2C%20Les%20%28France%29.zip" TargetMode="External"/><Relationship Id="rId26" Type="http://schemas.openxmlformats.org/officeDocument/2006/relationships/hyperlink" Target="https://archive.org/download/ni-roms/roms/Nintendo%20-%20Game%20Boy%20Color.zip/1942%20%28USA%2C%20Europe%29.zip" TargetMode="External"/><Relationship Id="rId25" Type="http://schemas.openxmlformats.org/officeDocument/2006/relationships/hyperlink" Target="https://archive.org/download/ni-roms/roms/Nintendo%20-%20Game%20Boy%20Color.zip/720%20Degrees%20%28USA%2C%20Europe%29%20%28GB%20Compatible%29.zip" TargetMode="External"/><Relationship Id="rId28" Type="http://schemas.openxmlformats.org/officeDocument/2006/relationships/hyperlink" Target="https://archive.org/download/ni-roms/roms/Nintendo%20-%20Game%20Boy%20Color.zip/2002%20Adventure%20Digimon%207%20%28Taiwan%29%20%28En%29%20%28Unl%29.zip" TargetMode="External"/><Relationship Id="rId27" Type="http://schemas.openxmlformats.org/officeDocument/2006/relationships/hyperlink" Target="https://archive.org/download/ni-roms/roms/Nintendo%20-%20Game%20Boy%20Color.zip/2001%20Fatal%20Fury%20%28Taiwan%29%20%28En%29%20%28Unl%29.zip" TargetMode="External"/><Relationship Id="rId29" Type="http://schemas.openxmlformats.org/officeDocument/2006/relationships/hyperlink" Target="https://archive.org/download/ni-roms/roms/Nintendo%20-%20Game%20Boy%20Color.zip/2002%20Digimon%20Adventure%206%20%28Taiwan%29%20%28En%29%20%28Unl%29.zip" TargetMode="External"/><Relationship Id="rId2200" Type="http://schemas.openxmlformats.org/officeDocument/2006/relationships/hyperlink" Target="https://archive.org/download/ni-roms/roms/Nintendo%20-%20Game%20Boy%20Color.zip/Top%20Gun%20-%20Fire%20Storm%20%28USA%2C%20Europe%29%20%28En%2CFr%2CDe%2CEs%2CIt%2CNl%29.zip" TargetMode="External"/><Relationship Id="rId2201" Type="http://schemas.openxmlformats.org/officeDocument/2006/relationships/hyperlink" Target="https://archive.org/download/ni-roms/roms/Nintendo%20-%20Game%20Boy%20Color.zip/Totsugeki%21%20Papparatai%20%28Japan%29%20%28SGB%20Enhanced%29%20%28GB%20Compatible%29.zip" TargetMode="External"/><Relationship Id="rId2202" Type="http://schemas.openxmlformats.org/officeDocument/2006/relationships/hyperlink" Target="https://archive.org/download/ni-roms/roms/Nintendo%20-%20Game%20Boy%20Color.zip/Tottoko%20Hamutarou%20-%20Tomodachi%20Daisakusen%20Dechu%20%28Japan%29%20%28Rev%201%29.zip" TargetMode="External"/><Relationship Id="rId11" Type="http://schemas.openxmlformats.org/officeDocument/2006/relationships/hyperlink" Target="https://archive.org/download/ni-roms/roms/Nintendo%20-%20Game%20Boy%20Color.zip/007%20-%20The%20World%20Is%20Not%20Enough%20%28USA%2C%20Europe%29.zip" TargetMode="External"/><Relationship Id="rId10" Type="http://schemas.openxmlformats.org/officeDocument/2006/relationships/hyperlink" Target="https://archive.org/download/ni-roms/roms/Nintendo%20-%20Game%20Boy%20Color.zip/5%20Minutes%20until%20Goodbye%20%28World%29%20%28GB%20Compatible%29%20%28Aftermarket%29%20%28Unl%29.zip" TargetMode="External"/><Relationship Id="rId13" Type="http://schemas.openxmlformats.org/officeDocument/2006/relationships/hyperlink" Target="https://archive.org/download/ni-roms/roms/Nintendo%20-%20Game%20Boy%20Color.zip/10-Pin%20Bowling%20%28USA%29%20%28Rumble%20Version%29.zip" TargetMode="External"/><Relationship Id="rId12" Type="http://schemas.openxmlformats.org/officeDocument/2006/relationships/hyperlink" Target="https://archive.org/download/ni-roms/roms/Nintendo%20-%20Game%20Boy%20Color.zip/10-Pin%20Bowling%20%28Europe%29.zip" TargetMode="External"/><Relationship Id="rId15" Type="http://schemas.openxmlformats.org/officeDocument/2006/relationships/hyperlink" Target="https://archive.org/download/ni-roms/roms/Nintendo%20-%20Game%20Boy%20Color.zip/20%20Second%20Platformer%2C%20A%20%28World%29%20%28v1.1%29%20%28GB%20Compatible%29%20%28Aftermarket%29%20%28Unl%29.zip" TargetMode="External"/><Relationship Id="rId14" Type="http://schemas.openxmlformats.org/officeDocument/2006/relationships/hyperlink" Target="https://archive.org/download/ni-roms/roms/Nintendo%20-%20Game%20Boy%20Color.zip/20%20Second%20Platformer%2C%20A%20%28World%29%20%28GB%20Compatible%29%20%28Aftermarket%29%20%28Unl%29.zip" TargetMode="External"/><Relationship Id="rId17" Type="http://schemas.openxmlformats.org/officeDocument/2006/relationships/hyperlink" Target="https://archive.org/download/ni-roms/roms/Nintendo%20-%20Game%20Boy%20Color.zip/31%20in%201%20%28Taiwan%29%20%2831B-001%2C%20Sachen%29%20%28Unl%29.zip" TargetMode="External"/><Relationship Id="rId16" Type="http://schemas.openxmlformats.org/officeDocument/2006/relationships/hyperlink" Target="https://archive.org/download/ni-roms/roms/Nintendo%20-%20Game%20Boy%20Color.zip/23%20in%201%20%28Taiwan%29%20%28Unl%29.zip" TargetMode="External"/><Relationship Id="rId19" Type="http://schemas.openxmlformats.org/officeDocument/2006/relationships/hyperlink" Target="https://archive.org/download/ni-roms/roms/Nintendo%20-%20Game%20Boy%20Color.zip/36%20in%201%20%28Taiwan%29%20%28SL36-0032%29%20%28Unl%29.zip" TargetMode="External"/><Relationship Id="rId18" Type="http://schemas.openxmlformats.org/officeDocument/2006/relationships/hyperlink" Target="https://archive.org/download/ni-roms/roms/Nintendo%20-%20Game%20Boy%20Color.zip/31-in-1%20Mighty%20Mix%20%28Australia%29%20%2831B-001%2C%20Sachen%29%20%28Unl%29.zip" TargetMode="External"/><Relationship Id="rId84" Type="http://schemas.openxmlformats.org/officeDocument/2006/relationships/hyperlink" Target="https://archive.org/download/ni-roms/roms/Nintendo%20-%20Game%20Boy%20Color.zip/Android%20Nim%20%28World%29%20%28Aftermarket%29%20%28Unl%29.zip" TargetMode="External"/><Relationship Id="rId1774" Type="http://schemas.openxmlformats.org/officeDocument/2006/relationships/hyperlink" Target="https://archive.org/download/ni-roms/roms/Nintendo%20-%20Game%20Boy%20Color.zip/Rockman%20X%20-%20Cyber%20Mission%20%28Japan%29%20%28GB%20Compatible%29.zip" TargetMode="External"/><Relationship Id="rId83" Type="http://schemas.openxmlformats.org/officeDocument/2006/relationships/hyperlink" Target="https://archive.org/download/ni-roms/roms/Nintendo%20-%20Game%20Boy%20Color.zip/Alone%20in%20the%20Dark%20-%20The%20New%20Nightmare%20%28USA%29%20%28En%2CFr%2CEs%29.zip" TargetMode="External"/><Relationship Id="rId1775" Type="http://schemas.openxmlformats.org/officeDocument/2006/relationships/hyperlink" Target="https://archive.org/download/ni-roms/roms/Nintendo%20-%20Game%20Boy%20Color.zip/Rockman%20X2%20-%20Soul%20Eraser%20%28Japan%29.zip" TargetMode="External"/><Relationship Id="rId86" Type="http://schemas.openxmlformats.org/officeDocument/2006/relationships/hyperlink" Target="https://archive.org/download/ni-roms/roms/Nintendo%20-%20Game%20Boy%20Color.zip/Animal%20Breeder%204%20%28Japan%29.zip" TargetMode="External"/><Relationship Id="rId1776" Type="http://schemas.openxmlformats.org/officeDocument/2006/relationships/hyperlink" Target="https://archive.org/download/ni-roms/roms/Nintendo%20-%20Game%20Boy%20Color.zip/Rockman%20X3%20%28Taiwan%29%20%28Unl%29.zip" TargetMode="External"/><Relationship Id="rId85" Type="http://schemas.openxmlformats.org/officeDocument/2006/relationships/hyperlink" Target="https://archive.org/download/ni-roms/roms/Nintendo%20-%20Game%20Boy%20Color.zip/Animal%20Breeder%203%20%28Japan%29%20%28SGB%20Enhanced%29%20%28GB%20Compatible%29.zip" TargetMode="External"/><Relationship Id="rId1777" Type="http://schemas.openxmlformats.org/officeDocument/2006/relationships/hyperlink" Target="https://archive.org/download/ni-roms/roms/Nintendo%20-%20Game%20Boy%20Color.zip/Rocky%20Mountain%20-%20Trophy%20Hunter%20%28USA%29.zip" TargetMode="External"/><Relationship Id="rId88" Type="http://schemas.openxmlformats.org/officeDocument/2006/relationships/hyperlink" Target="https://archive.org/download/ni-roms/roms/Nintendo%20-%20Game%20Boy%20Color.zip/Animorphs%20%28Europe%29%20%28En%2CFr%2CDe%2CEs%2CIt%29.zip" TargetMode="External"/><Relationship Id="rId1778" Type="http://schemas.openxmlformats.org/officeDocument/2006/relationships/hyperlink" Target="https://archive.org/download/ni-roms/roms/Nintendo%20-%20Game%20Boy%20Color.zip/Rocman%20X%20Gold%20%2B%204%20in%201%20%28Taiwan%29%20%281B-002%2C%204B-003%2C%20Sachen%29%20%28Unl%29.zip" TargetMode="External"/><Relationship Id="rId87" Type="http://schemas.openxmlformats.org/officeDocument/2006/relationships/hyperlink" Target="https://archive.org/download/ni-roms/roms/Nintendo%20-%20Game%20Boy%20Color.zip/Animastar%20GB%20%28Japan%29.zip" TargetMode="External"/><Relationship Id="rId1779" Type="http://schemas.openxmlformats.org/officeDocument/2006/relationships/hyperlink" Target="https://archive.org/download/ni-roms/roms/Nintendo%20-%20Game%20Boy%20Color.zip/Roi%20Lion%2C%20Le%20-%20La%20Formidable%20Aventure%20de%20Simba%20%28France%29%20%28Rev%201%29.zip" TargetMode="External"/><Relationship Id="rId89" Type="http://schemas.openxmlformats.org/officeDocument/2006/relationships/hyperlink" Target="https://archive.org/download/ni-roms/roms/Nintendo%20-%20Game%20Boy%20Color.zip/Animorphs%20%28USA%29.zip" TargetMode="External"/><Relationship Id="rId80" Type="http://schemas.openxmlformats.org/officeDocument/2006/relationships/hyperlink" Target="https://archive.org/download/ni-roms/roms/Nintendo%20-%20Game%20Boy%20Color.zip/Alone%20in%20the%20Dark%20-%20The%20New%20Nightmare%20%28Europe%29%20%28En%2CFr%2CDe%2CEs%2CIt%2CNl%29%20%28Beta%29.zip" TargetMode="External"/><Relationship Id="rId82" Type="http://schemas.openxmlformats.org/officeDocument/2006/relationships/hyperlink" Target="https://archive.org/download/ni-roms/roms/Nintendo%20-%20Game%20Boy%20Color.zip/Alone%20in%20the%20Dark%20-%20The%20New%20Nightmare%20%28USA%29%20%28Beta%29%20%282001-02-21%29.zip" TargetMode="External"/><Relationship Id="rId81" Type="http://schemas.openxmlformats.org/officeDocument/2006/relationships/hyperlink" Target="https://archive.org/download/ni-roms/roms/Nintendo%20-%20Game%20Boy%20Color.zip/Alone%20in%20the%20Dark%20-%20The%20New%20Nightmare%20%28Europe%29%20%28En%2CFr%2CDe%2CEs%2CIt%2CNl%29.zip" TargetMode="External"/><Relationship Id="rId1770" Type="http://schemas.openxmlformats.org/officeDocument/2006/relationships/hyperlink" Target="https://archive.org/download/ni-roms/roms/Nintendo%20-%20Game%20Boy%20Color.zip/Rockman%20%28World%29%20%28Aftermarket%29%20%28Unl%29.zip" TargetMode="External"/><Relationship Id="rId1771" Type="http://schemas.openxmlformats.org/officeDocument/2006/relationships/hyperlink" Target="https://archive.org/download/ni-roms/roms/Nintendo%20-%20Game%20Boy%20Color.zip/Rockman%203%20%28Taiwan%29%20%28Unl%29.zip" TargetMode="External"/><Relationship Id="rId1772" Type="http://schemas.openxmlformats.org/officeDocument/2006/relationships/hyperlink" Target="https://archive.org/download/ni-roms/roms/Nintendo%20-%20Game%20Boy%20Color.zip/Rockman%20DX6%20%28Taiwan%29%20%28Unl%29.zip" TargetMode="External"/><Relationship Id="rId1773" Type="http://schemas.openxmlformats.org/officeDocument/2006/relationships/hyperlink" Target="https://archive.org/download/ni-roms/roms/Nintendo%20-%20Game%20Boy%20Color.zip/Rockman%20DX8%20%28China%29%20%28En%29%20%28Unl%29.zip" TargetMode="External"/><Relationship Id="rId73" Type="http://schemas.openxmlformats.org/officeDocument/2006/relationships/hyperlink" Target="https://archive.org/download/ni-roms/roms/Nintendo%20-%20Game%20Boy%20Color.zip/All-Star%20Baseball%202001%20%28USA%29.zip" TargetMode="External"/><Relationship Id="rId1763" Type="http://schemas.openxmlformats.org/officeDocument/2006/relationships/hyperlink" Target="https://archive.org/download/ni-roms/roms/Nintendo%20-%20Game%20Boy%20Color.zip/Robot%20Poncots%20-%20Moon%20Version%20%28Japan%29%20%28SGB%20Enhanced%29%20%28GB%20Compatible%29.zip" TargetMode="External"/><Relationship Id="rId72" Type="http://schemas.openxmlformats.org/officeDocument/2006/relationships/hyperlink" Target="https://archive.org/download/ni-roms/roms/Nintendo%20-%20Game%20Boy%20Color.zip/All-Star%20Baseball%202000%20%28USA%2C%20Europe%29.zip" TargetMode="External"/><Relationship Id="rId1764" Type="http://schemas.openxmlformats.org/officeDocument/2006/relationships/hyperlink" Target="https://archive.org/download/ni-roms/roms/Nintendo%20-%20Game%20Boy%20Color.zip/Robot%20Poncots%20-%20Star%20Version%20%28Japan%29%20%28SGB%20Enhanced%29%20%28GB%20Compatible%29.zip" TargetMode="External"/><Relationship Id="rId75" Type="http://schemas.openxmlformats.org/officeDocument/2006/relationships/hyperlink" Target="https://archive.org/download/ni-roms/roms/Nintendo%20-%20Game%20Boy%20Color.zip/All%20Star%20Tennis%20%2799%20%28USA%29%20%28Proto%29%20%281999-09-13%29%20%28GB%20Compatible%29.zip" TargetMode="External"/><Relationship Id="rId1765" Type="http://schemas.openxmlformats.org/officeDocument/2006/relationships/hyperlink" Target="https://archive.org/download/ni-roms/roms/Nintendo%20-%20Game%20Boy%20Color.zip/Robot%20Poncots%20-%20Sun%20Version%20%28Japan%29%20%28SGB%20Enhanced%29%20%28GB%20Compatible%29.zip" TargetMode="External"/><Relationship Id="rId74" Type="http://schemas.openxmlformats.org/officeDocument/2006/relationships/hyperlink" Target="https://archive.org/download/ni-roms/roms/Nintendo%20-%20Game%20Boy%20Color.zip/All%20Humans%20Must%20Die%21%20%28World%29%20%28GB%20Compatible%29%20%28Aftermarket%29%20%28Unl%29.zip" TargetMode="External"/><Relationship Id="rId1766" Type="http://schemas.openxmlformats.org/officeDocument/2006/relationships/hyperlink" Target="https://archive.org/download/ni-roms/roms/Nintendo%20-%20Game%20Boy%20Color.zip/Robot%20Wars%20-%20Metal%20Mayhem%20%28Europe%29%20%28En%2CFr%2CDe%2CIt%2CNl%2CSv%29.zip" TargetMode="External"/><Relationship Id="rId77" Type="http://schemas.openxmlformats.org/officeDocument/2006/relationships/hyperlink" Target="https://archive.org/download/ni-roms/roms/Nintendo%20-%20Game%20Boy%20Color.zip/All%20Star%20Tennis%202000%20%28Europe%29%20%28AZTX%29%20%28Proto%29%20%28GB%20Compatible%29.zip" TargetMode="External"/><Relationship Id="rId1767" Type="http://schemas.openxmlformats.org/officeDocument/2006/relationships/hyperlink" Target="https://archive.org/download/ni-roms/roms/Nintendo%20-%20Game%20Boy%20Color.zip/Rocket%20Power%20-%20Gettin%27%20Air%20%28USA%2C%20Europe%29.zip" TargetMode="External"/><Relationship Id="rId76" Type="http://schemas.openxmlformats.org/officeDocument/2006/relationships/hyperlink" Target="https://archive.org/download/ni-roms/roms/Nintendo%20-%20Game%20Boy%20Color.zip/All%20Star%20Tennis%202000%20%28Europe%29%20%28AZTP%29%20%28GB%20Compatible%29.zip" TargetMode="External"/><Relationship Id="rId1768" Type="http://schemas.openxmlformats.org/officeDocument/2006/relationships/hyperlink" Target="https://archive.org/download/ni-roms/roms/Nintendo%20-%20Game%20Boy%20Color.zip/Rocket%20Power%20-%20La%20Glisse%20de%20l%27Extreme%20%28France%29.zip" TargetMode="External"/><Relationship Id="rId79" Type="http://schemas.openxmlformats.org/officeDocument/2006/relationships/hyperlink" Target="https://archive.org/download/ni-roms/roms/Nintendo%20-%20Game%20Boy%20Color.zip/Alley%20Cat%20%28World%29%20%28Aftermarket%29%20%28Unl%29.zip" TargetMode="External"/><Relationship Id="rId1769" Type="http://schemas.openxmlformats.org/officeDocument/2006/relationships/hyperlink" Target="https://archive.org/download/ni-roms/roms/Nintendo%20-%20Game%20Boy%20Color.zip/Rockets%20Vs%20Cars%20%28World%29%20%28GB%20Compatible%29%20%28Aftermarket%29%20%28Unl%29.zip" TargetMode="External"/><Relationship Id="rId78" Type="http://schemas.openxmlformats.org/officeDocument/2006/relationships/hyperlink" Target="https://archive.org/download/ni-roms/roms/Nintendo%20-%20Game%20Boy%20Color.zip/All%20Star%20Tennis%202000%20%28USA%29%20%28Proto%29%20%28GB%20Compatible%29.zip" TargetMode="External"/><Relationship Id="rId71" Type="http://schemas.openxmlformats.org/officeDocument/2006/relationships/hyperlink" Target="https://archive.org/download/ni-roms/roms/Nintendo%20-%20Game%20Boy%20Color.zip/Aliens%20-%20Thanatos%20Encounter%20%28USA%2C%20Europe%29.zip" TargetMode="External"/><Relationship Id="rId70" Type="http://schemas.openxmlformats.org/officeDocument/2006/relationships/hyperlink" Target="https://archive.org/download/ni-roms/roms/Nintendo%20-%20Game%20Boy%20Color.zip/Alice%20in%20Wonderland%20%28USA%2C%20Australia%29.zip" TargetMode="External"/><Relationship Id="rId1760" Type="http://schemas.openxmlformats.org/officeDocument/2006/relationships/hyperlink" Target="https://archive.org/download/ni-roms/roms/Nintendo%20-%20Game%20Boy%20Color.zip/Robopon%20-%20Sun%20Version%20%28USA%29%20%28Beta%29%20%28SGB%20Enhanced%29%20%28GB%20Compatible%29.zip" TargetMode="External"/><Relationship Id="rId1761" Type="http://schemas.openxmlformats.org/officeDocument/2006/relationships/hyperlink" Target="https://archive.org/download/ni-roms/roms/Nintendo%20-%20Game%20Boy%20Color.zip/Robopon%20-%20Sun%20Version%20%28USA%29%20%28SGB%20Enhanced%29%20%28GB%20Compatible%29.zip" TargetMode="External"/><Relationship Id="rId1762" Type="http://schemas.openxmlformats.org/officeDocument/2006/relationships/hyperlink" Target="https://archive.org/download/ni-roms/roms/Nintendo%20-%20Game%20Boy%20Color.zip/Robot%20Poncots%20-%20Comic%20Bom%20Bom%20Special%20Version%20%28Japan%29%20%28SGB%20Enhanced%29%20%28GB%20Compatible%29.zip" TargetMode="External"/><Relationship Id="rId62" Type="http://schemas.openxmlformats.org/officeDocument/2006/relationships/hyperlink" Target="https://archive.org/download/ni-roms/roms/Nintendo%20-%20Game%20Boy%20Color.zip/Agent%20B%20%28World%29%20%28GB%20Compatible%29%20%28Aftermarket%29%20%28Unl%29.zip" TargetMode="External"/><Relationship Id="rId1796" Type="http://schemas.openxmlformats.org/officeDocument/2006/relationships/hyperlink" Target="https://archive.org/download/ni-roms/roms/Nintendo%20-%20Game%20Boy%20Color.zip/Rugrats%20-%20Typisch%20Angelica%20%28Germany%29.zip" TargetMode="External"/><Relationship Id="rId61" Type="http://schemas.openxmlformats.org/officeDocument/2006/relationships/hyperlink" Target="https://archive.org/download/ni-roms/roms/Nintendo%20-%20Game%20Boy%20Color.zip/Agent%20B%20%28World%29%20%28Demo%29%20%28GB%20Compatible%29%20%28Aftermarket%29%20%28Unl%29.zip" TargetMode="External"/><Relationship Id="rId1797" Type="http://schemas.openxmlformats.org/officeDocument/2006/relationships/hyperlink" Target="https://archive.org/download/ni-roms/roms/Nintendo%20-%20Game%20Boy%20Color.zip/Rugrats%20Movie%2C%20The%20%28Europe%29%20%28SGB%20Enhanced%29%20%28GB%20Compatible%29.zip" TargetMode="External"/><Relationship Id="rId64" Type="http://schemas.openxmlformats.org/officeDocument/2006/relationships/hyperlink" Target="https://archive.org/download/ni-roms/roms/Nintendo%20-%20Game%20Boy%20Color.zip/AirForce%20Delta%20%28USA%29.zip" TargetMode="External"/><Relationship Id="rId1798" Type="http://schemas.openxmlformats.org/officeDocument/2006/relationships/hyperlink" Target="https://archive.org/download/ni-roms/roms/Nintendo%20-%20Game%20Boy%20Color.zip/Rugrats%20Movie%2C%20The%20%28USA%29%20%28SGB%20Enhanced%29%20%28GB%20Compatible%29.zip" TargetMode="External"/><Relationship Id="rId63" Type="http://schemas.openxmlformats.org/officeDocument/2006/relationships/hyperlink" Target="https://archive.org/download/ni-roms/roms/Nintendo%20-%20Game%20Boy%20Color.zip/AirForce%20Delta%20%28Japan%29.zip" TargetMode="External"/><Relationship Id="rId1799" Type="http://schemas.openxmlformats.org/officeDocument/2006/relationships/hyperlink" Target="https://archive.org/download/ni-roms/roms/Nintendo%20-%20Game%20Boy%20Color.zip/Rugrats%20en%20Paris%20-%20La%20pelicula%20%28Spain%29%20%28En%2CEs%29.zip" TargetMode="External"/><Relationship Id="rId66" Type="http://schemas.openxmlformats.org/officeDocument/2006/relationships/hyperlink" Target="https://archive.org/download/ni-roms/roms/Nintendo%20-%20Game%20Boy%20Color.zip/Aladdin%20%28Europe%29%20%28En%2CFr%2CDe%2CEs%2CIt%2CNl%29.zip" TargetMode="External"/><Relationship Id="rId65" Type="http://schemas.openxmlformats.org/officeDocument/2006/relationships/hyperlink" Target="https://archive.org/download/ni-roms/roms/Nintendo%20-%20Game%20Boy%20Color.zip/Airwolf%2016%20%28World%29%20%28Aftermarket%29%20%28Unl%29.zip" TargetMode="External"/><Relationship Id="rId68" Type="http://schemas.openxmlformats.org/officeDocument/2006/relationships/hyperlink" Target="https://archive.org/download/ni-roms/roms/Nintendo%20-%20Game%20Boy%20Color.zip/Alfred%27s%20Adventure%20%28Europe%29%20%28En%2CFr%2CDe%2CEs%2CIt%29.zip" TargetMode="External"/><Relationship Id="rId67" Type="http://schemas.openxmlformats.org/officeDocument/2006/relationships/hyperlink" Target="https://archive.org/download/ni-roms/roms/Nintendo%20-%20Game%20Boy%20Color.zip/Aladdin%20%28USA%29.zip" TargetMode="External"/><Relationship Id="rId60" Type="http://schemas.openxmlformats.org/officeDocument/2006/relationships/hyperlink" Target="https://archive.org/download/ni-roms/roms/Nintendo%20-%20Game%20Boy%20Color.zip/Agency%20%28World%29%20%28Aftermarket%29%20%28Unl%29.zip" TargetMode="External"/><Relationship Id="rId69" Type="http://schemas.openxmlformats.org/officeDocument/2006/relationships/hyperlink" Target="https://archive.org/download/ni-roms/roms/Nintendo%20-%20Game%20Boy%20Color.zip/Alice%20in%20Wonderland%20%28Europe%29%20%28En%2CFr%2CDe%2CEs%29.zip" TargetMode="External"/><Relationship Id="rId1790" Type="http://schemas.openxmlformats.org/officeDocument/2006/relationships/hyperlink" Target="https://archive.org/download/ni-roms/roms/Nintendo%20-%20Game%20Boy%20Color.zip/Ruby%20%26%20Rusty%20Save%20the%20Crows%20%28World%29%20%28Beta%201%29%20%28GB%20Compatible%29%20%28Aftermarket%29%20%28Unl%29.zip" TargetMode="External"/><Relationship Id="rId1791" Type="http://schemas.openxmlformats.org/officeDocument/2006/relationships/hyperlink" Target="https://archive.org/download/ni-roms/roms/Nintendo%20-%20Game%20Boy%20Color.zip/Ruby%20%26%20Rusty%20Save%20the%20Crows%20%28World%29%20%28Beta%202%29%20%28GB%20Compatible%29%20%28Aftermarket%29%20%28Unl%29.zip" TargetMode="External"/><Relationship Id="rId1792" Type="http://schemas.openxmlformats.org/officeDocument/2006/relationships/hyperlink" Target="https://archive.org/download/ni-roms/roms/Nintendo%20-%20Game%20Boy%20Color.zip/Ruby%20%26%20Rusty%20Save%20the%20Crows%20%28World%29%20%28Beta%203%29%20%28GB%20Compatible%29%20%28Aftermarket%29%20%28Unl%29.zip" TargetMode="External"/><Relationship Id="rId1793" Type="http://schemas.openxmlformats.org/officeDocument/2006/relationships/hyperlink" Target="https://archive.org/download/ni-roms/roms/Nintendo%20-%20Game%20Boy%20Color.zip/Ruby%20%26%20Rusty%20Save%20the%20Crows%20%28World%29%20%28v2.6%29%20%28GB%20Compatible%29%20%28Aftermarket%29%20%28Unl%29.zip" TargetMode="External"/><Relationship Id="rId1794" Type="http://schemas.openxmlformats.org/officeDocument/2006/relationships/hyperlink" Target="https://archive.org/download/ni-roms/roms/Nintendo%20-%20Game%20Boy%20Color.zip/Rugrats%20-%20Time%20Travelers%20%28USA%2C%20Europe%29%20%28GB%20Compatible%29.zip" TargetMode="External"/><Relationship Id="rId1795" Type="http://schemas.openxmlformats.org/officeDocument/2006/relationships/hyperlink" Target="https://archive.org/download/ni-roms/roms/Nintendo%20-%20Game%20Boy%20Color.zip/Rugrats%20-%20Totally%20Angelica%20%28USA%2C%20Europe%29.zip" TargetMode="External"/><Relationship Id="rId51" Type="http://schemas.openxmlformats.org/officeDocument/2006/relationships/hyperlink" Target="https://archive.org/download/ni-roms/roms/Nintendo%20-%20Game%20Boy%20Color.zip/Action%20Replay%20Online%20%28Europe%29%20%28Unl%29.zip" TargetMode="External"/><Relationship Id="rId1785" Type="http://schemas.openxmlformats.org/officeDocument/2006/relationships/hyperlink" Target="https://archive.org/download/ni-roms/roms/Nintendo%20-%20Game%20Boy%20Color.zip/Rootin%27%20Tootin%27%20Cowboy%20Wizard%20Lizards%20%28World%29%20%28Proto%29%20%28GB%20Compatible%29%20%28Aftermarket%29%20%28Unl%29.zip" TargetMode="External"/><Relationship Id="rId50" Type="http://schemas.openxmlformats.org/officeDocument/2006/relationships/hyperlink" Target="https://archive.org/download/ni-roms/roms/Nintendo%20-%20Game%20Boy%20Color.zip/Action%20Man%20-%20Search%20for%20Base%20X%20%28USA%2C%20Europe%29.zip" TargetMode="External"/><Relationship Id="rId1786" Type="http://schemas.openxmlformats.org/officeDocument/2006/relationships/hyperlink" Target="https://archive.org/download/ni-roms/roms/Nintendo%20-%20Game%20Boy%20Color.zip/Roswell%20Conspiracies%20-%20Aliens%2C%20Myths%20%26%20Legends%20%28Europe%29%20%28En%2CFr%2CDe%29.zip" TargetMode="External"/><Relationship Id="rId53" Type="http://schemas.openxmlformats.org/officeDocument/2006/relationships/hyperlink" Target="https://archive.org/download/ni-roms/roms/Nintendo%20-%20Game%20Boy%20Color.zip/Adulting%21%20Soundtrack%20%28World%29%20%28GB%20Compatible%29%20%28Aftermarket%29%20%28Unl%29.zip" TargetMode="External"/><Relationship Id="rId1787" Type="http://schemas.openxmlformats.org/officeDocument/2006/relationships/hyperlink" Target="https://archive.org/download/ni-roms/roms/Nintendo%20-%20Game%20Boy%20Color.zip/Roswell%20Conspiracies%20-%20Aliens%2C%20Myths%20%26%20Legends%20%28USA%29%20%28En%2CFr%2CDe%29.zip" TargetMode="External"/><Relationship Id="rId52" Type="http://schemas.openxmlformats.org/officeDocument/2006/relationships/hyperlink" Target="https://archive.org/download/ni-roms/roms/Nintendo%20-%20Game%20Boy%20Color.zip/Action%20Replay%20Xtreme%20-%20Special%20Edition%20for%20Pokemon%20Crystal%20%28Europe%29%20%28Unl%29.zip" TargetMode="External"/><Relationship Id="rId1788" Type="http://schemas.openxmlformats.org/officeDocument/2006/relationships/hyperlink" Target="https://archive.org/download/ni-roms/roms/Nintendo%20-%20Game%20Boy%20Color.zip/Rox%20%28Japan%29%20%28En%29%20%28GB%20Compatible%29.zip" TargetMode="External"/><Relationship Id="rId55" Type="http://schemas.openxmlformats.org/officeDocument/2006/relationships/hyperlink" Target="https://archive.org/download/ni-roms/roms/Nintendo%20-%20Game%20Boy%20Color.zip/Adventures%20in%20Carnal%20Hell%2C%20The%20%28World%29%20%28En%29%20%28v1.02%29%20%28GB%20Compatible%29%20%28Aftermarket%29%20%28Unl%29.zip" TargetMode="External"/><Relationship Id="rId1789" Type="http://schemas.openxmlformats.org/officeDocument/2006/relationships/hyperlink" Target="https://archive.org/download/ni-roms/roms/Nintendo%20-%20Game%20Boy%20Color.zip/Rox%20%28USA%2C%20Europe%29%20%28GB%20Compatible%29.zip" TargetMode="External"/><Relationship Id="rId54" Type="http://schemas.openxmlformats.org/officeDocument/2006/relationships/hyperlink" Target="https://archive.org/download/ni-roms/roms/Nintendo%20-%20Game%20Boy%20Color.zip/Adventure%20%28World%29%20%28Aftermarket%29%20%28Unl%29.zip" TargetMode="External"/><Relationship Id="rId57" Type="http://schemas.openxmlformats.org/officeDocument/2006/relationships/hyperlink" Target="https://archive.org/download/ni-roms/roms/Nintendo%20-%20Game%20Boy%20Color.zip/Adventures%20in%20Carnal%20Hell%2C%20The%20%28World%29%20%28Ja%29%20%28v1.01%29%20%28GB%20Compatible%29%20%28Aftermarket%29%20%28Unl%29.zip" TargetMode="External"/><Relationship Id="rId56" Type="http://schemas.openxmlformats.org/officeDocument/2006/relationships/hyperlink" Target="https://archive.org/download/ni-roms/roms/Nintendo%20-%20Game%20Boy%20Color.zip/Adventures%20in%20Carnal%20Hell%2C%20The%20%28World%29%20%28Es%29%20%28v1.02%29%20%28GB%20Compatible%29%20%28Aftermarket%29%20%28Unl%29.zip" TargetMode="External"/><Relationship Id="rId59" Type="http://schemas.openxmlformats.org/officeDocument/2006/relationships/hyperlink" Target="https://archive.org/download/ni-roms/roms/Nintendo%20-%20Game%20Boy%20Color.zip/Adventures%20of%20the%20Smurfs%2C%20The%20%28Europe%29%20%28En%2CFr%2CDe%2CEs%2CIt%2CNl%29.zip" TargetMode="External"/><Relationship Id="rId58" Type="http://schemas.openxmlformats.org/officeDocument/2006/relationships/hyperlink" Target="https://archive.org/download/ni-roms/roms/Nintendo%20-%20Game%20Boy%20Color.zip/Adventures%20in%20Carnal%20Hell%2C%20The%20%28World%29%20%28Ja%29%20%28v1.02%29%20%28GB%20Compatible%29%20%28Aftermarket%29%20%28Unl%29.zip" TargetMode="External"/><Relationship Id="rId1780" Type="http://schemas.openxmlformats.org/officeDocument/2006/relationships/hyperlink" Target="https://archive.org/download/ni-roms/roms/Nintendo%20-%20Game%20Boy%20Color.zip/Roi%20Lion%2C%20Le%20-%20La%20Formidable%20Aventure%20de%20Simba%20%28France%29.zip" TargetMode="External"/><Relationship Id="rId1781" Type="http://schemas.openxmlformats.org/officeDocument/2006/relationships/hyperlink" Target="https://archive.org/download/ni-roms/roms/Nintendo%20-%20Game%20Boy%20Color.zip/Rokumon%20Tengai%20Mon-Colle-Knight%20GB%20%28Japan%29.zip" TargetMode="External"/><Relationship Id="rId1782" Type="http://schemas.openxmlformats.org/officeDocument/2006/relationships/hyperlink" Target="https://archive.org/download/ni-roms/roms/Nintendo%20-%20Game%20Boy%20Color.zip/Roland%20Garros%20French%20Open%20%28Europe%29%20%28En%2CFr%2CDe%2CEs%2CIt%2CNl%29.zip" TargetMode="External"/><Relationship Id="rId1783" Type="http://schemas.openxmlformats.org/officeDocument/2006/relationships/hyperlink" Target="https://archive.org/download/ni-roms/roms/Nintendo%20-%20Game%20Boy%20Color.zip/Ronaldo%20V-Football%20%28Europe%29%20%28En%2CFr%2CDe%2CEs%2CIt%2CNl%2CPt%29%20%28GB%20Compatible%29.zip" TargetMode="External"/><Relationship Id="rId1784" Type="http://schemas.openxmlformats.org/officeDocument/2006/relationships/hyperlink" Target="https://archive.org/download/ni-roms/roms/Nintendo%20-%20Game%20Boy%20Color.zip/Ronaldo%20V-Soccer%20%28USA%29%20%28En%2CFr%2CEs%2CPt%29%20%28GB%20Compatible%29.zip" TargetMode="External"/><Relationship Id="rId2269" Type="http://schemas.openxmlformats.org/officeDocument/2006/relationships/hyperlink" Target="https://archive.org/download/ni-roms/roms/Nintendo%20-%20Game%20Boy%20Color.zip/VR%20Sports%20-%20Powerboat%20Racing%20%28USA%29%20%28Proto%29.zip" TargetMode="External"/><Relationship Id="rId349" Type="http://schemas.openxmlformats.org/officeDocument/2006/relationships/hyperlink" Target="https://archive.org/download/ni-roms/roms/Nintendo%20-%20Game%20Boy%20Color.zip/Chromanoids%20%28World%29%20%28v1.1%29%20%28Aftermarket%29%20%28Unl%29.zip" TargetMode="External"/><Relationship Id="rId348" Type="http://schemas.openxmlformats.org/officeDocument/2006/relationships/hyperlink" Target="https://archive.org/download/ni-roms/roms/Nintendo%20-%20Game%20Boy%20Color.zip/Chromanoids%20%28World%29%20%28v1.0%29%20%28Aftermarket%29%20%28Unl%29.zip" TargetMode="External"/><Relationship Id="rId347" Type="http://schemas.openxmlformats.org/officeDocument/2006/relationships/hyperlink" Target="https://archive.org/download/ni-roms/roms/Nintendo%20-%20Game%20Boy%20Color.zip/Choro%20Q%20-%20Hyper%20Customable%20GB%20%28Japan%29%20%28SGB%20Enhanced%29%20%28GB%20Compatible%29.zip" TargetMode="External"/><Relationship Id="rId346" Type="http://schemas.openxmlformats.org/officeDocument/2006/relationships/hyperlink" Target="https://archive.org/download/ni-roms/roms/Nintendo%20-%20Game%20Boy%20Color.zip/Choro-Q%20%28World%29%20%28Aftermarket%29%20%28Unl%29.zip" TargetMode="External"/><Relationship Id="rId2260" Type="http://schemas.openxmlformats.org/officeDocument/2006/relationships/hyperlink" Target="https://archive.org/download/ni-roms/roms/Nintendo%20-%20Game%20Boy%20Color.zip/Uno%20%28Europe%29%20%28En%2CFr%2CDe%2CEs%2CIt%2CNl%29%20%28GB%20Compatible%29.zip" TargetMode="External"/><Relationship Id="rId341" Type="http://schemas.openxmlformats.org/officeDocument/2006/relationships/hyperlink" Target="https://archive.org/download/ni-roms/roms/Nintendo%20-%20Game%20Boy%20Color.zip/Chicken%20Run%20%28USA%2C%20Europe%29%20%28En%2CFr%2CDe%2CEs%2CIt%29.zip" TargetMode="External"/><Relationship Id="rId2261" Type="http://schemas.openxmlformats.org/officeDocument/2006/relationships/hyperlink" Target="https://archive.org/download/ni-roms/roms/Nintendo%20-%20Game%20Boy%20Color.zip/Uno%20%28USA%29%20%28GB%20Compatible%29.zip" TargetMode="External"/><Relationship Id="rId340" Type="http://schemas.openxmlformats.org/officeDocument/2006/relationships/hyperlink" Target="https://archive.org/download/ni-roms/roms/Nintendo%20-%20Game%20Boy%20Color.zip/Chibi%20Maruko-chan%20-%20Go%20Chounai%20Minna%20de%20Game%20Da%20yo%21%20%28Japan%29.zip" TargetMode="External"/><Relationship Id="rId2262" Type="http://schemas.openxmlformats.org/officeDocument/2006/relationships/hyperlink" Target="https://archive.org/download/ni-roms/roms/Nintendo%20-%20Game%20Boy%20Color.zip/Usurper%20Ghoul%20%28World%29%20%28v1.9%29%20%28GB%20Compatible%29%20%28Aftermarket%29%20%28Unl%29.zip" TargetMode="External"/><Relationship Id="rId2263" Type="http://schemas.openxmlformats.org/officeDocument/2006/relationships/hyperlink" Target="https://archive.org/download/ni-roms/roms/Nintendo%20-%20Game%20Boy%20Color.zip/V-Rally%20-%20Championship%20Edition%20%28Europe%29%20%28En%2CFr%2CDe%2CEs%29.zip" TargetMode="External"/><Relationship Id="rId2264" Type="http://schemas.openxmlformats.org/officeDocument/2006/relationships/hyperlink" Target="https://archive.org/download/ni-roms/roms/Nintendo%20-%20Game%20Boy%20Color.zip/V-Rally%20-%20Championship%20Edition%20%28Japan%29.zip" TargetMode="External"/><Relationship Id="rId345" Type="http://schemas.openxmlformats.org/officeDocument/2006/relationships/hyperlink" Target="https://archive.org/download/ni-roms/roms/Nintendo%20-%20Game%20Boy%20Color.zip/Chopper%20War%20%28World%29%20%28Aftermarket%29%20%28Unl%29.zip" TargetMode="External"/><Relationship Id="rId2265" Type="http://schemas.openxmlformats.org/officeDocument/2006/relationships/hyperlink" Target="https://archive.org/download/ni-roms/roms/Nintendo%20-%20Game%20Boy%20Color.zip/V-Rally%20-%20Edition%2099%20%28USA%29%20%28En%2CFr%2CEs%29.zip" TargetMode="External"/><Relationship Id="rId344" Type="http://schemas.openxmlformats.org/officeDocument/2006/relationships/hyperlink" Target="https://archive.org/download/ni-roms/roms/Nintendo%20-%20Game%20Boy%20Color.zip/Chongwu%20Xiao%20Jingling%20-%20Jiejin%20Ta%20Zhi%20Wang%20%28Taiwan%29%20%28Unl%29.zip" TargetMode="External"/><Relationship Id="rId2266" Type="http://schemas.openxmlformats.org/officeDocument/2006/relationships/hyperlink" Target="https://archive.org/download/ni-roms/roms/Nintendo%20-%20Game%20Boy%20Color.zip/VIP%20%28Europe%29%20%28En%2CFr%2CDe%2CEs%2CIt%29.zip" TargetMode="External"/><Relationship Id="rId343" Type="http://schemas.openxmlformats.org/officeDocument/2006/relationships/hyperlink" Target="https://archive.org/download/ni-roms/roms/Nintendo%20-%20Game%20Boy%20Color.zip/Chi%20to%20Ase%20to%20Namida%20no%20Koukou%20Yakyuu%20%28Japan%29.zip" TargetMode="External"/><Relationship Id="rId2267" Type="http://schemas.openxmlformats.org/officeDocument/2006/relationships/hyperlink" Target="https://archive.org/download/ni-roms/roms/Nintendo%20-%20Game%20Boy%20Color.zip/VIP%20%28USA%29%20%28En%2CFr%2CEs%29.zip" TargetMode="External"/><Relationship Id="rId342" Type="http://schemas.openxmlformats.org/officeDocument/2006/relationships/hyperlink" Target="https://archive.org/download/ni-roms/roms/Nintendo%20-%20Game%20Boy%20Color.zip/Chiki%20Chiki%20Machine%20Mou%20Race%20%28Japan%29.zip" TargetMode="External"/><Relationship Id="rId2268" Type="http://schemas.openxmlformats.org/officeDocument/2006/relationships/hyperlink" Target="https://archive.org/download/ni-roms/roms/Nintendo%20-%20Game%20Boy%20Color.zip/VOX%20%28World%29%20%28Aftermarket%29%20%28Unl%29.zip" TargetMode="External"/><Relationship Id="rId2258" Type="http://schemas.openxmlformats.org/officeDocument/2006/relationships/hyperlink" Target="https://archive.org/download/ni-roms/roms/Nintendo%20-%20Game%20Boy%20Color.zip/Ungrateful%20Son%2C%20The%20%28World%29%20%28v1.1%29%20%28GB%20Compatible%29%20%28Aftermarket%29%20%28Unl%29.zip" TargetMode="External"/><Relationship Id="rId2259" Type="http://schemas.openxmlformats.org/officeDocument/2006/relationships/hyperlink" Target="https://archive.org/download/ni-roms/roms/Nintendo%20-%20Game%20Boy%20Color.zip/Unholy%20Friend%20%28World%29%20%28GB%20Compatible%29%20%28Aftermarket%29%20%28Unl%29.zip" TargetMode="External"/><Relationship Id="rId338" Type="http://schemas.openxmlformats.org/officeDocument/2006/relationships/hyperlink" Target="https://archive.org/download/ni-roms/roms/Nintendo%20-%20Game%20Boy%20Color.zip/Chessmaster%20%28USA%2C%20Europe%29%20%28GB%20Compatible%29.zip" TargetMode="External"/><Relationship Id="rId337" Type="http://schemas.openxmlformats.org/officeDocument/2006/relationships/hyperlink" Target="https://archive.org/download/ni-roms/roms/Nintendo%20-%20Game%20Boy%20Color.zip/Chee-Chai%20Alien%20%28Japan%29%20%28Rumble%20Version%29.zip" TargetMode="External"/><Relationship Id="rId336" Type="http://schemas.openxmlformats.org/officeDocument/2006/relationships/hyperlink" Target="https://archive.org/download/ni-roms/roms/Nintendo%20-%20Game%20Boy%20Color.zip/Checkmate%20%28Japan%29%20%28En%2CJa%29%20%28GB%20Compatible%29.zip" TargetMode="External"/><Relationship Id="rId335" Type="http://schemas.openxmlformats.org/officeDocument/2006/relationships/hyperlink" Target="https://archive.org/download/ni-roms/roms/Nintendo%20-%20Game%20Boy%20Color.zip/Chase%20the%20Chuck%20Wagon%20%28World%29%20%28Aftermarket%29%20%28Unl%29.zip" TargetMode="External"/><Relationship Id="rId339" Type="http://schemas.openxmlformats.org/officeDocument/2006/relationships/hyperlink" Target="https://archive.org/download/ni-roms/roms/Nintendo%20-%20Game%20Boy%20Color.zip/Chester%27s%20Big%20Ol%27%20Day%20%28World%29%20%28Proto%29%20%28GB%20Compatible%29%20%28Aftermarket%29%20%28Unl%29.zip" TargetMode="External"/><Relationship Id="rId330" Type="http://schemas.openxmlformats.org/officeDocument/2006/relationships/hyperlink" Target="https://archive.org/download/ni-roms/roms/Nintendo%20-%20Game%20Boy%20Color.zip/Chaoji%20Jiqiren%20Dazhan%20X%20-%20Super%20Robot%20War%20X%20%28Taiwan%29%20%28Unl%29.zip" TargetMode="External"/><Relationship Id="rId2250" Type="http://schemas.openxmlformats.org/officeDocument/2006/relationships/hyperlink" Target="https://archive.org/download/ni-roms/roms/Nintendo%20-%20Game%20Boy%20Color.zip/UXB%20%28World%29%20%28Aftermarket%29%20%28Unl%29.zip" TargetMode="External"/><Relationship Id="rId2251" Type="http://schemas.openxmlformats.org/officeDocument/2006/relationships/hyperlink" Target="https://archive.org/download/ni-roms/roms/Nintendo%20-%20Game%20Boy%20Color.zip/Uchuujin%20Tanaka%20Tarou%20de%20-%20RPG%20Tsukuru%20GB%202%20%28Japan%29.zip" TargetMode="External"/><Relationship Id="rId2252" Type="http://schemas.openxmlformats.org/officeDocument/2006/relationships/hyperlink" Target="https://archive.org/download/ni-roms/roms/Nintendo%20-%20Game%20Boy%20Color.zip/Ultimate%20Fighting%20Championship%20%28Europe%29.zip" TargetMode="External"/><Relationship Id="rId2253" Type="http://schemas.openxmlformats.org/officeDocument/2006/relationships/hyperlink" Target="https://archive.org/download/ni-roms/roms/Nintendo%20-%20Game%20Boy%20Color.zip/Ultimate%20Fighting%20Championship%20%28USA%29.zip" TargetMode="External"/><Relationship Id="rId334" Type="http://schemas.openxmlformats.org/officeDocument/2006/relationships/hyperlink" Target="https://archive.org/download/ni-roms/roms/Nintendo%20-%20Game%20Boy%20Color.zip/Chase%20H.Q.%20-%20Secret%20Police%20%28USA%29%20%28SGB%20Enhanced%29%20%28GB%20Compatible%29.zip" TargetMode="External"/><Relationship Id="rId2254" Type="http://schemas.openxmlformats.org/officeDocument/2006/relationships/hyperlink" Target="https://archive.org/download/ni-roms/roms/Nintendo%20-%20Game%20Boy%20Color.zip/Ultimate%20Paintball%20%28USA%2C%20Europe%29.zip" TargetMode="External"/><Relationship Id="rId333" Type="http://schemas.openxmlformats.org/officeDocument/2006/relationships/hyperlink" Target="https://archive.org/download/ni-roms/roms/Nintendo%20-%20Game%20Boy%20Color.zip/Chase%20H.Q.%20-%20Secret%20Police%20%28Europe%29%20%28SGB%20Enhanced%29%20%28GB%20Compatible%29.zip" TargetMode="External"/><Relationship Id="rId2255" Type="http://schemas.openxmlformats.org/officeDocument/2006/relationships/hyperlink" Target="https://archive.org/download/ni-roms/roms/Nintendo%20-%20Game%20Boy%20Color.zip/Ultimate%20Surfing%20%28Europe%29.zip" TargetMode="External"/><Relationship Id="rId332" Type="http://schemas.openxmlformats.org/officeDocument/2006/relationships/hyperlink" Target="https://archive.org/download/ni-roms/roms/Nintendo%20-%20Game%20Boy%20Color.zip/Chaoren%20Tegong%20Dui%20%28Taiwan%29%20%28Unl%29.zip" TargetMode="External"/><Relationship Id="rId2256" Type="http://schemas.openxmlformats.org/officeDocument/2006/relationships/hyperlink" Target="https://archive.org/download/ni-roms/roms/Nintendo%20-%20Game%20Boy%20Color.zip/Ultimate%20Surfing%20%28USA%29.zip" TargetMode="External"/><Relationship Id="rId331" Type="http://schemas.openxmlformats.org/officeDocument/2006/relationships/hyperlink" Target="https://archive.org/download/ni-roms/roms/Nintendo%20-%20Game%20Boy%20Color.zip/Chaoji%20Yinsu%20de%20Xiaozi%20II%20-%20Super%20Sonik%20II%20%28Taiwan%29%20%28Unl%29.zip" TargetMode="External"/><Relationship Id="rId2257" Type="http://schemas.openxmlformats.org/officeDocument/2006/relationships/hyperlink" Target="https://archive.org/download/ni-roms/roms/Nintendo%20-%20Game%20Boy%20Color.zip/Unearthed%20%28World%29%20%28v1.3%29%20%28GB%20Compatible%29%20%28Aftermarket%29%20%28Unl%29.zip" TargetMode="External"/><Relationship Id="rId370" Type="http://schemas.openxmlformats.org/officeDocument/2006/relationships/hyperlink" Target="https://archive.org/download/ni-roms/roms/Nintendo%20-%20Game%20Boy%20Color.zip/Cool%20Hand%20%28Europe%29%20%28En%2CFr%2CDe%29%20%28GB%20Compatible%29.zip" TargetMode="External"/><Relationship Id="rId369" Type="http://schemas.openxmlformats.org/officeDocument/2006/relationships/hyperlink" Target="https://archive.org/download/ni-roms/roms/Nintendo%20-%20Game%20Boy%20Color.zip/Cool%20Bricks%20%28Europe%29%20%28En%2CFr%2CDe%2CEs%2CIt%29.zip" TargetMode="External"/><Relationship Id="rId368" Type="http://schemas.openxmlformats.org/officeDocument/2006/relationships/hyperlink" Target="https://archive.org/download/ni-roms/roms/Nintendo%20-%20Game%20Boy%20Color.zip/Cookie%20Monster%20Munch%20%28World%29%20%28Aftermarket%29%20%28Unl%29.zip" TargetMode="External"/><Relationship Id="rId2280" Type="http://schemas.openxmlformats.org/officeDocument/2006/relationships/hyperlink" Target="https://archive.org/download/ni-roms/roms/Nintendo%20-%20Game%20Boy%20Color.zip/WWF%20Attitude%20%28USA%2C%20Europe%29.zip" TargetMode="External"/><Relationship Id="rId2281" Type="http://schemas.openxmlformats.org/officeDocument/2006/relationships/hyperlink" Target="https://archive.org/download/ni-roms/roms/Nintendo%20-%20Game%20Boy%20Color.zip/WWF%20Betrayal%20%28USA%2C%20Europe%29.zip" TargetMode="External"/><Relationship Id="rId2282" Type="http://schemas.openxmlformats.org/officeDocument/2006/relationships/hyperlink" Target="https://archive.org/download/ni-roms/roms/Nintendo%20-%20Game%20Boy%20Color.zip/WWF%20WrestleMania%202000%20%28USA%2C%20Europe%29%20%28GB%20Compatible%29.zip" TargetMode="External"/><Relationship Id="rId363" Type="http://schemas.openxmlformats.org/officeDocument/2006/relationships/hyperlink" Target="https://archive.org/download/ni-roms/roms/Nintendo%20-%20Game%20Boy%20Color.zip/Command%20Master%20%28Japan%29.zip" TargetMode="External"/><Relationship Id="rId2283" Type="http://schemas.openxmlformats.org/officeDocument/2006/relationships/hyperlink" Target="https://archive.org/download/ni-roms/roms/Nintendo%20-%20Game%20Boy%20Color.zip/Wacky%20Painter%20%28World%29%20%28Aftermarket%29%20%28Unl%29.zip" TargetMode="External"/><Relationship Id="rId362" Type="http://schemas.openxmlformats.org/officeDocument/2006/relationships/hyperlink" Target="https://archive.org/download/ni-roms/roms/Nintendo%20-%20Game%20Boy%20Color.zip/Columns%20GB%20-%20Tezuka%20Osamu%20Characters%20%28Japan%29%20%28SGB%20Enhanced%29%20%28GB%20Compatible%29.zip" TargetMode="External"/><Relationship Id="rId2284" Type="http://schemas.openxmlformats.org/officeDocument/2006/relationships/hyperlink" Target="https://archive.org/download/ni-roms/roms/Nintendo%20-%20Game%20Boy%20Color.zip/Wacky%20Races%20%28Europe%29%20%28En%2CFr%2CDe%2CEs%2CIt%2CNl%29.zip" TargetMode="External"/><Relationship Id="rId361" Type="http://schemas.openxmlformats.org/officeDocument/2006/relationships/hyperlink" Target="https://archive.org/download/ni-roms/roms/Nintendo%20-%20Game%20Boy%20Color.zip/Colin%20McRae%20Rally%20%28Europe%29.zip" TargetMode="External"/><Relationship Id="rId2285" Type="http://schemas.openxmlformats.org/officeDocument/2006/relationships/hyperlink" Target="https://archive.org/download/ni-roms/roms/Nintendo%20-%20Game%20Boy%20Color.zip/Wacky%20Races%20%28USA%29%20%28En%2CFr%2CEs%29.zip" TargetMode="External"/><Relationship Id="rId360" Type="http://schemas.openxmlformats.org/officeDocument/2006/relationships/hyperlink" Target="https://archive.org/download/ni-roms/roms/Nintendo%20-%20Game%20Boy%20Color.zip/Cold%20Nights%20%28World%29%20%28Aftermarket%29%20%28Unl%29.zip" TargetMode="External"/><Relationship Id="rId2286" Type="http://schemas.openxmlformats.org/officeDocument/2006/relationships/hyperlink" Target="https://archive.org/download/ni-roms/roms/Nintendo%20-%20Game%20Boy%20Color.zip/Wai%20Xing%20Tanxian%20Zhi%20Xingqiu%20Dazhan%20%28Taiwan%29%20%28Unl%29.zip" TargetMode="External"/><Relationship Id="rId367" Type="http://schemas.openxmlformats.org/officeDocument/2006/relationships/hyperlink" Target="https://archive.org/download/ni-roms/roms/Nintendo%20-%20Game%20Boy%20Color.zip/Cookie%27s%20Bakery%20%28World%29%20%28v1.0.3%29%20%28GB%20Compatible%29%20%28Aftermarket%29%20%28Unl%29.zip" TargetMode="External"/><Relationship Id="rId2287" Type="http://schemas.openxmlformats.org/officeDocument/2006/relationships/hyperlink" Target="https://archive.org/download/ni-roms/roms/Nintendo%20-%20Game%20Boy%20Color.zip/Walaki%20%28World%29%20%28Hu%29%20%28Aftermarket%29%20%28Unl%29.zip" TargetMode="External"/><Relationship Id="rId366" Type="http://schemas.openxmlformats.org/officeDocument/2006/relationships/hyperlink" Target="https://archive.org/download/ni-roms/roms/Nintendo%20-%20Game%20Boy%20Color.zip/Conker%27s%20Pocket%20Tales%20%28USA%2C%20Europe%29%20%28En%2CFr%2CDe%29%20%28SGB%20Enhanced%29%20%28GB%20Compatible%29.zip" TargetMode="External"/><Relationship Id="rId2288" Type="http://schemas.openxmlformats.org/officeDocument/2006/relationships/hyperlink" Target="https://archive.org/download/ni-roms/roms/Nintendo%20-%20Game%20Boy%20Color.zip/Walt%20Disney%20World%20Quest%20-%20Magical%20Racing%20Tour%20%28Europe%29%20%28Fr%2CDe%2CEs%29.zip" TargetMode="External"/><Relationship Id="rId365" Type="http://schemas.openxmlformats.org/officeDocument/2006/relationships/hyperlink" Target="https://archive.org/download/ni-roms/roms/Nintendo%20-%20Game%20Boy%20Color.zip/Commando%20%28World%29%20%28Aftermarket%29%20%28Unl%29.zip" TargetMode="External"/><Relationship Id="rId2289" Type="http://schemas.openxmlformats.org/officeDocument/2006/relationships/hyperlink" Target="https://archive.org/download/ni-roms/roms/Nintendo%20-%20Game%20Boy%20Color.zip/Walt%20Disney%20World%20Quest%20-%20Magical%20Racing%20Tour%20%28USA%2C%20Europe%29.zip" TargetMode="External"/><Relationship Id="rId364" Type="http://schemas.openxmlformats.org/officeDocument/2006/relationships/hyperlink" Target="https://archive.org/download/ni-roms/roms/Nintendo%20-%20Game%20Boy%20Color.zip/Commander%20Keen%20%28USA%2C%20Europe%29.zip" TargetMode="External"/><Relationship Id="rId95" Type="http://schemas.openxmlformats.org/officeDocument/2006/relationships/hyperlink" Target="https://archive.org/download/ni-roms/roms/Nintendo%20-%20Game%20Boy%20Color.zip/Antz%20Racing%20%28Europe%29%20%28En%2CFr%2CDe%2CEs%2CIt%2CNl%29.zip" TargetMode="External"/><Relationship Id="rId94" Type="http://schemas.openxmlformats.org/officeDocument/2006/relationships/hyperlink" Target="https://archive.org/download/ni-roms/roms/Nintendo%20-%20Game%20Boy%20Color.zip/Antz%20%28USA%29%20%28En%2CFr%2CEs%29%20%28GB%20Compatible%29.zip" TargetMode="External"/><Relationship Id="rId97" Type="http://schemas.openxmlformats.org/officeDocument/2006/relationships/hyperlink" Target="https://archive.org/download/ni-roms/roms/Nintendo%20-%20Game%20Boy%20Color.zip/Antz%20World%20Sportz%20%28Europe%29%20%28En%2CFr%2CDe%2CEs%2CIt%2CNl%29.zip" TargetMode="External"/><Relationship Id="rId96" Type="http://schemas.openxmlformats.org/officeDocument/2006/relationships/hyperlink" Target="https://archive.org/download/ni-roms/roms/Nintendo%20-%20Game%20Boy%20Color.zip/Antz%20Racing%20%28USA%29%20%28En%2CFr%2CDe%2CEs%2CIt%2CNl%29.zip" TargetMode="External"/><Relationship Id="rId99" Type="http://schemas.openxmlformats.org/officeDocument/2006/relationships/hyperlink" Target="https://archive.org/download/ni-roms/roms/Nintendo%20-%20Game%20Boy%20Color.zip/Aqualife%20%28Japan%29%20%28SGB%20Enhanced%29%20%28GB%20Compatible%29.zip" TargetMode="External"/><Relationship Id="rId98" Type="http://schemas.openxmlformats.org/officeDocument/2006/relationships/hyperlink" Target="https://archive.org/download/ni-roms/roms/Nintendo%20-%20Game%20Boy%20Color.zip/Apollo%20Mission%20%28World%29%20%28Aftermarket%29%20%28Unl%29.zip" TargetMode="External"/><Relationship Id="rId91" Type="http://schemas.openxmlformats.org/officeDocument/2006/relationships/hyperlink" Target="https://archive.org/download/ni-roms/roms/Nintendo%20-%20Game%20Boy%20Color.zip/Anpfiff%20-%20Der%20RTL%20Fussball-Manager%20%28Germany%29.zip" TargetMode="External"/><Relationship Id="rId90" Type="http://schemas.openxmlformats.org/officeDocument/2006/relationships/hyperlink" Target="https://archive.org/download/ni-roms/roms/Nintendo%20-%20Game%20Boy%20Color.zip/Another%20Adventure%20%28World%29%20%28En%2CEs%29%20%28GB%20Compatible%29%20%28Aftermarket%29%20%28Unl%29.zip" TargetMode="External"/><Relationship Id="rId93" Type="http://schemas.openxmlformats.org/officeDocument/2006/relationships/hyperlink" Target="https://archive.org/download/ni-roms/roms/Nintendo%20-%20Game%20Boy%20Color.zip/Antz%20%28Europe%29%20%28En%2CFr%2CDe%2CEs%2CIt%2CNl%29%20%28GB%20Compatible%29.zip" TargetMode="External"/><Relationship Id="rId92" Type="http://schemas.openxmlformats.org/officeDocument/2006/relationships/hyperlink" Target="https://archive.org/download/ni-roms/roms/Nintendo%20-%20Game%20Boy%20Color.zip/Antz%20%28Europe%29%20%28En%2CFr%2CDe%2CEs%2CIt%2CNl%29%20%28Beta%29%20%28GB%20Compatible%29.zip" TargetMode="External"/><Relationship Id="rId359" Type="http://schemas.openxmlformats.org/officeDocument/2006/relationships/hyperlink" Target="https://archive.org/download/ni-roms/roms/Nintendo%20-%20Game%20Boy%20Color.zip/Closet%20Monsters%20%28World%29%20%28GB%20Compatible%29%20%28Aftermarket%29%20%28Unl%29.zip" TargetMode="External"/><Relationship Id="rId358" Type="http://schemas.openxmlformats.org/officeDocument/2006/relationships/hyperlink" Target="https://archive.org/download/ni-roms/roms/Nintendo%20-%20Game%20Boy%20Color.zip/Clockmaker%27s%20Tale%2C%20A%20%28World%29%20%28GB%20Compatible%29%20%28Aftermarket%29%20%28Unl%29.zip" TargetMode="External"/><Relationship Id="rId357" Type="http://schemas.openxmlformats.org/officeDocument/2006/relationships/hyperlink" Target="https://archive.org/download/ni-roms/roms/Nintendo%20-%20Game%20Boy%20Color.zip/Climb%20It%20%28World%29%20%28Aftermarket%29%20%28Unl%29.zip" TargetMode="External"/><Relationship Id="rId2270" Type="http://schemas.openxmlformats.org/officeDocument/2006/relationships/hyperlink" Target="https://archive.org/download/ni-roms/roms/Nintendo%20-%20Game%20Boy%20Color.zip/Varmit%20%28World%29%20%28Aftermarket%29%20%28Unl%29.zip" TargetMode="External"/><Relationship Id="rId2271" Type="http://schemas.openxmlformats.org/officeDocument/2006/relationships/hyperlink" Target="https://archive.org/download/ni-roms/roms/Nintendo%20-%20Game%20Boy%20Color.zip/Vegas%20Games%20%28Europe%29%20%28En%2CFr%2CDe%29.zip" TargetMode="External"/><Relationship Id="rId352" Type="http://schemas.openxmlformats.org/officeDocument/2006/relationships/hyperlink" Target="https://archive.org/download/ni-roms/roms/Nintendo%20-%20Game%20Boy%20Color.zip/Chuanshuo%20%28Taiwan%29%20%28Unl%29.zip" TargetMode="External"/><Relationship Id="rId2272" Type="http://schemas.openxmlformats.org/officeDocument/2006/relationships/hyperlink" Target="https://archive.org/download/ni-roms/roms/Nintendo%20-%20Game%20Boy%20Color.zip/Vegas%20Games%20%28USA%29%20%28En%2CFr%2CDe%29%20%28Rev%201%29%20%28Proto%29.zip" TargetMode="External"/><Relationship Id="rId351" Type="http://schemas.openxmlformats.org/officeDocument/2006/relationships/hyperlink" Target="https://archive.org/download/ni-roms/roms/Nintendo%20-%20Game%20Boy%20Color.zip/Chrome%20and%20Blood%20%28World%29%20%28v1.02%29%20%28Proto%29%20%28GB%20Compatible%29%20%28Aftermarket%29%20%28Unl%29.zip" TargetMode="External"/><Relationship Id="rId2273" Type="http://schemas.openxmlformats.org/officeDocument/2006/relationships/hyperlink" Target="https://archive.org/download/ni-roms/roms/Nintendo%20-%20Game%20Boy%20Color.zip/Vegas%20Games%20%28USA%29.zip" TargetMode="External"/><Relationship Id="rId350" Type="http://schemas.openxmlformats.org/officeDocument/2006/relationships/hyperlink" Target="https://archive.org/download/ni-roms/roms/Nintendo%20-%20Game%20Boy%20Color.zip/Chrome%20and%20Blood%20%28World%29%20%28v1.00%29%20%28Proto%29%20%28GB%20Compatible%29%20%28Aftermarket%29%20%28Unl%29.zip" TargetMode="External"/><Relationship Id="rId2274" Type="http://schemas.openxmlformats.org/officeDocument/2006/relationships/hyperlink" Target="https://archive.org/download/ni-roms/roms/Nintendo%20-%20Game%20Boy%20Color.zip/Vigilante%208%20%28USA%29%20%28Rumble%20Version%29.zip" TargetMode="External"/><Relationship Id="rId2275" Type="http://schemas.openxmlformats.org/officeDocument/2006/relationships/hyperlink" Target="https://archive.org/download/ni-roms/roms/Nintendo%20-%20Game%20Boy%20Color.zip/Visiteurs%2C%20Les%20%28France%29%20%28GB%20Compatible%29.zip" TargetMode="External"/><Relationship Id="rId356" Type="http://schemas.openxmlformats.org/officeDocument/2006/relationships/hyperlink" Target="https://archive.org/download/ni-roms/roms/Nintendo%20-%20Game%20Boy%20Color.zip/Classic%20Bubble%20Bobble%20%28USA%29%20%28SGB%20Enhanced%29%20%28GB%20Compatible%29.zip" TargetMode="External"/><Relationship Id="rId2276" Type="http://schemas.openxmlformats.org/officeDocument/2006/relationships/hyperlink" Target="https://archive.org/download/ni-roms/roms/Nintendo%20-%20Game%20Boy%20Color.zip/Vixen%20%28World%29%20%28Aftermarket%29%20%28Unl%29.zip" TargetMode="External"/><Relationship Id="rId355" Type="http://schemas.openxmlformats.org/officeDocument/2006/relationships/hyperlink" Target="https://archive.org/download/ni-roms/roms/Nintendo%20-%20Game%20Boy%20Color.zip/Classic%20Bubble%20Bobble%20%28Europe%29%20%28SGB%20Enhanced%29%20%28GB%20Compatible%29.zip" TargetMode="External"/><Relationship Id="rId2277" Type="http://schemas.openxmlformats.org/officeDocument/2006/relationships/hyperlink" Target="https://archive.org/download/ni-roms/roms/Nintendo%20-%20Game%20Boy%20Color.zip/WCW%20Mayhem%20%28USA%2C%20Europe%29.zip" TargetMode="External"/><Relationship Id="rId354" Type="http://schemas.openxmlformats.org/officeDocument/2006/relationships/hyperlink" Target="https://archive.org/download/ni-roms/roms/Nintendo%20-%20Game%20Boy%20Color.zip/Church%20of%20Pastor%20Chuck%20%28World%29%20%28Demo%29%20%28GB%20Compatible%29%20%28Aftermarket%29%20%28Unl%29.zip" TargetMode="External"/><Relationship Id="rId2278" Type="http://schemas.openxmlformats.org/officeDocument/2006/relationships/hyperlink" Target="https://archive.org/download/ni-roms/roms/Nintendo%20-%20Game%20Boy%20Color.zip/WDL%20-%20World%20Destruction%20League%20-%20Thunder%20Tanks%20%28USA%29%20%28Beta%29.zip" TargetMode="External"/><Relationship Id="rId353" Type="http://schemas.openxmlformats.org/officeDocument/2006/relationships/hyperlink" Target="https://archive.org/download/ni-roms/roms/Nintendo%20-%20Game%20Boy%20Color.zip/Chumbles%20Bumbles%20%28World%29%20%28v1.2%29%20%28GB%20Compatible%29%20%28Aftermarket%29%20%28Unl%29.zip" TargetMode="External"/><Relationship Id="rId2279" Type="http://schemas.openxmlformats.org/officeDocument/2006/relationships/hyperlink" Target="https://archive.org/download/ni-roms/roms/Nintendo%20-%20Game%20Boy%20Color.zip/WDL%20-%20World%20Destruction%20League%20-%20Thunder%20Tanks%20%28USA%29%20%28En%2CFr%2CDe%29.zip" TargetMode="External"/><Relationship Id="rId2225" Type="http://schemas.openxmlformats.org/officeDocument/2006/relationships/hyperlink" Target="https://archive.org/download/ni-roms/roms/Nintendo%20-%20Game%20Boy%20Color.zip/True%20Color%2025%20in%201%20%28Taiwan%29%20%28Unl%29.zip" TargetMode="External"/><Relationship Id="rId2226" Type="http://schemas.openxmlformats.org/officeDocument/2006/relationships/hyperlink" Target="https://archive.org/download/ni-roms/roms/Nintendo%20-%20Game%20Boy%20Color.zip/Tsuri%20Sensei%202%20%28Japan%29%20%28SGB%20Enhanced%29%20%28GB%20Compatible%29.zip" TargetMode="External"/><Relationship Id="rId2227" Type="http://schemas.openxmlformats.org/officeDocument/2006/relationships/hyperlink" Target="https://archive.org/download/ni-roms/roms/Nintendo%20-%20Game%20Boy%20Color.zip/Tsuriiko%21%21%20%28Japan%29.zip" TargetMode="External"/><Relationship Id="rId2228" Type="http://schemas.openxmlformats.org/officeDocument/2006/relationships/hyperlink" Target="https://archive.org/download/ni-roms/roms/Nintendo%20-%20Game%20Boy%20Color.zip/Turbo%20RC%20Racing%20%28USA%29%20%28Proto%29.zip" TargetMode="External"/><Relationship Id="rId2229" Type="http://schemas.openxmlformats.org/officeDocument/2006/relationships/hyperlink" Target="https://archive.org/download/ni-roms/roms/Nintendo%20-%20Game%20Boy%20Color.zip/Turok%20-%20Rage%20Wars%20%28USA%2C%20Europe%29%20%28En%2CFr%2CDe%2CEs%29.zip" TargetMode="External"/><Relationship Id="rId305" Type="http://schemas.openxmlformats.org/officeDocument/2006/relationships/hyperlink" Target="https://archive.org/download/ni-roms/roms/Nintendo%20-%20Game%20Boy%20Color.zip/Carnivale%20%28USA%29%20%28Proto%29.zip" TargetMode="External"/><Relationship Id="rId304" Type="http://schemas.openxmlformats.org/officeDocument/2006/relationships/hyperlink" Target="https://archive.org/download/ni-roms/roms/Nintendo%20-%20Game%20Boy%20Color.zip/Carmageddon%20TDR%202000%20%28Europe%29%20%28En%2CFr%2CDe%2CEs%2CIt%29%20%28Proto%29.zip" TargetMode="External"/><Relationship Id="rId303" Type="http://schemas.openxmlformats.org/officeDocument/2006/relationships/hyperlink" Target="https://archive.org/download/ni-roms/roms/Nintendo%20-%20Game%20Boy%20Color.zip/Carmageddon%20-%20Carpocalypse%20Now%20%28USA%2C%20Europe%29%20%28En%2CFr%2CEs%2CIt%29.zip" TargetMode="External"/><Relationship Id="rId302" Type="http://schemas.openxmlformats.org/officeDocument/2006/relationships/hyperlink" Target="https://archive.org/download/ni-roms/roms/Nintendo%20-%20Game%20Boy%20Color.zip/Carmageddon%20-%20Carpocalypse%20Now%20%28USA%29%20%28En%2CEs%29%20%28Beta%29.zip" TargetMode="External"/><Relationship Id="rId309" Type="http://schemas.openxmlformats.org/officeDocument/2006/relationships/hyperlink" Target="https://archive.org/download/ni-roms/roms/Nintendo%20-%20Game%20Boy%20Color.zip/Casper%20%28USA%29%20%28Rev%201%29%20%28Proto%29.zip" TargetMode="External"/><Relationship Id="rId308" Type="http://schemas.openxmlformats.org/officeDocument/2006/relationships/hyperlink" Target="https://archive.org/download/ni-roms/roms/Nintendo%20-%20Game%20Boy%20Color.zip/Casper%20%28Europe%29%20%28En%2CFr%2CDe%29.zip" TargetMode="External"/><Relationship Id="rId307" Type="http://schemas.openxmlformats.org/officeDocument/2006/relationships/hyperlink" Target="https://archive.org/download/ni-roms/roms/Nintendo%20-%20Game%20Boy%20Color.zip/Casper%20%28Europe%29%20%28En%2CEs%2CIt%29.zip" TargetMode="External"/><Relationship Id="rId306" Type="http://schemas.openxmlformats.org/officeDocument/2006/relationships/hyperlink" Target="https://archive.org/download/ni-roms/roms/Nintendo%20-%20Game%20Boy%20Color.zip/Carrera%20%28Europe%29%20%28En%2CFr%2CDe%29%20%28Proto%29.zip" TargetMode="External"/><Relationship Id="rId2220" Type="http://schemas.openxmlformats.org/officeDocument/2006/relationships/hyperlink" Target="https://archive.org/download/ni-roms/roms/Nintendo%20-%20Game%20Boy%20Color.zip/Trip%20World%20DX%20%28World%29%20%28Limited%20Run%20Games%29.zip" TargetMode="External"/><Relationship Id="rId301" Type="http://schemas.openxmlformats.org/officeDocument/2006/relationships/hyperlink" Target="https://archive.org/download/ni-roms/roms/Nintendo%20-%20Game%20Boy%20Color.zip/Carmageddon%20-%20Carpocalypse%20Now%20%28Germany%29.zip" TargetMode="External"/><Relationship Id="rId2221" Type="http://schemas.openxmlformats.org/officeDocument/2006/relationships/hyperlink" Target="https://archive.org/download/ni-roms/roms/Nintendo%20-%20Game%20Boy%20Color.zip/Triple%20Play%202001%20%28USA%2C%20Europe%29.zip" TargetMode="External"/><Relationship Id="rId300" Type="http://schemas.openxmlformats.org/officeDocument/2006/relationships/hyperlink" Target="https://archive.org/download/ni-roms/roms/Nintendo%20-%20Game%20Boy%20Color.zip/Carl%20Lewis%20Athletics%202000%20%28Europe%29%20%28En%2CFr%2CDe%2CEs%2CIt%2CNl%29.zip" TargetMode="External"/><Relationship Id="rId2222" Type="http://schemas.openxmlformats.org/officeDocument/2006/relationships/hyperlink" Target="https://archive.org/download/ni-roms/roms/Nintendo%20-%20Game%20Boy%20Color.zip/Tristam%20Island%20%28World%29%20%28v1.6%29%20%28GB%20Compatible%29%20%28Aftermarket%29%20%28Unl%29.zip" TargetMode="External"/><Relationship Id="rId2223" Type="http://schemas.openxmlformats.org/officeDocument/2006/relationships/hyperlink" Target="https://archive.org/download/ni-roms/roms/Nintendo%20-%20Game%20Boy%20Color.zip/Trouballs%20%28USA%29.zip" TargetMode="External"/><Relationship Id="rId2224" Type="http://schemas.openxmlformats.org/officeDocument/2006/relationships/hyperlink" Target="https://archive.org/download/ni-roms/roms/Nintendo%20-%20Game%20Boy%20Color.zip/Trouble%20City%20-%20Pocket%20Mission%20%28World%29%20%28GB%20Compatible%29%20%28Aftermarket%29%20%28Unl%29.zip" TargetMode="External"/><Relationship Id="rId2214" Type="http://schemas.openxmlformats.org/officeDocument/2006/relationships/hyperlink" Target="https://archive.org/download/ni-roms/roms/Nintendo%20-%20Game%20Boy%20Color.zip/Trade%20%26%20Battle%20Card%20Hero%20%28Japan%29%20%28SGB%20Enhanced%29%20%28GB%20Compatible%29.zip" TargetMode="External"/><Relationship Id="rId2215" Type="http://schemas.openxmlformats.org/officeDocument/2006/relationships/hyperlink" Target="https://archive.org/download/ni-roms/roms/Nintendo%20-%20Game%20Boy%20Color.zip/Traumatarium%20%28World%29%20%28Demo%29%20%282023-06-01%29%20%28GB%20Compatible%29%20%28Aftermarket%29%20%28Unl%29.zip" TargetMode="External"/><Relationship Id="rId2216" Type="http://schemas.openxmlformats.org/officeDocument/2006/relationships/hyperlink" Target="https://archive.org/download/ni-roms/roms/Nintendo%20-%20Game%20Boy%20Color.zip/Treasure%20Island%20Color%20%28World%29%20%28Aftermarket%29%20%28Unl%29.zip" TargetMode="External"/><Relationship Id="rId2217" Type="http://schemas.openxmlformats.org/officeDocument/2006/relationships/hyperlink" Target="https://archive.org/download/ni-roms/roms/Nintendo%20-%20Game%20Boy%20Color.zip/Trick%20Boarder%20%28Europe%29.zip" TargetMode="External"/><Relationship Id="rId2218" Type="http://schemas.openxmlformats.org/officeDocument/2006/relationships/hyperlink" Target="https://archive.org/download/ni-roms/roms/Nintendo%20-%20Game%20Boy%20Color.zip/Trick%20Boarder%20%28USA%29.zip" TargetMode="External"/><Relationship Id="rId2219" Type="http://schemas.openxmlformats.org/officeDocument/2006/relationships/hyperlink" Target="https://archive.org/download/ni-roms/roms/Nintendo%20-%20Game%20Boy%20Color.zip/Trickboarder%20GP%20%28Japan%29.zip" TargetMode="External"/><Relationship Id="rId2210" Type="http://schemas.openxmlformats.org/officeDocument/2006/relationships/hyperlink" Target="https://archive.org/download/ni-roms/roms/Nintendo%20-%20Game%20Boy%20Color.zip/Toy%20Story%202%20%28USA%2C%20Europe%29%20%28SGB%20Enhanced%29%20%28GB%20Compatible%29.zip" TargetMode="External"/><Relationship Id="rId2211" Type="http://schemas.openxmlformats.org/officeDocument/2006/relationships/hyperlink" Target="https://archive.org/download/ni-roms/roms/Nintendo%20-%20Game%20Boy%20Color.zip/Toy%20Story%20Racer%20%28Europe%29%20%28En%2CFr%2CDe%29.zip" TargetMode="External"/><Relationship Id="rId2212" Type="http://schemas.openxmlformats.org/officeDocument/2006/relationships/hyperlink" Target="https://archive.org/download/ni-roms/roms/Nintendo%20-%20Game%20Boy%20Color.zip/Toy%20Story%20Racer%20%28USA%2C%20Europe%29.zip" TargetMode="External"/><Relationship Id="rId2213" Type="http://schemas.openxmlformats.org/officeDocument/2006/relationships/hyperlink" Target="https://archive.org/download/ni-roms/roms/Nintendo%20-%20Game%20Boy%20Color.zip/Trade%20%26%20Battle%20Card%20Hero%20%28Japan%29%20%28Rev%201%29%20%283DS%20Virtual%20Console%29%20%28SGB%20Enhanced%29%20%28GB%20Compatible%29.zip" TargetMode="External"/><Relationship Id="rId2247" Type="http://schemas.openxmlformats.org/officeDocument/2006/relationships/hyperlink" Target="https://archive.org/download/ni-roms/roms/Nintendo%20-%20Game%20Boy%20Color.zip/Tyrian%202000%20%28USA%29%20%28Proto%29%20%28GB%20Compatible%29.zip" TargetMode="External"/><Relationship Id="rId2248" Type="http://schemas.openxmlformats.org/officeDocument/2006/relationships/hyperlink" Target="https://archive.org/download/ni-roms/roms/Nintendo%20-%20Game%20Boy%20Color.zip/UEFA%202000%20%28Europe%29%20%28En%2CFr%2CDe%2CEs%2CIt%2CNl%29%20%28Beta%29.zip" TargetMode="External"/><Relationship Id="rId2249" Type="http://schemas.openxmlformats.org/officeDocument/2006/relationships/hyperlink" Target="https://archive.org/download/ni-roms/roms/Nintendo%20-%20Game%20Boy%20Color.zip/UEFA%202000%20%28Europe%29%20%28En%2CFr%2CDe%2CEs%2CIt%2CNl%29.zip" TargetMode="External"/><Relationship Id="rId327" Type="http://schemas.openxmlformats.org/officeDocument/2006/relationships/hyperlink" Target="https://archive.org/download/ni-roms/roms/Nintendo%20-%20Game%20Boy%20Color.zip/Chao%20Jinhua%20-%20Shuma%20Baolong%20-%20Zuanshi%20Ban%20%28Taiwan%29%20%28Unl%29.zip" TargetMode="External"/><Relationship Id="rId326" Type="http://schemas.openxmlformats.org/officeDocument/2006/relationships/hyperlink" Target="https://archive.org/download/ni-roms/roms/Nintendo%20-%20Game%20Boy%20Color.zip/Chao%20Jinhua%20-%20Shuma%20Baobei%20D-3%20%28Taiwan%29%20%28Unl%29.zip" TargetMode="External"/><Relationship Id="rId325" Type="http://schemas.openxmlformats.org/officeDocument/2006/relationships/hyperlink" Target="https://archive.org/download/ni-roms/roms/Nintendo%20-%20Game%20Boy%20Color.zip/Championship%20Motocross%202001%20featuring%20Ricky%20Carmichael%20%28USA%2C%20Europe%29.zip" TargetMode="External"/><Relationship Id="rId324" Type="http://schemas.openxmlformats.org/officeDocument/2006/relationships/hyperlink" Target="https://archive.org/download/ni-roms/roms/Nintendo%20-%20Game%20Boy%20Color.zip/Centipede%20%28USA%29%20%28GB%20Compatible%29.zip" TargetMode="External"/><Relationship Id="rId329" Type="http://schemas.openxmlformats.org/officeDocument/2006/relationships/hyperlink" Target="https://archive.org/download/ni-roms/roms/Nintendo%20-%20Game%20Boy%20Color.zip/Chaoji%20Jiqiren%20Dazhan%20X%20-%20Super%20Robot%20War%20X%20%28Taiwan%29%20%28Unl%29%20%28Alt%29.zip" TargetMode="External"/><Relationship Id="rId328" Type="http://schemas.openxmlformats.org/officeDocument/2006/relationships/hyperlink" Target="https://archive.org/download/ni-roms/roms/Nintendo%20-%20Game%20Boy%20Color.zip/Chaoji%20Gedou%202001%20Alpha%20%28Taiwan%29%20%28Unl%29.zip" TargetMode="External"/><Relationship Id="rId2240" Type="http://schemas.openxmlformats.org/officeDocument/2006/relationships/hyperlink" Target="https://archive.org/download/ni-roms/roms/Nintendo%20-%20Game%20Boy%20Color.zip/Tweety%27s%20High-Flying%20Adventure%20%28USA%29.zip" TargetMode="External"/><Relationship Id="rId2241" Type="http://schemas.openxmlformats.org/officeDocument/2006/relationships/hyperlink" Target="https://archive.org/download/ni-roms/roms/Nintendo%20-%20Game%20Boy%20Color.zip/Tweety%20Sekaiisshuu%20-%2080%20Hiki%20no%20Neko%20o%20Sagase%21%20%28Japan%29.zip" TargetMode="External"/><Relationship Id="rId2242" Type="http://schemas.openxmlformats.org/officeDocument/2006/relationships/hyperlink" Target="https://archive.org/download/ni-roms/roms/Nintendo%20-%20Game%20Boy%20Color.zip/Tycoon%20Tex%20%28World%29%20%28Aftermarket%29%20%28Unl%29.zip" TargetMode="External"/><Relationship Id="rId323" Type="http://schemas.openxmlformats.org/officeDocument/2006/relationships/hyperlink" Target="https://archive.org/download/ni-roms/roms/Nintendo%20-%20Game%20Boy%20Color.zip/Centipede%20%28Europe%29%20%28En%2CFr%2CDe%2CEs%2CIt%2CNl%29%20%28GB%20Compatible%29.zip" TargetMode="External"/><Relationship Id="rId2243" Type="http://schemas.openxmlformats.org/officeDocument/2006/relationships/hyperlink" Target="https://archive.org/download/ni-roms/roms/Nintendo%20-%20Game%20Boy%20Color.zip/Tynesoft%20Commodore%2016%20Classics%20%28World%29%20%28Aftermarket%29%20%28Unl%29.zip" TargetMode="External"/><Relationship Id="rId322" Type="http://schemas.openxmlformats.org/officeDocument/2006/relationships/hyperlink" Target="https://archive.org/download/ni-roms/roms/Nintendo%20-%20Game%20Boy%20Color.zip/Cavelon%20%28World%29%20%28Aftermarket%29%20%28Unl%29.zip" TargetMode="External"/><Relationship Id="rId2244" Type="http://schemas.openxmlformats.org/officeDocument/2006/relationships/hyperlink" Target="https://archive.org/download/ni-roms/roms/Nintendo%20-%20Game%20Boy%20Color.zip/Tynesoft%20Commodore%2016%20Classics%20II%20%28World%29%20%28Aftermarket%29%20%28Unl%29.zip" TargetMode="External"/><Relationship Id="rId321" Type="http://schemas.openxmlformats.org/officeDocument/2006/relationships/hyperlink" Target="https://archive.org/download/ni-roms/roms/Nintendo%20-%20Game%20Boy%20Color.zip/Cave%20Hunter%20%28World%29%20%28GB%20Compatible%29%20%28Aftermarket%29%20%28Unl%29.zip" TargetMode="External"/><Relationship Id="rId2245" Type="http://schemas.openxmlformats.org/officeDocument/2006/relationships/hyperlink" Target="https://archive.org/download/ni-roms/roms/Nintendo%20-%20Game%20Boy%20Color.zip/Tyrannosaurus%20Tex%20%28USA%29%20%28Proto%29.zip" TargetMode="External"/><Relationship Id="rId320" Type="http://schemas.openxmlformats.org/officeDocument/2006/relationships/hyperlink" Target="https://archive.org/download/ni-roms/roms/Nintendo%20-%20Game%20Boy%20Color.zip/Cave%20Fighter%20%28World%29%20%28Aftermarket%29%20%28Unl%29.zip" TargetMode="External"/><Relationship Id="rId2246" Type="http://schemas.openxmlformats.org/officeDocument/2006/relationships/hyperlink" Target="https://archive.org/download/ni-roms/roms/Nintendo%20-%20Game%20Boy%20Color.zip/Tyrannosaurus%20Tex%20%28World%29%20%28Aftermarket%29%20%28Unl%29.zip" TargetMode="External"/><Relationship Id="rId2236" Type="http://schemas.openxmlformats.org/officeDocument/2006/relationships/hyperlink" Target="https://archive.org/download/ni-roms/roms/Nintendo%20-%20Game%20Boy%20Color.zip/Tweenies%20-%20Doodles%27%20Bones%20%28Europe%29%20%28En%2CDe%2CEs%2CIt%29.zip" TargetMode="External"/><Relationship Id="rId2237" Type="http://schemas.openxmlformats.org/officeDocument/2006/relationships/hyperlink" Target="https://archive.org/download/ni-roms/roms/Nintendo%20-%20Game%20Boy%20Color.zip/Tweenies%20-%20Doodles%27%20Bones%20%28Europe%29%20%28En%2CNl%2CSv%2CNo%2CDa%29.zip" TargetMode="External"/><Relationship Id="rId2238" Type="http://schemas.openxmlformats.org/officeDocument/2006/relationships/hyperlink" Target="https://archive.org/download/ni-roms/roms/Nintendo%20-%20Game%20Boy%20Color.zip/Tweety%27s%20High-Flying%20Adventure%20%28Europe%29%20%28En%2CEs%2CIt%29.zip" TargetMode="External"/><Relationship Id="rId2239" Type="http://schemas.openxmlformats.org/officeDocument/2006/relationships/hyperlink" Target="https://archive.org/download/ni-roms/roms/Nintendo%20-%20Game%20Boy%20Color.zip/Tweety%27s%20High-Flying%20Adventure%20%28Europe%29%20%28En%2CFr%2CDe%29.zip" TargetMode="External"/><Relationship Id="rId316" Type="http://schemas.openxmlformats.org/officeDocument/2006/relationships/hyperlink" Target="https://archive.org/download/ni-roms/roms/Nintendo%20-%20Game%20Boy%20Color.zip/Catwoman%20%28Japan%29%20%28Proto%29.zip" TargetMode="External"/><Relationship Id="rId315" Type="http://schemas.openxmlformats.org/officeDocument/2006/relationships/hyperlink" Target="https://archive.org/download/ni-roms/roms/Nintendo%20-%20Game%20Boy%20Color.zip/Catwoman%20%28Europe%29.zip" TargetMode="External"/><Relationship Id="rId314" Type="http://schemas.openxmlformats.org/officeDocument/2006/relationships/hyperlink" Target="https://archive.org/download/ni-roms/roms/Nintendo%20-%20Game%20Boy%20Color.zip/Caterpillar%20Construction%20Zone%20%28USA%2C%20Europe%29%20%28GB%20Compatible%29.zip" TargetMode="External"/><Relationship Id="rId313" Type="http://schemas.openxmlformats.org/officeDocument/2006/relationships/hyperlink" Target="https://archive.org/download/ni-roms/roms/Nintendo%20-%20Game%20Boy%20Color.zip/Cat%20Jumper%20%28World%29%20%28GB%20Compatible%29%20%28Aftermarket%29%20%28Unl%29.zip" TargetMode="External"/><Relationship Id="rId319" Type="http://schemas.openxmlformats.org/officeDocument/2006/relationships/hyperlink" Target="https://archive.org/download/ni-roms/roms/Nintendo%20-%20Game%20Boy%20Color.zip/Catz%20%28USA%29.zip" TargetMode="External"/><Relationship Id="rId318" Type="http://schemas.openxmlformats.org/officeDocument/2006/relationships/hyperlink" Target="https://archive.org/download/ni-roms/roms/Nintendo%20-%20Game%20Boy%20Color.zip/Catz%20%28Europe%29.zip" TargetMode="External"/><Relationship Id="rId317" Type="http://schemas.openxmlformats.org/officeDocument/2006/relationships/hyperlink" Target="https://archive.org/download/ni-roms/roms/Nintendo%20-%20Game%20Boy%20Color.zip/Catwoman%20%28USA%29.zip" TargetMode="External"/><Relationship Id="rId2230" Type="http://schemas.openxmlformats.org/officeDocument/2006/relationships/hyperlink" Target="https://archive.org/download/ni-roms/roms/Nintendo%20-%20Game%20Boy%20Color.zip/Turok%202%20-%20Jikku%20Senshi%20%28Japan%29%20%28GB%20Compatible%29.zip" TargetMode="External"/><Relationship Id="rId2231" Type="http://schemas.openxmlformats.org/officeDocument/2006/relationships/hyperlink" Target="https://archive.org/download/ni-roms/roms/Nintendo%20-%20Game%20Boy%20Color.zip/Turok%202%20-%20Seeds%20of%20Evil%20%28USA%2C%20Europe%29%20%28En%2CFr%2CDe%2CEs%29%20%28Beta%29%20%28GB%20Compatible%29.zip" TargetMode="External"/><Relationship Id="rId312" Type="http://schemas.openxmlformats.org/officeDocument/2006/relationships/hyperlink" Target="https://archive.org/download/ni-roms/roms/Nintendo%20-%20Game%20Boy%20Color.zip/Cat%20Boy%27s%20Stellar%20Journey%20%28World%29%20%28GB%20Compatible%29%20%28Aftermarket%29%20%28Unl%29.zip" TargetMode="External"/><Relationship Id="rId2232" Type="http://schemas.openxmlformats.org/officeDocument/2006/relationships/hyperlink" Target="https://archive.org/download/ni-roms/roms/Nintendo%20-%20Game%20Boy%20Color.zip/Turok%202%20-%20Seeds%20of%20Evil%20%28USA%2C%20Europe%29%20%28En%2CFr%2CDe%2CEs%29%20%28GB%20Compatible%29.zip" TargetMode="External"/><Relationship Id="rId311" Type="http://schemas.openxmlformats.org/officeDocument/2006/relationships/hyperlink" Target="https://archive.org/download/ni-roms/roms/Nintendo%20-%20Game%20Boy%20Color.zip/Castlevania%20-%20Demon%20Castle%20%28World%29%20%28Aftermarket%29%20%28Unl%29.zip" TargetMode="External"/><Relationship Id="rId2233" Type="http://schemas.openxmlformats.org/officeDocument/2006/relationships/hyperlink" Target="https://archive.org/download/ni-roms/roms/Nintendo%20-%20Game%20Boy%20Color.zip/Turok%203%20-%20Shadow%20of%20Oblivion%20%28USA%2C%20Europe%29%20%28En%2CFr%2CDe%2CEs%29.zip" TargetMode="External"/><Relationship Id="rId310" Type="http://schemas.openxmlformats.org/officeDocument/2006/relationships/hyperlink" Target="https://archive.org/download/ni-roms/roms/Nintendo%20-%20Game%20Boy%20Color.zip/Casper%20%28USA%29.zip" TargetMode="External"/><Relationship Id="rId2234" Type="http://schemas.openxmlformats.org/officeDocument/2006/relationships/hyperlink" Target="https://archive.org/download/ni-roms/roms/Nintendo%20-%20Game%20Boy%20Color.zip/Tutti%20Frutti%20%28World%29%20%28Aftermarket%29%20%28Unl%29.zip" TargetMode="External"/><Relationship Id="rId2235" Type="http://schemas.openxmlformats.org/officeDocument/2006/relationships/hyperlink" Target="https://archive.org/download/ni-roms/roms/Nintendo%20-%20Game%20Boy%20Color.zip/Tutty%20%28Europe%29%20%28Demo%29.zip" TargetMode="External"/><Relationship Id="rId297" Type="http://schemas.openxmlformats.org/officeDocument/2006/relationships/hyperlink" Target="https://archive.org/download/ni-roms/roms/Nintendo%20-%20Game%20Boy%20Color.zip/Cardcaptor%20Sakura%20-%20Tomoeda%20Shougakkou%20Daiundoukai%20%28Japan%29.zip" TargetMode="External"/><Relationship Id="rId296" Type="http://schemas.openxmlformats.org/officeDocument/2006/relationships/hyperlink" Target="https://archive.org/download/ni-roms/roms/Nintendo%20-%20Game%20Boy%20Color.zip/Cardcaptor%20Sakura%20-%20Tomoeda%20Shougakkou%20Daiundoukai%20%28Japan%29%20%28Rev%201%29%20%28Proto%29.zip" TargetMode="External"/><Relationship Id="rId295" Type="http://schemas.openxmlformats.org/officeDocument/2006/relationships/hyperlink" Target="https://archive.org/download/ni-roms/roms/Nintendo%20-%20Game%20Boy%20Color.zip/Cardcaptor%20Sakura%20-%20Itsumo%20Sakura-chan%20to%20Issho%20%28Japan%29%20%28Rev%202%29%20%28GB%20Compatible%29.zip" TargetMode="External"/><Relationship Id="rId294" Type="http://schemas.openxmlformats.org/officeDocument/2006/relationships/hyperlink" Target="https://archive.org/download/ni-roms/roms/Nintendo%20-%20Game%20Boy%20Color.zip/Cardcaptor%20Sakura%20-%20Itsumo%20Sakura-chan%20to%20Issho%20%28Japan%29%20%28Rev%201%29%20%28GB%20Compatible%29.zip" TargetMode="External"/><Relationship Id="rId299" Type="http://schemas.openxmlformats.org/officeDocument/2006/relationships/hyperlink" Target="https://archive.org/download/ni-roms/roms/Nintendo%20-%20Game%20Boy%20Color.zip/Carl%20Lewis%20Athletics%202000%20%28Europe%29%20%28En%2CFr%2CDe%2CEs%2CIt%2CNl%29%20%28Beta%29.zip" TargetMode="External"/><Relationship Id="rId298" Type="http://schemas.openxmlformats.org/officeDocument/2006/relationships/hyperlink" Target="https://archive.org/download/ni-roms/roms/Nintendo%20-%20Game%20Boy%20Color.zip/Cargo%20%28World%29%20%28GB%20Compatible%29%20%28Aftermarket%29%20%28Unl%29.zip" TargetMode="External"/><Relationship Id="rId271" Type="http://schemas.openxmlformats.org/officeDocument/2006/relationships/hyperlink" Target="https://archive.org/download/ni-roms/roms/Nintendo%20-%20Game%20Boy%20Color.zip/Bygone%20Choices%20%28World%29%20%28GB%20Compatible%29%20%28Aftermarket%29%20%28Unl%29.zip" TargetMode="External"/><Relationship Id="rId270" Type="http://schemas.openxmlformats.org/officeDocument/2006/relationships/hyperlink" Target="https://archive.org/download/ni-roms/roms/Nintendo%20-%20Game%20Boy%20Color.zip/Buzz%20Lightyear%20of%20Star%20Command%20%28USA%2C%20Europe%29.zip" TargetMode="External"/><Relationship Id="rId269" Type="http://schemas.openxmlformats.org/officeDocument/2006/relationships/hyperlink" Target="https://archive.org/download/ni-roms/roms/Nintendo%20-%20Game%20Boy%20Color.zip/Bust-A-Move%20Millennium%20%28USA%2C%20Europe%29.zip" TargetMode="External"/><Relationship Id="rId264" Type="http://schemas.openxmlformats.org/officeDocument/2006/relationships/hyperlink" Target="https://archive.org/download/ni-roms/roms/Nintendo%20-%20Game%20Boy%20Color.zip/Burai%20Senshi%20Color%20%28Japan%29.zip" TargetMode="External"/><Relationship Id="rId263" Type="http://schemas.openxmlformats.org/officeDocument/2006/relationships/hyperlink" Target="https://archive.org/download/ni-roms/roms/Nintendo%20-%20Game%20Boy%20Color.zip/Bundesliga%20Stars%202001%20%28Germany%29.zip" TargetMode="External"/><Relationship Id="rId262" Type="http://schemas.openxmlformats.org/officeDocument/2006/relationships/hyperlink" Target="https://archive.org/download/ni-roms/roms/Nintendo%20-%20Game%20Boy%20Color.zip/Bugs%20Bunny%20in%20-%20Crazy%20Castle%204%20%28USA%29.zip" TargetMode="External"/><Relationship Id="rId261" Type="http://schemas.openxmlformats.org/officeDocument/2006/relationships/hyperlink" Target="https://archive.org/download/ni-roms/roms/Nintendo%20-%20Game%20Boy%20Color.zip/Bugs%20Bunny%20in%20-%20Crazy%20Castle%204%20%28Europe%29.zip" TargetMode="External"/><Relationship Id="rId268" Type="http://schemas.openxmlformats.org/officeDocument/2006/relationships/hyperlink" Target="https://archive.org/download/ni-roms/roms/Nintendo%20-%20Game%20Boy%20Color.zip/Bust-A-Move%204%20%28USA%2C%20Europe%29%20%28GB%20Compatible%29.zip" TargetMode="External"/><Relationship Id="rId267" Type="http://schemas.openxmlformats.org/officeDocument/2006/relationships/hyperlink" Target="https://archive.org/download/ni-roms/roms/Nintendo%20-%20Game%20Boy%20Color.zip/Buried%20Behind%20the%20Cabin%20%28World%29%20%28GB%20Compatible%29%20%28Aftermarket%29%20%28Unl%29.zip" TargetMode="External"/><Relationship Id="rId266" Type="http://schemas.openxmlformats.org/officeDocument/2006/relationships/hyperlink" Target="https://archive.org/download/ni-roms/roms/Nintendo%20-%20Game%20Boy%20Color.zip/Burger%20Paradise%20International%20%28Japan%29.zip" TargetMode="External"/><Relationship Id="rId265" Type="http://schemas.openxmlformats.org/officeDocument/2006/relationships/hyperlink" Target="https://archive.org/download/ni-roms/roms/Nintendo%20-%20Game%20Boy%20Color.zip/Burger%20Burger%20Pocket%20-%20Hamburger%20Simulation%20%28Japan%29%20%28SGB%20Enhanced%29%20%28GB%20Compatible%29.zip" TargetMode="External"/><Relationship Id="rId260" Type="http://schemas.openxmlformats.org/officeDocument/2006/relationships/hyperlink" Target="https://archive.org/download/ni-roms/roms/Nintendo%20-%20Game%20Boy%20Color.zip/Bugs%20Bunny%20et%20le%20Chateau%20des%20Catastrophes%20%28France%29%20%28En%29.zip" TargetMode="External"/><Relationship Id="rId259" Type="http://schemas.openxmlformats.org/officeDocument/2006/relationships/hyperlink" Target="https://archive.org/download/ni-roms/roms/Nintendo%20-%20Game%20Boy%20Color.zip/Bugs%20Bunny%20-%20Crazy%20Castle%204%20%28Japan%29.zip" TargetMode="External"/><Relationship Id="rId258" Type="http://schemas.openxmlformats.org/officeDocument/2006/relationships/hyperlink" Target="https://archive.org/download/ni-roms/roms/Nintendo%20-%20Game%20Boy%20Color.zip/Bugs%20Bunny%20-%20Crazy%20Castle%203%20%28USA%2C%20Europe%29%20%28GB%20Compatible%29.zip" TargetMode="External"/><Relationship Id="rId2290" Type="http://schemas.openxmlformats.org/officeDocument/2006/relationships/hyperlink" Target="https://archive.org/download/ni-roms/roms/Nintendo%20-%20Game%20Boy%20Color.zip/Wangzu%20Tiantang%20%28Taiwan%29%20%28Unl%29.zip" TargetMode="External"/><Relationship Id="rId2291" Type="http://schemas.openxmlformats.org/officeDocument/2006/relationships/hyperlink" Target="https://archive.org/download/ni-roms/roms/Nintendo%20-%20Game%20Boy%20Color.zip/Warau%20Inu%20no%20Bouken%20-%20Silly%20Go%20Lucky%21%20%28Japan%29.zip" TargetMode="External"/><Relationship Id="rId2292" Type="http://schemas.openxmlformats.org/officeDocument/2006/relationships/hyperlink" Target="https://archive.org/download/ni-roms/roms/Nintendo%20-%20Game%20Boy%20Color.zip/Wario%20Land%202%20%28Japan%29%20%28SGB%20Enhanced%29%20%28GB%20Compatible%29.zip" TargetMode="External"/><Relationship Id="rId2293" Type="http://schemas.openxmlformats.org/officeDocument/2006/relationships/hyperlink" Target="https://archive.org/download/ni-roms/roms/Nintendo%20-%20Game%20Boy%20Color.zip/Wario%20Land%203%20%28World%29%20%28En%2CJa%29.zip" TargetMode="External"/><Relationship Id="rId253" Type="http://schemas.openxmlformats.org/officeDocument/2006/relationships/hyperlink" Target="https://archive.org/download/ni-roms/roms/Nintendo%20-%20Game%20Boy%20Color.zip/Bug%27s%20Life%2C%20A%20%28Europe%29%20%28SGB%20Enhanced%29%20%28GB%20Compatible%29.zip" TargetMode="External"/><Relationship Id="rId2294" Type="http://schemas.openxmlformats.org/officeDocument/2006/relationships/hyperlink" Target="https://archive.org/download/ni-roms/roms/Nintendo%20-%20Game%20Boy%20Color.zip/Wario%20Land%20II%20%28USA%2C%20Europe%29%20%28SGB%20Enhanced%29%20%28GB%20Compatible%29.zip" TargetMode="External"/><Relationship Id="rId252" Type="http://schemas.openxmlformats.org/officeDocument/2006/relationships/hyperlink" Target="https://archive.org/download/ni-roms/roms/Nintendo%20-%20Game%20Boy%20Color.zip/Buffy%20the%20Vampire%20Slayer%20%28USA%2C%20Europe%29.zip" TargetMode="External"/><Relationship Id="rId2295" Type="http://schemas.openxmlformats.org/officeDocument/2006/relationships/hyperlink" Target="https://archive.org/download/ni-roms/roms/Nintendo%20-%20Game%20Boy%20Color.zip/Warlocked%20%28USA%29.zip" TargetMode="External"/><Relationship Id="rId251" Type="http://schemas.openxmlformats.org/officeDocument/2006/relationships/hyperlink" Target="https://archive.org/download/ni-roms/roms/Nintendo%20-%20Game%20Boy%20Color.zip/Bubblegum%20Attack%20%28World%29%20%28GB%20Compatible%29%20%28Aftermarket%29%20%28Unl%29.zip" TargetMode="External"/><Relationship Id="rId2296" Type="http://schemas.openxmlformats.org/officeDocument/2006/relationships/hyperlink" Target="https://archive.org/download/ni-roms/roms/Nintendo%20-%20Game%20Boy%20Color.zip/Warp%20Coin%20Catastrophe%2C%20The%20%28World%29%20%28GB%20Compatible%29%20%28Aftermarket%29%20%28Unl%29.zip" TargetMode="External"/><Relationship Id="rId250" Type="http://schemas.openxmlformats.org/officeDocument/2006/relationships/hyperlink" Target="https://archive.org/download/ni-roms/roms/Nintendo%20-%20Game%20Boy%20Color.zip/Bubble%20Trouble%20%28World%29%20%28Aftermarket%29%20%28Unl%29.zip" TargetMode="External"/><Relationship Id="rId2297" Type="http://schemas.openxmlformats.org/officeDocument/2006/relationships/hyperlink" Target="https://archive.org/download/ni-roms/roms/Nintendo%20-%20Game%20Boy%20Color.zip/Warp%20Coin%20Catastrophe%2C%20The%20%28World%29%20%28v1.1%29%20%28GB%20Compatible%29%20%28Aftermarket%29%20%28Unl%29.zip" TargetMode="External"/><Relationship Id="rId257" Type="http://schemas.openxmlformats.org/officeDocument/2006/relationships/hyperlink" Target="https://archive.org/download/ni-roms/roms/Nintendo%20-%20Game%20Boy%20Color.zip/Bugs%20Bunny%20-%20Crazy%20Castle%203%20%28Japan%29%20%28GB%20Compatible%29.zip" TargetMode="External"/><Relationship Id="rId2298" Type="http://schemas.openxmlformats.org/officeDocument/2006/relationships/hyperlink" Target="https://archive.org/download/ni-roms/roms/Nintendo%20-%20Game%20Boy%20Color.zip/Warp%20Coin%20Catastrophe%2C%20The%20%28World%29%20%28v1.1.2%29%20%28GB%20Compatible%29%20%28Aftermarket%29%20%28Unl%29.zip" TargetMode="External"/><Relationship Id="rId256" Type="http://schemas.openxmlformats.org/officeDocument/2006/relationships/hyperlink" Target="https://archive.org/download/ni-roms/roms/Nintendo%20-%20Game%20Boy%20Color.zip/Bugs%20Bunny%20%26%20Lola%20Bunny%20-%20Operation%20Carrot%20Patch%20%28Europe%29%20%28En%2CFr%2CDe%2CEs%2CIt%2CNl%29%20%28GB%20Compatible%29.zip" TargetMode="External"/><Relationship Id="rId2299" Type="http://schemas.openxmlformats.org/officeDocument/2006/relationships/hyperlink" Target="https://archive.org/download/ni-roms/roms/Nintendo%20-%20Game%20Boy%20Color.zip/Warriors%20of%20Might%20and%20Magic%20%28USA%29%20%28En%2CFr%2CDe%29.zip" TargetMode="External"/><Relationship Id="rId255" Type="http://schemas.openxmlformats.org/officeDocument/2006/relationships/hyperlink" Target="https://archive.org/download/ni-roms/roms/Nintendo%20-%20Game%20Boy%20Color.zip/Bug%20Byte%20%28World%29%20%28Proto%29%20%28GB%20Compatible%29%20%28Aftermarket%29%20%28Unl%29.zip" TargetMode="External"/><Relationship Id="rId254" Type="http://schemas.openxmlformats.org/officeDocument/2006/relationships/hyperlink" Target="https://archive.org/download/ni-roms/roms/Nintendo%20-%20Game%20Boy%20Color.zip/Bug%27s%20Life%2C%20A%20%28USA%29%20%28SGB%20Enhanced%29%20%28GB%20Compatible%29.zip" TargetMode="External"/><Relationship Id="rId293" Type="http://schemas.openxmlformats.org/officeDocument/2006/relationships/hyperlink" Target="https://archive.org/download/ni-roms/roms/Nintendo%20-%20Game%20Boy%20Color.zip/Cardcaptor%20Sakura%20-%20Itsumo%20Sakura-chan%20to%20Issho%20%28Japan%29%20%28GB%20Compatible%29.zip" TargetMode="External"/><Relationship Id="rId292" Type="http://schemas.openxmlformats.org/officeDocument/2006/relationships/hyperlink" Target="https://archive.org/download/ni-roms/roms/Nintendo%20-%20Game%20Boy%20Color.zip/Card%20Sharks%20%28USA%29%20%28Proto%29.zip" TargetMode="External"/><Relationship Id="rId291" Type="http://schemas.openxmlformats.org/officeDocument/2006/relationships/hyperlink" Target="https://archive.org/download/ni-roms/roms/Nintendo%20-%20Game%20Boy%20Color.zip/Capybara%20Village%20%28World%29%20%28v1.1%29%20%28Proto%29%20%28Aftermarket%29%20%28Unl%29.zip" TargetMode="External"/><Relationship Id="rId290" Type="http://schemas.openxmlformats.org/officeDocument/2006/relationships/hyperlink" Target="https://archive.org/download/ni-roms/roms/Nintendo%20-%20Game%20Boy%20Color.zip/Capybara%20Village%20%28World%29%20%28v1.0%29%20%28Proto%29%20%28Cozy%20Spring%20Jam%29%20%28Aftermarket%29%20%28Unl%29.zip" TargetMode="External"/><Relationship Id="rId286" Type="http://schemas.openxmlformats.org/officeDocument/2006/relationships/hyperlink" Target="https://archive.org/download/ni-roms/roms/Nintendo%20-%20Game%20Boy%20Color.zip/Captain%20Buzz%20Lightyear%20-%20Star%20Command%20%28Germany%29.zip" TargetMode="External"/><Relationship Id="rId285" Type="http://schemas.openxmlformats.org/officeDocument/2006/relationships/hyperlink" Target="https://archive.org/download/ni-roms/roms/Nintendo%20-%20Game%20Boy%20Color.zip/Cappimon%20%28World%29%20%28v1.1%29%20%28Demo%29%20%28Aftermarket%29%20%28Unl%29.zip" TargetMode="External"/><Relationship Id="rId284" Type="http://schemas.openxmlformats.org/officeDocument/2006/relationships/hyperlink" Target="https://archive.org/download/ni-roms/roms/Nintendo%20-%20Game%20Boy%20Color.zip/Cappimon%20%28World%29%20%28v1.0%29%20%28Demo%29%20%28Aftermarket%29%20%28Unl%29.zip" TargetMode="External"/><Relationship Id="rId283" Type="http://schemas.openxmlformats.org/officeDocument/2006/relationships/hyperlink" Target="https://archive.org/download/ni-roms/roms/Nintendo%20-%20Game%20Boy%20Color.zip/Capcom%20vs%20SNK%20-%20Millennium%20Fight%202001%20%28Taiwan%29%20%28En%29%20%28Unl%29.zip" TargetMode="External"/><Relationship Id="rId289" Type="http://schemas.openxmlformats.org/officeDocument/2006/relationships/hyperlink" Target="https://archive.org/download/ni-roms/roms/Nintendo%20-%20Game%20Boy%20Color.zip/Capybara%20Quest%20%28World%29%20%28v1.2%29%20%28GB%20Compatible%29%20%28Aftermarket%29%20%28Unl%29.zip" TargetMode="External"/><Relationship Id="rId288" Type="http://schemas.openxmlformats.org/officeDocument/2006/relationships/hyperlink" Target="https://archive.org/download/ni-roms/roms/Nintendo%20-%20Game%20Boy%20Color.zip/Capybara%20Quest%20%28World%29%20%28v1.1%29%20%28GB%20Compatible%29%20%28Aftermarket%29%20%28Unl%29.zip" TargetMode="External"/><Relationship Id="rId287" Type="http://schemas.openxmlformats.org/officeDocument/2006/relationships/hyperlink" Target="https://archive.org/download/ni-roms/roms/Nintendo%20-%20Game%20Boy%20Color.zip/Capybara%20Quest%20%28World%29%20%28v1.0%29%20%28GB%20Compatible%29%20%28Aftermarket%29%20%28Unl%29.zip" TargetMode="External"/><Relationship Id="rId282" Type="http://schemas.openxmlformats.org/officeDocument/2006/relationships/hyperlink" Target="https://archive.org/download/ni-roms/roms/Nintendo%20-%20Game%20Boy%20Color.zip/Capcom%20Fight%202003%20%28Hong%20Kong%29%20%28En%29%20%28Unl%29.zip" TargetMode="External"/><Relationship Id="rId281" Type="http://schemas.openxmlformats.org/officeDocument/2006/relationships/hyperlink" Target="https://archive.org/download/ni-roms/roms/Nintendo%20-%20Game%20Boy%20Color.zip/Canoe%20Slalom%20%28World%29%20%28Aftermarket%29%20%28Unl%29.zip" TargetMode="External"/><Relationship Id="rId280" Type="http://schemas.openxmlformats.org/officeDocument/2006/relationships/hyperlink" Target="https://archive.org/download/ni-roms/roms/Nintendo%20-%20Game%20Boy%20Color.zip/Cannon%20Fodder%20%28USA%29%20%28En%2CFr%2CDe%2CEs%2CIt%29.zip" TargetMode="External"/><Relationship Id="rId275" Type="http://schemas.openxmlformats.org/officeDocument/2006/relationships/hyperlink" Target="https://archive.org/download/ni-roms/roms/Nintendo%20-%20Game%20Boy%20Color.zip/Caise%20Gedou%2029%20in%201%20Diannao%20Huamian%20Xuan%20Game%20%28Taiwan%29%20%28Unl%29.zip" TargetMode="External"/><Relationship Id="rId274" Type="http://schemas.openxmlformats.org/officeDocument/2006/relationships/hyperlink" Target="https://archive.org/download/ni-roms/roms/Nintendo%20-%20Game%20Boy%20Color.zip/Caise%20Gedou%2024%20in%201%20Diannao%20Huamian%20Xuan%20Game%20%28Taiwan%29%20%28Unl%29.zip" TargetMode="External"/><Relationship Id="rId273" Type="http://schemas.openxmlformats.org/officeDocument/2006/relationships/hyperlink" Target="https://archive.org/download/ni-roms/roms/Nintendo%20-%20Game%20Boy%20Color.zip/Caesars%20Palace%20II%20%28USA%2C%20Europe%29.zip" TargetMode="External"/><Relationship Id="rId272" Type="http://schemas.openxmlformats.org/officeDocument/2006/relationships/hyperlink" Target="https://archive.org/download/ni-roms/roms/Nintendo%20-%20Game%20Boy%20Color.zip/CGB%20Test%20Cartridge%20%28Japan%29%20%28En%29%20%5Bb%5D.zip" TargetMode="External"/><Relationship Id="rId279" Type="http://schemas.openxmlformats.org/officeDocument/2006/relationships/hyperlink" Target="https://archive.org/download/ni-roms/roms/Nintendo%20-%20Game%20Boy%20Color.zip/Cannon%20Fodder%20%28Europe%29%20%28En%2CFr%2CDe%2CEs%2CIt%29.zip" TargetMode="External"/><Relationship Id="rId278" Type="http://schemas.openxmlformats.org/officeDocument/2006/relationships/hyperlink" Target="https://archive.org/download/ni-roms/roms/Nintendo%20-%20Game%20Boy%20Color.zip/Cannon%20Fodder%20%28Europe%29%20%28En%2CFr%2CDe%2CEs%2CIt%29%20%28Beta%29.zip" TargetMode="External"/><Relationship Id="rId277" Type="http://schemas.openxmlformats.org/officeDocument/2006/relationships/hyperlink" Target="https://archive.org/download/ni-roms/roms/Nintendo%20-%20Game%20Boy%20Color.zip/Candy%20Quest%20%28World%29%20%28v2%29%20%28Demo%29%20%28Aftermarket%29%20%28Unl%29.zip" TargetMode="External"/><Relationship Id="rId276" Type="http://schemas.openxmlformats.org/officeDocument/2006/relationships/hyperlink" Target="https://archive.org/download/ni-roms/roms/Nintendo%20-%20Game%20Boy%20Color.zip/Cancer%20Culture%20VS%20The%20Illuminati%20%28World%29%20%282023-05-03%29%20%28Demo%29%20%28GB%20Compatible%29%20%28Aftermarket%29%20%28Unl%29.zip" TargetMode="External"/><Relationship Id="rId1851" Type="http://schemas.openxmlformats.org/officeDocument/2006/relationships/hyperlink" Target="https://archive.org/download/ni-roms/roms/Nintendo%20-%20Game%20Boy%20Color.zip/Sesame%20Street%20-%20The%20Adventures%20of%20Elmo%20in%20Grouchland%20%28USA%29%20%28GB%20Compatible%29.zip" TargetMode="External"/><Relationship Id="rId1852" Type="http://schemas.openxmlformats.org/officeDocument/2006/relationships/hyperlink" Target="https://archive.org/download/ni-roms/roms/Nintendo%20-%20Game%20Boy%20Color.zip/Sesame%20Street%20Sports%20%28Europe%29.zip" TargetMode="External"/><Relationship Id="rId1853" Type="http://schemas.openxmlformats.org/officeDocument/2006/relationships/hyperlink" Target="https://archive.org/download/ni-roms/roms/Nintendo%20-%20Game%20Boy%20Color.zip/Sesame%20Street%20Sports%20%28USA%29.zip" TargetMode="External"/><Relationship Id="rId1854" Type="http://schemas.openxmlformats.org/officeDocument/2006/relationships/hyperlink" Target="https://archive.org/download/ni-roms/roms/Nintendo%20-%20Game%20Boy%20Color.zip/Sewing%20Machine%20Operation%20Software%20%28Europe%29%20%28En%2CDe%2CIt%2CNl%29%20%28Proto%29%20%28GB%20Compatible%29.zip" TargetMode="External"/><Relationship Id="rId1855" Type="http://schemas.openxmlformats.org/officeDocument/2006/relationships/hyperlink" Target="https://archive.org/download/ni-roms/roms/Nintendo%20-%20Game%20Boy%20Color.zip/Sewing%20Machine%20Operation%20Software%20%28Europe%29%20%28En%2CFr%2CDe%2CIt%29%20%28GB%20Compatible%29.zip" TargetMode="External"/><Relationship Id="rId1856" Type="http://schemas.openxmlformats.org/officeDocument/2006/relationships/hyperlink" Target="https://archive.org/download/ni-roms/roms/Nintendo%20-%20Game%20Boy%20Color.zip/Sewing%20Machine%20Operation%20Software%20%28Europe%29%20%28En%2CFr%2CEs%2CPt%29%20%28Proto%29%20%28GB%20Compatible%29.zip" TargetMode="External"/><Relationship Id="rId1857" Type="http://schemas.openxmlformats.org/officeDocument/2006/relationships/hyperlink" Target="https://archive.org/download/ni-roms/roms/Nintendo%20-%20Game%20Boy%20Color.zip/Sewing%20Machine%20Operation%20Software%20%28USA%29%20%28En%2CFr%2CEs%29%20%28GB%20Compatible%29.zip" TargetMode="External"/><Relationship Id="rId1858" Type="http://schemas.openxmlformats.org/officeDocument/2006/relationships/hyperlink" Target="https://archive.org/download/ni-roms/roms/Nintendo%20-%20Game%20Boy%20Color.zip/Sgt.%20Rock%20-%20On%20the%20Frontline%20%28USA%29.zip" TargetMode="External"/><Relationship Id="rId1859" Type="http://schemas.openxmlformats.org/officeDocument/2006/relationships/hyperlink" Target="https://archive.org/download/ni-roms/roms/Nintendo%20-%20Game%20Boy%20Color.zip/Shadowgate%20Classic%20%28Europe%29%20%28En%2CFr%2CDe%2CEs%2CSv%29%20%28Rev%201%29%20%28GB%20Compatible%29.zip" TargetMode="External"/><Relationship Id="rId1850" Type="http://schemas.openxmlformats.org/officeDocument/2006/relationships/hyperlink" Target="https://archive.org/download/ni-roms/roms/Nintendo%20-%20Game%20Boy%20Color.zip/Sesame%20Street%20-%20The%20Adventures%20of%20Elmo%20in%20Grouchland%20%28Europe%29%20%28GB%20Compatible%29.zip" TargetMode="External"/><Relationship Id="rId1840" Type="http://schemas.openxmlformats.org/officeDocument/2006/relationships/hyperlink" Target="https://archive.org/download/ni-roms/roms/Nintendo%20-%20Game%20Boy%20Color.zip/Second%20Edition%20Harry%20Boy%2C%20The%20-%20The%20Secret%20of%20the%20Chamber%20of%20Secrets%20%28USA%29%20%28Unl%29.zip" TargetMode="External"/><Relationship Id="rId1841" Type="http://schemas.openxmlformats.org/officeDocument/2006/relationships/hyperlink" Target="https://archive.org/download/ni-roms/roms/Nintendo%20-%20Game%20Boy%20Color.zip/Sei%20Hai%20Densetsu%20%28Japan%29%20%28SGB%20Enhanced%29%20%28GB%20Compatible%29.zip" TargetMode="External"/><Relationship Id="rId1842" Type="http://schemas.openxmlformats.org/officeDocument/2006/relationships/hyperlink" Target="https://archive.org/download/ni-roms/roms/Nintendo%20-%20Game%20Boy%20Color.zip/Seme%20COM%20Dungeon%20-%20Drururuaga%20%28Japan%29%20%28GB%20Compatible%29.zip" TargetMode="External"/><Relationship Id="rId1843" Type="http://schemas.openxmlformats.org/officeDocument/2006/relationships/hyperlink" Target="https://archive.org/download/ni-roms/roms/Nintendo%20-%20Game%20Boy%20Color.zip/Senkai%20Ibunroku%20Juntei%20Taisen%20-%20TV%20Animation%20Senkaiden%20Houshin%20Engi%20Yori%20%28Japan%29%20%28SGB%20Enhanced%29%20%28GB%20Compatible%29.zip" TargetMode="External"/><Relationship Id="rId1844" Type="http://schemas.openxmlformats.org/officeDocument/2006/relationships/hyperlink" Target="https://archive.org/download/ni-roms/roms/Nintendo%20-%20Game%20Boy%20Color.zip/Sergio%20Kidd%20%28World%29%20%28En%2CEs%29%20%28v1.995%29%20%28Aftermarket%29%20%28Unl%29.zip" TargetMode="External"/><Relationship Id="rId1845" Type="http://schemas.openxmlformats.org/officeDocument/2006/relationships/hyperlink" Target="https://archive.org/download/ni-roms/roms/Nintendo%20-%20Game%20Boy%20Color.zip/Sergio%20Kidd%20%28World%29%20%28En%2CEs%29%20%28v2.013%29%20%28Aftermarket%29%20%28Unl%29.zip" TargetMode="External"/><Relationship Id="rId1846" Type="http://schemas.openxmlformats.org/officeDocument/2006/relationships/hyperlink" Target="https://archive.org/download/ni-roms/roms/Nintendo%20-%20Game%20Boy%20Color.zip/Sesame%20Street%20-%20Elmo%27s%20123s%20%28Europe%29%20%28GB%20Compatible%29.zip" TargetMode="External"/><Relationship Id="rId1847" Type="http://schemas.openxmlformats.org/officeDocument/2006/relationships/hyperlink" Target="https://archive.org/download/ni-roms/roms/Nintendo%20-%20Game%20Boy%20Color.zip/Sesame%20Street%20-%20Elmo%27s%20123s%20%28USA%29%20%28GB%20Compatible%29.zip" TargetMode="External"/><Relationship Id="rId1848" Type="http://schemas.openxmlformats.org/officeDocument/2006/relationships/hyperlink" Target="https://archive.org/download/ni-roms/roms/Nintendo%20-%20Game%20Boy%20Color.zip/Sesame%20Street%20-%20Elmo%27s%20ABCs%20%28Europe%29%20%28GB%20Compatible%29.zip" TargetMode="External"/><Relationship Id="rId1849" Type="http://schemas.openxmlformats.org/officeDocument/2006/relationships/hyperlink" Target="https://archive.org/download/ni-roms/roms/Nintendo%20-%20Game%20Boy%20Color.zip/Sesame%20Street%20-%20Elmo%27s%20ABCs%20%28USA%29%20%28GB%20Compatible%29.zip" TargetMode="External"/><Relationship Id="rId1873" Type="http://schemas.openxmlformats.org/officeDocument/2006/relationships/hyperlink" Target="https://archive.org/download/ni-roms/roms/Nintendo%20-%20Game%20Boy%20Color.zip/Shantae%20%28World%29%20%28Switch%29.zip" TargetMode="External"/><Relationship Id="rId1874" Type="http://schemas.openxmlformats.org/officeDocument/2006/relationships/hyperlink" Target="https://archive.org/download/ni-roms/roms/Nintendo%20-%20Game%20Boy%20Color.zip/Shaolin%20Shisan%20Gun%20-%20Ying%20Xiong%20Jiu%20Zhu%20%28Taiwan%29%20%28Zh%29%20%28Unl%29.zip" TargetMode="External"/><Relationship Id="rId1875" Type="http://schemas.openxmlformats.org/officeDocument/2006/relationships/hyperlink" Target="https://archive.org/download/ni-roms/roms/Nintendo%20-%20Game%20Boy%20Color.zip/Shaoling%20Legend%20-%20Hero%2C%20the%20Saver%20%28Taiwan%29%20%28En%29%20%28Unl%29.zip" TargetMode="External"/><Relationship Id="rId1876" Type="http://schemas.openxmlformats.org/officeDocument/2006/relationships/hyperlink" Target="https://archive.org/download/ni-roms/roms/Nintendo%20-%20Game%20Boy%20Color.zip/Shark%20Attack%20%28World%29%20%28Aftermarket%29%20%28Unl%29.zip" TargetMode="External"/><Relationship Id="rId1877" Type="http://schemas.openxmlformats.org/officeDocument/2006/relationships/hyperlink" Target="https://archive.org/download/ni-roms/roms/Nintendo%20-%20Game%20Boy%20Color.zip/Shaun%20Palmer%27s%20Pro%20Snowboarder%20%28USA%2C%20Australia%29.zip" TargetMode="External"/><Relationship Id="rId1878" Type="http://schemas.openxmlformats.org/officeDocument/2006/relationships/hyperlink" Target="https://archive.org/download/ni-roms/roms/Nintendo%20-%20Game%20Boy%20Color.zip/Shelly%20Club%20%28Europe%29%20%28En%2CFr%2CDe%2CEs%2CIt%29.zip" TargetMode="External"/><Relationship Id="rId1879" Type="http://schemas.openxmlformats.org/officeDocument/2006/relationships/hyperlink" Target="https://archive.org/download/ni-roms/roms/Nintendo%20-%20Game%20Boy%20Color.zip/Sheng%20Shou%20Wuyu%20-%20Shenlong%20Chuanshuo%20%28Taiwan%29%20%28Unl%29.zip" TargetMode="External"/><Relationship Id="rId1870" Type="http://schemas.openxmlformats.org/officeDocument/2006/relationships/hyperlink" Target="https://archive.org/download/ni-roms/roms/Nintendo%20-%20Game%20Boy%20Color.zip/Shantae%20%28USA%29.zip" TargetMode="External"/><Relationship Id="rId1871" Type="http://schemas.openxmlformats.org/officeDocument/2006/relationships/hyperlink" Target="https://archive.org/download/ni-roms/roms/Nintendo%20-%20Game%20Boy%20Color.zip/Shantae%20%28World%29%20%28GBA%20Enhanced%29%20%28Switch%29.zip" TargetMode="External"/><Relationship Id="rId1872" Type="http://schemas.openxmlformats.org/officeDocument/2006/relationships/hyperlink" Target="https://archive.org/download/ni-roms/roms/Nintendo%20-%20Game%20Boy%20Color.zip/Shantae%20%28World%29%20%28Limited%20Run%20Games%29.zip" TargetMode="External"/><Relationship Id="rId1862" Type="http://schemas.openxmlformats.org/officeDocument/2006/relationships/hyperlink" Target="https://archive.org/download/ni-roms/roms/Nintendo%20-%20Game%20Boy%20Color.zip/Shaman%20King%20Card%20Game%20-%20Chou%20Senjiryakketsu%20-%20Funbari%20Hen%20%28Japan%29.zip" TargetMode="External"/><Relationship Id="rId1863" Type="http://schemas.openxmlformats.org/officeDocument/2006/relationships/hyperlink" Target="https://archive.org/download/ni-roms/roms/Nintendo%20-%20Game%20Boy%20Color.zip/Shaman%20King%20Card%20Game%20-%20Chou%20Senjiryakketsu%20-%20Meramera%20Hen%20%28Japan%29.zip" TargetMode="External"/><Relationship Id="rId1864" Type="http://schemas.openxmlformats.org/officeDocument/2006/relationships/hyperlink" Target="https://archive.org/download/ni-roms/roms/Nintendo%20-%20Game%20Boy%20Color.zip/Shamus%20%28USA%2C%20Europe%29%20%28GB%20Compatible%29.zip" TargetMode="External"/><Relationship Id="rId1865" Type="http://schemas.openxmlformats.org/officeDocument/2006/relationships/hyperlink" Target="https://archive.org/download/ni-roms/roms/Nintendo%20-%20Game%20Boy%20Color.zip/Shanghai%20Pocket%20%28Europe%29%20%28Rev%201%29%20%28SGB%20Enhanced%29%20%28GB%20Compatible%29.zip" TargetMode="External"/><Relationship Id="rId1866" Type="http://schemas.openxmlformats.org/officeDocument/2006/relationships/hyperlink" Target="https://archive.org/download/ni-roms/roms/Nintendo%20-%20Game%20Boy%20Color.zip/Shanghai%20Pocket%20%28Europe%29%20%28SGB%20Enhanced%29%20%28GB%20Compatible%29.zip" TargetMode="External"/><Relationship Id="rId1867" Type="http://schemas.openxmlformats.org/officeDocument/2006/relationships/hyperlink" Target="https://archive.org/download/ni-roms/roms/Nintendo%20-%20Game%20Boy%20Color.zip/Shanghai%20Pocket%20%28USA%29%20%28Rev%201%29%20%28Proto%29%20%28SGB%20Enhanced%29%20%28GB%20Compatible%29.zip" TargetMode="External"/><Relationship Id="rId1868" Type="http://schemas.openxmlformats.org/officeDocument/2006/relationships/hyperlink" Target="https://archive.org/download/ni-roms/roms/Nintendo%20-%20Game%20Boy%20Color.zip/Shanghai%20Pocket%20%28USA%29%20%28SGB%20Enhanced%29%20%28GB%20Compatible%29.zip" TargetMode="External"/><Relationship Id="rId1869" Type="http://schemas.openxmlformats.org/officeDocument/2006/relationships/hyperlink" Target="https://archive.org/download/ni-roms/roms/Nintendo%20-%20Game%20Boy%20Color.zip/Shantae%20%28USA%29%20%28Beta%29.zip" TargetMode="External"/><Relationship Id="rId1860" Type="http://schemas.openxmlformats.org/officeDocument/2006/relationships/hyperlink" Target="https://archive.org/download/ni-roms/roms/Nintendo%20-%20Game%20Boy%20Color.zip/Shadowgate%20Classic%20%28USA%2C%20Europe%29%20%28En%2CFr%2CDe%2CEs%2CSv%29%20%28GB%20Compatible%29.zip" TargetMode="External"/><Relationship Id="rId1861" Type="http://schemas.openxmlformats.org/officeDocument/2006/relationships/hyperlink" Target="https://archive.org/download/ni-roms/roms/Nintendo%20-%20Game%20Boy%20Color.zip/Shadowgate%20Return%20%28Japan%29%20%28GB%20Compatible%29.zip" TargetMode="External"/><Relationship Id="rId1810" Type="http://schemas.openxmlformats.org/officeDocument/2006/relationships/hyperlink" Target="https://archive.org/download/ni-roms/roms/Nintendo%20-%20Game%20Boy%20Color.zip/SGB%20Test%20Program%20%28World%29%20%281994.4%29%20%28Demo%29%20%28SGB%20Enhanced%29.zip" TargetMode="External"/><Relationship Id="rId1811" Type="http://schemas.openxmlformats.org/officeDocument/2006/relationships/hyperlink" Target="https://archive.org/download/ni-roms/roms/Nintendo%20-%20Game%20Boy%20Color.zip/SWiV%20%28Europe%29%20%28En%2CFr%2CDe%2CEs%2CIt%29.zip" TargetMode="External"/><Relationship Id="rId1812" Type="http://schemas.openxmlformats.org/officeDocument/2006/relationships/hyperlink" Target="https://archive.org/download/ni-roms/roms/Nintendo%20-%20Game%20Boy%20Color.zip/Saban%27s%20Power%20Rangers%20-%20Lightspeed%20Rescue%20%28USA%2C%20Europe%29.zip" TargetMode="External"/><Relationship Id="rId1813" Type="http://schemas.openxmlformats.org/officeDocument/2006/relationships/hyperlink" Target="https://archive.org/download/ni-roms/roms/Nintendo%20-%20Game%20Boy%20Color.zip/Saban%27s%20Power%20Rangers%20-%20Time%20Force%20%28USA%2C%20Europe%29.zip" TargetMode="External"/><Relationship Id="rId1814" Type="http://schemas.openxmlformats.org/officeDocument/2006/relationships/hyperlink" Target="https://archive.org/download/ni-roms/roms/Nintendo%20-%20Game%20Boy%20Color.zip/Sabrina%20-%20The%20Animated%20Series%20-%20Spooked%21%20%28USA%2C%20Europe%29.zip" TargetMode="External"/><Relationship Id="rId1815" Type="http://schemas.openxmlformats.org/officeDocument/2006/relationships/hyperlink" Target="https://archive.org/download/ni-roms/roms/Nintendo%20-%20Game%20Boy%20Color.zip/Sabrina%20-%20The%20Animated%20Series%20-%20Zapped%21%20%28Europe%29%20%28En%2CFr%2CDe%29.zip" TargetMode="External"/><Relationship Id="rId1816" Type="http://schemas.openxmlformats.org/officeDocument/2006/relationships/hyperlink" Target="https://archive.org/download/ni-roms/roms/Nintendo%20-%20Game%20Boy%20Color.zip/Sabrina%20-%20The%20Animated%20Series%20-%20Zapped%21%20%28USA%2C%20Europe%29.zip" TargetMode="External"/><Relationship Id="rId1817" Type="http://schemas.openxmlformats.org/officeDocument/2006/relationships/hyperlink" Target="https://archive.org/download/ni-roms/roms/Nintendo%20-%20Game%20Boy%20Color.zip/Sakata%20Gorou%20Kudan%20no%20Renju%20Kyoushitsu%20%28Japan%29%20%28SGB%20Enhanced%29%20%28GB%20Compatible%29.zip" TargetMode="External"/><Relationship Id="rId1818" Type="http://schemas.openxmlformats.org/officeDocument/2006/relationships/hyperlink" Target="https://archive.org/download/ni-roms/roms/Nintendo%20-%20Game%20Boy%20Color.zip/Sakura%20Taisen%20GB%20-%20Geki%20Hana%20Gumi%20Nyuutai%21%20%28Japan%29.zip" TargetMode="External"/><Relationship Id="rId1819" Type="http://schemas.openxmlformats.org/officeDocument/2006/relationships/hyperlink" Target="https://archive.org/download/ni-roms/roms/Nintendo%20-%20Game%20Boy%20Color.zip/Sakura%20Taisen%20GB%202%20-%20Thunderbolt%20Sakusen%20%28Japan%29.zip" TargetMode="External"/><Relationship Id="rId1800" Type="http://schemas.openxmlformats.org/officeDocument/2006/relationships/hyperlink" Target="https://archive.org/download/ni-roms/roms/Nintendo%20-%20Game%20Boy%20Color.zip/Rugrats%20in%20Paris%20-%20The%20Movie%20%28USA%2C%20Europe%29.zip" TargetMode="External"/><Relationship Id="rId1801" Type="http://schemas.openxmlformats.org/officeDocument/2006/relationships/hyperlink" Target="https://archive.org/download/ni-roms/roms/Nintendo%20-%20Game%20Boy%20Color.zip/Ruin%20Run%20%28World%29%20%28Demo%29%20%28GB%20Compatible%29%20%28Aftermarket%29%20%28Unl%29.zip" TargetMode="External"/><Relationship Id="rId1802" Type="http://schemas.openxmlformats.org/officeDocument/2006/relationships/hyperlink" Target="https://archive.org/download/ni-roms/roms/Nintendo%20-%20Game%20Boy%20Color.zip/Rumble%20%26%20Tumble%20%28USA%29%20%28Demo%29%20%28E3%202001%29.zip" TargetMode="External"/><Relationship Id="rId1803" Type="http://schemas.openxmlformats.org/officeDocument/2006/relationships/hyperlink" Target="https://archive.org/download/ni-roms/roms/Nintendo%20-%20Game%20Boy%20Color.zip/Runelords%20%28USA%29%20%28Proto%29.zip" TargetMode="External"/><Relationship Id="rId1804" Type="http://schemas.openxmlformats.org/officeDocument/2006/relationships/hyperlink" Target="https://archive.org/download/ni-roms/roms/Nintendo%20-%20Game%20Boy%20Color.zip/RunieStory%20%28World%29%20%28Aftermarket%29%20%28Unl%29%20%28Alt%29.zip" TargetMode="External"/><Relationship Id="rId1805" Type="http://schemas.openxmlformats.org/officeDocument/2006/relationships/hyperlink" Target="https://archive.org/download/ni-roms/roms/Nintendo%20-%20Game%20Boy%20Color.zip/RunieStory%20%28World%29%20%28Aftermarket%29%20%28Unl%29.zip" TargetMode="External"/><Relationship Id="rId1806" Type="http://schemas.openxmlformats.org/officeDocument/2006/relationships/hyperlink" Target="https://archive.org/download/ni-roms/roms/Nintendo%20-%20Game%20Boy%20Color.zip/RunieStory%20%28World%29%20%28GB%20Showdown%29%20%28Aftermarket%29%20%28Unl%29.zip" TargetMode="External"/><Relationship Id="rId1807" Type="http://schemas.openxmlformats.org/officeDocument/2006/relationships/hyperlink" Target="https://archive.org/download/ni-roms/roms/Nintendo%20-%20Game%20Boy%20Color.zip/RunieStory%20%28World%29%20%28v1.1%29%20%28Aftermarket%29%20%28Unl%29.zip" TargetMode="External"/><Relationship Id="rId1808" Type="http://schemas.openxmlformats.org/officeDocument/2006/relationships/hyperlink" Target="https://archive.org/download/ni-roms/roms/Nintendo%20-%20Game%20Boy%20Color.zip/Runner%20%28World%29%20%28Aftermarket%29%20%28Unl%29.zip" TargetMode="External"/><Relationship Id="rId1809" Type="http://schemas.openxmlformats.org/officeDocument/2006/relationships/hyperlink" Target="https://archive.org/download/ni-roms/roms/Nintendo%20-%20Game%20Boy%20Color.zip/SD%20Hiryuu%20no%20Ken%20EX%20%28Japan%29%20%28SGB%20Enhanced%29%20%28GB%20Compatible%29.zip" TargetMode="External"/><Relationship Id="rId1830" Type="http://schemas.openxmlformats.org/officeDocument/2006/relationships/hyperlink" Target="https://archive.org/download/ni-roms/roms/Nintendo%20-%20Game%20Boy%20Color.zip/Sanrio%20Timenet%20-%20Kako%20Hen%20%28Japan%29%20%28Rev%201%29%20%28SGB%20Enhanced%29%20%28GB%20Compatible%29.zip" TargetMode="External"/><Relationship Id="rId1831" Type="http://schemas.openxmlformats.org/officeDocument/2006/relationships/hyperlink" Target="https://archive.org/download/ni-roms/roms/Nintendo%20-%20Game%20Boy%20Color.zip/Sanrio%20Timenet%20-%20Kako%20Hen%20%28Japan%29%20%28SGB%20Enhanced%29%20%28GB%20Compatible%29.zip" TargetMode="External"/><Relationship Id="rId1832" Type="http://schemas.openxmlformats.org/officeDocument/2006/relationships/hyperlink" Target="https://archive.org/download/ni-roms/roms/Nintendo%20-%20Game%20Boy%20Color.zip/Sanrio%20Timenet%20-%20Mirai%20Hen%20%28Japan%29%20%28Rev%201%29%20%28SGB%20Enhanced%29%20%28GB%20Compatible%29.zip" TargetMode="External"/><Relationship Id="rId1833" Type="http://schemas.openxmlformats.org/officeDocument/2006/relationships/hyperlink" Target="https://archive.org/download/ni-roms/roms/Nintendo%20-%20Game%20Boy%20Color.zip/Sanrio%20Timenet%20-%20Mirai%20Hen%20%28Japan%29%20%28SGB%20Enhanced%29%20%28GB%20Compatible%29.zip" TargetMode="External"/><Relationship Id="rId1834" Type="http://schemas.openxmlformats.org/officeDocument/2006/relationships/hyperlink" Target="https://archive.org/download/ni-roms/roms/Nintendo%20-%20Game%20Boy%20Color.zip/Santa%20Claus%20Junior%20%28Europe%29.zip" TargetMode="External"/><Relationship Id="rId1835" Type="http://schemas.openxmlformats.org/officeDocument/2006/relationships/hyperlink" Target="https://archive.org/download/ni-roms/roms/Nintendo%20-%20Game%20Boy%20Color.zip/Sapphire%20Hotel%20-%20The%20Little%20Tales%20of%20%28World%29%20%28v1.2%29%20%28Demo%29%20%28MBC5%29%20%28GB%20Compatible%29%20%28Aftermarket%29%20%28Unl%29.zip" TargetMode="External"/><Relationship Id="rId1836" Type="http://schemas.openxmlformats.org/officeDocument/2006/relationships/hyperlink" Target="https://archive.org/download/ni-roms/roms/Nintendo%20-%20Game%20Boy%20Color.zip/Saru%20Puncher%20%28Japan%29%20%28SGB%20Enhanced%29%20%28GB%20Compatible%29.zip" TargetMode="External"/><Relationship Id="rId1837" Type="http://schemas.openxmlformats.org/officeDocument/2006/relationships/hyperlink" Target="https://archive.org/download/ni-roms/roms/Nintendo%20-%20Game%20Boy%20Color.zip/Scooby-Doo%21%20-%20Classic%20Creep%20Capers%20%28USA%2C%20Europe%29.zip" TargetMode="External"/><Relationship Id="rId1838" Type="http://schemas.openxmlformats.org/officeDocument/2006/relationships/hyperlink" Target="https://archive.org/download/ni-roms/roms/Nintendo%20-%20Game%20Boy%20Color.zip/Scrabble%20%28Europe%29.zip" TargetMode="External"/><Relationship Id="rId1839" Type="http://schemas.openxmlformats.org/officeDocument/2006/relationships/hyperlink" Target="https://archive.org/download/ni-roms/roms/Nintendo%20-%20Game%20Boy%20Color.zip/Sea-Doo%20HydroCross%20%28USA%29%20%28Proto%29.zip" TargetMode="External"/><Relationship Id="rId1820" Type="http://schemas.openxmlformats.org/officeDocument/2006/relationships/hyperlink" Target="https://archive.org/download/ni-roms/roms/Nintendo%20-%20Game%20Boy%20Color.zip/Sam%20the%20Optimistic%20Hedgehog%20%28World%29%20%282023-01-16%29%20%28GB%20Compatible%29%20%28Aftermarket%29%20%28Unl%29.zip" TargetMode="External"/><Relationship Id="rId1821" Type="http://schemas.openxmlformats.org/officeDocument/2006/relationships/hyperlink" Target="https://archive.org/download/ni-roms/roms/Nintendo%20-%20Game%20Boy%20Color.zip/Sam%20the%20Optimistic%20Hedgehog%20%28World%29%20%282023-01-21%29%20%28GB%20Compatible%29%20%28Aftermarket%29%20%28Unl%29.zip" TargetMode="External"/><Relationship Id="rId1822" Type="http://schemas.openxmlformats.org/officeDocument/2006/relationships/hyperlink" Target="https://archive.org/download/ni-roms/roms/Nintendo%20-%20Game%20Boy%20Color.zip/Samurai%20Kid%20%28Japan%29.zip" TargetMode="External"/><Relationship Id="rId1823" Type="http://schemas.openxmlformats.org/officeDocument/2006/relationships/hyperlink" Target="https://archive.org/download/ni-roms/roms/Nintendo%20-%20Game%20Boy%20Color.zip/San%20Francisco%20Rush%20-%20Extreme%20Racing%20%28USA%29%20%28Proto%29.zip" TargetMode="External"/><Relationship Id="rId1824" Type="http://schemas.openxmlformats.org/officeDocument/2006/relationships/hyperlink" Target="https://archive.org/download/ni-roms/roms/Nintendo%20-%20Game%20Boy%20Color.zip/San%20Francisco%20Rush%202049%20%28USA%2C%20Europe%29.zip" TargetMode="External"/><Relationship Id="rId1825" Type="http://schemas.openxmlformats.org/officeDocument/2006/relationships/hyperlink" Target="https://archive.org/download/ni-roms/roms/Nintendo%20-%20Game%20Boy%20Color.zip/San%20Guo%20Wushang%205%20%28Taiwan%29%20%28Unl%29.zip" TargetMode="External"/><Relationship Id="rId1826" Type="http://schemas.openxmlformats.org/officeDocument/2006/relationships/hyperlink" Target="https://archive.org/download/ni-roms/roms/Nintendo%20-%20Game%20Boy%20Color.zip/Sangokushi%20-%20Game%20Boy%20Ban%202%20%28Japan%29%20%28SGB%20Enhanced%29%20%28GB%20Compatible%29.zip" TargetMode="External"/><Relationship Id="rId1827" Type="http://schemas.openxmlformats.org/officeDocument/2006/relationships/hyperlink" Target="https://archive.org/download/ni-roms/roms/Nintendo%20-%20Game%20Boy%20Color.zip/Sanguozhi%20-%20Aoshi%20Tianxia%20%28Taiwan%29%20%28Unl%29%20%28Alt%29.zip" TargetMode="External"/><Relationship Id="rId1828" Type="http://schemas.openxmlformats.org/officeDocument/2006/relationships/hyperlink" Target="https://archive.org/download/ni-roms/roms/Nintendo%20-%20Game%20Boy%20Color.zip/Sanguozhi%20-%20Aoshi%20Tianxia%20%28Taiwan%29%20%28Unl%29.zip" TargetMode="External"/><Relationship Id="rId1829" Type="http://schemas.openxmlformats.org/officeDocument/2006/relationships/hyperlink" Target="https://archive.org/download/ni-roms/roms/Nintendo%20-%20Game%20Boy%20Color.zip/Sanguozhi%20Wudai%20%28Taiwan%29%20%28Unl%29.zip" TargetMode="External"/><Relationship Id="rId2302" Type="http://schemas.openxmlformats.org/officeDocument/2006/relationships/hyperlink" Target="https://archive.org/download/ni-roms/roms/Nintendo%20-%20Game%20Boy%20Color.zip/Watashi%20no%20Restaurant%20%28Japan%29%20%28Beta%201%29.zip" TargetMode="External"/><Relationship Id="rId2303" Type="http://schemas.openxmlformats.org/officeDocument/2006/relationships/hyperlink" Target="https://archive.org/download/ni-roms/roms/Nintendo%20-%20Game%20Boy%20Color.zip/Watashi%20no%20Restaurant%20%28Japan%29%20%28Beta%202%29.zip" TargetMode="External"/><Relationship Id="rId2304" Type="http://schemas.openxmlformats.org/officeDocument/2006/relationships/hyperlink" Target="https://archive.org/download/ni-roms/roms/Nintendo%20-%20Game%20Boy%20Color.zip/Watashi%20no%20Restaurant%20%28Japan%29%20%28Beta%203%29.zip" TargetMode="External"/><Relationship Id="rId2305" Type="http://schemas.openxmlformats.org/officeDocument/2006/relationships/hyperlink" Target="https://archive.org/download/ni-roms/roms/Nintendo%20-%20Game%20Boy%20Color.zip/Watashi%20no%20Restaurant%20%28Japan%29.zip" TargetMode="External"/><Relationship Id="rId2306" Type="http://schemas.openxmlformats.org/officeDocument/2006/relationships/hyperlink" Target="https://archive.org/download/ni-roms/roms/Nintendo%20-%20Game%20Boy%20Color.zip/Water%20Grandprix%20%28World%29%20%28Aftermarket%29%20%28Unl%29.zip" TargetMode="External"/><Relationship Id="rId2307" Type="http://schemas.openxmlformats.org/officeDocument/2006/relationships/hyperlink" Target="https://archive.org/download/ni-roms/roms/Nintendo%20-%20Game%20Boy%20Color.zip/Waternet%20%28World%29%20%28Batteryless%20Generic%20Save%20Flash%20Cartridge%20Version%29%20%28GB%20Compatible%29%20%28Aftermarket%29%20%28Unl%29.zip" TargetMode="External"/><Relationship Id="rId2308" Type="http://schemas.openxmlformats.org/officeDocument/2006/relationships/hyperlink" Target="https://archive.org/download/ni-roms/roms/Nintendo%20-%20Game%20Boy%20Color.zip/Waternet%20%28World%29%20%28Batteryless%20Save%20Flash%20Cartridge%20Version%29%20%28GB%20Compatible%29%20%28Aftermarket%29%20%28Unl%29.zip" TargetMode="External"/><Relationship Id="rId2309" Type="http://schemas.openxmlformats.org/officeDocument/2006/relationships/hyperlink" Target="https://archive.org/download/ni-roms/roms/Nintendo%20-%20Game%20Boy%20Color.zip/Waternet%20%28World%29%20%28GB%20Compatible%29%20%28Aftermarket%29%20%28Unl%29.zip" TargetMode="External"/><Relationship Id="rId2300" Type="http://schemas.openxmlformats.org/officeDocument/2006/relationships/hyperlink" Target="https://archive.org/download/ni-roms/roms/Nintendo%20-%20Game%20Boy%20Color.zip/Watashi%20no%20Kitchen%20%28Japan%29%20%28Rev%201%29.zip" TargetMode="External"/><Relationship Id="rId2301" Type="http://schemas.openxmlformats.org/officeDocument/2006/relationships/hyperlink" Target="https://archive.org/download/ni-roms/roms/Nintendo%20-%20Game%20Boy%20Color.zip/Watashi%20no%20Kitchen%20%28Japan%29.zip" TargetMode="External"/><Relationship Id="rId2324" Type="http://schemas.openxmlformats.org/officeDocument/2006/relationships/hyperlink" Target="https://archive.org/download/ni-roms/roms/Nintendo%20-%20Game%20Boy%20Color.zip/Wild%20Thornberrys%2C%20The%20-%20Rambler%20%28USA%29.zip" TargetMode="External"/><Relationship Id="rId2325" Type="http://schemas.openxmlformats.org/officeDocument/2006/relationships/hyperlink" Target="https://archive.org/download/ni-roms/roms/Nintendo%20-%20Game%20Boy%20Color.zip/Wing%20Warriors%20%28World%29%20%28En%2CFr%2CEs%29%20%28Beta%201%29%20%28GB%20Compatible%29%20%28Aftermarket%29%20%28Unl%29.zip" TargetMode="External"/><Relationship Id="rId2326" Type="http://schemas.openxmlformats.org/officeDocument/2006/relationships/hyperlink" Target="https://archive.org/download/ni-roms/roms/Nintendo%20-%20Game%20Boy%20Color.zip/Wing%20Warriors%20%28World%29%20%28En%2CFr%2CEs%29%20%28Beta%202%29%20%28GB%20Compatible%29%20%28Aftermarket%29%20%28Unl%29.zip" TargetMode="External"/><Relationship Id="rId2327" Type="http://schemas.openxmlformats.org/officeDocument/2006/relationships/hyperlink" Target="https://archive.org/download/ni-roms/roms/Nintendo%20-%20Game%20Boy%20Color.zip/Wing%20Warriors%20%28World%29%20%28En%2CFr%2CEs%29%20%28EGS%29%20%28GB%20Compatible%29%20%28Aftermarket%29%20%28Unl%29.zip" TargetMode="External"/><Relationship Id="rId2328" Type="http://schemas.openxmlformats.org/officeDocument/2006/relationships/hyperlink" Target="https://archive.org/download/ni-roms/roms/Nintendo%20-%20Game%20Boy%20Color.zip/Wing%20Warriors%20%28World%29%20%28En%2CFr%2CEs%29%20%28Kitmaker%29%20%28GB%20Compatible%29%20%28Aftermarket%29%20%28Unl%29.zip" TargetMode="External"/><Relationship Id="rId2329" Type="http://schemas.openxmlformats.org/officeDocument/2006/relationships/hyperlink" Target="https://archive.org/download/ni-roms/roms/Nintendo%20-%20Game%20Boy%20Color.zip/Wings%20of%20Fury%20%28Europe%29%20%28En%2CFr%2CDe%29%20%28GB%20Compatible%29.zip" TargetMode="External"/><Relationship Id="rId2320" Type="http://schemas.openxmlformats.org/officeDocument/2006/relationships/hyperlink" Target="https://archive.org/download/ni-roms/roms/Nintendo%20-%20Game%20Boy%20Color.zip/Who%20Dares%20Wins%20II%20%28World%29%20%28Aftermarket%29%20%28Unl%29.zip" TargetMode="External"/><Relationship Id="rId2321" Type="http://schemas.openxmlformats.org/officeDocument/2006/relationships/hyperlink" Target="https://archive.org/download/ni-roms/roms/Nintendo%20-%20Game%20Boy%20Color.zip/Who%20Wants%20to%20Be%20a%20Millionaire%20-%202nd%20Edition%20%28USA%29.zip" TargetMode="External"/><Relationship Id="rId2322" Type="http://schemas.openxmlformats.org/officeDocument/2006/relationships/hyperlink" Target="https://archive.org/download/ni-roms/roms/Nintendo%20-%20Game%20Boy%20Color.zip/Wicked%20Plague%20%28World%29%20%28v0.1.1%29%20%28Proto%29%20%28Aftermarket%29%20%28Unl%29.zip" TargetMode="External"/><Relationship Id="rId2323" Type="http://schemas.openxmlformats.org/officeDocument/2006/relationships/hyperlink" Target="https://archive.org/download/ni-roms/roms/Nintendo%20-%20Game%20Boy%20Color.zip/Wicked%20Plague%20%28World%29%20%28v0.1.2%29%20%28Proto%29%20%28Aftermarket%29%20%28Unl%29.zip" TargetMode="External"/><Relationship Id="rId2313" Type="http://schemas.openxmlformats.org/officeDocument/2006/relationships/hyperlink" Target="https://archive.org/download/ni-roms/roms/Nintendo%20-%20Game%20Boy%20Color.zip/Wendy%20-%20Der%20Traum%20von%20Arizona%20%28Germany%29.zip" TargetMode="External"/><Relationship Id="rId2314" Type="http://schemas.openxmlformats.org/officeDocument/2006/relationships/hyperlink" Target="https://archive.org/download/ni-roms/roms/Nintendo%20-%20Game%20Boy%20Color.zip/Wendy%20-%20Every%20Witch%20Way%20%28USA%2C%20Europe%29.zip" TargetMode="External"/><Relationship Id="rId2315" Type="http://schemas.openxmlformats.org/officeDocument/2006/relationships/hyperlink" Target="https://archive.org/download/ni-roms/roms/Nintendo%20-%20Game%20Boy%20Color.zip/Wetrix%20%28Europe%29%20%28En%2CFr%2CDe%29.zip" TargetMode="External"/><Relationship Id="rId2316" Type="http://schemas.openxmlformats.org/officeDocument/2006/relationships/hyperlink" Target="https://archive.org/download/ni-roms/roms/Nintendo%20-%20Game%20Boy%20Color.zip/Wetrix%20GB%20%28Japan%29%20%28SGB%20Enhanced%29%20%28GB%20Compatible%29.zip" TargetMode="External"/><Relationship Id="rId2317" Type="http://schemas.openxmlformats.org/officeDocument/2006/relationships/hyperlink" Target="https://archive.org/download/ni-roms/roms/Nintendo%20-%20Game%20Boy%20Color.zip/What%27s%20Updog%20%28World%29%20%282022-11-23%29%20%28GB%20Compatible%29%20%28Aftermarket%29%20%28Unl%29.zip" TargetMode="External"/><Relationship Id="rId2318" Type="http://schemas.openxmlformats.org/officeDocument/2006/relationships/hyperlink" Target="https://archive.org/download/ni-roms/roms/Nintendo%20-%20Game%20Boy%20Color.zip/What%20Friends%20Are%20For%20%28World%29%20%28v2.0%29%20%28GB%20Compatible%29%20%28Aftermarket%29%20%28Unl%29.zip" TargetMode="External"/><Relationship Id="rId2319" Type="http://schemas.openxmlformats.org/officeDocument/2006/relationships/hyperlink" Target="https://archive.org/download/ni-roms/roms/Nintendo%20-%20Game%20Boy%20Color.zip/Where%27s%20My%20Cake%20%28World%29%20%28GB%20Compatible%29%20%28Aftermarket%29%20%28Unl%29.zip" TargetMode="External"/><Relationship Id="rId2310" Type="http://schemas.openxmlformats.org/officeDocument/2006/relationships/hyperlink" Target="https://archive.org/download/ni-roms/roms/Nintendo%20-%20Game%20Boy%20Color.zip/Wayfarer%20Boo%20-%20Pushing%20Through%20%28World%29%20%28v1.0%29%20%28Aftermarket%29%20%28Unl%29.zip" TargetMode="External"/><Relationship Id="rId2311" Type="http://schemas.openxmlformats.org/officeDocument/2006/relationships/hyperlink" Target="https://archive.org/download/ni-roms/roms/Nintendo%20-%20Game%20Boy%20Color.zip/Wayfarer%20Boo%20-%20Pushing%20Through%20%28World%29%20%28v1.1%29%20%28Aftermarket%29%20%28Unl%29.zip" TargetMode="External"/><Relationship Id="rId2312" Type="http://schemas.openxmlformats.org/officeDocument/2006/relationships/hyperlink" Target="https://archive.org/download/ni-roms/roms/Nintendo%20-%20Game%20Boy%20Color.zip/Wendy%20-%20Der%20Traum%20von%20Arizona%20%28Germany%29%20%28Beta%29.zip" TargetMode="External"/><Relationship Id="rId1895" Type="http://schemas.openxmlformats.org/officeDocument/2006/relationships/hyperlink" Target="https://archive.org/download/ni-roms/roms/Nintendo%20-%20Game%20Boy%20Color.zip/Shishang%20Chaoqiang%20RPG%20%2B%20Gedou%20%2B%20Yizhi%20Ban%20Zuhe%20Ka%2018%20in%201%20%28Taiwan%29%20%28Unl%29.zip" TargetMode="External"/><Relationship Id="rId1896" Type="http://schemas.openxmlformats.org/officeDocument/2006/relationships/hyperlink" Target="https://archive.org/download/ni-roms/roms/Nintendo%20-%20Game%20Boy%20Color.zip/Shoot%20It%20%28World%29%20%28Aftermarket%29%20%28Unl%29.zip" TargetMode="External"/><Relationship Id="rId1897" Type="http://schemas.openxmlformats.org/officeDocument/2006/relationships/hyperlink" Target="https://archive.org/download/ni-roms/roms/Nintendo%20-%20Game%20Boy%20Color.zip/Shougi%202%20%28Japan%29%20%28GB%20Compatible%29.zip" TargetMode="External"/><Relationship Id="rId1898" Type="http://schemas.openxmlformats.org/officeDocument/2006/relationships/hyperlink" Target="https://archive.org/download/ni-roms/roms/Nintendo%20-%20Game%20Boy%20Color.zip/Shougi%203%20%28Japan%29%20%28GB%20Compatible%29.zip" TargetMode="External"/><Relationship Id="rId1899" Type="http://schemas.openxmlformats.org/officeDocument/2006/relationships/hyperlink" Target="https://archive.org/download/ni-roms/roms/Nintendo%20-%20Game%20Boy%20Color.zip/Shrek%20-%20Fairy%20Tale%20Freakdown%20%28USA%2C%20Europe%29%20%28En%2CFr%2CDe%2CEs%2CIt%29.zip" TargetMode="External"/><Relationship Id="rId1890" Type="http://schemas.openxmlformats.org/officeDocument/2006/relationships/hyperlink" Target="https://archive.org/download/ni-roms/roms/Nintendo%20-%20Game%20Boy%20Color.zip/Shin%20Megami%20Tensei%20Devil%20Children%20-%20Kuro%20no%20Sho%20%28Japan%29%20%28SGB%20Enhanced%29%20%28GB%20Compatible%29.zip" TargetMode="External"/><Relationship Id="rId1891" Type="http://schemas.openxmlformats.org/officeDocument/2006/relationships/hyperlink" Target="https://archive.org/download/ni-roms/roms/Nintendo%20-%20Game%20Boy%20Color.zip/Shin%20Megami%20Tensei%20Devil%20Children%20-%20Shiro%20no%20Sho%20%28Japan%29%20%28Rev%201%29%20%28Proto%29.zip" TargetMode="External"/><Relationship Id="rId1892" Type="http://schemas.openxmlformats.org/officeDocument/2006/relationships/hyperlink" Target="https://archive.org/download/ni-roms/roms/Nintendo%20-%20Game%20Boy%20Color.zip/Shin%20Megami%20Tensei%20Devil%20Children%20-%20Shiro%20no%20Sho%20%28Japan%29.zip" TargetMode="External"/><Relationship Id="rId1893" Type="http://schemas.openxmlformats.org/officeDocument/2006/relationships/hyperlink" Target="https://archive.org/download/ni-roms/roms/Nintendo%20-%20Game%20Boy%20Color.zip/Shin%20Megami%20Tensei%20Trading%20Card%20-%20Card%20Summoner%20%28Japan%29.zip" TargetMode="External"/><Relationship Id="rId1894" Type="http://schemas.openxmlformats.org/officeDocument/2006/relationships/hyperlink" Target="https://archive.org/download/ni-roms/roms/Nintendo%20-%20Game%20Boy%20Color.zip/Shinseiki%20Evangelion%20-%20Mahjong%20Hokan%20Keikaku%20%28Japan%29.zip" TargetMode="External"/><Relationship Id="rId1884" Type="http://schemas.openxmlformats.org/officeDocument/2006/relationships/hyperlink" Target="https://archive.org/download/ni-roms/roms/Nintendo%20-%20Game%20Boy%20Color.zip/Shi%20Mian%20Maifu%20-%20Tianlong%20Pian%20%28China%29%20%28Unl%29.zip" TargetMode="External"/><Relationship Id="rId1885" Type="http://schemas.openxmlformats.org/officeDocument/2006/relationships/hyperlink" Target="https://archive.org/download/ni-roms/roms/Nintendo%20-%20Game%20Boy%20Color.zip/Shi%20Mian%20Maifu%20-%20Yingxiong%20Pian%20%28China%29%20%28Unl%29.zip" TargetMode="External"/><Relationship Id="rId1886" Type="http://schemas.openxmlformats.org/officeDocument/2006/relationships/hyperlink" Target="https://archive.org/download/ni-roms/roms/Nintendo%20-%20Game%20Boy%20Color.zip/Shikong%20Xing%20Shou%20%28Taiwan%29%20%28Unl%29.zip" TargetMode="External"/><Relationship Id="rId1887" Type="http://schemas.openxmlformats.org/officeDocument/2006/relationships/hyperlink" Target="https://archive.org/download/ni-roms/roms/Nintendo%20-%20Game%20Boy%20Color.zip/Shin%20Megami%20Tensei%20Devil%20Children%20-%20Aka%20no%20Sho%20%28Japan%29%20%28Rev%201%29%20%28SGB%20Enhanced%29%20%28GB%20Compatible%29.zip" TargetMode="External"/><Relationship Id="rId1888" Type="http://schemas.openxmlformats.org/officeDocument/2006/relationships/hyperlink" Target="https://archive.org/download/ni-roms/roms/Nintendo%20-%20Game%20Boy%20Color.zip/Shin%20Megami%20Tensei%20Devil%20Children%20-%20Aka%20no%20Sho%20%28Japan%29%20%28SGB%20Enhanced%29%20%28GB%20Compatible%29.zip" TargetMode="External"/><Relationship Id="rId1889" Type="http://schemas.openxmlformats.org/officeDocument/2006/relationships/hyperlink" Target="https://archive.org/download/ni-roms/roms/Nintendo%20-%20Game%20Boy%20Color.zip/Shin%20Megami%20Tensei%20Devil%20Children%20-%20Kuro%20no%20Sho%20%28Japan%29%20%28Rev%201%29%20%28SGB%20Enhanced%29%20%28GB%20Compatible%29.zip" TargetMode="External"/><Relationship Id="rId1880" Type="http://schemas.openxmlformats.org/officeDocument/2006/relationships/hyperlink" Target="https://archive.org/download/ni-roms/roms/Nintendo%20-%20Game%20Boy%20Color.zip/Shenghuo%20Jiangmo%20Lu%20Waizhuan%20%28Taiwan%29%20%28Unl%29.zip" TargetMode="External"/><Relationship Id="rId1881" Type="http://schemas.openxmlformats.org/officeDocument/2006/relationships/hyperlink" Target="https://archive.org/download/ni-roms/roms/Nintendo%20-%20Game%20Boy%20Color.zip/Shenghuo%20Jiangmo%20Lu%20Waizhuan%20-%20Guang%20Yu%20An%20De%20Lunhui%20%28Taiwan%29%20%28Unl%29.zip" TargetMode="External"/><Relationship Id="rId1882" Type="http://schemas.openxmlformats.org/officeDocument/2006/relationships/hyperlink" Target="https://archive.org/download/ni-roms/roms/Nintendo%20-%20Game%20Boy%20Color.zip/Shengui%20Diguo%20Zhi%20Emo%20Cheng%20%28Taiwan%29%20%28Unl%29.zip" TargetMode="External"/><Relationship Id="rId1883" Type="http://schemas.openxmlformats.org/officeDocument/2006/relationships/hyperlink" Target="https://archive.org/download/ni-roms/roms/Nintendo%20-%20Game%20Boy%20Color.zip/Shi%20Mian%20Maifu%20-%20Fengyun%20Pian%20%28China%29%20%28Unl%29.zip" TargetMode="External"/><Relationship Id="rId1059" Type="http://schemas.openxmlformats.org/officeDocument/2006/relationships/hyperlink" Target="https://archive.org/download/ni-roms/roms/Nintendo%20-%20Game%20Boy%20Color.zip/Konchuu%20Hakase%202%20%28Japan%29%20%28Rev%201%29%20%28SGB%20Enhanced%29%20%28GB%20Compatible%29.zip" TargetMode="External"/><Relationship Id="rId228" Type="http://schemas.openxmlformats.org/officeDocument/2006/relationships/hyperlink" Target="https://archive.org/download/ni-roms/roms/Nintendo%20-%20Game%20Boy%20Color.zip/Bomb%20Runner%201-2%20%28World%29%20%28Aftermarket%29%20%28Unl%29.zip" TargetMode="External"/><Relationship Id="rId227" Type="http://schemas.openxmlformats.org/officeDocument/2006/relationships/hyperlink" Target="https://archive.org/download/ni-roms/roms/Nintendo%20-%20Game%20Boy%20Color.zip/Boku%20no%20Camp-jou%20%28Japan%29.zip" TargetMode="External"/><Relationship Id="rId226" Type="http://schemas.openxmlformats.org/officeDocument/2006/relationships/hyperlink" Target="https://archive.org/download/ni-roms/roms/Nintendo%20-%20Game%20Boy%20Color.zip/Bokujou%20Monogatari%203%20GB%20-%20Boy%20Meets%20Girl%20%28Japan%29.zip" TargetMode="External"/><Relationship Id="rId225" Type="http://schemas.openxmlformats.org/officeDocument/2006/relationships/hyperlink" Target="https://archive.org/download/ni-roms/roms/Nintendo%20-%20Game%20Boy%20Color.zip/Bokujou%20Monogatari%203%20GB%20-%20Boy%20Meets%20Girl%20%28Japan%29%20%28Rev%201%29.zip" TargetMode="External"/><Relationship Id="rId2380" Type="http://schemas.openxmlformats.org/officeDocument/2006/relationships/hyperlink" Target="https://archive.org/download/ni-roms/roms/Nintendo%20-%20Game%20Boy%20Color.zip/Yakouchuu%20GB%20%28Japan%29.zip" TargetMode="External"/><Relationship Id="rId229" Type="http://schemas.openxmlformats.org/officeDocument/2006/relationships/hyperlink" Target="https://archive.org/download/ni-roms/roms/Nintendo%20-%20Game%20Boy%20Color.zip/Bomberman%20Max%20-%20Ain%20Version%20%28Japan%29.zip" TargetMode="External"/><Relationship Id="rId1050" Type="http://schemas.openxmlformats.org/officeDocument/2006/relationships/hyperlink" Target="https://archive.org/download/ni-roms/roms/Nintendo%20-%20Game%20Boy%20Color.zip/Knockout%20Kings%20%28USA%2C%20Europe%29.zip" TargetMode="External"/><Relationship Id="rId2381" Type="http://schemas.openxmlformats.org/officeDocument/2006/relationships/hyperlink" Target="https://archive.org/download/ni-roms/roms/Nintendo%20-%20Game%20Boy%20Color.zip/Yars%27%20Revenge%20%28USA%2C%20Europe%29%20%28GB%20Compatible%29.zip" TargetMode="External"/><Relationship Id="rId220" Type="http://schemas.openxmlformats.org/officeDocument/2006/relationships/hyperlink" Target="https://archive.org/download/ni-roms/roms/Nintendo%20-%20Game%20Boy%20Color.zip/Bob%20the%20Builder%20-%20Fix%20it%20Fun%21%20%28Europe%29%20%28En%2CFr%2CIt%29.zip" TargetMode="External"/><Relationship Id="rId1051" Type="http://schemas.openxmlformats.org/officeDocument/2006/relationships/hyperlink" Target="https://archive.org/download/ni-roms/roms/Nintendo%20-%20Game%20Boy%20Color.zip/Koenig%20der%20Loewen%2C%20Der%20-%20Simbas%20grosses%20Abenteuer%20%28Germany%29.zip" TargetMode="External"/><Relationship Id="rId2382" Type="http://schemas.openxmlformats.org/officeDocument/2006/relationships/hyperlink" Target="https://archive.org/download/ni-roms/roms/Nintendo%20-%20Game%20Boy%20Color.zip/Year%20After%2C%20The%20%28World%29%20%28En%29%20%28Beta%29%20%28GB%20Compatible%29%20%28Aftermarket%29%20%28Unl%29.zip" TargetMode="External"/><Relationship Id="rId1052" Type="http://schemas.openxmlformats.org/officeDocument/2006/relationships/hyperlink" Target="https://archive.org/download/ni-roms/roms/Nintendo%20-%20Game%20Boy%20Color.zip/Koguru%20Guruguru%20-%20Guruguru%20to%20Nakayoshi%20%28Japan%29%20%28SGB%20Enhanced%2C%20GB%20Compatible%29%20%28NP%29.zip" TargetMode="External"/><Relationship Id="rId2383" Type="http://schemas.openxmlformats.org/officeDocument/2006/relationships/hyperlink" Target="https://archive.org/download/ni-roms/roms/Nintendo%20-%20Game%20Boy%20Color.zip/Year%20After%2C%20The%20%28World%29%20%28En%2CFr%2CPt%29%20%28GB%20Compatible%29%20%28Aftermarket%29%20%28Unl%29.zip" TargetMode="External"/><Relationship Id="rId1053" Type="http://schemas.openxmlformats.org/officeDocument/2006/relationships/hyperlink" Target="https://archive.org/download/ni-roms/roms/Nintendo%20-%20Game%20Boy%20Color.zip/Konami%20GB%20Collection%20Vol.1%20%28Europe%29%20%28GB%20Compatible%29.zip" TargetMode="External"/><Relationship Id="rId2384" Type="http://schemas.openxmlformats.org/officeDocument/2006/relationships/hyperlink" Target="https://archive.org/download/ni-roms/roms/Nintendo%20-%20Game%20Boy%20Color.zip/Year%20After%2C%20The%20%28World%29%20%28Pt%29%20%28Beta%29%20%28GB%20Compatible%29%20%28Aftermarket%29%20%28Unl%29.zip" TargetMode="External"/><Relationship Id="rId1054" Type="http://schemas.openxmlformats.org/officeDocument/2006/relationships/hyperlink" Target="https://archive.org/download/ni-roms/roms/Nintendo%20-%20Game%20Boy%20Color.zip/Konami%20GB%20Collection%20Vol.2%20%28Europe%29%20%28GB%20Compatible%29.zip" TargetMode="External"/><Relationship Id="rId2385" Type="http://schemas.openxmlformats.org/officeDocument/2006/relationships/hyperlink" Target="https://archive.org/download/ni-roms/roms/Nintendo%20-%20Game%20Boy%20Color.zip/YiYa%20-%20The%20Digital%20Pet%20Game%20%28World%29%20%28Demo%29%20%28GB%20Compatible%29%20%28Aftermarket%29%20%28Unl%29.zip" TargetMode="External"/><Relationship Id="rId224" Type="http://schemas.openxmlformats.org/officeDocument/2006/relationships/hyperlink" Target="https://archive.org/download/ni-roms/roms/Nintendo%20-%20Game%20Boy%20Color.zip/Bokujou%20Monogatari%202%20GB%20%28Japan%29%20%28GB%20Compatible%29.zip" TargetMode="External"/><Relationship Id="rId1055" Type="http://schemas.openxmlformats.org/officeDocument/2006/relationships/hyperlink" Target="https://archive.org/download/ni-roms/roms/Nintendo%20-%20Game%20Boy%20Color.zip/Konami%20GB%20Collection%20Vol.3%20%28Europe%29%20%28GB%20Compatible%29.zip" TargetMode="External"/><Relationship Id="rId2386" Type="http://schemas.openxmlformats.org/officeDocument/2006/relationships/hyperlink" Target="https://archive.org/download/ni-roms/roms/Nintendo%20-%20Game%20Boy%20Color.zip/YiYa%20-%20The%20Digital%20Pet%20Game%20DX%20%28World%29%20%28Demo%29%20%28GB%20Compatible%29%20%28Aftermarket%29%20%28Unl%29.zip" TargetMode="External"/><Relationship Id="rId223" Type="http://schemas.openxmlformats.org/officeDocument/2006/relationships/hyperlink" Target="https://archive.org/download/ni-roms/roms/Nintendo%20-%20Game%20Boy%20Color.zip/Boing%21%20%28World%29%20%28Aftermarket%29%20%28Unl%29.zip" TargetMode="External"/><Relationship Id="rId1056" Type="http://schemas.openxmlformats.org/officeDocument/2006/relationships/hyperlink" Target="https://archive.org/download/ni-roms/roms/Nintendo%20-%20Game%20Boy%20Color.zip/Konami%20GB%20Collection%20Vol.4%20%28Europe%29%20%28GB%20Compatible%29.zip" TargetMode="External"/><Relationship Id="rId2387" Type="http://schemas.openxmlformats.org/officeDocument/2006/relationships/hyperlink" Target="https://archive.org/download/ni-roms/roms/Nintendo%20-%20Game%20Boy%20Color.zip/Yin%20Ban%20Zhongwen%20RPG%20Zhanlve%20%2B%20Dongzuo%20%2B%20Yizhi%2012%20in%201%20%28Taiwan%29%20%28Unl%29.zip" TargetMode="External"/><Relationship Id="rId222" Type="http://schemas.openxmlformats.org/officeDocument/2006/relationships/hyperlink" Target="https://archive.org/download/ni-roms/roms/Nintendo%20-%20Game%20Boy%20Color.zip/Bob%20the%20Builder%20-%20Fix%20it%20Fun%21%20%28USA%29.zip" TargetMode="External"/><Relationship Id="rId1057" Type="http://schemas.openxmlformats.org/officeDocument/2006/relationships/hyperlink" Target="https://archive.org/download/ni-roms/roms/Nintendo%20-%20Game%20Boy%20Color.zip/Konami%20Winter%20Games%20%28Europe%29.zip" TargetMode="External"/><Relationship Id="rId2388" Type="http://schemas.openxmlformats.org/officeDocument/2006/relationships/hyperlink" Target="https://archive.org/download/ni-roms/roms/Nintendo%20-%20Game%20Boy%20Color.zip/Yinghan%20Zidian%20%28Taiwan%29%20%28Unl%29.zip" TargetMode="External"/><Relationship Id="rId221" Type="http://schemas.openxmlformats.org/officeDocument/2006/relationships/hyperlink" Target="https://archive.org/download/ni-roms/roms/Nintendo%20-%20Game%20Boy%20Color.zip/Bob%20the%20Builder%20-%20Fix%20it%20Fun%21%20%28Europe%29%20%28En%2CSv%2CNo%2CDa%2CFi%29.zip" TargetMode="External"/><Relationship Id="rId1058" Type="http://schemas.openxmlformats.org/officeDocument/2006/relationships/hyperlink" Target="https://archive.org/download/ni-roms/roms/Nintendo%20-%20Game%20Boy%20Color.zip/Konchuu%20Fighters%20%28Japan%29.zip" TargetMode="External"/><Relationship Id="rId2389" Type="http://schemas.openxmlformats.org/officeDocument/2006/relationships/hyperlink" Target="https://archive.org/download/ni-roms/roms/Nintendo%20-%20Game%20Boy%20Color.zip/Yingxiong%20Jian%202%20%28Taiwan%29%20%28Unl%29.zip" TargetMode="External"/><Relationship Id="rId1048" Type="http://schemas.openxmlformats.org/officeDocument/2006/relationships/hyperlink" Target="https://archive.org/download/ni-roms/roms/Nintendo%20-%20Game%20Boy%20Color.zip/Knit-Wit%20%28World%29%20%28v1.1%29%20%28GB%20Compatible%29%20%28Aftermarket%29%20%28Unl%29.zip" TargetMode="External"/><Relationship Id="rId2379" Type="http://schemas.openxmlformats.org/officeDocument/2006/relationships/hyperlink" Target="https://archive.org/download/ni-roms/roms/Nintendo%20-%20Game%20Boy%20Color.zip/Xzap%20%28World%29%20%28Aftermarket%29%20%28Unl%29.zip" TargetMode="External"/><Relationship Id="rId1049" Type="http://schemas.openxmlformats.org/officeDocument/2006/relationships/hyperlink" Target="https://archive.org/download/ni-roms/roms/Nintendo%20-%20Game%20Boy%20Color.zip/KnockOut%20%28World%29%20%28Aftermarket%29%20%28Unl%29.zip" TargetMode="External"/><Relationship Id="rId217" Type="http://schemas.openxmlformats.org/officeDocument/2006/relationships/hyperlink" Target="https://archive.org/download/ni-roms/roms/Nintendo%20-%20Game%20Boy%20Color.zip/Boarder%20Zone%20%28USA%29.zip" TargetMode="External"/><Relationship Id="rId216" Type="http://schemas.openxmlformats.org/officeDocument/2006/relationships/hyperlink" Target="https://archive.org/download/ni-roms/roms/Nintendo%20-%20Game%20Boy%20Color.zip/Board%20%28World%29%20%28Demo%29%20%28GB%20Compatible%29%20%28Aftermarket%29%20%28Unl%29.zip" TargetMode="External"/><Relationship Id="rId215" Type="http://schemas.openxmlformats.org/officeDocument/2006/relationships/hyperlink" Target="https://archive.org/download/ni-roms/roms/Nintendo%20-%20Game%20Boy%20Color.zip/Blue%27s%20Clues%20-%20Blue%27s%20Alphabet%20Book%20%28USA%29.zip" TargetMode="External"/><Relationship Id="rId214" Type="http://schemas.openxmlformats.org/officeDocument/2006/relationships/hyperlink" Target="https://archive.org/download/ni-roms/roms/Nintendo%20-%20Game%20Boy%20Color.zip/Blue%27s%20Clues%20-%20Blue%27s%20Alphabet%20Book%20%28USA%29%20%28Rev%201%29%20%28Proto%29.zip" TargetMode="External"/><Relationship Id="rId219" Type="http://schemas.openxmlformats.org/officeDocument/2006/relationships/hyperlink" Target="https://archive.org/download/ni-roms/roms/Nintendo%20-%20Game%20Boy%20Color.zip/Bob%20the%20Builder%20-%20Fix%20it%20Fun%21%20%28Europe%29%20%28En%2CFr%2CDe%2CEs%2CNl%29.zip" TargetMode="External"/><Relationship Id="rId218" Type="http://schemas.openxmlformats.org/officeDocument/2006/relationships/hyperlink" Target="https://archive.org/download/ni-roms/roms/Nintendo%20-%20Game%20Boy%20Color.zip/Bob%20et%20Bobette%20-%20Les%20Dompteurs%20du%20Temps%20%28Europe%29%20%28Fr%2CNl%29.zip" TargetMode="External"/><Relationship Id="rId2370" Type="http://schemas.openxmlformats.org/officeDocument/2006/relationships/hyperlink" Target="https://archive.org/download/ni-roms/roms/Nintendo%20-%20Game%20Boy%20Color.zip/Xintiao%20Huiyi%20%28Taiwan%29%20%28Unl%29.zip" TargetMode="External"/><Relationship Id="rId1040" Type="http://schemas.openxmlformats.org/officeDocument/2006/relationships/hyperlink" Target="https://archive.org/download/ni-roms/roms/Nintendo%20-%20Game%20Boy%20Color.zip/Kisekae%20Series%202%20-%20Oshare%20Nikki%20%28Japan%29.zip" TargetMode="External"/><Relationship Id="rId2371" Type="http://schemas.openxmlformats.org/officeDocument/2006/relationships/hyperlink" Target="https://archive.org/download/ni-roms/roms/Nintendo%20-%20Game%20Boy%20Color.zip/Xiyou%20Ji%20%28Taiwan%29%20%28Unl%29.zip" TargetMode="External"/><Relationship Id="rId1041" Type="http://schemas.openxmlformats.org/officeDocument/2006/relationships/hyperlink" Target="https://archive.org/download/ni-roms/roms/Nintendo%20-%20Game%20Boy%20Color.zip/Kisekae%20Series%203%20-%20Kisekae%20Hamster%20%28Japan%29.zip" TargetMode="External"/><Relationship Id="rId2372" Type="http://schemas.openxmlformats.org/officeDocument/2006/relationships/hyperlink" Target="https://archive.org/download/ni-roms/roms/Nintendo%20-%20Game%20Boy%20Color.zip/Xploder%20GB%20%28Europe%29%20%28v1.2.3E%29%20%28GB%20Compatible%29%20%28Unl%29.zip" TargetMode="External"/><Relationship Id="rId1042" Type="http://schemas.openxmlformats.org/officeDocument/2006/relationships/hyperlink" Target="https://archive.org/download/ni-roms/roms/Nintendo%20-%20Game%20Boy%20Color.zip/Klax%20%28USA%2C%20Europe%29.zip" TargetMode="External"/><Relationship Id="rId2373" Type="http://schemas.openxmlformats.org/officeDocument/2006/relationships/hyperlink" Target="https://archive.org/download/ni-roms/roms/Nintendo%20-%20Game%20Boy%20Color.zip/Xploder%20GB%20%28Germany%29%20%28v1.2.2G%29%20%28GB%20Compatible%29%20%28Unl%29.zip" TargetMode="External"/><Relationship Id="rId1043" Type="http://schemas.openxmlformats.org/officeDocument/2006/relationships/hyperlink" Target="https://archive.org/download/ni-roms/roms/Nintendo%20-%20Game%20Boy%20Color.zip/Klustar%20%28Europe%29%20%28En%2CFr%2CDe%2CEs%2CIt%29%20%28Beta%29%20%281998-10-01%29%20%28GB%20Compatible%29.zip" TargetMode="External"/><Relationship Id="rId2374" Type="http://schemas.openxmlformats.org/officeDocument/2006/relationships/hyperlink" Target="https://archive.org/download/ni-roms/roms/Nintendo%20-%20Game%20Boy%20Color.zip/Xtreme%20Sports%20%28USA%29.zip" TargetMode="External"/><Relationship Id="rId213" Type="http://schemas.openxmlformats.org/officeDocument/2006/relationships/hyperlink" Target="https://archive.org/download/ni-roms/roms/Nintendo%20-%20Game%20Boy%20Color.zip/Block%20Droppin%27%20%28World%29%20%28v1.1%29%20%28GB%20Compatible%29%20%28Aftermarket%29%20%28Unl%29.zip" TargetMode="External"/><Relationship Id="rId1044" Type="http://schemas.openxmlformats.org/officeDocument/2006/relationships/hyperlink" Target="https://archive.org/download/ni-roms/roms/Nintendo%20-%20Game%20Boy%20Color.zip/Klustar%20%28Europe%29%20%28En%2CFr%2CDe%2CEs%2CIt%29%20%28GB%20Compatible%29.zip" TargetMode="External"/><Relationship Id="rId2375" Type="http://schemas.openxmlformats.org/officeDocument/2006/relationships/hyperlink" Target="https://archive.org/download/ni-roms/roms/Nintendo%20-%20Game%20Boy%20Color.zip/Xtreme%20Sports%20%28World%29%20%28Switch%29.zip" TargetMode="External"/><Relationship Id="rId212" Type="http://schemas.openxmlformats.org/officeDocument/2006/relationships/hyperlink" Target="https://archive.org/download/ni-roms/roms/Nintendo%20-%20Game%20Boy%20Color.zip/Block%20Droppin%27%20%28World%29%20%28v1.0%29%20%28GB%20Compatible%29%20%28Aftermarket%29%20%28Unl%29.zip" TargetMode="External"/><Relationship Id="rId1045" Type="http://schemas.openxmlformats.org/officeDocument/2006/relationships/hyperlink" Target="https://archive.org/download/ni-roms/roms/Nintendo%20-%20Game%20Boy%20Color.zip/Klustar%20%28Japan%29%20%28Proto%201%29%20%281998-10-01%29%20%28GB%20Compatible%29.zip" TargetMode="External"/><Relationship Id="rId2376" Type="http://schemas.openxmlformats.org/officeDocument/2006/relationships/hyperlink" Target="https://archive.org/download/ni-roms/roms/Nintendo%20-%20Game%20Boy%20Color.zip/Xtreme%20Wheels%20%28Europe%29.zip" TargetMode="External"/><Relationship Id="rId211" Type="http://schemas.openxmlformats.org/officeDocument/2006/relationships/hyperlink" Target="https://archive.org/download/ni-roms/roms/Nintendo%20-%20Game%20Boy%20Color.zip/Blinky%27s%20Revenge%20%28World%29%20%28Aftermarket%29%20%28Unl%29.zip" TargetMode="External"/><Relationship Id="rId1046" Type="http://schemas.openxmlformats.org/officeDocument/2006/relationships/hyperlink" Target="https://archive.org/download/ni-roms/roms/Nintendo%20-%20Game%20Boy%20Color.zip/Klustar%20%28Japan%29%20%28Proto%202%29%20%281999-09-28%29%20%28GB%20Compatible%29.zip" TargetMode="External"/><Relationship Id="rId2377" Type="http://schemas.openxmlformats.org/officeDocument/2006/relationships/hyperlink" Target="https://archive.org/download/ni-roms/roms/Nintendo%20-%20Game%20Boy%20Color.zip/Xtreme%20Wheels%20%28Japan%29%20%28Possible%20Proto%29%20%28NP%29.zip" TargetMode="External"/><Relationship Id="rId210" Type="http://schemas.openxmlformats.org/officeDocument/2006/relationships/hyperlink" Target="https://archive.org/download/ni-roms/roms/Nintendo%20-%20Game%20Boy%20Color.zip/Blaze%20%28World%29%20%28Aftermarket%29%20%28Unl%29.zip" TargetMode="External"/><Relationship Id="rId1047" Type="http://schemas.openxmlformats.org/officeDocument/2006/relationships/hyperlink" Target="https://archive.org/download/ni-roms/roms/Nintendo%20-%20Game%20Boy%20Color.zip/Klustar%20%28USA%29%20%28GB%20Compatible%29.zip" TargetMode="External"/><Relationship Id="rId2378" Type="http://schemas.openxmlformats.org/officeDocument/2006/relationships/hyperlink" Target="https://archive.org/download/ni-roms/roms/Nintendo%20-%20Game%20Boy%20Color.zip/Xtreme%20Wheels%20%28USA%29.zip" TargetMode="External"/><Relationship Id="rId249" Type="http://schemas.openxmlformats.org/officeDocument/2006/relationships/hyperlink" Target="https://archive.org/download/ni-roms/roms/Nintendo%20-%20Game%20Boy%20Color.zip/Bubble%20Frog%20%28World%29%20%28GB%20Compatible%29%20%28Aftermarket%29%20%28Unl%29.zip" TargetMode="External"/><Relationship Id="rId248" Type="http://schemas.openxmlformats.org/officeDocument/2006/relationships/hyperlink" Target="https://archive.org/download/ni-roms/roms/Nintendo%20-%20Game%20Boy%20Color.zip/Bub-O%20Escape%20-%20Tournament%20Edition%20%28World%29%20%28Aftermarket%29%20%28Unl%29.zip" TargetMode="External"/><Relationship Id="rId247" Type="http://schemas.openxmlformats.org/officeDocument/2006/relationships/hyperlink" Target="https://archive.org/download/ni-roms/roms/Nintendo%20-%20Game%20Boy%20Color.zip/Brave%20Saga%20-%20Shinshou%20Astaria%20%28Japan%29.zip" TargetMode="External"/><Relationship Id="rId1070" Type="http://schemas.openxmlformats.org/officeDocument/2006/relationships/hyperlink" Target="https://archive.org/download/ni-roms/roms/Nintendo%20-%20Game%20Boy%20Color.zip/Koudai%20Yaoguai%20Lu%20Baoshi%20%28Taiwan%29%20%28Unl%29.zip" TargetMode="External"/><Relationship Id="rId1071" Type="http://schemas.openxmlformats.org/officeDocument/2006/relationships/hyperlink" Target="https://archive.org/download/ni-roms/roms/Nintendo%20-%20Game%20Boy%20Color.zip/Koushien%20Pocket%20%28Japan%29%20%28SGB%20Enhanced%29%20%28GB%20Compatible%29.zip" TargetMode="External"/><Relationship Id="rId1072" Type="http://schemas.openxmlformats.org/officeDocument/2006/relationships/hyperlink" Target="https://archive.org/download/ni-roms/roms/Nintendo%20-%20Game%20Boy%20Color.zip/LEGO%20Alpha%20Team%20%28Europe%29%20%28En%2CFr%2CDe%2CEs%2CIt%2CNl%2CPt%2CSv%2CNo%2CDa%29.zip" TargetMode="External"/><Relationship Id="rId242" Type="http://schemas.openxmlformats.org/officeDocument/2006/relationships/hyperlink" Target="https://archive.org/download/ni-roms/roms/Nintendo%20-%20Game%20Boy%20Color.zip/Borbo%27s%20Quest%20%28World%29%20%28GB%20Compatible%29%20%28Aftermarket%29%20%28Unl%29.zip" TargetMode="External"/><Relationship Id="rId1073" Type="http://schemas.openxmlformats.org/officeDocument/2006/relationships/hyperlink" Target="https://archive.org/download/ni-roms/roms/Nintendo%20-%20Game%20Boy%20Color.zip/LEGO%20Alpha%20Team%20%28USA%29.zip" TargetMode="External"/><Relationship Id="rId241" Type="http://schemas.openxmlformats.org/officeDocument/2006/relationships/hyperlink" Target="https://archive.org/download/ni-roms/roms/Nintendo%20-%20Game%20Boy%20Color.zip/Booty%20%28World%29%20%28Aftermarket%29%20%28Unl%29.zip" TargetMode="External"/><Relationship Id="rId1074" Type="http://schemas.openxmlformats.org/officeDocument/2006/relationships/hyperlink" Target="https://archive.org/download/ni-roms/roms/Nintendo%20-%20Game%20Boy%20Color.zip/LEGO%20Island%202%20-%20The%20Brickster%27s%20Revenge%20%28Europe%29%20%28En%2CFr%2CDe%2CEs%2CIt%2CNl%2CPt%2CSv%2CNo%2CDa%29.zip" TargetMode="External"/><Relationship Id="rId240" Type="http://schemas.openxmlformats.org/officeDocument/2006/relationships/hyperlink" Target="https://archive.org/download/ni-roms/roms/Nintendo%20-%20Game%20Boy%20Color.zip/Booga-Boo%20%28World%29%20%28Aftermarket%29%20%28Unl%29.zip" TargetMode="External"/><Relationship Id="rId1075" Type="http://schemas.openxmlformats.org/officeDocument/2006/relationships/hyperlink" Target="https://archive.org/download/ni-roms/roms/Nintendo%20-%20Game%20Boy%20Color.zip/LEGO%20Island%202%20-%20The%20Brickster%27s%20Revenge%20%28USA%29%20%28En%2CFr%2CEs%29.zip" TargetMode="External"/><Relationship Id="rId1076" Type="http://schemas.openxmlformats.org/officeDocument/2006/relationships/hyperlink" Target="https://archive.org/download/ni-roms/roms/Nintendo%20-%20Game%20Boy%20Color.zip/LEGO%20Racers%20%28Europe%29%20%28En%2CFr%2CDe%2CEs%2CIt%2CNl%2CPt%2CSv%2CNo%2CDa%29.zip" TargetMode="External"/><Relationship Id="rId246" Type="http://schemas.openxmlformats.org/officeDocument/2006/relationships/hyperlink" Target="https://archive.org/download/ni-roms/roms/Nintendo%20-%20Game%20Boy%20Color.zip/Boxing%20Master%20%28World%29%20%28Proto%29%20%28GB%20Compatible%29%20%28Aftermarket%29%20%28Unl%29.zip" TargetMode="External"/><Relationship Id="rId1077" Type="http://schemas.openxmlformats.org/officeDocument/2006/relationships/hyperlink" Target="https://archive.org/download/ni-roms/roms/Nintendo%20-%20Game%20Boy%20Color.zip/LEGO%20Racers%20%28USA%29%20%28En%2CFr%2CEs%29.zip" TargetMode="External"/><Relationship Id="rId245" Type="http://schemas.openxmlformats.org/officeDocument/2006/relationships/hyperlink" Target="https://archive.org/download/ni-roms/roms/Nintendo%20-%20Game%20Boy%20Color.zip/Boxed%20In%20%28World%29%20%28GB%20Compatible%29%20%28Aftermarket%29%20%28Unl%29.zip" TargetMode="External"/><Relationship Id="rId1078" Type="http://schemas.openxmlformats.org/officeDocument/2006/relationships/hyperlink" Target="https://archive.org/download/ni-roms/roms/Nintendo%20-%20Game%20Boy%20Color.zip/LEGO%20Stunt%20Rally%20%28Europe%29%20%28En%2CFr%2CDe%2CEs%2CIt%2CNl%2CPt%2CSv%2CNo%2CDa%29.zip" TargetMode="External"/><Relationship Id="rId244" Type="http://schemas.openxmlformats.org/officeDocument/2006/relationships/hyperlink" Target="https://archive.org/download/ni-roms/roms/Nintendo%20-%20Game%20Boy%20Color.zip/Bounced%21%20%28Europe%29%20%28Proto%29.zip" TargetMode="External"/><Relationship Id="rId1079" Type="http://schemas.openxmlformats.org/officeDocument/2006/relationships/hyperlink" Target="https://archive.org/download/ni-roms/roms/Nintendo%20-%20Game%20Boy%20Color.zip/LEGO%20Stunt%20Rally%20%28USA%29.zip" TargetMode="External"/><Relationship Id="rId243" Type="http://schemas.openxmlformats.org/officeDocument/2006/relationships/hyperlink" Target="https://archive.org/download/ni-roms/roms/Nintendo%20-%20Game%20Boy%20Color.zip/Bouken%21%20Dondoko%20Shima%20%28Japan%29.zip" TargetMode="External"/><Relationship Id="rId239" Type="http://schemas.openxmlformats.org/officeDocument/2006/relationships/hyperlink" Target="https://archive.org/download/ni-roms/roms/Nintendo%20-%20Game%20Boy%20Color.zip/Bomberman%20Selection%20%28Korea%29.zip" TargetMode="External"/><Relationship Id="rId238" Type="http://schemas.openxmlformats.org/officeDocument/2006/relationships/hyperlink" Target="https://archive.org/download/ni-roms/roms/Nintendo%20-%20Game%20Boy%20Color.zip/Bomberman%20Selection%20%28Korea%29%20%28Beta%202%29.zip" TargetMode="External"/><Relationship Id="rId237" Type="http://schemas.openxmlformats.org/officeDocument/2006/relationships/hyperlink" Target="https://archive.org/download/ni-roms/roms/Nintendo%20-%20Game%20Boy%20Color.zip/Bomberman%20Selection%20%28Korea%29%20%28Beta%201%29.zip" TargetMode="External"/><Relationship Id="rId236" Type="http://schemas.openxmlformats.org/officeDocument/2006/relationships/hyperlink" Target="https://archive.org/download/ni-roms/roms/Nintendo%20-%20Game%20Boy%20Color.zip/Bomberman%20Quest%20%28USA%29%20%28SGB%20Enhanced%29%20%28GB%20Compatible%29.zip" TargetMode="External"/><Relationship Id="rId2390" Type="http://schemas.openxmlformats.org/officeDocument/2006/relationships/hyperlink" Target="https://archive.org/download/ni-roms/roms/Nintendo%20-%20Game%20Boy%20Color.zip/Yingxiong%20Tianxia%20%28Taiwan%29%20%28Zh%29%20%28Unl%29.zip" TargetMode="External"/><Relationship Id="rId1060" Type="http://schemas.openxmlformats.org/officeDocument/2006/relationships/hyperlink" Target="https://archive.org/download/ni-roms/roms/Nintendo%20-%20Game%20Boy%20Color.zip/Konchuu%20Hakase%202%20%28Japan%29%20%28SGB%20Enhanced%29%20%28GB%20Compatible%29.zip" TargetMode="External"/><Relationship Id="rId2391" Type="http://schemas.openxmlformats.org/officeDocument/2006/relationships/hyperlink" Target="https://archive.org/download/ni-roms/roms/Nintendo%20-%20Game%20Boy%20Color.zip/Yinyang%20%28Taiwan%29%20%28De%29%20%28Unl%29.zip" TargetMode="External"/><Relationship Id="rId1061" Type="http://schemas.openxmlformats.org/officeDocument/2006/relationships/hyperlink" Target="https://archive.org/download/ni-roms/roms/Nintendo%20-%20Game%20Boy%20Color.zip/Konchuu%20Hakase%203%20%28Japan%29.zip" TargetMode="External"/><Relationship Id="rId2392" Type="http://schemas.openxmlformats.org/officeDocument/2006/relationships/hyperlink" Target="https://archive.org/download/ni-roms/roms/Nintendo%20-%20Game%20Boy%20Color.zip/Yixing%20VS%20Tiexue%20Zhanshi%20%28Taiwan%29%20%28Unl%29.zip" TargetMode="External"/><Relationship Id="rId231" Type="http://schemas.openxmlformats.org/officeDocument/2006/relationships/hyperlink" Target="https://archive.org/download/ni-roms/roms/Nintendo%20-%20Game%20Boy%20Color.zip/Bomberman%20Max%20-%20Hikari%20no%20Yuusha%20%28Japan%29.zip" TargetMode="External"/><Relationship Id="rId1062" Type="http://schemas.openxmlformats.org/officeDocument/2006/relationships/hyperlink" Target="https://archive.org/download/ni-roms/roms/Nintendo%20-%20Game%20Boy%20Color.zip/Korokoro%20Kirby%20%28Japan%29.zip" TargetMode="External"/><Relationship Id="rId2393" Type="http://schemas.openxmlformats.org/officeDocument/2006/relationships/hyperlink" Target="https://archive.org/download/ni-roms/roms/Nintendo%20-%20Game%20Boy%20Color.zip/Yogi%20Bear%20-%20Great%20Balloon%20Blast%20%28USA%29.zip" TargetMode="External"/><Relationship Id="rId230" Type="http://schemas.openxmlformats.org/officeDocument/2006/relationships/hyperlink" Target="https://archive.org/download/ni-roms/roms/Nintendo%20-%20Game%20Boy%20Color.zip/Bomberman%20Max%20-%20Blue%20Champion%20%28USA%29.zip" TargetMode="External"/><Relationship Id="rId1063" Type="http://schemas.openxmlformats.org/officeDocument/2006/relationships/hyperlink" Target="https://archive.org/download/ni-roms/roms/Nintendo%20-%20Game%20Boy%20Color.zip/Koto%20Battle%20-%20Tengai%20no%20Moribito%20%28Japan%29.zip" TargetMode="External"/><Relationship Id="rId2394" Type="http://schemas.openxmlformats.org/officeDocument/2006/relationships/hyperlink" Target="https://archive.org/download/ni-roms/roms/Nintendo%20-%20Game%20Boy%20Color.zip/Yongzhe%20Dou%20E%20Long%20VIII%20%28Taiwan%29%20%28Unl%29.zip" TargetMode="External"/><Relationship Id="rId1064" Type="http://schemas.openxmlformats.org/officeDocument/2006/relationships/hyperlink" Target="https://archive.org/download/ni-roms/roms/Nintendo%20-%20Game%20Boy%20Color.zip/Koudai%20Guaishou%20-%20Da%20Jihe%20%28Taiwan%29%20%28Ja%29%20%28Pirate%29.zip" TargetMode="External"/><Relationship Id="rId2395" Type="http://schemas.openxmlformats.org/officeDocument/2006/relationships/hyperlink" Target="https://archive.org/download/ni-roms/roms/Nintendo%20-%20Game%20Boy%20Color.zip/Yu-Gi-Oh%21%20-%20Dark%20Duel%20Stories%20%28Europe%29%20%28Beta%29.zip" TargetMode="External"/><Relationship Id="rId1065" Type="http://schemas.openxmlformats.org/officeDocument/2006/relationships/hyperlink" Target="https://archive.org/download/ni-roms/roms/Nintendo%20-%20Game%20Boy%20Color.zip/Koudai%20Guaishou%20-%20Dongzuo%20Pian%20%28Taiwan%29%20%28En%29%20%28Unl%29%20%28Alt%29.zip" TargetMode="External"/><Relationship Id="rId2396" Type="http://schemas.openxmlformats.org/officeDocument/2006/relationships/hyperlink" Target="https://archive.org/download/ni-roms/roms/Nintendo%20-%20Game%20Boy%20Color.zip/Yu-Gi-Oh%21%20-%20Dark%20Duel%20Stories%20%28Europe%29.zip" TargetMode="External"/><Relationship Id="rId235" Type="http://schemas.openxmlformats.org/officeDocument/2006/relationships/hyperlink" Target="https://archive.org/download/ni-roms/roms/Nintendo%20-%20Game%20Boy%20Color.zip/Bomberman%20Quest%20%28Japan%29%20%28SGB%20Enhanced%29%20%28GB%20Compatible%29.zip" TargetMode="External"/><Relationship Id="rId1066" Type="http://schemas.openxmlformats.org/officeDocument/2006/relationships/hyperlink" Target="https://archive.org/download/ni-roms/roms/Nintendo%20-%20Game%20Boy%20Color.zip/Koudai%20Guaishou%20-%20Dongzuo%20Pian%20%28Taiwan%29%20%28En%29%20%28Unl%29.zip" TargetMode="External"/><Relationship Id="rId2397" Type="http://schemas.openxmlformats.org/officeDocument/2006/relationships/hyperlink" Target="https://archive.org/download/ni-roms/roms/Nintendo%20-%20Game%20Boy%20Color.zip/Yu-Gi-Oh%21%20-%20Dark%20Duel%20Stories%20%28USA%29.zip" TargetMode="External"/><Relationship Id="rId234" Type="http://schemas.openxmlformats.org/officeDocument/2006/relationships/hyperlink" Target="https://archive.org/download/ni-roms/roms/Nintendo%20-%20Game%20Boy%20Color.zip/Bomberman%20Quest%20%28Europe%29%20%28En%2CFr%2CDe%29%20%28SGB%20Enhanced%29%20%28GB%20Compatible%29.zip" TargetMode="External"/><Relationship Id="rId1067" Type="http://schemas.openxmlformats.org/officeDocument/2006/relationships/hyperlink" Target="https://archive.org/download/ni-roms/roms/Nintendo%20-%20Game%20Boy%20Color.zip/Koudai%20Guaishou%20-%20Feicui%20Ban%20%28Taiwan%29%20%28Unl%29.zip" TargetMode="External"/><Relationship Id="rId2398" Type="http://schemas.openxmlformats.org/officeDocument/2006/relationships/hyperlink" Target="https://archive.org/download/ni-roms/roms/Nintendo%20-%20Game%20Boy%20Color.zip/Yu-Gi-Oh%21%20-%20Das%20Dunkle%20Duell%20%28Germany%29.zip" TargetMode="External"/><Relationship Id="rId233" Type="http://schemas.openxmlformats.org/officeDocument/2006/relationships/hyperlink" Target="https://archive.org/download/ni-roms/roms/Nintendo%20-%20Game%20Boy%20Color.zip/Bomberman%20Max%20-%20Yami%20no%20Senshi%20%28Japan%29.zip" TargetMode="External"/><Relationship Id="rId1068" Type="http://schemas.openxmlformats.org/officeDocument/2006/relationships/hyperlink" Target="https://archive.org/download/ni-roms/roms/Nintendo%20-%20Game%20Boy%20Color.zip/Koudai%20Guaishou%20-%20Sheng%20Bianshi%20%28China%29%20%28Unl%29.zip" TargetMode="External"/><Relationship Id="rId2399" Type="http://schemas.openxmlformats.org/officeDocument/2006/relationships/hyperlink" Target="https://archive.org/download/ni-roms/roms/Nintendo%20-%20Game%20Boy%20Color.zip/Yu-Gi-Oh%21%20-%20Duel%20des%20Tenebres%20%28France%29%20%28Beta%29.zip" TargetMode="External"/><Relationship Id="rId232" Type="http://schemas.openxmlformats.org/officeDocument/2006/relationships/hyperlink" Target="https://archive.org/download/ni-roms/roms/Nintendo%20-%20Game%20Boy%20Color.zip/Bomberman%20Max%20-%20Red%20Challenger%20%28USA%29.zip" TargetMode="External"/><Relationship Id="rId1069" Type="http://schemas.openxmlformats.org/officeDocument/2006/relationships/hyperlink" Target="https://archive.org/download/ni-roms/roms/Nintendo%20-%20Game%20Boy%20Color.zip/Koudai%20Yaoguai%20-%20Baijin%20Ban%20%28Taiwan%29%20%28Unl%29.zip" TargetMode="External"/><Relationship Id="rId1015" Type="http://schemas.openxmlformats.org/officeDocument/2006/relationships/hyperlink" Target="https://archive.org/download/ni-roms/roms/Nintendo%20-%20Game%20Boy%20Color.zip/Katou%20Hifumi%20Kudan%20-%20Shougi%20Kyoushitsu%20%28Japan%29%20%28SGB%20Enhanced%29%20%28GB%20Compatible%29.zip" TargetMode="External"/><Relationship Id="rId2346" Type="http://schemas.openxmlformats.org/officeDocument/2006/relationships/hyperlink" Target="https://archive.org/download/ni-roms/roms/Nintendo%20-%20Game%20Boy%20Color.zip/Woody%20Woodpecker%20Racing%20%28USA%29.zip" TargetMode="External"/><Relationship Id="rId1016" Type="http://schemas.openxmlformats.org/officeDocument/2006/relationships/hyperlink" Target="https://archive.org/download/ni-roms/roms/Nintendo%20-%20Game%20Boy%20Color.zip/Kawaii%20Pet%20Shop%20Monogatari%20%28Japan%29%20%28SGB%20Enhanced%29%20%28GB%20Compatible%29.zip" TargetMode="External"/><Relationship Id="rId2347" Type="http://schemas.openxmlformats.org/officeDocument/2006/relationships/hyperlink" Target="https://archive.org/download/ni-roms/roms/Nintendo%20-%20Game%20Boy%20Color.zip/Woody%20Woodpecker%20no%20Go%21%20Go%21%20Racing%20%28Japan%29.zip" TargetMode="External"/><Relationship Id="rId1017" Type="http://schemas.openxmlformats.org/officeDocument/2006/relationships/hyperlink" Target="https://archive.org/download/ni-roms/roms/Nintendo%20-%20Game%20Boy%20Color.zip/Kawaii%20Pet%20Shop%20Monogatari%202%20%28Japan%29%20%28GB%20Compatible%29.zip" TargetMode="External"/><Relationship Id="rId2348" Type="http://schemas.openxmlformats.org/officeDocument/2006/relationships/hyperlink" Target="https://archive.org/download/ni-roms/roms/Nintendo%20-%20Game%20Boy%20Color.zip/World%20Cup%20%28World%29%20%28Aftermarket%29%20%28Unl%29.zip" TargetMode="External"/><Relationship Id="rId1018" Type="http://schemas.openxmlformats.org/officeDocument/2006/relationships/hyperlink" Target="https://archive.org/download/ni-roms/roms/Nintendo%20-%20Game%20Boy%20Color.zip/Kawaii%20Pet%20Shop%20Monogatari%202%20%28Japan%29%20%28Rev%201%29%20%28GB%20Compatible%29.zip" TargetMode="External"/><Relationship Id="rId2349" Type="http://schemas.openxmlformats.org/officeDocument/2006/relationships/hyperlink" Target="https://archive.org/download/ni-roms/roms/Nintendo%20-%20Game%20Boy%20Color.zip/World%20Soccer%20GB%202%20%28Japan%29%20%28SGB%20Enhanced%29%20%28GB%20Compatible%29.zip" TargetMode="External"/><Relationship Id="rId1019" Type="http://schemas.openxmlformats.org/officeDocument/2006/relationships/hyperlink" Target="https://archive.org/download/ni-roms/roms/Nintendo%20-%20Game%20Boy%20Color.zip/Kawa%20no%20Nushi%20Tsuri%204%20%28Japan%29%20%28Rev%201%29%20%28Possible%20Proto%29%20%28Rumble%20Version%29%20%28SGB%20Enhanced%2C%20GB%20Compatible%29%20%28NP%29.zip" TargetMode="External"/><Relationship Id="rId2340" Type="http://schemas.openxmlformats.org/officeDocument/2006/relationships/hyperlink" Target="https://archive.org/download/ni-roms/roms/Nintendo%20-%20Game%20Boy%20Color.zip/Wizardry%20II%20-%20Llylgamyn%20no%20Isan%20%28Japan%29.zip" TargetMode="External"/><Relationship Id="rId1010" Type="http://schemas.openxmlformats.org/officeDocument/2006/relationships/hyperlink" Target="https://archive.org/download/ni-roms/roms/Nintendo%20-%20Game%20Boy%20Color.zip/Karamuchou%20wa%20Oosawagi%21%20-%20Okawari%21%20%28Japan%29%20%28SGB%20Enhanced%2C%20GB%20Compatible%29%20%28NP%29.zip" TargetMode="External"/><Relationship Id="rId2341" Type="http://schemas.openxmlformats.org/officeDocument/2006/relationships/hyperlink" Target="https://archive.org/download/ni-roms/roms/Nintendo%20-%20Game%20Boy%20Color.zip/Wizardry%20III%20-%20Diamond%20no%20Kishi%20%28Japan%29.zip" TargetMode="External"/><Relationship Id="rId1011" Type="http://schemas.openxmlformats.org/officeDocument/2006/relationships/hyperlink" Target="https://archive.org/download/ni-roms/roms/Nintendo%20-%20Game%20Boy%20Color.zip/Karamuchou%20wa%20Oosawagi%21%20-%20Polinkies%20to%20Okashina%20Nakama-tachi%20%28Japan%29%20%28SGB%20Enhanced%29%20%28GB%20Compatible%29.zip" TargetMode="External"/><Relationship Id="rId2342" Type="http://schemas.openxmlformats.org/officeDocument/2006/relationships/hyperlink" Target="https://archive.org/download/ni-roms/roms/Nintendo%20-%20Game%20Boy%20Color.zip/Wolf%20Pack%20%28World%29%20%28Aftermarket%29%20%28Unl%29.zip" TargetMode="External"/><Relationship Id="rId1012" Type="http://schemas.openxmlformats.org/officeDocument/2006/relationships/hyperlink" Target="https://archive.org/download/ni-roms/roms/Nintendo%20-%20Game%20Boy%20Color.zip/Karate%20Joe%20%28Europe%29%20%28Unl%29.zip" TargetMode="External"/><Relationship Id="rId2343" Type="http://schemas.openxmlformats.org/officeDocument/2006/relationships/hyperlink" Target="https://archive.org/download/ni-roms/roms/Nintendo%20-%20Game%20Boy%20Color.zip/Woody%20Woodpecker%20%28Europe%29%20%28En%2CFr%2CDe%2CEs%2CIt%29.zip" TargetMode="External"/><Relationship Id="rId1013" Type="http://schemas.openxmlformats.org/officeDocument/2006/relationships/hyperlink" Target="https://archive.org/download/ni-roms/roms/Nintendo%20-%20Game%20Boy%20Color.zip/Kaseki%20Sousei%20Reborn%20II%20-%20Monster%20Digger%20%28Japan%29%20%28SGB%20Enhanced%29%20%28GB%20Compatible%29.zip" TargetMode="External"/><Relationship Id="rId2344" Type="http://schemas.openxmlformats.org/officeDocument/2006/relationships/hyperlink" Target="https://archive.org/download/ni-roms/roms/Nintendo%20-%20Game%20Boy%20Color.zip/Woody%20Woodpecker%20%28USA%29.zip" TargetMode="External"/><Relationship Id="rId1014" Type="http://schemas.openxmlformats.org/officeDocument/2006/relationships/hyperlink" Target="https://archive.org/download/ni-roms/roms/Nintendo%20-%20Game%20Boy%20Color.zip/Katakis%203D%20%28Europe%29%20%28Proto%29.zip" TargetMode="External"/><Relationship Id="rId2345" Type="http://schemas.openxmlformats.org/officeDocument/2006/relationships/hyperlink" Target="https://archive.org/download/ni-roms/roms/Nintendo%20-%20Game%20Boy%20Color.zip/Woody%20Woodpecker%20Racing%20%28Europe%29.zip" TargetMode="External"/><Relationship Id="rId1004" Type="http://schemas.openxmlformats.org/officeDocument/2006/relationships/hyperlink" Target="https://archive.org/download/ni-roms/roms/Nintendo%20-%20Game%20Boy%20Color.zip/Kanji%20Boy%202%20%28Japan%29%20%28SGB%20Enhanced%29%20%28GB%20Compatible%29.zip" TargetMode="External"/><Relationship Id="rId2335" Type="http://schemas.openxmlformats.org/officeDocument/2006/relationships/hyperlink" Target="https://archive.org/download/ni-roms/roms/Nintendo%20-%20Game%20Boy%20Color.zip/Wizard%20of%20Wor%20%28World%29%20%28Aftermarket%29%20%28Unl%29.zip" TargetMode="External"/><Relationship Id="rId1005" Type="http://schemas.openxmlformats.org/officeDocument/2006/relationships/hyperlink" Target="https://archive.org/download/ni-roms/roms/Nintendo%20-%20Game%20Boy%20Color.zip/Kanji%20Boy%203%20%28Japan%29%20%28Beta%29.zip" TargetMode="External"/><Relationship Id="rId2336" Type="http://schemas.openxmlformats.org/officeDocument/2006/relationships/hyperlink" Target="https://archive.org/download/ni-roms/roms/Nintendo%20-%20Game%20Boy%20Color.zip/Wizardry%20Empire%20%28Japan%29%20%28Rev%201%29.zip" TargetMode="External"/><Relationship Id="rId1006" Type="http://schemas.openxmlformats.org/officeDocument/2006/relationships/hyperlink" Target="https://archive.org/download/ni-roms/roms/Nintendo%20-%20Game%20Boy%20Color.zip/Kanji%20Boy%203%20%28Japan%29.zip" TargetMode="External"/><Relationship Id="rId2337" Type="http://schemas.openxmlformats.org/officeDocument/2006/relationships/hyperlink" Target="https://archive.org/download/ni-roms/roms/Nintendo%20-%20Game%20Boy%20Color.zip/Wizardry%20Empire%20%28Japan%29.zip" TargetMode="External"/><Relationship Id="rId1007" Type="http://schemas.openxmlformats.org/officeDocument/2006/relationships/hyperlink" Target="https://archive.org/download/ni-roms/roms/Nintendo%20-%20Game%20Boy%20Color.zip/Kanji%20Shishuu%20%28Japan%29%20%28Proto%29.zip" TargetMode="External"/><Relationship Id="rId2338" Type="http://schemas.openxmlformats.org/officeDocument/2006/relationships/hyperlink" Target="https://archive.org/download/ni-roms/roms/Nintendo%20-%20Game%20Boy%20Color.zip/Wizardry%20Empire%20-%20Fukkatsu%20no%20Tsue%20%28Japan%29.zip" TargetMode="External"/><Relationship Id="rId1008" Type="http://schemas.openxmlformats.org/officeDocument/2006/relationships/hyperlink" Target="https://archive.org/download/ni-roms/roms/Nintendo%20-%20Game%20Boy%20Color.zip/Kanji%20de%20Puzzle%20%28Japan%29%20%28GB%20Compatible%29.zip" TargetMode="External"/><Relationship Id="rId2339" Type="http://schemas.openxmlformats.org/officeDocument/2006/relationships/hyperlink" Target="https://archive.org/download/ni-roms/roms/Nintendo%20-%20Game%20Boy%20Color.zip/Wizardry%20I%20-%20Proving%20Grounds%20of%20the%20Mad%20Overlord%20%28Japan%29.zip" TargetMode="External"/><Relationship Id="rId1009" Type="http://schemas.openxmlformats.org/officeDocument/2006/relationships/hyperlink" Target="https://archive.org/download/ni-roms/roms/Nintendo%20-%20Game%20Boy%20Color.zip/Kanzume%20Monsters%20Parfait%20%28Japan%29%20%28SGB%20Enhanced%29%20%28GB%20Compatible%29.zip" TargetMode="External"/><Relationship Id="rId2330" Type="http://schemas.openxmlformats.org/officeDocument/2006/relationships/hyperlink" Target="https://archive.org/download/ni-roms/roms/Nintendo%20-%20Game%20Boy%20Color.zip/Wings%20of%20Fury%20%28USA%29%20%28GB%20Compatible%29.zip" TargetMode="External"/><Relationship Id="rId1000" Type="http://schemas.openxmlformats.org/officeDocument/2006/relationships/hyperlink" Target="https://archive.org/download/ni-roms/roms/Nintendo%20-%20Game%20Boy%20Color.zip/Kakurenbo%20Battle%20-%20Monster%20Tactics%20%28Japan%29.zip" TargetMode="External"/><Relationship Id="rId2331" Type="http://schemas.openxmlformats.org/officeDocument/2006/relationships/hyperlink" Target="https://archive.org/download/ni-roms/roms/Nintendo%20-%20Game%20Boy%20Color.zip/Winnie%20the%20Pooh%20-%20Adventures%20in%20the%20100%20Acre%20Wood%20%28Europe%29%20%28En%2CFr%2CDe%2CEs%2CIt%2CNl%2CDa%29.zip" TargetMode="External"/><Relationship Id="rId1001" Type="http://schemas.openxmlformats.org/officeDocument/2006/relationships/hyperlink" Target="https://archive.org/download/ni-roms/roms/Nintendo%20-%20Game%20Boy%20Color.zip/Kakutou%20Ryouri%20Densetsu%20Bistro%20Recipe%20-%20Gekitou%20Foodon%20Battle%20Hen%20%28Japan%29%20%28SGB%20Enhanced%29%20%28GB%20Compatible%29.zip" TargetMode="External"/><Relationship Id="rId2332" Type="http://schemas.openxmlformats.org/officeDocument/2006/relationships/hyperlink" Target="https://archive.org/download/ni-roms/roms/Nintendo%20-%20Game%20Boy%20Color.zip/Winnie%20the%20Pooh%20-%20Adventures%20in%20the%20100%20Acre%20Wood%20%28USA%29.zip" TargetMode="External"/><Relationship Id="rId1002" Type="http://schemas.openxmlformats.org/officeDocument/2006/relationships/hyperlink" Target="https://archive.org/download/ni-roms/roms/Nintendo%20-%20Game%20Boy%20Color.zip/Kakutou%20Ryouri%20Densetsu%20Bistro%20Recipe%20-%20Kettou%20Bistgarm%20Hen%20%28Japan%29%20%28SGB%20Enhanced%29%20%28GB%20Compatible%29.zip" TargetMode="External"/><Relationship Id="rId2333" Type="http://schemas.openxmlformats.org/officeDocument/2006/relationships/hyperlink" Target="https://archive.org/download/ni-roms/roms/Nintendo%20-%20Game%20Boy%20Color.zip/Witches%20and%20Butchers%20%28World%29%20%28Demo%202%29%20%28GB%20Compatible%29%20%28Aftermarket%29%20%28Unl%29.zip" TargetMode="External"/><Relationship Id="rId1003" Type="http://schemas.openxmlformats.org/officeDocument/2006/relationships/hyperlink" Target="https://archive.org/download/ni-roms/roms/Nintendo%20-%20Game%20Boy%20Color.zip/Kanji%20Boy%20%28Japan%29%20%28SGB%20Enhanced%29%20%28GB%20Compatible%29.zip" TargetMode="External"/><Relationship Id="rId2334" Type="http://schemas.openxmlformats.org/officeDocument/2006/relationships/hyperlink" Target="https://archive.org/download/ni-roms/roms/Nintendo%20-%20Game%20Boy%20Color.zip/Witches%20and%20Butchers%20%28World%29%20%28Demo%204%29%20%28GB%20Compatible%29%20%28Aftermarket%29%20%28Unl%29.zip" TargetMode="External"/><Relationship Id="rId1037" Type="http://schemas.openxmlformats.org/officeDocument/2006/relationships/hyperlink" Target="https://archive.org/download/ni-roms/roms/Nintendo%20-%20Game%20Boy%20Color.zip/Kirby%20-%20Tilt%20%27n%27%20Tumble%20%28USA%29.zip" TargetMode="External"/><Relationship Id="rId2368" Type="http://schemas.openxmlformats.org/officeDocument/2006/relationships/hyperlink" Target="https://archive.org/download/ni-roms/roms/Nintendo%20-%20Game%20Boy%20Color.zip/Xin%20Shiqi%20Shidai%20%28Taiwan%29%20%28Unl%29.zip" TargetMode="External"/><Relationship Id="rId1038" Type="http://schemas.openxmlformats.org/officeDocument/2006/relationships/hyperlink" Target="https://archive.org/download/ni-roms/roms/Nintendo%20-%20Game%20Boy%20Color.zip/Kirikou%20%28Europe%29%20%28En%2CFr%2CDe%2CEs%2CIt%2CPt%29.zip" TargetMode="External"/><Relationship Id="rId2369" Type="http://schemas.openxmlformats.org/officeDocument/2006/relationships/hyperlink" Target="https://archive.org/download/ni-roms/roms/Nintendo%20-%20Game%20Boy%20Color.zip/Xingqiu%20Dazhan%20II%20-%20Kelong%20Ren%20Zhanyi%20%28Taiwan%29%20%28Unl%29.zip" TargetMode="External"/><Relationship Id="rId1039" Type="http://schemas.openxmlformats.org/officeDocument/2006/relationships/hyperlink" Target="https://archive.org/download/ni-roms/roms/Nintendo%20-%20Game%20Boy%20Color.zip/Kisekae%20Series%202%20-%20Oshare%20Nikki%20%28Japan%29%20%28Rev%201%29.zip" TargetMode="External"/><Relationship Id="rId206" Type="http://schemas.openxmlformats.org/officeDocument/2006/relationships/hyperlink" Target="https://archive.org/download/ni-roms/roms/Nintendo%20-%20Game%20Boy%20Color.zip/Black%20Onyx%2C%20The%20%28Japan%29.zip" TargetMode="External"/><Relationship Id="rId205" Type="http://schemas.openxmlformats.org/officeDocument/2006/relationships/hyperlink" Target="https://archive.org/download/ni-roms/roms/Nintendo%20-%20Game%20Boy%20Color.zip/Black%20Bass%20-%20Lure%20Fishing%20%28USA%2C%20Europe%29%20%28GB%20Compatible%29.zip" TargetMode="External"/><Relationship Id="rId204" Type="http://schemas.openxmlformats.org/officeDocument/2006/relationships/hyperlink" Target="https://archive.org/download/ni-roms/roms/Nintendo%20-%20Game%20Boy%20Color.zip/Bitterroot%20%28World%29%20%28Es%29%20%28GB%20Compatible%29%20%28Aftermarket%29%20%28Unl%29.zip" TargetMode="External"/><Relationship Id="rId203" Type="http://schemas.openxmlformats.org/officeDocument/2006/relationships/hyperlink" Target="https://archive.org/download/ni-roms/roms/Nintendo%20-%20Game%20Boy%20Color.zip/Bitterroot%20%28World%29%20%28En%29%20%28GB%20Compatible%29%20%28Aftermarket%29%20%28Unl%29.zip" TargetMode="External"/><Relationship Id="rId209" Type="http://schemas.openxmlformats.org/officeDocument/2006/relationships/hyperlink" Target="https://archive.org/download/ni-roms/roms/Nintendo%20-%20Game%20Boy%20Color.zip/Blaster%20Master%20-%20Enemy%20Below%20%28USA%2C%20Europe%29%20%28SGB%20Enhanced%29%20%28GB%20Compatible%29.zip" TargetMode="External"/><Relationship Id="rId208" Type="http://schemas.openxmlformats.org/officeDocument/2006/relationships/hyperlink" Target="https://archive.org/download/ni-roms/roms/Nintendo%20-%20Game%20Boy%20Color.zip/Blade%20%28USA%2C%20Europe%29.zip" TargetMode="External"/><Relationship Id="rId207" Type="http://schemas.openxmlformats.org/officeDocument/2006/relationships/hyperlink" Target="https://archive.org/download/ni-roms/roms/Nintendo%20-%20Game%20Boy%20Color.zip/Black%20Tape%20%28World%29%20%28GB%20Compatible%29%20%28Aftermarket%29%20%28Unl%29.zip" TargetMode="External"/><Relationship Id="rId2360" Type="http://schemas.openxmlformats.org/officeDocument/2006/relationships/hyperlink" Target="https://archive.org/download/ni-roms/roms/Nintendo%20-%20Game%20Boy%20Color.zip/X-Men%20-%20Wolverine%27s%20Rage%20%28USA%29.zip" TargetMode="External"/><Relationship Id="rId1030" Type="http://schemas.openxmlformats.org/officeDocument/2006/relationships/hyperlink" Target="https://archive.org/download/ni-roms/roms/Nintendo%20-%20Game%20Boy%20Color.zip/Kikansha%20Thomas%20-%20Sodor-tou%20no%20Nakama-tachi%20%28Japan%29.zip" TargetMode="External"/><Relationship Id="rId2361" Type="http://schemas.openxmlformats.org/officeDocument/2006/relationships/hyperlink" Target="https://archive.org/download/ni-roms/roms/Nintendo%20-%20Game%20Boy%20Color.zip/Xena%20-%20Warrior%20Princess%20%28USA%2C%20Europe%29%20%28En%2CFr%2CDe%2CEs%2CIt%2CNl%29.zip" TargetMode="External"/><Relationship Id="rId1031" Type="http://schemas.openxmlformats.org/officeDocument/2006/relationships/hyperlink" Target="https://archive.org/download/ni-roms/roms/Nintendo%20-%20Game%20Boy%20Color.zip/Kikstart%20%28World%29%20%28Aftermarket%29%20%28Unl%29.zip" TargetMode="External"/><Relationship Id="rId2362" Type="http://schemas.openxmlformats.org/officeDocument/2006/relationships/hyperlink" Target="https://archive.org/download/ni-roms/roms/Nintendo%20-%20Game%20Boy%20Color.zip/Xian%20Dan%20Chaoren%20-%20Ultraman%20%28Taiwan%29%20%28Unl%29.zip" TargetMode="External"/><Relationship Id="rId1032" Type="http://schemas.openxmlformats.org/officeDocument/2006/relationships/hyperlink" Target="https://archive.org/download/ni-roms/roms/Nintendo%20-%20Game%20Boy%20Color.zip/Kindaichi%20Shounen%20no%20Jikenbo%20-%2010%20Nenme%20no%20Shoutaijou%20%28Japan%29%20%28SGB%20Enhanced%29%20%28GB%20Compatible%29.zip" TargetMode="External"/><Relationship Id="rId2363" Type="http://schemas.openxmlformats.org/officeDocument/2006/relationships/hyperlink" Target="https://archive.org/download/ni-roms/roms/Nintendo%20-%20Game%20Boy%20Color.zip/Xiao%20Taiji%20-%20Shenhua%20Lixian%20%28Taiwan%29%20%28Unl%29.zip" TargetMode="External"/><Relationship Id="rId202" Type="http://schemas.openxmlformats.org/officeDocument/2006/relationships/hyperlink" Target="https://archive.org/download/ni-roms/roms/Nintendo%20-%20Game%20Boy%20Color.zip/Bionic%20Commando%20-%20Elite%20Forces%20%28USA%2C%20Australia%29.zip" TargetMode="External"/><Relationship Id="rId1033" Type="http://schemas.openxmlformats.org/officeDocument/2006/relationships/hyperlink" Target="https://archive.org/download/ni-roms/roms/Nintendo%20-%20Game%20Boy%20Color.zip/King%20of%20Fighters%20R2%20%28Taiwan%29%20%28Unl%29.zip" TargetMode="External"/><Relationship Id="rId2364" Type="http://schemas.openxmlformats.org/officeDocument/2006/relationships/hyperlink" Target="https://archive.org/download/ni-roms/roms/Nintendo%20-%20Game%20Boy%20Color.zip/Xin%20Fengkuang%20A%20Gei%20Pao%20Pao%20Tang%20%28Taiwan%29%20%28Unl%29.zip" TargetMode="External"/><Relationship Id="rId201" Type="http://schemas.openxmlformats.org/officeDocument/2006/relationships/hyperlink" Target="https://archive.org/download/ni-roms/roms/Nintendo%20-%20Game%20Boy%20Color.zip/Biohazard%20Gaiden%20%28Japan%29.zip" TargetMode="External"/><Relationship Id="rId1034" Type="http://schemas.openxmlformats.org/officeDocument/2006/relationships/hyperlink" Target="https://archive.org/download/ni-roms/roms/Nintendo%20-%20Game%20Boy%20Color.zip/Kinniku%20Banzuke%20GB%20-%20Chousensha%20wa%20Kimida%21%20%28Japan%29%20%28SGB%20Enhanced%29%20%28GB%20Compatible%29.zip" TargetMode="External"/><Relationship Id="rId2365" Type="http://schemas.openxmlformats.org/officeDocument/2006/relationships/hyperlink" Target="https://archive.org/download/ni-roms/roms/Nintendo%20-%20Game%20Boy%20Color.zip/Xin%20Fengshenbang%20%28Taiwan%29%20%28Unl%29.zip" TargetMode="External"/><Relationship Id="rId200" Type="http://schemas.openxmlformats.org/officeDocument/2006/relationships/hyperlink" Target="https://archive.org/download/ni-roms/roms/Nintendo%20-%20Game%20Boy%20Color.zip/Bingyuan%20Lixian%20Ji%20II%20%28Taiwan%29%20%28Unl%29.zip" TargetMode="External"/><Relationship Id="rId1035" Type="http://schemas.openxmlformats.org/officeDocument/2006/relationships/hyperlink" Target="https://archive.org/download/ni-roms/roms/Nintendo%20-%20Game%20Boy%20Color.zip/Kinniku%20Banzuke%20GB%202%20-%20Mezase%21%20Muscle%20Champion%20%28Japan%29%20%28SGB%20Enhanced%29%20%28GB%20Compatible%29.zip" TargetMode="External"/><Relationship Id="rId2366" Type="http://schemas.openxmlformats.org/officeDocument/2006/relationships/hyperlink" Target="https://archive.org/download/ni-roms/roms/Nintendo%20-%20Game%20Boy%20Color.zip/Xin%20Guangming%20Yu%20Hei%27an%202%20-%20Zhushen%20de%20Yichan%20%28Taiwan%29%20%28Unl%29.zip" TargetMode="External"/><Relationship Id="rId1036" Type="http://schemas.openxmlformats.org/officeDocument/2006/relationships/hyperlink" Target="https://archive.org/download/ni-roms/roms/Nintendo%20-%20Game%20Boy%20Color.zip/Kinniku%20Banzuke%20GB%203%20-%20Shinseiki%20Survival%20Retsuden%21%20%28Japan%29.zip" TargetMode="External"/><Relationship Id="rId2367" Type="http://schemas.openxmlformats.org/officeDocument/2006/relationships/hyperlink" Target="https://archive.org/download/ni-roms/roms/Nintendo%20-%20Game%20Boy%20Color.zip/Xin%20Shediao%20Yingxiong%20Chuan%20%28Taiwan%29%20%28Unl%29.zip" TargetMode="External"/><Relationship Id="rId1026" Type="http://schemas.openxmlformats.org/officeDocument/2006/relationships/hyperlink" Target="https://archive.org/download/ni-roms/roms/Nintendo%20-%20Game%20Boy%20Color.zip/Ken%20Griffey%20Jr.%27s%20Slugfest%20%28USA%29.zip" TargetMode="External"/><Relationship Id="rId2357" Type="http://schemas.openxmlformats.org/officeDocument/2006/relationships/hyperlink" Target="https://archive.org/download/ni-roms/roms/Nintendo%20-%20Game%20Boy%20Color.zip/X-Men%20-%20Mutant%20Academy%20%28USA%2C%20Europe%29.zip" TargetMode="External"/><Relationship Id="rId1027" Type="http://schemas.openxmlformats.org/officeDocument/2006/relationships/hyperlink" Target="https://archive.org/download/ni-roms/roms/Nintendo%20-%20Game%20Boy%20Color.zip/Kero%20Kero%20Cowboy%20%28World%29%20%28Demo%29%20%28GB%20Compatible%29%20%28Aftermarket%29%20%28Unl%29.zip" TargetMode="External"/><Relationship Id="rId2358" Type="http://schemas.openxmlformats.org/officeDocument/2006/relationships/hyperlink" Target="https://archive.org/download/ni-roms/roms/Nintendo%20-%20Game%20Boy%20Color.zip/X-Men%20-%20Mutant%20Wars%20%28USA%2C%20Europe%29.zip" TargetMode="External"/><Relationship Id="rId1028" Type="http://schemas.openxmlformats.org/officeDocument/2006/relationships/hyperlink" Target="https://archive.org/download/ni-roms/roms/Nintendo%20-%20Game%20Boy%20Color.zip/Kettou%20Transformers%20Beast%20Wars%20-%20Beast%20Senshi%20Saikyou%20Ketteisen%20%28Japan%29%20%28SGB%20Enhanced%29%20%28GB%20Compatible%29.zip" TargetMode="External"/><Relationship Id="rId2359" Type="http://schemas.openxmlformats.org/officeDocument/2006/relationships/hyperlink" Target="https://archive.org/download/ni-roms/roms/Nintendo%20-%20Game%20Boy%20Color.zip/X-Men%20-%20Wolverine%27s%20Rage%20%28Europe%29.zip" TargetMode="External"/><Relationship Id="rId1029" Type="http://schemas.openxmlformats.org/officeDocument/2006/relationships/hyperlink" Target="https://archive.org/download/ni-roms/roms/Nintendo%20-%20Game%20Boy%20Color.zip/Kidou%20Senkan%20Nadesico%20-%20Ruri%20Ruri%20Mahjong%20%28Japan%29.zip" TargetMode="External"/><Relationship Id="rId2350" Type="http://schemas.openxmlformats.org/officeDocument/2006/relationships/hyperlink" Target="https://archive.org/download/ni-roms/roms/Nintendo%20-%20Game%20Boy%20Color.zip/World%20Soccer%20GB%202000%20%28Japan%29.zip" TargetMode="External"/><Relationship Id="rId1020" Type="http://schemas.openxmlformats.org/officeDocument/2006/relationships/hyperlink" Target="https://archive.org/download/ni-roms/roms/Nintendo%20-%20Game%20Boy%20Color.zip/Kawa%20no%20Nushi%20Tsuri%204%20%28Japan%29%20%28Rumble%20Version%29%20%28SGB%20Enhanced%29%20%28GB%20Compatible%29.zip" TargetMode="External"/><Relationship Id="rId2351" Type="http://schemas.openxmlformats.org/officeDocument/2006/relationships/hyperlink" Target="https://archive.org/download/ni-roms/roms/Nintendo%20-%20Game%20Boy%20Color.zip/Worms%20Armageddon%20%28Europe%29%20%28Beta%29.zip" TargetMode="External"/><Relationship Id="rId1021" Type="http://schemas.openxmlformats.org/officeDocument/2006/relationships/hyperlink" Target="https://archive.org/download/ni-roms/roms/Nintendo%20-%20Game%20Boy%20Color.zip/Keep%20the%20Balance%20%28Europe%29%20%28En%2CFr%2CDe%2CEs%2CIt%29.zip" TargetMode="External"/><Relationship Id="rId2352" Type="http://schemas.openxmlformats.org/officeDocument/2006/relationships/hyperlink" Target="https://archive.org/download/ni-roms/roms/Nintendo%20-%20Game%20Boy%20Color.zip/Worms%20Armageddon%20%28Europe%29%20%28En%2CFr%2CDe%2CEs%2CIt%2CNl%29.zip" TargetMode="External"/><Relationship Id="rId1022" Type="http://schemas.openxmlformats.org/officeDocument/2006/relationships/hyperlink" Target="https://archive.org/download/ni-roms/roms/Nintendo%20-%20Game%20Boy%20Color.zip/Keibajou%20e%20Ikou%21%20Wide%20%28Japan%29%20%28GB%20Compatible%29.zip" TargetMode="External"/><Relationship Id="rId2353" Type="http://schemas.openxmlformats.org/officeDocument/2006/relationships/hyperlink" Target="https://archive.org/download/ni-roms/roms/Nintendo%20-%20Game%20Boy%20Color.zip/Worms%20Armageddon%20%28USA%29%20%28En%2CFr%2CEs%29.zip" TargetMode="External"/><Relationship Id="rId1023" Type="http://schemas.openxmlformats.org/officeDocument/2006/relationships/hyperlink" Target="https://archive.org/download/ni-roms/roms/Nintendo%20-%20Game%20Boy%20Color.zip/Keitai%20Denjuu%20Telefang%20-%20Power%20Version%20%28Japan%29%20%28GB%20Compatible%29.zip" TargetMode="External"/><Relationship Id="rId2354" Type="http://schemas.openxmlformats.org/officeDocument/2006/relationships/hyperlink" Target="https://archive.org/download/ni-roms/roms/Nintendo%20-%20Game%20Boy%20Color.zip/Wrestling%20Thunder%20City%20%28World%29%20%28Demo%29%20%28GB%20Compatible%29%20%28Aftermarket%29%20%28Unl%29.zip" TargetMode="External"/><Relationship Id="rId1024" Type="http://schemas.openxmlformats.org/officeDocument/2006/relationships/hyperlink" Target="https://archive.org/download/ni-roms/roms/Nintendo%20-%20Game%20Boy%20Color.zip/Keitai%20Denjuu%20Telefang%20-%20Speed%20Version%20%28Japan%29%20%28GB%20Compatible%29.zip" TargetMode="External"/><Relationship Id="rId2355" Type="http://schemas.openxmlformats.org/officeDocument/2006/relationships/hyperlink" Target="https://archive.org/download/ni-roms/roms/Nintendo%20-%20Game%20Boy%20Color.zip/X-Men%20-%20Mutant%20Academy%20%28Japan%29.zip" TargetMode="External"/><Relationship Id="rId1025" Type="http://schemas.openxmlformats.org/officeDocument/2006/relationships/hyperlink" Target="https://archive.org/download/ni-roms/roms/Nintendo%20-%20Game%20Boy%20Color.zip/Kelly%20Club%20%28USA%29.zip" TargetMode="External"/><Relationship Id="rId2356" Type="http://schemas.openxmlformats.org/officeDocument/2006/relationships/hyperlink" Target="https://archive.org/download/ni-roms/roms/Nintendo%20-%20Game%20Boy%20Color.zip/X-Men%20-%20Mutant%20Academy%20%28USA%2C%20Europe%29%20%28Rev%201%29.zip" TargetMode="External"/><Relationship Id="rId1910" Type="http://schemas.openxmlformats.org/officeDocument/2006/relationships/hyperlink" Target="https://archive.org/download/ni-roms/roms/Nintendo%20-%20Game%20Boy%20Color.zip/Shuma%20Baolong%20-%20Koudai%20Ban%20%28Taiwan%29%20%28Unl%29.zip" TargetMode="External"/><Relationship Id="rId1911" Type="http://schemas.openxmlformats.org/officeDocument/2006/relationships/hyperlink" Target="https://archive.org/download/ni-roms/roms/Nintendo%20-%20Game%20Boy%20Color.zip/Shuma%20Baolong%20-%20Shuijing%20Ban%20%28Taiwan%29%20%28Li%20Cheng%29%20%28Unl%29.zip" TargetMode="External"/><Relationship Id="rId1912" Type="http://schemas.openxmlformats.org/officeDocument/2006/relationships/hyperlink" Target="https://archive.org/download/ni-roms/roms/Nintendo%20-%20Game%20Boy%20Color.zip/Shuma%20Baolong%20-%20Shuijing%20Ban%20%28Taiwan%29%20%28Vast%20Fame%29%20%28Unl%29.zip" TargetMode="External"/><Relationship Id="rId1913" Type="http://schemas.openxmlformats.org/officeDocument/2006/relationships/hyperlink" Target="https://archive.org/download/ni-roms/roms/Nintendo%20-%20Game%20Boy%20Color.zip/Shuma%20Baolong%20-%20Shuijing%20Ban%20II%20%28Taiwan%29%20%28Unl%29.zip" TargetMode="External"/><Relationship Id="rId1914" Type="http://schemas.openxmlformats.org/officeDocument/2006/relationships/hyperlink" Target="https://archive.org/download/ni-roms/roms/Nintendo%20-%20Game%20Boy%20Color.zip/Shuma%20Baolong%2002%204%20%28China%29%20%28Unl%29.zip" TargetMode="External"/><Relationship Id="rId1915" Type="http://schemas.openxmlformats.org/officeDocument/2006/relationships/hyperlink" Target="https://archive.org/download/ni-roms/roms/Nintendo%20-%20Game%20Boy%20Color.zip/Shuma%20Baolong%2002%204%20%28Taiwan%29%20%28Unl%29.zip" TargetMode="External"/><Relationship Id="rId1916" Type="http://schemas.openxmlformats.org/officeDocument/2006/relationships/hyperlink" Target="https://archive.org/download/ni-roms/roms/Nintendo%20-%20Game%20Boy%20Color.zip/Shuma%20Baolong%2002%205%20%28Taiwan%29%20%28Unl%29.zip" TargetMode="External"/><Relationship Id="rId1917" Type="http://schemas.openxmlformats.org/officeDocument/2006/relationships/hyperlink" Target="https://archive.org/download/ni-roms/roms/Nintendo%20-%20Game%20Boy%20Color.zip/Shuma%20Baolong%202%20%28China%29%20%28Unl%29.zip" TargetMode="External"/><Relationship Id="rId1918" Type="http://schemas.openxmlformats.org/officeDocument/2006/relationships/hyperlink" Target="https://archive.org/download/ni-roms/roms/Nintendo%20-%20Game%20Boy%20Color.zip/Shuma%20Baolong%203%20%28China%29%20%28Unl%29.zip" TargetMode="External"/><Relationship Id="rId1919" Type="http://schemas.openxmlformats.org/officeDocument/2006/relationships/hyperlink" Target="https://archive.org/download/ni-roms/roms/Nintendo%20-%20Game%20Boy%20Color.zip/Shuma%20Baolong%209%20-%20Baolong%20Pian%20%28Taiwan%29%20%28Zh%29%20%28Unl%29.zip" TargetMode="External"/><Relationship Id="rId1900" Type="http://schemas.openxmlformats.org/officeDocument/2006/relationships/hyperlink" Target="https://archive.org/download/ni-roms/roms/Nintendo%20-%20Game%20Boy%20Color.zip/Shuihu%20Shenshou%20%28Taiwan%29%20%28Unl%29%20%28Alt%29.zip" TargetMode="External"/><Relationship Id="rId1901" Type="http://schemas.openxmlformats.org/officeDocument/2006/relationships/hyperlink" Target="https://archive.org/download/ni-roms/roms/Nintendo%20-%20Game%20Boy%20Color.zip/Shuihu%20Shenshou%20%28Taiwan%29%20%28Unl%29.zip" TargetMode="External"/><Relationship Id="rId1902" Type="http://schemas.openxmlformats.org/officeDocument/2006/relationships/hyperlink" Target="https://archive.org/download/ni-roms/roms/Nintendo%20-%20Game%20Boy%20Color.zip/Shuihu%20Zhuan%20-%20Jingdian%20Ban%20%28Taiwan%29%20%28Unl%29.zip" TargetMode="External"/><Relationship Id="rId1903" Type="http://schemas.openxmlformats.org/officeDocument/2006/relationships/hyperlink" Target="https://archive.org/download/ni-roms/roms/Nintendo%20-%20Game%20Boy%20Color.zip/Shuihu%20Zhuan%20Zhi%20Qunmo%20Fengyun%20Lu%20%28China%29%20%28Unl%29.zip" TargetMode="External"/><Relationship Id="rId1904" Type="http://schemas.openxmlformats.org/officeDocument/2006/relationships/hyperlink" Target="https://archive.org/download/ni-roms/roms/Nintendo%20-%20Game%20Boy%20Color.zip/Shuma%20Baobei%20-%20Chao%20Mengmeng%20Fanji%20Zhan%20%28Taiwan%29%20%28Zh%29%20%28Unl%29.zip" TargetMode="External"/><Relationship Id="rId1905" Type="http://schemas.openxmlformats.org/officeDocument/2006/relationships/hyperlink" Target="https://archive.org/download/ni-roms/roms/Nintendo%20-%20Game%20Boy%20Color.zip/Shuma%20Baobei%20-%20Hai%20Zhi%20Shen%20%28Taiwan%29%20%28Zh%29%20%28Unl%29.zip" TargetMode="External"/><Relationship Id="rId1906" Type="http://schemas.openxmlformats.org/officeDocument/2006/relationships/hyperlink" Target="https://archive.org/download/ni-roms/roms/Nintendo%20-%20Game%20Boy%20Color.zip/Shuma%20Baobei%20-%20Huojian%20Bingtuan%20%28Taiwan%29%20%28Unl%29.zip" TargetMode="External"/><Relationship Id="rId1907" Type="http://schemas.openxmlformats.org/officeDocument/2006/relationships/hyperlink" Target="https://archive.org/download/ni-roms/roms/Nintendo%20-%20Game%20Boy%20Color.zip/Shuma%20Baobei%20DX6%20%28Taiwan%29%20%28Unl%29.zip" TargetMode="External"/><Relationship Id="rId1908" Type="http://schemas.openxmlformats.org/officeDocument/2006/relationships/hyperlink" Target="https://archive.org/download/ni-roms/roms/Nintendo%20-%20Game%20Boy%20Color.zip/Shuma%20Baolong%20-%20Diannao%20Pian%20%28Taiwan%29%20%28Zh%29%20%28Unl%29.zip" TargetMode="External"/><Relationship Id="rId1909" Type="http://schemas.openxmlformats.org/officeDocument/2006/relationships/hyperlink" Target="https://archive.org/download/ni-roms/roms/Nintendo%20-%20Game%20Boy%20Color.zip/Shuma%20Baolong%20-%20Koudai%20Ban%20%28Taiwan%29%20%28Unl%29%20%28Alt%29.zip" TargetMode="External"/><Relationship Id="rId1090" Type="http://schemas.openxmlformats.org/officeDocument/2006/relationships/hyperlink" Target="https://archive.org/download/ni-roms/roms/Nintendo%20-%20Game%20Boy%20Color.zip/Last%20Crown%20Warriors%20%28World%29%20%28v2.1.0%29%20%28Demo%29%20%28GB%20Compatible%29%20%28Aftermarket%29%20%28Unl%29.zip" TargetMode="External"/><Relationship Id="rId1091" Type="http://schemas.openxmlformats.org/officeDocument/2006/relationships/hyperlink" Target="https://archive.org/download/ni-roms/roms/Nintendo%20-%20Game%20Boy%20Color.zip/Last%20Crown%20Warriors%20%28World%29%20%28v2.1.1%29%20%28Demo%29%20%28GB%20Compatible%29%20%28Aftermarket%29%20%28Unl%29.zip" TargetMode="External"/><Relationship Id="rId1092" Type="http://schemas.openxmlformats.org/officeDocument/2006/relationships/hyperlink" Target="https://archive.org/download/ni-roms/roms/Nintendo%20-%20Game%20Boy%20Color.zip/Laura%20%28Europe%29%20%28En%2CFr%2CDe%2CEs%2CIt%2CNl%2CSv%2CDa%29%20%28Beta%29.zip" TargetMode="External"/><Relationship Id="rId1093" Type="http://schemas.openxmlformats.org/officeDocument/2006/relationships/hyperlink" Target="https://archive.org/download/ni-roms/roms/Nintendo%20-%20Game%20Boy%20Color.zip/Laura%20%28Europe%29%20%28En%2CFr%2CDe%2CEs%2CIt%2CNl%2CSv%2CDa%29%20%28Rev%201%29%20%28Proto%29.zip" TargetMode="External"/><Relationship Id="rId1094" Type="http://schemas.openxmlformats.org/officeDocument/2006/relationships/hyperlink" Target="https://archive.org/download/ni-roms/roms/Nintendo%20-%20Game%20Boy%20Color.zip/Laura%20%28Europe%29%20%28En%2CFr%2CDe%2CEs%2CIt%2CNl%2CSv%2CDa%29.zip" TargetMode="External"/><Relationship Id="rId1095" Type="http://schemas.openxmlformats.org/officeDocument/2006/relationships/hyperlink" Target="https://archive.org/download/ni-roms/roms/Nintendo%20-%20Game%20Boy%20Color.zip/Laura%20%28USA%29.zip" TargetMode="External"/><Relationship Id="rId1096" Type="http://schemas.openxmlformats.org/officeDocument/2006/relationships/hyperlink" Target="https://archive.org/download/ni-roms/roms/Nintendo%20-%20Game%20Boy%20Color.zip/Le%20Mans%2024%20Hours%20%28Europe%29%20%28En%2CFr%2CDe%2CEs%2CIt%29.zip" TargetMode="External"/><Relationship Id="rId1097" Type="http://schemas.openxmlformats.org/officeDocument/2006/relationships/hyperlink" Target="https://archive.org/download/ni-roms/roms/Nintendo%20-%20Game%20Boy%20Color.zip/Leaper%20%28World%29%20%28Aftermarket%29%20%28Unl%29.zip" TargetMode="External"/><Relationship Id="rId1098" Type="http://schemas.openxmlformats.org/officeDocument/2006/relationships/hyperlink" Target="https://archive.org/download/ni-roms/roms/Nintendo%20-%20Game%20Boy%20Color.zip/Lee%20Carvallo%27s%20Putting%20Challenge%20II%20%28World%29%20%28v1.0%29%20%28GB%20Compatible%29%20%28Aftermarket%29%20%28Unl%29.zip" TargetMode="External"/><Relationship Id="rId1099" Type="http://schemas.openxmlformats.org/officeDocument/2006/relationships/hyperlink" Target="https://archive.org/download/ni-roms/roms/Nintendo%20-%20Game%20Boy%20Color.zip/Lee%20Carvallo%27s%20Putting%20Challenge%20II%20%28World%29%20%28v1.1%29%20%28GB%20Compatible%29%20%28Aftermarket%29%20%28Unl%29.zip" TargetMode="External"/><Relationship Id="rId1080" Type="http://schemas.openxmlformats.org/officeDocument/2006/relationships/hyperlink" Target="https://archive.org/download/ni-roms/roms/Nintendo%20-%20Game%20Boy%20Color.zip/LNF%20Stars%202001%20%28France%29.zip" TargetMode="External"/><Relationship Id="rId1081" Type="http://schemas.openxmlformats.org/officeDocument/2006/relationships/hyperlink" Target="https://archive.org/download/ni-roms/roms/Nintendo%20-%20Game%20Boy%20Color.zip/Land%20Before%20Time%2C%20The%20%28Europe%29%20%28En%2CFr%2CDe%2CEs%2CIt%29.zip" TargetMode="External"/><Relationship Id="rId1082" Type="http://schemas.openxmlformats.org/officeDocument/2006/relationships/hyperlink" Target="https://archive.org/download/ni-roms/roms/Nintendo%20-%20Game%20Boy%20Color.zip/Land%20Before%20Time%2C%20The%20%28USA%29.zip" TargetMode="External"/><Relationship Id="rId1083" Type="http://schemas.openxmlformats.org/officeDocument/2006/relationships/hyperlink" Target="https://archive.org/download/ni-roms/roms/Nintendo%20-%20Game%20Boy%20Color.zip/Langrsr%20II%20%28Taiwan%29%20%28En%29%20%28Unl%29.zip" TargetMode="External"/><Relationship Id="rId1084" Type="http://schemas.openxmlformats.org/officeDocument/2006/relationships/hyperlink" Target="https://archive.org/download/ni-roms/roms/Nintendo%20-%20Game%20Boy%20Color.zip/Laofuzi%20Chuanqi%20%28Taiwan%29%20%28Unl%29.zip" TargetMode="External"/><Relationship Id="rId1085" Type="http://schemas.openxmlformats.org/officeDocument/2006/relationships/hyperlink" Target="https://archive.org/download/ni-roms/roms/Nintendo%20-%20Game%20Boy%20Color.zip/Larion%27s%20Tinker%20Toys%20%28World%29%20%28Proto%201%29%20%28Aftermarket%29%20%28Unl%29.zip" TargetMode="External"/><Relationship Id="rId1086" Type="http://schemas.openxmlformats.org/officeDocument/2006/relationships/hyperlink" Target="https://archive.org/download/ni-roms/roms/Nintendo%20-%20Game%20Boy%20Color.zip/Larion%27s%20Tinker%20Toys%20%28World%29%20%28Proto%202%29%20%28Aftermarket%29%20%28Unl%29.zip" TargetMode="External"/><Relationship Id="rId1087" Type="http://schemas.openxmlformats.org/officeDocument/2006/relationships/hyperlink" Target="https://archive.org/download/ni-roms/roms/Nintendo%20-%20Game%20Boy%20Color.zip/Las%20Vegas%20Cool%20Hand%20%28USA%29%20%28GB%20Compatible%29.zip" TargetMode="External"/><Relationship Id="rId1088" Type="http://schemas.openxmlformats.org/officeDocument/2006/relationships/hyperlink" Target="https://archive.org/download/ni-roms/roms/Nintendo%20-%20Game%20Boy%20Color.zip/Laser%20Squad%20Alter%20%28World%29%20%28Aftermarket%29%20%28Unl%29.zip" TargetMode="External"/><Relationship Id="rId1089" Type="http://schemas.openxmlformats.org/officeDocument/2006/relationships/hyperlink" Target="https://archive.org/download/ni-roms/roms/Nintendo%20-%20Game%20Boy%20Color.zip/Last%20Crown%20Warriors%20%28World%29%20%28v1.0.1%29%20%28Demo%29%20%28Kickstarter%29%20%28GB%20Compatible%29%20%28Aftermarket%29%20%28Unl%29.zip" TargetMode="External"/><Relationship Id="rId1972" Type="http://schemas.openxmlformats.org/officeDocument/2006/relationships/hyperlink" Target="https://archive.org/download/ni-roms/roms/Nintendo%20-%20Game%20Boy%20Color.zip/Space%20Invasion%20%28Europe%29%20%28Unl%29.zip" TargetMode="External"/><Relationship Id="rId1973" Type="http://schemas.openxmlformats.org/officeDocument/2006/relationships/hyperlink" Target="https://archive.org/download/ni-roms/roms/Nintendo%20-%20Game%20Boy%20Color.zip/Space%20Marauder%20%28USA%29.zip" TargetMode="External"/><Relationship Id="rId1974" Type="http://schemas.openxmlformats.org/officeDocument/2006/relationships/hyperlink" Target="https://archive.org/download/ni-roms/roms/Nintendo%20-%20Game%20Boy%20Color.zip/Space%20War%20%28World%29%20%28Proto%29%20%28GB%20Compatible%29%20%28Aftermarket%29%20%28Unl%29.zip" TargetMode="External"/><Relationship Id="rId1975" Type="http://schemas.openxmlformats.org/officeDocument/2006/relationships/hyperlink" Target="https://archive.org/download/ni-roms/roms/Nintendo%20-%20Game%20Boy%20Color.zip/Spacestation%20Silicon%20Valley%20%28Europe%29%20%28En%2CFr%2CDe%2CEs%2CIt%2CNl%2CSv%29%20%28GB%20Compatible%29.zip" TargetMode="External"/><Relationship Id="rId1976" Type="http://schemas.openxmlformats.org/officeDocument/2006/relationships/hyperlink" Target="https://archive.org/download/ni-roms/roms/Nintendo%20-%20Game%20Boy%20Color.zip/Spawn%20%28USA%29.zip" TargetMode="External"/><Relationship Id="rId1977" Type="http://schemas.openxmlformats.org/officeDocument/2006/relationships/hyperlink" Target="https://archive.org/download/ni-roms/roms/Nintendo%20-%20Game%20Boy%20Color.zip/Spectipede%20%28World%29%20%28Aftermarket%29%20%28Unl%29.zip" TargetMode="External"/><Relationship Id="rId1978" Type="http://schemas.openxmlformats.org/officeDocument/2006/relationships/hyperlink" Target="https://archive.org/download/ni-roms/roms/Nintendo%20-%20Game%20Boy%20Color.zip/Speedy%20Gonzales%20-%20Aztec%20Adventure%20%28Japan%29%20%28Proto%29%20%28GB%20Compatible%29.zip" TargetMode="External"/><Relationship Id="rId1979" Type="http://schemas.openxmlformats.org/officeDocument/2006/relationships/hyperlink" Target="https://archive.org/download/ni-roms/roms/Nintendo%20-%20Game%20Boy%20Color.zip/Speedy%20Gonzales%20-%20Aztec%20Adventure%20%28USA%2C%20Europe%29%20%28GB%20Compatible%29.zip" TargetMode="External"/><Relationship Id="rId1970" Type="http://schemas.openxmlformats.org/officeDocument/2006/relationships/hyperlink" Target="https://archive.org/download/ni-roms/roms/Nintendo%20-%20Game%20Boy%20Color.zip/Space%20Invasion%20%26%20Karate%20Joe%20%28Europe%29%20%28Unl%29.zip" TargetMode="External"/><Relationship Id="rId1971" Type="http://schemas.openxmlformats.org/officeDocument/2006/relationships/hyperlink" Target="https://archive.org/download/ni-roms/roms/Nintendo%20-%20Game%20Boy%20Color.zip/Space%20Invasion%20%26%20Painter%20%28Europe%29%20%28Unl%29.zip" TargetMode="External"/><Relationship Id="rId1961" Type="http://schemas.openxmlformats.org/officeDocument/2006/relationships/hyperlink" Target="https://archive.org/download/ni-roms/roms/Nintendo%20-%20Game%20Boy%20Color.zip/Soul%20Getter%20-%20Houkago%20Bouken%20RPG%20%28Japan%29%20%28GB%20Compatible%29.zip" TargetMode="External"/><Relationship Id="rId1962" Type="http://schemas.openxmlformats.org/officeDocument/2006/relationships/hyperlink" Target="https://archive.org/download/ni-roms/roms/Nintendo%20-%20Game%20Boy%20Color.zip/South%20Park%20%28USA%29%20%28Proto%29.zip" TargetMode="External"/><Relationship Id="rId1963" Type="http://schemas.openxmlformats.org/officeDocument/2006/relationships/hyperlink" Target="https://archive.org/download/ni-roms/roms/Nintendo%20-%20Game%20Boy%20Color.zip/Space-Net%20-%20Cosmo%20Blue%20%28Japan%29.zip" TargetMode="External"/><Relationship Id="rId1964" Type="http://schemas.openxmlformats.org/officeDocument/2006/relationships/hyperlink" Target="https://archive.org/download/ni-roms/roms/Nintendo%20-%20Game%20Boy%20Color.zip/Space-Net%20-%20Cosmo%20Neo%20%28Japan%29%20%28Proto%29.zip" TargetMode="External"/><Relationship Id="rId1965" Type="http://schemas.openxmlformats.org/officeDocument/2006/relationships/hyperlink" Target="https://archive.org/download/ni-roms/roms/Nintendo%20-%20Game%20Boy%20Color.zip/Space-Net%20-%20Cosmo%20Red%20%28Japan%29.zip" TargetMode="External"/><Relationship Id="rId1966" Type="http://schemas.openxmlformats.org/officeDocument/2006/relationships/hyperlink" Target="https://archive.org/download/ni-roms/roms/Nintendo%20-%20Game%20Boy%20Color.zip/Space%20Baby%20%28USA%29%20%28Unl%29.zip" TargetMode="External"/><Relationship Id="rId1967" Type="http://schemas.openxmlformats.org/officeDocument/2006/relationships/hyperlink" Target="https://archive.org/download/ni-roms/roms/Nintendo%20-%20Game%20Boy%20Color.zip/Space%20Fleet%20%28World%29%20%28Proto%29%20%28GB%20Compatible%29%20%28Aftermarket%29%20%28Unl%29.zip" TargetMode="External"/><Relationship Id="rId1968" Type="http://schemas.openxmlformats.org/officeDocument/2006/relationships/hyperlink" Target="https://archive.org/download/ni-roms/roms/Nintendo%20-%20Game%20Boy%20Color.zip/Space%20Invaders%20%28USA%2C%20Europe%29%20%28GB%20Compatible%29.zip" TargetMode="External"/><Relationship Id="rId1969" Type="http://schemas.openxmlformats.org/officeDocument/2006/relationships/hyperlink" Target="https://archive.org/download/ni-roms/roms/Nintendo%20-%20Game%20Boy%20Color.zip/Space%20Invaders%20X%20%28Japan%29%20%28En%29%20%28GB%20Compatible%29.zip" TargetMode="External"/><Relationship Id="rId1960" Type="http://schemas.openxmlformats.org/officeDocument/2006/relationships/hyperlink" Target="https://archive.org/download/ni-roms/roms/Nintendo%20-%20Game%20Boy%20Color.zip/Soukoban%20Densetsu%20-%20Hikari%20to%20Yami%20no%20Kuni%20%28Japan%29%20%28SGB%20Enhanced%29%20%28GB%20Compatible%29.zip" TargetMode="External"/><Relationship Id="rId1994" Type="http://schemas.openxmlformats.org/officeDocument/2006/relationships/hyperlink" Target="https://archive.org/download/ni-roms/roms/Nintendo%20-%20Game%20Boy%20Color.zip/StarFox%20-%20Grounded%20%28World%29%20%28GB%20Compatible%29%20%28Aftermarket%29%20%28Unl%29.zip" TargetMode="External"/><Relationship Id="rId1995" Type="http://schemas.openxmlformats.org/officeDocument/2006/relationships/hyperlink" Target="https://archive.org/download/ni-roms/roms/Nintendo%20-%20Game%20Boy%20Color.zip/Star%20Heritage%20%28Europe%29%20%28Proto%29%20%28Password%20Version%29.zip" TargetMode="External"/><Relationship Id="rId1996" Type="http://schemas.openxmlformats.org/officeDocument/2006/relationships/hyperlink" Target="https://archive.org/download/ni-roms/roms/Nintendo%20-%20Game%20Boy%20Color.zip/Star%20Heritage%20%28Europe%29%20%28Proto%29%20%28SRAM%20Version%29.zip" TargetMode="External"/><Relationship Id="rId1997" Type="http://schemas.openxmlformats.org/officeDocument/2006/relationships/hyperlink" Target="https://archive.org/download/ni-roms/roms/Nintendo%20-%20Game%20Boy%20Color.zip/Star%20Hunt%20%28World%29%20%28GB%20Compatible%29%20%28Aftermarket%29%20%28Unl%29.zip" TargetMode="External"/><Relationship Id="rId1998" Type="http://schemas.openxmlformats.org/officeDocument/2006/relationships/hyperlink" Target="https://archive.org/download/ni-roms/roms/Nintendo%20-%20Game%20Boy%20Color.zip/Star%20Ocean%20-%20Blue%20Sphere%20%28Japan%29%20%28SGB%20Enhanced%29%20%28GB%20Compatible%29.zip" TargetMode="External"/><Relationship Id="rId1999" Type="http://schemas.openxmlformats.org/officeDocument/2006/relationships/hyperlink" Target="https://archive.org/download/ni-roms/roms/Nintendo%20-%20Game%20Boy%20Color.zip/Star%20Trek%20%28Europe%29%20%28Proto%29.zip" TargetMode="External"/><Relationship Id="rId1990" Type="http://schemas.openxmlformats.org/officeDocument/2006/relationships/hyperlink" Target="https://archive.org/download/ni-roms/roms/Nintendo%20-%20Game%20Boy%20Color.zip/Spy%20vs%20Spy%20%28Japan%29%20%28Rev%201%29%20%28NP%29.zip" TargetMode="External"/><Relationship Id="rId1991" Type="http://schemas.openxmlformats.org/officeDocument/2006/relationships/hyperlink" Target="https://archive.org/download/ni-roms/roms/Nintendo%20-%20Game%20Boy%20Color.zip/Spy%20vs%20Spy%20%28Japan%29.zip" TargetMode="External"/><Relationship Id="rId1992" Type="http://schemas.openxmlformats.org/officeDocument/2006/relationships/hyperlink" Target="https://archive.org/download/ni-roms/roms/Nintendo%20-%20Game%20Boy%20Color.zip/Spy%20vs%20Spy%20%28USA%29%20%28En%2CFr%2CDe%2CEs%2CIt%2CNl%2CSv%29%20%28Rev%201%29%20%28Proto%29.zip" TargetMode="External"/><Relationship Id="rId1993" Type="http://schemas.openxmlformats.org/officeDocument/2006/relationships/hyperlink" Target="https://archive.org/download/ni-roms/roms/Nintendo%20-%20Game%20Boy%20Color.zip/Spy%20vs%20Spy%20%28USA%29.zip" TargetMode="External"/><Relationship Id="rId1983" Type="http://schemas.openxmlformats.org/officeDocument/2006/relationships/hyperlink" Target="https://archive.org/download/ni-roms/roms/Nintendo%20-%20Game%20Boy%20Color.zip/Spider-Man%202%20-%20The%20Sinister%20Six%20%28USA%2C%20Europe%29.zip" TargetMode="External"/><Relationship Id="rId1984" Type="http://schemas.openxmlformats.org/officeDocument/2006/relationships/hyperlink" Target="https://archive.org/download/ni-roms/roms/Nintendo%20-%20Game%20Boy%20Color.zip/Spider-Man%203%20-%20Movie%20Version%20%28USA%29%20%28Unl%29.zip" TargetMode="External"/><Relationship Id="rId1985" Type="http://schemas.openxmlformats.org/officeDocument/2006/relationships/hyperlink" Target="https://archive.org/download/ni-roms/roms/Nintendo%20-%20Game%20Boy%20Color.zip/Spiky%20Harold%20%28World%29%20%28Aftermarket%29%20%28Unl%29.zip" TargetMode="External"/><Relationship Id="rId1986" Type="http://schemas.openxmlformats.org/officeDocument/2006/relationships/hyperlink" Target="https://archive.org/download/ni-roms/roms/Nintendo%20-%20Game%20Boy%20Color.zip/Spirou%20-%20The%20Robot%20Invasion%20%28Europe%29%20%28En%2CFr%2CDe%2CEs%2CIt%2CNl%2CDa%29.zip" TargetMode="External"/><Relationship Id="rId1987" Type="http://schemas.openxmlformats.org/officeDocument/2006/relationships/hyperlink" Target="https://archive.org/download/ni-roms/roms/Nintendo%20-%20Game%20Boy%20Color.zip/SpongeBob%20SquarePants%20-%20Legend%20of%20the%20Lost%20Spatula%20%28USA%2C%20Europe%29.zip" TargetMode="External"/><Relationship Id="rId1988" Type="http://schemas.openxmlformats.org/officeDocument/2006/relationships/hyperlink" Target="https://archive.org/download/ni-roms/roms/Nintendo%20-%20Game%20Boy%20Color.zip/Spy%20vs%20Spy%20%28Europe%29%20%28En%2CFr%2CDe%2CEs%2CIt%2CNl%2CSv%29%20%28Rev%201%29%20%28Proto%29.zip" TargetMode="External"/><Relationship Id="rId1989" Type="http://schemas.openxmlformats.org/officeDocument/2006/relationships/hyperlink" Target="https://archive.org/download/ni-roms/roms/Nintendo%20-%20Game%20Boy%20Color.zip/Spy%20vs%20Spy%20%28Europe%29%20%28En%2CFr%2CDe%2CEs%2CIt%2CNl%2CSv%29.zip" TargetMode="External"/><Relationship Id="rId1980" Type="http://schemas.openxmlformats.org/officeDocument/2006/relationships/hyperlink" Target="https://archive.org/download/ni-roms/roms/Nintendo%20-%20Game%20Boy%20Color.zip/Spider-Man%20%28France%29.zip" TargetMode="External"/><Relationship Id="rId1981" Type="http://schemas.openxmlformats.org/officeDocument/2006/relationships/hyperlink" Target="https://archive.org/download/ni-roms/roms/Nintendo%20-%20Game%20Boy%20Color.zip/Spider-Man%20%28Japan%29.zip" TargetMode="External"/><Relationship Id="rId1982" Type="http://schemas.openxmlformats.org/officeDocument/2006/relationships/hyperlink" Target="https://archive.org/download/ni-roms/roms/Nintendo%20-%20Game%20Boy%20Color.zip/Spider-Man%20%28USA%2C%20Europe%29.zip" TargetMode="External"/><Relationship Id="rId1930" Type="http://schemas.openxmlformats.org/officeDocument/2006/relationships/hyperlink" Target="https://archive.org/download/ni-roms/roms/Nintendo%20-%20Game%20Boy%20Color.zip/Sir%20Knight%20%28World%29%20%28Aftermarket%29%20%28Unl%29.zip" TargetMode="External"/><Relationship Id="rId1931" Type="http://schemas.openxmlformats.org/officeDocument/2006/relationships/hyperlink" Target="https://archive.org/download/ni-roms/roms/Nintendo%20-%20Game%20Boy%20Color.zip/Skelby%20%28World%29%20%28Aftermarket%29%20%28Unl%29.zip" TargetMode="External"/><Relationship Id="rId1932" Type="http://schemas.openxmlformats.org/officeDocument/2006/relationships/hyperlink" Target="https://archive.org/download/ni-roms/roms/Nintendo%20-%20Game%20Boy%20Color.zip/Skull%20Nightmare%20%28World%29%20%28Aftermarket%29%20%28Unl%29.zip" TargetMode="External"/><Relationship Id="rId1933" Type="http://schemas.openxmlformats.org/officeDocument/2006/relationships/hyperlink" Target="https://archive.org/download/ni-roms/roms/Nintendo%20-%20Game%20Boy%20Color.zip/Skycon%20%28World%29%20%28Aftermarket%29%20%28Unl%29.zip" TargetMode="External"/><Relationship Id="rId1934" Type="http://schemas.openxmlformats.org/officeDocument/2006/relationships/hyperlink" Target="https://archive.org/download/ni-roms/roms/Nintendo%20-%20Game%20Boy%20Color.zip/Slime%27s%20Adventure%20%28World%29%20%28Proto%29%20%28GB%20Compatible%29%20%28Aftermarket%29%20%28Unl%29.zip" TargetMode="External"/><Relationship Id="rId1935" Type="http://schemas.openxmlformats.org/officeDocument/2006/relationships/hyperlink" Target="https://archive.org/download/ni-roms/roms/Nintendo%20-%20Game%20Boy%20Color.zip/Slime%20Dungeon%20%28World%29%20%28GB%20Compatible%29%20%28Aftermarket%29%20%28Unl%29.zip" TargetMode="External"/><Relationship Id="rId1936" Type="http://schemas.openxmlformats.org/officeDocument/2006/relationships/hyperlink" Target="https://archive.org/download/ni-roms/roms/Nintendo%20-%20Game%20Boy%20Color.zip/Sludge%20%26%20Sorcery%20%28World%29%20%28GB%20Compatible%29%20%28Aftermarket%29%20%28Unl%29.zip" TargetMode="External"/><Relationship Id="rId1937" Type="http://schemas.openxmlformats.org/officeDocument/2006/relationships/hyperlink" Target="https://archive.org/download/ni-roms/roms/Nintendo%20-%20Game%20Boy%20Color.zip/Smickeonn%20-%20The%20Game%202%20-%20Virtual%20Boy%20Edition%20%28World%29%20%28Aftermarket%29%20%28Unl%29.zip" TargetMode="External"/><Relationship Id="rId1938" Type="http://schemas.openxmlformats.org/officeDocument/2006/relationships/hyperlink" Target="https://archive.org/download/ni-roms/roms/Nintendo%20-%20Game%20Boy%20Color.zip/Smickeonn%20-%20The%20Game%20Boy%20Adventure%20%28World%29%20%28Aftermarket%29%20%28Unl%29.zip" TargetMode="External"/><Relationship Id="rId1939" Type="http://schemas.openxmlformats.org/officeDocument/2006/relationships/hyperlink" Target="https://archive.org/download/ni-roms/roms/Nintendo%20-%20Game%20Boy%20Color.zip/Smickeonn%20-%20The%20Game%20Deluxe%20%28World%29%20%28GB%20Compatible%29%20%28Aftermarket%29%20%28Unl%29.zip" TargetMode="External"/><Relationship Id="rId1920" Type="http://schemas.openxmlformats.org/officeDocument/2006/relationships/hyperlink" Target="https://archive.org/download/ni-roms/roms/Nintendo%20-%20Game%20Boy%20Color.zip/Shuma%20Baolong%20Zhuanji%2010%20in%201%20%28Taiwan%29%20%28Unl%29.zip" TargetMode="External"/><Relationship Id="rId1921" Type="http://schemas.openxmlformats.org/officeDocument/2006/relationships/hyperlink" Target="https://archive.org/download/ni-roms/roms/Nintendo%20-%20Game%20Boy%20Color.zip/Shutokou%20Racing%2C%20The%20%28Japan%29%20%28SGB%20Enhanced%29%20%28GB%20Compatible%29.zip" TargetMode="External"/><Relationship Id="rId1922" Type="http://schemas.openxmlformats.org/officeDocument/2006/relationships/hyperlink" Target="https://archive.org/download/ni-roms/roms/Nintendo%20-%20Game%20Boy%20Color.zip/Silent%20Hill%202%20-%2020th%20Anniversary%20Demake%20%28World%29%20%282021-04-16%29%20%28Proto%29%20%28GB%20Compatible%29%20%28Aftermarket%29%20%28Unl%29.zip" TargetMode="External"/><Relationship Id="rId1923" Type="http://schemas.openxmlformats.org/officeDocument/2006/relationships/hyperlink" Target="https://archive.org/download/ni-roms/roms/Nintendo%20-%20Game%20Boy%20Color.zip/Silent%20Hill%202%20-%2020th%20Anniversary%20Demake%20%28World%29%20%282021-08-24%29%20%28Proto%29%20%28GB%20Compatible%29%20%28Aftermarket%29%20%28Unl%29.zip" TargetMode="External"/><Relationship Id="rId1924" Type="http://schemas.openxmlformats.org/officeDocument/2006/relationships/hyperlink" Target="https://archive.org/download/ni-roms/roms/Nintendo%20-%20Game%20Boy%20Color.zip/Silent%20Hill%202%20-%2020th%20Anniversary%20Demake%20%28World%29%20%282021-09-13%29%20%28Proto%29%20%28GB%20Compatible%29%20%28Aftermarket%29%20%28Unl%29.zip" TargetMode="External"/><Relationship Id="rId1925" Type="http://schemas.openxmlformats.org/officeDocument/2006/relationships/hyperlink" Target="https://archive.org/download/ni-roms/roms/Nintendo%20-%20Game%20Boy%20Color.zip/Silent%20Hill%202%20-%2020th%20Anniversary%20Demake%20%28World%29%20%282021-11-07%29%20%28Proto%29%20%28GB%20Compatible%29%20%28Aftermarket%29%20%28Unl%29.zip" TargetMode="External"/><Relationship Id="rId1926" Type="http://schemas.openxmlformats.org/officeDocument/2006/relationships/hyperlink" Target="https://archive.org/download/ni-roms/roms/Nintendo%20-%20Game%20Boy%20Color.zip/Silent%20Hill%202%20-%2020th%20Anniversary%20Demake%20%28World%29%20%282021-12-03%29%20%28Proto%29%20%28GB%20Compatible%29%20%28Aftermarket%29%20%28Unl%29.zip" TargetMode="External"/><Relationship Id="rId1927" Type="http://schemas.openxmlformats.org/officeDocument/2006/relationships/hyperlink" Target="https://archive.org/download/ni-roms/roms/Nintendo%20-%20Game%20Boy%20Color.zip/Silent%20Hill%202%20-%2020th%20Anniversary%20Demake%20%28World%29%20%282021-12-09%29%20%28Proto%29%20%28GB%20Compatible%29%20%28Aftermarket%29%20%28Unl%29.zip" TargetMode="External"/><Relationship Id="rId1928" Type="http://schemas.openxmlformats.org/officeDocument/2006/relationships/hyperlink" Target="https://archive.org/download/ni-roms/roms/Nintendo%20-%20Game%20Boy%20Color.zip/Silent%20Hill%202%20-%20Born%20From%20a%20Wish%20%28World%29%20%282023-10-03%29%20%28Demo%29%20%28Aftermarket%29%20%28Unl%29.zip" TargetMode="External"/><Relationship Id="rId1929" Type="http://schemas.openxmlformats.org/officeDocument/2006/relationships/hyperlink" Target="https://archive.org/download/ni-roms/roms/Nintendo%20-%20Game%20Boy%20Color.zip/Simpsons%2C%20The%20-%20Night%20of%20the%20Living%20Treehouse%20of%20Horror%20%28USA%2C%20Europe%29.zip" TargetMode="External"/><Relationship Id="rId1950" Type="http://schemas.openxmlformats.org/officeDocument/2006/relationships/hyperlink" Target="https://archive.org/download/ni-roms/roms/Nintendo%20-%20Game%20Boy%20Color.zip/SnowCross%20%28Europe%29%20%28En%2CFr%2CDe%2CEs%2CIt%2CPt%29.zip" TargetMode="External"/><Relationship Id="rId1951" Type="http://schemas.openxmlformats.org/officeDocument/2006/relationships/hyperlink" Target="https://archive.org/download/ni-roms/roms/Nintendo%20-%20Game%20Boy%20Color.zip/Snow%20White%20and%20the%20Seven%20Dwarfs%20%28Europe%29%20%28En%2CFr%2CDe%2CEs%2CIt%2CNl%2CSv%2CNo%2CDa%29.zip" TargetMode="External"/><Relationship Id="rId1952" Type="http://schemas.openxmlformats.org/officeDocument/2006/relationships/hyperlink" Target="https://archive.org/download/ni-roms/roms/Nintendo%20-%20Game%20Boy%20Color.zip/Snow%20White%20and%20the%20Seven%20Dwarfs%20%28USA%29.zip" TargetMode="External"/><Relationship Id="rId1953" Type="http://schemas.openxmlformats.org/officeDocument/2006/relationships/hyperlink" Target="https://archive.org/download/ni-roms/roms/Nintendo%20-%20Game%20Boy%20Color.zip/Soccer%20Manager%20%28Europe%29%20%28En%2CFr%2CDe%2CEs%29.zip" TargetMode="External"/><Relationship Id="rId1954" Type="http://schemas.openxmlformats.org/officeDocument/2006/relationships/hyperlink" Target="https://archive.org/download/ni-roms/roms/Nintendo%20-%20Game%20Boy%20Color.zip/Sofia%20the%20Witch%20-%20Curse%20of%20the%20Monster%20Moon%20%28World%29%20%28Demo%29%20%28Aftermarket%29%20%28Unl%29.zip" TargetMode="External"/><Relationship Id="rId1955" Type="http://schemas.openxmlformats.org/officeDocument/2006/relationships/hyperlink" Target="https://archive.org/download/ni-roms/roms/Nintendo%20-%20Game%20Boy%20Color.zip/Solomon%20%28Japan%29.zip" TargetMode="External"/><Relationship Id="rId1956" Type="http://schemas.openxmlformats.org/officeDocument/2006/relationships/hyperlink" Target="https://archive.org/download/ni-roms/roms/Nintendo%20-%20Game%20Boy%20Color.zip/Sonic%20Adventure%207%20%28Taiwan%29%20%28En%29%20%28Unl%29.zip" TargetMode="External"/><Relationship Id="rId1957" Type="http://schemas.openxmlformats.org/officeDocument/2006/relationships/hyperlink" Target="https://archive.org/download/ni-roms/roms/Nintendo%20-%20Game%20Boy%20Color.zip/Sonic%20Adventure%208%20%28Taiwan%29%20%28En%29%20%28Rumble%20Version%29%20%28Unl%29.zip" TargetMode="External"/><Relationship Id="rId1958" Type="http://schemas.openxmlformats.org/officeDocument/2006/relationships/hyperlink" Target="https://archive.org/download/ni-roms/roms/Nintendo%20-%20Game%20Boy%20Color.zip/Soreike%21%20Anpanman%20-%205-tsu%20no%20Tou%20no%20Ousama%20%28Japan%29.zip" TargetMode="External"/><Relationship Id="rId1959" Type="http://schemas.openxmlformats.org/officeDocument/2006/relationships/hyperlink" Target="https://archive.org/download/ni-roms/roms/Nintendo%20-%20Game%20Boy%20Color.zip/Soreike%21%20Anpanman%20-%20Fushigi%20na%20Nikoniko%20Album%20%28Japan%29%20%28SGB%20Enhanced%29%20%28GB%20Compatible%29.zip" TargetMode="External"/><Relationship Id="rId1940" Type="http://schemas.openxmlformats.org/officeDocument/2006/relationships/hyperlink" Target="https://archive.org/download/ni-roms/roms/Nintendo%20-%20Game%20Boy%20Color.zip/Smurfs%20Nightmare%2C%20The%20%28Europe%29%20%28En%2CFr%2CDe%2CEs%29.zip" TargetMode="External"/><Relationship Id="rId1941" Type="http://schemas.openxmlformats.org/officeDocument/2006/relationships/hyperlink" Target="https://archive.org/download/ni-roms/roms/Nintendo%20-%20Game%20Boy%20Color.zip/Smurfs%20Nightmare%2C%20The%20%28USA%29.zip" TargetMode="External"/><Relationship Id="rId1942" Type="http://schemas.openxmlformats.org/officeDocument/2006/relationships/hyperlink" Target="https://archive.org/download/ni-roms/roms/Nintendo%20-%20Game%20Boy%20Color.zip/Snail%20DX%2C%20The%20%28World%29%20%28GB%20Compatible%29%20%28Aftermarket%29%20%28Unl%29.zip" TargetMode="External"/><Relationship Id="rId1943" Type="http://schemas.openxmlformats.org/officeDocument/2006/relationships/hyperlink" Target="https://archive.org/download/ni-roms/roms/Nintendo%20-%20Game%20Boy%20Color.zip/Snail%20DX%2C%20The%20%28World%29%20%28v1.2%29%20%28GB%20Compatible%29%20%28Aftermarket%29%20%28Unl%29.zip" TargetMode="External"/><Relationship Id="rId1944" Type="http://schemas.openxmlformats.org/officeDocument/2006/relationships/hyperlink" Target="https://archive.org/download/ni-roms/roms/Nintendo%20-%20Game%20Boy%20Color.zip/Snobow%20Champion%20%28Japan%29.zip" TargetMode="External"/><Relationship Id="rId1945" Type="http://schemas.openxmlformats.org/officeDocument/2006/relationships/hyperlink" Target="https://archive.org/download/ni-roms/roms/Nintendo%20-%20Game%20Boy%20Color.zip/Snoopy%20Tennis%20%28Europe%29%20%28En%2CFr%2CDe%2CEs%2CIt%2CNl%29%20%28Beta%29.zip" TargetMode="External"/><Relationship Id="rId1946" Type="http://schemas.openxmlformats.org/officeDocument/2006/relationships/hyperlink" Target="https://archive.org/download/ni-roms/roms/Nintendo%20-%20Game%20Boy%20Color.zip/Snoopy%20Tennis%20%28Europe%29%20%28En%2CFr%2CDe%2CEs%2CIt%2CNl%29.zip" TargetMode="External"/><Relationship Id="rId1947" Type="http://schemas.openxmlformats.org/officeDocument/2006/relationships/hyperlink" Target="https://archive.org/download/ni-roms/roms/Nintendo%20-%20Game%20Boy%20Color.zip/Snoopy%20Tennis%20%28Japan%29.zip" TargetMode="External"/><Relationship Id="rId1948" Type="http://schemas.openxmlformats.org/officeDocument/2006/relationships/hyperlink" Target="https://archive.org/download/ni-roms/roms/Nintendo%20-%20Game%20Boy%20Color.zip/Snoopy%20Tennis%20%28USA%29%20%28En%2CFr%2CEs%29.zip" TargetMode="External"/><Relationship Id="rId1949" Type="http://schemas.openxmlformats.org/officeDocument/2006/relationships/hyperlink" Target="https://archive.org/download/ni-roms/roms/Nintendo%20-%20Game%20Boy%20Color.zip/Snooze%20%28World%29%20%28GB%20Compatible%29%20%28Aftermarket%29%20%28Unl%29.zip" TargetMode="External"/><Relationship Id="rId2423" Type="http://schemas.openxmlformats.org/officeDocument/2006/relationships/hyperlink" Target="https://archive.org/download/ni-roms/roms/Nintendo%20-%20Game%20Boy%20Color.zip/Zelda%20no%20Densetsu%20-%20Yume%20o%20Miru%20Shima%20DX%20%28Japan%29%20%28Beta%29%20%281998-06-15%29%20%28GB%20Compatible%29.zip" TargetMode="External"/><Relationship Id="rId2424" Type="http://schemas.openxmlformats.org/officeDocument/2006/relationships/hyperlink" Target="https://archive.org/download/ni-roms/roms/Nintendo%20-%20Game%20Boy%20Color.zip/Zelda%20no%20Densetsu%20-%20Yume%20o%20Miru%20Shima%20DX%20%28Japan%29%20%28Beta%29%20%281998-06-30%29%20%28GB%20Compatible%29.zip" TargetMode="External"/><Relationship Id="rId2425" Type="http://schemas.openxmlformats.org/officeDocument/2006/relationships/hyperlink" Target="https://archive.org/download/ni-roms/roms/Nintendo%20-%20Game%20Boy%20Color.zip/Zelda%20no%20Densetsu%20-%20Yume%20o%20Miru%20Shima%20DX%20%28Japan%29%20%28Beta%29%20%281998-07-05T180056%29%20%28GB%20Compatible%29.zip" TargetMode="External"/><Relationship Id="rId2426" Type="http://schemas.openxmlformats.org/officeDocument/2006/relationships/hyperlink" Target="https://archive.org/download/ni-roms/roms/Nintendo%20-%20Game%20Boy%20Color.zip/Zelda%20no%20Densetsu%20-%20Yume%20o%20Miru%20Shima%20DX%20%28Japan%29%20%28Beta%29%20%281998-07-05T215532%29%20%28GB%20Compatible%29.zip" TargetMode="External"/><Relationship Id="rId2427" Type="http://schemas.openxmlformats.org/officeDocument/2006/relationships/hyperlink" Target="https://archive.org/download/ni-roms/roms/Nintendo%20-%20Game%20Boy%20Color.zip/Zelda%20no%20Densetsu%20-%20Yume%20o%20Miru%20Shima%20DX%20%28Japan%29%20%28Beta%29%20%281998-07-07%29%20%28GB%20Compatible%29.zip" TargetMode="External"/><Relationship Id="rId2428" Type="http://schemas.openxmlformats.org/officeDocument/2006/relationships/hyperlink" Target="https://archive.org/download/ni-roms/roms/Nintendo%20-%20Game%20Boy%20Color.zip/Zelda%20no%20Densetsu%20-%20Yume%20o%20Miru%20Shima%20DX%20%28Japan%29%20%28Beta%29%20%281998-07-14T022124%29%20%28GB%20Compatible%29.zip" TargetMode="External"/><Relationship Id="rId2429" Type="http://schemas.openxmlformats.org/officeDocument/2006/relationships/hyperlink" Target="https://archive.org/download/ni-roms/roms/Nintendo%20-%20Game%20Boy%20Color.zip/Zelda%20no%20Densetsu%20-%20Yume%20o%20Miru%20Shima%20DX%20%28Japan%29%20%28Beta%29%20%281998-07-14T181500%29%20%28GB%20Compatible%29.zip" TargetMode="External"/><Relationship Id="rId509" Type="http://schemas.openxmlformats.org/officeDocument/2006/relationships/hyperlink" Target="https://archive.org/download/ni-roms/roms/Nintendo%20-%20Game%20Boy%20Color.zip/Dr.%20Rin%20ni%20Kiitemite%21%20-%20Koi%20no%20Rin%20Fuusui%20%28Japan%29.zip" TargetMode="External"/><Relationship Id="rId508" Type="http://schemas.openxmlformats.org/officeDocument/2006/relationships/hyperlink" Target="https://archive.org/download/ni-roms/roms/Nintendo%20-%20Game%20Boy%20Color.zip/Downer%20%28World%29%20%28GB%20Compatible%29%20%28Aftermarket%29%20%28Unl%29.zip" TargetMode="External"/><Relationship Id="rId503" Type="http://schemas.openxmlformats.org/officeDocument/2006/relationships/hyperlink" Target="https://archive.org/download/ni-roms/roms/Nintendo%20-%20Game%20Boy%20Color.zip/Dork%27s%20Dilemma%20%28World%29%20%28Aftermarket%29%20%28Unl%29.zip" TargetMode="External"/><Relationship Id="rId502" Type="http://schemas.openxmlformats.org/officeDocument/2006/relationships/hyperlink" Target="https://archive.org/download/ni-roms/roms/Nintendo%20-%20Game%20Boy%20Color.zip/Doraemon%20no%20Study%20Boy%20-%20Kuku%20Game%20%28Japan%29.zip" TargetMode="External"/><Relationship Id="rId501" Type="http://schemas.openxmlformats.org/officeDocument/2006/relationships/hyperlink" Target="https://archive.org/download/ni-roms/roms/Nintendo%20-%20Game%20Boy%20Color.zip/Doraemon%20no%20Study%20Boy%20-%20Kanji%20Yomikaki%20Master%20%28Japan%29.zip" TargetMode="External"/><Relationship Id="rId500" Type="http://schemas.openxmlformats.org/officeDocument/2006/relationships/hyperlink" Target="https://archive.org/download/ni-roms/roms/Nintendo%20-%20Game%20Boy%20Color.zip/Doraemon%20no%20Study%20Boy%20-%20Gakushuu%20Kanji%20Game%20%28Japan%29.zip" TargetMode="External"/><Relationship Id="rId507" Type="http://schemas.openxmlformats.org/officeDocument/2006/relationships/hyperlink" Target="https://archive.org/download/ni-roms/roms/Nintendo%20-%20Game%20Boy%20Color.zip/Doug%20-%20La%20Grande%20Aventure%20%28France%29.zip" TargetMode="External"/><Relationship Id="rId506" Type="http://schemas.openxmlformats.org/officeDocument/2006/relationships/hyperlink" Target="https://archive.org/download/ni-roms/roms/Nintendo%20-%20Game%20Boy%20Color.zip/Doug%27s%20Big%20Game%20%28USA%29.zip" TargetMode="External"/><Relationship Id="rId505" Type="http://schemas.openxmlformats.org/officeDocument/2006/relationships/hyperlink" Target="https://archive.org/download/ni-roms/roms/Nintendo%20-%20Game%20Boy%20Color.zip/Doug%27s%20Big%20Game%20%28Germany%29.zip" TargetMode="External"/><Relationship Id="rId504" Type="http://schemas.openxmlformats.org/officeDocument/2006/relationships/hyperlink" Target="https://archive.org/download/ni-roms/roms/Nintendo%20-%20Game%20Boy%20Color.zip/Doug%27s%20Big%20Game%20%28Europe%29.zip" TargetMode="External"/><Relationship Id="rId2420" Type="http://schemas.openxmlformats.org/officeDocument/2006/relationships/hyperlink" Target="https://archive.org/download/ni-roms/roms/Nintendo%20-%20Game%20Boy%20Color.zip/Zelda%20no%20Densetsu%20-%20Fushigi%20no%20Kinomi%20-%20Daichi%20no%20Shou%20%28Japan%29.zip" TargetMode="External"/><Relationship Id="rId2421" Type="http://schemas.openxmlformats.org/officeDocument/2006/relationships/hyperlink" Target="https://archive.org/download/ni-roms/roms/Nintendo%20-%20Game%20Boy%20Color.zip/Zelda%20no%20Densetsu%20-%20Fushigi%20no%20Kinomi%20-%20Jikuu%20no%20Shou%20%28Japan%29.zip" TargetMode="External"/><Relationship Id="rId2422" Type="http://schemas.openxmlformats.org/officeDocument/2006/relationships/hyperlink" Target="https://archive.org/download/ni-roms/roms/Nintendo%20-%20Game%20Boy%20Color.zip/Zelda%20no%20Densetsu%20-%20Yume%20o%20Miru%20Shima%20DX%20%28Japan%29%20%28Beta%29%20%281998-06-15%29%20%28GB%20Compatible%29%20%28Alt%29.zip" TargetMode="External"/><Relationship Id="rId2412" Type="http://schemas.openxmlformats.org/officeDocument/2006/relationships/hyperlink" Target="https://archive.org/download/ni-roms/roms/Nintendo%20-%20Game%20Boy%20Color.zip/Yurivania%20-%20Uhaul%20of%20the%20Night%20%28World%29%20%28v1.5%29%20%28GB%20Compatible%29%20%28Aftermarket%29%20%28Unl%29.zip" TargetMode="External"/><Relationship Id="rId2413" Type="http://schemas.openxmlformats.org/officeDocument/2006/relationships/hyperlink" Target="https://archive.org/download/ni-roms/roms/Nintendo%20-%20Game%20Boy%20Color.zip/Yurivania%200%20-%20Soul%20Night%20Prelude%20%28World%29%20%28v1.3%29%20%28GB%20Compatible%29%20%28Aftermarket%29%20%28Unl%29.zip" TargetMode="External"/><Relationship Id="rId2414" Type="http://schemas.openxmlformats.org/officeDocument/2006/relationships/hyperlink" Target="https://archive.org/download/ni-roms/roms/Nintendo%20-%20Game%20Boy%20Color.zip/Yurivania%20II%20-%20Josette%27s%20Quest%20%28World%29%20%28v1.2%29%20%28Aftermarket%29%20%28Unl%29.zip" TargetMode="External"/><Relationship Id="rId2415" Type="http://schemas.openxmlformats.org/officeDocument/2006/relationships/hyperlink" Target="https://archive.org/download/ni-roms/roms/Nintendo%20-%20Game%20Boy%20Color.zip/Yurivania%20II%20-%20Josette%27s%20Quest%20%28World%29%20%28v1.3%29%20%28Aftermarket%29%20%28Unl%29.zip" TargetMode="External"/><Relationship Id="rId2416" Type="http://schemas.openxmlformats.org/officeDocument/2006/relationships/hyperlink" Target="https://archive.org/download/ni-roms/roms/Nintendo%20-%20Game%20Boy%20Color.zip/Yurivania%20III%20-%20Circle%20of%20the%20Polycule%20%28World%29%20%28v1.4%29%20%28Aftermarket%29%20%28Unl%29.zip" TargetMode="External"/><Relationship Id="rId2417" Type="http://schemas.openxmlformats.org/officeDocument/2006/relationships/hyperlink" Target="https://archive.org/download/ni-roms/roms/Nintendo%20-%20Game%20Boy%20Color.zip/Zagan%20Warrior%20%28World%29%20%28Aftermarket%29%20%28Unl%29.zip" TargetMode="External"/><Relationship Id="rId2418" Type="http://schemas.openxmlformats.org/officeDocument/2006/relationships/hyperlink" Target="https://archive.org/download/ni-roms/roms/Nintendo%20-%20Game%20Boy%20Color.zip/Zap%27em%20%28World%29%20%28Aftermarket%29%20%28Unl%29.zip" TargetMode="External"/><Relationship Id="rId2419" Type="http://schemas.openxmlformats.org/officeDocument/2006/relationships/hyperlink" Target="https://archive.org/download/ni-roms/roms/Nintendo%20-%20Game%20Boy%20Color.zip/Zebco%20Fishing%21%20%28USA%29%20%28Rumble%20Version%29.zip" TargetMode="External"/><Relationship Id="rId2410" Type="http://schemas.openxmlformats.org/officeDocument/2006/relationships/hyperlink" Target="https://archive.org/download/ni-roms/roms/Nintendo%20-%20Game%20Boy%20Color.zip/Yuenan%20Zhanyi%203%20%28Taiwan%29%20%28Unl%29.zip" TargetMode="External"/><Relationship Id="rId2411" Type="http://schemas.openxmlformats.org/officeDocument/2006/relationships/hyperlink" Target="https://archive.org/download/ni-roms/roms/Nintendo%20-%20Game%20Boy%20Color.zip/Yuenan%20Zhanyi%20X%20-%20Shenru%20Dihou%20%28Taiwan%29%20%28Unl%29.zip" TargetMode="External"/><Relationship Id="rId1114" Type="http://schemas.openxmlformats.org/officeDocument/2006/relationships/hyperlink" Target="https://archive.org/download/ni-roms/roms/Nintendo%20-%20Game%20Boy%20Color.zip/Legend%20of%20Zelda%2C%20The%20-%20Link%27s%20Awakening%20DX%20%28Germany%29%20%28Rev%201%29%20%28Beta%29%20%281999-09-22%29%20%28SGB%20Enhanced%29%20%28GB%20Compatible%29.zip" TargetMode="External"/><Relationship Id="rId2445" Type="http://schemas.openxmlformats.org/officeDocument/2006/relationships/hyperlink" Target="https://archive.org/download/ni-roms/roms/Nintendo%20-%20Game%20Boy%20Color.zip/Zephyr%27s%20Pass%20%28World%29%20%28v1.02%29%20%28Demo%29%20%28Aftermarket%29%20%28Unl%29.zip" TargetMode="External"/><Relationship Id="rId1115" Type="http://schemas.openxmlformats.org/officeDocument/2006/relationships/hyperlink" Target="https://archive.org/download/ni-roms/roms/Nintendo%20-%20Game%20Boy%20Color.zip/Legend%20of%20Zelda%2C%20The%20-%20Link%27s%20Awakening%20DX%20%28Germany%29%20%28Rev%201%29%20%28SGB%20Enhanced%29%20%28GB%20Compatible%29.zip" TargetMode="External"/><Relationship Id="rId2446" Type="http://schemas.openxmlformats.org/officeDocument/2006/relationships/hyperlink" Target="https://archive.org/download/ni-roms/roms/Nintendo%20-%20Game%20Boy%20Color.zip/Zhen%20Sanguo%20Wushuang%202%20-%20Shin%20Sangokumusou%20%28Taiwan%29%20%28Unl%29.zip" TargetMode="External"/><Relationship Id="rId1116" Type="http://schemas.openxmlformats.org/officeDocument/2006/relationships/hyperlink" Target="https://archive.org/download/ni-roms/roms/Nintendo%20-%20Game%20Boy%20Color.zip/Legend%20of%20Zelda%2C%20The%20-%20Link%27s%20Awakening%20DX%20%28Germany%29%20%28SGB%20Enhanced%29%20%28GB%20Compatible%29.zip" TargetMode="External"/><Relationship Id="rId2447" Type="http://schemas.openxmlformats.org/officeDocument/2006/relationships/hyperlink" Target="https://archive.org/download/ni-roms/roms/Nintendo%20-%20Game%20Boy%20Color.zip/Zhihuan%20Wang%20-%20Shoubu%20Qu%20%28Taiwan%29%20%28Zh%29%20%28Unl%29.zip" TargetMode="External"/><Relationship Id="rId1117" Type="http://schemas.openxmlformats.org/officeDocument/2006/relationships/hyperlink" Target="https://archive.org/download/ni-roms/roms/Nintendo%20-%20Game%20Boy%20Color.zip/Legend%20of%20Zelda%2C%20The%20-%20Link%27s%20Awakening%20DX%20%28USA%2C%20Europe%29%20%28Rev%201%29%20%28SGB%20Enhanced%29%20%28GB%20Compatible%29.zip" TargetMode="External"/><Relationship Id="rId2448" Type="http://schemas.openxmlformats.org/officeDocument/2006/relationships/hyperlink" Target="https://archive.org/download/ni-roms/roms/Nintendo%20-%20Game%20Boy%20Color.zip/Zhihuan%20Wang%202%20%28China%29%20%28Zh%29%20%28Unl%29.zip" TargetMode="External"/><Relationship Id="rId1118" Type="http://schemas.openxmlformats.org/officeDocument/2006/relationships/hyperlink" Target="https://archive.org/download/ni-roms/roms/Nintendo%20-%20Game%20Boy%20Color.zip/Legend%20of%20Zelda%2C%20The%20-%20Link%27s%20Awakening%20DX%20%28USA%2C%20Europe%29%20%28Rev%202%29%20%28Beta%29%20%281999-08-19%29%20%28SGB%20Enhanced%29%20%28GB%20Compatible%29.zip" TargetMode="External"/><Relationship Id="rId2449" Type="http://schemas.openxmlformats.org/officeDocument/2006/relationships/hyperlink" Target="https://archive.org/download/ni-roms/roms/Nintendo%20-%20Game%20Boy%20Color.zip/Zhizhu%20Xia%20III%20-%20Dianying%20Ban%20%28Taiwan%29%20%28Unl%29.zip" TargetMode="External"/><Relationship Id="rId1119" Type="http://schemas.openxmlformats.org/officeDocument/2006/relationships/hyperlink" Target="https://archive.org/download/ni-roms/roms/Nintendo%20-%20Game%20Boy%20Color.zip/Legend%20of%20Zelda%2C%20The%20-%20Link%27s%20Awakening%20DX%20%28USA%2C%20Europe%29%20%28Rev%202%29%20%28Beta%29%20%281999-09-04%29%20%28SGB%20Enhanced%29%20%28GB%20Compatible%29.zip" TargetMode="External"/><Relationship Id="rId525" Type="http://schemas.openxmlformats.org/officeDocument/2006/relationships/hyperlink" Target="https://archive.org/download/ni-roms/roms/Nintendo%20-%20Game%20Boy%20Color.zip/Dragon%20Ball%20Z%20-%20Legendaere%20Superkaempfer%20%28Germany%29%20%28Beta%203%29%20%28All%20Unlocked%29.zip" TargetMode="External"/><Relationship Id="rId524" Type="http://schemas.openxmlformats.org/officeDocument/2006/relationships/hyperlink" Target="https://archive.org/download/ni-roms/roms/Nintendo%20-%20Game%20Boy%20Color.zip/Dragon%20Ball%20Z%20-%20Legendaere%20Superkaempfer%20%28Germany%29%20%28Beta%202%29.zip" TargetMode="External"/><Relationship Id="rId523" Type="http://schemas.openxmlformats.org/officeDocument/2006/relationships/hyperlink" Target="https://archive.org/download/ni-roms/roms/Nintendo%20-%20Game%20Boy%20Color.zip/Dragon%20Ball%20Z%20-%20Legendaere%20Superkaempfer%20%28Germany%29%20%28Beta%201%29.zip" TargetMode="External"/><Relationship Id="rId522" Type="http://schemas.openxmlformats.org/officeDocument/2006/relationships/hyperlink" Target="https://archive.org/download/ni-roms/roms/Nintendo%20-%20Game%20Boy%20Color.zip/Dragon%20Ball%20Z%20-%20I%20Leggendari%20Super%20Guerrieri%20%28Italy%29.zip" TargetMode="External"/><Relationship Id="rId529" Type="http://schemas.openxmlformats.org/officeDocument/2006/relationships/hyperlink" Target="https://archive.org/download/ni-roms/roms/Nintendo%20-%20Game%20Boy%20Color.zip/Dragon%20Ball%20Z%20-%20Legendary%20Super%20Warriors%20%28Europe%29.zip" TargetMode="External"/><Relationship Id="rId528" Type="http://schemas.openxmlformats.org/officeDocument/2006/relationships/hyperlink" Target="https://archive.org/download/ni-roms/roms/Nintendo%20-%20Game%20Boy%20Color.zip/Dragon%20Ball%20Z%20-%20Legendary%20Super%20Warriors%20%28Europe%29%20%28Beta%29%20%28All%20Unlocked%29.zip" TargetMode="External"/><Relationship Id="rId527" Type="http://schemas.openxmlformats.org/officeDocument/2006/relationships/hyperlink" Target="https://archive.org/download/ni-roms/roms/Nintendo%20-%20Game%20Boy%20Color.zip/Dragon%20Ball%20Z%20-%20Legendaere%20Superkaempfer%20%28Germany%29.zip" TargetMode="External"/><Relationship Id="rId526" Type="http://schemas.openxmlformats.org/officeDocument/2006/relationships/hyperlink" Target="https://archive.org/download/ni-roms/roms/Nintendo%20-%20Game%20Boy%20Color.zip/Dragon%20Ball%20Z%20-%20Legendaere%20Superkaempfer%20%28Germany%29%20%28Beta%203%29.zip" TargetMode="External"/><Relationship Id="rId2440" Type="http://schemas.openxmlformats.org/officeDocument/2006/relationships/hyperlink" Target="https://archive.org/download/ni-roms/roms/Nintendo%20-%20Game%20Boy%20Color.zip/Zelda%20no%20Densetsu%20-%20Yume%20o%20Miru%20Shima%20DX%20%28Japan%29%20%28Rev%202%29%20%28Beta%29%20%281999-09-04%29%20%28SGB%20Enhanced%29.zip" TargetMode="External"/><Relationship Id="rId521" Type="http://schemas.openxmlformats.org/officeDocument/2006/relationships/hyperlink" Target="https://archive.org/download/ni-roms/roms/Nintendo%20-%20Game%20Boy%20Color.zip/Dragon%20Ball%20Z%20-%20I%20Leggendari%20Super%20Guerrieri%20%28Italy%29%20%28Beta%29%20%28All%20Unlocked%29.zip" TargetMode="External"/><Relationship Id="rId1110" Type="http://schemas.openxmlformats.org/officeDocument/2006/relationships/hyperlink" Target="https://archive.org/download/ni-roms/roms/Nintendo%20-%20Game%20Boy%20Color.zip/Legend%20of%20Zelda%2C%20The%20-%20Link%27s%20Awakening%20DX%20%28France%29%20%28SGB%20Enhanced%29%20%28GB%20Compatible%29.zip" TargetMode="External"/><Relationship Id="rId2441" Type="http://schemas.openxmlformats.org/officeDocument/2006/relationships/hyperlink" Target="https://archive.org/download/ni-roms/roms/Nintendo%20-%20Game%20Boy%20Color.zip/Zelda%20no%20Densetsu%20-%20Yume%20o%20Miru%20Shima%20DX%20%28Japan%29%20%28Rev%202%29%20%28Beta%29%20%281999-09-22%29%20%28SGB%20Enhanced%29%20%28GB%20Compatible%29.zip" TargetMode="External"/><Relationship Id="rId520" Type="http://schemas.openxmlformats.org/officeDocument/2006/relationships/hyperlink" Target="https://archive.org/download/ni-roms/roms/Nintendo%20-%20Game%20Boy%20Color.zip/Dragon%20Ball%20Z%20-%20Guerreros%20de%20Leyenda%20%28Spain%29.zip" TargetMode="External"/><Relationship Id="rId1111" Type="http://schemas.openxmlformats.org/officeDocument/2006/relationships/hyperlink" Target="https://archive.org/download/ni-roms/roms/Nintendo%20-%20Game%20Boy%20Color.zip/Legend%20of%20Zelda%2C%20The%20-%20Link%27s%20Awakening%20DX%20%28Germany%29%20%28Beta%29%20%281998-12-11%29%20%28SGB%20Enhanced%29%20%28GB%20Compatible%29.zip" TargetMode="External"/><Relationship Id="rId2442" Type="http://schemas.openxmlformats.org/officeDocument/2006/relationships/hyperlink" Target="https://archive.org/download/ni-roms/roms/Nintendo%20-%20Game%20Boy%20Color.zip/Zelda%20no%20Densetsu%20-%20Yume%20o%20Miru%20Shima%20DX%20%28Japan%29%20%28Rev%202%29%20%28SGB%20Enhanced%29%20%28GB%20Compatible%29.zip" TargetMode="External"/><Relationship Id="rId1112" Type="http://schemas.openxmlformats.org/officeDocument/2006/relationships/hyperlink" Target="https://archive.org/download/ni-roms/roms/Nintendo%20-%20Game%20Boy%20Color.zip/Legend%20of%20Zelda%2C%20The%20-%20Link%27s%20Awakening%20DX%20%28Germany%29%20%28Rev%201%29%20%28Beta%29%20%281999-08-19%29%20%28SGB%20Enhanced%29%20%28GB%20Compatible%29.zip" TargetMode="External"/><Relationship Id="rId2443" Type="http://schemas.openxmlformats.org/officeDocument/2006/relationships/hyperlink" Target="https://archive.org/download/ni-roms/roms/Nintendo%20-%20Game%20Boy%20Color.zip/Zelda%20no%20Densetsu%20-%20Yume%20o%20Miru%20Shima%20DX%20%28Japan%29%20%28SGB%20Enhanced%29%20%28GB%20Compatible%29.zip" TargetMode="External"/><Relationship Id="rId1113" Type="http://schemas.openxmlformats.org/officeDocument/2006/relationships/hyperlink" Target="https://archive.org/download/ni-roms/roms/Nintendo%20-%20Game%20Boy%20Color.zip/Legend%20of%20Zelda%2C%20The%20-%20Link%27s%20Awakening%20DX%20%28Germany%29%20%28Rev%201%29%20%28Beta%29%20%281999-09-04%29%20%28SGB%20Enhanced%29%20%28GB%20Compatible%29.zip" TargetMode="External"/><Relationship Id="rId2444" Type="http://schemas.openxmlformats.org/officeDocument/2006/relationships/hyperlink" Target="https://archive.org/download/ni-roms/roms/Nintendo%20-%20Game%20Boy%20Color.zip/Zen-Nihon%20Shounen%20Soccer%20Taikai%20-%20Mezase%20Nihon%20Ichi%21%20%28Japan%29.zip" TargetMode="External"/><Relationship Id="rId1103" Type="http://schemas.openxmlformats.org/officeDocument/2006/relationships/hyperlink" Target="https://archive.org/download/ni-roms/roms/Nintendo%20-%20Game%20Boy%20Color.zip/Legend%20of%20Carrot%20%28World%29%20%28Aftermarket%29%20%28Unl%29.zip" TargetMode="External"/><Relationship Id="rId2434" Type="http://schemas.openxmlformats.org/officeDocument/2006/relationships/hyperlink" Target="https://archive.org/download/ni-roms/roms/Nintendo%20-%20Game%20Boy%20Color.zip/Zelda%20no%20Densetsu%20-%20Yume%20o%20Miru%20Shima%20DX%20%28Japan%29%20%28Rev%202%29%20%28Beta%29%20%281999-08-02%29%20%28SGB%20Enhanced%29.zip" TargetMode="External"/><Relationship Id="rId1104" Type="http://schemas.openxmlformats.org/officeDocument/2006/relationships/hyperlink" Target="https://archive.org/download/ni-roms/roms/Nintendo%20-%20Game%20Boy%20Color.zip/Legend%20of%20Zelda%2C%20The%20-%20Link%27s%20Awakening%20DX%20%28Europe%29%20%28Rev%202%29%20%28Beta%29%20%281999-09-19%29%20%28SGB%20Enhanced%29%20%28GB%20Compatible%29.zip" TargetMode="External"/><Relationship Id="rId2435" Type="http://schemas.openxmlformats.org/officeDocument/2006/relationships/hyperlink" Target="https://archive.org/download/ni-roms/roms/Nintendo%20-%20Game%20Boy%20Color.zip/Zelda%20no%20Densetsu%20-%20Yume%20o%20Miru%20Shima%20DX%20%28Japan%29%20%28Rev%202%29%20%28Beta%29%20%281999-08-03%29%20%28SGB%20Enhanced%29.zip" TargetMode="External"/><Relationship Id="rId1105" Type="http://schemas.openxmlformats.org/officeDocument/2006/relationships/hyperlink" Target="https://archive.org/download/ni-roms/roms/Nintendo%20-%20Game%20Boy%20Color.zip/Legend%20of%20Zelda%2C%20The%20-%20Link%27s%20Awakening%20DX%20%28France%29%20%28Beta%29%20%281998-12-11%29%20%28SGB%20Enhanced%29%20%28GB%20Compatible%29.zip" TargetMode="External"/><Relationship Id="rId2436" Type="http://schemas.openxmlformats.org/officeDocument/2006/relationships/hyperlink" Target="https://archive.org/download/ni-roms/roms/Nintendo%20-%20Game%20Boy%20Color.zip/Zelda%20no%20Densetsu%20-%20Yume%20o%20Miru%20Shima%20DX%20%28Japan%29%20%28Rev%202%29%20%28Beta%29%20%281999-08-04%29%20%28SGB%20Enhanced%29.zip" TargetMode="External"/><Relationship Id="rId1106" Type="http://schemas.openxmlformats.org/officeDocument/2006/relationships/hyperlink" Target="https://archive.org/download/ni-roms/roms/Nintendo%20-%20Game%20Boy%20Color.zip/Legend%20of%20Zelda%2C%20The%20-%20Link%27s%20Awakening%20DX%20%28France%29%20%28Rev%201%29%20%28Beta%29%20%281999-08-19%29%20%28SGB%20Enhanced%29%20%28GB%20Compatible%29.zip" TargetMode="External"/><Relationship Id="rId2437" Type="http://schemas.openxmlformats.org/officeDocument/2006/relationships/hyperlink" Target="https://archive.org/download/ni-roms/roms/Nintendo%20-%20Game%20Boy%20Color.zip/Zelda%20no%20Densetsu%20-%20Yume%20o%20Miru%20Shima%20DX%20%28Japan%29%20%28Rev%202%29%20%28Beta%29%20%281999-08-07%29%20%28SGB%20Enhanced%29%20%28Alt%29.zip" TargetMode="External"/><Relationship Id="rId1107" Type="http://schemas.openxmlformats.org/officeDocument/2006/relationships/hyperlink" Target="https://archive.org/download/ni-roms/roms/Nintendo%20-%20Game%20Boy%20Color.zip/Legend%20of%20Zelda%2C%20The%20-%20Link%27s%20Awakening%20DX%20%28France%29%20%28Rev%201%29%20%28Beta%29%20%281999-09-04%29%20%28SGB%20Enhanced%29%20%28GB%20Compatible%29.zip" TargetMode="External"/><Relationship Id="rId2438" Type="http://schemas.openxmlformats.org/officeDocument/2006/relationships/hyperlink" Target="https://archive.org/download/ni-roms/roms/Nintendo%20-%20Game%20Boy%20Color.zip/Zelda%20no%20Densetsu%20-%20Yume%20o%20Miru%20Shima%20DX%20%28Japan%29%20%28Rev%202%29%20%28Beta%29%20%281999-08-07%29%20%28SGB%20Enhanced%29%20%28Alt%202%29.zip" TargetMode="External"/><Relationship Id="rId1108" Type="http://schemas.openxmlformats.org/officeDocument/2006/relationships/hyperlink" Target="https://archive.org/download/ni-roms/roms/Nintendo%20-%20Game%20Boy%20Color.zip/Legend%20of%20Zelda%2C%20The%20-%20Link%27s%20Awakening%20DX%20%28France%29%20%28Rev%201%29%20%28Beta%29%20%281999-09-22%29%20%28SGB%20Enhanced%29%20%28GB%20Compatible%29.zip" TargetMode="External"/><Relationship Id="rId2439" Type="http://schemas.openxmlformats.org/officeDocument/2006/relationships/hyperlink" Target="https://archive.org/download/ni-roms/roms/Nintendo%20-%20Game%20Boy%20Color.zip/Zelda%20no%20Densetsu%20-%20Yume%20o%20Miru%20Shima%20DX%20%28Japan%29%20%28Rev%202%29%20%28Beta%29%20%281999-08-07%29%20%28SGB%20Enhanced%29.zip" TargetMode="External"/><Relationship Id="rId1109" Type="http://schemas.openxmlformats.org/officeDocument/2006/relationships/hyperlink" Target="https://archive.org/download/ni-roms/roms/Nintendo%20-%20Game%20Boy%20Color.zip/Legend%20of%20Zelda%2C%20The%20-%20Link%27s%20Awakening%20DX%20%28France%29%20%28Rev%201%29%20%28SGB%20Enhanced%29%20%28GB%20Compatible%29.zip" TargetMode="External"/><Relationship Id="rId519" Type="http://schemas.openxmlformats.org/officeDocument/2006/relationships/hyperlink" Target="https://archive.org/download/ni-roms/roms/Nintendo%20-%20Game%20Boy%20Color.zip/Dragon%20Ball%20Z%20-%20Guerreros%20de%20Leyenda%20%28Spain%29%20%28Beta%29.zip" TargetMode="External"/><Relationship Id="rId514" Type="http://schemas.openxmlformats.org/officeDocument/2006/relationships/hyperlink" Target="https://archive.org/download/ni-roms/roms/Nintendo%20-%20Game%20Boy%20Color.zip/Dragon%20Ball%20-%20Final%20Bout%20%28Taiwan%29%20%28Unl%29.zip" TargetMode="External"/><Relationship Id="rId513" Type="http://schemas.openxmlformats.org/officeDocument/2006/relationships/hyperlink" Target="https://archive.org/download/ni-roms/roms/Nintendo%20-%20Game%20Boy%20Color.zip/Dragon%27s%20Lair%20%28USA%2C%20Europe%29%20%28En%2CJa%2CFr%2CDe%2CEs%2CZh%29.zip" TargetMode="External"/><Relationship Id="rId512" Type="http://schemas.openxmlformats.org/officeDocument/2006/relationships/hyperlink" Target="https://archive.org/download/ni-roms/roms/Nintendo%20-%20Game%20Boy%20Color.zip/Dracula%20-%20Dark%20Reign%20%28World%29%20%28Demo%29%20%28Aftermarket%29%20%28Unl%29.zip" TargetMode="External"/><Relationship Id="rId511" Type="http://schemas.openxmlformats.org/officeDocument/2006/relationships/hyperlink" Target="https://archive.org/download/ni-roms/roms/Nintendo%20-%20Game%20Boy%20Color.zip/Dracula%20-%20Crazy%20Vampire%20%28USA%29.zip" TargetMode="External"/><Relationship Id="rId518" Type="http://schemas.openxmlformats.org/officeDocument/2006/relationships/hyperlink" Target="https://archive.org/download/ni-roms/roms/Nintendo%20-%20Game%20Boy%20Color.zip/Dragon%20Ball%20Z%20-%20Guerreros%20de%20Leyenda%20%28Spain%29%20%28Beta%29%20%28All%20Unlocked%29.zip" TargetMode="External"/><Relationship Id="rId517" Type="http://schemas.openxmlformats.org/officeDocument/2006/relationships/hyperlink" Target="https://archive.org/download/ni-roms/roms/Nintendo%20-%20Game%20Boy%20Color.zip/Dragon%20Ball%20Z%20-%20Densetsu%20no%20Chou%20Senshi-tachi%20%28Japan%29.zip" TargetMode="External"/><Relationship Id="rId516" Type="http://schemas.openxmlformats.org/officeDocument/2006/relationships/hyperlink" Target="https://archive.org/download/ni-roms/roms/Nintendo%20-%20Game%20Boy%20Color.zip/Dragon%20Ball%20Z%20-%20Densetsu%20no%20Chou%20Senshi-tachi%20%28Japan%29%20%28Beta%29.zip" TargetMode="External"/><Relationship Id="rId515" Type="http://schemas.openxmlformats.org/officeDocument/2006/relationships/hyperlink" Target="https://archive.org/download/ni-roms/roms/Nintendo%20-%20Game%20Boy%20Color.zip/Dragon%20Ball%20Z%20-%20Densetsu%20no%20Chou%20Senshi-tachi%20%28Japan%29%20%28Beta%29%20%28All%20Unlocked%29.zip" TargetMode="External"/><Relationship Id="rId510" Type="http://schemas.openxmlformats.org/officeDocument/2006/relationships/hyperlink" Target="https://archive.org/download/ni-roms/roms/Nintendo%20-%20Game%20Boy%20Color.zip/Dracula%20-%20Crazy%20Vampire%20%28Europe%29%20%28En%2CFr%2CDe%2CEs%2CIt%29.zip" TargetMode="External"/><Relationship Id="rId2430" Type="http://schemas.openxmlformats.org/officeDocument/2006/relationships/hyperlink" Target="https://archive.org/download/ni-roms/roms/Nintendo%20-%20Game%20Boy%20Color.zip/Zelda%20no%20Densetsu%20-%20Yume%20o%20Miru%20Shima%20DX%20%28Japan%29%20%28Beta%29%20%281998-11-09%29%20%28GB%20Compatible%29.zip" TargetMode="External"/><Relationship Id="rId1100" Type="http://schemas.openxmlformats.org/officeDocument/2006/relationships/hyperlink" Target="https://archive.org/download/ni-roms/roms/Nintendo%20-%20Game%20Boy%20Color.zip/Lee%20Carvallo%27s%20Putting%20Challenge%20II%20%28World%29%20%28v1.2%29%20%28GB%20Compatible%29%20%28Aftermarket%29%20%28Unl%29.zip" TargetMode="External"/><Relationship Id="rId2431" Type="http://schemas.openxmlformats.org/officeDocument/2006/relationships/hyperlink" Target="https://archive.org/download/ni-roms/roms/Nintendo%20-%20Game%20Boy%20Color.zip/Zelda%20no%20Densetsu%20-%20Yume%20o%20Miru%20Shima%20DX%20%28Japan%29%20%28Rev%201%29%20%28Demo%29%20%28Special%20Version%201%29%20%28GB%20Compatible%29.zip" TargetMode="External"/><Relationship Id="rId1101" Type="http://schemas.openxmlformats.org/officeDocument/2006/relationships/hyperlink" Target="https://archive.org/download/ni-roms/roms/Nintendo%20-%20Game%20Boy%20Color.zip/Legacy%20of%20Verintia%20%28World%29%20%282023-05-15%29%20%28Demo%29%20%28GB%20Compatible%29%20%28Aftermarket%29%20%28Unl%29.zip" TargetMode="External"/><Relationship Id="rId2432" Type="http://schemas.openxmlformats.org/officeDocument/2006/relationships/hyperlink" Target="https://archive.org/download/ni-roms/roms/Nintendo%20-%20Game%20Boy%20Color.zip/Zelda%20no%20Densetsu%20-%20Yume%20o%20Miru%20Shima%20DX%20%28Japan%29%20%28Rev%201%29%20%28Demo%29%20%28Special%20Version%202%29%20%28GB%20Compatible%29.zip" TargetMode="External"/><Relationship Id="rId1102" Type="http://schemas.openxmlformats.org/officeDocument/2006/relationships/hyperlink" Target="https://archive.org/download/ni-roms/roms/Nintendo%20-%20Game%20Boy%20Color.zip/Legacy%20of%20Verintia%20%28World%29%20%282023-05-31%29%20%28Demo%29%20%28GB%20Compatible%29%20%28Aftermarket%29%20%28Unl%29.zip" TargetMode="External"/><Relationship Id="rId2433" Type="http://schemas.openxmlformats.org/officeDocument/2006/relationships/hyperlink" Target="https://archive.org/download/ni-roms/roms/Nintendo%20-%20Game%20Boy%20Color.zip/Zelda%20no%20Densetsu%20-%20Yume%20o%20Miru%20Shima%20DX%20%28Japan%29%20%28Rev%201%29%20%28SGB%20Enhanced%29%20%28GB%20Compatible%29.zip" TargetMode="External"/><Relationship Id="rId2401" Type="http://schemas.openxmlformats.org/officeDocument/2006/relationships/hyperlink" Target="https://archive.org/download/ni-roms/roms/Nintendo%20-%20Game%20Boy%20Color.zip/Yu-Gi-Oh%21%20-%20Duelo%20en%20las%20Tinieblas%20%28Spain%29.zip" TargetMode="External"/><Relationship Id="rId2402" Type="http://schemas.openxmlformats.org/officeDocument/2006/relationships/hyperlink" Target="https://archive.org/download/ni-roms/roms/Nintendo%20-%20Game%20Boy%20Color.zip/Yu-Gi-Oh%21%20-%20Monster%20Capsule%20GB%20%28Japan%29%20%28SGB%20Enhanced%29%20%28GB%20Compatible%29.zip" TargetMode="External"/><Relationship Id="rId2403" Type="http://schemas.openxmlformats.org/officeDocument/2006/relationships/hyperlink" Target="https://archive.org/download/ni-roms/roms/Nintendo%20-%20Game%20Boy%20Color.zip/Yu-Gi-Oh%21%20-%20Racconti%20Oscuri%20%28Italy%29.zip" TargetMode="External"/><Relationship Id="rId2404" Type="http://schemas.openxmlformats.org/officeDocument/2006/relationships/hyperlink" Target="https://archive.org/download/ni-roms/roms/Nintendo%20-%20Game%20Boy%20Color.zip/Yu-Gi-Oh%21%20Duel%20Monsters%204%20-%20Battle%20of%20Great%20Duelist%20-%20Jounouchi%20Deck%20%28Japan%29.zip" TargetMode="External"/><Relationship Id="rId2405" Type="http://schemas.openxmlformats.org/officeDocument/2006/relationships/hyperlink" Target="https://archive.org/download/ni-roms/roms/Nintendo%20-%20Game%20Boy%20Color.zip/Yu-Gi-Oh%21%20Duel%20Monsters%204%20-%20Battle%20of%20Great%20Duelist%20-%20Kaiba%20Deck%20%28Japan%29.zip" TargetMode="External"/><Relationship Id="rId2406" Type="http://schemas.openxmlformats.org/officeDocument/2006/relationships/hyperlink" Target="https://archive.org/download/ni-roms/roms/Nintendo%20-%20Game%20Boy%20Color.zip/Yu-Gi-Oh%21%20Duel%20Monsters%204%20-%20Battle%20of%20Great%20Duelist%20-%20Yuugi%20Deck%20%28Japan%29.zip" TargetMode="External"/><Relationship Id="rId2407" Type="http://schemas.openxmlformats.org/officeDocument/2006/relationships/hyperlink" Target="https://archive.org/download/ni-roms/roms/Nintendo%20-%20Game%20Boy%20Color.zip/Yu-Gi-Oh%21%20Duel%20Monsters%20II%20-%20Dark%20Duel%20Stories%20%28Japan%29%20%28SGB%20Enhanced%29%20%28GB%20Compatible%29.zip" TargetMode="External"/><Relationship Id="rId2408" Type="http://schemas.openxmlformats.org/officeDocument/2006/relationships/hyperlink" Target="https://archive.org/download/ni-roms/roms/Nintendo%20-%20Game%20Boy%20Color.zip/Yu-Gi-Oh%21%20Duel%20Monsters%20III%20-%20Tri%20Holy%20God%20Advant%20%28Japan%29.zip" TargetMode="External"/><Relationship Id="rId2409" Type="http://schemas.openxmlformats.org/officeDocument/2006/relationships/hyperlink" Target="https://archive.org/download/ni-roms/roms/Nintendo%20-%20Game%20Boy%20Color.zip/Yuenan%20Zhanyi%20-%20Chong%20Jian%20Tian%20Ri%20%28Taiwan%29%20%28Unl%29.zip" TargetMode="External"/><Relationship Id="rId2400" Type="http://schemas.openxmlformats.org/officeDocument/2006/relationships/hyperlink" Target="https://archive.org/download/ni-roms/roms/Nintendo%20-%20Game%20Boy%20Color.zip/Yu-Gi-Oh%21%20-%20Duel%20des%20Tenebres%20%28France%29.zip" TargetMode="External"/><Relationship Id="rId590" Type="http://schemas.openxmlformats.org/officeDocument/2006/relationships/hyperlink" Target="https://archive.org/download/ni-roms/roms/Nintendo%20-%20Game%20Boy%20Color.zip/Elementaria%20-%20Orientational%20Waltz%20%28World%29%20%28Demo%29%20%28GB%20Compatible%29%20%28Aftermarket%29%20%28Unl%29.zip" TargetMode="External"/><Relationship Id="rId589" Type="http://schemas.openxmlformats.org/officeDocument/2006/relationships/hyperlink" Target="https://archive.org/download/ni-roms/roms/Nintendo%20-%20Game%20Boy%20Color.zip/Elemental%20Fighter%20%28USA%29%20%28Proto%29.zip" TargetMode="External"/><Relationship Id="rId588" Type="http://schemas.openxmlformats.org/officeDocument/2006/relationships/hyperlink" Target="https://archive.org/download/ni-roms/roms/Nintendo%20-%20Game%20Boy%20Color.zip/Elang%20Chuanshuo%20-%20Shiji%20Zhi%20Zhan%20%28Taiwan%29%20%28Unl%29.zip" TargetMode="External"/><Relationship Id="rId1170" Type="http://schemas.openxmlformats.org/officeDocument/2006/relationships/hyperlink" Target="https://archive.org/download/ni-roms/roms/Nintendo%20-%20Game%20Boy%20Color.zip/Loppi%20Puzzle%20Magazine%20-%20Kangaeru%20Puzzle%20Dai-2-gou%20%28Japan%29%20%28SGB%20Enhanced%2C%20GB%20Compatible%29%20%28NP%29.zip" TargetMode="External"/><Relationship Id="rId1171" Type="http://schemas.openxmlformats.org/officeDocument/2006/relationships/hyperlink" Target="https://archive.org/download/ni-roms/roms/Nintendo%20-%20Game%20Boy%20Color.zip/Loppi%20Puzzle%20Magazine%20-%20Kangaeru%20Puzzle%20Dai-3-gou%20%28Japan%29%20%28Rev%201%29%20%28SGB%20Enhanced%2C%20GB%20Compatible%29%20%28NP%29.zip" TargetMode="External"/><Relationship Id="rId583" Type="http://schemas.openxmlformats.org/officeDocument/2006/relationships/hyperlink" Target="https://archive.org/download/ni-roms/roms/Nintendo%20-%20Game%20Boy%20Color.zip/ESPN%20International%20Track%20%26%20Field%20%28USA%29.zip" TargetMode="External"/><Relationship Id="rId1172" Type="http://schemas.openxmlformats.org/officeDocument/2006/relationships/hyperlink" Target="https://archive.org/download/ni-roms/roms/Nintendo%20-%20Game%20Boy%20Color.zip/Loppi%20Puzzle%20Magazine%20-%20Kangaeru%20Puzzle%20Dai-3-gou%20%28Japan%29%20%28SGB%20Enhanced%2C%20GB%20Compatible%29%20%28NP%29.zip" TargetMode="External"/><Relationship Id="rId582" Type="http://schemas.openxmlformats.org/officeDocument/2006/relationships/hyperlink" Target="https://archive.org/download/ni-roms/roms/Nintendo%20-%20Game%20Boy%20Color.zip/ECW%20Hardcore%20Revolution%20%28USA%2C%20Europe%29.zip" TargetMode="External"/><Relationship Id="rId1173" Type="http://schemas.openxmlformats.org/officeDocument/2006/relationships/hyperlink" Target="https://archive.org/download/ni-roms/roms/Nintendo%20-%20Game%20Boy%20Color.zip/Loppi%20Puzzle%20Magazine%20-%20Kangaeru%20Puzzle%20Soukangou%20%28Japan%29%20%28Rev%201%29%20%28SGB%20Enhanced%2C%20GB%20Compatible%29%20%28NP%29.zip" TargetMode="External"/><Relationship Id="rId581" Type="http://schemas.openxmlformats.org/officeDocument/2006/relationships/hyperlink" Target="https://archive.org/download/ni-roms/roms/Nintendo%20-%20Game%20Boy%20Color.zip/E.T.%20-%20The%20Extra-Terrestrial%20and%20the%20Cosmic%20Garden%20%28USA%29.zip" TargetMode="External"/><Relationship Id="rId1174" Type="http://schemas.openxmlformats.org/officeDocument/2006/relationships/hyperlink" Target="https://archive.org/download/ni-roms/roms/Nintendo%20-%20Game%20Boy%20Color.zip/Loppi%20Puzzle%20Magazine%20-%20Kangaeru%20Puzzle%20Soukangou%20%28Japan%29%20%28SGB%20Enhanced%2C%20GB%20Compatible%29%20%28NP%29.zip" TargetMode="External"/><Relationship Id="rId580" Type="http://schemas.openxmlformats.org/officeDocument/2006/relationships/hyperlink" Target="https://archive.org/download/ni-roms/roms/Nintendo%20-%20Game%20Boy%20Color.zip/E.T.%20-%20The%20Extra-Terrestrial%20and%20the%20Cosmic%20Garden%20%28Europe%29%20%28En%2CFr%2CDe%2CEs%2CIt%2CNl%29.zip" TargetMode="External"/><Relationship Id="rId1175" Type="http://schemas.openxmlformats.org/officeDocument/2006/relationships/hyperlink" Target="https://archive.org/download/ni-roms/roms/Nintendo%20-%20Game%20Boy%20Color.zip/Lord%20of%20the%20Rings%2C%20The%20-%20The%20Fellowship%20of%20the%20Ring%20%28Taiwan%29%20%28En%29%20%28Unl%29.zip" TargetMode="External"/><Relationship Id="rId587" Type="http://schemas.openxmlformats.org/officeDocument/2006/relationships/hyperlink" Target="https://archive.org/download/ni-roms/roms/Nintendo%20-%20Game%20Boy%20Color.zip/Elang%202003%20-%20Mark%20of%20the%20Wolfs%20%28Taiwan%29%20%28En%29%20%28Unl%29.zip" TargetMode="External"/><Relationship Id="rId1176" Type="http://schemas.openxmlformats.org/officeDocument/2006/relationships/hyperlink" Target="https://archive.org/download/ni-roms/roms/Nintendo%20-%20Game%20Boy%20Color.zip/Love%20Hina%20Party%20%28Japan%29.zip" TargetMode="External"/><Relationship Id="rId586" Type="http://schemas.openxmlformats.org/officeDocument/2006/relationships/hyperlink" Target="https://archive.org/download/ni-roms/roms/Nintendo%20-%20Game%20Boy%20Color.zip/Egbert%20%28World%29%20%28Aftermarket%29%20%28Unl%29.zip" TargetMode="External"/><Relationship Id="rId1177" Type="http://schemas.openxmlformats.org/officeDocument/2006/relationships/hyperlink" Target="https://archive.org/download/ni-roms/roms/Nintendo%20-%20Game%20Boy%20Color.zip/Love%20Hina%20Pocket%20%28Japan%29%20%28Rev%201%29.zip" TargetMode="External"/><Relationship Id="rId585" Type="http://schemas.openxmlformats.org/officeDocument/2006/relationships/hyperlink" Target="https://archive.org/download/ni-roms/roms/Nintendo%20-%20Game%20Boy%20Color.zip/Earthworm%20Jim%20-%20Menace%202%20the%20Galaxy%20%28USA%2C%20Europe%29%20%28GB%20Compatible%29.zip" TargetMode="External"/><Relationship Id="rId1178" Type="http://schemas.openxmlformats.org/officeDocument/2006/relationships/hyperlink" Target="https://archive.org/download/ni-roms/roms/Nintendo%20-%20Game%20Boy%20Color.zip/Love%20Hina%20Pocket%20%28Japan%29.zip" TargetMode="External"/><Relationship Id="rId584" Type="http://schemas.openxmlformats.org/officeDocument/2006/relationships/hyperlink" Target="https://archive.org/download/ni-roms/roms/Nintendo%20-%20Game%20Boy%20Color.zip/ESPN%20National%20Hockey%20Night%20%28USA%29.zip" TargetMode="External"/><Relationship Id="rId1179" Type="http://schemas.openxmlformats.org/officeDocument/2006/relationships/hyperlink" Target="https://archive.org/download/ni-roms/roms/Nintendo%20-%20Game%20Boy%20Color.zip/Love%20is%20Dead%20%28World%29%20%28Proto%29%20%28GB%20Compatible%29%20%28Aftermarket%29%20%28Unl%29.zip" TargetMode="External"/><Relationship Id="rId1169" Type="http://schemas.openxmlformats.org/officeDocument/2006/relationships/hyperlink" Target="https://archive.org/download/ni-roms/roms/Nintendo%20-%20Game%20Boy%20Color.zip/Loppi%20Puzzle%20Magazine%20-%20Kangaeru%20Puzzle%20Dai-2-gou%20%28Japan%29%20%28Rev%201%29%20%28SGB%20Enhanced%2C%20GB%20Compatible%29%20%28NP%29.zip" TargetMode="External"/><Relationship Id="rId579" Type="http://schemas.openxmlformats.org/officeDocument/2006/relationships/hyperlink" Target="https://archive.org/download/ni-roms/roms/Nintendo%20-%20Game%20Boy%20Color.zip/E.T.%20-%20The%20Extra-Terrestrial%20-%20Escape%20from%20Planet%20Earth%20%28USA%29.zip" TargetMode="External"/><Relationship Id="rId578" Type="http://schemas.openxmlformats.org/officeDocument/2006/relationships/hyperlink" Target="https://archive.org/download/ni-roms/roms/Nintendo%20-%20Game%20Boy%20Color.zip/E.T.%20-%20The%20Extra-Terrestrial%20-%20Escape%20from%20Planet%20Earth%20%28Europe%29%20%28En%2CFr%2CDe%2CEs%2CIt%2CNl%29.zip" TargetMode="External"/><Relationship Id="rId577" Type="http://schemas.openxmlformats.org/officeDocument/2006/relationships/hyperlink" Target="https://archive.org/download/ni-roms/roms/Nintendo%20-%20Game%20Boy%20Color.zip/E.T.%20-%20The%20Extra-Terrestrial%20-%20Digital%20Companion%20%28USA%29.zip" TargetMode="External"/><Relationship Id="rId1160" Type="http://schemas.openxmlformats.org/officeDocument/2006/relationships/hyperlink" Target="https://archive.org/download/ni-roms/roms/Nintendo%20-%20Game%20Boy%20Color.zip/Looney%20Tunes%20Collector%20-%20Martian%20Revenge%21%20%28Europe%29%20%28En%2CFr%2CDe%2CEs%2CIt%2CNl%29.zip" TargetMode="External"/><Relationship Id="rId572" Type="http://schemas.openxmlformats.org/officeDocument/2006/relationships/hyperlink" Target="https://archive.org/download/ni-roms/roms/Nintendo%20-%20Game%20Boy%20Color.zip/Dungeon%20Savior%20%28Japan%29%20%28SGB%20Enhanced%29%20%28GB%20Compatible%29.zip" TargetMode="External"/><Relationship Id="rId1161" Type="http://schemas.openxmlformats.org/officeDocument/2006/relationships/hyperlink" Target="https://archive.org/download/ni-roms/roms/Nintendo%20-%20Game%20Boy%20Color.zip/Looney%20Tunes%20Racing%20%28Europe%29%20%28En%2CFr%2CDe%2CEs%2CIt%2CNl%29.zip" TargetMode="External"/><Relationship Id="rId571" Type="http://schemas.openxmlformats.org/officeDocument/2006/relationships/hyperlink" Target="https://archive.org/download/ni-roms/roms/Nintendo%20-%20Game%20Boy%20Color.zip/Dungeon%20Savior%20%28Japan%29%20%28Rev%201%29%20%28Proto%29%20%28SGB%20Enhanced%29%20%28GB%20Compatible%29.zip" TargetMode="External"/><Relationship Id="rId1162" Type="http://schemas.openxmlformats.org/officeDocument/2006/relationships/hyperlink" Target="https://archive.org/download/ni-roms/roms/Nintendo%20-%20Game%20Boy%20Color.zip/Looney%20Tunes%20Racing%20%28USA%29%20%28En%2CFr%2CDe%2CEs%2CIt%2CNl%29.zip" TargetMode="External"/><Relationship Id="rId570" Type="http://schemas.openxmlformats.org/officeDocument/2006/relationships/hyperlink" Target="https://archive.org/download/ni-roms/roms/Nintendo%20-%20Game%20Boy%20Color.zip/Dungeon%20Crystal%20%28World%29%20%28v1.1%29%20%28Demo%29%20%28GB%20Compatible%29%20%28Aftermarket%29%20%28Unl%29.zip" TargetMode="External"/><Relationship Id="rId1163" Type="http://schemas.openxmlformats.org/officeDocument/2006/relationships/hyperlink" Target="https://archive.org/download/ni-roms/roms/Nintendo%20-%20Game%20Boy%20Color.zip/Loppi%20Puzzle%20Magazine%20-%20Hirameku%20Puzzle%20Dai-2-gou%20%28Japan%29%20%28Rev%201%29%20%28SGB%20Enhanced%2C%20GB%20Compatible%29%20%28NP%29.zip" TargetMode="External"/><Relationship Id="rId1164" Type="http://schemas.openxmlformats.org/officeDocument/2006/relationships/hyperlink" Target="https://archive.org/download/ni-roms/roms/Nintendo%20-%20Game%20Boy%20Color.zip/Loppi%20Puzzle%20Magazine%20-%20Hirameku%20Puzzle%20Dai-2-gou%20%28Japan%29%20%28SGB%20Enhanced%2C%20GB%20Compatible%29%20%28NP%29.zip" TargetMode="External"/><Relationship Id="rId576" Type="http://schemas.openxmlformats.org/officeDocument/2006/relationships/hyperlink" Target="https://archive.org/download/ni-roms/roms/Nintendo%20-%20Game%20Boy%20Color.zip/E.T.%20-%20The%20Extra-Terrestrial%20-%20Digital%20Companion%20%28Europe%29%20%28Proto%29.zip" TargetMode="External"/><Relationship Id="rId1165" Type="http://schemas.openxmlformats.org/officeDocument/2006/relationships/hyperlink" Target="https://archive.org/download/ni-roms/roms/Nintendo%20-%20Game%20Boy%20Color.zip/Loppi%20Puzzle%20Magazine%20-%20Hirameku%20Puzzle%20Dai-3-gou%20%28Japan%29%20%28Rev%201%29%20%28SGB%20Enhanced%2C%20GB%20Compatible%29%20%28NP%29.zip" TargetMode="External"/><Relationship Id="rId575" Type="http://schemas.openxmlformats.org/officeDocument/2006/relationships/hyperlink" Target="https://archive.org/download/ni-roms/roms/Nintendo%20-%20Game%20Boy%20Color.zip/DynaMike%20%28Europe%29%20%28Proto%29.zip" TargetMode="External"/><Relationship Id="rId1166" Type="http://schemas.openxmlformats.org/officeDocument/2006/relationships/hyperlink" Target="https://archive.org/download/ni-roms/roms/Nintendo%20-%20Game%20Boy%20Color.zip/Loppi%20Puzzle%20Magazine%20-%20Hirameku%20Puzzle%20Dai-3-gou%20%28Japan%29%20%28SGB%20Enhanced%2C%20GB%20Compatible%29%20%28NP%29.zip" TargetMode="External"/><Relationship Id="rId574" Type="http://schemas.openxmlformats.org/officeDocument/2006/relationships/hyperlink" Target="https://archive.org/download/ni-roms/roms/Nintendo%20-%20Game%20Boy%20Color.zip/Dusky%20Dungeon%20%28World%29%20%28v0.2.0%29%20%28Proto%29%20%28GB%20Compatible%29%20%28Aftermarket%29%20%28Unl%29.zip" TargetMode="External"/><Relationship Id="rId1167" Type="http://schemas.openxmlformats.org/officeDocument/2006/relationships/hyperlink" Target="https://archive.org/download/ni-roms/roms/Nintendo%20-%20Game%20Boy%20Color.zip/Loppi%20Puzzle%20Magazine%20-%20Hirameku%20Puzzle%20Soukangou%20%28Japan%29%20%28Rev%201%29%20%28SGB%20Enhanced%2C%20GB%20Compatible%29%20%28NP%29.zip" TargetMode="External"/><Relationship Id="rId573" Type="http://schemas.openxmlformats.org/officeDocument/2006/relationships/hyperlink" Target="https://archive.org/download/ni-roms/roms/Nintendo%20-%20Game%20Boy%20Color.zip/Dusky%20Dungeon%20%28World%29%20%28v0.1.0%29%20%28Proto%29%20%28GB%20Compatible%29%20%28Aftermarket%29%20%28Unl%29.zip" TargetMode="External"/><Relationship Id="rId1168" Type="http://schemas.openxmlformats.org/officeDocument/2006/relationships/hyperlink" Target="https://archive.org/download/ni-roms/roms/Nintendo%20-%20Game%20Boy%20Color.zip/Loppi%20Puzzle%20Magazine%20-%20Hirameku%20Puzzle%20Soukangou%20%28Japan%29%20%28SGB%20Enhanced%2C%20GB%20Compatible%29%20%28NP%29.zip" TargetMode="External"/><Relationship Id="rId1190" Type="http://schemas.openxmlformats.org/officeDocument/2006/relationships/hyperlink" Target="https://archive.org/download/ni-roms/roms/Nintendo%20-%20Game%20Boy%20Color.zip/Lunar%20Docking%20%28World%29%20%282021-12-30%29%20%28Aftermarket%29%20%28Unl%29.zip" TargetMode="External"/><Relationship Id="rId1191" Type="http://schemas.openxmlformats.org/officeDocument/2006/relationships/hyperlink" Target="https://archive.org/download/ni-roms/roms/Nintendo%20-%20Game%20Boy%20Color.zip/Lunar%20Docking%20%28World%29%20%282022-08-07%29%20%28Aftermarket%29%20%28Unl%29.zip" TargetMode="External"/><Relationship Id="rId1192" Type="http://schemas.openxmlformats.org/officeDocument/2006/relationships/hyperlink" Target="https://archive.org/download/ni-roms/roms/Nintendo%20-%20Game%20Boy%20Color.zip/Lunatic%20Tower%20%28World%29%20%28Aftermarket%29%20%28Unl%29.zip" TargetMode="External"/><Relationship Id="rId1193" Type="http://schemas.openxmlformats.org/officeDocument/2006/relationships/hyperlink" Target="https://archive.org/download/ni-roms/roms/Nintendo%20-%20Game%20Boy%20Color.zip/Luoke%20Yingxiong%20EXE5%20%28Taiwan%29%20%28Unl%29.zip" TargetMode="External"/><Relationship Id="rId1194" Type="http://schemas.openxmlformats.org/officeDocument/2006/relationships/hyperlink" Target="https://archive.org/download/ni-roms/roms/Nintendo%20-%20Game%20Boy%20Color.zip/M%26M%27s%20Minis%20Madness%20%28Europe%29.zip" TargetMode="External"/><Relationship Id="rId1195" Type="http://schemas.openxmlformats.org/officeDocument/2006/relationships/hyperlink" Target="https://archive.org/download/ni-roms/roms/Nintendo%20-%20Game%20Boy%20Color.zip/M%26M%27s%20Minis%20Madness%20%28Germany%29.zip" TargetMode="External"/><Relationship Id="rId1196" Type="http://schemas.openxmlformats.org/officeDocument/2006/relationships/hyperlink" Target="https://archive.org/download/ni-roms/roms/Nintendo%20-%20Game%20Boy%20Color.zip/M%26M%27s%20Minis%20Madness%20%28USA%29%20%28Sample%29.zip" TargetMode="External"/><Relationship Id="rId1197" Type="http://schemas.openxmlformats.org/officeDocument/2006/relationships/hyperlink" Target="https://archive.org/download/ni-roms/roms/Nintendo%20-%20Game%20Boy%20Color.zip/M%26M%27s%20Minis%20Madness%20%28USA%29.zip" TargetMode="External"/><Relationship Id="rId1198" Type="http://schemas.openxmlformats.org/officeDocument/2006/relationships/hyperlink" Target="https://archive.org/download/ni-roms/roms/Nintendo%20-%20Game%20Boy%20Color.zip/MTV%20Sports%20-%20Pure%20Ride%20%28USA%2C%20Europe%29.zip" TargetMode="External"/><Relationship Id="rId1199" Type="http://schemas.openxmlformats.org/officeDocument/2006/relationships/hyperlink" Target="https://archive.org/download/ni-roms/roms/Nintendo%20-%20Game%20Boy%20Color.zip/MTV%20Sports%20-%20Skateboarding%20Featuring%20Andy%20MacDonald%20%28USA%2C%20Europe%29.zip" TargetMode="External"/><Relationship Id="rId599" Type="http://schemas.openxmlformats.org/officeDocument/2006/relationships/hyperlink" Target="https://archive.org/download/ni-roms/roms/Nintendo%20-%20Game%20Boy%20Color.zip/Emperor%27s%20New%20Groove%2C%20The%20%28USA%29.zip" TargetMode="External"/><Relationship Id="rId1180" Type="http://schemas.openxmlformats.org/officeDocument/2006/relationships/hyperlink" Target="https://archive.org/download/ni-roms/roms/Nintendo%20-%20Game%20Boy%20Color.zip/Luca%20no%20Puzzle%20de%20Daibouken%21%20%28Japan%29%20%28SGB%20Enhanced%29%20%28GB%20Compatible%29.zip" TargetMode="External"/><Relationship Id="rId1181" Type="http://schemas.openxmlformats.org/officeDocument/2006/relationships/hyperlink" Target="https://archive.org/download/ni-roms/roms/Nintendo%20-%20Game%20Boy%20Color.zip/Lucky%20Luke%20%28Europe%29%20%28En%2CFr%2CDe%2CEs%29.zip" TargetMode="External"/><Relationship Id="rId1182" Type="http://schemas.openxmlformats.org/officeDocument/2006/relationships/hyperlink" Target="https://archive.org/download/ni-roms/roms/Nintendo%20-%20Game%20Boy%20Color.zip/Lucky%20Luke%20%28USA%29%20%28En%2CFr%2CDe%2CEs%29.zip" TargetMode="External"/><Relationship Id="rId594" Type="http://schemas.openxmlformats.org/officeDocument/2006/relationships/hyperlink" Target="https://archive.org/download/ni-roms/roms/Nintendo%20-%20Game%20Boy%20Color.zip/Emo%20Cheng%202%20-%20Fengyun%20Pian%20%28Taiwan%29%20%28Unl%29.zip" TargetMode="External"/><Relationship Id="rId1183" Type="http://schemas.openxmlformats.org/officeDocument/2006/relationships/hyperlink" Target="https://archive.org/download/ni-roms/roms/Nintendo%20-%20Game%20Boy%20Color.zip/Lucky%20Luke%20-%20Desperado%20Train%20%28Europe%29%20%28En%2CFr%2CDe%2CEs%2CIt%2CNl%29%20%28Beta%29.zip" TargetMode="External"/><Relationship Id="rId593" Type="http://schemas.openxmlformats.org/officeDocument/2006/relationships/hyperlink" Target="https://archive.org/download/ni-roms/roms/Nintendo%20-%20Game%20Boy%20Color.zip/Elie%20no%20Atelier%20GB%20%28Japan%29%20%28SGB%20Enhanced%29%20%28GB%20Compatible%29.zip" TargetMode="External"/><Relationship Id="rId1184" Type="http://schemas.openxmlformats.org/officeDocument/2006/relationships/hyperlink" Target="https://archive.org/download/ni-roms/roms/Nintendo%20-%20Game%20Boy%20Color.zip/Lucky%20Luke%20-%20Desperado%20Train%20%28Europe%29%20%28En%2CFr%2CDe%2CEs%2CIt%2CNl%29.zip" TargetMode="External"/><Relationship Id="rId592" Type="http://schemas.openxmlformats.org/officeDocument/2006/relationships/hyperlink" Target="https://archive.org/download/ni-roms/roms/Nintendo%20-%20Game%20Boy%20Color.zip/Elevator%20Action%20EX%20%28Japan%29.zip" TargetMode="External"/><Relationship Id="rId1185" Type="http://schemas.openxmlformats.org/officeDocument/2006/relationships/hyperlink" Target="https://archive.org/download/ni-roms/roms/Nintendo%20-%20Game%20Boy%20Color.zip/Lufia%20-%20The%20Legend%20Returns%20%28Europe%29%20%28En%2CDe%29.zip" TargetMode="External"/><Relationship Id="rId591" Type="http://schemas.openxmlformats.org/officeDocument/2006/relationships/hyperlink" Target="https://archive.org/download/ni-roms/roms/Nintendo%20-%20Game%20Boy%20Color.zip/Elevator%20Action%20EX%20%28Europe%29%20%28En%2CFr%2CDe%2CEs%2CIt%29.zip" TargetMode="External"/><Relationship Id="rId1186" Type="http://schemas.openxmlformats.org/officeDocument/2006/relationships/hyperlink" Target="https://archive.org/download/ni-roms/roms/Nintendo%20-%20Game%20Boy%20Color.zip/Lufia%20-%20The%20Legend%20Returns%20%28USA%29.zip" TargetMode="External"/><Relationship Id="rId598" Type="http://schemas.openxmlformats.org/officeDocument/2006/relationships/hyperlink" Target="https://archive.org/download/ni-roms/roms/Nintendo%20-%20Game%20Boy%20Color.zip/Emperor%27s%20New%20Groove%2C%20The%20%28Europe%29%20%28En%2CFr%2CDe%2CEs%2CIt%29.zip" TargetMode="External"/><Relationship Id="rId1187" Type="http://schemas.openxmlformats.org/officeDocument/2006/relationships/hyperlink" Target="https://archive.org/download/ni-roms/roms/Nintendo%20-%20Game%20Boy%20Color.zip/Luke%20Yingxiong%202%20-%20Zook%20Hero%202%20%28Taiwan%29%20%28Unl%29.zip" TargetMode="External"/><Relationship Id="rId597" Type="http://schemas.openxmlformats.org/officeDocument/2006/relationships/hyperlink" Target="https://archive.org/download/ni-roms/roms/Nintendo%20-%20Game%20Boy%20Color.zip/Emo%20Dao%20%28Taiwan%29%20%28Unl%29.zip" TargetMode="External"/><Relationship Id="rId1188" Type="http://schemas.openxmlformats.org/officeDocument/2006/relationships/hyperlink" Target="https://archive.org/download/ni-roms/roms/Nintendo%20-%20Game%20Boy%20Color.zip/Luke%20Yingxiong%20Chuan%203%20%28Taiwan%29%20%28Unl%29.zip" TargetMode="External"/><Relationship Id="rId596" Type="http://schemas.openxmlformats.org/officeDocument/2006/relationships/hyperlink" Target="https://archive.org/download/ni-roms/roms/Nintendo%20-%20Game%20Boy%20Color.zip/Emo%20Cheng%20DX%20%28Taiwan%29%20%28Unl%29.zip" TargetMode="External"/><Relationship Id="rId1189" Type="http://schemas.openxmlformats.org/officeDocument/2006/relationships/hyperlink" Target="https://archive.org/download/ni-roms/roms/Nintendo%20-%20Game%20Boy%20Color.zip/Luke%20Yingxiong%20Z%20%28Taiwan%29%20%28Unl%29.zip" TargetMode="External"/><Relationship Id="rId595" Type="http://schemas.openxmlformats.org/officeDocument/2006/relationships/hyperlink" Target="https://archive.org/download/ni-roms/roms/Nintendo%20-%20Game%20Boy%20Color.zip/Emo%20Cheng%20DX%20%28Taiwan%29%20%28Demo%29%20%28Unl%29.zip" TargetMode="External"/><Relationship Id="rId1136" Type="http://schemas.openxmlformats.org/officeDocument/2006/relationships/hyperlink" Target="https://archive.org/download/ni-roms/roms/Nintendo%20-%20Game%20Boy%20Color.zip/Let%27s%20Bee%20Friends%20%28World%29%20%28GB%20Compatible%29%20%28Aftermarket%29%20%28Unl%29.zip" TargetMode="External"/><Relationship Id="rId2467" Type="http://schemas.openxmlformats.org/officeDocument/2006/relationships/hyperlink" Target="https://archive.org/download/ni-roms/roms/Nintendo%20-%20Game%20Boy%20Color.zip/%5BBIOS%5D%20Nintendo%20Game%20Boy%20Color%20Boot%20ROM%20%28World%29%20%28Beta%29%20%28Virtual%20Console%29.zip" TargetMode="External"/><Relationship Id="rId1137" Type="http://schemas.openxmlformats.org/officeDocument/2006/relationships/hyperlink" Target="https://archive.org/download/ni-roms/roms/Nintendo%20-%20Game%20Boy%20Color.zip/Liberator%20%28World%29%20%28Aftermarket%29%20%28Unl%29.zip" TargetMode="External"/><Relationship Id="rId2468" Type="http://schemas.openxmlformats.org/officeDocument/2006/relationships/hyperlink" Target="https://archive.org/download/ni-roms/roms/Nintendo%20-%20Game%20Boy%20Color.zip/%5BBIOS%5D%20Nintendo%20Game%20Boy%20Color%20Boot%20ROM%20%28World%29%20%28Pokemon%20Stadium%29.zip" TargetMode="External"/><Relationship Id="rId1138" Type="http://schemas.openxmlformats.org/officeDocument/2006/relationships/hyperlink" Target="https://archive.org/download/ni-roms/roms/Nintendo%20-%20Game%20Boy%20Color.zip/Lightseeker%20%28World%29%20%28GB%20Compatible%29%20%28Aftermarket%29%20%28Unl%29.zip" TargetMode="External"/><Relationship Id="rId2469" Type="http://schemas.openxmlformats.org/officeDocument/2006/relationships/hyperlink" Target="https://archive.org/download/ni-roms/roms/Nintendo%20-%20Game%20Boy%20Color.zip/%5BBIOS%5D%20Nintendo%20Game%20Boy%20Color%20Boot%20ROM%20%28World%29%20%28Rev%201%29.zip" TargetMode="External"/><Relationship Id="rId1139" Type="http://schemas.openxmlformats.org/officeDocument/2006/relationships/hyperlink" Target="https://archive.org/download/ni-roms/roms/Nintendo%20-%20Game%20Boy%20Color.zip/Lil%27%20Monster%20%28USA%29%20%28SGB%20Enhanced%29%20%28GB%20Compatible%29.zip" TargetMode="External"/><Relationship Id="rId547" Type="http://schemas.openxmlformats.org/officeDocument/2006/relationships/hyperlink" Target="https://archive.org/download/ni-roms/roms/Nintendo%20-%20Game%20Boy%20Color.zip/Dragon%20Quest%20Monsters%202%20-%20Maruta%20no%20Fushigi%20na%20Kagi%20-%20Ruka%20no%20Tabidachi%20%28Japan%29%20%28SGB%20Enhanced%29%20%28GB%20Compatible%29.zip" TargetMode="External"/><Relationship Id="rId546" Type="http://schemas.openxmlformats.org/officeDocument/2006/relationships/hyperlink" Target="https://archive.org/download/ni-roms/roms/Nintendo%20-%20Game%20Boy%20Color.zip/Dragon%20Quest%20Monsters%202%20-%20Maruta%20no%20Fushigi%20na%20Kagi%20-%20Ruka%20no%20Tabidachi%20%28Japan%29%20%28Rev%201%29%20%28SGB%20Enhanced%29%20%28GB%20Compatible%29.zip" TargetMode="External"/><Relationship Id="rId545" Type="http://schemas.openxmlformats.org/officeDocument/2006/relationships/hyperlink" Target="https://archive.org/download/ni-roms/roms/Nintendo%20-%20Game%20Boy%20Color.zip/Dragon%20Quest%20Monsters%202%20-%20Maruta%20no%20Fushigi%20na%20Kagi%20-%20Iru%20no%20Bouken%20%28Japan%29%20%28SGB%20Enhanced%29%20%28GB%20Compatible%29.zip" TargetMode="External"/><Relationship Id="rId544" Type="http://schemas.openxmlformats.org/officeDocument/2006/relationships/hyperlink" Target="https://archive.org/download/ni-roms/roms/Nintendo%20-%20Game%20Boy%20Color.zip/Dragon%20Quest%20Monsters%20-%20Terry%20no%20Wonderland%20%28Japan%29%20%28SGB%20Enhanced%29%20%28GB%20Compatible%29.zip" TargetMode="External"/><Relationship Id="rId549" Type="http://schemas.openxmlformats.org/officeDocument/2006/relationships/hyperlink" Target="https://archive.org/download/ni-roms/roms/Nintendo%20-%20Game%20Boy%20Color.zip/Dragon%20Tales%20-%20Dragon%20Wings%20%28Europe%29.zip" TargetMode="External"/><Relationship Id="rId548" Type="http://schemas.openxmlformats.org/officeDocument/2006/relationships/hyperlink" Target="https://archive.org/download/ni-roms/roms/Nintendo%20-%20Game%20Boy%20Color.zip/Dragon%20Tales%20-%20Dragon%20Adventures%20%28USA%29.zip" TargetMode="External"/><Relationship Id="rId2460" Type="http://schemas.openxmlformats.org/officeDocument/2006/relationships/hyperlink" Target="https://archive.org/download/ni-roms/roms/Nintendo%20-%20Game%20Boy%20Color.zip/Zok%20Zok%20Heroes%20%28Japan%29.zip" TargetMode="External"/><Relationship Id="rId1130" Type="http://schemas.openxmlformats.org/officeDocument/2006/relationships/hyperlink" Target="https://archive.org/download/ni-roms/roms/Nintendo%20-%20Game%20Boy%20Color.zip/Legend%20of%20the%20River%20King%20GB%20%28Europe%29%20%28SGB%20Enhanced%29%20%28GB%20Compatible%29.zip" TargetMode="External"/><Relationship Id="rId2461" Type="http://schemas.openxmlformats.org/officeDocument/2006/relationships/hyperlink" Target="https://archive.org/download/ni-roms/roms/Nintendo%20-%20Game%20Boy%20Color.zip/Zone%20Control%20%28World%29%20%28Aftermarket%29%20%28Unl%29.zip" TargetMode="External"/><Relationship Id="rId1131" Type="http://schemas.openxmlformats.org/officeDocument/2006/relationships/hyperlink" Target="https://archive.org/download/ni-roms/roms/Nintendo%20-%20Game%20Boy%20Color.zip/Legend%20of%20the%20River%20King%20GB%20%28Germany%29%20%28SGB%20Enhanced%29%20%28GB%20Compatible%29.zip" TargetMode="External"/><Relationship Id="rId2462" Type="http://schemas.openxmlformats.org/officeDocument/2006/relationships/hyperlink" Target="https://archive.org/download/ni-roms/roms/Nintendo%20-%20Game%20Boy%20Color.zip/Zook%20Z%20%28USA%29%20%28Unl%29.zip" TargetMode="External"/><Relationship Id="rId543" Type="http://schemas.openxmlformats.org/officeDocument/2006/relationships/hyperlink" Target="https://archive.org/download/ni-roms/roms/Nintendo%20-%20Game%20Boy%20Color.zip/Dragon%20Quest%20Monsters%20-%20Terry%20no%20Wonderland%20%28Japan%29%20%28Rev%201%29%20%28SGB%20Enhanced%29%20%28GB%20Compatible%29.zip" TargetMode="External"/><Relationship Id="rId1132" Type="http://schemas.openxmlformats.org/officeDocument/2006/relationships/hyperlink" Target="https://archive.org/download/ni-roms/roms/Nintendo%20-%20Game%20Boy%20Color.zip/Legend%20of%20the%20River%20King%20GBC%20%28USA%29%20%28SGB%20Enhanced%29%20%28GB%20Compatible%29.zip" TargetMode="External"/><Relationship Id="rId2463" Type="http://schemas.openxmlformats.org/officeDocument/2006/relationships/hyperlink" Target="https://archive.org/download/ni-roms/roms/Nintendo%20-%20Game%20Boy%20Color.zip/Zork%20%2B%20Harris%20%28World%29%20%28v0.0.1.0%29%20%28Proto%29%20%28Aftermarket%29%20%28Unl%29.zip" TargetMode="External"/><Relationship Id="rId542" Type="http://schemas.openxmlformats.org/officeDocument/2006/relationships/hyperlink" Target="https://archive.org/download/ni-roms/roms/Nintendo%20-%20Game%20Boy%20Color.zip/Dragon%20Quest%20Monsters%20-%20Terry%20no%20Wonderland%20%28Japan%29%20%28Rev%201%29%20%28Possible%20Proto%29%20%28SGB%20Enhanced%29%20%28GB%20Compatible%29%20%28Alt%29.zip" TargetMode="External"/><Relationship Id="rId1133" Type="http://schemas.openxmlformats.org/officeDocument/2006/relationships/hyperlink" Target="https://archive.org/download/ni-roms/roms/Nintendo%20-%20Game%20Boy%20Color.zip/Lemmings%20%26%20Oh%20No%21%20More%20Lemmings%20%28USA%29.zip" TargetMode="External"/><Relationship Id="rId2464" Type="http://schemas.openxmlformats.org/officeDocument/2006/relationships/hyperlink" Target="https://archive.org/download/ni-roms/roms/Nintendo%20-%20Game%20Boy%20Color.zip/%5BBIOS%5D%20Challenger%20GB%20%28USA%29%20%28Unl%29.zip" TargetMode="External"/><Relationship Id="rId541" Type="http://schemas.openxmlformats.org/officeDocument/2006/relationships/hyperlink" Target="https://archive.org/download/ni-roms/roms/Nintendo%20-%20Game%20Boy%20Color.zip/Dragon%20Quest%20Monsters%20%28Germany%29%20%28SGB%20Enhanced%29%20%28GB%20Compatible%29.zip" TargetMode="External"/><Relationship Id="rId1134" Type="http://schemas.openxmlformats.org/officeDocument/2006/relationships/hyperlink" Target="https://archive.org/download/ni-roms/roms/Nintendo%20-%20Game%20Boy%20Color.zip/Lemmings%20%28Europe%29%20%28Proto%29.zip" TargetMode="External"/><Relationship Id="rId2465" Type="http://schemas.openxmlformats.org/officeDocument/2006/relationships/hyperlink" Target="https://archive.org/download/ni-roms/roms/Nintendo%20-%20Game%20Boy%20Color.zip/%5BBIOS%5D%20Genius%20GB%20Backup%20Station%20%28Taiwan%29%20%28Unl%29.zip" TargetMode="External"/><Relationship Id="rId540" Type="http://schemas.openxmlformats.org/officeDocument/2006/relationships/hyperlink" Target="https://archive.org/download/ni-roms/roms/Nintendo%20-%20Game%20Boy%20Color.zip/Dragon%20Quest%20III%20-%20Soshite%20Densetsu%20e...%20%28Japan%29.zip" TargetMode="External"/><Relationship Id="rId1135" Type="http://schemas.openxmlformats.org/officeDocument/2006/relationships/hyperlink" Target="https://archive.org/download/ni-roms/roms/Nintendo%20-%20Game%20Boy%20Color.zip/Lemmings%20VS%20%28Japan%29.zip" TargetMode="External"/><Relationship Id="rId2466" Type="http://schemas.openxmlformats.org/officeDocument/2006/relationships/hyperlink" Target="https://archive.org/download/ni-roms/roms/Nintendo%20-%20Game%20Boy%20Color.zip/%5BBIOS%5D%20Nintendo%20Game%20Boy%20Color%20Boot%20ROM%20%28Japan%29%20%28En%29.zip" TargetMode="External"/><Relationship Id="rId1125" Type="http://schemas.openxmlformats.org/officeDocument/2006/relationships/hyperlink" Target="https://archive.org/download/ni-roms/roms/Nintendo%20-%20Game%20Boy%20Color.zip/Legend%20of%20Zelda%2C%20The%20-%20Oracle%20of%20Ages%20%28USA%2C%20Australia%29.zip" TargetMode="External"/><Relationship Id="rId2456" Type="http://schemas.openxmlformats.org/officeDocument/2006/relationships/hyperlink" Target="https://archive.org/download/ni-roms/roms/Nintendo%20-%20Game%20Boy%20Color.zip/Zodiac%20%28World%29%20%28Aftermarket%29%20%28Unl%29.zip" TargetMode="External"/><Relationship Id="rId1126" Type="http://schemas.openxmlformats.org/officeDocument/2006/relationships/hyperlink" Target="https://archive.org/download/ni-roms/roms/Nintendo%20-%20Game%20Boy%20Color.zip/Legend%20of%20Zelda%2C%20The%20-%20Oracle%20of%20Seasons%20%28Europe%29%20%28En%2CFr%2CDe%2CEs%2CIt%29.zip" TargetMode="External"/><Relationship Id="rId2457" Type="http://schemas.openxmlformats.org/officeDocument/2006/relationships/hyperlink" Target="https://archive.org/download/ni-roms/roms/Nintendo%20-%20Game%20Boy%20Color.zip/Zoids%20-%20Jashin%20Fukkatsu%21%20Genobreaker%20Hen%20%28Japan%29%20%28Rev%201%29%20%28SGB%20Enhanced%29%20%28GB%20Compatible%29.zip" TargetMode="External"/><Relationship Id="rId1127" Type="http://schemas.openxmlformats.org/officeDocument/2006/relationships/hyperlink" Target="https://archive.org/download/ni-roms/roms/Nintendo%20-%20Game%20Boy%20Color.zip/Legend%20of%20Zelda%2C%20The%20-%20Oracle%20of%20Seasons%20%28USA%2C%20Australia%29.zip" TargetMode="External"/><Relationship Id="rId2458" Type="http://schemas.openxmlformats.org/officeDocument/2006/relationships/hyperlink" Target="https://archive.org/download/ni-roms/roms/Nintendo%20-%20Game%20Boy%20Color.zip/Zoids%20-%20Jashin%20Fukkatsu%21%20Genobreaker%20Hen%20%28Japan%29%20%28SGB%20Enhanced%29%20%28GB%20Compatible%29.zip" TargetMode="External"/><Relationship Id="rId1128" Type="http://schemas.openxmlformats.org/officeDocument/2006/relationships/hyperlink" Target="https://archive.org/download/ni-roms/roms/Nintendo%20-%20Game%20Boy%20Color.zip/Legend%20of%20the%20River%20King%202%20%28Europe%29%20%28SGB%20Enhanced%29%20%28GB%20Compatible%29.zip" TargetMode="External"/><Relationship Id="rId2459" Type="http://schemas.openxmlformats.org/officeDocument/2006/relationships/hyperlink" Target="https://archive.org/download/ni-roms/roms/Nintendo%20-%20Game%20Boy%20Color.zip/Zoids%20-%20Shirogane%20no%20Juukishin%20Liger%20Zero%20%28Japan%29.zip" TargetMode="External"/><Relationship Id="rId1129" Type="http://schemas.openxmlformats.org/officeDocument/2006/relationships/hyperlink" Target="https://archive.org/download/ni-roms/roms/Nintendo%20-%20Game%20Boy%20Color.zip/Legend%20of%20the%20River%20King%202%20%28USA%29%20%28SGB%20Enhanced%29%20%28GB%20Compatible%29.zip" TargetMode="External"/><Relationship Id="rId536" Type="http://schemas.openxmlformats.org/officeDocument/2006/relationships/hyperlink" Target="https://archive.org/download/ni-roms/roms/Nintendo%20-%20Game%20Boy%20Color.zip/Dragon%20Dance%20%28USA%29%20%28Beta%201%29%20%28SGB%20Enhanced%29%20%28GB%20Compatible%29.zip" TargetMode="External"/><Relationship Id="rId535" Type="http://schemas.openxmlformats.org/officeDocument/2006/relationships/hyperlink" Target="https://archive.org/download/ni-roms/roms/Nintendo%20-%20Game%20Boy%20Color.zip/Dragon%20Dance%20%28Europe%29%20%28Proto%29%20%28SGB%20Enhanced%29%20%28GB%20Compatible%29.zip" TargetMode="External"/><Relationship Id="rId534" Type="http://schemas.openxmlformats.org/officeDocument/2006/relationships/hyperlink" Target="https://archive.org/download/ni-roms/roms/Nintendo%20-%20Game%20Boy%20Color.zip/Dragon%20Ball%20Z%20Gedou%202005%20%28Taiwan%29%20%28Unl%29.zip" TargetMode="External"/><Relationship Id="rId533" Type="http://schemas.openxmlformats.org/officeDocument/2006/relationships/hyperlink" Target="https://archive.org/download/ni-roms/roms/Nintendo%20-%20Game%20Boy%20Color.zip/Dragon%20Ball%20Z%203%20-%202002%20Fighting%20%28Taiwan%29%20%28En%29%20%28Unl%29.zip" TargetMode="External"/><Relationship Id="rId539" Type="http://schemas.openxmlformats.org/officeDocument/2006/relationships/hyperlink" Target="https://archive.org/download/ni-roms/roms/Nintendo%20-%20Game%20Boy%20Color.zip/Dragon%20Quest%20I%20%26%20II%20%28Japan%29%20%28SGB%20Enhanced%29%20%28GB%20Compatible%29.zip" TargetMode="External"/><Relationship Id="rId538" Type="http://schemas.openxmlformats.org/officeDocument/2006/relationships/hyperlink" Target="https://archive.org/download/ni-roms/roms/Nintendo%20-%20Game%20Boy%20Color.zip/Dragon%20Dance%20%28USA%29%20%28SGB%20Enhanced%29%20%28GB%20Compatible%29.zip" TargetMode="External"/><Relationship Id="rId537" Type="http://schemas.openxmlformats.org/officeDocument/2006/relationships/hyperlink" Target="https://archive.org/download/ni-roms/roms/Nintendo%20-%20Game%20Boy%20Color.zip/Dragon%20Dance%20%28USA%29%20%28Beta%202%29%20%28SGB%20Enhanced%29%20%28GB%20Compatible%29.zip" TargetMode="External"/><Relationship Id="rId2450" Type="http://schemas.openxmlformats.org/officeDocument/2006/relationships/hyperlink" Target="https://archive.org/download/ni-roms/roms/Nintendo%20-%20Game%20Boy%20Color.zip/Zhong%20Zhuang%20Ji%20Bing%20%28China%29%20%28Pirate%29.zip" TargetMode="External"/><Relationship Id="rId1120" Type="http://schemas.openxmlformats.org/officeDocument/2006/relationships/hyperlink" Target="https://archive.org/download/ni-roms/roms/Nintendo%20-%20Game%20Boy%20Color.zip/Legend%20of%20Zelda%2C%20The%20-%20Link%27s%20Awakening%20DX%20%28USA%2C%20Europe%29%20%28Rev%202%29%20%28Beta%29%20%281999-09-07%29%20%28SGB%20Enhanced%29%20%28GB%20Compatible%29.zip" TargetMode="External"/><Relationship Id="rId2451" Type="http://schemas.openxmlformats.org/officeDocument/2006/relationships/hyperlink" Target="https://archive.org/download/ni-roms/roms/Nintendo%20-%20Game%20Boy%20Color.zip/Zidane%20-%20Football%20Generation%20%28Europe%29%20%28En%2CFr%2CDe%2CEs%2CIt%29%20%28Beta%29.zip" TargetMode="External"/><Relationship Id="rId532" Type="http://schemas.openxmlformats.org/officeDocument/2006/relationships/hyperlink" Target="https://archive.org/download/ni-roms/roms/Nintendo%20-%20Game%20Boy%20Color.zip/Dragon%20Ball%20Z%20-%20Les%20Guerriers%20Legendaires%20%28France%29.zip" TargetMode="External"/><Relationship Id="rId1121" Type="http://schemas.openxmlformats.org/officeDocument/2006/relationships/hyperlink" Target="https://archive.org/download/ni-roms/roms/Nintendo%20-%20Game%20Boy%20Color.zip/Legend%20of%20Zelda%2C%20The%20-%20Link%27s%20Awakening%20DX%20%28USA%2C%20Europe%29%20%28Rev%202%29%20%28Beta%29%20%281999-09-23%29%20%28SGB%20Enhanced%29%20%28GB%20Compatible%29.zip" TargetMode="External"/><Relationship Id="rId2452" Type="http://schemas.openxmlformats.org/officeDocument/2006/relationships/hyperlink" Target="https://archive.org/download/ni-roms/roms/Nintendo%20-%20Game%20Boy%20Color.zip/Zidane%20-%20Football%20Generation%20%28Europe%29%20%28En%2CFr%2CDe%2CEs%2CIt%29.zip" TargetMode="External"/><Relationship Id="rId531" Type="http://schemas.openxmlformats.org/officeDocument/2006/relationships/hyperlink" Target="https://archive.org/download/ni-roms/roms/Nintendo%20-%20Game%20Boy%20Color.zip/Dragon%20Ball%20Z%20-%20Les%20Guerriers%20Legendaires%20%28France%29%20%28Beta%29%20%28All%20Unlocked%29.zip" TargetMode="External"/><Relationship Id="rId1122" Type="http://schemas.openxmlformats.org/officeDocument/2006/relationships/hyperlink" Target="https://archive.org/download/ni-roms/roms/Nintendo%20-%20Game%20Boy%20Color.zip/Legend%20of%20Zelda%2C%20The%20-%20Link%27s%20Awakening%20DX%20%28USA%2C%20Europe%29%20%28Rev%202%29%20%28SGB%20Enhanced%29%20%28GB%20Compatible%29.zip" TargetMode="External"/><Relationship Id="rId2453" Type="http://schemas.openxmlformats.org/officeDocument/2006/relationships/hyperlink" Target="https://archive.org/download/ni-roms/roms/Nintendo%20-%20Game%20Boy%20Color.zip/Zippy%20The%20Pinecone%20%28World%29%20%28GB%20Compatible%29%20%28Aftermarket%29%20%28Unl%29.zip" TargetMode="External"/><Relationship Id="rId530" Type="http://schemas.openxmlformats.org/officeDocument/2006/relationships/hyperlink" Target="https://archive.org/download/ni-roms/roms/Nintendo%20-%20Game%20Boy%20Color.zip/Dragon%20Ball%20Z%20-%20Legendary%20Super%20Warriors%20%28USA%29.zip" TargetMode="External"/><Relationship Id="rId1123" Type="http://schemas.openxmlformats.org/officeDocument/2006/relationships/hyperlink" Target="https://archive.org/download/ni-roms/roms/Nintendo%20-%20Game%20Boy%20Color.zip/Legend%20of%20Zelda%2C%20The%20-%20Link%27s%20Awakening%20DX%20%28USA%2C%20Europe%29%20%28SGB%20Enhanced%29%20%28GB%20Compatible%29.zip" TargetMode="External"/><Relationship Id="rId2454" Type="http://schemas.openxmlformats.org/officeDocument/2006/relationships/hyperlink" Target="https://archive.org/download/ni-roms/roms/Nintendo%20-%20Game%20Boy%20Color.zip/Zippy%20The%20Pinecone%20%28World%29%20%28v2.7%29%20%28Demo%29%20%28GB%20Compatible%29%20%28Aftermarket%29%20%28Unl%29.zip" TargetMode="External"/><Relationship Id="rId1124" Type="http://schemas.openxmlformats.org/officeDocument/2006/relationships/hyperlink" Target="https://archive.org/download/ni-roms/roms/Nintendo%20-%20Game%20Boy%20Color.zip/Legend%20of%20Zelda%2C%20The%20-%20Oracle%20of%20Ages%20%28Europe%29%20%28En%2CFr%2CDe%2CEs%2CIt%29.zip" TargetMode="External"/><Relationship Id="rId2455" Type="http://schemas.openxmlformats.org/officeDocument/2006/relationships/hyperlink" Target="https://archive.org/download/ni-roms/roms/Nintendo%20-%20Game%20Boy%20Color.zip/Zoboomafoo%20-%20Playtime%20in%20Zobooland%20%28USA%29.zip" TargetMode="External"/><Relationship Id="rId1158" Type="http://schemas.openxmlformats.org/officeDocument/2006/relationships/hyperlink" Target="https://archive.org/download/ni-roms/roms/Nintendo%20-%20Game%20Boy%20Color.zip/Looney%20Tunes%20Collector%20-%20Martian%20Alert%21%20%28Europe%29%20%28Fr%29%20%28Beta%201%29%20%281999-10-28%29.zip" TargetMode="External"/><Relationship Id="rId1159" Type="http://schemas.openxmlformats.org/officeDocument/2006/relationships/hyperlink" Target="https://archive.org/download/ni-roms/roms/Nintendo%20-%20Game%20Boy%20Color.zip/Looney%20Tunes%20Collector%20-%20Martian%20Quest%21%20%28Japan%29.zip" TargetMode="External"/><Relationship Id="rId569" Type="http://schemas.openxmlformats.org/officeDocument/2006/relationships/hyperlink" Target="https://archive.org/download/ni-roms/roms/Nintendo%20-%20Game%20Boy%20Color.zip/Dungeon%20Crystal%20%28World%29%20%28v1.0%29%20%28Demo%29%20%28GB%20Compatible%29%20%28Aftermarket%29%20%28Unl%29.zip" TargetMode="External"/><Relationship Id="rId568" Type="http://schemas.openxmlformats.org/officeDocument/2006/relationships/hyperlink" Target="https://archive.org/download/ni-roms/roms/Nintendo%20-%20Game%20Boy%20Color.zip/Dukes%20of%20Hazzard%2C%20The%20-%20Racing%20for%20Home%20%28USA%29.zip" TargetMode="External"/><Relationship Id="rId567" Type="http://schemas.openxmlformats.org/officeDocument/2006/relationships/hyperlink" Target="https://archive.org/download/ni-roms/roms/Nintendo%20-%20Game%20Boy%20Color.zip/Dukes%20of%20Hazzard%2C%20The%20-%20Racing%20for%20Home%20%28Europe%29%20%28En%2CFr%2CDe%29.zip" TargetMode="External"/><Relationship Id="rId566" Type="http://schemas.openxmlformats.org/officeDocument/2006/relationships/hyperlink" Target="https://archive.org/download/ni-roms/roms/Nintendo%20-%20Game%20Boy%20Color.zip/Duke%20Nukem%20%28USA%29%20%28En%2CFr%2CDe%2CEs%2CIt%29.zip" TargetMode="External"/><Relationship Id="rId561" Type="http://schemas.openxmlformats.org/officeDocument/2006/relationships/hyperlink" Target="https://archive.org/download/ni-roms/roms/Nintendo%20-%20Game%20Boy%20Color.zip/Driver%20%28Europe%29%20%28En%2CFr%2CDe%2CEs%2CIt%29.zip" TargetMode="External"/><Relationship Id="rId1150" Type="http://schemas.openxmlformats.org/officeDocument/2006/relationships/hyperlink" Target="https://archive.org/download/ni-roms/roms/Nintendo%20-%20Game%20Boy%20Color.zip/Logical%20%28USA%29.zip" TargetMode="External"/><Relationship Id="rId560" Type="http://schemas.openxmlformats.org/officeDocument/2006/relationships/hyperlink" Target="https://archive.org/download/ni-roms/roms/Nintendo%20-%20Game%20Boy%20Color.zip/Driver%20%28Europe%29%20%28En%2CFr%2CDe%2CEs%2CIt%29%20%28Beta%29.zip" TargetMode="External"/><Relationship Id="rId1151" Type="http://schemas.openxmlformats.org/officeDocument/2006/relationships/hyperlink" Target="https://archive.org/download/ni-roms/roms/Nintendo%20-%20Game%20Boy%20Color.zip/Looney%20Tunes%20%28Europe%29%20%28GB%20Compatible%29.zip" TargetMode="External"/><Relationship Id="rId1152" Type="http://schemas.openxmlformats.org/officeDocument/2006/relationships/hyperlink" Target="https://archive.org/download/ni-roms/roms/Nintendo%20-%20Game%20Boy%20Color.zip/Looney%20Tunes%20%28USA%29%20%28GB%20Compatible%29.zip" TargetMode="External"/><Relationship Id="rId1153" Type="http://schemas.openxmlformats.org/officeDocument/2006/relationships/hyperlink" Target="https://archive.org/download/ni-roms/roms/Nintendo%20-%20Game%20Boy%20Color.zip/Looney%20Tunes%20-%20Carrot%20Crazy%20%28USA%29%20%28En%2CFr%2CEs%29%20%28GB%20Compatible%29.zip" TargetMode="External"/><Relationship Id="rId565" Type="http://schemas.openxmlformats.org/officeDocument/2006/relationships/hyperlink" Target="https://archive.org/download/ni-roms/roms/Nintendo%20-%20Game%20Boy%20Color.zip/Duke%20Nukem%20%28Europe%29%20%28En%2CFr%2CDe%2CEs%2CIt%29.zip" TargetMode="External"/><Relationship Id="rId1154" Type="http://schemas.openxmlformats.org/officeDocument/2006/relationships/hyperlink" Target="https://archive.org/download/ni-roms/roms/Nintendo%20-%20Game%20Boy%20Color.zip/Looney%20Tunes%20-%20Twouble%21%20%28USA%29%20%28En%2CFr%2CEs%29%20%28GB%20Compatible%29.zip" TargetMode="External"/><Relationship Id="rId564" Type="http://schemas.openxmlformats.org/officeDocument/2006/relationships/hyperlink" Target="https://archive.org/download/ni-roms/roms/Nintendo%20-%20Game%20Boy%20Color.zip/DryMouth%20%28USA%29%20%28Unl%29.zip" TargetMode="External"/><Relationship Id="rId1155" Type="http://schemas.openxmlformats.org/officeDocument/2006/relationships/hyperlink" Target="https://archive.org/download/ni-roms/roms/Nintendo%20-%20Game%20Boy%20Color.zip/Looney%20Tunes%20Collector%20-%20Alert%21%20%28USA%29%20%28En%2CFr%2CEs%29.zip" TargetMode="External"/><Relationship Id="rId563" Type="http://schemas.openxmlformats.org/officeDocument/2006/relationships/hyperlink" Target="https://archive.org/download/ni-roms/roms/Nintendo%20-%20Game%20Boy%20Color.zip/Dropzone%20%28Europe%29%20%28GB%20Compatible%29.zip" TargetMode="External"/><Relationship Id="rId1156" Type="http://schemas.openxmlformats.org/officeDocument/2006/relationships/hyperlink" Target="https://archive.org/download/ni-roms/roms/Nintendo%20-%20Game%20Boy%20Color.zip/Looney%20Tunes%20Collector%20-%20Martian%20Alert%21%20%28Europe%29%20%28En%2CFr%2CDe%2CEs%2CIt%2CNl%29%20%28Beta%202%29.zip" TargetMode="External"/><Relationship Id="rId562" Type="http://schemas.openxmlformats.org/officeDocument/2006/relationships/hyperlink" Target="https://archive.org/download/ni-roms/roms/Nintendo%20-%20Game%20Boy%20Color.zip/Driver%20-%20You%20Are%20the%20Wheelman%20%28USA%29%20%28En%2CFr%2CDe%2CEs%2CIt%29.zip" TargetMode="External"/><Relationship Id="rId1157" Type="http://schemas.openxmlformats.org/officeDocument/2006/relationships/hyperlink" Target="https://archive.org/download/ni-roms/roms/Nintendo%20-%20Game%20Boy%20Color.zip/Looney%20Tunes%20Collector%20-%20Martian%20Alert%21%20%28Europe%29%20%28En%2CFr%2CDe%2CEs%2CIt%2CNl%29.zip" TargetMode="External"/><Relationship Id="rId1147" Type="http://schemas.openxmlformats.org/officeDocument/2006/relationships/hyperlink" Target="https://archive.org/download/ni-roms/roms/Nintendo%20-%20Game%20Boy%20Color.zip/Lode%20Runner%20-%20Domudomu%20Dan%20no%20Yabou%20%28Japan%29%20%28GB%20Compatible%29.zip" TargetMode="External"/><Relationship Id="rId1148" Type="http://schemas.openxmlformats.org/officeDocument/2006/relationships/hyperlink" Target="https://archive.org/download/ni-roms/roms/Nintendo%20-%20Game%20Boy%20Color.zip/Lodoss-tou%20Senki%20-%20Eiyuu%20Kishiden%20GB%20%28Japan%29%20%28SGB%20Enhanced%29%20%28GB%20Compatible%29.zip" TargetMode="External"/><Relationship Id="rId1149" Type="http://schemas.openxmlformats.org/officeDocument/2006/relationships/hyperlink" Target="https://archive.org/download/ni-roms/roms/Nintendo%20-%20Game%20Boy%20Color.zip/Logical%20%28Europe%29.zip" TargetMode="External"/><Relationship Id="rId558" Type="http://schemas.openxmlformats.org/officeDocument/2006/relationships/hyperlink" Target="https://archive.org/download/ni-roms/roms/Nintendo%20-%20Game%20Boy%20Color.zip/Dragonyhm%20%28World%29%20%28v1.0.0%29%20%28Demo%29%20%28SGB%20Enhanced%29%20%28GB%20Compatible%29%20%28Aftermarket%29%20%28Unl%29.zip" TargetMode="External"/><Relationship Id="rId557" Type="http://schemas.openxmlformats.org/officeDocument/2006/relationships/hyperlink" Target="https://archive.org/download/ni-roms/roms/Nintendo%20-%20Game%20Boy%20Color.zip/Dragonmaster%20%28World%29%20%28Aftermarket%29%20%28Unl%29.zip" TargetMode="External"/><Relationship Id="rId556" Type="http://schemas.openxmlformats.org/officeDocument/2006/relationships/hyperlink" Target="https://archive.org/download/ni-roms/roms/Nintendo%20-%20Game%20Boy%20Color.zip/Dragonborne%20DX%20%28World%29%20%28v1.0.2%29%20%28Demo%29%20%28GB%20Compatible%29%20%28Aftermarket%29%20%28Unl%29.zip" TargetMode="External"/><Relationship Id="rId555" Type="http://schemas.openxmlformats.org/officeDocument/2006/relationships/hyperlink" Target="https://archive.org/download/ni-roms/roms/Nintendo%20-%20Game%20Boy%20Color.zip/Dragon%20Warrior%20Monsters%202%20-%20Tara%27s%20Adventure%20%28USA%29%20%28SGB%20Enhanced%29%20%28GB%20Compatible%29.zip" TargetMode="External"/><Relationship Id="rId559" Type="http://schemas.openxmlformats.org/officeDocument/2006/relationships/hyperlink" Target="https://archive.org/download/ni-roms/roms/Nintendo%20-%20Game%20Boy%20Color.zip/Dragonyhm%20%28World%29%20%28v1.1.0%29%20%28Demo%29%20%28GB%20Compatible%29%20%28Aftermarket%29%20%28Unl%29.zip" TargetMode="External"/><Relationship Id="rId550" Type="http://schemas.openxmlformats.org/officeDocument/2006/relationships/hyperlink" Target="https://archive.org/download/ni-roms/roms/Nintendo%20-%20Game%20Boy%20Color.zip/Dragon%20Tales%20-%20Dragon%20Wings%20%28USA%29.zip" TargetMode="External"/><Relationship Id="rId2470" Type="http://schemas.openxmlformats.org/officeDocument/2006/relationships/hyperlink" Target="https://archive.org/download/ni-roms/roms/Nintendo%20-%20Game%20Boy%20Color.zip/%5BBIOS%5D%20Touch%20Boy%20System%20ROM%20%28Taiwan%29%20%28Unl%29.zip" TargetMode="External"/><Relationship Id="rId1140" Type="http://schemas.openxmlformats.org/officeDocument/2006/relationships/hyperlink" Target="https://archive.org/download/ni-roms/roms/Nintendo%20-%20Game%20Boy%20Color.zip/Lion%20King%2C%20The%20-%20Simba%27s%20Mighty%20Adventure%20%28USA%2C%20Europe%29.zip" TargetMode="External"/><Relationship Id="rId2471" Type="http://schemas.openxmlformats.org/officeDocument/2006/relationships/hyperlink" Target="https://archive.org/download/ni-roms/roms/Nintendo%20-%20Game%20Boy%20Color.zip/e%27Fighter%20HOT%20%28Taiwan%29%20%28En%29%20%28Unl%29.zip" TargetMode="External"/><Relationship Id="rId1141" Type="http://schemas.openxmlformats.org/officeDocument/2006/relationships/hyperlink" Target="https://archive.org/download/ni-roms/roms/Nintendo%20-%20Game%20Boy%20Color.zip/Little%20Magic%20%28Japan%29.zip" TargetMode="External"/><Relationship Id="rId2472" Type="http://schemas.openxmlformats.org/officeDocument/2006/relationships/drawing" Target="../drawings/drawing9.xml"/><Relationship Id="rId1142" Type="http://schemas.openxmlformats.org/officeDocument/2006/relationships/hyperlink" Target="https://archive.org/download/ni-roms/roms/Nintendo%20-%20Game%20Boy%20Color.zip/Little%20Mermaid%20II%2C%20The%20-%20Pinball%20Frenzy%20%28Europe%29%20%28En%2CFr%2CDe%2CEs%2CIt%29.zip" TargetMode="External"/><Relationship Id="rId554" Type="http://schemas.openxmlformats.org/officeDocument/2006/relationships/hyperlink" Target="https://archive.org/download/ni-roms/roms/Nintendo%20-%20Game%20Boy%20Color.zip/Dragon%20Warrior%20Monsters%202%20-%20Cobi%27s%20Journey%20%28USA%29%20%28SGB%20Enhanced%29%20%28GB%20Compatible%29.zip" TargetMode="External"/><Relationship Id="rId1143" Type="http://schemas.openxmlformats.org/officeDocument/2006/relationships/hyperlink" Target="https://archive.org/download/ni-roms/roms/Nintendo%20-%20Game%20Boy%20Color.zip/Little%20Mermaid%20II%2C%20The%20-%20Pinball%20Frenzy%20%28Japan%29%20%28Proto%29.zip" TargetMode="External"/><Relationship Id="rId553" Type="http://schemas.openxmlformats.org/officeDocument/2006/relationships/hyperlink" Target="https://archive.org/download/ni-roms/roms/Nintendo%20-%20Game%20Boy%20Color.zip/Dragon%20Warrior%20Monsters%20%28USA%2C%20Europe%29%20%28SGB%20Enhanced%29%20%28GB%20Compatible%29.zip" TargetMode="External"/><Relationship Id="rId1144" Type="http://schemas.openxmlformats.org/officeDocument/2006/relationships/hyperlink" Target="https://archive.org/download/ni-roms/roms/Nintendo%20-%20Game%20Boy%20Color.zip/Little%20Mermaid%20II%2C%20The%20-%20Pinball%20Frenzy%20%28USA%29%20%28En%2CFr%2CDe%2CEs%2CIt%29%20%28Rumble%20Version%29.zip" TargetMode="External"/><Relationship Id="rId552" Type="http://schemas.openxmlformats.org/officeDocument/2006/relationships/hyperlink" Target="https://archive.org/download/ni-roms/roms/Nintendo%20-%20Game%20Boy%20Color.zip/Dragon%20Warrior%20III%20%28USA%29.zip" TargetMode="External"/><Relationship Id="rId1145" Type="http://schemas.openxmlformats.org/officeDocument/2006/relationships/hyperlink" Target="https://archive.org/download/ni-roms/roms/Nintendo%20-%20Game%20Boy%20Color.zip/Little%20Nicky%20%28USA%29.zip" TargetMode="External"/><Relationship Id="rId551" Type="http://schemas.openxmlformats.org/officeDocument/2006/relationships/hyperlink" Target="https://archive.org/download/ni-roms/roms/Nintendo%20-%20Game%20Boy%20Color.zip/Dragon%20Warrior%20I%20%26%20II%20%28USA%29%20%28SGB%20Enhanced%29%20%28GB%20Compatible%29.zip" TargetMode="External"/><Relationship Id="rId1146" Type="http://schemas.openxmlformats.org/officeDocument/2006/relationships/hyperlink" Target="https://archive.org/download/ni-roms/roms/Nintendo%20-%20Game%20Boy%20Color.zip/Loco-coco%20%28World%29%20%28Aftermarket%29%20%28Unl%29.zip" TargetMode="External"/><Relationship Id="rId495" Type="http://schemas.openxmlformats.org/officeDocument/2006/relationships/hyperlink" Target="https://archive.org/download/ni-roms/roms/Nintendo%20-%20Game%20Boy%20Color.zip/Doraemon%20Kart%202%20%28Japan%29%20%28SGB%20Enhanced%29%20%28GB%20Compatible%29.zip" TargetMode="External"/><Relationship Id="rId494" Type="http://schemas.openxmlformats.org/officeDocument/2006/relationships/hyperlink" Target="https://archive.org/download/ni-roms/roms/Nintendo%20-%20Game%20Boy%20Color.zip/Doraemon%20-%20Kimi%20to%20Pet%20no%20Monogatari%20%28Japan%29%20%28GB%20Compatible%29.zip" TargetMode="External"/><Relationship Id="rId493" Type="http://schemas.openxmlformats.org/officeDocument/2006/relationships/hyperlink" Target="https://archive.org/download/ni-roms/roms/Nintendo%20-%20Game%20Boy%20Color.zip/Doraemon%20-%20Aruke%20Aruke%20Labyrinth%20%28Japan%29%20%28GB%20Compatible%29.zip" TargetMode="External"/><Relationship Id="rId492" Type="http://schemas.openxmlformats.org/officeDocument/2006/relationships/hyperlink" Target="https://archive.org/download/ni-roms/roms/Nintendo%20-%20Game%20Boy%20Color.zip/Donkey%20Kong%20GB%20-%20Dinky%20Kong%20%26%20Dixie%20Kong%20%28Japan%29.zip" TargetMode="External"/><Relationship Id="rId499" Type="http://schemas.openxmlformats.org/officeDocument/2006/relationships/hyperlink" Target="https://archive.org/download/ni-roms/roms/Nintendo%20-%20Game%20Boy%20Color.zip/Doraemon%20no%20Quiz%20Boy%202%20%28Japan%29.zip" TargetMode="External"/><Relationship Id="rId498" Type="http://schemas.openxmlformats.org/officeDocument/2006/relationships/hyperlink" Target="https://archive.org/download/ni-roms/roms/Nintendo%20-%20Game%20Boy%20Color.zip/Doraemon%20no%20Quiz%20Boy%20%28Japan%29.zip" TargetMode="External"/><Relationship Id="rId497" Type="http://schemas.openxmlformats.org/officeDocument/2006/relationships/hyperlink" Target="https://archive.org/download/ni-roms/roms/Nintendo%20-%20Game%20Boy%20Color.zip/Doraemon%20no%20Quiz%20Boy%20%28Japan%29%20%28Rev%201%29.zip" TargetMode="External"/><Relationship Id="rId496" Type="http://schemas.openxmlformats.org/officeDocument/2006/relationships/hyperlink" Target="https://archive.org/download/ni-roms/roms/Nintendo%20-%20Game%20Boy%20Color.zip/Doraemon%20Memories%20-%20Nobita%20no%20Omoide%20Daibouken%20%28Japan%29%20%28GB%20Compatible%29.zip" TargetMode="External"/><Relationship Id="rId1213" Type="http://schemas.openxmlformats.org/officeDocument/2006/relationships/hyperlink" Target="https://archive.org/download/ni-roms/roms/Nintendo%20-%20Game%20Boy%20Color.zip/Magical%20Chase%20GB%20-%20Minarai%20Mahoutsukai%20Kenja%20no%20Tani%20e%20%28Japan%29.zip" TargetMode="External"/><Relationship Id="rId1214" Type="http://schemas.openxmlformats.org/officeDocument/2006/relationships/hyperlink" Target="https://archive.org/download/ni-roms/roms/Nintendo%20-%20Game%20Boy%20Color.zip/Magical%20Drop%20%28Europe%29%20%28En%2CFr%2CDe%29%20%28Beta%29.zip" TargetMode="External"/><Relationship Id="rId1215" Type="http://schemas.openxmlformats.org/officeDocument/2006/relationships/hyperlink" Target="https://archive.org/download/ni-roms/roms/Nintendo%20-%20Game%20Boy%20Color.zip/Magical%20Drop%20%28Europe%29%20%28En%2CFr%2CDe%29.zip" TargetMode="External"/><Relationship Id="rId1216" Type="http://schemas.openxmlformats.org/officeDocument/2006/relationships/hyperlink" Target="https://archive.org/download/ni-roms/roms/Nintendo%20-%20Game%20Boy%20Color.zip/Magical%20Drop%20%28USA%29.zip" TargetMode="External"/><Relationship Id="rId1217" Type="http://schemas.openxmlformats.org/officeDocument/2006/relationships/hyperlink" Target="https://archive.org/download/ni-roms/roms/Nintendo%20-%20Game%20Boy%20Color.zip/Magical%20Tetris%20Challenge%20%28Europe%29%20%28En%2CFr%2CDe%2CEs%2CIt%2CNl%2CSv%29%20%28Rev%201%29.zip" TargetMode="External"/><Relationship Id="rId1218" Type="http://schemas.openxmlformats.org/officeDocument/2006/relationships/hyperlink" Target="https://archive.org/download/ni-roms/roms/Nintendo%20-%20Game%20Boy%20Color.zip/Magical%20Tetris%20Challenge%20%28Europe%29%20%28En%2CFr%2CDe%2CEs%2CIt%2CNl%2CSv%29.zip" TargetMode="External"/><Relationship Id="rId1219" Type="http://schemas.openxmlformats.org/officeDocument/2006/relationships/hyperlink" Target="https://archive.org/download/ni-roms/roms/Nintendo%20-%20Game%20Boy%20Color.zip/Magical%20Tetris%20Challenge%20%28USA%29.zip" TargetMode="External"/><Relationship Id="rId1210" Type="http://schemas.openxmlformats.org/officeDocument/2006/relationships/hyperlink" Target="https://archive.org/download/ni-roms/roms/Nintendo%20-%20Game%20Boy%20Color.zip/Magi-Nation%20-%20Keeper%27s%20Quest%20%28USA%29%20%28Proto%29.zip" TargetMode="External"/><Relationship Id="rId1211" Type="http://schemas.openxmlformats.org/officeDocument/2006/relationships/hyperlink" Target="https://archive.org/download/ni-roms/roms/Nintendo%20-%20Game%20Boy%20Color.zip/Magi%20Nation%20%28USA%29.zip" TargetMode="External"/><Relationship Id="rId1212" Type="http://schemas.openxmlformats.org/officeDocument/2006/relationships/hyperlink" Target="https://archive.org/download/ni-roms/roms/Nintendo%20-%20Game%20Boy%20Color.zip/Magic%20%26%20Legend%20-%20Time%20Knights%20%28World%29%20%28Demo%29%20%28The%20Retro%20Room%29%20%28GB%20Compatible%29%20%28Aftermarket%29%20%28Unl%29.zip" TargetMode="External"/><Relationship Id="rId1202" Type="http://schemas.openxmlformats.org/officeDocument/2006/relationships/hyperlink" Target="https://archive.org/download/ni-roms/roms/Nintendo%20-%20Game%20Boy%20Color.zip/Machine%2C%20The%20%28World%29%20%28v1.1%29%20%28Demo%29%20%28GB%20Compatible%29%20%28Aftermarket%29%20%28Unl%29.zip" TargetMode="External"/><Relationship Id="rId1203" Type="http://schemas.openxmlformats.org/officeDocument/2006/relationships/hyperlink" Target="https://archive.org/download/ni-roms/roms/Nintendo%20-%20Game%20Boy%20Color.zip/Macross%207%20-%20Ginga%20no%20Heart%20o%20Furuwasero%21%21%20%28Japan%29.zip" TargetMode="External"/><Relationship Id="rId1204" Type="http://schemas.openxmlformats.org/officeDocument/2006/relationships/hyperlink" Target="https://archive.org/download/ni-roms/roms/Nintendo%20-%20Game%20Boy%20Color.zip/Madden%20NFL%202000%20%28USA%2C%20Europe%29%20%28Beta%29%20%28SGB%20Enhanced%29%20%28GB%20Compatible%29.zip" TargetMode="External"/><Relationship Id="rId1205" Type="http://schemas.openxmlformats.org/officeDocument/2006/relationships/hyperlink" Target="https://archive.org/download/ni-roms/roms/Nintendo%20-%20Game%20Boy%20Color.zip/Madden%20NFL%202000%20%28USA%2C%20Europe%29%20%28SGB%20Enhanced%29%20%28GB%20Compatible%29.zip" TargetMode="External"/><Relationship Id="rId1206" Type="http://schemas.openxmlformats.org/officeDocument/2006/relationships/hyperlink" Target="https://archive.org/download/ni-roms/roms/Nintendo%20-%20Game%20Boy%20Color.zip/Madden%20NFL%202001%20%28USA%29.zip" TargetMode="External"/><Relationship Id="rId1207" Type="http://schemas.openxmlformats.org/officeDocument/2006/relationships/hyperlink" Target="https://archive.org/download/ni-roms/roms/Nintendo%20-%20Game%20Boy%20Color.zip/Madden%20NFL%202002%20%28USA%29.zip" TargetMode="External"/><Relationship Id="rId1208" Type="http://schemas.openxmlformats.org/officeDocument/2006/relationships/hyperlink" Target="https://archive.org/download/ni-roms/roms/Nintendo%20-%20Game%20Boy%20Color.zip/Mage%20and%20the%20Grimoire%20of%20Beast%20%28World%29%20%28En%29%20%28v1.01%29%20%28GB%20Compatible%29%20%28Aftermarket%29%20%28Unl%29.zip" TargetMode="External"/><Relationship Id="rId1209" Type="http://schemas.openxmlformats.org/officeDocument/2006/relationships/hyperlink" Target="https://archive.org/download/ni-roms/roms/Nintendo%20-%20Game%20Boy%20Color.zip/Mage%20and%20the%20Grimoire%20of%20Beast%20%28World%29%20%28Ja%29%20%28v1.01%29%20%28GB%20Compatible%29%20%28Aftermarket%29%20%28Unl%29.zip" TargetMode="External"/><Relationship Id="rId1200" Type="http://schemas.openxmlformats.org/officeDocument/2006/relationships/hyperlink" Target="https://archive.org/download/ni-roms/roms/Nintendo%20-%20Game%20Boy%20Color.zip/MTV%20Sports%20-%20T.J.%20Lavin%27s%20Ultimate%20BMX%20%28USA%2C%20Europe%29.zip" TargetMode="External"/><Relationship Id="rId1201" Type="http://schemas.openxmlformats.org/officeDocument/2006/relationships/hyperlink" Target="https://archive.org/download/ni-roms/roms/Nintendo%20-%20Game%20Boy%20Color.zip/Machine%2C%20The%20%28World%29%20%28Demo%29%20%28GB%20Compatible%29%20%28Aftermarket%29%20%28Unl%29.zip" TargetMode="External"/><Relationship Id="rId1235" Type="http://schemas.openxmlformats.org/officeDocument/2006/relationships/hyperlink" Target="https://archive.org/download/ni-roms/roms/Nintendo%20-%20Game%20Boy%20Color.zip/Mary-Kate%20%26%20Ashley%20-%20Get%20a%20Clue%21%20%28USA%2C%20Europe%29%20%28GB%20Compatible%29.zip" TargetMode="External"/><Relationship Id="rId1236" Type="http://schemas.openxmlformats.org/officeDocument/2006/relationships/hyperlink" Target="https://archive.org/download/ni-roms/roms/Nintendo%20-%20Game%20Boy%20Color.zip/Mary-Kate%20and%20Ashley%20-%20Crush%20Course%20%28USA%2C%20Europe%29.zip" TargetMode="External"/><Relationship Id="rId1237" Type="http://schemas.openxmlformats.org/officeDocument/2006/relationships/hyperlink" Target="https://archive.org/download/ni-roms/roms/Nintendo%20-%20Game%20Boy%20Color.zip/Mary-Kate%20and%20Ashley%20-%20Pocket%20Planner%20%28USA%2C%20Europe%29%20%28GB%20Compatible%29.zip" TargetMode="External"/><Relationship Id="rId1238" Type="http://schemas.openxmlformats.org/officeDocument/2006/relationships/hyperlink" Target="https://archive.org/download/ni-roms/roms/Nintendo%20-%20Game%20Boy%20Color.zip/Mary-Kate%20and%20Ashley%20-%20Winners%20Circle%20%28USA%2C%20Europe%29.zip" TargetMode="External"/><Relationship Id="rId1239" Type="http://schemas.openxmlformats.org/officeDocument/2006/relationships/hyperlink" Target="https://archive.org/download/ni-roms/roms/Nintendo%20-%20Game%20Boy%20Color.zip/Mask%20of%20Zorro%2C%20The%20%28Europe%29.zip" TargetMode="External"/><Relationship Id="rId409" Type="http://schemas.openxmlformats.org/officeDocument/2006/relationships/hyperlink" Target="https://archive.org/download/ni-roms/roms/Nintendo%20-%20Game%20Boy%20Color.zip/Daikatana%20GB%20%28Japan%29%20%28NP%29.zip" TargetMode="External"/><Relationship Id="rId404" Type="http://schemas.openxmlformats.org/officeDocument/2006/relationships/hyperlink" Target="https://archive.org/download/ni-roms/roms/Nintendo%20-%20Game%20Boy%20Color.zip/Daikaijuu%20Monogatari%20-%20Poyon%20no%20Dungeon%20Room%20%28Japan%29%20%28SGB%20Enhanced%29%20%28GB%20Compatible%29.zip" TargetMode="External"/><Relationship Id="rId403" Type="http://schemas.openxmlformats.org/officeDocument/2006/relationships/hyperlink" Target="https://archive.org/download/ni-roms/roms/Nintendo%20-%20Game%20Boy%20Color.zip/Daffy%20Duck%20-%20Subette%20Koron%20de%20Oogane%20Mochi%20%28Japan%29%20%28GB%20Compatible%29.zip" TargetMode="External"/><Relationship Id="rId402" Type="http://schemas.openxmlformats.org/officeDocument/2006/relationships/hyperlink" Target="https://archive.org/download/ni-roms/roms/Nintendo%20-%20Game%20Boy%20Color.zip/Daffy%20Duck%20-%20Fowl%20Play%20%28USA%2C%20Europe%29%20%28GB%20Compatible%29.zip" TargetMode="External"/><Relationship Id="rId401" Type="http://schemas.openxmlformats.org/officeDocument/2006/relationships/hyperlink" Target="https://archive.org/download/ni-roms/roms/Nintendo%20-%20Game%20Boy%20Color.zip/Daa%21%20Daa%21%20Daa%21%20-%20Totsuzen%20Card%20de%20Battle%20de%20Uranai%20de%21%20%28Japan%29.zip" TargetMode="External"/><Relationship Id="rId408" Type="http://schemas.openxmlformats.org/officeDocument/2006/relationships/hyperlink" Target="https://archive.org/download/ni-roms/roms/Nintendo%20-%20Game%20Boy%20Color.zip/Daikatana%20%28USA%29%20%28Proto%202%29.zip" TargetMode="External"/><Relationship Id="rId407" Type="http://schemas.openxmlformats.org/officeDocument/2006/relationships/hyperlink" Target="https://archive.org/download/ni-roms/roms/Nintendo%20-%20Game%20Boy%20Color.zip/Daikatana%20%28USA%29%20%28Proto%201%29%20%282000-04-19%29.zip" TargetMode="External"/><Relationship Id="rId406" Type="http://schemas.openxmlformats.org/officeDocument/2006/relationships/hyperlink" Target="https://archive.org/download/ni-roms/roms/Nintendo%20-%20Game%20Boy%20Color.zip/Daikaijuu%20Monogatari%20-%20The%20Miracle%20of%20the%20Zone%20II%20%28Japan%29%20%28SGB%20Enhanced%29%20%28GB%20Compatible%29.zip" TargetMode="External"/><Relationship Id="rId405" Type="http://schemas.openxmlformats.org/officeDocument/2006/relationships/hyperlink" Target="https://archive.org/download/ni-roms/roms/Nintendo%20-%20Game%20Boy%20Color.zip/Daikaijuu%20Monogatari%20-%20Poyon%20no%20Dungeon%20Room%202%20%28Japan%29.zip" TargetMode="External"/><Relationship Id="rId1230" Type="http://schemas.openxmlformats.org/officeDocument/2006/relationships/hyperlink" Target="https://archive.org/download/ni-roms/roms/Nintendo%20-%20Game%20Boy%20Color.zip/Mario%20Golf%20GB%20%28Japan%29.zip" TargetMode="External"/><Relationship Id="rId400" Type="http://schemas.openxmlformats.org/officeDocument/2006/relationships/hyperlink" Target="https://archive.org/download/ni-roms/roms/Nintendo%20-%20Game%20Boy%20Color.zip/DX%20Monopoly%20GB%20%28Japan%29%20%28SGB%20Enhanced%29%20%28GB%20Compatible%29.zip" TargetMode="External"/><Relationship Id="rId1231" Type="http://schemas.openxmlformats.org/officeDocument/2006/relationships/hyperlink" Target="https://archive.org/download/ni-roms/roms/Nintendo%20-%20Game%20Boy%20Color.zip/Mario%20Tennis%20%28Europe%29.zip" TargetMode="External"/><Relationship Id="rId1232" Type="http://schemas.openxmlformats.org/officeDocument/2006/relationships/hyperlink" Target="https://archive.org/download/ni-roms/roms/Nintendo%20-%20Game%20Boy%20Color.zip/Mario%20Tennis%20%28USA%29.zip" TargetMode="External"/><Relationship Id="rId1233" Type="http://schemas.openxmlformats.org/officeDocument/2006/relationships/hyperlink" Target="https://archive.org/download/ni-roms/roms/Nintendo%20-%20Game%20Boy%20Color.zip/Mario%20Tennis%20GB%20%28Japan%29.zip" TargetMode="External"/><Relationship Id="rId1234" Type="http://schemas.openxmlformats.org/officeDocument/2006/relationships/hyperlink" Target="https://archive.org/download/ni-roms/roms/Nintendo%20-%20Game%20Boy%20Color.zip/Marvin%20Strikes%20Back%21%20%28USA%29%20%28En%2CFr%2CEs%29.zip" TargetMode="External"/><Relationship Id="rId1224" Type="http://schemas.openxmlformats.org/officeDocument/2006/relationships/hyperlink" Target="https://archive.org/download/ni-roms/roms/Nintendo%20-%20Game%20Boy%20Color.zip/Majokko%20Mari-chan%20no%20Kisekae%20Monogatari%20%28Japan%29%20%28Rev%201%29%20%28SGB%20Enhanced%29%20%28GB%20Compatible%29.zip" TargetMode="External"/><Relationship Id="rId1225" Type="http://schemas.openxmlformats.org/officeDocument/2006/relationships/hyperlink" Target="https://archive.org/download/ni-roms/roms/Nintendo%20-%20Game%20Boy%20Color.zip/Majokko%20Mari-chan%20no%20Kisekae%20Monogatari%20%28Japan%29%20%28SGB%20Enhanced%29%20%28GB%20Compatible%29.zip" TargetMode="External"/><Relationship Id="rId1226" Type="http://schemas.openxmlformats.org/officeDocument/2006/relationships/hyperlink" Target="https://archive.org/download/ni-roms/roms/Nintendo%20-%20Game%20Boy%20Color.zip/Marble%20Madness%20%28USA%2C%20Europe%29.zip" TargetMode="External"/><Relationship Id="rId1227" Type="http://schemas.openxmlformats.org/officeDocument/2006/relationships/hyperlink" Target="https://archive.org/download/ni-roms/roms/Nintendo%20-%20Game%20Boy%20Color.zip/Marie%20no%20Atelier%20GB%20%28Japan%29%20%28SGB%20Enhanced%29%20%28GB%20Compatible%29.zip" TargetMode="External"/><Relationship Id="rId1228" Type="http://schemas.openxmlformats.org/officeDocument/2006/relationships/hyperlink" Target="https://archive.org/download/ni-roms/roms/Nintendo%20-%20Game%20Boy%20Color.zip/Mario%20Golf%20%28Europe%29.zip" TargetMode="External"/><Relationship Id="rId1229" Type="http://schemas.openxmlformats.org/officeDocument/2006/relationships/hyperlink" Target="https://archive.org/download/ni-roms/roms/Nintendo%20-%20Game%20Boy%20Color.zip/Mario%20Golf%20%28USA%29.zip" TargetMode="External"/><Relationship Id="rId1220" Type="http://schemas.openxmlformats.org/officeDocument/2006/relationships/hyperlink" Target="https://archive.org/download/ni-roms/roms/Nintendo%20-%20Game%20Boy%20Color.zip/Magician%27s%20Curse%2C%20The%20%28World%29%20%28Aftermarket%29%20%28Unl%29.zip" TargetMode="External"/><Relationship Id="rId1221" Type="http://schemas.openxmlformats.org/officeDocument/2006/relationships/hyperlink" Target="https://archive.org/download/ni-roms/roms/Nintendo%20-%20Game%20Boy%20Color.zip/Mahjong%20Joou%20%28Japan%29%20%28SGB%20Enhanced%29%20%28GB%20Compatible%29.zip" TargetMode="External"/><Relationship Id="rId1222" Type="http://schemas.openxmlformats.org/officeDocument/2006/relationships/hyperlink" Target="https://archive.org/download/ni-roms/roms/Nintendo%20-%20Game%20Boy%20Color.zip/Mahjong%20Quest%20%28Japan%29%20%28SGB%20Enhanced%29%20%28GB%20Compatible%29.zip" TargetMode="External"/><Relationship Id="rId1223" Type="http://schemas.openxmlformats.org/officeDocument/2006/relationships/hyperlink" Target="https://archive.org/download/ni-roms/roms/Nintendo%20-%20Game%20Boy%20Color.zip/Mail%20Junkies%20World%20Port%20%28United%20Kingdom%29%20%28v1.01%29%20%28Unl%29.zip" TargetMode="External"/><Relationship Id="rId469" Type="http://schemas.openxmlformats.org/officeDocument/2006/relationships/hyperlink" Target="https://archive.org/download/ni-roms/roms/Nintendo%20-%20Game%20Boy%20Color.zip/Dinosaur%20%28USA%29.zip" TargetMode="External"/><Relationship Id="rId468" Type="http://schemas.openxmlformats.org/officeDocument/2006/relationships/hyperlink" Target="https://archive.org/download/ni-roms/roms/Nintendo%20-%20Game%20Boy%20Color.zip/Dinosaur%20%28USA%29%20%28Beta%29.zip" TargetMode="External"/><Relationship Id="rId467" Type="http://schemas.openxmlformats.org/officeDocument/2006/relationships/hyperlink" Target="https://archive.org/download/ni-roms/roms/Nintendo%20-%20Game%20Boy%20Color.zip/Dinosaur%20%28Europe%29%20%28En%2CFr%2CDe%2CEs%2CIt%29.zip" TargetMode="External"/><Relationship Id="rId1290" Type="http://schemas.openxmlformats.org/officeDocument/2006/relationships/hyperlink" Target="https://archive.org/download/ni-roms/roms/Nintendo%20-%20Game%20Boy%20Color.zip/Mia%20Hamm%20Soccer%20Shootout%20%28USA%29.zip" TargetMode="External"/><Relationship Id="rId1291" Type="http://schemas.openxmlformats.org/officeDocument/2006/relationships/hyperlink" Target="https://archive.org/download/ni-roms/roms/Nintendo%20-%20Game%20Boy%20Color.zip/Mickey%27s%20Racing%20Adventure%20%28USA%2C%20Europe%29%20%28En%2CFr%2CDe%2CEs%2CIt%29.zip" TargetMode="External"/><Relationship Id="rId1292" Type="http://schemas.openxmlformats.org/officeDocument/2006/relationships/hyperlink" Target="https://archive.org/download/ni-roms/roms/Nintendo%20-%20Game%20Boy%20Color.zip/Mickey%27s%20Speedway%20USA%20%28USA%2C%20Europe%29%20%28En%2CFr%2CDe%2CEs%29.zip" TargetMode="External"/><Relationship Id="rId462" Type="http://schemas.openxmlformats.org/officeDocument/2006/relationships/hyperlink" Target="https://archive.org/download/ni-roms/roms/Nintendo%20-%20Game%20Boy%20Color.zip/Digimon%20Saphire%20%28USA%29%20%28Unl%29.zip" TargetMode="External"/><Relationship Id="rId1293" Type="http://schemas.openxmlformats.org/officeDocument/2006/relationships/hyperlink" Target="https://archive.org/download/ni-roms/roms/Nintendo%20-%20Game%20Boy%20Color.zip/Micro%20Machines%201%20and%202%20-%20Twin%20Turbo%20%28USA%2C%20Europe%29.zip" TargetMode="External"/><Relationship Id="rId461" Type="http://schemas.openxmlformats.org/officeDocument/2006/relationships/hyperlink" Target="https://archive.org/download/ni-roms/roms/Nintendo%20-%20Game%20Boy%20Color.zip/Digimon%20Pocket%20%28Taiwan%29%20%28Zh%29%20%28Unl%29.zip" TargetMode="External"/><Relationship Id="rId1294" Type="http://schemas.openxmlformats.org/officeDocument/2006/relationships/hyperlink" Target="https://archive.org/download/ni-roms/roms/Nintendo%20-%20Game%20Boy%20Color.zip/Micro%20Machines%202%20-%20Turbo%20Tournament%20%28Europe%29%20%28Proto%29.zip" TargetMode="External"/><Relationship Id="rId460" Type="http://schemas.openxmlformats.org/officeDocument/2006/relationships/hyperlink" Target="https://archive.org/download/ni-roms/roms/Nintendo%20-%20Game%20Boy%20Color.zip/Digimon%20Pocket%20%28Taiwan%29%20%28En%29%20%28Unl%29.zip" TargetMode="External"/><Relationship Id="rId1295" Type="http://schemas.openxmlformats.org/officeDocument/2006/relationships/hyperlink" Target="https://archive.org/download/ni-roms/roms/Nintendo%20-%20Game%20Boy%20Color.zip/Micro%20Machines%20V3%20%28USA%2C%20Europe%29.zip" TargetMode="External"/><Relationship Id="rId1296" Type="http://schemas.openxmlformats.org/officeDocument/2006/relationships/hyperlink" Target="https://archive.org/download/ni-roms/roms/Nintendo%20-%20Game%20Boy%20Color.zip/Micro%20Maniacs%20%28Europe%29.zip" TargetMode="External"/><Relationship Id="rId466" Type="http://schemas.openxmlformats.org/officeDocument/2006/relationships/hyperlink" Target="https://archive.org/download/ni-roms/roms/Nintendo%20-%20Game%20Boy%20Color.zip/Dinosaur%27us%20%28Europe%29%20%28En%2CFr%2CDe%2CEs%2CIt%2CNl%29.zip" TargetMode="External"/><Relationship Id="rId1297" Type="http://schemas.openxmlformats.org/officeDocument/2006/relationships/hyperlink" Target="https://archive.org/download/ni-roms/roms/Nintendo%20-%20Game%20Boy%20Color.zip/Microsoft%20-%20The%206%20in%201%20Puzzle%20Collection%20Entertainment%20Pack%20%28Europe%29%20%28En%2CFr%2CDe%2CEs%2CIt%29.zip" TargetMode="External"/><Relationship Id="rId465" Type="http://schemas.openxmlformats.org/officeDocument/2006/relationships/hyperlink" Target="https://archive.org/download/ni-roms/roms/Nintendo%20-%20Game%20Boy%20Color.zip/Dino%20Breeder%204%20%28Japan%29%20%28SGB%20Enhanced%29%20%28GB%20Compatible%29.zip" TargetMode="External"/><Relationship Id="rId1298" Type="http://schemas.openxmlformats.org/officeDocument/2006/relationships/hyperlink" Target="https://archive.org/download/ni-roms/roms/Nintendo%20-%20Game%20Boy%20Color.zip/Microsoft%20-%20The%206%20in%201%20Puzzle%20Collection%20Entertainment%20Pack%20%28USA%29.zip" TargetMode="External"/><Relationship Id="rId464" Type="http://schemas.openxmlformats.org/officeDocument/2006/relationships/hyperlink" Target="https://archive.org/download/ni-roms/roms/Nintendo%20-%20Game%20Boy%20Color.zip/Dino%20Breeder%203%20-%20Gaia%20Fukkatsu%20%28Japan%29%20%28SGB%20Enhanced%29%20%28GB%20Compatible%29.zip" TargetMode="External"/><Relationship Id="rId1299" Type="http://schemas.openxmlformats.org/officeDocument/2006/relationships/hyperlink" Target="https://archive.org/download/ni-roms/roms/Nintendo%20-%20Game%20Boy%20Color.zip/Microsoft%20-%20The%20Best%20of%20Entertainment%20Pack%20%28Europe%29.zip" TargetMode="External"/><Relationship Id="rId463" Type="http://schemas.openxmlformats.org/officeDocument/2006/relationships/hyperlink" Target="https://archive.org/download/ni-roms/roms/Nintendo%20-%20Game%20Boy%20Color.zip/Digital%20Monster%202001%20%28Taiwan%29%20%28En%29%20%28Unl%29.zip" TargetMode="External"/><Relationship Id="rId459" Type="http://schemas.openxmlformats.org/officeDocument/2006/relationships/hyperlink" Target="https://archive.org/download/ni-roms/roms/Nintendo%20-%20Game%20Boy%20Color.zip/Digimon%20Crystal%20II%20%28USA%29%20%28Unl%29.zip" TargetMode="External"/><Relationship Id="rId458" Type="http://schemas.openxmlformats.org/officeDocument/2006/relationships/hyperlink" Target="https://archive.org/download/ni-roms/roms/Nintendo%20-%20Game%20Boy%20Color.zip/Digimon%20Amethyst%20%28USA%29%20%28Unl%29.zip" TargetMode="External"/><Relationship Id="rId457" Type="http://schemas.openxmlformats.org/officeDocument/2006/relationships/hyperlink" Target="https://archive.org/download/ni-roms/roms/Nintendo%20-%20Game%20Boy%20Color.zip/Digimon%20Adventure%202001%20%28USA%29%20%28Unl%29.zip" TargetMode="External"/><Relationship Id="rId456" Type="http://schemas.openxmlformats.org/officeDocument/2006/relationships/hyperlink" Target="https://archive.org/download/ni-roms/roms/Nintendo%20-%20Game%20Boy%20Color.zip/Digimon%203%20Crystal%20%28Taiwan%29%20%28En%29%20%28Unl%29.zip" TargetMode="External"/><Relationship Id="rId1280" Type="http://schemas.openxmlformats.org/officeDocument/2006/relationships/hyperlink" Target="https://archive.org/download/ni-roms/roms/Nintendo%20-%20Game%20Boy%20Color.zip/Men%20in%20Black%202%20-%20The%20Series%20%28Europe%29%20%28En%2CFr%2CDe%29.zip" TargetMode="External"/><Relationship Id="rId1281" Type="http://schemas.openxmlformats.org/officeDocument/2006/relationships/hyperlink" Target="https://archive.org/download/ni-roms/roms/Nintendo%20-%20Game%20Boy%20Color.zip/Men%20in%20Black%202%20-%20The%20Series%20%28USA%29%20%28En%2CFr%2CDe%29.zip" TargetMode="External"/><Relationship Id="rId451" Type="http://schemas.openxmlformats.org/officeDocument/2006/relationships/hyperlink" Target="https://archive.org/download/ni-roms/roms/Nintendo%20-%20Game%20Boy%20Color.zip/Dicee%21%20%28World%29%20%28v1.4%29%20%28GB%20Compatible%29%20%28Aftermarket%29%20%28Unl%29.zip" TargetMode="External"/><Relationship Id="rId1282" Type="http://schemas.openxmlformats.org/officeDocument/2006/relationships/hyperlink" Target="https://archive.org/download/ni-roms/roms/Nintendo%20-%20Game%20Boy%20Color.zip/Merlin%20%28Europe%29%20%28En%2CFr%2CDe%2CEs%2CIt%2CNl%29.zip" TargetMode="External"/><Relationship Id="rId450" Type="http://schemas.openxmlformats.org/officeDocument/2006/relationships/hyperlink" Target="https://archive.org/download/ni-roms/roms/Nintendo%20-%20Game%20Boy%20Color.zip/Dicee%21%20%28World%29%20%28v1.1%29%20%28GB%20Compatible%29%20%28Aftermarket%29%20%28Unl%29.zip" TargetMode="External"/><Relationship Id="rId1283" Type="http://schemas.openxmlformats.org/officeDocument/2006/relationships/hyperlink" Target="https://archive.org/download/ni-roms/roms/Nintendo%20-%20Game%20Boy%20Color.zip/MetaFight%20EX%20%28Japan%29.zip" TargetMode="External"/><Relationship Id="rId1284" Type="http://schemas.openxmlformats.org/officeDocument/2006/relationships/hyperlink" Target="https://archive.org/download/ni-roms/roms/Nintendo%20-%20Game%20Boy%20Color.zip/Metal%20Gear%20-%20Ghost%20Babel%20%28Japan%29.zip" TargetMode="External"/><Relationship Id="rId1285" Type="http://schemas.openxmlformats.org/officeDocument/2006/relationships/hyperlink" Target="https://archive.org/download/ni-roms/roms/Nintendo%20-%20Game%20Boy%20Color.zip/Metal%20Gear%20Solid%20%28Europe%29%20%28En%2CFr%2CDe%2CEs%2CIt%29.zip" TargetMode="External"/><Relationship Id="rId455" Type="http://schemas.openxmlformats.org/officeDocument/2006/relationships/hyperlink" Target="https://archive.org/download/ni-roms/roms/Nintendo%20-%20Game%20Boy%20Color.zip/Digimon%202%20%28Taiwan%29%20%28En%29%20%28Unl%29.zip" TargetMode="External"/><Relationship Id="rId1286" Type="http://schemas.openxmlformats.org/officeDocument/2006/relationships/hyperlink" Target="https://archive.org/download/ni-roms/roms/Nintendo%20-%20Game%20Boy%20Color.zip/Metal%20Gear%20Solid%20%28USA%29.zip" TargetMode="External"/><Relationship Id="rId454" Type="http://schemas.openxmlformats.org/officeDocument/2006/relationships/hyperlink" Target="https://archive.org/download/ni-roms/roms/Nintendo%20-%20Game%20Boy%20Color.zip/Digimon%2002%205%20%28USA%29%20%28Unl%29.zip" TargetMode="External"/><Relationship Id="rId1287" Type="http://schemas.openxmlformats.org/officeDocument/2006/relationships/hyperlink" Target="https://archive.org/download/ni-roms/roms/Nintendo%20-%20Game%20Boy%20Color.zip/Metal%20Walker%20%28USA%29%20%28GB%20Compatible%29.zip" TargetMode="External"/><Relationship Id="rId453" Type="http://schemas.openxmlformats.org/officeDocument/2006/relationships/hyperlink" Target="https://archive.org/download/ni-roms/roms/Nintendo%20-%20Game%20Boy%20Color.zip/Digimon%2002%204%20%28Taiwan%29%20%28En%29%20%28Unl%29.zip" TargetMode="External"/><Relationship Id="rId1288" Type="http://schemas.openxmlformats.org/officeDocument/2006/relationships/hyperlink" Target="https://archive.org/download/ni-roms/roms/Nintendo%20-%20Game%20Boy%20Color.zip/Metamode%20%28Japan%29.zip" TargetMode="External"/><Relationship Id="rId452" Type="http://schemas.openxmlformats.org/officeDocument/2006/relationships/hyperlink" Target="https://archive.org/download/ni-roms/roms/Nintendo%20-%20Game%20Boy%20Color.zip/Digimon%20-%20Yellow%20Jade%20%28USA%29%20%28Unl%29.zip" TargetMode="External"/><Relationship Id="rId1289" Type="http://schemas.openxmlformats.org/officeDocument/2006/relationships/hyperlink" Target="https://archive.org/download/ni-roms/roms/Nintendo%20-%20Game%20Boy%20Color.zip/Meteorite%20%28World%29%20%28Aftermarket%29%20%28Unl%29.zip" TargetMode="External"/><Relationship Id="rId491" Type="http://schemas.openxmlformats.org/officeDocument/2006/relationships/hyperlink" Target="https://archive.org/download/ni-roms/roms/Nintendo%20-%20Game%20Boy%20Color.zip/Donkey%20Kong%20Country%20%28USA%2C%20Europe%29%20%28En%2CFr%2CDe%2CEs%2CIt%29.zip" TargetMode="External"/><Relationship Id="rId490" Type="http://schemas.openxmlformats.org/officeDocument/2006/relationships/hyperlink" Target="https://archive.org/download/ni-roms/roms/Nintendo%20-%20Game%20Boy%20Color.zip/Donkey%20Kong%20Country%20%28USA%29%20%28En%2CFr%2CDe%2CEs%2CIt%29%20%28Demo%29%20%28Kiosk%29.zip" TargetMode="External"/><Relationship Id="rId489" Type="http://schemas.openxmlformats.org/officeDocument/2006/relationships/hyperlink" Target="https://archive.org/download/ni-roms/roms/Nintendo%20-%20Game%20Boy%20Color.zip/Donkey%20Kong%202001%20%28Japan%29.zip" TargetMode="External"/><Relationship Id="rId484" Type="http://schemas.openxmlformats.org/officeDocument/2006/relationships/hyperlink" Target="https://archive.org/download/ni-roms/roms/Nintendo%20-%20Game%20Boy%20Color.zip/Don%27t%20Forget%20About%20Me%20%28World%29%20%28v1.2%29%20%28GB%20Compatible%29%20%28Aftermarket%29%20%28Unl%29.zip" TargetMode="External"/><Relationship Id="rId483" Type="http://schemas.openxmlformats.org/officeDocument/2006/relationships/hyperlink" Target="https://archive.org/download/ni-roms/roms/Nintendo%20-%20Game%20Boy%20Color.zip/Don%27t%20Forget%20About%20Me%20%28World%29%20%28v1.1%29%20%28GB%20Compatible%29%20%28Aftermarket%29%20%28Unl%29.zip" TargetMode="External"/><Relationship Id="rId482" Type="http://schemas.openxmlformats.org/officeDocument/2006/relationships/hyperlink" Target="https://archive.org/download/ni-roms/roms/Nintendo%20-%20Game%20Boy%20Color.zip/Don%27t%20Forget%20About%20Me%20%28World%29%20%28GB%20Compatible%29%20%28Aftermarket%29%20%28Unl%29.zip" TargetMode="External"/><Relationship Id="rId481" Type="http://schemas.openxmlformats.org/officeDocument/2006/relationships/hyperlink" Target="https://archive.org/download/ni-roms/roms/Nintendo%20-%20Game%20Boy%20Color.zip/Doki%20x%20Doki%20Sasete%21%21%20%28Japan%29.zip" TargetMode="External"/><Relationship Id="rId488" Type="http://schemas.openxmlformats.org/officeDocument/2006/relationships/hyperlink" Target="https://archive.org/download/ni-roms/roms/Nintendo%20-%20Game%20Boy%20Color.zip/Donkey%20Kong%205%20-%20The%20Journey%20of%20Over%20Time%20and%20Space%20%28Taiwan%29%20%28En%29%20%28Unl%29.zip" TargetMode="External"/><Relationship Id="rId487" Type="http://schemas.openxmlformats.org/officeDocument/2006/relationships/hyperlink" Target="https://archive.org/download/ni-roms/roms/Nintendo%20-%20Game%20Boy%20Color.zip/Donald%20Duck%20-%20Quack%20Attack%20%28Europe%29%20%28En%2CFr%2CDe%2CEs%2CIt%29.zip" TargetMode="External"/><Relationship Id="rId486" Type="http://schemas.openxmlformats.org/officeDocument/2006/relationships/hyperlink" Target="https://archive.org/download/ni-roms/roms/Nintendo%20-%20Game%20Boy%20Color.zip/Donald%20Duck%20-%20Goin%27%20Quackers%20%28USA%29%20%28En%2CFr%2CDe%2CEs%2CIt%29.zip" TargetMode="External"/><Relationship Id="rId485" Type="http://schemas.openxmlformats.org/officeDocument/2006/relationships/hyperlink" Target="https://archive.org/download/ni-roms/roms/Nintendo%20-%20Game%20Boy%20Color.zip/Donald%20Duck%20-%20Daisy%20o%20Sukue%21%20%28Japan%29.zip" TargetMode="External"/><Relationship Id="rId480" Type="http://schemas.openxmlformats.org/officeDocument/2006/relationships/hyperlink" Target="https://archive.org/download/ni-roms/roms/Nintendo%20-%20Game%20Boy%20Color.zip/Dokidoki%20Densetsu%20-%20Mahoujin%20Guruguru%20%28Japan%29.zip" TargetMode="External"/><Relationship Id="rId479" Type="http://schemas.openxmlformats.org/officeDocument/2006/relationships/hyperlink" Target="https://archive.org/download/ni-roms/roms/Nintendo%20-%20Game%20Boy%20Color.zip/Dokapon%21%20-%20Millennium%20Quest%20%28Japan%29%20%28SGB%20Enhanced%29%20%28GB%20Compatible%29.zip" TargetMode="External"/><Relationship Id="rId478" Type="http://schemas.openxmlformats.org/officeDocument/2006/relationships/hyperlink" Target="https://archive.org/download/ni-roms/roms/Nintendo%20-%20Game%20Boy%20Color.zip/Dogz%20%28USA%29.zip" TargetMode="External"/><Relationship Id="rId473" Type="http://schemas.openxmlformats.org/officeDocument/2006/relationships/hyperlink" Target="https://archive.org/download/ni-roms/roms/Nintendo%20-%20Game%20Boy%20Color.zip/Diva%20Starz%20%28France%29.zip" TargetMode="External"/><Relationship Id="rId472" Type="http://schemas.openxmlformats.org/officeDocument/2006/relationships/hyperlink" Target="https://archive.org/download/ni-roms/roms/Nintendo%20-%20Game%20Boy%20Color.zip/Diva%20Starz%20%28Europe%29.zip" TargetMode="External"/><Relationship Id="rId471" Type="http://schemas.openxmlformats.org/officeDocument/2006/relationships/hyperlink" Target="https://archive.org/download/ni-roms/roms/Nintendo%20-%20Game%20Boy%20Color.zip/Disco%20Elysium%20-%20Game%20Boy%20Edition%20%28World%29%20%28No%20Music%29%20%28GB%20Compatible%29%20%28Aftermarket%29%20%28Unl%29.zip" TargetMode="External"/><Relationship Id="rId470" Type="http://schemas.openxmlformats.org/officeDocument/2006/relationships/hyperlink" Target="https://archive.org/download/ni-roms/roms/Nintendo%20-%20Game%20Boy%20Color.zip/Disco%20Elysium%20-%20Game%20Boy%20Edition%20%28World%29%20%28Music%29%20%28GB%20Compatible%29%20%28Aftermarket%29%20%28Unl%29.zip" TargetMode="External"/><Relationship Id="rId477" Type="http://schemas.openxmlformats.org/officeDocument/2006/relationships/hyperlink" Target="https://archive.org/download/ni-roms/roms/Nintendo%20-%20Game%20Boy%20Color.zip/Dogz%20%28Europe%29.zip" TargetMode="External"/><Relationship Id="rId476" Type="http://schemas.openxmlformats.org/officeDocument/2006/relationships/hyperlink" Target="https://archive.org/download/ni-roms/roms/Nintendo%20-%20Game%20Boy%20Color.zip/Diver%2094%20%28World%29%20%28GB%20Compatible%29%20%28Aftermarket%29%20%28Unl%29.zip" TargetMode="External"/><Relationship Id="rId475" Type="http://schemas.openxmlformats.org/officeDocument/2006/relationships/hyperlink" Target="https://archive.org/download/ni-roms/roms/Nintendo%20-%20Game%20Boy%20Color.zip/Diva%20Starz%20-%20Mall%20Mania%20%28USA%29.zip" TargetMode="External"/><Relationship Id="rId474" Type="http://schemas.openxmlformats.org/officeDocument/2006/relationships/hyperlink" Target="https://archive.org/download/ni-roms/roms/Nintendo%20-%20Game%20Boy%20Color.zip/Diva%20Starz%20%28Germany%29.zip" TargetMode="External"/><Relationship Id="rId1257" Type="http://schemas.openxmlformats.org/officeDocument/2006/relationships/hyperlink" Target="https://archive.org/download/ni-roms/roms/Nintendo%20-%20Game%20Boy%20Color.zip/Medarot%203%20-%20Kuwagata%20Version%20%28Japan%29.zip" TargetMode="External"/><Relationship Id="rId1258" Type="http://schemas.openxmlformats.org/officeDocument/2006/relationships/hyperlink" Target="https://archive.org/download/ni-roms/roms/Nintendo%20-%20Game%20Boy%20Color.zip/Medarot%203%20-%20Parts%20Collection%20-%20Z%20kara%20no%20Chousenjou%20%28Japan%29.zip" TargetMode="External"/><Relationship Id="rId1259" Type="http://schemas.openxmlformats.org/officeDocument/2006/relationships/hyperlink" Target="https://archive.org/download/ni-roms/roms/Nintendo%20-%20Game%20Boy%20Color.zip/Medarot%204%20-%20Kabuto%20Version%20%28Japan%29.zip" TargetMode="External"/><Relationship Id="rId426" Type="http://schemas.openxmlformats.org/officeDocument/2006/relationships/hyperlink" Target="https://archive.org/download/ni-roms/roms/Nintendo%20-%20Game%20Boy%20Color.zip/David%20Beckham%20Soccer%20%28Europe%29%20%28En%2CFr%2CDe%2CEs%2CIt%29.zip" TargetMode="External"/><Relationship Id="rId425" Type="http://schemas.openxmlformats.org/officeDocument/2006/relationships/hyperlink" Target="https://archive.org/download/ni-roms/roms/Nintendo%20-%20Game%20Boy%20Color.zip/Dave%20Mirra%20Freestyle%20BMX%20%28USA%2C%20Europe%29.zip" TargetMode="External"/><Relationship Id="rId424" Type="http://schemas.openxmlformats.org/officeDocument/2006/relationships/hyperlink" Target="https://archive.org/download/ni-roms/roms/Nintendo%20-%20Game%20Boy%20Color.zip/Data-Navi%20Pro%20Yakyuu%202%20%28Japan%29.zip" TargetMode="External"/><Relationship Id="rId423" Type="http://schemas.openxmlformats.org/officeDocument/2006/relationships/hyperlink" Target="https://archive.org/download/ni-roms/roms/Nintendo%20-%20Game%20Boy%20Color.zip/Data-Navi%20Pro%20Yakyuu%20%28Japan%29.zip" TargetMode="External"/><Relationship Id="rId429" Type="http://schemas.openxmlformats.org/officeDocument/2006/relationships/hyperlink" Target="https://archive.org/download/ni-roms/roms/Nintendo%20-%20Game%20Boy%20Color.zip/Dawn%20Will%20Come%20%28World%29%20%28GB%20Compatible%29%20%28Aftermarket%29%20%28Unl%29.zip" TargetMode="External"/><Relationship Id="rId428" Type="http://schemas.openxmlformats.org/officeDocument/2006/relationships/hyperlink" Target="https://archive.org/download/ni-roms/roms/Nintendo%20-%20Game%20Boy%20Color.zip/David%20O%27Leary%27s%20Total%20Soccer%202000%20%28Europe%29%20%28En%2CFr%2CDe%2CEs%2CIt%2CNl%29.zip" TargetMode="External"/><Relationship Id="rId427" Type="http://schemas.openxmlformats.org/officeDocument/2006/relationships/hyperlink" Target="https://archive.org/download/ni-roms/roms/Nintendo%20-%20Game%20Boy%20Color.zip/David%20Beckham%20Soccer%20%28USA%29%20%28En%2CEs%29%20%28Proto%29.zip" TargetMode="External"/><Relationship Id="rId1250" Type="http://schemas.openxmlformats.org/officeDocument/2006/relationships/hyperlink" Target="https://archive.org/download/ni-roms/roms/Nintendo%20-%20Game%20Boy%20Color.zip/Maya%20the%20Bee%20-%20Garden%20Adventures%20%28Europe%29%20%28En%2CFr%2CDe%2CEs%29.zip" TargetMode="External"/><Relationship Id="rId1251" Type="http://schemas.openxmlformats.org/officeDocument/2006/relationships/hyperlink" Target="https://archive.org/download/ni-roms/roms/Nintendo%20-%20Game%20Boy%20Color.zip/Mayhem%20%28World%29%20%28Aftermarket%29%20%28Unl%29.zip" TargetMode="External"/><Relationship Id="rId1252" Type="http://schemas.openxmlformats.org/officeDocument/2006/relationships/hyperlink" Target="https://archive.org/download/ni-roms/roms/Nintendo%20-%20Game%20Boy%20Color.zip/McDonald%27s%20Monogatari%20-%20Honobono%20Tenchou%20Ikusei%20Game%20%28Japan%29.zip" TargetMode="External"/><Relationship Id="rId422" Type="http://schemas.openxmlformats.org/officeDocument/2006/relationships/hyperlink" Target="https://archive.org/download/ni-roms/roms/Nintendo%20-%20Game%20Boy%20Color.zip/Darklite%20%28World%29%20%28Proto%29%20%28GB%20Compatible%29%20%28Aftermarket%29%20%28Unl%29.zip" TargetMode="External"/><Relationship Id="rId1253" Type="http://schemas.openxmlformats.org/officeDocument/2006/relationships/hyperlink" Target="https://archive.org/download/ni-roms/roms/Nintendo%20-%20Game%20Boy%20Color.zip/Medarot%202%20-%20Kabuto%20Version%20%28Japan%29%20%28SGB%20Enhanced%29%20%28GB%20Compatible%29.zip" TargetMode="External"/><Relationship Id="rId421" Type="http://schemas.openxmlformats.org/officeDocument/2006/relationships/hyperlink" Target="https://archive.org/download/ni-roms/roms/Nintendo%20-%20Game%20Boy%20Color.zip/Dark%20Winter%20Wander%2C%20A%20%28World%29%20%28GB%20Compatible%29%20%28Aftermarket%29%20%28Unl%29.zip" TargetMode="External"/><Relationship Id="rId1254" Type="http://schemas.openxmlformats.org/officeDocument/2006/relationships/hyperlink" Target="https://archive.org/download/ni-roms/roms/Nintendo%20-%20Game%20Boy%20Color.zip/Medarot%202%20-%20Kuwagata%20Version%20%28Japan%29%20%28SGB%20Enhanced%29%20%28GB%20Compatible%29.zip" TargetMode="External"/><Relationship Id="rId420" Type="http://schemas.openxmlformats.org/officeDocument/2006/relationships/hyperlink" Target="https://archive.org/download/ni-roms/roms/Nintendo%20-%20Game%20Boy%20Color.zip/Dancing%20Furby%20%28Japan%29%20%28GB%20Compatible%29.zip" TargetMode="External"/><Relationship Id="rId1255" Type="http://schemas.openxmlformats.org/officeDocument/2006/relationships/hyperlink" Target="https://archive.org/download/ni-roms/roms/Nintendo%20-%20Game%20Boy%20Color.zip/Medarot%202%20-%20Parts%20Collection%20%28Japan%29%20%28SGB%20Enhanced%29%20%28GB%20Compatible%29.zip" TargetMode="External"/><Relationship Id="rId1256" Type="http://schemas.openxmlformats.org/officeDocument/2006/relationships/hyperlink" Target="https://archive.org/download/ni-roms/roms/Nintendo%20-%20Game%20Boy%20Color.zip/Medarot%203%20-%20Kabuto%20Version%20%28Japan%29.zip" TargetMode="External"/><Relationship Id="rId1246" Type="http://schemas.openxmlformats.org/officeDocument/2006/relationships/hyperlink" Target="https://archive.org/download/ni-roms/roms/Nintendo%20-%20Game%20Boy%20Color.zip/Maus%2C%20Die%20-%20Verrueckte%20Olympiade%20%28Germany%29%20%28Beta%29.zip" TargetMode="External"/><Relationship Id="rId1247" Type="http://schemas.openxmlformats.org/officeDocument/2006/relationships/hyperlink" Target="https://archive.org/download/ni-roms/roms/Nintendo%20-%20Game%20Boy%20Color.zip/Maus%2C%20Die%20-%20Verrueckte%20Olympiade%20%28Germany%29.zip" TargetMode="External"/><Relationship Id="rId1248" Type="http://schemas.openxmlformats.org/officeDocument/2006/relationships/hyperlink" Target="https://archive.org/download/ni-roms/roms/Nintendo%20-%20Game%20Boy%20Color.zip/Max%20Steel%20-%20Covert%20Missions%20%28USA%29%20%28En%2CFr%2CDe%2CEs%29%20%28Proto%29.zip" TargetMode="External"/><Relationship Id="rId1249" Type="http://schemas.openxmlformats.org/officeDocument/2006/relationships/hyperlink" Target="https://archive.org/download/ni-roms/roms/Nintendo%20-%20Game%20Boy%20Color.zip/Maya%20the%20Bee%20%26%20Her%20Friends%20%28Europe%29%20%28En%2CFr%2CDe%29%20%28GB%20Compatible%29.zip" TargetMode="External"/><Relationship Id="rId415" Type="http://schemas.openxmlformats.org/officeDocument/2006/relationships/hyperlink" Target="https://archive.org/download/ni-roms/roms/Nintendo%20-%20Game%20Boy%20Color.zip/Daisu-ki%20-%20Jam%20Edition%20%28World%29%20%28GB%20Compatible%29%20%28Aftermarket%29%20%28Unl%29.zip" TargetMode="External"/><Relationship Id="rId414" Type="http://schemas.openxmlformats.org/officeDocument/2006/relationships/hyperlink" Target="https://archive.org/download/ni-roms/roms/Nintendo%20-%20Game%20Boy%20Color.zip/Daisu-ki%20%28World%29%20%28v1.2.1%29%20%28Aftermarket%29%20%28Unl%29.zip" TargetMode="External"/><Relationship Id="rId413" Type="http://schemas.openxmlformats.org/officeDocument/2006/relationships/hyperlink" Target="https://archive.org/download/ni-roms/roms/Nintendo%20-%20Game%20Boy%20Color.zip/Daisu-ki%20%28World%29%20%28v1.2%29%20%28Aftermarket%29%20%28Unl%29.zip" TargetMode="External"/><Relationship Id="rId412" Type="http://schemas.openxmlformats.org/officeDocument/2006/relationships/hyperlink" Target="https://archive.org/download/ni-roms/roms/Nintendo%20-%20Game%20Boy%20Color.zip/Daisu-ki%20%28World%29%20%28v1.1.1%29%20%28Aftermarket%29%20%28Unl%29.zip" TargetMode="External"/><Relationship Id="rId419" Type="http://schemas.openxmlformats.org/officeDocument/2006/relationships/hyperlink" Target="https://archive.org/download/ni-roms/roms/Nintendo%20-%20Game%20Boy%20Color.zip/Dance%20Dance%20Revolution%20GB%203%20%28Japan%29.zip" TargetMode="External"/><Relationship Id="rId418" Type="http://schemas.openxmlformats.org/officeDocument/2006/relationships/hyperlink" Target="https://archive.org/download/ni-roms/roms/Nintendo%20-%20Game%20Boy%20Color.zip/Dance%20Dance%20Revolution%20GB%202%20%28Japan%29.zip" TargetMode="External"/><Relationship Id="rId417" Type="http://schemas.openxmlformats.org/officeDocument/2006/relationships/hyperlink" Target="https://archive.org/download/ni-roms/roms/Nintendo%20-%20Game%20Boy%20Color.zip/Dance%20Dance%20Revolution%20GB%20-%20Disney%20Mix%20%28Japan%29.zip" TargetMode="External"/><Relationship Id="rId416" Type="http://schemas.openxmlformats.org/officeDocument/2006/relationships/hyperlink" Target="https://archive.org/download/ni-roms/roms/Nintendo%20-%20Game%20Boy%20Color.zip/Dance%20Dance%20Revolution%20GB%20%28Japan%29.zip" TargetMode="External"/><Relationship Id="rId1240" Type="http://schemas.openxmlformats.org/officeDocument/2006/relationships/hyperlink" Target="https://archive.org/download/ni-roms/roms/Nintendo%20-%20Game%20Boy%20Color.zip/Mask%20of%20Zorro%2C%20The%20%28USA%29.zip" TargetMode="External"/><Relationship Id="rId1241" Type="http://schemas.openxmlformats.org/officeDocument/2006/relationships/hyperlink" Target="https://archive.org/download/ni-roms/roms/Nintendo%20-%20Game%20Boy%20Color.zip/Mat%20Hoffman%27s%20Pro%20BMX%20%28USA%2C%20Europe%29.zip" TargetMode="External"/><Relationship Id="rId411" Type="http://schemas.openxmlformats.org/officeDocument/2006/relationships/hyperlink" Target="https://archive.org/download/ni-roms/roms/Nintendo%20-%20Game%20Boy%20Color.zip/Daisu-ki%20%28World%29%20%28v1.1%29%20%28Aftermarket%29%20%28Unl%29.zip" TargetMode="External"/><Relationship Id="rId1242" Type="http://schemas.openxmlformats.org/officeDocument/2006/relationships/hyperlink" Target="https://archive.org/download/ni-roms/roms/Nintendo%20-%20Game%20Boy%20Color.zip/Matchbox%20Emergency%20Patrol%20%28USA%2C%20Europe%29.zip" TargetMode="External"/><Relationship Id="rId410" Type="http://schemas.openxmlformats.org/officeDocument/2006/relationships/hyperlink" Target="https://archive.org/download/ni-roms/roms/Nintendo%20-%20Game%20Boy%20Color.zip/Daiku%20no%20Gen-san%20-%20Kachikachi%20no%20Tonkachi%20ga%20Kachi%20%28Japan%29%20%28SGB%20Enhanced%29%20%28GB%20Compatible%29.zip" TargetMode="External"/><Relationship Id="rId1243" Type="http://schemas.openxmlformats.org/officeDocument/2006/relationships/hyperlink" Target="https://archive.org/download/ni-roms/roms/Nintendo%20-%20Game%20Boy%20Color.zip/Matel%20Gear%20II%20%28Taiwan%29%20%28En%29%20%28Unl%29.zip" TargetMode="External"/><Relationship Id="rId1244" Type="http://schemas.openxmlformats.org/officeDocument/2006/relationships/hyperlink" Target="https://archive.org/download/ni-roms/roms/Nintendo%20-%20Game%20Boy%20Color.zip/Maus%2C%20Die%20%28Europe%29%20%28En%2CFr%2CDe%2CEs%29%20%28Beta%29.zip" TargetMode="External"/><Relationship Id="rId1245" Type="http://schemas.openxmlformats.org/officeDocument/2006/relationships/hyperlink" Target="https://archive.org/download/ni-roms/roms/Nintendo%20-%20Game%20Boy%20Color.zip/Maus%2C%20Die%20%28Europe%29%20%28En%2CFr%2CDe%2CEs%29.zip" TargetMode="External"/><Relationship Id="rId1279" Type="http://schemas.openxmlformats.org/officeDocument/2006/relationships/hyperlink" Target="https://archive.org/download/ni-roms/roms/Nintendo%20-%20Game%20Boy%20Color.zip/Men%20in%20Black%20-%20The%20Series%20%28USA%2C%20Europe%29%20%28SGB%20Enhanced%29%20%28GB%20Compatible%29.zip" TargetMode="External"/><Relationship Id="rId448" Type="http://schemas.openxmlformats.org/officeDocument/2006/relationships/hyperlink" Target="https://archive.org/download/ni-roms/roms/Nintendo%20-%20Game%20Boy%20Color.zip/Dexter%27s%20Laboratory%20-%20Robot%20Rampage%20%28USA%2C%20Europe%29.zip" TargetMode="External"/><Relationship Id="rId447" Type="http://schemas.openxmlformats.org/officeDocument/2006/relationships/hyperlink" Target="https://archive.org/download/ni-roms/roms/Nintendo%20-%20Game%20Boy%20Color.zip/Descent%20%28World%29%20%28Demo%29%20%28GB%20Compatible%29%20%28Aftermarket%29%20%28Unl%29.zip" TargetMode="External"/><Relationship Id="rId446" Type="http://schemas.openxmlformats.org/officeDocument/2006/relationships/hyperlink" Target="https://archive.org/download/ni-roms/roms/Nintendo%20-%20Game%20Boy%20Color.zip/Densha%20de%20Go%21%202%20%28Japan%29.zip" TargetMode="External"/><Relationship Id="rId445" Type="http://schemas.openxmlformats.org/officeDocument/2006/relationships/hyperlink" Target="https://archive.org/download/ni-roms/roms/Nintendo%20-%20Game%20Boy%20Color.zip/Densha%20de%20Go%21%20%28Japan%29.zip" TargetMode="External"/><Relationship Id="rId449" Type="http://schemas.openxmlformats.org/officeDocument/2006/relationships/hyperlink" Target="https://archive.org/download/ni-roms/roms/Nintendo%20-%20Game%20Boy%20Color.zip/Dia%20de%20Sol%20Noite%20de%20Lua%20%28World%29%20%28GB%20Compatible%29%20%28Aftermarket%29%20%28Unl%29.zip" TargetMode="External"/><Relationship Id="rId1270" Type="http://schemas.openxmlformats.org/officeDocument/2006/relationships/hyperlink" Target="https://archive.org/download/ni-roms/roms/Nintendo%20-%20Game%20Boy%20Color.zip/Megami%20Tensei%20Gaiden%20-%20Last%20Bible%20II%20%28Japan%29%20%28SGB%20Enhanced%29%20%28GB%20Compatible%29.zip" TargetMode="External"/><Relationship Id="rId440" Type="http://schemas.openxmlformats.org/officeDocument/2006/relationships/hyperlink" Target="https://archive.org/download/ni-roms/roms/Nintendo%20-%20Game%20Boy%20Color.zip/Deja%20Vu%20I%20%26%20II%20-%20The%20Casebooks%20of%20Ace%20Harding%20%28USA%29.zip" TargetMode="External"/><Relationship Id="rId1271" Type="http://schemas.openxmlformats.org/officeDocument/2006/relationships/hyperlink" Target="https://archive.org/download/ni-roms/roms/Nintendo%20-%20Game%20Boy%20Color.zip/Meiji%20Jingu%20%28World%29%20%28Aftermarket%29%20%28Unl%29.zip" TargetMode="External"/><Relationship Id="rId1272" Type="http://schemas.openxmlformats.org/officeDocument/2006/relationships/hyperlink" Target="https://archive.org/download/ni-roms/roms/Nintendo%20-%20Game%20Boy%20Color.zip/Meitantei%20Conan%20-%20Karakuri%20Jiin%20Satsujin%20Jiken%20%28Japan%29%20%28SGB%20Enhanced%29%20%28GB%20Compatible%29.zip" TargetMode="External"/><Relationship Id="rId1273" Type="http://schemas.openxmlformats.org/officeDocument/2006/relationships/hyperlink" Target="https://archive.org/download/ni-roms/roms/Nintendo%20-%20Game%20Boy%20Color.zip/Meitantei%20Conan%20-%20Kigantou%20Hihou%20Densetsu%20%28Japan%29%20%28SGB%20Enhanced%29%20%28GB%20Compatible%29.zip" TargetMode="External"/><Relationship Id="rId1274" Type="http://schemas.openxmlformats.org/officeDocument/2006/relationships/hyperlink" Target="https://archive.org/download/ni-roms/roms/Nintendo%20-%20Game%20Boy%20Color.zip/Meitantei%20Conan%20-%20Norowareta%20Kouro%20%28Japan%29%20%28SGB%20Enhanced%29%20%28GB%20Compatible%29.zip" TargetMode="External"/><Relationship Id="rId444" Type="http://schemas.openxmlformats.org/officeDocument/2006/relationships/hyperlink" Target="https://archive.org/download/ni-roms/roms/Nintendo%20-%20Game%20Boy%20Color.zip/Denki%20Blocks%21%20%28USA%29%20%28En%2CEs%29%20%28Proto%29.zip" TargetMode="External"/><Relationship Id="rId1275" Type="http://schemas.openxmlformats.org/officeDocument/2006/relationships/hyperlink" Target="https://archive.org/download/ni-roms/roms/Nintendo%20-%20Game%20Boy%20Color.zip/Melanie%20and%20the%20Magic%20Forest%20%28World%29%20%28GB%20Compatible%29%20%28Aftermarket%29%20%28Unl%29.zip" TargetMode="External"/><Relationship Id="rId443" Type="http://schemas.openxmlformats.org/officeDocument/2006/relationships/hyperlink" Target="https://archive.org/download/ni-roms/roms/Nintendo%20-%20Game%20Boy%20Color.zip/Denki%20Blocks%21%20%28Europe%29%20%28En%2CFr%2CDe%2CEs%2CIt%29.zip" TargetMode="External"/><Relationship Id="rId1276" Type="http://schemas.openxmlformats.org/officeDocument/2006/relationships/hyperlink" Target="https://archive.org/download/ni-roms/roms/Nintendo%20-%20Game%20Boy%20Color.zip/Melanie%20and%20the%20Magic%20Forest%20%28World%29%20%28v1.1%29%20%28GB%20Compatible%29%20%28Aftermarket%29%20%28Unl%29.zip" TargetMode="External"/><Relationship Id="rId442" Type="http://schemas.openxmlformats.org/officeDocument/2006/relationships/hyperlink" Target="https://archive.org/download/ni-roms/roms/Nintendo%20-%20Game%20Boy%20Color.zip/Dejiko%20no%20Mahjong%20Party%20%28Japan%29.zip" TargetMode="External"/><Relationship Id="rId1277" Type="http://schemas.openxmlformats.org/officeDocument/2006/relationships/hyperlink" Target="https://archive.org/download/ni-roms/roms/Nintendo%20-%20Game%20Boy%20Color.zip/Memory%20Mania%20Challenge%20%28World%29%20%28v1.3%29%20%28GB%20Compatible%29%20%28Aftermarket%29%20%28Unl%29.zip" TargetMode="External"/><Relationship Id="rId441" Type="http://schemas.openxmlformats.org/officeDocument/2006/relationships/hyperlink" Target="https://archive.org/download/ni-roms/roms/Nintendo%20-%20Game%20Boy%20Color.zip/Dejiko%20no%20Mahjong%20Party%20%28Japan%29%20%28Rev%201%29%20%28Proto%29.zip" TargetMode="External"/><Relationship Id="rId1278" Type="http://schemas.openxmlformats.org/officeDocument/2006/relationships/hyperlink" Target="https://archive.org/download/ni-roms/roms/Nintendo%20-%20Game%20Boy%20Color.zip/Menghuan%20Moni%20Zhan%20II%20%28Taiwan%29%20%28Zh%29%20%28Unl%29.zip" TargetMode="External"/><Relationship Id="rId1268" Type="http://schemas.openxmlformats.org/officeDocument/2006/relationships/hyperlink" Target="https://archive.org/download/ni-roms/roms/Nintendo%20-%20Game%20Boy%20Color.zip/Megaman%20X4%20%28Taiwan%29%20%28En%29%20%28Rumble%20Version%29%20%28Unl%29.zip" TargetMode="External"/><Relationship Id="rId1269" Type="http://schemas.openxmlformats.org/officeDocument/2006/relationships/hyperlink" Target="https://archive.org/download/ni-roms/roms/Nintendo%20-%20Game%20Boy%20Color.zip/Megami%20Tensei%20Gaiden%20-%20Last%20Bible%20%28Japan%29%20%28SGB%20Enhanced%29%20%28GB%20Compatible%29.zip" TargetMode="External"/><Relationship Id="rId437" Type="http://schemas.openxmlformats.org/officeDocument/2006/relationships/hyperlink" Target="https://archive.org/download/ni-roms/roms/Nintendo%20-%20Game%20Boy%20Color.zip/Deja%20Vu%20I%20%26%20II%20%28Japan%29.zip" TargetMode="External"/><Relationship Id="rId436" Type="http://schemas.openxmlformats.org/officeDocument/2006/relationships/hyperlink" Target="https://archive.org/download/ni-roms/roms/Nintendo%20-%20Game%20Boy%20Color.zip/Deisanebe%20%28World%29%20%28GB%20Compatible%29%20%28Aftermarket%29%20%28Unl%29.zip" TargetMode="External"/><Relationship Id="rId435" Type="http://schemas.openxmlformats.org/officeDocument/2006/relationships/hyperlink" Target="https://archive.org/download/ni-roms/roms/Nintendo%20-%20Game%20Boy%20Color.zip/Deer%20Hunter%20%28USA%29.zip" TargetMode="External"/><Relationship Id="rId434" Type="http://schemas.openxmlformats.org/officeDocument/2006/relationships/hyperlink" Target="https://archive.org/download/ni-roms/roms/Nintendo%20-%20Game%20Boy%20Color.zip/Death%20Race%2016%20%28World%29%20%28Aftermarket%29%20%28Unl%29.zip" TargetMode="External"/><Relationship Id="rId439" Type="http://schemas.openxmlformats.org/officeDocument/2006/relationships/hyperlink" Target="https://archive.org/download/ni-roms/roms/Nintendo%20-%20Game%20Boy%20Color.zip/Deja%20Vu%20I%20%26%20II%20-%20The%20Casebooks%20of%20Ace%20Harding%20%28Europe%29%20%28Fr%2CDe%29.zip" TargetMode="External"/><Relationship Id="rId438" Type="http://schemas.openxmlformats.org/officeDocument/2006/relationships/hyperlink" Target="https://archive.org/download/ni-roms/roms/Nintendo%20-%20Game%20Boy%20Color.zip/Deja%20Vu%20I%20%26%20II%20-%20The%20Casebooks%20of%20Ace%20Harding%20%28Europe%29%20%28En%2CFr%29.zip" TargetMode="External"/><Relationship Id="rId1260" Type="http://schemas.openxmlformats.org/officeDocument/2006/relationships/hyperlink" Target="https://archive.org/download/ni-roms/roms/Nintendo%20-%20Game%20Boy%20Color.zip/Medarot%204%20-%20Kuwagata%20Version%20%28Japan%29.zip" TargetMode="External"/><Relationship Id="rId1261" Type="http://schemas.openxmlformats.org/officeDocument/2006/relationships/hyperlink" Target="https://archive.org/download/ni-roms/roms/Nintendo%20-%20Game%20Boy%20Color.zip/Medarot%205%20-%20Susutake%20Mura%20no%20Tenkousei%20-%20Kabuto%20%28Japan%29.zip" TargetMode="External"/><Relationship Id="rId1262" Type="http://schemas.openxmlformats.org/officeDocument/2006/relationships/hyperlink" Target="https://archive.org/download/ni-roms/roms/Nintendo%20-%20Game%20Boy%20Color.zip/Medarot%205%20-%20Susutake%20Mura%20no%20Tenkousei%20-%20Kuwagata%20%28Japan%29.zip" TargetMode="External"/><Relationship Id="rId1263" Type="http://schemas.openxmlformats.org/officeDocument/2006/relationships/hyperlink" Target="https://archive.org/download/ni-roms/roms/Nintendo%20-%20Game%20Boy%20Color.zip/Medarot%20Cardrobottle%20-%20Kabuto%20Version%20%28Japan%29%20%28SGB%20Enhanced%29%20%28GB%20Compatible%29.zip" TargetMode="External"/><Relationship Id="rId433" Type="http://schemas.openxmlformats.org/officeDocument/2006/relationships/hyperlink" Target="https://archive.org/download/ni-roms/roms/Nintendo%20-%20Game%20Boy%20Color.zip/Dear%20Daniel%20no%20Sweet%20Adventure%20-%20Kitty-chan%20o%20Sagashite%20%28Japan%29%20%28SGB%20Enhanced%29%20%28GB%20Compatible%29.zip" TargetMode="External"/><Relationship Id="rId1264" Type="http://schemas.openxmlformats.org/officeDocument/2006/relationships/hyperlink" Target="https://archive.org/download/ni-roms/roms/Nintendo%20-%20Game%20Boy%20Color.zip/Medarot%20Cardrobottle%20-%20Kuwagata%20Version%20%28Japan%29%20%28SGB%20Enhanced%29%20%28GB%20Compatible%29.zip" TargetMode="External"/><Relationship Id="rId432" Type="http://schemas.openxmlformats.org/officeDocument/2006/relationships/hyperlink" Target="https://archive.org/download/ni-roms/roms/Nintendo%20-%20Game%20Boy%20Color.zip/Deadly%20Skies%20%28Europe%29%20%28En%2CFr%2CDe%29.zip" TargetMode="External"/><Relationship Id="rId1265" Type="http://schemas.openxmlformats.org/officeDocument/2006/relationships/hyperlink" Target="https://archive.org/download/ni-roms/roms/Nintendo%20-%20Game%20Boy%20Color.zip/Mega%20Man%20Xtreme%20%28USA%2C%20Europe%29%20%28GB%20Compatible%29.zip" TargetMode="External"/><Relationship Id="rId431" Type="http://schemas.openxmlformats.org/officeDocument/2006/relationships/hyperlink" Target="https://archive.org/download/ni-roms/roms/Nintendo%20-%20Game%20Boy%20Color.zip/Days%20Without%20%28World%29%20%28Multiple%20Endings%29%20%28Aftermarket%29%20%28Unl%29.zip" TargetMode="External"/><Relationship Id="rId1266" Type="http://schemas.openxmlformats.org/officeDocument/2006/relationships/hyperlink" Target="https://archive.org/download/ni-roms/roms/Nintendo%20-%20Game%20Boy%20Color.zip/Mega%20Man%20Xtreme%202%20%28USA%2C%20Europe%29.zip" TargetMode="External"/><Relationship Id="rId430" Type="http://schemas.openxmlformats.org/officeDocument/2006/relationships/hyperlink" Target="https://archive.org/download/ni-roms/roms/Nintendo%20-%20Game%20Boy%20Color.zip/Days%20Without%20%28World%29%20%28Aftermarket%29%20%28Unl%29.zip" TargetMode="External"/><Relationship Id="rId1267" Type="http://schemas.openxmlformats.org/officeDocument/2006/relationships/hyperlink" Target="https://archive.org/download/ni-roms/roms/Nintendo%20-%20Game%20Boy%20Color.zip/Mega%20Memory%20Card%20%28USA%29%20%28GB%20Compatible%29%20%28Unl%29.zip" TargetMode="External"/><Relationship Id="rId1" Type="http://schemas.openxmlformats.org/officeDocument/2006/relationships/hyperlink" Target="https://archive.org/download/ni-roms/roms/Nintendo%20-%20Game%20Boy%20Color.zip/3-D%20Ultra%20Pinball%20-%20Thrillride%20%28USA%29%20%28Rumble%20Version%29.zip" TargetMode="External"/><Relationship Id="rId2" Type="http://schemas.openxmlformats.org/officeDocument/2006/relationships/hyperlink" Target="https://archive.org/download/ni-roms/roms/Nintendo%20-%20Game%20Boy%20Color.zip/3D%20Pocket%20Pool%20%28Europe%29%20%28En%2CFr%2CDe%2CEs%2CIt%2CNl%29.zip" TargetMode="External"/><Relationship Id="rId3" Type="http://schemas.openxmlformats.org/officeDocument/2006/relationships/hyperlink" Target="https://archive.org/download/ni-roms/roms/Nintendo%20-%20Game%20Boy%20Color.zip/3D%20Pool%20Allstars%20%28USA%29%20%28En%2CFr%2CEs%29%20%28Proto%29.zip" TargetMode="External"/><Relationship Id="rId4" Type="http://schemas.openxmlformats.org/officeDocument/2006/relationships/hyperlink" Target="https://archive.org/download/ni-roms/roms/Nintendo%20-%20Game%20Boy%20Color.zip/3D%20Quasars%20%28World%29%20%28Aftermarket%29%20%28Unl%29.zip" TargetMode="External"/><Relationship Id="rId9" Type="http://schemas.openxmlformats.org/officeDocument/2006/relationships/hyperlink" Target="https://archive.org/download/ni-roms/roms/Nintendo%20-%20Game%20Boy%20Color.zip/4x4%20World%20Trophy%20%28Europe%29%20%28En%2CFr%2CDe%2CEs%2CIt%29%20%28GB%20Compatible%29.zip" TargetMode="External"/><Relationship Id="rId5" Type="http://schemas.openxmlformats.org/officeDocument/2006/relationships/hyperlink" Target="https://archive.org/download/ni-roms/roms/Nintendo%20-%20Game%20Boy%20Color.zip/4%20in%201%20%2B%208%20in%201%20%28World%29%20%284B-001%2C%204B-009%2C%208B-001%2C%20Sachen%29%20%28Unl%29.zip" TargetMode="External"/><Relationship Id="rId6" Type="http://schemas.openxmlformats.org/officeDocument/2006/relationships/hyperlink" Target="https://archive.org/download/ni-roms/roms/Nintendo%20-%20Game%20Boy%20Color.zip/4%20in%201%20%2B%208%20in%201%20%28World%29%20%284B-002%2C%204B-004%2C%208B-002%2C%20Sachen%29%20%28Unl%29.zip" TargetMode="External"/><Relationship Id="rId7" Type="http://schemas.openxmlformats.org/officeDocument/2006/relationships/hyperlink" Target="https://archive.org/download/ni-roms/roms/Nintendo%20-%20Game%20Boy%20Color.zip/4%20in%201%20%2B%208%20in%201%20%28World%29%20%284B-005%2C%204B-006%2C%208B-003%2C%20Sachen%29%20%28Unl%29.zip" TargetMode="External"/><Relationship Id="rId8" Type="http://schemas.openxmlformats.org/officeDocument/2006/relationships/hyperlink" Target="https://archive.org/download/ni-roms/roms/Nintendo%20-%20Game%20Boy%20Color.zip/4%20in%201%20%2B%208%20in%201%20%28World%29%20%284B-007%2C%204B-008%2C%208B-004%2C%20Sachen%29%20%28Unl%29.zip" TargetMode="External"/><Relationship Id="rId808" Type="http://schemas.openxmlformats.org/officeDocument/2006/relationships/hyperlink" Target="https://archive.org/download/ni-roms/roms/Nintendo%20-%20Game%20Boy%20Color.zip/Green%20Beret%20%28Unknown%29%20%28Proto%201%29.zip" TargetMode="External"/><Relationship Id="rId807" Type="http://schemas.openxmlformats.org/officeDocument/2006/relationships/hyperlink" Target="https://archive.org/download/ni-roms/roms/Nintendo%20-%20Game%20Boy%20Color.zip/Great%20Battle%20Pocket%2C%20The%20%28Japan%29%20%28SGB%20Enhanced%29%20%28GB%20Compatible%29.zip" TargetMode="External"/><Relationship Id="rId806" Type="http://schemas.openxmlformats.org/officeDocument/2006/relationships/hyperlink" Target="https://archive.org/download/ni-roms/roms/Nintendo%20-%20Game%20Boy%20Color.zip/Gravitorque%20%28World%29%20%28GB%20Compatible%29%20%28Aftermarket%29%20%28Unl%29.zip" TargetMode="External"/><Relationship Id="rId805" Type="http://schemas.openxmlformats.org/officeDocument/2006/relationships/hyperlink" Target="https://archive.org/download/ni-roms/roms/Nintendo%20-%20Game%20Boy%20Color.zip/Grave%20Encounter%2C%20A%20%28World%29%20%28v1.21%29%20%28GB%20Compatible%29%20%28Aftermarket%29%20%28Unl%29.zip" TargetMode="External"/><Relationship Id="rId809" Type="http://schemas.openxmlformats.org/officeDocument/2006/relationships/hyperlink" Target="https://archive.org/download/ni-roms/roms/Nintendo%20-%20Game%20Boy%20Color.zip/Green%20Beret%20%28Unknown%29%20%28Proto%202%29.zip" TargetMode="External"/><Relationship Id="rId800" Type="http://schemas.openxmlformats.org/officeDocument/2006/relationships/hyperlink" Target="https://archive.org/download/ni-roms/roms/Nintendo%20-%20Game%20Boy%20Color.zip/Grand%20Theft%20Auto%202%20%28USA%29.zip" TargetMode="External"/><Relationship Id="rId804" Type="http://schemas.openxmlformats.org/officeDocument/2006/relationships/hyperlink" Target="https://archive.org/download/ni-roms/roms/Nintendo%20-%20Game%20Boy%20Color.zip/Grave%20Encounter%2C%20A%20%28World%29%20%28v1.3%29%20%28GB%20Compatible%29%20%28Aftermarket%29%20%28Unl%29.zip" TargetMode="External"/><Relationship Id="rId803" Type="http://schemas.openxmlformats.org/officeDocument/2006/relationships/hyperlink" Target="https://archive.org/download/ni-roms/roms/Nintendo%20-%20Game%20Boy%20Color.zip/Granduel%20-%20Shinki%20Dungeon%20no%20Hihou%20%28Japan%29.zip" TargetMode="External"/><Relationship Id="rId802" Type="http://schemas.openxmlformats.org/officeDocument/2006/relationships/hyperlink" Target="https://archive.org/download/ni-roms/roms/Nintendo%20-%20Game%20Boy%20Color.zip/Granduel%20-%20Shinki%20Dungeon%20no%20Hihou%20%28Japan%29%20%28Sample%29.zip" TargetMode="External"/><Relationship Id="rId801" Type="http://schemas.openxmlformats.org/officeDocument/2006/relationships/hyperlink" Target="https://archive.org/download/ni-roms/roms/Nintendo%20-%20Game%20Boy%20Color.zip/Grandia%20-%20Parallel%20Trippers%20%28Japan%29.zip" TargetMode="External"/><Relationship Id="rId1334" Type="http://schemas.openxmlformats.org/officeDocument/2006/relationships/hyperlink" Target="https://archive.org/download/ni-roms/roms/Nintendo%20-%20Game%20Boy%20Color.zip/Monopoly%20%28USA%29%20%28GB%20Compatible%29.zip" TargetMode="External"/><Relationship Id="rId1335" Type="http://schemas.openxmlformats.org/officeDocument/2006/relationships/hyperlink" Target="https://archive.org/download/ni-roms/roms/Nintendo%20-%20Game%20Boy%20Color.zip/Monster%20AG%2C%20Die%20%28Germany%29.zip" TargetMode="External"/><Relationship Id="rId1336" Type="http://schemas.openxmlformats.org/officeDocument/2006/relationships/hyperlink" Target="https://archive.org/download/ni-roms/roms/Nintendo%20-%20Game%20Boy%20Color.zip/Monster%20Farm%20Battle%20Card%20GB%20%28Japan%29%20%28SGB%20Enhanced%29%20%28GB%20Compatible%29.zip" TargetMode="External"/><Relationship Id="rId1337" Type="http://schemas.openxmlformats.org/officeDocument/2006/relationships/hyperlink" Target="https://archive.org/download/ni-roms/roms/Nintendo%20-%20Game%20Boy%20Color.zip/Monster%20Go%21%20Go%21%20Go%21%21%20%28Taiwan%29%20%28En%29%20%28Unl%29.zip" TargetMode="External"/><Relationship Id="rId1338" Type="http://schemas.openxmlformats.org/officeDocument/2006/relationships/hyperlink" Target="https://archive.org/download/ni-roms/roms/Nintendo%20-%20Game%20Boy%20Color.zip/Monster%20Race%202%20%28Japan%29%20%28SGB%20Enhanced%29%20%28GB%20Compatible%29.zip" TargetMode="External"/><Relationship Id="rId1339" Type="http://schemas.openxmlformats.org/officeDocument/2006/relationships/hyperlink" Target="https://archive.org/download/ni-roms/roms/Nintendo%20-%20Game%20Boy%20Color.zip/Monster%20Rancher%20Battle%20Card%20GB%20%28USA%29%20%28SGB%20Enhanced%29%20%28GB%20Compatible%29.zip" TargetMode="External"/><Relationship Id="rId745" Type="http://schemas.openxmlformats.org/officeDocument/2006/relationships/hyperlink" Target="https://archive.org/download/ni-roms/roms/Nintendo%20-%20Game%20Boy%20Color.zip/Ganbare%21%20Nippon%21%20Olympic%202000%20%28Japan%29.zip" TargetMode="External"/><Relationship Id="rId744" Type="http://schemas.openxmlformats.org/officeDocument/2006/relationships/hyperlink" Target="https://archive.org/download/ni-roms/roms/Nintendo%20-%20Game%20Boy%20Color.zip/Game%20with%20The%20Cerulean%20Blob%2C%20The%20%28World%29%20%28Demo%29%20%28Aftermarket%29%20%28Unl%29.zip" TargetMode="External"/><Relationship Id="rId743" Type="http://schemas.openxmlformats.org/officeDocument/2006/relationships/hyperlink" Target="https://archive.org/download/ni-roms/roms/Nintendo%20-%20Game%20Boy%20Color.zip/Games%20Frenzy%20%28Europe%29%20%28En%2CFr%2CDe%29.zip" TargetMode="External"/><Relationship Id="rId742" Type="http://schemas.openxmlformats.org/officeDocument/2006/relationships/hyperlink" Target="https://archive.org/download/ni-roms/roms/Nintendo%20-%20Game%20Boy%20Color.zip/Gamer%20Boy%20Mission%20%28World%29%20%28GB%20Compatible%29%20%28Aftermarket%29%20%28Unl%29.zip" TargetMode="External"/><Relationship Id="rId749" Type="http://schemas.openxmlformats.org/officeDocument/2006/relationships/hyperlink" Target="https://archive.org/download/ni-roms/roms/Nintendo%20-%20Game%20Boy%20Color.zip/Gangdan%20Wuyu%202%20%28Taiwan%29%20%28Unl%29.zip" TargetMode="External"/><Relationship Id="rId748" Type="http://schemas.openxmlformats.org/officeDocument/2006/relationships/hyperlink" Target="https://archive.org/download/ni-roms/roms/Nintendo%20-%20Game%20Boy%20Color.zip/Ganbare%20Goemon%20-%20Tengutou%20no%20Gyakushuu%20%28Japan%29%20%28GB%20Compatible%29.zip" TargetMode="External"/><Relationship Id="rId747" Type="http://schemas.openxmlformats.org/officeDocument/2006/relationships/hyperlink" Target="https://archive.org/download/ni-roms/roms/Nintendo%20-%20Game%20Boy%20Color.zip/Ganbare%20Goemon%20-%20Seikuushi%20Dynamites%20Arawaru%21%21%20%28Japan%29.zip" TargetMode="External"/><Relationship Id="rId746" Type="http://schemas.openxmlformats.org/officeDocument/2006/relationships/hyperlink" Target="https://archive.org/download/ni-roms/roms/Nintendo%20-%20Game%20Boy%20Color.zip/Ganbare%20Goemon%20-%20Mononoke%20Douchuu%20Tobidase%20Nabebugyou%21%20%28Japan%29%20%28SGB%20Enhanced%29%20%28GB%20Compatible%29.zip" TargetMode="External"/><Relationship Id="rId741" Type="http://schemas.openxmlformats.org/officeDocument/2006/relationships/hyperlink" Target="https://archive.org/download/ni-roms/roms/Nintendo%20-%20Game%20Boy%20Color.zip/Gamer%20Boy%20Mission%20%28World%29%20%28Demo%29%20%28GB%20Compatible%29%20%28Aftermarket%29%20%28Unl%29.zip" TargetMode="External"/><Relationship Id="rId1330" Type="http://schemas.openxmlformats.org/officeDocument/2006/relationships/hyperlink" Target="https://archive.org/download/ni-roms/roms/Nintendo%20-%20Game%20Boy%20Color.zip/Mona%20and%20the%20Witch%27s%20Hat%20Deluxe%20%28World%29%20%28GB%20Compatible%29%20%28Aftermarket%29%20%28Unl%29.zip" TargetMode="External"/><Relationship Id="rId740" Type="http://schemas.openxmlformats.org/officeDocument/2006/relationships/hyperlink" Target="https://archive.org/download/ni-roms/roms/Nintendo%20-%20Game%20Boy%20Color.zip/GameShark%20Online%20%28USA%29%20%28Unl%29.zip" TargetMode="External"/><Relationship Id="rId1331" Type="http://schemas.openxmlformats.org/officeDocument/2006/relationships/hyperlink" Target="https://archive.org/download/ni-roms/roms/Nintendo%20-%20Game%20Boy%20Color.zip/Monkey%20Magic%20%28World%29%20%28Aftermarket%29%20%28Unl%29.zip" TargetMode="External"/><Relationship Id="rId1332" Type="http://schemas.openxmlformats.org/officeDocument/2006/relationships/hyperlink" Target="https://archive.org/download/ni-roms/roms/Nintendo%20-%20Game%20Boy%20Color.zip/Monkey%20Puncher%20%28Europe%29%20%28SGB%20Enhanced%29%20%28GB%20Compatible%29.zip" TargetMode="External"/><Relationship Id="rId1333" Type="http://schemas.openxmlformats.org/officeDocument/2006/relationships/hyperlink" Target="https://archive.org/download/ni-roms/roms/Nintendo%20-%20Game%20Boy%20Color.zip/Monopoly%20%28Japan%29%20%28SGB%20Enhanced%29%20%28GB%20Compatible%29.zip" TargetMode="External"/><Relationship Id="rId1323" Type="http://schemas.openxmlformats.org/officeDocument/2006/relationships/hyperlink" Target="https://archive.org/download/ni-roms/roms/Nintendo%20-%20Game%20Boy%20Color.zip/Mobile%20Golf%20%28Japan%29.zip" TargetMode="External"/><Relationship Id="rId1324" Type="http://schemas.openxmlformats.org/officeDocument/2006/relationships/hyperlink" Target="https://archive.org/download/ni-roms/roms/Nintendo%20-%20Game%20Boy%20Color.zip/Mobile%20Trainer%20%28Japan%29.zip" TargetMode="External"/><Relationship Id="rId1325" Type="http://schemas.openxmlformats.org/officeDocument/2006/relationships/hyperlink" Target="https://archive.org/download/ni-roms/roms/Nintendo%20-%20Game%20Boy%20Color.zip/Mojie%203-bu%20Wanme%20de%20Shijie%20%28Taiwan%29%20%28Zh%29%20%28Unl%29.zip" TargetMode="External"/><Relationship Id="rId1326" Type="http://schemas.openxmlformats.org/officeDocument/2006/relationships/hyperlink" Target="https://archive.org/download/ni-roms/roms/Nintendo%20-%20Game%20Boy%20Color.zip/Mojie%20Chuanshuo%20%28Taiwan%29%20%28Unl%29.zip" TargetMode="External"/><Relationship Id="rId1327" Type="http://schemas.openxmlformats.org/officeDocument/2006/relationships/hyperlink" Target="https://archive.org/download/ni-roms/roms/Nintendo%20-%20Game%20Boy%20Color.zip/Mojie%20Zhanshi%20Chuanshuo%20%28Taiwan%29%20%28Unl%29.zip" TargetMode="External"/><Relationship Id="rId1328" Type="http://schemas.openxmlformats.org/officeDocument/2006/relationships/hyperlink" Target="https://archive.org/download/ni-roms/roms/Nintendo%20-%20Game%20Boy%20Color.zip/Mommy%20%28World%29%20%28GB%20Compatible%29%20%28Aftermarket%29%20%28Unl%29.zip" TargetMode="External"/><Relationship Id="rId1329" Type="http://schemas.openxmlformats.org/officeDocument/2006/relationships/hyperlink" Target="https://archive.org/download/ni-roms/roms/Nintendo%20-%20Game%20Boy%20Color.zip/Momotarou%20Densetsu%201-2%20%28Japan%29.zip" TargetMode="External"/><Relationship Id="rId739" Type="http://schemas.openxmlformats.org/officeDocument/2006/relationships/hyperlink" Target="https://archive.org/download/ni-roms/roms/Nintendo%20-%20Game%20Boy%20Color.zip/GameShark%20MX%20%28USA%29%20%28v1.02%29%20%28Unl%29.zip" TargetMode="External"/><Relationship Id="rId734" Type="http://schemas.openxmlformats.org/officeDocument/2006/relationships/hyperlink" Target="https://archive.org/download/ni-roms/roms/Nintendo%20-%20Game%20Boy%20Color.zip/Game%20Boy%20Gallery%204%20%28Australia%29%20%28SGB%20Enhanced%29%20%28GB%20Compatible%29.zip" TargetMode="External"/><Relationship Id="rId733" Type="http://schemas.openxmlformats.org/officeDocument/2006/relationships/hyperlink" Target="https://archive.org/download/ni-roms/roms/Nintendo%20-%20Game%20Boy%20Color.zip/Game%20Boy%20Gallery%203%20%28Japan%29%20%28SGB%20Enhanced%29%20%28GB%20Compatible%29.zip" TargetMode="External"/><Relationship Id="rId732" Type="http://schemas.openxmlformats.org/officeDocument/2006/relationships/hyperlink" Target="https://archive.org/download/ni-roms/roms/Nintendo%20-%20Game%20Boy%20Color.zip/Game%20Boy%20Gallery%203%20%28Australia%29%20%28SGB%20Enhanced%29%20%28GB%20Compatible%29.zip" TargetMode="External"/><Relationship Id="rId731" Type="http://schemas.openxmlformats.org/officeDocument/2006/relationships/hyperlink" Target="https://archive.org/download/ni-roms/roms/Nintendo%20-%20Game%20Boy%20Color.zip/Game%20Boy%20Gallery%202%20%28Japan%29%20%28Possible%20Proto%29%20%28SGB%20Enhanced%2C%20GB%20Compatible%29%20%28NP%29.zip" TargetMode="External"/><Relationship Id="rId738" Type="http://schemas.openxmlformats.org/officeDocument/2006/relationships/hyperlink" Target="https://archive.org/download/ni-roms/roms/Nintendo%20-%20Game%20Boy%20Color.zip/Game%20Conveni%2021%20%28Japan%29%20%28GB%20Compatible%29.zip" TargetMode="External"/><Relationship Id="rId737" Type="http://schemas.openxmlformats.org/officeDocument/2006/relationships/hyperlink" Target="https://archive.org/download/ni-roms/roms/Nintendo%20-%20Game%20Boy%20Color.zip/Game%20Boy%20Wars%20Pocket%20Tactics%20%28Japan%29%20%28Beta%29.zip" TargetMode="External"/><Relationship Id="rId736" Type="http://schemas.openxmlformats.org/officeDocument/2006/relationships/hyperlink" Target="https://archive.org/download/ni-roms/roms/Nintendo%20-%20Game%20Boy%20Color.zip/Game%20Boy%20Wars%203%20%28Japan%29.zip" TargetMode="External"/><Relationship Id="rId735" Type="http://schemas.openxmlformats.org/officeDocument/2006/relationships/hyperlink" Target="https://archive.org/download/ni-roms/roms/Nintendo%20-%20Game%20Boy%20Color.zip/Game%20Boy%20Wars%202%20%28Japan%29%20%28SGB%20Enhanced%29%20%28GB%20Compatible%29.zip" TargetMode="External"/><Relationship Id="rId730" Type="http://schemas.openxmlformats.org/officeDocument/2006/relationships/hyperlink" Target="https://archive.org/download/ni-roms/roms/Nintendo%20-%20Game%20Boy%20Color.zip/Game%20Boy%20Color%20%28World%29%20%28Demo%29%20%28Kiosk%29.zip" TargetMode="External"/><Relationship Id="rId1320" Type="http://schemas.openxmlformats.org/officeDocument/2006/relationships/hyperlink" Target="https://archive.org/download/ni-roms/roms/Nintendo%20-%20Game%20Boy%20Color.zip/Mission%20Mars%20%28World%29%20%28Aftermarket%29%20%28Unl%29.zip" TargetMode="External"/><Relationship Id="rId1321" Type="http://schemas.openxmlformats.org/officeDocument/2006/relationships/hyperlink" Target="https://archive.org/download/ni-roms/roms/Nintendo%20-%20Game%20Boy%20Color.zip/Mizuki%20Shigeru%20no%20Shin%20Youkaiden%20%28Japan%29.zip" TargetMode="External"/><Relationship Id="rId1322" Type="http://schemas.openxmlformats.org/officeDocument/2006/relationships/hyperlink" Target="https://archive.org/download/ni-roms/roms/Nintendo%20-%20Game%20Boy%20Color.zip/Mob%20Creche%20Parallel%20Game%20%28World%29%20%28En%2CJa%29%20%28Aftermarket%29%20%28Unl%29.zip" TargetMode="External"/><Relationship Id="rId1356" Type="http://schemas.openxmlformats.org/officeDocument/2006/relationships/hyperlink" Target="https://archive.org/download/ni-roms/roms/Nintendo%20-%20Game%20Boy%20Color.zip/Mortal%20Kombat%204%20%28USA%2C%20Europe%29%20%28SGB%20Enhanced%29%20%28GB%20Compatible%29.zip" TargetMode="External"/><Relationship Id="rId1357" Type="http://schemas.openxmlformats.org/officeDocument/2006/relationships/hyperlink" Target="https://archive.org/download/ni-roms/roms/Nintendo%20-%20Game%20Boy%20Color.zip/Moshou%20Shiji%20-%20Zhanshen%20%28Taiwan%29%20%28Unl%29.zip" TargetMode="External"/><Relationship Id="rId1358" Type="http://schemas.openxmlformats.org/officeDocument/2006/relationships/hyperlink" Target="https://archive.org/download/ni-roms/roms/Nintendo%20-%20Game%20Boy%20Color.zip/Motocross%20Maniacs%202%20%28USA%29.zip" TargetMode="External"/><Relationship Id="rId1359" Type="http://schemas.openxmlformats.org/officeDocument/2006/relationships/hyperlink" Target="https://archive.org/download/ni-roms/roms/Nintendo%20-%20Game%20Boy%20Color.zip/Mount%20Vesuvius%20%28World%29%20%28Aftermarket%29%20%28Unl%29.zip" TargetMode="External"/><Relationship Id="rId767" Type="http://schemas.openxmlformats.org/officeDocument/2006/relationships/hyperlink" Target="https://archive.org/download/ni-roms/roms/Nintendo%20-%20Game%20Boy%20Color.zip/Ghost%20of%20the%20Arcade%20%28World%29%20%28GB%20Compo%202023%29%20%28GB%20Compatible%29%20%28Aftermarket%29%20%28Unl%29.zip" TargetMode="External"/><Relationship Id="rId766" Type="http://schemas.openxmlformats.org/officeDocument/2006/relationships/hyperlink" Target="https://archive.org/download/ni-roms/roms/Nintendo%20-%20Game%20Boy%20Color.zip/Ghost%20Town%20%28World%29%20%28Aftermarket%29%20%28Unl%29.zip" TargetMode="External"/><Relationship Id="rId765" Type="http://schemas.openxmlformats.org/officeDocument/2006/relationships/hyperlink" Target="https://archive.org/download/ni-roms/roms/Nintendo%20-%20Game%20Boy%20Color.zip/Gex%203%20-%20Deep%20Pocket%20Gecko%20%28USA%29.zip" TargetMode="External"/><Relationship Id="rId764" Type="http://schemas.openxmlformats.org/officeDocument/2006/relationships/hyperlink" Target="https://archive.org/download/ni-roms/roms/Nintendo%20-%20Game%20Boy%20Color.zip/Gex%203%20-%20Deep%20Cover%20Gecko%20%28Europe%29%20%28En%2CFr%2CDe%2CEs%2CIt%29.zip" TargetMode="External"/><Relationship Id="rId769" Type="http://schemas.openxmlformats.org/officeDocument/2006/relationships/hyperlink" Target="https://archive.org/download/ni-roms/roms/Nintendo%20-%20Game%20Boy%20Color.zip/Ghost%20of%20the%20Arcade%20%28World%29%20%28v1.7%29%20%28Aftermarket%29%20%28Unl%29.zip" TargetMode="External"/><Relationship Id="rId768" Type="http://schemas.openxmlformats.org/officeDocument/2006/relationships/hyperlink" Target="https://archive.org/download/ni-roms/roms/Nintendo%20-%20Game%20Boy%20Color.zip/Ghost%20of%20the%20Arcade%20%28World%29%20%28v1.3%29%20%28GB%20Compatible%29%20%28Aftermarket%29%20%28Unl%29.zip" TargetMode="External"/><Relationship Id="rId1350" Type="http://schemas.openxmlformats.org/officeDocument/2006/relationships/hyperlink" Target="https://archive.org/download/ni-roms/roms/Nintendo%20-%20Game%20Boy%20Color.zip/Moomin%27s%20Tale%20%28Europe%29%20%28En%2CFr%2CDe%29.zip" TargetMode="External"/><Relationship Id="rId1351" Type="http://schemas.openxmlformats.org/officeDocument/2006/relationships/hyperlink" Target="https://archive.org/download/ni-roms/roms/Nintendo%20-%20Game%20Boy%20Color.zip/Moomin%20no%20Daibouken%20%28Japan%29%20%28Beta%29.zip" TargetMode="External"/><Relationship Id="rId763" Type="http://schemas.openxmlformats.org/officeDocument/2006/relationships/hyperlink" Target="https://archive.org/download/ni-roms/roms/Nintendo%20-%20Game%20Boy%20Color.zip/Gex%20-%20Enter%20the%20Gecko%20%28USA%2C%20Europe%29%20%28GB%20Compatible%29.zip" TargetMode="External"/><Relationship Id="rId1352" Type="http://schemas.openxmlformats.org/officeDocument/2006/relationships/hyperlink" Target="https://archive.org/download/ni-roms/roms/Nintendo%20-%20Game%20Boy%20Color.zip/Moomin%20no%20Daibouken%20%28Japan%29.zip" TargetMode="External"/><Relationship Id="rId762" Type="http://schemas.openxmlformats.org/officeDocument/2006/relationships/hyperlink" Target="https://archive.org/download/ni-roms/roms/Nintendo%20-%20Game%20Boy%20Color.zip/Get%20Chuu%20Club%20-%20Minna%20no%20Konchuu%20Daizukan%20%28Japan%29%20%28Rumble%20Version%29%20%28SGB%20Enhanced%29%20%28GB%20Compatible%29.zip" TargetMode="External"/><Relationship Id="rId1353" Type="http://schemas.openxmlformats.org/officeDocument/2006/relationships/hyperlink" Target="https://archive.org/download/ni-roms/roms/Nintendo%20-%20Game%20Boy%20Color.zip/Moorhuhn%202%20-%20Die%20Jagd%20geht%20weiter%20%28Germany%29.zip" TargetMode="External"/><Relationship Id="rId761" Type="http://schemas.openxmlformats.org/officeDocument/2006/relationships/hyperlink" Target="https://archive.org/download/ni-roms/roms/Nintendo%20-%20Game%20Boy%20Color.zip/Gensou%20Maden%20Saiyuuki%20-%20Sabaku%20no%20Shijin%20%28Japan%29.zip" TargetMode="External"/><Relationship Id="rId1354" Type="http://schemas.openxmlformats.org/officeDocument/2006/relationships/hyperlink" Target="https://archive.org/download/ni-roms/roms/Nintendo%20-%20Game%20Boy%20Color.zip/Moorhuhn%203%20-%20...Es%20Gibt%20Huhn%21%20%28Europe%29%20%28En%2CFr%2CDe%2CEs%2CIt%29.zip" TargetMode="External"/><Relationship Id="rId760" Type="http://schemas.openxmlformats.org/officeDocument/2006/relationships/hyperlink" Target="https://archive.org/download/ni-roms/roms/Nintendo%20-%20Game%20Boy%20Color.zip/Gem%20Gem%20Monster%20%28Japan%29%20%28SGB%20Enhanced%29%20%28GB%20Compatible%29.zip" TargetMode="External"/><Relationship Id="rId1355" Type="http://schemas.openxmlformats.org/officeDocument/2006/relationships/hyperlink" Target="https://archive.org/download/ni-roms/roms/Nintendo%20-%20Game%20Boy%20Color.zip/Mortal%20Kombat%204%20%28Germany%29%20%28En%29%20%28SGB%20Enhanced%29%20%28GB%20Compatible%29.zip" TargetMode="External"/><Relationship Id="rId1345" Type="http://schemas.openxmlformats.org/officeDocument/2006/relationships/hyperlink" Target="https://archive.org/download/ni-roms/roms/Nintendo%20-%20Game%20Boy%20Color.zip/Monsters%2C%20Inc.%20%28Europe%29%20%28Rev%201%29.zip" TargetMode="External"/><Relationship Id="rId1346" Type="http://schemas.openxmlformats.org/officeDocument/2006/relationships/hyperlink" Target="https://archive.org/download/ni-roms/roms/Nintendo%20-%20Game%20Boy%20Color.zip/Monsters%2C%20Inc.%20%28USA%2C%20Europe%29.zip" TargetMode="External"/><Relationship Id="rId1347" Type="http://schemas.openxmlformats.org/officeDocument/2006/relationships/hyperlink" Target="https://archive.org/download/ni-roms/roms/Nintendo%20-%20Game%20Boy%20Color.zip/Montezuma%27s%20Return%21%20%28Europe%29%20%28En%2CFr%2CDe%2CEs%2CIt%29%20%28GB%20Compatible%29.zip" TargetMode="External"/><Relationship Id="rId1348" Type="http://schemas.openxmlformats.org/officeDocument/2006/relationships/hyperlink" Target="https://archive.org/download/ni-roms/roms/Nintendo%20-%20Game%20Boy%20Color.zip/Montezuma%27s%20Return%21%20%28USA%29%20%28En%2CEs%29%20%28GB%20Compatible%29.zip" TargetMode="External"/><Relationship Id="rId1349" Type="http://schemas.openxmlformats.org/officeDocument/2006/relationships/hyperlink" Target="https://archive.org/download/ni-roms/roms/Nintendo%20-%20Game%20Boy%20Color.zip/Monty%20on%20the%20Run%20%28World%29%20%28Aftermarket%29%20%28Unl%29.zip" TargetMode="External"/><Relationship Id="rId756" Type="http://schemas.openxmlformats.org/officeDocument/2006/relationships/hyperlink" Target="https://archive.org/download/ni-roms/roms/Nintendo%20-%20Game%20Boy%20Color.zip/Gedou%20Zhizun%202003%20%28Taiwan%29%20%28Unl%29.zip" TargetMode="External"/><Relationship Id="rId755" Type="http://schemas.openxmlformats.org/officeDocument/2006/relationships/hyperlink" Target="https://archive.org/download/ni-roms/roms/Nintendo%20-%20Game%20Boy%20Color.zip/Gedou%20Qi%20Long%20Qiu%202002%20%28Taiwan%29%20%28Zh%29%20%28Unl%29.zip" TargetMode="External"/><Relationship Id="rId754" Type="http://schemas.openxmlformats.org/officeDocument/2006/relationships/hyperlink" Target="https://archive.org/download/ni-roms/roms/Nintendo%20-%20Game%20Boy%20Color.zip/Gedou%20Jian%20Shen%20KF%20%28Taiwan%29%20%28En%29%20%28Unl%29.zip" TargetMode="External"/><Relationship Id="rId753" Type="http://schemas.openxmlformats.org/officeDocument/2006/relationships/hyperlink" Target="https://archive.org/download/ni-roms/roms/Nintendo%20-%20Game%20Boy%20Color.zip/Gedou%20Jian%20Shen%20-%20Soul%20Falchion%20%28Taiwan%29%20%28En%29%20%28Unl%29.zip" TargetMode="External"/><Relationship Id="rId759" Type="http://schemas.openxmlformats.org/officeDocument/2006/relationships/hyperlink" Target="https://archive.org/download/ni-roms/roms/Nintendo%20-%20Game%20Boy%20Color.zip/Gekisou%20Dangun%20Racer%20-%20Onsoku%20Buster%20Dangun%20Dan%20%28Japan%29.zip" TargetMode="External"/><Relationship Id="rId758" Type="http://schemas.openxmlformats.org/officeDocument/2006/relationships/hyperlink" Target="https://archive.org/download/ni-roms/roms/Nintendo%20-%20Game%20Boy%20Color.zip/Gekido%20%28Europe%29%20%28Proto%29%20%282000-09-04%29.zip" TargetMode="External"/><Relationship Id="rId757" Type="http://schemas.openxmlformats.org/officeDocument/2006/relationships/hyperlink" Target="https://archive.org/download/ni-roms/roms/Nintendo%20-%20Game%20Boy%20Color.zip/Geheimnis%20der%20Happy%20Hippo-Insel%2C%20Das%20%28Germany%29.zip" TargetMode="External"/><Relationship Id="rId1340" Type="http://schemas.openxmlformats.org/officeDocument/2006/relationships/hyperlink" Target="https://archive.org/download/ni-roms/roms/Nintendo%20-%20Game%20Boy%20Color.zip/Monster%20Rancher%20Explorer%20%28USA%29.zip" TargetMode="External"/><Relationship Id="rId752" Type="http://schemas.openxmlformats.org/officeDocument/2006/relationships/hyperlink" Target="https://archive.org/download/ni-roms/roms/Nintendo%20-%20Game%20Boy%20Color.zip/Gedou%20Jian%20Shen%20-%20Soul%20Falchion%20%28Taiwan%29%20%28En%29%20%28Unl%29%20%28Alt%202%29.zip" TargetMode="External"/><Relationship Id="rId1341" Type="http://schemas.openxmlformats.org/officeDocument/2006/relationships/hyperlink" Target="https://archive.org/download/ni-roms/roms/Nintendo%20-%20Game%20Boy%20Color.zip/Monster%20Traveler%20%28Japan%29%20%28Possible%20Proto%29.zip" TargetMode="External"/><Relationship Id="rId751" Type="http://schemas.openxmlformats.org/officeDocument/2006/relationships/hyperlink" Target="https://archive.org/download/ni-roms/roms/Nintendo%20-%20Game%20Boy%20Color.zip/Gedou%20Jian%20Shen%20-%20Soul%20Falchion%20%28Taiwan%29%20%28En%29%20%28Unl%29%20%28Alt%29.zip" TargetMode="External"/><Relationship Id="rId1342" Type="http://schemas.openxmlformats.org/officeDocument/2006/relationships/hyperlink" Target="https://archive.org/download/ni-roms/roms/Nintendo%20-%20Game%20Boy%20Color.zip/Monster%20Traveler%20%28Japan%29%20%28Rev%201%29.zip" TargetMode="External"/><Relationship Id="rId750" Type="http://schemas.openxmlformats.org/officeDocument/2006/relationships/hyperlink" Target="https://archive.org/download/ni-roms/roms/Nintendo%20-%20Game%20Boy%20Color.zip/Ganso%21%20Doubutsu%20Uranai%20%28Japan%29%20%28Proto%29.zip" TargetMode="External"/><Relationship Id="rId1343" Type="http://schemas.openxmlformats.org/officeDocument/2006/relationships/hyperlink" Target="https://archive.org/download/ni-roms/roms/Nintendo%20-%20Game%20Boy%20Color.zip/Monsters%2C%20Inc.%20%28Europe%29%20%28En%2CEs%2CNl%29.zip" TargetMode="External"/><Relationship Id="rId1344" Type="http://schemas.openxmlformats.org/officeDocument/2006/relationships/hyperlink" Target="https://archive.org/download/ni-roms/roms/Nintendo%20-%20Game%20Boy%20Color.zip/Monsters%2C%20Inc.%20%28Europe%29%20%28En%2CFr%2CIt%29.zip" TargetMode="External"/><Relationship Id="rId709" Type="http://schemas.openxmlformats.org/officeDocument/2006/relationships/hyperlink" Target="https://archive.org/download/ni-roms/roms/Nintendo%20-%20Game%20Boy%20Color.zip/GB-Wordyl%20%28World%29%20%28Es-XL%29%20%28GB%20Compatible%29%20%28Aftermarket%29%20%28Unl%29.zip" TargetMode="External"/><Relationship Id="rId708" Type="http://schemas.openxmlformats.org/officeDocument/2006/relationships/hyperlink" Target="https://archive.org/download/ni-roms/roms/Nintendo%20-%20Game%20Boy%20Color.zip/GB-Wordyl%20%28World%29%20%28Es%29%20%28GB%20Compatible%29%20%28Aftermarket%29%20%28Unl%29.zip" TargetMode="External"/><Relationship Id="rId707" Type="http://schemas.openxmlformats.org/officeDocument/2006/relationships/hyperlink" Target="https://archive.org/download/ni-roms/roms/Nintendo%20-%20Game%20Boy%20Color.zip/GB-Wordyl%20%28World%29%20%28En%29%20%28GB%20Compatible%29%20%28Aftermarket%29%20%28Unl%29.zip" TargetMode="External"/><Relationship Id="rId706" Type="http://schemas.openxmlformats.org/officeDocument/2006/relationships/hyperlink" Target="https://archive.org/download/ni-roms/roms/Nintendo%20-%20Game%20Boy%20Color.zip/GB-Wordyl%20%28World%29%20%28De%29%20%28GB%20Compatible%29%20%28Aftermarket%29%20%28Unl%29.zip" TargetMode="External"/><Relationship Id="rId701" Type="http://schemas.openxmlformats.org/officeDocument/2006/relationships/hyperlink" Target="https://archive.org/download/ni-roms/roms/Nintendo%20-%20Game%20Boy%20Color.zip/Fushigi%20no%20Dungeon%20-%20Fuurai%20no%20Shiren%20GB%202%20-%20Sabaku%20no%20Majou%20%28Japan%29%20%28BFWJ%29.zip" TargetMode="External"/><Relationship Id="rId700" Type="http://schemas.openxmlformats.org/officeDocument/2006/relationships/hyperlink" Target="https://archive.org/download/ni-roms/roms/Nintendo%20-%20Game%20Boy%20Color.zip/Fushigi%20no%20Dungeon%20-%20Fuurai%20no%20Shiren%20GB%202%20-%20Sabaku%20no%20Majou%20%28Japan%29%20%28AFMJ%29.zip" TargetMode="External"/><Relationship Id="rId705" Type="http://schemas.openxmlformats.org/officeDocument/2006/relationships/hyperlink" Target="https://archive.org/download/ni-roms/roms/Nintendo%20-%20Game%20Boy%20Color.zip/GB-Wordyl%20%28World%29%20%28Ca%29%20%28GB%20Compatible%29%20%28Aftermarket%29%20%28Unl%29.zip" TargetMode="External"/><Relationship Id="rId704" Type="http://schemas.openxmlformats.org/officeDocument/2006/relationships/hyperlink" Target="https://archive.org/download/ni-roms/roms/Nintendo%20-%20Game%20Boy%20Color.zip/GB-Memory%20Multi%20Menu%20%28Japan%29%20%28SGB%20Enhanced%2C%20GB%20Compatible%29%20%28NP%29.zip" TargetMode="External"/><Relationship Id="rId703" Type="http://schemas.openxmlformats.org/officeDocument/2006/relationships/hyperlink" Target="https://archive.org/download/ni-roms/roms/Nintendo%20-%20Game%20Boy%20Color.zip/G.B%20Corp.%20%28World%29%20%28Beta%29%20%28GB%20Compatible%29%20%28Aftermarket%29%20%28Unl%29.zip" TargetMode="External"/><Relationship Id="rId702" Type="http://schemas.openxmlformats.org/officeDocument/2006/relationships/hyperlink" Target="https://archive.org/download/ni-roms/roms/Nintendo%20-%20Game%20Boy%20Color.zip/G-Man%20%28World%29%20%28Aftermarket%29%20%28Unl%29.zip" TargetMode="External"/><Relationship Id="rId1312" Type="http://schemas.openxmlformats.org/officeDocument/2006/relationships/hyperlink" Target="https://archive.org/download/ni-roms/roms/Nintendo%20-%20Game%20Boy%20Color.zip/Minnie%20%26%20Friends%20-%20Yume%20no%20Kuni%20o%20Sagashite%20%28Japan%29.zip" TargetMode="External"/><Relationship Id="rId1313" Type="http://schemas.openxmlformats.org/officeDocument/2006/relationships/hyperlink" Target="https://archive.org/download/ni-roms/roms/Nintendo%20-%20Game%20Boy%20Color.zip/Mirror%20Between%20Us%2C%20The%20%28World%29%20%28GB%20Compatible%29%20%28Aftermarket%29%20%28Unl%29.zip" TargetMode="External"/><Relationship Id="rId1314" Type="http://schemas.openxmlformats.org/officeDocument/2006/relationships/hyperlink" Target="https://archive.org/download/ni-roms/roms/Nintendo%20-%20Game%20Boy%20Color.zip/Missile%20Command%20%28Europe%29.zip" TargetMode="External"/><Relationship Id="rId1315" Type="http://schemas.openxmlformats.org/officeDocument/2006/relationships/hyperlink" Target="https://archive.org/download/ni-roms/roms/Nintendo%20-%20Game%20Boy%20Color.zip/Missile%20Command%20%28USA%29%20%28Rumble%20Version%29.zip" TargetMode="External"/><Relationship Id="rId1316" Type="http://schemas.openxmlformats.org/officeDocument/2006/relationships/hyperlink" Target="https://archive.org/download/ni-roms/roms/Nintendo%20-%20Game%20Boy%20Color.zip/Mission%20-%20Impossible%20%28Europe%29%20%28En%2CFr%2CDe%2CEs%2CIt%29%20%28Rev%201%29%20%28Possible%20Proto%29.zip" TargetMode="External"/><Relationship Id="rId1317" Type="http://schemas.openxmlformats.org/officeDocument/2006/relationships/hyperlink" Target="https://archive.org/download/ni-roms/roms/Nintendo%20-%20Game%20Boy%20Color.zip/Mission%20-%20Impossible%20%28Europe%29%20%28En%2CFr%2CDe%2CEs%2CIt%29.zip" TargetMode="External"/><Relationship Id="rId1318" Type="http://schemas.openxmlformats.org/officeDocument/2006/relationships/hyperlink" Target="https://archive.org/download/ni-roms/roms/Nintendo%20-%20Game%20Boy%20Color.zip/Mission%20-%20Impossible%20%28USA%29%20%28En%2CFr%2CEs%29.zip" TargetMode="External"/><Relationship Id="rId1319" Type="http://schemas.openxmlformats.org/officeDocument/2006/relationships/hyperlink" Target="https://archive.org/download/ni-roms/roms/Nintendo%20-%20Game%20Boy%20Color.zip/Mission%20Bravo%20%28USA%29%20%28Proto%29.zip" TargetMode="External"/><Relationship Id="rId729" Type="http://schemas.openxmlformats.org/officeDocument/2006/relationships/hyperlink" Target="https://archive.org/download/ni-roms/roms/Nintendo%20-%20Game%20Boy%20Color.zip/Game%20Boy%20Camera%20Gallery%202022%2C%20The%20%28World%29%20%28GB%20Compatible%29%20%28Aftermarket%29%20%28Unl%29.zip" TargetMode="External"/><Relationship Id="rId728" Type="http://schemas.openxmlformats.org/officeDocument/2006/relationships/hyperlink" Target="https://archive.org/download/ni-roms/roms/Nintendo%20-%20Game%20Boy%20Color.zip/Game%20Boy%20Camera%20Gallery%20-%20Mystery%20Show%20%28World%29%20%28v1.4%29%20%28Digital%29%20%28GB%20Compatible%29%20%28Aftermarket%29%20%28Unl%29.zip" TargetMode="External"/><Relationship Id="rId723" Type="http://schemas.openxmlformats.org/officeDocument/2006/relationships/hyperlink" Target="https://archive.org/download/ni-roms/roms/Nintendo%20-%20Game%20Boy%20Color.zip/Gambler%20Densetsu%20Tetsuya%20-%20Shinjuku%20Tenun%20Hen%20%28Japan%29%20%28Rev%201%29.zip" TargetMode="External"/><Relationship Id="rId722" Type="http://schemas.openxmlformats.org/officeDocument/2006/relationships/hyperlink" Target="https://archive.org/download/ni-roms/roms/Nintendo%20-%20Game%20Boy%20Color.zip/Galaga%20-%20Destination%20Earth%20%28USA%29.zip" TargetMode="External"/><Relationship Id="rId721" Type="http://schemas.openxmlformats.org/officeDocument/2006/relationships/hyperlink" Target="https://archive.org/download/ni-roms/roms/Nintendo%20-%20Game%20Boy%20Color.zip/Gakkyuu%20Ou%20Yamazaki%20%28Japan%29%20%28Rev%201%29%20%28GB%20Compatible%29.zip" TargetMode="External"/><Relationship Id="rId720" Type="http://schemas.openxmlformats.org/officeDocument/2006/relationships/hyperlink" Target="https://archive.org/download/ni-roms/roms/Nintendo%20-%20Game%20Boy%20Color.zip/Gakkyuu%20Ou%20Yamazaki%20%28Japan%29%20%28Possible%20Proto%29%20%28GB%20Compatible%29.zip" TargetMode="External"/><Relationship Id="rId727" Type="http://schemas.openxmlformats.org/officeDocument/2006/relationships/hyperlink" Target="https://archive.org/download/ni-roms/roms/Nintendo%20-%20Game%20Boy%20Color.zip/Game%20Boy%20Camera%20Gallery%20-%20Mystery%20Show%20%28World%29%20%28v1.2%29%20%28Digital%29%20%28GB%20Compatible%29%20%28Aftermarket%29%20%28Unl%29.zip" TargetMode="External"/><Relationship Id="rId726" Type="http://schemas.openxmlformats.org/officeDocument/2006/relationships/hyperlink" Target="https://archive.org/download/ni-roms/roms/Nintendo%20-%20Game%20Boy%20Color.zip/Game%20%26%20Watch%20Gallery%203%20%28USA%2C%20Europe%29%20%28SGB%20Enhanced%29%20%28GB%20Compatible%29.zip" TargetMode="External"/><Relationship Id="rId725" Type="http://schemas.openxmlformats.org/officeDocument/2006/relationships/hyperlink" Target="https://archive.org/download/ni-roms/roms/Nintendo%20-%20Game%20Boy%20Color.zip/Game%20%26%20Watch%20Gallery%202%20%28USA%2C%20Europe%29%20%28SGB%20Enhanced%29%20%28GB%20Compatible%29.zip" TargetMode="External"/><Relationship Id="rId724" Type="http://schemas.openxmlformats.org/officeDocument/2006/relationships/hyperlink" Target="https://archive.org/download/ni-roms/roms/Nintendo%20-%20Game%20Boy%20Color.zip/Gambler%20Densetsu%20Tetsuya%20-%20Shinjuku%20Tenun%20Hen%20%28Japan%29.zip" TargetMode="External"/><Relationship Id="rId1310" Type="http://schemas.openxmlformats.org/officeDocument/2006/relationships/hyperlink" Target="https://archive.org/download/ni-roms/roms/Nintendo%20-%20Game%20Boy%20Color.zip/Minna%20no%20Shougi%20-%20Shokyuu%20Hen%20%28Japan%29%20%28GB%20Compatible%29.zip" TargetMode="External"/><Relationship Id="rId1311" Type="http://schemas.openxmlformats.org/officeDocument/2006/relationships/hyperlink" Target="https://archive.org/download/ni-roms/roms/Nintendo%20-%20Game%20Boy%20Color.zip/Minna%20no%20Shougi%20-%20Shokyuu%20Hen%20%28Japan%29%20%28Rev%201%29%20%28GB%20Compatible%29.zip" TargetMode="External"/><Relationship Id="rId1301" Type="http://schemas.openxmlformats.org/officeDocument/2006/relationships/hyperlink" Target="https://archive.org/download/ni-roms/roms/Nintendo%20-%20Game%20Boy%20Color.zip/Microsoft%20Pinball%20Arcade%20%28Europe%29.zip" TargetMode="External"/><Relationship Id="rId1302" Type="http://schemas.openxmlformats.org/officeDocument/2006/relationships/hyperlink" Target="https://archive.org/download/ni-roms/roms/Nintendo%20-%20Game%20Boy%20Color.zip/Microsoft%20Pinball%20Arcade%20%28USA%29.zip" TargetMode="External"/><Relationship Id="rId1303" Type="http://schemas.openxmlformats.org/officeDocument/2006/relationships/hyperlink" Target="https://archive.org/download/ni-roms/roms/Nintendo%20-%20Game%20Boy%20Color.zip/Midterm%20Moments%20%28World%29%20%282022-05-28%29%20%28GB%20Compatible%29%20%28Aftermarket%29%20%28Unl%29.zip" TargetMode="External"/><Relationship Id="rId1304" Type="http://schemas.openxmlformats.org/officeDocument/2006/relationships/hyperlink" Target="https://archive.org/download/ni-roms/roms/Nintendo%20-%20Game%20Boy%20Color.zip/Midterm%20Moments%20%28World%29%20%282022-06-15%29%20%28GB%20Compatible%29%20%28Aftermarket%29%20%28Unl%29.zip" TargetMode="External"/><Relationship Id="rId1305" Type="http://schemas.openxmlformats.org/officeDocument/2006/relationships/hyperlink" Target="https://archive.org/download/ni-roms/roms/Nintendo%20-%20Game%20Boy%20Color.zip/Midway%20Presents%20Arcade%20Hits%20-%20Joust%20%26%20Defender%20%28USA%2C%20Europe%29%20%28GB%20Compatible%29.zip" TargetMode="External"/><Relationship Id="rId1306" Type="http://schemas.openxmlformats.org/officeDocument/2006/relationships/hyperlink" Target="https://archive.org/download/ni-roms/roms/Nintendo%20-%20Game%20Boy%20Color.zip/Midway%20Presents%20Arcade%20Hits%20-%20Moon%20Patrol%20%26%20Spy%20Hunter%20%28USA%2C%20Europe%29%20%28GB%20Compatible%29.zip" TargetMode="External"/><Relationship Id="rId1307" Type="http://schemas.openxmlformats.org/officeDocument/2006/relationships/hyperlink" Target="https://archive.org/download/ni-roms/roms/Nintendo%20-%20Game%20Boy%20Color.zip/Millennium%20Winter%20Sports%20%28USA%29.zip" TargetMode="External"/><Relationship Id="rId1308" Type="http://schemas.openxmlformats.org/officeDocument/2006/relationships/hyperlink" Target="https://archive.org/download/ni-roms/roms/Nintendo%20-%20Game%20Boy%20Color.zip/Mingzhu%20Koudai%20Guaishou%202%20%28Taiwan%29%20%28Unl%29.zip" TargetMode="External"/><Relationship Id="rId1309" Type="http://schemas.openxmlformats.org/officeDocument/2006/relationships/hyperlink" Target="https://archive.org/download/ni-roms/roms/Nintendo%20-%20Game%20Boy%20Color.zip/Mingzhu%20Koudai%20Guaishou%203%20%28Taiwan%29%20%28En%2CEs%2CZh%29%20%28Unl%29.zip" TargetMode="External"/><Relationship Id="rId719" Type="http://schemas.openxmlformats.org/officeDocument/2006/relationships/hyperlink" Target="https://archive.org/download/ni-roms/roms/Nintendo%20-%20Game%20Boy%20Color.zip/Gaiamaster%20Duel%20-%20Card%20Attackers%20%28Japan%29.zip" TargetMode="External"/><Relationship Id="rId718" Type="http://schemas.openxmlformats.org/officeDocument/2006/relationships/hyperlink" Target="https://archive.org/download/ni-roms/roms/Nintendo%20-%20Game%20Boy%20Color.zip/GPC%20Rally%20%28World%29%20%28v1.1%29%20%28Aftermarket%29%20%28Unl%29.zip" TargetMode="External"/><Relationship Id="rId717" Type="http://schemas.openxmlformats.org/officeDocument/2006/relationships/hyperlink" Target="https://archive.org/download/ni-roms/roms/Nintendo%20-%20Game%20Boy%20Color.zip/GPC%20Rally%20%28World%29%20%28v1.0%29%20%28Aftermarket%29%20%28Unl%29.zip" TargetMode="External"/><Relationship Id="rId712" Type="http://schemas.openxmlformats.org/officeDocument/2006/relationships/hyperlink" Target="https://archive.org/download/ni-roms/roms/Nintendo%20-%20Game%20Boy%20Color.zip/GB-Wordyl%20%28World%29%20%28Kw%29%20%28GB%20Compatible%29%20%28Aftermarket%29%20%28Unl%29.zip" TargetMode="External"/><Relationship Id="rId711" Type="http://schemas.openxmlformats.org/officeDocument/2006/relationships/hyperlink" Target="https://archive.org/download/ni-roms/roms/Nintendo%20-%20Game%20Boy%20Color.zip/GB-Wordyl%20%28World%29%20%28It%29%20%28GB%20Compatible%29%20%28Aftermarket%29%20%28Unl%29.zip" TargetMode="External"/><Relationship Id="rId710" Type="http://schemas.openxmlformats.org/officeDocument/2006/relationships/hyperlink" Target="https://archive.org/download/ni-roms/roms/Nintendo%20-%20Game%20Boy%20Color.zip/GB-Wordyl%20%28World%29%20%28Fr%29%20%28GB%20Compatible%29%20%28Aftermarket%29%20%28Unl%29.zip" TargetMode="External"/><Relationship Id="rId716" Type="http://schemas.openxmlformats.org/officeDocument/2006/relationships/hyperlink" Target="https://archive.org/download/ni-roms/roms/Nintendo%20-%20Game%20Boy%20Color.zip/GB%20Karan%20Koron%20Gakuen%20-%20Hanafuda%20Mahjong%20%28Japan%29.zip" TargetMode="External"/><Relationship Id="rId715" Type="http://schemas.openxmlformats.org/officeDocument/2006/relationships/hyperlink" Target="https://archive.org/download/ni-roms/roms/Nintendo%20-%20Game%20Boy%20Color.zip/GB%20Harobots%20%28Japan%29.zip" TargetMode="External"/><Relationship Id="rId714" Type="http://schemas.openxmlformats.org/officeDocument/2006/relationships/hyperlink" Target="https://archive.org/download/ni-roms/roms/Nintendo%20-%20Game%20Boy%20Color.zip/GB-Wordyl%20%28World%29%20%28Pt-BR%29%20%28GB%20Compatible%29%20%28Aftermarket%29%20%28Unl%29.zip" TargetMode="External"/><Relationship Id="rId713" Type="http://schemas.openxmlformats.org/officeDocument/2006/relationships/hyperlink" Target="https://archive.org/download/ni-roms/roms/Nintendo%20-%20Game%20Boy%20Color.zip/GB-Wordyl%20%28World%29%20%28Nl%29%20%28GB%20Compatible%29%20%28Aftermarket%29%20%28Unl%29.zip" TargetMode="External"/><Relationship Id="rId1300" Type="http://schemas.openxmlformats.org/officeDocument/2006/relationships/hyperlink" Target="https://archive.org/download/ni-roms/roms/Nintendo%20-%20Game%20Boy%20Color.zip/Microsoft%20-%20The%20Best%20of%20Entertainment%20Pack%20%28USA%29.zip" TargetMode="External"/><Relationship Id="rId1378" Type="http://schemas.openxmlformats.org/officeDocument/2006/relationships/hyperlink" Target="https://archive.org/download/ni-roms/roms/Nintendo%20-%20Game%20Boy%20Color.zip/Musical%20Notes%20%28World%29%20%282023-05-27%29%20%28Aftermarket%29%20%28Unl%29.zip" TargetMode="External"/><Relationship Id="rId1379" Type="http://schemas.openxmlformats.org/officeDocument/2006/relationships/hyperlink" Target="https://archive.org/download/ni-roms/roms/Nintendo%20-%20Game%20Boy%20Color.zip/Muteki%20Ou%20Tri-Zenon%20%28Japan%29.zip" TargetMode="External"/><Relationship Id="rId789" Type="http://schemas.openxmlformats.org/officeDocument/2006/relationships/hyperlink" Target="https://archive.org/download/ni-roms/roms/Nintendo%20-%20Game%20Boy%20Color.zip/Golf%20King%20%28Europe%29%20%28En%2CFr%2CDe%29%20%28Proto%29.zip" TargetMode="External"/><Relationship Id="rId788" Type="http://schemas.openxmlformats.org/officeDocument/2006/relationships/hyperlink" Target="https://archive.org/download/ni-roms/roms/Nintendo%20-%20Game%20Boy%20Color.zip/Golf%20Daisuki%21%20%28Japan%29%20%28SGB%20Enhanced%29%20%28GB%20Compatible%29.zip" TargetMode="External"/><Relationship Id="rId787" Type="http://schemas.openxmlformats.org/officeDocument/2006/relationships/hyperlink" Target="https://archive.org/download/ni-roms/roms/Nintendo%20-%20Game%20Boy%20Color.zip/Golden%20Goal%20%28Germany%29%20%28En%2CFr%2CDe%2CEs%2CIt%2CNl%2CSv%29%20%28GB%20Compatible%29.zip" TargetMode="External"/><Relationship Id="rId786" Type="http://schemas.openxmlformats.org/officeDocument/2006/relationships/hyperlink" Target="https://archive.org/download/ni-roms/roms/Nintendo%20-%20Game%20Boy%20Color.zip/Golden%20Goal%20%28Europe%29%20%28En%2CFr%2CDe%2CEs%2CIt%2CNl%2CSv%29%20%28GB%20Compatible%29.zip" TargetMode="External"/><Relationship Id="rId781" Type="http://schemas.openxmlformats.org/officeDocument/2006/relationships/hyperlink" Target="https://archive.org/download/ni-roms/roms/Nintendo%20-%20Game%20Boy%20Color.zip/Godzilla%20-%20The%20Series%20%28USA%29%20%28En%2CFr%2CDe%29%20%28GB%20Compatible%29.zip" TargetMode="External"/><Relationship Id="rId1370" Type="http://schemas.openxmlformats.org/officeDocument/2006/relationships/hyperlink" Target="https://archive.org/download/ni-roms/roms/Nintendo%20-%20Game%20Boy%20Color.zip/Muchang%20Wuyu%20GB%206%20%28Taiwan%29%20%28Unl%29.zip" TargetMode="External"/><Relationship Id="rId780" Type="http://schemas.openxmlformats.org/officeDocument/2006/relationships/hyperlink" Target="https://archive.org/download/ni-roms/roms/Nintendo%20-%20Game%20Boy%20Color.zip/Godzilla%20-%20The%20Series%20%28Europe%29%20%28En%2CFr%2CDe%29%20%28GB%20Compatible%29.zip" TargetMode="External"/><Relationship Id="rId1371" Type="http://schemas.openxmlformats.org/officeDocument/2006/relationships/hyperlink" Target="https://archive.org/download/ni-roms/roms/Nintendo%20-%20Game%20Boy%20Color.zip/Mud%20Warriors%20%28World%29%20%28GB%20Compatible%29%20%28Aftermarket%29%20%28Unl%29.zip" TargetMode="External"/><Relationship Id="rId1372" Type="http://schemas.openxmlformats.org/officeDocument/2006/relationships/hyperlink" Target="https://archive.org/download/ni-roms/roms/Nintendo%20-%20Game%20Boy%20Color.zip/Mummy%2C%20The%20%28Europe%29%20%28En%2CFr%2CDe%29.zip" TargetMode="External"/><Relationship Id="rId1373" Type="http://schemas.openxmlformats.org/officeDocument/2006/relationships/hyperlink" Target="https://archive.org/download/ni-roms/roms/Nintendo%20-%20Game%20Boy%20Color.zip/Mummy%2C%20The%20%28USA%29.zip" TargetMode="External"/><Relationship Id="rId785" Type="http://schemas.openxmlformats.org/officeDocument/2006/relationships/hyperlink" Target="https://archive.org/download/ni-roms/roms/Nintendo%20-%20Game%20Boy%20Color.zip/Gold%20and%20Glory%20-%20The%20Road%20to%20El%20Dorado%20%28USA%29.zip" TargetMode="External"/><Relationship Id="rId1374" Type="http://schemas.openxmlformats.org/officeDocument/2006/relationships/hyperlink" Target="https://archive.org/download/ni-roms/roms/Nintendo%20-%20Game%20Boy%20Color.zip/Mummy%20Returns%2C%20The%20%28Europe%29%20%28En%2CFr%2CDe%2CEs%2CIt%29.zip" TargetMode="External"/><Relationship Id="rId784" Type="http://schemas.openxmlformats.org/officeDocument/2006/relationships/hyperlink" Target="https://archive.org/download/ni-roms/roms/Nintendo%20-%20Game%20Boy%20Color.zip/Gold%20and%20Glory%20-%20The%20Road%20to%20El%20Dorado%20%28Europe%29%20%28En%2CFr%2CDe%2CEs%2CIt%2CNl%29.zip" TargetMode="External"/><Relationship Id="rId1375" Type="http://schemas.openxmlformats.org/officeDocument/2006/relationships/hyperlink" Target="https://archive.org/download/ni-roms/roms/Nintendo%20-%20Game%20Boy%20Color.zip/Mummy%20Returns%2C%20The%20%28USA%29.zip" TargetMode="External"/><Relationship Id="rId783" Type="http://schemas.openxmlformats.org/officeDocument/2006/relationships/hyperlink" Target="https://archive.org/download/ni-roms/roms/Nintendo%20-%20Game%20Boy%20Color.zip/Godzilla%20-%20The%20Series%20-%20Monster%20Wars%20%28USA%29%20%28En%2CFr%2CDe%29.zip" TargetMode="External"/><Relationship Id="rId1376" Type="http://schemas.openxmlformats.org/officeDocument/2006/relationships/hyperlink" Target="https://archive.org/download/ni-roms/roms/Nintendo%20-%20Game%20Boy%20Color.zip/Munch%20It%20%28World%29%20%28Aftermarket%29%20%28Unl%29.zip" TargetMode="External"/><Relationship Id="rId782" Type="http://schemas.openxmlformats.org/officeDocument/2006/relationships/hyperlink" Target="https://archive.org/download/ni-roms/roms/Nintendo%20-%20Game%20Boy%20Color.zip/Godzilla%20-%20The%20Series%20-%20Monster%20Wars%20%28Europe%29%20%28En%2CFr%2CDe%29.zip" TargetMode="External"/><Relationship Id="rId1377" Type="http://schemas.openxmlformats.org/officeDocument/2006/relationships/hyperlink" Target="https://archive.org/download/ni-roms/roms/Nintendo%20-%20Game%20Boy%20Color.zip/Musical%20Notes%20%28World%29%20%282023-05-19%29%20%28Aftermarket%29%20%28Unl%29.zip" TargetMode="External"/><Relationship Id="rId1367" Type="http://schemas.openxmlformats.org/officeDocument/2006/relationships/hyperlink" Target="https://archive.org/download/ni-roms/roms/Nintendo%20-%20Game%20Boy%20Color.zip/Mr.%20Nutz%20%28USA%29%20%28En%2CFr%2CEs%29.zip" TargetMode="External"/><Relationship Id="rId1368" Type="http://schemas.openxmlformats.org/officeDocument/2006/relationships/hyperlink" Target="https://archive.org/download/ni-roms/roms/Nintendo%20-%20Game%20Boy%20Color.zip/Ms.%20Pac-Man%20-%20Special%20Color%20Edition%20%28USA%29%20%28SGB%20Enhanced%29%20%28GB%20Compatible%29.zip" TargetMode="External"/><Relationship Id="rId1369" Type="http://schemas.openxmlformats.org/officeDocument/2006/relationships/hyperlink" Target="https://archive.org/download/ni-roms/roms/Nintendo%20-%20Game%20Boy%20Color.zip/Ms.%20Pac-Man%20-%20Special%20Colour%20Edition%20%28Europe%29%20%28SGB%20Enhanced%29%20%28GB%20Compatible%29.zip" TargetMode="External"/><Relationship Id="rId778" Type="http://schemas.openxmlformats.org/officeDocument/2006/relationships/hyperlink" Target="https://archive.org/download/ni-roms/roms/Nintendo%20-%20Game%20Boy%20Color.zip/Gobs%20of%20Games%20%28USA%29%20%28En%2CFr%2CDe%29.zip" TargetMode="External"/><Relationship Id="rId777" Type="http://schemas.openxmlformats.org/officeDocument/2006/relationships/hyperlink" Target="https://archive.org/download/ni-roms/roms/Nintendo%20-%20Game%20Boy%20Color.zip/Glocal%20Hexcite%20%28Japan%29%20%28SGB%20Enhanced%29%20%28GB%20Compatible%29.zip" TargetMode="External"/><Relationship Id="rId776" Type="http://schemas.openxmlformats.org/officeDocument/2006/relationships/hyperlink" Target="https://archive.org/download/ni-roms/roms/Nintendo%20-%20Game%20Boy%20Color.zip/Gimmick%20Land%20%28Japan%29%20%28Proto%29.zip" TargetMode="External"/><Relationship Id="rId775" Type="http://schemas.openxmlformats.org/officeDocument/2006/relationships/hyperlink" Target="https://archive.org/download/ni-roms/roms/Nintendo%20-%20Game%20Boy%20Color.zip/Gifty%20%28Germany%29%20%28En%29.zip" TargetMode="External"/><Relationship Id="rId779" Type="http://schemas.openxmlformats.org/officeDocument/2006/relationships/hyperlink" Target="https://archive.org/download/ni-roms/roms/Nintendo%20-%20Game%20Boy%20Color.zip/Gods%20of%20the%20Universe%20%28World%29%20%28Aftermarket%29%20%28Unl%29.zip" TargetMode="External"/><Relationship Id="rId770" Type="http://schemas.openxmlformats.org/officeDocument/2006/relationships/hyperlink" Target="https://archive.org/download/ni-roms/roms/Nintendo%20-%20Game%20Boy%20Color.zip/Ghosts%27n%20Goblins%20%28USA%2C%20Europe%29%20%28GB%20Compatible%29.zip" TargetMode="External"/><Relationship Id="rId1360" Type="http://schemas.openxmlformats.org/officeDocument/2006/relationships/hyperlink" Target="https://archive.org/download/ni-roms/roms/Nintendo%20-%20Game%20Boy%20Color.zip/Mountain%20Climber%20%28World%29%20%28En%2CEs%29%20%28GB%20Compatible%29%20%28Aftermarket%29%20%28Unl%29.zip" TargetMode="External"/><Relationship Id="rId1361" Type="http://schemas.openxmlformats.org/officeDocument/2006/relationships/hyperlink" Target="https://archive.org/download/ni-roms/roms/Nintendo%20-%20Game%20Boy%20Color.zip/Mr.%20Angry%20%28World%29%20%28Aftermarket%29%20%28Unl%29.zip" TargetMode="External"/><Relationship Id="rId1362" Type="http://schemas.openxmlformats.org/officeDocument/2006/relationships/hyperlink" Target="https://archive.org/download/ni-roms/roms/Nintendo%20-%20Game%20Boy%20Color.zip/Mr.%20Driller%20%28Europe%29.zip" TargetMode="External"/><Relationship Id="rId774" Type="http://schemas.openxmlformats.org/officeDocument/2006/relationships/hyperlink" Target="https://archive.org/download/ni-roms/roms/Nintendo%20-%20Game%20Boy%20Color.zip/Gifty%20%28Germany%29%20%28En%29%20%28Rev%201%29%20%28Proto%29.zip" TargetMode="External"/><Relationship Id="rId1363" Type="http://schemas.openxmlformats.org/officeDocument/2006/relationships/hyperlink" Target="https://archive.org/download/ni-roms/roms/Nintendo%20-%20Game%20Boy%20Color.zip/Mr.%20Driller%20%28Japan%29%20%28NP%29.zip" TargetMode="External"/><Relationship Id="rId773" Type="http://schemas.openxmlformats.org/officeDocument/2006/relationships/hyperlink" Target="https://archive.org/download/ni-roms/roms/Nintendo%20-%20Game%20Boy%20Color.zip/Gift%20%28Europe%29.zip" TargetMode="External"/><Relationship Id="rId1364" Type="http://schemas.openxmlformats.org/officeDocument/2006/relationships/hyperlink" Target="https://archive.org/download/ni-roms/roms/Nintendo%20-%20Game%20Boy%20Color.zip/Mr.%20Driller%20%28Japan%29.zip" TargetMode="External"/><Relationship Id="rId772" Type="http://schemas.openxmlformats.org/officeDocument/2006/relationships/hyperlink" Target="https://archive.org/download/ni-roms/roms/Nintendo%20-%20Game%20Boy%20Color.zip/Gift%20%28Europe%29%20%28Sample%29.zip" TargetMode="External"/><Relationship Id="rId1365" Type="http://schemas.openxmlformats.org/officeDocument/2006/relationships/hyperlink" Target="https://archive.org/download/ni-roms/roms/Nintendo%20-%20Game%20Boy%20Color.zip/Mr.%20Driller%20%28USA%29.zip" TargetMode="External"/><Relationship Id="rId771" Type="http://schemas.openxmlformats.org/officeDocument/2006/relationships/hyperlink" Target="https://archive.org/download/ni-roms/roms/Nintendo%20-%20Game%20Boy%20Color.zip/Gift%20%28Europe%29%20%28Rev%201%29%20%28Proto%29.zip" TargetMode="External"/><Relationship Id="rId1366" Type="http://schemas.openxmlformats.org/officeDocument/2006/relationships/hyperlink" Target="https://archive.org/download/ni-roms/roms/Nintendo%20-%20Game%20Boy%20Color.zip/Mr.%20Nutz%20%28Europe%29%20%28En%2CFr%2CDe%2CEs%2CIt%2CNl%29.zip" TargetMode="External"/><Relationship Id="rId1390" Type="http://schemas.openxmlformats.org/officeDocument/2006/relationships/hyperlink" Target="https://archive.org/download/ni-roms/roms/Nintendo%20-%20Game%20Boy%20Color.zip/NBA%20Jam%2099%20%28USA%2C%20Europe%29%20%28GB%20Compatible%29.zip" TargetMode="External"/><Relationship Id="rId1391" Type="http://schemas.openxmlformats.org/officeDocument/2006/relationships/hyperlink" Target="https://archive.org/download/ni-roms/roms/Nintendo%20-%20Game%20Boy%20Color.zip/NBA%20Jam%202001%20%28USA%2C%20Europe%29%20%28Beta%29%20%282000-02-07%29.zip" TargetMode="External"/><Relationship Id="rId1392" Type="http://schemas.openxmlformats.org/officeDocument/2006/relationships/hyperlink" Target="https://archive.org/download/ni-roms/roms/Nintendo%20-%20Game%20Boy%20Color.zip/NBA%20Jam%202001%20%28USA%2C%20Europe%29%20%28Beta%29%20%282000-05-05%29.zip" TargetMode="External"/><Relationship Id="rId1393" Type="http://schemas.openxmlformats.org/officeDocument/2006/relationships/hyperlink" Target="https://archive.org/download/ni-roms/roms/Nintendo%20-%20Game%20Boy%20Color.zip/NBA%20Jam%202001%20%28USA%2C%20Europe%29%20%28Beta%29%20%282000-09-26%29.zip" TargetMode="External"/><Relationship Id="rId1394" Type="http://schemas.openxmlformats.org/officeDocument/2006/relationships/hyperlink" Target="https://archive.org/download/ni-roms/roms/Nintendo%20-%20Game%20Boy%20Color.zip/NBA%20Jam%202001%20%28USA%2C%20Europe%29.zip" TargetMode="External"/><Relationship Id="rId1395" Type="http://schemas.openxmlformats.org/officeDocument/2006/relationships/hyperlink" Target="https://archive.org/download/ni-roms/roms/Nintendo%20-%20Game%20Boy%20Color.zip/NBA%20Pro%2099%20%28Europe%29%20%28SGB%20Enhanced%29%20%28GB%20Compatible%29.zip" TargetMode="External"/><Relationship Id="rId1396" Type="http://schemas.openxmlformats.org/officeDocument/2006/relationships/hyperlink" Target="https://archive.org/download/ni-roms/roms/Nintendo%20-%20Game%20Boy%20Color.zip/NBA%20Show%20Time%20-%20NBA%20on%20NBC%20%28USA%29%20%28Rev%201%29%20%28Proto%29.zip" TargetMode="External"/><Relationship Id="rId1397" Type="http://schemas.openxmlformats.org/officeDocument/2006/relationships/hyperlink" Target="https://archive.org/download/ni-roms/roms/Nintendo%20-%20Game%20Boy%20Color.zip/NBA%20Show%20Time%20-%20NBA%20on%20NBC%20%28USA%29.zip" TargetMode="External"/><Relationship Id="rId1398" Type="http://schemas.openxmlformats.org/officeDocument/2006/relationships/hyperlink" Target="https://archive.org/download/ni-roms/roms/Nintendo%20-%20Game%20Boy%20Color.zip/NBA%20in%20the%20Zone%20%28USA%29%20%28Possible%20Proto%29%20%28SGB%20Enhanced%29%20%28GB%20Compatible%29.zip" TargetMode="External"/><Relationship Id="rId1399" Type="http://schemas.openxmlformats.org/officeDocument/2006/relationships/hyperlink" Target="https://archive.org/download/ni-roms/roms/Nintendo%20-%20Game%20Boy%20Color.zip/NBA%20in%20the%20Zone%20%28USA%29%20%28Rev%201%29%20%28SGB%20Enhanced%29%20%28GB%20Compatible%29.zip" TargetMode="External"/><Relationship Id="rId1389" Type="http://schemas.openxmlformats.org/officeDocument/2006/relationships/hyperlink" Target="https://archive.org/download/ni-roms/roms/Nintendo%20-%20Game%20Boy%20Color.zip/NBA%20Hoopz%20%28USA%29.zip" TargetMode="External"/><Relationship Id="rId799" Type="http://schemas.openxmlformats.org/officeDocument/2006/relationships/hyperlink" Target="https://archive.org/download/ni-roms/roms/Nintendo%20-%20Game%20Boy%20Color.zip/Grand%20Theft%20Auto%202%20%28Europe%29%20%28En%2CFr%2CDe%2CEs%2CIt%29.zip" TargetMode="External"/><Relationship Id="rId798" Type="http://schemas.openxmlformats.org/officeDocument/2006/relationships/hyperlink" Target="https://archive.org/download/ni-roms/roms/Nintendo%20-%20Game%20Boy%20Color.zip/Grand%20Theft%20Auto%20%28USA%29%20%28GB%20Compatible%29.zip" TargetMode="External"/><Relationship Id="rId797" Type="http://schemas.openxmlformats.org/officeDocument/2006/relationships/hyperlink" Target="https://archive.org/download/ni-roms/roms/Nintendo%20-%20Game%20Boy%20Color.zip/Grand%20Theft%20Auto%20%28Europe%29%20%28En%2CFr%2CDe%2CEs%2CIt%29%20%28GB%20Compatible%29.zip" TargetMode="External"/><Relationship Id="rId1380" Type="http://schemas.openxmlformats.org/officeDocument/2006/relationships/hyperlink" Target="https://archive.org/download/ni-roms/roms/Nintendo%20-%20Game%20Boy%20Color.zip/My%20Friendly%20Little%20Island%20%28World%29%20%28Aftermarket%29%20%28Unl%29.zip" TargetMode="External"/><Relationship Id="rId792" Type="http://schemas.openxmlformats.org/officeDocument/2006/relationships/hyperlink" Target="https://archive.org/download/ni-roms/roms/Nintendo%20-%20Game%20Boy%20Color.zip/Gonta%20no%20Okiraku%20Daibouken%20%28Japan%29.zip" TargetMode="External"/><Relationship Id="rId1381" Type="http://schemas.openxmlformats.org/officeDocument/2006/relationships/hyperlink" Target="https://archive.org/download/ni-roms/roms/Nintendo%20-%20Game%20Boy%20Color.zip/My%20Friendly%20Little%20Island%20%28World%29%20%28GB%20Showdown%29%20%28GB%20Compatible%29%20%28Aftermarket%29%20%28Unl%29.zip" TargetMode="External"/><Relationship Id="rId791" Type="http://schemas.openxmlformats.org/officeDocument/2006/relationships/hyperlink" Target="https://archive.org/download/ni-roms/roms/Nintendo%20-%20Game%20Boy%20Color.zip/Golf%20de%20Ohasuta%20%28Japan%29%20%28GB%20Compatible%29.zip" TargetMode="External"/><Relationship Id="rId1382" Type="http://schemas.openxmlformats.org/officeDocument/2006/relationships/hyperlink" Target="https://archive.org/download/ni-roms/roms/Nintendo%20-%20Game%20Boy%20Color.zip/Mythri%20%28USA%29%20%28Proto%201%29%20%282000-08-02%29.zip" TargetMode="External"/><Relationship Id="rId790" Type="http://schemas.openxmlformats.org/officeDocument/2006/relationships/hyperlink" Target="https://archive.org/download/ni-roms/roms/Nintendo%20-%20Game%20Boy%20Color.zip/Golf%20Ou%20-%20The%20King%20of%20Golf%20%28Japan%29%20%28SGB%20Enhanced%29%20%28GB%20Compatible%29.zip" TargetMode="External"/><Relationship Id="rId1383" Type="http://schemas.openxmlformats.org/officeDocument/2006/relationships/hyperlink" Target="https://archive.org/download/ni-roms/roms/Nintendo%20-%20Game%20Boy%20Color.zip/Mythri%20%28USA%29%20%28Proto%202%29%20%282001-03-31%29.zip" TargetMode="External"/><Relationship Id="rId1384" Type="http://schemas.openxmlformats.org/officeDocument/2006/relationships/hyperlink" Target="https://archive.org/download/ni-roms/roms/Nintendo%20-%20Game%20Boy%20Color.zip/NASCAR%202000%20%28USA%2C%20Europe%29.zip" TargetMode="External"/><Relationship Id="rId796" Type="http://schemas.openxmlformats.org/officeDocument/2006/relationships/hyperlink" Target="https://archive.org/download/ni-roms/roms/Nintendo%20-%20Game%20Boy%20Color.zip/Grand%20Casino%20%28Japan%29%20%28Proto%29.zip" TargetMode="External"/><Relationship Id="rId1385" Type="http://schemas.openxmlformats.org/officeDocument/2006/relationships/hyperlink" Target="https://archive.org/download/ni-roms/roms/Nintendo%20-%20Game%20Boy%20Color.zip/NASCAR%20Challenge%20%28USA%29%20%28Rumble%20Version%29.zip" TargetMode="External"/><Relationship Id="rId795" Type="http://schemas.openxmlformats.org/officeDocument/2006/relationships/hyperlink" Target="https://archive.org/download/ni-roms/roms/Nintendo%20-%20Game%20Boy%20Color.zip/Gorf%20the%20Ghost%20Saves%20Halloween%20%28World%29%20%28GB%20Compatible%29%20%28Aftermarket%29%20%28Unl%29.zip" TargetMode="External"/><Relationship Id="rId1386" Type="http://schemas.openxmlformats.org/officeDocument/2006/relationships/hyperlink" Target="https://archive.org/download/ni-roms/roms/Nintendo%20-%20Game%20Boy%20Color.zip/NASCAR%20Heat%20%28USA%29.zip" TargetMode="External"/><Relationship Id="rId794" Type="http://schemas.openxmlformats.org/officeDocument/2006/relationships/hyperlink" Target="https://archive.org/download/ni-roms/roms/Nintendo%20-%20Game%20Boy%20Color.zip/Goraku%20Ou%20Tango%21%20%28Japan%29%20%28GB%20Compatible%29.zip" TargetMode="External"/><Relationship Id="rId1387" Type="http://schemas.openxmlformats.org/officeDocument/2006/relationships/hyperlink" Target="https://archive.org/download/ni-roms/roms/Nintendo%20-%20Game%20Boy%20Color.zip/NASCAR%20Racers%20%28USA%29.zip" TargetMode="External"/><Relationship Id="rId793" Type="http://schemas.openxmlformats.org/officeDocument/2006/relationships/hyperlink" Target="https://archive.org/download/ni-roms/roms/Nintendo%20-%20Game%20Boy%20Color.zip/Gopher%20%28World%29%20%28Aftermarket%29%20%28Unl%29.zip" TargetMode="External"/><Relationship Id="rId1388" Type="http://schemas.openxmlformats.org/officeDocument/2006/relationships/hyperlink" Target="https://archive.org/download/ni-roms/roms/Nintendo%20-%20Game%20Boy%20Color.zip/NBA%203%20on%203%20Featuring%20Kobe%20Bryant%20%28USA%29%20%28SGB%20Enhanced%29%20%28GB%20Compatible%29.zip" TargetMode="External"/><Relationship Id="rId1455" Type="http://schemas.openxmlformats.org/officeDocument/2006/relationships/hyperlink" Target="https://archive.org/download/ni-roms/roms/Nintendo%20-%20Game%20Boy%20Color.zip/Nyghtmare%20-%20The%20Ninth%20King%20%28World%29%20%28v0.2.3%29%20%28Beta%29%20%28Aftermarket%29%20%28Unl%29.zip" TargetMode="External"/><Relationship Id="rId1456" Type="http://schemas.openxmlformats.org/officeDocument/2006/relationships/hyperlink" Target="https://archive.org/download/ni-roms/roms/Nintendo%20-%20Game%20Boy%20Color.zip/Nyghtmare%20-%20The%20Ninth%20King%20%28World%29%20%28v0.2.5%29%20%28Beta%29%20%28Aftermarket%29%20%28Unl%29.zip" TargetMode="External"/><Relationship Id="rId1457" Type="http://schemas.openxmlformats.org/officeDocument/2006/relationships/hyperlink" Target="https://archive.org/download/ni-roms/roms/Nintendo%20-%20Game%20Boy%20Color.zip/Nyghtmare%20-%20The%20Ninth%20King%20%28World%29%20%28v0.2.6%29%20%28Beta%29%20%28Aftermarket%29%20%28Unl%29.zip" TargetMode="External"/><Relationship Id="rId1458" Type="http://schemas.openxmlformats.org/officeDocument/2006/relationships/hyperlink" Target="https://archive.org/download/ni-roms/roms/Nintendo%20-%20Game%20Boy%20Color.zip/O%27Leary%20Manager%202000%20%28Europe%29%20%28En%2CFr%2CDe%2CEs%2CIt%2CNl%2CCa%29.zip" TargetMode="External"/><Relationship Id="rId1459" Type="http://schemas.openxmlformats.org/officeDocument/2006/relationships/hyperlink" Target="https://archive.org/download/ni-roms/roms/Nintendo%20-%20Game%20Boy%20Color.zip/Octopus%20Stressus%20%28World%29%20%28GB%20Compatible%29%20%28Aftermarket%29%20%28Unl%29.zip" TargetMode="External"/><Relationship Id="rId629" Type="http://schemas.openxmlformats.org/officeDocument/2006/relationships/hyperlink" Target="https://archive.org/download/ni-roms/roms/Nintendo%20-%20Game%20Boy%20Color.zip/F1%20World%20Grand%20Prix%20II%20for%20Game%20Boy%20Color%20%28USA%29%20%28En%2CFr%2CDe%2CEs%29.zip" TargetMode="External"/><Relationship Id="rId624" Type="http://schemas.openxmlformats.org/officeDocument/2006/relationships/hyperlink" Target="https://archive.org/download/ni-roms/roms/Nintendo%20-%20Game%20Boy%20Color.zip/F1%20Racing%20Championship%20%28Europe%29%20%28En%2CFr%2CDe%2CEs%2CIt%29%20%28Beta%29.zip" TargetMode="External"/><Relationship Id="rId623" Type="http://schemas.openxmlformats.org/officeDocument/2006/relationships/hyperlink" Target="https://archive.org/download/ni-roms/roms/Nintendo%20-%20Game%20Boy%20Color.zip/F1%20Championship%20Season%202000%20%28Europe%29%20%28En%2CFr%2CDe%2CEs%2CIt%29.zip" TargetMode="External"/><Relationship Id="rId622" Type="http://schemas.openxmlformats.org/officeDocument/2006/relationships/hyperlink" Target="https://archive.org/download/ni-roms/roms/Nintendo%20-%20Game%20Boy%20Color.zip/F1%20Championship%20Season%202000%20%28Brazil%29%20%28En%2CFr%2CDe%2CEs%2CIt%29.zip" TargetMode="External"/><Relationship Id="rId621" Type="http://schemas.openxmlformats.org/officeDocument/2006/relationships/hyperlink" Target="https://archive.org/download/ni-roms/roms/Nintendo%20-%20Game%20Boy%20Color.zip/F.A.%20Premier%20League%20Stars%202001%2C%20The%20%28Europe%29.zip" TargetMode="External"/><Relationship Id="rId628" Type="http://schemas.openxmlformats.org/officeDocument/2006/relationships/hyperlink" Target="https://archive.org/download/ni-roms/roms/Nintendo%20-%20Game%20Boy%20Color.zip/F1%20World%20Grand%20Prix%20II%20for%20Game%20Boy%20Color%20%28Japan%29%20%28En%2CJa%29.zip" TargetMode="External"/><Relationship Id="rId627" Type="http://schemas.openxmlformats.org/officeDocument/2006/relationships/hyperlink" Target="https://archive.org/download/ni-roms/roms/Nintendo%20-%20Game%20Boy%20Color.zip/F1%20World%20Grand%20Prix%20II%20for%20Game%20Boy%20Color%20%28Europe%29%20%28En%2CFr%2CDe%2CEs%29.zip" TargetMode="External"/><Relationship Id="rId626" Type="http://schemas.openxmlformats.org/officeDocument/2006/relationships/hyperlink" Target="https://archive.org/download/ni-roms/roms/Nintendo%20-%20Game%20Boy%20Color.zip/F1%20Racing%20Championship%20%28USA%29%20%28En%2CFr%2CDe%2CEs%2CIt%29%20%28Proto%29.zip" TargetMode="External"/><Relationship Id="rId625" Type="http://schemas.openxmlformats.org/officeDocument/2006/relationships/hyperlink" Target="https://archive.org/download/ni-roms/roms/Nintendo%20-%20Game%20Boy%20Color.zip/F1%20Racing%20Championship%20%28Europe%29%20%28En%2CFr%2CDe%2CEs%2CIt%29.zip" TargetMode="External"/><Relationship Id="rId1450" Type="http://schemas.openxmlformats.org/officeDocument/2006/relationships/hyperlink" Target="https://archive.org/download/ni-roms/roms/Nintendo%20-%20Game%20Boy%20Color.zip/Nyghtmare%20-%20The%20Ninth%20King%20%28World%29%20%28v0.1.0%29%20%28Beta%29%20%28GB%20Compatible%29%20%28Aftermarket%29%20%28Unl%29.zip" TargetMode="External"/><Relationship Id="rId620" Type="http://schemas.openxmlformats.org/officeDocument/2006/relationships/hyperlink" Target="https://archive.org/download/ni-roms/roms/Nintendo%20-%20Game%20Boy%20Color.zip/F-18%20Thunder%20Strike%20%28USA%2C%20Europe%29.zip" TargetMode="External"/><Relationship Id="rId1451" Type="http://schemas.openxmlformats.org/officeDocument/2006/relationships/hyperlink" Target="https://archive.org/download/ni-roms/roms/Nintendo%20-%20Game%20Boy%20Color.zip/Nyghtmare%20-%20The%20Ninth%20King%20%28World%29%20%28v0.1.2%29%20%28Beta%29%20%28GB%20Compatible%29%20%28Aftermarket%29%20%28Unl%29%20%28Alt%29.zip" TargetMode="External"/><Relationship Id="rId1452" Type="http://schemas.openxmlformats.org/officeDocument/2006/relationships/hyperlink" Target="https://archive.org/download/ni-roms/roms/Nintendo%20-%20Game%20Boy%20Color.zip/Nyghtmare%20-%20The%20Ninth%20King%20%28World%29%20%28v0.1.2%29%20%28Beta%29%20%28GB%20Compatible%29%20%28Aftermarket%29%20%28Unl%29.zip" TargetMode="External"/><Relationship Id="rId1453" Type="http://schemas.openxmlformats.org/officeDocument/2006/relationships/hyperlink" Target="https://archive.org/download/ni-roms/roms/Nintendo%20-%20Game%20Boy%20Color.zip/Nyghtmare%20-%20The%20Ninth%20King%20%28World%29%20%28v0.1.9%29%20%28Beta%29%20%28GB%20Compatible%29%20%28Aftermarket%29%20%28Unl%29.zip" TargetMode="External"/><Relationship Id="rId1454" Type="http://schemas.openxmlformats.org/officeDocument/2006/relationships/hyperlink" Target="https://archive.org/download/ni-roms/roms/Nintendo%20-%20Game%20Boy%20Color.zip/Nyghtmare%20-%20The%20Ninth%20King%20%28World%29%20%28v0.2.1%29%20%28Beta%29%20%28Aftermarket%29%20%28Unl%29.zip" TargetMode="External"/><Relationship Id="rId1444" Type="http://schemas.openxmlformats.org/officeDocument/2006/relationships/hyperlink" Target="https://archive.org/download/ni-roms/roms/Nintendo%20-%20Game%20Boy%20Color.zip/Noddy%20and%20the%20Birthday%20Party%20%28Europe%29%20%28En%2CFr%2CDe%2CEs%29.zip" TargetMode="External"/><Relationship Id="rId1445" Type="http://schemas.openxmlformats.org/officeDocument/2006/relationships/hyperlink" Target="https://archive.org/download/ni-roms/roms/Nintendo%20-%20Game%20Boy%20Color.zip/Number%20Builder%20%28World%29%20%28Aftermarket%29%20%28Unl%29.zip" TargetMode="External"/><Relationship Id="rId1446" Type="http://schemas.openxmlformats.org/officeDocument/2006/relationships/hyperlink" Target="https://archive.org/download/ni-roms/roms/Nintendo%20-%20Game%20Boy%20Color.zip/Nushi%20Tsuri%20Adventure%20-%20Kite%20no%20Bouken%20%28Japan%29%20%28Rumble%20Version%29.zip" TargetMode="External"/><Relationship Id="rId1447" Type="http://schemas.openxmlformats.org/officeDocument/2006/relationships/hyperlink" Target="https://archive.org/download/ni-roms/roms/Nintendo%20-%20Game%20Boy%20Color.zip/Nv%20Wang%20Gedou%202000%20%28Taiwan%29%20%28Unl%29.zip" TargetMode="External"/><Relationship Id="rId1448" Type="http://schemas.openxmlformats.org/officeDocument/2006/relationships/hyperlink" Target="https://archive.org/download/ni-roms/roms/Nintendo%20-%20Game%20Boy%20Color.zip/Nyghtmare%20-%20The%20Ninth%20King%20%28World%29%20%28Free%20Version%29%20%28GB%20Compatible%29%20%28Aftermarket%29%20%28Unl%29.zip" TargetMode="External"/><Relationship Id="rId1449" Type="http://schemas.openxmlformats.org/officeDocument/2006/relationships/hyperlink" Target="https://archive.org/download/ni-roms/roms/Nintendo%20-%20Game%20Boy%20Color.zip/Nyghtmare%20-%20The%20Ninth%20King%20%28World%29%20%28Rev%201%29%20%28Free%20Version%29%20%28Aftermarket%29%20%28Unl%29.zip" TargetMode="External"/><Relationship Id="rId619" Type="http://schemas.openxmlformats.org/officeDocument/2006/relationships/hyperlink" Target="https://archive.org/download/ni-roms/roms/Nintendo%20-%20Game%20Boy%20Color.zip/F-18%20Thunder%20Strike%20%28USA%2C%20Europe%29%20%28Beta%29%20%28Rumble%20Version%29.zip" TargetMode="External"/><Relationship Id="rId618" Type="http://schemas.openxmlformats.org/officeDocument/2006/relationships/hyperlink" Target="https://archive.org/download/ni-roms/roms/Nintendo%20-%20Game%20Boy%20Color.zip/F-1%20World%20Grand%20Prix%20%28Japan%29%20%28En%29%20%28Beta%202%29.zip" TargetMode="External"/><Relationship Id="rId613" Type="http://schemas.openxmlformats.org/officeDocument/2006/relationships/hyperlink" Target="https://archive.org/download/ni-roms/roms/Nintendo%20-%20Game%20Boy%20Color.zip/Extreme%20Ghostbusters%20%28Europe%29%20%28En%2CFr%2CDe%2CEs%2CIt%2CPt%29.zip" TargetMode="External"/><Relationship Id="rId612" Type="http://schemas.openxmlformats.org/officeDocument/2006/relationships/hyperlink" Target="https://archive.org/download/ni-roms/roms/Nintendo%20-%20Game%20Boy%20Color.zip/Exploits%20of%20Fingers%20Malone%2C%20The%20%28World%29%20%28Aftermarket%29%20%28Unl%29.zip" TargetMode="External"/><Relationship Id="rId611" Type="http://schemas.openxmlformats.org/officeDocument/2006/relationships/hyperlink" Target="https://archive.org/download/ni-roms/roms/Nintendo%20-%20Game%20Boy%20Color.zip/Expiration%20Date%20%28World%29%20%28v1.5%29%20%28GB%20Compatible%29%20%28Aftermarket%29%20%28Unl%29.zip" TargetMode="External"/><Relationship Id="rId610" Type="http://schemas.openxmlformats.org/officeDocument/2006/relationships/hyperlink" Target="https://archive.org/download/ni-roms/roms/Nintendo%20-%20Game%20Boy%20Color.zip/Expiration%20Date%20%28World%29%20%28GB%20Compatible%29%20%28Aftermarket%29%20%28Unl%29.zip" TargetMode="External"/><Relationship Id="rId617" Type="http://schemas.openxmlformats.org/officeDocument/2006/relationships/hyperlink" Target="https://archive.org/download/ni-roms/roms/Nintendo%20-%20Game%20Boy%20Color.zip/F-1%20World%20Grand%20Prix%20%28Japan%29%20%28En%29%20%28Beta%201%29.zip" TargetMode="External"/><Relationship Id="rId616" Type="http://schemas.openxmlformats.org/officeDocument/2006/relationships/hyperlink" Target="https://archive.org/download/ni-roms/roms/Nintendo%20-%20Game%20Boy%20Color.zip/F-1%20World%20Grand%20Prix%20%28Europe%29%20%28En%2CFr%2CDe%2CEs%29.zip" TargetMode="External"/><Relationship Id="rId615" Type="http://schemas.openxmlformats.org/officeDocument/2006/relationships/hyperlink" Target="https://archive.org/download/ni-roms/roms/Nintendo%20-%20Game%20Boy%20Color.zip/F-1%20World%20Grand%20Prix%20%28Europe%29%20%28Beta%29.zip" TargetMode="External"/><Relationship Id="rId614" Type="http://schemas.openxmlformats.org/officeDocument/2006/relationships/hyperlink" Target="https://archive.org/download/ni-roms/roms/Nintendo%20-%20Game%20Boy%20Color.zip/Extreme%20Sports%20with%20the%20Berenstain%20Bears%20%28USA%2C%20Europe%29%20%28En%2CFr%2CDe%2CEs%2CIt%29.zip" TargetMode="External"/><Relationship Id="rId1440" Type="http://schemas.openxmlformats.org/officeDocument/2006/relationships/hyperlink" Target="https://archive.org/download/ni-roms/roms/Nintendo%20-%20Game%20Boy%20Color.zip/Nintama%20Rantarou%20-%20Ninjutsu%20Gakuen%20ni%20Nyuugaku%20Shiyou%20no%20Dan%20%28Japan%29.zip" TargetMode="External"/><Relationship Id="rId1441" Type="http://schemas.openxmlformats.org/officeDocument/2006/relationships/hyperlink" Target="https://archive.org/download/ni-roms/roms/Nintendo%20-%20Game%20Boy%20Color.zip/Nisemon%20Puzzle%20da%20Mon%21%20-%20Feromon%20Kyuushutsu%20Daisakusen%21%20%28Japan%29.zip" TargetMode="External"/><Relationship Id="rId1442" Type="http://schemas.openxmlformats.org/officeDocument/2006/relationships/hyperlink" Target="https://archive.org/download/ni-roms/roms/Nintendo%20-%20Game%20Boy%20Color.zip/No%20Fear%20-%20Downhill%20Mountain%20Biking%20%28Europe%29.zip" TargetMode="External"/><Relationship Id="rId1443" Type="http://schemas.openxmlformats.org/officeDocument/2006/relationships/hyperlink" Target="https://archive.org/download/ni-roms/roms/Nintendo%20-%20Game%20Boy%20Color.zip/Nobunaga%20no%20Yabou%20-%20Game%20Boy%20Ban%202%20%28Japan%29%20%28SGB%20Enhanced%29%20%28GB%20Compatible%29.zip" TargetMode="External"/><Relationship Id="rId1477" Type="http://schemas.openxmlformats.org/officeDocument/2006/relationships/hyperlink" Target="https://archive.org/download/ni-roms/roms/Nintendo%20-%20Game%20Boy%20Color.zip/Ou%20Dorobou%20Jing%20-%20Devil%20Version%20%28Japan%29%20%28SGB%20Enhanced%29%20%28GB%20Compatible%29.zip" TargetMode="External"/><Relationship Id="rId1478" Type="http://schemas.openxmlformats.org/officeDocument/2006/relationships/hyperlink" Target="https://archive.org/download/ni-roms/roms/Nintendo%20-%20Game%20Boy%20Color.zip/Out%20on%20a%20Limb%20%28World%29%20%28Aftermarket%29%20%28Unl%29.zip" TargetMode="External"/><Relationship Id="rId1479" Type="http://schemas.openxmlformats.org/officeDocument/2006/relationships/hyperlink" Target="https://archive.org/download/ni-roms/roms/Nintendo%20-%20Game%20Boy%20Color.zip/Outta%20Time%20%28World%29%20%28Aftermarket%29%20%28Unl%29.zip" TargetMode="External"/><Relationship Id="rId646" Type="http://schemas.openxmlformats.org/officeDocument/2006/relationships/hyperlink" Target="https://archive.org/download/ni-roms/roms/Nintendo%20-%20Game%20Boy%20Color.zip/Fengkuang%20Dafuweng%20%28Taiwan%29%20%28Unl%29.zip" TargetMode="External"/><Relationship Id="rId645" Type="http://schemas.openxmlformats.org/officeDocument/2006/relationships/hyperlink" Target="https://archive.org/download/ni-roms/roms/Nintendo%20-%20Game%20Boy%20Color.zip/Fengkuang%20Dafuweng%20%28Taiwan%29%20%28Unl%29%20%28Alt%29.zip" TargetMode="External"/><Relationship Id="rId644" Type="http://schemas.openxmlformats.org/officeDocument/2006/relationships/hyperlink" Target="https://archive.org/download/ni-roms/roms/Nintendo%20-%20Game%20Boy%20Color.zip/Feng%20Zhi%20Gou%20II%20%28Taiwan%29%20%28Unl%29.zip" TargetMode="External"/><Relationship Id="rId643" Type="http://schemas.openxmlformats.org/officeDocument/2006/relationships/hyperlink" Target="https://archive.org/download/ni-roms/roms/Nintendo%20-%20Game%20Boy%20Color.zip/Feng%20Kuang%20A%20Gei%20III%20-%20Chaoji%20Zhadan%20Ren%20%28Taiwan%29%20%28Unl%29.zip" TargetMode="External"/><Relationship Id="rId649" Type="http://schemas.openxmlformats.org/officeDocument/2006/relationships/hyperlink" Target="https://archive.org/download/ni-roms/roms/Nintendo%20-%20Game%20Boy%20Color.zip/Fillo%20-%20Crystal%20Version%20%28World%29%20%28Aftermarket%29%20%28Unl%29.zip" TargetMode="External"/><Relationship Id="rId648" Type="http://schemas.openxmlformats.org/officeDocument/2006/relationships/hyperlink" Target="https://archive.org/download/ni-roms/roms/Nintendo%20-%20Game%20Boy%20Color.zip/Fighter%20on%20the%20Path%20of%20Glory%20%28World%29%20%28En%2CJa%29%20%28v1.00%29%20%28GB%20Compatible%29%20%28Aftermarket%29%20%28Unl%29.zip" TargetMode="External"/><Relationship Id="rId647" Type="http://schemas.openxmlformats.org/officeDocument/2006/relationships/hyperlink" Target="https://archive.org/download/ni-roms/roms/Nintendo%20-%20Game%20Boy%20Color.zip/Ferret%20Monogatari%20%28Japan%29.zip" TargetMode="External"/><Relationship Id="rId1470" Type="http://schemas.openxmlformats.org/officeDocument/2006/relationships/hyperlink" Target="https://archive.org/download/ni-roms/roms/Nintendo%20-%20Game%20Boy%20Color.zip/One%20Day%20%28World%29%20%28GB%20Compatible%29%20%28Aftermarket%29%20%28Unl%29.zip" TargetMode="External"/><Relationship Id="rId1471" Type="http://schemas.openxmlformats.org/officeDocument/2006/relationships/hyperlink" Target="https://archive.org/download/ni-roms/roms/Nintendo%20-%20Game%20Boy%20Color.zip/Opossum%20Country%20%28World%29%20%28GB%20Compatible%29%20%28Aftermarket%29%20%28Unl%29.zip" TargetMode="External"/><Relationship Id="rId1472" Type="http://schemas.openxmlformats.org/officeDocument/2006/relationships/hyperlink" Target="https://archive.org/download/ni-roms/roms/Nintendo%20-%20Game%20Boy%20Color.zip/Original%20Moorhuhn%20Jagd%2C%20Die%20%28Germany%29.zip" TargetMode="External"/><Relationship Id="rId642" Type="http://schemas.openxmlformats.org/officeDocument/2006/relationships/hyperlink" Target="https://archive.org/download/ni-roms/roms/Nintendo%20-%20Game%20Boy%20Color.zip/Fellowship%20of%20the%20Rings%20%28Taiwan%29%20%28En%29%20%28Unl%29.zip" TargetMode="External"/><Relationship Id="rId1473" Type="http://schemas.openxmlformats.org/officeDocument/2006/relationships/hyperlink" Target="https://archive.org/download/ni-roms/roms/Nintendo%20-%20Game%20Boy%20Color.zip/Othello%20Millennium%20%28Japan%29%20%28GB%20Compatible%29.zip" TargetMode="External"/><Relationship Id="rId641" Type="http://schemas.openxmlformats.org/officeDocument/2006/relationships/hyperlink" Target="https://archive.org/download/ni-roms/roms/Nintendo%20-%20Game%20Boy%20Color.zip/Fellowship%20of%20the%20Rings%20%28China%29%20%28En%29%20%28Unl%29.zip" TargetMode="External"/><Relationship Id="rId1474" Type="http://schemas.openxmlformats.org/officeDocument/2006/relationships/hyperlink" Target="https://archive.org/download/ni-roms/roms/Nintendo%20-%20Game%20Boy%20Color.zip/Other%20Life%20-%20Azure%20Dreams%20GB%20%28Japan%29%20%28SGB%20Enhanced%29%20%28GB%20Compatible%29.zip" TargetMode="External"/><Relationship Id="rId640" Type="http://schemas.openxmlformats.org/officeDocument/2006/relationships/hyperlink" Target="https://archive.org/download/ni-roms/roms/Nintendo%20-%20Game%20Boy%20Color.zip/Feed%20The%20Monster%20%28World%29%20%28GB%20Compatible%29%20%28Aftermarket%29%20%28Pirate%29.zip" TargetMode="External"/><Relationship Id="rId1475" Type="http://schemas.openxmlformats.org/officeDocument/2006/relationships/hyperlink" Target="https://archive.org/download/ni-roms/roms/Nintendo%20-%20Game%20Boy%20Color.zip/Ottifanten%20-%20Kommando%20Stoertebeker%20%28Germany%29.zip" TargetMode="External"/><Relationship Id="rId1476" Type="http://schemas.openxmlformats.org/officeDocument/2006/relationships/hyperlink" Target="https://archive.org/download/ni-roms/roms/Nintendo%20-%20Game%20Boy%20Color.zip/Ou%20Dorobou%20Jing%20-%20Angel%20Version%20%28Japan%29%20%28SGB%20Enhanced%29%20%28GB%20Compatible%29.zip" TargetMode="External"/><Relationship Id="rId1466" Type="http://schemas.openxmlformats.org/officeDocument/2006/relationships/hyperlink" Target="https://archive.org/download/ni-roms/roms/Nintendo%20-%20Game%20Boy%20Color.zip/Oide%20Rascal%20%28Japan%29.zip" TargetMode="External"/><Relationship Id="rId1467" Type="http://schemas.openxmlformats.org/officeDocument/2006/relationships/hyperlink" Target="https://archive.org/download/ni-roms/roms/Nintendo%20-%20Game%20Boy%20Color.zip/Ojarumaru%20-%20Mangan%20Jinja%20no%20Ennichi%20de%20Ojaru%21%20%28Japan%29%20%28GB%20Compatible%29.zip" TargetMode="External"/><Relationship Id="rId1468" Type="http://schemas.openxmlformats.org/officeDocument/2006/relationships/hyperlink" Target="https://archive.org/download/ni-roms/roms/Nintendo%20-%20Game%20Boy%20Color.zip/Ojarumaru%20-%20Tsukiyo%20ga%20Ike%20no%20Takaramono%20%28Japan%29%20%28GB%20Compatible%29.zip" TargetMode="External"/><Relationship Id="rId1469" Type="http://schemas.openxmlformats.org/officeDocument/2006/relationships/hyperlink" Target="https://archive.org/download/ni-roms/roms/Nintendo%20-%20Game%20Boy%20Color.zip/Olympic%20Skier%20%28World%29%20%28Aftermarket%29%20%28Unl%29.zip" TargetMode="External"/><Relationship Id="rId635" Type="http://schemas.openxmlformats.org/officeDocument/2006/relationships/hyperlink" Target="https://archive.org/download/ni-roms/roms/Nintendo%20-%20Game%20Boy%20Color.zip/Far%20After%20%28World%29%20%28v1.1%29%20%28Demo%29%20%28GB%20Compatible%29%20%28Aftermarket%29%20%28Unl%29.zip" TargetMode="External"/><Relationship Id="rId634" Type="http://schemas.openxmlformats.org/officeDocument/2006/relationships/hyperlink" Target="https://archive.org/download/ni-roms/roms/Nintendo%20-%20Game%20Boy%20Color.zip/Far%20After%20%28World%29%20%28v1.01%29%20%28Demo%29%20%28GB%20Compatible%29%20%28Aftermarket%29%20%28Unl%29.zip" TargetMode="External"/><Relationship Id="rId633" Type="http://schemas.openxmlformats.org/officeDocument/2006/relationships/hyperlink" Target="https://archive.org/download/ni-roms/roms/Nintendo%20-%20Game%20Boy%20Color.zip/Fairy%20Kitty%20no%20Kaiun%20Jiten%20-%20Yousei%20no%20Kuni%20no%20Uranai%20Shugyou%20%28Japan%29%20%28SGB%20Enhanced%29%20%28GB%20Compatible%29.zip" TargetMode="External"/><Relationship Id="rId632" Type="http://schemas.openxmlformats.org/officeDocument/2006/relationships/hyperlink" Target="https://archive.org/download/ni-roms/roms/Nintendo%20-%20Game%20Boy%20Color.zip/Fairy%20Kitty%20no%20Kaiun%20Jiten%20-%20Yousei%20no%20Kuni%20no%20Uranai%20Shugyou%20%28Japan%29%20%28Rev%201%29%20%28SGB%20Enhanced%29%20%28GB%20Compatible%29.zip" TargetMode="External"/><Relationship Id="rId639" Type="http://schemas.openxmlformats.org/officeDocument/2006/relationships/hyperlink" Target="https://archive.org/download/ni-roms/roms/Nintendo%20-%20Game%20Boy%20Color.zip/Feed%20IT%20Souls%20%28World%29%20%28v1.4%29%20%28Aftermarket%29%20%28Unl%29.zip" TargetMode="External"/><Relationship Id="rId638" Type="http://schemas.openxmlformats.org/officeDocument/2006/relationships/hyperlink" Target="https://archive.org/download/ni-roms/roms/Nintendo%20-%20Game%20Boy%20Color.zip/Feed%20IT%20Souls%20%28World%29%20%28v1.3%29%20%28Aftermarket%29%20%28Unl%29.zip" TargetMode="External"/><Relationship Id="rId637" Type="http://schemas.openxmlformats.org/officeDocument/2006/relationships/hyperlink" Target="https://archive.org/download/ni-roms/roms/Nintendo%20-%20Game%20Boy%20Color.zip/Featherless%20Cake%20Delivery%20%28World%29%20%28v2.0%29%20%28GB%20Compatible%29%20%28Aftermarket%29%20%28Unl%29.zip" TargetMode="External"/><Relationship Id="rId636" Type="http://schemas.openxmlformats.org/officeDocument/2006/relationships/hyperlink" Target="https://archive.org/download/ni-roms/roms/Nintendo%20-%20Game%20Boy%20Color.zip/Featherless%20Cake%20Delivery%20%28World%29%20%28v1.0%29%20%28GB%20Compatible%29%20%28Aftermarket%29%20%28Unl%29.zip" TargetMode="External"/><Relationship Id="rId1460" Type="http://schemas.openxmlformats.org/officeDocument/2006/relationships/hyperlink" Target="https://archive.org/download/ni-roms/roms/Nintendo%20-%20Game%20Boy%20Color.zip/Octopus%20Stressus%20%28World%29%20%28v1.1%29%20%28GB%20Compatible%29%20%28Aftermarket%29%20%28Unl%29.zip" TargetMode="External"/><Relationship Id="rId1461" Type="http://schemas.openxmlformats.org/officeDocument/2006/relationships/hyperlink" Target="https://archive.org/download/ni-roms/roms/Nintendo%20-%20Game%20Boy%20Color.zip/Oddworld%20Adventures%202%20%28Europe%29%20%28En%2CFr%2CDe%2CEs%2CIt%29%20%28GB%20Compatible%29.zip" TargetMode="External"/><Relationship Id="rId631" Type="http://schemas.openxmlformats.org/officeDocument/2006/relationships/hyperlink" Target="https://archive.org/download/ni-roms/roms/Nintendo%20-%20Game%20Boy%20Color.zip/FIFA%202000%20%28USA%2C%20Europe%29%20%28SGB%20Enhanced%29%20%28GB%20Compatible%29.zip" TargetMode="External"/><Relationship Id="rId1462" Type="http://schemas.openxmlformats.org/officeDocument/2006/relationships/hyperlink" Target="https://archive.org/download/ni-roms/roms/Nintendo%20-%20Game%20Boy%20Color.zip/Oddworld%20Adventures%202%20%28USA%29%20%28En%2CFr%2CDe%2CEs%2CIt%29%20%28GB%20Compatible%29.zip" TargetMode="External"/><Relationship Id="rId630" Type="http://schemas.openxmlformats.org/officeDocument/2006/relationships/hyperlink" Target="https://archive.org/download/ni-roms/roms/Nintendo%20-%20Game%20Boy%20Color.zip/FGB%20%28USA%29%20%28Proto%29%20%282001-05-15%29.zip" TargetMode="External"/><Relationship Id="rId1463" Type="http://schemas.openxmlformats.org/officeDocument/2006/relationships/hyperlink" Target="https://archive.org/download/ni-roms/roms/Nintendo%20-%20Game%20Boy%20Color.zip/Office%20Combat%20%28World%29%20%28GB%20Compatible%29%20%28Aftermarket%29%20%28Unl%29.zip" TargetMode="External"/><Relationship Id="rId1464" Type="http://schemas.openxmlformats.org/officeDocument/2006/relationships/hyperlink" Target="https://archive.org/download/ni-roms/roms/Nintendo%20-%20Game%20Boy%20Color.zip/Ohasuta%20Dance%20Dance%20Revolution%20GB%20%28Japan%29.zip" TargetMode="External"/><Relationship Id="rId1465" Type="http://schemas.openxmlformats.org/officeDocument/2006/relationships/hyperlink" Target="https://archive.org/download/ni-roms/roms/Nintendo%20-%20Game%20Boy%20Color.zip/Ohasuta%20Yama-chan%20%26%20Raymond%20%28Japan%29%20%28SGB%20Enhanced%29%20%28GB%20Compatible%29.zip" TargetMode="External"/><Relationship Id="rId1411" Type="http://schemas.openxmlformats.org/officeDocument/2006/relationships/hyperlink" Target="https://archive.org/download/ni-roms/roms/Nintendo%20-%20Game%20Boy%20Color.zip/Nakayoshi%20Cooking%20Series%201%20-%20Oishii%20Cake-ya-san%20%28Japan%29.zip" TargetMode="External"/><Relationship Id="rId1412" Type="http://schemas.openxmlformats.org/officeDocument/2006/relationships/hyperlink" Target="https://archive.org/download/ni-roms/roms/Nintendo%20-%20Game%20Boy%20Color.zip/Nakayoshi%20Cooking%20Series%202%20-%20Oishii%20Panya-san%20%28Japan%29.zip" TargetMode="External"/><Relationship Id="rId1413" Type="http://schemas.openxmlformats.org/officeDocument/2006/relationships/hyperlink" Target="https://archive.org/download/ni-roms/roms/Nintendo%20-%20Game%20Boy%20Color.zip/Nakayoshi%20Cooking%20Series%203%20-%20Tanoshii%20Obentou%20%28Japan%29.zip" TargetMode="External"/><Relationship Id="rId1414" Type="http://schemas.openxmlformats.org/officeDocument/2006/relationships/hyperlink" Target="https://archive.org/download/ni-roms/roms/Nintendo%20-%20Game%20Boy%20Color.zip/Nakayoshi%20Cooking%20Series%204%20-%20Tanoshii%20Dessert%20%28Japan%29.zip" TargetMode="External"/><Relationship Id="rId1415" Type="http://schemas.openxmlformats.org/officeDocument/2006/relationships/hyperlink" Target="https://archive.org/download/ni-roms/roms/Nintendo%20-%20Game%20Boy%20Color.zip/Nakayoshi%20Cooking%20Series%205%20-%20Cake%20o%20Tsukurou%20%28Japan%29%20%28Beta%201%29.zip" TargetMode="External"/><Relationship Id="rId1416" Type="http://schemas.openxmlformats.org/officeDocument/2006/relationships/hyperlink" Target="https://archive.org/download/ni-roms/roms/Nintendo%20-%20Game%20Boy%20Color.zip/Nakayoshi%20Cooking%20Series%205%20-%20Cake%20o%20Tsukurou%20%28Japan%29%20%28Beta%202%29.zip" TargetMode="External"/><Relationship Id="rId1417" Type="http://schemas.openxmlformats.org/officeDocument/2006/relationships/hyperlink" Target="https://archive.org/download/ni-roms/roms/Nintendo%20-%20Game%20Boy%20Color.zip/Nakayoshi%20Cooking%20Series%205%20-%20Cake%20o%20Tsukurou%20%28Japan%29.zip" TargetMode="External"/><Relationship Id="rId1418" Type="http://schemas.openxmlformats.org/officeDocument/2006/relationships/hyperlink" Target="https://archive.org/download/ni-roms/roms/Nintendo%20-%20Game%20Boy%20Color.zip/Nakayoshi%20Pet%20Series%201%20-%20Kawaii%20Hamster%20%28Japan%29%20%28GB%20Compatible%29.zip" TargetMode="External"/><Relationship Id="rId1419" Type="http://schemas.openxmlformats.org/officeDocument/2006/relationships/hyperlink" Target="https://archive.org/download/ni-roms/roms/Nintendo%20-%20Game%20Boy%20Color.zip/Nakayoshi%20Pet%20Series%202%20-%20Kawaii%20Usagi%20%28Japan%29%20%28GB%20Compatible%29.zip" TargetMode="External"/><Relationship Id="rId1410" Type="http://schemas.openxmlformats.org/officeDocument/2006/relationships/hyperlink" Target="https://archive.org/download/ni-roms/roms/Nintendo%20-%20Game%20Boy%20Color.zip/NYR%20-%20New%20York%20Race%20%28Europe%29%20%28En%2CFr%2CDe%2CEs%2CIt%2CPt%29.zip" TargetMode="External"/><Relationship Id="rId1400" Type="http://schemas.openxmlformats.org/officeDocument/2006/relationships/hyperlink" Target="https://archive.org/download/ni-roms/roms/Nintendo%20-%20Game%20Boy%20Color.zip/NBA%20in%20the%20Zone%202000%20%28Europe%29.zip" TargetMode="External"/><Relationship Id="rId1401" Type="http://schemas.openxmlformats.org/officeDocument/2006/relationships/hyperlink" Target="https://archive.org/download/ni-roms/roms/Nintendo%20-%20Game%20Boy%20Color.zip/NBA%20in%20the%20Zone%202000%20%28USA%29.zip" TargetMode="External"/><Relationship Id="rId1402" Type="http://schemas.openxmlformats.org/officeDocument/2006/relationships/hyperlink" Target="https://archive.org/download/ni-roms/roms/Nintendo%20-%20Game%20Boy%20Color.zip/NFL%20Blitz%20%28USA%2C%20Europe%29%20%28GB%20Compatible%29.zip" TargetMode="External"/><Relationship Id="rId1403" Type="http://schemas.openxmlformats.org/officeDocument/2006/relationships/hyperlink" Target="https://archive.org/download/ni-roms/roms/Nintendo%20-%20Game%20Boy%20Color.zip/NFL%20Blitz%20%28USA%2C%20Europe%29%20%28Rev%201%29%20%28GB%20Compatible%29.zip" TargetMode="External"/><Relationship Id="rId1404" Type="http://schemas.openxmlformats.org/officeDocument/2006/relationships/hyperlink" Target="https://archive.org/download/ni-roms/roms/Nintendo%20-%20Game%20Boy%20Color.zip/NFL%20Blitz%202000%20%28USA%29.zip" TargetMode="External"/><Relationship Id="rId1405" Type="http://schemas.openxmlformats.org/officeDocument/2006/relationships/hyperlink" Target="https://archive.org/download/ni-roms/roms/Nintendo%20-%20Game%20Boy%20Color.zip/NFL%20Blitz%202001%20%28USA%29.zip" TargetMode="External"/><Relationship Id="rId1406" Type="http://schemas.openxmlformats.org/officeDocument/2006/relationships/hyperlink" Target="https://archive.org/download/ni-roms/roms/Nintendo%20-%20Game%20Boy%20Color.zip/NHL%202000%20%28USA%2C%20Europe%29%20%28SGB%20Enhanced%29%20%28GB%20Compatible%29.zip" TargetMode="External"/><Relationship Id="rId1407" Type="http://schemas.openxmlformats.org/officeDocument/2006/relationships/hyperlink" Target="https://archive.org/download/ni-roms/roms/Nintendo%20-%20Game%20Boy%20Color.zip/NHL%20Blades%20of%20Steel%20%28USA%29.zip" TargetMode="External"/><Relationship Id="rId1408" Type="http://schemas.openxmlformats.org/officeDocument/2006/relationships/hyperlink" Target="https://archive.org/download/ni-roms/roms/Nintendo%20-%20Game%20Boy%20Color.zip/NHL%20Blades%20of%20Steel%202000%20%28USA%29.zip" TargetMode="External"/><Relationship Id="rId1409" Type="http://schemas.openxmlformats.org/officeDocument/2006/relationships/hyperlink" Target="https://archive.org/download/ni-roms/roms/Nintendo%20-%20Game%20Boy%20Color.zip/NSYNC%20-%20Get%20to%20the%20Show%20%28USA%29.zip" TargetMode="External"/><Relationship Id="rId1433" Type="http://schemas.openxmlformats.org/officeDocument/2006/relationships/hyperlink" Target="https://archive.org/download/ni-roms/roms/Nintendo%20-%20Game%20Boy%20Color.zip/New%20Addams%20Family%20Series%2C%20The%20%28Europe%29%20%28En%2CFr%2CDe%2CEs%2CIt%2CPt%29.zip" TargetMode="External"/><Relationship Id="rId1434" Type="http://schemas.openxmlformats.org/officeDocument/2006/relationships/hyperlink" Target="https://archive.org/download/ni-roms/roms/Nintendo%20-%20Game%20Boy%20Color.zip/New%20Adventures%20of%20Mary-Kate%20%26%20Ashley%2C%20The%20%28USA%2C%20Europe%29%20%28GB%20Compatible%29.zip" TargetMode="External"/><Relationship Id="rId1435" Type="http://schemas.openxmlformats.org/officeDocument/2006/relationships/hyperlink" Target="https://archive.org/download/ni-roms/roms/Nintendo%20-%20Game%20Boy%20Color.zip/New%20Super%20Color%20145%20in%201%20%28Taiwan%29%20%28Unl%29.zip" TargetMode="External"/><Relationship Id="rId1436" Type="http://schemas.openxmlformats.org/officeDocument/2006/relationships/hyperlink" Target="https://archive.org/download/ni-roms/roms/Nintendo%20-%20Game%20Boy%20Color.zip/Nicktoons%20Racing%20%28USA%29.zip" TargetMode="External"/><Relationship Id="rId1437" Type="http://schemas.openxmlformats.org/officeDocument/2006/relationships/hyperlink" Target="https://archive.org/download/ni-roms/roms/Nintendo%20-%20Game%20Boy%20Color.zip/Nightmare%20Hamlet%20%28World%29%20%28Aftermarket%29%20%28Unl%29.zip" TargetMode="External"/><Relationship Id="rId1438" Type="http://schemas.openxmlformats.org/officeDocument/2006/relationships/hyperlink" Target="https://archive.org/download/ni-roms/roms/Nintendo%20-%20Game%20Boy%20Color.zip/Ninja%20JaJaMaru%20-%20The%20Great%20World%20Adventure%20DX%20%28USA%2C%20Europe%29%20%28Ninja%20JaJaMaru%20Retro%20Collection%29%20%28Switch%29.zip" TargetMode="External"/><Relationship Id="rId1439" Type="http://schemas.openxmlformats.org/officeDocument/2006/relationships/hyperlink" Target="https://archive.org/download/ni-roms/roms/Nintendo%20-%20Game%20Boy%20Color.zip/Ninja%20Master%20%28World%29%20%28Aftermarket%29%20%28Unl%29.zip" TargetMode="External"/><Relationship Id="rId609" Type="http://schemas.openxmlformats.org/officeDocument/2006/relationships/hyperlink" Target="https://archive.org/download/ni-roms/roms/Nintendo%20-%20Game%20Boy%20Color.zip/Everlasting%20Summer%20%28World%29%20%28Proto%29%20%28Aftermarket%29%20%28Unl%29.zip" TargetMode="External"/><Relationship Id="rId608" Type="http://schemas.openxmlformats.org/officeDocument/2006/relationships/hyperlink" Target="https://archive.org/download/ni-roms/roms/Nintendo%20-%20Game%20Boy%20Color.zip/Evel%20Knievel%20%28USA%29%20%28GB%20Compatible%29.zip" TargetMode="External"/><Relationship Id="rId607" Type="http://schemas.openxmlformats.org/officeDocument/2006/relationships/hyperlink" Target="https://archive.org/download/ni-roms/roms/Nintendo%20-%20Game%20Boy%20Color.zip/Evel%20Knievel%20%28Europe%29%20%28En%2CFr%2CDe%2CEs%2CIt%2CNl%2CSv%29%20%28GB%20Compatible%29.zip" TargetMode="External"/><Relationship Id="rId602" Type="http://schemas.openxmlformats.org/officeDocument/2006/relationships/hyperlink" Target="https://archive.org/download/ni-roms/roms/Nintendo%20-%20Game%20Boy%20Color.zip/Escape%20from%20Vostok%20%28World%29%20%28Proto%29%20%28GB%20Compatible%29%20%28Aftermarket%29%20%28Unl%29.zip" TargetMode="External"/><Relationship Id="rId601" Type="http://schemas.openxmlformats.org/officeDocument/2006/relationships/hyperlink" Target="https://archive.org/download/ni-roms/roms/Nintendo%20-%20Game%20Boy%20Color.zip/Equestriad%202001%20%28Europe%29%20%28Proto%29.zip" TargetMode="External"/><Relationship Id="rId600" Type="http://schemas.openxmlformats.org/officeDocument/2006/relationships/hyperlink" Target="https://archive.org/download/ni-roms/roms/Nintendo%20-%20Game%20Boy%20Color.zip/Empire%20of%20Dreams%2C%20The%20%28World%29%20%28Demo%29%20%28GB%20Compatible%29%20%28Aftermarket%29%20%28Unl%29.zip" TargetMode="External"/><Relationship Id="rId606" Type="http://schemas.openxmlformats.org/officeDocument/2006/relationships/hyperlink" Target="https://archive.org/download/ni-roms/roms/Nintendo%20-%20Game%20Boy%20Color.zip/European%20Super%20League%20%28Europe%29%20%28En%2CFr%2CDe%2CEs%2CIt%29.zip" TargetMode="External"/><Relationship Id="rId605" Type="http://schemas.openxmlformats.org/officeDocument/2006/relationships/hyperlink" Target="https://archive.org/download/ni-roms/roms/Nintendo%20-%20Game%20Boy%20Color.zip/EuroSport%20XS%20Racing%20%28Europe%29%20%28Proto%29%20%28GB%20Compatible%29.zip" TargetMode="External"/><Relationship Id="rId604" Type="http://schemas.openxmlformats.org/officeDocument/2006/relationships/hyperlink" Target="https://archive.org/download/ni-roms/roms/Nintendo%20-%20Game%20Boy%20Color.zip/EuroSport%20Pro%20Champ%20Fishing%20%28Europe%29%20%28Proto%29%20%28GB%20Compatible%29.zip" TargetMode="External"/><Relationship Id="rId603" Type="http://schemas.openxmlformats.org/officeDocument/2006/relationships/hyperlink" Target="https://archive.org/download/ni-roms/roms/Nintendo%20-%20Game%20Boy%20Color.zip/Estpolis%20Denki%20-%20Yomigaeru%20Densetsu%20%28Japan%29.zip" TargetMode="External"/><Relationship Id="rId1430" Type="http://schemas.openxmlformats.org/officeDocument/2006/relationships/hyperlink" Target="https://archive.org/download/ni-roms/roms/Nintendo%20-%20Game%20Boy%20Color.zip/Network%20Boukenki%20Bugsite%20-%20Alpha%20Version%20%28Japan%29.zip" TargetMode="External"/><Relationship Id="rId1431" Type="http://schemas.openxmlformats.org/officeDocument/2006/relationships/hyperlink" Target="https://archive.org/download/ni-roms/roms/Nintendo%20-%20Game%20Boy%20Color.zip/Network%20Boukenki%20Bugsite%20-%20Beta%20Version%20%28Japan%29.zip" TargetMode="External"/><Relationship Id="rId1432" Type="http://schemas.openxmlformats.org/officeDocument/2006/relationships/hyperlink" Target="https://archive.org/download/ni-roms/roms/Nintendo%20-%20Game%20Boy%20Color.zip/New%20Addams%20Family%20Series%2C%20The%20%28Europe%29%20%28En%2CFr%2CDe%2CEs%2CIt%2CPt%29%20%28Rev%201%29%20%28Proto%29.zip" TargetMode="External"/><Relationship Id="rId1422" Type="http://schemas.openxmlformats.org/officeDocument/2006/relationships/hyperlink" Target="https://archive.org/download/ni-roms/roms/Nintendo%20-%20Game%20Boy%20Color.zip/Nakayoshi%20Pet%20Series%205%20-%20Kawaii%20Hamster%202%20%28Japan%29.zip" TargetMode="External"/><Relationship Id="rId1423" Type="http://schemas.openxmlformats.org/officeDocument/2006/relationships/hyperlink" Target="https://archive.org/download/ni-roms/roms/Nintendo%20-%20Game%20Boy%20Color.zip/Naminori%20Yarou%21%20%28Japan%29%20%28NP%29.zip" TargetMode="External"/><Relationship Id="rId1424" Type="http://schemas.openxmlformats.org/officeDocument/2006/relationships/hyperlink" Target="https://archive.org/download/ni-roms/roms/Nintendo%20-%20Game%20Boy%20Color.zip/Nations%2C%20The%20-%20Land%20of%20Legends%20%28Europe%29%20%28En%2CDe%29.zip" TargetMode="External"/><Relationship Id="rId1425" Type="http://schemas.openxmlformats.org/officeDocument/2006/relationships/hyperlink" Target="https://archive.org/download/ni-roms/roms/Nintendo%20-%20Game%20Boy%20Color.zip/Neclaus%27%20Quest%20%28World%29%20%28GB%20Compatible%29%20%28Aftermarket%29%20%28Unl%29.zip" TargetMode="External"/><Relationship Id="rId1426" Type="http://schemas.openxmlformats.org/officeDocument/2006/relationships/hyperlink" Target="https://archive.org/download/ni-roms/roms/Nintendo%20-%20Game%20Boy%20Color.zip/Neclaus%27%20Quest%20%28World%29%20%28v1.1%29%20%28GB%20Compatible%29%20%28Aftermarket%29%20%28Unl%29.zip" TargetMode="External"/><Relationship Id="rId1427" Type="http://schemas.openxmlformats.org/officeDocument/2006/relationships/hyperlink" Target="https://archive.org/download/ni-roms/roms/Nintendo%20-%20Game%20Boy%20Color.zip/Neighbor%20%28World%29%20%28GB%20Compatible%29%20%28Aftermarket%29%20%28Unl%29.zip" TargetMode="External"/><Relationship Id="rId1428" Type="http://schemas.openxmlformats.org/officeDocument/2006/relationships/hyperlink" Target="https://archive.org/download/ni-roms/roms/Nintendo%20-%20Game%20Boy%20Color.zip/Neonsomnia%20%28World%29%20%28v0.1%29%20%28Proto%29%20%28GB%20Compatible%29%20%28Aftermarket%29%20%28Unl%29.zip" TargetMode="External"/><Relationship Id="rId1429" Type="http://schemas.openxmlformats.org/officeDocument/2006/relationships/hyperlink" Target="https://archive.org/download/ni-roms/roms/Nintendo%20-%20Game%20Boy%20Color.zip/Net%20de%20Get%20-%20Minigame%20%40%20100%20%28Japan%29.zip" TargetMode="External"/><Relationship Id="rId1420" Type="http://schemas.openxmlformats.org/officeDocument/2006/relationships/hyperlink" Target="https://archive.org/download/ni-roms/roms/Nintendo%20-%20Game%20Boy%20Color.zip/Nakayoshi%20Pet%20Series%203%20-%20Kawaii%20Koinu%20%28Japan%29.zip" TargetMode="External"/><Relationship Id="rId1421" Type="http://schemas.openxmlformats.org/officeDocument/2006/relationships/hyperlink" Target="https://archive.org/download/ni-roms/roms/Nintendo%20-%20Game%20Boy%20Color.zip/Nakayoshi%20Pet%20Series%204%20-%20Kawaii%20Koneko%20%28Japan%29.zip" TargetMode="External"/><Relationship Id="rId699" Type="http://schemas.openxmlformats.org/officeDocument/2006/relationships/hyperlink" Target="https://archive.org/download/ni-roms/roms/Nintendo%20-%20Game%20Boy%20Color.zip/Fury%20%28World%29%20%28Aftermarket%29%20%28Unl%29.zip" TargetMode="External"/><Relationship Id="rId698" Type="http://schemas.openxmlformats.org/officeDocument/2006/relationships/hyperlink" Target="https://archive.org/download/ni-roms/roms/Nintendo%20-%20Game%20Boy%20Color.zip/Full%20Time%20Soccer%20%28Europe%29%20%28Unl%29.zip" TargetMode="External"/><Relationship Id="rId693" Type="http://schemas.openxmlformats.org/officeDocument/2006/relationships/hyperlink" Target="https://archive.org/download/ni-roms/roms/Nintendo%20-%20Game%20Boy%20Color.zip/From%20TV%20Animation%20One%20Piece%20-%20Yume%20no%20Luffy%20Kaizokudan%20Tanjou%21%20%28Japan%29%20%28SGB%20Enhanced%29%20%28GB%20Compatible%29.zip" TargetMode="External"/><Relationship Id="rId692" Type="http://schemas.openxmlformats.org/officeDocument/2006/relationships/hyperlink" Target="https://archive.org/download/ni-roms/roms/Nintendo%20-%20Game%20Boy%20Color.zip/From%20TV%20Animation%20One%20Piece%20-%20Yume%20no%20Luffy%20Kaizokudan%20Tanjou%21%20%28Japan%29%20%28Rev%201%29%20%28SGB%20Enhanced%29%20%28GB%20Compatible%29.zip" TargetMode="External"/><Relationship Id="rId691" Type="http://schemas.openxmlformats.org/officeDocument/2006/relationships/hyperlink" Target="https://archive.org/download/ni-roms/roms/Nintendo%20-%20Game%20Boy%20Color.zip/From%20TV%20Animation%20One%20Piece%20-%20Maboroshi%20no%20Grand%20Line%20Boukenki%21%20%28Japan%29%20%28SGB%20Enhanced%29%20%28GB%20Compatible%29.zip" TargetMode="External"/><Relationship Id="rId690" Type="http://schemas.openxmlformats.org/officeDocument/2006/relationships/hyperlink" Target="https://archive.org/download/ni-roms/roms/Nintendo%20-%20Game%20Boy%20Color.zip/From%20TV%20Animation%20One%20Piece%20-%20Maboroshi%20no%20Grand%20Line%20Boukenki%21%20%28Japan%29%20%28Beta%202%29%20%28SGB%20Enhanced%29%20%28GB%20Compatible%29.zip" TargetMode="External"/><Relationship Id="rId697" Type="http://schemas.openxmlformats.org/officeDocument/2006/relationships/hyperlink" Target="https://archive.org/download/ni-roms/roms/Nintendo%20-%20Game%20Boy%20Color.zip/Full%20Time%20Soccer%20%26%20Hang%20Time%20Basketball%20%28Europe%29%20%28Unl%29.zip" TargetMode="External"/><Relationship Id="rId696" Type="http://schemas.openxmlformats.org/officeDocument/2006/relationships/hyperlink" Target="https://archive.org/download/ni-roms/roms/Nintendo%20-%20Game%20Boy%20Color.zip/Fugazim%20%28World%29%20%28Pt%29%20%28GB%20Compatible%29%20%28Aftermarket%29%20%28Unl%29.zip" TargetMode="External"/><Relationship Id="rId695" Type="http://schemas.openxmlformats.org/officeDocument/2006/relationships/hyperlink" Target="https://archive.org/download/ni-roms/roms/Nintendo%20-%20Game%20Boy%20Color.zip/Front%20Row%20%28Japan%29.zip" TargetMode="External"/><Relationship Id="rId694" Type="http://schemas.openxmlformats.org/officeDocument/2006/relationships/hyperlink" Target="https://archive.org/download/ni-roms/roms/Nintendo%20-%20Game%20Boy%20Color.zip/Front%20Line%20-%20The%20Next%20Mission%20%28Japan%29.zip" TargetMode="External"/><Relationship Id="rId1499" Type="http://schemas.openxmlformats.org/officeDocument/2006/relationships/hyperlink" Target="https://archive.org/download/ni-roms/roms/Nintendo%20-%20Game%20Boy%20Color.zip/Paperboy%20%28USA%2C%20Europe%29.zip" TargetMode="External"/><Relationship Id="rId668" Type="http://schemas.openxmlformats.org/officeDocument/2006/relationships/hyperlink" Target="https://archive.org/download/ni-roms/roms/Nintendo%20-%20Game%20Boy%20Color.zip/Flooder%20%28World%29%20%28Anniversary%20Edition%29%20%28Aftermarket%29%20%28Unl%29.zip" TargetMode="External"/><Relationship Id="rId667" Type="http://schemas.openxmlformats.org/officeDocument/2006/relationships/hyperlink" Target="https://archive.org/download/ni-roms/roms/Nintendo%20-%20Game%20Boy%20Color.zip/Flooder%20%28World%29%20%28Aftermarket%29%20%28Unl%29.zip" TargetMode="External"/><Relationship Id="rId666" Type="http://schemas.openxmlformats.org/officeDocument/2006/relationships/hyperlink" Target="https://archive.org/download/ni-roms/roms/Nintendo%20-%20Game%20Boy%20Color.zip/Flipper%20%26%20Lopaka%20%28Europe%29%20%28En%2CFr%2CDe%2CEs%2CIt%2CNl%2CPt%2CSv%2CNo%2CDa%29.zip" TargetMode="External"/><Relationship Id="rId665" Type="http://schemas.openxmlformats.org/officeDocument/2006/relationships/hyperlink" Target="https://archive.org/download/ni-roms/roms/Nintendo%20-%20Game%20Boy%20Color.zip/Flintstones%2C%20The%20-%20Burgertime%20in%20Bedrock%20%28USA%29.zip" TargetMode="External"/><Relationship Id="rId669" Type="http://schemas.openxmlformats.org/officeDocument/2006/relationships/hyperlink" Target="https://archive.org/download/ni-roms/roms/Nintendo%20-%20Game%20Boy%20Color.zip/Floracy%20%28Europe%29%20%28Proto%29%20%282000-10-10%29.zip" TargetMode="External"/><Relationship Id="rId1490" Type="http://schemas.openxmlformats.org/officeDocument/2006/relationships/hyperlink" Target="https://archive.org/download/ni-roms/roms/Nintendo%20-%20Game%20Boy%20Color.zip/Pachipachi%20Pachisurou%20-%20New%20Pulsar%20Hen%20%28Japan%29%20%28SGB%20Enhanced%29%20%28GB%20Compatible%29.zip" TargetMode="External"/><Relationship Id="rId660" Type="http://schemas.openxmlformats.org/officeDocument/2006/relationships/hyperlink" Target="https://archive.org/download/ni-roms/roms/Nintendo%20-%20Game%20Boy%20Color.zip/Fix%20It%20Felix%20Jr.%20%28World%29%20%28GB%20Compatible%29%20%28Aftermarket%29%20%28Unl%29.zip" TargetMode="External"/><Relationship Id="rId1491" Type="http://schemas.openxmlformats.org/officeDocument/2006/relationships/hyperlink" Target="https://archive.org/download/ni-roms/roms/Nintendo%20-%20Game%20Boy%20Color.zip/Pacifist%2C%20The%20%28World%29%20%28GB%20Compatible%29%20%28Aftermarket%29%20%28Unl%29.zip" TargetMode="External"/><Relationship Id="rId1492" Type="http://schemas.openxmlformats.org/officeDocument/2006/relationships/hyperlink" Target="https://archive.org/download/ni-roms/roms/Nintendo%20-%20Game%20Boy%20Color.zip/Pacifist%2C%20The%20%28World%29%20%28GB%20Showdown%29%20%28GB%20Compatible%29%20%28Aftermarket%29%20%28Unl%29.zip" TargetMode="External"/><Relationship Id="rId1493" Type="http://schemas.openxmlformats.org/officeDocument/2006/relationships/hyperlink" Target="https://archive.org/download/ni-roms/roms/Nintendo%20-%20Game%20Boy%20Color.zip/Pact%2C%20The%20%28World%29%20%28Aftermarket%29%20%28Unl%29.zip" TargetMode="External"/><Relationship Id="rId1494" Type="http://schemas.openxmlformats.org/officeDocument/2006/relationships/hyperlink" Target="https://archive.org/download/ni-roms/roms/Nintendo%20-%20Game%20Boy%20Color.zip/Pact%2C%20The%20%28World%29%20%28GB%20Showdown%29%20%28Aftermarket%29%20%28Unl%29.zip" TargetMode="External"/><Relationship Id="rId664" Type="http://schemas.openxmlformats.org/officeDocument/2006/relationships/hyperlink" Target="https://archive.org/download/ni-roms/roms/Nintendo%20-%20Game%20Boy%20Color.zip/Flintstones%2C%20The%20-%20Burgertime%20in%20Bedrock%20%28Europe%29%20%28En%2CFr%2CDe%2CEs%2CIt%29.zip" TargetMode="External"/><Relationship Id="rId1495" Type="http://schemas.openxmlformats.org/officeDocument/2006/relationships/hyperlink" Target="https://archive.org/download/ni-roms/roms/Nintendo%20-%20Game%20Boy%20Color.zip/Painter%20%28Europe%29%20%28Unl%29.zip" TargetMode="External"/><Relationship Id="rId663" Type="http://schemas.openxmlformats.org/officeDocument/2006/relationships/hyperlink" Target="https://archive.org/download/ni-roms/roms/Nintendo%20-%20Game%20Boy%20Color.zip/Flintstones%2C%20The%20-%20Burgertime%20in%20Bedrock%20%28Europe%29%20%28En%2CFr%2CDe%2CEs%2CIt%29%20%28Beta%29.zip" TargetMode="External"/><Relationship Id="rId1496" Type="http://schemas.openxmlformats.org/officeDocument/2006/relationships/hyperlink" Target="https://archive.org/download/ni-roms/roms/Nintendo%20-%20Game%20Boy%20Color.zip/Paku%20Paku%20GB%20%28World%29%20%28GB%20Compatible%29%20%28Aftermarket%29%20%28Unl%29.zip" TargetMode="External"/><Relationship Id="rId662" Type="http://schemas.openxmlformats.org/officeDocument/2006/relationships/hyperlink" Target="https://archive.org/download/ni-roms/roms/Nintendo%20-%20Game%20Boy%20Color.zip/Flashin%27%20%28World%29%20%28v3.0%29%20%28GB%20Compatible%29%20%28Aftermarket%29%20%28Unl%29.zip" TargetMode="External"/><Relationship Id="rId1497" Type="http://schemas.openxmlformats.org/officeDocument/2006/relationships/hyperlink" Target="https://archive.org/download/ni-roms/roms/Nintendo%20-%20Game%20Boy%20Color.zip/Pancho%20%28World%29%20%28Aftermarket%29%20%28Unl%29.zip" TargetMode="External"/><Relationship Id="rId661" Type="http://schemas.openxmlformats.org/officeDocument/2006/relationships/hyperlink" Target="https://archive.org/download/ni-roms/roms/Nintendo%20-%20Game%20Boy%20Color.zip/Fix%20My%20Heart%20%28World%29%20%28GB%20Compo%202021%29%20%28GB%20Compatible%29%20%28Aftermarket%29%20%28Unl%29.zip" TargetMode="External"/><Relationship Id="rId1498" Type="http://schemas.openxmlformats.org/officeDocument/2006/relationships/hyperlink" Target="https://archive.org/download/ni-roms/roms/Nintendo%20-%20Game%20Boy%20Color.zip/Panik%2116%20%28World%29%20%28Aftermarket%29%20%28Unl%29.zip" TargetMode="External"/><Relationship Id="rId1488" Type="http://schemas.openxmlformats.org/officeDocument/2006/relationships/hyperlink" Target="https://archive.org/download/ni-roms/roms/Nintendo%20-%20Game%20Boy%20Color.zip/Pachinko%20CR%20Mouretsu%20Genshijin%20T%20%28Japan%29%20%28GB%20Compatible%29.zip" TargetMode="External"/><Relationship Id="rId1489" Type="http://schemas.openxmlformats.org/officeDocument/2006/relationships/hyperlink" Target="https://archive.org/download/ni-roms/roms/Nintendo%20-%20Game%20Boy%20Color.zip/Pachinko%20Hisshou%20Guide%20-%20Data%20no%20Ousama%20%28Japan%29%20%28GB%20Compatible%29.zip" TargetMode="External"/><Relationship Id="rId657" Type="http://schemas.openxmlformats.org/officeDocument/2006/relationships/hyperlink" Target="https://archive.org/download/ni-roms/roms/Nintendo%20-%20Game%20Boy%20Color.zip/Fishing%20for%20Asteroids%20%28World%29%20%28v1.1%29%20%28GB%20Compatible%29%20%28Aftermarket%29%20%28Unl%29.zip" TargetMode="External"/><Relationship Id="rId656" Type="http://schemas.openxmlformats.org/officeDocument/2006/relationships/hyperlink" Target="https://archive.org/download/ni-roms/roms/Nintendo%20-%20Game%20Boy%20Color.zip/Fishing%20for%20Asteroids%20%28World%29%20%28v1.0%29%20%28Mini%20Jam%20153%29%20%28GB%20Compatible%29%20%28Aftermarket%29%20%28Unl%29.zip" TargetMode="External"/><Relationship Id="rId655" Type="http://schemas.openxmlformats.org/officeDocument/2006/relationships/hyperlink" Target="https://archive.org/download/ni-roms/roms/Nintendo%20-%20Game%20Boy%20Color.zip/Fish%20Files%2C%20The%20%28Europe%29%20%28En%2CFr%2CDe%2CEs%2CIt%29.zip" TargetMode="External"/><Relationship Id="rId654" Type="http://schemas.openxmlformats.org/officeDocument/2006/relationships/hyperlink" Target="https://archive.org/download/ni-roms/roms/Nintendo%20-%20Game%20Boy%20Color.zip/Firemen%20%28World%29%20%28Aftermarket%29%20%28Unl%29.zip" TargetMode="External"/><Relationship Id="rId659" Type="http://schemas.openxmlformats.org/officeDocument/2006/relationships/hyperlink" Target="https://archive.org/download/ni-roms/roms/Nintendo%20-%20Game%20Boy%20Color.zip/Fix%20%26%20Foxi%20-%20Episode%201%20-%20Lupo%20%28Europe%29%20%28En%2CFr%2CDe%29.zip" TargetMode="External"/><Relationship Id="rId658" Type="http://schemas.openxmlformats.org/officeDocument/2006/relationships/hyperlink" Target="https://archive.org/download/ni-roms/roms/Nintendo%20-%20Game%20Boy%20Color.zip/Fishnet%20Burn%20%28World%29%20%28Demo%29%20%28Aftermarket%29%20%28Unl%29.zip" TargetMode="External"/><Relationship Id="rId1480" Type="http://schemas.openxmlformats.org/officeDocument/2006/relationships/hyperlink" Target="https://archive.org/download/ni-roms/roms/Nintendo%20-%20Game%20Boy%20Color.zip/Outward%20%28World%29%20%28Aftermarket%29%20%28Unl%29.zip" TargetMode="External"/><Relationship Id="rId1481" Type="http://schemas.openxmlformats.org/officeDocument/2006/relationships/hyperlink" Target="https://archive.org/download/ni-roms/roms/Nintendo%20-%20Game%20Boy%20Color.zip/Owarai%20Yoiko%20no%20Geemumichi%20-%20Oyaji%20Sagashite%203%20Choume%20%28Japan%29%20%28SGB%20Enhanced%29%20%28GB%20Compatible%29.zip" TargetMode="External"/><Relationship Id="rId1482" Type="http://schemas.openxmlformats.org/officeDocument/2006/relationships/hyperlink" Target="https://archive.org/download/ni-roms/roms/Nintendo%20-%20Game%20Boy%20Color.zip/POWA%21%20%28World%29%20%28Demo%29%20%28GB%20Compatible%29%20%28Aftermarket%29%20%28Unl%29.zip" TargetMode="External"/><Relationship Id="rId1483" Type="http://schemas.openxmlformats.org/officeDocument/2006/relationships/hyperlink" Target="https://archive.org/download/ni-roms/roms/Nintendo%20-%20Game%20Boy%20Color.zip/POWA%21%20%28World%29%20%28En%29%20%28GB%20Compatible%29%20%28Aftermarket%29%20%28Unl%29.zip" TargetMode="External"/><Relationship Id="rId653" Type="http://schemas.openxmlformats.org/officeDocument/2006/relationships/hyperlink" Target="https://archive.org/download/ni-roms/roms/Nintendo%20-%20Game%20Boy%20Color.zip/Fireman%20Fred%20%28World%29%20%28Aftermarket%29%20%28Unl%29.zip" TargetMode="External"/><Relationship Id="rId1484" Type="http://schemas.openxmlformats.org/officeDocument/2006/relationships/hyperlink" Target="https://archive.org/download/ni-roms/roms/Nintendo%20-%20Game%20Boy%20Color.zip/POWA%21%20%28World%29%20%28Ja%29%20%28GB%20Compatible%29%20%28Aftermarket%29%20%28Unl%29.zip" TargetMode="External"/><Relationship Id="rId652" Type="http://schemas.openxmlformats.org/officeDocument/2006/relationships/hyperlink" Target="https://archive.org/download/ni-roms/roms/Nintendo%20-%20Game%20Boy%20Color.zip/Fire%20Ant%20%28World%29%20%28Aftermarket%29%20%28Unl%29.zip" TargetMode="External"/><Relationship Id="rId1485" Type="http://schemas.openxmlformats.org/officeDocument/2006/relationships/hyperlink" Target="https://archive.org/download/ni-roms/roms/Nintendo%20-%20Game%20Boy%20Color.zip/PaZeek%20%28USA%29%20%28Proto%29.zip" TargetMode="External"/><Relationship Id="rId651" Type="http://schemas.openxmlformats.org/officeDocument/2006/relationships/hyperlink" Target="https://archive.org/download/ni-roms/roms/Nintendo%20-%20Game%20Boy%20Color.zip/Finders%20Keepers%20%28World%29%20%28Aftermarket%29%20%28Unl%29.zip" TargetMode="External"/><Relationship Id="rId1486" Type="http://schemas.openxmlformats.org/officeDocument/2006/relationships/hyperlink" Target="https://archive.org/download/ni-roms/roms/Nintendo%20-%20Game%20Boy%20Color.zip/Pac-Man%20-%20Special%20Color%20Edition%20%28USA%29%20%28SGB%20Enhanced%29%20%28GB%20Compatible%29.zip" TargetMode="External"/><Relationship Id="rId650" Type="http://schemas.openxmlformats.org/officeDocument/2006/relationships/hyperlink" Target="https://archive.org/download/ni-roms/roms/Nintendo%20-%20Game%20Boy%20Color.zip/Find%20Out%20%28World%29%20%28GB%20Compatible%29%20%28Aftermarket%29%20%28Unl%29.zip" TargetMode="External"/><Relationship Id="rId1487" Type="http://schemas.openxmlformats.org/officeDocument/2006/relationships/hyperlink" Target="https://archive.org/download/ni-roms/roms/Nintendo%20-%20Game%20Boy%20Color.zip/Pac-Man%20-%20Special%20Colour%20Edition%20%28Europe%29%20%28SGB%20Enhanced%29%20%28GB%20Compatible%29.zip" TargetMode="External"/><Relationship Id="rId689" Type="http://schemas.openxmlformats.org/officeDocument/2006/relationships/hyperlink" Target="https://archive.org/download/ni-roms/roms/Nintendo%20-%20Game%20Boy%20Color.zip/From%20TV%20Animation%20One%20Piece%20-%20Maboroshi%20no%20Grand%20Line%20Boukenki%21%20%28Japan%29%20%28Beta%201%29%20%28SGB%20Enhanced%29%20%28GB%20Compatible%29.zip" TargetMode="External"/><Relationship Id="rId688" Type="http://schemas.openxmlformats.org/officeDocument/2006/relationships/hyperlink" Target="https://archive.org/download/ni-roms/roms/Nintendo%20-%20Game%20Boy%20Color.zip/From%20Below%20Pocket%20%28World%29%20%28Aftermarket%29%20%28Unl%29.zip" TargetMode="External"/><Relationship Id="rId687" Type="http://schemas.openxmlformats.org/officeDocument/2006/relationships/hyperlink" Target="https://archive.org/download/ni-roms/roms/Nintendo%20-%20Game%20Boy%20Color.zip/Frogger%202%20%28USA%29.zip" TargetMode="External"/><Relationship Id="rId682" Type="http://schemas.openxmlformats.org/officeDocument/2006/relationships/hyperlink" Target="https://archive.org/download/ni-roms/roms/Nintendo%20-%20Game%20Boy%20Color.zip/Frogger%20%28Europe%29%20%28En%2CFr%2CDe%2CEs%2CIt%2CNl%29%20%28GB%20Compatible%29.zip" TargetMode="External"/><Relationship Id="rId681" Type="http://schemas.openxmlformats.org/officeDocument/2006/relationships/hyperlink" Target="https://archive.org/download/ni-roms/roms/Nintendo%20-%20Game%20Boy%20Color.zip/Friendly%20Fire%20%28World%29%20%28GB%20Showdown%29%20%28GB%20Compatible%29%20%28Aftermarket%29%20%28Unl%29.zip" TargetMode="External"/><Relationship Id="rId680" Type="http://schemas.openxmlformats.org/officeDocument/2006/relationships/hyperlink" Target="https://archive.org/download/ni-roms/roms/Nintendo%20-%20Game%20Boy%20Color.zip/Friendly%20Fire%20%28World%29%20%28Aftermarket%29%20%28Unl%29.zip" TargetMode="External"/><Relationship Id="rId686" Type="http://schemas.openxmlformats.org/officeDocument/2006/relationships/hyperlink" Target="https://archive.org/download/ni-roms/roms/Nintendo%20-%20Game%20Boy%20Color.zip/Frogger%202%20%28USA%29%20%28Rev%201%29.zip" TargetMode="External"/><Relationship Id="rId685" Type="http://schemas.openxmlformats.org/officeDocument/2006/relationships/hyperlink" Target="https://archive.org/download/ni-roms/roms/Nintendo%20-%20Game%20Boy%20Color.zip/Frogger%20%28USA%29%20%28Rev%202%29%20%28GB%20Compatible%29.zip" TargetMode="External"/><Relationship Id="rId684" Type="http://schemas.openxmlformats.org/officeDocument/2006/relationships/hyperlink" Target="https://archive.org/download/ni-roms/roms/Nintendo%20-%20Game%20Boy%20Color.zip/Frogger%20%28USA%29%20%28Rev%201%29%20%28GB%20Compatible%29.zip" TargetMode="External"/><Relationship Id="rId683" Type="http://schemas.openxmlformats.org/officeDocument/2006/relationships/hyperlink" Target="https://archive.org/download/ni-roms/roms/Nintendo%20-%20Game%20Boy%20Color.zip/Frogger%20%28USA%29%20%28GB%20Compatible%29.zip" TargetMode="External"/><Relationship Id="rId679" Type="http://schemas.openxmlformats.org/officeDocument/2006/relationships/hyperlink" Target="https://archive.org/download/ni-roms/roms/Nintendo%20-%20Game%20Boy%20Color.zip/Friday%20the%2013th%20-%20The%20GB%20Game%20%28World%29%20%28GB%20Compatible%29%20%28Aftermarket%29%20%28Unl%29.zip" TargetMode="External"/><Relationship Id="rId678" Type="http://schemas.openxmlformats.org/officeDocument/2006/relationships/hyperlink" Target="https://archive.org/download/ni-roms/roms/Nintendo%20-%20Game%20Boy%20Color.zip/Freestyle%20Scooter%20%28Europe%29.zip" TargetMode="External"/><Relationship Id="rId677" Type="http://schemas.openxmlformats.org/officeDocument/2006/relationships/hyperlink" Target="https://archive.org/download/ni-roms/roms/Nintendo%20-%20Game%20Boy%20Color.zip/Fort%20Boyard%20%28Europe%29%20%28En%2CFr%2CDe%2CEs%2CIt%2CNl%2CPt%29.zip" TargetMode="External"/><Relationship Id="rId676" Type="http://schemas.openxmlformats.org/officeDocument/2006/relationships/hyperlink" Target="https://archive.org/download/ni-roms/roms/Nintendo%20-%20Game%20Boy%20Color.zip/Formula%20One%202000%20%28USA%29.zip" TargetMode="External"/><Relationship Id="rId671" Type="http://schemas.openxmlformats.org/officeDocument/2006/relationships/hyperlink" Target="https://archive.org/download/ni-roms/roms/Nintendo%20-%20Game%20Boy%20Color.zip/Foal%27s%20Creek%20%28World%29%20%28v1.06%29%20%28GB%20Compatible%29%20%28Aftermarket%29%20%28Unl%29.zip" TargetMode="External"/><Relationship Id="rId670" Type="http://schemas.openxmlformats.org/officeDocument/2006/relationships/hyperlink" Target="https://archive.org/download/ni-roms/roms/Nintendo%20-%20Game%20Boy%20Color.zip/Foal%27s%20Creek%20%28World%29%20%28v1.05%29%20%28GB%20Compatible%29%20%28Aftermarket%29%20%28Unl%29.zip" TargetMode="External"/><Relationship Id="rId675" Type="http://schemas.openxmlformats.org/officeDocument/2006/relationships/hyperlink" Target="https://archive.org/download/ni-roms/roms/Nintendo%20-%20Game%20Boy%20Color.zip/Formula%20One%202000%20%28Europe%29%20%28En%2CFr%2CDe%2CEs%2CIt%29%20%28Proto%29.zip" TargetMode="External"/><Relationship Id="rId674" Type="http://schemas.openxmlformats.org/officeDocument/2006/relationships/hyperlink" Target="https://archive.org/download/ni-roms/roms/Nintendo%20-%20Game%20Boy%20Color.zip/Forest%20of%20Fallen%20Knights%20%28World%29%20%28GB%20Compatible%29%20%28Aftermarket%29%20%28Unl%29.zip" TargetMode="External"/><Relationship Id="rId673" Type="http://schemas.openxmlformats.org/officeDocument/2006/relationships/hyperlink" Target="https://archive.org/download/ni-roms/roms/Nintendo%20-%20Game%20Boy%20Color.zip/Forest%20of%20Fallen%20Knights%20%28World%29%20%28Beta%29%20%28GB%20Compatible%29%20%28Aftermarket%29%20%28Unl%29.zip" TargetMode="External"/><Relationship Id="rId672" Type="http://schemas.openxmlformats.org/officeDocument/2006/relationships/hyperlink" Target="https://archive.org/download/ni-roms/roms/Nintendo%20-%20Game%20Boy%20Color.zip/Force%2021%20%28USA%29%20%28En%2CFr%2CDe%29.zip" TargetMode="External"/><Relationship Id="rId190" Type="http://schemas.openxmlformats.org/officeDocument/2006/relationships/hyperlink" Target="https://archive.org/download/ni-roms/roms/Nintendo%20-%20Game%20Boy%20Color.zip/Berks%20%28World%29%20%28Aftermarket%29%20%28Unl%29.zip" TargetMode="External"/><Relationship Id="rId194" Type="http://schemas.openxmlformats.org/officeDocument/2006/relationships/hyperlink" Target="https://archive.org/download/ni-roms/roms/Nintendo%20-%20Game%20Boy%20Color.zip/Bikkuriman%202000%20-%20Charging%20Card%20GB%20%28Japan%29%20%28SGB%20Enhanced%29%20%28GB%20Compatible%29.zip" TargetMode="External"/><Relationship Id="rId193" Type="http://schemas.openxmlformats.org/officeDocument/2006/relationships/hyperlink" Target="https://archive.org/download/ni-roms/roms/Nintendo%20-%20Game%20Boy%20Color.zip/Bibi%20und%20Tina%20-%20Fohlen%20Felix%20in%20Gefahr%20%28Germany%29.zip" TargetMode="External"/><Relationship Id="rId192" Type="http://schemas.openxmlformats.org/officeDocument/2006/relationships/hyperlink" Target="https://archive.org/download/ni-roms/roms/Nintendo%20-%20Game%20Boy%20Color.zip/Bibi%20Blocksberg%20-%20Im%20Bann%20der%20Hexenkugel%20%28Germany%29.zip" TargetMode="External"/><Relationship Id="rId191" Type="http://schemas.openxmlformats.org/officeDocument/2006/relationships/hyperlink" Target="https://archive.org/download/ni-roms/roms/Nintendo%20-%20Game%20Boy%20Color.zip/Beyblade%20-%20Fighting%20Tournament%20%28Japan%29.zip" TargetMode="External"/><Relationship Id="rId187" Type="http://schemas.openxmlformats.org/officeDocument/2006/relationships/hyperlink" Target="https://archive.org/download/ni-roms/roms/Nintendo%20-%20Game%20Boy%20Color.zip/Beauty%20and%20the%20Beast%20-%20A%20Board%20Game%20Adventure%20%28Europe%29%20%28En%2CFr%2CDe%2CEs%2CIt%29%20%28SGB%20Enhanced%29%20%28GB%20Compatible%29.zip" TargetMode="External"/><Relationship Id="rId186" Type="http://schemas.openxmlformats.org/officeDocument/2006/relationships/hyperlink" Target="https://archive.org/download/ni-roms/roms/Nintendo%20-%20Game%20Boy%20Color.zip/Beatmania%20GB%202%20-%20Gotcha%20Mix%20%28Japan%29%20%28SGB%20Enhanced%29%20%28GB%20Compatible%29.zip" TargetMode="External"/><Relationship Id="rId185" Type="http://schemas.openxmlformats.org/officeDocument/2006/relationships/hyperlink" Target="https://archive.org/download/ni-roms/roms/Nintendo%20-%20Game%20Boy%20Color.zip/Beatmania%20GB%20-%20Gotcha%20Mix%202%20%28Japan%29.zip" TargetMode="External"/><Relationship Id="rId184" Type="http://schemas.openxmlformats.org/officeDocument/2006/relationships/hyperlink" Target="https://archive.org/download/ni-roms/roms/Nintendo%20-%20Game%20Boy%20Color.zip/Beatmania%20GB%20%28Japan%29%20%28SGB%20Enhanced%29%20%28GB%20Compatible%29.zip" TargetMode="External"/><Relationship Id="rId189" Type="http://schemas.openxmlformats.org/officeDocument/2006/relationships/hyperlink" Target="https://archive.org/download/ni-roms/roms/Nintendo%20-%20Game%20Boy%20Color.zip/Benjamin%20Bluemchen%20-%20Ein%20verrueckter%20Tag%20im%20Zoo%20%28Germany%29.zip" TargetMode="External"/><Relationship Id="rId188" Type="http://schemas.openxmlformats.org/officeDocument/2006/relationships/hyperlink" Target="https://archive.org/download/ni-roms/roms/Nintendo%20-%20Game%20Boy%20Color.zip/Beauty%20and%20the%20Beast%20-%20A%20Board%20Game%20Adventure%20%28USA%2C%20Australia%29%20%28SGB%20Enhanced%29%20%28GB%20Compatible%29.zip" TargetMode="External"/><Relationship Id="rId183" Type="http://schemas.openxmlformats.org/officeDocument/2006/relationships/hyperlink" Target="https://archive.org/download/ni-roms/roms/Nintendo%20-%20Game%20Boy%20Color.zip/Beast%20Fighter%20%28Taiwan%29%20%28En%29%20%28Sachen%29%20%28Unl%29.zip" TargetMode="External"/><Relationship Id="rId182" Type="http://schemas.openxmlformats.org/officeDocument/2006/relationships/hyperlink" Target="https://archive.org/download/ni-roms/roms/Nintendo%20-%20Game%20Boy%20Color.zip/Beach%27n%20Ball%20%28Europe%29%20%28En%2CFr%2CDe%2CEs%2CIt%29.zip" TargetMode="External"/><Relationship Id="rId181" Type="http://schemas.openxmlformats.org/officeDocument/2006/relationships/hyperlink" Target="https://archive.org/download/ni-roms/roms/Nintendo%20-%20Game%20Boy%20Color.zip/Beach%27n%20Ball%20%28Europe%29%20%28En%2CFr%2CDe%2CEs%2CIt%29%20%28Beta%29%20%282000-11-21%29.zip" TargetMode="External"/><Relationship Id="rId180" Type="http://schemas.openxmlformats.org/officeDocument/2006/relationships/hyperlink" Target="https://archive.org/download/ni-roms/roms/Nintendo%20-%20Game%20Boy%20Color.zip/Battleship%20%28USA%2C%20Europe%29%20%28GB%20Compatible%29.zip" TargetMode="External"/><Relationship Id="rId176" Type="http://schemas.openxmlformats.org/officeDocument/2006/relationships/hyperlink" Target="https://archive.org/download/ni-roms/roms/Nintendo%20-%20Game%20Boy%20Color.zip/Battle%20Fishers%20%28Japan%29.zip" TargetMode="External"/><Relationship Id="rId175" Type="http://schemas.openxmlformats.org/officeDocument/2006/relationships/hyperlink" Target="https://archive.org/download/ni-roms/roms/Nintendo%20-%20Game%20Boy%20Color.zip/Batman%20of%20the%20Future%20-%20Return%20of%20the%20Joker%20%28Europe%29%20%28En%2CFr%2CDe%29.zip" TargetMode="External"/><Relationship Id="rId174" Type="http://schemas.openxmlformats.org/officeDocument/2006/relationships/hyperlink" Target="https://archive.org/download/ni-roms/roms/Nintendo%20-%20Game%20Boy%20Color.zip/Batman%20Beyond%20-%20Return%20of%20the%20Joker%20%28USA%29.zip" TargetMode="External"/><Relationship Id="rId173" Type="http://schemas.openxmlformats.org/officeDocument/2006/relationships/hyperlink" Target="https://archive.org/download/ni-roms/roms/Nintendo%20-%20Game%20Boy%20Color.zip/Batman%20Beyond%20-%20Return%20of%20the%20Joker%20%28Japan%29%20%28NP%29.zip" TargetMode="External"/><Relationship Id="rId179" Type="http://schemas.openxmlformats.org/officeDocument/2006/relationships/hyperlink" Target="https://archive.org/download/ni-roms/roms/Nintendo%20-%20Game%20Boy%20Color.zip/BattleTanx%20%28USA%29.zip" TargetMode="External"/><Relationship Id="rId178" Type="http://schemas.openxmlformats.org/officeDocument/2006/relationships/hyperlink" Target="https://archive.org/download/ni-roms/roms/Nintendo%20-%20Game%20Boy%20Color.zip/BattleTanx%20%28Europe%29%20%28En%2CFr%2CDe%29.zip" TargetMode="External"/><Relationship Id="rId177" Type="http://schemas.openxmlformats.org/officeDocument/2006/relationships/hyperlink" Target="https://archive.org/download/ni-roms/roms/Nintendo%20-%20Game%20Boy%20Color.zip/Battle%20Star%20%28World%29%20%28Aftermarket%29%20%28Unl%29.zip" TargetMode="External"/><Relationship Id="rId198" Type="http://schemas.openxmlformats.org/officeDocument/2006/relationships/hyperlink" Target="https://archive.org/download/ni-roms/roms/Nintendo%20-%20Game%20Boy%20Color.zip/Bingyuan%20Lixian%20Ji%20%28Taiwan%29%20%28Unl%29.zip" TargetMode="External"/><Relationship Id="rId197" Type="http://schemas.openxmlformats.org/officeDocument/2006/relationships/hyperlink" Target="https://archive.org/download/ni-roms/roms/Nintendo%20-%20Game%20Boy%20Color.zip/Binary%20Monster%202%20%28Taiwan%29%20%28En%29%20%28Unl%29.zip" TargetMode="External"/><Relationship Id="rId196" Type="http://schemas.openxmlformats.org/officeDocument/2006/relationships/hyperlink" Target="https://archive.org/download/ni-roms/roms/Nintendo%20-%20Game%20Boy%20Color.zip/Billy%20Bob%27s%20Huntin%27%20%27n%27%20Fishin%27%20%28USA%2C%20Europe%29.zip" TargetMode="External"/><Relationship Id="rId195" Type="http://schemas.openxmlformats.org/officeDocument/2006/relationships/hyperlink" Target="https://archive.org/download/ni-roms/roms/Nintendo%20-%20Game%20Boy%20Color.zip/Billiard%20Club%20%28Japan%29%20%28Proto%29.zip" TargetMode="External"/><Relationship Id="rId199" Type="http://schemas.openxmlformats.org/officeDocument/2006/relationships/hyperlink" Target="https://archive.org/download/ni-roms/roms/Nintendo%20-%20Game%20Boy%20Color.zip/Bingyuan%20Lixian%20Ji%20II%20%28Taiwan%29%20%28Unl%29%20%28Alt%29.zip" TargetMode="External"/><Relationship Id="rId150" Type="http://schemas.openxmlformats.org/officeDocument/2006/relationships/hyperlink" Target="https://archive.org/download/ni-roms/roms/Nintendo%20-%20Game%20Boy%20Color.zip/Bakuten%20Shoot%20Beyblade%20%28Japan%29.zip" TargetMode="External"/><Relationship Id="rId149" Type="http://schemas.openxmlformats.org/officeDocument/2006/relationships/hyperlink" Target="https://archive.org/download/ni-roms/roms/Nintendo%20-%20Game%20Boy%20Color.zip/Bakusou%20Senki%20Metal%20Walker%20GB%20-%20Koutetsu%20no%20Yuujou%20%28Japan%29%20%28Rev%201%29%20%28Proto%29%20%28GB%20Compatible%29.zip" TargetMode="External"/><Relationship Id="rId148" Type="http://schemas.openxmlformats.org/officeDocument/2006/relationships/hyperlink" Target="https://archive.org/download/ni-roms/roms/Nintendo%20-%20Game%20Boy%20Color.zip/Bakusou%20Senki%20Metal%20Walker%20GB%20-%20Koutetsu%20no%20Yuujou%20%28Japan%29%20%28GB%20Compatible%29.zip" TargetMode="External"/><Relationship Id="rId143" Type="http://schemas.openxmlformats.org/officeDocument/2006/relationships/hyperlink" Target="https://archive.org/download/ni-roms/roms/Nintendo%20-%20Game%20Boy%20Color.zip/Back%20to%20Nature%20%28World%29%20%28Aftermarket%29%20%28Unl%29.zip" TargetMode="External"/><Relationship Id="rId142" Type="http://schemas.openxmlformats.org/officeDocument/2006/relationships/hyperlink" Target="https://archive.org/download/ni-roms/roms/Nintendo%20-%20Game%20Boy%20Color.zip/Back%20to%20Earth%203D%20%28Europe%29%20%28Demo%29.zip" TargetMode="External"/><Relationship Id="rId141" Type="http://schemas.openxmlformats.org/officeDocument/2006/relationships/hyperlink" Target="https://archive.org/download/ni-roms/roms/Nintendo%20-%20Game%20Boy%20Color.zip/Backgammon%20%28Japan%29%20%28GB%20Compatible%29.zip" TargetMode="External"/><Relationship Id="rId140" Type="http://schemas.openxmlformats.org/officeDocument/2006/relationships/hyperlink" Target="https://archive.org/download/ni-roms/roms/Nintendo%20-%20Game%20Boy%20Color.zip/Backgammon%20%28Europe%29%20%28En%2CFr%2CDe%2CEs%29%20%28GB%20Compatible%29.zip" TargetMode="External"/><Relationship Id="rId147" Type="http://schemas.openxmlformats.org/officeDocument/2006/relationships/hyperlink" Target="https://archive.org/download/ni-roms/roms/Nintendo%20-%20Game%20Boy%20Color.zip/Bakusou%20Dekotora%20Densetsu%20GB%20Special%20-%20Otoko%20Dokyou%20no%20Tenka%20Touitsu%20%28Japan%29.zip" TargetMode="External"/><Relationship Id="rId146" Type="http://schemas.openxmlformats.org/officeDocument/2006/relationships/hyperlink" Target="https://archive.org/download/ni-roms/roms/Nintendo%20-%20Game%20Boy%20Color.zip/Bakukyuu%20Renpatsu%21%21%20Super%20B-Daman%20-%20Gekitan%21%20Rising%20Valkyrie%21%21%20%28Japan%29%20%28SGB%20Enhanced%29%20%28GB%20Compatible%29.zip" TargetMode="External"/><Relationship Id="rId145" Type="http://schemas.openxmlformats.org/officeDocument/2006/relationships/hyperlink" Target="https://archive.org/download/ni-roms/roms/Nintendo%20-%20Game%20Boy%20Color.zip/Baiwan%20Dafuweng%20-%20Jin%20Ban%20%28Taiwan%29%20%28Unl%29.zip" TargetMode="External"/><Relationship Id="rId144" Type="http://schemas.openxmlformats.org/officeDocument/2006/relationships/hyperlink" Target="https://archive.org/download/ni-roms/roms/Nintendo%20-%20Game%20Boy%20Color.zip/Bad%20Badtz-Maru%20Robo%20Battle%20%28Japan%29.zip" TargetMode="External"/><Relationship Id="rId139" Type="http://schemas.openxmlformats.org/officeDocument/2006/relationships/hyperlink" Target="https://archive.org/download/ni-roms/roms/Nintendo%20-%20Game%20Boy%20Color.zip/Baby%20Felix%20-%20Halloween%20%28Europe%29%20%28En%2CFr%2CDe%2CEs%2CIt%2CNl%29.zip" TargetMode="External"/><Relationship Id="rId138" Type="http://schemas.openxmlformats.org/officeDocument/2006/relationships/hyperlink" Target="https://archive.org/download/ni-roms/roms/Nintendo%20-%20Game%20Boy%20Color.zip/Babe%20and%20Friends%20%28USA%29%20%28GB%20Compatible%29.zip" TargetMode="External"/><Relationship Id="rId137" Type="http://schemas.openxmlformats.org/officeDocument/2006/relationships/hyperlink" Target="https://archive.org/download/ni-roms/roms/Nintendo%20-%20Game%20Boy%20Color.zip/Babe%20and%20Friends%20%28Europe%29%20%28En%2CFr%2CDe%2CEs%2CIt%29%20%28GB%20Compatible%29.zip" TargetMode="External"/><Relationship Id="rId132" Type="http://schemas.openxmlformats.org/officeDocument/2006/relationships/hyperlink" Target="https://archive.org/download/ni-roms/roms/Nintendo%20-%20Game%20Boy%20Color.zip/Azure%20Dreams%20%28Europe%29%20%28En%2CFr%2CDe%29%20%28SGB%20Enhanced%29%20%28GB%20Compatible%29.zip" TargetMode="External"/><Relationship Id="rId131" Type="http://schemas.openxmlformats.org/officeDocument/2006/relationships/hyperlink" Target="https://archive.org/download/ni-roms/roms/Nintendo%20-%20Game%20Boy%20Color.zip/Azarashi%20Sentai%20Inazuma%20-%20Dokidoki%20Daisakusen%21%20%28Japan%29.zip" TargetMode="External"/><Relationship Id="rId130" Type="http://schemas.openxmlformats.org/officeDocument/2006/relationships/hyperlink" Target="https://archive.org/download/ni-roms/roms/Nintendo%20-%20Game%20Boy%20Color.zip/Aventures%20de%20Buzz%20l%27Eclair%2C%20Les%20%28France%29.zip" TargetMode="External"/><Relationship Id="rId136" Type="http://schemas.openxmlformats.org/officeDocument/2006/relationships/hyperlink" Target="https://archive.org/download/ni-roms/roms/Nintendo%20-%20Game%20Boy%20Color.zip/BIG2SMALL%20%28World%29%20%28Digital%29%20%28GB%20Compatible%29%20%28Aftermarket%29%20%28Unl%29.zip" TargetMode="External"/><Relationship Id="rId135" Type="http://schemas.openxmlformats.org/officeDocument/2006/relationships/hyperlink" Target="https://archive.org/download/ni-roms/roms/Nintendo%20-%20Game%20Boy%20Color.zip/B-Daman%20Bakugaiden%20V%20-%20Final%20Mega%20Tune%20%28Japan%29.zip" TargetMode="External"/><Relationship Id="rId134" Type="http://schemas.openxmlformats.org/officeDocument/2006/relationships/hyperlink" Target="https://archive.org/download/ni-roms/roms/Nintendo%20-%20Game%20Boy%20Color.zip/B-Daman%20Bakugaiden%20-%20Victory%20e%20no%20Michi%20%28Japan%29%20%28SGB%20Enhanced%29%20%28GB%20Compatible%29.zip" TargetMode="External"/><Relationship Id="rId133" Type="http://schemas.openxmlformats.org/officeDocument/2006/relationships/hyperlink" Target="https://archive.org/download/ni-roms/roms/Nintendo%20-%20Game%20Boy%20Color.zip/Azure%20Dreams%20%28USA%29%20%28SGB%20Enhanced%29%20%28GB%20Compatible%29.zip" TargetMode="External"/><Relationship Id="rId172" Type="http://schemas.openxmlformats.org/officeDocument/2006/relationships/hyperlink" Target="https://archive.org/download/ni-roms/roms/Nintendo%20-%20Game%20Boy%20Color.zip/Batman%20-%20Chaos%20in%20Gotham%20%28USA%29.zip" TargetMode="External"/><Relationship Id="rId171" Type="http://schemas.openxmlformats.org/officeDocument/2006/relationships/hyperlink" Target="https://archive.org/download/ni-roms/roms/Nintendo%20-%20Game%20Boy%20Color.zip/Batman%20-%20Chaos%20in%20Gotham%20%28Europe%29%20%28En%2CFr%2CDe%2CEs%2CIt%2CNl%29.zip" TargetMode="External"/><Relationship Id="rId170" Type="http://schemas.openxmlformats.org/officeDocument/2006/relationships/hyperlink" Target="https://archive.org/download/ni-roms/roms/Nintendo%20-%20Game%20Boy%20Color.zip/Bass%20Masters%20Classic%20%28USA%2C%20Europe%29%20%28GB%20Compatible%29.zip" TargetMode="External"/><Relationship Id="rId165" Type="http://schemas.openxmlformats.org/officeDocument/2006/relationships/hyperlink" Target="https://archive.org/download/ni-roms/roms/Nintendo%20-%20Game%20Boy%20Color.zip/Barca%20Total%202000%20%28Europe%29%20%28En%2CFr%2CDe%2CEs%2CIt%2CNl%2CCa%29.zip" TargetMode="External"/><Relationship Id="rId164" Type="http://schemas.openxmlformats.org/officeDocument/2006/relationships/hyperlink" Target="https://archive.org/download/ni-roms/roms/Nintendo%20-%20Game%20Boy%20Color.zip/Barbie%20-%20Pet%20Rescue%20%28USA%29.zip" TargetMode="External"/><Relationship Id="rId163" Type="http://schemas.openxmlformats.org/officeDocument/2006/relationships/hyperlink" Target="https://archive.org/download/ni-roms/roms/Nintendo%20-%20Game%20Boy%20Color.zip/Barbie%20-%20Pet%20Rescue%20%28Europe%29%20%28En%2CFr%2CDe%2CEs%2CIt%29.zip" TargetMode="External"/><Relationship Id="rId162" Type="http://schemas.openxmlformats.org/officeDocument/2006/relationships/hyperlink" Target="https://archive.org/download/ni-roms/roms/Nintendo%20-%20Game%20Boy%20Color.zip/Barbie%20-%20Ocean%20Discovery%20%28United%20Kingdom%29%20%28GB%20Compatible%29.zip" TargetMode="External"/><Relationship Id="rId169" Type="http://schemas.openxmlformats.org/officeDocument/2006/relationships/hyperlink" Target="https://archive.org/download/ni-roms/roms/Nintendo%20-%20Game%20Boy%20Color.zip/Basketbrawl%20-%20Deluxe%20Edition%20%28World%29%20%28Aftermarket%29%20%28Unl%29.zip" TargetMode="External"/><Relationship Id="rId168" Type="http://schemas.openxmlformats.org/officeDocument/2006/relationships/hyperlink" Target="https://archive.org/download/ni-roms/roms/Nintendo%20-%20Game%20Boy%20Color.zip/Basketbrawl%20%28World%29%20%28Aftermarket%29%20%28Unl%29.zip" TargetMode="External"/><Relationship Id="rId167" Type="http://schemas.openxmlformats.org/officeDocument/2006/relationships/hyperlink" Target="https://archive.org/download/ni-roms/roms/Nintendo%20-%20Game%20Boy%20Color.zip/Barcode%20Taisen%20Bardigun%20%28Japan%29%20%28SGB%20Enhanced%29%20%28GB%20Compatible%29.zip" TargetMode="External"/><Relationship Id="rId166" Type="http://schemas.openxmlformats.org/officeDocument/2006/relationships/hyperlink" Target="https://archive.org/download/ni-roms/roms/Nintendo%20-%20Game%20Boy%20Color.zip/Barcode%20Taisen%20Bardigun%20%28Japan%29%20%28Rev%201%29%20%28SGB%20Enhanced%29%20%28GB%20Compatible%29.zip" TargetMode="External"/><Relationship Id="rId161" Type="http://schemas.openxmlformats.org/officeDocument/2006/relationships/hyperlink" Target="https://archive.org/download/ni-roms/roms/Nintendo%20-%20Game%20Boy%20Color.zip/Barbie%20-%20Ocean%20Discovery%20%28USA%29%20%28GB%20Compatible%29.zip" TargetMode="External"/><Relationship Id="rId160" Type="http://schemas.openxmlformats.org/officeDocument/2006/relationships/hyperlink" Target="https://archive.org/download/ni-roms/roms/Nintendo%20-%20Game%20Boy%20Color.zip/Barbie%20-%20Meeres%20Abenteuer%20%28Germany%29%20%28GB%20Compatible%29.zip" TargetMode="External"/><Relationship Id="rId159" Type="http://schemas.openxmlformats.org/officeDocument/2006/relationships/hyperlink" Target="https://archive.org/download/ni-roms/roms/Nintendo%20-%20Game%20Boy%20Color.zip/Barbie%20-%20Magic%20Genie%20Adventure%20%28USA%29.zip" TargetMode="External"/><Relationship Id="rId154" Type="http://schemas.openxmlformats.org/officeDocument/2006/relationships/hyperlink" Target="https://archive.org/download/ni-roms/roms/Nintendo%20-%20Game%20Boy%20Color.zip/Barbie%20-%20Aventura%20Submarina%20%28Spain%29%20%28GB%20Compatible%29.zip" TargetMode="External"/><Relationship Id="rId153" Type="http://schemas.openxmlformats.org/officeDocument/2006/relationships/hyperlink" Target="https://archive.org/download/ni-roms/roms/Nintendo%20-%20Game%20Boy%20Color.zip/Bandits%20at%20Zero%20%28World%29%20%28Aftermarket%29%20%28Unl%29.zip" TargetMode="External"/><Relationship Id="rId152" Type="http://schemas.openxmlformats.org/officeDocument/2006/relationships/hyperlink" Target="https://archive.org/download/ni-roms/roms/Nintendo%20-%20Game%20Boy%20Color.zip/Balloon%20Fight%20GB%20%28Japan%29%20%28SGB%20Enhanced%2C%20GB%20Compatible%29%20%28NP%29.zip" TargetMode="External"/><Relationship Id="rId151" Type="http://schemas.openxmlformats.org/officeDocument/2006/relationships/hyperlink" Target="https://archive.org/download/ni-roms/roms/Nintendo%20-%20Game%20Boy%20Color.zip/Ballistic%20%28USA%29%20%28GB%20Compatible%29.zip" TargetMode="External"/><Relationship Id="rId158" Type="http://schemas.openxmlformats.org/officeDocument/2006/relationships/hyperlink" Target="https://archive.org/download/ni-roms/roms/Nintendo%20-%20Game%20Boy%20Color.zip/Barbie%20-%20Fashion%20Pack%20Games%20%28USA%2C%20Europe%29%20%28GB%20Compatible%29.zip" TargetMode="External"/><Relationship Id="rId157" Type="http://schemas.openxmlformats.org/officeDocument/2006/relationships/hyperlink" Target="https://archive.org/download/ni-roms/roms/Nintendo%20-%20Game%20Boy%20Color.zip/Barbie%20-%20Diepzee%20Avontuur%20%28Netherlands%29%20%28GB%20Compatible%29.zip" TargetMode="External"/><Relationship Id="rId156" Type="http://schemas.openxmlformats.org/officeDocument/2006/relationships/hyperlink" Target="https://archive.org/download/ni-roms/roms/Nintendo%20-%20Game%20Boy%20Color.zip/Barbie%20-%20Chasse%20au%20Tresor%20Sous-Marine%20%28France%29%20%28GB%20Compatible%29.zip" TargetMode="External"/><Relationship Id="rId155" Type="http://schemas.openxmlformats.org/officeDocument/2006/relationships/hyperlink" Target="https://archive.org/download/ni-roms/roms/Nintendo%20-%20Game%20Boy%20Color.zip/Barbie%20-%20Avventure%20nell%27Oceano%20%28Italy%29%20%28GB%20Compatible%29.zip" TargetMode="External"/><Relationship Id="rId1510" Type="http://schemas.openxmlformats.org/officeDocument/2006/relationships/hyperlink" Target="https://archive.org/download/ni-roms/roms/Nintendo%20-%20Game%20Boy%20Color.zip/Pilgrim%27s%20Peril%20%28World%29%20%28Demo%201%29%20%28GB%20Compatible%29%20%28Aftermarket%29%20%28Unl%29.zip" TargetMode="External"/><Relationship Id="rId1511" Type="http://schemas.openxmlformats.org/officeDocument/2006/relationships/hyperlink" Target="https://archive.org/download/ni-roms/roms/Nintendo%20-%20Game%20Boy%20Color.zip/Pilgrim%27s%20Peril%20%28World%29%20%28Demo%202%29%20%28GB%20Compatible%29%20%28Aftermarket%29%20%28Unl%29.zip" TargetMode="External"/><Relationship Id="rId1512" Type="http://schemas.openxmlformats.org/officeDocument/2006/relationships/hyperlink" Target="https://archive.org/download/ni-roms/roms/Nintendo%20-%20Game%20Boy%20Color.zip/Pine%20Creek%20%28World%29%20%28En-US%2CEs-MX%2CPt-BR%29%20%28Beta%29%20%28GB%20Compatible%29%20%28Aftermarket%29%20%28Unl%29.zip" TargetMode="External"/><Relationship Id="rId1513" Type="http://schemas.openxmlformats.org/officeDocument/2006/relationships/hyperlink" Target="https://archive.org/download/ni-roms/roms/Nintendo%20-%20Game%20Boy%20Color.zip/Pinecone%20Pizza%20Party%20%28World%29%20%28Prototype%29%20%28GB%20Compatible%29%20%28Aftermarket%29%20%28Unl%29.zip" TargetMode="External"/><Relationship Id="rId1514" Type="http://schemas.openxmlformats.org/officeDocument/2006/relationships/hyperlink" Target="https://archive.org/download/ni-roms/roms/Nintendo%20-%20Game%20Boy%20Color.zip/Pitfall%20-%20Beyond%20the%20Jungle%20%28USA%2C%20Europe%29%20%28GB%20Compatible%29.zip" TargetMode="External"/><Relationship Id="rId1515" Type="http://schemas.openxmlformats.org/officeDocument/2006/relationships/hyperlink" Target="https://archive.org/download/ni-roms/roms/Nintendo%20-%20Game%20Boy%20Color.zip/Pitfall%20GB%20%28Japan%29%20%28GB%20Compatible%29.zip" TargetMode="External"/><Relationship Id="rId1516" Type="http://schemas.openxmlformats.org/officeDocument/2006/relationships/hyperlink" Target="https://archive.org/download/ni-roms/roms/Nintendo%20-%20Game%20Boy%20Color.zip/Planet%20of%20the%20Apes%20%28Europe%29%20%28En%2CFr%2CDe%2CEs%2CIt%2CNl%29.zip" TargetMode="External"/><Relationship Id="rId1517" Type="http://schemas.openxmlformats.org/officeDocument/2006/relationships/hyperlink" Target="https://archive.org/download/ni-roms/roms/Nintendo%20-%20Game%20Boy%20Color.zip/Planet%20of%20the%20Apes%20%28USA%29%20%28En%2CFr%2CDe%2CEs%2CIt%2CNl%29.zip" TargetMode="External"/><Relationship Id="rId1518" Type="http://schemas.openxmlformats.org/officeDocument/2006/relationships/hyperlink" Target="https://archive.org/download/ni-roms/roms/Nintendo%20-%20Game%20Boy%20Color.zip/PlayTime%20%28World%29%20%28Proto%29%20%28GB%20Compatible%29%20%28Aftermarket%29%20%28Unl%29.zip" TargetMode="External"/><Relationship Id="rId1519" Type="http://schemas.openxmlformats.org/officeDocument/2006/relationships/hyperlink" Target="https://archive.org/download/ni-roms/roms/Nintendo%20-%20Game%20Boy%20Color.zip/Player%20Manager%202001%20%28Europe%29%20%28En%2CFr%29.zip" TargetMode="External"/><Relationship Id="rId1500" Type="http://schemas.openxmlformats.org/officeDocument/2006/relationships/hyperlink" Target="https://archive.org/download/ni-roms/roms/Nintendo%20-%20Game%20Boy%20Color.zip/Papyrus%20%28Europe%29%20%28En%2CFr%2CDe%2CEs%2CIt%2CNl%29.zip" TargetMode="External"/><Relationship Id="rId1501" Type="http://schemas.openxmlformats.org/officeDocument/2006/relationships/hyperlink" Target="https://archive.org/download/ni-roms/roms/Nintendo%20-%20Game%20Boy%20Color.zip/Perfect%20Choro%20Q%20%28Japan%29.zip" TargetMode="External"/><Relationship Id="rId1502" Type="http://schemas.openxmlformats.org/officeDocument/2006/relationships/hyperlink" Target="https://archive.org/download/ni-roms/roms/Nintendo%20-%20Game%20Boy%20Color.zip/Perfect%20Dark%20%28USA%2C%20Europe%29%20%28En%2CFr%2CDe%2CEs%2CIt%29%20%28Rumble%20Version%29.zip" TargetMode="External"/><Relationship Id="rId1503" Type="http://schemas.openxmlformats.org/officeDocument/2006/relationships/hyperlink" Target="https://archive.org/download/ni-roms/roms/Nintendo%20-%20Game%20Boy%20Color.zip/Peugeot%20-%20Orbital%20Diagnostic%20System%20%28Unknown%29%20%28Alt%29%20%28Unl%29%20%5Bb%5D.zip" TargetMode="External"/><Relationship Id="rId1504" Type="http://schemas.openxmlformats.org/officeDocument/2006/relationships/hyperlink" Target="https://archive.org/download/ni-roms/roms/Nintendo%20-%20Game%20Boy%20Color.zip/Peugeot%20-%20Orbital%20Diagnostic%20System%20%28Unknown%29%20%28Unl%29%20%5Bb%5D.zip" TargetMode="External"/><Relationship Id="rId1505" Type="http://schemas.openxmlformats.org/officeDocument/2006/relationships/hyperlink" Target="https://archive.org/download/ni-roms/roms/Nintendo%20-%20Game%20Boy%20Color.zip/Phantom%20Fright%20%28World%29%20%28GB%20Compatible%29%20%28Aftermarket%29%20%28Unl%29.zip" TargetMode="External"/><Relationship Id="rId1506" Type="http://schemas.openxmlformats.org/officeDocument/2006/relationships/hyperlink" Target="https://archive.org/download/ni-roms/roms/Nintendo%20-%20Game%20Boy%20Color.zip/Phantom%20Zona%20%28Japan%29%20%28SGB%20Enhanced%29%20%28GB%20Compatible%29.zip" TargetMode="External"/><Relationship Id="rId1507" Type="http://schemas.openxmlformats.org/officeDocument/2006/relationships/hyperlink" Target="https://archive.org/download/ni-roms/roms/Nintendo%20-%20Game%20Boy%20Color.zip/Pia%20Carrot%20e%20Youkoso%21%21%202.2%20%28Japan%29.zip" TargetMode="External"/><Relationship Id="rId1508" Type="http://schemas.openxmlformats.org/officeDocument/2006/relationships/hyperlink" Target="https://archive.org/download/ni-roms/roms/Nintendo%20-%20Game%20Boy%20Color.zip/Pian%20Wai%20Zhang%20-%20Huangjin%20Taiyang%20-%20Fengyin%20de%20Yuangu%20Lianjin%20Shu%20%28Taiwan%29%20%28Unl%29.zip" TargetMode="External"/><Relationship Id="rId1509" Type="http://schemas.openxmlformats.org/officeDocument/2006/relationships/hyperlink" Target="https://archive.org/download/ni-roms/roms/Nintendo%20-%20Game%20Boy%20Color.zip/Piecrust%20%28World%29%20%28Unl%29.zip" TargetMode="External"/><Relationship Id="rId1576" Type="http://schemas.openxmlformats.org/officeDocument/2006/relationships/hyperlink" Target="https://archive.org/download/ni-roms/roms/Nintendo%20-%20Game%20Boy%20Color.zip/Pokemon%20-%20Silver%20Version%20%28USA%2C%20Europe%29%20%28SGB%20Enhanced%29%20%28GB%20Compatible%29.zip" TargetMode="External"/><Relationship Id="rId1577" Type="http://schemas.openxmlformats.org/officeDocument/2006/relationships/hyperlink" Target="https://archive.org/download/ni-roms/roms/Nintendo%20-%20Game%20Boy%20Color.zip/Pokemon%20-%20Version%20Argent%20%28France%29%20%28SGB%20Enhanced%29%20%28GB%20Compatible%29.zip" TargetMode="External"/><Relationship Id="rId1578" Type="http://schemas.openxmlformats.org/officeDocument/2006/relationships/hyperlink" Target="https://archive.org/download/ni-roms/roms/Nintendo%20-%20Game%20Boy%20Color.zip/Pokemon%20-%20Version%20Cristal%20%28France%29.zip" TargetMode="External"/><Relationship Id="rId1579" Type="http://schemas.openxmlformats.org/officeDocument/2006/relationships/hyperlink" Target="https://archive.org/download/ni-roms/roms/Nintendo%20-%20Game%20Boy%20Color.zip/Pokemon%20-%20Version%20Or%20%28France%29%20%28SGB%20Enhanced%29%20%28GB%20Compatible%29.zip" TargetMode="External"/><Relationship Id="rId987" Type="http://schemas.openxmlformats.org/officeDocument/2006/relationships/hyperlink" Target="https://archive.org/download/ni-roms/roms/Nintendo%20-%20Game%20Boy%20Color.zip/Judy%27s%20Adventure%20%28World%29%20%28Demo%29%20%28GB%20Compatible%29%20%28Aftermarket%29%20%28Unl%29.zip" TargetMode="External"/><Relationship Id="rId986" Type="http://schemas.openxmlformats.org/officeDocument/2006/relationships/hyperlink" Target="https://archive.org/download/ni-roms/roms/Nintendo%20-%20Game%20Boy%20Color.zip/Joryuu%20Janshi%20ni%20Chousen%20GB%20-%20Watashi-tachi%20ni%20Chousen%20Shitene%21%20%28Japan%29%20%28SGB%20Enhanced%29%20%28GB%20Compatible%29.zip" TargetMode="External"/><Relationship Id="rId985" Type="http://schemas.openxmlformats.org/officeDocument/2006/relationships/hyperlink" Target="https://archive.org/download/ni-roms/roms/Nintendo%20-%20Game%20Boy%20Color.zip/John%20Romero%27s%20Daikatana%20%28Europe%29%20%28Fr%2CDe%2CEs%29.zip" TargetMode="External"/><Relationship Id="rId984" Type="http://schemas.openxmlformats.org/officeDocument/2006/relationships/hyperlink" Target="https://archive.org/download/ni-roms/roms/Nintendo%20-%20Game%20Boy%20Color.zip/John%20Romero%27s%20Daikatana%20%28Europe%29%20%28En%2CFr%2CIt%29.zip" TargetMode="External"/><Relationship Id="rId989" Type="http://schemas.openxmlformats.org/officeDocument/2006/relationships/hyperlink" Target="https://archive.org/download/ni-roms/roms/Nintendo%20-%20Game%20Boy%20Color.zip/Juedui%20Wuli%20%28Taiwan%29%20%28Unl%29.zip" TargetMode="External"/><Relationship Id="rId988" Type="http://schemas.openxmlformats.org/officeDocument/2006/relationships/hyperlink" Target="https://archive.org/download/ni-roms/roms/Nintendo%20-%20Game%20Boy%20Color.zip/Judy%27s%20Adventure%20%28World%29%20%28v11.3%29%20%28GB%20Compatible%29%20%28Aftermarket%29%20%28Unl%29.zip" TargetMode="External"/><Relationship Id="rId1570" Type="http://schemas.openxmlformats.org/officeDocument/2006/relationships/hyperlink" Target="https://archive.org/download/ni-roms/roms/Nintendo%20-%20Game%20Boy%20Color.zip/Pokemon%20-%20La%20Version%20Esmeralda%20-%20Special%20Pikachu%20Edition%20%28Spain%29%20%28Pirate%29.zip" TargetMode="External"/><Relationship Id="rId1571" Type="http://schemas.openxmlformats.org/officeDocument/2006/relationships/hyperlink" Target="https://archive.org/download/ni-roms/roms/Nintendo%20-%20Game%20Boy%20Color.zip/Pokemon%20-%20Mewtwo%20Strikes%20Back%20%28Taiwan%29%20%28En%29%20%28Unl%29.zip" TargetMode="External"/><Relationship Id="rId983" Type="http://schemas.openxmlformats.org/officeDocument/2006/relationships/hyperlink" Target="https://archive.org/download/ni-roms/roms/Nintendo%20-%20Game%20Boy%20Color.zip/Jissen%20ni%20Yakudatsu%20Tsumego%20%28Japan%29%20%28Rev%201%29.zip" TargetMode="External"/><Relationship Id="rId1572" Type="http://schemas.openxmlformats.org/officeDocument/2006/relationships/hyperlink" Target="https://archive.org/download/ni-roms/roms/Nintendo%20-%20Game%20Boy%20Color.zip/Pokemon%20-%20Mewtwo%20Strikes%20Back%20%28Taiwan%29%20%28Zh%29%20%28Unl%29.zip" TargetMode="External"/><Relationship Id="rId982" Type="http://schemas.openxmlformats.org/officeDocument/2006/relationships/hyperlink" Target="https://archive.org/download/ni-roms/roms/Nintendo%20-%20Game%20Boy%20Color.zip/Jissen%20ni%20Yakudatsu%20Tsumego%20%28Japan%29%20%28Possible%20Proto%29.zip" TargetMode="External"/><Relationship Id="rId1573" Type="http://schemas.openxmlformats.org/officeDocument/2006/relationships/hyperlink" Target="https://archive.org/download/ni-roms/roms/Nintendo%20-%20Game%20Boy%20Color.zip/Pokemon%20-%20Sapphire%20Version%20%28USA%29%20%28Unl%29.zip" TargetMode="External"/><Relationship Id="rId981" Type="http://schemas.openxmlformats.org/officeDocument/2006/relationships/hyperlink" Target="https://archive.org/download/ni-roms/roms/Nintendo%20-%20Game%20Boy%20Color.zip/Jisedai%20Begoma%20Battle%20Beyblade%20%28Japan%29.zip" TargetMode="External"/><Relationship Id="rId1574" Type="http://schemas.openxmlformats.org/officeDocument/2006/relationships/hyperlink" Target="https://archive.org/download/ni-roms/roms/Nintendo%20-%20Game%20Boy%20Color.zip/Pokemon%20-%20Silberne%20Edition%20%28Germany%29%20%28Beta%29%20%28SGB%20Enhanced%29%20%28GB%20Compatible%29.zip" TargetMode="External"/><Relationship Id="rId980" Type="http://schemas.openxmlformats.org/officeDocument/2006/relationships/hyperlink" Target="https://archive.org/download/ni-roms/roms/Nintendo%20-%20Game%20Boy%20Color.zip/Jinsei%20Game%20-%20Tomodachi%20Takusan%20Tsukurou%20yo%21%20%28Japan%29%20%28SGB%20Enhanced%29%20%28GB%20Compatible%29.zip" TargetMode="External"/><Relationship Id="rId1575" Type="http://schemas.openxmlformats.org/officeDocument/2006/relationships/hyperlink" Target="https://archive.org/download/ni-roms/roms/Nintendo%20-%20Game%20Boy%20Color.zip/Pokemon%20-%20Silberne%20Edition%20%28Germany%29%20%28SGB%20Enhanced%29%20%28GB%20Compatible%29.zip" TargetMode="External"/><Relationship Id="rId1565" Type="http://schemas.openxmlformats.org/officeDocument/2006/relationships/hyperlink" Target="https://archive.org/download/ni-roms/roms/Nintendo%20-%20Game%20Boy%20Color.zip/Pokemon%20-%20Edicion%20Oro%20%28Spain%29%20%28SGB%20Enhanced%29%20%28GB%20Compatible%29.zip" TargetMode="External"/><Relationship Id="rId1566" Type="http://schemas.openxmlformats.org/officeDocument/2006/relationships/hyperlink" Target="https://archive.org/download/ni-roms/roms/Nintendo%20-%20Game%20Boy%20Color.zip/Pokemon%20-%20Edicion%20Plata%20%28Spain%29%20%28SGB%20Enhanced%29%20%28GB%20Compatible%29.zip" TargetMode="External"/><Relationship Id="rId1567" Type="http://schemas.openxmlformats.org/officeDocument/2006/relationships/hyperlink" Target="https://archive.org/download/ni-roms/roms/Nintendo%20-%20Game%20Boy%20Color.zip/Pokemon%20-%20Gold%20Version%20%28USA%2C%20Europe%29%20%28SGB%20Enhanced%29%20%28GB%20Compatible%29.zip" TargetMode="External"/><Relationship Id="rId1568" Type="http://schemas.openxmlformats.org/officeDocument/2006/relationships/hyperlink" Target="https://archive.org/download/ni-roms/roms/Nintendo%20-%20Game%20Boy%20Color.zip/Pokemon%20-%20Goldene%20Edition%20%28Germany%29%20%28SGB%20Enhanced%29%20%28GB%20Compatible%29.zip" TargetMode="External"/><Relationship Id="rId1569" Type="http://schemas.openxmlformats.org/officeDocument/2006/relationships/hyperlink" Target="https://archive.org/download/ni-roms/roms/Nintendo%20-%20Game%20Boy%20Color.zip/Pokemon%20-%20Kristall-Edition%20%28Germany%29.zip" TargetMode="External"/><Relationship Id="rId976" Type="http://schemas.openxmlformats.org/officeDocument/2006/relationships/hyperlink" Target="https://archive.org/download/ni-roms/roms/Nintendo%20-%20Game%20Boy%20Color.zip/Jim%20Henson%27s%20Muppets%20%28USA%29.zip" TargetMode="External"/><Relationship Id="rId975" Type="http://schemas.openxmlformats.org/officeDocument/2006/relationships/hyperlink" Target="https://archive.org/download/ni-roms/roms/Nintendo%20-%20Game%20Boy%20Color.zip/Jim%20Henson%27s%20Muppets%20%28Europe%29%20%28En%2CFr%2CDe%2CEs%2CIt%2CNl%2CSv%29.zip" TargetMode="External"/><Relationship Id="rId974" Type="http://schemas.openxmlformats.org/officeDocument/2006/relationships/hyperlink" Target="https://archive.org/download/ni-roms/roms/Nintendo%20-%20Game%20Boy%20Color.zip/Jim%20Henson%27s%20Muppets%20%28Europe%29%20%28En%2CFr%2CDe%2CEs%2CIt%2CNl%2CSv%29%20%28GB%20Compatible%29.zip" TargetMode="External"/><Relationship Id="rId973" Type="http://schemas.openxmlformats.org/officeDocument/2006/relationships/hyperlink" Target="https://archive.org/download/ni-roms/roms/Nintendo%20-%20Game%20Boy%20Color.zip/Jim%20Henson%27s%20Bear%20in%20the%20Big%20Blue%20House%20%28USA%29%20%28En%2CFr%2CDe%2CEs%2CIt%2CNl%29.zip" TargetMode="External"/><Relationship Id="rId979" Type="http://schemas.openxmlformats.org/officeDocument/2006/relationships/hyperlink" Target="https://archive.org/download/ni-roms/roms/Nintendo%20-%20Game%20Boy%20Color.zip/Jingling%20Wang%20III%20%28Taiwan%29%20%28Unl%29.zip" TargetMode="External"/><Relationship Id="rId978" Type="http://schemas.openxmlformats.org/officeDocument/2006/relationships/hyperlink" Target="https://archive.org/download/ni-roms/roms/Nintendo%20-%20Game%20Boy%20Color.zip/Jimmy%20White%27s%20Cueball%20%28USA%29%20%28Proto%29.zip" TargetMode="External"/><Relationship Id="rId977" Type="http://schemas.openxmlformats.org/officeDocument/2006/relationships/hyperlink" Target="https://archive.org/download/ni-roms/roms/Nintendo%20-%20Game%20Boy%20Color.zip/Jimmy%20White%27s%20Cueball%20%28Europe%29.zip" TargetMode="External"/><Relationship Id="rId1560" Type="http://schemas.openxmlformats.org/officeDocument/2006/relationships/hyperlink" Target="https://archive.org/download/ni-roms/roms/Nintendo%20-%20Game%20Boy%20Color.zip/Pogo%20Pete%20%28World%29%20%28Aftermarket%29%20%28Unl%29.zip" TargetMode="External"/><Relationship Id="rId972" Type="http://schemas.openxmlformats.org/officeDocument/2006/relationships/hyperlink" Target="https://archive.org/download/ni-roms/roms/Nintendo%20-%20Game%20Boy%20Color.zip/Jim%20Henson%27s%20Bear%20in%20the%20Big%20Blue%20House%20%28Europe%29%20%28En%2CFr%2CDe%2CEs%2CIt%2CNl%29.zip" TargetMode="External"/><Relationship Id="rId1561" Type="http://schemas.openxmlformats.org/officeDocument/2006/relationships/hyperlink" Target="https://archive.org/download/ni-roms/roms/Nintendo%20-%20Game%20Boy%20Color.zip/Pokemon%20-%20Crystal%20Version%20%28Australia%29.zip" TargetMode="External"/><Relationship Id="rId971" Type="http://schemas.openxmlformats.org/officeDocument/2006/relationships/hyperlink" Target="https://archive.org/download/ni-roms/roms/Nintendo%20-%20Game%20Boy%20Color.zip/Jieba%20Tianwang%204%20%28Taiwan%29%20%28Unl%29.zip" TargetMode="External"/><Relationship Id="rId1562" Type="http://schemas.openxmlformats.org/officeDocument/2006/relationships/hyperlink" Target="https://archive.org/download/ni-roms/roms/Nintendo%20-%20Game%20Boy%20Color.zip/Pokemon%20-%20Crystal%20Version%20%28USA%29.zip" TargetMode="External"/><Relationship Id="rId970" Type="http://schemas.openxmlformats.org/officeDocument/2006/relationships/hyperlink" Target="https://archive.org/download/ni-roms/roms/Nintendo%20-%20Game%20Boy%20Color.zip/Jibaku-kun%20-%20Rei%20no%20Itsuki%20no%20Kajitsu%20%28Japan%29%20%28Proto%29.zip" TargetMode="External"/><Relationship Id="rId1563" Type="http://schemas.openxmlformats.org/officeDocument/2006/relationships/hyperlink" Target="https://archive.org/download/ni-roms/roms/Nintendo%20-%20Game%20Boy%20Color.zip/Pokemon%20-%20Crystal%20Version%20%28USA%2C%20Europe%29%20%28Rev%201%29.zip" TargetMode="External"/><Relationship Id="rId1564" Type="http://schemas.openxmlformats.org/officeDocument/2006/relationships/hyperlink" Target="https://archive.org/download/ni-roms/roms/Nintendo%20-%20Game%20Boy%20Color.zip/Pokemon%20-%20Edicion%20Cristal%20%28Spain%29.zip" TargetMode="External"/><Relationship Id="rId1598" Type="http://schemas.openxmlformats.org/officeDocument/2006/relationships/hyperlink" Target="https://archive.org/download/ni-roms/roms/Nintendo%20-%20Game%20Boy%20Color.zip/Pokemon%20Puzzle%20Challenge%20%28Europe%29%20%28En%2CFr%2CDe%2CEs%2CIt%29.zip" TargetMode="External"/><Relationship Id="rId1599" Type="http://schemas.openxmlformats.org/officeDocument/2006/relationships/hyperlink" Target="https://archive.org/download/ni-roms/roms/Nintendo%20-%20Game%20Boy%20Color.zip/Pokemon%20Puzzle%20Challenge%20%28USA%2C%20Australia%29.zip" TargetMode="External"/><Relationship Id="rId1590" Type="http://schemas.openxmlformats.org/officeDocument/2006/relationships/hyperlink" Target="https://archive.org/download/ni-roms/roms/Nintendo%20-%20Game%20Boy%20Color.zip/Pokemon%20Jade%20%28Taiwan%29%20%28En%29%20%28Pirate%29.zip" TargetMode="External"/><Relationship Id="rId1591" Type="http://schemas.openxmlformats.org/officeDocument/2006/relationships/hyperlink" Target="https://archive.org/download/ni-roms/roms/Nintendo%20-%20Game%20Boy%20Color.zip/Pokemon%20Jade%20%28Taiwan%29%20%28Zh%29%20%28Unl%29.zip" TargetMode="External"/><Relationship Id="rId1592" Type="http://schemas.openxmlformats.org/officeDocument/2006/relationships/hyperlink" Target="https://archive.org/download/ni-roms/roms/Nintendo%20-%20Game%20Boy%20Color.zip/Pokemon%20Jade%20Version%20-%20Special%20Pikachu%20Edition%20%28USA%29%20%28Pirate%29.zip" TargetMode="External"/><Relationship Id="rId1593" Type="http://schemas.openxmlformats.org/officeDocument/2006/relationships/hyperlink" Target="https://archive.org/download/ni-roms/roms/Nintendo%20-%20Game%20Boy%20Color.zip/Pokemon%20Pearl%20%28Taiwan%29%20%28En%29%20%28Unl%29.zip" TargetMode="External"/><Relationship Id="rId1594" Type="http://schemas.openxmlformats.org/officeDocument/2006/relationships/hyperlink" Target="https://archive.org/download/ni-roms/roms/Nintendo%20-%20Game%20Boy%20Color.zip/Pokemon%20Picross%20%28Japan%29%20%28Proto%29.zip" TargetMode="External"/><Relationship Id="rId1595" Type="http://schemas.openxmlformats.org/officeDocument/2006/relationships/hyperlink" Target="https://archive.org/download/ni-roms/roms/Nintendo%20-%20Game%20Boy%20Color.zip/Pokemon%20Pinball%20%28Europe%29%20%28En%2CFr%2CDe%2CEs%2CIt%29%20%28Rumble%20Version%29%20%28SGB%20Enhanced%29%20%28GB%20Compatible%29.zip" TargetMode="External"/><Relationship Id="rId1596" Type="http://schemas.openxmlformats.org/officeDocument/2006/relationships/hyperlink" Target="https://archive.org/download/ni-roms/roms/Nintendo%20-%20Game%20Boy%20Color.zip/Pokemon%20Pinball%20%28Japan%29%20%28Rumble%20Version%29%20%28SGB%20Enhanced%29%20%28GB%20Compatible%29.zip" TargetMode="External"/><Relationship Id="rId1597" Type="http://schemas.openxmlformats.org/officeDocument/2006/relationships/hyperlink" Target="https://archive.org/download/ni-roms/roms/Nintendo%20-%20Game%20Boy%20Color.zip/Pokemon%20Pinball%20%28USA%2C%20Australia%29%20%28Rumble%20Version%29%20%28SGB%20Enhanced%29%20%28GB%20Compatible%29.zip" TargetMode="External"/><Relationship Id="rId1587" Type="http://schemas.openxmlformats.org/officeDocument/2006/relationships/hyperlink" Target="https://archive.org/download/ni-roms/roms/Nintendo%20-%20Game%20Boy%20Color.zip/Pokemon%20Diamond%20%28Taiwan%29%20%28Zh%29%20%28Unl%29.zip" TargetMode="External"/><Relationship Id="rId1588" Type="http://schemas.openxmlformats.org/officeDocument/2006/relationships/hyperlink" Target="https://archive.org/download/ni-roms/roms/Nintendo%20-%20Game%20Boy%20Color.zip/Pokemon%20Gold%20%28Taiwan%29%20%28En%29%20%28Unl%29.zip" TargetMode="External"/><Relationship Id="rId1589" Type="http://schemas.openxmlformats.org/officeDocument/2006/relationships/hyperlink" Target="https://archive.org/download/ni-roms/roms/Nintendo%20-%20Game%20Boy%20Color.zip/Pokemon%20Gold%20Version%202%20%28Taiwan%29%20%28Unl%29.zip" TargetMode="External"/><Relationship Id="rId998" Type="http://schemas.openxmlformats.org/officeDocument/2006/relationships/hyperlink" Target="https://archive.org/download/ni-roms/roms/Nintendo%20-%20Game%20Boy%20Color.zip/Kaept%27n%20Blaubaer%20-%20Die%20verrueckte%20Schatzsuche%20%28Germany%29.zip" TargetMode="External"/><Relationship Id="rId997" Type="http://schemas.openxmlformats.org/officeDocument/2006/relationships/hyperlink" Target="https://archive.org/download/ni-roms/roms/Nintendo%20-%20Game%20Boy%20Color.zip/K.O.%20-%20The%20Pro%20Boxing%20%28Japan%29.zip" TargetMode="External"/><Relationship Id="rId996" Type="http://schemas.openxmlformats.org/officeDocument/2006/relationships/hyperlink" Target="https://archive.org/download/ni-roms/roms/Nintendo%20-%20Game%20Boy%20Color.zip/Juukou%20Senki%20Bullet%20Battlers%20%28Japan%29%20%28SGB%20Enhanced%29%20%28GB%20Compatible%29.zip" TargetMode="External"/><Relationship Id="rId995" Type="http://schemas.openxmlformats.org/officeDocument/2006/relationships/hyperlink" Target="https://archive.org/download/ni-roms/roms/Nintendo%20-%20Game%20Boy%20Color.zip/Jurassic%20Boy%202%20%2B%20Thunder%20Blast%20Man%20%28Taiwan%29%20%28En%29%20%281B-002%2C%201B-003%2C%20Sachen%29%20%28Unl%29.zip" TargetMode="External"/><Relationship Id="rId999" Type="http://schemas.openxmlformats.org/officeDocument/2006/relationships/hyperlink" Target="https://archive.org/download/ni-roms/roms/Nintendo%20-%20Game%20Boy%20Color.zip/Kaitei%20Densetsu%21%21%20Treasure%20World%20%28Japan%29%20%28GB%20Compatible%29.zip" TargetMode="External"/><Relationship Id="rId990" Type="http://schemas.openxmlformats.org/officeDocument/2006/relationships/hyperlink" Target="https://archive.org/download/ni-roms/roms/Nintendo%20-%20Game%20Boy%20Color.zip/JumpStart%20Dino%20Adventure%20-%20Field%20Trip%20%28USA%29.zip" TargetMode="External"/><Relationship Id="rId1580" Type="http://schemas.openxmlformats.org/officeDocument/2006/relationships/hyperlink" Target="https://archive.org/download/ni-roms/roms/Nintendo%20-%20Game%20Boy%20Color.zip/Pokemon%20-%20Versione%20Argento%20%28Italy%29%20%28SGB%20Enhanced%29%20%28GB%20Compatible%29.zip" TargetMode="External"/><Relationship Id="rId1581" Type="http://schemas.openxmlformats.org/officeDocument/2006/relationships/hyperlink" Target="https://archive.org/download/ni-roms/roms/Nintendo%20-%20Game%20Boy%20Color.zip/Pokemon%20-%20Versione%20Cristallo%20%28Italy%29.zip" TargetMode="External"/><Relationship Id="rId1582" Type="http://schemas.openxmlformats.org/officeDocument/2006/relationships/hyperlink" Target="https://archive.org/download/ni-roms/roms/Nintendo%20-%20Game%20Boy%20Color.zip/Pokemon%20-%20Versione%20Oro%20%28Italy%29%20%28SGB%20Enhanced%29%20%28GB%20Compatible%29.zip" TargetMode="External"/><Relationship Id="rId994" Type="http://schemas.openxmlformats.org/officeDocument/2006/relationships/hyperlink" Target="https://archive.org/download/ni-roms/roms/Nintendo%20-%20Game%20Boy%20Color.zip/Jurassic%20Boy%202%20%28Taiwan%29%20%28En%29%20%28Rev%201%29%20%28Sachen%29%20%28Unl%29.zip" TargetMode="External"/><Relationship Id="rId1583" Type="http://schemas.openxmlformats.org/officeDocument/2006/relationships/hyperlink" Target="https://archive.org/download/ni-roms/roms/Nintendo%20-%20Game%20Boy%20Color.zip/Pokemon%20Adventure%20%28Taiwan%29%20%28Unl%29.zip" TargetMode="External"/><Relationship Id="rId993" Type="http://schemas.openxmlformats.org/officeDocument/2006/relationships/hyperlink" Target="https://archive.org/download/ni-roms/roms/Nintendo%20-%20Game%20Boy%20Color.zip/Junior%20Maths%202%20%28World%29%20%28Aftermarket%29%20%28Unl%29.zip" TargetMode="External"/><Relationship Id="rId1584" Type="http://schemas.openxmlformats.org/officeDocument/2006/relationships/hyperlink" Target="https://archive.org/download/ni-roms/roms/Nintendo%20-%20Game%20Boy%20Color.zip/Pokemon%20Card%20GB%20%28Japan%29%20%28SGB%20Enhanced%29%20%28GB%20Compatible%29.zip" TargetMode="External"/><Relationship Id="rId992" Type="http://schemas.openxmlformats.org/officeDocument/2006/relationships/hyperlink" Target="https://archive.org/download/ni-roms/roms/Nintendo%20-%20Game%20Boy%20Color.zip/Jungle%20Book%2C%20The%20-%20Mowgli%27s%20Wild%20Adventure%20%28USA%29%20%28En%2CFr%2CDe%2CEs%2CIt%29.zip" TargetMode="External"/><Relationship Id="rId1585" Type="http://schemas.openxmlformats.org/officeDocument/2006/relationships/hyperlink" Target="https://archive.org/download/ni-roms/roms/Nintendo%20-%20Game%20Boy%20Color.zip/Pokemon%20Card%20GB%202%20-%20GR%20Dan%20Sanjou%21%20%28Japan%29.zip" TargetMode="External"/><Relationship Id="rId991" Type="http://schemas.openxmlformats.org/officeDocument/2006/relationships/hyperlink" Target="https://archive.org/download/ni-roms/roms/Nintendo%20-%20Game%20Boy%20Color.zip/Jungle%20Book%2C%20The%20-%20Mowgli%27s%20Wild%20Adventure%20%28Europe%29%20%28En%2CFr%2CDe%2CEs%2CIt%29.zip" TargetMode="External"/><Relationship Id="rId1586" Type="http://schemas.openxmlformats.org/officeDocument/2006/relationships/hyperlink" Target="https://archive.org/download/ni-roms/roms/Nintendo%20-%20Game%20Boy%20Color.zip/Pokemon%20Diamond%20%28Taiwan%29%20%28En%29%20%28Unl%29.zip" TargetMode="External"/><Relationship Id="rId1532" Type="http://schemas.openxmlformats.org/officeDocument/2006/relationships/hyperlink" Target="https://archive.org/download/ni-roms/roms/Nintendo%20-%20Game%20Boy%20Color.zip/Pocket%20GT%20%28Japan%29.zip" TargetMode="External"/><Relationship Id="rId1533" Type="http://schemas.openxmlformats.org/officeDocument/2006/relationships/hyperlink" Target="https://archive.org/download/ni-roms/roms/Nintendo%20-%20Game%20Boy%20Color.zip/Pocket%20GT%20%28USA%29%20%28Proto%29.zip" TargetMode="External"/><Relationship Id="rId1534" Type="http://schemas.openxmlformats.org/officeDocument/2006/relationships/hyperlink" Target="https://archive.org/download/ni-roms/roms/Nintendo%20-%20Game%20Boy%20Color.zip/Pocket%20Golf%21%20%28USA%29%20%28Proto%29%20%28SGB%20Enhanced%29%20%28GB%20Compatible%29.zip" TargetMode="External"/><Relationship Id="rId1535" Type="http://schemas.openxmlformats.org/officeDocument/2006/relationships/hyperlink" Target="https://archive.org/download/ni-roms/roms/Nintendo%20-%20Game%20Boy%20Color.zip/Pocket%20Hanafuda%20%28Japan%29.zip" TargetMode="External"/><Relationship Id="rId1536" Type="http://schemas.openxmlformats.org/officeDocument/2006/relationships/hyperlink" Target="https://archive.org/download/ni-roms/roms/Nintendo%20-%20Game%20Boy%20Color.zip/Pocket%20King%20%28Japan%29%20%28SGB%20Enhanced%29%20%28GB%20Compatible%29.zip" TargetMode="External"/><Relationship Id="rId1537" Type="http://schemas.openxmlformats.org/officeDocument/2006/relationships/hyperlink" Target="https://archive.org/download/ni-roms/roms/Nintendo%20-%20Game%20Boy%20Color.zip/Pocket%20Lure%20Boy%20%28Japan%29.zip" TargetMode="External"/><Relationship Id="rId1538" Type="http://schemas.openxmlformats.org/officeDocument/2006/relationships/hyperlink" Target="https://archive.org/download/ni-roms/roms/Nintendo%20-%20Game%20Boy%20Color.zip/Pocket%20Monsters%20-%20Crystal%20Version%20%28Japan%29.zip" TargetMode="External"/><Relationship Id="rId1539" Type="http://schemas.openxmlformats.org/officeDocument/2006/relationships/hyperlink" Target="https://archive.org/download/ni-roms/roms/Nintendo%20-%20Game%20Boy%20Color.zip/Pocket%20Monsters%20-%20Crystal%20Version%20%28Taiwan%29%20%28Unl%29.zip" TargetMode="External"/><Relationship Id="rId949" Type="http://schemas.openxmlformats.org/officeDocument/2006/relationships/hyperlink" Target="https://archive.org/download/ni-roms/roms/Nintendo%20-%20Game%20Boy%20Color.zip/International%20Track%20%26%20Field%20%28USA%29%20%28SGB%20Enhanced%29%20%28GB%20Compatible%29.zip" TargetMode="External"/><Relationship Id="rId948" Type="http://schemas.openxmlformats.org/officeDocument/2006/relationships/hyperlink" Target="https://archive.org/download/ni-roms/roms/Nintendo%20-%20Game%20Boy%20Color.zip/International%20Track%20%26%20Field%20%28Europe%29%20%28En%2CFr%2CDe%2CIt%29%20%28SGB%20Enhanced%29%20%28GB%20Compatible%29.zip" TargetMode="External"/><Relationship Id="rId943" Type="http://schemas.openxmlformats.org/officeDocument/2006/relationships/hyperlink" Target="https://archive.org/download/ni-roms/roms/Nintendo%20-%20Game%20Boy%20Color.zip/International%20Rally%20%28USA%29%20%28SGB%20Enhanced%29%20%28GB%20Compatible%29.zip" TargetMode="External"/><Relationship Id="rId942" Type="http://schemas.openxmlformats.org/officeDocument/2006/relationships/hyperlink" Target="https://archive.org/download/ni-roms/roms/Nintendo%20-%20Game%20Boy%20Color.zip/International%20Karate%202000%20%28Europe%29.zip" TargetMode="External"/><Relationship Id="rId941" Type="http://schemas.openxmlformats.org/officeDocument/2006/relationships/hyperlink" Target="https://archive.org/download/ni-roms/roms/Nintendo%20-%20Game%20Boy%20Color.zip/Inspector%20Waffles%20Early%20Days%20%28World%29%20%28v1.0.1%29%20%28Demo%29%20%28GB%20Compatible%29%20%28Aftermarket%29%20%28Unl%29.zip" TargetMode="External"/><Relationship Id="rId940" Type="http://schemas.openxmlformats.org/officeDocument/2006/relationships/hyperlink" Target="https://archive.org/download/ni-roms/roms/Nintendo%20-%20Game%20Boy%20Color.zip/Inspector%20Gadget%20-%20Operation%20Madkactus%20%28USA%29.zip" TargetMode="External"/><Relationship Id="rId947" Type="http://schemas.openxmlformats.org/officeDocument/2006/relationships/hyperlink" Target="https://archive.org/download/ni-roms/roms/Nintendo%20-%20Game%20Boy%20Color.zip/International%20Superstar%20Soccer%202000%20%28USA%29.zip" TargetMode="External"/><Relationship Id="rId946" Type="http://schemas.openxmlformats.org/officeDocument/2006/relationships/hyperlink" Target="https://archive.org/download/ni-roms/roms/Nintendo%20-%20Game%20Boy%20Color.zip/International%20Superstar%20Soccer%202000%20%28Europe%29.zip" TargetMode="External"/><Relationship Id="rId945" Type="http://schemas.openxmlformats.org/officeDocument/2006/relationships/hyperlink" Target="https://archive.org/download/ni-roms/roms/Nintendo%20-%20Game%20Boy%20Color.zip/International%20Superstar%20Soccer%2099%20%28USA%29%20%28SGB%20Enhanced%29%20%28GB%20Compatible%29.zip" TargetMode="External"/><Relationship Id="rId944" Type="http://schemas.openxmlformats.org/officeDocument/2006/relationships/hyperlink" Target="https://archive.org/download/ni-roms/roms/Nintendo%20-%20Game%20Boy%20Color.zip/International%20Superstar%20Soccer%2099%20%28Europe%29%20%28SGB%20Enhanced%29%20%28GB%20Compatible%29.zip" TargetMode="External"/><Relationship Id="rId1530" Type="http://schemas.openxmlformats.org/officeDocument/2006/relationships/hyperlink" Target="https://archive.org/download/ni-roms/roms/Nintendo%20-%20Game%20Boy%20Color.zip/Pocket%20Family%20GB%202%20%28Japan%29.zip" TargetMode="External"/><Relationship Id="rId1531" Type="http://schemas.openxmlformats.org/officeDocument/2006/relationships/hyperlink" Target="https://archive.org/download/ni-roms/roms/Nintendo%20-%20Game%20Boy%20Color.zip/Pocket%20GI%20Stable%20%28Japan%29%20%28SGB%20Enhanced%29%20%28GB%20Compatible%29.zip" TargetMode="External"/><Relationship Id="rId1521" Type="http://schemas.openxmlformats.org/officeDocument/2006/relationships/hyperlink" Target="https://archive.org/download/ni-roms/roms/Nintendo%20-%20Game%20Boy%20Color.zip/Pocket%20Bomberman%20%28USA%2C%20Europe%29%20%28SGB%20Enhanced%29%20%28GB%20Compatible%29.zip" TargetMode="External"/><Relationship Id="rId1522" Type="http://schemas.openxmlformats.org/officeDocument/2006/relationships/hyperlink" Target="https://archive.org/download/ni-roms/roms/Nintendo%20-%20Game%20Boy%20Color.zip/Pocket%20Bowling%20%28Japan%29%20%28GB%20Compatible%29.zip" TargetMode="External"/><Relationship Id="rId1523" Type="http://schemas.openxmlformats.org/officeDocument/2006/relationships/hyperlink" Target="https://archive.org/download/ni-roms/roms/Nintendo%20-%20Game%20Boy%20Color.zip/Pocket%20Bowling%20%28USA%29%20%28GB%20Compatible%29.zip" TargetMode="External"/><Relationship Id="rId1524" Type="http://schemas.openxmlformats.org/officeDocument/2006/relationships/hyperlink" Target="https://archive.org/download/ni-roms/roms/Nintendo%20-%20Game%20Boy%20Color.zip/Pocket%20Color%20Billiards%20%28Japan%29.zip" TargetMode="External"/><Relationship Id="rId1525" Type="http://schemas.openxmlformats.org/officeDocument/2006/relationships/hyperlink" Target="https://archive.org/download/ni-roms/roms/Nintendo%20-%20Game%20Boy%20Color.zip/Pocket%20Color%20Block%20%28Japan%29%20%28SGB%20Enhanced%29%20%28GB%20Compatible%29.zip" TargetMode="External"/><Relationship Id="rId1526" Type="http://schemas.openxmlformats.org/officeDocument/2006/relationships/hyperlink" Target="https://archive.org/download/ni-roms/roms/Nintendo%20-%20Game%20Boy%20Color.zip/Pocket%20Color%20Mahjong%20%28Japan%29%20%28GB%20Compatible%29.zip" TargetMode="External"/><Relationship Id="rId1527" Type="http://schemas.openxmlformats.org/officeDocument/2006/relationships/hyperlink" Target="https://archive.org/download/ni-roms/roms/Nintendo%20-%20Game%20Boy%20Color.zip/Pocket%20Color%20Trump%20%28Japan%29%20%28GB%20Compatible%29.zip" TargetMode="External"/><Relationship Id="rId1528" Type="http://schemas.openxmlformats.org/officeDocument/2006/relationships/hyperlink" Target="https://archive.org/download/ni-roms/roms/Nintendo%20-%20Game%20Boy%20Color.zip/Pocket%20Cooking%20%28Japan%29.zip" TargetMode="External"/><Relationship Id="rId1529" Type="http://schemas.openxmlformats.org/officeDocument/2006/relationships/hyperlink" Target="https://archive.org/download/ni-roms/roms/Nintendo%20-%20Game%20Boy%20Color.zip/Pocket%20Densha%202%20%28Japan%29%20%28SGB%20Enhanced%29%20%28GB%20Compatible%29.zip" TargetMode="External"/><Relationship Id="rId939" Type="http://schemas.openxmlformats.org/officeDocument/2006/relationships/hyperlink" Target="https://archive.org/download/ni-roms/roms/Nintendo%20-%20Game%20Boy%20Color.zip/Inspector%20Gadget%20-%20Operation%20Madkactus%20%28Europe%29%20%28Fr%29%20%28Beta%29.zip" TargetMode="External"/><Relationship Id="rId938" Type="http://schemas.openxmlformats.org/officeDocument/2006/relationships/hyperlink" Target="https://archive.org/download/ni-roms/roms/Nintendo%20-%20Game%20Boy%20Color.zip/Inspector%20Gadget%20-%20Operation%20Madkactus%20%28Europe%29%20%28En%2CFr%2CDe%2CEs%2CIt%2CNl%29.zip" TargetMode="External"/><Relationship Id="rId937" Type="http://schemas.openxmlformats.org/officeDocument/2006/relationships/hyperlink" Target="https://archive.org/download/ni-roms/roms/Nintendo%20-%20Game%20Boy%20Color.zip/Inscryption%20%28World%29%20%28v0.5%29%20%28Aftermarket%29%20%28Unl%29.zip" TargetMode="External"/><Relationship Id="rId932" Type="http://schemas.openxmlformats.org/officeDocument/2006/relationships/hyperlink" Target="https://archive.org/download/ni-roms/roms/Nintendo%20-%20Game%20Boy%20Color.zip/Ice%20Age%20II%20%28Taiwan%29%20%28En%29%20%28Unl%29.zip" TargetMode="External"/><Relationship Id="rId931" Type="http://schemas.openxmlformats.org/officeDocument/2006/relationships/hyperlink" Target="https://archive.org/download/ni-roms/roms/Nintendo%20-%20Game%20Boy%20Color.zip/Hyper%20Olympic%20Series%20-%20Track%20%26%20Field%20GB%20%28Japan%29%20%28SGB%20Enhanced%29%20%28GB%20Compatible%29.zip" TargetMode="External"/><Relationship Id="rId930" Type="http://schemas.openxmlformats.org/officeDocument/2006/relationships/hyperlink" Target="https://archive.org/download/ni-roms/roms/Nintendo%20-%20Game%20Boy%20Color.zip/Hyper%20Olympic%20-%20Winter%202000%20%28Japan%29.zip" TargetMode="External"/><Relationship Id="rId936" Type="http://schemas.openxmlformats.org/officeDocument/2006/relationships/hyperlink" Target="https://archive.org/download/ni-roms/roms/Nintendo%20-%20Game%20Boy%20Color.zip/Infinity%20%28USA%29%20%28Proto%29%20%282001-03-22%29.zip" TargetMode="External"/><Relationship Id="rId935" Type="http://schemas.openxmlformats.org/officeDocument/2006/relationships/hyperlink" Target="https://archive.org/download/ni-roms/roms/Nintendo%20-%20Game%20Boy%20Color.zip/Infall%20%28World%29%20%28Aftermarket%29%20%28Unl%29.zip" TargetMode="External"/><Relationship Id="rId934" Type="http://schemas.openxmlformats.org/officeDocument/2006/relationships/hyperlink" Target="https://archive.org/download/ni-roms/roms/Nintendo%20-%20Game%20Boy%20Color.zip/Indiana%20Jones%20and%20the%20Infernal%20Machine%20%28USA%2C%20Europe%29%20%28En%2CFr%2CDe%29.zip" TargetMode="External"/><Relationship Id="rId933" Type="http://schemas.openxmlformats.org/officeDocument/2006/relationships/hyperlink" Target="https://archive.org/download/ni-roms/roms/Nintendo%20-%20Game%20Boy%20Color.zip/Ide%20Yousuke%20no%20Mahjong%20Kyoushitsu%20GB%20%28Japan%29.zip" TargetMode="External"/><Relationship Id="rId1520" Type="http://schemas.openxmlformats.org/officeDocument/2006/relationships/hyperlink" Target="https://archive.org/download/ni-roms/roms/Nintendo%20-%20Game%20Boy%20Color.zip/Pocket%20Billiards%20-%20Funk%20the%209%20Ball%20%28Japan%29.zip" TargetMode="External"/><Relationship Id="rId1554" Type="http://schemas.openxmlformats.org/officeDocument/2006/relationships/hyperlink" Target="https://archive.org/download/ni-roms/roms/Nintendo%20-%20Game%20Boy%20Color.zip/Pocket%20Puyo%20Puyo%20Sun%20%28Japan%29%20%28SGB%20Enhanced%29%20%28GB%20Compatible%29.zip" TargetMode="External"/><Relationship Id="rId1555" Type="http://schemas.openxmlformats.org/officeDocument/2006/relationships/hyperlink" Target="https://archive.org/download/ni-roms/roms/Nintendo%20-%20Game%20Boy%20Color.zip/Pocket%20Racing%20%28Europe%29.zip" TargetMode="External"/><Relationship Id="rId1556" Type="http://schemas.openxmlformats.org/officeDocument/2006/relationships/hyperlink" Target="https://archive.org/download/ni-roms/roms/Nintendo%20-%20Game%20Boy%20Color.zip/Pocket%20Smash%20Out%20%26%20Race%20Time%20%28Europe%29%20%28Unl%29.zip" TargetMode="External"/><Relationship Id="rId1557" Type="http://schemas.openxmlformats.org/officeDocument/2006/relationships/hyperlink" Target="https://archive.org/download/ni-roms/roms/Nintendo%20-%20Game%20Boy%20Color.zip/Pocket%20Smash%20Out%20%28Europe%29%20%28Unl%29.zip" TargetMode="External"/><Relationship Id="rId1558" Type="http://schemas.openxmlformats.org/officeDocument/2006/relationships/hyperlink" Target="https://archive.org/download/ni-roms/roms/Nintendo%20-%20Game%20Boy%20Color.zip/Pocket%20Soccer%20%28Europe%29%20%28En%2CFr%2CDe%2CEs%2CIt%2CPt%29.zip" TargetMode="External"/><Relationship Id="rId1559" Type="http://schemas.openxmlformats.org/officeDocument/2006/relationships/hyperlink" Target="https://archive.org/download/ni-roms/roms/Nintendo%20-%20Game%20Boy%20Color.zip/Pocket%20no%20Naka%20no%20Oukoku%20%28Japan%29%20%28Proto%29.zip" TargetMode="External"/><Relationship Id="rId965" Type="http://schemas.openxmlformats.org/officeDocument/2006/relationships/hyperlink" Target="https://archive.org/download/ni-roms/roms/Nintendo%20-%20Game%20Boy%20Color.zip/Jeremy%20McGrath%20Supercross%202000%20%28Japan%29%20%28En%29%20%28Possible%20Proto%29%20%28NP%29.zip" TargetMode="External"/><Relationship Id="rId964" Type="http://schemas.openxmlformats.org/officeDocument/2006/relationships/hyperlink" Target="https://archive.org/download/ni-roms/roms/Nintendo%20-%20Game%20Boy%20Color.zip/Jeff%20Gordon%20XS%20Racing%20%28USA%29%20%28GB%20Compatible%29.zip" TargetMode="External"/><Relationship Id="rId963" Type="http://schemas.openxmlformats.org/officeDocument/2006/relationships/hyperlink" Target="https://archive.org/download/ni-roms/roms/Nintendo%20-%20Game%20Boy%20Color.zip/Jay%20und%20die%20Spielzeugdiebe%20%28Germany%29.zip" TargetMode="External"/><Relationship Id="rId962" Type="http://schemas.openxmlformats.org/officeDocument/2006/relationships/hyperlink" Target="https://archive.org/download/ni-roms/roms/Nintendo%20-%20Game%20Boy%20Color.zip/Jayro%27s%20Game%20Boy%20Test%20Cartridge%20%28World%29%20%28v1.18%29%20%28GB%20Compatible%29%20%28Aftermarket%29%20%28Unl%29.zip" TargetMode="External"/><Relationship Id="rId969" Type="http://schemas.openxmlformats.org/officeDocument/2006/relationships/hyperlink" Target="https://archive.org/download/ni-roms/roms/Nintendo%20-%20Game%20Boy%20Color.zip/Jet%20de%20Go%21%20-%20Let%27s%20Go%20by%20Airliner%20%28Japan%29.zip" TargetMode="External"/><Relationship Id="rId968" Type="http://schemas.openxmlformats.org/officeDocument/2006/relationships/hyperlink" Target="https://archive.org/download/ni-roms/roms/Nintendo%20-%20Game%20Boy%20Color.zip/Jet%20Set%20Willy%20II%20-%20The%20Final%20Frontier%20%28World%29%20%28Aftermarket%29%20%28Unl%29.zip" TargetMode="External"/><Relationship Id="rId967" Type="http://schemas.openxmlformats.org/officeDocument/2006/relationships/hyperlink" Target="https://archive.org/download/ni-roms/roms/Nintendo%20-%20Game%20Boy%20Color.zip/Jet%20Set%20Willy%20%28World%29%20%28Aftermarket%29%20%28Unl%29.zip" TargetMode="External"/><Relationship Id="rId966" Type="http://schemas.openxmlformats.org/officeDocument/2006/relationships/hyperlink" Target="https://archive.org/download/ni-roms/roms/Nintendo%20-%20Game%20Boy%20Color.zip/Jeremy%20McGrath%20Supercross%202000%20%28USA%2C%20Europe%29.zip" TargetMode="External"/><Relationship Id="rId961" Type="http://schemas.openxmlformats.org/officeDocument/2006/relationships/hyperlink" Target="https://archive.org/download/ni-roms/roms/Nintendo%20-%20Game%20Boy%20Color.zip/Janosch%20-%20Das%20grosse%20Panama-Spiel%20%28Germany%29.zip" TargetMode="External"/><Relationship Id="rId1550" Type="http://schemas.openxmlformats.org/officeDocument/2006/relationships/hyperlink" Target="https://archive.org/download/ni-roms/roms/Nintendo%20-%20Game%20Boy%20Color.zip/Pocket%20Pro%20Yakyuu%20%28Japan%29.zip" TargetMode="External"/><Relationship Id="rId960" Type="http://schemas.openxmlformats.org/officeDocument/2006/relationships/hyperlink" Target="https://archive.org/download/ni-roms/roms/Nintendo%20-%20Game%20Boy%20Color.zip/Jankyuusei%20-%20Cosplay%20Paradise%20%28Japan%29.zip" TargetMode="External"/><Relationship Id="rId1551" Type="http://schemas.openxmlformats.org/officeDocument/2006/relationships/hyperlink" Target="https://archive.org/download/ni-roms/roms/Nintendo%20-%20Game%20Boy%20Color.zip/Pocket%20Puyo%20Puyo-n%20%28Japan%29%20%28Rev%201%29.zip" TargetMode="External"/><Relationship Id="rId1552" Type="http://schemas.openxmlformats.org/officeDocument/2006/relationships/hyperlink" Target="https://archive.org/download/ni-roms/roms/Nintendo%20-%20Game%20Boy%20Color.zip/Pocket%20Puyo%20Puyo-n%20%28Japan%29%20%28Rev%202%29.zip" TargetMode="External"/><Relationship Id="rId1553" Type="http://schemas.openxmlformats.org/officeDocument/2006/relationships/hyperlink" Target="https://archive.org/download/ni-roms/roms/Nintendo%20-%20Game%20Boy%20Color.zip/Pocket%20Puyo%20Puyo-n%20%28Japan%29.zip" TargetMode="External"/><Relationship Id="rId1543" Type="http://schemas.openxmlformats.org/officeDocument/2006/relationships/hyperlink" Target="https://archive.org/download/ni-roms/roms/Nintendo%20-%20Game%20Boy%20Color.zip/Pocket%20Monsters%20Gin%20%28Japan%29%20%28Rev%201%29%20%28SGB%20Enhanced%29%20%28GB%20Compatible%29.zip" TargetMode="External"/><Relationship Id="rId1544" Type="http://schemas.openxmlformats.org/officeDocument/2006/relationships/hyperlink" Target="https://archive.org/download/ni-roms/roms/Nintendo%20-%20Game%20Boy%20Color.zip/Pocket%20Monsters%20Gin%20%28Japan%29%20%28SGB%20Enhanced%29%20%28GB%20Compatible%29.zip" TargetMode="External"/><Relationship Id="rId1545" Type="http://schemas.openxmlformats.org/officeDocument/2006/relationships/hyperlink" Target="https://archive.org/download/ni-roms/roms/Nintendo%20-%20Game%20Boy%20Color.zip/Pocket%20Monsters%20Kin%20%28Japan%29%20%28Rev%201%29%20%28SGB%20Enhanced%29%20%28GB%20Compatible%29.zip" TargetMode="External"/><Relationship Id="rId1546" Type="http://schemas.openxmlformats.org/officeDocument/2006/relationships/hyperlink" Target="https://archive.org/download/ni-roms/roms/Nintendo%20-%20Game%20Boy%20Color.zip/Pocket%20Monsters%20Kin%20%28Japan%29%20%28SGB%20Enhanced%29%20%28GB%20Compatible%29.zip" TargetMode="External"/><Relationship Id="rId1547" Type="http://schemas.openxmlformats.org/officeDocument/2006/relationships/hyperlink" Target="https://archive.org/download/ni-roms/roms/Nintendo%20-%20Game%20Boy%20Color.zip/Pocket%20Music%20%28Europe%29%20%28En%2CFr%2CDe%2CEs%2CIt%29.zip" TargetMode="External"/><Relationship Id="rId1548" Type="http://schemas.openxmlformats.org/officeDocument/2006/relationships/hyperlink" Target="https://archive.org/download/ni-roms/roms/Nintendo%20-%20Game%20Boy%20Color.zip/Pocket%20Music%20%28USA%29%20%28En%2CEs%29%20%28Proto%29.zip" TargetMode="External"/><Relationship Id="rId1549" Type="http://schemas.openxmlformats.org/officeDocument/2006/relationships/hyperlink" Target="https://archive.org/download/ni-roms/roms/Nintendo%20-%20Game%20Boy%20Color.zip/Pocket%20Pro%20Wrestling%20-%20Perfect%20Wrestler%20%28Japan%29.zip" TargetMode="External"/><Relationship Id="rId959" Type="http://schemas.openxmlformats.org/officeDocument/2006/relationships/hyperlink" Target="https://archive.org/download/ni-roms/roms/Nintendo%20-%20Game%20Boy%20Color.zip/Jaguar%20Mishin%20Sashi%20Senyou%20Soft%20-%20Mario%20Family%20%28Japan%29.zip" TargetMode="External"/><Relationship Id="rId954" Type="http://schemas.openxmlformats.org/officeDocument/2006/relationships/hyperlink" Target="https://archive.org/download/ni-roms/roms/Nintendo%20-%20Game%20Boy%20Color.zip/J.League%20Excite%20Stage%20GB%20%28Japan%29.zip" TargetMode="External"/><Relationship Id="rId953" Type="http://schemas.openxmlformats.org/officeDocument/2006/relationships/hyperlink" Target="https://archive.org/download/ni-roms/roms/Nintendo%20-%20Game%20Boy%20Color.zip/Itsudemo%20Pachinko%20GB%20-%20CR%20Monster%20House%20%28Japan%29.zip" TargetMode="External"/><Relationship Id="rId952" Type="http://schemas.openxmlformats.org/officeDocument/2006/relationships/hyperlink" Target="https://archive.org/download/ni-roms/roms/Nintendo%20-%20Game%20Boy%20Color.zip/It%27s%20a%20World%20Rally%20%28Japan%29%20%28SGB%20Enhanced%29%20%28GB%20Compatible%29.zip" TargetMode="External"/><Relationship Id="rId951" Type="http://schemas.openxmlformats.org/officeDocument/2006/relationships/hyperlink" Target="https://archive.org/download/ni-roms/roms/Nintendo%20-%20Game%20Boy%20Color.zip/Iron%20Cor%20-%20Stainless%20%28World%29%20%28v2.0%29%20%28GB%20Compatible%29%20%28Aftermarket%29%20%28Unl%29.zip" TargetMode="External"/><Relationship Id="rId958" Type="http://schemas.openxmlformats.org/officeDocument/2006/relationships/hyperlink" Target="https://archive.org/download/ni-roms/roms/Nintendo%20-%20Game%20Boy%20Color.zip/Jaguar%20Mishin%20Sashi%20Senyou%20Soft%20-%20Kirby%20Family%20%28Japan%29%20%28Proto%29.zip" TargetMode="External"/><Relationship Id="rId957" Type="http://schemas.openxmlformats.org/officeDocument/2006/relationships/hyperlink" Target="https://archive.org/download/ni-roms/roms/Nintendo%20-%20Game%20Boy%20Color.zip/Jagainu-kun%20%28Japan%29%20%28GB%20Compatible%29.zip" TargetMode="External"/><Relationship Id="rId956" Type="http://schemas.openxmlformats.org/officeDocument/2006/relationships/hyperlink" Target="https://archive.org/download/ni-roms/roms/Nintendo%20-%20Game%20Boy%20Color.zip/Jack%20no%20Daibouken%20-%20Daimaou%20no%20Gyakushuu%20%28Japan%29%20%28SGB%20Enhanced%29%20%28GB%20Compatible%29.zip" TargetMode="External"/><Relationship Id="rId955" Type="http://schemas.openxmlformats.org/officeDocument/2006/relationships/hyperlink" Target="https://archive.org/download/ni-roms/roms/Nintendo%20-%20Game%20Boy%20Color.zip/J.League%20Excite%20Stage%20Tactics%20%28Japan%29.zip" TargetMode="External"/><Relationship Id="rId950" Type="http://schemas.openxmlformats.org/officeDocument/2006/relationships/hyperlink" Target="https://archive.org/download/ni-roms/roms/Nintendo%20-%20Game%20Boy%20Color.zip/International%20Track%20%26%20Field%20-%20Summer%20Games%20%28Europe%29.zip" TargetMode="External"/><Relationship Id="rId1540" Type="http://schemas.openxmlformats.org/officeDocument/2006/relationships/hyperlink" Target="https://archive.org/download/ni-roms/roms/Nintendo%20-%20Game%20Boy%20Color.zip/Pocket%20Monsters%20Diamond%20%28Taiwan%29%20%28En%29%20%28Unl%29.zip" TargetMode="External"/><Relationship Id="rId1541" Type="http://schemas.openxmlformats.org/officeDocument/2006/relationships/hyperlink" Target="https://archive.org/download/ni-roms/roms/Nintendo%20-%20Game%20Boy%20Color.zip/Pocket%20Monsters%20Eun%20%28Korea%29.zip" TargetMode="External"/><Relationship Id="rId1542" Type="http://schemas.openxmlformats.org/officeDocument/2006/relationships/hyperlink" Target="https://archive.org/download/ni-roms/roms/Nintendo%20-%20Game%20Boy%20Color.zip/Pocket%20Monsters%20Geum%20%28Korea%29.zip" TargetMode="External"/><Relationship Id="rId2027" Type="http://schemas.openxmlformats.org/officeDocument/2006/relationships/hyperlink" Target="https://archive.org/download/ni-roms/roms/Nintendo%20-%20Game%20Boy%20Color.zip/Super%20Black%20Bass%20Pocket%203%20%28Japan%29%20%28SGB%20Enhanced%29%20%28GB%20Compatible%29.zip" TargetMode="External"/><Relationship Id="rId2028" Type="http://schemas.openxmlformats.org/officeDocument/2006/relationships/hyperlink" Target="https://archive.org/download/ni-roms/roms/Nintendo%20-%20Game%20Boy%20Color.zip/Super%20Bombliss%20DX%20%28Japan%29%20%28En%29%20%28SGB%20Enhanced%29%20%28GB%20Compatible%29.zip" TargetMode="External"/><Relationship Id="rId2029" Type="http://schemas.openxmlformats.org/officeDocument/2006/relationships/hyperlink" Target="https://archive.org/download/ni-roms/roms/Nintendo%20-%20Game%20Boy%20Color.zip/Super%20Breakout%21%20%28Europe%29%20%28En%2CFr%2CDe%2CEs%2CIt%2CNl%29%20%28GB%20Compatible%29.zip" TargetMode="External"/><Relationship Id="rId107" Type="http://schemas.openxmlformats.org/officeDocument/2006/relationships/hyperlink" Target="https://archive.org/download/ni-roms/roms/Nintendo%20-%20Game%20Boy%20Color.zip/Army%20Men%202%20%28USA%2C%20Europe%29%20%28En%2CFr%2CDe%29.zip" TargetMode="External"/><Relationship Id="rId106" Type="http://schemas.openxmlformats.org/officeDocument/2006/relationships/hyperlink" Target="https://archive.org/download/ni-roms/roms/Nintendo%20-%20Game%20Boy%20Color.zip/Army%20Men%20-%20Sarge%27s%20Heroes%202%20%28USA%2C%20Europe%29%20%28En%2CFr%2CDe%29.zip" TargetMode="External"/><Relationship Id="rId105" Type="http://schemas.openxmlformats.org/officeDocument/2006/relationships/hyperlink" Target="https://archive.org/download/ni-roms/roms/Nintendo%20-%20Game%20Boy%20Color.zip/Army%20Men%20-%20Air%20Combat%20%28USA%2C%20Europe%29%20%28En%2CFr%2CDe%29.zip" TargetMode="External"/><Relationship Id="rId104" Type="http://schemas.openxmlformats.org/officeDocument/2006/relationships/hyperlink" Target="https://archive.org/download/ni-roms/roms/Nintendo%20-%20Game%20Boy%20Color.zip/Army%20Men%20%28USA%2C%20Europe%29%20%28En%2CFr%2CDe%29.zip" TargetMode="External"/><Relationship Id="rId109" Type="http://schemas.openxmlformats.org/officeDocument/2006/relationships/hyperlink" Target="https://archive.org/download/ni-roms/roms/Nintendo%20-%20Game%20Boy%20Color.zip/Asterix%20%26%20Obelix%20%28Europe%29%20%28En%2CFr%2CDe%2CEs%29.zip" TargetMode="External"/><Relationship Id="rId108" Type="http://schemas.openxmlformats.org/officeDocument/2006/relationships/hyperlink" Target="https://archive.org/download/ni-roms/roms/Nintendo%20-%20Game%20Boy%20Color.zip/Arthur%27s%20Absolutely%20Fun%20Day%21%20%28USA%29.zip" TargetMode="External"/><Relationship Id="rId2020" Type="http://schemas.openxmlformats.org/officeDocument/2006/relationships/hyperlink" Target="https://archive.org/download/ni-roms/roms/Nintendo%20-%20Game%20Boy%20Color.zip/Stuart%20Little%20-%20The%20Journey%20Home%20%28USA%2C%20Europe%29.zip" TargetMode="External"/><Relationship Id="rId2021" Type="http://schemas.openxmlformats.org/officeDocument/2006/relationships/hyperlink" Target="https://archive.org/download/ni-roms/roms/Nintendo%20-%20Game%20Boy%20Color.zip/Suicide%20Run%20%28World%29%20%28Aftermarket%29%20%28Unl%29.zip" TargetMode="External"/><Relationship Id="rId2022" Type="http://schemas.openxmlformats.org/officeDocument/2006/relationships/hyperlink" Target="https://archive.org/download/ni-roms/roms/Nintendo%20-%20Game%20Boy%20Color.zip/Suicide%20Run%20%28World%29%20%28GB%20Compatible%29%20%28Aftermarket%29%20%28Unl%29.zip" TargetMode="External"/><Relationship Id="rId103" Type="http://schemas.openxmlformats.org/officeDocument/2006/relationships/hyperlink" Target="https://archive.org/download/ni-roms/roms/Nintendo%20-%20Game%20Boy%20Color.zip/Armorines%20-%20Project%20S.W.A.R.M.%20%28USA%2C%20Europe%29%20%28En%2CDe%29.zip" TargetMode="External"/><Relationship Id="rId2023" Type="http://schemas.openxmlformats.org/officeDocument/2006/relationships/hyperlink" Target="https://archive.org/download/ni-roms/roms/Nintendo%20-%20Game%20Boy%20Color.zip/Super%206%20in%201%20%28Taiwan%29%20%28En%2CZh%29%20%286B-001%2C%20Sachen%29%20%28Unl%29.zip" TargetMode="External"/><Relationship Id="rId102" Type="http://schemas.openxmlformats.org/officeDocument/2006/relationships/hyperlink" Target="https://archive.org/download/ni-roms/roms/Nintendo%20-%20Game%20Boy%20Color.zip/Armada%20-%20FX%20Racers%20%28USA%29.zip" TargetMode="External"/><Relationship Id="rId2024" Type="http://schemas.openxmlformats.org/officeDocument/2006/relationships/hyperlink" Target="https://archive.org/download/ni-roms/roms/Nintendo%20-%20Game%20Boy%20Color.zip/Super%2016%20in%201%20%28Taiwan%29%20%28En%29%20%28Sachen%29%20%28Unl%29.zip" TargetMode="External"/><Relationship Id="rId101" Type="http://schemas.openxmlformats.org/officeDocument/2006/relationships/hyperlink" Target="https://archive.org/download/ni-roms/roms/Nintendo%20-%20Game%20Boy%20Color.zip/Arle%20no%20Bouken%20-%20Mahou%20no%20Jewel%20%28Japan%29%20%28SGB%20Enhanced%29%20%28GB%20Compatible%29.zip" TargetMode="External"/><Relationship Id="rId2025" Type="http://schemas.openxmlformats.org/officeDocument/2006/relationships/hyperlink" Target="https://archive.org/download/ni-roms/roms/Nintendo%20-%20Game%20Boy%20Color.zip/Super%2021%20in%201%20-%20New%20GB%20Rumble%20%28Taiwan%29%20%28Unl%29.zip" TargetMode="External"/><Relationship Id="rId100" Type="http://schemas.openxmlformats.org/officeDocument/2006/relationships/hyperlink" Target="https://archive.org/download/ni-roms/roms/Nintendo%20-%20Game%20Boy%20Color.zip/Arena%203000%20%28World%29%20%28Aftermarket%29%20%28Unl%29.zip" TargetMode="External"/><Relationship Id="rId2026" Type="http://schemas.openxmlformats.org/officeDocument/2006/relationships/hyperlink" Target="https://archive.org/download/ni-roms/roms/Nintendo%20-%20Game%20Boy%20Color.zip/Super%20Black%20Bass%20-%20Real%20Fight%20%28Japan%29%20%28Rumble%20Version%29.zip" TargetMode="External"/><Relationship Id="rId2016" Type="http://schemas.openxmlformats.org/officeDocument/2006/relationships/hyperlink" Target="https://archive.org/download/ni-roms/roms/Nintendo%20-%20Game%20Boy%20Color.zip/Street%20Fighter%20Alpha%20-%20Warriors%27%20Dreams%20%28Japan%29.zip" TargetMode="External"/><Relationship Id="rId2017" Type="http://schemas.openxmlformats.org/officeDocument/2006/relationships/hyperlink" Target="https://archive.org/download/ni-roms/roms/Nintendo%20-%20Game%20Boy%20Color.zip/Street%20Fighter%20Alpha%20-%20Warriors%27%20Dreams%20%28USA%29.zip" TargetMode="External"/><Relationship Id="rId2018" Type="http://schemas.openxmlformats.org/officeDocument/2006/relationships/hyperlink" Target="https://archive.org/download/ni-roms/roms/Nintendo%20-%20Game%20Boy%20Color.zip/Street%20Hero%20%28Taiwan%29%20%28En%29%20%281B-004%2C%20EB-004%2C%20Sachen%29%20%28Unl%29.zip" TargetMode="External"/><Relationship Id="rId2019" Type="http://schemas.openxmlformats.org/officeDocument/2006/relationships/hyperlink" Target="https://archive.org/download/ni-roms/roms/Nintendo%20-%20Game%20Boy%20Color.zip/Stuart%20Little%20-%20The%20Journey%20Home%20%28Europe%29%20%28Fr%2CDe%29.zip" TargetMode="External"/><Relationship Id="rId2010" Type="http://schemas.openxmlformats.org/officeDocument/2006/relationships/hyperlink" Target="https://archive.org/download/ni-roms/roms/Nintendo%20-%20Game%20Boy%20Color.zip/Stranded%20Kids%20%28Europe%29%20%28En%2CFr%2CDe%29%20%28SGB%20Enhanced%29%20%28GB%20Compatible%29.zip" TargetMode="External"/><Relationship Id="rId2011" Type="http://schemas.openxmlformats.org/officeDocument/2006/relationships/hyperlink" Target="https://archive.org/download/ni-roms/roms/Nintendo%20-%20Game%20Boy%20Color.zip/Stratacombo%20%28World%29%20%28v1.0%29%20%28Proto%29%20%28GB%20Compatible%29%20%28Aftermarket%29%20%28Unl%29.zip" TargetMode="External"/><Relationship Id="rId2012" Type="http://schemas.openxmlformats.org/officeDocument/2006/relationships/hyperlink" Target="https://archive.org/download/ni-roms/roms/Nintendo%20-%20Game%20Boy%20Color.zip/Stratacombo%20%28World%29%20%28v1.2%29%20%28Proto%29%20%28GB%20Compatible%29%20%28Aftermarket%29%20%28Unl%29.zip" TargetMode="External"/><Relationship Id="rId2013" Type="http://schemas.openxmlformats.org/officeDocument/2006/relationships/hyperlink" Target="https://archive.org/download/ni-roms/roms/Nintendo%20-%20Game%20Boy%20Color.zip/Stratagem%20Hero%20%28World%29%20%28GB%20Compatible%29%20%28Aftermarket%29%20%28Unl%29.zip" TargetMode="External"/><Relationship Id="rId2014" Type="http://schemas.openxmlformats.org/officeDocument/2006/relationships/hyperlink" Target="https://archive.org/download/ni-roms/roms/Nintendo%20-%20Game%20Boy%20Color.zip/Street%20Fighter%20Alpha%20-%20Warriors%27%20Dreams%20%28Europe%29%20%28Rev%201%29%20%28Proto%29.zip" TargetMode="External"/><Relationship Id="rId2015" Type="http://schemas.openxmlformats.org/officeDocument/2006/relationships/hyperlink" Target="https://archive.org/download/ni-roms/roms/Nintendo%20-%20Game%20Boy%20Color.zip/Street%20Fighter%20Alpha%20-%20Warriors%27%20Dreams%20%28Europe%29.zip" TargetMode="External"/><Relationship Id="rId2049" Type="http://schemas.openxmlformats.org/officeDocument/2006/relationships/hyperlink" Target="https://archive.org/download/ni-roms/roms/Nintendo%20-%20Game%20Boy%20Color.zip/Super%20Mario%20Bros.%20Deluxe%20%28Japan%29%20%28Rev%201%29%20%28NP%29.zip" TargetMode="External"/><Relationship Id="rId129" Type="http://schemas.openxmlformats.org/officeDocument/2006/relationships/hyperlink" Target="https://archive.org/download/ni-roms/roms/Nintendo%20-%20Game%20Boy%20Color.zip/Autumn%20With%20You%2C%20An%20%28World%29%20%28GB%20Compatible%29%20%28Aftermarket%29%20%28Unl%29.zip" TargetMode="External"/><Relationship Id="rId128" Type="http://schemas.openxmlformats.org/officeDocument/2006/relationships/hyperlink" Target="https://archive.org/download/ni-roms/roms/Nintendo%20-%20Game%20Boy%20Color.zip/Autobahn%20%28World%29%20%28Aftermarket%29%20%28Unl%29.zip" TargetMode="External"/><Relationship Id="rId127" Type="http://schemas.openxmlformats.org/officeDocument/2006/relationships/hyperlink" Target="https://archive.org/download/ni-roms/roms/Nintendo%20-%20Game%20Boy%20Color.zip/Auto%20Zone%20%28World%29%20%28Aftermarket%29%20%28Unl%29.zip" TargetMode="External"/><Relationship Id="rId126" Type="http://schemas.openxmlformats.org/officeDocument/2006/relationships/hyperlink" Target="https://archive.org/download/ni-roms/roms/Nintendo%20-%20Game%20Boy%20Color.zip/Austin%20Powers%20Episode%20IV%20%28Europe%29%20%28En%2CFr%2CDe%2CEs%2CIt%29%20%28Proto%29.zip" TargetMode="External"/><Relationship Id="rId2040" Type="http://schemas.openxmlformats.org/officeDocument/2006/relationships/hyperlink" Target="https://archive.org/download/ni-roms/roms/Nintendo%20-%20Game%20Boy%20Color.zip/Super%20Gals%21%20Kotobuki%20Ran%202%20-%20Miracle%20Getting%20%28Japan%29.zip" TargetMode="External"/><Relationship Id="rId121" Type="http://schemas.openxmlformats.org/officeDocument/2006/relationships/hyperlink" Target="https://archive.org/download/ni-roms/roms/Nintendo%20-%20Game%20Boy%20Color.zip/Austin%20Powers%20-%20Oh%2C%20Behave%21%20%28Europe%29%20%28En%2CFr%2CDe%2CEs%2CIt%29.zip" TargetMode="External"/><Relationship Id="rId2041" Type="http://schemas.openxmlformats.org/officeDocument/2006/relationships/hyperlink" Target="https://archive.org/download/ni-roms/roms/Nintendo%20-%20Game%20Boy%20Color.zip/Super%20Gran%20%28World%29%20%28Aftermarket%29%20%28Unl%29.zip" TargetMode="External"/><Relationship Id="rId120" Type="http://schemas.openxmlformats.org/officeDocument/2006/relationships/hyperlink" Target="https://archive.org/download/ni-roms/roms/Nintendo%20-%20Game%20Boy%20Color.zip/Atsumete%20Asobu%20Kuma%20no%20Pooh-san%20-%20Mori%20no%20Takaramono%20%28Japan%29.zip" TargetMode="External"/><Relationship Id="rId2042" Type="http://schemas.openxmlformats.org/officeDocument/2006/relationships/hyperlink" Target="https://archive.org/download/ni-roms/roms/Nintendo%20-%20Game%20Boy%20Color.zip/Super%20Impostor%20Bros.%20%28World%29%20%28GB%20Compatible%29%20%28Aftermarket%29%20%28Unl%29.zip" TargetMode="External"/><Relationship Id="rId2043" Type="http://schemas.openxmlformats.org/officeDocument/2006/relationships/hyperlink" Target="https://archive.org/download/ni-roms/roms/Nintendo%20-%20Game%20Boy%20Color.zip/Super%20Jacked%20Up%20Tomato%20Face%20Johnson%20%28World%29%20%28Jam%20Version%29%20%28Aftermarket%29%20%28Unl%29.zip" TargetMode="External"/><Relationship Id="rId2044" Type="http://schemas.openxmlformats.org/officeDocument/2006/relationships/hyperlink" Target="https://archive.org/download/ni-roms/roms/Nintendo%20-%20Game%20Boy%20Color.zip/Super%20Jacked%20Up%20Tomato%20Face%20Johnson%20%28World%29%20%28v2.2%29%20%28Aftermarket%29%20%28Unl%29.zip" TargetMode="External"/><Relationship Id="rId125" Type="http://schemas.openxmlformats.org/officeDocument/2006/relationships/hyperlink" Target="https://archive.org/download/ni-roms/roms/Nintendo%20-%20Game%20Boy%20Color.zip/Austin%20Powers%20Episode%20III%20%28Europe%29%20%28En%2CFr%2CDe%2CEs%2CIt%29%20%28Proto%29.zip" TargetMode="External"/><Relationship Id="rId2045" Type="http://schemas.openxmlformats.org/officeDocument/2006/relationships/hyperlink" Target="https://archive.org/download/ni-roms/roms/Nintendo%20-%20Game%20Boy%20Color.zip/Super%20Jacked%20Up%20Tomato%20Face%20Johnson%20%28World%29%20%28v2.3%29%20%28Aftermarket%29%20%28Unl%29.zip" TargetMode="External"/><Relationship Id="rId124" Type="http://schemas.openxmlformats.org/officeDocument/2006/relationships/hyperlink" Target="https://archive.org/download/ni-roms/roms/Nintendo%20-%20Game%20Boy%20Color.zip/Austin%20Powers%20-%20Welcome%20to%20My%20Underground%20Lair%21%20%28USA%29.zip" TargetMode="External"/><Relationship Id="rId2046" Type="http://schemas.openxmlformats.org/officeDocument/2006/relationships/hyperlink" Target="https://archive.org/download/ni-roms/roms/Nintendo%20-%20Game%20Boy%20Color.zip/Super%20JetPak%20DX%20%28World%29%20%28GB%20Compatible%29%20%28Aftermarket%29%20%28Unl%29.zip" TargetMode="External"/><Relationship Id="rId123" Type="http://schemas.openxmlformats.org/officeDocument/2006/relationships/hyperlink" Target="https://archive.org/download/ni-roms/roms/Nintendo%20-%20Game%20Boy%20Color.zip/Austin%20Powers%20-%20Welcome%20to%20My%20Underground%20Lair%21%20%28Europe%29%20%28En%2CFr%2CDe%2CEs%2CIt%29.zip" TargetMode="External"/><Relationship Id="rId2047" Type="http://schemas.openxmlformats.org/officeDocument/2006/relationships/hyperlink" Target="https://archive.org/download/ni-roms/roms/Nintendo%20-%20Game%20Boy%20Color.zip/Super%20Mario%20Bros.%20Deluxe%20%28Europe%29%20%28Rev%202%29.zip" TargetMode="External"/><Relationship Id="rId122" Type="http://schemas.openxmlformats.org/officeDocument/2006/relationships/hyperlink" Target="https://archive.org/download/ni-roms/roms/Nintendo%20-%20Game%20Boy%20Color.zip/Austin%20Powers%20-%20Oh%2C%20Behave%21%20%28USA%29.zip" TargetMode="External"/><Relationship Id="rId2048" Type="http://schemas.openxmlformats.org/officeDocument/2006/relationships/hyperlink" Target="https://archive.org/download/ni-roms/roms/Nintendo%20-%20Game%20Boy%20Color.zip/Super%20Mario%20Bros.%20Deluxe%20%28Japan%29%20%28NP%29.zip" TargetMode="External"/><Relationship Id="rId2038" Type="http://schemas.openxmlformats.org/officeDocument/2006/relationships/hyperlink" Target="https://archive.org/download/ni-roms/roms/Nintendo%20-%20Game%20Boy%20Color.zip/Super%20Fighters%20S%20%28Taiwan%29%20%28GB%20Compatible%29%20%28Unl%29.zip" TargetMode="External"/><Relationship Id="rId2039" Type="http://schemas.openxmlformats.org/officeDocument/2006/relationships/hyperlink" Target="https://archive.org/download/ni-roms/roms/Nintendo%20-%20Game%20Boy%20Color.zip/Super%20Gals%21%20Kotobuki%20Ran%20%28Japan%29.zip" TargetMode="External"/><Relationship Id="rId118" Type="http://schemas.openxmlformats.org/officeDocument/2006/relationships/hyperlink" Target="https://archive.org/download/ni-roms/roms/Nintendo%20-%20Game%20Boy%20Color.zip/Atlantis%20-%20The%20Lost%20Empire%20%28USA%2C%20Europe%29.zip" TargetMode="External"/><Relationship Id="rId117" Type="http://schemas.openxmlformats.org/officeDocument/2006/relationships/hyperlink" Target="https://archive.org/download/ni-roms/roms/Nintendo%20-%20Game%20Boy%20Color.zip/Atlantis%20-%20The%20Lost%20Empire%20%28Europe%29%20%28Fr%2CDe%2CNl%29.zip" TargetMode="External"/><Relationship Id="rId116" Type="http://schemas.openxmlformats.org/officeDocument/2006/relationships/hyperlink" Target="https://archive.org/download/ni-roms/roms/Nintendo%20-%20Game%20Boy%20Color.zip/Atlantis%20-%20The%20Lost%20Empire%20%28Europe%29%20%28En%2CEs%2CIt%29.zip" TargetMode="External"/><Relationship Id="rId115" Type="http://schemas.openxmlformats.org/officeDocument/2006/relationships/hyperlink" Target="https://archive.org/download/ni-roms/roms/Nintendo%20-%20Game%20Boy%20Color.zip/Astro%20Plumber%20%28World%29%20%28Aftermarket%29%20%28Unl%29.zip" TargetMode="External"/><Relationship Id="rId119" Type="http://schemas.openxmlformats.org/officeDocument/2006/relationships/hyperlink" Target="https://archive.org/download/ni-roms/roms/Nintendo%20-%20Game%20Boy%20Color.zip/Atop%20the%20Witch%27s%20Tower%20%28World%29%20%28v1.1%29%20%28GB%20Compatible%29%20%28Aftermarket%29%20%28Unl%29.zip" TargetMode="External"/><Relationship Id="rId110" Type="http://schemas.openxmlformats.org/officeDocument/2006/relationships/hyperlink" Target="https://archive.org/download/ni-roms/roms/Nintendo%20-%20Game%20Boy%20Color.zip/Asterix%20%26%20Obelix%20Contre%20Cesar%20%28Europe%29%20%28En%2CFr%2CDe%2CEs%2CNl%29%20%28GB%20Compatible%29.zip" TargetMode="External"/><Relationship Id="rId2030" Type="http://schemas.openxmlformats.org/officeDocument/2006/relationships/hyperlink" Target="https://archive.org/download/ni-roms/roms/Nintendo%20-%20Game%20Boy%20Color.zip/Super%20Breakout%21%20%28USA%29%20%28GB%20Compatible%29.zip" TargetMode="External"/><Relationship Id="rId2031" Type="http://schemas.openxmlformats.org/officeDocument/2006/relationships/hyperlink" Target="https://archive.org/download/ni-roms/roms/Nintendo%20-%20Game%20Boy%20Color.zip/Super%20Bunny%20Mission%20%28World%29%20%28GB%20Compatible%29%20%28Aftermarket%29%20%28Unl%29.zip" TargetMode="External"/><Relationship Id="rId2032" Type="http://schemas.openxmlformats.org/officeDocument/2006/relationships/hyperlink" Target="https://archive.org/download/ni-roms/roms/Nintendo%20-%20Game%20Boy%20Color.zip/Super%20Chinese%20Fighter%20EX%20%28Japan%29.zip" TargetMode="External"/><Relationship Id="rId2033" Type="http://schemas.openxmlformats.org/officeDocument/2006/relationships/hyperlink" Target="https://archive.org/download/ni-roms/roms/Nintendo%20-%20Game%20Boy%20Color.zip/Super%20Color%2026-in-1%20%28Taiwan%29%20%28Unl%29.zip" TargetMode="External"/><Relationship Id="rId114" Type="http://schemas.openxmlformats.org/officeDocument/2006/relationships/hyperlink" Target="https://archive.org/download/ni-roms/roms/Nintendo%20-%20Game%20Boy%20Color.zip/Astro-Jump%20-%20The%20Sequel%20%28World%29%20%28GB%20Compatible%29%20%28Aftermarket%29%20%28Unl%29.zip" TargetMode="External"/><Relationship Id="rId2034" Type="http://schemas.openxmlformats.org/officeDocument/2006/relationships/hyperlink" Target="https://archive.org/download/ni-roms/roms/Nintendo%20-%20Game%20Boy%20Color.zip/Super%20Doll%20Licca-chan%20-%20Kisekae%20Daisakusen%20%28Japan%29.zip" TargetMode="External"/><Relationship Id="rId113" Type="http://schemas.openxmlformats.org/officeDocument/2006/relationships/hyperlink" Target="https://archive.org/download/ni-roms/roms/Nintendo%20-%20Game%20Boy%20Color.zip/Astral%20Possession%20%28World%29%20%28GB%20Compatible%29%20%28Aftermarket%29%20%28Unl%29.zip" TargetMode="External"/><Relationship Id="rId2035" Type="http://schemas.openxmlformats.org/officeDocument/2006/relationships/hyperlink" Target="https://archive.org/download/ni-roms/roms/Nintendo%20-%20Game%20Boy%20Color.zip/Super%20Donkey%20Kong%205%20%28Taiwan%29%20%28En%29%20%28Rumble%20Version%29%20%28Unl%29%20%28Alt%29.zip" TargetMode="External"/><Relationship Id="rId112" Type="http://schemas.openxmlformats.org/officeDocument/2006/relationships/hyperlink" Target="https://archive.org/download/ni-roms/roms/Nintendo%20-%20Game%20Boy%20Color.zip/Asteroids%20%28USA%2C%20Europe%29%20%28GB%20Compatible%29.zip" TargetMode="External"/><Relationship Id="rId2036" Type="http://schemas.openxmlformats.org/officeDocument/2006/relationships/hyperlink" Target="https://archive.org/download/ni-roms/roms/Nintendo%20-%20Game%20Boy%20Color.zip/Super%20Donkey%20Kong%205%20%28Taiwan%29%20%28En%29%20%28Rumble%20Version%29%20%28Unl%29.zip" TargetMode="External"/><Relationship Id="rId111" Type="http://schemas.openxmlformats.org/officeDocument/2006/relationships/hyperlink" Target="https://archive.org/download/ni-roms/roms/Nintendo%20-%20Game%20Boy%20Color.zip/Asterix%20-%20Sur%20la%20Trace%20D%27Idefix%20%28Europe%29%20%28En%2CFr%2CDe%2CEs%2CIt%2CNl%29.zip" TargetMode="External"/><Relationship Id="rId2037" Type="http://schemas.openxmlformats.org/officeDocument/2006/relationships/hyperlink" Target="https://archive.org/download/ni-roms/roms/Nintendo%20-%20Game%20Boy%20Color.zip/Super%20Fighters%2099%20%28Taiwan%29%20%28SGB%20Enhanced%29%20%28Unl%29.zip" TargetMode="External"/><Relationship Id="rId2005" Type="http://schemas.openxmlformats.org/officeDocument/2006/relationships/hyperlink" Target="https://archive.org/download/ni-roms/roms/Nintendo%20-%20Game%20Boy%20Color.zip/Starseed%202%20%28World%29%20%28GB%20Compatible%29%20%28Aftermarket%29%20%28Unl%29.zip" TargetMode="External"/><Relationship Id="rId2006" Type="http://schemas.openxmlformats.org/officeDocument/2006/relationships/hyperlink" Target="https://archive.org/download/ni-roms/roms/Nintendo%20-%20Game%20Boy%20Color.zip/Stars%20of%20Zureon%20%28World%29%20%28Proto%201%29%20%28GB%20Compatible%29%20%28Aftermarket%29%20%28Unl%29.zip" TargetMode="External"/><Relationship Id="rId2007" Type="http://schemas.openxmlformats.org/officeDocument/2006/relationships/hyperlink" Target="https://archive.org/download/ni-roms/roms/Nintendo%20-%20Game%20Boy%20Color.zip/Stars%20of%20Zureon%20%28World%29%20%28Proto%202%29%20%28GB%20Compatible%29%20%28Aftermarket%29%20%28Unl%29.zip" TargetMode="External"/><Relationship Id="rId2008" Type="http://schemas.openxmlformats.org/officeDocument/2006/relationships/hyperlink" Target="https://archive.org/download/ni-roms/roms/Nintendo%20-%20Game%20Boy%20Color.zip/Startled%20911%20%28Taiwan%29%20%28En%29%20%28Unl%29.zip" TargetMode="External"/><Relationship Id="rId2009" Type="http://schemas.openxmlformats.org/officeDocument/2006/relationships/hyperlink" Target="https://archive.org/download/ni-roms/roms/Nintendo%20-%20Game%20Boy%20Color.zip/Stellar%20Wars%20%28World%29%20%28Aftermarket%29%20%28Unl%29.zip" TargetMode="External"/><Relationship Id="rId2000" Type="http://schemas.openxmlformats.org/officeDocument/2006/relationships/hyperlink" Target="https://archive.org/download/ni-roms/roms/Nintendo%20-%20Game%20Boy%20Color.zip/Star%20Wars%20-%20Yoda%20Stories%20%28USA%2C%20Europe%29%20%28GB%20Compatible%29.zip" TargetMode="External"/><Relationship Id="rId2001" Type="http://schemas.openxmlformats.org/officeDocument/2006/relationships/hyperlink" Target="https://archive.org/download/ni-roms/roms/Nintendo%20-%20Game%20Boy%20Color.zip/Star%20Wars%20Episode%20I%20-%20Obi-Wan%27s%20Adventures%20%28Europe%29%20%28En%2CFr%2CDe%2CEs%2CIt%29.zip" TargetMode="External"/><Relationship Id="rId2002" Type="http://schemas.openxmlformats.org/officeDocument/2006/relationships/hyperlink" Target="https://archive.org/download/ni-roms/roms/Nintendo%20-%20Game%20Boy%20Color.zip/Star%20Wars%20Episode%20I%20-%20Obi-Wan%27s%20Adventures%20%28USA%29.zip" TargetMode="External"/><Relationship Id="rId2003" Type="http://schemas.openxmlformats.org/officeDocument/2006/relationships/hyperlink" Target="https://archive.org/download/ni-roms/roms/Nintendo%20-%20Game%20Boy%20Color.zip/Star%20Wars%20Episode%20I%20-%20Racer%20%28USA%2C%20Europe%29%20%28Rumble%20Version%29.zip" TargetMode="External"/><Relationship Id="rId2004" Type="http://schemas.openxmlformats.org/officeDocument/2006/relationships/hyperlink" Target="https://archive.org/download/ni-roms/roms/Nintendo%20-%20Game%20Boy%20Color.zip/Starseed%20%28World%29%20%28GB%20Compatible%29%20%28Aftermarket%29%20%28Unl%29.zip" TargetMode="External"/><Relationship Id="rId2090" Type="http://schemas.openxmlformats.org/officeDocument/2006/relationships/hyperlink" Target="https://archive.org/download/ni-roms/roms/Nintendo%20-%20Game%20Boy%20Color.zip/TOCA%20Touring%20Car%20Championship%20%28USA%2C%20Europe%29.zip" TargetMode="External"/><Relationship Id="rId2091" Type="http://schemas.openxmlformats.org/officeDocument/2006/relationships/hyperlink" Target="https://archive.org/download/ni-roms/roms/Nintendo%20-%20Game%20Boy%20Color.zip/TV-Chan%27s%20Great%20Escape%21%20%28World%29%20%28Proto%29%20%28GB%20Compatible%29%20%28Aftermarket%29%20%28Unl%29.zip" TargetMode="External"/><Relationship Id="rId2092" Type="http://schemas.openxmlformats.org/officeDocument/2006/relationships/hyperlink" Target="https://archive.org/download/ni-roms/roms/Nintendo%20-%20Game%20Boy%20Color.zip/Tabaluga%20%28Germany%29%20%28GB%20Compatible%29.zip" TargetMode="External"/><Relationship Id="rId2093" Type="http://schemas.openxmlformats.org/officeDocument/2006/relationships/hyperlink" Target="https://archive.org/download/ni-roms/roms/Nintendo%20-%20Game%20Boy%20Color.zip/Taikong%20Baobei%20%28Taiwan%29%20%28Li%20Cheng%29%20%28Unl%29.zip" TargetMode="External"/><Relationship Id="rId2094" Type="http://schemas.openxmlformats.org/officeDocument/2006/relationships/hyperlink" Target="https://archive.org/download/ni-roms/roms/Nintendo%20-%20Game%20Boy%20Color.zip/Taikong%20Baobei%20%28Taiwan%29%20%28Sintax%29%20%28Unl%29.zip" TargetMode="External"/><Relationship Id="rId2095" Type="http://schemas.openxmlformats.org/officeDocument/2006/relationships/hyperlink" Target="https://archive.org/download/ni-roms/roms/Nintendo%20-%20Game%20Boy%20Color.zip/Taikong%20Zhanshi%20-%20Jingdian%20Ban%20%28Taiwan%29%20%28Unl%29.zip" TargetMode="External"/><Relationship Id="rId2096" Type="http://schemas.openxmlformats.org/officeDocument/2006/relationships/hyperlink" Target="https://archive.org/download/ni-roms/roms/Nintendo%20-%20Game%20Boy%20Color.zip/Taikong%20Zhanshi%20DX3%20-%20Zuizhong%20Huanxiang%20%28Taiwan%29%20%28Unl%29.zip" TargetMode="External"/><Relationship Id="rId2097" Type="http://schemas.openxmlformats.org/officeDocument/2006/relationships/hyperlink" Target="https://archive.org/download/ni-roms/roms/Nintendo%20-%20Game%20Boy%20Color.zip/Taikong%20Zhanshi%20X%20-%20Fantasy%20War%20%28Taiwan%29%20%28Unl%29.zip" TargetMode="External"/><Relationship Id="rId2098" Type="http://schemas.openxmlformats.org/officeDocument/2006/relationships/hyperlink" Target="https://archive.org/download/ni-roms/roms/Nintendo%20-%20Game%20Boy%20Color.zip/Taisen%20Tsume%20Shougi%20%28Japan%29%20%28NP%29%20%28GB%20Compatible%29.zip" TargetMode="External"/><Relationship Id="rId2099" Type="http://schemas.openxmlformats.org/officeDocument/2006/relationships/hyperlink" Target="https://archive.org/download/ni-roms/roms/Nintendo%20-%20Game%20Boy%20Color.zip/Taito%20Memorial%20-%20Bubble%20Bobble%20%28Japan%29%20%28SGB%20Enhanced%29%20%28GB%20Compatible%29.zip" TargetMode="External"/><Relationship Id="rId2060" Type="http://schemas.openxmlformats.org/officeDocument/2006/relationships/hyperlink" Target="https://archive.org/download/ni-roms/roms/Nintendo%20-%20Game%20Boy%20Color.zip/Super%20Robot%20Taisen%20-%20Link%20Battler%20%28Japan%29%20%28SGB%20Enhanced%29%20%28GB%20Compatible%29.zip" TargetMode="External"/><Relationship Id="rId2061" Type="http://schemas.openxmlformats.org/officeDocument/2006/relationships/hyperlink" Target="https://archive.org/download/ni-roms/roms/Nintendo%20-%20Game%20Boy%20Color.zip/Supercross%20Freestyle%20%28Europe%29%20%28En%2CFr%2CDe%2CEs%2CIt%29.zip" TargetMode="External"/><Relationship Id="rId2062" Type="http://schemas.openxmlformats.org/officeDocument/2006/relationships/hyperlink" Target="https://archive.org/download/ni-roms/roms/Nintendo%20-%20Game%20Boy%20Color.zip/Superman%20-%20Battle%20for%20Metropolis%20%28Europe%29%20%28Proto%29%20%282001-01-12%29%20%28GB%20Compatible%29.zip" TargetMode="External"/><Relationship Id="rId2063" Type="http://schemas.openxmlformats.org/officeDocument/2006/relationships/hyperlink" Target="https://archive.org/download/ni-roms/roms/Nintendo%20-%20Game%20Boy%20Color.zip/Supershot%20Golf%20Robot%20%28USA%29%20%28Proto%29.zip" TargetMode="External"/><Relationship Id="rId2064" Type="http://schemas.openxmlformats.org/officeDocument/2006/relationships/hyperlink" Target="https://archive.org/download/ni-roms/roms/Nintendo%20-%20Game%20Boy%20Color.zip/Supreme%20Snowboarding%20%28Europe%29%20%28En%2CFr%2CDe%29.zip" TargetMode="External"/><Relationship Id="rId2065" Type="http://schemas.openxmlformats.org/officeDocument/2006/relationships/hyperlink" Target="https://archive.org/download/ni-roms/roms/Nintendo%20-%20Game%20Boy%20Color.zip/Survival%20Kids%20%28USA%29%20%28SGB%20Enhanced%29%20%28GB%20Compatible%29.zip" TargetMode="External"/><Relationship Id="rId2066" Type="http://schemas.openxmlformats.org/officeDocument/2006/relationships/hyperlink" Target="https://archive.org/download/ni-roms/roms/Nintendo%20-%20Game%20Boy%20Color.zip/Survival%20Kids%20-%20Kotou%20no%20Boukensha%20%28Japan%29%20%28SGB%20Enhanced%29%20%28GB%20Compatible%29.zip" TargetMode="External"/><Relationship Id="rId2067" Type="http://schemas.openxmlformats.org/officeDocument/2006/relationships/hyperlink" Target="https://archive.org/download/ni-roms/roms/Nintendo%20-%20Game%20Boy%20Color.zip/Survival%20Kids%202%20-%20Dasshutsu%21%21%20Futago-Jima%21%20%28Japan%29%20%28Rev%201%29%20%28Possible%20Proto%29%20%28SGB%20Enhanced%2C%20GB%20Compatible%29%20%28NP%29.zip" TargetMode="External"/><Relationship Id="rId2068" Type="http://schemas.openxmlformats.org/officeDocument/2006/relationships/hyperlink" Target="https://archive.org/download/ni-roms/roms/Nintendo%20-%20Game%20Boy%20Color.zip/Survival%20Kids%202%20-%20Dasshutsu%21%21%20Futago-Jima%21%20%28Japan%29%20%28SGB%20Enhanced%29%20%28GB%20Compatible%29.zip" TargetMode="External"/><Relationship Id="rId2069" Type="http://schemas.openxmlformats.org/officeDocument/2006/relationships/hyperlink" Target="https://archive.org/download/ni-roms/roms/Nintendo%20-%20Game%20Boy%20Color.zip/Suske%20en%20Wiske%20-%20De%20Tijdtemmers%20~%20Bob%20et%20Bobette%20-%20Les%20Dompteurs%20du%20Temps%20%28Europe%29%20%28Fr%2CNl%29%20%28Beta%201%29.zip" TargetMode="External"/><Relationship Id="rId2050" Type="http://schemas.openxmlformats.org/officeDocument/2006/relationships/hyperlink" Target="https://archive.org/download/ni-roms/roms/Nintendo%20-%20Game%20Boy%20Color.zip/Super%20Mario%20Bros.%20Deluxe%20%28USA%2C%20Europe%29%20%28Rev%201%29.zip" TargetMode="External"/><Relationship Id="rId2051" Type="http://schemas.openxmlformats.org/officeDocument/2006/relationships/hyperlink" Target="https://archive.org/download/ni-roms/roms/Nintendo%20-%20Game%20Boy%20Color.zip/Super%20Mario%20Bros.%20Deluxe%20%28USA%2C%20Europe%29.zip" TargetMode="External"/><Relationship Id="rId2052" Type="http://schemas.openxmlformats.org/officeDocument/2006/relationships/hyperlink" Target="https://archive.org/download/ni-roms/roms/Nintendo%20-%20Game%20Boy%20Color.zip/Super%20Mario%20Special%203%20%28Taiwan%29%20%28En%29%20%28Unl%29.zip" TargetMode="External"/><Relationship Id="rId2053" Type="http://schemas.openxmlformats.org/officeDocument/2006/relationships/hyperlink" Target="https://archive.org/download/ni-roms/roms/Nintendo%20-%20Game%20Boy%20Color.zip/Super%20Marrio%20Sunshine%20%28Taiwan%29%20%28En%29%20%28Unl%29.zip" TargetMode="External"/><Relationship Id="rId2054" Type="http://schemas.openxmlformats.org/officeDocument/2006/relationships/hyperlink" Target="https://archive.org/download/ni-roms/roms/Nintendo%20-%20Game%20Boy%20Color.zip/Super%20Me-Mail%20GB%20-%20Me-Mail%20Bear%20no%20Happy%20Mail%20Town%20%28Japan%29.zip" TargetMode="External"/><Relationship Id="rId2055" Type="http://schemas.openxmlformats.org/officeDocument/2006/relationships/hyperlink" Target="https://archive.org/download/ni-roms/roms/Nintendo%20-%20Game%20Boy%20Color.zip/Super%20Nenas%2C%20Las%20-%20El%20Malvado%20Mojo%20Jojo%20%28Spain%29.zip" TargetMode="External"/><Relationship Id="rId2056" Type="http://schemas.openxmlformats.org/officeDocument/2006/relationships/hyperlink" Target="https://archive.org/download/ni-roms/roms/Nintendo%20-%20Game%20Boy%20Color.zip/Super%20Nenas%2C%20Las%20-%20Lucha%20Con%20Ese%20%28Spain%29.zip" TargetMode="External"/><Relationship Id="rId2057" Type="http://schemas.openxmlformats.org/officeDocument/2006/relationships/hyperlink" Target="https://archive.org/download/ni-roms/roms/Nintendo%20-%20Game%20Boy%20Color.zip/Super%20Nenas%2C%20Las%20-%20Panico%20en%20Townsville%20%28Spain%29.zip" TargetMode="External"/><Relationship Id="rId2058" Type="http://schemas.openxmlformats.org/officeDocument/2006/relationships/hyperlink" Target="https://archive.org/download/ni-roms/roms/Nintendo%20-%20Game%20Boy%20Color.zip/Super%20Real%20Fishing%20%28Japan%29%20%28Rumble%20Version%29.zip" TargetMode="External"/><Relationship Id="rId2059" Type="http://schemas.openxmlformats.org/officeDocument/2006/relationships/hyperlink" Target="https://archive.org/download/ni-roms/roms/Nintendo%20-%20Game%20Boy%20Color.zip/Super%20Robot%20Pinball%20%28Japan%29.zip" TargetMode="External"/><Relationship Id="rId2080" Type="http://schemas.openxmlformats.org/officeDocument/2006/relationships/hyperlink" Target="https://archive.org/download/ni-roms/roms/Nintendo%20-%20Game%20Boy%20Color.zip/Swordsman%20on%20the%20Eternal%20Journey%20%28World%29%20%28En%2CJa%29%20%28v1.01%29%20%28GB%20Compatible%29%20%28Aftermarket%29%20%28Unl%29.zip" TargetMode="External"/><Relationship Id="rId2081" Type="http://schemas.openxmlformats.org/officeDocument/2006/relationships/hyperlink" Target="https://archive.org/download/ni-roms/roms/Nintendo%20-%20Game%20Boy%20Color.zip/Swordsman%20on%20the%20Eternal%20Journey%20%28World%29%20%28It%29%20%28v1.01%29%20%28GB%20Compatible%29%20%28Aftermarket%29%20%28Unl%29.zip" TargetMode="External"/><Relationship Id="rId2082" Type="http://schemas.openxmlformats.org/officeDocument/2006/relationships/hyperlink" Target="https://archive.org/download/ni-roms/roms/Nintendo%20-%20Game%20Boy%20Color.zip/Sylvanian%20Families%20-%20Otogi%20no%20Kuni%20no%20Pendant%20%28Japan%29%20%28SGB%20Enhanced%29%20%28GB%20Compatible%29.zip" TargetMode="External"/><Relationship Id="rId2083" Type="http://schemas.openxmlformats.org/officeDocument/2006/relationships/hyperlink" Target="https://archive.org/download/ni-roms/roms/Nintendo%20-%20Game%20Boy%20Color.zip/Sylvanian%20Families%202%20-%20Irozuku%20Mori%20no%20Fantasy%20%28Japan%29%20%28Rev%201%29%20%28Possible%20Proto%29.zip" TargetMode="External"/><Relationship Id="rId2084" Type="http://schemas.openxmlformats.org/officeDocument/2006/relationships/hyperlink" Target="https://archive.org/download/ni-roms/roms/Nintendo%20-%20Game%20Boy%20Color.zip/Sylvanian%20Families%202%20-%20Irozuku%20Mori%20no%20Fantasy%20%28Japan%29.zip" TargetMode="External"/><Relationship Id="rId2085" Type="http://schemas.openxmlformats.org/officeDocument/2006/relationships/hyperlink" Target="https://archive.org/download/ni-roms/roms/Nintendo%20-%20Game%20Boy%20Color.zip/Sylvanian%20Families%203%20-%20Hoshi%20Furu%20Yoru%20no%20Sunadokei%20%28Japan%29.zip" TargetMode="External"/><Relationship Id="rId2086" Type="http://schemas.openxmlformats.org/officeDocument/2006/relationships/hyperlink" Target="https://archive.org/download/ni-roms/roms/Nintendo%20-%20Game%20Boy%20Color.zip/Sylvanian%20Melodies%20-%20Mori%20no%20Nakama%20to%20Odori%20Masho%21%20%28Japan%29%20%28SGB%20Enhanced%29%20%28GB%20Compatible%29.zip" TargetMode="External"/><Relationship Id="rId2087" Type="http://schemas.openxmlformats.org/officeDocument/2006/relationships/hyperlink" Target="https://archive.org/download/ni-roms/roms/Nintendo%20-%20Game%20Boy%20Color.zip/Sylvester%20%26%20Tweety%20-%20Breakfast%20on%20the%20Run%20%28Europe%29%20%28En%2CFr%2CDe%2CEs%2CIt%2CNl%29%20%28GB%20Compatible%29.zip" TargetMode="External"/><Relationship Id="rId2088" Type="http://schemas.openxmlformats.org/officeDocument/2006/relationships/hyperlink" Target="https://archive.org/download/ni-roms/roms/Nintendo%20-%20Game%20Boy%20Color.zip/TG%20Rally%202%20%28United%20Kingdom%29.zip" TargetMode="External"/><Relationship Id="rId2089" Type="http://schemas.openxmlformats.org/officeDocument/2006/relationships/hyperlink" Target="https://archive.org/download/ni-roms/roms/Nintendo%20-%20Game%20Boy%20Color.zip/TNN%20Outdoors%20Fishing%20Champ%20%28USA%29%20%28SGB%20Enhanced%29%20%28GB%20Compatible%29.zip" TargetMode="External"/><Relationship Id="rId2070" Type="http://schemas.openxmlformats.org/officeDocument/2006/relationships/hyperlink" Target="https://archive.org/download/ni-roms/roms/Nintendo%20-%20Game%20Boy%20Color.zip/Suske%20en%20Wiske%20-%20De%20Tijdtemmers%20~%20Bob%20et%20Bobette%20-%20Les%20Dompteurs%20du%20Temps%20%28Europe%29%20%28Fr%2CNl%29%20%28Beta%202%29.zip" TargetMode="External"/><Relationship Id="rId2071" Type="http://schemas.openxmlformats.org/officeDocument/2006/relationships/hyperlink" Target="https://archive.org/download/ni-roms/roms/Nintendo%20-%20Game%20Boy%20Color.zip/Sutte%20Hakkun%20GB%20%28Japan%29%20%28Proto%29.zip" TargetMode="External"/><Relationship Id="rId2072" Type="http://schemas.openxmlformats.org/officeDocument/2006/relationships/hyperlink" Target="https://archive.org/download/ni-roms/roms/Nintendo%20-%20Game%20Boy%20Color.zip/Suzuki%20Alstare%20Extreme%20Racing%20%28Europe%29%20%28En%2CFr%2CDe%2CEs%2CIt%2CNl%29.zip" TargetMode="External"/><Relationship Id="rId2073" Type="http://schemas.openxmlformats.org/officeDocument/2006/relationships/hyperlink" Target="https://archive.org/download/ni-roms/roms/Nintendo%20-%20Game%20Boy%20Color.zip/Suzuki%20Alstare%20Extreme%20Racing%20%28USA%29%20%28Proto%29.zip" TargetMode="External"/><Relationship Id="rId2074" Type="http://schemas.openxmlformats.org/officeDocument/2006/relationships/hyperlink" Target="https://archive.org/download/ni-roms/roms/Nintendo%20-%20Game%20Boy%20Color.zip/Sweet%20Ange%20%28Japan%29%20%28SGB%20Enhanced%29%20%28GB%20Compatible%29.zip" TargetMode="External"/><Relationship Id="rId2075" Type="http://schemas.openxmlformats.org/officeDocument/2006/relationships/hyperlink" Target="https://archive.org/download/ni-roms/roms/Nintendo%20-%20Game%20Boy%20Color.zip/Swing%20%28Europe%29%20%28En%2CFr%2CDe%2CEs%2CIt%29%20%28Proto%29.zip" TargetMode="External"/><Relationship Id="rId2076" Type="http://schemas.openxmlformats.org/officeDocument/2006/relationships/hyperlink" Target="https://archive.org/download/ni-roms/roms/Nintendo%20-%20Game%20Boy%20Color.zip/Swing%20%28Germany%29.zip" TargetMode="External"/><Relationship Id="rId2077" Type="http://schemas.openxmlformats.org/officeDocument/2006/relationships/hyperlink" Target="https://archive.org/download/ni-roms/roms/Nintendo%20-%20Game%20Boy%20Color.zip/Swordbird%20Song%20-%20The%20Iron%20Owl%20Tower%20%28World%29%20%28v3.0%29%20%28GB%20Compatible%29%20%28Aftermarket%29%20%28Unl%29.zip" TargetMode="External"/><Relationship Id="rId2078" Type="http://schemas.openxmlformats.org/officeDocument/2006/relationships/hyperlink" Target="https://archive.org/download/ni-roms/roms/Nintendo%20-%20Game%20Boy%20Color.zip/Swordbird%20Song%20-%20The%20Iron%20Owl%20Tower%20%28World%29%20%28v3.1%29%20%28GB%20Compatible%29%20%28Aftermarket%29%20%28Unl%29.zip" TargetMode="External"/><Relationship Id="rId2079" Type="http://schemas.openxmlformats.org/officeDocument/2006/relationships/hyperlink" Target="https://archive.org/download/ni-roms/roms/Nintendo%20-%20Game%20Boy%20Color.zip/Swordsman%20on%20the%20Eternal%20Journey%20%28World%29%20%28En%2CJa%29%20%28v1.00%29%20%28GB%20Compatible%29%20%28Aftermarket%29%20%28Unl%29.zip" TargetMode="External"/><Relationship Id="rId1610" Type="http://schemas.openxmlformats.org/officeDocument/2006/relationships/hyperlink" Target="https://archive.org/download/ni-roms/roms/Nintendo%20-%20Game%20Boy%20Color.zip/Pokettohiro%21%20%28World%29%20%28v1.0%29%20%28Demo%29%20%28Aftermarket%29%20%28Unl%29.zip" TargetMode="External"/><Relationship Id="rId1611" Type="http://schemas.openxmlformats.org/officeDocument/2006/relationships/hyperlink" Target="https://archive.org/download/ni-roms/roms/Nintendo%20-%20Game%20Boy%20Color.zip/Pokettohiro%21%20%28World%29%20%28v2.0%29%20%28Demo%29%20%28Aftermarket%29%20%28Unl%29.zip" TargetMode="External"/><Relationship Id="rId1612" Type="http://schemas.openxmlformats.org/officeDocument/2006/relationships/hyperlink" Target="https://archive.org/download/ni-roms/roms/Nintendo%20-%20Game%20Boy%20Color.zip/Pokettohiro%21%20%28World%29%20%28v3.0%29%20%28Demo%29%20%28Aftermarket%29%20%28Unl%29.zip" TargetMode="External"/><Relationship Id="rId1613" Type="http://schemas.openxmlformats.org/officeDocument/2006/relationships/hyperlink" Target="https://archive.org/download/ni-roms/roms/Nintendo%20-%20Game%20Boy%20Color.zip/Polaris%20SnoCross%20%28USA%29%20%28Beta%29%20%28Rumble%20Version%29.zip" TargetMode="External"/><Relationship Id="rId1614" Type="http://schemas.openxmlformats.org/officeDocument/2006/relationships/hyperlink" Target="https://archive.org/download/ni-roms/roms/Nintendo%20-%20Game%20Boy%20Color.zip/Polaris%20SnoCross%20%28USA%29%20%28Rumble%20Version%29.zip" TargetMode="External"/><Relationship Id="rId1615" Type="http://schemas.openxmlformats.org/officeDocument/2006/relationships/hyperlink" Target="https://archive.org/download/ni-roms/roms/Nintendo%20-%20Game%20Boy%20Color.zip/Pomape%20Castle%20%28World%29%20%28GB%20Compatible%29%20%28Aftermarket%29%20%28Unl%29.zip" TargetMode="External"/><Relationship Id="rId1616" Type="http://schemas.openxmlformats.org/officeDocument/2006/relationships/hyperlink" Target="https://archive.org/download/ni-roms/roms/Nintendo%20-%20Game%20Boy%20Color.zip/Pong%20-%20The%20Next%20Level%20%28USA%2C%20Europe%29.zip" TargetMode="External"/><Relationship Id="rId907" Type="http://schemas.openxmlformats.org/officeDocument/2006/relationships/hyperlink" Target="https://archive.org/download/ni-roms/roms/Nintendo%20-%20Game%20Boy%20Color.zip/Hollywood%20Pinball%20%28Europe%29%20%28En%2CFr%2CDe%2CIt%29%20%28GB%20Compatible%29.zip" TargetMode="External"/><Relationship Id="rId1617" Type="http://schemas.openxmlformats.org/officeDocument/2006/relationships/hyperlink" Target="https://archive.org/download/ni-roms/roms/Nintendo%20-%20Game%20Boy%20Color.zip/Pooh%20and%20Tigger%27s%20Hunny%20Safari%20%28Europe%29%20%28En%2CFr%2CDe%2CEs%2CIt%2CNl%29.zip" TargetMode="External"/><Relationship Id="rId906" Type="http://schemas.openxmlformats.org/officeDocument/2006/relationships/hyperlink" Target="https://archive.org/download/ni-roms/roms/Nintendo%20-%20Game%20Boy%20Color.zip/Hole%20in%20One%20Golf%20%28USA%29%20%28Rumble%20Version%29%20%28SGB%20Enhanced%29%20%28GB%20Compatible%29.zip" TargetMode="External"/><Relationship Id="rId1618" Type="http://schemas.openxmlformats.org/officeDocument/2006/relationships/hyperlink" Target="https://archive.org/download/ni-roms/roms/Nintendo%20-%20Game%20Boy%20Color.zip/Pooh%20and%20Tigger%27s%20Hunny%20Safari%20%28USA%29.zip" TargetMode="External"/><Relationship Id="rId905" Type="http://schemas.openxmlformats.org/officeDocument/2006/relationships/hyperlink" Target="https://archive.org/download/ni-roms/roms/Nintendo%20-%20Game%20Boy%20Color.zip/Hissatsu%20Pachinko%20Boy%20-%20CR%20Monster%20House%20%28Japan%29.zip" TargetMode="External"/><Relationship Id="rId1619" Type="http://schemas.openxmlformats.org/officeDocument/2006/relationships/hyperlink" Target="https://archive.org/download/ni-roms/roms/Nintendo%20-%20Game%20Boy%20Color.zip/Pop%27n%20Music%20GB%20%28Japan%29.zip" TargetMode="External"/><Relationship Id="rId904" Type="http://schemas.openxmlformats.org/officeDocument/2006/relationships/hyperlink" Target="https://archive.org/download/ni-roms/roms/Nintendo%20-%20Game%20Boy%20Color.zip/Hiryuu%20no%20Ken%20-%20Retsuden%20GB%20%28Japan%29.zip" TargetMode="External"/><Relationship Id="rId909" Type="http://schemas.openxmlformats.org/officeDocument/2006/relationships/hyperlink" Target="https://archive.org/download/ni-roms/roms/Nintendo%20-%20Game%20Boy%20Color.zip/Holy%20Magic%20Century%20%28Europe%29%20%28En%2CFr%2CDe%29%20%28SGB%20Enhanced%29%20%28GB%20Compatible%29.zip" TargetMode="External"/><Relationship Id="rId908" Type="http://schemas.openxmlformats.org/officeDocument/2006/relationships/hyperlink" Target="https://archive.org/download/ni-roms/roms/Nintendo%20-%20Game%20Boy%20Color.zip/Hollywood%20Pinball%20%28Japan%29%20%28GB%20Compatible%29.zip" TargetMode="External"/><Relationship Id="rId903" Type="http://schemas.openxmlformats.org/officeDocument/2006/relationships/hyperlink" Target="https://archive.org/download/ni-roms/roms/Nintendo%20-%20Game%20Boy%20Color.zip/Hime%27s%20Quest%20%28World%29%20%28Digital%29%20%28Aftermarket%29%20%28Unl%29.zip" TargetMode="External"/><Relationship Id="rId902" Type="http://schemas.openxmlformats.org/officeDocument/2006/relationships/hyperlink" Target="https://archive.org/download/ni-roms/roms/Nintendo%20-%20Game%20Boy%20Color.zip/Hime%27s%20Quest%20%28World%29%20%28Aftermarket%29%20%28Unl%29.zip" TargetMode="External"/><Relationship Id="rId901" Type="http://schemas.openxmlformats.org/officeDocument/2006/relationships/hyperlink" Target="https://archive.org/download/ni-roms/roms/Nintendo%20-%20Game%20Boy%20Color.zip/Hightail%20%28World%29%20%28Demo%204F%29%20%28Aftermarket%29%20%28Unl%29.zip" TargetMode="External"/><Relationship Id="rId900" Type="http://schemas.openxmlformats.org/officeDocument/2006/relationships/hyperlink" Target="https://archive.org/download/ni-roms/roms/Nintendo%20-%20Game%20Boy%20Color.zip/Hightail%20%28World%29%20%28Demo%204A%29%20%28Aftermarket%29%20%28Unl%29.zip" TargetMode="External"/><Relationship Id="rId1600" Type="http://schemas.openxmlformats.org/officeDocument/2006/relationships/hyperlink" Target="https://archive.org/download/ni-roms/roms/Nintendo%20-%20Game%20Boy%20Color.zip/Pokemon%20Ruby%20%28Taiwan%29%20%28Unl%29.zip" TargetMode="External"/><Relationship Id="rId1601" Type="http://schemas.openxmlformats.org/officeDocument/2006/relationships/hyperlink" Target="https://archive.org/download/ni-roms/roms/Nintendo%20-%20Game%20Boy%20Color.zip/Pokemon%20Sapphire%20%28Taiwan%29%20%28En%29%20%28Unl%29.zip" TargetMode="External"/><Relationship Id="rId1602" Type="http://schemas.openxmlformats.org/officeDocument/2006/relationships/hyperlink" Target="https://archive.org/download/ni-roms/roms/Nintendo%20-%20Game%20Boy%20Color.zip/Pokemon%20Sapphire%20%28Taiwan%29%20%28Zh%29%20%28Unl%29.zip" TargetMode="External"/><Relationship Id="rId1603" Type="http://schemas.openxmlformats.org/officeDocument/2006/relationships/hyperlink" Target="https://archive.org/download/ni-roms/roms/Nintendo%20-%20Game%20Boy%20Color.zip/Pokemon%20Trading%20Card%20Game%20%28Europe%29%20%28En%2CEs%2CIt%29%20%28Rev%201%29%20%28SGB%20Enhanced%29%20%28GB%20Compatible%29.zip" TargetMode="External"/><Relationship Id="rId1604" Type="http://schemas.openxmlformats.org/officeDocument/2006/relationships/hyperlink" Target="https://archive.org/download/ni-roms/roms/Nintendo%20-%20Game%20Boy%20Color.zip/Pokemon%20Trading%20Card%20Game%20%28Europe%29%20%28En%2CEs%2CIt%29%20%28SGB%20Enhanced%29%20%28GB%20Compatible%29.zip" TargetMode="External"/><Relationship Id="rId1605" Type="http://schemas.openxmlformats.org/officeDocument/2006/relationships/hyperlink" Target="https://archive.org/download/ni-roms/roms/Nintendo%20-%20Game%20Boy%20Color.zip/Pokemon%20Trading%20Card%20Game%20%28Europe%29%20%28En%2CFr%2CDe%29%20%28Rev%201%29%20%28SGB%20Enhanced%29%20%28GB%20Compatible%29.zip" TargetMode="External"/><Relationship Id="rId1606" Type="http://schemas.openxmlformats.org/officeDocument/2006/relationships/hyperlink" Target="https://archive.org/download/ni-roms/roms/Nintendo%20-%20Game%20Boy%20Color.zip/Pokemon%20Trading%20Card%20Game%20%28Europe%29%20%28En%2CFr%2CDe%29%20%28SGB%20Enhanced%29%20%28GB%20Compatible%29.zip" TargetMode="External"/><Relationship Id="rId1607" Type="http://schemas.openxmlformats.org/officeDocument/2006/relationships/hyperlink" Target="https://archive.org/download/ni-roms/roms/Nintendo%20-%20Game%20Boy%20Color.zip/Pokemon%20Trading%20Card%20Game%20%28USA%2C%20Australia%29%20%28SGB%20Enhanced%29%20%28GB%20Compatible%29.zip" TargetMode="External"/><Relationship Id="rId1608" Type="http://schemas.openxmlformats.org/officeDocument/2006/relationships/hyperlink" Target="https://archive.org/download/ni-roms/roms/Nintendo%20-%20Game%20Boy%20Color.zip/Pokemon%20Vision%20Jade%20%28Taiwan%29%20%28De%29%20%28Unl%29.zip" TargetMode="External"/><Relationship Id="rId1609" Type="http://schemas.openxmlformats.org/officeDocument/2006/relationships/hyperlink" Target="https://archive.org/download/ni-roms/roms/Nintendo%20-%20Game%20Boy%20Color.zip/Pokemon%20de%20Panepon%20%28Japan%29.zip" TargetMode="External"/><Relationship Id="rId1631" Type="http://schemas.openxmlformats.org/officeDocument/2006/relationships/hyperlink" Target="https://archive.org/download/ni-roms/roms/Nintendo%20-%20Game%20Boy%20Color.zip/Power%20Pro%20Kun%20Pocket%20%28Japan%29%20%28Rev%201%29%20%28SGB%20Enhanced%29%20%28GB%20Compatible%29.zip" TargetMode="External"/><Relationship Id="rId1632" Type="http://schemas.openxmlformats.org/officeDocument/2006/relationships/hyperlink" Target="https://archive.org/download/ni-roms/roms/Nintendo%20-%20Game%20Boy%20Color.zip/Power%20Pro%20Kun%20Pocket%20%28Japan%29%20%28SGB%20Enhanced%29%20%28GB%20Compatible%29.zip" TargetMode="External"/><Relationship Id="rId1633" Type="http://schemas.openxmlformats.org/officeDocument/2006/relationships/hyperlink" Target="https://archive.org/download/ni-roms/roms/Nintendo%20-%20Game%20Boy%20Color.zip/Power%20Pro%20Kun%20Pocket%202%20%28Japan%29%20%28SGB%20Enhanced%29%20%28GB%20Compatible%29.zip" TargetMode="External"/><Relationship Id="rId1634" Type="http://schemas.openxmlformats.org/officeDocument/2006/relationships/hyperlink" Target="https://archive.org/download/ni-roms/roms/Nintendo%20-%20Game%20Boy%20Color.zip/Power%20Quest%20%28Europe%29%20%28En-US%2CEn-GB%2CFr%2CDe%2CEs%2CIt%29%20%28SGB%20Enhanced%29%20%28GB%20Compatible%29.zip" TargetMode="External"/><Relationship Id="rId1635" Type="http://schemas.openxmlformats.org/officeDocument/2006/relationships/hyperlink" Target="https://archive.org/download/ni-roms/roms/Nintendo%20-%20Game%20Boy%20Color.zip/Power%20Quest%20%28USA%29%20%28En-US%2CEn-GB%2CFr%2CDe%2CEs%2CIt%29%20%28SGB%20Enhanced%29%20%28GB%20Compatible%29.zip" TargetMode="External"/><Relationship Id="rId1636" Type="http://schemas.openxmlformats.org/officeDocument/2006/relationships/hyperlink" Target="https://archive.org/download/ni-roms/roms/Nintendo%20-%20Game%20Boy%20Color.zip/Power%20Spike%20-%20Pro%20Beach%20Volleyball%20%28USA%29.zip" TargetMode="External"/><Relationship Id="rId1637" Type="http://schemas.openxmlformats.org/officeDocument/2006/relationships/hyperlink" Target="https://archive.org/download/ni-roms/roms/Nintendo%20-%20Game%20Boy%20Color.zip/Powerpuff%20Girls%2C%20The%20-%20Bad%20Mojo%20Jojo%20%28Europe%29%20%28BJJP%29.zip" TargetMode="External"/><Relationship Id="rId1638" Type="http://schemas.openxmlformats.org/officeDocument/2006/relationships/hyperlink" Target="https://archive.org/download/ni-roms/roms/Nintendo%20-%20Game%20Boy%20Color.zip/Powerpuff%20Girls%2C%20The%20-%20Bad%20Mojo%20Jojo%20%28Europe%29%20%28BJJX%29%20%28Proto%29.zip" TargetMode="External"/><Relationship Id="rId929" Type="http://schemas.openxmlformats.org/officeDocument/2006/relationships/hyperlink" Target="https://archive.org/download/ni-roms/roms/Nintendo%20-%20Game%20Boy%20Color.zip/Hype%20-%20The%20Time%20Quest%20%28Europe%29%20%28En%2CFr%2CDe%2CEs%2CIt%2CNl%2CSv%2CDa%29.zip" TargetMode="External"/><Relationship Id="rId1639" Type="http://schemas.openxmlformats.org/officeDocument/2006/relationships/hyperlink" Target="https://archive.org/download/ni-roms/roms/Nintendo%20-%20Game%20Boy%20Color.zip/Powerpuff%20Girls%2C%20The%20-%20Bad%20Mojo%20Jojo%20%28USA%29%20%28Rev%201%29.zip" TargetMode="External"/><Relationship Id="rId928" Type="http://schemas.openxmlformats.org/officeDocument/2006/relationships/hyperlink" Target="https://archive.org/download/ni-roms/roms/Nintendo%20-%20Game%20Boy%20Color.zip/Hype%20-%20The%20Time%20Quest%20%28Brazil%29%20%28En%29.zip" TargetMode="External"/><Relationship Id="rId927" Type="http://schemas.openxmlformats.org/officeDocument/2006/relationships/hyperlink" Target="https://archive.org/download/ni-roms/roms/Nintendo%20-%20Game%20Boy%20Color.zip/Hunt%20the%20Gwumbus%20%28World%29%20%28v2.1%29%20%28Aftermarket%29%20%28Unl%29.zip" TargetMode="External"/><Relationship Id="rId926" Type="http://schemas.openxmlformats.org/officeDocument/2006/relationships/hyperlink" Target="https://archive.org/download/ni-roms/roms/Nintendo%20-%20Game%20Boy%20Color.zip/Hunter%20x%20Hunter%20-%20Kindan%20no%20Hihou%20%28Japan%29.zip" TargetMode="External"/><Relationship Id="rId921" Type="http://schemas.openxmlformats.org/officeDocument/2006/relationships/hyperlink" Target="https://archive.org/download/ni-roms/roms/Nintendo%20-%20Game%20Boy%20Color.zip/Hugo%20-%20The%20Evil%20Mirror%20%28Europe%29%20%28En%2CFr%2CDe%2CEs%2CIt%2CNl%2CPt%2CSv%2CNo%2CDa%2CFi%29.zip" TargetMode="External"/><Relationship Id="rId920" Type="http://schemas.openxmlformats.org/officeDocument/2006/relationships/hyperlink" Target="https://archive.org/download/ni-roms/roms/Nintendo%20-%20Game%20Boy%20Color.zip/Hugo%20-%20Black%20Diamond%20Fever%20%28Europe%29%20%28En%2CFr%2CDe%2CEs%2CIt%2CNl%2CPt%2CSv%2CNo%2CDa%2CFi%29.zip" TargetMode="External"/><Relationship Id="rId925" Type="http://schemas.openxmlformats.org/officeDocument/2006/relationships/hyperlink" Target="https://archive.org/download/ni-roms/roms/Nintendo%20-%20Game%20Boy%20Color.zip/Hunter%20x%20Hunter%20-%20Hunter%20no%20Keifu%20%28Japan%29.zip" TargetMode="External"/><Relationship Id="rId924" Type="http://schemas.openxmlformats.org/officeDocument/2006/relationships/hyperlink" Target="https://archive.org/download/ni-roms/roms/Nintendo%20-%20Game%20Boy%20Color.zip/Hunter%20in%20the%20Lost%20Forest%20%28World%29%20%28Ja%29%20%28GB%20Compatible%29%20%28Aftermarket%29%20%28Unl%29.zip" TargetMode="External"/><Relationship Id="rId923" Type="http://schemas.openxmlformats.org/officeDocument/2006/relationships/hyperlink" Target="https://archive.org/download/ni-roms/roms/Nintendo%20-%20Game%20Boy%20Color.zip/Hunter%20in%20the%20Lost%20Forest%20%28World%29%20%28En%29%20%28GB%20Compatible%29%20%28Aftermarket%29%20%28Unl%29.zip" TargetMode="External"/><Relationship Id="rId922" Type="http://schemas.openxmlformats.org/officeDocument/2006/relationships/hyperlink" Target="https://archive.org/download/ni-roms/roms/Nintendo%20-%20Game%20Boy%20Color.zip/Hugo%202%201-2%20%28Germany%29%20%28GB%20Compatible%29.zip" TargetMode="External"/><Relationship Id="rId1630" Type="http://schemas.openxmlformats.org/officeDocument/2006/relationships/hyperlink" Target="https://archive.org/download/ni-roms/roms/Nintendo%20-%20Game%20Boy%20Color.zip/Power%20Ball%20-%20Monster%27s%20Quest%20%28World%29%20%28v1.04%29%20%28Demo%29%20%28GB%20Compatible%29%20%28Aftermarket%29%20%28Unl%29.zip" TargetMode="External"/><Relationship Id="rId1620" Type="http://schemas.openxmlformats.org/officeDocument/2006/relationships/hyperlink" Target="https://archive.org/download/ni-roms/roms/Nintendo%20-%20Game%20Boy%20Color.zip/Pop%27n%20Music%20GB%20-%20Animation%20Melody%20%28Japan%29.zip" TargetMode="External"/><Relationship Id="rId1621" Type="http://schemas.openxmlformats.org/officeDocument/2006/relationships/hyperlink" Target="https://archive.org/download/ni-roms/roms/Nintendo%20-%20Game%20Boy%20Color.zip/Pop%27n%20Music%20GB%20-%20Disney%20Tunes%20%28Japan%29.zip" TargetMode="External"/><Relationship Id="rId1622" Type="http://schemas.openxmlformats.org/officeDocument/2006/relationships/hyperlink" Target="https://archive.org/download/ni-roms/roms/Nintendo%20-%20Game%20Boy%20Color.zip/Pop%27n%20Pop%20%28Europe%29.zip" TargetMode="External"/><Relationship Id="rId1623" Type="http://schemas.openxmlformats.org/officeDocument/2006/relationships/hyperlink" Target="https://archive.org/download/ni-roms/roms/Nintendo%20-%20Game%20Boy%20Color.zip/Pop%27n%20Pop%20%28Japan%29.zip" TargetMode="External"/><Relationship Id="rId1624" Type="http://schemas.openxmlformats.org/officeDocument/2006/relationships/hyperlink" Target="https://archive.org/download/ni-roms/roms/Nintendo%20-%20Game%20Boy%20Color.zip/Portal%20Runner%20%28USA%29.zip" TargetMode="External"/><Relationship Id="rId1625" Type="http://schemas.openxmlformats.org/officeDocument/2006/relationships/hyperlink" Target="https://archive.org/download/ni-roms/roms/Nintendo%20-%20Game%20Boy%20Color.zip/Postie%20%28World%29%20%28GB%20Compatible%29%20%28Aftermarket%29%20%28Unl%29.zip" TargetMode="External"/><Relationship Id="rId1626" Type="http://schemas.openxmlformats.org/officeDocument/2006/relationships/hyperlink" Target="https://archive.org/download/ni-roms/roms/Nintendo%20-%20Game%20Boy%20Color.zip/Postie%20%28World%29%20%28v1.1%29%20%28GB%20Compatible%29%20%28Aftermarket%29%20%28Unl%29.zip" TargetMode="External"/><Relationship Id="rId1627" Type="http://schemas.openxmlformats.org/officeDocument/2006/relationships/hyperlink" Target="https://archive.org/download/ni-roms/roms/Nintendo%20-%20Game%20Boy%20Color.zip/Postman%20Pat%27s%20Trail%20Game%20%28World%29%20%28Aftermarket%29%20%28Unl%29.zip" TargetMode="External"/><Relationship Id="rId918" Type="http://schemas.openxmlformats.org/officeDocument/2006/relationships/hyperlink" Target="https://archive.org/download/ni-roms/roms/Nintendo%20-%20Game%20Boy%20Color.zip/Hoyle%20Casino%20%28USA%29.zip" TargetMode="External"/><Relationship Id="rId1628" Type="http://schemas.openxmlformats.org/officeDocument/2006/relationships/hyperlink" Target="https://archive.org/download/ni-roms/roms/Nintendo%20-%20Game%20Boy%20Color.zip/Potbound%20%28World%29%20%282022-09-26%29%20%28Proto%29%20%28GBJam%2010%29%20%28GB%20Compatible%29%20%28Aftermarket%29%20%28Unl%29.zip" TargetMode="External"/><Relationship Id="rId917" Type="http://schemas.openxmlformats.org/officeDocument/2006/relationships/hyperlink" Target="https://archive.org/download/ni-roms/roms/Nintendo%20-%20Game%20Boy%20Color.zip/Hoyle%20Card%20Games%20%28USA%29.zip" TargetMode="External"/><Relationship Id="rId1629" Type="http://schemas.openxmlformats.org/officeDocument/2006/relationships/hyperlink" Target="https://archive.org/download/ni-roms/roms/Nintendo%20-%20Game%20Boy%20Color.zip/Potbound%20%28World%29%20%282022-09-27%29%20%28Proto%29%20%28GB%20Compatible%29%20%28Aftermarket%29%20%28Unl%29.zip" TargetMode="External"/><Relationship Id="rId916" Type="http://schemas.openxmlformats.org/officeDocument/2006/relationships/hyperlink" Target="https://archive.org/download/ni-roms/roms/Nintendo%20-%20Game%20Boy%20Color.zip/Hot%20Wheels%20-%20Stunt%20Track%20Driver%20%28USA%2C%20Europe%29%20%28SGB%20Enhanced%29%20%28GB%20Compatible%29.zip" TargetMode="External"/><Relationship Id="rId915" Type="http://schemas.openxmlformats.org/officeDocument/2006/relationships/hyperlink" Target="https://archive.org/download/ni-roms/roms/Nintendo%20-%20Game%20Boy%20Color.zip/Host%2C%20The%20%28World%29%20%28Aftermarket%29%20%28Unl%29.zip" TargetMode="External"/><Relationship Id="rId919" Type="http://schemas.openxmlformats.org/officeDocument/2006/relationships/hyperlink" Target="https://archive.org/download/ni-roms/roms/Nintendo%20-%20Game%20Boy%20Color.zip/Hugo%20%28World%29%20%28Aftermarket%29%20%28Unl%29.zip" TargetMode="External"/><Relationship Id="rId910" Type="http://schemas.openxmlformats.org/officeDocument/2006/relationships/hyperlink" Target="https://archive.org/download/ni-roms/roms/Nintendo%20-%20Game%20Boy%20Color.zip/Honkaku%20Hanafuda%20GB%20%28Japan%29.zip" TargetMode="External"/><Relationship Id="rId914" Type="http://schemas.openxmlformats.org/officeDocument/2006/relationships/hyperlink" Target="https://archive.org/download/ni-roms/roms/Nintendo%20-%20Game%20Boy%20Color.zip/Hopp%20It%20%28World%29%20%28Aftermarket%29%20%28Unl%29.zip" TargetMode="External"/><Relationship Id="rId913" Type="http://schemas.openxmlformats.org/officeDocument/2006/relationships/hyperlink" Target="https://archive.org/download/ni-roms/roms/Nintendo%20-%20Game%20Boy%20Color.zip/Honkaku%20Yonin%20Uchi%20Mahjong%20-%20Mahjong%20Ou%20%28Japan%29%20%28SGB%20Enhanced%29%20%28GB%20Compatible%29.zip" TargetMode="External"/><Relationship Id="rId912" Type="http://schemas.openxmlformats.org/officeDocument/2006/relationships/hyperlink" Target="https://archive.org/download/ni-roms/roms/Nintendo%20-%20Game%20Boy%20Color.zip/Honkaku%20Taisen%20Shougi%20Ayumu%20%28Japan%29%20%28GB%20Compatible%29.zip" TargetMode="External"/><Relationship Id="rId911" Type="http://schemas.openxmlformats.org/officeDocument/2006/relationships/hyperlink" Target="https://archive.org/download/ni-roms/roms/Nintendo%20-%20Game%20Boy%20Color.zip/Honkaku%20Shougi%20-%20Shougi%20Ou%20%28Japan%29%20%28SGB%20Enhanced%29%20%28GB%20Compatible%29.zip" TargetMode="External"/><Relationship Id="rId1697" Type="http://schemas.openxmlformats.org/officeDocument/2006/relationships/hyperlink" Target="https://archive.org/download/ni-roms/roms/Nintendo%20-%20Game%20Boy%20Color.zip/Quest%20for%20Camelot%20%28USA%2C%20Australia%29%20%28En%2CFr%2CEs%29%20%28SGB%20Enhanced%29%20%28GB%20Compatible%29.zip" TargetMode="External"/><Relationship Id="rId1698" Type="http://schemas.openxmlformats.org/officeDocument/2006/relationships/hyperlink" Target="https://archive.org/download/ni-roms/roms/Nintendo%20-%20Game%20Boy%20Color.zip/Quest%20of%20the%20MX-129%20Wizard%20%28World%29%20%28Demo%29%20%28GB%20Compatible%29%20%28Aftermarket%29%20%28Unl%29.zip" TargetMode="External"/><Relationship Id="rId1699" Type="http://schemas.openxmlformats.org/officeDocument/2006/relationships/hyperlink" Target="https://archive.org/download/ni-roms/roms/Nintendo%20-%20Game%20Boy%20Color.zip/Qui%20Qui%20%28Japan%29%20%28GB%20Compatible%29.zip" TargetMode="External"/><Relationship Id="rId866" Type="http://schemas.openxmlformats.org/officeDocument/2006/relationships/hyperlink" Target="https://archive.org/download/ni-roms/roms/Nintendo%20-%20Game%20Boy%20Color.zip/Harry%20Potter%20and%20the%20Chamber%20of%20Secrets%20%28USA%2C%20Europe%29%20%28En%2CFr%2CDe%2CEs%2CIt%2CNl%2CPt%2CSv%2CDa%29.zip" TargetMode="External"/><Relationship Id="rId865" Type="http://schemas.openxmlformats.org/officeDocument/2006/relationships/hyperlink" Target="https://archive.org/download/ni-roms/roms/Nintendo%20-%20Game%20Boy%20Color.zip/Harry%20Potter%20II%20%28USA%29%20%28Unl%29.zip" TargetMode="External"/><Relationship Id="rId864" Type="http://schemas.openxmlformats.org/officeDocument/2006/relationships/hyperlink" Target="https://archive.org/download/ni-roms/roms/Nintendo%20-%20Game%20Boy%20Color.zip/Harry%20Potter%203%20-%20Shen%20Qi%20Zhi%20Guang%20Lun%20%28Taiwan%29%20%28Unl%29.zip" TargetMode="External"/><Relationship Id="rId863" Type="http://schemas.openxmlformats.org/officeDocument/2006/relationships/hyperlink" Target="https://archive.org/download/ni-roms/roms/Nintendo%20-%20Game%20Boy%20Color.zip/Harry%20Potter%203%20%28USA%29%20%28Unl%29.zip" TargetMode="External"/><Relationship Id="rId869" Type="http://schemas.openxmlformats.org/officeDocument/2006/relationships/hyperlink" Target="https://archive.org/download/ni-roms/roms/Nintendo%20-%20Game%20Boy%20Color.zip/Harvest%20Moon%202%20GBC%20%28Europe%29%20%28SGB%20Enhanced%29%20%28GB%20Compatible%29.zip" TargetMode="External"/><Relationship Id="rId868" Type="http://schemas.openxmlformats.org/officeDocument/2006/relationships/hyperlink" Target="https://archive.org/download/ni-roms/roms/Nintendo%20-%20Game%20Boy%20Color.zip/Harry%20Potter%20to%20Kenja%20no%20Ishi%20%28Japan%29.zip" TargetMode="External"/><Relationship Id="rId867" Type="http://schemas.openxmlformats.org/officeDocument/2006/relationships/hyperlink" Target="https://archive.org/download/ni-roms/roms/Nintendo%20-%20Game%20Boy%20Color.zip/Harry%20Potter%20and%20the%20Sorcerer%27s%20Stone%20%28USA%2C%20Europe%29%20%28En%2CFr%2CDe%2CEs%2CIt%2CNl%2CPt%2CSv%2CNo%2CDa%2CFi%29.zip" TargetMode="External"/><Relationship Id="rId1690" Type="http://schemas.openxmlformats.org/officeDocument/2006/relationships/hyperlink" Target="https://archive.org/download/ni-roms/roms/Nintendo%20-%20Game%20Boy%20Color.zip/Qix%20Adventure%20%28USA%29%20%28Proto%29.zip" TargetMode="External"/><Relationship Id="rId1691" Type="http://schemas.openxmlformats.org/officeDocument/2006/relationships/hyperlink" Target="https://archive.org/download/ni-roms/roms/Nintendo%20-%20Game%20Boy%20Color.zip/Quan%20Ba%20Tianxia%20%28Taiwan%29%20%28Unl%29.zip" TargetMode="External"/><Relationship Id="rId1692" Type="http://schemas.openxmlformats.org/officeDocument/2006/relationships/hyperlink" Target="https://archive.org/download/ni-roms/roms/Nintendo%20-%20Game%20Boy%20Color.zip/Quartet%20%28World%29%20%28GB%20Compatible%29%20%28Aftermarket%29%20%28Unl%29.zip" TargetMode="External"/><Relationship Id="rId862" Type="http://schemas.openxmlformats.org/officeDocument/2006/relationships/hyperlink" Target="https://archive.org/download/ni-roms/roms/Nintendo%20-%20Game%20Boy%20Color.zip/Harry%20Potter%202%20-%20The%20Black%20Art%20Wrestle%20Edition%20%28USA%29%20%28Unl%29.zip" TargetMode="External"/><Relationship Id="rId1693" Type="http://schemas.openxmlformats.org/officeDocument/2006/relationships/hyperlink" Target="https://archive.org/download/ni-roms/roms/Nintendo%20-%20Game%20Boy%20Color.zip/Quest%20-%20Brian%27s%20Journey%20%28USA%29%20%28GB%20Compatible%29.zip" TargetMode="External"/><Relationship Id="rId861" Type="http://schemas.openxmlformats.org/officeDocument/2006/relationships/hyperlink" Target="https://archive.org/download/ni-roms/roms/Nintendo%20-%20Game%20Boy%20Color.zip/Harry%20Potter%20%28Taiwan%29%20%28Unl%29.zip" TargetMode="External"/><Relationship Id="rId1694" Type="http://schemas.openxmlformats.org/officeDocument/2006/relationships/hyperlink" Target="https://archive.org/download/ni-roms/roms/Nintendo%20-%20Game%20Boy%20Color.zip/Quest%20-%20Fantasy%20Challenge%20%28USA%29%20%28SGB%20Enhanced%29%20%28GB%20Compatible%29.zip" TargetMode="External"/><Relationship Id="rId860" Type="http://schemas.openxmlformats.org/officeDocument/2006/relationships/hyperlink" Target="https://archive.org/download/ni-roms/roms/Nintendo%20-%20Game%20Boy%20Color.zip/Harley-Davidson%20Motor%20Cycles%20-%20Race%20Across%20America%20%28USA%29.zip" TargetMode="External"/><Relationship Id="rId1695" Type="http://schemas.openxmlformats.org/officeDocument/2006/relationships/hyperlink" Target="https://archive.org/download/ni-roms/roms/Nintendo%20-%20Game%20Boy%20Color.zip/Quest%20Arrest%20%28World%29%20%28v1.1%29%20%28Digital%29%20%28GB%20Compatible%29%20%28Aftermarket%29%20%28Unl%29.zip" TargetMode="External"/><Relationship Id="rId1696" Type="http://schemas.openxmlformats.org/officeDocument/2006/relationships/hyperlink" Target="https://archive.org/download/ni-roms/roms/Nintendo%20-%20Game%20Boy%20Color.zip/Quest%20for%20Camelot%20%28Europe%29%20%28En%2CFr%2CDe%2CEs%2CIt%2CNl%29%20%28SGB%20Enhanced%29%20%28GB%20Compatible%29.zip" TargetMode="External"/><Relationship Id="rId1686" Type="http://schemas.openxmlformats.org/officeDocument/2006/relationships/hyperlink" Target="https://archive.org/download/ni-roms/roms/Nintendo%20-%20Game%20Boy%20Color.zip/Qi%20Tian%20Dasheng%20-%20Sun%20Wukong%20%28Taiwan%29%20%28Unl%29.zip" TargetMode="External"/><Relationship Id="rId1687" Type="http://schemas.openxmlformats.org/officeDocument/2006/relationships/hyperlink" Target="https://archive.org/download/ni-roms/roms/Nintendo%20-%20Game%20Boy%20Color.zip/Qilongzhu%20Z3%20%28Taiwan%29%20%28Unl%29.zip" TargetMode="External"/><Relationship Id="rId1688" Type="http://schemas.openxmlformats.org/officeDocument/2006/relationships/hyperlink" Target="https://archive.org/download/ni-roms/roms/Nintendo%20-%20Game%20Boy%20Color.zip/Qix%20Adventure%20%28Europe%29.zip" TargetMode="External"/><Relationship Id="rId1689" Type="http://schemas.openxmlformats.org/officeDocument/2006/relationships/hyperlink" Target="https://archive.org/download/ni-roms/roms/Nintendo%20-%20Game%20Boy%20Color.zip/Qix%20Adventure%20%28Japan%29.zip" TargetMode="External"/><Relationship Id="rId855" Type="http://schemas.openxmlformats.org/officeDocument/2006/relationships/hyperlink" Target="https://archive.org/download/ni-roms/roms/Nintendo%20-%20Game%20Boy%20Color.zip/Hana%20Yori%20Dango%20-%20Another%20Love%20Story%20%28Japan%29.zip" TargetMode="External"/><Relationship Id="rId854" Type="http://schemas.openxmlformats.org/officeDocument/2006/relationships/hyperlink" Target="https://archive.org/download/ni-roms/roms/Nintendo%20-%20Game%20Boy%20Color.zip/Hamunaptra%20-%20Ushinawareta%20Sabaku%20no%20Miyako%20%28Japan%29.zip" TargetMode="External"/><Relationship Id="rId853" Type="http://schemas.openxmlformats.org/officeDocument/2006/relationships/hyperlink" Target="https://archive.org/download/ni-roms/roms/Nintendo%20-%20Game%20Boy%20Color.zip/Hamtaro%20-%20Ham-Hams%20Unite%21%20%28USA%29.zip" TargetMode="External"/><Relationship Id="rId852" Type="http://schemas.openxmlformats.org/officeDocument/2006/relationships/hyperlink" Target="https://archive.org/download/ni-roms/roms/Nintendo%20-%20Game%20Boy%20Color.zip/Hamtaro%20-%20Ham-Hams%20Unite%21%20%28USA%29%20%282002-08-07%29%20%28Beta%29.zip" TargetMode="External"/><Relationship Id="rId859" Type="http://schemas.openxmlformats.org/officeDocument/2006/relationships/hyperlink" Target="https://archive.org/download/ni-roms/roms/Nintendo%20-%20Game%20Boy%20Color.zip/Harbour%20Attack%20%28World%29%20%28Aftermarket%29%20%28Unl%29.zip" TargetMode="External"/><Relationship Id="rId858" Type="http://schemas.openxmlformats.org/officeDocument/2006/relationships/hyperlink" Target="https://archive.org/download/ni-roms/roms/Nintendo%20-%20Game%20Boy%20Color.zip/Hang%20Time%20Basketball%20%28Europe%29%20%28Unl%29.zip" TargetMode="External"/><Relationship Id="rId857" Type="http://schemas.openxmlformats.org/officeDocument/2006/relationships/hyperlink" Target="https://archive.org/download/ni-roms/roms/Nintendo%20-%20Game%20Boy%20Color.zip/Hands%20of%20Time%20%28USA%2C%20Europe%29%20%28En%2CFr%2CDe%2CEs%2CIt%2CNl%29.zip" TargetMode="External"/><Relationship Id="rId856" Type="http://schemas.openxmlformats.org/officeDocument/2006/relationships/hyperlink" Target="https://archive.org/download/ni-roms/roms/Nintendo%20-%20Game%20Boy%20Color.zip/Hanasaka%20Tenshi%20Tenten-kun%20no%20Beat%20Breaker%20%28Japan%29%20%28SGB%20Enhanced%29%20%28GB%20Compatible%29.zip" TargetMode="External"/><Relationship Id="rId1680" Type="http://schemas.openxmlformats.org/officeDocument/2006/relationships/hyperlink" Target="https://archive.org/download/ni-roms/roms/Nintendo%20-%20Game%20Boy%20Color.zip/Puzzle%20Bobble%20Millennium%20%28Japan%29.zip" TargetMode="External"/><Relationship Id="rId1681" Type="http://schemas.openxmlformats.org/officeDocument/2006/relationships/hyperlink" Target="https://archive.org/download/ni-roms/roms/Nintendo%20-%20Game%20Boy%20Color.zip/Puzzle%20Master%20%28USA%29%20%28GB%20Compatible%29.zip" TargetMode="External"/><Relationship Id="rId851" Type="http://schemas.openxmlformats.org/officeDocument/2006/relationships/hyperlink" Target="https://archive.org/download/ni-roms/roms/Nintendo%20-%20Game%20Boy%20Color.zip/Hamtaro%20-%20Ham-Hams%20Unite%21%20%28Europe%29%20%28En%2CFr%2CDe%2CEs%2CIt%29.zip" TargetMode="External"/><Relationship Id="rId1682" Type="http://schemas.openxmlformats.org/officeDocument/2006/relationships/hyperlink" Target="https://archive.org/download/ni-roms/roms/Nintendo%20-%20Game%20Boy%20Color.zip/Puzzled%20%28Europe%29%20%28En%2CFr%2CDe%29.zip" TargetMode="External"/><Relationship Id="rId850" Type="http://schemas.openxmlformats.org/officeDocument/2006/relationships/hyperlink" Target="https://archive.org/download/ni-roms/roms/Nintendo%20-%20Game%20Boy%20Color.zip/Hamtaro%20-%20Ham-Hams%20Unite%21%20%28Europe%29%20%28En%2CFr%2CDe%2CEs%2CIt%29%20%282002-11-11%29%20%28Beta%29.zip" TargetMode="External"/><Relationship Id="rId1683" Type="http://schemas.openxmlformats.org/officeDocument/2006/relationships/hyperlink" Target="https://archive.org/download/ni-roms/roms/Nintendo%20-%20Game%20Boy%20Color.zip/Puzzled%20%28USA%29.zip" TargetMode="External"/><Relationship Id="rId1684" Type="http://schemas.openxmlformats.org/officeDocument/2006/relationships/hyperlink" Target="https://archive.org/download/ni-roms/roms/Nintendo%20-%20Game%20Boy%20Color.zip/Puzzle%20de%20Shoubuyo%21%20-%20Wootama-chan%20%28Japan%29%20%28GB%20Compatible%29.zip" TargetMode="External"/><Relationship Id="rId1685" Type="http://schemas.openxmlformats.org/officeDocument/2006/relationships/hyperlink" Target="https://archive.org/download/ni-roms/roms/Nintendo%20-%20Game%20Boy%20Color.zip/Q-bert%20%28USA%29.zip" TargetMode="External"/><Relationship Id="rId888" Type="http://schemas.openxmlformats.org/officeDocument/2006/relationships/hyperlink" Target="https://archive.org/download/ni-roms/roms/Nintendo%20-%20Game%20Boy%20Color.zip/Hello%20Kitty%20to%20Dear%20Daniel%20no%20Dream%20Adventure%20%28Japan%29.zip" TargetMode="External"/><Relationship Id="rId887" Type="http://schemas.openxmlformats.org/officeDocument/2006/relationships/hyperlink" Target="https://archive.org/download/ni-roms/roms/Nintendo%20-%20Game%20Boy%20Color.zip/Hello%20Kitty%20no%20Sweet%20Adventure%20-%20Daniel-kun%20ni%20Aitai%20%28Japan%29%20%28SGB%20Enhanced%29%20%28GB%20Compatible%29.zip" TargetMode="External"/><Relationship Id="rId886" Type="http://schemas.openxmlformats.org/officeDocument/2006/relationships/hyperlink" Target="https://archive.org/download/ni-roms/roms/Nintendo%20-%20Game%20Boy%20Color.zip/Hello%20Kitty%20no%20Magical%20Museum%20%28Japan%29%20%28SGB%20Enhanced%29%20%28GB%20Compatible%29.zip" TargetMode="External"/><Relationship Id="rId885" Type="http://schemas.openxmlformats.org/officeDocument/2006/relationships/hyperlink" Target="https://archive.org/download/ni-roms/roms/Nintendo%20-%20Game%20Boy%20Color.zip/Hello%20Kitty%20no%20Happy%20House%20%28Japan%29.zip" TargetMode="External"/><Relationship Id="rId889" Type="http://schemas.openxmlformats.org/officeDocument/2006/relationships/hyperlink" Target="https://archive.org/download/ni-roms/roms/Nintendo%20-%20Game%20Boy%20Color.zip/Hercules%20-%20The%20Legendary%20Journeys%20%28Europe%29%20%28En%2CFr%2CDe%2CEs%2CIt%2CNl%29.zip" TargetMode="External"/><Relationship Id="rId880" Type="http://schemas.openxmlformats.org/officeDocument/2006/relationships/hyperlink" Target="https://archive.org/download/ni-roms/roms/Nintendo%20-%20Game%20Boy%20Color.zip/Heebie%20Jeebies%20%28World%29%20%28Aftermarket%29%20%28Unl%29.zip" TargetMode="External"/><Relationship Id="rId884" Type="http://schemas.openxmlformats.org/officeDocument/2006/relationships/hyperlink" Target="https://archive.org/download/ni-roms/roms/Nintendo%20-%20Game%20Boy%20Color.zip/Hello%20Kitty%20no%20Beads%20Factory%20%28Japan%29%20%28SGB%20Enhanced%29%20%28GB%20Compatible%29.zip" TargetMode="External"/><Relationship Id="rId883" Type="http://schemas.openxmlformats.org/officeDocument/2006/relationships/hyperlink" Target="https://archive.org/download/ni-roms/roms/Nintendo%20-%20Game%20Boy%20Color.zip/Hello%20Kitty%27s%20Cube%20Frenzy%20%28USA%29%20%28GB%20Compatible%29.zip" TargetMode="External"/><Relationship Id="rId882" Type="http://schemas.openxmlformats.org/officeDocument/2006/relationships/hyperlink" Target="https://archive.org/download/ni-roms/roms/Nintendo%20-%20Game%20Boy%20Color.zip/Hello%20Kitty%27s%20Cube%20Frenzy%20%28Europe%29%20%28Proto%29%20%28GB%20Compatible%29.zip" TargetMode="External"/><Relationship Id="rId881" Type="http://schemas.openxmlformats.org/officeDocument/2006/relationships/hyperlink" Target="https://archive.org/download/ni-roms/roms/Nintendo%20-%20Game%20Boy%20Color.zip/Hejin%20Zhuangbei%20II%20%28Taiwan%29%20%28Unl%29.zip" TargetMode="External"/><Relationship Id="rId877" Type="http://schemas.openxmlformats.org/officeDocument/2006/relationships/hyperlink" Target="https://archive.org/download/ni-roms/roms/Nintendo%20-%20Game%20Boy%20Color.zip/Haunted%20%28World%29%20%28GB%20Compatible%29%20%28Aftermarket%29%20%28Unl%29.zip" TargetMode="External"/><Relationship Id="rId876" Type="http://schemas.openxmlformats.org/officeDocument/2006/relationships/hyperlink" Target="https://archive.org/download/ni-roms/roms/Nintendo%20-%20Game%20Boy%20Color.zip/Hat%20Boy%20%28World%29%20%28GB%20Compatible%29%20%28Aftermarket%29%20%28Unl%29.zip" TargetMode="External"/><Relationship Id="rId875" Type="http://schemas.openxmlformats.org/officeDocument/2006/relationships/hyperlink" Target="https://archive.org/download/ni-roms/roms/Nintendo%20-%20Game%20Boy%20Color.zip/Harvest%20Moon%20GBC%20%28USA%29%20%28SGB%20Enhanced%29%20%28GB%20Compatible%29.zip" TargetMode="External"/><Relationship Id="rId874" Type="http://schemas.openxmlformats.org/officeDocument/2006/relationships/hyperlink" Target="https://archive.org/download/ni-roms/roms/Nintendo%20-%20Game%20Boy%20Color.zip/Harvest%20Moon%20GB%20%28Germany%29%20%28SGB%20Enhanced%29%20%28GB%20Compatible%29.zip" TargetMode="External"/><Relationship Id="rId879" Type="http://schemas.openxmlformats.org/officeDocument/2006/relationships/hyperlink" Target="https://archive.org/download/ni-roms/roms/Nintendo%20-%20Game%20Boy%20Color.zip/Hauntsfield%20%28World%29%20%28v2.0%29%20%28GB%20Compatible%29%20%28Aftermarket%29%20%28Unl%29.zip" TargetMode="External"/><Relationship Id="rId878" Type="http://schemas.openxmlformats.org/officeDocument/2006/relationships/hyperlink" Target="https://archive.org/download/ni-roms/roms/Nintendo%20-%20Game%20Boy%20Color.zip/Hauntsfield%20%28World%29%20%28GB%20Compatible%29%20%28Aftermarket%29%20%28Unl%29.zip" TargetMode="External"/><Relationship Id="rId873" Type="http://schemas.openxmlformats.org/officeDocument/2006/relationships/hyperlink" Target="https://archive.org/download/ni-roms/roms/Nintendo%20-%20Game%20Boy%20Color.zip/Harvest%20Moon%20GB%20%28Europe%29%20%28SGB%20Enhanced%29%20%28GB%20Compatible%29.zip" TargetMode="External"/><Relationship Id="rId872" Type="http://schemas.openxmlformats.org/officeDocument/2006/relationships/hyperlink" Target="https://archive.org/download/ni-roms/roms/Nintendo%20-%20Game%20Boy%20Color.zip/Harvest%20Moon%203%20GBC%20%28USA%29.zip" TargetMode="External"/><Relationship Id="rId871" Type="http://schemas.openxmlformats.org/officeDocument/2006/relationships/hyperlink" Target="https://archive.org/download/ni-roms/roms/Nintendo%20-%20Game%20Boy%20Color.zip/Harvest%20Moon%202%20GBC%20%28USA%29%20%28SGB%20Enhanced%29%20%28GB%20Compatible%29.zip" TargetMode="External"/><Relationship Id="rId870" Type="http://schemas.openxmlformats.org/officeDocument/2006/relationships/hyperlink" Target="https://archive.org/download/ni-roms/roms/Nintendo%20-%20Game%20Boy%20Color.zip/Harvest%20Moon%202%20GBC%20%28Germany%29%20%28SGB%20Enhanced%29%20%28GB%20Compatible%29.zip" TargetMode="External"/><Relationship Id="rId1653" Type="http://schemas.openxmlformats.org/officeDocument/2006/relationships/hyperlink" Target="https://archive.org/download/ni-roms/roms/Nintendo%20-%20Game%20Boy%20Color.zip/Powerpuff%20Girls%2C%20The%20-%20Panique%20a%20Townsville%20%28France%29.zip" TargetMode="External"/><Relationship Id="rId1654" Type="http://schemas.openxmlformats.org/officeDocument/2006/relationships/hyperlink" Target="https://archive.org/download/ni-roms/roms/Nintendo%20-%20Game%20Boy%20Color.zip/Primera%20Division%20Stars%202001%20%28Spain%29%20%28Proto%29.zip" TargetMode="External"/><Relationship Id="rId1655" Type="http://schemas.openxmlformats.org/officeDocument/2006/relationships/hyperlink" Target="https://archive.org/download/ni-roms/roms/Nintendo%20-%20Game%20Boy%20Color.zip/Prince%20Naseem%20Boxing%20%28Europe%29%20%28En%2CFr%2CDe%29.zip" TargetMode="External"/><Relationship Id="rId1656" Type="http://schemas.openxmlformats.org/officeDocument/2006/relationships/hyperlink" Target="https://archive.org/download/ni-roms/roms/Nintendo%20-%20Game%20Boy%20Color.zip/Prince%20of%20Persia%20%28Japan%29%20%28Proto%29.zip" TargetMode="External"/><Relationship Id="rId1657" Type="http://schemas.openxmlformats.org/officeDocument/2006/relationships/hyperlink" Target="https://archive.org/download/ni-roms/roms/Nintendo%20-%20Game%20Boy%20Color.zip/Prince%20of%20Persia%20%28USA%2C%20Europe%29%20%28En%2CFr%2CDe%2CEs%2CIt%29%20%28GB%20Compatible%29.zip" TargetMode="External"/><Relationship Id="rId1658" Type="http://schemas.openxmlformats.org/officeDocument/2006/relationships/hyperlink" Target="https://archive.org/download/ni-roms/roms/Nintendo%20-%20Game%20Boy%20Color.zip/Princess%20Poffin%20and%20the%20Spider%20Invasion%21%20%28World%29%20%282023-06-04%29%20%28GB%20Compatible%29%20%28Aftermarket%29%20%28Unl%29.zip" TargetMode="External"/><Relationship Id="rId1659" Type="http://schemas.openxmlformats.org/officeDocument/2006/relationships/hyperlink" Target="https://archive.org/download/ni-roms/roms/Nintendo%20-%20Game%20Boy%20Color.zip/Princess%20Poffin%20and%20the%20Spider%20Invasion%21%20%28World%29%20%282023-06-06%29%20%28GB%20Compatible%29%20%28Aftermarket%29%20%28Unl%29.zip" TargetMode="External"/><Relationship Id="rId829" Type="http://schemas.openxmlformats.org/officeDocument/2006/relationships/hyperlink" Target="https://archive.org/download/ni-roms/roms/Nintendo%20-%20Game%20Boy%20Color.zip/Gunther%20the%20Monster%20and%20His%20Friends%20%28World%29%20%28Aftermarket%29%20%28Unl%29.zip" TargetMode="External"/><Relationship Id="rId828" Type="http://schemas.openxmlformats.org/officeDocument/2006/relationships/hyperlink" Target="https://archive.org/download/ni-roms/roms/Nintendo%20-%20Game%20Boy%20Color.zip/Gunslinger%20%28World%29%20%28Aftermarket%29%20%28Unl%29.zip" TargetMode="External"/><Relationship Id="rId827" Type="http://schemas.openxmlformats.org/officeDocument/2006/relationships/hyperlink" Target="https://archive.org/download/ni-roms/roms/Nintendo%20-%20Game%20Boy%20Color.zip/Gun%20Law%20%28World%29%20%28Aftermarket%29%20%28Unl%29.zip" TargetMode="External"/><Relationship Id="rId822" Type="http://schemas.openxmlformats.org/officeDocument/2006/relationships/hyperlink" Target="https://archive.org/download/ni-roms/roms/Nintendo%20-%20Game%20Boy%20Color.zip/Grinch%20%28Japan%29.zip" TargetMode="External"/><Relationship Id="rId821" Type="http://schemas.openxmlformats.org/officeDocument/2006/relationships/hyperlink" Target="https://archive.org/download/ni-roms/roms/Nintendo%20-%20Game%20Boy%20Color.zip/Grimace%27s%20Birthday%20%28World%29%20%28v1.7%29%20%28Aftermarket%29%20%28Unl%29.zip" TargetMode="External"/><Relationship Id="rId820" Type="http://schemas.openxmlformats.org/officeDocument/2006/relationships/hyperlink" Target="https://archive.org/download/ni-roms/roms/Nintendo%20-%20Game%20Boy%20Color.zip/Grimace%27s%20Birthday%20%28World%29%20%28v1.6%29%20%28Aftermarket%29%20%28Unl%29.zip" TargetMode="External"/><Relationship Id="rId826" Type="http://schemas.openxmlformats.org/officeDocument/2006/relationships/hyperlink" Target="https://archive.org/download/ni-roms/roms/Nintendo%20-%20Game%20Boy%20Color.zip/Guiwu%20Zhe%202%20%28Taiwan%29%20%28Unl%29.zip" TargetMode="External"/><Relationship Id="rId825" Type="http://schemas.openxmlformats.org/officeDocument/2006/relationships/hyperlink" Target="https://archive.org/download/ni-roms/roms/Nintendo%20-%20Game%20Boy%20Color.zip/Guaishou%20Go%21%20Go%21%20II%20%28Taiwan%29%20%28Unl%29.zip" TargetMode="External"/><Relationship Id="rId824" Type="http://schemas.openxmlformats.org/officeDocument/2006/relationships/hyperlink" Target="https://archive.org/download/ni-roms/roms/Nintendo%20-%20Game%20Boy%20Color.zip/Grinch%2C%20The%20%28USA%29.zip" TargetMode="External"/><Relationship Id="rId823" Type="http://schemas.openxmlformats.org/officeDocument/2006/relationships/hyperlink" Target="https://archive.org/download/ni-roms/roms/Nintendo%20-%20Game%20Boy%20Color.zip/Grinch%2C%20The%20%28Europe%29%20%28En%2CFr%2CDe%29.zip" TargetMode="External"/><Relationship Id="rId1650" Type="http://schemas.openxmlformats.org/officeDocument/2006/relationships/hyperlink" Target="https://archive.org/download/ni-roms/roms/Nintendo%20-%20Game%20Boy%20Color.zip/Powerpuff%20Girls%2C%20The%20-%20Paint%20the%20Townsville%20Green%20%28USA%29%20%28Rev%201%29.zip" TargetMode="External"/><Relationship Id="rId1651" Type="http://schemas.openxmlformats.org/officeDocument/2006/relationships/hyperlink" Target="https://archive.org/download/ni-roms/roms/Nintendo%20-%20Game%20Boy%20Color.zip/Powerpuff%20Girls%2C%20The%20-%20Paint%20the%20Townsville%20Green%20%28USA%29%20%28Rev%202%29.zip" TargetMode="External"/><Relationship Id="rId1652" Type="http://schemas.openxmlformats.org/officeDocument/2006/relationships/hyperlink" Target="https://archive.org/download/ni-roms/roms/Nintendo%20-%20Game%20Boy%20Color.zip/Powerpuff%20Girls%2C%20The%20-%20Paint%20the%20Townsville%20Green%20%28USA%29.zip" TargetMode="External"/><Relationship Id="rId1642" Type="http://schemas.openxmlformats.org/officeDocument/2006/relationships/hyperlink" Target="https://archive.org/download/ni-roms/roms/Nintendo%20-%20Game%20Boy%20Color.zip/Powerpuff%20Girls%2C%20The%20-%20Battle%20Him%20%28Europe%29.zip" TargetMode="External"/><Relationship Id="rId1643" Type="http://schemas.openxmlformats.org/officeDocument/2006/relationships/hyperlink" Target="https://archive.org/download/ni-roms/roms/Nintendo%20-%20Game%20Boy%20Color.zip/Powerpuff%20Girls%2C%20The%20-%20Battle%20Him%20%28USA%29%20%28Rev%201%29.zip" TargetMode="External"/><Relationship Id="rId1644" Type="http://schemas.openxmlformats.org/officeDocument/2006/relationships/hyperlink" Target="https://archive.org/download/ni-roms/roms/Nintendo%20-%20Game%20Boy%20Color.zip/Powerpuff%20Girls%2C%20The%20-%20Battle%20Him%20%28USA%29.zip" TargetMode="External"/><Relationship Id="rId1645" Type="http://schemas.openxmlformats.org/officeDocument/2006/relationships/hyperlink" Target="https://archive.org/download/ni-roms/roms/Nintendo%20-%20Game%20Boy%20Color.zip/Powerpuff%20Girls%2C%20The%20-%20Bulle%20Contre%20Lui%20%28France%29.zip" TargetMode="External"/><Relationship Id="rId1646" Type="http://schemas.openxmlformats.org/officeDocument/2006/relationships/hyperlink" Target="https://archive.org/download/ni-roms/roms/Nintendo%20-%20Game%20Boy%20Color.zip/Powerpuff%20Girls%2C%20The%20-%20Il%20Terribile%20Mojo%20Jojo%20%28Italy%29%20%28Proto%29.zip" TargetMode="External"/><Relationship Id="rId1647" Type="http://schemas.openxmlformats.org/officeDocument/2006/relationships/hyperlink" Target="https://archive.org/download/ni-roms/roms/Nintendo%20-%20Game%20Boy%20Color.zip/Powerpuff%20Girls%2C%20The%20-%20L%27Affreux%20Mojo%20Jojo%20%28France%29.zip" TargetMode="External"/><Relationship Id="rId1648" Type="http://schemas.openxmlformats.org/officeDocument/2006/relationships/hyperlink" Target="https://archive.org/download/ni-roms/roms/Nintendo%20-%20Game%20Boy%20Color.zip/Powerpuff%20Girls%2C%20The%20-%20Paint%20the%20Townsville%20Green%20%28Europe%29%20%28BPTP%29.zip" TargetMode="External"/><Relationship Id="rId1649" Type="http://schemas.openxmlformats.org/officeDocument/2006/relationships/hyperlink" Target="https://archive.org/download/ni-roms/roms/Nintendo%20-%20Game%20Boy%20Color.zip/Powerpuff%20Girls%2C%20The%20-%20Paint%20the%20Townsville%20Green%20%28Europe%29%20%28BPTX%29%20%28Proto%29.zip" TargetMode="External"/><Relationship Id="rId819" Type="http://schemas.openxmlformats.org/officeDocument/2006/relationships/hyperlink" Target="https://archive.org/download/ni-roms/roms/Nintendo%20-%20Game%20Boy%20Color.zip/Grimace%27s%20Birthday%20%28World%29%20%28v1.5%29%20%28Aftermarket%29%20%28Unl%29.zip" TargetMode="External"/><Relationship Id="rId818" Type="http://schemas.openxmlformats.org/officeDocument/2006/relationships/hyperlink" Target="https://archive.org/download/ni-roms/roms/Nintendo%20-%20Game%20Boy%20Color.zip/Grimace%27s%20Birthday%20%28World%29%20%28v1.4%29%20%28Aftermarket%29%20%28Unl%29.zip" TargetMode="External"/><Relationship Id="rId817" Type="http://schemas.openxmlformats.org/officeDocument/2006/relationships/hyperlink" Target="https://archive.org/download/ni-roms/roms/Nintendo%20-%20Game%20Boy%20Color.zip/Grimace%27s%20Birthday%20%28World%29%20%28v1.3%29%20%28Aftermarket%29%20%28Unl%29.zip" TargetMode="External"/><Relationship Id="rId816" Type="http://schemas.openxmlformats.org/officeDocument/2006/relationships/hyperlink" Target="https://archive.org/download/ni-roms/roms/Nintendo%20-%20Game%20Boy%20Color.zip/Grimace%27s%20Birthday%20%28World%29%20%28v1.2%29%20%28Aftermarket%29%20%28Unl%29.zip" TargetMode="External"/><Relationship Id="rId811" Type="http://schemas.openxmlformats.org/officeDocument/2006/relationships/hyperlink" Target="https://archive.org/download/ni-roms/roms/Nintendo%20-%20Game%20Boy%20Color.zip/Gremlins%20-%20Unleashed%20%28Europe%29%20%28En%2CFr%2CDe%2CEs%2CIt%2CPt%29%20%28Beta%29.zip" TargetMode="External"/><Relationship Id="rId810" Type="http://schemas.openxmlformats.org/officeDocument/2006/relationships/hyperlink" Target="https://archive.org/download/ni-roms/roms/Nintendo%20-%20Game%20Boy%20Color.zip/Green%20Beret%20%28Unknown%29%20%28Proto%203%29.zip" TargetMode="External"/><Relationship Id="rId815" Type="http://schemas.openxmlformats.org/officeDocument/2006/relationships/hyperlink" Target="https://archive.org/download/ni-roms/roms/Nintendo%20-%20Game%20Boy%20Color.zip/Grimace%27s%20Birthday%20%28World%29%20%28v1.1%29%20%28Aftermarket%29%20%28Unl%29.zip" TargetMode="External"/><Relationship Id="rId814" Type="http://schemas.openxmlformats.org/officeDocument/2006/relationships/hyperlink" Target="https://archive.org/download/ni-roms/roms/Nintendo%20-%20Game%20Boy%20Color.zip/Grimace%27s%20Birthday%20%28World%29%20%28Aftermarket%29%20%28Unl%29.zip" TargetMode="External"/><Relationship Id="rId813" Type="http://schemas.openxmlformats.org/officeDocument/2006/relationships/hyperlink" Target="https://archive.org/download/ni-roms/roms/Nintendo%20-%20Game%20Boy%20Color.zip/Gridtrap%20%28World%29%20%28Aftermarket%29%20%28Unl%29.zip" TargetMode="External"/><Relationship Id="rId812" Type="http://schemas.openxmlformats.org/officeDocument/2006/relationships/hyperlink" Target="https://archive.org/download/ni-roms/roms/Nintendo%20-%20Game%20Boy%20Color.zip/Gremlins%20-%20Unleashed%20%28Europe%29%20%28En%2CFr%2CDe%2CEs%2CIt%2CPt%29.zip" TargetMode="External"/><Relationship Id="rId1640" Type="http://schemas.openxmlformats.org/officeDocument/2006/relationships/hyperlink" Target="https://archive.org/download/ni-roms/roms/Nintendo%20-%20Game%20Boy%20Color.zip/Powerpuff%20Girls%2C%20The%20-%20Bad%20Mojo%20Jojo%20%28USA%29%20%28Rev%202%29.zip" TargetMode="External"/><Relationship Id="rId1641" Type="http://schemas.openxmlformats.org/officeDocument/2006/relationships/hyperlink" Target="https://archive.org/download/ni-roms/roms/Nintendo%20-%20Game%20Boy%20Color.zip/Powerpuff%20Girls%2C%20The%20-%20Bad%20Mojo%20Jojo%20%28USA%29.zip" TargetMode="External"/><Relationship Id="rId1675" Type="http://schemas.openxmlformats.org/officeDocument/2006/relationships/hyperlink" Target="https://archive.org/download/ni-roms/roms/Nintendo%20-%20Game%20Boy%20Color.zip/Pumuckls%20Abenteuer%20im%20Geisterschloss%20%28Germany%29.zip" TargetMode="External"/><Relationship Id="rId1676" Type="http://schemas.openxmlformats.org/officeDocument/2006/relationships/hyperlink" Target="https://archive.org/download/ni-roms/roms/Nintendo%20-%20Game%20Boy%20Color.zip/Purple%20Turtles%20%28World%29%20%28Aftermarket%29%20%28Unl%29.zip" TargetMode="External"/><Relationship Id="rId1677" Type="http://schemas.openxmlformats.org/officeDocument/2006/relationships/hyperlink" Target="https://archive.org/download/ni-roms/roms/Nintendo%20-%20Game%20Boy%20Color.zip/Puyo%20Puyo%20Gaiden%20-%20Puyo%20Wars%20%28Japan%29%20%28SGB%20Enhanced%29%20%28GB%20Compatible%29.zip" TargetMode="External"/><Relationship Id="rId1678" Type="http://schemas.openxmlformats.org/officeDocument/2006/relationships/hyperlink" Target="https://archive.org/download/ni-roms/roms/Nintendo%20-%20Game%20Boy%20Color.zip/Puzz%20Loop%20%28Japan%29%20%28GB%20Compatible%29.zip" TargetMode="External"/><Relationship Id="rId1679" Type="http://schemas.openxmlformats.org/officeDocument/2006/relationships/hyperlink" Target="https://archive.org/download/ni-roms/roms/Nintendo%20-%20Game%20Boy%20Color.zip/Puzzle%20Bobble%204%20%28Japan%29%20%28GB%20Compatible%29.zip" TargetMode="External"/><Relationship Id="rId849" Type="http://schemas.openxmlformats.org/officeDocument/2006/relationships/hyperlink" Target="https://archive.org/download/ni-roms/roms/Nintendo%20-%20Game%20Boy%20Color.zip/Hamster%20Paradise%204%20%28Japan%29.zip" TargetMode="External"/><Relationship Id="rId844" Type="http://schemas.openxmlformats.org/officeDocument/2006/relationships/hyperlink" Target="https://archive.org/download/ni-roms/roms/Nintendo%20-%20Game%20Boy%20Color.zip/Hamster%20Monogatari%20GB%20%2B%20Magi%20Ham%20no%20Mahou%20Shoujo%20%28Japan%29.zip" TargetMode="External"/><Relationship Id="rId843" Type="http://schemas.openxmlformats.org/officeDocument/2006/relationships/hyperlink" Target="https://archive.org/download/ni-roms/roms/Nintendo%20-%20Game%20Boy%20Color.zip/Hamster%20Club%202%20%28Japan%29%20%28GB%20Compatible%29.zip" TargetMode="External"/><Relationship Id="rId842" Type="http://schemas.openxmlformats.org/officeDocument/2006/relationships/hyperlink" Target="https://archive.org/download/ni-roms/roms/Nintendo%20-%20Game%20Boy%20Color.zip/Hamster%20Club%20-%20Oshiema%20Chuu%20%28Japan%29.zip" TargetMode="External"/><Relationship Id="rId841" Type="http://schemas.openxmlformats.org/officeDocument/2006/relationships/hyperlink" Target="https://archive.org/download/ni-roms/roms/Nintendo%20-%20Game%20Boy%20Color.zip/Hamster%20Club%20-%20Awasete%20Chuu%20%28Japan%29.zip" TargetMode="External"/><Relationship Id="rId848" Type="http://schemas.openxmlformats.org/officeDocument/2006/relationships/hyperlink" Target="https://archive.org/download/ni-roms/roms/Nintendo%20-%20Game%20Boy%20Color.zip/Hamster%20Paradise%203%20%28Japan%29.zip" TargetMode="External"/><Relationship Id="rId847" Type="http://schemas.openxmlformats.org/officeDocument/2006/relationships/hyperlink" Target="https://archive.org/download/ni-roms/roms/Nintendo%20-%20Game%20Boy%20Color.zip/Hamster%20Paradise%202%20%28Japan%29.zip" TargetMode="External"/><Relationship Id="rId846" Type="http://schemas.openxmlformats.org/officeDocument/2006/relationships/hyperlink" Target="https://archive.org/download/ni-roms/roms/Nintendo%20-%20Game%20Boy%20Color.zip/Hamster%20Paradise%202%20%28Japan%29%20%28Rev%201%29.zip" TargetMode="External"/><Relationship Id="rId845" Type="http://schemas.openxmlformats.org/officeDocument/2006/relationships/hyperlink" Target="https://archive.org/download/ni-roms/roms/Nintendo%20-%20Game%20Boy%20Color.zip/Hamster%20Paradise%20%28Japan%29%20%28SGB%20Enhanced%29%20%28GB%20Compatible%29.zip" TargetMode="External"/><Relationship Id="rId1670" Type="http://schemas.openxmlformats.org/officeDocument/2006/relationships/hyperlink" Target="https://archive.org/download/ni-roms/roms/Nintendo%20-%20Game%20Boy%20Color.zip/Puchi%20Carat%20%28Europe%29%20%28SGB%20Enhanced%29%20%28GB%20Compatible%29.zip" TargetMode="External"/><Relationship Id="rId840" Type="http://schemas.openxmlformats.org/officeDocument/2006/relationships/hyperlink" Target="https://archive.org/download/ni-roms/roms/Nintendo%20-%20Game%20Boy%20Color.zip/Hamster%20Club%20%28Japan%29%20%28GB%20Compatible%29.zip" TargetMode="External"/><Relationship Id="rId1671" Type="http://schemas.openxmlformats.org/officeDocument/2006/relationships/hyperlink" Target="https://archive.org/download/ni-roms/roms/Nintendo%20-%20Game%20Boy%20Color.zip/Puchi%20Carat%20%28Japan%29%20%28SGB%20Enhanced%29%20%28GB%20Compatible%29.zip" TargetMode="External"/><Relationship Id="rId1672" Type="http://schemas.openxmlformats.org/officeDocument/2006/relationships/hyperlink" Target="https://archive.org/download/ni-roms/roms/Nintendo%20-%20Game%20Boy%20Color.zip/Puchi%20Carat%20%28USA%29%20%28Proto%201%29%20%28SGB%20Enhanced%29%20%28GB%20Compatible%29.zip" TargetMode="External"/><Relationship Id="rId1673" Type="http://schemas.openxmlformats.org/officeDocument/2006/relationships/hyperlink" Target="https://archive.org/download/ni-roms/roms/Nintendo%20-%20Game%20Boy%20Color.zip/Puchi%20Carat%20%28USA%29%20%28Proto%202%29%20%28SGB%20Enhanced%29%20%28GB%20Compatible%29.zip" TargetMode="External"/><Relationship Id="rId1674" Type="http://schemas.openxmlformats.org/officeDocument/2006/relationships/hyperlink" Target="https://archive.org/download/ni-roms/roms/Nintendo%20-%20Game%20Boy%20Color.zip/Pumuckls%20Abenteuer%20bei%20den%20Piraten%20%28Germany%29.zip" TargetMode="External"/><Relationship Id="rId1664" Type="http://schemas.openxmlformats.org/officeDocument/2006/relationships/hyperlink" Target="https://archive.org/download/ni-roms/roms/Nintendo%20-%20Game%20Boy%20Color.zip/Pro%20Mahjong%20Tsuwamono%20GB%202%20%28Japan%29.zip" TargetMode="External"/><Relationship Id="rId1665" Type="http://schemas.openxmlformats.org/officeDocument/2006/relationships/hyperlink" Target="https://archive.org/download/ni-roms/roms/Nintendo%20-%20Game%20Boy%20Color.zip/Pro%20Pool%20%28Europe%29%20%28En%2CFr%2CDe%29.zip" TargetMode="External"/><Relationship Id="rId1666" Type="http://schemas.openxmlformats.org/officeDocument/2006/relationships/hyperlink" Target="https://archive.org/download/ni-roms/roms/Nintendo%20-%20Game%20Boy%20Color.zip/Pro%20Pool%20%28USA%29%20%28En%2CFr%2CDe%29%20%28Beta%29.zip" TargetMode="External"/><Relationship Id="rId1667" Type="http://schemas.openxmlformats.org/officeDocument/2006/relationships/hyperlink" Target="https://archive.org/download/ni-roms/roms/Nintendo%20-%20Game%20Boy%20Color.zip/Pro%20Pool%20%28USA%29%20%28En%2CFr%2CDe%29.zip" TargetMode="External"/><Relationship Id="rId1668" Type="http://schemas.openxmlformats.org/officeDocument/2006/relationships/hyperlink" Target="https://archive.org/download/ni-roms/roms/Nintendo%20-%20Game%20Boy%20Color.zip/Project%20S-11%20%28USA%29.zip" TargetMode="External"/><Relationship Id="rId1669" Type="http://schemas.openxmlformats.org/officeDocument/2006/relationships/hyperlink" Target="https://archive.org/download/ni-roms/roms/Nintendo%20-%20Game%20Boy%20Color.zip/Proof%20of%20Destruction%20%28World%29%20%28Aftermarket%29%20%28Unl%29.zip" TargetMode="External"/><Relationship Id="rId839" Type="http://schemas.openxmlformats.org/officeDocument/2006/relationships/hyperlink" Target="https://archive.org/download/ni-roms/roms/Nintendo%20-%20Game%20Boy%20Color.zip/Halo%20-%20Combat%20Devolved%20%28World%29%20%28GB%20Compatible%29%20%28Aftermarket%29%20%28Unl%29.zip" TargetMode="External"/><Relationship Id="rId838" Type="http://schemas.openxmlformats.org/officeDocument/2006/relationships/hyperlink" Target="https://archive.org/download/ni-roms/roms/Nintendo%20-%20Game%20Boy%20Color.zip/Halloween%20Racer%20%28Europe%29%20%28En%2CFr%2CDe%2CEs%2CIt%2CPt%29.zip" TargetMode="External"/><Relationship Id="rId833" Type="http://schemas.openxmlformats.org/officeDocument/2006/relationships/hyperlink" Target="https://archive.org/download/ni-roms/roms/Nintendo%20-%20Game%20Boy%20Color.zip/Guzzler%20%28World%29%20%28Aftermarket%29%20%28Unl%29.zip" TargetMode="External"/><Relationship Id="rId832" Type="http://schemas.openxmlformats.org/officeDocument/2006/relationships/hyperlink" Target="https://archive.org/download/ni-roms/roms/Nintendo%20-%20Game%20Boy%20Color.zip/Gute%20Zeiten%20Schlechte%20Zeiten%20Quiz%20%28Germany%29%20%28GB%20Compatible%29.zip" TargetMode="External"/><Relationship Id="rId831" Type="http://schemas.openxmlformats.org/officeDocument/2006/relationships/hyperlink" Target="https://archive.org/download/ni-roms/roms/Nintendo%20-%20Game%20Boy%20Color.zip/Guruguru%20Town%20Hanamaru-kun%20%28Japan%29.zip" TargetMode="External"/><Relationship Id="rId830" Type="http://schemas.openxmlformats.org/officeDocument/2006/relationships/hyperlink" Target="https://archive.org/download/ni-roms/roms/Nintendo%20-%20Game%20Boy%20Color.zip/Guruguru%20Garakutas%20%28Japan%29%20%28SGB%20Enhanced%29%20%28GB%20Compatible%29.zip" TargetMode="External"/><Relationship Id="rId837" Type="http://schemas.openxmlformats.org/officeDocument/2006/relationships/hyperlink" Target="https://archive.org/download/ni-roms/roms/Nintendo%20-%20Game%20Boy%20Color.zip/Hali%20Xiaozi%20Dier%20Bu%20-%20Mishi%20de%20Mi%20%28Taiwan%29%20%28Unl%29.zip" TargetMode="External"/><Relationship Id="rId836" Type="http://schemas.openxmlformats.org/officeDocument/2006/relationships/hyperlink" Target="https://archive.org/download/ni-roms/roms/Nintendo%20-%20Game%20Boy%20Color.zip/Hajimari%20no%20Mori%20%28Japan%29%20%28Proto%29.zip" TargetMode="External"/><Relationship Id="rId835" Type="http://schemas.openxmlformats.org/officeDocument/2006/relationships/hyperlink" Target="https://archive.org/download/ni-roms/roms/Nintendo%20-%20Game%20Boy%20Color.zip/Haizhan%20Qibing%20%28Taiwan%29%20%28Unl%29.zip" TargetMode="External"/><Relationship Id="rId834" Type="http://schemas.openxmlformats.org/officeDocument/2006/relationships/hyperlink" Target="https://archive.org/download/ni-roms/roms/Nintendo%20-%20Game%20Boy%20Color.zip/Gyouten%20Ningen%20Batseelor%20-%20Doctor%20Guy%20no%20Yabou%20%28Japan%29.zip" TargetMode="External"/><Relationship Id="rId1660" Type="http://schemas.openxmlformats.org/officeDocument/2006/relationships/hyperlink" Target="https://archive.org/download/ni-roms/roms/Nintendo%20-%20Game%20Boy%20Color.zip/Pro%20Darts%20%28USA%29.zip" TargetMode="External"/><Relationship Id="rId1661" Type="http://schemas.openxmlformats.org/officeDocument/2006/relationships/hyperlink" Target="https://archive.org/download/ni-roms/roms/Nintendo%20-%20Game%20Boy%20Color.zip/Pro%20Foot%20%28France%29%20%28En%2CFr%2CDe%2CEs%2CIt%2CNl%2CSv%29%20%28GB%20Compatible%29.zip" TargetMode="External"/><Relationship Id="rId1662" Type="http://schemas.openxmlformats.org/officeDocument/2006/relationships/hyperlink" Target="https://archive.org/download/ni-roms/roms/Nintendo%20-%20Game%20Boy%20Color.zip/Pro%20Mahjong%20Kiwame%20II%20GB%20%28Japan%29%20%28SGB%20Enhanced%29%20%28GB%20Compatible%29.zip" TargetMode="External"/><Relationship Id="rId1663" Type="http://schemas.openxmlformats.org/officeDocument/2006/relationships/hyperlink" Target="https://archive.org/download/ni-roms/roms/Nintendo%20-%20Game%20Boy%20Color.zip/Pro%20Mahjong%20Tsuwamono%20GB%20%28Japan%29%20%28SGB%20Enhanced%29%20%28GB%20Compatible%29.zip" TargetMode="External"/><Relationship Id="rId2148" Type="http://schemas.openxmlformats.org/officeDocument/2006/relationships/hyperlink" Target="https://archive.org/download/ni-roms/roms/Nintendo%20-%20Game%20Boy%20Color.zip/Tiny%20Toon%20Adventures%20-%20Buster%20Saves%20the%20Day%20%28Europe%29%20%28En%2CFr%2CDe%2CEs%2CIt%29.zip" TargetMode="External"/><Relationship Id="rId2149" Type="http://schemas.openxmlformats.org/officeDocument/2006/relationships/hyperlink" Target="https://archive.org/download/ni-roms/roms/Nintendo%20-%20Game%20Boy%20Color.zip/Tiny%20Toon%20Adventures%20-%20Buster%20Saves%20the%20Day%20%28USA%29.zip" TargetMode="External"/><Relationship Id="rId2140" Type="http://schemas.openxmlformats.org/officeDocument/2006/relationships/hyperlink" Target="https://archive.org/download/ni-roms/roms/Nintendo%20-%20Game%20Boy%20Color.zip/Tiger%20Woods%20PGA%20Tour%202000%20%28USA%2C%20Europe%29%20%28GB%20Compatible%29.zip" TargetMode="External"/><Relationship Id="rId2141" Type="http://schemas.openxmlformats.org/officeDocument/2006/relationships/hyperlink" Target="https://archive.org/download/ni-roms/roms/Nintendo%20-%20Game%20Boy%20Color.zip/Tiledentity%20%28World%29%20%28v1.0%29%20%28GB%20Compatible%29%20%28Aftermarket%29%20%28Unl%29.zip" TargetMode="External"/><Relationship Id="rId2142" Type="http://schemas.openxmlformats.org/officeDocument/2006/relationships/hyperlink" Target="https://archive.org/download/ni-roms/roms/Nintendo%20-%20Game%20Boy%20Color.zip/Tiledentity%20%28World%29%20%28v1.1%29%20%28GB%20Compatible%29%20%28Aftermarket%29%20%28Unl%29.zip" TargetMode="External"/><Relationship Id="rId2143" Type="http://schemas.openxmlformats.org/officeDocument/2006/relationships/hyperlink" Target="https://archive.org/download/ni-roms/roms/Nintendo%20-%20Game%20Boy%20Color.zip/Tintin%20-%20Le%20Temple%20Du%20Soleil%20%28Europe%29%20%28En%2CFr%2CDe%29%20%28Beta%29.zip" TargetMode="External"/><Relationship Id="rId2144" Type="http://schemas.openxmlformats.org/officeDocument/2006/relationships/hyperlink" Target="https://archive.org/download/ni-roms/roms/Nintendo%20-%20Game%20Boy%20Color.zip/Tintin%20-%20Le%20Temple%20Du%20Soleil%20%28Europe%29%20%28En%2CFr%2CDe%29.zip" TargetMode="External"/><Relationship Id="rId2145" Type="http://schemas.openxmlformats.org/officeDocument/2006/relationships/hyperlink" Target="https://archive.org/download/ni-roms/roms/Nintendo%20-%20Game%20Boy%20Color.zip/Tintin%20au%20Tibet%20%28Europe%29%20%28En%2CFr%2CDe%2CEs%2CIt%2CNl%2CSv%29.zip" TargetMode="External"/><Relationship Id="rId2146" Type="http://schemas.openxmlformats.org/officeDocument/2006/relationships/hyperlink" Target="https://archive.org/download/ni-roms/roms/Nintendo%20-%20Game%20Boy%20Color.zip/Tiny%20Grasshopper%20Goes%20Away%20%28World%29%20%28En%2CHu%29%20%28v1.2%29%20%28GB%20Compatible%29%20%28Aftermarket%29%20%28Unl%29.zip" TargetMode="External"/><Relationship Id="rId2147" Type="http://schemas.openxmlformats.org/officeDocument/2006/relationships/hyperlink" Target="https://archive.org/download/ni-roms/roms/Nintendo%20-%20Game%20Boy%20Color.zip/Tiny%20Grasshopper%20Goes%20Away%20%28World%29%20%28En%2CHu%29%20%28v1.4%29%20%28GB%20Compatible%29%20%28Aftermarket%29%20%28Unl%29.zip" TargetMode="External"/><Relationship Id="rId2137" Type="http://schemas.openxmlformats.org/officeDocument/2006/relationships/hyperlink" Target="https://archive.org/download/ni-roms/roms/Nintendo%20-%20Game%20Boy%20Color.zip/Thunder%20Blast%20Man%20%28Europe%29%20%28Sachen%29%20%28Unl%29.zip" TargetMode="External"/><Relationship Id="rId2138" Type="http://schemas.openxmlformats.org/officeDocument/2006/relationships/hyperlink" Target="https://archive.org/download/ni-roms/roms/Nintendo%20-%20Game%20Boy%20Color.zip/Thunderbirds%20%28Europe%29%20%28En%2CFr%2CDe%2CEs%2CIt%29.zip" TargetMode="External"/><Relationship Id="rId2139" Type="http://schemas.openxmlformats.org/officeDocument/2006/relationships/hyperlink" Target="https://archive.org/download/ni-roms/roms/Nintendo%20-%20Game%20Boy%20Color.zip/Thunderbirds%20%28Europe%29.zip" TargetMode="External"/><Relationship Id="rId2130" Type="http://schemas.openxmlformats.org/officeDocument/2006/relationships/hyperlink" Target="https://archive.org/download/ni-roms/roms/Nintendo%20-%20Game%20Boy%20Color.zip/Tetris%20Adventure%20-%20Susume%20Mickey%20to%20Nakama-tachi%20%28Japan%29%20%28Rev%201%29.zip" TargetMode="External"/><Relationship Id="rId2131" Type="http://schemas.openxmlformats.org/officeDocument/2006/relationships/hyperlink" Target="https://archive.org/download/ni-roms/roms/Nintendo%20-%20Game%20Boy%20Color.zip/Tetris%20Adventure%20-%20Susume%20Mickey%20to%20Nakama-tachi%20%28Japan%29.zip" TargetMode="External"/><Relationship Id="rId2132" Type="http://schemas.openxmlformats.org/officeDocument/2006/relationships/hyperlink" Target="https://archive.org/download/ni-roms/roms/Nintendo%20-%20Game%20Boy%20Color.zip/Tetris%20DX%20%28World%29%20%28SGB%20Enhanced%29%20%28GB%20Compatible%29.zip" TargetMode="External"/><Relationship Id="rId2133" Type="http://schemas.openxmlformats.org/officeDocument/2006/relationships/hyperlink" Target="https://archive.org/download/ni-roms/roms/Nintendo%20-%20Game%20Boy%20Color.zip/Tezhong%20Budui%20%28Taiwan%29%20%28Unl%29%20%28Alt%29%20%5Bb%5D.zip" TargetMode="External"/><Relationship Id="rId2134" Type="http://schemas.openxmlformats.org/officeDocument/2006/relationships/hyperlink" Target="https://archive.org/download/ni-roms/roms/Nintendo%20-%20Game%20Boy%20Color.zip/Tezhong%20Budui%20%28Taiwan%29%20%28Unl%29.zip" TargetMode="External"/><Relationship Id="rId2135" Type="http://schemas.openxmlformats.org/officeDocument/2006/relationships/hyperlink" Target="https://archive.org/download/ni-roms/roms/Nintendo%20-%20Game%20Boy%20Color.zip/Tezhong%20Budui%202%20-%20Jidi%20%28Taiwan%29%20%28Unl%29.zip" TargetMode="External"/><Relationship Id="rId2136" Type="http://schemas.openxmlformats.org/officeDocument/2006/relationships/hyperlink" Target="https://archive.org/download/ni-roms/roms/Nintendo%20-%20Game%20Boy%20Color.zip/Three%20Lions%20%28United%20Kingdom%29%20%28En%2CFr%2CDe%2CEs%2CIt%2CNl%2CSv%29%20%28GB%20Compatible%29.zip" TargetMode="External"/><Relationship Id="rId2160" Type="http://schemas.openxmlformats.org/officeDocument/2006/relationships/hyperlink" Target="https://archive.org/download/ni-roms/roms/Nintendo%20-%20Game%20Boy%20Color.zip/Tokimeki%20Memorial%20Pocket%20-%20Sport%20Hen%20-%20Koutei%20no%20Photograph%20%28Japan%29%20%28SGB%20Enhanced%29%20%28GB%20Compatible%29.zip" TargetMode="External"/><Relationship Id="rId2161" Type="http://schemas.openxmlformats.org/officeDocument/2006/relationships/hyperlink" Target="https://archive.org/download/ni-roms/roms/Nintendo%20-%20Game%20Boy%20Color.zip/Tokoro-san%20no%20Setagaya%20C.C.%20%28Japan%29%20%28GB%20Compatible%29.zip" TargetMode="External"/><Relationship Id="rId2162" Type="http://schemas.openxmlformats.org/officeDocument/2006/relationships/hyperlink" Target="https://archive.org/download/ni-roms/roms/Nintendo%20-%20Game%20Boy%20Color.zip/Tom%20Clancy%27s%20Rainbow%20Six%20%28USA%2C%20Europe%29%20%28En%2CFr%2CDe%29.zip" TargetMode="External"/><Relationship Id="rId2163" Type="http://schemas.openxmlformats.org/officeDocument/2006/relationships/hyperlink" Target="https://archive.org/download/ni-roms/roms/Nintendo%20-%20Game%20Boy%20Color.zip/Tom%20and%20Jerry%20%28USA%2C%20Europe%29.zip" TargetMode="External"/><Relationship Id="rId2164" Type="http://schemas.openxmlformats.org/officeDocument/2006/relationships/hyperlink" Target="https://archive.org/download/ni-roms/roms/Nintendo%20-%20Game%20Boy%20Color.zip/Tom%20and%20Jerry%20-%20Mouse%20Hunt%20%28USA%29%20%28En%2CFr%2CEs%29.zip" TargetMode="External"/><Relationship Id="rId2165" Type="http://schemas.openxmlformats.org/officeDocument/2006/relationships/hyperlink" Target="https://archive.org/download/ni-roms/roms/Nintendo%20-%20Game%20Boy%20Color.zip/Tom%20and%20Jerry%20-%20Mousehunt%20%28Europe%29%20%28En%2CFr%2CDe%2CEs%2CIt%29%20%28Rev%201%29.zip" TargetMode="External"/><Relationship Id="rId2166" Type="http://schemas.openxmlformats.org/officeDocument/2006/relationships/hyperlink" Target="https://archive.org/download/ni-roms/roms/Nintendo%20-%20Game%20Boy%20Color.zip/Tom%20and%20Jerry%20-%20Mousehunt%20%28Europe%29%20%28En%2CFr%2CDe%2CEs%2CIt%29.zip" TargetMode="External"/><Relationship Id="rId2167" Type="http://schemas.openxmlformats.org/officeDocument/2006/relationships/hyperlink" Target="https://archive.org/download/ni-roms/roms/Nintendo%20-%20Game%20Boy%20Color.zip/Tom%20and%20Jerry%20in%20-%20Mouse%20Attacks%21%20%28Europe%29%20%28En%2CFr%2CDe%2CEs%2CIt%2CNl%2CDa%29.zip" TargetMode="External"/><Relationship Id="rId2168" Type="http://schemas.openxmlformats.org/officeDocument/2006/relationships/hyperlink" Target="https://archive.org/download/ni-roms/roms/Nintendo%20-%20Game%20Boy%20Color.zip/Tom%20and%20Jerry%20in%20-%20Mouse%20Attacks%21%20%28USA%29%20%28Rev%201%29.zip" TargetMode="External"/><Relationship Id="rId2169" Type="http://schemas.openxmlformats.org/officeDocument/2006/relationships/hyperlink" Target="https://archive.org/download/ni-roms/roms/Nintendo%20-%20Game%20Boy%20Color.zip/Tom%20and%20Jerry%20in%20-%20Mouse%20Attacks%21%20%28USA%29.zip" TargetMode="External"/><Relationship Id="rId2159" Type="http://schemas.openxmlformats.org/officeDocument/2006/relationships/hyperlink" Target="https://archive.org/download/ni-roms/roms/Nintendo%20-%20Game%20Boy%20Color.zip/Tokimeki%20Memorial%20Pocket%20-%20Culture%20Hen%20-%20Komorebi%20no%20Melody%20%28Japan%29%20%28SGB%20Enhanced%29%20%28GB%20Compatible%29.zip" TargetMode="External"/><Relationship Id="rId2150" Type="http://schemas.openxmlformats.org/officeDocument/2006/relationships/hyperlink" Target="https://archive.org/download/ni-roms/roms/Nintendo%20-%20Game%20Boy%20Color.zip/Tiny%20Toon%20Adventures%20-%20Dizzy%27s%20Candy%20Quest%20%28Europe%29%20%28En%2CFr%2CDe%2CEs%2CIt%2CNl%29.zip" TargetMode="External"/><Relationship Id="rId2151" Type="http://schemas.openxmlformats.org/officeDocument/2006/relationships/hyperlink" Target="https://archive.org/download/ni-roms/roms/Nintendo%20-%20Game%20Boy%20Color.zip/Tiny%20Toon%20Adventures%20-%20Dizzy%27s%20Candy%20Quest%20%28USA%29%20%28Proto%29.zip" TargetMode="External"/><Relationship Id="rId2152" Type="http://schemas.openxmlformats.org/officeDocument/2006/relationships/hyperlink" Target="https://archive.org/download/ni-roms/roms/Nintendo%20-%20Game%20Boy%20Color.zip/Tir%20Na%20Nog%20%28World%29%20%28Aftermarket%29%20%28Unl%29.zip" TargetMode="External"/><Relationship Id="rId2153" Type="http://schemas.openxmlformats.org/officeDocument/2006/relationships/hyperlink" Target="https://archive.org/download/ni-roms/roms/Nintendo%20-%20Game%20Boy%20Color.zip/Titi%20-%20Le%20Tour%20du%20Monde%20en%2080%20Chats%20%28France%29.zip" TargetMode="External"/><Relationship Id="rId2154" Type="http://schemas.openxmlformats.org/officeDocument/2006/relationships/hyperlink" Target="https://archive.org/download/ni-roms/roms/Nintendo%20-%20Game%20Boy%20Color.zip/Titus%20the%20Fox%20%28Europe%29%20%28GB%20Compatible%29.zip" TargetMode="External"/><Relationship Id="rId2155" Type="http://schemas.openxmlformats.org/officeDocument/2006/relationships/hyperlink" Target="https://archive.org/download/ni-roms/roms/Nintendo%20-%20Game%20Boy%20Color.zip/Titus%20the%20Fox%20%28USA%29%20%28GB%20Compatible%29.zip" TargetMode="External"/><Relationship Id="rId2156" Type="http://schemas.openxmlformats.org/officeDocument/2006/relationships/hyperlink" Target="https://archive.org/download/ni-roms/roms/Nintendo%20-%20Game%20Boy%20Color.zip/To%20The%20Stars%20%28World%29%20%28GB%20Compatible%29%20%28Aftermarket%29%20%28Unl%29.zip" TargetMode="External"/><Relationship Id="rId2157" Type="http://schemas.openxmlformats.org/officeDocument/2006/relationships/hyperlink" Target="https://archive.org/download/ni-roms/roms/Nintendo%20-%20Game%20Boy%20Color.zip/Tobu%20Tobu%20Girl%20Deluxe%20%28World%29%20%28GB%20Compatible%29%20%28Aftermarket%29%20%28Unl%29.zip" TargetMode="External"/><Relationship Id="rId2158" Type="http://schemas.openxmlformats.org/officeDocument/2006/relationships/hyperlink" Target="https://archive.org/download/ni-roms/roms/Nintendo%20-%20Game%20Boy%20Color.zip/Toki%20Tori%20%28USA%2C%20Europe%29%20%28En%2CJa%2CFr%2CDe%2CEs%29.zip" TargetMode="External"/><Relationship Id="rId2104" Type="http://schemas.openxmlformats.org/officeDocument/2006/relationships/hyperlink" Target="https://archive.org/download/ni-roms/roms/Nintendo%20-%20Game%20Boy%20Color.zip/Tales%20of%20Phantasia%20-%20Narikiri%20Dungeon%20%28Japan%29%20%28SGB%20Enhanced%29%20%28GB%20Compatible%29.zip" TargetMode="External"/><Relationship Id="rId2105" Type="http://schemas.openxmlformats.org/officeDocument/2006/relationships/hyperlink" Target="https://archive.org/download/ni-roms/roms/Nintendo%20-%20Game%20Boy%20Color.zip/Tamarindo%27s%20Freaking%20Dinner%20DX%20%28World%29%20%28Aftermarket%29%20%28Unl%29.zip" TargetMode="External"/><Relationship Id="rId2106" Type="http://schemas.openxmlformats.org/officeDocument/2006/relationships/hyperlink" Target="https://archive.org/download/ni-roms/roms/Nintendo%20-%20Game%20Boy%20Color.zip/Tanimura%20Hitoshi%20Ryuu%20Pachinko%20Kouryaku%20Daisakusen%20-%20Don%20Quijote%20ga%20Iku%20%28Japan%29%20%28SGB%20Enhanced%29%20%28GB%20Compatible%29.zip" TargetMode="External"/><Relationship Id="rId2107" Type="http://schemas.openxmlformats.org/officeDocument/2006/relationships/hyperlink" Target="https://archive.org/download/ni-roms/roms/Nintendo%20-%20Game%20Boy%20Color.zip/Tank%20Attack%20%28World%29%20%28Aftermarket%29%20%28Unl%29.zip" TargetMode="External"/><Relationship Id="rId2108" Type="http://schemas.openxmlformats.org/officeDocument/2006/relationships/hyperlink" Target="https://archive.org/download/ni-roms/roms/Nintendo%20-%20Game%20Boy%20Color.zip/Tarzan%20%28France%29.zip" TargetMode="External"/><Relationship Id="rId2109" Type="http://schemas.openxmlformats.org/officeDocument/2006/relationships/hyperlink" Target="https://archive.org/download/ni-roms/roms/Nintendo%20-%20Game%20Boy%20Color.zip/Tarzan%20%28Germany%29.zip" TargetMode="External"/><Relationship Id="rId2100" Type="http://schemas.openxmlformats.org/officeDocument/2006/relationships/hyperlink" Target="https://archive.org/download/ni-roms/roms/Nintendo%20-%20Game%20Boy%20Color.zip/Taito%20Memorial%20-%20Chase%20H.Q.%20-%20Secret%20Police%20%28Japan%29%20%28SGB%20Enhanced%29%20%28GB%20Compatible%29.zip" TargetMode="External"/><Relationship Id="rId2101" Type="http://schemas.openxmlformats.org/officeDocument/2006/relationships/hyperlink" Target="https://archive.org/download/ni-roms/roms/Nintendo%20-%20Game%20Boy%20Color.zip/Take%20Your%20Medicine%20%28World%29%20%28En%2CPt%29%20%28v1.0%29%20%28GB%20Compatible%29%20%28Aftermarket%29%20%28Unl%29.zip" TargetMode="External"/><Relationship Id="rId2102" Type="http://schemas.openxmlformats.org/officeDocument/2006/relationships/hyperlink" Target="https://archive.org/download/ni-roms/roms/Nintendo%20-%20Game%20Boy%20Color.zip/Take%20Your%20Medicine%20%28World%29%20%28En%2CPt%29%20%28v1.1%29%20%28GB%20Compatible%29%20%28Aftermarket%29%20%28Unl%29.zip" TargetMode="External"/><Relationship Id="rId2103" Type="http://schemas.openxmlformats.org/officeDocument/2006/relationships/hyperlink" Target="https://archive.org/download/ni-roms/roms/Nintendo%20-%20Game%20Boy%20Color.zip/Tales%20of%20Monsterland%20%28World%29%20%28v2.83%29%20%28GB%20Compatible%29%20%28Aftermarket%29%20%28Unl%29.zip" TargetMode="External"/><Relationship Id="rId899" Type="http://schemas.openxmlformats.org/officeDocument/2006/relationships/hyperlink" Target="https://archive.org/download/ni-roms/roms/Nintendo%20-%20Game%20Boy%20Color.zip/High%20Noon%20%28World%29%20%28Aftermarket%29%20%28Unl%29.zip" TargetMode="External"/><Relationship Id="rId898" Type="http://schemas.openxmlformats.org/officeDocument/2006/relationships/hyperlink" Target="https://archive.org/download/ni-roms/roms/Nintendo%20-%20Game%20Boy%20Color.zip/Hidden%20Gems%20%28World%29%20%28GB%20Compo%202023%29%20%28GB%20Compatible%29%20%28Aftermarket%29%20%28Unl%29.zip" TargetMode="External"/><Relationship Id="rId897" Type="http://schemas.openxmlformats.org/officeDocument/2006/relationships/hyperlink" Target="https://archive.org/download/ni-roms/roms/Nintendo%20-%20Game%20Boy%20Color.zip/Hidden%20Gems%20%28World%29%20%28Demo%29%20%28GB%20Compatible%29%20%28Aftermarket%29%20%28Unl%29.zip" TargetMode="External"/><Relationship Id="rId896" Type="http://schemas.openxmlformats.org/officeDocument/2006/relationships/hyperlink" Target="https://archive.org/download/ni-roms/roms/Nintendo%20-%20Game%20Boy%20Color.zip/Hexcite%20-%20The%20Shapes%20of%20Victory%20%28USA%2C%20Europe%29%20%28SGB%20Enhanced%29%20%28GB%20Compatible%29.zip" TargetMode="External"/><Relationship Id="rId891" Type="http://schemas.openxmlformats.org/officeDocument/2006/relationships/hyperlink" Target="https://archive.org/download/ni-roms/roms/Nintendo%20-%20Game%20Boy%20Color.zip/Heroes%20of%20Might%20and%20Magic%20%28Europe%29%20%28En%2CFr%2CDe%29.zip" TargetMode="External"/><Relationship Id="rId890" Type="http://schemas.openxmlformats.org/officeDocument/2006/relationships/hyperlink" Target="https://archive.org/download/ni-roms/roms/Nintendo%20-%20Game%20Boy%20Color.zip/Hero%20Hero-kun%20%28Japan%29.zip" TargetMode="External"/><Relationship Id="rId895" Type="http://schemas.openxmlformats.org/officeDocument/2006/relationships/hyperlink" Target="https://archive.org/download/ni-roms/roms/Nintendo%20-%20Game%20Boy%20Color.zip/Hexcite%20%28Europe%29%20%28En%2CFr%2CDe%29%20%28Proto%29%20%28SGB%20Enhanced%29%20%28GB%20Compatible%29.zip" TargetMode="External"/><Relationship Id="rId894" Type="http://schemas.openxmlformats.org/officeDocument/2006/relationships/hyperlink" Target="https://archive.org/download/ni-roms/roms/Nintendo%20-%20Game%20Boy%20Color.zip/Heroes%20of%20Might%20and%20Magic%20II%20%28USA%29%20%28En%2CFr%2CDe%29.zip" TargetMode="External"/><Relationship Id="rId893" Type="http://schemas.openxmlformats.org/officeDocument/2006/relationships/hyperlink" Target="https://archive.org/download/ni-roms/roms/Nintendo%20-%20Game%20Boy%20Color.zip/Heroes%20of%20Might%20and%20Magic%20%28USA%29%20%28En%2CFr%2CDe%29.zip" TargetMode="External"/><Relationship Id="rId892" Type="http://schemas.openxmlformats.org/officeDocument/2006/relationships/hyperlink" Target="https://archive.org/download/ni-roms/roms/Nintendo%20-%20Game%20Boy%20Color.zip/Heroes%20of%20Might%20and%20Magic%20%28USA%29%20%28En%2CFr%2CDe%29%20%28Rev%201%29%20%28Proto%29.zip" TargetMode="External"/><Relationship Id="rId2126" Type="http://schemas.openxmlformats.org/officeDocument/2006/relationships/hyperlink" Target="https://archive.org/download/ni-roms/roms/Nintendo%20-%20Game%20Boy%20Color.zip/Test%20Drive%202001%20%28USA%29.zip" TargetMode="External"/><Relationship Id="rId2127" Type="http://schemas.openxmlformats.org/officeDocument/2006/relationships/hyperlink" Target="https://archive.org/download/ni-roms/roms/Nintendo%20-%20Game%20Boy%20Color.zip/Test%20Drive%20Cycles%20%28USA%29.zip" TargetMode="External"/><Relationship Id="rId2128" Type="http://schemas.openxmlformats.org/officeDocument/2006/relationships/hyperlink" Target="https://archive.org/download/ni-roms/roms/Nintendo%20-%20Game%20Boy%20Color.zip/Test%20Drive%20Le%20Mans%20%28USA%29%20%28En%2CFr%2CEs%29.zip" TargetMode="External"/><Relationship Id="rId2129" Type="http://schemas.openxmlformats.org/officeDocument/2006/relationships/hyperlink" Target="https://archive.org/download/ni-roms/roms/Nintendo%20-%20Game%20Boy%20Color.zip/Test%20Drive%20Off-Road%203%20%28USA%29%20%28Rumble%20Version%29%20%28SGB%20Enhanced%29%20%28GB%20Compatible%29.zip" TargetMode="External"/><Relationship Id="rId2120" Type="http://schemas.openxmlformats.org/officeDocument/2006/relationships/hyperlink" Target="https://archive.org/download/ni-roms/roms/Nintendo%20-%20Game%20Boy%20Color.zip/Telefang%20-%20Power%20Version%20%28Taiwan%29%20%28Unl%29.zip" TargetMode="External"/><Relationship Id="rId2121" Type="http://schemas.openxmlformats.org/officeDocument/2006/relationships/hyperlink" Target="https://archive.org/download/ni-roms/roms/Nintendo%20-%20Game%20Boy%20Color.zip/Terrifying%20911%20%28China%29%20%28En%29%20%28Unl%29.zip" TargetMode="External"/><Relationship Id="rId2122" Type="http://schemas.openxmlformats.org/officeDocument/2006/relationships/hyperlink" Target="https://archive.org/download/ni-roms/roms/Nintendo%20-%20Game%20Boy%20Color.zip/Test%20Drive%206%20%28Europe%29%20%28En%2CFr%2CDe%2CEs%2CIt%29%20%28GB%20Compatible%29.zip" TargetMode="External"/><Relationship Id="rId2123" Type="http://schemas.openxmlformats.org/officeDocument/2006/relationships/hyperlink" Target="https://archive.org/download/ni-roms/roms/Nintendo%20-%20Game%20Boy%20Color.zip/Test%20Drive%206%20%28Europe%29%20%28En%2CFr%2CDe%2CEs%2CIt%29%20%28Sample%29%20%28GB%20Compatible%29.zip" TargetMode="External"/><Relationship Id="rId2124" Type="http://schemas.openxmlformats.org/officeDocument/2006/relationships/hyperlink" Target="https://archive.org/download/ni-roms/roms/Nintendo%20-%20Game%20Boy%20Color.zip/Test%20Drive%206%20%28USA%29%20%28GB%20Compatible%29.zip" TargetMode="External"/><Relationship Id="rId2125" Type="http://schemas.openxmlformats.org/officeDocument/2006/relationships/hyperlink" Target="https://archive.org/download/ni-roms/roms/Nintendo%20-%20Game%20Boy%20Color.zip/Test%20Drive%206%20%28USA%29%20%28Rev%201%29%20%28Proto%29.zip" TargetMode="External"/><Relationship Id="rId2115" Type="http://schemas.openxmlformats.org/officeDocument/2006/relationships/hyperlink" Target="https://archive.org/download/ni-roms/roms/Nintendo%20-%20Game%20Boy%20Color.zip/Taxi%202%20%28France%29.zip" TargetMode="External"/><Relationship Id="rId2116" Type="http://schemas.openxmlformats.org/officeDocument/2006/relationships/hyperlink" Target="https://archive.org/download/ni-roms/roms/Nintendo%20-%20Game%20Boy%20Color.zip/Taxi%203%20%28France%29.zip" TargetMode="External"/><Relationship Id="rId2117" Type="http://schemas.openxmlformats.org/officeDocument/2006/relationships/hyperlink" Target="https://archive.org/download/ni-roms/roms/Nintendo%20-%20Game%20Boy%20Color.zip/Tazz%20%28World%29%20%282022-10-13%29%20%28Aftermarket%29%20%28Unl%29.zip" TargetMode="External"/><Relationship Id="rId2118" Type="http://schemas.openxmlformats.org/officeDocument/2006/relationships/hyperlink" Target="https://archive.org/download/ni-roms/roms/Nintendo%20-%20Game%20Boy%20Color.zip/Tazz%20%28World%29%20%282022-10-17%29%20%28Aftermarket%29%20%28Unl%29.zip" TargetMode="External"/><Relationship Id="rId2119" Type="http://schemas.openxmlformats.org/officeDocument/2006/relationships/hyperlink" Target="https://archive.org/download/ni-roms/roms/Nintendo%20-%20Game%20Boy%20Color.zip/Tech%20Deck%20Skateboarding%20%28USA%2C%20Europe%29.zip" TargetMode="External"/><Relationship Id="rId2110" Type="http://schemas.openxmlformats.org/officeDocument/2006/relationships/hyperlink" Target="https://archive.org/download/ni-roms/roms/Nintendo%20-%20Game%20Boy%20Color.zip/Tarzan%20%28Japan%29.zip" TargetMode="External"/><Relationship Id="rId2111" Type="http://schemas.openxmlformats.org/officeDocument/2006/relationships/hyperlink" Target="https://archive.org/download/ni-roms/roms/Nintendo%20-%20Game%20Boy%20Color.zip/Tarzan%20%28USA%2C%20Europe%29.zip" TargetMode="External"/><Relationship Id="rId2112" Type="http://schemas.openxmlformats.org/officeDocument/2006/relationships/hyperlink" Target="https://archive.org/download/ni-roms/roms/Nintendo%20-%20Game%20Boy%20Color.zip/Tasmanian%20Devil%20-%20Munching%20Madness%20%28Europe%29%20%28En%2CFr%2CDe%2CEs%2CIt%29%20%28GB%20Compatible%29.zip" TargetMode="External"/><Relationship Id="rId2113" Type="http://schemas.openxmlformats.org/officeDocument/2006/relationships/hyperlink" Target="https://archive.org/download/ni-roms/roms/Nintendo%20-%20Game%20Boy%20Color.zip/Tasmanian%20Devil%20-%20Munching%20Madness%20%28USA%29%20%28En%2CFr%2CDe%2CEs%2CIt%29%20%28GB%20Compatible%29.zip" TargetMode="External"/><Relationship Id="rId2114" Type="http://schemas.openxmlformats.org/officeDocument/2006/relationships/hyperlink" Target="https://archive.org/download/ni-roms/roms/Nintendo%20-%20Game%20Boy%20Color.zip/Taxi%202%20%28Europe%29%20%28En%2CFr%2CDe%2CEs%2CIt%2CNl%29%20%28Proto%29.zip" TargetMode="Externa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archive.org/download/ni-roms/roms/Nintendo%20-%20Nintendo%2064%20%28BigEndian%29.zip/Hoshi%20no%20Kirby%2064%20%28Japan%29.zip" TargetMode="External"/><Relationship Id="rId391" Type="http://schemas.openxmlformats.org/officeDocument/2006/relationships/hyperlink" Target="https://archive.org/download/ni-roms/roms/Nintendo%20-%20Nintendo%2064%20%28BigEndian%29.zip/Hoshi%20no%20Kirby%2064%20%28Japan%29%20%28Rev%203%29.zip" TargetMode="External"/><Relationship Id="rId390" Type="http://schemas.openxmlformats.org/officeDocument/2006/relationships/hyperlink" Target="https://archive.org/download/ni-roms/roms/Nintendo%20-%20Nintendo%2064%20%28BigEndian%29.zip/Hoshi%20no%20Kirby%2064%20%28Japan%29%20%28Rev%202%29.zip" TargetMode="External"/><Relationship Id="rId385" Type="http://schemas.openxmlformats.org/officeDocument/2006/relationships/hyperlink" Target="https://archive.org/download/ni-roms/roms/Nintendo%20-%20Nintendo%2064%20%28BigEndian%29.zip/Hiryuu%20no%20Ken%20Twin%20%28Japan%29.zip" TargetMode="External"/><Relationship Id="rId384" Type="http://schemas.openxmlformats.org/officeDocument/2006/relationships/hyperlink" Target="https://archive.org/download/ni-roms/roms/Nintendo%20-%20Nintendo%2064%20%28BigEndian%29.zip/Hey%20You%2C%20Pikachu%21%20%28USA%29.zip" TargetMode="External"/><Relationship Id="rId383" Type="http://schemas.openxmlformats.org/officeDocument/2006/relationships/hyperlink" Target="https://archive.org/download/ni-roms/roms/Nintendo%20-%20Nintendo%2064%20%28BigEndian%29.zip/Hexen%20%28USA%29.zip" TargetMode="External"/><Relationship Id="rId382" Type="http://schemas.openxmlformats.org/officeDocument/2006/relationships/hyperlink" Target="https://archive.org/download/ni-roms/roms/Nintendo%20-%20Nintendo%2064%20%28BigEndian%29.zip/Hexen%20%28Japan%29.zip" TargetMode="External"/><Relationship Id="rId389" Type="http://schemas.openxmlformats.org/officeDocument/2006/relationships/hyperlink" Target="https://archive.org/download/ni-roms/roms/Nintendo%20-%20Nintendo%2064%20%28BigEndian%29.zip/Hoshi%20no%20Kirby%2064%20%28Japan%29%20%28Rev%201%29.zip" TargetMode="External"/><Relationship Id="rId388" Type="http://schemas.openxmlformats.org/officeDocument/2006/relationships/hyperlink" Target="https://archive.org/download/ni-roms/roms/Nintendo%20-%20Nintendo%2064%20%28BigEndian%29.zip/Holy%20Magic%20Century%20%28Germany%29.zip" TargetMode="External"/><Relationship Id="rId387" Type="http://schemas.openxmlformats.org/officeDocument/2006/relationships/hyperlink" Target="https://archive.org/download/ni-roms/roms/Nintendo%20-%20Nintendo%2064%20%28BigEndian%29.zip/Holy%20Magic%20Century%20%28France%29.zip" TargetMode="External"/><Relationship Id="rId386" Type="http://schemas.openxmlformats.org/officeDocument/2006/relationships/hyperlink" Target="https://archive.org/download/ni-roms/roms/Nintendo%20-%20Nintendo%2064%20%28BigEndian%29.zip/Holy%20Magic%20Century%20%28Europe%29.zip" TargetMode="External"/><Relationship Id="rId381" Type="http://schemas.openxmlformats.org/officeDocument/2006/relationships/hyperlink" Target="https://archive.org/download/ni-roms/roms/Nintendo%20-%20Nintendo%2064%20%28BigEndian%29.zip/Hexen%20%28Germany%29.zip" TargetMode="External"/><Relationship Id="rId380" Type="http://schemas.openxmlformats.org/officeDocument/2006/relationships/hyperlink" Target="https://archive.org/download/ni-roms/roms/Nintendo%20-%20Nintendo%2064%20%28BigEndian%29.zip/Hexen%20%28France%29.zip" TargetMode="External"/><Relationship Id="rId379" Type="http://schemas.openxmlformats.org/officeDocument/2006/relationships/hyperlink" Target="https://archive.org/download/ni-roms/roms/Nintendo%20-%20Nintendo%2064%20%28BigEndian%29.zip/Hexen%20%28Europe%29.zip" TargetMode="External"/><Relationship Id="rId374" Type="http://schemas.openxmlformats.org/officeDocument/2006/relationships/hyperlink" Target="https://archive.org/download/ni-roms/roms/Nintendo%20-%20Nintendo%2064%20%28BigEndian%29.zip/Heiwa%20Pachinko%20World%2064%20%28Japan%29.zip" TargetMode="External"/><Relationship Id="rId373" Type="http://schemas.openxmlformats.org/officeDocument/2006/relationships/hyperlink" Target="https://archive.org/download/ni-roms/roms/Nintendo%20-%20Nintendo%2064%20%28BigEndian%29.zip/Harvest%20Moon%2064%20%28USA%29.zip" TargetMode="External"/><Relationship Id="rId372" Type="http://schemas.openxmlformats.org/officeDocument/2006/relationships/hyperlink" Target="https://archive.org/download/ni-roms/roms/Nintendo%20-%20Nintendo%2064%20%28BigEndian%29.zip/Harukanaru%20Augusta%20-%20Masters%20%2798%20%28Japan%29.zip" TargetMode="External"/><Relationship Id="rId371" Type="http://schemas.openxmlformats.org/officeDocument/2006/relationships/hyperlink" Target="https://archive.org/download/ni-roms/roms/Nintendo%20-%20Nintendo%2064%20%28BigEndian%29.zip/Hamster%20Monogatari%2064%20%28Japan%29.zip" TargetMode="External"/><Relationship Id="rId378" Type="http://schemas.openxmlformats.org/officeDocument/2006/relationships/hyperlink" Target="https://archive.org/download/ni-roms/roms/Nintendo%20-%20Nintendo%2064%20%28BigEndian%29.zip/Hercules%20-%20The%20Legendary%20Journeys%20%28USA%29.zip" TargetMode="External"/><Relationship Id="rId377" Type="http://schemas.openxmlformats.org/officeDocument/2006/relationships/hyperlink" Target="https://archive.org/download/ni-roms/roms/Nintendo%20-%20Nintendo%2064%20%28BigEndian%29.zip/Hercules%20-%20The%20Legendary%20Journeys%20%28USA%29%20%28Beta%202%29.zip" TargetMode="External"/><Relationship Id="rId376" Type="http://schemas.openxmlformats.org/officeDocument/2006/relationships/hyperlink" Target="https://archive.org/download/ni-roms/roms/Nintendo%20-%20Nintendo%2064%20%28BigEndian%29.zip/Hercules%20-%20The%20Legendary%20Journeys%20%28USA%29%20%28Beta%201%29.zip" TargetMode="External"/><Relationship Id="rId375" Type="http://schemas.openxmlformats.org/officeDocument/2006/relationships/hyperlink" Target="https://archive.org/download/ni-roms/roms/Nintendo%20-%20Nintendo%2064%20%28BigEndian%29.zip/Hercules%20-%20The%20Legendary%20Journeys%20%28Europe%29%20%28En%2CFr%2CDe%2CEs%2CIt%2CNl%29.zip" TargetMode="External"/><Relationship Id="rId396" Type="http://schemas.openxmlformats.org/officeDocument/2006/relationships/hyperlink" Target="https://archive.org/download/ni-roms/roms/Nintendo%20-%20Nintendo%2064%20%28BigEndian%29.zip/Hybrid%20Heaven%20%28Europe%29%20%28En%2CFr%2CDe%29.zip" TargetMode="External"/><Relationship Id="rId395" Type="http://schemas.openxmlformats.org/officeDocument/2006/relationships/hyperlink" Target="https://archive.org/download/ni-roms/roms/Nintendo%20-%20Nintendo%2064%20%28BigEndian%29.zip/Human%20Grand%20Prix%20-%20The%20New%20Generation%20%28Japan%29.zip" TargetMode="External"/><Relationship Id="rId394" Type="http://schemas.openxmlformats.org/officeDocument/2006/relationships/hyperlink" Target="https://archive.org/download/ni-roms/roms/Nintendo%20-%20Nintendo%2064%20%28BigEndian%29.zip/Hot%20Wheels%20-%20Turbo%20Racing%20%28USA%29.zip" TargetMode="External"/><Relationship Id="rId393" Type="http://schemas.openxmlformats.org/officeDocument/2006/relationships/hyperlink" Target="https://archive.org/download/ni-roms/roms/Nintendo%20-%20Nintendo%2064%20%28BigEndian%29.zip/Hot%20Wheels%20-%20Turbo%20Racing%20%28Europe%29%20%28En%2CFr%2CDe%29.zip" TargetMode="External"/><Relationship Id="rId399" Type="http://schemas.openxmlformats.org/officeDocument/2006/relationships/hyperlink" Target="https://archive.org/download/ni-roms/roms/Nintendo%20-%20Nintendo%2064%20%28BigEndian%29.zip/Hydro%20Thunder%20%28Europe%29.zip" TargetMode="External"/><Relationship Id="rId398" Type="http://schemas.openxmlformats.org/officeDocument/2006/relationships/hyperlink" Target="https://archive.org/download/ni-roms/roms/Nintendo%20-%20Nintendo%2064%20%28BigEndian%29.zip/Hybrid%20Heaven%20%28USA%29.zip" TargetMode="External"/><Relationship Id="rId397" Type="http://schemas.openxmlformats.org/officeDocument/2006/relationships/hyperlink" Target="https://archive.org/download/ni-roms/roms/Nintendo%20-%20Nintendo%2064%20%28BigEndian%29.zip/Hybrid%20Heaven%20%28Japan%29.zip" TargetMode="External"/><Relationship Id="rId40" Type="http://schemas.openxmlformats.org/officeDocument/2006/relationships/hyperlink" Target="https://archive.org/download/ni-roms/roms/Nintendo%20-%20Nintendo%2064%20%28BigEndian%29.zip/Airboarder%2064%20%28Europe%29.zip" TargetMode="External"/><Relationship Id="rId42" Type="http://schemas.openxmlformats.org/officeDocument/2006/relationships/hyperlink" Target="https://archive.org/download/ni-roms/roms/Nintendo%20-%20Nintendo%2064%20%28BigEndian%29.zip/Akumajou%20Dracula%20Mokushiroku%20Gaiden%20-%20Legend%20of%20Cornell%20%28Japan%29.zip" TargetMode="External"/><Relationship Id="rId41" Type="http://schemas.openxmlformats.org/officeDocument/2006/relationships/hyperlink" Target="https://archive.org/download/ni-roms/roms/Nintendo%20-%20Nintendo%2064%20%28BigEndian%29.zip/Akumajou%20Dracula%20Mokushiroku%20-%20Real%20Action%20Adventure%20%28Japan%29.zip" TargetMode="External"/><Relationship Id="rId44" Type="http://schemas.openxmlformats.org/officeDocument/2006/relationships/hyperlink" Target="https://archive.org/download/ni-roms/roms/Nintendo%20-%20Nintendo%2064%20%28BigEndian%29.zip/All-Star%20Baseball%2099%20%28Europe%29.zip" TargetMode="External"/><Relationship Id="rId43" Type="http://schemas.openxmlformats.org/officeDocument/2006/relationships/hyperlink" Target="https://archive.org/download/ni-roms/roms/Nintendo%20-%20Nintendo%2064%20%28BigEndian%29.zip/Alien%20Sun%20%28World%29%20%28Proto%29%20%28N64brew%20Game%20Jam%202023%29%20%28Aftermarket%29%20%28Unl%29.zip" TargetMode="External"/><Relationship Id="rId46" Type="http://schemas.openxmlformats.org/officeDocument/2006/relationships/hyperlink" Target="https://archive.org/download/ni-roms/roms/Nintendo%20-%20Nintendo%2064%20%28BigEndian%29.zip/All-Star%20Baseball%202000%20%28Europe%29.zip" TargetMode="External"/><Relationship Id="rId45" Type="http://schemas.openxmlformats.org/officeDocument/2006/relationships/hyperlink" Target="https://archive.org/download/ni-roms/roms/Nintendo%20-%20Nintendo%2064%20%28BigEndian%29.zip/All-Star%20Baseball%2099%20%28USA%29.zip" TargetMode="External"/><Relationship Id="rId48" Type="http://schemas.openxmlformats.org/officeDocument/2006/relationships/hyperlink" Target="https://archive.org/download/ni-roms/roms/Nintendo%20-%20Nintendo%2064%20%28BigEndian%29.zip/All-Star%20Baseball%202001%20%28USA%29.zip" TargetMode="External"/><Relationship Id="rId47" Type="http://schemas.openxmlformats.org/officeDocument/2006/relationships/hyperlink" Target="https://archive.org/download/ni-roms/roms/Nintendo%20-%20Nintendo%2064%20%28BigEndian%29.zip/All-Star%20Baseball%202000%20%28USA%29.zip" TargetMode="External"/><Relationship Id="rId49" Type="http://schemas.openxmlformats.org/officeDocument/2006/relationships/hyperlink" Target="https://archive.org/download/ni-roms/roms/Nintendo%20-%20Nintendo%2064%20%28BigEndian%29.zip/All%20Star%20Tennis%20%2799%20%28Europe%29%20%28En%2CFr%2CDe%2CEs%2CIt%29.zip" TargetMode="External"/><Relationship Id="rId31" Type="http://schemas.openxmlformats.org/officeDocument/2006/relationships/hyperlink" Target="https://archive.org/download/ni-roms/roms/Nintendo%20-%20Nintendo%2064%20%28BigEndian%29.zip/Aidyn%20Chronicles%20-%20The%20First%20Mage%20%28Europe%29%20%28Beta%29%20%282001-03-02%29.zip" TargetMode="External"/><Relationship Id="rId30" Type="http://schemas.openxmlformats.org/officeDocument/2006/relationships/hyperlink" Target="https://archive.org/download/ni-roms/roms/Nintendo%20-%20Nintendo%2064%20%28BigEndian%29.zip/AeroGauge%20%28USA%29.zip" TargetMode="External"/><Relationship Id="rId33" Type="http://schemas.openxmlformats.org/officeDocument/2006/relationships/hyperlink" Target="https://archive.org/download/ni-roms/roms/Nintendo%20-%20Nintendo%2064%20%28BigEndian%29.zip/Aidyn%20Chronicles%20-%20The%20First%20Mage%20%28Europe%29.zip" TargetMode="External"/><Relationship Id="rId32" Type="http://schemas.openxmlformats.org/officeDocument/2006/relationships/hyperlink" Target="https://archive.org/download/ni-roms/roms/Nintendo%20-%20Nintendo%2064%20%28BigEndian%29.zip/Aidyn%20Chronicles%20-%20The%20First%20Mage%20%28Europe%29%20%28Beta%29%20%282001-04-10%29.zip" TargetMode="External"/><Relationship Id="rId35" Type="http://schemas.openxmlformats.org/officeDocument/2006/relationships/hyperlink" Target="https://archive.org/download/ni-roms/roms/Nintendo%20-%20Nintendo%2064%20%28BigEndian%29.zip/Aidyn%20Chronicles%20-%20The%20First%20Mage%20%28USA%29%20%28Beta%29%20%282000-05-09%29.zip" TargetMode="External"/><Relationship Id="rId34" Type="http://schemas.openxmlformats.org/officeDocument/2006/relationships/hyperlink" Target="https://archive.org/download/ni-roms/roms/Nintendo%20-%20Nintendo%2064%20%28BigEndian%29.zip/Aidyn%20Chronicles%20-%20The%20First%20Mage%20%28USA%29%20%28Beta%29%20%282000-02-10%29.zip" TargetMode="External"/><Relationship Id="rId37" Type="http://schemas.openxmlformats.org/officeDocument/2006/relationships/hyperlink" Target="https://archive.org/download/ni-roms/roms/Nintendo%20-%20Nintendo%2064%20%28BigEndian%29.zip/Aidyn%20Chronicles%20-%20The%20First%20Mage%20%28USA%29%20%28Rev%201%29.zip" TargetMode="External"/><Relationship Id="rId36" Type="http://schemas.openxmlformats.org/officeDocument/2006/relationships/hyperlink" Target="https://archive.org/download/ni-roms/roms/Nintendo%20-%20Nintendo%2064%20%28BigEndian%29.zip/Aidyn%20Chronicles%20-%20The%20First%20Mage%20%28USA%29%20%28Beta%29%20%282000-12-05%29.zip" TargetMode="External"/><Relationship Id="rId39" Type="http://schemas.openxmlformats.org/officeDocument/2006/relationships/hyperlink" Target="https://archive.org/download/ni-roms/roms/Nintendo%20-%20Nintendo%2064%20%28BigEndian%29.zip/Air%20Boarder%2064%20%28Japan%29.zip" TargetMode="External"/><Relationship Id="rId38" Type="http://schemas.openxmlformats.org/officeDocument/2006/relationships/hyperlink" Target="https://archive.org/download/ni-roms/roms/Nintendo%20-%20Nintendo%2064%20%28BigEndian%29.zip/Aidyn%20Chronicles%20-%20The%20First%20Mage%20%28USA%29.zip" TargetMode="External"/><Relationship Id="rId20" Type="http://schemas.openxmlformats.org/officeDocument/2006/relationships/hyperlink" Target="https://archive.org/download/ni-roms/roms/Nintendo%20-%20Nintendo%2064%20%28BigEndian%29.zip/1080%20Snowboarding%20%28USA%29%20%28En%2CJa%29%20%28LodgeNet%29.zip" TargetMode="External"/><Relationship Id="rId22" Type="http://schemas.openxmlformats.org/officeDocument/2006/relationships/hyperlink" Target="https://archive.org/download/ni-roms/roms/Nintendo%20-%20Nintendo%2064%20%28BigEndian%29.zip/AI%20Shougi%203%20%28Japan%29.zip" TargetMode="External"/><Relationship Id="rId21" Type="http://schemas.openxmlformats.org/officeDocument/2006/relationships/hyperlink" Target="https://archive.org/download/ni-roms/roms/Nintendo%20-%20Nintendo%2064%20%28BigEndian%29.zip/2048%20%28World%29%20%28En%2CFr%2CEs%29%20%28Aftermarket%29%20%28Unl%29.zip" TargetMode="External"/><Relationship Id="rId24" Type="http://schemas.openxmlformats.org/officeDocument/2006/relationships/hyperlink" Target="https://archive.org/download/ni-roms/roms/Nintendo%20-%20Nintendo%2064%20%28BigEndian%29.zip/Action%20Replay%20Pro%2064%20%28Europe%29%20%28v3.3%29%20%28Unl%29.zip" TargetMode="External"/><Relationship Id="rId23" Type="http://schemas.openxmlformats.org/officeDocument/2006/relationships/hyperlink" Target="https://archive.org/download/ni-roms/roms/Nintendo%20-%20Nintendo%2064%20%28BigEndian%29.zip/Action%20Replay%20Pro%2064%20%28Europe%29%20%28v3.0%29%20%28Unl%29.zip" TargetMode="External"/><Relationship Id="rId26" Type="http://schemas.openxmlformats.org/officeDocument/2006/relationships/hyperlink" Target="https://archive.org/download/ni-roms/roms/Nintendo%20-%20Nintendo%2064%20%28BigEndian%29.zip/AeroFighters%20Assault%20%28USA%29.zip" TargetMode="External"/><Relationship Id="rId25" Type="http://schemas.openxmlformats.org/officeDocument/2006/relationships/hyperlink" Target="https://archive.org/download/ni-roms/roms/Nintendo%20-%20Nintendo%2064%20%28BigEndian%29.zip/AeroFighters%20Assault%20%28Europe%29%20%28En%2CFr%2CDe%29.zip" TargetMode="External"/><Relationship Id="rId28" Type="http://schemas.openxmlformats.org/officeDocument/2006/relationships/hyperlink" Target="https://archive.org/download/ni-roms/roms/Nintendo%20-%20Nintendo%2064%20%28BigEndian%29.zip/AeroGauge%20%28Japan%29%20%28Demo%29%20%28Kiosk%29.zip" TargetMode="External"/><Relationship Id="rId27" Type="http://schemas.openxmlformats.org/officeDocument/2006/relationships/hyperlink" Target="https://archive.org/download/ni-roms/roms/Nintendo%20-%20Nintendo%2064%20%28BigEndian%29.zip/AeroGauge%20%28Europe%29%20%28En%2CFr%2CDe%29.zip" TargetMode="External"/><Relationship Id="rId29" Type="http://schemas.openxmlformats.org/officeDocument/2006/relationships/hyperlink" Target="https://archive.org/download/ni-roms/roms/Nintendo%20-%20Nintendo%2064%20%28BigEndian%29.zip/AeroGauge%20%28Japan%29%20%28Rev%201%29.zip" TargetMode="External"/><Relationship Id="rId11" Type="http://schemas.openxmlformats.org/officeDocument/2006/relationships/hyperlink" Target="https://archive.org/download/ni-roms/roms/Nintendo%20-%20Nintendo%2064%20%28BigEndian%29.zip/64%20Oozumou%20%28Japan%29.zip" TargetMode="External"/><Relationship Id="rId10" Type="http://schemas.openxmlformats.org/officeDocument/2006/relationships/hyperlink" Target="https://archive.org/download/ni-roms/roms/Nintendo%20-%20Nintendo%2064%20%28BigEndian%29.zip/64%20Hanafuda%20-%20Tenshi%20no%20Yakusoku%20%28Japan%29.zip" TargetMode="External"/><Relationship Id="rId13" Type="http://schemas.openxmlformats.org/officeDocument/2006/relationships/hyperlink" Target="https://archive.org/download/ni-roms/roms/Nintendo%20-%20Nintendo%2064%20%28BigEndian%29.zip/64%20Trump%20Collection%20-%20Alice%20no%20Wakuwaku%20Trump%20World%20%28Japan%29.zip" TargetMode="External"/><Relationship Id="rId12" Type="http://schemas.openxmlformats.org/officeDocument/2006/relationships/hyperlink" Target="https://archive.org/download/ni-roms/roms/Nintendo%20-%20Nintendo%2064%20%28BigEndian%29.zip/64%20Oozumou%202%20%28Japan%29.zip" TargetMode="External"/><Relationship Id="rId15" Type="http://schemas.openxmlformats.org/officeDocument/2006/relationships/hyperlink" Target="https://archive.org/download/ni-roms/roms/Nintendo%20-%20Nintendo%2064%20%28BigEndian%29.zip/64Noid%20%28World%29%20%28Demo%29%20%28N64brew%20Game%20Jam%202020%29%20%28Aftermarket%29%20%28Unl%29.zip" TargetMode="External"/><Relationship Id="rId14" Type="http://schemas.openxmlformats.org/officeDocument/2006/relationships/hyperlink" Target="https://archive.org/download/ni-roms/roms/Nintendo%20-%20Nintendo%2064%20%28BigEndian%29.zip/64%20de%20Hakken%21%21%20Tamagotchi%20-%20Minna%20de%20Tamagotchi%20World%20%28Japan%29.zip" TargetMode="External"/><Relationship Id="rId17" Type="http://schemas.openxmlformats.org/officeDocument/2006/relationships/hyperlink" Target="https://archive.org/download/ni-roms/roms/Nintendo%20-%20Nintendo%2064%20%28BigEndian%29.zip/77a%20Special%20Edition%20%28World%29%20%28Summer64%29%20%28Unl%29.zip" TargetMode="External"/><Relationship Id="rId16" Type="http://schemas.openxmlformats.org/officeDocument/2006/relationships/hyperlink" Target="https://archive.org/download/ni-roms/roms/Nintendo%20-%20Nintendo%2064%20%28BigEndian%29.zip/77a%20%28World%29%20%28Presence%20of%20Mind%20%2798%29%20%28Unl%29.zip" TargetMode="External"/><Relationship Id="rId19" Type="http://schemas.openxmlformats.org/officeDocument/2006/relationships/hyperlink" Target="https://archive.org/download/ni-roms/roms/Nintendo%20-%20Nintendo%2064%20%28BigEndian%29.zip/1080%20Snowboarding%20%28Japan%2C%20USA%29%20%28En%2CJa%29.zip" TargetMode="External"/><Relationship Id="rId18" Type="http://schemas.openxmlformats.org/officeDocument/2006/relationships/hyperlink" Target="https://archive.org/download/ni-roms/roms/Nintendo%20-%20Nintendo%2064%20%28BigEndian%29.zip/1080%20Snowboarding%20%28Europe%29%20%28En%2CJa%2CFr%2CDe%29.zip" TargetMode="External"/><Relationship Id="rId84" Type="http://schemas.openxmlformats.org/officeDocument/2006/relationships/hyperlink" Target="https://archive.org/download/ni-roms/roms/Nintendo%20-%20Nintendo%2064%20%28BigEndian%29.zip/Battlezone%20-%20Rise%20of%20the%20Black%20Dogs%20%28USA%29.zip" TargetMode="External"/><Relationship Id="rId83" Type="http://schemas.openxmlformats.org/officeDocument/2006/relationships/hyperlink" Target="https://archive.org/download/ni-roms/roms/Nintendo%20-%20Nintendo%2064%20%28BigEndian%29.zip/BattleTanx%20-%20Global%20Assault%20%28USA%29.zip" TargetMode="External"/><Relationship Id="rId86" Type="http://schemas.openxmlformats.org/officeDocument/2006/relationships/hyperlink" Target="https://archive.org/download/ni-roms/roms/Nintendo%20-%20Nintendo%2064%20%28BigEndian%29.zip/Beetle%20Adventure%20Racing%21%20%28Japan%29.zip" TargetMode="External"/><Relationship Id="rId85" Type="http://schemas.openxmlformats.org/officeDocument/2006/relationships/hyperlink" Target="https://archive.org/download/ni-roms/roms/Nintendo%20-%20Nintendo%2064%20%28BigEndian%29.zip/Beetle%20Adventure%20Racing%21%20%28Europe%29%20%28En%2CFr%2CDe%29.zip" TargetMode="External"/><Relationship Id="rId88" Type="http://schemas.openxmlformats.org/officeDocument/2006/relationships/hyperlink" Target="https://archive.org/download/ni-roms/roms/Nintendo%20-%20Nintendo%2064%20%28BigEndian%29.zip/Big%20Burger%20%28World%29%20%28N64brew%20Game%20Jam%202020%29%20%28NTSC%29%20%28Aftermarket%29%20%28Unl%29.zip" TargetMode="External"/><Relationship Id="rId87" Type="http://schemas.openxmlformats.org/officeDocument/2006/relationships/hyperlink" Target="https://archive.org/download/ni-roms/roms/Nintendo%20-%20Nintendo%2064%20%28BigEndian%29.zip/Beetle%20Adventure%20Racing%21%20%28USA%29%20%28En%2CFr%2CDe%29.zip" TargetMode="External"/><Relationship Id="rId89" Type="http://schemas.openxmlformats.org/officeDocument/2006/relationships/hyperlink" Target="https://archive.org/download/ni-roms/roms/Nintendo%20-%20Nintendo%2064%20%28BigEndian%29.zip/Big%20Burger%20%28World%29%20%28N64brew%20Game%20Jam%202020%29%20%28PAL%29%20%28Aftermarket%29%20%28Unl%29.zip" TargetMode="External"/><Relationship Id="rId80" Type="http://schemas.openxmlformats.org/officeDocument/2006/relationships/hyperlink" Target="https://archive.org/download/ni-roms/roms/Nintendo%20-%20Nintendo%2064%20%28BigEndian%29.zip/Batman%20of%20the%20Future%20-%20Return%20of%20the%20Joker%20%28Europe%29%20%28En%2CFr%2CDe%29.zip" TargetMode="External"/><Relationship Id="rId82" Type="http://schemas.openxmlformats.org/officeDocument/2006/relationships/hyperlink" Target="https://archive.org/download/ni-roms/roms/Nintendo%20-%20Nintendo%2064%20%28BigEndian%29.zip/BattleTanx%20-%20Global%20Assault%20%28Europe%29%20%28En%2CFr%2CDe%29.zip" TargetMode="External"/><Relationship Id="rId81" Type="http://schemas.openxmlformats.org/officeDocument/2006/relationships/hyperlink" Target="https://archive.org/download/ni-roms/roms/Nintendo%20-%20Nintendo%2064%20%28BigEndian%29.zip/BattleTanx%20%28USA%29.zip" TargetMode="External"/><Relationship Id="rId73" Type="http://schemas.openxmlformats.org/officeDocument/2006/relationships/hyperlink" Target="https://archive.org/download/ni-roms/roms/Nintendo%20-%20Nintendo%2064%20%28BigEndian%29.zip/Banjo-Tooie%20%28USA%29.zip" TargetMode="External"/><Relationship Id="rId72" Type="http://schemas.openxmlformats.org/officeDocument/2006/relationships/hyperlink" Target="https://archive.org/download/ni-roms/roms/Nintendo%20-%20Nintendo%2064%20%28BigEndian%29.zip/Banjo-Tooie%20%28Europe%29%20%28En%2CFr%2CDe%2CEs%29.zip" TargetMode="External"/><Relationship Id="rId75" Type="http://schemas.openxmlformats.org/officeDocument/2006/relationships/hyperlink" Target="https://archive.org/download/ni-roms/roms/Nintendo%20-%20Nintendo%2064%20%28BigEndian%29.zip/Banjo%20to%20Kazooie%20no%20Daibouken%202%20%28Japan%29.zip" TargetMode="External"/><Relationship Id="rId74" Type="http://schemas.openxmlformats.org/officeDocument/2006/relationships/hyperlink" Target="https://archive.org/download/ni-roms/roms/Nintendo%20-%20Nintendo%2064%20%28BigEndian%29.zip/Banjo%20to%20Kazooie%20no%20Daibouken%20%28Japan%29.zip" TargetMode="External"/><Relationship Id="rId77" Type="http://schemas.openxmlformats.org/officeDocument/2006/relationships/hyperlink" Target="https://archive.org/download/ni-roms/roms/Nintendo%20-%20Nintendo%2064%20%28BigEndian%29.zip/Bassmasters%202000%20%28USA%29%20%28Beta%29.zip" TargetMode="External"/><Relationship Id="rId76" Type="http://schemas.openxmlformats.org/officeDocument/2006/relationships/hyperlink" Target="https://archive.org/download/ni-roms/roms/Nintendo%20-%20Nintendo%2064%20%28BigEndian%29.zip/Bass%20Rush%20-%20ECOGEAR%20PowerWorm%20Championship%20%28Japan%29.zip" TargetMode="External"/><Relationship Id="rId79" Type="http://schemas.openxmlformats.org/officeDocument/2006/relationships/hyperlink" Target="https://archive.org/download/ni-roms/roms/Nintendo%20-%20Nintendo%2064%20%28BigEndian%29.zip/Batman%20Beyond%20-%20Return%20of%20the%20Joker%20%28USA%29.zip" TargetMode="External"/><Relationship Id="rId78" Type="http://schemas.openxmlformats.org/officeDocument/2006/relationships/hyperlink" Target="https://archive.org/download/ni-roms/roms/Nintendo%20-%20Nintendo%2064%20%28BigEndian%29.zip/Bassmasters%202000%20%28USA%29.zip" TargetMode="External"/><Relationship Id="rId71" Type="http://schemas.openxmlformats.org/officeDocument/2006/relationships/hyperlink" Target="https://archive.org/download/ni-roms/roms/Nintendo%20-%20Nintendo%2064%20%28BigEndian%29.zip/Banjo-Tooie%20%28Australia%29.zip" TargetMode="External"/><Relationship Id="rId70" Type="http://schemas.openxmlformats.org/officeDocument/2006/relationships/hyperlink" Target="https://archive.org/download/ni-roms/roms/Nintendo%20-%20Nintendo%2064%20%28BigEndian%29.zip/Banjo-Kazooie%20%28USA%29.zip" TargetMode="External"/><Relationship Id="rId62" Type="http://schemas.openxmlformats.org/officeDocument/2006/relationships/hyperlink" Target="https://archive.org/download/ni-roms/roms/Nintendo%20-%20Nintendo%2064%20%28BigEndian%29.zip/Automobili%20Lamborghini%20%28Europe%29.zip" TargetMode="External"/><Relationship Id="rId61" Type="http://schemas.openxmlformats.org/officeDocument/2006/relationships/hyperlink" Target="https://archive.org/download/ni-roms/roms/Nintendo%20-%20Nintendo%2064%20%28BigEndian%29.zip/Ataxx%2064%20%28World%29%20%28Unl%29.zip" TargetMode="External"/><Relationship Id="rId64" Type="http://schemas.openxmlformats.org/officeDocument/2006/relationships/hyperlink" Target="https://archive.org/download/ni-roms/roms/Nintendo%20-%20Nintendo%2064%20%28BigEndian%29.zip/Baku%20Bomberman%20%28Japan%29.zip" TargetMode="External"/><Relationship Id="rId63" Type="http://schemas.openxmlformats.org/officeDocument/2006/relationships/hyperlink" Target="https://archive.org/download/ni-roms/roms/Nintendo%20-%20Nintendo%2064%20%28BigEndian%29.zip/Automobili%20Lamborghini%20%28USA%29.zip" TargetMode="External"/><Relationship Id="rId66" Type="http://schemas.openxmlformats.org/officeDocument/2006/relationships/hyperlink" Target="https://archive.org/download/ni-roms/roms/Nintendo%20-%20Nintendo%2064%20%28BigEndian%29.zip/Bakuretsu%20Muteki%20Bangaioh%20%28Japan%29.zip" TargetMode="External"/><Relationship Id="rId65" Type="http://schemas.openxmlformats.org/officeDocument/2006/relationships/hyperlink" Target="https://archive.org/download/ni-roms/roms/Nintendo%20-%20Nintendo%2064%20%28BigEndian%29.zip/Baku%20Bomberman%202%20%28Japan%29.zip" TargetMode="External"/><Relationship Id="rId68" Type="http://schemas.openxmlformats.org/officeDocument/2006/relationships/hyperlink" Target="https://archive.org/download/ni-roms/roms/Nintendo%20-%20Nintendo%2064%20%28BigEndian%29.zip/Banjo-Kazooie%20%28Europe%29%20%28En%2CFr%2CDe%29.zip" TargetMode="External"/><Relationship Id="rId67" Type="http://schemas.openxmlformats.org/officeDocument/2006/relationships/hyperlink" Target="https://archive.org/download/ni-roms/roms/Nintendo%20-%20Nintendo%2064%20%28BigEndian%29.zip/Bakushou%20Jinsei%2064%20-%20Mezase%21%20Resort%20Ou%20%28Japan%29.zip" TargetMode="External"/><Relationship Id="rId60" Type="http://schemas.openxmlformats.org/officeDocument/2006/relationships/hyperlink" Target="https://archive.org/download/ni-roms/roms/Nintendo%20-%20Nintendo%2064%20%28BigEndian%29.zip/Asteroids%20Hyper%2064%20%28USA%29.zip" TargetMode="External"/><Relationship Id="rId69" Type="http://schemas.openxmlformats.org/officeDocument/2006/relationships/hyperlink" Target="https://archive.org/download/ni-roms/roms/Nintendo%20-%20Nintendo%2064%20%28BigEndian%29.zip/Banjo-Kazooie%20%28USA%29%20%28Rev%201%29.zip" TargetMode="External"/><Relationship Id="rId51" Type="http://schemas.openxmlformats.org/officeDocument/2006/relationships/hyperlink" Target="https://archive.org/download/ni-roms/roms/Nintendo%20-%20Nintendo%2064%20%28BigEndian%29.zip/Armorines%20-%20Project%20S.W.A.R.M.%20%28Europe%29.zip" TargetMode="External"/><Relationship Id="rId50" Type="http://schemas.openxmlformats.org/officeDocument/2006/relationships/hyperlink" Target="https://archive.org/download/ni-roms/roms/Nintendo%20-%20Nintendo%2064%20%28BigEndian%29.zip/All%20Star%20Tennis%2099%20%28USA%29.zip" TargetMode="External"/><Relationship Id="rId53" Type="http://schemas.openxmlformats.org/officeDocument/2006/relationships/hyperlink" Target="https://archive.org/download/ni-roms/roms/Nintendo%20-%20Nintendo%2064%20%28BigEndian%29.zip/Armorines%20-%20Project%20S.W.A.R.M.%20%28USA%29.zip" TargetMode="External"/><Relationship Id="rId52" Type="http://schemas.openxmlformats.org/officeDocument/2006/relationships/hyperlink" Target="https://archive.org/download/ni-roms/roms/Nintendo%20-%20Nintendo%2064%20%28BigEndian%29.zip/Armorines%20-%20Project%20S.W.A.R.M.%20%28Germany%29.zip" TargetMode="External"/><Relationship Id="rId55" Type="http://schemas.openxmlformats.org/officeDocument/2006/relationships/hyperlink" Target="https://archive.org/download/ni-roms/roms/Nintendo%20-%20Nintendo%2064%20%28BigEndian%29.zip/Army%20Men%20-%20Sarge%27s%20Heroes%20%28Europe%29%20%28En%2CFr%2CDe%29.zip" TargetMode="External"/><Relationship Id="rId54" Type="http://schemas.openxmlformats.org/officeDocument/2006/relationships/hyperlink" Target="https://archive.org/download/ni-roms/roms/Nintendo%20-%20Nintendo%2064%20%28BigEndian%29.zip/Army%20Men%20-%20Air%20Combat%20%28USA%29.zip" TargetMode="External"/><Relationship Id="rId57" Type="http://schemas.openxmlformats.org/officeDocument/2006/relationships/hyperlink" Target="https://archive.org/download/ni-roms/roms/Nintendo%20-%20Nintendo%2064%20%28BigEndian%29.zip/Army%20Men%20-%20Sarge%27s%20Heroes%202%20%28USA%29.zip" TargetMode="External"/><Relationship Id="rId56" Type="http://schemas.openxmlformats.org/officeDocument/2006/relationships/hyperlink" Target="https://archive.org/download/ni-roms/roms/Nintendo%20-%20Nintendo%2064%20%28BigEndian%29.zip/Army%20Men%20-%20Sarge%27s%20Heroes%20%28USA%29.zip" TargetMode="External"/><Relationship Id="rId59" Type="http://schemas.openxmlformats.org/officeDocument/2006/relationships/hyperlink" Target="https://archive.org/download/ni-roms/roms/Nintendo%20-%20Nintendo%2064%20%28BigEndian%29.zip/Asteroids%2064%20%28World%29%20%28N64brew%20Game%20Jam%202021%29%20%28Aftermarket%29%20%28Unl%29.zip" TargetMode="External"/><Relationship Id="rId58" Type="http://schemas.openxmlformats.org/officeDocument/2006/relationships/hyperlink" Target="https://archive.org/download/ni-roms/roms/Nintendo%20-%20Nintendo%2064%20%28BigEndian%29.zip/Asteroid%20Shooter%20%28World%29%20%28Demo%29%20%28Aftermarket%29%20%28Unl%29.zip" TargetMode="External"/><Relationship Id="rId349" Type="http://schemas.openxmlformats.org/officeDocument/2006/relationships/hyperlink" Target="https://archive.org/download/ni-roms/roms/Nintendo%20-%20Nintendo%2064%20%28BigEndian%29.zip/Gex%203%20-%20Deep%20Cover%20Gecko%20%28Europe%29%20%28En%2CEs%2CIt%29.zip" TargetMode="External"/><Relationship Id="rId348" Type="http://schemas.openxmlformats.org/officeDocument/2006/relationships/hyperlink" Target="https://archive.org/download/ni-roms/roms/Nintendo%20-%20Nintendo%2064%20%28BigEndian%29.zip/Getter%20Love%21%21%20-%20Cho%20Renai%20Party%20Game%20Tanjou%20%28Japan%29.zip" TargetMode="External"/><Relationship Id="rId347" Type="http://schemas.openxmlformats.org/officeDocument/2006/relationships/hyperlink" Target="https://archive.org/download/ni-roms/roms/Nintendo%20-%20Nintendo%2064%20%28BigEndian%29.zip/Gauntlet%20Legends%20%28USA%29.zip" TargetMode="External"/><Relationship Id="rId346" Type="http://schemas.openxmlformats.org/officeDocument/2006/relationships/hyperlink" Target="https://archive.org/download/ni-roms/roms/Nintendo%20-%20Nintendo%2064%20%28BigEndian%29.zip/Gauntlet%20Legends%20%28USA%29%20%28LodgeNet%29.zip" TargetMode="External"/><Relationship Id="rId341" Type="http://schemas.openxmlformats.org/officeDocument/2006/relationships/hyperlink" Target="https://archive.org/download/ni-roms/roms/Nintendo%20-%20Nintendo%2064%20%28BigEndian%29.zip/Ganbare%21%20Nippon%21%20Olympics%202000%20%28Japan%29.zip" TargetMode="External"/><Relationship Id="rId340" Type="http://schemas.openxmlformats.org/officeDocument/2006/relationships/hyperlink" Target="https://archive.org/download/ni-roms/roms/Nintendo%20-%20Nintendo%2064%20%28BigEndian%29.zip/GameShark%20Pro%20%28USA%29%20%28v3.3%29%20%28Unl%29.zip" TargetMode="External"/><Relationship Id="rId345" Type="http://schemas.openxmlformats.org/officeDocument/2006/relationships/hyperlink" Target="https://archive.org/download/ni-roms/roms/Nintendo%20-%20Nintendo%2064%20%28BigEndian%29.zip/Gauntlet%20Legends%20%28Japan%29.zip" TargetMode="External"/><Relationship Id="rId344" Type="http://schemas.openxmlformats.org/officeDocument/2006/relationships/hyperlink" Target="https://archive.org/download/ni-roms/roms/Nintendo%20-%20Nintendo%2064%20%28BigEndian%29.zip/Gauntlet%20Legends%20%28Europe%29.zip" TargetMode="External"/><Relationship Id="rId343" Type="http://schemas.openxmlformats.org/officeDocument/2006/relationships/hyperlink" Target="https://archive.org/download/ni-roms/roms/Nintendo%20-%20Nintendo%2064%20%28BigEndian%29.zip/Ganbare%20Goemon%20-%20Neo%20Momoyama%20Bakufu%20no%20Odori%20%28Japan%29.zip" TargetMode="External"/><Relationship Id="rId342" Type="http://schemas.openxmlformats.org/officeDocument/2006/relationships/hyperlink" Target="https://archive.org/download/ni-roms/roms/Nintendo%20-%20Nintendo%2064%20%28BigEndian%29.zip/Ganbare%20Goemon%20-%20Dero%20Dero%20Douchuu%20Obake%20Tenkomori%20%28Japan%29.zip" TargetMode="External"/><Relationship Id="rId338" Type="http://schemas.openxmlformats.org/officeDocument/2006/relationships/hyperlink" Target="https://archive.org/download/ni-roms/roms/Nintendo%20-%20Nintendo%2064%20%28BigEndian%29.zip/GameBooster%2064%20%28USA%29%20%28v1.1%29%20%28Unl%29.zip" TargetMode="External"/><Relationship Id="rId337" Type="http://schemas.openxmlformats.org/officeDocument/2006/relationships/hyperlink" Target="https://archive.org/download/ni-roms/roms/Nintendo%20-%20Nintendo%2064%20%28BigEndian%29.zip/GameBooster%2064%20%28Europe%29%20%28v1.1%29%20%28Unl%29.zip" TargetMode="External"/><Relationship Id="rId336" Type="http://schemas.openxmlformats.org/officeDocument/2006/relationships/hyperlink" Target="https://archive.org/download/ni-roms/roms/Nintendo%20-%20Nintendo%2064%20%28BigEndian%29.zip/GT%2064%20-%20Championship%20Edition%20%28USA%29.zip" TargetMode="External"/><Relationship Id="rId335" Type="http://schemas.openxmlformats.org/officeDocument/2006/relationships/hyperlink" Target="https://archive.org/download/ni-roms/roms/Nintendo%20-%20Nintendo%2064%20%28BigEndian%29.zip/GT%2064%20-%20Championship%20Edition%20%28USA%29%20%28Beta%29%20%281998-05-25%29.zip" TargetMode="External"/><Relationship Id="rId339" Type="http://schemas.openxmlformats.org/officeDocument/2006/relationships/hyperlink" Target="https://archive.org/download/ni-roms/roms/Nintendo%20-%20Nintendo%2064%20%28BigEndian%29.zip/GameShark%20Pro%20%28USA%29%20%28v2.0%29%20%28Unl%29.zip" TargetMode="External"/><Relationship Id="rId330" Type="http://schemas.openxmlformats.org/officeDocument/2006/relationships/hyperlink" Target="https://archive.org/download/ni-roms/roms/Nintendo%20-%20Nintendo%2064%20%28BigEndian%29.zip/Funnel%20Cube%20%28World%29%20%28Demo%29%20%28Aftermarket%29%20%28Unl%29.zip" TargetMode="External"/><Relationship Id="rId334" Type="http://schemas.openxmlformats.org/officeDocument/2006/relationships/hyperlink" Target="https://archive.org/download/ni-roms/roms/Nintendo%20-%20Nintendo%2064%20%28BigEndian%29.zip/GT%2064%20-%20Championship%20Edition%20%28Europe%29%20%28En%2CFr%2CDe%29.zip" TargetMode="External"/><Relationship Id="rId333" Type="http://schemas.openxmlformats.org/officeDocument/2006/relationships/hyperlink" Target="https://archive.org/download/ni-roms/roms/Nintendo%20-%20Nintendo%2064%20%28BigEndian%29.zip/G.A.S.P%21%21%20Fighters%27%20NEXTream%20%28Japan%29.zip" TargetMode="External"/><Relationship Id="rId332" Type="http://schemas.openxmlformats.org/officeDocument/2006/relationships/hyperlink" Target="https://archive.org/download/ni-roms/roms/Nintendo%20-%20Nintendo%2064%20%28BigEndian%29.zip/G.A.S.P%21%21%20Fighters%27%20NEXTream%20%28Europe%29.zip" TargetMode="External"/><Relationship Id="rId331" Type="http://schemas.openxmlformats.org/officeDocument/2006/relationships/hyperlink" Target="https://archive.org/download/ni-roms/roms/Nintendo%20-%20Nintendo%2064%20%28BigEndian%29.zip/Fushigi%20no%20Dungeon%20-%20Fuurai%20no%20Shiren%202%20-%20Oni%20Shuurai%21%20Shiren%20Jou%21%20%28Japan%29.zip" TargetMode="External"/><Relationship Id="rId370" Type="http://schemas.openxmlformats.org/officeDocument/2006/relationships/hyperlink" Target="https://archive.org/download/ni-roms/roms/Nintendo%20-%20Nintendo%2064%20%28BigEndian%29.zip/HSV%20Adventure%20Racing%21%20%28Australia%29.zip" TargetMode="External"/><Relationship Id="rId369" Type="http://schemas.openxmlformats.org/officeDocument/2006/relationships/hyperlink" Target="https://archive.org/download/ni-roms/roms/Nintendo%20-%20Nintendo%2064%20%28BigEndian%29.zip/Golden%20Nugget%2064%20%28USA%29.zip" TargetMode="External"/><Relationship Id="rId368" Type="http://schemas.openxmlformats.org/officeDocument/2006/relationships/hyperlink" Target="https://archive.org/download/ni-roms/roms/Nintendo%20-%20Nintendo%2064%20%28BigEndian%29.zip/GoldenEye%20007%20%28USA%2C%20Europe%29%20%28Switch%20Online%29.zip" TargetMode="External"/><Relationship Id="rId363" Type="http://schemas.openxmlformats.org/officeDocument/2006/relationships/hyperlink" Target="https://archive.org/download/ni-roms/roms/Nintendo%20-%20Nintendo%2064%20%28BigEndian%29.zip/Goemon%20-%20Mononoke%20Sugoroku%20%28Japan%29.zip" TargetMode="External"/><Relationship Id="rId362" Type="http://schemas.openxmlformats.org/officeDocument/2006/relationships/hyperlink" Target="https://archive.org/download/ni-roms/roms/Nintendo%20-%20Nintendo%2064%20%28BigEndian%29.zip/Goemon%27s%20Great%20Adventure%20%28USA%29.zip" TargetMode="External"/><Relationship Id="rId361" Type="http://schemas.openxmlformats.org/officeDocument/2006/relationships/hyperlink" Target="https://archive.org/download/ni-roms/roms/Nintendo%20-%20Nintendo%2064%20%28BigEndian%29.zip/Glover%202%20%28USA%29%20%28Proto%202%29.zip" TargetMode="External"/><Relationship Id="rId360" Type="http://schemas.openxmlformats.org/officeDocument/2006/relationships/hyperlink" Target="https://archive.org/download/ni-roms/roms/Nintendo%20-%20Nintendo%2064%20%28BigEndian%29.zip/Glover%202%20%28USA%29%20%28Proto%201%29.zip" TargetMode="External"/><Relationship Id="rId367" Type="http://schemas.openxmlformats.org/officeDocument/2006/relationships/hyperlink" Target="https://archive.org/download/ni-roms/roms/Nintendo%20-%20Nintendo%2064%20%28BigEndian%29.zip/GoldenEye%20007%20%28USA%29.zip" TargetMode="External"/><Relationship Id="rId366" Type="http://schemas.openxmlformats.org/officeDocument/2006/relationships/hyperlink" Target="https://archive.org/download/ni-roms/roms/Nintendo%20-%20Nintendo%2064%20%28BigEndian%29.zip/GoldenEye%20007%20%28Japan%29.zip" TargetMode="External"/><Relationship Id="rId365" Type="http://schemas.openxmlformats.org/officeDocument/2006/relationships/hyperlink" Target="https://archive.org/download/ni-roms/roms/Nintendo%20-%20Nintendo%2064%20%28BigEndian%29.zip/GoldenEye%20007%20%28Japan%29%20%28Switch%20Online%29.zip" TargetMode="External"/><Relationship Id="rId364" Type="http://schemas.openxmlformats.org/officeDocument/2006/relationships/hyperlink" Target="https://archive.org/download/ni-roms/roms/Nintendo%20-%20Nintendo%2064%20%28BigEndian%29.zip/GoldenEye%20007%20%28Europe%29.zip" TargetMode="External"/><Relationship Id="rId95" Type="http://schemas.openxmlformats.org/officeDocument/2006/relationships/hyperlink" Target="https://archive.org/download/ni-roms/roms/Nintendo%20-%20Nintendo%2064%20%28BigEndian%29.zip/Biohazard%202%20%28Japan%29.zip" TargetMode="External"/><Relationship Id="rId94" Type="http://schemas.openxmlformats.org/officeDocument/2006/relationships/hyperlink" Target="https://archive.org/download/ni-roms/roms/Nintendo%20-%20Nintendo%2064%20%28BigEndian%29.zip/Bio%20F.R.E.A.K.S.%20%28USA%29.zip" TargetMode="External"/><Relationship Id="rId97" Type="http://schemas.openxmlformats.org/officeDocument/2006/relationships/hyperlink" Target="https://archive.org/download/ni-roms/roms/Nintendo%20-%20Nintendo%2064%20%28BigEndian%29.zip/Bird%20Kart%20%28World%29%20%28Demo%202%29%20%28Aftermarket%29%20%28Unl%29.zip" TargetMode="External"/><Relationship Id="rId96" Type="http://schemas.openxmlformats.org/officeDocument/2006/relationships/hyperlink" Target="https://archive.org/download/ni-roms/roms/Nintendo%20-%20Nintendo%2064%20%28BigEndian%29.zip/Bird%20Kart%20%28World%29%20%28Demo%201%29%20%28N64brew%20Game%20Jam%202021%29%20%28Aftermarket%29%20%28Unl%29.zip" TargetMode="External"/><Relationship Id="rId99" Type="http://schemas.openxmlformats.org/officeDocument/2006/relationships/hyperlink" Target="https://archive.org/download/ni-roms/roms/Nintendo%20-%20Nintendo%2064%20%28BigEndian%29.zip/Blast%20Corps%20%28USA%29%20%28Rev%201%29.zip" TargetMode="External"/><Relationship Id="rId98" Type="http://schemas.openxmlformats.org/officeDocument/2006/relationships/hyperlink" Target="https://archive.org/download/ni-roms/roms/Nintendo%20-%20Nintendo%2064%20%28BigEndian%29.zip/Blast%20Corps%20%28Europe%29%20%28En%2CDe%29.zip" TargetMode="External"/><Relationship Id="rId91" Type="http://schemas.openxmlformats.org/officeDocument/2006/relationships/hyperlink" Target="https://archive.org/download/ni-roms/roms/Nintendo%20-%20Nintendo%2064%20%28BigEndian%29.zip/Bike%20Race%20%2798%20%28World%29%20%28v1.0%29%20%28Demo%29%20%28Presence%20of%20Mind%20%2798%29%20%28Unl%29.zip" TargetMode="External"/><Relationship Id="rId90" Type="http://schemas.openxmlformats.org/officeDocument/2006/relationships/hyperlink" Target="https://archive.org/download/ni-roms/roms/Nintendo%20-%20Nintendo%2064%20%28BigEndian%29.zip/Big%20Mountain%202000%20%28USA%29.zip" TargetMode="External"/><Relationship Id="rId93" Type="http://schemas.openxmlformats.org/officeDocument/2006/relationships/hyperlink" Target="https://archive.org/download/ni-roms/roms/Nintendo%20-%20Nintendo%2064%20%28BigEndian%29.zip/Bio%20F.R.E.A.K.S.%20%28Europe%29.zip" TargetMode="External"/><Relationship Id="rId92" Type="http://schemas.openxmlformats.org/officeDocument/2006/relationships/hyperlink" Target="https://archive.org/download/ni-roms/roms/Nintendo%20-%20Nintendo%2064%20%28BigEndian%29.zip/Bike%20Race%20%2798%20%28World%29%20%28v1.2%29%20%28Demo%29%20%28Unl%29.zip" TargetMode="External"/><Relationship Id="rId359" Type="http://schemas.openxmlformats.org/officeDocument/2006/relationships/hyperlink" Target="https://archive.org/download/ni-roms/roms/Nintendo%20-%20Nintendo%2064%20%28BigEndian%29.zip/Glover%20%28USA%29.zip" TargetMode="External"/><Relationship Id="rId358" Type="http://schemas.openxmlformats.org/officeDocument/2006/relationships/hyperlink" Target="https://archive.org/download/ni-roms/roms/Nintendo%20-%20Nintendo%2064%20%28BigEndian%29.zip/Glover%20%28USA%29%20%28En%2CFr%2CDe%29%20%28Aftermarket%29%20%28Unl%29.zip" TargetMode="External"/><Relationship Id="rId357" Type="http://schemas.openxmlformats.org/officeDocument/2006/relationships/hyperlink" Target="https://archive.org/download/ni-roms/roms/Nintendo%20-%20Nintendo%2064%20%28BigEndian%29.zip/Glover%20%28USA%29%20%281998-09-04%29%20%28Beta%29.zip" TargetMode="External"/><Relationship Id="rId352" Type="http://schemas.openxmlformats.org/officeDocument/2006/relationships/hyperlink" Target="https://archive.org/download/ni-roms/roms/Nintendo%20-%20Nintendo%2064%20%28BigEndian%29.zip/Gex%2064%20-%20Enter%20the%20Gecko%20%28Europe%29.zip" TargetMode="External"/><Relationship Id="rId351" Type="http://schemas.openxmlformats.org/officeDocument/2006/relationships/hyperlink" Target="https://archive.org/download/ni-roms/roms/Nintendo%20-%20Nintendo%2064%20%28BigEndian%29.zip/Gex%203%20-%20Deep%20Cover%20Gecko%20%28USA%29.zip" TargetMode="External"/><Relationship Id="rId350" Type="http://schemas.openxmlformats.org/officeDocument/2006/relationships/hyperlink" Target="https://archive.org/download/ni-roms/roms/Nintendo%20-%20Nintendo%2064%20%28BigEndian%29.zip/Gex%203%20-%20Deep%20Cover%20Gecko%20%28Europe%29%20%28Fr%2CDe%29.zip" TargetMode="External"/><Relationship Id="rId356" Type="http://schemas.openxmlformats.org/officeDocument/2006/relationships/hyperlink" Target="https://archive.org/download/ni-roms/roms/Nintendo%20-%20Nintendo%2064%20%28BigEndian%29.zip/Glover%20%28USA%29%20%281998-07-16%29%20%28Beta%29%20%5Bb%5D.zip" TargetMode="External"/><Relationship Id="rId355" Type="http://schemas.openxmlformats.org/officeDocument/2006/relationships/hyperlink" Target="https://archive.org/download/ni-roms/roms/Nintendo%20-%20Nintendo%2064%20%28BigEndian%29.zip/Glover%20%28Europe%29%20%28En%2CFr%2CDe%29.zip" TargetMode="External"/><Relationship Id="rId354" Type="http://schemas.openxmlformats.org/officeDocument/2006/relationships/hyperlink" Target="https://archive.org/download/ni-roms/roms/Nintendo%20-%20Nintendo%2064%20%28BigEndian%29.zip/Glamorous%20Zombie%20Flakes%20%28World%29%20%28Aftermarket%29%20%28Unl%29.zip" TargetMode="External"/><Relationship Id="rId353" Type="http://schemas.openxmlformats.org/officeDocument/2006/relationships/hyperlink" Target="https://archive.org/download/ni-roms/roms/Nintendo%20-%20Nintendo%2064%20%28BigEndian%29.zip/Gex%2064%20-%20Enter%20the%20Gecko%20%28USA%29.zip" TargetMode="External"/><Relationship Id="rId305" Type="http://schemas.openxmlformats.org/officeDocument/2006/relationships/hyperlink" Target="https://archive.org/download/ni-roms/roms/Nintendo%20-%20Nintendo%2064%20%28BigEndian%29.zip/Featherlight%20%28World%29%20%28v1.3%29%20%28Aftermarket%29%20%28Unl%29.zip" TargetMode="External"/><Relationship Id="rId304" Type="http://schemas.openxmlformats.org/officeDocument/2006/relationships/hyperlink" Target="https://archive.org/download/ni-roms/roms/Nintendo%20-%20Nintendo%2064%20%28BigEndian%29.zip/Featherlight%20%28World%29%20%28v1.2%29%20%28Aftermarket%29%20%28Unl%29.zip" TargetMode="External"/><Relationship Id="rId303" Type="http://schemas.openxmlformats.org/officeDocument/2006/relationships/hyperlink" Target="https://archive.org/download/ni-roms/roms/Nintendo%20-%20Nintendo%2064%20%28BigEndian%29.zip/Featherlight%20%28World%29%20%28v1.1%29%20%28N64brew%20Game%20Jam%202021%29%20%28Aftermarket%29%20%28Unl%29.zip" TargetMode="External"/><Relationship Id="rId302" Type="http://schemas.openxmlformats.org/officeDocument/2006/relationships/hyperlink" Target="https://archive.org/download/ni-roms/roms/Nintendo%20-%20Nintendo%2064%20%28BigEndian%29.zip/Featherlight%20%28World%29%20%28v1.0%29%20%28Aftermarket%29%20%28Unl%29.zip" TargetMode="External"/><Relationship Id="rId309" Type="http://schemas.openxmlformats.org/officeDocument/2006/relationships/hyperlink" Target="https://archive.org/download/ni-roms/roms/Nintendo%20-%20Nintendo%2064%20%28BigEndian%29.zip/Fighters%20Destiny%20%28Germany%29.zip" TargetMode="External"/><Relationship Id="rId308" Type="http://schemas.openxmlformats.org/officeDocument/2006/relationships/hyperlink" Target="https://archive.org/download/ni-roms/roms/Nintendo%20-%20Nintendo%2064%20%28BigEndian%29.zip/Fighters%20Destiny%20%28France%29.zip" TargetMode="External"/><Relationship Id="rId307" Type="http://schemas.openxmlformats.org/officeDocument/2006/relationships/hyperlink" Target="https://archive.org/download/ni-roms/roms/Nintendo%20-%20Nintendo%2064%20%28BigEndian%29.zip/Fighters%20Destiny%20%28Europe%29.zip" TargetMode="External"/><Relationship Id="rId306" Type="http://schemas.openxmlformats.org/officeDocument/2006/relationships/hyperlink" Target="https://archive.org/download/ni-roms/roms/Nintendo%20-%20Nintendo%2064%20%28BigEndian%29.zip/Fighter%20Destiny%202%20%28USA%29.zip" TargetMode="External"/><Relationship Id="rId301" Type="http://schemas.openxmlformats.org/officeDocument/2006/relationships/hyperlink" Target="https://archive.org/download/ni-roms/roms/Nintendo%20-%20Nintendo%2064%20%28BigEndian%29.zip/Fanger%27s%20Lightmare%20%28World%29%20%28Demo%29%20%28N64brew%20Game%20Jam%202022%29%20%28Aftermarket%29%20%28Unl%29.zip" TargetMode="External"/><Relationship Id="rId300" Type="http://schemas.openxmlformats.org/officeDocument/2006/relationships/hyperlink" Target="https://archive.org/download/ni-roms/roms/Nintendo%20-%20Nintendo%2064%20%28BigEndian%29.zip/Famista%2064%20%28Japan%29.zip" TargetMode="External"/><Relationship Id="rId327" Type="http://schemas.openxmlformats.org/officeDocument/2006/relationships/hyperlink" Target="https://archive.org/download/ni-roms/roms/Nintendo%20-%20Nintendo%2064%20%28BigEndian%29.zip/Freak%20Boy%20%28Unknown%29%20%28Proto%29.zip" TargetMode="External"/><Relationship Id="rId326" Type="http://schemas.openxmlformats.org/officeDocument/2006/relationships/hyperlink" Target="https://archive.org/download/ni-roms/roms/Nintendo%20-%20Nintendo%2064%20%28BigEndian%29.zip/Fox%20Sports%20College%20Hoops%20%2799%20%28USA%29.zip" TargetMode="External"/><Relationship Id="rId325" Type="http://schemas.openxmlformats.org/officeDocument/2006/relationships/hyperlink" Target="https://archive.org/download/ni-roms/roms/Nintendo%20-%20Nintendo%2064%20%28BigEndian%29.zip/Forsaken%2064%20%28USA%29.zip" TargetMode="External"/><Relationship Id="rId324" Type="http://schemas.openxmlformats.org/officeDocument/2006/relationships/hyperlink" Target="https://archive.org/download/ni-roms/roms/Nintendo%20-%20Nintendo%2064%20%28BigEndian%29.zip/Forsaken%20%28Germany%29.zip" TargetMode="External"/><Relationship Id="rId329" Type="http://schemas.openxmlformats.org/officeDocument/2006/relationships/hyperlink" Target="https://archive.org/download/ni-roms/roms/Nintendo%20-%20Nintendo%2064%20%28BigEndian%29.zip/Frogger%202%20%28USA%29%20%28Proto%202%29.zip" TargetMode="External"/><Relationship Id="rId328" Type="http://schemas.openxmlformats.org/officeDocument/2006/relationships/hyperlink" Target="https://archive.org/download/ni-roms/roms/Nintendo%20-%20Nintendo%2064%20%28BigEndian%29.zip/Frogger%202%20%28USA%29%20%28Proto%201%29.zip" TargetMode="External"/><Relationship Id="rId323" Type="http://schemas.openxmlformats.org/officeDocument/2006/relationships/hyperlink" Target="https://archive.org/download/ni-roms/roms/Nintendo%20-%20Nintendo%2064%20%28BigEndian%29.zip/Forsaken%20%28Europe%29%20%28En%2CFr%2CEs%2CIt%29.zip" TargetMode="External"/><Relationship Id="rId322" Type="http://schemas.openxmlformats.org/officeDocument/2006/relationships/hyperlink" Target="https://archive.org/download/ni-roms/roms/Nintendo%20-%20Nintendo%2064%20%28BigEndian%29.zip/Flying%20Dragon%20%28USA%29.zip" TargetMode="External"/><Relationship Id="rId321" Type="http://schemas.openxmlformats.org/officeDocument/2006/relationships/hyperlink" Target="https://archive.org/download/ni-roms/roms/Nintendo%20-%20Nintendo%2064%20%28BigEndian%29.zip/Flying%20Dragon%20%28Europe%29.zip" TargetMode="External"/><Relationship Id="rId320" Type="http://schemas.openxmlformats.org/officeDocument/2006/relationships/hyperlink" Target="https://archive.org/download/ni-roms/roms/Nintendo%20-%20Nintendo%2064%20%28BigEndian%29.zip/Flood64%20%28World%29%20%28En%2CFr%2CEs%29%20%28Aftermarket%29%20%28Unl%29.zip" TargetMode="External"/><Relationship Id="rId316" Type="http://schemas.openxmlformats.org/officeDocument/2006/relationships/hyperlink" Target="https://archive.org/download/ni-roms/roms/Nintendo%20-%20Nintendo%2064%20%28BigEndian%29.zip/Flappy%20Bird%20%28World%29%20%28v1.1%29%20%28Aftermarket%29%20%28Unl%29.zip" TargetMode="External"/><Relationship Id="rId315" Type="http://schemas.openxmlformats.org/officeDocument/2006/relationships/hyperlink" Target="https://archive.org/download/ni-roms/roms/Nintendo%20-%20Nintendo%2064%20%28BigEndian%29.zip/Flappy%20Bird%20%28World%29%20%28v1.0%29%20%28Aftermarket%29%20%28Unl%29.zip" TargetMode="External"/><Relationship Id="rId314" Type="http://schemas.openxmlformats.org/officeDocument/2006/relationships/hyperlink" Target="https://archive.org/download/ni-roms/roms/Nintendo%20-%20Nintendo%2064%20%28BigEndian%29.zip/Fission%20Failure%2064%20%28World%29%20%28N64brew%20Game%20Jam%202021%29%20%28Aftermarket%29%20%28Unl%29.zip" TargetMode="External"/><Relationship Id="rId313" Type="http://schemas.openxmlformats.org/officeDocument/2006/relationships/hyperlink" Target="https://archive.org/download/ni-roms/roms/Nintendo%20-%20Nintendo%2064%20%28BigEndian%29.zip/Fighting%20Force%2064%20%28USA%29.zip" TargetMode="External"/><Relationship Id="rId319" Type="http://schemas.openxmlformats.org/officeDocument/2006/relationships/hyperlink" Target="https://archive.org/download/ni-roms/roms/Nintendo%20-%20Nintendo%2064%20%28BigEndian%29.zip/Flappy%20Bird%20%28World%29%20%28v1.4%29%20%28Aftermarket%29%20%28Unl%29.zip" TargetMode="External"/><Relationship Id="rId318" Type="http://schemas.openxmlformats.org/officeDocument/2006/relationships/hyperlink" Target="https://archive.org/download/ni-roms/roms/Nintendo%20-%20Nintendo%2064%20%28BigEndian%29.zip/Flappy%20Bird%20%28World%29%20%28v1.3%29%20%28Aftermarket%29%20%28Unl%29.zip" TargetMode="External"/><Relationship Id="rId317" Type="http://schemas.openxmlformats.org/officeDocument/2006/relationships/hyperlink" Target="https://archive.org/download/ni-roms/roms/Nintendo%20-%20Nintendo%2064%20%28BigEndian%29.zip/Flappy%20Bird%20%28World%29%20%28v1.2%29%20%28Aftermarket%29%20%28Unl%29.zip" TargetMode="External"/><Relationship Id="rId312" Type="http://schemas.openxmlformats.org/officeDocument/2006/relationships/hyperlink" Target="https://archive.org/download/ni-roms/roms/Nintendo%20-%20Nintendo%2064%20%28BigEndian%29.zip/Fighting%20Force%2064%20%28Europe%29.zip" TargetMode="External"/><Relationship Id="rId311" Type="http://schemas.openxmlformats.org/officeDocument/2006/relationships/hyperlink" Target="https://archive.org/download/ni-roms/roms/Nintendo%20-%20Nintendo%2064%20%28BigEndian%29.zip/Fighting%20Cup%20%28Japan%29.zip" TargetMode="External"/><Relationship Id="rId310" Type="http://schemas.openxmlformats.org/officeDocument/2006/relationships/hyperlink" Target="https://archive.org/download/ni-roms/roms/Nintendo%20-%20Nintendo%2064%20%28BigEndian%29.zip/Fighters%20Destiny%20%28USA%29.zip" TargetMode="External"/><Relationship Id="rId297" Type="http://schemas.openxmlformats.org/officeDocument/2006/relationships/hyperlink" Target="https://archive.org/download/ni-roms/roms/Nintendo%20-%20Nintendo%2064%20%28BigEndian%29.zip/FIFA%2099%20%28Europe%29%20%28En%2CFr%2CDe%2CEs%2CIt%2CNl%2CPt%2CSv%29.zip" TargetMode="External"/><Relationship Id="rId296" Type="http://schemas.openxmlformats.org/officeDocument/2006/relationships/hyperlink" Target="https://archive.org/download/ni-roms/roms/Nintendo%20-%20Nintendo%2064%20%28BigEndian%29.zip/FIFA%2064%20%28Europe%29%20%28En%2CFr%2CDe%29.zip" TargetMode="External"/><Relationship Id="rId295" Type="http://schemas.openxmlformats.org/officeDocument/2006/relationships/hyperlink" Target="https://archive.org/download/ni-roms/roms/Nintendo%20-%20Nintendo%2064%20%28BigEndian%29.zip/FIFA%20-%20Road%20to%20World%20Cup%2098%20-%20World%20Cup%20e%20no%20Michi%20%28Japan%29.zip" TargetMode="External"/><Relationship Id="rId294" Type="http://schemas.openxmlformats.org/officeDocument/2006/relationships/hyperlink" Target="https://archive.org/download/ni-roms/roms/Nintendo%20-%20Nintendo%2064%20%28BigEndian%29.zip/FIFA%20-%20Road%20to%20World%20Cup%2098%20%28USA%29%20%28En%2CFr%2CDe%2CEs%2CIt%2CNl%2CSv%29.zip" TargetMode="External"/><Relationship Id="rId299" Type="http://schemas.openxmlformats.org/officeDocument/2006/relationships/hyperlink" Target="https://archive.org/download/ni-roms/roms/Nintendo%20-%20Nintendo%2064%20%28BigEndian%29.zip/FIFA%20Soccer%2064%20%28USA%29%20%28En%2CFr%2CDe%29.zip" TargetMode="External"/><Relationship Id="rId298" Type="http://schemas.openxmlformats.org/officeDocument/2006/relationships/hyperlink" Target="https://archive.org/download/ni-roms/roms/Nintendo%20-%20Nintendo%2064%20%28BigEndian%29.zip/FIFA%2099%20%28USA%29%20%28En%2CFr%2CDe%2CEs%2CIt%2CNl%2CPt%2CSv%29.zip" TargetMode="External"/><Relationship Id="rId271" Type="http://schemas.openxmlformats.org/officeDocument/2006/relationships/hyperlink" Target="https://archive.org/download/ni-roms/roms/Nintendo%20-%20Nintendo%2064%20%28BigEndian%29.zip/Extreme-G%20%28Japan%29.zip" TargetMode="External"/><Relationship Id="rId270" Type="http://schemas.openxmlformats.org/officeDocument/2006/relationships/hyperlink" Target="https://archive.org/download/ni-roms/roms/Nintendo%20-%20Nintendo%2064%20%28BigEndian%29.zip/Extreme-G%20%28Europe%29%20%28En%2CFr%2CDe%2CEs%2CIt%29.zip" TargetMode="External"/><Relationship Id="rId269" Type="http://schemas.openxmlformats.org/officeDocument/2006/relationships/hyperlink" Target="https://archive.org/download/ni-roms/roms/Nintendo%20-%20Nintendo%2064%20%28BigEndian%29.zip/Excitebike%2064%20%28USA%29.zip" TargetMode="External"/><Relationship Id="rId264" Type="http://schemas.openxmlformats.org/officeDocument/2006/relationships/hyperlink" Target="https://archive.org/download/ni-roms/roms/Nintendo%20-%20Nintendo%2064%20%28BigEndian%29.zip/Excitebike%2064%20%28Europe%29.zip" TargetMode="External"/><Relationship Id="rId263" Type="http://schemas.openxmlformats.org/officeDocument/2006/relationships/hyperlink" Target="https://archive.org/download/ni-roms/roms/Nintendo%20-%20Nintendo%2064%20%28BigEndian%29.zip/Evil%20Australians%20%28World%29%20%28Demo%29%20%28Aftermarket%29%20%28Unl%29.zip" TargetMode="External"/><Relationship Id="rId262" Type="http://schemas.openxmlformats.org/officeDocument/2006/relationships/hyperlink" Target="https://archive.org/download/ni-roms/roms/Nintendo%20-%20Nintendo%2064%20%28BigEndian%29.zip/Eltale%20Monsters%20%28Japan%29.zip" TargetMode="External"/><Relationship Id="rId261" Type="http://schemas.openxmlformats.org/officeDocument/2006/relationships/hyperlink" Target="https://archive.org/download/ni-roms/roms/Nintendo%20-%20Nintendo%2064%20%28BigEndian%29.zip/Eikou%20no%20Saint%20Andrews%20%28Japan%29.zip" TargetMode="External"/><Relationship Id="rId268" Type="http://schemas.openxmlformats.org/officeDocument/2006/relationships/hyperlink" Target="https://archive.org/download/ni-roms/roms/Nintendo%20-%20Nintendo%2064%20%28BigEndian%29.zip/Excitebike%2064%20%28USA%29%20%28Rev%201%29.zip" TargetMode="External"/><Relationship Id="rId267" Type="http://schemas.openxmlformats.org/officeDocument/2006/relationships/hyperlink" Target="https://archive.org/download/ni-roms/roms/Nintendo%20-%20Nintendo%2064%20%28BigEndian%29.zip/Excitebike%2064%20%28USA%29%20%28LodgeNet%29.zip" TargetMode="External"/><Relationship Id="rId266" Type="http://schemas.openxmlformats.org/officeDocument/2006/relationships/hyperlink" Target="https://archive.org/download/ni-roms/roms/Nintendo%20-%20Nintendo%2064%20%28BigEndian%29.zip/Excitebike%2064%20%28USA%29%20%28Demo%29%20%28Kiosk%29.zip" TargetMode="External"/><Relationship Id="rId265" Type="http://schemas.openxmlformats.org/officeDocument/2006/relationships/hyperlink" Target="https://archive.org/download/ni-roms/roms/Nintendo%20-%20Nintendo%2064%20%28BigEndian%29.zip/Excitebike%2064%20%28Japan%29.zip" TargetMode="External"/><Relationship Id="rId260" Type="http://schemas.openxmlformats.org/officeDocument/2006/relationships/hyperlink" Target="https://archive.org/download/ni-roms/roms/Nintendo%20-%20Nintendo%2064%20%28BigEndian%29.zip/Earthworm%20Jim%203D%20%28USA%29.zip" TargetMode="External"/><Relationship Id="rId259" Type="http://schemas.openxmlformats.org/officeDocument/2006/relationships/hyperlink" Target="https://archive.org/download/ni-roms/roms/Nintendo%20-%20Nintendo%2064%20%28BigEndian%29.zip/Earthworm%20Jim%203D%20%28Europe%29%20%28En%2CFr%2CDe%2CEs%2CIt%29.zip" TargetMode="External"/><Relationship Id="rId258" Type="http://schemas.openxmlformats.org/officeDocument/2006/relationships/hyperlink" Target="https://archive.org/download/ni-roms/roms/Nintendo%20-%20Nintendo%2064%20%28BigEndian%29.zip/EEPROM%20%26%20SRAM%20Erase%20Program%20%28USA%29%20%28v1.2%29%20%28LodgeNet%29.zip" TargetMode="External"/><Relationship Id="rId253" Type="http://schemas.openxmlformats.org/officeDocument/2006/relationships/hyperlink" Target="https://archive.org/download/ni-roms/roms/Nintendo%20-%20Nintendo%2064%20%28BigEndian%29.zip/Duke%20Nukem%2064%20%28USA%29.zip" TargetMode="External"/><Relationship Id="rId252" Type="http://schemas.openxmlformats.org/officeDocument/2006/relationships/hyperlink" Target="https://archive.org/download/ni-roms/roms/Nintendo%20-%20Nintendo%2064%20%28BigEndian%29.zip/Duke%20Nukem%2064%20%28France%29.zip" TargetMode="External"/><Relationship Id="rId251" Type="http://schemas.openxmlformats.org/officeDocument/2006/relationships/hyperlink" Target="https://archive.org/download/ni-roms/roms/Nintendo%20-%20Nintendo%2064%20%28BigEndian%29.zip/Duke%20Nukem%2064%20%28Europe%29.zip" TargetMode="External"/><Relationship Id="rId250" Type="http://schemas.openxmlformats.org/officeDocument/2006/relationships/hyperlink" Target="https://archive.org/download/ni-roms/roms/Nintendo%20-%20Nintendo%2064%20%28BigEndian%29.zip/Duke%20Nukem%2064%20%28Europe%29%20%28Beta%29.zip" TargetMode="External"/><Relationship Id="rId257" Type="http://schemas.openxmlformats.org/officeDocument/2006/relationships/hyperlink" Target="https://archive.org/download/ni-roms/roms/Nintendo%20-%20Nintendo%2064%20%28BigEndian%29.zip/ECW%20Hardcore%20Revolution%20%28USA%29.zip" TargetMode="External"/><Relationship Id="rId256" Type="http://schemas.openxmlformats.org/officeDocument/2006/relationships/hyperlink" Target="https://archive.org/download/ni-roms/roms/Nintendo%20-%20Nintendo%2064%20%28BigEndian%29.zip/ECW%20Hardcore%20Revolution%20%28USA%29%20%28Beta%29.zip" TargetMode="External"/><Relationship Id="rId255" Type="http://schemas.openxmlformats.org/officeDocument/2006/relationships/hyperlink" Target="https://archive.org/download/ni-roms/roms/Nintendo%20-%20Nintendo%2064%20%28BigEndian%29.zip/ECW%20Hardcore%20Revolution%20%28Germany%29.zip" TargetMode="External"/><Relationship Id="rId254" Type="http://schemas.openxmlformats.org/officeDocument/2006/relationships/hyperlink" Target="https://archive.org/download/ni-roms/roms/Nintendo%20-%20Nintendo%2064%20%28BigEndian%29.zip/ECW%20Hardcore%20Revolution%20%28Europe%29.zip" TargetMode="External"/><Relationship Id="rId293" Type="http://schemas.openxmlformats.org/officeDocument/2006/relationships/hyperlink" Target="https://archive.org/download/ni-roms/roms/Nintendo%20-%20Nintendo%2064%20%28BigEndian%29.zip/FIFA%20-%20Road%20to%20World%20Cup%2098%20%28Europe%29%20%28En%2CFr%2CDe%2CEs%2CIt%2CNl%2CSv%29.zip" TargetMode="External"/><Relationship Id="rId292" Type="http://schemas.openxmlformats.org/officeDocument/2006/relationships/hyperlink" Target="https://archive.org/download/ni-roms/roms/Nintendo%20-%20Nintendo%2064%20%28BigEndian%29.zip/F1%20Racing%20Championship%20%28USA%29%20%28Beta%29.zip" TargetMode="External"/><Relationship Id="rId291" Type="http://schemas.openxmlformats.org/officeDocument/2006/relationships/hyperlink" Target="https://archive.org/download/ni-roms/roms/Nintendo%20-%20Nintendo%2064%20%28BigEndian%29.zip/F1%20Racing%20Championship%20%28Europe%29%20%28En%2CFr%2CDe%2CEs%2CIt%29.zip" TargetMode="External"/><Relationship Id="rId290" Type="http://schemas.openxmlformats.org/officeDocument/2006/relationships/hyperlink" Target="https://archive.org/download/ni-roms/roms/Nintendo%20-%20Nintendo%2064%20%28BigEndian%29.zip/F1%20Racing%20Championship%20%28Brazil%29%20%28En%2CFr%29.zip" TargetMode="External"/><Relationship Id="rId286" Type="http://schemas.openxmlformats.org/officeDocument/2006/relationships/hyperlink" Target="https://archive.org/download/ni-roms/roms/Nintendo%20-%20Nintendo%2064%20%28BigEndian%29.zip/F-Zero%20X%20%28USA%29%20%28LodgeNet%29.zip" TargetMode="External"/><Relationship Id="rId285" Type="http://schemas.openxmlformats.org/officeDocument/2006/relationships/hyperlink" Target="https://archive.org/download/ni-roms/roms/Nintendo%20-%20Nintendo%2064%20%28BigEndian%29.zip/F-Zero%20X%20%28USA%29%20%28Beta%29%20%28The%20Legend%20of%20Zelda%20-%20Ocarina%20of%20Time%20leftover%20data%29.zip" TargetMode="External"/><Relationship Id="rId284" Type="http://schemas.openxmlformats.org/officeDocument/2006/relationships/hyperlink" Target="https://archive.org/download/ni-roms/roms/Nintendo%20-%20Nintendo%2064%20%28BigEndian%29.zip/F-Zero%20X%20%28Japan%29.zip" TargetMode="External"/><Relationship Id="rId283" Type="http://schemas.openxmlformats.org/officeDocument/2006/relationships/hyperlink" Target="https://archive.org/download/ni-roms/roms/Nintendo%20-%20Nintendo%2064%20%28BigEndian%29.zip/F-Zero%20X%20%28Europe%29.zip" TargetMode="External"/><Relationship Id="rId289" Type="http://schemas.openxmlformats.org/officeDocument/2006/relationships/hyperlink" Target="https://archive.org/download/ni-roms/roms/Nintendo%20-%20Nintendo%2064%20%28BigEndian%29.zip/F1%20Pole%20Position%2064%20%28USA%29%20%28En%2CFr%2CDe%29.zip" TargetMode="External"/><Relationship Id="rId288" Type="http://schemas.openxmlformats.org/officeDocument/2006/relationships/hyperlink" Target="https://archive.org/download/ni-roms/roms/Nintendo%20-%20Nintendo%2064%20%28BigEndian%29.zip/F1%20Pole%20Position%2064%20%28Europe%29%20%28En%2CFr%2CDe%29.zip" TargetMode="External"/><Relationship Id="rId287" Type="http://schemas.openxmlformats.org/officeDocument/2006/relationships/hyperlink" Target="https://archive.org/download/ni-roms/roms/Nintendo%20-%20Nintendo%2064%20%28BigEndian%29.zip/F-Zero%20X%20%28USA%29.zip" TargetMode="External"/><Relationship Id="rId282" Type="http://schemas.openxmlformats.org/officeDocument/2006/relationships/hyperlink" Target="https://archive.org/download/ni-roms/roms/Nintendo%20-%20Nintendo%2064%20%28BigEndian%29.zip/F-1%20World%20Grand%20Prix%20II%20%28Europe%29%20%28En%2CFr%2CDe%2CEs%29.zip" TargetMode="External"/><Relationship Id="rId281" Type="http://schemas.openxmlformats.org/officeDocument/2006/relationships/hyperlink" Target="https://archive.org/download/ni-roms/roms/Nintendo%20-%20Nintendo%2064%20%28BigEndian%29.zip/F-1%20World%20Grand%20Prix%20%28USA%29.zip" TargetMode="External"/><Relationship Id="rId280" Type="http://schemas.openxmlformats.org/officeDocument/2006/relationships/hyperlink" Target="https://archive.org/download/ni-roms/roms/Nintendo%20-%20Nintendo%2064%20%28BigEndian%29.zip/F-1%20World%20Grand%20Prix%20%28Japan%29.zip" TargetMode="External"/><Relationship Id="rId275" Type="http://schemas.openxmlformats.org/officeDocument/2006/relationships/hyperlink" Target="https://archive.org/download/ni-roms/roms/Nintendo%20-%20Nintendo%2064%20%28BigEndian%29.zip/Extreme-G%20XG2%20%28USA%29.zip" TargetMode="External"/><Relationship Id="rId274" Type="http://schemas.openxmlformats.org/officeDocument/2006/relationships/hyperlink" Target="https://archive.org/download/ni-roms/roms/Nintendo%20-%20Nintendo%2064%20%28BigEndian%29.zip/Extreme-G%20XG2%20%28Japan%29.zip" TargetMode="External"/><Relationship Id="rId273" Type="http://schemas.openxmlformats.org/officeDocument/2006/relationships/hyperlink" Target="https://archive.org/download/ni-roms/roms/Nintendo%20-%20Nintendo%2064%20%28BigEndian%29.zip/Extreme-G%20XG2%20%28Europe%29%20%28En%2CFr%2CDe%2CEs%2CIt%29.zip" TargetMode="External"/><Relationship Id="rId272" Type="http://schemas.openxmlformats.org/officeDocument/2006/relationships/hyperlink" Target="https://archive.org/download/ni-roms/roms/Nintendo%20-%20Nintendo%2064%20%28BigEndian%29.zip/Extreme-G%20%28USA%29.zip" TargetMode="External"/><Relationship Id="rId279" Type="http://schemas.openxmlformats.org/officeDocument/2006/relationships/hyperlink" Target="https://archive.org/download/ni-roms/roms/Nintendo%20-%20Nintendo%2064%20%28BigEndian%29.zip/F-1%20World%20Grand%20Prix%20%28Germany%29.zip" TargetMode="External"/><Relationship Id="rId278" Type="http://schemas.openxmlformats.org/officeDocument/2006/relationships/hyperlink" Target="https://archive.org/download/ni-roms/roms/Nintendo%20-%20Nintendo%2064%20%28BigEndian%29.zip/F-1%20World%20Grand%20Prix%20%28France%29.zip" TargetMode="External"/><Relationship Id="rId277" Type="http://schemas.openxmlformats.org/officeDocument/2006/relationships/hyperlink" Target="https://archive.org/download/ni-roms/roms/Nintendo%20-%20Nintendo%2064%20%28BigEndian%29.zip/F-1%20World%20Grand%20Prix%20%28Europe%29.zip" TargetMode="External"/><Relationship Id="rId276" Type="http://schemas.openxmlformats.org/officeDocument/2006/relationships/hyperlink" Target="https://archive.org/download/ni-roms/roms/Nintendo%20-%20Nintendo%2064%20%28BigEndian%29.zip/F-1%20World%20Grand%20Prix%20%28Europe%29%20%28Beta%29.zip" TargetMode="External"/><Relationship Id="rId1059" Type="http://schemas.openxmlformats.org/officeDocument/2006/relationships/hyperlink" Target="https://archive.org/download/ni-roms/roms/Nintendo%20-%20Nintendo%2064%20%28BigEndian%29.zip/Toy%20Story%202%20-%20Buzz%20l%27Eclair%20a%20la%20Rescousse%21%20%28France%29.zip" TargetMode="External"/><Relationship Id="rId228" Type="http://schemas.openxmlformats.org/officeDocument/2006/relationships/hyperlink" Target="https://archive.org/download/ni-roms/roms/Nintendo%20-%20Nintendo%2064%20%28BigEndian%29.zip/Doom%2064%20%28USA%29%20%28Rev%201%29.zip" TargetMode="External"/><Relationship Id="rId227" Type="http://schemas.openxmlformats.org/officeDocument/2006/relationships/hyperlink" Target="https://archive.org/download/ni-roms/roms/Nintendo%20-%20Nintendo%2064%20%28BigEndian%29.zip/Doom%2064%20%28USA%29%20%28Beta%29%20%281996-12-10%29.zip" TargetMode="External"/><Relationship Id="rId226" Type="http://schemas.openxmlformats.org/officeDocument/2006/relationships/hyperlink" Target="https://archive.org/download/ni-roms/roms/Nintendo%20-%20Nintendo%2064%20%28BigEndian%29.zip/Doom%2064%20%28Japan%29.zip" TargetMode="External"/><Relationship Id="rId225" Type="http://schemas.openxmlformats.org/officeDocument/2006/relationships/hyperlink" Target="https://archive.org/download/ni-roms/roms/Nintendo%20-%20Nintendo%2064%20%28BigEndian%29.zip/Doom%2064%20%28Europe%29.zip" TargetMode="External"/><Relationship Id="rId229" Type="http://schemas.openxmlformats.org/officeDocument/2006/relationships/hyperlink" Target="https://archive.org/download/ni-roms/roms/Nintendo%20-%20Nintendo%2064%20%28BigEndian%29.zip/Doom%2064%20%28USA%29.zip" TargetMode="External"/><Relationship Id="rId1050" Type="http://schemas.openxmlformats.org/officeDocument/2006/relationships/hyperlink" Target="https://archive.org/download/ni-roms/roms/Nintendo%20-%20Nintendo%2064%20%28BigEndian%29.zip/Top%20Gear%20Rally%20%28USA%29.zip" TargetMode="External"/><Relationship Id="rId220" Type="http://schemas.openxmlformats.org/officeDocument/2006/relationships/hyperlink" Target="https://archive.org/download/ni-roms/roms/Nintendo%20-%20Nintendo%2064%20%28BigEndian%29.zip/Donkey%20Kong%2064%20%28Japan%29.zip" TargetMode="External"/><Relationship Id="rId1051" Type="http://schemas.openxmlformats.org/officeDocument/2006/relationships/hyperlink" Target="https://archive.org/download/ni-roms/roms/Nintendo%20-%20Nintendo%2064%20%28BigEndian%29.zip/Top%20Gear%20Rally%202%20%28Europe%29%20%28Beta%29%20%281999-08-31%29.zip" TargetMode="External"/><Relationship Id="rId1052" Type="http://schemas.openxmlformats.org/officeDocument/2006/relationships/hyperlink" Target="https://archive.org/download/ni-roms/roms/Nintendo%20-%20Nintendo%2064%20%28BigEndian%29.zip/Top%20Gear%20Rally%202%20%28Europe%29.zip" TargetMode="External"/><Relationship Id="rId1053" Type="http://schemas.openxmlformats.org/officeDocument/2006/relationships/hyperlink" Target="https://archive.org/download/ni-roms/roms/Nintendo%20-%20Nintendo%2064%20%28BigEndian%29.zip/Top%20Gear%20Rally%202%20%28Japan%29.zip" TargetMode="External"/><Relationship Id="rId1054" Type="http://schemas.openxmlformats.org/officeDocument/2006/relationships/hyperlink" Target="https://archive.org/download/ni-roms/roms/Nintendo%20-%20Nintendo%2064%20%28BigEndian%29.zip/Top%20Gear%20Rally%202%20%28USA%29%20%28Beta%29.zip" TargetMode="External"/><Relationship Id="rId224" Type="http://schemas.openxmlformats.org/officeDocument/2006/relationships/hyperlink" Target="https://archive.org/download/ni-roms/roms/Nintendo%20-%20Nintendo%2064%20%28BigEndian%29.zip/Donsol%20%28World%29%20%28Aftermarket%29%20%28Unl%29.zip" TargetMode="External"/><Relationship Id="rId1055" Type="http://schemas.openxmlformats.org/officeDocument/2006/relationships/hyperlink" Target="https://archive.org/download/ni-roms/roms/Nintendo%20-%20Nintendo%2064%20%28BigEndian%29.zip/Top%20Gear%20Rally%202%20%28USA%29.zip" TargetMode="External"/><Relationship Id="rId223" Type="http://schemas.openxmlformats.org/officeDocument/2006/relationships/hyperlink" Target="https://archive.org/download/ni-roms/roms/Nintendo%20-%20Nintendo%2064%20%28BigEndian%29.zip/Donkey%20Kong%2064%20%28USA%29.zip" TargetMode="External"/><Relationship Id="rId1056" Type="http://schemas.openxmlformats.org/officeDocument/2006/relationships/hyperlink" Target="https://archive.org/download/ni-roms/roms/Nintendo%20-%20Nintendo%2064%20%28BigEndian%29.zip/Toy%20Story%202%20-%20Buzz%20Lightyear%20to%20the%20Rescue%21%20%28Europe%29.zip" TargetMode="External"/><Relationship Id="rId222" Type="http://schemas.openxmlformats.org/officeDocument/2006/relationships/hyperlink" Target="https://archive.org/download/ni-roms/roms/Nintendo%20-%20Nintendo%2064%20%28BigEndian%29.zip/Donkey%20Kong%2064%20%28USA%29%20%28LodgeNet%29.zip" TargetMode="External"/><Relationship Id="rId1057" Type="http://schemas.openxmlformats.org/officeDocument/2006/relationships/hyperlink" Target="https://archive.org/download/ni-roms/roms/Nintendo%20-%20Nintendo%2064%20%28BigEndian%29.zip/Toy%20Story%202%20-%20Buzz%20Lightyear%20to%20the%20Rescue%21%20%28USA%29%20%28Rev%201%29.zip" TargetMode="External"/><Relationship Id="rId221" Type="http://schemas.openxmlformats.org/officeDocument/2006/relationships/hyperlink" Target="https://archive.org/download/ni-roms/roms/Nintendo%20-%20Nintendo%2064%20%28BigEndian%29.zip/Donkey%20Kong%2064%20%28USA%29%20%28Demo%29%20%28Kiosk%29.zip" TargetMode="External"/><Relationship Id="rId1058" Type="http://schemas.openxmlformats.org/officeDocument/2006/relationships/hyperlink" Target="https://archive.org/download/ni-roms/roms/Nintendo%20-%20Nintendo%2064%20%28BigEndian%29.zip/Toy%20Story%202%20-%20Buzz%20Lightyear%20to%20the%20Rescue%21%20%28USA%29.zip" TargetMode="External"/><Relationship Id="rId1048" Type="http://schemas.openxmlformats.org/officeDocument/2006/relationships/hyperlink" Target="https://archive.org/download/ni-roms/roms/Nintendo%20-%20Nintendo%2064%20%28BigEndian%29.zip/Top%20Gear%20Rally%20%28Europe%29.zip" TargetMode="External"/><Relationship Id="rId1049" Type="http://schemas.openxmlformats.org/officeDocument/2006/relationships/hyperlink" Target="https://archive.org/download/ni-roms/roms/Nintendo%20-%20Nintendo%2064%20%28BigEndian%29.zip/Top%20Gear%20Rally%20%28Japan%29.zip" TargetMode="External"/><Relationship Id="rId217" Type="http://schemas.openxmlformats.org/officeDocument/2006/relationships/hyperlink" Target="https://archive.org/download/ni-roms/roms/Nintendo%20-%20Nintendo%2064%20%28BigEndian%29.zip/Donald%20Duck%20-%20Goin%27%20Quackers%20%28USA%29%20%28En%2CFr%2CDe%2CEs%2CIt%29.zip" TargetMode="External"/><Relationship Id="rId216" Type="http://schemas.openxmlformats.org/officeDocument/2006/relationships/hyperlink" Target="https://archive.org/download/ni-roms/roms/Nintendo%20-%20Nintendo%2064%20%28BigEndian%29.zip/Dinosaur%20Planet%20%28USA%29%20%28Proto%29%20%282000-12-01%29.zip" TargetMode="External"/><Relationship Id="rId215" Type="http://schemas.openxmlformats.org/officeDocument/2006/relationships/hyperlink" Target="https://archive.org/download/ni-roms/roms/Nintendo%20-%20Nintendo%2064%20%28BigEndian%29.zip/Die%20Hard%2064%20%28USA%29%20%28Proto%29%20%28Level%203%29.zip" TargetMode="External"/><Relationship Id="rId214" Type="http://schemas.openxmlformats.org/officeDocument/2006/relationships/hyperlink" Target="https://archive.org/download/ni-roms/roms/Nintendo%20-%20Nintendo%2064%20%28BigEndian%29.zip/Die%20Hard%2064%20%28USA%29%20%28Proto%29%20%28Level%202%29.zip" TargetMode="External"/><Relationship Id="rId219" Type="http://schemas.openxmlformats.org/officeDocument/2006/relationships/hyperlink" Target="https://archive.org/download/ni-roms/roms/Nintendo%20-%20Nintendo%2064%20%28BigEndian%29.zip/Donkey%20Kong%2064%20%28Europe%29%20%28En%2CFr%2CDe%2CEs%29.zip" TargetMode="External"/><Relationship Id="rId218" Type="http://schemas.openxmlformats.org/officeDocument/2006/relationships/hyperlink" Target="https://archive.org/download/ni-roms/roms/Nintendo%20-%20Nintendo%2064%20%28BigEndian%29.zip/Donald%20Duck%20-%20Quack%20Attack%20%28Europe%29%20%28En%2CFr%2CDe%2CEs%2CIt%29.zip" TargetMode="External"/><Relationship Id="rId1040" Type="http://schemas.openxmlformats.org/officeDocument/2006/relationships/hyperlink" Target="https://archive.org/download/ni-roms/roms/Nintendo%20-%20Nintendo%2064%20%28BigEndian%29.zip/Top%20Gear%20Hyper-Bike%20%28USA%29.zip" TargetMode="External"/><Relationship Id="rId1041" Type="http://schemas.openxmlformats.org/officeDocument/2006/relationships/hyperlink" Target="https://archive.org/download/ni-roms/roms/Nintendo%20-%20Nintendo%2064%20%28BigEndian%29.zip/Top%20Gear%20Hyper%20Bike%20%28Europe%29.zip" TargetMode="External"/><Relationship Id="rId1042" Type="http://schemas.openxmlformats.org/officeDocument/2006/relationships/hyperlink" Target="https://archive.org/download/ni-roms/roms/Nintendo%20-%20Nintendo%2064%20%28BigEndian%29.zip/Top%20Gear%20Hyper%20Bike%20%28Japan%29.zip" TargetMode="External"/><Relationship Id="rId1043" Type="http://schemas.openxmlformats.org/officeDocument/2006/relationships/hyperlink" Target="https://archive.org/download/ni-roms/roms/Nintendo%20-%20Nintendo%2064%20%28BigEndian%29.zip/Top%20Gear%20Overdrive%20%28Europe%29.zip" TargetMode="External"/><Relationship Id="rId213" Type="http://schemas.openxmlformats.org/officeDocument/2006/relationships/hyperlink" Target="https://archive.org/download/ni-roms/roms/Nintendo%20-%20Nintendo%2064%20%28BigEndian%29.zip/Die%20Hard%2064%20%28USA%29%20%28Proto%29%20%28Level%201%29.zip" TargetMode="External"/><Relationship Id="rId1044" Type="http://schemas.openxmlformats.org/officeDocument/2006/relationships/hyperlink" Target="https://archive.org/download/ni-roms/roms/Nintendo%20-%20Nintendo%2064%20%28BigEndian%29.zip/Top%20Gear%20Overdrive%20%28Japan%29.zip" TargetMode="External"/><Relationship Id="rId212" Type="http://schemas.openxmlformats.org/officeDocument/2006/relationships/hyperlink" Target="https://archive.org/download/ni-roms/roms/Nintendo%20-%20Nintendo%2064%20%28BigEndian%29.zip/Diddy%20Kong%20Racing%20%28USA%29%20%28En%2CFr%29.zip" TargetMode="External"/><Relationship Id="rId1045" Type="http://schemas.openxmlformats.org/officeDocument/2006/relationships/hyperlink" Target="https://archive.org/download/ni-roms/roms/Nintendo%20-%20Nintendo%2064%20%28BigEndian%29.zip/Top%20Gear%20Overdrive%20%28USA%29%20%28Beta%29.zip" TargetMode="External"/><Relationship Id="rId211" Type="http://schemas.openxmlformats.org/officeDocument/2006/relationships/hyperlink" Target="https://archive.org/download/ni-roms/roms/Nintendo%20-%20Nintendo%2064%20%28BigEndian%29.zip/Diddy%20Kong%20Racing%20%28USA%29%20%28En%2CFr%29%20%28Rev%201%29.zip" TargetMode="External"/><Relationship Id="rId1046" Type="http://schemas.openxmlformats.org/officeDocument/2006/relationships/hyperlink" Target="https://archive.org/download/ni-roms/roms/Nintendo%20-%20Nintendo%2064%20%28BigEndian%29.zip/Top%20Gear%20Overdrive%20%28USA%29.zip" TargetMode="External"/><Relationship Id="rId210" Type="http://schemas.openxmlformats.org/officeDocument/2006/relationships/hyperlink" Target="https://archive.org/download/ni-roms/roms/Nintendo%20-%20Nintendo%2064%20%28BigEndian%29.zip/Diddy%20Kong%20Racing%20%28Japan%29.zip" TargetMode="External"/><Relationship Id="rId1047" Type="http://schemas.openxmlformats.org/officeDocument/2006/relationships/hyperlink" Target="https://archive.org/download/ni-roms/roms/Nintendo%20-%20Nintendo%2064%20%28BigEndian%29.zip/Top%20Gear%20Rally%20%28Asia%29%20%28En%29.zip" TargetMode="External"/><Relationship Id="rId249" Type="http://schemas.openxmlformats.org/officeDocument/2006/relationships/hyperlink" Target="https://archive.org/download/ni-roms/roms/Nintendo%20-%20Nintendo%2064%20%28BigEndian%29.zip/Duke%20Nukem%20-%20Zero%20Hour%20%28USA%29.zip" TargetMode="External"/><Relationship Id="rId248" Type="http://schemas.openxmlformats.org/officeDocument/2006/relationships/hyperlink" Target="https://archive.org/download/ni-roms/roms/Nintendo%20-%20Nintendo%2064%20%28BigEndian%29.zip/Duke%20Nukem%20-%20Zero%20Hour%20%28USA%29%20%28Beta%29.zip" TargetMode="External"/><Relationship Id="rId247" Type="http://schemas.openxmlformats.org/officeDocument/2006/relationships/hyperlink" Target="https://archive.org/download/ni-roms/roms/Nintendo%20-%20Nintendo%2064%20%28BigEndian%29.zip/Duke%20Nukem%20-%20Zero%20Hour%20%28France%29.zip" TargetMode="External"/><Relationship Id="rId1070" Type="http://schemas.openxmlformats.org/officeDocument/2006/relationships/hyperlink" Target="https://archive.org/download/ni-roms/roms/Nintendo%20-%20Nintendo%2064%20%28BigEndian%29.zip/Turok%20-%20Dinosaur%20Hunter%20%28Germany%29%20%28Rev%202%29.zip" TargetMode="External"/><Relationship Id="rId1071" Type="http://schemas.openxmlformats.org/officeDocument/2006/relationships/hyperlink" Target="https://archive.org/download/ni-roms/roms/Nintendo%20-%20Nintendo%2064%20%28BigEndian%29.zip/Turok%20-%20Dinosaur%20Hunter%20%28Germany%29.zip" TargetMode="External"/><Relationship Id="rId1072" Type="http://schemas.openxmlformats.org/officeDocument/2006/relationships/hyperlink" Target="https://archive.org/download/ni-roms/roms/Nintendo%20-%20Nintendo%2064%20%28BigEndian%29.zip/Turok%20-%20Dinosaur%20Hunter%20%28USA%29%20%28Demo%29%20%28Kiosk%2C%20E3%201997%29.zip" TargetMode="External"/><Relationship Id="rId242" Type="http://schemas.openxmlformats.org/officeDocument/2006/relationships/hyperlink" Target="https://archive.org/download/ni-roms/roms/Nintendo%20-%20Nintendo%2064%20%28BigEndian%29.zip/Dual%20Heroes%20%28USA%29.zip" TargetMode="External"/><Relationship Id="rId1073" Type="http://schemas.openxmlformats.org/officeDocument/2006/relationships/hyperlink" Target="https://archive.org/download/ni-roms/roms/Nintendo%20-%20Nintendo%2064%20%28BigEndian%29.zip/Turok%20-%20Dinosaur%20Hunter%20%28USA%29%20%28Rev%201%29.zip" TargetMode="External"/><Relationship Id="rId241" Type="http://schemas.openxmlformats.org/officeDocument/2006/relationships/hyperlink" Target="https://archive.org/download/ni-roms/roms/Nintendo%20-%20Nintendo%2064%20%28BigEndian%29.zip/Dual%20Heroes%20%28Japan%29.zip" TargetMode="External"/><Relationship Id="rId1074" Type="http://schemas.openxmlformats.org/officeDocument/2006/relationships/hyperlink" Target="https://archive.org/download/ni-roms/roms/Nintendo%20-%20Nintendo%2064%20%28BigEndian%29.zip/Turok%20-%20Dinosaur%20Hunter%20%28USA%29%20%28Rev%202%29.zip" TargetMode="External"/><Relationship Id="rId240" Type="http://schemas.openxmlformats.org/officeDocument/2006/relationships/hyperlink" Target="https://archive.org/download/ni-roms/roms/Nintendo%20-%20Nintendo%2064%20%28BigEndian%29.zip/Dual%20Heroes%20%28Europe%29.zip" TargetMode="External"/><Relationship Id="rId1075" Type="http://schemas.openxmlformats.org/officeDocument/2006/relationships/hyperlink" Target="https://archive.org/download/ni-roms/roms/Nintendo%20-%20Nintendo%2064%20%28BigEndian%29.zip/Turok%20-%20Dinosaur%20Hunter%20%28USA%29.zip" TargetMode="External"/><Relationship Id="rId1076" Type="http://schemas.openxmlformats.org/officeDocument/2006/relationships/hyperlink" Target="https://archive.org/download/ni-roms/roms/Nintendo%20-%20Nintendo%2064%20%28BigEndian%29.zip/Turok%20-%20Legenden%20des%20Verlorenen%20Landes%20%28Germany%29.zip" TargetMode="External"/><Relationship Id="rId246" Type="http://schemas.openxmlformats.org/officeDocument/2006/relationships/hyperlink" Target="https://archive.org/download/ni-roms/roms/Nintendo%20-%20Nintendo%2064%20%28BigEndian%29.zip/Duke%20Nukem%20-%20Zero%20Hour%20%28Europe%29.zip" TargetMode="External"/><Relationship Id="rId1077" Type="http://schemas.openxmlformats.org/officeDocument/2006/relationships/hyperlink" Target="https://archive.org/download/ni-roms/roms/Nintendo%20-%20Nintendo%2064%20%28BigEndian%29.zip/Turok%20-%20Rage%20Wars%20%28Europe%29%20%28En%2CFr%2CIt%29.zip" TargetMode="External"/><Relationship Id="rId245" Type="http://schemas.openxmlformats.org/officeDocument/2006/relationships/hyperlink" Target="https://archive.org/download/ni-roms/roms/Nintendo%20-%20Nintendo%2064%20%28BigEndian%29.zip/Duck%20Dodgers%20Starring%20Daffy%20Duck%20%28USA%29%20%28En%2CFr%2CEs%29.zip" TargetMode="External"/><Relationship Id="rId1078" Type="http://schemas.openxmlformats.org/officeDocument/2006/relationships/hyperlink" Target="https://archive.org/download/ni-roms/roms/Nintendo%20-%20Nintendo%2064%20%28BigEndian%29.zip/Turok%20-%20Rage%20Wars%20%28Europe%29.zip" TargetMode="External"/><Relationship Id="rId244" Type="http://schemas.openxmlformats.org/officeDocument/2006/relationships/hyperlink" Target="https://archive.org/download/ni-roms/roms/Nintendo%20-%20Nintendo%2064%20%28BigEndian%29.zip/Duck%20Dodgers%20Starring%20Daffy%20Duck%20%28USA%29%20%28En%2CFr%2CEs%29%20%28Beta%202%29%20%282000-03-07%29.zip" TargetMode="External"/><Relationship Id="rId1079" Type="http://schemas.openxmlformats.org/officeDocument/2006/relationships/hyperlink" Target="https://archive.org/download/ni-roms/roms/Nintendo%20-%20Nintendo%2064%20%28BigEndian%29.zip/Turok%20-%20Rage%20Wars%20%28USA%29%20%28Rev%201%29.zip" TargetMode="External"/><Relationship Id="rId243" Type="http://schemas.openxmlformats.org/officeDocument/2006/relationships/hyperlink" Target="https://archive.org/download/ni-roms/roms/Nintendo%20-%20Nintendo%2064%20%28BigEndian%29.zip/Duck%20Dodgers%20Starring%20Daffy%20Duck%20%28USA%29%20%28En%2CFr%2CEs%29%20%28Beta%201%29.zip" TargetMode="External"/><Relationship Id="rId239" Type="http://schemas.openxmlformats.org/officeDocument/2006/relationships/hyperlink" Target="https://archive.org/download/ni-roms/roms/Nintendo%20-%20Nintendo%2064%20%28BigEndian%29.zip/Dragon%20Sword%2064%20%28USA%29%20%28Proto%29%20%281999-08-25%29.zip" TargetMode="External"/><Relationship Id="rId238" Type="http://schemas.openxmlformats.org/officeDocument/2006/relationships/hyperlink" Target="https://archive.org/download/ni-roms/roms/Nintendo%20-%20Nintendo%2064%20%28BigEndian%29.zip/Dragon%20Sword%2064%20%28Europe%29%20%28Proto%29.zip" TargetMode="External"/><Relationship Id="rId237" Type="http://schemas.openxmlformats.org/officeDocument/2006/relationships/hyperlink" Target="https://archive.org/download/ni-roms/roms/Nintendo%20-%20Nintendo%2064%20%28BigEndian%29.zip/Dragon%20King%20%28World%29%20%28Pirate%29.zip" TargetMode="External"/><Relationship Id="rId236" Type="http://schemas.openxmlformats.org/officeDocument/2006/relationships/hyperlink" Target="https://archive.org/download/ni-roms/roms/Nintendo%20-%20Nintendo%2064%20%28BigEndian%29.zip/Dr.%20Mario%2064%20%28USA%29.zip" TargetMode="External"/><Relationship Id="rId1060" Type="http://schemas.openxmlformats.org/officeDocument/2006/relationships/hyperlink" Target="https://archive.org/download/ni-roms/roms/Nintendo%20-%20Nintendo%2064%20%28BigEndian%29.zip/Toy%20Story%202%20-%20Captain%20Buzz%20Lightyear%20auf%20Rettungsmission%21%20%28Germany%29%20%28Rev%201%29.zip" TargetMode="External"/><Relationship Id="rId1061" Type="http://schemas.openxmlformats.org/officeDocument/2006/relationships/hyperlink" Target="https://archive.org/download/ni-roms/roms/Nintendo%20-%20Nintendo%2064%20%28BigEndian%29.zip/Toy%20Story%202%20-%20Captain%20Buzz%20Lightyear%20auf%20Rettungsmission%21%20%28Germany%29.zip" TargetMode="External"/><Relationship Id="rId231" Type="http://schemas.openxmlformats.org/officeDocument/2006/relationships/hyperlink" Target="https://archive.org/download/ni-roms/roms/Nintendo%20-%20Nintendo%2064%20%28BigEndian%29.zip/Doraemon%202%20-%20Nobita%20to%20Hikari%20no%20Shinden%20%28Japan%29.zip" TargetMode="External"/><Relationship Id="rId1062" Type="http://schemas.openxmlformats.org/officeDocument/2006/relationships/hyperlink" Target="https://archive.org/download/ni-roms/roms/Nintendo%20-%20Nintendo%2064%20%28BigEndian%29.zip/Transformers%20-%20Beast%20Wars%20Metals%2064%20%28Japan%29.zip" TargetMode="External"/><Relationship Id="rId230" Type="http://schemas.openxmlformats.org/officeDocument/2006/relationships/hyperlink" Target="https://archive.org/download/ni-roms/roms/Nintendo%20-%20Nintendo%2064%20%28BigEndian%29.zip/Doraemon%20-%20Nobita%20to%203tsu%20no%20Seireiseki%20%28Japan%29.zip" TargetMode="External"/><Relationship Id="rId1063" Type="http://schemas.openxmlformats.org/officeDocument/2006/relationships/hyperlink" Target="https://archive.org/download/ni-roms/roms/Nintendo%20-%20Nintendo%2064%20%28BigEndian%29.zip/Transformers%20-%20Beast%20Wars%20Transmetals%20%28USA%29.zip" TargetMode="External"/><Relationship Id="rId1064" Type="http://schemas.openxmlformats.org/officeDocument/2006/relationships/hyperlink" Target="https://archive.org/download/ni-roms/roms/Nintendo%20-%20Nintendo%2064%20%28BigEndian%29.zip/Triple%20Play%202000%20%28USA%29.zip" TargetMode="External"/><Relationship Id="rId1065" Type="http://schemas.openxmlformats.org/officeDocument/2006/relationships/hyperlink" Target="https://archive.org/download/ni-roms/roms/Nintendo%20-%20Nintendo%2064%20%28BigEndian%29.zip/Tsumi%20to%20Batsu%20-%20Hoshi%20no%20Keishousha%20%28Japan%29.zip" TargetMode="External"/><Relationship Id="rId235" Type="http://schemas.openxmlformats.org/officeDocument/2006/relationships/hyperlink" Target="https://archive.org/download/ni-roms/roms/Nintendo%20-%20Nintendo%2064%20%28BigEndian%29.zip/Dr.%20Mario%2064%20%28USA%29%20%28LodgeNet%29.zip" TargetMode="External"/><Relationship Id="rId1066" Type="http://schemas.openxmlformats.org/officeDocument/2006/relationships/hyperlink" Target="https://archive.org/download/ni-roms/roms/Nintendo%20-%20Nintendo%2064%20%28BigEndian%29.zip/Turok%20-%20Dinosaur%20Hunter%20%28Europe%29%20%28Rev%201%29.zip" TargetMode="External"/><Relationship Id="rId234" Type="http://schemas.openxmlformats.org/officeDocument/2006/relationships/hyperlink" Target="https://archive.org/download/ni-roms/roms/Nintendo%20-%20Nintendo%2064%20%28BigEndian%29.zip/Doubutsu%20no%20Mori%20%28Japan%29.zip" TargetMode="External"/><Relationship Id="rId1067" Type="http://schemas.openxmlformats.org/officeDocument/2006/relationships/hyperlink" Target="https://archive.org/download/ni-roms/roms/Nintendo%20-%20Nintendo%2064%20%28BigEndian%29.zip/Turok%20-%20Dinosaur%20Hunter%20%28Europe%29%20%28Rev%202%29.zip" TargetMode="External"/><Relationship Id="rId233" Type="http://schemas.openxmlformats.org/officeDocument/2006/relationships/hyperlink" Target="https://archive.org/download/ni-roms/roms/Nintendo%20-%20Nintendo%2064%20%28BigEndian%29.zip/Doubutsu%20Banchou%20%28Japan%29%20%28Proto%29.zip" TargetMode="External"/><Relationship Id="rId1068" Type="http://schemas.openxmlformats.org/officeDocument/2006/relationships/hyperlink" Target="https://archive.org/download/ni-roms/roms/Nintendo%20-%20Nintendo%2064%20%28BigEndian%29.zip/Turok%20-%20Dinosaur%20Hunter%20%28Europe%29.zip" TargetMode="External"/><Relationship Id="rId232" Type="http://schemas.openxmlformats.org/officeDocument/2006/relationships/hyperlink" Target="https://archive.org/download/ni-roms/roms/Nintendo%20-%20Nintendo%2064%20%28BigEndian%29.zip/Doraemon%203%20-%20Nobita%20no%20Machi%20SOS%21%20%28Japan%29.zip" TargetMode="External"/><Relationship Id="rId1069" Type="http://schemas.openxmlformats.org/officeDocument/2006/relationships/hyperlink" Target="https://archive.org/download/ni-roms/roms/Nintendo%20-%20Nintendo%2064%20%28BigEndian%29.zip/Turok%20-%20Dinosaur%20Hunter%20%28Germany%29%20%28Rev%201%29.zip" TargetMode="External"/><Relationship Id="rId1015" Type="http://schemas.openxmlformats.org/officeDocument/2006/relationships/hyperlink" Target="https://archive.org/download/ni-roms/roms/Nintendo%20-%20Nintendo%2064%20%28BigEndian%29.zip/Tic%20Tac%20Toe%2064%20%28World%29%20%28Aftermarket%29%20%28Unl%29.zip" TargetMode="External"/><Relationship Id="rId1016" Type="http://schemas.openxmlformats.org/officeDocument/2006/relationships/hyperlink" Target="https://archive.org/download/ni-roms/roms/Nintendo%20-%20Nintendo%2064%20%28BigEndian%29.zip/Tigger%27s%20Honey%20Hunt%20%28Europe%29%20%28En%2CFr%2CDe%2CEs%2CIt%2CNl%2CDa%29.zip" TargetMode="External"/><Relationship Id="rId1017" Type="http://schemas.openxmlformats.org/officeDocument/2006/relationships/hyperlink" Target="https://archive.org/download/ni-roms/roms/Nintendo%20-%20Nintendo%2064%20%28BigEndian%29.zip/Tigger%27s%20Honey%20Hunt%20%28USA%29.zip" TargetMode="External"/><Relationship Id="rId1018" Type="http://schemas.openxmlformats.org/officeDocument/2006/relationships/hyperlink" Target="https://archive.org/download/ni-roms/roms/Nintendo%20-%20Nintendo%2064%20%28BigEndian%29.zip/Tiny%20Nightmare%20%28World%29%20%28Demo%29%20%28N64brew%20Game%20Jam%202022%29%20%28Aftermarket%29%20%28Unl%29.zip" TargetMode="External"/><Relationship Id="rId1019" Type="http://schemas.openxmlformats.org/officeDocument/2006/relationships/hyperlink" Target="https://archive.org/download/ni-roms/roms/Nintendo%20-%20Nintendo%2064%20%28BigEndian%29.zip/Tom%20Clancy%27s%20Rainbow%20Six%20%28Europe%29.zip" TargetMode="External"/><Relationship Id="rId1010" Type="http://schemas.openxmlformats.org/officeDocument/2006/relationships/hyperlink" Target="https://archive.org/download/ni-roms/roms/Nintendo%20-%20Nintendo%2064%20%28BigEndian%29.zip/Tetris%2064%20%28Japan%29%20%28En%29.zip" TargetMode="External"/><Relationship Id="rId1011" Type="http://schemas.openxmlformats.org/officeDocument/2006/relationships/hyperlink" Target="https://archive.org/download/ni-roms/roms/Nintendo%20-%20Nintendo%2064%20%28BigEndian%29.zip/Tetrisphere%20%28Europe%29.zip" TargetMode="External"/><Relationship Id="rId1012" Type="http://schemas.openxmlformats.org/officeDocument/2006/relationships/hyperlink" Target="https://archive.org/download/ni-roms/roms/Nintendo%20-%20Nintendo%2064%20%28BigEndian%29.zip/Tetrisphere%20%28USA%29.zip" TargetMode="External"/><Relationship Id="rId1013" Type="http://schemas.openxmlformats.org/officeDocument/2006/relationships/hyperlink" Target="https://archive.org/download/ni-roms/roms/Nintendo%20-%20Nintendo%2064%20%28BigEndian%29.zip/Thornmarked%20%28World%29%20%28Demo%29%20%28N64brew%20Game%20Jam%202020%29%20%28NTSC%29%20%28Aftermarket%29%20%28Unl%29.zip" TargetMode="External"/><Relationship Id="rId1014" Type="http://schemas.openxmlformats.org/officeDocument/2006/relationships/hyperlink" Target="https://archive.org/download/ni-roms/roms/Nintendo%20-%20Nintendo%2064%20%28BigEndian%29.zip/Thornmarked%20%28World%29%20%28Demo%29%20%28N64brew%20Game%20Jam%202020%29%20%28PAL%29%20%28Aftermarket%29%20%28Unl%29.zip" TargetMode="External"/><Relationship Id="rId1004" Type="http://schemas.openxmlformats.org/officeDocument/2006/relationships/hyperlink" Target="https://archive.org/download/ni-roms/roms/Nintendo%20-%20Nintendo%2064%20%28BigEndian%29.zip/Tecto%20%28World%29%20%28v1.0%29%20%28N64brew%20Game%20Jam%202020%29%20%28Aftermarket%29%20%28Unl%29.zip" TargetMode="External"/><Relationship Id="rId1005" Type="http://schemas.openxmlformats.org/officeDocument/2006/relationships/hyperlink" Target="https://archive.org/download/ni-roms/roms/Nintendo%20-%20Nintendo%2064%20%28BigEndian%29.zip/Tecto%20%28World%29%20%28v1.1%29%20%28Aftermarket%29%20%28Unl%29.zip" TargetMode="External"/><Relationship Id="rId1006" Type="http://schemas.openxmlformats.org/officeDocument/2006/relationships/hyperlink" Target="https://archive.org/download/ni-roms/roms/Nintendo%20-%20Nintendo%2064%20%28BigEndian%29.zip/Telefoot%20Soccer%202000%20%28France%29.zip" TargetMode="External"/><Relationship Id="rId1007" Type="http://schemas.openxmlformats.org/officeDocument/2006/relationships/hyperlink" Target="https://archive.org/download/ni-roms/roms/Nintendo%20-%20Nintendo%2064%20%28BigEndian%29.zip/Telocation%20-%20Gemini%20%28World%29%20%2864Brew%20Game%20Jam%202020%29%20%28Aftermarket%29%20%28Unl%29.zip" TargetMode="External"/><Relationship Id="rId1008" Type="http://schemas.openxmlformats.org/officeDocument/2006/relationships/hyperlink" Target="https://archive.org/download/ni-roms/roms/Nintendo%20-%20Nintendo%2064%20%28BigEndian%29.zip/Test%203rd%20Person%20Demo%20%28World%29%20%28Demo%29%20%28N64brew%20Game%20Jam%202020%29%20%28Aftermarket%29%20%28Unl%29.zip" TargetMode="External"/><Relationship Id="rId1009" Type="http://schemas.openxmlformats.org/officeDocument/2006/relationships/hyperlink" Target="https://archive.org/download/ni-roms/roms/Nintendo%20-%20Nintendo%2064%20%28BigEndian%29.zip/Tetris%20%28World%29%20%28Demo%29%20%28Presence%20of%20Mind%20%2798%29%20%28Unl%29.zip" TargetMode="External"/><Relationship Id="rId1000" Type="http://schemas.openxmlformats.org/officeDocument/2006/relationships/hyperlink" Target="https://archive.org/download/ni-roms/roms/Nintendo%20-%20Nintendo%2064%20%28BigEndian%29.zip/Tarzan%20%28Germany%29.zip" TargetMode="External"/><Relationship Id="rId1001" Type="http://schemas.openxmlformats.org/officeDocument/2006/relationships/hyperlink" Target="https://archive.org/download/ni-roms/roms/Nintendo%20-%20Nintendo%2064%20%28BigEndian%29.zip/Tarzan%20%28USA%29.zip" TargetMode="External"/><Relationship Id="rId1002" Type="http://schemas.openxmlformats.org/officeDocument/2006/relationships/hyperlink" Target="https://archive.org/download/ni-roms/roms/Nintendo%20-%20Nintendo%2064%20%28BigEndian%29.zip/Taz%20Express%20%28Europe%29%20%28En%2CFr%2CDe%2CEs%2CIt%2CNl%29.zip" TargetMode="External"/><Relationship Id="rId1003" Type="http://schemas.openxmlformats.org/officeDocument/2006/relationships/hyperlink" Target="https://archive.org/download/ni-roms/roms/Nintendo%20-%20Nintendo%2064%20%28BigEndian%29.zip/Taz%20Express%20%28USA%29%20%28Proto%29%20%282000-05-15%29.zip" TargetMode="External"/><Relationship Id="rId1037" Type="http://schemas.openxmlformats.org/officeDocument/2006/relationships/hyperlink" Target="https://archive.org/download/ni-roms/roms/Nintendo%20-%20Nintendo%2064%20%28BigEndian%29.zip/Tony%20Hawk%27s%20Skateboarding%20%28Europe%29.zip" TargetMode="External"/><Relationship Id="rId1038" Type="http://schemas.openxmlformats.org/officeDocument/2006/relationships/hyperlink" Target="https://archive.org/download/ni-roms/roms/Nintendo%20-%20Nintendo%2064%20%28BigEndian%29.zip/Toon%20Panic%20%28Japan%29%20%28Proto%29.zip" TargetMode="External"/><Relationship Id="rId1039" Type="http://schemas.openxmlformats.org/officeDocument/2006/relationships/hyperlink" Target="https://archive.org/download/ni-roms/roms/Nintendo%20-%20Nintendo%2064%20%28BigEndian%29.zip/Top%20Gear%20Hyper-Bike%20%28USA%29%20%28Beta%29.zip" TargetMode="External"/><Relationship Id="rId206" Type="http://schemas.openxmlformats.org/officeDocument/2006/relationships/hyperlink" Target="https://archive.org/download/ni-roms/roms/Nintendo%20-%20Nintendo%2064%20%28BigEndian%29.zip/Dexanoid%20%28World%29%20%28Unl%29.zip" TargetMode="External"/><Relationship Id="rId205" Type="http://schemas.openxmlformats.org/officeDocument/2006/relationships/hyperlink" Target="https://archive.org/download/ni-roms/roms/Nintendo%20-%20Nintendo%2064%20%28BigEndian%29.zip/Destruction%20Derby%2064%20%28USA%29.zip" TargetMode="External"/><Relationship Id="rId204" Type="http://schemas.openxmlformats.org/officeDocument/2006/relationships/hyperlink" Target="https://archive.org/download/ni-roms/roms/Nintendo%20-%20Nintendo%2064%20%28BigEndian%29.zip/Destruction%20Derby%2064%20%28USA%29%20%28Beta%29%20%281998-07-31%29.zip" TargetMode="External"/><Relationship Id="rId203" Type="http://schemas.openxmlformats.org/officeDocument/2006/relationships/hyperlink" Target="https://archive.org/download/ni-roms/roms/Nintendo%20-%20Nintendo%2064%20%28BigEndian%29.zip/Destruction%20Derby%2064%20%28Europe%29%20%28En%2CFr%2CDe%29.zip" TargetMode="External"/><Relationship Id="rId209" Type="http://schemas.openxmlformats.org/officeDocument/2006/relationships/hyperlink" Target="https://archive.org/download/ni-roms/roms/Nintendo%20-%20Nintendo%2064%20%28BigEndian%29.zip/Diddy%20Kong%20Racing%20%28Europe%29%20%28En%2CFr%2CDe%29.zip" TargetMode="External"/><Relationship Id="rId208" Type="http://schemas.openxmlformats.org/officeDocument/2006/relationships/hyperlink" Target="https://archive.org/download/ni-roms/roms/Nintendo%20-%20Nintendo%2064%20%28BigEndian%29.zip/Diddy%20Kong%20Racing%20%28Europe%29%20%28En%2CFr%2CDe%29%20%28Rev%201%29.zip" TargetMode="External"/><Relationship Id="rId207" Type="http://schemas.openxmlformats.org/officeDocument/2006/relationships/hyperlink" Target="https://archive.org/download/ni-roms/roms/Nintendo%20-%20Nintendo%2064%20%28BigEndian%29.zip/Dezaemon%203D%20%28Japan%29.zip" TargetMode="External"/><Relationship Id="rId1030" Type="http://schemas.openxmlformats.org/officeDocument/2006/relationships/hyperlink" Target="https://archive.org/download/ni-roms/roms/Nintendo%20-%20Nintendo%2064%20%28BigEndian%29.zip/Tony%20Hawk%27s%20Pro%20Skater%20%28USA%29%20%28Rev%201%29.zip" TargetMode="External"/><Relationship Id="rId1031" Type="http://schemas.openxmlformats.org/officeDocument/2006/relationships/hyperlink" Target="https://archive.org/download/ni-roms/roms/Nintendo%20-%20Nintendo%2064%20%28BigEndian%29.zip/Tony%20Hawk%27s%20Pro%20Skater%20%28USA%29.zip" TargetMode="External"/><Relationship Id="rId1032" Type="http://schemas.openxmlformats.org/officeDocument/2006/relationships/hyperlink" Target="https://archive.org/download/ni-roms/roms/Nintendo%20-%20Nintendo%2064%20%28BigEndian%29.zip/Tony%20Hawk%27s%20Pro%20Skater%202%20%28Europe%29.zip" TargetMode="External"/><Relationship Id="rId202" Type="http://schemas.openxmlformats.org/officeDocument/2006/relationships/hyperlink" Target="https://archive.org/download/ni-roms/roms/Nintendo%20-%20Nintendo%2064%20%28BigEndian%29.zip/Derby%20Stallion%2064%20%28Japan%29.zip" TargetMode="External"/><Relationship Id="rId1033" Type="http://schemas.openxmlformats.org/officeDocument/2006/relationships/hyperlink" Target="https://archive.org/download/ni-roms/roms/Nintendo%20-%20Nintendo%2064%20%28BigEndian%29.zip/Tony%20Hawk%27s%20Pro%20Skater%202%20%28USA%29%20%28Beta%29%20%282001-04-20%29.zip" TargetMode="External"/><Relationship Id="rId201" Type="http://schemas.openxmlformats.org/officeDocument/2006/relationships/hyperlink" Target="https://archive.org/download/ni-roms/roms/Nintendo%20-%20Nintendo%2064%20%28BigEndian%29.zip/Derby%20Stallion%2064%20%28Japan%29%20%28Beta%29%20%5Bb%5D.zip" TargetMode="External"/><Relationship Id="rId1034" Type="http://schemas.openxmlformats.org/officeDocument/2006/relationships/hyperlink" Target="https://archive.org/download/ni-roms/roms/Nintendo%20-%20Nintendo%2064%20%28BigEndian%29.zip/Tony%20Hawk%27s%20Pro%20Skater%202%20%28USA%29%20%28v012%29%20%28Beta%29%20%282001-06-04%29.zip" TargetMode="External"/><Relationship Id="rId200" Type="http://schemas.openxmlformats.org/officeDocument/2006/relationships/hyperlink" Target="https://archive.org/download/ni-roms/roms/Nintendo%20-%20Nintendo%2064%20%28BigEndian%29.zip/Densha%20de%20Go%21%2064%20%28Japan%29.zip" TargetMode="External"/><Relationship Id="rId1035" Type="http://schemas.openxmlformats.org/officeDocument/2006/relationships/hyperlink" Target="https://archive.org/download/ni-roms/roms/Nintendo%20-%20Nintendo%2064%20%28BigEndian%29.zip/Tony%20Hawk%27s%20Pro%20Skater%202%20%28USA%29.zip" TargetMode="External"/><Relationship Id="rId1036" Type="http://schemas.openxmlformats.org/officeDocument/2006/relationships/hyperlink" Target="https://archive.org/download/ni-roms/roms/Nintendo%20-%20Nintendo%2064%20%28BigEndian%29.zip/Tony%20Hawk%27s%20Pro%20Skater%203%20%28USA%29.zip" TargetMode="External"/><Relationship Id="rId1026" Type="http://schemas.openxmlformats.org/officeDocument/2006/relationships/hyperlink" Target="https://archive.org/download/ni-roms/roms/Nintendo%20-%20Nintendo%2064%20%28BigEndian%29.zip/Tonic%20Trouble%20%28Europe%29%20%28Beta%29.zip" TargetMode="External"/><Relationship Id="rId1027" Type="http://schemas.openxmlformats.org/officeDocument/2006/relationships/hyperlink" Target="https://archive.org/download/ni-roms/roms/Nintendo%20-%20Nintendo%2064%20%28BigEndian%29.zip/Tonic%20Trouble%20%28Europe%29%20%28En%2CFr%2CDe%2CEs%2CIt%29.zip" TargetMode="External"/><Relationship Id="rId1028" Type="http://schemas.openxmlformats.org/officeDocument/2006/relationships/hyperlink" Target="https://archive.org/download/ni-roms/roms/Nintendo%20-%20Nintendo%2064%20%28BigEndian%29.zip/Tonic%20Trouble%20%28USA%29%20%28Rev%201%29.zip" TargetMode="External"/><Relationship Id="rId1029" Type="http://schemas.openxmlformats.org/officeDocument/2006/relationships/hyperlink" Target="https://archive.org/download/ni-roms/roms/Nintendo%20-%20Nintendo%2064%20%28BigEndian%29.zip/Tony%20Hawk%27s%20Pro%20Skater%20%28USA%29%20%28Beta%29.zip" TargetMode="External"/><Relationship Id="rId1020" Type="http://schemas.openxmlformats.org/officeDocument/2006/relationships/hyperlink" Target="https://archive.org/download/ni-roms/roms/Nintendo%20-%20Nintendo%2064%20%28BigEndian%29.zip/Tom%20Clancy%27s%20Rainbow%20Six%20%28France%29.zip" TargetMode="External"/><Relationship Id="rId1021" Type="http://schemas.openxmlformats.org/officeDocument/2006/relationships/hyperlink" Target="https://archive.org/download/ni-roms/roms/Nintendo%20-%20Nintendo%2064%20%28BigEndian%29.zip/Tom%20Clancy%27s%20Rainbow%20Six%20%28Germany%29.zip" TargetMode="External"/><Relationship Id="rId1022" Type="http://schemas.openxmlformats.org/officeDocument/2006/relationships/hyperlink" Target="https://archive.org/download/ni-roms/roms/Nintendo%20-%20Nintendo%2064%20%28BigEndian%29.zip/Tom%20Clancy%27s%20Rainbow%20Six%20%28USA%29.zip" TargetMode="External"/><Relationship Id="rId1023" Type="http://schemas.openxmlformats.org/officeDocument/2006/relationships/hyperlink" Target="https://archive.org/download/ni-roms/roms/Nintendo%20-%20Nintendo%2064%20%28BigEndian%29.zip/Tom%20and%20Jerry%20in%20Fists%20of%20Furry%20%28Europe%29%20%28En%2CFr%2CDe%2CEs%2CIt%2CNl%29.zip" TargetMode="External"/><Relationship Id="rId1024" Type="http://schemas.openxmlformats.org/officeDocument/2006/relationships/hyperlink" Target="https://archive.org/download/ni-roms/roms/Nintendo%20-%20Nintendo%2064%20%28BigEndian%29.zip/Tom%20and%20Jerry%20in%20Fists%20of%20Furry%20%28USA%29.zip" TargetMode="External"/><Relationship Id="rId1025" Type="http://schemas.openxmlformats.org/officeDocument/2006/relationships/hyperlink" Target="https://archive.org/download/ni-roms/roms/Nintendo%20-%20Nintendo%2064%20%28BigEndian%29.zip/Tommy%20Thunder%20%28USA%29%20%28Proto%29%20%281997-10-01%29.zip" TargetMode="External"/><Relationship Id="rId1090" Type="http://schemas.openxmlformats.org/officeDocument/2006/relationships/hyperlink" Target="https://archive.org/download/ni-roms/roms/Nintendo%20-%20Nintendo%2064%20%28BigEndian%29.zip/Turok%203%20-%20Shadow%20of%20Oblivion%20%28Europe%29%20%28Beta%29%20%282000-07-10%29%20%5Bb%5D.zip" TargetMode="External"/><Relationship Id="rId1091" Type="http://schemas.openxmlformats.org/officeDocument/2006/relationships/hyperlink" Target="https://archive.org/download/ni-roms/roms/Nintendo%20-%20Nintendo%2064%20%28BigEndian%29.zip/Turok%203%20-%20Shadow%20of%20Oblivion%20%28Europe%29%20%28Beta%29%20%282000-07-16T211412%29.zip" TargetMode="External"/><Relationship Id="rId1092" Type="http://schemas.openxmlformats.org/officeDocument/2006/relationships/hyperlink" Target="https://archive.org/download/ni-roms/roms/Nintendo%20-%20Nintendo%2064%20%28BigEndian%29.zip/Turok%203%20-%20Shadow%20of%20Oblivion%20%28Europe%29%20%28Beta%29%20%282000-07-16T220245%29.zip" TargetMode="External"/><Relationship Id="rId1093" Type="http://schemas.openxmlformats.org/officeDocument/2006/relationships/hyperlink" Target="https://archive.org/download/ni-roms/roms/Nintendo%20-%20Nintendo%2064%20%28BigEndian%29.zip/Turok%203%20-%20Shadow%20of%20Oblivion%20%28Europe%29%20%28Beta%29%20%282000-07-18%29.zip" TargetMode="External"/><Relationship Id="rId1094" Type="http://schemas.openxmlformats.org/officeDocument/2006/relationships/hyperlink" Target="https://archive.org/download/ni-roms/roms/Nintendo%20-%20Nintendo%2064%20%28BigEndian%29.zip/Turok%203%20-%20Shadow%20of%20Oblivion%20%28Europe%29.zip" TargetMode="External"/><Relationship Id="rId1095" Type="http://schemas.openxmlformats.org/officeDocument/2006/relationships/hyperlink" Target="https://archive.org/download/ni-roms/roms/Nintendo%20-%20Nintendo%2064%20%28BigEndian%29.zip/Turok%203%20-%20Shadow%20of%20Oblivion%20%28USA%29%20%28Beta%29%20%282000-05-03%29.zip" TargetMode="External"/><Relationship Id="rId1096" Type="http://schemas.openxmlformats.org/officeDocument/2006/relationships/hyperlink" Target="https://archive.org/download/ni-roms/roms/Nintendo%20-%20Nintendo%2064%20%28BigEndian%29.zip/Turok%203%20-%20Shadow%20of%20Oblivion%20%28USA%29%20%28Beta%29%20%282000-06-26%29.zip" TargetMode="External"/><Relationship Id="rId1097" Type="http://schemas.openxmlformats.org/officeDocument/2006/relationships/hyperlink" Target="https://archive.org/download/ni-roms/roms/Nintendo%20-%20Nintendo%2064%20%28BigEndian%29.zip/Turok%203%20-%20Shadow%20of%20Oblivion%20%28USA%29%20%28Beta%29%20%282000-07-16%29.zip" TargetMode="External"/><Relationship Id="rId1098" Type="http://schemas.openxmlformats.org/officeDocument/2006/relationships/hyperlink" Target="https://archive.org/download/ni-roms/roms/Nintendo%20-%20Nintendo%2064%20%28BigEndian%29.zip/Turok%203%20-%20Shadow%20of%20Oblivion%20%28USA%29%20%28Beta%29%20%282000-07-18%29.zip" TargetMode="External"/><Relationship Id="rId1099" Type="http://schemas.openxmlformats.org/officeDocument/2006/relationships/hyperlink" Target="https://archive.org/download/ni-roms/roms/Nintendo%20-%20Nintendo%2064%20%28BigEndian%29.zip/Turok%203%20-%20Shadow%20of%20Oblivion%20%28USA%29.zip" TargetMode="External"/><Relationship Id="rId1080" Type="http://schemas.openxmlformats.org/officeDocument/2006/relationships/hyperlink" Target="https://archive.org/download/ni-roms/roms/Nintendo%20-%20Nintendo%2064%20%28BigEndian%29.zip/Turok%20-%20Rage%20Wars%20%28USA%29.zip" TargetMode="External"/><Relationship Id="rId1081" Type="http://schemas.openxmlformats.org/officeDocument/2006/relationships/hyperlink" Target="https://archive.org/download/ni-roms/roms/Nintendo%20-%20Nintendo%2064%20%28BigEndian%29.zip/Turok%202%20-%20Seeds%20of%20Evil%20%28Europe%29%20%28Demo%29%20%28Kiosk%29.zip" TargetMode="External"/><Relationship Id="rId1082" Type="http://schemas.openxmlformats.org/officeDocument/2006/relationships/hyperlink" Target="https://archive.org/download/ni-roms/roms/Nintendo%20-%20Nintendo%2064%20%28BigEndian%29.zip/Turok%202%20-%20Seeds%20of%20Evil%20%28Europe%29%20%28En%2CFr%2CEs%2CIt%29.zip" TargetMode="External"/><Relationship Id="rId1083" Type="http://schemas.openxmlformats.org/officeDocument/2006/relationships/hyperlink" Target="https://archive.org/download/ni-roms/roms/Nintendo%20-%20Nintendo%2064%20%28BigEndian%29.zip/Turok%202%20-%20Seeds%20of%20Evil%20%28Europe%29.zip" TargetMode="External"/><Relationship Id="rId1084" Type="http://schemas.openxmlformats.org/officeDocument/2006/relationships/hyperlink" Target="https://archive.org/download/ni-roms/roms/Nintendo%20-%20Nintendo%2064%20%28BigEndian%29.zip/Turok%202%20-%20Seeds%20of%20Evil%20%28Germany%29.zip" TargetMode="External"/><Relationship Id="rId1085" Type="http://schemas.openxmlformats.org/officeDocument/2006/relationships/hyperlink" Target="https://archive.org/download/ni-roms/roms/Nintendo%20-%20Nintendo%2064%20%28BigEndian%29.zip/Turok%202%20-%20Seeds%20of%20Evil%20%28USA%29%20%28Demo%29%20%28Kiosk%29.zip" TargetMode="External"/><Relationship Id="rId1086" Type="http://schemas.openxmlformats.org/officeDocument/2006/relationships/hyperlink" Target="https://archive.org/download/ni-roms/roms/Nintendo%20-%20Nintendo%2064%20%28BigEndian%29.zip/Turok%202%20-%20Seeds%20of%20Evil%20%28USA%29%20%28Rev%201%29.zip" TargetMode="External"/><Relationship Id="rId1087" Type="http://schemas.openxmlformats.org/officeDocument/2006/relationships/hyperlink" Target="https://archive.org/download/ni-roms/roms/Nintendo%20-%20Nintendo%2064%20%28BigEndian%29.zip/Turok%202%20-%20Seeds%20of%20Evil%20%28USA%29.zip" TargetMode="External"/><Relationship Id="rId1088" Type="http://schemas.openxmlformats.org/officeDocument/2006/relationships/hyperlink" Target="https://archive.org/download/ni-roms/roms/Nintendo%20-%20Nintendo%2064%20%28BigEndian%29.zip/Turok%203%20-%20Shadow%20of%20Oblivion%20%28Europe%29%20%28Beta%29%20%282000-05-31%29.zip" TargetMode="External"/><Relationship Id="rId1089" Type="http://schemas.openxmlformats.org/officeDocument/2006/relationships/hyperlink" Target="https://archive.org/download/ni-roms/roms/Nintendo%20-%20Nintendo%2064%20%28BigEndian%29.zip/Turok%203%20-%20Shadow%20of%20Oblivion%20%28Europe%29%20%28Beta%29%20%282000-06-06%29%20%5Bb%5D.zip" TargetMode="External"/><Relationship Id="rId509" Type="http://schemas.openxmlformats.org/officeDocument/2006/relationships/hyperlink" Target="https://archive.org/download/ni-roms/roms/Nintendo%20-%20Nintendo%2064%20%28BigEndian%29.zip/Legend%20of%20Zelda%2C%20The%20-%20Ocarina%20of%20Time%20%28USA%29.zip" TargetMode="External"/><Relationship Id="rId508" Type="http://schemas.openxmlformats.org/officeDocument/2006/relationships/hyperlink" Target="https://archive.org/download/ni-roms/roms/Nintendo%20-%20Nintendo%2064%20%28BigEndian%29.zip/Legend%20of%20Zelda%2C%20The%20-%20Ocarina%20of%20Time%20%28USA%29%20%28Rev%202%29.zip" TargetMode="External"/><Relationship Id="rId503" Type="http://schemas.openxmlformats.org/officeDocument/2006/relationships/hyperlink" Target="https://archive.org/download/ni-roms/roms/Nintendo%20-%20Nintendo%2064%20%28BigEndian%29.zip/Legend%20of%20Zelda%2C%20The%20-%20Ocarina%20of%20Time%20%28Europe%29%20%28GameCube%29.zip" TargetMode="External"/><Relationship Id="rId502" Type="http://schemas.openxmlformats.org/officeDocument/2006/relationships/hyperlink" Target="https://archive.org/download/ni-roms/roms/Nintendo%20-%20Nintendo%2064%20%28BigEndian%29.zip/Legend%20of%20Zelda%2C%20The%20-%20Ocarina%20of%20Time%20%28Europe%29%20%28En%2CFr%2CDe%29.zip" TargetMode="External"/><Relationship Id="rId501" Type="http://schemas.openxmlformats.org/officeDocument/2006/relationships/hyperlink" Target="https://archive.org/download/ni-roms/roms/Nintendo%20-%20Nintendo%2064%20%28BigEndian%29.zip/Legend%20of%20Zelda%2C%20The%20-%20Ocarina%20of%20Time%20%28Europe%29%20%28En%2CFr%2CDe%29%20%28Rev%201%29.zip" TargetMode="External"/><Relationship Id="rId500" Type="http://schemas.openxmlformats.org/officeDocument/2006/relationships/hyperlink" Target="https://archive.org/download/ni-roms/roms/Nintendo%20-%20Nintendo%2064%20%28BigEndian%29.zip/Legend%20of%20Zelda%2C%20The%20-%20Ocarina%20of%20Time%20%28Europe%29%20%28Beta%29%20%282003-02-21%29%20%28GameCube%29%20%28Debug%29.zip" TargetMode="External"/><Relationship Id="rId507" Type="http://schemas.openxmlformats.org/officeDocument/2006/relationships/hyperlink" Target="https://archive.org/download/ni-roms/roms/Nintendo%20-%20Nintendo%2064%20%28BigEndian%29.zip/Legend%20of%20Zelda%2C%20The%20-%20Ocarina%20of%20Time%20%28USA%29%20%28Rev%201%29.zip" TargetMode="External"/><Relationship Id="rId506" Type="http://schemas.openxmlformats.org/officeDocument/2006/relationships/hyperlink" Target="https://archive.org/download/ni-roms/roms/Nintendo%20-%20Nintendo%2064%20%28BigEndian%29.zip/Legend%20of%20Zelda%2C%20The%20-%20Ocarina%20of%20Time%20%28USA%29%20%28LodgeNet%29.zip" TargetMode="External"/><Relationship Id="rId505" Type="http://schemas.openxmlformats.org/officeDocument/2006/relationships/hyperlink" Target="https://archive.org/download/ni-roms/roms/Nintendo%20-%20Nintendo%2064%20%28BigEndian%29.zip/Legend%20of%20Zelda%2C%20The%20-%20Ocarina%20of%20Time%20%28USA%29%20%28GameCube%29.zip" TargetMode="External"/><Relationship Id="rId504" Type="http://schemas.openxmlformats.org/officeDocument/2006/relationships/hyperlink" Target="https://archive.org/download/ni-roms/roms/Nintendo%20-%20Nintendo%2064%20%28BigEndian%29.zip/Legend%20of%20Zelda%2C%20The%20-%20Ocarina%20of%20Time%20%28USA%29%20%28Beta%29.zip" TargetMode="External"/><Relationship Id="rId1114" Type="http://schemas.openxmlformats.org/officeDocument/2006/relationships/hyperlink" Target="https://archive.org/download/ni-roms/roms/Nintendo%20-%20Nintendo%2064%20%28BigEndian%29.zip/Violence%20Killer%20-%20Turok%20New%20Generation%20%28Japan%29.zip" TargetMode="External"/><Relationship Id="rId1115" Type="http://schemas.openxmlformats.org/officeDocument/2006/relationships/hyperlink" Target="https://archive.org/download/ni-roms/roms/Nintendo%20-%20Nintendo%2064%20%28BigEndian%29.zip/Virtual%20Chess%2064%20%28Europe%29%20%28En%2CFr%2CDe%2CEs%2CIt%2CNl%29.zip" TargetMode="External"/><Relationship Id="rId1116" Type="http://schemas.openxmlformats.org/officeDocument/2006/relationships/hyperlink" Target="https://archive.org/download/ni-roms/roms/Nintendo%20-%20Nintendo%2064%20%28BigEndian%29.zip/Virtual%20Chess%2064%20%28USA%29%20%28En%2CFr%2CEs%29%20%28LodgeNet%29.zip" TargetMode="External"/><Relationship Id="rId1117" Type="http://schemas.openxmlformats.org/officeDocument/2006/relationships/hyperlink" Target="https://archive.org/download/ni-roms/roms/Nintendo%20-%20Nintendo%2064%20%28BigEndian%29.zip/Virtual%20Chess%2064%20%28USA%29%20%28En%2CFr%2CEs%29.zip" TargetMode="External"/><Relationship Id="rId1118" Type="http://schemas.openxmlformats.org/officeDocument/2006/relationships/hyperlink" Target="https://archive.org/download/ni-roms/roms/Nintendo%20-%20Nintendo%2064%20%28BigEndian%29.zip/Virtual%20Pool%2064%20%28Europe%29.zip" TargetMode="External"/><Relationship Id="rId1119" Type="http://schemas.openxmlformats.org/officeDocument/2006/relationships/hyperlink" Target="https://archive.org/download/ni-roms/roms/Nintendo%20-%20Nintendo%2064%20%28BigEndian%29.zip/Virtual%20Pool%2064%20%28USA%29%20%28LodgeNet%29.zip" TargetMode="External"/><Relationship Id="rId525" Type="http://schemas.openxmlformats.org/officeDocument/2006/relationships/hyperlink" Target="https://archive.org/download/ni-roms/roms/Nintendo%20-%20Nintendo%2064%20%28BigEndian%29.zip/Lylat%20Wars%20%28Australia%29%20%28En%2CFr%2CDe%29.zip" TargetMode="External"/><Relationship Id="rId524" Type="http://schemas.openxmlformats.org/officeDocument/2006/relationships/hyperlink" Target="https://archive.org/download/ni-roms/roms/Nintendo%20-%20Nintendo%2064%20%28BigEndian%29.zip/Lunar%20Assault%2064%20%28World%29%20%28v1.2%29%20%28NTSC%29%20%28Aftermarket%29%20%28Unl%29.zip" TargetMode="External"/><Relationship Id="rId523" Type="http://schemas.openxmlformats.org/officeDocument/2006/relationships/hyperlink" Target="https://archive.org/download/ni-roms/roms/Nintendo%20-%20Nintendo%2064%20%28BigEndian%29.zip/Lunar%20Assault%2064%20%28World%29%20%28v1.1%29%20%28PAL%29%20%28Aftermarket%29%20%28Unl%29.zip" TargetMode="External"/><Relationship Id="rId522" Type="http://schemas.openxmlformats.org/officeDocument/2006/relationships/hyperlink" Target="https://archive.org/download/ni-roms/roms/Nintendo%20-%20Nintendo%2064%20%28BigEndian%29.zip/Lunar%20Assault%2064%20%28World%29%20%28v1.1%29%20%28NTSC%29%20%28Aftermarket%29%20%28Unl%29.zip" TargetMode="External"/><Relationship Id="rId529" Type="http://schemas.openxmlformats.org/officeDocument/2006/relationships/hyperlink" Target="https://archive.org/download/ni-roms/roms/Nintendo%20-%20Nintendo%2064%20%28BigEndian%29.zip/MRC%20-%20Multi-Racing%20Championship%20%28USA%29.zip" TargetMode="External"/><Relationship Id="rId528" Type="http://schemas.openxmlformats.org/officeDocument/2006/relationships/hyperlink" Target="https://archive.org/download/ni-roms/roms/Nintendo%20-%20Nintendo%2064%20%28BigEndian%29.zip/MRC%20-%20Multi-Racing%20Championship%20%28Japan%29.zip" TargetMode="External"/><Relationship Id="rId527" Type="http://schemas.openxmlformats.org/officeDocument/2006/relationships/hyperlink" Target="https://archive.org/download/ni-roms/roms/Nintendo%20-%20Nintendo%2064%20%28BigEndian%29.zip/MRC%20-%20Multi-Racing%20Championship%20%28Europe%29%20%28En%2CFr%2CDe%29.zip" TargetMode="External"/><Relationship Id="rId526" Type="http://schemas.openxmlformats.org/officeDocument/2006/relationships/hyperlink" Target="https://archive.org/download/ni-roms/roms/Nintendo%20-%20Nintendo%2064%20%28BigEndian%29.zip/Lylatwars%20%28Europe%29%20%28En%2CFr%2CDe%29.zip" TargetMode="External"/><Relationship Id="rId521" Type="http://schemas.openxmlformats.org/officeDocument/2006/relationships/hyperlink" Target="https://archive.org/download/ni-roms/roms/Nintendo%20-%20Nintendo%2064%20%28BigEndian%29.zip/Lunar%20Assault%2064%20%28World%29%20%28v1.0%29%20%28N64brew%20Game%20Jam%202020%29%20%28PAL%29%20%28Aftermarket%29%20%28Unl%29.zip" TargetMode="External"/><Relationship Id="rId1110" Type="http://schemas.openxmlformats.org/officeDocument/2006/relationships/hyperlink" Target="https://archive.org/download/ni-roms/roms/Nintendo%20-%20Nintendo%2064%20%28BigEndian%29.zip/Vigilante%208%20%28Germany%29.zip" TargetMode="External"/><Relationship Id="rId520" Type="http://schemas.openxmlformats.org/officeDocument/2006/relationships/hyperlink" Target="https://archive.org/download/ni-roms/roms/Nintendo%20-%20Nintendo%2064%20%28BigEndian%29.zip/Lunar%20Assault%2064%20%28World%29%20%28v1.0%29%20%28N64brew%20Game%20Jam%202020%29%20%28NTSC%29%20%28Aftermarket%29%20%28Unl%29.zip" TargetMode="External"/><Relationship Id="rId1111" Type="http://schemas.openxmlformats.org/officeDocument/2006/relationships/hyperlink" Target="https://archive.org/download/ni-roms/roms/Nintendo%20-%20Nintendo%2064%20%28BigEndian%29.zip/Vigilante%208%20%28USA%29.zip" TargetMode="External"/><Relationship Id="rId1112" Type="http://schemas.openxmlformats.org/officeDocument/2006/relationships/hyperlink" Target="https://archive.org/download/ni-roms/roms/Nintendo%20-%20Nintendo%2064%20%28BigEndian%29.zip/Vigilante%208%20-%202nd%20Offense%20%28Europe%29.zip" TargetMode="External"/><Relationship Id="rId1113" Type="http://schemas.openxmlformats.org/officeDocument/2006/relationships/hyperlink" Target="https://archive.org/download/ni-roms/roms/Nintendo%20-%20Nintendo%2064%20%28BigEndian%29.zip/Vigilante%208%20-%202nd%20Offense%20%28USA%29.zip" TargetMode="External"/><Relationship Id="rId1103" Type="http://schemas.openxmlformats.org/officeDocument/2006/relationships/hyperlink" Target="https://archive.org/download/ni-roms/roms/Nintendo%20-%20Nintendo%2064%20%28BigEndian%29.zip/Utchan%20Nanchan%20no%20Hono%20no%20Challenger%20-%20Denryuu%20Ira%20Ira%20Bou%20%28Japan%29.zip" TargetMode="External"/><Relationship Id="rId1104" Type="http://schemas.openxmlformats.org/officeDocument/2006/relationships/hyperlink" Target="https://archive.org/download/ni-roms/roms/Nintendo%20-%20Nintendo%2064%20%28BigEndian%29.zip/V-Rally%20Edition%2099%20%28Europe%29%20%28En%2CFr%2CDe%29.zip" TargetMode="External"/><Relationship Id="rId1105" Type="http://schemas.openxmlformats.org/officeDocument/2006/relationships/hyperlink" Target="https://archive.org/download/ni-roms/roms/Nintendo%20-%20Nintendo%2064%20%28BigEndian%29.zip/V-Rally%20Edition%2099%20%28Japan%29.zip" TargetMode="External"/><Relationship Id="rId1106" Type="http://schemas.openxmlformats.org/officeDocument/2006/relationships/hyperlink" Target="https://archive.org/download/ni-roms/roms/Nintendo%20-%20Nintendo%2064%20%28BigEndian%29.zip/V-Rally%20Edition%2099%20%28USA%29.zip" TargetMode="External"/><Relationship Id="rId1107" Type="http://schemas.openxmlformats.org/officeDocument/2006/relationships/hyperlink" Target="https://archive.org/download/ni-roms/roms/Nintendo%20-%20Nintendo%2064%20%28BigEndian%29.zip/Viewpoint%202064%20%28Japan%29%20%28Proto%29.zip" TargetMode="External"/><Relationship Id="rId1108" Type="http://schemas.openxmlformats.org/officeDocument/2006/relationships/hyperlink" Target="https://archive.org/download/ni-roms/roms/Nintendo%20-%20Nintendo%2064%20%28BigEndian%29.zip/Vigilante%208%20%28Europe%29.zip" TargetMode="External"/><Relationship Id="rId1109" Type="http://schemas.openxmlformats.org/officeDocument/2006/relationships/hyperlink" Target="https://archive.org/download/ni-roms/roms/Nintendo%20-%20Nintendo%2064%20%28BigEndian%29.zip/Vigilante%208%20%28France%29.zip" TargetMode="External"/><Relationship Id="rId519" Type="http://schemas.openxmlformats.org/officeDocument/2006/relationships/hyperlink" Target="https://archive.org/download/ni-roms/roms/Nintendo%20-%20Nintendo%2064%20%28BigEndian%29.zip/Lode%20Runner%203-D%20%28USA%29.zip" TargetMode="External"/><Relationship Id="rId514" Type="http://schemas.openxmlformats.org/officeDocument/2006/relationships/hyperlink" Target="https://archive.org/download/ni-roms/roms/Nintendo%20-%20Nintendo%2064%20%28BigEndian%29.zip/Legend%20of%20Zelda%2C%20The%20-%20The%20Sealed%20Palace%20%28USA%29%20%28v1.21%29%20%28Aftermarket%29%20%28Pirate%29.zip" TargetMode="External"/><Relationship Id="rId513" Type="http://schemas.openxmlformats.org/officeDocument/2006/relationships/hyperlink" Target="https://archive.org/download/ni-roms/roms/Nintendo%20-%20Nintendo%2064%20%28BigEndian%29.zip/Legend%20of%20Zelda%2C%20The%20-%20The%20Sealed%20Palace%20%28USA%29%20%28v1.3%29%20%28Aftermarket%29%20%28Pirate%29.zip" TargetMode="External"/><Relationship Id="rId512" Type="http://schemas.openxmlformats.org/officeDocument/2006/relationships/hyperlink" Target="https://archive.org/download/ni-roms/roms/Nintendo%20-%20Nintendo%2064%20%28BigEndian%29.zip/Legend%20of%20Zelda%2C%20The%20-%20Ocarina%20of%20Time%20-%20Master%20Quest%20%28USA%29%20%28GameCube%29.zip" TargetMode="External"/><Relationship Id="rId511" Type="http://schemas.openxmlformats.org/officeDocument/2006/relationships/hyperlink" Target="https://archive.org/download/ni-roms/roms/Nintendo%20-%20Nintendo%2064%20%28BigEndian%29.zip/Legend%20of%20Zelda%2C%20The%20-%20Ocarina%20of%20Time%20-%20Master%20Quest%20%28Europe%29%20%28GameCube%29%20%28Debug%29.zip" TargetMode="External"/><Relationship Id="rId518" Type="http://schemas.openxmlformats.org/officeDocument/2006/relationships/hyperlink" Target="https://archive.org/download/ni-roms/roms/Nintendo%20-%20Nintendo%2064%20%28BigEndian%29.zip/Lode%20Runner%203-D%20%28Japan%29.zip" TargetMode="External"/><Relationship Id="rId517" Type="http://schemas.openxmlformats.org/officeDocument/2006/relationships/hyperlink" Target="https://archive.org/download/ni-roms/roms/Nintendo%20-%20Nintendo%2064%20%28BigEndian%29.zip/Lode%20Runner%203-D%20%28Europe%29%20%28En%2CFr%2CDe%2CEs%2CIt%29.zip" TargetMode="External"/><Relationship Id="rId516" Type="http://schemas.openxmlformats.org/officeDocument/2006/relationships/hyperlink" Target="https://archive.org/download/ni-roms/roms/Nintendo%20-%20Nintendo%2064%20%28BigEndian%29.zip/Let%27s%20Smash%20%28Japan%29.zip" TargetMode="External"/><Relationship Id="rId515" Type="http://schemas.openxmlformats.org/officeDocument/2006/relationships/hyperlink" Target="https://archive.org/download/ni-roms/roms/Nintendo%20-%20Nintendo%2064%20%28BigEndian%29.zip/Legend%20of%20Zelda%2C%20The%20-%20The%20Sealed%20Palace%20%28World%29%20%28Aftermarket%29%20%28Pirate%29.zip" TargetMode="External"/><Relationship Id="rId510" Type="http://schemas.openxmlformats.org/officeDocument/2006/relationships/hyperlink" Target="https://archive.org/download/ni-roms/roms/Nintendo%20-%20Nintendo%2064%20%28BigEndian%29.zip/Legend%20of%20Zelda%2C%20The%20-%20Ocarina%20of%20Time%20-%20Master%20Quest%20%28Europe%29%20%28En%2CFr%2CDe%29%20%28GameCube%29.zip" TargetMode="External"/><Relationship Id="rId1100" Type="http://schemas.openxmlformats.org/officeDocument/2006/relationships/hyperlink" Target="https://archive.org/download/ni-roms/roms/Nintendo%20-%20Nintendo%2064%20%28BigEndian%29.zip/Twintris%20%28World%29%20%28Demo%29%20%28Presence%20of%20Mind%20%2798%29%20%28Unl%29.zip" TargetMode="External"/><Relationship Id="rId1101" Type="http://schemas.openxmlformats.org/officeDocument/2006/relationships/hyperlink" Target="https://archive.org/download/ni-roms/roms/Nintendo%20-%20Nintendo%2064%20%28BigEndian%29.zip/Twisted%20Edge%20-%20Extreme%20Snowboarding%20%28USA%29.zip" TargetMode="External"/><Relationship Id="rId1102" Type="http://schemas.openxmlformats.org/officeDocument/2006/relationships/hyperlink" Target="https://archive.org/download/ni-roms/roms/Nintendo%20-%20Nintendo%2064%20%28BigEndian%29.zip/Twisted%20Edge%20-%20Snowboarding%20%28Europe%29.zip" TargetMode="External"/><Relationship Id="rId590" Type="http://schemas.openxmlformats.org/officeDocument/2006/relationships/hyperlink" Target="https://archive.org/download/ni-roms/roms/Nintendo%20-%20Nintendo%2064%20%28BigEndian%29.zip/Mia%20Hamm%20Soccer%2064%20%28USA%29%20%28En%2CEs%29.zip" TargetMode="External"/><Relationship Id="rId589" Type="http://schemas.openxmlformats.org/officeDocument/2006/relationships/hyperlink" Target="https://archive.org/download/ni-roms/roms/Nintendo%20-%20Nintendo%2064%20%28BigEndian%29.zip/Megatextures%20%28World%29%20%28Demo%29%20%28N64brew%20Game%20Jam%202023%29%20%28Aftermarket%29%20%28Unl%29.zip" TargetMode="External"/><Relationship Id="rId588" Type="http://schemas.openxmlformats.org/officeDocument/2006/relationships/hyperlink" Target="https://archive.org/download/ni-roms/roms/Nintendo%20-%20Nintendo%2064%20%28BigEndian%29.zip/Mega%20Man%2064%20%28USA%29.zip" TargetMode="External"/><Relationship Id="rId1170" Type="http://schemas.openxmlformats.org/officeDocument/2006/relationships/hyperlink" Target="https://archive.org/download/ni-roms/roms/Nintendo%20-%20Nintendo%2064%20%28BigEndian%29.zip/Wetrix%20%28USA%29%20%28En%2CFr%2CDe%2CEs%2CIt%2CNl%29.zip" TargetMode="External"/><Relationship Id="rId1171" Type="http://schemas.openxmlformats.org/officeDocument/2006/relationships/hyperlink" Target="https://archive.org/download/ni-roms/roms/Nintendo%20-%20Nintendo%2064%20%28BigEndian%29.zip/Whack%20%27n%27%20Roll%20%28USA%29%20%28v0.8.2%29%20%28Beta%29%20%281998-02-05%29.zip" TargetMode="External"/><Relationship Id="rId583" Type="http://schemas.openxmlformats.org/officeDocument/2006/relationships/hyperlink" Target="https://archive.org/download/ni-roms/roms/Nintendo%20-%20Nintendo%2064%20%28BigEndian%29.zip/Mario%20Tennis%20%28USA%29.zip" TargetMode="External"/><Relationship Id="rId1172" Type="http://schemas.openxmlformats.org/officeDocument/2006/relationships/hyperlink" Target="https://archive.org/download/ni-roms/roms/Nintendo%20-%20Nintendo%2064%20%28BigEndian%29.zip/Wheel%20of%20Fortune%20%28USA%29.zip" TargetMode="External"/><Relationship Id="rId582" Type="http://schemas.openxmlformats.org/officeDocument/2006/relationships/hyperlink" Target="https://archive.org/download/ni-roms/roms/Nintendo%20-%20Nintendo%2064%20%28BigEndian%29.zip/Mario%20Tennis%20%28USA%29%20%28Wii%20Virtual%20Console%29.zip" TargetMode="External"/><Relationship Id="rId1173" Type="http://schemas.openxmlformats.org/officeDocument/2006/relationships/hyperlink" Target="https://archive.org/download/ni-roms/roms/Nintendo%20-%20Nintendo%2064%20%28BigEndian%29.zip/Wide-Boy64%20AGB%20%28World%29%20%28v0.00b%29%20%28Beta%29.zip" TargetMode="External"/><Relationship Id="rId581" Type="http://schemas.openxmlformats.org/officeDocument/2006/relationships/hyperlink" Target="https://archive.org/download/ni-roms/roms/Nintendo%20-%20Nintendo%2064%20%28BigEndian%29.zip/Mario%20Tennis%20%28USA%29%20%28LodgeNet%29.zip" TargetMode="External"/><Relationship Id="rId1174" Type="http://schemas.openxmlformats.org/officeDocument/2006/relationships/hyperlink" Target="https://archive.org/download/ni-roms/roms/Nintendo%20-%20Nintendo%2064%20%28BigEndian%29.zip/Wide-Boy64%20AGB%20%28World%29%20%28v0.02c%29.zip" TargetMode="External"/><Relationship Id="rId580" Type="http://schemas.openxmlformats.org/officeDocument/2006/relationships/hyperlink" Target="https://archive.org/download/ni-roms/roms/Nintendo%20-%20Nintendo%2064%20%28BigEndian%29.zip/Mario%20Tennis%20%28Europe%29.zip" TargetMode="External"/><Relationship Id="rId1175" Type="http://schemas.openxmlformats.org/officeDocument/2006/relationships/hyperlink" Target="https://archive.org/download/ni-roms/roms/Nintendo%20-%20Nintendo%2064%20%28BigEndian%29.zip/Wide-Boy64%20AGB%20%28World%29%20%28v0.04c%29.zip" TargetMode="External"/><Relationship Id="rId587" Type="http://schemas.openxmlformats.org/officeDocument/2006/relationships/hyperlink" Target="https://archive.org/download/ni-roms/roms/Nintendo%20-%20Nintendo%2064%20%28BigEndian%29.zip/Mega%20Man%2064%20%28USA%29%20%28Beta%29.zip" TargetMode="External"/><Relationship Id="rId1176" Type="http://schemas.openxmlformats.org/officeDocument/2006/relationships/hyperlink" Target="https://archive.org/download/ni-roms/roms/Nintendo%20-%20Nintendo%2064%20%28BigEndian%29.zip/Wide-Boy64%20CGB%20%28World%29%20%28v1.02%29.zip" TargetMode="External"/><Relationship Id="rId586" Type="http://schemas.openxmlformats.org/officeDocument/2006/relationships/hyperlink" Target="https://archive.org/download/ni-roms/roms/Nintendo%20-%20Nintendo%2064%20%28BigEndian%29.zip/Mario%20no%20Photopie%20%28Japan%29.zip" TargetMode="External"/><Relationship Id="rId1177" Type="http://schemas.openxmlformats.org/officeDocument/2006/relationships/hyperlink" Target="https://archive.org/download/ni-roms/roms/Nintendo%20-%20Nintendo%2064%20%28BigEndian%29.zip/Wild%20Choppers%20%28Japan%29.zip" TargetMode="External"/><Relationship Id="rId585" Type="http://schemas.openxmlformats.org/officeDocument/2006/relationships/hyperlink" Target="https://archive.org/download/ni-roms/roms/Nintendo%20-%20Nintendo%2064%20%28BigEndian%29.zip/Mario%20Tennis%2064%20%28Japan%29.zip" TargetMode="External"/><Relationship Id="rId1178" Type="http://schemas.openxmlformats.org/officeDocument/2006/relationships/hyperlink" Target="https://archive.org/download/ni-roms/roms/Nintendo%20-%20Nintendo%2064%20%28BigEndian%29.zip/Wildwaters%20%28USA%29%20%281999-06-15%29%20%28Proto%29.zip" TargetMode="External"/><Relationship Id="rId584" Type="http://schemas.openxmlformats.org/officeDocument/2006/relationships/hyperlink" Target="https://archive.org/download/ni-roms/roms/Nintendo%20-%20Nintendo%2064%20%28BigEndian%29.zip/Mario%20Tennis%2064%20%28Japan%29%20%28Wii%20Virtual%20Console%29.zip" TargetMode="External"/><Relationship Id="rId1179" Type="http://schemas.openxmlformats.org/officeDocument/2006/relationships/hyperlink" Target="https://archive.org/download/ni-roms/roms/Nintendo%20-%20Nintendo%2064%20%28BigEndian%29.zip/WinBack%20%28Japan%29%20%28Rev%201%29.zip" TargetMode="External"/><Relationship Id="rId1169" Type="http://schemas.openxmlformats.org/officeDocument/2006/relationships/hyperlink" Target="https://archive.org/download/ni-roms/roms/Nintendo%20-%20Nintendo%2064%20%28BigEndian%29.zip/Wetrix%20%28Japan%29.zip" TargetMode="External"/><Relationship Id="rId579" Type="http://schemas.openxmlformats.org/officeDocument/2006/relationships/hyperlink" Target="https://archive.org/download/ni-roms/roms/Nintendo%20-%20Nintendo%2064%20%28BigEndian%29.zip/Mario%20Tennis%20%28Europe%29%20%28Wii%20Virtual%20Console%29.zip" TargetMode="External"/><Relationship Id="rId578" Type="http://schemas.openxmlformats.org/officeDocument/2006/relationships/hyperlink" Target="https://archive.org/download/ni-roms/roms/Nintendo%20-%20Nintendo%2064%20%28BigEndian%29.zip/Mario%20Story%20%28Japan%29.zip" TargetMode="External"/><Relationship Id="rId577" Type="http://schemas.openxmlformats.org/officeDocument/2006/relationships/hyperlink" Target="https://archive.org/download/ni-roms/roms/Nintendo%20-%20Nintendo%2064%20%28BigEndian%29.zip/Mario%20Party%203%20%28USA%29.zip" TargetMode="External"/><Relationship Id="rId1160" Type="http://schemas.openxmlformats.org/officeDocument/2006/relationships/hyperlink" Target="https://archive.org/download/ni-roms/roms/Nintendo%20-%20Nintendo%2064%20%28BigEndian%29.zip/Wave%20Race%2064%20-%20Kawasaki%20Jet%20Ski%20%28USA%29%20%28Rev%201%29.zip" TargetMode="External"/><Relationship Id="rId572" Type="http://schemas.openxmlformats.org/officeDocument/2006/relationships/hyperlink" Target="https://archive.org/download/ni-roms/roms/Nintendo%20-%20Nintendo%2064%20%28BigEndian%29.zip/Mario%20Party%202%20%28USA%29.zip" TargetMode="External"/><Relationship Id="rId1161" Type="http://schemas.openxmlformats.org/officeDocument/2006/relationships/hyperlink" Target="https://archive.org/download/ni-roms/roms/Nintendo%20-%20Nintendo%2064%20%28BigEndian%29.zip/Wave%20Race%2064%20-%20Kawasaki%20Jet%20Ski%20%28USA%29.zip" TargetMode="External"/><Relationship Id="rId571" Type="http://schemas.openxmlformats.org/officeDocument/2006/relationships/hyperlink" Target="https://archive.org/download/ni-roms/roms/Nintendo%20-%20Nintendo%2064%20%28BigEndian%29.zip/Mario%20Party%202%20%28USA%29%20%28Wii%20Virtual%20Console%29.zip" TargetMode="External"/><Relationship Id="rId1162" Type="http://schemas.openxmlformats.org/officeDocument/2006/relationships/hyperlink" Target="https://archive.org/download/ni-roms/roms/Nintendo%20-%20Nintendo%2064%20%28BigEndian%29.zip/Wayne%20Gretzky%27s%203D%20Hockey%20%2798%20%28Europe%29%20%28En%2CFr%2CDe%2CEs%29.zip" TargetMode="External"/><Relationship Id="rId570" Type="http://schemas.openxmlformats.org/officeDocument/2006/relationships/hyperlink" Target="https://archive.org/download/ni-roms/roms/Nintendo%20-%20Nintendo%2064%20%28BigEndian%29.zip/Mario%20Party%202%20%28Japan%29.zip" TargetMode="External"/><Relationship Id="rId1163" Type="http://schemas.openxmlformats.org/officeDocument/2006/relationships/hyperlink" Target="https://archive.org/download/ni-roms/roms/Nintendo%20-%20Nintendo%2064%20%28BigEndian%29.zip/Wayne%20Gretzky%27s%203D%20Hockey%20%2798%20%28USA%29.zip" TargetMode="External"/><Relationship Id="rId1164" Type="http://schemas.openxmlformats.org/officeDocument/2006/relationships/hyperlink" Target="https://archive.org/download/ni-roms/roms/Nintendo%20-%20Nintendo%2064%20%28BigEndian%29.zip/Wayne%20Gretzky%27s%203D%20Hockey%20%28Europe%29%20%28En%2CFr%2CDe%2CEs%29.zip" TargetMode="External"/><Relationship Id="rId576" Type="http://schemas.openxmlformats.org/officeDocument/2006/relationships/hyperlink" Target="https://archive.org/download/ni-roms/roms/Nintendo%20-%20Nintendo%2064%20%28BigEndian%29.zip/Mario%20Party%203%20%28USA%29%20%28LodgeNet%29.zip" TargetMode="External"/><Relationship Id="rId1165" Type="http://schemas.openxmlformats.org/officeDocument/2006/relationships/hyperlink" Target="https://archive.org/download/ni-roms/roms/Nintendo%20-%20Nintendo%2064%20%28BigEndian%29.zip/Wayne%20Gretzky%27s%203D%20Hockey%20%28Japan%29.zip" TargetMode="External"/><Relationship Id="rId575" Type="http://schemas.openxmlformats.org/officeDocument/2006/relationships/hyperlink" Target="https://archive.org/download/ni-roms/roms/Nintendo%20-%20Nintendo%2064%20%28BigEndian%29.zip/Mario%20Party%203%20%28USA%29%20%28Beta%29.zip" TargetMode="External"/><Relationship Id="rId1166" Type="http://schemas.openxmlformats.org/officeDocument/2006/relationships/hyperlink" Target="https://archive.org/download/ni-roms/roms/Nintendo%20-%20Nintendo%2064%20%28BigEndian%29.zip/Wayne%20Gretzky%27s%203D%20Hockey%20%28USA%29%20%28Rev%201%29.zip" TargetMode="External"/><Relationship Id="rId574" Type="http://schemas.openxmlformats.org/officeDocument/2006/relationships/hyperlink" Target="https://archive.org/download/ni-roms/roms/Nintendo%20-%20Nintendo%2064%20%28BigEndian%29.zip/Mario%20Party%203%20%28Japan%29.zip" TargetMode="External"/><Relationship Id="rId1167" Type="http://schemas.openxmlformats.org/officeDocument/2006/relationships/hyperlink" Target="https://archive.org/download/ni-roms/roms/Nintendo%20-%20Nintendo%2064%20%28BigEndian%29.zip/Wayne%20Gretzky%27s%203D%20Hockey%20%28USA%29.zip" TargetMode="External"/><Relationship Id="rId573" Type="http://schemas.openxmlformats.org/officeDocument/2006/relationships/hyperlink" Target="https://archive.org/download/ni-roms/roms/Nintendo%20-%20Nintendo%2064%20%28BigEndian%29.zip/Mario%20Party%203%20%28Europe%29%20%28En%2CFr%2CDe%2CEs%29.zip" TargetMode="External"/><Relationship Id="rId1168" Type="http://schemas.openxmlformats.org/officeDocument/2006/relationships/hyperlink" Target="https://archive.org/download/ni-roms/roms/Nintendo%20-%20Nintendo%2064%20%28BigEndian%29.zip/Wetrix%20%28Europe%29%20%28En%2CFr%2CDe%2CEs%2CIt%2CNl%29.zip" TargetMode="External"/><Relationship Id="rId1190" Type="http://schemas.openxmlformats.org/officeDocument/2006/relationships/hyperlink" Target="https://archive.org/download/ni-roms/roms/Nintendo%20-%20Nintendo%2064%20%28BigEndian%29.zip/World%20Cup%2098%20%28USA%29%20%28En%2CFr%2CDe%2CEs%2CIt%2CNl%2CSv%2CDa%29.zip" TargetMode="External"/><Relationship Id="rId1191" Type="http://schemas.openxmlformats.org/officeDocument/2006/relationships/hyperlink" Target="https://archive.org/download/ni-roms/roms/Nintendo%20-%20Nintendo%2064%20%28BigEndian%29.zip/World%20Driver%20Championship%20%28Europe%29%20%28En%2CFr%2CDe%2CEs%2CIt%29.zip" TargetMode="External"/><Relationship Id="rId1192" Type="http://schemas.openxmlformats.org/officeDocument/2006/relationships/hyperlink" Target="https://archive.org/download/ni-roms/roms/Nintendo%20-%20Nintendo%2064%20%28BigEndian%29.zip/World%20Driver%20Championship%20%28USA%29.zip" TargetMode="External"/><Relationship Id="rId1193" Type="http://schemas.openxmlformats.org/officeDocument/2006/relationships/hyperlink" Target="https://archive.org/download/ni-roms/roms/Nintendo%20-%20Nintendo%2064%20%28BigEndian%29.zip/Worms%20Armageddon%20%28Europe%29%20%28En%2CFr%2CDe%2CEs%2CIt%2CNl%29.zip" TargetMode="External"/><Relationship Id="rId1194" Type="http://schemas.openxmlformats.org/officeDocument/2006/relationships/hyperlink" Target="https://archive.org/download/ni-roms/roms/Nintendo%20-%20Nintendo%2064%20%28BigEndian%29.zip/Worms%20Armageddon%20%28USA%29%20%28En%2CFr%2CEs%29%20%28Aftermarket%29%20%28Unl%29.zip" TargetMode="External"/><Relationship Id="rId1195" Type="http://schemas.openxmlformats.org/officeDocument/2006/relationships/hyperlink" Target="https://archive.org/download/ni-roms/roms/Nintendo%20-%20Nintendo%2064%20%28BigEndian%29.zip/Worms%20Armageddon%20%28USA%29%20%28En%2CFr%2CEs%29.zip" TargetMode="External"/><Relationship Id="rId1196" Type="http://schemas.openxmlformats.org/officeDocument/2006/relationships/hyperlink" Target="https://archive.org/download/ni-roms/roms/Nintendo%20-%20Nintendo%2064%20%28BigEndian%29.zip/X%27treme%20Roller%20%28USA%29%20%28Proto%29.zip" TargetMode="External"/><Relationship Id="rId1197" Type="http://schemas.openxmlformats.org/officeDocument/2006/relationships/hyperlink" Target="https://archive.org/download/ni-roms/roms/Nintendo%20-%20Nintendo%2064%20%28BigEndian%29.zip/Xena%20-%20Warrior%20Princess%20-%20The%20Talisman%20of%20Fate%20%28Europe%29.zip" TargetMode="External"/><Relationship Id="rId1198" Type="http://schemas.openxmlformats.org/officeDocument/2006/relationships/hyperlink" Target="https://archive.org/download/ni-roms/roms/Nintendo%20-%20Nintendo%2064%20%28BigEndian%29.zip/Xena%20-%20Warrior%20Princess%20-%20The%20Talisman%20of%20Fate%20%28USA%29.zip" TargetMode="External"/><Relationship Id="rId1199" Type="http://schemas.openxmlformats.org/officeDocument/2006/relationships/hyperlink" Target="https://archive.org/download/ni-roms/roms/Nintendo%20-%20Nintendo%2064%20%28BigEndian%29.zip/Xplorer%2064%20%28Germany%29%20%28v1.067%29%20%28Unl%29.zip" TargetMode="External"/><Relationship Id="rId599" Type="http://schemas.openxmlformats.org/officeDocument/2006/relationships/hyperlink" Target="https://archive.org/download/ni-roms/roms/Nintendo%20-%20Nintendo%2064%20%28BigEndian%29.zip/Midway%27s%20Greatest%20Arcade%20Hits%20-%20Volume%201%20%28USA%29.zip" TargetMode="External"/><Relationship Id="rId1180" Type="http://schemas.openxmlformats.org/officeDocument/2006/relationships/hyperlink" Target="https://archive.org/download/ni-roms/roms/Nintendo%20-%20Nintendo%2064%20%28BigEndian%29.zip/WinBack%20%28Japan%29.zip" TargetMode="External"/><Relationship Id="rId1181" Type="http://schemas.openxmlformats.org/officeDocument/2006/relationships/hyperlink" Target="https://archive.org/download/ni-roms/roms/Nintendo%20-%20Nintendo%2064%20%28BigEndian%29.zip/WinBack%20-%20Covert%20Operations%20%28USA%29.zip" TargetMode="External"/><Relationship Id="rId1182" Type="http://schemas.openxmlformats.org/officeDocument/2006/relationships/hyperlink" Target="https://archive.org/download/ni-roms/roms/Nintendo%20-%20Nintendo%2064%20%28BigEndian%29.zip/Wipeout%2064%20%28Europe%29%20%28Beta%29.zip" TargetMode="External"/><Relationship Id="rId594" Type="http://schemas.openxmlformats.org/officeDocument/2006/relationships/hyperlink" Target="https://archive.org/download/ni-roms/roms/Nintendo%20-%20Nintendo%2064%20%28BigEndian%29.zip/Mickey%27s%20Speedway%20USA%20%28USA%29.zip" TargetMode="External"/><Relationship Id="rId1183" Type="http://schemas.openxmlformats.org/officeDocument/2006/relationships/hyperlink" Target="https://archive.org/download/ni-roms/roms/Nintendo%20-%20Nintendo%2064%20%28BigEndian%29.zip/Wipeout%2064%20%28Europe%29.zip" TargetMode="External"/><Relationship Id="rId593" Type="http://schemas.openxmlformats.org/officeDocument/2006/relationships/hyperlink" Target="https://archive.org/download/ni-roms/roms/Nintendo%20-%20Nintendo%2064%20%28BigEndian%29.zip/Mickey%27s%20Speedway%20USA%20%28Europe%29%20%28En%2CFr%2CDe%2CEs%2CIt%29.zip" TargetMode="External"/><Relationship Id="rId1184" Type="http://schemas.openxmlformats.org/officeDocument/2006/relationships/hyperlink" Target="https://archive.org/download/ni-roms/roms/Nintendo%20-%20Nintendo%2064%20%28BigEndian%29.zip/Wipeout%2064%20%28USA%29.zip" TargetMode="External"/><Relationship Id="rId592" Type="http://schemas.openxmlformats.org/officeDocument/2006/relationships/hyperlink" Target="https://archive.org/download/ni-roms/roms/Nintendo%20-%20Nintendo%2064%20%28BigEndian%29.zip/Michael%20Owen%27s%20WLS%202000%20%28Europe%29.zip" TargetMode="External"/><Relationship Id="rId1185" Type="http://schemas.openxmlformats.org/officeDocument/2006/relationships/hyperlink" Target="https://archive.org/download/ni-roms/roms/Nintendo%20-%20Nintendo%2064%20%28BigEndian%29.zip/Wizard%20of%20the%20Board%20%28World%29%20%28N64brew%20Game%20Jam%202021%29%20%28NTSC%29%20%28Aftermarket%29%20%28Unl%29.zip" TargetMode="External"/><Relationship Id="rId591" Type="http://schemas.openxmlformats.org/officeDocument/2006/relationships/hyperlink" Target="https://archive.org/download/ni-roms/roms/Nintendo%20-%20Nintendo%2064%20%28BigEndian%29.zip/Michael%20Owen%27s%20WLS%202000%20%28Europe%29%20%28En%2CFr%2CDe%2CEs%2CIt%29%20%28Beta%29.zip" TargetMode="External"/><Relationship Id="rId1186" Type="http://schemas.openxmlformats.org/officeDocument/2006/relationships/hyperlink" Target="https://archive.org/download/ni-roms/roms/Nintendo%20-%20Nintendo%2064%20%28BigEndian%29.zip/Wizard%20of%20the%20Board%20%28World%29%20%28N64brew%20Game%20Jam%202021%29%20%28PAL%29%20%28Aftermarket%29%20%28Unl%29.zip" TargetMode="External"/><Relationship Id="rId598" Type="http://schemas.openxmlformats.org/officeDocument/2006/relationships/hyperlink" Target="https://archive.org/download/ni-roms/roms/Nintendo%20-%20Nintendo%2064%20%28BigEndian%29.zip/Midway%27s%20Greatest%20Arcade%20Hits%20-%20Volume%201%20%28USA%29%20%28LodgeNet%29.zip" TargetMode="External"/><Relationship Id="rId1187" Type="http://schemas.openxmlformats.org/officeDocument/2006/relationships/hyperlink" Target="https://archive.org/download/ni-roms/roms/Nintendo%20-%20Nintendo%2064%20%28BigEndian%29.zip/Wizard%20of%20the%20Board%20-%20Sicko%20Mode%20%28World%29%20%28Aftermarket%29%20%28Unl%29.zip" TargetMode="External"/><Relationship Id="rId597" Type="http://schemas.openxmlformats.org/officeDocument/2006/relationships/hyperlink" Target="https://archive.org/download/ni-roms/roms/Nintendo%20-%20Nintendo%2064%20%28BigEndian%29.zip/Micro%20Machines%2064%20Turbo%20%28USA%29.zip" TargetMode="External"/><Relationship Id="rId1188" Type="http://schemas.openxmlformats.org/officeDocument/2006/relationships/hyperlink" Target="https://archive.org/download/ni-roms/roms/Nintendo%20-%20Nintendo%2064%20%28BigEndian%29.zip/Wonder%20Project%20J2%20-%20Koruro%20no%20Mori%20no%20Jozet%20%28Japan%29.zip" TargetMode="External"/><Relationship Id="rId596" Type="http://schemas.openxmlformats.org/officeDocument/2006/relationships/hyperlink" Target="https://archive.org/download/ni-roms/roms/Nintendo%20-%20Nintendo%2064%20%28BigEndian%29.zip/Micro%20Machines%2064%20Turbo%20%28Europe%29%20%28En%2CFr%2CDe%2CEs%2CIt%29.zip" TargetMode="External"/><Relationship Id="rId1189" Type="http://schemas.openxmlformats.org/officeDocument/2006/relationships/hyperlink" Target="https://archive.org/download/ni-roms/roms/Nintendo%20-%20Nintendo%2064%20%28BigEndian%29.zip/World%20Cup%2098%20%28Europe%29%20%28En%2CFr%2CDe%2CEs%2CIt%2CNl%2CSv%2CDa%29.zip" TargetMode="External"/><Relationship Id="rId595" Type="http://schemas.openxmlformats.org/officeDocument/2006/relationships/hyperlink" Target="https://archive.org/download/ni-roms/roms/Nintendo%20-%20Nintendo%2064%20%28BigEndian%29.zip/Mickey%20no%20Racing%20Challenge%20USA%20%28Japan%29.zip" TargetMode="External"/><Relationship Id="rId1136" Type="http://schemas.openxmlformats.org/officeDocument/2006/relationships/hyperlink" Target="https://archive.org/download/ni-roms/roms/Nintendo%20-%20Nintendo%2064%20%28BigEndian%29.zip/WWF%20No%20Mercy%20%28Europe%29%20%28Rev%201%29.zip" TargetMode="External"/><Relationship Id="rId1137" Type="http://schemas.openxmlformats.org/officeDocument/2006/relationships/hyperlink" Target="https://archive.org/download/ni-roms/roms/Nintendo%20-%20Nintendo%2064%20%28BigEndian%29.zip/WWF%20No%20Mercy%20%28Europe%29.zip" TargetMode="External"/><Relationship Id="rId1138" Type="http://schemas.openxmlformats.org/officeDocument/2006/relationships/hyperlink" Target="https://archive.org/download/ni-roms/roms/Nintendo%20-%20Nintendo%2064%20%28BigEndian%29.zip/WWF%20No%20Mercy%20%28USA%29%20%28Beta%29%20%282000-06-xx%29.zip" TargetMode="External"/><Relationship Id="rId1139" Type="http://schemas.openxmlformats.org/officeDocument/2006/relationships/hyperlink" Target="https://archive.org/download/ni-roms/roms/Nintendo%20-%20Nintendo%2064%20%28BigEndian%29.zip/WWF%20No%20Mercy%20%28USA%29%20%28Beta%29%20%282000-07-19%29.zip" TargetMode="External"/><Relationship Id="rId547" Type="http://schemas.openxmlformats.org/officeDocument/2006/relationships/hyperlink" Target="https://archive.org/download/ni-roms/roms/Nintendo%20-%20Nintendo%2064%20%28BigEndian%29.zip/Mahjong%2064%20%28Japan%29.zip" TargetMode="External"/><Relationship Id="rId546" Type="http://schemas.openxmlformats.org/officeDocument/2006/relationships/hyperlink" Target="https://archive.org/download/ni-roms/roms/Nintendo%20-%20Nintendo%2064%20%28BigEndian%29.zip/Magical%20Tetris%20Challenge%20featuring%20Mickey%20%28Japan%29.zip" TargetMode="External"/><Relationship Id="rId545" Type="http://schemas.openxmlformats.org/officeDocument/2006/relationships/hyperlink" Target="https://archive.org/download/ni-roms/roms/Nintendo%20-%20Nintendo%2064%20%28BigEndian%29.zip/Magical%20Tetris%20Challenge%20%28USA%29.zip" TargetMode="External"/><Relationship Id="rId544" Type="http://schemas.openxmlformats.org/officeDocument/2006/relationships/hyperlink" Target="https://archive.org/download/ni-roms/roms/Nintendo%20-%20Nintendo%2064%20%28BigEndian%29.zip/Magical%20Tetris%20Challenge%20%28Germany%29.zip" TargetMode="External"/><Relationship Id="rId549" Type="http://schemas.openxmlformats.org/officeDocument/2006/relationships/hyperlink" Target="https://archive.org/download/ni-roms/roms/Nintendo%20-%20Nintendo%2064%20%28BigEndian%29.zip/Mahjong%20Master%20%28Japan%29.zip" TargetMode="External"/><Relationship Id="rId548" Type="http://schemas.openxmlformats.org/officeDocument/2006/relationships/hyperlink" Target="https://archive.org/download/ni-roms/roms/Nintendo%20-%20Nintendo%2064%20%28BigEndian%29.zip/Mahjong%20Hourouki%20Classic%20%28Japan%29.zip" TargetMode="External"/><Relationship Id="rId1130" Type="http://schemas.openxmlformats.org/officeDocument/2006/relationships/hyperlink" Target="https://archive.org/download/ni-roms/roms/Nintendo%20-%20Nintendo%2064%20%28BigEndian%29.zip/WCW%20vs.%20nWo%20-%20World%20Tour%20%28Europe%29.zip" TargetMode="External"/><Relationship Id="rId1131" Type="http://schemas.openxmlformats.org/officeDocument/2006/relationships/hyperlink" Target="https://archive.org/download/ni-roms/roms/Nintendo%20-%20Nintendo%2064%20%28BigEndian%29.zip/WCW%20vs.%20nWo%20-%20World%20Tour%20%28USA%29%20%28Rev%201%29.zip" TargetMode="External"/><Relationship Id="rId543" Type="http://schemas.openxmlformats.org/officeDocument/2006/relationships/hyperlink" Target="https://archive.org/download/ni-roms/roms/Nintendo%20-%20Nintendo%2064%20%28BigEndian%29.zip/Magical%20Tetris%20Challenge%20%28Europe%29.zip" TargetMode="External"/><Relationship Id="rId1132" Type="http://schemas.openxmlformats.org/officeDocument/2006/relationships/hyperlink" Target="https://archive.org/download/ni-roms/roms/Nintendo%20-%20Nintendo%2064%20%28BigEndian%29.zip/WCW%20vs.%20nWo%20-%20World%20Tour%20%28USA%29.zip" TargetMode="External"/><Relationship Id="rId542" Type="http://schemas.openxmlformats.org/officeDocument/2006/relationships/hyperlink" Target="https://archive.org/download/ni-roms/roms/Nintendo%20-%20Nintendo%2064%20%28BigEndian%29.zip/Magic%20%26%20Legend%20-%20Time%20Knights%20%28World%29%20%28Demo%29%20%28Aftermarket%29%20%28Unl%29.zip" TargetMode="External"/><Relationship Id="rId1133" Type="http://schemas.openxmlformats.org/officeDocument/2006/relationships/hyperlink" Target="https://archive.org/download/ni-roms/roms/Nintendo%20-%20Nintendo%2064%20%28BigEndian%29.zip/WWF%20Attitude%20%28Europe%29.zip" TargetMode="External"/><Relationship Id="rId541" Type="http://schemas.openxmlformats.org/officeDocument/2006/relationships/hyperlink" Target="https://archive.org/download/ni-roms/roms/Nintendo%20-%20Nintendo%2064%20%28BigEndian%29.zip/Madden%20NFL%202002%20%28USA%29.zip" TargetMode="External"/><Relationship Id="rId1134" Type="http://schemas.openxmlformats.org/officeDocument/2006/relationships/hyperlink" Target="https://archive.org/download/ni-roms/roms/Nintendo%20-%20Nintendo%2064%20%28BigEndian%29.zip/WWF%20Attitude%20%28Germany%29.zip" TargetMode="External"/><Relationship Id="rId540" Type="http://schemas.openxmlformats.org/officeDocument/2006/relationships/hyperlink" Target="https://archive.org/download/ni-roms/roms/Nintendo%20-%20Nintendo%2064%20%28BigEndian%29.zip/Madden%20NFL%202001%20%28USA%29.zip" TargetMode="External"/><Relationship Id="rId1135" Type="http://schemas.openxmlformats.org/officeDocument/2006/relationships/hyperlink" Target="https://archive.org/download/ni-roms/roms/Nintendo%20-%20Nintendo%2064%20%28BigEndian%29.zip/WWF%20Attitude%20%28USA%29.zip" TargetMode="External"/><Relationship Id="rId1125" Type="http://schemas.openxmlformats.org/officeDocument/2006/relationships/hyperlink" Target="https://archive.org/download/ni-roms/roms/Nintendo%20-%20Nintendo%2064%20%28BigEndian%29.zip/WCW-nWo%20Revenge%20%28USA%29.zip" TargetMode="External"/><Relationship Id="rId1126" Type="http://schemas.openxmlformats.org/officeDocument/2006/relationships/hyperlink" Target="https://archive.org/download/ni-roms/roms/Nintendo%20-%20Nintendo%2064%20%28BigEndian%29.zip/WCW%20Backstage%20Assault%20%28USA%29.zip" TargetMode="External"/><Relationship Id="rId1127" Type="http://schemas.openxmlformats.org/officeDocument/2006/relationships/hyperlink" Target="https://archive.org/download/ni-roms/roms/Nintendo%20-%20Nintendo%2064%20%28BigEndian%29.zip/WCW%20Mayhem%20%28Europe%29.zip" TargetMode="External"/><Relationship Id="rId1128" Type="http://schemas.openxmlformats.org/officeDocument/2006/relationships/hyperlink" Target="https://archive.org/download/ni-roms/roms/Nintendo%20-%20Nintendo%2064%20%28BigEndian%29.zip/WCW%20Mayhem%20%28USA%29.zip" TargetMode="External"/><Relationship Id="rId1129" Type="http://schemas.openxmlformats.org/officeDocument/2006/relationships/hyperlink" Target="https://archive.org/download/ni-roms/roms/Nintendo%20-%20Nintendo%2064%20%28BigEndian%29.zip/WCW%20Nitro%20%28USA%29.zip" TargetMode="External"/><Relationship Id="rId536" Type="http://schemas.openxmlformats.org/officeDocument/2006/relationships/hyperlink" Target="https://archive.org/download/ni-roms/roms/Nintendo%20-%20Nintendo%2064%20%28BigEndian%29.zip/Madden%20NFL%2099%20%28USA%29%20%281998-08-05%29%20%28Beta%29.zip" TargetMode="External"/><Relationship Id="rId535" Type="http://schemas.openxmlformats.org/officeDocument/2006/relationships/hyperlink" Target="https://archive.org/download/ni-roms/roms/Nintendo%20-%20Nintendo%2064%20%28BigEndian%29.zip/Madden%20NFL%2099%20%28Europe%29.zip" TargetMode="External"/><Relationship Id="rId534" Type="http://schemas.openxmlformats.org/officeDocument/2006/relationships/hyperlink" Target="https://archive.org/download/ni-roms/roms/Nintendo%20-%20Nintendo%2064%20%28BigEndian%29.zip/Madden%20Football%2064%20%28USA%29.zip" TargetMode="External"/><Relationship Id="rId533" Type="http://schemas.openxmlformats.org/officeDocument/2006/relationships/hyperlink" Target="https://archive.org/download/ni-roms/roms/Nintendo%20-%20Nintendo%2064%20%28BigEndian%29.zip/Madden%20Football%2064%20%28Europe%29.zip" TargetMode="External"/><Relationship Id="rId539" Type="http://schemas.openxmlformats.org/officeDocument/2006/relationships/hyperlink" Target="https://archive.org/download/ni-roms/roms/Nintendo%20-%20Nintendo%2064%20%28BigEndian%29.zip/Madden%20NFL%202000%20%28USA%29.zip" TargetMode="External"/><Relationship Id="rId538" Type="http://schemas.openxmlformats.org/officeDocument/2006/relationships/hyperlink" Target="https://archive.org/download/ni-roms/roms/Nintendo%20-%20Nintendo%2064%20%28BigEndian%29.zip/Madden%20NFL%2099%20%28USA%29.zip" TargetMode="External"/><Relationship Id="rId537" Type="http://schemas.openxmlformats.org/officeDocument/2006/relationships/hyperlink" Target="https://archive.org/download/ni-roms/roms/Nintendo%20-%20Nintendo%2064%20%28BigEndian%29.zip/Madden%20NFL%2099%20%28USA%29%20%28Rev%201%29.zip" TargetMode="External"/><Relationship Id="rId1120" Type="http://schemas.openxmlformats.org/officeDocument/2006/relationships/hyperlink" Target="https://archive.org/download/ni-roms/roms/Nintendo%20-%20Nintendo%2064%20%28BigEndian%29.zip/Virtual%20Pool%2064%20%28USA%29.zip" TargetMode="External"/><Relationship Id="rId532" Type="http://schemas.openxmlformats.org/officeDocument/2006/relationships/hyperlink" Target="https://archive.org/download/ni-roms/roms/Nintendo%20-%20Nintendo%2064%20%28BigEndian%29.zip/Mace%20-%20The%20Dark%20Age%20%28USA%29.zip" TargetMode="External"/><Relationship Id="rId1121" Type="http://schemas.openxmlformats.org/officeDocument/2006/relationships/hyperlink" Target="https://archive.org/download/ni-roms/roms/Nintendo%20-%20Nintendo%2064%20%28BigEndian%29.zip/Virtual%20Pro%20Wrestling%202%20-%20Oudou%20Keishou%20%28Japan%29.zip" TargetMode="External"/><Relationship Id="rId531" Type="http://schemas.openxmlformats.org/officeDocument/2006/relationships/hyperlink" Target="https://archive.org/download/ni-roms/roms/Nintendo%20-%20Nintendo%2064%20%28BigEndian%29.zip/Mace%20-%20The%20Dark%20Age%20%28USA%29%20%28Beta%29.zip" TargetMode="External"/><Relationship Id="rId1122" Type="http://schemas.openxmlformats.org/officeDocument/2006/relationships/hyperlink" Target="https://archive.org/download/ni-roms/roms/Nintendo%20-%20Nintendo%2064%20%28BigEndian%29.zip/Virtual%20Pro%20Wrestling%2064%20%28Japan%29.zip" TargetMode="External"/><Relationship Id="rId530" Type="http://schemas.openxmlformats.org/officeDocument/2006/relationships/hyperlink" Target="https://archive.org/download/ni-roms/roms/Nintendo%20-%20Nintendo%2064%20%28BigEndian%29.zip/Mace%20-%20The%20Dark%20Age%20%28Europe%29.zip" TargetMode="External"/><Relationship Id="rId1123" Type="http://schemas.openxmlformats.org/officeDocument/2006/relationships/hyperlink" Target="https://archive.org/download/ni-roms/roms/Nintendo%20-%20Nintendo%2064%20%28BigEndian%29.zip/Voidblade%20%28World%29%20%28N64brew%20Game%20Jam%202021%29%20%28Aftermarket%29%20%28Unl%29.zip" TargetMode="External"/><Relationship Id="rId1124" Type="http://schemas.openxmlformats.org/officeDocument/2006/relationships/hyperlink" Target="https://archive.org/download/ni-roms/roms/Nintendo%20-%20Nintendo%2064%20%28BigEndian%29.zip/WCW-nWo%20Revenge%20%28Europe%29.zip" TargetMode="External"/><Relationship Id="rId1158" Type="http://schemas.openxmlformats.org/officeDocument/2006/relationships/hyperlink" Target="https://archive.org/download/ni-roms/roms/Nintendo%20-%20Nintendo%2064%20%28BigEndian%29.zip/Wave%20Race%2064%20-%20Kawasaki%20Jet%20Ski%20%28Japan%29.zip" TargetMode="External"/><Relationship Id="rId1159" Type="http://schemas.openxmlformats.org/officeDocument/2006/relationships/hyperlink" Target="https://archive.org/download/ni-roms/roms/Nintendo%20-%20Nintendo%2064%20%28BigEndian%29.zip/Wave%20Race%2064%20-%20Kawasaki%20Jet%20Ski%20%28USA%29%20%28LodgeNet%29.zip" TargetMode="External"/><Relationship Id="rId569" Type="http://schemas.openxmlformats.org/officeDocument/2006/relationships/hyperlink" Target="https://archive.org/download/ni-roms/roms/Nintendo%20-%20Nintendo%2064%20%28BigEndian%29.zip/Mario%20Party%202%20%28Japan%29%20%28Wii%20Virtual%20Console%29.zip" TargetMode="External"/><Relationship Id="rId568" Type="http://schemas.openxmlformats.org/officeDocument/2006/relationships/hyperlink" Target="https://archive.org/download/ni-roms/roms/Nintendo%20-%20Nintendo%2064%20%28BigEndian%29.zip/Mario%20Party%202%20%28Europe%29%20%28En%2CFr%2CDe%2CEs%2CIt%29.zip" TargetMode="External"/><Relationship Id="rId567" Type="http://schemas.openxmlformats.org/officeDocument/2006/relationships/hyperlink" Target="https://archive.org/download/ni-roms/roms/Nintendo%20-%20Nintendo%2064%20%28BigEndian%29.zip/Mario%20Party%202%20%28Europe%29%20%28En%2CFr%2CDe%2CEs%2CIt%29%20%28Wii%20Virtual%20Console%29.zip" TargetMode="External"/><Relationship Id="rId566" Type="http://schemas.openxmlformats.org/officeDocument/2006/relationships/hyperlink" Target="https://archive.org/download/ni-roms/roms/Nintendo%20-%20Nintendo%2064%20%28BigEndian%29.zip/Mario%20Party%20%28USA%29.zip" TargetMode="External"/><Relationship Id="rId561" Type="http://schemas.openxmlformats.org/officeDocument/2006/relationships/hyperlink" Target="https://archive.org/download/ni-roms/roms/Nintendo%20-%20Nintendo%2064%20%28BigEndian%29.zip/Mario%20Kart%2064%20%28Japan%29.zip" TargetMode="External"/><Relationship Id="rId1150" Type="http://schemas.openxmlformats.org/officeDocument/2006/relationships/hyperlink" Target="https://archive.org/download/ni-roms/roms/Nintendo%20-%20Nintendo%2064%20%28BigEndian%29.zip/Waialae%20Country%20Club%20-%20True%20Golf%20Classics%20%28Europe%29.zip" TargetMode="External"/><Relationship Id="rId560" Type="http://schemas.openxmlformats.org/officeDocument/2006/relationships/hyperlink" Target="https://archive.org/download/ni-roms/roms/Nintendo%20-%20Nintendo%2064%20%28BigEndian%29.zip/Mario%20Kart%2064%20%28Japan%29%20%28Rev%201%29.zip" TargetMode="External"/><Relationship Id="rId1151" Type="http://schemas.openxmlformats.org/officeDocument/2006/relationships/hyperlink" Target="https://archive.org/download/ni-roms/roms/Nintendo%20-%20Nintendo%2064%20%28BigEndian%29.zip/Waialae%20Country%20Club%20-%20True%20Golf%20Classics%20%28USA%29%20%28Rev%201%29.zip" TargetMode="External"/><Relationship Id="rId1152" Type="http://schemas.openxmlformats.org/officeDocument/2006/relationships/hyperlink" Target="https://archive.org/download/ni-roms/roms/Nintendo%20-%20Nintendo%2064%20%28BigEndian%29.zip/Waialae%20Country%20Club%20-%20True%20Golf%20Classics%20%28USA%29.zip" TargetMode="External"/><Relationship Id="rId1153" Type="http://schemas.openxmlformats.org/officeDocument/2006/relationships/hyperlink" Target="https://archive.org/download/ni-roms/roms/Nintendo%20-%20Nintendo%2064%20%28BigEndian%29.zip/War%20Gods%20%28Europe%29.zip" TargetMode="External"/><Relationship Id="rId565" Type="http://schemas.openxmlformats.org/officeDocument/2006/relationships/hyperlink" Target="https://archive.org/download/ni-roms/roms/Nintendo%20-%20Nintendo%2064%20%28BigEndian%29.zip/Mario%20Party%20%28Japan%29.zip" TargetMode="External"/><Relationship Id="rId1154" Type="http://schemas.openxmlformats.org/officeDocument/2006/relationships/hyperlink" Target="https://archive.org/download/ni-roms/roms/Nintendo%20-%20Nintendo%2064%20%28BigEndian%29.zip/War%20Gods%20%28USA%29.zip" TargetMode="External"/><Relationship Id="rId564" Type="http://schemas.openxmlformats.org/officeDocument/2006/relationships/hyperlink" Target="https://archive.org/download/ni-roms/roms/Nintendo%20-%20Nintendo%2064%20%28BigEndian%29.zip/Mario%20Party%20%28Europe%29%20%28En%2CFr%2CDe%29.zip" TargetMode="External"/><Relationship Id="rId1155" Type="http://schemas.openxmlformats.org/officeDocument/2006/relationships/hyperlink" Target="https://archive.org/download/ni-roms/roms/Nintendo%20-%20Nintendo%2064%20%28BigEndian%29.zip/Wave%20Race%2064%20-%20Kawasaki%20Jet%20Ski%20%28Europe%29%20%28En%2CDe%29.zip" TargetMode="External"/><Relationship Id="rId563" Type="http://schemas.openxmlformats.org/officeDocument/2006/relationships/hyperlink" Target="https://archive.org/download/ni-roms/roms/Nintendo%20-%20Nintendo%2064%20%28BigEndian%29.zip/Mario%20Kart%2064%20%28USA%29.zip" TargetMode="External"/><Relationship Id="rId1156" Type="http://schemas.openxmlformats.org/officeDocument/2006/relationships/hyperlink" Target="https://archive.org/download/ni-roms/roms/Nintendo%20-%20Nintendo%2064%20%28BigEndian%29.zip/Wave%20Race%2064%20-%20Kawasaki%20Jet%20Ski%20%28Japan%29%20%28Rev%201%29.zip" TargetMode="External"/><Relationship Id="rId562" Type="http://schemas.openxmlformats.org/officeDocument/2006/relationships/hyperlink" Target="https://archive.org/download/ni-roms/roms/Nintendo%20-%20Nintendo%2064%20%28BigEndian%29.zip/Mario%20Kart%2064%20%28USA%29%20%28LodgeNet%29.zip" TargetMode="External"/><Relationship Id="rId1157" Type="http://schemas.openxmlformats.org/officeDocument/2006/relationships/hyperlink" Target="https://archive.org/download/ni-roms/roms/Nintendo%20-%20Nintendo%2064%20%28BigEndian%29.zip/Wave%20Race%2064%20-%20Kawasaki%20Jet%20Ski%20%28Japan%29%20%28Rev%202%29%20%28Shindou%20Edition%29.zip" TargetMode="External"/><Relationship Id="rId1147" Type="http://schemas.openxmlformats.org/officeDocument/2006/relationships/hyperlink" Target="https://archive.org/download/ni-roms/roms/Nintendo%20-%20Nintendo%2064%20%28BigEndian%29.zip/WWF%20WrestleMania%202000%20%28Japan%29.zip" TargetMode="External"/><Relationship Id="rId1148" Type="http://schemas.openxmlformats.org/officeDocument/2006/relationships/hyperlink" Target="https://archive.org/download/ni-roms/roms/Nintendo%20-%20Nintendo%2064%20%28BigEndian%29.zip/WWF%20WrestleMania%202000%20%28USA%29.zip" TargetMode="External"/><Relationship Id="rId1149" Type="http://schemas.openxmlformats.org/officeDocument/2006/relationships/hyperlink" Target="https://archive.org/download/ni-roms/roms/Nintendo%20-%20Nintendo%2064%20%28BigEndian%29.zip/Waialae%20Country%20Club%20-%20True%20Golf%20Classics%20%28Europe%29%20%28Rev%201%29.zip" TargetMode="External"/><Relationship Id="rId558" Type="http://schemas.openxmlformats.org/officeDocument/2006/relationships/hyperlink" Target="https://archive.org/download/ni-roms/roms/Nintendo%20-%20Nintendo%2064%20%28BigEndian%29.zip/Mario%20Kart%2064%20%28Europe%29%20%28Rev%201%29.zip" TargetMode="External"/><Relationship Id="rId557" Type="http://schemas.openxmlformats.org/officeDocument/2006/relationships/hyperlink" Target="https://archive.org/download/ni-roms/roms/Nintendo%20-%20Nintendo%2064%20%28BigEndian%29.zip/Mario%20Golf%2064%20%28Japan%29.zip" TargetMode="External"/><Relationship Id="rId556" Type="http://schemas.openxmlformats.org/officeDocument/2006/relationships/hyperlink" Target="https://archive.org/download/ni-roms/roms/Nintendo%20-%20Nintendo%2064%20%28BigEndian%29.zip/Mario%20Golf%2064%20%28Japan%29%20%28Rev%201%29.zip" TargetMode="External"/><Relationship Id="rId555" Type="http://schemas.openxmlformats.org/officeDocument/2006/relationships/hyperlink" Target="https://archive.org/download/ni-roms/roms/Nintendo%20-%20Nintendo%2064%20%28BigEndian%29.zip/Mario%20Golf%20%28USA%29.zip" TargetMode="External"/><Relationship Id="rId559" Type="http://schemas.openxmlformats.org/officeDocument/2006/relationships/hyperlink" Target="https://archive.org/download/ni-roms/roms/Nintendo%20-%20Nintendo%2064%20%28BigEndian%29.zip/Mario%20Kart%2064%20%28Europe%29.zip" TargetMode="External"/><Relationship Id="rId550" Type="http://schemas.openxmlformats.org/officeDocument/2006/relationships/hyperlink" Target="https://archive.org/download/ni-roms/roms/Nintendo%20-%20Nintendo%2064%20%28BigEndian%29.zip/Major%20League%20Baseball%20Featuring%20Ken%20Griffey%20Jr.%20%28Australia%29.zip" TargetMode="External"/><Relationship Id="rId1140" Type="http://schemas.openxmlformats.org/officeDocument/2006/relationships/hyperlink" Target="https://archive.org/download/ni-roms/roms/Nintendo%20-%20Nintendo%2064%20%28BigEndian%29.zip/WWF%20No%20Mercy%20%28USA%29%20%28Beta%29%20%282000-08-xx%29.zip" TargetMode="External"/><Relationship Id="rId1141" Type="http://schemas.openxmlformats.org/officeDocument/2006/relationships/hyperlink" Target="https://archive.org/download/ni-roms/roms/Nintendo%20-%20Nintendo%2064%20%28BigEndian%29.zip/WWF%20No%20Mercy%20%28USA%29%20%28Beta%29%20%282000-09-11%29.zip" TargetMode="External"/><Relationship Id="rId1142" Type="http://schemas.openxmlformats.org/officeDocument/2006/relationships/hyperlink" Target="https://archive.org/download/ni-roms/roms/Nintendo%20-%20Nintendo%2064%20%28BigEndian%29.zip/WWF%20No%20Mercy%20%28USA%29%20%28Rev%201%29.zip" TargetMode="External"/><Relationship Id="rId554" Type="http://schemas.openxmlformats.org/officeDocument/2006/relationships/hyperlink" Target="https://archive.org/download/ni-roms/roms/Nintendo%20-%20Nintendo%2064%20%28BigEndian%29.zip/Mario%20Golf%20%28USA%29%20%28LodgeNet%29.zip" TargetMode="External"/><Relationship Id="rId1143" Type="http://schemas.openxmlformats.org/officeDocument/2006/relationships/hyperlink" Target="https://archive.org/download/ni-roms/roms/Nintendo%20-%20Nintendo%2064%20%28BigEndian%29.zip/WWF%20No%20Mercy%20%28USA%29.zip" TargetMode="External"/><Relationship Id="rId553" Type="http://schemas.openxmlformats.org/officeDocument/2006/relationships/hyperlink" Target="https://archive.org/download/ni-roms/roms/Nintendo%20-%20Nintendo%2064%20%28BigEndian%29.zip/Mario%20Golf%20%28Europe%29.zip" TargetMode="External"/><Relationship Id="rId1144" Type="http://schemas.openxmlformats.org/officeDocument/2006/relationships/hyperlink" Target="https://archive.org/download/ni-roms/roms/Nintendo%20-%20Nintendo%2064%20%28BigEndian%29.zip/WWF%20War%20Zone%20%28Europe%29.zip" TargetMode="External"/><Relationship Id="rId552" Type="http://schemas.openxmlformats.org/officeDocument/2006/relationships/hyperlink" Target="https://archive.org/download/ni-roms/roms/Nintendo%20-%20Nintendo%2064%20%28BigEndian%29.zip/Manic%20Miner%2064%20%28World%29%20%28Summer64%29%20%28Unl%29.zip" TargetMode="External"/><Relationship Id="rId1145" Type="http://schemas.openxmlformats.org/officeDocument/2006/relationships/hyperlink" Target="https://archive.org/download/ni-roms/roms/Nintendo%20-%20Nintendo%2064%20%28BigEndian%29.zip/WWF%20War%20Zone%20%28USA%29.zip" TargetMode="External"/><Relationship Id="rId551" Type="http://schemas.openxmlformats.org/officeDocument/2006/relationships/hyperlink" Target="https://archive.org/download/ni-roms/roms/Nintendo%20-%20Nintendo%2064%20%28BigEndian%29.zip/Major%20League%20Baseball%20Featuring%20Ken%20Griffey%20Jr.%20%28USA%29.zip" TargetMode="External"/><Relationship Id="rId1146" Type="http://schemas.openxmlformats.org/officeDocument/2006/relationships/hyperlink" Target="https://archive.org/download/ni-roms/roms/Nintendo%20-%20Nintendo%2064%20%28BigEndian%29.zip/WWF%20WrestleMania%202000%20%28Europe%29.zip" TargetMode="External"/><Relationship Id="rId495" Type="http://schemas.openxmlformats.org/officeDocument/2006/relationships/hyperlink" Target="https://archive.org/download/ni-roms/roms/Nintendo%20-%20Nintendo%2064%20%28BigEndian%29.zip/Legend%20of%20Zelda%2C%20The%20-%20Majora%27s%20Mask%20%28USA%29%20%28Demo%29%20%28Kiosk%29.zip" TargetMode="External"/><Relationship Id="rId494" Type="http://schemas.openxmlformats.org/officeDocument/2006/relationships/hyperlink" Target="https://archive.org/download/ni-roms/roms/Nintendo%20-%20Nintendo%2064%20%28BigEndian%29.zip/Legend%20of%20Zelda%2C%20The%20-%20Majora%27s%20Mask%20%28Europe%29%20%28GameCube%29.zip" TargetMode="External"/><Relationship Id="rId493" Type="http://schemas.openxmlformats.org/officeDocument/2006/relationships/hyperlink" Target="https://archive.org/download/ni-roms/roms/Nintendo%20-%20Nintendo%2064%20%28BigEndian%29.zip/Legend%20of%20Zelda%2C%20The%20-%20Majora%27s%20Mask%20%28Europe%29%20%28En%2CFr%2CDe%2CEs%29.zip" TargetMode="External"/><Relationship Id="rId492" Type="http://schemas.openxmlformats.org/officeDocument/2006/relationships/hyperlink" Target="https://archive.org/download/ni-roms/roms/Nintendo%20-%20Nintendo%2064%20%28BigEndian%29.zip/Legend%20of%20Zelda%2C%20The%20-%20Majora%27s%20Mask%20%28Europe%29%20%28En%2CFr%2CDe%2CEs%29%20%28Rev%201%29.zip" TargetMode="External"/><Relationship Id="rId499" Type="http://schemas.openxmlformats.org/officeDocument/2006/relationships/hyperlink" Target="https://archive.org/download/ni-roms/roms/Nintendo%20-%20Nintendo%2064%20%28BigEndian%29.zip/Legend%20of%20Zelda%2C%20The%20-%20Ocarina%20of%20Time%20%28Europe%29%20%28Beta%29%20%282003-02-13%29%20%28GameCube%29.zip" TargetMode="External"/><Relationship Id="rId498" Type="http://schemas.openxmlformats.org/officeDocument/2006/relationships/hyperlink" Target="https://archive.org/download/ni-roms/roms/Nintendo%20-%20Nintendo%2064%20%28BigEndian%29.zip/Legend%20of%20Zelda%2C%20The%20-%20Majora%27s%20Mask%20%28USA%29.zip" TargetMode="External"/><Relationship Id="rId497" Type="http://schemas.openxmlformats.org/officeDocument/2006/relationships/hyperlink" Target="https://archive.org/download/ni-roms/roms/Nintendo%20-%20Nintendo%2064%20%28BigEndian%29.zip/Legend%20of%20Zelda%2C%20The%20-%20Majora%27s%20Mask%20%28USA%29%20%28LodgeNet%29.zip" TargetMode="External"/><Relationship Id="rId496" Type="http://schemas.openxmlformats.org/officeDocument/2006/relationships/hyperlink" Target="https://archive.org/download/ni-roms/roms/Nintendo%20-%20Nintendo%2064%20%28BigEndian%29.zip/Legend%20of%20Zelda%2C%20The%20-%20Majora%27s%20Mask%20%28USA%29%20%28GameCube%29.zip" TargetMode="External"/><Relationship Id="rId1213" Type="http://schemas.openxmlformats.org/officeDocument/2006/relationships/hyperlink" Target="https://archive.org/download/ni-roms/roms/Nintendo%20-%20Nintendo%2064%20%28BigEndian%29.zip/Zelda%20no%20Densetsu%20-%20Toki%20no%20Ocarina%20%28Japan%29%20%28Rev%202%29.zip" TargetMode="External"/><Relationship Id="rId1214" Type="http://schemas.openxmlformats.org/officeDocument/2006/relationships/hyperlink" Target="https://archive.org/download/ni-roms/roms/Nintendo%20-%20Nintendo%2064%20%28BigEndian%29.zip/Zelda%20no%20Densetsu%20-%20Toki%20no%20Ocarina%20%28Japan%29.zip" TargetMode="External"/><Relationship Id="rId1215" Type="http://schemas.openxmlformats.org/officeDocument/2006/relationships/hyperlink" Target="https://archive.org/download/ni-roms/roms/Nintendo%20-%20Nintendo%2064%20%28BigEndian%29.zip/Zelda%20no%20Densetsu%20-%20Toki%20no%20Ocarina%20GC%20%28Japan%29%20%28GameCube%29.zip" TargetMode="External"/><Relationship Id="rId1216" Type="http://schemas.openxmlformats.org/officeDocument/2006/relationships/hyperlink" Target="https://archive.org/download/ni-roms/roms/Nintendo%20-%20Nintendo%2064%20%28BigEndian%29.zip/Zelda%20no%20Densetsu%20-%20Toki%20no%20Ocarina%20GC%20Ura%20%28Japan%29%20%28GameCube%29.zip" TargetMode="External"/><Relationship Id="rId1217" Type="http://schemas.openxmlformats.org/officeDocument/2006/relationships/hyperlink" Target="https://archive.org/download/ni-roms/roms/Nintendo%20-%20Nintendo%2064%20%28BigEndian%29.zip/Zool%20-%20Majuu%20Tsukai%20Densetsu%20%28Japan%29.zip" TargetMode="External"/><Relationship Id="rId1218" Type="http://schemas.openxmlformats.org/officeDocument/2006/relationships/hyperlink" Target="https://archive.org/download/ni-roms/roms/Nintendo%20-%20Nintendo%2064%20%28BigEndian%29.zip/%5BBIOS%5D%20Nintendo%2064%20-%20PIF%20%28Brazil%29.zip" TargetMode="External"/><Relationship Id="rId1219" Type="http://schemas.openxmlformats.org/officeDocument/2006/relationships/hyperlink" Target="https://archive.org/download/ni-roms/roms/Nintendo%20-%20Nintendo%2064%20%28BigEndian%29.zip/%5BBIOS%5D%20Nintendo%2064%20-%20PIF%20%28Europe%29.zip" TargetMode="External"/><Relationship Id="rId1210" Type="http://schemas.openxmlformats.org/officeDocument/2006/relationships/hyperlink" Target="https://archive.org/download/ni-roms/roms/Nintendo%20-%20Nintendo%2064%20%28BigEndian%29.zip/Zelda%20no%20Densetsu%20-%20Mujura%20no%20Kamen%20%28Japan%29.zip" TargetMode="External"/><Relationship Id="rId1211" Type="http://schemas.openxmlformats.org/officeDocument/2006/relationships/hyperlink" Target="https://archive.org/download/ni-roms/roms/Nintendo%20-%20Nintendo%2064%20%28BigEndian%29.zip/Zelda%20no%20Densetsu%20-%20Toki%20no%20Ocarina%20%28Japan%29%20%28GameCube%2C%20Zelda%20Collection%29.zip" TargetMode="External"/><Relationship Id="rId1212" Type="http://schemas.openxmlformats.org/officeDocument/2006/relationships/hyperlink" Target="https://archive.org/download/ni-roms/roms/Nintendo%20-%20Nintendo%2064%20%28BigEndian%29.zip/Zelda%20no%20Densetsu%20-%20Toki%20no%20Ocarina%20%28Japan%29%20%28Rev%201%29.zip" TargetMode="External"/><Relationship Id="rId1202" Type="http://schemas.openxmlformats.org/officeDocument/2006/relationships/hyperlink" Target="https://archive.org/download/ni-roms/roms/Nintendo%20-%20Nintendo%2064%20%28BigEndian%29.zip/Yoshi%27s%20Story%20%28Europe%29%20%28En%2CFr%2CDe%29.zip" TargetMode="External"/><Relationship Id="rId1203" Type="http://schemas.openxmlformats.org/officeDocument/2006/relationships/hyperlink" Target="https://archive.org/download/ni-roms/roms/Nintendo%20-%20Nintendo%2064%20%28BigEndian%29.zip/Yoshi%27s%20Story%20%28USA%29%20%28En%2CJa%29%20%28LodgeNet%29.zip" TargetMode="External"/><Relationship Id="rId1204" Type="http://schemas.openxmlformats.org/officeDocument/2006/relationships/hyperlink" Target="https://archive.org/download/ni-roms/roms/Nintendo%20-%20Nintendo%2064%20%28BigEndian%29.zip/Yoshi%27s%20Story%20%28USA%29%20%28En%2CJa%29.zip" TargetMode="External"/><Relationship Id="rId1205" Type="http://schemas.openxmlformats.org/officeDocument/2006/relationships/hyperlink" Target="https://archive.org/download/ni-roms/roms/Nintendo%20-%20Nintendo%2064%20%28BigEndian%29.zip/Yoshi%20Story%20%28Japan%29.zip" TargetMode="External"/><Relationship Id="rId1206" Type="http://schemas.openxmlformats.org/officeDocument/2006/relationships/hyperlink" Target="https://archive.org/download/ni-roms/roms/Nintendo%20-%20Nintendo%2064%20%28BigEndian%29.zip/Yuke%20Yuke%21%21%20Trouble%20Makers%20%28Japan%29.zip" TargetMode="External"/><Relationship Id="rId1207" Type="http://schemas.openxmlformats.org/officeDocument/2006/relationships/hyperlink" Target="https://archive.org/download/ni-roms/roms/Nintendo%20-%20Nintendo%2064%20%28BigEndian%29.zip/ZZ%20Gunner%20%28World%29%20%28N64brew%20Game%20Jam%202021%29%20%28Aftermarket%29%20%28Unl%29.zip" TargetMode="External"/><Relationship Id="rId1208" Type="http://schemas.openxmlformats.org/officeDocument/2006/relationships/hyperlink" Target="https://archive.org/download/ni-roms/roms/Nintendo%20-%20Nintendo%2064%20%28BigEndian%29.zip/Zelda%20no%20Densetsu%20-%20Mujura%20no%20Kamen%20%28Japan%29%20%28GameCube%29.zip" TargetMode="External"/><Relationship Id="rId1209" Type="http://schemas.openxmlformats.org/officeDocument/2006/relationships/hyperlink" Target="https://archive.org/download/ni-roms/roms/Nintendo%20-%20Nintendo%2064%20%28BigEndian%29.zip/Zelda%20no%20Densetsu%20-%20Mujura%20no%20Kamen%20%28Japan%29%20%28Rev%201%29.zip" TargetMode="External"/><Relationship Id="rId1200" Type="http://schemas.openxmlformats.org/officeDocument/2006/relationships/hyperlink" Target="https://archive.org/download/ni-roms/roms/Nintendo%20-%20Nintendo%2064%20%28BigEndian%29.zip/Yakouchuu%20II%20-%20Satsujin%20Kouro%20%28Japan%29.zip" TargetMode="External"/><Relationship Id="rId1201" Type="http://schemas.openxmlformats.org/officeDocument/2006/relationships/hyperlink" Target="https://archive.org/download/ni-roms/roms/Nintendo%20-%20Nintendo%2064%20%28BigEndian%29.zip/Yeti3D%20Pro%20%28World%29%20%28Aftermarket%29%20%28Unl%29.zip" TargetMode="External"/><Relationship Id="rId409" Type="http://schemas.openxmlformats.org/officeDocument/2006/relationships/hyperlink" Target="https://archive.org/download/ni-roms/roms/Nintendo%20-%20Nintendo%2064%20%28BigEndian%29.zip/In-Fisherman%20-%20Bass%20Hunter%2064%20%28Europe%29.zip" TargetMode="External"/><Relationship Id="rId404" Type="http://schemas.openxmlformats.org/officeDocument/2006/relationships/hyperlink" Target="https://archive.org/download/ni-roms/roms/Nintendo%20-%20Nintendo%2064%20%28BigEndian%29.zip/Ide%20Yosuke%20no%20Mahjong%20Juku%20%28Japan%29.zip" TargetMode="External"/><Relationship Id="rId403" Type="http://schemas.openxmlformats.org/officeDocument/2006/relationships/hyperlink" Target="https://archive.org/download/ni-roms/roms/Nintendo%20-%20Nintendo%2064%20%28BigEndian%29.zip/Hyper%20Olympics%20in%20Nagano%2064%20%28Japan%29.zip" TargetMode="External"/><Relationship Id="rId402" Type="http://schemas.openxmlformats.org/officeDocument/2006/relationships/hyperlink" Target="https://archive.org/download/ni-roms/roms/Nintendo%20-%20Nintendo%2064%20%28BigEndian%29.zip/Hydro%20Thunder%20%28USA%29.zip" TargetMode="External"/><Relationship Id="rId401" Type="http://schemas.openxmlformats.org/officeDocument/2006/relationships/hyperlink" Target="https://archive.org/download/ni-roms/roms/Nintendo%20-%20Nintendo%2064%20%28BigEndian%29.zip/Hydro%20Thunder%20%28USA%29%20%28LodgeNet%29.zip" TargetMode="External"/><Relationship Id="rId408" Type="http://schemas.openxmlformats.org/officeDocument/2006/relationships/hyperlink" Target="https://archive.org/download/ni-roms/roms/Nintendo%20-%20Nintendo%2064%20%28BigEndian%29.zip/Iggy-kun%20no%20Bura%20Bura%20Poyon%20%28Japan%29.zip" TargetMode="External"/><Relationship Id="rId407" Type="http://schemas.openxmlformats.org/officeDocument/2006/relationships/hyperlink" Target="https://archive.org/download/ni-roms/roms/Nintendo%20-%20Nintendo%2064%20%28BigEndian%29.zip/Iggy%27s%20Reckin%27%20Balls%20%28USA%29.zip" TargetMode="External"/><Relationship Id="rId406" Type="http://schemas.openxmlformats.org/officeDocument/2006/relationships/hyperlink" Target="https://archive.org/download/ni-roms/roms/Nintendo%20-%20Nintendo%2064%20%28BigEndian%29.zip/Iggy%27s%20Reckin%27%20Balls%20%28USA%29%20%28Beta%29.zip" TargetMode="External"/><Relationship Id="rId405" Type="http://schemas.openxmlformats.org/officeDocument/2006/relationships/hyperlink" Target="https://archive.org/download/ni-roms/roms/Nintendo%20-%20Nintendo%2064%20%28BigEndian%29.zip/Iggy%27s%20Reckin%27%20Balls%20%28Europe%29.zip" TargetMode="External"/><Relationship Id="rId400" Type="http://schemas.openxmlformats.org/officeDocument/2006/relationships/hyperlink" Target="https://archive.org/download/ni-roms/roms/Nintendo%20-%20Nintendo%2064%20%28BigEndian%29.zip/Hydro%20Thunder%20%28France%29.zip" TargetMode="External"/><Relationship Id="rId1220" Type="http://schemas.openxmlformats.org/officeDocument/2006/relationships/hyperlink" Target="https://archive.org/download/ni-roms/roms/Nintendo%20-%20Nintendo%2064%20%28BigEndian%29.zip/%5BBIOS%5D%20Nintendo%2064%20-%20PIF%20%28Japan%2C%20USA%29.zip" TargetMode="External"/><Relationship Id="rId1221" Type="http://schemas.openxmlformats.org/officeDocument/2006/relationships/drawing" Target="../drawings/drawing10.xml"/><Relationship Id="rId469" Type="http://schemas.openxmlformats.org/officeDocument/2006/relationships/hyperlink" Target="https://archive.org/download/ni-roms/roms/Nintendo%20-%20Nintendo%2064%20%28BigEndian%29.zip/Ken%20Griffey%20Jr.%27s%20Slugfest%20%28USA%29.zip" TargetMode="External"/><Relationship Id="rId468" Type="http://schemas.openxmlformats.org/officeDocument/2006/relationships/hyperlink" Target="https://archive.org/download/ni-roms/roms/Nintendo%20-%20Nintendo%2064%20%28BigEndian%29.zip/Kakutou%20Denshou%20-%20F-Cup%20Maniax%20%28Japan%29.zip" TargetMode="External"/><Relationship Id="rId467" Type="http://schemas.openxmlformats.org/officeDocument/2006/relationships/hyperlink" Target="https://archive.org/download/ni-roms/roms/Nintendo%20-%20Nintendo%2064%20%28BigEndian%29.zip/Juic%27n%2064%20%28World%29%20%28N64brew%20Game%20Jam%202020%29%20%28PAL%29%20%28Aftermarket%29%20%28Unl%29.zip" TargetMode="External"/><Relationship Id="rId462" Type="http://schemas.openxmlformats.org/officeDocument/2006/relationships/hyperlink" Target="https://archive.org/download/ni-roms/roms/Nintendo%20-%20Nintendo%2064%20%28BigEndian%29.zip/Jinsei%20Game%2064%20%28Japan%29.zip" TargetMode="External"/><Relationship Id="rId461" Type="http://schemas.openxmlformats.org/officeDocument/2006/relationships/hyperlink" Target="https://archive.org/download/ni-roms/roms/Nintendo%20-%20Nintendo%2064%20%28BigEndian%29.zip/Jikuu%20Senshi%20Turok%20%28Japan%29.zip" TargetMode="External"/><Relationship Id="rId460" Type="http://schemas.openxmlformats.org/officeDocument/2006/relationships/hyperlink" Target="https://archive.org/download/ni-roms/roms/Nintendo%20-%20Nintendo%2064%20%28BigEndian%29.zip/Jikkyou%20World%20Soccer%203%20%28Japan%29.zip" TargetMode="External"/><Relationship Id="rId466" Type="http://schemas.openxmlformats.org/officeDocument/2006/relationships/hyperlink" Target="https://archive.org/download/ni-roms/roms/Nintendo%20-%20Nintendo%2064%20%28BigEndian%29.zip/Juic%27n%2064%20%28World%29%20%28N64brew%20Game%20Jam%202020%29%20%28NTSC%29%20%28Aftermarket%29%20%28Unl%29.zip" TargetMode="External"/><Relationship Id="rId465" Type="http://schemas.openxmlformats.org/officeDocument/2006/relationships/hyperlink" Target="https://archive.org/download/ni-roms/roms/Nintendo%20-%20Nintendo%2064%20%28BigEndian%29.zip/John%20Romero%27s%20Daikatana%20%28USA%29.zip" TargetMode="External"/><Relationship Id="rId464" Type="http://schemas.openxmlformats.org/officeDocument/2006/relationships/hyperlink" Target="https://archive.org/download/ni-roms/roms/Nintendo%20-%20Nintendo%2064%20%28BigEndian%29.zip/John%20Romero%27s%20Daikatana%20%28Japan%29.zip" TargetMode="External"/><Relationship Id="rId463" Type="http://schemas.openxmlformats.org/officeDocument/2006/relationships/hyperlink" Target="https://archive.org/download/ni-roms/roms/Nintendo%20-%20Nintendo%2064%20%28BigEndian%29.zip/John%20Romero%27s%20Daikatana%20%28Europe%29%20%28En%2CFr%2CDe%29.zip" TargetMode="External"/><Relationship Id="rId459" Type="http://schemas.openxmlformats.org/officeDocument/2006/relationships/hyperlink" Target="https://archive.org/download/ni-roms/roms/Nintendo%20-%20Nintendo%2064%20%28BigEndian%29.zip/Jikkyou%20World%20Soccer%20-%20World%20Cup%20France%20%2798%20%28Japan%29.zip" TargetMode="External"/><Relationship Id="rId458" Type="http://schemas.openxmlformats.org/officeDocument/2006/relationships/hyperlink" Target="https://archive.org/download/ni-roms/roms/Nintendo%20-%20Nintendo%2064%20%28BigEndian%29.zip/Jikkyou%20World%20Soccer%20-%20World%20Cup%20France%20%2798%20%28Japan%29%20%28Rev%202%29.zip" TargetMode="External"/><Relationship Id="rId457" Type="http://schemas.openxmlformats.org/officeDocument/2006/relationships/hyperlink" Target="https://archive.org/download/ni-roms/roms/Nintendo%20-%20Nintendo%2064%20%28BigEndian%29.zip/Jikkyou%20World%20Soccer%20-%20World%20Cup%20France%20%2798%20%28Japan%29%20%28Rev%201%29.zip" TargetMode="External"/><Relationship Id="rId456" Type="http://schemas.openxmlformats.org/officeDocument/2006/relationships/hyperlink" Target="https://archive.org/download/ni-roms/roms/Nintendo%20-%20Nintendo%2064%20%28BigEndian%29.zip/Jikkyou%20Powerful%20Pro%20Yakyuu%202000%20%28Japan%29.zip" TargetMode="External"/><Relationship Id="rId451" Type="http://schemas.openxmlformats.org/officeDocument/2006/relationships/hyperlink" Target="https://archive.org/download/ni-roms/roms/Nintendo%20-%20Nintendo%2064%20%28BigEndian%29.zip/Jikkyou%20Powerful%20Pro%20Yakyuu%205%20%28Japan%29.zip" TargetMode="External"/><Relationship Id="rId450" Type="http://schemas.openxmlformats.org/officeDocument/2006/relationships/hyperlink" Target="https://archive.org/download/ni-roms/roms/Nintendo%20-%20Nintendo%2064%20%28BigEndian%29.zip/Jikkyou%20Powerful%20Pro%20Yakyuu%205%20%28Japan%29%20%28Rev%202%29.zip" TargetMode="External"/><Relationship Id="rId455" Type="http://schemas.openxmlformats.org/officeDocument/2006/relationships/hyperlink" Target="https://archive.org/download/ni-roms/roms/Nintendo%20-%20Nintendo%2064%20%28BigEndian%29.zip/Jikkyou%20Powerful%20Pro%20Yakyuu%202000%20%28Japan%29%20%28Rev%201%29.zip" TargetMode="External"/><Relationship Id="rId454" Type="http://schemas.openxmlformats.org/officeDocument/2006/relationships/hyperlink" Target="https://archive.org/download/ni-roms/roms/Nintendo%20-%20Nintendo%2064%20%28BigEndian%29.zip/Jikkyou%20Powerful%20Pro%20Yakyuu%206%20%28Japan%29.zip" TargetMode="External"/><Relationship Id="rId453" Type="http://schemas.openxmlformats.org/officeDocument/2006/relationships/hyperlink" Target="https://archive.org/download/ni-roms/roms/Nintendo%20-%20Nintendo%2064%20%28BigEndian%29.zip/Jikkyou%20Powerful%20Pro%20Yakyuu%206%20%28Japan%29%20%28Rev%202%29.zip" TargetMode="External"/><Relationship Id="rId452" Type="http://schemas.openxmlformats.org/officeDocument/2006/relationships/hyperlink" Target="https://archive.org/download/ni-roms/roms/Nintendo%20-%20Nintendo%2064%20%28BigEndian%29.zip/Jikkyou%20Powerful%20Pro%20Yakyuu%206%20%28Japan%29%20%28Rev%201%29.zip" TargetMode="External"/><Relationship Id="rId491" Type="http://schemas.openxmlformats.org/officeDocument/2006/relationships/hyperlink" Target="https://archive.org/download/ni-roms/roms/Nintendo%20-%20Nintendo%2064%20%28BigEndian%29.zip/Legend%20of%20Zelda%2C%20The%20-%20Majora%27s%20Mask%20%28Europe%29%20%28En%2CFr%2CDe%2CEs%29%20%28Rev%201%29%20%28Wii%20Virtual%20Console%29.zip" TargetMode="External"/><Relationship Id="rId490" Type="http://schemas.openxmlformats.org/officeDocument/2006/relationships/hyperlink" Target="https://archive.org/download/ni-roms/roms/Nintendo%20-%20Nintendo%2064%20%28BigEndian%29.zip/Legend%20of%20Zelda%2C%20The%20-%20Majora%27s%20Mask%20%28Europe%29%20%28En%2CFr%2CDe%2CEs%29%20%28Rev%201%29%20%28Debug%29.zip" TargetMode="External"/><Relationship Id="rId489" Type="http://schemas.openxmlformats.org/officeDocument/2006/relationships/hyperlink" Target="https://archive.org/download/ni-roms/roms/Nintendo%20-%20Nintendo%2064%20%28BigEndian%29.zip/Last%20Legion%20UX%20%28Japan%29.zip" TargetMode="External"/><Relationship Id="rId484" Type="http://schemas.openxmlformats.org/officeDocument/2006/relationships/hyperlink" Target="https://archive.org/download/ni-roms/roms/Nintendo%20-%20Nintendo%2064%20%28BigEndian%29.zip/Kobe%20Bryant%20in%20NBA%20Courtside%20%28Europe%29.zip" TargetMode="External"/><Relationship Id="rId483" Type="http://schemas.openxmlformats.org/officeDocument/2006/relationships/hyperlink" Target="https://archive.org/download/ni-roms/roms/Nintendo%20-%20Nintendo%2064%20%28BigEndian%29.zip/Knockout%20Kings%202000%20%28USA%29.zip" TargetMode="External"/><Relationship Id="rId482" Type="http://schemas.openxmlformats.org/officeDocument/2006/relationships/hyperlink" Target="https://archive.org/download/ni-roms/roms/Nintendo%20-%20Nintendo%2064%20%28BigEndian%29.zip/Knockout%20Kings%202000%20%28Europe%29.zip" TargetMode="External"/><Relationship Id="rId481" Type="http://schemas.openxmlformats.org/officeDocument/2006/relationships/hyperlink" Target="https://archive.org/download/ni-roms/roms/Nintendo%20-%20Nintendo%2064%20%28BigEndian%29.zip/Knife%20Edge%20-%20Nose%20Gunner%20%28USA%29.zip" TargetMode="External"/><Relationship Id="rId488" Type="http://schemas.openxmlformats.org/officeDocument/2006/relationships/hyperlink" Target="https://archive.org/download/ni-roms/roms/Nintendo%20-%20Nintendo%2064%20%28BigEndian%29.zip/LEGO%20Racers%20%28USA%29%20%28En%2CFr%2CDe%2CEs%2CIt%2CNl%2CSv%2CNo%2CDa%2CFi%29.zip" TargetMode="External"/><Relationship Id="rId487" Type="http://schemas.openxmlformats.org/officeDocument/2006/relationships/hyperlink" Target="https://archive.org/download/ni-roms/roms/Nintendo%20-%20Nintendo%2064%20%28BigEndian%29.zip/LEGO%20Racers%20%28Europe%29%20%28En%2CFr%2CDe%2CEs%2CIt%2CNl%2CSv%2CNo%2CDa%2CFi%29.zip" TargetMode="External"/><Relationship Id="rId486" Type="http://schemas.openxmlformats.org/officeDocument/2006/relationships/hyperlink" Target="https://archive.org/download/ni-roms/roms/Nintendo%20-%20Nintendo%2064%20%28BigEndian%29.zip/Kumi-Daiko%20Beatoff%2064%20%28World%29%20%28N64brew%20Game%20Jam%202020%29%20%28Aftermarket%29%20%28Unl%29.zip" TargetMode="External"/><Relationship Id="rId485" Type="http://schemas.openxmlformats.org/officeDocument/2006/relationships/hyperlink" Target="https://archive.org/download/ni-roms/roms/Nintendo%20-%20Nintendo%2064%20%28BigEndian%29.zip/Kobe%20Bryant%20in%20NBA%20Courtside%20%28USA%29.zip" TargetMode="External"/><Relationship Id="rId480" Type="http://schemas.openxmlformats.org/officeDocument/2006/relationships/hyperlink" Target="https://archive.org/download/ni-roms/roms/Nintendo%20-%20Nintendo%2064%20%28BigEndian%29.zip/Knife%20Edge%20-%20Nose%20Gunner%20%28Japan%29.zip" TargetMode="External"/><Relationship Id="rId479" Type="http://schemas.openxmlformats.org/officeDocument/2006/relationships/hyperlink" Target="https://archive.org/download/ni-roms/roms/Nintendo%20-%20Nintendo%2064%20%28BigEndian%29.zip/Knife%20Edge%20-%20Nose%20Gunner%20%28Europe%29.zip" TargetMode="External"/><Relationship Id="rId478" Type="http://schemas.openxmlformats.org/officeDocument/2006/relationships/hyperlink" Target="https://archive.org/download/ni-roms/roms/Nintendo%20-%20Nintendo%2064%20%28BigEndian%29.zip/Kirby%2064%20-%20The%20Crystal%20Shards%20%28USA%29.zip" TargetMode="External"/><Relationship Id="rId473" Type="http://schemas.openxmlformats.org/officeDocument/2006/relationships/hyperlink" Target="https://archive.org/download/ni-roms/roms/Nintendo%20-%20Nintendo%2064%20%28BigEndian%29.zip/Killer%20Instinct%20Gold%20%28USA%29.zip" TargetMode="External"/><Relationship Id="rId472" Type="http://schemas.openxmlformats.org/officeDocument/2006/relationships/hyperlink" Target="https://archive.org/download/ni-roms/roms/Nintendo%20-%20Nintendo%2064%20%28BigEndian%29.zip/Killer%20Instinct%20Gold%20%28USA%29%20%28Rev%202%29.zip" TargetMode="External"/><Relationship Id="rId471" Type="http://schemas.openxmlformats.org/officeDocument/2006/relationships/hyperlink" Target="https://archive.org/download/ni-roms/roms/Nintendo%20-%20Nintendo%2064%20%28BigEndian%29.zip/Killer%20Instinct%20Gold%20%28USA%29%20%28Rev%201%29.zip" TargetMode="External"/><Relationship Id="rId470" Type="http://schemas.openxmlformats.org/officeDocument/2006/relationships/hyperlink" Target="https://archive.org/download/ni-roms/roms/Nintendo%20-%20Nintendo%2064%20%28BigEndian%29.zip/Killer%20Instinct%20Gold%20%28Europe%29.zip" TargetMode="External"/><Relationship Id="rId477" Type="http://schemas.openxmlformats.org/officeDocument/2006/relationships/hyperlink" Target="https://archive.org/download/ni-roms/roms/Nintendo%20-%20Nintendo%2064%20%28BigEndian%29.zip/Kirby%2064%20-%20The%20Crystal%20Shards%20%28USA%29%20%28LodgeNet%29.zip" TargetMode="External"/><Relationship Id="rId476" Type="http://schemas.openxmlformats.org/officeDocument/2006/relationships/hyperlink" Target="https://archive.org/download/ni-roms/roms/Nintendo%20-%20Nintendo%2064%20%28BigEndian%29.zip/Kirby%2064%20-%20The%20Crystal%20Shards%20%28Europe%29.zip" TargetMode="External"/><Relationship Id="rId475" Type="http://schemas.openxmlformats.org/officeDocument/2006/relationships/hyperlink" Target="https://archive.org/download/ni-roms/roms/Nintendo%20-%20Nintendo%2064%20%28BigEndian%29.zip/Kiratto%20Kaiketsu%21%2064%20Tanteidan%20%28Japan%29.zip" TargetMode="External"/><Relationship Id="rId474" Type="http://schemas.openxmlformats.org/officeDocument/2006/relationships/hyperlink" Target="https://archive.org/download/ni-roms/roms/Nintendo%20-%20Nintendo%2064%20%28BigEndian%29.zip/King%20Hill%2064%20-%20Extreme%20Snowboarding%20%28Japan%29.zip" TargetMode="External"/><Relationship Id="rId426" Type="http://schemas.openxmlformats.org/officeDocument/2006/relationships/hyperlink" Target="https://archive.org/download/ni-roms/roms/Nintendo%20-%20Nintendo%2064%20%28BigEndian%29.zip/J.League%20Dynamite%20Soccer%2064%20%28Japan%29.zip" TargetMode="External"/><Relationship Id="rId425" Type="http://schemas.openxmlformats.org/officeDocument/2006/relationships/hyperlink" Target="https://archive.org/download/ni-roms/roms/Nintendo%20-%20Nintendo%2064%20%28BigEndian%29.zip/Itoi%20Shigesato%20no%20Bass%20Tsuri%20No.%201%20Kettei%20Ban%21%20%28Japan%29.zip" TargetMode="External"/><Relationship Id="rId424" Type="http://schemas.openxmlformats.org/officeDocument/2006/relationships/hyperlink" Target="https://archive.org/download/ni-roms/roms/Nintendo%20-%20Nintendo%2064%20%28BigEndian%29.zip/International%20Track%20%26%20Field%202000%20%28USA%29.zip" TargetMode="External"/><Relationship Id="rId423" Type="http://schemas.openxmlformats.org/officeDocument/2006/relationships/hyperlink" Target="https://archive.org/download/ni-roms/roms/Nintendo%20-%20Nintendo%2064%20%28BigEndian%29.zip/International%20Track%20%26%20Field%20-%20Summer%20Games%20%28Europe%29%20%28En%2CFr%2CDe%29.zip" TargetMode="External"/><Relationship Id="rId429" Type="http://schemas.openxmlformats.org/officeDocument/2006/relationships/hyperlink" Target="https://archive.org/download/ni-roms/roms/Nintendo%20-%20Nintendo%2064%20%28BigEndian%29.zip/J.League%20Tactics%20Soccer%20%28Japan%29%20%28Rev%201%29.zip" TargetMode="External"/><Relationship Id="rId428" Type="http://schemas.openxmlformats.org/officeDocument/2006/relationships/hyperlink" Target="https://archive.org/download/ni-roms/roms/Nintendo%20-%20Nintendo%2064%20%28BigEndian%29.zip/J.League%20Live%2064%20%28Japan%29.zip" TargetMode="External"/><Relationship Id="rId427" Type="http://schemas.openxmlformats.org/officeDocument/2006/relationships/hyperlink" Target="https://archive.org/download/ni-roms/roms/Nintendo%20-%20Nintendo%2064%20%28BigEndian%29.zip/J.League%20Eleven%20Beat%201997%20%28Japan%29.zip" TargetMode="External"/><Relationship Id="rId422" Type="http://schemas.openxmlformats.org/officeDocument/2006/relationships/hyperlink" Target="https://archive.org/download/ni-roms/roms/Nintendo%20-%20Nintendo%2064%20%28BigEndian%29.zip/International%20Superstar%20Soccer%202000%20%28USA%29%20%28En%2CEs%29.zip" TargetMode="External"/><Relationship Id="rId421" Type="http://schemas.openxmlformats.org/officeDocument/2006/relationships/hyperlink" Target="https://archive.org/download/ni-roms/roms/Nintendo%20-%20Nintendo%2064%20%28BigEndian%29.zip/International%20Superstar%20Soccer%202000%20%28USA%29%20%28En%2CEs%29%20%28Rev%201%29.zip" TargetMode="External"/><Relationship Id="rId420" Type="http://schemas.openxmlformats.org/officeDocument/2006/relationships/hyperlink" Target="https://archive.org/download/ni-roms/roms/Nintendo%20-%20Nintendo%2064%20%28BigEndian%29.zip/International%20Superstar%20Soccer%202000%20%28Europe%29%20%28Fr%2CIt%29.zip" TargetMode="External"/><Relationship Id="rId415" Type="http://schemas.openxmlformats.org/officeDocument/2006/relationships/hyperlink" Target="https://archive.org/download/ni-roms/roms/Nintendo%20-%20Nintendo%2064%20%28BigEndian%29.zip/International%20Superstar%20Soccer%20%2798%20%28Europe%29.zip" TargetMode="External"/><Relationship Id="rId414" Type="http://schemas.openxmlformats.org/officeDocument/2006/relationships/hyperlink" Target="https://archive.org/download/ni-roms/roms/Nintendo%20-%20Nintendo%2064%20%28BigEndian%29.zip/International%20Superstar%20Soccer%20%2798%20%28Europe%29%20%28Beta%29%20%281998-03-02%29.zip" TargetMode="External"/><Relationship Id="rId413" Type="http://schemas.openxmlformats.org/officeDocument/2006/relationships/hyperlink" Target="https://archive.org/download/ni-roms/roms/Nintendo%20-%20Nintendo%2064%20%28BigEndian%29.zip/Indy%20Racing%202000%20%28USA%29.zip" TargetMode="External"/><Relationship Id="rId412" Type="http://schemas.openxmlformats.org/officeDocument/2006/relationships/hyperlink" Target="https://archive.org/download/ni-roms/roms/Nintendo%20-%20Nintendo%2064%20%28BigEndian%29.zip/Indiana%20Jones%20and%20the%20Infernal%20Machine%20%28USA%29.zip" TargetMode="External"/><Relationship Id="rId419" Type="http://schemas.openxmlformats.org/officeDocument/2006/relationships/hyperlink" Target="https://archive.org/download/ni-roms/roms/Nintendo%20-%20Nintendo%2064%20%28BigEndian%29.zip/International%20Superstar%20Soccer%202000%20%28Europe%29%20%28En%2CDe%29.zip" TargetMode="External"/><Relationship Id="rId418" Type="http://schemas.openxmlformats.org/officeDocument/2006/relationships/hyperlink" Target="https://archive.org/download/ni-roms/roms/Nintendo%20-%20Nintendo%2064%20%28BigEndian%29.zip/International%20Superstar%20Soccer%2064%20%28USA%29.zip" TargetMode="External"/><Relationship Id="rId417" Type="http://schemas.openxmlformats.org/officeDocument/2006/relationships/hyperlink" Target="https://archive.org/download/ni-roms/roms/Nintendo%20-%20Nintendo%2064%20%28BigEndian%29.zip/International%20Superstar%20Soccer%2064%20%28Europe%29.zip" TargetMode="External"/><Relationship Id="rId416" Type="http://schemas.openxmlformats.org/officeDocument/2006/relationships/hyperlink" Target="https://archive.org/download/ni-roms/roms/Nintendo%20-%20Nintendo%2064%20%28BigEndian%29.zip/International%20Superstar%20Soccer%20%2798%20%28USA%29.zip" TargetMode="External"/><Relationship Id="rId411" Type="http://schemas.openxmlformats.org/officeDocument/2006/relationships/hyperlink" Target="https://archive.org/download/ni-roms/roms/Nintendo%20-%20Nintendo%2064%20%28BigEndian%29.zip/Indiana%20Jones%20and%20the%20Infernal%20Machine%20%28Australia%29%20%28Proto%29.zip" TargetMode="External"/><Relationship Id="rId410" Type="http://schemas.openxmlformats.org/officeDocument/2006/relationships/hyperlink" Target="https://archive.org/download/ni-roms/roms/Nintendo%20-%20Nintendo%2064%20%28BigEndian%29.zip/In-Fisherman%20-%20Bass%20Hunter%2064%20%28USA%29.zip" TargetMode="External"/><Relationship Id="rId448" Type="http://schemas.openxmlformats.org/officeDocument/2006/relationships/hyperlink" Target="https://archive.org/download/ni-roms/roms/Nintendo%20-%20Nintendo%2064%20%28BigEndian%29.zip/Jikkyou%20Powerful%20Pro%20Yakyuu%204%20%28Japan%29.zip" TargetMode="External"/><Relationship Id="rId447" Type="http://schemas.openxmlformats.org/officeDocument/2006/relationships/hyperlink" Target="https://archive.org/download/ni-roms/roms/Nintendo%20-%20Nintendo%2064%20%28BigEndian%29.zip/Jikkyou%20Powerful%20Pro%20Yakyuu%204%20%28Japan%29%20%28Rev%201%29.zip" TargetMode="External"/><Relationship Id="rId446" Type="http://schemas.openxmlformats.org/officeDocument/2006/relationships/hyperlink" Target="https://archive.org/download/ni-roms/roms/Nintendo%20-%20Nintendo%2064%20%28BigEndian%29.zip/Jikkyou%20Powerful%20Pro%20Yakyuu%204%20%28Japan%29%20%28Beta%29%20%281996-11-30%29.zip" TargetMode="External"/><Relationship Id="rId445" Type="http://schemas.openxmlformats.org/officeDocument/2006/relationships/hyperlink" Target="https://archive.org/download/ni-roms/roms/Nintendo%20-%20Nintendo%2064%20%28BigEndian%29.zip/Jikkyou%20Powerful%20Pro%20Yakyuu%20-%20Basic%20Ban%202001%20%28Japan%29.zip" TargetMode="External"/><Relationship Id="rId449" Type="http://schemas.openxmlformats.org/officeDocument/2006/relationships/hyperlink" Target="https://archive.org/download/ni-roms/roms/Nintendo%20-%20Nintendo%2064%20%28BigEndian%29.zip/Jikkyou%20Powerful%20Pro%20Yakyuu%205%20%28Japan%29%20%28Rev%201%29.zip" TargetMode="External"/><Relationship Id="rId440" Type="http://schemas.openxmlformats.org/officeDocument/2006/relationships/hyperlink" Target="https://archive.org/download/ni-roms/roms/Nintendo%20-%20Nintendo%2064%20%28BigEndian%29.zip/Jikkyou%20G1%20Stable%20%28Japan%29.zip" TargetMode="External"/><Relationship Id="rId444" Type="http://schemas.openxmlformats.org/officeDocument/2006/relationships/hyperlink" Target="https://archive.org/download/ni-roms/roms/Nintendo%20-%20Nintendo%2064%20%28BigEndian%29.zip/Jikkyou%20Powerful%20Pro%20Yakyuu%20-%20Basic%20Ban%202001%20%28Japan%29%20%28Rev%201%29.zip" TargetMode="External"/><Relationship Id="rId443" Type="http://schemas.openxmlformats.org/officeDocument/2006/relationships/hyperlink" Target="https://archive.org/download/ni-roms/roms/Nintendo%20-%20Nintendo%2064%20%28BigEndian%29.zip/Jikkyou%20J.League%20Perfect%20Striker%20%28Japan%29.zip" TargetMode="External"/><Relationship Id="rId442" Type="http://schemas.openxmlformats.org/officeDocument/2006/relationships/hyperlink" Target="https://archive.org/download/ni-roms/roms/Nintendo%20-%20Nintendo%2064%20%28BigEndian%29.zip/Jikkyou%20J.League%201999%20-%20Perfect%20Striker%202%20%28Japan%29.zip" TargetMode="External"/><Relationship Id="rId441" Type="http://schemas.openxmlformats.org/officeDocument/2006/relationships/hyperlink" Target="https://archive.org/download/ni-roms/roms/Nintendo%20-%20Nintendo%2064%20%28BigEndian%29.zip/Jikkyou%20J.League%201999%20-%20Perfect%20Striker%202%20%28Japan%29%20%28Rev%201%29.zip" TargetMode="External"/><Relationship Id="rId437" Type="http://schemas.openxmlformats.org/officeDocument/2006/relationships/hyperlink" Target="https://archive.org/download/ni-roms/roms/Nintendo%20-%20Nintendo%2064%20%28BigEndian%29.zip/Jet%20Force%20Gemini%20%28USA%29%20%28Demo%29%20%28Kiosk%29.zip" TargetMode="External"/><Relationship Id="rId436" Type="http://schemas.openxmlformats.org/officeDocument/2006/relationships/hyperlink" Target="https://archive.org/download/ni-roms/roms/Nintendo%20-%20Nintendo%2064%20%28BigEndian%29.zip/Jet%20Force%20Gemini%20%28Europe%29%20%28En%2CFr%2CDe%2CEs%29.zip" TargetMode="External"/><Relationship Id="rId435" Type="http://schemas.openxmlformats.org/officeDocument/2006/relationships/hyperlink" Target="https://archive.org/download/ni-roms/roms/Nintendo%20-%20Nintendo%2064%20%28BigEndian%29.zip/Jeremy%20McGrath%20Supercross%202000%20%28USA%29.zip" TargetMode="External"/><Relationship Id="rId434" Type="http://schemas.openxmlformats.org/officeDocument/2006/relationships/hyperlink" Target="https://archive.org/download/ni-roms/roms/Nintendo%20-%20Nintendo%2064%20%28BigEndian%29.zip/Jeremy%20McGrath%20Supercross%202000%20%28USA%29%20%28Beta%29.zip" TargetMode="External"/><Relationship Id="rId439" Type="http://schemas.openxmlformats.org/officeDocument/2006/relationships/hyperlink" Target="https://archive.org/download/ni-roms/roms/Nintendo%20-%20Nintendo%2064%20%28BigEndian%29.zip/Jikkyou%20G1%20Stable%20%28Japan%29%20%28Rev%201%29.zip" TargetMode="External"/><Relationship Id="rId438" Type="http://schemas.openxmlformats.org/officeDocument/2006/relationships/hyperlink" Target="https://archive.org/download/ni-roms/roms/Nintendo%20-%20Nintendo%2064%20%28BigEndian%29.zip/Jet%20Force%20Gemini%20%28USA%29.zip" TargetMode="External"/><Relationship Id="rId433" Type="http://schemas.openxmlformats.org/officeDocument/2006/relationships/hyperlink" Target="https://archive.org/download/ni-roms/roms/Nintendo%20-%20Nintendo%2064%20%28BigEndian%29.zip/Jeremy%20McGrath%20Supercross%202000%20%28Europe%29.zip" TargetMode="External"/><Relationship Id="rId432" Type="http://schemas.openxmlformats.org/officeDocument/2006/relationships/hyperlink" Target="https://archive.org/download/ni-roms/roms/Nintendo%20-%20Nintendo%2064%20%28BigEndian%29.zip/Jeopardy%21%20%28USA%29.zip" TargetMode="External"/><Relationship Id="rId431" Type="http://schemas.openxmlformats.org/officeDocument/2006/relationships/hyperlink" Target="https://archive.org/download/ni-roms/roms/Nintendo%20-%20Nintendo%2064%20%28BigEndian%29.zip/Jangou%20Simulation%20Mahjong%20Dou%2064%20%28Japan%29.zip" TargetMode="External"/><Relationship Id="rId430" Type="http://schemas.openxmlformats.org/officeDocument/2006/relationships/hyperlink" Target="https://archive.org/download/ni-roms/roms/Nintendo%20-%20Nintendo%2064%20%28BigEndian%29.zip/J.League%20Tactics%20Soccer%20%28Japan%29.zip" TargetMode="External"/><Relationship Id="rId1" Type="http://schemas.openxmlformats.org/officeDocument/2006/relationships/hyperlink" Target="https://archive.org/download/ni-roms/roms/Nintendo%20-%20Nintendo%2064%20%28BigEndian%29.zip/3D%20Model%20RGB%20Test%20Program%20%28USA%29%20%28Test%20Program%29.zip" TargetMode="External"/><Relationship Id="rId2" Type="http://schemas.openxmlformats.org/officeDocument/2006/relationships/hyperlink" Target="https://archive.org/download/ni-roms/roms/Nintendo%20-%20Nintendo%2064%20%28BigEndian%29.zip/007%20-%20The%20World%20Is%20Not%20Enough%20%28Europe%29%20%28En%2CFr%2CDe%29.zip" TargetMode="External"/><Relationship Id="rId3" Type="http://schemas.openxmlformats.org/officeDocument/2006/relationships/hyperlink" Target="https://archive.org/download/ni-roms/roms/Nintendo%20-%20Nintendo%2064%20%28BigEndian%29.zip/007%20-%20The%20World%20Is%20Not%20Enough%20%28USA%29%20%28v2%29%20%28Beta%29.zip" TargetMode="External"/><Relationship Id="rId4" Type="http://schemas.openxmlformats.org/officeDocument/2006/relationships/hyperlink" Target="https://archive.org/download/ni-roms/roms/Nintendo%20-%20Nintendo%2064%20%28BigEndian%29.zip/007%20-%20The%20World%20Is%20Not%20Enough%20%28USA%29%20%28v21%29%20%28Beta%29.zip" TargetMode="External"/><Relationship Id="rId9" Type="http://schemas.openxmlformats.org/officeDocument/2006/relationships/hyperlink" Target="https://archive.org/download/ni-roms/roms/Nintendo%20-%20Nintendo%2064%20%28BigEndian%29.zip/40%20Winks%20%28USA%29%20%28Proto%29%20%282000-01-10%29.zip" TargetMode="External"/><Relationship Id="rId5" Type="http://schemas.openxmlformats.org/officeDocument/2006/relationships/hyperlink" Target="https://archive.org/download/ni-roms/roms/Nintendo%20-%20Nintendo%2064%20%28BigEndian%29.zip/007%20-%20The%20World%20Is%20Not%20Enough%20%28USA%29.zip" TargetMode="External"/><Relationship Id="rId6" Type="http://schemas.openxmlformats.org/officeDocument/2006/relationships/hyperlink" Target="https://archive.org/download/ni-roms/roms/Nintendo%20-%20Nintendo%2064%20%28BigEndian%29.zip/40%20Winks%20%28Europe%29%20%28En%2CEs%2CIt%29%20%28Proto%29%20%281999-10-07%29.zip" TargetMode="External"/><Relationship Id="rId7" Type="http://schemas.openxmlformats.org/officeDocument/2006/relationships/hyperlink" Target="https://archive.org/download/ni-roms/roms/Nintendo%20-%20Nintendo%2064%20%28BigEndian%29.zip/40%20Winks%20%28Europe%29%20%28En%2CFr%2CEs%29%20%28Aftermarket%29%20%28Unl%29.zip" TargetMode="External"/><Relationship Id="rId8" Type="http://schemas.openxmlformats.org/officeDocument/2006/relationships/hyperlink" Target="https://archive.org/download/ni-roms/roms/Nintendo%20-%20Nintendo%2064%20%28BigEndian%29.zip/40%20Winks%20%28USA%29%20%28Aftermarket%29%20%28Unl%29.zip" TargetMode="External"/><Relationship Id="rId808" Type="http://schemas.openxmlformats.org/officeDocument/2006/relationships/hyperlink" Target="https://archive.org/download/ni-roms/roms/Nintendo%20-%20Nintendo%2064%20%28BigEndian%29.zip/Rally%20%2799%20%28Japan%29.zip" TargetMode="External"/><Relationship Id="rId807" Type="http://schemas.openxmlformats.org/officeDocument/2006/relationships/hyperlink" Target="https://archive.org/download/ni-roms/roms/Nintendo%20-%20Nintendo%2064%20%28BigEndian%29.zip/Rakugakids%20%28Japan%29.zip" TargetMode="External"/><Relationship Id="rId806" Type="http://schemas.openxmlformats.org/officeDocument/2006/relationships/hyperlink" Target="https://archive.org/download/ni-roms/roms/Nintendo%20-%20Nintendo%2064%20%28BigEndian%29.zip/Rakugakids%20%28Europe%29.zip" TargetMode="External"/><Relationship Id="rId805" Type="http://schemas.openxmlformats.org/officeDocument/2006/relationships/hyperlink" Target="https://archive.org/download/ni-roms/roms/Nintendo%20-%20Nintendo%2064%20%28BigEndian%29.zip/Racing%20Simulation%202%20%28Germany%29.zip" TargetMode="External"/><Relationship Id="rId809" Type="http://schemas.openxmlformats.org/officeDocument/2006/relationships/hyperlink" Target="https://archive.org/download/ni-roms/roms/Nintendo%20-%20Nintendo%2064%20%28BigEndian%29.zip/Rally%20Challenge%202000%20%28USA%29.zip" TargetMode="External"/><Relationship Id="rId800" Type="http://schemas.openxmlformats.org/officeDocument/2006/relationships/hyperlink" Target="https://archive.org/download/ni-roms/roms/Nintendo%20-%20Nintendo%2064%20%28BigEndian%29.zip/Quake%20II%20%28USA%29.zip" TargetMode="External"/><Relationship Id="rId804" Type="http://schemas.openxmlformats.org/officeDocument/2006/relationships/hyperlink" Target="https://archive.org/download/ni-roms/roms/Nintendo%20-%20Nintendo%2064%20%28BigEndian%29.zip/RTL%20World%20League%20Soccer%202000%20%28Germany%29.zip" TargetMode="External"/><Relationship Id="rId803" Type="http://schemas.openxmlformats.org/officeDocument/2006/relationships/hyperlink" Target="https://archive.org/download/ni-roms/roms/Nintendo%20-%20Nintendo%2064%20%28BigEndian%29.zip/RR64%20-%20Ridge%20Racer%2064%20%28USA%29.zip" TargetMode="External"/><Relationship Id="rId802" Type="http://schemas.openxmlformats.org/officeDocument/2006/relationships/hyperlink" Target="https://archive.org/download/ni-roms/roms/Nintendo%20-%20Nintendo%2064%20%28BigEndian%29.zip/RR64%20-%20Ridge%20Racer%2064%20%28Europe%29.zip" TargetMode="External"/><Relationship Id="rId801" Type="http://schemas.openxmlformats.org/officeDocument/2006/relationships/hyperlink" Target="https://archive.org/download/ni-roms/roms/Nintendo%20-%20Nintendo%2064%20%28BigEndian%29.zip/Quest%2064%20%28USA%29.zip" TargetMode="External"/><Relationship Id="rId745" Type="http://schemas.openxmlformats.org/officeDocument/2006/relationships/hyperlink" Target="https://archive.org/download/ni-roms/roms/Nintendo%20-%20Nintendo%2064%20%28BigEndian%29.zip/Pokemon%20Puzzle%20League%20%28France%29.zip" TargetMode="External"/><Relationship Id="rId744" Type="http://schemas.openxmlformats.org/officeDocument/2006/relationships/hyperlink" Target="https://archive.org/download/ni-roms/roms/Nintendo%20-%20Nintendo%2064%20%28BigEndian%29.zip/Pokemon%20Puzzle%20League%20%28France%29%20%28Wii%20Virtual%20Console%29.zip" TargetMode="External"/><Relationship Id="rId743" Type="http://schemas.openxmlformats.org/officeDocument/2006/relationships/hyperlink" Target="https://archive.org/download/ni-roms/roms/Nintendo%20-%20Nintendo%2064%20%28BigEndian%29.zip/Pokemon%20Puzzle%20League%20%28Europe%29.zip" TargetMode="External"/><Relationship Id="rId742" Type="http://schemas.openxmlformats.org/officeDocument/2006/relationships/hyperlink" Target="https://archive.org/download/ni-roms/roms/Nintendo%20-%20Nintendo%2064%20%28BigEndian%29.zip/Pokemon%20Puzzle%20League%20%28Europe%29%20%28Wii%20Virtual%20Console%29.zip" TargetMode="External"/><Relationship Id="rId749" Type="http://schemas.openxmlformats.org/officeDocument/2006/relationships/hyperlink" Target="https://archive.org/download/ni-roms/roms/Nintendo%20-%20Nintendo%2064%20%28BigEndian%29.zip/Pokemon%20Puzzle%20League%20%28USA%29.zip" TargetMode="External"/><Relationship Id="rId748" Type="http://schemas.openxmlformats.org/officeDocument/2006/relationships/hyperlink" Target="https://archive.org/download/ni-roms/roms/Nintendo%20-%20Nintendo%2064%20%28BigEndian%29.zip/Pokemon%20Puzzle%20League%20%28USA%29%20%28Wii%20Virtual%20Console%29.zip" TargetMode="External"/><Relationship Id="rId747" Type="http://schemas.openxmlformats.org/officeDocument/2006/relationships/hyperlink" Target="https://archive.org/download/ni-roms/roms/Nintendo%20-%20Nintendo%2064%20%28BigEndian%29.zip/Pokemon%20Puzzle%20League%20%28Germany%29.zip" TargetMode="External"/><Relationship Id="rId746" Type="http://schemas.openxmlformats.org/officeDocument/2006/relationships/hyperlink" Target="https://archive.org/download/ni-roms/roms/Nintendo%20-%20Nintendo%2064%20%28BigEndian%29.zip/Pokemon%20Puzzle%20League%20%28Germany%29%20%28Wii%20Virtual%20Console%29.zip" TargetMode="External"/><Relationship Id="rId741" Type="http://schemas.openxmlformats.org/officeDocument/2006/relationships/hyperlink" Target="https://archive.org/download/ni-roms/roms/Nintendo%20-%20Nintendo%2064%20%28BigEndian%29.zip/Pilotwings%2064%20%28USA%29.zip" TargetMode="External"/><Relationship Id="rId740" Type="http://schemas.openxmlformats.org/officeDocument/2006/relationships/hyperlink" Target="https://archive.org/download/ni-roms/roms/Nintendo%20-%20Nintendo%2064%20%28BigEndian%29.zip/Pilotwings%2064%20%28USA%29%20%28LodgeNet%29.zip" TargetMode="External"/><Relationship Id="rId739" Type="http://schemas.openxmlformats.org/officeDocument/2006/relationships/hyperlink" Target="https://archive.org/download/ni-roms/roms/Nintendo%20-%20Nintendo%2064%20%28BigEndian%29.zip/Pilotwings%2064%20%28Japan%29.zip" TargetMode="External"/><Relationship Id="rId734" Type="http://schemas.openxmlformats.org/officeDocument/2006/relationships/hyperlink" Target="https://archive.org/download/ni-roms/roms/Nintendo%20-%20Nintendo%2064%20%28BigEndian%29.zip/Perfect%20Dark%20%28USA%29%20%28Rev%201%29.zip" TargetMode="External"/><Relationship Id="rId733" Type="http://schemas.openxmlformats.org/officeDocument/2006/relationships/hyperlink" Target="https://archive.org/download/ni-roms/roms/Nintendo%20-%20Nintendo%2064%20%28BigEndian%29.zip/Perfect%20Dark%20%28USA%29%20%282000-03-22%29%20%28Debug%29.zip" TargetMode="External"/><Relationship Id="rId732" Type="http://schemas.openxmlformats.org/officeDocument/2006/relationships/hyperlink" Target="https://archive.org/download/ni-roms/roms/Nintendo%20-%20Nintendo%2064%20%28BigEndian%29.zip/Perfect%20Dark%20%28Japan%29.zip" TargetMode="External"/><Relationship Id="rId731" Type="http://schemas.openxmlformats.org/officeDocument/2006/relationships/hyperlink" Target="https://archive.org/download/ni-roms/roms/Nintendo%20-%20Nintendo%2064%20%28BigEndian%29.zip/Perfect%20Dark%20%28Europe%29%20%28En%2CFr%2CDe%2CEs%2CIt%29.zip" TargetMode="External"/><Relationship Id="rId738" Type="http://schemas.openxmlformats.org/officeDocument/2006/relationships/hyperlink" Target="https://archive.org/download/ni-roms/roms/Nintendo%20-%20Nintendo%2064%20%28BigEndian%29.zip/Pilotwings%2064%20%28Europe%29%20%28En%2CFr%2CDe%29.zip" TargetMode="External"/><Relationship Id="rId737" Type="http://schemas.openxmlformats.org/officeDocument/2006/relationships/hyperlink" Target="https://archive.org/download/ni-roms/roms/Nintendo%20-%20Nintendo%2064%20%28BigEndian%29.zip/Pikachuu%20Genki%20de%20Chuu%20%28Japan%29.zip" TargetMode="External"/><Relationship Id="rId736" Type="http://schemas.openxmlformats.org/officeDocument/2006/relationships/hyperlink" Target="https://archive.org/download/ni-roms/roms/Nintendo%20-%20Nintendo%2064%20%28BigEndian%29.zip/Pikachuu%20Genki%20de%20Chuu%20%28Japan%29%20%28Beta%29.zip" TargetMode="External"/><Relationship Id="rId735" Type="http://schemas.openxmlformats.org/officeDocument/2006/relationships/hyperlink" Target="https://archive.org/download/ni-roms/roms/Nintendo%20-%20Nintendo%2064%20%28BigEndian%29.zip/Perfect%20Dark%20%28USA%29.zip" TargetMode="External"/><Relationship Id="rId730" Type="http://schemas.openxmlformats.org/officeDocument/2006/relationships/hyperlink" Target="https://archive.org/download/ni-roms/roms/Nintendo%20-%20Nintendo%2064%20%28BigEndian%29.zip/Perfect%20Dark%20%28Europe%29%20%282000-04-26%29%20%28Debug%29.zip" TargetMode="External"/><Relationship Id="rId767" Type="http://schemas.openxmlformats.org/officeDocument/2006/relationships/hyperlink" Target="https://archive.org/download/ni-roms/roms/Nintendo%20-%20Nintendo%2064%20%28BigEndian%29.zip/Pokemon%20Stadium%20%28Spain%29.zip" TargetMode="External"/><Relationship Id="rId766" Type="http://schemas.openxmlformats.org/officeDocument/2006/relationships/hyperlink" Target="https://archive.org/download/ni-roms/roms/Nintendo%20-%20Nintendo%2064%20%28BigEndian%29.zip/Pokemon%20Stadium%20%28Japan%29.zip" TargetMode="External"/><Relationship Id="rId765" Type="http://schemas.openxmlformats.org/officeDocument/2006/relationships/hyperlink" Target="https://archive.org/download/ni-roms/roms/Nintendo%20-%20Nintendo%2064%20%28BigEndian%29.zip/Pokemon%20Stadium%20%28Italy%29.zip" TargetMode="External"/><Relationship Id="rId764" Type="http://schemas.openxmlformats.org/officeDocument/2006/relationships/hyperlink" Target="https://archive.org/download/ni-roms/roms/Nintendo%20-%20Nintendo%2064%20%28BigEndian%29.zip/Pokemon%20Stadium%20%28Germany%29.zip" TargetMode="External"/><Relationship Id="rId769" Type="http://schemas.openxmlformats.org/officeDocument/2006/relationships/hyperlink" Target="https://archive.org/download/ni-roms/roms/Nintendo%20-%20Nintendo%2064%20%28BigEndian%29.zip/Pokemon%20Stadium%20%28USA%29%20%28Rev%202%29.zip" TargetMode="External"/><Relationship Id="rId768" Type="http://schemas.openxmlformats.org/officeDocument/2006/relationships/hyperlink" Target="https://archive.org/download/ni-roms/roms/Nintendo%20-%20Nintendo%2064%20%28BigEndian%29.zip/Pokemon%20Stadium%20%28USA%29%20%28Rev%201%29.zip" TargetMode="External"/><Relationship Id="rId763" Type="http://schemas.openxmlformats.org/officeDocument/2006/relationships/hyperlink" Target="https://archive.org/download/ni-roms/roms/Nintendo%20-%20Nintendo%2064%20%28BigEndian%29.zip/Pokemon%20Stadium%20%28France%29.zip" TargetMode="External"/><Relationship Id="rId762" Type="http://schemas.openxmlformats.org/officeDocument/2006/relationships/hyperlink" Target="https://archive.org/download/ni-roms/roms/Nintendo%20-%20Nintendo%2064%20%28BigEndian%29.zip/Pokemon%20Stadium%20%28Europe%29.zip" TargetMode="External"/><Relationship Id="rId761" Type="http://schemas.openxmlformats.org/officeDocument/2006/relationships/hyperlink" Target="https://archive.org/download/ni-roms/roms/Nintendo%20-%20Nintendo%2064%20%28BigEndian%29.zip/Pokemon%20Stadium%20%28Europe%29%20%28Rev%201%29.zip" TargetMode="External"/><Relationship Id="rId760" Type="http://schemas.openxmlformats.org/officeDocument/2006/relationships/hyperlink" Target="https://archive.org/download/ni-roms/roms/Nintendo%20-%20Nintendo%2064%20%28BigEndian%29.zip/Pokemon%20Snap%20Station%20%28USA%29%20%28Demo%29%20%28Kiosk%29.zip" TargetMode="External"/><Relationship Id="rId756" Type="http://schemas.openxmlformats.org/officeDocument/2006/relationships/hyperlink" Target="https://archive.org/download/ni-roms/roms/Nintendo%20-%20Nintendo%2064%20%28BigEndian%29.zip/Pokemon%20Snap%20%28Japan%29.zip" TargetMode="External"/><Relationship Id="rId755" Type="http://schemas.openxmlformats.org/officeDocument/2006/relationships/hyperlink" Target="https://archive.org/download/ni-roms/roms/Nintendo%20-%20Nintendo%2064%20%28BigEndian%29.zip/Pokemon%20Snap%20%28Japan%29%20%28Rev%201%29%20%28Wii%20Virtual%20Console%29.zip" TargetMode="External"/><Relationship Id="rId754" Type="http://schemas.openxmlformats.org/officeDocument/2006/relationships/hyperlink" Target="https://archive.org/download/ni-roms/roms/Nintendo%20-%20Nintendo%2064%20%28BigEndian%29.zip/Pokemon%20Snap%20%28Italy%29.zip" TargetMode="External"/><Relationship Id="rId753" Type="http://schemas.openxmlformats.org/officeDocument/2006/relationships/hyperlink" Target="https://archive.org/download/ni-roms/roms/Nintendo%20-%20Nintendo%2064%20%28BigEndian%29.zip/Pokemon%20Snap%20%28Germany%29.zip" TargetMode="External"/><Relationship Id="rId759" Type="http://schemas.openxmlformats.org/officeDocument/2006/relationships/hyperlink" Target="https://archive.org/download/ni-roms/roms/Nintendo%20-%20Nintendo%2064%20%28BigEndian%29.zip/Pokemon%20Snap%20%28USA%29.zip" TargetMode="External"/><Relationship Id="rId758" Type="http://schemas.openxmlformats.org/officeDocument/2006/relationships/hyperlink" Target="https://archive.org/download/ni-roms/roms/Nintendo%20-%20Nintendo%2064%20%28BigEndian%29.zip/Pokemon%20Snap%20%28USA%29%20%28LodgeNet%29.zip" TargetMode="External"/><Relationship Id="rId757" Type="http://schemas.openxmlformats.org/officeDocument/2006/relationships/hyperlink" Target="https://archive.org/download/ni-roms/roms/Nintendo%20-%20Nintendo%2064%20%28BigEndian%29.zip/Pokemon%20Snap%20%28Spain%29.zip" TargetMode="External"/><Relationship Id="rId752" Type="http://schemas.openxmlformats.org/officeDocument/2006/relationships/hyperlink" Target="https://archive.org/download/ni-roms/roms/Nintendo%20-%20Nintendo%2064%20%28BigEndian%29.zip/Pokemon%20Snap%20%28France%29.zip" TargetMode="External"/><Relationship Id="rId751" Type="http://schemas.openxmlformats.org/officeDocument/2006/relationships/hyperlink" Target="https://archive.org/download/ni-roms/roms/Nintendo%20-%20Nintendo%2064%20%28BigEndian%29.zip/Pokemon%20Snap%20%28Europe%29.zip" TargetMode="External"/><Relationship Id="rId750" Type="http://schemas.openxmlformats.org/officeDocument/2006/relationships/hyperlink" Target="https://archive.org/download/ni-roms/roms/Nintendo%20-%20Nintendo%2064%20%28BigEndian%29.zip/Pokemon%20Snap%20%28Australia%29.zip" TargetMode="External"/><Relationship Id="rId709" Type="http://schemas.openxmlformats.org/officeDocument/2006/relationships/hyperlink" Target="https://archive.org/download/ni-roms/roms/Nintendo%20-%20Nintendo%2064%20%28BigEndian%29.zip/Ogre%20Battle%2064%20-%20Person%20of%20Lordly%20Caliber%20%28USA%29%20%28Rev%201%29.zip" TargetMode="External"/><Relationship Id="rId708" Type="http://schemas.openxmlformats.org/officeDocument/2006/relationships/hyperlink" Target="https://archive.org/download/ni-roms/roms/Nintendo%20-%20Nintendo%2064%20%28BigEndian%29.zip/Ogre%20Battle%2064%20-%20Person%20of%20Lordly%20Caliber%20%28Japan%29%20%28Rev%201%29.zip" TargetMode="External"/><Relationship Id="rId707" Type="http://schemas.openxmlformats.org/officeDocument/2006/relationships/hyperlink" Target="https://archive.org/download/ni-roms/roms/Nintendo%20-%20Nintendo%2064%20%28BigEndian%29.zip/Ogre%20Battle%2064%20-%20Person%20of%20Lordly%20Caliber%20%28Japan%29%20%28Rev%201%29%20%28Wii%20Virtual%20Console%29.zip" TargetMode="External"/><Relationship Id="rId706" Type="http://schemas.openxmlformats.org/officeDocument/2006/relationships/hyperlink" Target="https://archive.org/download/ni-roms/roms/Nintendo%20-%20Nintendo%2064%20%28BigEndian%29.zip/Off%20Road%20Challenge%20%28USA%29.zip" TargetMode="External"/><Relationship Id="rId701" Type="http://schemas.openxmlformats.org/officeDocument/2006/relationships/hyperlink" Target="https://archive.org/download/ni-roms/roms/Nintendo%20-%20Nintendo%2064%20%28BigEndian%29.zip/Nushi%20Zuri%2064%20%28Japan%29.zip" TargetMode="External"/><Relationship Id="rId700" Type="http://schemas.openxmlformats.org/officeDocument/2006/relationships/hyperlink" Target="https://archive.org/download/ni-roms/roms/Nintendo%20-%20Nintendo%2064%20%28BigEndian%29.zip/Nushi%20Zuri%2064%20%28Japan%29%20%28Rev%201%29.zip" TargetMode="External"/><Relationship Id="rId705" Type="http://schemas.openxmlformats.org/officeDocument/2006/relationships/hyperlink" Target="https://archive.org/download/ni-roms/roms/Nintendo%20-%20Nintendo%2064%20%28BigEndian%29.zip/Off%20Road%20Challenge%20%28Europe%29.zip" TargetMode="External"/><Relationship Id="rId704" Type="http://schemas.openxmlformats.org/officeDocument/2006/relationships/hyperlink" Target="https://archive.org/download/ni-roms/roms/Nintendo%20-%20Nintendo%2064%20%28BigEndian%29.zip/O.D.T.%20%28USA%29%20%28En%2CFr%2CEs%29%20%28Proto%29.zip" TargetMode="External"/><Relationship Id="rId703" Type="http://schemas.openxmlformats.org/officeDocument/2006/relationships/hyperlink" Target="https://archive.org/download/ni-roms/roms/Nintendo%20-%20Nintendo%2064%20%28BigEndian%29.zip/O.D.T.%20%28Europe%29%20%28En%2CFr%2CDe%2CEs%2CIt%29%20%28Proto%29.zip" TargetMode="External"/><Relationship Id="rId702" Type="http://schemas.openxmlformats.org/officeDocument/2006/relationships/hyperlink" Target="https://archive.org/download/ni-roms/roms/Nintendo%20-%20Nintendo%2064%20%28BigEndian%29.zip/Nushi%20Zuri%2064%20-%20Shiokaze%20ni%20Notte%20%28Japan%29.zip" TargetMode="External"/><Relationship Id="rId729" Type="http://schemas.openxmlformats.org/officeDocument/2006/relationships/hyperlink" Target="https://archive.org/download/ni-roms/roms/Nintendo%20-%20Nintendo%2064%20%28BigEndian%29.zip/Penny%20Racers%20%28USA%29.zip" TargetMode="External"/><Relationship Id="rId728" Type="http://schemas.openxmlformats.org/officeDocument/2006/relationships/hyperlink" Target="https://archive.org/download/ni-roms/roms/Nintendo%20-%20Nintendo%2064%20%28BigEndian%29.zip/Penny%20Racers%20%28Europe%29.zip" TargetMode="External"/><Relationship Id="rId723" Type="http://schemas.openxmlformats.org/officeDocument/2006/relationships/hyperlink" Target="https://archive.org/download/ni-roms/roms/Nintendo%20-%20Nintendo%2064%20%28BigEndian%29.zip/Paper%20Mario%20%28USA%29%20%28LodgeNet%29.zip" TargetMode="External"/><Relationship Id="rId722" Type="http://schemas.openxmlformats.org/officeDocument/2006/relationships/hyperlink" Target="https://archive.org/download/ni-roms/roms/Nintendo%20-%20Nintendo%2064%20%28BigEndian%29.zip/Paper%20Mario%20%28Europe%29%20%28En%2CFr%2CDe%2CEs%29.zip" TargetMode="External"/><Relationship Id="rId721" Type="http://schemas.openxmlformats.org/officeDocument/2006/relationships/hyperlink" Target="https://archive.org/download/ni-roms/roms/Nintendo%20-%20Nintendo%2064%20%28BigEndian%29.zip/Pachinko%20365%20Nichi%20%28Japan%29.zip" TargetMode="External"/><Relationship Id="rId720" Type="http://schemas.openxmlformats.org/officeDocument/2006/relationships/hyperlink" Target="https://archive.org/download/ni-roms/roms/Nintendo%20-%20Nintendo%2064%20%28BigEndian%29.zip/PGA%20European%20Tour%20Golf%20%28Europe%29%20%28En%2CFr%2CDe%2CEs%2CIt%29.zip" TargetMode="External"/><Relationship Id="rId727" Type="http://schemas.openxmlformats.org/officeDocument/2006/relationships/hyperlink" Target="https://archive.org/download/ni-roms/roms/Nintendo%20-%20Nintendo%2064%20%28BigEndian%29.zip/Parlor%21%20Pro%2064%20-%20Pachinko%20Jikki%20Simulation%20Game%20%28Japan%29.zip" TargetMode="External"/><Relationship Id="rId726" Type="http://schemas.openxmlformats.org/officeDocument/2006/relationships/hyperlink" Target="https://archive.org/download/ni-roms/roms/Nintendo%20-%20Nintendo%2064%20%28BigEndian%29.zip/Paperboy%20%28USA%29.zip" TargetMode="External"/><Relationship Id="rId725" Type="http://schemas.openxmlformats.org/officeDocument/2006/relationships/hyperlink" Target="https://archive.org/download/ni-roms/roms/Nintendo%20-%20Nintendo%2064%20%28BigEndian%29.zip/Paperboy%20%28Europe%29.zip" TargetMode="External"/><Relationship Id="rId724" Type="http://schemas.openxmlformats.org/officeDocument/2006/relationships/hyperlink" Target="https://archive.org/download/ni-roms/roms/Nintendo%20-%20Nintendo%2064%20%28BigEndian%29.zip/Paper%20Mario%20%28USA%29.zip" TargetMode="External"/><Relationship Id="rId719" Type="http://schemas.openxmlformats.org/officeDocument/2006/relationships/hyperlink" Target="https://archive.org/download/ni-roms/roms/Nintendo%20-%20Nintendo%2064%20%28BigEndian%29.zip/PGA%20European%20Tour%20Golf%20%28Europe%29%20%28En%2CDe%29%20%28Version%20B.29%29%20%28Beta%29.zip" TargetMode="External"/><Relationship Id="rId718" Type="http://schemas.openxmlformats.org/officeDocument/2006/relationships/hyperlink" Target="https://archive.org/download/ni-roms/roms/Nintendo%20-%20Nintendo%2064%20%28BigEndian%29.zip/PGA%20European%20Tour%20%28USA%29.zip" TargetMode="External"/><Relationship Id="rId717" Type="http://schemas.openxmlformats.org/officeDocument/2006/relationships/hyperlink" Target="https://archive.org/download/ni-roms/roms/Nintendo%20-%20Nintendo%2064%20%28BigEndian%29.zip/PD%20Ultraman%20Battle%20Collection%2064%20%28Japan%29.zip" TargetMode="External"/><Relationship Id="rId712" Type="http://schemas.openxmlformats.org/officeDocument/2006/relationships/hyperlink" Target="https://archive.org/download/ni-roms/roms/Nintendo%20-%20Nintendo%2064%20%28BigEndian%29.zip/Olympic%20Hockey%2098%20%28Europe%29%20%28En%2CFr%2CDe%2CEs%29.zip" TargetMode="External"/><Relationship Id="rId711" Type="http://schemas.openxmlformats.org/officeDocument/2006/relationships/hyperlink" Target="https://archive.org/download/ni-roms/roms/Nintendo%20-%20Nintendo%2064%20%28BigEndian%29.zip/Ogre%20Battle%2064%20-%20Person%20of%20Lordly%20Caliber%20%28USA%2C%20Europe%29%20%28Rev%201%29%20%28Wii%20Virtual%20Console%29.zip" TargetMode="External"/><Relationship Id="rId710" Type="http://schemas.openxmlformats.org/officeDocument/2006/relationships/hyperlink" Target="https://archive.org/download/ni-roms/roms/Nintendo%20-%20Nintendo%2064%20%28BigEndian%29.zip/Ogre%20Battle%2064%20-%20Person%20of%20Lordly%20Caliber%20%28USA%29.zip" TargetMode="External"/><Relationship Id="rId716" Type="http://schemas.openxmlformats.org/officeDocument/2006/relationships/hyperlink" Target="https://archive.org/download/ni-roms/roms/Nintendo%20-%20Nintendo%2064%20%28BigEndian%29.zip/Operation%20WinBack%20%28Europe%29%20%28En%2CFr%2CDe%2CEs%2CIt%29.zip" TargetMode="External"/><Relationship Id="rId715" Type="http://schemas.openxmlformats.org/officeDocument/2006/relationships/hyperlink" Target="https://archive.org/download/ni-roms/roms/Nintendo%20-%20Nintendo%2064%20%28BigEndian%29.zip/Onegai%20Monsters%20%28Japan%29.zip" TargetMode="External"/><Relationship Id="rId714" Type="http://schemas.openxmlformats.org/officeDocument/2006/relationships/hyperlink" Target="https://archive.org/download/ni-roms/roms/Nintendo%20-%20Nintendo%2064%20%28BigEndian%29.zip/Olympic%20Hockey%2098%20%28USA%29.zip" TargetMode="External"/><Relationship Id="rId713" Type="http://schemas.openxmlformats.org/officeDocument/2006/relationships/hyperlink" Target="https://archive.org/download/ni-roms/roms/Nintendo%20-%20Nintendo%2064%20%28BigEndian%29.zip/Olympic%20Hockey%2098%20%28Japan%29.zip" TargetMode="External"/><Relationship Id="rId789" Type="http://schemas.openxmlformats.org/officeDocument/2006/relationships/hyperlink" Target="https://archive.org/download/ni-roms/roms/Nintendo%20-%20Nintendo%2064%20%28BigEndian%29.zip/Pro%20Mahjong%20Tsuwamono%2064%20-%20Jansou%20Battle%20ni%20Chousen%20%28Japan%29.zip" TargetMode="External"/><Relationship Id="rId788" Type="http://schemas.openxmlformats.org/officeDocument/2006/relationships/hyperlink" Target="https://archive.org/download/ni-roms/roms/Nintendo%20-%20Nintendo%2064%20%28BigEndian%29.zip/Pro%20Mahjong%20Kiwame%2064%20%28Japan%29.zip" TargetMode="External"/><Relationship Id="rId787" Type="http://schemas.openxmlformats.org/officeDocument/2006/relationships/hyperlink" Target="https://archive.org/download/ni-roms/roms/Nintendo%20-%20Nintendo%2064%20%28BigEndian%29.zip/Pro%20Mahjong%20Kiwame%2064%20%28Japan%29%20%28Rev%201%29.zip" TargetMode="External"/><Relationship Id="rId786" Type="http://schemas.openxmlformats.org/officeDocument/2006/relationships/hyperlink" Target="https://archive.org/download/ni-roms/roms/Nintendo%20-%20Nintendo%2064%20%28BigEndian%29.zip/Premier%20Manager%2064%20%28Europe%29.zip" TargetMode="External"/><Relationship Id="rId781" Type="http://schemas.openxmlformats.org/officeDocument/2006/relationships/hyperlink" Target="https://archive.org/download/ni-roms/roms/Nintendo%20-%20Nintendo%2064%20%28BigEndian%29.zip/Power%20Rangers%20-%20Lightspeed%20Rescue%20%28Europe%29.zip" TargetMode="External"/><Relationship Id="rId780" Type="http://schemas.openxmlformats.org/officeDocument/2006/relationships/hyperlink" Target="https://archive.org/download/ni-roms/roms/Nintendo%20-%20Nintendo%2064%20%28BigEndian%29.zip/Power%20League%2064%20%28Japan%29.zip" TargetMode="External"/><Relationship Id="rId785" Type="http://schemas.openxmlformats.org/officeDocument/2006/relationships/hyperlink" Target="https://archive.org/download/ni-roms/roms/Nintendo%20-%20Nintendo%2064%20%28BigEndian%29.zip/Powerpuff%20Girls%2C%20The%20-%20Chemical%20X-Traction%20%28USA%29.zip" TargetMode="External"/><Relationship Id="rId784" Type="http://schemas.openxmlformats.org/officeDocument/2006/relationships/hyperlink" Target="https://archive.org/download/ni-roms/roms/Nintendo%20-%20Nintendo%2064%20%28BigEndian%29.zip/Powerpuff%20Girls%2C%20The%20-%20Chemical%20X-Traction%20%28USA%29%20%28Beta%29%20%282001-09-27%29.zip" TargetMode="External"/><Relationship Id="rId783" Type="http://schemas.openxmlformats.org/officeDocument/2006/relationships/hyperlink" Target="https://archive.org/download/ni-roms/roms/Nintendo%20-%20Nintendo%2064%20%28BigEndian%29.zip/Power%20Struggle%20%28World%29%20%28N64brew%20Game%20Jam%202021%29%20%28Aftermarket%29%20%28Unl%29.zip" TargetMode="External"/><Relationship Id="rId782" Type="http://schemas.openxmlformats.org/officeDocument/2006/relationships/hyperlink" Target="https://archive.org/download/ni-roms/roms/Nintendo%20-%20Nintendo%2064%20%28BigEndian%29.zip/Power%20Rangers%20-%20Lightspeed%20Rescue%20%28USA%29.zip" TargetMode="External"/><Relationship Id="rId778" Type="http://schemas.openxmlformats.org/officeDocument/2006/relationships/hyperlink" Target="https://archive.org/download/ni-roms/roms/Nintendo%20-%20Nintendo%2064%20%28BigEndian%29.zip/Pokemon%20Stadium%20Kin%20Gin%20%28Japan%29.zip" TargetMode="External"/><Relationship Id="rId777" Type="http://schemas.openxmlformats.org/officeDocument/2006/relationships/hyperlink" Target="https://archive.org/download/ni-roms/roms/Nintendo%20-%20Nintendo%2064%20%28BigEndian%29.zip/Pokemon%20Stadium%202%20%28USA%29.zip" TargetMode="External"/><Relationship Id="rId776" Type="http://schemas.openxmlformats.org/officeDocument/2006/relationships/hyperlink" Target="https://archive.org/download/ni-roms/roms/Nintendo%20-%20Nintendo%2064%20%28BigEndian%29.zip/Pokemon%20Stadium%202%20%28Spain%29.zip" TargetMode="External"/><Relationship Id="rId775" Type="http://schemas.openxmlformats.org/officeDocument/2006/relationships/hyperlink" Target="https://archive.org/download/ni-roms/roms/Nintendo%20-%20Nintendo%2064%20%28BigEndian%29.zip/Pokemon%20Stadium%202%20%28Japan%29.zip" TargetMode="External"/><Relationship Id="rId779" Type="http://schemas.openxmlformats.org/officeDocument/2006/relationships/hyperlink" Target="https://archive.org/download/ni-roms/roms/Nintendo%20-%20Nintendo%2064%20%28BigEndian%29.zip/Polaris%20SnoCross%20%28USA%29.zip" TargetMode="External"/><Relationship Id="rId770" Type="http://schemas.openxmlformats.org/officeDocument/2006/relationships/hyperlink" Target="https://archive.org/download/ni-roms/roms/Nintendo%20-%20Nintendo%2064%20%28BigEndian%29.zip/Pokemon%20Stadium%20%28USA%29.zip" TargetMode="External"/><Relationship Id="rId774" Type="http://schemas.openxmlformats.org/officeDocument/2006/relationships/hyperlink" Target="https://archive.org/download/ni-roms/roms/Nintendo%20-%20Nintendo%2064%20%28BigEndian%29.zip/Pokemon%20Stadium%202%20%28Italy%29.zip" TargetMode="External"/><Relationship Id="rId773" Type="http://schemas.openxmlformats.org/officeDocument/2006/relationships/hyperlink" Target="https://archive.org/download/ni-roms/roms/Nintendo%20-%20Nintendo%2064%20%28BigEndian%29.zip/Pokemon%20Stadium%202%20%28Germany%29.zip" TargetMode="External"/><Relationship Id="rId772" Type="http://schemas.openxmlformats.org/officeDocument/2006/relationships/hyperlink" Target="https://archive.org/download/ni-roms/roms/Nintendo%20-%20Nintendo%2064%20%28BigEndian%29.zip/Pokemon%20Stadium%202%20%28France%29.zip" TargetMode="External"/><Relationship Id="rId771" Type="http://schemas.openxmlformats.org/officeDocument/2006/relationships/hyperlink" Target="https://archive.org/download/ni-roms/roms/Nintendo%20-%20Nintendo%2064%20%28BigEndian%29.zip/Pokemon%20Stadium%202%20%28Europe%29.zip" TargetMode="External"/><Relationship Id="rId799" Type="http://schemas.openxmlformats.org/officeDocument/2006/relationships/hyperlink" Target="https://archive.org/download/ni-roms/roms/Nintendo%20-%20Nintendo%2064%20%28BigEndian%29.zip/Quake%20II%20%28Europe%29.zip" TargetMode="External"/><Relationship Id="rId798" Type="http://schemas.openxmlformats.org/officeDocument/2006/relationships/hyperlink" Target="https://archive.org/download/ni-roms/roms/Nintendo%20-%20Nintendo%2064%20%28BigEndian%29.zip/Quake%20%28USA%29.zip" TargetMode="External"/><Relationship Id="rId797" Type="http://schemas.openxmlformats.org/officeDocument/2006/relationships/hyperlink" Target="https://archive.org/download/ni-roms/roms/Nintendo%20-%20Nintendo%2064%20%28BigEndian%29.zip/Quake%20%28Europe%29.zip" TargetMode="External"/><Relationship Id="rId792" Type="http://schemas.openxmlformats.org/officeDocument/2006/relationships/hyperlink" Target="https://archive.org/download/ni-roms/roms/Nintendo%20-%20Nintendo%2064%20%28BigEndian%29.zip/Puzzle%20Bobble%2064%20%28Japan%29.zip" TargetMode="External"/><Relationship Id="rId791" Type="http://schemas.openxmlformats.org/officeDocument/2006/relationships/hyperlink" Target="https://archive.org/download/ni-roms/roms/Nintendo%20-%20Nintendo%2064%20%28BigEndian%29.zip/Puyo%20Puyoon%20Party%20%28Japan%29.zip" TargetMode="External"/><Relationship Id="rId790" Type="http://schemas.openxmlformats.org/officeDocument/2006/relationships/hyperlink" Target="https://archive.org/download/ni-roms/roms/Nintendo%20-%20Nintendo%2064%20%28BigEndian%29.zip/Puyo%20Puyo%20Sun%2064%20%28Japan%29.zip" TargetMode="External"/><Relationship Id="rId796" Type="http://schemas.openxmlformats.org/officeDocument/2006/relationships/hyperlink" Target="https://archive.org/download/ni-roms/roms/Nintendo%20-%20Nintendo%2064%20%28BigEndian%29.zip/Pyoro%2064%20%28Unknown%29%20%28PAL%29%20%28Aftermarket%29%20%28Unl%29.zip" TargetMode="External"/><Relationship Id="rId795" Type="http://schemas.openxmlformats.org/officeDocument/2006/relationships/hyperlink" Target="https://archive.org/download/ni-roms/roms/Nintendo%20-%20Nintendo%2064%20%28BigEndian%29.zip/Pyoro%2064%20%28Unknown%29%20%28NTSC%29%20%28Aftermarket%29%20%28Unl%29.zip" TargetMode="External"/><Relationship Id="rId794" Type="http://schemas.openxmlformats.org/officeDocument/2006/relationships/hyperlink" Target="https://archive.org/download/ni-roms/roms/Nintendo%20-%20Nintendo%2064%20%28BigEndian%29.zip/Pyoro%2064%20%28Unknown%29%20%28MPAL%29%20%28Aftermarket%29%20%28Unl%29.zip" TargetMode="External"/><Relationship Id="rId793" Type="http://schemas.openxmlformats.org/officeDocument/2006/relationships/hyperlink" Target="https://archive.org/download/ni-roms/roms/Nintendo%20-%20Nintendo%2064%20%28BigEndian%29.zip/Puzzle%20Master%2064%20%28World%29%20%28Unl%29.zip" TargetMode="External"/><Relationship Id="rId629" Type="http://schemas.openxmlformats.org/officeDocument/2006/relationships/hyperlink" Target="https://archive.org/download/ni-roms/roms/Nintendo%20-%20Nintendo%2064%20%28BigEndian%29.zip/Mortal%20Kombat%20Trilogy%20%28Europe%29.zip" TargetMode="External"/><Relationship Id="rId624" Type="http://schemas.openxmlformats.org/officeDocument/2006/relationships/hyperlink" Target="https://archive.org/download/ni-roms/roms/Nintendo%20-%20Nintendo%2064%20%28BigEndian%29.zip/Mortal%20Kombat%204%20%28Europe%29.zip" TargetMode="External"/><Relationship Id="rId623" Type="http://schemas.openxmlformats.org/officeDocument/2006/relationships/hyperlink" Target="https://archive.org/download/ni-roms/roms/Nintendo%20-%20Nintendo%2064%20%28BigEndian%29.zip/Morita%20Shougi%2064%20%28Japan%29.zip" TargetMode="External"/><Relationship Id="rId622" Type="http://schemas.openxmlformats.org/officeDocument/2006/relationships/hyperlink" Target="https://archive.org/download/ni-roms/roms/Nintendo%20-%20Nintendo%2064%20%28BigEndian%29.zip/Monster%20Truck%20Madness%2064%20%28USA%29.zip" TargetMode="External"/><Relationship Id="rId621" Type="http://schemas.openxmlformats.org/officeDocument/2006/relationships/hyperlink" Target="https://archive.org/download/ni-roms/roms/Nintendo%20-%20Nintendo%2064%20%28BigEndian%29.zip/Monster%20Truck%20Madness%2064%20%28Europe%29%20%28En%2CFr%2CDe%2CEs%2CIt%29.zip" TargetMode="External"/><Relationship Id="rId628" Type="http://schemas.openxmlformats.org/officeDocument/2006/relationships/hyperlink" Target="https://archive.org/download/ni-roms/roms/Nintendo%20-%20Nintendo%2064%20%28BigEndian%29.zip/Mortal%20Kombat%20Mythologies%20-%20Sub-Zero%20%28USA%29.zip" TargetMode="External"/><Relationship Id="rId627" Type="http://schemas.openxmlformats.org/officeDocument/2006/relationships/hyperlink" Target="https://archive.org/download/ni-roms/roms/Nintendo%20-%20Nintendo%2064%20%28BigEndian%29.zip/Mortal%20Kombat%20Mythologies%20-%20Sub-Zero%20%28Europe%29.zip" TargetMode="External"/><Relationship Id="rId626" Type="http://schemas.openxmlformats.org/officeDocument/2006/relationships/hyperlink" Target="https://archive.org/download/ni-roms/roms/Nintendo%20-%20Nintendo%2064%20%28BigEndian%29.zip/Mortal%20Kombat%204%20%28USA%29.zip" TargetMode="External"/><Relationship Id="rId625" Type="http://schemas.openxmlformats.org/officeDocument/2006/relationships/hyperlink" Target="https://archive.org/download/ni-roms/roms/Nintendo%20-%20Nintendo%2064%20%28BigEndian%29.zip/Mortal%20Kombat%204%20%28USA%29%20%28LodgeNet%29.zip" TargetMode="External"/><Relationship Id="rId620" Type="http://schemas.openxmlformats.org/officeDocument/2006/relationships/hyperlink" Target="https://archive.org/download/ni-roms/roms/Nintendo%20-%20Nintendo%2064%20%28BigEndian%29.zip/Monopoly%20%28USA%29.zip" TargetMode="External"/><Relationship Id="rId619" Type="http://schemas.openxmlformats.org/officeDocument/2006/relationships/hyperlink" Target="https://archive.org/download/ni-roms/roms/Nintendo%20-%20Nintendo%2064%20%28BigEndian%29.zip/Monaco%20Grand%20Prix%20-%20Racing%20Simulation%202%20%28Europe%29%20%28En%2CFr%2CEs%2CIt%29.zip" TargetMode="External"/><Relationship Id="rId618" Type="http://schemas.openxmlformats.org/officeDocument/2006/relationships/hyperlink" Target="https://archive.org/download/ni-roms/roms/Nintendo%20-%20Nintendo%2064%20%28BigEndian%29.zip/Monaco%20Grand%20Prix%20%28USA%29.zip" TargetMode="External"/><Relationship Id="rId613" Type="http://schemas.openxmlformats.org/officeDocument/2006/relationships/hyperlink" Target="https://archive.org/download/ni-roms/roms/Nintendo%20-%20Nintendo%2064%20%28BigEndian%29.zip/Mission%20-%20Impossible%20%28Spain%29.zip" TargetMode="External"/><Relationship Id="rId612" Type="http://schemas.openxmlformats.org/officeDocument/2006/relationships/hyperlink" Target="https://archive.org/download/ni-roms/roms/Nintendo%20-%20Nintendo%2064%20%28BigEndian%29.zip/Mission%20-%20Impossible%20%28Spain%29%20%28Rev%201%29.zip" TargetMode="External"/><Relationship Id="rId611" Type="http://schemas.openxmlformats.org/officeDocument/2006/relationships/hyperlink" Target="https://archive.org/download/ni-roms/roms/Nintendo%20-%20Nintendo%2064%20%28BigEndian%29.zip/Mission%20-%20Impossible%20%28Italy%29.zip" TargetMode="External"/><Relationship Id="rId610" Type="http://schemas.openxmlformats.org/officeDocument/2006/relationships/hyperlink" Target="https://archive.org/download/ni-roms/roms/Nintendo%20-%20Nintendo%2064%20%28BigEndian%29.zip/Mission%20-%20Impossible%20%28Germany%29.zip" TargetMode="External"/><Relationship Id="rId617" Type="http://schemas.openxmlformats.org/officeDocument/2006/relationships/hyperlink" Target="https://archive.org/download/ni-roms/roms/Nintendo%20-%20Nintendo%2064%20%28BigEndian%29.zip/Mission%20Lost%20Control%20%28World%29%20%28v1.1%29%20%28Aftermarket%29%20%28Unl%29.zip" TargetMode="External"/><Relationship Id="rId616" Type="http://schemas.openxmlformats.org/officeDocument/2006/relationships/hyperlink" Target="https://archive.org/download/ni-roms/roms/Nintendo%20-%20Nintendo%2064%20%28BigEndian%29.zip/Mission%20Lost%20Control%20%28World%29%20%28N64brew%20Game%20Jam%202021%29%20%28Aftermarket%29%20%28Unl%29.zip" TargetMode="External"/><Relationship Id="rId615" Type="http://schemas.openxmlformats.org/officeDocument/2006/relationships/hyperlink" Target="https://archive.org/download/ni-roms/roms/Nintendo%20-%20Nintendo%2064%20%28BigEndian%29.zip/Mission%20Lost%20Control%20%28World%29%20%28Itch.io%29%20%28Aftermarket%29%20%28Unl%29.zip" TargetMode="External"/><Relationship Id="rId614" Type="http://schemas.openxmlformats.org/officeDocument/2006/relationships/hyperlink" Target="https://archive.org/download/ni-roms/roms/Nintendo%20-%20Nintendo%2064%20%28BigEndian%29.zip/Mission%20-%20Impossible%20%28USA%29.zip" TargetMode="External"/><Relationship Id="rId646" Type="http://schemas.openxmlformats.org/officeDocument/2006/relationships/hyperlink" Target="https://archive.org/download/ni-roms/roms/Nintendo%20-%20Nintendo%2064%20%28BigEndian%29.zip/NBA%20Jam%2099%20%28USA%29.zip" TargetMode="External"/><Relationship Id="rId645" Type="http://schemas.openxmlformats.org/officeDocument/2006/relationships/hyperlink" Target="https://archive.org/download/ni-roms/roms/Nintendo%20-%20Nintendo%2064%20%28BigEndian%29.zip/NBA%20Jam%2099%20%28USA%29%20%28Beta%29%20%281998-09-25%29.zip" TargetMode="External"/><Relationship Id="rId644" Type="http://schemas.openxmlformats.org/officeDocument/2006/relationships/hyperlink" Target="https://archive.org/download/ni-roms/roms/Nintendo%20-%20Nintendo%2064%20%28BigEndian%29.zip/NBA%20Jam%2099%20%28Europe%29.zip" TargetMode="External"/><Relationship Id="rId643" Type="http://schemas.openxmlformats.org/officeDocument/2006/relationships/hyperlink" Target="https://archive.org/download/ni-roms/roms/Nintendo%20-%20Nintendo%2064%20%28BigEndian%29.zip/NBA%20Hangtime%20%28USA%29.zip" TargetMode="External"/><Relationship Id="rId649" Type="http://schemas.openxmlformats.org/officeDocument/2006/relationships/hyperlink" Target="https://archive.org/download/ni-roms/roms/Nintendo%20-%20Nintendo%2064%20%28BigEndian%29.zip/NBA%20Live%2099%20%28Europe%29%20%28En%2CFr%2CDe%2CEs%2CIt%29.zip" TargetMode="External"/><Relationship Id="rId648" Type="http://schemas.openxmlformats.org/officeDocument/2006/relationships/hyperlink" Target="https://archive.org/download/ni-roms/roms/Nintendo%20-%20Nintendo%2064%20%28BigEndian%29.zip/NBA%20Jam%202000%20%28USA%29.zip" TargetMode="External"/><Relationship Id="rId647" Type="http://schemas.openxmlformats.org/officeDocument/2006/relationships/hyperlink" Target="https://archive.org/download/ni-roms/roms/Nintendo%20-%20Nintendo%2064%20%28BigEndian%29.zip/NBA%20Jam%202000%20%28Europe%29.zip" TargetMode="External"/><Relationship Id="rId642" Type="http://schemas.openxmlformats.org/officeDocument/2006/relationships/hyperlink" Target="https://archive.org/download/ni-roms/roms/Nintendo%20-%20Nintendo%2064%20%28BigEndian%29.zip/NBA%20Hangtime%20%28Europe%29.zip" TargetMode="External"/><Relationship Id="rId641" Type="http://schemas.openxmlformats.org/officeDocument/2006/relationships/hyperlink" Target="https://archive.org/download/ni-roms/roms/Nintendo%20-%20Nintendo%2064%20%28BigEndian%29.zip/NBA%20Courtside%202%20featuring%20Kobe%20Bryant%20%28USA%29.zip" TargetMode="External"/><Relationship Id="rId640" Type="http://schemas.openxmlformats.org/officeDocument/2006/relationships/hyperlink" Target="https://archive.org/download/ni-roms/roms/Nintendo%20-%20Nintendo%2064%20%28BigEndian%29.zip/NASCAR%202000%20%28USA%29.zip" TargetMode="External"/><Relationship Id="rId635" Type="http://schemas.openxmlformats.org/officeDocument/2006/relationships/hyperlink" Target="https://archive.org/download/ni-roms/roms/Nintendo%20-%20Nintendo%2064%20%28BigEndian%29.zip/Mystical%20Ninja%202%20Starring%20Goemon%20%28Europe%29%20%28En%2CFr%2CDe%29.zip" TargetMode="External"/><Relationship Id="rId634" Type="http://schemas.openxmlformats.org/officeDocument/2006/relationships/hyperlink" Target="https://archive.org/download/ni-roms/roms/Nintendo%20-%20Nintendo%2064%20%28BigEndian%29.zip/Ms.%20Pac-Man%20-%20Maze%20Madness%20%28USA%29.zip" TargetMode="External"/><Relationship Id="rId633" Type="http://schemas.openxmlformats.org/officeDocument/2006/relationships/hyperlink" Target="https://archive.org/download/ni-roms/roms/Nintendo%20-%20Nintendo%2064%20%28BigEndian%29.zip/Mortal%20Kombat%20Trilogy%20%28USA%29.zip" TargetMode="External"/><Relationship Id="rId632" Type="http://schemas.openxmlformats.org/officeDocument/2006/relationships/hyperlink" Target="https://archive.org/download/ni-roms/roms/Nintendo%20-%20Nintendo%2064%20%28BigEndian%29.zip/Mortal%20Kombat%20Trilogy%20%28USA%29%20%28Rev%202%29.zip" TargetMode="External"/><Relationship Id="rId639" Type="http://schemas.openxmlformats.org/officeDocument/2006/relationships/hyperlink" Target="https://archive.org/download/ni-roms/roms/Nintendo%20-%20Nintendo%2064%20%28BigEndian%29.zip/NASCAR%2099%20%28USA%29.zip" TargetMode="External"/><Relationship Id="rId638" Type="http://schemas.openxmlformats.org/officeDocument/2006/relationships/hyperlink" Target="https://archive.org/download/ni-roms/roms/Nintendo%20-%20Nintendo%2064%20%28BigEndian%29.zip/NASCAR%2099%20%28Europe%29%20%28En%2CFr%2CDe%29.zip" TargetMode="External"/><Relationship Id="rId637" Type="http://schemas.openxmlformats.org/officeDocument/2006/relationships/hyperlink" Target="https://archive.org/download/ni-roms/roms/Nintendo%20-%20Nintendo%2064%20%28BigEndian%29.zip/Mystical%20Ninja%20Starring%20Goemon%20%28USA%29.zip" TargetMode="External"/><Relationship Id="rId636" Type="http://schemas.openxmlformats.org/officeDocument/2006/relationships/hyperlink" Target="https://archive.org/download/ni-roms/roms/Nintendo%20-%20Nintendo%2064%20%28BigEndian%29.zip/Mystical%20Ninja%20Starring%20Goemon%20%28Europe%29.zip" TargetMode="External"/><Relationship Id="rId631" Type="http://schemas.openxmlformats.org/officeDocument/2006/relationships/hyperlink" Target="https://archive.org/download/ni-roms/roms/Nintendo%20-%20Nintendo%2064%20%28BigEndian%29.zip/Mortal%20Kombat%20Trilogy%20%28USA%29%20%28Rev%201%29.zip" TargetMode="External"/><Relationship Id="rId630" Type="http://schemas.openxmlformats.org/officeDocument/2006/relationships/hyperlink" Target="https://archive.org/download/ni-roms/roms/Nintendo%20-%20Nintendo%2064%20%28BigEndian%29.zip/Mortal%20Kombat%20Trilogy%20%28USA%29%20%281996-05-13%29%20%28Beta%29.zip" TargetMode="External"/><Relationship Id="rId609" Type="http://schemas.openxmlformats.org/officeDocument/2006/relationships/hyperlink" Target="https://archive.org/download/ni-roms/roms/Nintendo%20-%20Nintendo%2064%20%28BigEndian%29.zip/Mission%20-%20Impossible%20%28France%29.zip" TargetMode="External"/><Relationship Id="rId608" Type="http://schemas.openxmlformats.org/officeDocument/2006/relationships/hyperlink" Target="https://archive.org/download/ni-roms/roms/Nintendo%20-%20Nintendo%2064%20%28BigEndian%29.zip/Mission%20-%20Impossible%20%28Europe%29.zip" TargetMode="External"/><Relationship Id="rId607" Type="http://schemas.openxmlformats.org/officeDocument/2006/relationships/hyperlink" Target="https://archive.org/download/ni-roms/roms/Nintendo%20-%20Nintendo%2064%20%28BigEndian%29.zip/Mission%20-%20Impossible%20%28Europe%29%20%28Beta%29.zip" TargetMode="External"/><Relationship Id="rId602" Type="http://schemas.openxmlformats.org/officeDocument/2006/relationships/hyperlink" Target="https://archive.org/download/ni-roms/roms/Nintendo%20-%20Nintendo%2064%20%28BigEndian%29.zip/Milo%27s%20Astro%20Lanes%20%28USA%29.zip" TargetMode="External"/><Relationship Id="rId601" Type="http://schemas.openxmlformats.org/officeDocument/2006/relationships/hyperlink" Target="https://archive.org/download/ni-roms/roms/Nintendo%20-%20Nintendo%2064%20%28BigEndian%29.zip/Milo%27s%20Astro%20Lanes%20%28Europe%29.zip" TargetMode="External"/><Relationship Id="rId600" Type="http://schemas.openxmlformats.org/officeDocument/2006/relationships/hyperlink" Target="https://archive.org/download/ni-roms/roms/Nintendo%20-%20Nintendo%2064%20%28BigEndian%29.zip/Mike%20Piazza%27s%20Strike%20Zone%20%28USA%29.zip" TargetMode="External"/><Relationship Id="rId606" Type="http://schemas.openxmlformats.org/officeDocument/2006/relationships/hyperlink" Target="https://archive.org/download/ni-roms/roms/Nintendo%20-%20Nintendo%2064%20%28BigEndian%29.zip/Mischief%20Makers%20%28USA%29.zip" TargetMode="External"/><Relationship Id="rId605" Type="http://schemas.openxmlformats.org/officeDocument/2006/relationships/hyperlink" Target="https://archive.org/download/ni-roms/roms/Nintendo%20-%20Nintendo%2064%20%28BigEndian%29.zip/Mischief%20Makers%20%28USA%29%20%28Rev%201%29.zip" TargetMode="External"/><Relationship Id="rId604" Type="http://schemas.openxmlformats.org/officeDocument/2006/relationships/hyperlink" Target="https://archive.org/download/ni-roms/roms/Nintendo%20-%20Nintendo%2064%20%28BigEndian%29.zip/Mischief%20Makers%20%28Europe%29.zip" TargetMode="External"/><Relationship Id="rId603" Type="http://schemas.openxmlformats.org/officeDocument/2006/relationships/hyperlink" Target="https://archive.org/download/ni-roms/roms/Nintendo%20-%20Nintendo%2064%20%28BigEndian%29.zip/Mini%20Racers%20%28USA%29%20%28Ja%29%20%28Proto%29.zip" TargetMode="External"/><Relationship Id="rId699" Type="http://schemas.openxmlformats.org/officeDocument/2006/relationships/hyperlink" Target="https://archive.org/download/ni-roms/roms/Nintendo%20-%20Nintendo%2064%20%28BigEndian%29.zip/Nuclear%20Strike%2064%20%28USA%29.zip" TargetMode="External"/><Relationship Id="rId698" Type="http://schemas.openxmlformats.org/officeDocument/2006/relationships/hyperlink" Target="https://archive.org/download/ni-roms/roms/Nintendo%20-%20Nintendo%2064%20%28BigEndian%29.zip/Nuclear%20Strike%2064%20%28USA%29%20%28Beta%29%20%28Earlier%29.zip" TargetMode="External"/><Relationship Id="rId693" Type="http://schemas.openxmlformats.org/officeDocument/2006/relationships/hyperlink" Target="https://archive.org/download/ni-roms/roms/Nintendo%20-%20Nintendo%2064%20%28BigEndian%29.zip/Nintendo%20All-Star%21%20Dairantou%20Smash%20Brothers%20%28Japan%29.zip" TargetMode="External"/><Relationship Id="rId692" Type="http://schemas.openxmlformats.org/officeDocument/2006/relationships/hyperlink" Target="https://archive.org/download/ni-roms/roms/Nintendo%20-%20Nintendo%2064%20%28BigEndian%29.zip/Nintendo%2064%20Modem%20%28Japan%29%20%28Add-on%29.zip" TargetMode="External"/><Relationship Id="rId691" Type="http://schemas.openxmlformats.org/officeDocument/2006/relationships/hyperlink" Target="https://archive.org/download/ni-roms/roms/Nintendo%20-%20Nintendo%2064%20%28BigEndian%29.zip/Nintama%20Rantarou%2064%20Game%20Gallery%20%28Japan%29.zip" TargetMode="External"/><Relationship Id="rId690" Type="http://schemas.openxmlformats.org/officeDocument/2006/relationships/hyperlink" Target="https://archive.org/download/ni-roms/roms/Nintendo%20-%20Nintendo%2064%20%28BigEndian%29.zip/Nightmare%20Creatures%20%28USA%29.zip" TargetMode="External"/><Relationship Id="rId697" Type="http://schemas.openxmlformats.org/officeDocument/2006/relationships/hyperlink" Target="https://archive.org/download/ni-roms/roms/Nintendo%20-%20Nintendo%2064%20%28BigEndian%29.zip/Nuclear%20Strike%2064%20%28USA%29%20%281999-09-21%29%20%28Beta%29.zip" TargetMode="External"/><Relationship Id="rId696" Type="http://schemas.openxmlformats.org/officeDocument/2006/relationships/hyperlink" Target="https://archive.org/download/ni-roms/roms/Nintendo%20-%20Nintendo%2064%20%28BigEndian%29.zip/Nuclear%20Strike%2064%20%28Germany%29.zip" TargetMode="External"/><Relationship Id="rId695" Type="http://schemas.openxmlformats.org/officeDocument/2006/relationships/hyperlink" Target="https://archive.org/download/ni-roms/roms/Nintendo%20-%20Nintendo%2064%20%28BigEndian%29.zip/Nuclear%20Strike%2064%20%28Germany%29%20%281999-11-17%29%20%28Beta%29.zip" TargetMode="External"/><Relationship Id="rId694" Type="http://schemas.openxmlformats.org/officeDocument/2006/relationships/hyperlink" Target="https://archive.org/download/ni-roms/roms/Nintendo%20-%20Nintendo%2064%20%28BigEndian%29.zip/Nuclear%20Strike%2064%20%28Europe%29%20%28En%2CFr%29.zip" TargetMode="External"/><Relationship Id="rId668" Type="http://schemas.openxmlformats.org/officeDocument/2006/relationships/hyperlink" Target="https://archive.org/download/ni-roms/roms/Nintendo%20-%20Nintendo%2064%20%28BigEndian%29.zip/NFL%20Quarterback%20Club%2098%20%28Europe%29.zip" TargetMode="External"/><Relationship Id="rId667" Type="http://schemas.openxmlformats.org/officeDocument/2006/relationships/hyperlink" Target="https://archive.org/download/ni-roms/roms/Nintendo%20-%20Nintendo%2064%20%28BigEndian%29.zip/NFL%20QB%20Club%202001%20%28USA%29.zip" TargetMode="External"/><Relationship Id="rId666" Type="http://schemas.openxmlformats.org/officeDocument/2006/relationships/hyperlink" Target="https://archive.org/download/ni-roms/roms/Nintendo%20-%20Nintendo%2064%20%28BigEndian%29.zip/NFL%20Blitz%202001%20%28USA%29.zip" TargetMode="External"/><Relationship Id="rId665" Type="http://schemas.openxmlformats.org/officeDocument/2006/relationships/hyperlink" Target="https://archive.org/download/ni-roms/roms/Nintendo%20-%20Nintendo%2064%20%28BigEndian%29.zip/NFL%20Blitz%202000%20%28USA%29.zip" TargetMode="External"/><Relationship Id="rId669" Type="http://schemas.openxmlformats.org/officeDocument/2006/relationships/hyperlink" Target="https://archive.org/download/ni-roms/roms/Nintendo%20-%20Nintendo%2064%20%28BigEndian%29.zip/NFL%20Quarterback%20Club%2098%20%28USA%29.zip" TargetMode="External"/><Relationship Id="rId660" Type="http://schemas.openxmlformats.org/officeDocument/2006/relationships/hyperlink" Target="https://archive.org/download/ni-roms/roms/Nintendo%20-%20Nintendo%2064%20%28BigEndian%29.zip/NBA%20in%20the%20Zone%202000%20%28Europe%29.zip" TargetMode="External"/><Relationship Id="rId664" Type="http://schemas.openxmlformats.org/officeDocument/2006/relationships/hyperlink" Target="https://archive.org/download/ni-roms/roms/Nintendo%20-%20Nintendo%2064%20%28BigEndian%29.zip/NFL%20Blitz%202000%20%28USA%29%20%28Rev%201%29.zip" TargetMode="External"/><Relationship Id="rId663" Type="http://schemas.openxmlformats.org/officeDocument/2006/relationships/hyperlink" Target="https://archive.org/download/ni-roms/roms/Nintendo%20-%20Nintendo%2064%20%28BigEndian%29.zip/NFL%20Blitz%20-%20Special%20Edition%20%28USA%29.zip" TargetMode="External"/><Relationship Id="rId662" Type="http://schemas.openxmlformats.org/officeDocument/2006/relationships/hyperlink" Target="https://archive.org/download/ni-roms/roms/Nintendo%20-%20Nintendo%2064%20%28BigEndian%29.zip/NFL%20Blitz%20%28USA%29.zip" TargetMode="External"/><Relationship Id="rId661" Type="http://schemas.openxmlformats.org/officeDocument/2006/relationships/hyperlink" Target="https://archive.org/download/ni-roms/roms/Nintendo%20-%20Nintendo%2064%20%28BigEndian%29.zip/NBA%20in%20the%20Zone%202000%20%28USA%29.zip" TargetMode="External"/><Relationship Id="rId657" Type="http://schemas.openxmlformats.org/officeDocument/2006/relationships/hyperlink" Target="https://archive.org/download/ni-roms/roms/Nintendo%20-%20Nintendo%2064%20%28BigEndian%29.zip/NBA%20in%20the%20Zone%20%2798%20%28USA%29.zip" TargetMode="External"/><Relationship Id="rId656" Type="http://schemas.openxmlformats.org/officeDocument/2006/relationships/hyperlink" Target="https://archive.org/download/ni-roms/roms/Nintendo%20-%20Nintendo%2064%20%28BigEndian%29.zip/NBA%20in%20the%20Zone%20%2798%20%28Japan%29.zip" TargetMode="External"/><Relationship Id="rId655" Type="http://schemas.openxmlformats.org/officeDocument/2006/relationships/hyperlink" Target="https://archive.org/download/ni-roms/roms/Nintendo%20-%20Nintendo%2064%20%28BigEndian%29.zip/NBA%20Showtime%20-%20NBA%20on%20NBC%20%28USA%29.zip" TargetMode="External"/><Relationship Id="rId654" Type="http://schemas.openxmlformats.org/officeDocument/2006/relationships/hyperlink" Target="https://archive.org/download/ni-roms/roms/Nintendo%20-%20Nintendo%2064%20%28BigEndian%29.zip/NBA%20Pro%2099%20%28Europe%29.zip" TargetMode="External"/><Relationship Id="rId659" Type="http://schemas.openxmlformats.org/officeDocument/2006/relationships/hyperlink" Target="https://archive.org/download/ni-roms/roms/Nintendo%20-%20Nintendo%2064%20%28BigEndian%29.zip/NBA%20in%20the%20Zone%202%20%28Japan%29.zip" TargetMode="External"/><Relationship Id="rId658" Type="http://schemas.openxmlformats.org/officeDocument/2006/relationships/hyperlink" Target="https://archive.org/download/ni-roms/roms/Nintendo%20-%20Nintendo%2064%20%28BigEndian%29.zip/NBA%20in%20the%20Zone%20%2799%20%28USA%29.zip" TargetMode="External"/><Relationship Id="rId653" Type="http://schemas.openxmlformats.org/officeDocument/2006/relationships/hyperlink" Target="https://archive.org/download/ni-roms/roms/Nintendo%20-%20Nintendo%2064%20%28BigEndian%29.zip/NBA%20Pro%2098%20%28Europe%29.zip" TargetMode="External"/><Relationship Id="rId652" Type="http://schemas.openxmlformats.org/officeDocument/2006/relationships/hyperlink" Target="https://archive.org/download/ni-roms/roms/Nintendo%20-%20Nintendo%2064%20%28BigEndian%29.zip/NBA%20Live%202000%20%28USA%29%20%28En%2CFr%2CDe%2CEs%29.zip" TargetMode="External"/><Relationship Id="rId651" Type="http://schemas.openxmlformats.org/officeDocument/2006/relationships/hyperlink" Target="https://archive.org/download/ni-roms/roms/Nintendo%20-%20Nintendo%2064%20%28BigEndian%29.zip/NBA%20Live%202000%20%28Europe%29%20%28En%2CFr%2CDe%2CEs%29.zip" TargetMode="External"/><Relationship Id="rId650" Type="http://schemas.openxmlformats.org/officeDocument/2006/relationships/hyperlink" Target="https://archive.org/download/ni-roms/roms/Nintendo%20-%20Nintendo%2064%20%28BigEndian%29.zip/NBA%20Live%2099%20%28USA%29%20%28En%2CFr%2CDe%2CEs%2CIt%29.zip" TargetMode="External"/><Relationship Id="rId689" Type="http://schemas.openxmlformats.org/officeDocument/2006/relationships/hyperlink" Target="https://archive.org/download/ni-roms/roms/Nintendo%20-%20Nintendo%2064%20%28BigEndian%29.zip/New%20Tetris%2C%20The%20%28USA%29.zip" TargetMode="External"/><Relationship Id="rId688" Type="http://schemas.openxmlformats.org/officeDocument/2006/relationships/hyperlink" Target="https://archive.org/download/ni-roms/roms/Nintendo%20-%20Nintendo%2064%20%28BigEndian%29.zip/New%20Tetris%2C%20The%20%28USA%29%20%28LodgeNet%29.zip" TargetMode="External"/><Relationship Id="rId687" Type="http://schemas.openxmlformats.org/officeDocument/2006/relationships/hyperlink" Target="https://archive.org/download/ni-roms/roms/Nintendo%20-%20Nintendo%2064%20%28BigEndian%29.zip/New%20Tetris%2C%20The%20%28Europe%29.zip" TargetMode="External"/><Relationship Id="rId682" Type="http://schemas.openxmlformats.org/officeDocument/2006/relationships/hyperlink" Target="https://archive.org/download/ni-roms/roms/Nintendo%20-%20Nintendo%2064%20%28BigEndian%29.zip/Nacho%2064%20%28World%29%20%28Auto%20Demo%29%20%28Unl%29.zip" TargetMode="External"/><Relationship Id="rId681" Type="http://schemas.openxmlformats.org/officeDocument/2006/relationships/hyperlink" Target="https://archive.org/download/ni-roms/roms/Nintendo%20-%20Nintendo%2064%20%28BigEndian%29.zip/NHL%20Pro%2099%20%28Europe%29.zip" TargetMode="External"/><Relationship Id="rId680" Type="http://schemas.openxmlformats.org/officeDocument/2006/relationships/hyperlink" Target="https://archive.org/download/ni-roms/roms/Nintendo%20-%20Nintendo%2064%20%28BigEndian%29.zip/NHL%20Breakaway%2099%20%28USA%29.zip" TargetMode="External"/><Relationship Id="rId686" Type="http://schemas.openxmlformats.org/officeDocument/2006/relationships/hyperlink" Target="https://archive.org/download/ni-roms/roms/Nintendo%20-%20Nintendo%2064%20%28BigEndian%29.zip/Neon%20Genesis%20Evangelion%20%28Japan%29.zip" TargetMode="External"/><Relationship Id="rId685" Type="http://schemas.openxmlformats.org/officeDocument/2006/relationships/hyperlink" Target="https://archive.org/download/ni-roms/roms/Nintendo%20-%20Nintendo%2064%20%28BigEndian%29.zip/Namco%20Museum%2064%20%28USA%29.zip" TargetMode="External"/><Relationship Id="rId684" Type="http://schemas.openxmlformats.org/officeDocument/2006/relationships/hyperlink" Target="https://archive.org/download/ni-roms/roms/Nintendo%20-%20Nintendo%2064%20%28BigEndian%29.zip/Nagano%20Winter%20Olympics%20%2798%20%28USA%29.zip" TargetMode="External"/><Relationship Id="rId683" Type="http://schemas.openxmlformats.org/officeDocument/2006/relationships/hyperlink" Target="https://archive.org/download/ni-roms/roms/Nintendo%20-%20Nintendo%2064%20%28BigEndian%29.zip/Nagano%20Winter%20Olympics%20%2798%20%28Europe%29.zip" TargetMode="External"/><Relationship Id="rId679" Type="http://schemas.openxmlformats.org/officeDocument/2006/relationships/hyperlink" Target="https://archive.org/download/ni-roms/roms/Nintendo%20-%20Nintendo%2064%20%28BigEndian%29.zip/NHL%20Breakaway%2099%20%28Europe%29.zip" TargetMode="External"/><Relationship Id="rId678" Type="http://schemas.openxmlformats.org/officeDocument/2006/relationships/hyperlink" Target="https://archive.org/download/ni-roms/roms/Nintendo%20-%20Nintendo%2064%20%28BigEndian%29.zip/NHL%20Breakaway%2098%20%28USA%29.zip" TargetMode="External"/><Relationship Id="rId677" Type="http://schemas.openxmlformats.org/officeDocument/2006/relationships/hyperlink" Target="https://archive.org/download/ni-roms/roms/Nintendo%20-%20Nintendo%2064%20%28BigEndian%29.zip/NHL%20Breakaway%2098%20%28Europe%29.zip" TargetMode="External"/><Relationship Id="rId676" Type="http://schemas.openxmlformats.org/officeDocument/2006/relationships/hyperlink" Target="https://archive.org/download/ni-roms/roms/Nintendo%20-%20Nintendo%2064%20%28BigEndian%29.zip/NHL%20Blades%20of%20Steel%20%2799%20%28USA%29.zip" TargetMode="External"/><Relationship Id="rId671" Type="http://schemas.openxmlformats.org/officeDocument/2006/relationships/hyperlink" Target="https://archive.org/download/ni-roms/roms/Nintendo%20-%20Nintendo%2064%20%28BigEndian%29.zip/NFL%20Quarterback%20Club%2099%20%28USA%29.zip" TargetMode="External"/><Relationship Id="rId670" Type="http://schemas.openxmlformats.org/officeDocument/2006/relationships/hyperlink" Target="https://archive.org/download/ni-roms/roms/Nintendo%20-%20Nintendo%2064%20%28BigEndian%29.zip/NFL%20Quarterback%20Club%2099%20%28Europe%29.zip" TargetMode="External"/><Relationship Id="rId675" Type="http://schemas.openxmlformats.org/officeDocument/2006/relationships/hyperlink" Target="https://archive.org/download/ni-roms/roms/Nintendo%20-%20Nintendo%2064%20%28BigEndian%29.zip/NHL%2099%20%28USA%29.zip" TargetMode="External"/><Relationship Id="rId674" Type="http://schemas.openxmlformats.org/officeDocument/2006/relationships/hyperlink" Target="https://archive.org/download/ni-roms/roms/Nintendo%20-%20Nintendo%2064%20%28BigEndian%29.zip/NHL%2099%20%28Europe%29%20%28En%2CDe%2CSv%2CFi%29.zip" TargetMode="External"/><Relationship Id="rId673" Type="http://schemas.openxmlformats.org/officeDocument/2006/relationships/hyperlink" Target="https://archive.org/download/ni-roms/roms/Nintendo%20-%20Nintendo%2064%20%28BigEndian%29.zip/NFL%20Quarterback%20Club%202000%20%28USA%29.zip" TargetMode="External"/><Relationship Id="rId672" Type="http://schemas.openxmlformats.org/officeDocument/2006/relationships/hyperlink" Target="https://archive.org/download/ni-roms/roms/Nintendo%20-%20Nintendo%2064%20%28BigEndian%29.zip/NFL%20Quarterback%20Club%202000%20%28Europe%29.zip" TargetMode="External"/><Relationship Id="rId190" Type="http://schemas.openxmlformats.org/officeDocument/2006/relationships/hyperlink" Target="https://archive.org/download/ni-roms/roms/Nintendo%20-%20Nintendo%2064%20%28BigEndian%29.zip/Custom%20Robo%20V2%20%28Japan%29.zip" TargetMode="External"/><Relationship Id="rId194" Type="http://schemas.openxmlformats.org/officeDocument/2006/relationships/hyperlink" Target="https://archive.org/download/ni-roms/roms/Nintendo%20-%20Nintendo%2064%20%28BigEndian%29.zip/Dance%20Dance%20Revolution%20-%20Disney%20Dancing%20Museum%20%28Japan%29.zip" TargetMode="External"/><Relationship Id="rId193" Type="http://schemas.openxmlformats.org/officeDocument/2006/relationships/hyperlink" Target="https://archive.org/download/ni-roms/roms/Nintendo%20-%20Nintendo%2064%20%28BigEndian%29.zip/Daffy%20Duck%20Starring%20as%20Duck%20Dodgers%20%28Europe%29%20%28En%2CFr%2CDe%2CEs%2CIt%2CNl%29.zip" TargetMode="External"/><Relationship Id="rId192" Type="http://schemas.openxmlformats.org/officeDocument/2006/relationships/hyperlink" Target="https://archive.org/download/ni-roms/roms/Nintendo%20-%20Nintendo%2064%20%28BigEndian%29.zip/CyberTiger%20%28USA%29.zip" TargetMode="External"/><Relationship Id="rId191" Type="http://schemas.openxmlformats.org/officeDocument/2006/relationships/hyperlink" Target="https://archive.org/download/ni-roms/roms/Nintendo%20-%20Nintendo%2064%20%28BigEndian%29.zip/CyberTiger%20%28Europe%29.zip" TargetMode="External"/><Relationship Id="rId187" Type="http://schemas.openxmlformats.org/officeDocument/2006/relationships/hyperlink" Target="https://archive.org/download/ni-roms/roms/Nintendo%20-%20Nintendo%2064%20%28BigEndian%29.zip/Cruis%27n%20World%20%28Europe%29.zip" TargetMode="External"/><Relationship Id="rId186" Type="http://schemas.openxmlformats.org/officeDocument/2006/relationships/hyperlink" Target="https://archive.org/download/ni-roms/roms/Nintendo%20-%20Nintendo%2064%20%28BigEndian%29.zip/Cruis%27n%20World%20%28Europe%29%20%28Rev%201%29.zip" TargetMode="External"/><Relationship Id="rId185" Type="http://schemas.openxmlformats.org/officeDocument/2006/relationships/hyperlink" Target="https://archive.org/download/ni-roms/roms/Nintendo%20-%20Nintendo%2064%20%28BigEndian%29.zip/Cruis%27n%20USA%20%28USA%29.zip" TargetMode="External"/><Relationship Id="rId184" Type="http://schemas.openxmlformats.org/officeDocument/2006/relationships/hyperlink" Target="https://archive.org/download/ni-roms/roms/Nintendo%20-%20Nintendo%2064%20%28BigEndian%29.zip/Cruis%27n%20USA%20%28USA%29%20%28Wii%20Virtual%20Console%29.zip" TargetMode="External"/><Relationship Id="rId189" Type="http://schemas.openxmlformats.org/officeDocument/2006/relationships/hyperlink" Target="https://archive.org/download/ni-roms/roms/Nintendo%20-%20Nintendo%2064%20%28BigEndian%29.zip/Custom%20Robo%20%28Japan%29.zip" TargetMode="External"/><Relationship Id="rId188" Type="http://schemas.openxmlformats.org/officeDocument/2006/relationships/hyperlink" Target="https://archive.org/download/ni-roms/roms/Nintendo%20-%20Nintendo%2064%20%28BigEndian%29.zip/Cruis%27n%20World%20%28USA%29.zip" TargetMode="External"/><Relationship Id="rId183" Type="http://schemas.openxmlformats.org/officeDocument/2006/relationships/hyperlink" Target="https://archive.org/download/ni-roms/roms/Nintendo%20-%20Nintendo%2064%20%28BigEndian%29.zip/Cruis%27n%20USA%20%28USA%29%20%28Rev%202%29.zip" TargetMode="External"/><Relationship Id="rId182" Type="http://schemas.openxmlformats.org/officeDocument/2006/relationships/hyperlink" Target="https://archive.org/download/ni-roms/roms/Nintendo%20-%20Nintendo%2064%20%28BigEndian%29.zip/Cruis%27n%20USA%20%28USA%29%20%28Rev%201%29.zip" TargetMode="External"/><Relationship Id="rId181" Type="http://schemas.openxmlformats.org/officeDocument/2006/relationships/hyperlink" Target="https://archive.org/download/ni-roms/roms/Nintendo%20-%20Nintendo%2064%20%28BigEndian%29.zip/Cruis%27n%20USA%20%28Europe%29.zip" TargetMode="External"/><Relationship Id="rId180" Type="http://schemas.openxmlformats.org/officeDocument/2006/relationships/hyperlink" Target="https://archive.org/download/ni-roms/roms/Nintendo%20-%20Nintendo%2064%20%28BigEndian%29.zip/Cruis%27n%20Exotica%20%28USA%29.zip" TargetMode="External"/><Relationship Id="rId176" Type="http://schemas.openxmlformats.org/officeDocument/2006/relationships/hyperlink" Target="https://archive.org/download/ni-roms/roms/Nintendo%20-%20Nintendo%2064%20%28BigEndian%29.zip/Conker%27s%20Bad%20Fur%20Day%20%28USA%29%20%28Beta%29%20%282000-08-26%29%20%28ECTS%202000%29.zip" TargetMode="External"/><Relationship Id="rId175" Type="http://schemas.openxmlformats.org/officeDocument/2006/relationships/hyperlink" Target="https://archive.org/download/ni-roms/roms/Nintendo%20-%20Nintendo%2064%20%28BigEndian%29.zip/Conker%27s%20Bad%20Fur%20Day%20%28Europe%29.zip" TargetMode="External"/><Relationship Id="rId174" Type="http://schemas.openxmlformats.org/officeDocument/2006/relationships/hyperlink" Target="https://archive.org/download/ni-roms/roms/Nintendo%20-%20Nintendo%2064%20%28BigEndian%29.zip/Commander%20Keen%20in%20Goodbye%2C%20Galaxy%20%28World%29%20%282022-07-31%29%20%28Proto%29%20%28Aftermarket%29%20%28Unl%29.zip" TargetMode="External"/><Relationship Id="rId173" Type="http://schemas.openxmlformats.org/officeDocument/2006/relationships/hyperlink" Target="https://archive.org/download/ni-roms/roms/Nintendo%20-%20Nintendo%2064%20%28BigEndian%29.zip/Command%20%26%20Conquer%20%28USA%29.zip" TargetMode="External"/><Relationship Id="rId179" Type="http://schemas.openxmlformats.org/officeDocument/2006/relationships/hyperlink" Target="https://archive.org/download/ni-roms/roms/Nintendo%20-%20Nintendo%2064%20%28BigEndian%29.zip/Controller%20Kensa-ki%20NUS-yo%20N%20Cassette%20%28Japan%29%20%28Test%20Program%29.zip" TargetMode="External"/><Relationship Id="rId178" Type="http://schemas.openxmlformats.org/officeDocument/2006/relationships/hyperlink" Target="https://archive.org/download/ni-roms/roms/Nintendo%20-%20Nintendo%2064%20%28BigEndian%29.zip/Conker%27s%20Bad%20Fur%20Day%20%28USA%29.zip" TargetMode="External"/><Relationship Id="rId177" Type="http://schemas.openxmlformats.org/officeDocument/2006/relationships/hyperlink" Target="https://archive.org/download/ni-roms/roms/Nintendo%20-%20Nintendo%2064%20%28BigEndian%29.zip/Conker%27s%20Bad%20Fur%20Day%20%28USA%29%20%28Beta%29%20%282000-10-25%29.zip" TargetMode="External"/><Relationship Id="rId198" Type="http://schemas.openxmlformats.org/officeDocument/2006/relationships/hyperlink" Target="https://archive.org/download/ni-roms/roms/Nintendo%20-%20Nintendo%2064%20%28BigEndian%29.zip/Deadly%20Arts%20%28USA%29.zip" TargetMode="External"/><Relationship Id="rId197" Type="http://schemas.openxmlformats.org/officeDocument/2006/relationships/hyperlink" Target="https://archive.org/download/ni-roms/roms/Nintendo%20-%20Nintendo%2064%20%28BigEndian%29.zip/Dead%20Ritual%20%28World%29%20%28Demo%29%20%28N64brew%20Game%20Jam%202022%29%20%28Aftermarket%29%20%28Unl%29.zip" TargetMode="External"/><Relationship Id="rId196" Type="http://schemas.openxmlformats.org/officeDocument/2006/relationships/hyperlink" Target="https://archive.org/download/ni-roms/roms/Nintendo%20-%20Nintendo%2064%20%28BigEndian%29.zip/Dark%20Rift%20%28USA%29.zip" TargetMode="External"/><Relationship Id="rId195" Type="http://schemas.openxmlformats.org/officeDocument/2006/relationships/hyperlink" Target="https://archive.org/download/ni-roms/roms/Nintendo%20-%20Nintendo%2064%20%28BigEndian%29.zip/Dark%20Rift%20%28Europe%29.zip" TargetMode="External"/><Relationship Id="rId199" Type="http://schemas.openxmlformats.org/officeDocument/2006/relationships/hyperlink" Target="https://archive.org/download/ni-roms/roms/Nintendo%20-%20Nintendo%2064%20%28BigEndian%29.zip/Defi%20au%20Tetris%20Magique%20%28France%29.zip" TargetMode="External"/><Relationship Id="rId150" Type="http://schemas.openxmlformats.org/officeDocument/2006/relationships/hyperlink" Target="https://archive.org/download/ni-roms/roms/Nintendo%20-%20Nintendo%2064%20%28BigEndian%29.zip/Chameleon%20Twist%20%28Japan%29.zip" TargetMode="External"/><Relationship Id="rId149" Type="http://schemas.openxmlformats.org/officeDocument/2006/relationships/hyperlink" Target="https://archive.org/download/ni-roms/roms/Nintendo%20-%20Nintendo%2064%20%28BigEndian%29.zip/Chameleon%20Twist%20%28Europe%29.zip" TargetMode="External"/><Relationship Id="rId148" Type="http://schemas.openxmlformats.org/officeDocument/2006/relationships/hyperlink" Target="https://archive.org/download/ni-roms/roms/Nintendo%20-%20Nintendo%2064%20%28BigEndian%29.zip/Centre%20Court%20Tennis%20%28Europe%29.zip" TargetMode="External"/><Relationship Id="rId143" Type="http://schemas.openxmlformats.org/officeDocument/2006/relationships/hyperlink" Target="https://archive.org/download/ni-roms/roms/Nintendo%20-%20Nintendo%2064%20%28BigEndian%29.zip/Castlevania%20%28USA%29%20%28Rev%201%29.zip" TargetMode="External"/><Relationship Id="rId142" Type="http://schemas.openxmlformats.org/officeDocument/2006/relationships/hyperlink" Target="https://archive.org/download/ni-roms/roms/Nintendo%20-%20Nintendo%2064%20%28BigEndian%29.zip/Castlevania%20%28Europe%29%20%28En%2CFr%2CDe%29.zip" TargetMode="External"/><Relationship Id="rId141" Type="http://schemas.openxmlformats.org/officeDocument/2006/relationships/hyperlink" Target="https://archive.org/download/ni-roms/roms/Nintendo%20-%20Nintendo%2064%20%28BigEndian%29.zip/Castle%2064%20%28World%29%20%28N64brew%20Game%20Jam%202020%29%20%28Aftermarket%29%20%28Unl%29.zip" TargetMode="External"/><Relationship Id="rId140" Type="http://schemas.openxmlformats.org/officeDocument/2006/relationships/hyperlink" Target="https://archive.org/download/ni-roms/roms/Nintendo%20-%20Nintendo%2064%20%28BigEndian%29.zip/Carnivale%20-%20Cenzo%27s%20Adventure%20%28USA%29%20%28Proto%29%20%282000-07-21%29.zip" TargetMode="External"/><Relationship Id="rId147" Type="http://schemas.openxmlformats.org/officeDocument/2006/relationships/hyperlink" Target="https://archive.org/download/ni-roms/roms/Nintendo%20-%20Nintendo%2064%20%28BigEndian%29.zip/Castlevania%20-%20Legacy%20of%20Darkness%20%28USA%29.zip" TargetMode="External"/><Relationship Id="rId146" Type="http://schemas.openxmlformats.org/officeDocument/2006/relationships/hyperlink" Target="https://archive.org/download/ni-roms/roms/Nintendo%20-%20Nintendo%2064%20%28BigEndian%29.zip/Castlevania%20-%20Legacy%20of%20Darkness%20%28Europe%29%20%28En%2CFr%2CDe%29.zip" TargetMode="External"/><Relationship Id="rId145" Type="http://schemas.openxmlformats.org/officeDocument/2006/relationships/hyperlink" Target="https://archive.org/download/ni-roms/roms/Nintendo%20-%20Nintendo%2064%20%28BigEndian%29.zip/Castlevania%20%28USA%29.zip" TargetMode="External"/><Relationship Id="rId144" Type="http://schemas.openxmlformats.org/officeDocument/2006/relationships/hyperlink" Target="https://archive.org/download/ni-roms/roms/Nintendo%20-%20Nintendo%2064%20%28BigEndian%29.zip/Castlevania%20%28USA%29%20%28Rev%202%29.zip" TargetMode="External"/><Relationship Id="rId139" Type="http://schemas.openxmlformats.org/officeDocument/2006/relationships/hyperlink" Target="https://archive.org/download/ni-roms/roms/Nintendo%20-%20Nintendo%2064%20%28BigEndian%29.zip/Carmageddon%2064%20%28USA%29.zip" TargetMode="External"/><Relationship Id="rId138" Type="http://schemas.openxmlformats.org/officeDocument/2006/relationships/hyperlink" Target="https://archive.org/download/ni-roms/roms/Nintendo%20-%20Nintendo%2064%20%28BigEndian%29.zip/Carmageddon%2064%20%28Europe%29%20%28En%2CFr%2CEs%2CIt%29.zip" TargetMode="External"/><Relationship Id="rId137" Type="http://schemas.openxmlformats.org/officeDocument/2006/relationships/hyperlink" Target="https://archive.org/download/ni-roms/roms/Nintendo%20-%20Nintendo%2064%20%28BigEndian%29.zip/Carmageddon%2064%20%28Europe%29%20%28En%2CFr%2CDe%2CEs%29.zip" TargetMode="External"/><Relationship Id="rId132" Type="http://schemas.openxmlformats.org/officeDocument/2006/relationships/hyperlink" Target="https://archive.org/download/ni-roms/roms/Nintendo%20-%20Nintendo%2064%20%28BigEndian%29.zip/Bust-A-Move%202%20-%20Arcade%20Edition%20%28USA%29.zip" TargetMode="External"/><Relationship Id="rId131" Type="http://schemas.openxmlformats.org/officeDocument/2006/relationships/hyperlink" Target="https://archive.org/download/ni-roms/roms/Nintendo%20-%20Nintendo%2064%20%28BigEndian%29.zip/Bust-A-Move%202%20-%20Arcade%20Edition%20%28Europe%29.zip" TargetMode="External"/><Relationship Id="rId130" Type="http://schemas.openxmlformats.org/officeDocument/2006/relationships/hyperlink" Target="https://archive.org/download/ni-roms/roms/Nintendo%20-%20Nintendo%2064%20%28BigEndian%29.zip/Bust-A-Move%20%2799%20%28USA%29.zip" TargetMode="External"/><Relationship Id="rId136" Type="http://schemas.openxmlformats.org/officeDocument/2006/relationships/hyperlink" Target="https://archive.org/download/ni-roms/roms/Nintendo%20-%20Nintendo%2064%20%28BigEndian%29.zip/California%20Speed%20%28USA%29.zip" TargetMode="External"/><Relationship Id="rId135" Type="http://schemas.openxmlformats.org/officeDocument/2006/relationships/hyperlink" Target="https://archive.org/download/ni-roms/roms/Nintendo%20-%20Nintendo%2064%20%28BigEndian%29.zip/California%20Speed%20%28Europe%29%20%28Proto%29.zip" TargetMode="External"/><Relationship Id="rId134" Type="http://schemas.openxmlformats.org/officeDocument/2006/relationships/hyperlink" Target="https://archive.org/download/ni-roms/roms/Nintendo%20-%20Nintendo%2064%20%28BigEndian%29.zip/Bust-A-Move%203%20DX%20%28USA%29%20%28Beta%29%20%281998-08-28%29.zip" TargetMode="External"/><Relationship Id="rId133" Type="http://schemas.openxmlformats.org/officeDocument/2006/relationships/hyperlink" Target="https://archive.org/download/ni-roms/roms/Nintendo%20-%20Nintendo%2064%20%28BigEndian%29.zip/Bust-A-Move%203%20DX%20%28Europe%29.zip" TargetMode="External"/><Relationship Id="rId172" Type="http://schemas.openxmlformats.org/officeDocument/2006/relationships/hyperlink" Target="https://archive.org/download/ni-roms/roms/Nintendo%20-%20Nintendo%2064%20%28BigEndian%29.zip/Command%20%26%20Conquer%20%28Germany%29.zip" TargetMode="External"/><Relationship Id="rId171" Type="http://schemas.openxmlformats.org/officeDocument/2006/relationships/hyperlink" Target="https://archive.org/download/ni-roms/roms/Nintendo%20-%20Nintendo%2064%20%28BigEndian%29.zip/Command%20%26%20Conquer%20%28Europe%29%20%28En%2CFr%29.zip" TargetMode="External"/><Relationship Id="rId170" Type="http://schemas.openxmlformats.org/officeDocument/2006/relationships/hyperlink" Target="https://archive.org/download/ni-roms/roms/Nintendo%20-%20Nintendo%2064%20%28BigEndian%29.zip/Clay%20Fighter%2063%201-3%20%28USA%29.zip" TargetMode="External"/><Relationship Id="rId165" Type="http://schemas.openxmlformats.org/officeDocument/2006/relationships/hyperlink" Target="https://archive.org/download/ni-roms/roms/Nintendo%20-%20Nintendo%2064%20%28BigEndian%29.zip/Chou%20Snobo%20Kids%20%28Japan%29.zip" TargetMode="External"/><Relationship Id="rId164" Type="http://schemas.openxmlformats.org/officeDocument/2006/relationships/hyperlink" Target="https://archive.org/download/ni-roms/roms/Nintendo%20-%20Nintendo%2064%20%28BigEndian%29.zip/Chou%20Kuukan%20Nighter%20Pro%20Yakyuu%20King%202%20%28Japan%29.zip" TargetMode="External"/><Relationship Id="rId163" Type="http://schemas.openxmlformats.org/officeDocument/2006/relationships/hyperlink" Target="https://archive.org/download/ni-roms/roms/Nintendo%20-%20Nintendo%2064%20%28BigEndian%29.zip/Chou%20Kuukan%20Nighter%20Pro%20Yakyuu%20King%20%28Japan%29.zip" TargetMode="External"/><Relationship Id="rId162" Type="http://schemas.openxmlformats.org/officeDocument/2006/relationships/hyperlink" Target="https://archive.org/download/ni-roms/roms/Nintendo%20-%20Nintendo%2064%20%28BigEndian%29.zip/Choro%20Q%2064%202%20-%20Hacha%20Mecha%20Grand%20Prix%20Race%20%28Japan%29.zip" TargetMode="External"/><Relationship Id="rId169" Type="http://schemas.openxmlformats.org/officeDocument/2006/relationships/hyperlink" Target="https://archive.org/download/ni-roms/roms/Nintendo%20-%20Nintendo%2064%20%28BigEndian%29.zip/Clay%20Fighter%2063%201-3%20%28USA%29%20%28Beta%29.zip" TargetMode="External"/><Relationship Id="rId168" Type="http://schemas.openxmlformats.org/officeDocument/2006/relationships/hyperlink" Target="https://archive.org/download/ni-roms/roms/Nintendo%20-%20Nintendo%2064%20%28BigEndian%29.zip/Clay%20Fighter%2063%201-3%20%28Europe%29.zip" TargetMode="External"/><Relationship Id="rId167" Type="http://schemas.openxmlformats.org/officeDocument/2006/relationships/hyperlink" Target="https://archive.org/download/ni-roms/roms/Nintendo%20-%20Nintendo%2064%20%28BigEndian%29.zip/Clay%20Fighter%20-%20Sculptor%27s%20Cut%20%28USA%29.zip" TargetMode="External"/><Relationship Id="rId166" Type="http://schemas.openxmlformats.org/officeDocument/2006/relationships/hyperlink" Target="https://archive.org/download/ni-roms/roms/Nintendo%20-%20Nintendo%2064%20%28BigEndian%29.zip/City-Tour%20GP%20-%20Zen-Nihon%20GT%20Senshuken%20%28Japan%29.zip" TargetMode="External"/><Relationship Id="rId161" Type="http://schemas.openxmlformats.org/officeDocument/2006/relationships/hyperlink" Target="https://archive.org/download/ni-roms/roms/Nintendo%20-%20Nintendo%2064%20%28BigEndian%29.zip/Choro%20Q%2064%20%28Japan%29.zip" TargetMode="External"/><Relationship Id="rId160" Type="http://schemas.openxmlformats.org/officeDocument/2006/relationships/hyperlink" Target="https://archive.org/download/ni-roms/roms/Nintendo%20-%20Nintendo%2064%20%28BigEndian%29.zip/Chopper%20Attack%20%28USA%29.zip" TargetMode="External"/><Relationship Id="rId159" Type="http://schemas.openxmlformats.org/officeDocument/2006/relationships/hyperlink" Target="https://archive.org/download/ni-roms/roms/Nintendo%20-%20Nintendo%2064%20%28BigEndian%29.zip/Chopper%20Attack%20%28Europe%29.zip" TargetMode="External"/><Relationship Id="rId154" Type="http://schemas.openxmlformats.org/officeDocument/2006/relationships/hyperlink" Target="https://archive.org/download/ni-roms/roms/Nintendo%20-%20Nintendo%2064%20%28BigEndian%29.zip/Chameleon%20Twist%202%20%28Japan%29.zip" TargetMode="External"/><Relationship Id="rId153" Type="http://schemas.openxmlformats.org/officeDocument/2006/relationships/hyperlink" Target="https://archive.org/download/ni-roms/roms/Nintendo%20-%20Nintendo%2064%20%28BigEndian%29.zip/Chameleon%20Twist%202%20%28Europe%29.zip" TargetMode="External"/><Relationship Id="rId152" Type="http://schemas.openxmlformats.org/officeDocument/2006/relationships/hyperlink" Target="https://archive.org/download/ni-roms/roms/Nintendo%20-%20Nintendo%2064%20%28BigEndian%29.zip/Chameleon%20Twist%20%28USA%29.zip" TargetMode="External"/><Relationship Id="rId151" Type="http://schemas.openxmlformats.org/officeDocument/2006/relationships/hyperlink" Target="https://archive.org/download/ni-roms/roms/Nintendo%20-%20Nintendo%2064%20%28BigEndian%29.zip/Chameleon%20Twist%20%28USA%29%20%28Rev%201%29.zip" TargetMode="External"/><Relationship Id="rId158" Type="http://schemas.openxmlformats.org/officeDocument/2006/relationships/hyperlink" Target="https://archive.org/download/ni-roms/roms/Nintendo%20-%20Nintendo%2064%20%28BigEndian%29.zip/Chip8%20C64%20Emulator%20%28World%29%20%28Aftermarket%29%20%28Unl%29.zip" TargetMode="External"/><Relationship Id="rId157" Type="http://schemas.openxmlformats.org/officeDocument/2006/relationships/hyperlink" Target="https://archive.org/download/ni-roms/roms/Nintendo%20-%20Nintendo%2064%20%28BigEndian%29.zip/Charlie%20Blast%27s%20Territory%20%28USA%29.zip" TargetMode="External"/><Relationship Id="rId156" Type="http://schemas.openxmlformats.org/officeDocument/2006/relationships/hyperlink" Target="https://archive.org/download/ni-roms/roms/Nintendo%20-%20Nintendo%2064%20%28BigEndian%29.zip/Charlie%20Blast%27s%20Territory%20%28Europe%29.zip" TargetMode="External"/><Relationship Id="rId155" Type="http://schemas.openxmlformats.org/officeDocument/2006/relationships/hyperlink" Target="https://archive.org/download/ni-roms/roms/Nintendo%20-%20Nintendo%2064%20%28BigEndian%29.zip/Chameleon%20Twist%202%20%28USA%29.zip" TargetMode="External"/><Relationship Id="rId987" Type="http://schemas.openxmlformats.org/officeDocument/2006/relationships/hyperlink" Target="https://archive.org/download/ni-roms/roms/Nintendo%20-%20Nintendo%2064%20%28BigEndian%29.zip/Superman%20%28USA%29%20%28Beta%29%20%281998-09-06%29.zip" TargetMode="External"/><Relationship Id="rId986" Type="http://schemas.openxmlformats.org/officeDocument/2006/relationships/hyperlink" Target="https://archive.org/download/ni-roms/roms/Nintendo%20-%20Nintendo%2064%20%28BigEndian%29.zip/Superman%20%28Europe%29%20%28En%2CFr%2CDe%2CEs%2CIt%2CNl%29.zip" TargetMode="External"/><Relationship Id="rId985" Type="http://schemas.openxmlformats.org/officeDocument/2006/relationships/hyperlink" Target="https://archive.org/download/ni-roms/roms/Nintendo%20-%20Nintendo%2064%20%28BigEndian%29.zip/Supercross%202000%20%28USA%29.zip" TargetMode="External"/><Relationship Id="rId984" Type="http://schemas.openxmlformats.org/officeDocument/2006/relationships/hyperlink" Target="https://archive.org/download/ni-roms/roms/Nintendo%20-%20Nintendo%2064%20%28BigEndian%29.zip/Supercross%202000%20%28Europe%29%20%28En%2CFr%2CDe%29.zip" TargetMode="External"/><Relationship Id="rId989" Type="http://schemas.openxmlformats.org/officeDocument/2006/relationships/hyperlink" Target="https://archive.org/download/ni-roms/roms/Nintendo%20-%20Nintendo%2064%20%28BigEndian%29.zip/Susume%21%20Taisen%20Puzzle%20Dama%20-%20Toukon%21%20Marutama%20Chou%20%28Japan%29.zip" TargetMode="External"/><Relationship Id="rId988" Type="http://schemas.openxmlformats.org/officeDocument/2006/relationships/hyperlink" Target="https://archive.org/download/ni-roms/roms/Nintendo%20-%20Nintendo%2064%20%28BigEndian%29.zip/Superman%20-%20The%20New%20Superman%20Aventures%20%28USA%29%20%28En%2CFr%2CEs%29.zip" TargetMode="External"/><Relationship Id="rId983" Type="http://schemas.openxmlformats.org/officeDocument/2006/relationships/hyperlink" Target="https://archive.org/download/ni-roms/roms/Nintendo%20-%20Nintendo%2064%20%28BigEndian%29.zip/Super%20Speed%20Race%2064%20%28Japan%29.zip" TargetMode="External"/><Relationship Id="rId982" Type="http://schemas.openxmlformats.org/officeDocument/2006/relationships/hyperlink" Target="https://archive.org/download/ni-roms/roms/Nintendo%20-%20Nintendo%2064%20%28BigEndian%29.zip/Super%20Snooper%20Spookers%20%28World%29%20%28Proto%29%20%28N64brew%20Game%20Jam%202022%29%20%28Aftermarket%29%20%28Unl%29.zip" TargetMode="External"/><Relationship Id="rId981" Type="http://schemas.openxmlformats.org/officeDocument/2006/relationships/hyperlink" Target="https://archive.org/download/ni-roms/roms/Nintendo%20-%20Nintendo%2064%20%28BigEndian%29.zip/Super%20Smash%20Bros.%20%28USA%29.zip" TargetMode="External"/><Relationship Id="rId980" Type="http://schemas.openxmlformats.org/officeDocument/2006/relationships/hyperlink" Target="https://archive.org/download/ni-roms/roms/Nintendo%20-%20Nintendo%2064%20%28BigEndian%29.zip/Super%20Smash%20Bros.%20%28USA%29%20%28LodgeNet%29.zip" TargetMode="External"/><Relationship Id="rId976" Type="http://schemas.openxmlformats.org/officeDocument/2006/relationships/hyperlink" Target="https://archive.org/download/ni-roms/roms/Nintendo%20-%20Nintendo%2064%20%28BigEndian%29.zip/Super%20Robot%20Spirits%20%28Japan%29.zip" TargetMode="External"/><Relationship Id="rId975" Type="http://schemas.openxmlformats.org/officeDocument/2006/relationships/hyperlink" Target="https://archive.org/download/ni-roms/roms/Nintendo%20-%20Nintendo%2064%20%28BigEndian%29.zip/Super%20Mario%2064%20%28USA%29.zip" TargetMode="External"/><Relationship Id="rId974" Type="http://schemas.openxmlformats.org/officeDocument/2006/relationships/hyperlink" Target="https://archive.org/download/ni-roms/roms/Nintendo%20-%20Nintendo%2064%20%28BigEndian%29.zip/Super%20Mario%2064%20%28USA%29%20%28LodgeNet%29.zip" TargetMode="External"/><Relationship Id="rId973" Type="http://schemas.openxmlformats.org/officeDocument/2006/relationships/hyperlink" Target="https://archive.org/download/ni-roms/roms/Nintendo%20-%20Nintendo%2064%20%28BigEndian%29.zip/Super%20Mario%2064%20%28Japan%29.zip" TargetMode="External"/><Relationship Id="rId979" Type="http://schemas.openxmlformats.org/officeDocument/2006/relationships/hyperlink" Target="https://archive.org/download/ni-roms/roms/Nintendo%20-%20Nintendo%2064%20%28BigEndian%29.zip/Super%20Smash%20Bros.%20%28Europe%29%20%28En%2CFr%2CDe%29.zip" TargetMode="External"/><Relationship Id="rId978" Type="http://schemas.openxmlformats.org/officeDocument/2006/relationships/hyperlink" Target="https://archive.org/download/ni-roms/roms/Nintendo%20-%20Nintendo%2064%20%28BigEndian%29.zip/Super%20Smash%20Bros.%20%28Australia%29.zip" TargetMode="External"/><Relationship Id="rId977" Type="http://schemas.openxmlformats.org/officeDocument/2006/relationships/hyperlink" Target="https://archive.org/download/ni-roms/roms/Nintendo%20-%20Nintendo%2064%20%28BigEndian%29.zip/Super%20Robot%20Taisen%2064%20%28Japan%29.zip" TargetMode="External"/><Relationship Id="rId972" Type="http://schemas.openxmlformats.org/officeDocument/2006/relationships/hyperlink" Target="https://archive.org/download/ni-roms/roms/Nintendo%20-%20Nintendo%2064%20%28BigEndian%29.zip/Super%20Mario%2064%20%28Japan%29%20%28Rev%203%29%20%28Shindou%20Edition%29.zip" TargetMode="External"/><Relationship Id="rId971" Type="http://schemas.openxmlformats.org/officeDocument/2006/relationships/hyperlink" Target="https://archive.org/download/ni-roms/roms/Nintendo%20-%20Nintendo%2064%20%28BigEndian%29.zip/Super%20Mario%2064%20%28Europe%29%20%28En%2CFr%2CDe%29.zip" TargetMode="External"/><Relationship Id="rId970" Type="http://schemas.openxmlformats.org/officeDocument/2006/relationships/hyperlink" Target="https://archive.org/download/ni-roms/roms/Nintendo%20-%20Nintendo%2064%20%28BigEndian%29.zip/Super%20Bowling%20%28USA%29.zip" TargetMode="External"/><Relationship Id="rId998" Type="http://schemas.openxmlformats.org/officeDocument/2006/relationships/hyperlink" Target="https://archive.org/download/ni-roms/roms/Nintendo%20-%20Nintendo%2064%20%28BigEndian%29.zip/Tarzan%20%28Europe%29.zip" TargetMode="External"/><Relationship Id="rId997" Type="http://schemas.openxmlformats.org/officeDocument/2006/relationships/hyperlink" Target="https://archive.org/download/ni-roms/roms/Nintendo%20-%20Nintendo%2064%20%28BigEndian%29.zip/Tandem%20Trouble%20%28World%29%20%28Demo%29%20%28N64brew%20Game%20Jam%202021%29%20%28PAL%29%20%28Aftermarket%29%20%28Unl%29.zip" TargetMode="External"/><Relationship Id="rId996" Type="http://schemas.openxmlformats.org/officeDocument/2006/relationships/hyperlink" Target="https://archive.org/download/ni-roms/roms/Nintendo%20-%20Nintendo%2064%20%28BigEndian%29.zip/Tandem%20Trouble%20%28World%29%20%28Demo%29%20%28N64brew%20Game%20Jam%202021%29%20%28NTSC%29%20%28Aftermarket%29%20%28Unl%29.zip" TargetMode="External"/><Relationship Id="rId995" Type="http://schemas.openxmlformats.org/officeDocument/2006/relationships/hyperlink" Target="https://archive.org/download/ni-roms/roms/Nintendo%20-%20Nintendo%2064%20%28BigEndian%29.zip/Tamiya%20Racing%2064%20%28USA%29%20%28Proto%29.zip" TargetMode="External"/><Relationship Id="rId999" Type="http://schemas.openxmlformats.org/officeDocument/2006/relationships/hyperlink" Target="https://archive.org/download/ni-roms/roms/Nintendo%20-%20Nintendo%2064%20%28BigEndian%29.zip/Tarzan%20%28France%29.zip" TargetMode="External"/><Relationship Id="rId990" Type="http://schemas.openxmlformats.org/officeDocument/2006/relationships/hyperlink" Target="https://archive.org/download/ni-roms/roms/Nintendo%20-%20Nintendo%2064%20%28BigEndian%29.zip/Swamp%20Hero%2064%20%28World%29%20%28Proto%29%20%28N64brew%20Game%20Jam%202022%29%20%28Aftermarket%29%20%28Unl%29.zip" TargetMode="External"/><Relationship Id="rId994" Type="http://schemas.openxmlformats.org/officeDocument/2006/relationships/hyperlink" Target="https://archive.org/download/ni-roms/roms/Nintendo%20-%20Nintendo%2064%20%28BigEndian%29.zip/TG%20Rally%202%20%28Europe%29.zip" TargetMode="External"/><Relationship Id="rId993" Type="http://schemas.openxmlformats.org/officeDocument/2006/relationships/hyperlink" Target="https://archive.org/download/ni-roms/roms/Nintendo%20-%20Nintendo%2064%20%28BigEndian%29.zip/Sydney%202000%20%28USA%29%20%28Proto%29.zip" TargetMode="External"/><Relationship Id="rId992" Type="http://schemas.openxmlformats.org/officeDocument/2006/relationships/hyperlink" Target="https://archive.org/download/ni-roms/roms/Nintendo%20-%20Nintendo%2064%20%28BigEndian%29.zip/Sydney%202000%20%28Europe%29%20%28Proto%29.zip" TargetMode="External"/><Relationship Id="rId991" Type="http://schemas.openxmlformats.org/officeDocument/2006/relationships/hyperlink" Target="https://archive.org/download/ni-roms/roms/Nintendo%20-%20Nintendo%2064%20%28BigEndian%29.zip/Swoop%2064%2C%20The%20%28World%29%20%28N64brew%20Game%20Jam%202020%29%20%28Aftermarket%29%20%28Unl%29.zip" TargetMode="External"/><Relationship Id="rId949" Type="http://schemas.openxmlformats.org/officeDocument/2006/relationships/hyperlink" Target="https://archive.org/download/ni-roms/roms/Nintendo%20-%20Nintendo%2064%20%28BigEndian%29.zip/Star%20Wars%20-%20Shadows%20of%20the%20Empire%20%28USA%29%20%28Beta%29%20%281996-10-15%29.zip" TargetMode="External"/><Relationship Id="rId948" Type="http://schemas.openxmlformats.org/officeDocument/2006/relationships/hyperlink" Target="https://archive.org/download/ni-roms/roms/Nintendo%20-%20Nintendo%2064%20%28BigEndian%29.zip/Star%20Wars%20-%20Shadows%20of%20the%20Empire%20%28USA%29%20%28Aftermarket%29%20%28Unl%29.zip" TargetMode="External"/><Relationship Id="rId943" Type="http://schemas.openxmlformats.org/officeDocument/2006/relationships/hyperlink" Target="https://archive.org/download/ni-roms/roms/Nintendo%20-%20Nintendo%2064%20%28BigEndian%29.zip/Star%20Wars%20-%20Rogue%20Squadron%20%28Europe%29%20%28En%2CFr%2CDe%29.zip" TargetMode="External"/><Relationship Id="rId942" Type="http://schemas.openxmlformats.org/officeDocument/2006/relationships/hyperlink" Target="https://archive.org/download/ni-roms/roms/Nintendo%20-%20Nintendo%2064%20%28BigEndian%29.zip/Star%20Wars%20-%20Rogue%20Squadron%20%28Europe%29%20%28En%2CFr%2CDe%29%20%28Rev%201%29.zip" TargetMode="External"/><Relationship Id="rId941" Type="http://schemas.openxmlformats.org/officeDocument/2006/relationships/hyperlink" Target="https://archive.org/download/ni-roms/roms/Nintendo%20-%20Nintendo%2064%20%28BigEndian%29.zip/Star%20Twins%20%28Japan%29.zip" TargetMode="External"/><Relationship Id="rId940" Type="http://schemas.openxmlformats.org/officeDocument/2006/relationships/hyperlink" Target="https://archive.org/download/ni-roms/roms/Nintendo%20-%20Nintendo%2064%20%28BigEndian%29.zip/Star%20Soldier%20-%20Vanishing%20Earth%20%28USA%29.zip" TargetMode="External"/><Relationship Id="rId947" Type="http://schemas.openxmlformats.org/officeDocument/2006/relationships/hyperlink" Target="https://archive.org/download/ni-roms/roms/Nintendo%20-%20Nintendo%2064%20%28BigEndian%29.zip/Star%20Wars%20-%20Shadows%20of%20the%20Empire%20%28Europe%29.zip" TargetMode="External"/><Relationship Id="rId946" Type="http://schemas.openxmlformats.org/officeDocument/2006/relationships/hyperlink" Target="https://archive.org/download/ni-roms/roms/Nintendo%20-%20Nintendo%2064%20%28BigEndian%29.zip/Star%20Wars%20-%20Rogue%20Squadron%20%28USA%29.zip" TargetMode="External"/><Relationship Id="rId945" Type="http://schemas.openxmlformats.org/officeDocument/2006/relationships/hyperlink" Target="https://archive.org/download/ni-roms/roms/Nintendo%20-%20Nintendo%2064%20%28BigEndian%29.zip/Star%20Wars%20-%20Rogue%20Squadron%20%28USA%29%20%28Rev%201%29.zip" TargetMode="External"/><Relationship Id="rId944" Type="http://schemas.openxmlformats.org/officeDocument/2006/relationships/hyperlink" Target="https://archive.org/download/ni-roms/roms/Nintendo%20-%20Nintendo%2064%20%28BigEndian%29.zip/Star%20Wars%20-%20Rogue%20Squadron%20%28USA%29%20%28LodgeNet%29.zip" TargetMode="External"/><Relationship Id="rId939" Type="http://schemas.openxmlformats.org/officeDocument/2006/relationships/hyperlink" Target="https://archive.org/download/ni-roms/roms/Nintendo%20-%20Nintendo%2064%20%28BigEndian%29.zip/Star%20Soldier%20-%20Vanishing%20Earth%20%28Japan%29%20%28En%29.zip" TargetMode="External"/><Relationship Id="rId938" Type="http://schemas.openxmlformats.org/officeDocument/2006/relationships/hyperlink" Target="https://archive.org/download/ni-roms/roms/Nintendo%20-%20Nintendo%2064%20%28BigEndian%29.zip/Star%20Soldier%20-%20Vanishing%20Earth%20%28Japan%29%20%28En%29%20%28Beta%29%20%281998-03-10%29.zip" TargetMode="External"/><Relationship Id="rId937" Type="http://schemas.openxmlformats.org/officeDocument/2006/relationships/hyperlink" Target="https://archive.org/download/ni-roms/roms/Nintendo%20-%20Nintendo%2064%20%28BigEndian%29.zip/Star%20Fox%2064%20%28USA%29.zip" TargetMode="External"/><Relationship Id="rId932" Type="http://schemas.openxmlformats.org/officeDocument/2006/relationships/hyperlink" Target="https://archive.org/download/ni-roms/roms/Nintendo%20-%20Nintendo%2064%20%28BigEndian%29.zip/StarCraft%2064%20%28USA%29.zip" TargetMode="External"/><Relationship Id="rId931" Type="http://schemas.openxmlformats.org/officeDocument/2006/relationships/hyperlink" Target="https://archive.org/download/ni-roms/roms/Nintendo%20-%20Nintendo%2064%20%28BigEndian%29.zip/StarCraft%2064%20%28USA%29%20%28Beta%29.zip" TargetMode="External"/><Relationship Id="rId930" Type="http://schemas.openxmlformats.org/officeDocument/2006/relationships/hyperlink" Target="https://archive.org/download/ni-roms/roms/Nintendo%20-%20Nintendo%2064%20%28BigEndian%29.zip/StarCraft%2064%20%28Germany%29%20%28Proto%29.zip" TargetMode="External"/><Relationship Id="rId936" Type="http://schemas.openxmlformats.org/officeDocument/2006/relationships/hyperlink" Target="https://archive.org/download/ni-roms/roms/Nintendo%20-%20Nintendo%2064%20%28BigEndian%29.zip/Star%20Fox%2064%20%28USA%29%20%28Rev%201%29.zip" TargetMode="External"/><Relationship Id="rId935" Type="http://schemas.openxmlformats.org/officeDocument/2006/relationships/hyperlink" Target="https://archive.org/download/ni-roms/roms/Nintendo%20-%20Nintendo%2064%20%28BigEndian%29.zip/Star%20Fox%2064%20%28USA%29%20%28LodgeNet%29.zip" TargetMode="External"/><Relationship Id="rId934" Type="http://schemas.openxmlformats.org/officeDocument/2006/relationships/hyperlink" Target="https://archive.org/download/ni-roms/roms/Nintendo%20-%20Nintendo%2064%20%28BigEndian%29.zip/Star%20Fox%2064%20%28Japan%29.zip" TargetMode="External"/><Relationship Id="rId933" Type="http://schemas.openxmlformats.org/officeDocument/2006/relationships/hyperlink" Target="https://archive.org/download/ni-roms/roms/Nintendo%20-%20Nintendo%2064%20%28BigEndian%29.zip/Star%20Fox%2064%20%28Japan%29%20%28Rev%201%29%20%28Wii%20Virtual%20Console%29.zip" TargetMode="External"/><Relationship Id="rId965" Type="http://schemas.openxmlformats.org/officeDocument/2006/relationships/hyperlink" Target="https://archive.org/download/ni-roms/roms/Nintendo%20-%20Nintendo%2064%20%28BigEndian%29.zip/Styx%20%28World%29%20%28N64brew%20Game%20Jam%202022%29%20%28Aftermarket%29%20%28Unl%29.zip" TargetMode="External"/><Relationship Id="rId964" Type="http://schemas.openxmlformats.org/officeDocument/2006/relationships/hyperlink" Target="https://archive.org/download/ni-roms/roms/Nintendo%20-%20Nintendo%2064%20%28BigEndian%29.zip/Stunt%20Racer%2064%20%28USA%29.zip" TargetMode="External"/><Relationship Id="rId963" Type="http://schemas.openxmlformats.org/officeDocument/2006/relationships/hyperlink" Target="https://archive.org/download/ni-roms/roms/Nintendo%20-%20Nintendo%2064%20%28BigEndian%29.zip/Starshot%20-%20Space%20Circus%20Fever%20%28USA%29%20%28En%2CFr%2CEs%29.zip" TargetMode="External"/><Relationship Id="rId962" Type="http://schemas.openxmlformats.org/officeDocument/2006/relationships/hyperlink" Target="https://archive.org/download/ni-roms/roms/Nintendo%20-%20Nintendo%2064%20%28BigEndian%29.zip/Starshot%20-%20Space%20Circus%20Fever%20%28Europe%29%20%28En%2CFr%2CDe%29.zip" TargetMode="External"/><Relationship Id="rId969" Type="http://schemas.openxmlformats.org/officeDocument/2006/relationships/hyperlink" Target="https://archive.org/download/ni-roms/roms/Nintendo%20-%20Nintendo%2064%20%28BigEndian%29.zip/Super%20Bowling%20%28Japan%29.zip" TargetMode="External"/><Relationship Id="rId968" Type="http://schemas.openxmlformats.org/officeDocument/2006/relationships/hyperlink" Target="https://archive.org/download/ni-roms/roms/Nintendo%20-%20Nintendo%2064%20%28BigEndian%29.zip/Super%20B-Daman%20-%20Battle%20Phoenix%2064%20%28Japan%29.zip" TargetMode="External"/><Relationship Id="rId967" Type="http://schemas.openxmlformats.org/officeDocument/2006/relationships/hyperlink" Target="https://archive.org/download/ni-roms/roms/Nintendo%20-%20Nintendo%2064%20%28BigEndian%29.zip/Summer%27s%20Story%20%28World%29%20%28N64brew%20Game%20Jam%202023%29%20%28Aftermarket%29%20%28Unl%29.zip" TargetMode="External"/><Relationship Id="rId966" Type="http://schemas.openxmlformats.org/officeDocument/2006/relationships/hyperlink" Target="https://archive.org/download/ni-roms/roms/Nintendo%20-%20Nintendo%2064%20%28BigEndian%29.zip/Sub%20Mare%20Imperium%20-%20Derelict%2064%20%28World%29%20%28Proto%29%20%28Aftermarket%29%20%28Unl%29.zip" TargetMode="External"/><Relationship Id="rId961" Type="http://schemas.openxmlformats.org/officeDocument/2006/relationships/hyperlink" Target="https://archive.org/download/ni-roms/roms/Nintendo%20-%20Nintendo%2064%20%28BigEndian%29.zip/Star%20Wars%20Episode%20I%20-%20Racer%20%28USA%29.zip" TargetMode="External"/><Relationship Id="rId960" Type="http://schemas.openxmlformats.org/officeDocument/2006/relationships/hyperlink" Target="https://archive.org/download/ni-roms/roms/Nintendo%20-%20Nintendo%2064%20%28BigEndian%29.zip/Star%20Wars%20Episode%20I%20-%20Racer%20%28USA%29%20%28Aftermarket%29%20%28Unl%29.zip" TargetMode="External"/><Relationship Id="rId959" Type="http://schemas.openxmlformats.org/officeDocument/2006/relationships/hyperlink" Target="https://archive.org/download/ni-roms/roms/Nintendo%20-%20Nintendo%2064%20%28BigEndian%29.zip/Star%20Wars%20Episode%20I%20-%20Racer%20%28Japan%29.zip" TargetMode="External"/><Relationship Id="rId954" Type="http://schemas.openxmlformats.org/officeDocument/2006/relationships/hyperlink" Target="https://archive.org/download/ni-roms/roms/Nintendo%20-%20Nintendo%2064%20%28BigEndian%29.zip/Star%20Wars%20-%20Teikoku%20no%20Kage%20%28Japan%29.zip" TargetMode="External"/><Relationship Id="rId953" Type="http://schemas.openxmlformats.org/officeDocument/2006/relationships/hyperlink" Target="https://archive.org/download/ni-roms/roms/Nintendo%20-%20Nintendo%2064%20%28BigEndian%29.zip/Star%20Wars%20-%20Shutsugeki%21%20Rogue%20Chuutai%20%28Japan%29.zip" TargetMode="External"/><Relationship Id="rId952" Type="http://schemas.openxmlformats.org/officeDocument/2006/relationships/hyperlink" Target="https://archive.org/download/ni-roms/roms/Nintendo%20-%20Nintendo%2064%20%28BigEndian%29.zip/Star%20Wars%20-%20Shadows%20of%20the%20Empire%20%28USA%29.zip" TargetMode="External"/><Relationship Id="rId951" Type="http://schemas.openxmlformats.org/officeDocument/2006/relationships/hyperlink" Target="https://archive.org/download/ni-roms/roms/Nintendo%20-%20Nintendo%2064%20%28BigEndian%29.zip/Star%20Wars%20-%20Shadows%20of%20the%20Empire%20%28USA%29%20%28Rev%202%29.zip" TargetMode="External"/><Relationship Id="rId958" Type="http://schemas.openxmlformats.org/officeDocument/2006/relationships/hyperlink" Target="https://archive.org/download/ni-roms/roms/Nintendo%20-%20Nintendo%2064%20%28BigEndian%29.zip/Star%20Wars%20Episode%20I%20-%20Racer%20%28Europe%29%20%28En%2CFr%2CDe%29.zip" TargetMode="External"/><Relationship Id="rId957" Type="http://schemas.openxmlformats.org/officeDocument/2006/relationships/hyperlink" Target="https://archive.org/download/ni-roms/roms/Nintendo%20-%20Nintendo%2064%20%28BigEndian%29.zip/Star%20Wars%20Episode%20I%20-%20Battle%20for%20Naboo%20%28USA%29.zip" TargetMode="External"/><Relationship Id="rId956" Type="http://schemas.openxmlformats.org/officeDocument/2006/relationships/hyperlink" Target="https://archive.org/download/ni-roms/roms/Nintendo%20-%20Nintendo%2064%20%28BigEndian%29.zip/Star%20Wars%20Episode%20I%20-%20Battle%20for%20Naboo%20%28USA%29%20%28Beta%29.zip" TargetMode="External"/><Relationship Id="rId955" Type="http://schemas.openxmlformats.org/officeDocument/2006/relationships/hyperlink" Target="https://archive.org/download/ni-roms/roms/Nintendo%20-%20Nintendo%2064%20%28BigEndian%29.zip/Star%20Wars%20Episode%20I%20-%20Battle%20for%20Naboo%20%28Europe%29.zip" TargetMode="External"/><Relationship Id="rId950" Type="http://schemas.openxmlformats.org/officeDocument/2006/relationships/hyperlink" Target="https://archive.org/download/ni-roms/roms/Nintendo%20-%20Nintendo%2064%20%28BigEndian%29.zip/Star%20Wars%20-%20Shadows%20of%20the%20Empire%20%28USA%29%20%28Rev%201%29.zip" TargetMode="External"/><Relationship Id="rId107" Type="http://schemas.openxmlformats.org/officeDocument/2006/relationships/hyperlink" Target="https://archive.org/download/ni-roms/roms/Nintendo%20-%20Nintendo%2064%20%28BigEndian%29.zip/Body%20Harvest%20%28USA%29.zip" TargetMode="External"/><Relationship Id="rId106" Type="http://schemas.openxmlformats.org/officeDocument/2006/relationships/hyperlink" Target="https://archive.org/download/ni-roms/roms/Nintendo%20-%20Nintendo%2064%20%28BigEndian%29.zip/Body%20Harvest%20%28Europe%29%20%28En%2CFr%2CDe%29.zip" TargetMode="External"/><Relationship Id="rId105" Type="http://schemas.openxmlformats.org/officeDocument/2006/relationships/hyperlink" Target="https://archive.org/download/ni-roms/roms/Nintendo%20-%20Nintendo%2064%20%28BigEndian%29.zip/Blues%20Brothers%202000%20%28USA%29.zip" TargetMode="External"/><Relationship Id="rId104" Type="http://schemas.openxmlformats.org/officeDocument/2006/relationships/hyperlink" Target="https://archive.org/download/ni-roms/roms/Nintendo%20-%20Nintendo%2064%20%28BigEndian%29.zip/Blues%20Brothers%202000%20%28Europe%29%20%28En%2CFr%2CDe%2CEs%2CIt%2CNl%29.zip" TargetMode="External"/><Relationship Id="rId109" Type="http://schemas.openxmlformats.org/officeDocument/2006/relationships/hyperlink" Target="https://archive.org/download/ni-roms/roms/Nintendo%20-%20Nintendo%2064%20%28BigEndian%29.zip/Bokujou%20Monogatari%202%20%28Japan%29%20%28Rev%202%29.zip" TargetMode="External"/><Relationship Id="rId108" Type="http://schemas.openxmlformats.org/officeDocument/2006/relationships/hyperlink" Target="https://archive.org/download/ni-roms/roms/Nintendo%20-%20Nintendo%2064%20%28BigEndian%29.zip/Bokujou%20Monogatari%202%20%28Japan%29%20%28Rev%201%29.zip" TargetMode="External"/><Relationship Id="rId103" Type="http://schemas.openxmlformats.org/officeDocument/2006/relationships/hyperlink" Target="https://archive.org/download/ni-roms/roms/Nintendo%20-%20Nintendo%2064%20%28BigEndian%29.zip/Blues%20Brothers%202000%20%28Europe%29%20%28En%2CFr%2CDe%2CEs%2CIt%2CNl%29%20%28Beta%29%20%282000-01-15%29%20%28%2353%29.zip" TargetMode="External"/><Relationship Id="rId102" Type="http://schemas.openxmlformats.org/officeDocument/2006/relationships/hyperlink" Target="https://archive.org/download/ni-roms/roms/Nintendo%20-%20Nintendo%2064%20%28BigEndian%29.zip/Blues%20Brothers%202000%20%28Europe%29%20%28En%2CFr%2CDe%2CEs%2CIt%2CNl%29%20%28Beta%29%20%282000-01-15%29%20%28%2320%29.zip" TargetMode="External"/><Relationship Id="rId101" Type="http://schemas.openxmlformats.org/officeDocument/2006/relationships/hyperlink" Target="https://archive.org/download/ni-roms/roms/Nintendo%20-%20Nintendo%2064%20%28BigEndian%29.zip/Blastdozer%20%28Japan%29.zip" TargetMode="External"/><Relationship Id="rId100" Type="http://schemas.openxmlformats.org/officeDocument/2006/relationships/hyperlink" Target="https://archive.org/download/ni-roms/roms/Nintendo%20-%20Nintendo%2064%20%28BigEndian%29.zip/Blast%20Corps%20%28USA%29.zip" TargetMode="External"/><Relationship Id="rId129" Type="http://schemas.openxmlformats.org/officeDocument/2006/relationships/hyperlink" Target="https://archive.org/download/ni-roms/roms/Nintendo%20-%20Nintendo%2064%20%28BigEndian%29.zip/Bug%20Game%20%28World%29%20%28Demo%29%20%28N64brew%20Game%20Jam%202021%29%20%28Aftermarket%29%20%28Unl%29.zip" TargetMode="External"/><Relationship Id="rId128" Type="http://schemas.openxmlformats.org/officeDocument/2006/relationships/hyperlink" Target="https://archive.org/download/ni-roms/roms/Nintendo%20-%20Nintendo%2064%20%28BigEndian%29.zip/Bug%27s%20Life%2C%20A%20%28USA%29.zip" TargetMode="External"/><Relationship Id="rId127" Type="http://schemas.openxmlformats.org/officeDocument/2006/relationships/hyperlink" Target="https://archive.org/download/ni-roms/roms/Nintendo%20-%20Nintendo%2064%20%28BigEndian%29.zip/Bug%27s%20Life%2C%20A%20%28Italy%29.zip" TargetMode="External"/><Relationship Id="rId126" Type="http://schemas.openxmlformats.org/officeDocument/2006/relationships/hyperlink" Target="https://archive.org/download/ni-roms/roms/Nintendo%20-%20Nintendo%2064%20%28BigEndian%29.zip/Bug%27s%20Life%2C%20A%20%28Germany%29.zip" TargetMode="External"/><Relationship Id="rId121" Type="http://schemas.openxmlformats.org/officeDocument/2006/relationships/hyperlink" Target="https://archive.org/download/ni-roms/roms/Nintendo%20-%20Nintendo%2064%20%28BigEndian%29.zip/Buck%20Bumble%20%28Europe%29%20%28En%2CFr%2CDe%2CEs%2CIt%29.zip" TargetMode="External"/><Relationship Id="rId120" Type="http://schemas.openxmlformats.org/officeDocument/2006/relationships/hyperlink" Target="https://archive.org/download/ni-roms/roms/Nintendo%20-%20Nintendo%2064%20%28BigEndian%29.zip/Brunswick%20Circuit%20Pro%20Bowling%20%28USA%29.zip" TargetMode="External"/><Relationship Id="rId125" Type="http://schemas.openxmlformats.org/officeDocument/2006/relationships/hyperlink" Target="https://archive.org/download/ni-roms/roms/Nintendo%20-%20Nintendo%2064%20%28BigEndian%29.zip/Bug%27s%20Life%2C%20A%20%28France%29.zip" TargetMode="External"/><Relationship Id="rId124" Type="http://schemas.openxmlformats.org/officeDocument/2006/relationships/hyperlink" Target="https://archive.org/download/ni-roms/roms/Nintendo%20-%20Nintendo%2064%20%28BigEndian%29.zip/Bug%27s%20Life%2C%20A%20%28Europe%29.zip" TargetMode="External"/><Relationship Id="rId123" Type="http://schemas.openxmlformats.org/officeDocument/2006/relationships/hyperlink" Target="https://archive.org/download/ni-roms/roms/Nintendo%20-%20Nintendo%2064%20%28BigEndian%29.zip/Buck%20Bumble%20%28USA%29.zip" TargetMode="External"/><Relationship Id="rId122" Type="http://schemas.openxmlformats.org/officeDocument/2006/relationships/hyperlink" Target="https://archive.org/download/ni-roms/roms/Nintendo%20-%20Nintendo%2064%20%28BigEndian%29.zip/Buck%20Bumble%20%28Japan%29.zip" TargetMode="External"/><Relationship Id="rId118" Type="http://schemas.openxmlformats.org/officeDocument/2006/relationships/hyperlink" Target="https://archive.org/download/ni-roms/roms/Nintendo%20-%20Nintendo%2064%20%28BigEndian%29.zip/Bottom%20of%20the%209th%20%28USA%29.zip" TargetMode="External"/><Relationship Id="rId117" Type="http://schemas.openxmlformats.org/officeDocument/2006/relationships/hyperlink" Target="https://archive.org/download/ni-roms/roms/Nintendo%20-%20Nintendo%2064%20%28BigEndian%29.zip/Bomberman%20Hero%20-%20Mirian%20Oujo%20o%20Sukue%21%20%28Japan%29.zip" TargetMode="External"/><Relationship Id="rId116" Type="http://schemas.openxmlformats.org/officeDocument/2006/relationships/hyperlink" Target="https://archive.org/download/ni-roms/roms/Nintendo%20-%20Nintendo%2064%20%28BigEndian%29.zip/Bomberman%20Hero%20%28USA%29.zip" TargetMode="External"/><Relationship Id="rId115" Type="http://schemas.openxmlformats.org/officeDocument/2006/relationships/hyperlink" Target="https://archive.org/download/ni-roms/roms/Nintendo%20-%20Nintendo%2064%20%28BigEndian%29.zip/Bomberman%20Hero%20%28Europe%29.zip" TargetMode="External"/><Relationship Id="rId119" Type="http://schemas.openxmlformats.org/officeDocument/2006/relationships/hyperlink" Target="https://archive.org/download/ni-roms/roms/Nintendo%20-%20Nintendo%2064%20%28BigEndian%29.zip/Brew%20Volley%20%28World%29%20%28Demo%29%20%28N64brew%20Game%20Jam%202023%29%20%28Aftermarket%29%20%28Unl%29.zip" TargetMode="External"/><Relationship Id="rId110" Type="http://schemas.openxmlformats.org/officeDocument/2006/relationships/hyperlink" Target="https://archive.org/download/ni-roms/roms/Nintendo%20-%20Nintendo%2064%20%28BigEndian%29.zip/Bokujou%20Monogatari%202%20%28Japan%29.zip" TargetMode="External"/><Relationship Id="rId114" Type="http://schemas.openxmlformats.org/officeDocument/2006/relationships/hyperlink" Target="https://archive.org/download/ni-roms/roms/Nintendo%20-%20Nintendo%2064%20%28BigEndian%29.zip/Bomberman%2064%20-%20The%20Second%20Attack%21%20%28USA%29.zip" TargetMode="External"/><Relationship Id="rId113" Type="http://schemas.openxmlformats.org/officeDocument/2006/relationships/hyperlink" Target="https://archive.org/download/ni-roms/roms/Nintendo%20-%20Nintendo%2064%20%28BigEndian%29.zip/Bomberman%2064%20%28USA%29.zip" TargetMode="External"/><Relationship Id="rId112" Type="http://schemas.openxmlformats.org/officeDocument/2006/relationships/hyperlink" Target="https://archive.org/download/ni-roms/roms/Nintendo%20-%20Nintendo%2064%20%28BigEndian%29.zip/Bomberman%2064%20%28Japan%29.zip" TargetMode="External"/><Relationship Id="rId111" Type="http://schemas.openxmlformats.org/officeDocument/2006/relationships/hyperlink" Target="https://archive.org/download/ni-roms/roms/Nintendo%20-%20Nintendo%2064%20%28BigEndian%29.zip/Bomberman%2064%20%28Europe%29.zip" TargetMode="External"/><Relationship Id="rId907" Type="http://schemas.openxmlformats.org/officeDocument/2006/relationships/hyperlink" Target="https://archive.org/download/ni-roms/roms/Nintendo%20-%20Nintendo%2064%20%28BigEndian%29.zip/South%20Park%20%28Brazil%29.zip" TargetMode="External"/><Relationship Id="rId906" Type="http://schemas.openxmlformats.org/officeDocument/2006/relationships/hyperlink" Target="https://archive.org/download/ni-roms/roms/Nintendo%20-%20Nintendo%2064%20%28BigEndian%29.zip/Sonic%20Wings%20Assault%20%28Japan%29.zip" TargetMode="External"/><Relationship Id="rId905" Type="http://schemas.openxmlformats.org/officeDocument/2006/relationships/hyperlink" Target="https://archive.org/download/ni-roms/roms/Nintendo%20-%20Nintendo%2064%20%28BigEndian%29.zip/Snowboard%20Kids%202%20%28USA%29.zip" TargetMode="External"/><Relationship Id="rId904" Type="http://schemas.openxmlformats.org/officeDocument/2006/relationships/hyperlink" Target="https://archive.org/download/ni-roms/roms/Nintendo%20-%20Nintendo%2064%20%28BigEndian%29.zip/Snowboard%20Kids%202%20%28Australia%29.zip" TargetMode="External"/><Relationship Id="rId909" Type="http://schemas.openxmlformats.org/officeDocument/2006/relationships/hyperlink" Target="https://archive.org/download/ni-roms/roms/Nintendo%20-%20Nintendo%2064%20%28BigEndian%29.zip/South%20Park%20%28Germany%29.zip" TargetMode="External"/><Relationship Id="rId908" Type="http://schemas.openxmlformats.org/officeDocument/2006/relationships/hyperlink" Target="https://archive.org/download/ni-roms/roms/Nintendo%20-%20Nintendo%2064%20%28BigEndian%29.zip/South%20Park%20%28Europe%29%20%28En%2CFr%2CEs%29.zip" TargetMode="External"/><Relationship Id="rId903" Type="http://schemas.openxmlformats.org/officeDocument/2006/relationships/hyperlink" Target="https://archive.org/download/ni-roms/roms/Nintendo%20-%20Nintendo%2064%20%28BigEndian%29.zip/Snowboard%20Kids%20%28USA%29.zip" TargetMode="External"/><Relationship Id="rId902" Type="http://schemas.openxmlformats.org/officeDocument/2006/relationships/hyperlink" Target="https://archive.org/download/ni-roms/roms/Nintendo%20-%20Nintendo%2064%20%28BigEndian%29.zip/Snowboard%20Kids%20%28Europe%2C%20Australia%29.zip" TargetMode="External"/><Relationship Id="rId901" Type="http://schemas.openxmlformats.org/officeDocument/2006/relationships/hyperlink" Target="https://archive.org/download/ni-roms/roms/Nintendo%20-%20Nintendo%2064%20%28BigEndian%29.zip/Snow%20Speeder%20%28Japan%29.zip" TargetMode="External"/><Relationship Id="rId900" Type="http://schemas.openxmlformats.org/officeDocument/2006/relationships/hyperlink" Target="https://archive.org/download/ni-roms/roms/Nintendo%20-%20Nintendo%2064%20%28BigEndian%29.zip/Snobo%20Kids%20%28Japan%29.zip" TargetMode="External"/><Relationship Id="rId929" Type="http://schemas.openxmlformats.org/officeDocument/2006/relationships/hyperlink" Target="https://archive.org/download/ni-roms/roms/Nintendo%20-%20Nintendo%2064%20%28BigEndian%29.zip/StarCraft%2064%20%28Australia%29.zip" TargetMode="External"/><Relationship Id="rId928" Type="http://schemas.openxmlformats.org/officeDocument/2006/relationships/hyperlink" Target="https://archive.org/download/ni-roms/roms/Nintendo%20-%20Nintendo%2064%20%28BigEndian%29.zip/Sporting%20Clays%20%28World%29%20%28Demo%29%20%28Unl%29.zip" TargetMode="External"/><Relationship Id="rId927" Type="http://schemas.openxmlformats.org/officeDocument/2006/relationships/hyperlink" Target="https://archive.org/download/ni-roms/roms/Nintendo%20-%20Nintendo%2064%20%28BigEndian%29.zip/Spirit%20Harvest%20%28World%29%20%28Demo%29%20%28N64brew%20Game%20Jam%202022%29%20%28Aftermarket%29%20%28Unl%29.zip" TargetMode="External"/><Relationship Id="rId926" Type="http://schemas.openxmlformats.org/officeDocument/2006/relationships/hyperlink" Target="https://archive.org/download/ni-roms/roms/Nintendo%20-%20Nintendo%2064%20%28BigEndian%29.zip/Spider-Man%20%28USA%29.zip" TargetMode="External"/><Relationship Id="rId921" Type="http://schemas.openxmlformats.org/officeDocument/2006/relationships/hyperlink" Target="https://archive.org/download/ni-roms/roms/Nintendo%20-%20Nintendo%2064%20%28BigEndian%29.zip/SpaceStation%20Silicon%20Valley%20%28Europe%29%20%28En%2CFr%2CDe%2CEs%2CIt%2CNl%2CPt%29.zip" TargetMode="External"/><Relationship Id="rId920" Type="http://schemas.openxmlformats.org/officeDocument/2006/relationships/hyperlink" Target="https://archive.org/download/ni-roms/roms/Nintendo%20-%20Nintendo%2064%20%28BigEndian%29.zip/Space%20Invaders%20%28USA%29.zip" TargetMode="External"/><Relationship Id="rId925" Type="http://schemas.openxmlformats.org/officeDocument/2006/relationships/hyperlink" Target="https://archive.org/download/ni-roms/roms/Nintendo%20-%20Nintendo%2064%20%28BigEndian%29.zip/Spacer%20%28World%29%20%28Unl%29.zip" TargetMode="External"/><Relationship Id="rId924" Type="http://schemas.openxmlformats.org/officeDocument/2006/relationships/hyperlink" Target="https://archive.org/download/ni-roms/roms/Nintendo%20-%20Nintendo%2064%20%28BigEndian%29.zip/SpaceStation%20Silicon%20Valley%20%28USA%29.zip" TargetMode="External"/><Relationship Id="rId923" Type="http://schemas.openxmlformats.org/officeDocument/2006/relationships/hyperlink" Target="https://archive.org/download/ni-roms/roms/Nintendo%20-%20Nintendo%2064%20%28BigEndian%29.zip/SpaceStation%20Silicon%20Valley%20%28USA%29%20%28Rev%201%29.zip" TargetMode="External"/><Relationship Id="rId922" Type="http://schemas.openxmlformats.org/officeDocument/2006/relationships/hyperlink" Target="https://archive.org/download/ni-roms/roms/Nintendo%20-%20Nintendo%2064%20%28BigEndian%29.zip/SpaceStation%20Silicon%20Valley%20%28Japan%29%20%28Proto%29.zip" TargetMode="External"/><Relationship Id="rId918" Type="http://schemas.openxmlformats.org/officeDocument/2006/relationships/hyperlink" Target="https://archive.org/download/ni-roms/roms/Nintendo%20-%20Nintendo%2064%20%28BigEndian%29.zip/South%20Park%20Rally%20%28USA%29.zip" TargetMode="External"/><Relationship Id="rId917" Type="http://schemas.openxmlformats.org/officeDocument/2006/relationships/hyperlink" Target="https://archive.org/download/ni-roms/roms/Nintendo%20-%20Nintendo%2064%20%28BigEndian%29.zip/South%20Park%20Rally%20%28USA%29%20%28Beta%29%20%282000-01-27%29.zip" TargetMode="External"/><Relationship Id="rId916" Type="http://schemas.openxmlformats.org/officeDocument/2006/relationships/hyperlink" Target="https://archive.org/download/ni-roms/roms/Nintendo%20-%20Nintendo%2064%20%28BigEndian%29.zip/South%20Park%20Rally%20%28USA%29%20%28Beta%29%20%282000-01-14%29.zip" TargetMode="External"/><Relationship Id="rId915" Type="http://schemas.openxmlformats.org/officeDocument/2006/relationships/hyperlink" Target="https://archive.org/download/ni-roms/roms/Nintendo%20-%20Nintendo%2064%20%28BigEndian%29.zip/South%20Park%20Rally%20%28Europe%29.zip" TargetMode="External"/><Relationship Id="rId919" Type="http://schemas.openxmlformats.org/officeDocument/2006/relationships/hyperlink" Target="https://archive.org/download/ni-roms/roms/Nintendo%20-%20Nintendo%2064%20%28BigEndian%29.zip/Space%20Dynamites%20%28Japan%29.zip" TargetMode="External"/><Relationship Id="rId910" Type="http://schemas.openxmlformats.org/officeDocument/2006/relationships/hyperlink" Target="https://archive.org/download/ni-roms/roms/Nintendo%20-%20Nintendo%2064%20%28BigEndian%29.zip/South%20Park%20%28USA%29.zip" TargetMode="External"/><Relationship Id="rId914" Type="http://schemas.openxmlformats.org/officeDocument/2006/relationships/hyperlink" Target="https://archive.org/download/ni-roms/roms/Nintendo%20-%20Nintendo%2064%20%28BigEndian%29.zip/South%20Park%20Rally%20%28Europe%29%20%28Beta%29%20%282000-01-17%29.zip" TargetMode="External"/><Relationship Id="rId913" Type="http://schemas.openxmlformats.org/officeDocument/2006/relationships/hyperlink" Target="https://archive.org/download/ni-roms/roms/Nintendo%20-%20Nintendo%2064%20%28BigEndian%29.zip/South%20Park%20Rally%20%28Europe%29%20%28Beta%29%20%282000-01-08%29.zip" TargetMode="External"/><Relationship Id="rId912" Type="http://schemas.openxmlformats.org/officeDocument/2006/relationships/hyperlink" Target="https://archive.org/download/ni-roms/roms/Nintendo%20-%20Nintendo%2064%20%28BigEndian%29.zip/South%20Park%20-%20Chef%27s%20Luv%20Shack%20%28USA%29.zip" TargetMode="External"/><Relationship Id="rId911" Type="http://schemas.openxmlformats.org/officeDocument/2006/relationships/hyperlink" Target="https://archive.org/download/ni-roms/roms/Nintendo%20-%20Nintendo%2064%20%28BigEndian%29.zip/South%20Park%20-%20Chef%27s%20Luv%20Shack%20%28Europe%29.zip" TargetMode="External"/><Relationship Id="rId866" Type="http://schemas.openxmlformats.org/officeDocument/2006/relationships/hyperlink" Target="https://archive.org/download/ni-roms/roms/Nintendo%20-%20Nintendo%2064%20%28BigEndian%29.zip/Saikyou%20Habu%20Shougi%20%28Japan%29.zip" TargetMode="External"/><Relationship Id="rId865" Type="http://schemas.openxmlformats.org/officeDocument/2006/relationships/hyperlink" Target="https://archive.org/download/ni-roms/roms/Nintendo%20-%20Nintendo%2064%20%28BigEndian%29.zip/SUGGOH%20%28World%29%20%28v1.1%29%20%28Demo%29%20%28Aftermarket%29%20%28Unl%29.zip" TargetMode="External"/><Relationship Id="rId864" Type="http://schemas.openxmlformats.org/officeDocument/2006/relationships/hyperlink" Target="https://archive.org/download/ni-roms/roms/Nintendo%20-%20Nintendo%2064%20%28BigEndian%29.zip/SUGGOH%20%28World%29%20%28v1.0%29%20%28Demo%29%20%28N64brew%20Game%20Jam%202021%29%20%28Aftermarket%29%20%28Unl%29.zip" TargetMode="External"/><Relationship Id="rId863" Type="http://schemas.openxmlformats.org/officeDocument/2006/relationships/hyperlink" Target="https://archive.org/download/ni-roms/roms/Nintendo%20-%20Nintendo%2064%20%28BigEndian%29.zip/SD%20Hiryuu%20no%20Ken%20Densetsu%20%28Japan%29.zip" TargetMode="External"/><Relationship Id="rId869" Type="http://schemas.openxmlformats.org/officeDocument/2006/relationships/hyperlink" Target="https://archive.org/download/ni-roms/roms/Nintendo%20-%20Nintendo%2064%20%28BigEndian%29.zip/San%20Francisco%20Rush%20-%20Extreme%20Racing%20%28USA%29%20%28En%2CFr%2CDe%29.zip" TargetMode="External"/><Relationship Id="rId868" Type="http://schemas.openxmlformats.org/officeDocument/2006/relationships/hyperlink" Target="https://archive.org/download/ni-roms/roms/Nintendo%20-%20Nintendo%2064%20%28BigEndian%29.zip/San%20Francisco%20Rush%20-%20Extreme%20Racing%20%28USA%29%20%28En%2CFr%2CDe%29%20%28Rev%201%29.zip" TargetMode="External"/><Relationship Id="rId867" Type="http://schemas.openxmlformats.org/officeDocument/2006/relationships/hyperlink" Target="https://archive.org/download/ni-roms/roms/Nintendo%20-%20Nintendo%2064%20%28BigEndian%29.zip/San%20Francisco%20Rush%20-%20Extreme%20Racing%20%28Europe%29%20%28En%2CFr%2CDe%29.zip" TargetMode="External"/><Relationship Id="rId862" Type="http://schemas.openxmlformats.org/officeDocument/2006/relationships/hyperlink" Target="https://archive.org/download/ni-roms/roms/Nintendo%20-%20Nintendo%2064%20%28BigEndian%29.zip/S.C.A.R.S.%20%28USA%29.zip" TargetMode="External"/><Relationship Id="rId861" Type="http://schemas.openxmlformats.org/officeDocument/2006/relationships/hyperlink" Target="https://archive.org/download/ni-roms/roms/Nintendo%20-%20Nintendo%2064%20%28BigEndian%29.zip/S.C.A.R.S.%20%28Europe%29%20%28En%2CFr%2CDe%29.zip" TargetMode="External"/><Relationship Id="rId860" Type="http://schemas.openxmlformats.org/officeDocument/2006/relationships/hyperlink" Target="https://archive.org/download/ni-roms/roms/Nintendo%20-%20Nintendo%2064%20%28BigEndian%29.zip/Rush%202%20-%20Extreme%20Racing%20USA%20%28USA%29.zip" TargetMode="External"/><Relationship Id="rId855" Type="http://schemas.openxmlformats.org/officeDocument/2006/relationships/hyperlink" Target="https://archive.org/download/ni-roms/roms/Nintendo%20-%20Nintendo%2064%20%28BigEndian%29.zip/Rugrats%20-%20Treasure%20Hunt%20%28Europe%29.zip" TargetMode="External"/><Relationship Id="rId854" Type="http://schemas.openxmlformats.org/officeDocument/2006/relationships/hyperlink" Target="https://archive.org/download/ni-roms/roms/Nintendo%20-%20Nintendo%2064%20%28BigEndian%29.zip/Rugrats%20-%20Scavenger%20Hunt%20%28USA%29.zip" TargetMode="External"/><Relationship Id="rId853" Type="http://schemas.openxmlformats.org/officeDocument/2006/relationships/hyperlink" Target="https://archive.org/download/ni-roms/roms/Nintendo%20-%20Nintendo%2064%20%28BigEndian%29.zip/Rugrats%20-%20Scavenger%20Hunt%20%28USA%29%20%28Beta%29%20%281999-04-02%29.zip" TargetMode="External"/><Relationship Id="rId852" Type="http://schemas.openxmlformats.org/officeDocument/2006/relationships/hyperlink" Target="https://archive.org/download/ni-roms/roms/Nintendo%20-%20Nintendo%2064%20%28BigEndian%29.zip/Rugrats%20-%20Die%20grosse%20Schatzsuche%20%28Germany%29.zip" TargetMode="External"/><Relationship Id="rId859" Type="http://schemas.openxmlformats.org/officeDocument/2006/relationships/hyperlink" Target="https://archive.org/download/ni-roms/roms/Nintendo%20-%20Nintendo%2064%20%28BigEndian%29.zip/Rush%202%20-%20Extreme%20Racing%20USA%20%28USA%29%20%28LodgeNet%29.zip" TargetMode="External"/><Relationship Id="rId858" Type="http://schemas.openxmlformats.org/officeDocument/2006/relationships/hyperlink" Target="https://archive.org/download/ni-roms/roms/Nintendo%20-%20Nintendo%2064%20%28BigEndian%29.zip/Rush%202%20-%20Extreme%20Racing%20USA%20%28Europe%29%20%28En%2CFr%2CDe%2CEs%2CIt%2CNl%29.zip" TargetMode="External"/><Relationship Id="rId857" Type="http://schemas.openxmlformats.org/officeDocument/2006/relationships/hyperlink" Target="https://archive.org/download/ni-roms/roms/Nintendo%20-%20Nintendo%2064%20%28BigEndian%29.zip/Rugrats%20in%20Paris%20-%20The%20Movie%20%28USA%29.zip" TargetMode="External"/><Relationship Id="rId856" Type="http://schemas.openxmlformats.org/officeDocument/2006/relationships/hyperlink" Target="https://archive.org/download/ni-roms/roms/Nintendo%20-%20Nintendo%2064%20%28BigEndian%29.zip/Rugrats%20in%20Paris%20-%20The%20Movie%20%28Europe%29.zip" TargetMode="External"/><Relationship Id="rId851" Type="http://schemas.openxmlformats.org/officeDocument/2006/relationships/hyperlink" Target="https://archive.org/download/ni-roms/roms/Nintendo%20-%20Nintendo%2064%20%28BigEndian%29.zip/Ronaldinho%27s%20Soccer%2064%20%28Brazil%29%20%28Pirate%29.zip" TargetMode="External"/><Relationship Id="rId850" Type="http://schemas.openxmlformats.org/officeDocument/2006/relationships/hyperlink" Target="https://archive.org/download/ni-roms/roms/Nintendo%20-%20Nintendo%2064%20%28BigEndian%29.zip/Rockman%20Dash%20-%20Hagane%20no%20Boukenshin%20%28Japan%29.zip" TargetMode="External"/><Relationship Id="rId888" Type="http://schemas.openxmlformats.org/officeDocument/2006/relationships/hyperlink" Target="https://archive.org/download/ni-roms/roms/Nintendo%20-%20Nintendo%2064%20%28BigEndian%29.zip/Shadowgate%2064%20-%20Trials%20of%20the%20Four%20Towers%20%28Japan%29.zip" TargetMode="External"/><Relationship Id="rId887" Type="http://schemas.openxmlformats.org/officeDocument/2006/relationships/hyperlink" Target="https://archive.org/download/ni-roms/roms/Nintendo%20-%20Nintendo%2064%20%28BigEndian%29.zip/Shadowgate%2064%20-%20Trials%20of%20the%20Four%20Towers%20%28Europe%29.zip" TargetMode="External"/><Relationship Id="rId886" Type="http://schemas.openxmlformats.org/officeDocument/2006/relationships/hyperlink" Target="https://archive.org/download/ni-roms/roms/Nintendo%20-%20Nintendo%2064%20%28BigEndian%29.zip/Shadowgate%2064%20-%20Trials%20of%20the%20Four%20Towers%20%28Europe%29%20%28Fr%2CDe%2CNl%29.zip" TargetMode="External"/><Relationship Id="rId885" Type="http://schemas.openxmlformats.org/officeDocument/2006/relationships/hyperlink" Target="https://archive.org/download/ni-roms/roms/Nintendo%20-%20Nintendo%2064%20%28BigEndian%29.zip/Shadowgate%2064%20-%20Trials%20of%20the%20Four%20Towers%20%28Europe%29%20%28Es%2CIt%29.zip" TargetMode="External"/><Relationship Id="rId889" Type="http://schemas.openxmlformats.org/officeDocument/2006/relationships/hyperlink" Target="https://archive.org/download/ni-roms/roms/Nintendo%20-%20Nintendo%2064%20%28BigEndian%29.zip/Shadowgate%2064%20-%20Trials%20of%20the%20Four%20Towers%20%28USA%29%20%28En%2CEs%29%20%28Beta%29.zip" TargetMode="External"/><Relationship Id="rId880" Type="http://schemas.openxmlformats.org/officeDocument/2006/relationships/hyperlink" Target="https://archive.org/download/ni-roms/roms/Nintendo%20-%20Nintendo%2064%20%28BigEndian%29.zip/Shadow%20Man%20%28Brazil%29.zip" TargetMode="External"/><Relationship Id="rId884" Type="http://schemas.openxmlformats.org/officeDocument/2006/relationships/hyperlink" Target="https://archive.org/download/ni-roms/roms/Nintendo%20-%20Nintendo%2064%20%28BigEndian%29.zip/Shadow%20Man%20%28USA%29.zip" TargetMode="External"/><Relationship Id="rId883" Type="http://schemas.openxmlformats.org/officeDocument/2006/relationships/hyperlink" Target="https://archive.org/download/ni-roms/roms/Nintendo%20-%20Nintendo%2064%20%28BigEndian%29.zip/Shadow%20Man%20%28Germany%29.zip" TargetMode="External"/><Relationship Id="rId882" Type="http://schemas.openxmlformats.org/officeDocument/2006/relationships/hyperlink" Target="https://archive.org/download/ni-roms/roms/Nintendo%20-%20Nintendo%2064%20%28BigEndian%29.zip/Shadow%20Man%20%28France%29.zip" TargetMode="External"/><Relationship Id="rId881" Type="http://schemas.openxmlformats.org/officeDocument/2006/relationships/hyperlink" Target="https://archive.org/download/ni-roms/roms/Nintendo%20-%20Nintendo%2064%20%28BigEndian%29.zip/Shadow%20Man%20%28Europe%29%20%28En%2CEs%2CIt%29.zip" TargetMode="External"/><Relationship Id="rId877" Type="http://schemas.openxmlformats.org/officeDocument/2006/relationships/hyperlink" Target="https://archive.org/download/ni-roms/roms/Nintendo%20-%20Nintendo%2064%20%28BigEndian%29.zip/Scooby-Doo%21%20-%20Classic%20Creep%20Capers%20%28USA%29.zip" TargetMode="External"/><Relationship Id="rId876" Type="http://schemas.openxmlformats.org/officeDocument/2006/relationships/hyperlink" Target="https://archive.org/download/ni-roms/roms/Nintendo%20-%20Nintendo%2064%20%28BigEndian%29.zip/Scooby-Doo%21%20-%20Classic%20Creep%20Capers%20%28USA%29%20%28Rev%201%29.zip" TargetMode="External"/><Relationship Id="rId875" Type="http://schemas.openxmlformats.org/officeDocument/2006/relationships/hyperlink" Target="https://archive.org/download/ni-roms/roms/Nintendo%20-%20Nintendo%2064%20%28BigEndian%29.zip/Scooby-Doo%21%20-%20Classic%20Creep%20Capers%20%28Europe%29.zip" TargetMode="External"/><Relationship Id="rId874" Type="http://schemas.openxmlformats.org/officeDocument/2006/relationships/hyperlink" Target="https://archive.org/download/ni-roms/roms/Nintendo%20-%20Nintendo%2064%20%28BigEndian%29.zip/Sblobber%2064%20%28World%29%20%28N64brew%20Game%20Jam%202020%29%20%28Aftermarket%29%20%28Unl%29.zip" TargetMode="External"/><Relationship Id="rId879" Type="http://schemas.openxmlformats.org/officeDocument/2006/relationships/hyperlink" Target="https://archive.org/download/ni-roms/roms/Nintendo%20-%20Nintendo%2064%20%28BigEndian%29.zip/Sesame%20Street%20-%20Elmo%27s%20Number%20Journey%20%28USA%29.zip" TargetMode="External"/><Relationship Id="rId878" Type="http://schemas.openxmlformats.org/officeDocument/2006/relationships/hyperlink" Target="https://archive.org/download/ni-roms/roms/Nintendo%20-%20Nintendo%2064%20%28BigEndian%29.zip/Sesame%20Street%20-%20Elmo%27s%20Letter%20Adventure%20%28USA%29.zip" TargetMode="External"/><Relationship Id="rId873" Type="http://schemas.openxmlformats.org/officeDocument/2006/relationships/hyperlink" Target="https://archive.org/download/ni-roms/roms/Nintendo%20-%20Nintendo%2064%20%28BigEndian%29.zip/Sand%20City%20%28World%29%20%28N64brew%20Game%20Jam%202023%29%20%28Aftermarket%29%20%28Unl%29.zip" TargetMode="External"/><Relationship Id="rId872" Type="http://schemas.openxmlformats.org/officeDocument/2006/relationships/hyperlink" Target="https://archive.org/download/ni-roms/roms/Nintendo%20-%20Nintendo%2064%20%28BigEndian%29.zip/Sand%20Castle%20Clamour%20%28World%29%20%28N64brew%20Game%20Jam%202023%29%20%28Aftermarket%29%20%28Unl%29.zip" TargetMode="External"/><Relationship Id="rId871" Type="http://schemas.openxmlformats.org/officeDocument/2006/relationships/hyperlink" Target="https://archive.org/download/ni-roms/roms/Nintendo%20-%20Nintendo%2064%20%28BigEndian%29.zip/San%20Francisco%20Rush%202049%20%28USA%29.zip" TargetMode="External"/><Relationship Id="rId870" Type="http://schemas.openxmlformats.org/officeDocument/2006/relationships/hyperlink" Target="https://archive.org/download/ni-roms/roms/Nintendo%20-%20Nintendo%2064%20%28BigEndian%29.zip/San%20Francisco%20Rush%202049%20%28Europe%29%20%28En%2CFr%2CDe%2CEs%2CIt%2CNl%29.zip" TargetMode="External"/><Relationship Id="rId829" Type="http://schemas.openxmlformats.org/officeDocument/2006/relationships/hyperlink" Target="https://archive.org/download/ni-roms/roms/Nintendo%20-%20Nintendo%2064%20%28BigEndian%29.zip/Resident%20Evil%202%20%28USA%29.zip" TargetMode="External"/><Relationship Id="rId828" Type="http://schemas.openxmlformats.org/officeDocument/2006/relationships/hyperlink" Target="https://archive.org/download/ni-roms/roms/Nintendo%20-%20Nintendo%2064%20%28BigEndian%29.zip/Resident%20Evil%202%20%28USA%29%20%28Rev%201%29.zip" TargetMode="External"/><Relationship Id="rId827" Type="http://schemas.openxmlformats.org/officeDocument/2006/relationships/hyperlink" Target="https://archive.org/download/ni-roms/roms/Nintendo%20-%20Nintendo%2064%20%28BigEndian%29.zip/Resident%20Evil%202%20%28Europe%29%20%28En%2CFr%29.zip" TargetMode="External"/><Relationship Id="rId822" Type="http://schemas.openxmlformats.org/officeDocument/2006/relationships/hyperlink" Target="https://archive.org/download/ni-roms/roms/Nintendo%20-%20Nintendo%2064%20%28BigEndian%29.zip/Re-Volt%20%28USA%29.zip" TargetMode="External"/><Relationship Id="rId821" Type="http://schemas.openxmlformats.org/officeDocument/2006/relationships/hyperlink" Target="https://archive.org/download/ni-roms/roms/Nintendo%20-%20Nintendo%2064%20%28BigEndian%29.zip/Re-Volt%20%28Europe%29%20%28En%2CFr%2CDe%2CEs%29.zip" TargetMode="External"/><Relationship Id="rId820" Type="http://schemas.openxmlformats.org/officeDocument/2006/relationships/hyperlink" Target="https://archive.org/download/ni-roms/roms/Nintendo%20-%20Nintendo%2064%20%28BigEndian%29.zip/Razor%20Freestyle%20Scooter%20%28USA%29.zip" TargetMode="External"/><Relationship Id="rId826" Type="http://schemas.openxmlformats.org/officeDocument/2006/relationships/hyperlink" Target="https://archive.org/download/ni-roms/roms/Nintendo%20-%20Nintendo%2064%20%28BigEndian%29.zip/Ready%202%20Rumble%20Boxing%20-%20Round%202%20%28USA%29.zip" TargetMode="External"/><Relationship Id="rId825" Type="http://schemas.openxmlformats.org/officeDocument/2006/relationships/hyperlink" Target="https://archive.org/download/ni-roms/roms/Nintendo%20-%20Nintendo%2064%20%28BigEndian%29.zip/Ready%202%20Rumble%20Boxing%20%28USA%29.zip" TargetMode="External"/><Relationship Id="rId824" Type="http://schemas.openxmlformats.org/officeDocument/2006/relationships/hyperlink" Target="https://archive.org/download/ni-roms/roms/Nintendo%20-%20Nintendo%2064%20%28BigEndian%29.zip/Ready%202%20Rumble%20Boxing%20%28USA%29%20%28LodgeNet%29.zip" TargetMode="External"/><Relationship Id="rId823" Type="http://schemas.openxmlformats.org/officeDocument/2006/relationships/hyperlink" Target="https://archive.org/download/ni-roms/roms/Nintendo%20-%20Nintendo%2064%20%28BigEndian%29.zip/Ready%202%20Rumble%20Boxing%20%28Europe%29%20%28En%2CFr%2CDe%29.zip" TargetMode="External"/><Relationship Id="rId819" Type="http://schemas.openxmlformats.org/officeDocument/2006/relationships/hyperlink" Target="https://archive.org/download/ni-roms/roms/Nintendo%20-%20Nintendo%2064%20%28BigEndian%29.zip/Razmoket%2C%20Les%20-%20La%20Chasse%20aux%20Tresors%20%28France%29.zip" TargetMode="External"/><Relationship Id="rId818" Type="http://schemas.openxmlformats.org/officeDocument/2006/relationships/hyperlink" Target="https://archive.org/download/ni-roms/roms/Nintendo%20-%20Nintendo%2064%20%28BigEndian%29.zip/Rayman%202%20-%20The%20Great%20Escape%20%28USA%29%20%28En%2CFr%2CDe%2CEs%2CIt%29.zip" TargetMode="External"/><Relationship Id="rId817" Type="http://schemas.openxmlformats.org/officeDocument/2006/relationships/hyperlink" Target="https://archive.org/download/ni-roms/roms/Nintendo%20-%20Nintendo%2064%20%28BigEndian%29.zip/Rayman%202%20-%20The%20Great%20Escape%20%28Europe%29%20%28En%2CFr%2CDe%2CEs%2CIt%29.zip" TargetMode="External"/><Relationship Id="rId816" Type="http://schemas.openxmlformats.org/officeDocument/2006/relationships/hyperlink" Target="https://archive.org/download/ni-roms/roms/Nintendo%20-%20Nintendo%2064%20%28BigEndian%29.zip/Rat%20Attack%20%28Europe%29%20%28En%2CFr%2CDe%2CEs%2CIt%2CNl%29.zip" TargetMode="External"/><Relationship Id="rId811" Type="http://schemas.openxmlformats.org/officeDocument/2006/relationships/hyperlink" Target="https://archive.org/download/ni-roms/roms/Nintendo%20-%20Nintendo%2064%20%28BigEndian%29.zip/Rampage%20-%20World%20Tour%20%28USA%29.zip" TargetMode="External"/><Relationship Id="rId810" Type="http://schemas.openxmlformats.org/officeDocument/2006/relationships/hyperlink" Target="https://archive.org/download/ni-roms/roms/Nintendo%20-%20Nintendo%2064%20%28BigEndian%29.zip/Rampage%20-%20World%20Tour%20%28Europe%29.zip" TargetMode="External"/><Relationship Id="rId815" Type="http://schemas.openxmlformats.org/officeDocument/2006/relationships/hyperlink" Target="https://archive.org/download/ni-roms/roms/Nintendo%20-%20Nintendo%2064%20%28BigEndian%29.zip/Rat%20Attack%21%20%28USA%29.zip" TargetMode="External"/><Relationship Id="rId814" Type="http://schemas.openxmlformats.org/officeDocument/2006/relationships/hyperlink" Target="https://archive.org/download/ni-roms/roms/Nintendo%20-%20Nintendo%2064%20%28BigEndian%29.zip/Rampage%202%20-%20Universal%20Tour%20%28USA%29.zip" TargetMode="External"/><Relationship Id="rId813" Type="http://schemas.openxmlformats.org/officeDocument/2006/relationships/hyperlink" Target="https://archive.org/download/ni-roms/roms/Nintendo%20-%20Nintendo%2064%20%28BigEndian%29.zip/Rampage%202%20-%20Universal%20Tour%20%28USA%29%20%28LodgeNet%29.zip" TargetMode="External"/><Relationship Id="rId812" Type="http://schemas.openxmlformats.org/officeDocument/2006/relationships/hyperlink" Target="https://archive.org/download/ni-roms/roms/Nintendo%20-%20Nintendo%2064%20%28BigEndian%29.zip/Rampage%202%20-%20Universal%20Tour%20%28Europe%29.zip" TargetMode="External"/><Relationship Id="rId849" Type="http://schemas.openxmlformats.org/officeDocument/2006/relationships/hyperlink" Target="https://archive.org/download/ni-roms/roms/Nintendo%20-%20Nintendo%2064%20%28BigEndian%29.zip/Rocket%20-%20Robot%20on%20Wheels%20%28USA%29.zip" TargetMode="External"/><Relationship Id="rId844" Type="http://schemas.openxmlformats.org/officeDocument/2006/relationships/hyperlink" Target="https://archive.org/download/ni-roms/roms/Nintendo%20-%20Nintendo%2064%20%28BigEndian%29.zip/Robotech%20-%20Crystal%20Dreams%20%28USA%29%20%28Proto%202%29.zip" TargetMode="External"/><Relationship Id="rId843" Type="http://schemas.openxmlformats.org/officeDocument/2006/relationships/hyperlink" Target="https://archive.org/download/ni-roms/roms/Nintendo%20-%20Nintendo%2064%20%28BigEndian%29.zip/Robotech%20-%20Crystal%20Dreams%20%28USA%29%20%28Proto%201%29.zip" TargetMode="External"/><Relationship Id="rId842" Type="http://schemas.openxmlformats.org/officeDocument/2006/relationships/hyperlink" Target="https://archive.org/download/ni-roms/roms/Nintendo%20-%20Nintendo%2064%20%28BigEndian%29.zip/Robot%20Poncots%2064%20-%207tsu%20no%20Umi%20no%20Caramel%20%28Japan%29.zip" TargetMode="External"/><Relationship Id="rId841" Type="http://schemas.openxmlformats.org/officeDocument/2006/relationships/hyperlink" Target="https://archive.org/download/ni-roms/roms/Nintendo%20-%20Nintendo%2064%20%28BigEndian%29.zip/Roadsters%20%28USA%29%20%28En%2CFr%2CEs%29.zip" TargetMode="External"/><Relationship Id="rId848" Type="http://schemas.openxmlformats.org/officeDocument/2006/relationships/hyperlink" Target="https://archive.org/download/ni-roms/roms/Nintendo%20-%20Nintendo%2064%20%28BigEndian%29.zip/Rocket%20-%20Robot%20on%20Wheels%20%28Europe%29%20%28En%2CFr%2CDe%29.zip" TargetMode="External"/><Relationship Id="rId847" Type="http://schemas.openxmlformats.org/officeDocument/2006/relationships/hyperlink" Target="https://archive.org/download/ni-roms/roms/Nintendo%20-%20Nintendo%2064%20%28BigEndian%29.zip/Rocket%20-%20Robot%20on%20Wheels%20%28Europe%29%20%28Beta%29%20%281999-09-29%29.zip" TargetMode="External"/><Relationship Id="rId846" Type="http://schemas.openxmlformats.org/officeDocument/2006/relationships/hyperlink" Target="https://archive.org/download/ni-roms/roms/Nintendo%20-%20Nintendo%2064%20%28BigEndian%29.zip/Robotron%2064%20%28USA%29.zip" TargetMode="External"/><Relationship Id="rId845" Type="http://schemas.openxmlformats.org/officeDocument/2006/relationships/hyperlink" Target="https://archive.org/download/ni-roms/roms/Nintendo%20-%20Nintendo%2064%20%28BigEndian%29.zip/Robotron%2064%20%28Europe%29.zip" TargetMode="External"/><Relationship Id="rId840" Type="http://schemas.openxmlformats.org/officeDocument/2006/relationships/hyperlink" Target="https://archive.org/download/ni-roms/roms/Nintendo%20-%20Nintendo%2064%20%28BigEndian%29.zip/Roadsters%20%28Europe%29%20%28En%2CFr%2CDe%2CEs%2CIt%2CNl%29.zip" TargetMode="External"/><Relationship Id="rId839" Type="http://schemas.openxmlformats.org/officeDocument/2006/relationships/hyperlink" Target="https://archive.org/download/ni-roms/roms/Nintendo%20-%20Nintendo%2064%20%28BigEndian%29.zip/Road%20Rash%2064%20%28USA%29.zip" TargetMode="External"/><Relationship Id="rId838" Type="http://schemas.openxmlformats.org/officeDocument/2006/relationships/hyperlink" Target="https://archive.org/download/ni-roms/roms/Nintendo%20-%20Nintendo%2064%20%28BigEndian%29.zip/Road%20Rash%2064%20%28USA%29%20%28Beta%202%29.zip" TargetMode="External"/><Relationship Id="rId833" Type="http://schemas.openxmlformats.org/officeDocument/2006/relationships/hyperlink" Target="https://archive.org/download/ni-roms/roms/Nintendo%20-%20Nintendo%2064%20%28BigEndian%29.zip/Riqa%20%28Europe%29%20%28Proto%29%20%282000-03-27%29.zip" TargetMode="External"/><Relationship Id="rId832" Type="http://schemas.openxmlformats.org/officeDocument/2006/relationships/hyperlink" Target="https://archive.org/download/ni-roms/roms/Nintendo%20-%20Nintendo%2064%20%28BigEndian%29.zip/Riqa%20%28Europe%29%20%28Proto%29%20%282000-03-24%29.zip" TargetMode="External"/><Relationship Id="rId831" Type="http://schemas.openxmlformats.org/officeDocument/2006/relationships/hyperlink" Target="https://archive.org/download/ni-roms/roms/Nintendo%20-%20Nintendo%2064%20%28BigEndian%29.zip/Riqa%20%28Europe%29%20%28Proto%29%20%282000-02-14%29.zip" TargetMode="External"/><Relationship Id="rId830" Type="http://schemas.openxmlformats.org/officeDocument/2006/relationships/hyperlink" Target="https://archive.org/download/ni-roms/roms/Nintendo%20-%20Nintendo%2064%20%28BigEndian%29.zip/Retro%20Dash%20%28World%29%20%28N64brew%20Game%20Jam%202020%29%20%28Aftermarket%29%20%28Unl%29.zip" TargetMode="External"/><Relationship Id="rId837" Type="http://schemas.openxmlformats.org/officeDocument/2006/relationships/hyperlink" Target="https://archive.org/download/ni-roms/roms/Nintendo%20-%20Nintendo%2064%20%28BigEndian%29.zip/Road%20Rash%2064%20%28USA%29%20%28Beta%201%29.zip" TargetMode="External"/><Relationship Id="rId836" Type="http://schemas.openxmlformats.org/officeDocument/2006/relationships/hyperlink" Target="https://archive.org/download/ni-roms/roms/Nintendo%20-%20Nintendo%2064%20%28BigEndian%29.zip/Road%20Rash%2064%20%28Europe%29.zip" TargetMode="External"/><Relationship Id="rId835" Type="http://schemas.openxmlformats.org/officeDocument/2006/relationships/hyperlink" Target="https://archive.org/download/ni-roms/roms/Nintendo%20-%20Nintendo%2064%20%28BigEndian%29.zip/Road%20Rash%2064%20%28Europe%29%20%28Beta%29%20%281999-10-12%29.zip" TargetMode="External"/><Relationship Id="rId834" Type="http://schemas.openxmlformats.org/officeDocument/2006/relationships/hyperlink" Target="https://archive.org/download/ni-roms/roms/Nintendo%20-%20Nintendo%2064%20%28BigEndian%29.zip/Riqa%20%28Europe%29%20%28Proto%29%20%282000-05-28%29.zip" TargetMode="External"/><Relationship Id="rId899" Type="http://schemas.openxmlformats.org/officeDocument/2006/relationships/hyperlink" Target="https://archive.org/download/ni-roms/roms/Nintendo%20-%20Nintendo%2064%20%28BigEndian%29.zip/Slime%20Heist%20%28World%29%20%28N64brew%20Game%20Jam%202022%29%20%28Aftermarket%29%20%28Unl%29.zip" TargetMode="External"/><Relationship Id="rId898" Type="http://schemas.openxmlformats.org/officeDocument/2006/relationships/hyperlink" Target="https://archive.org/download/ni-roms/roms/Nintendo%20-%20Nintendo%2064%20%28BigEndian%29.zip/Slasher%20Kart%2064%20%28World%29%20%28Aftermarket%29%20%28Pirate%29.zip" TargetMode="External"/><Relationship Id="rId897" Type="http://schemas.openxmlformats.org/officeDocument/2006/relationships/hyperlink" Target="https://archive.org/download/ni-roms/roms/Nintendo%20-%20Nintendo%2064%20%28BigEndian%29.zip/Simpson%20Kart%2064%20%28World%29%20%28Aftermarket%29%20%28Pirate%29.zip" TargetMode="External"/><Relationship Id="rId896" Type="http://schemas.openxmlformats.org/officeDocument/2006/relationships/hyperlink" Target="https://archive.org/download/ni-roms/roms/Nintendo%20-%20Nintendo%2064%20%28BigEndian%29.zip/SimCopter%2064%20%28USA%29%20%28Proto%29%20%28E3%201997%29.zip" TargetMode="External"/><Relationship Id="rId891" Type="http://schemas.openxmlformats.org/officeDocument/2006/relationships/hyperlink" Target="https://archive.org/download/ni-roms/roms/Nintendo%20-%20Nintendo%2064%20%28BigEndian%29.zip/Shin%20Nihon%20Pro%20Wrestling%20Toukon%20Road%20-%20Brave%20Spirits%20%28Japan%29.zip" TargetMode="External"/><Relationship Id="rId890" Type="http://schemas.openxmlformats.org/officeDocument/2006/relationships/hyperlink" Target="https://archive.org/download/ni-roms/roms/Nintendo%20-%20Nintendo%2064%20%28BigEndian%29.zip/Shadowgate%2064%20-%20Trials%20of%20the%20Four%20Towers%20%28USA%29%20%28En%2CEs%29.zip" TargetMode="External"/><Relationship Id="rId895" Type="http://schemas.openxmlformats.org/officeDocument/2006/relationships/hyperlink" Target="https://archive.org/download/ni-roms/roms/Nintendo%20-%20Nintendo%2064%20%28BigEndian%29.zip/SimCity%202000%20%28Japan%29.zip" TargetMode="External"/><Relationship Id="rId894" Type="http://schemas.openxmlformats.org/officeDocument/2006/relationships/hyperlink" Target="https://archive.org/download/ni-roms/roms/Nintendo%20-%20Nintendo%2064%20%28BigEndian%29.zip/Shufflepuck%2064%20%28World%29%20%28Aftermarket%29%20%28Unl%29.zip" TargetMode="External"/><Relationship Id="rId893" Type="http://schemas.openxmlformats.org/officeDocument/2006/relationships/hyperlink" Target="https://archive.org/download/ni-roms/roms/Nintendo%20-%20Nintendo%2064%20%28BigEndian%29.zip/Shrunk%20in%20the%20Wash%20%28World%29%20%28N64brew%20Game%20Jam%202020%29%20%28Aftermarket%29%20%28Unl%29.zip" TargetMode="External"/><Relationship Id="rId892" Type="http://schemas.openxmlformats.org/officeDocument/2006/relationships/hyperlink" Target="https://archive.org/download/ni-roms/roms/Nintendo%20-%20Nintendo%2064%20%28BigEndian%29.zip/Shin%20Nihon%20Pro%20Wrestling%20Toukon%20Road%202%20-%20The%20Next%20Generation%20%28Japan%29.zip" TargetMode="External"/></Relationships>
</file>

<file path=xl/worksheets/_rels/sheet11.xml.rels><?xml version="1.0" encoding="UTF-8" standalone="yes"?><Relationships xmlns="http://schemas.openxmlformats.org/package/2006/relationships"><Relationship Id="rId392" Type="http://schemas.openxmlformats.org/officeDocument/2006/relationships/hyperlink" Target="https://archive.org/download/ni-roms/roms/Nintendo%20-%20Nintendo%20DS%20%28Download%20Play%29.zip/Meteos%20-%20Vs.%20Firen%20%28Japan%29%20%28DS%20Broadcast%29.zip" TargetMode="External"/><Relationship Id="rId391" Type="http://schemas.openxmlformats.org/officeDocument/2006/relationships/hyperlink" Target="https://archive.org/download/ni-roms/roms/Nintendo%20-%20Nintendo%20DS%20%28Download%20Play%29.zip/Meteos%20-%20Vs.%20Firen%20%28Europe%29%20%28DS%20Broadcast%29.zip" TargetMode="External"/><Relationship Id="rId390" Type="http://schemas.openxmlformats.org/officeDocument/2006/relationships/hyperlink" Target="https://archive.org/download/ni-roms/roms/Nintendo%20-%20Nintendo%20DS%20%28Download%20Play%29.zip/Meteos%20-%20Vs.%20Anasaze%20%28USA%29%20%28DS%20Broadcast%29.zip" TargetMode="External"/><Relationship Id="rId385" Type="http://schemas.openxmlformats.org/officeDocument/2006/relationships/hyperlink" Target="https://archive.org/download/ni-roms/roms/Nintendo%20-%20Nintendo%20DS%20%28Download%20Play%29.zip/Meteos%20-%20Disney%20Magic%20%28USA%29%20%28Demo%29%20%28DS%20Broadcast%29.zip" TargetMode="External"/><Relationship Id="rId384" Type="http://schemas.openxmlformats.org/officeDocument/2006/relationships/hyperlink" Target="https://archive.org/download/ni-roms/roms/Nintendo%20-%20Nintendo%20DS%20%28Download%20Play%29.zip/Meteos%20-%20Disney%20Magic%20%28Japan%29%20%28Demo%29%20%28DS%20Broadcast%29.zip" TargetMode="External"/><Relationship Id="rId383" Type="http://schemas.openxmlformats.org/officeDocument/2006/relationships/hyperlink" Target="https://archive.org/download/ni-roms/roms/Nintendo%20-%20Nintendo%20DS%20%28Download%20Play%29.zip/Meteos%20-%20Disney%20Magic%20%28Europe%29%20%28Demo%29%20%28DS%20Broadcast%29.zip" TargetMode="External"/><Relationship Id="rId382" Type="http://schemas.openxmlformats.org/officeDocument/2006/relationships/hyperlink" Target="https://archive.org/download/ni-roms/roms/Nintendo%20-%20Nintendo%20DS%20%28Download%20Play%29.zip/Meteos%20%28USA%2C%20Europe%29%20%28En%2CFr%2CDe%2CEs%2CIt%29%20%28Demo%29.zip" TargetMode="External"/><Relationship Id="rId389" Type="http://schemas.openxmlformats.org/officeDocument/2006/relationships/hyperlink" Target="https://archive.org/download/ni-roms/roms/Nintendo%20-%20Nintendo%20DS%20%28Download%20Play%29.zip/Meteos%20-%20Vs.%20Anasaze%20%28Japan%29%20%28DS%20Broadcast%29.zip" TargetMode="External"/><Relationship Id="rId388" Type="http://schemas.openxmlformats.org/officeDocument/2006/relationships/hyperlink" Target="https://archive.org/download/ni-roms/roms/Nintendo%20-%20Nintendo%20DS%20%28Download%20Play%29.zip/Meteos%20-%20Vs.%20Anasaze%20%28Europe%29%20%28DS%20Broadcast%29.zip" TargetMode="External"/><Relationship Id="rId387" Type="http://schemas.openxmlformats.org/officeDocument/2006/relationships/hyperlink" Target="https://archive.org/download/ni-roms/roms/Nintendo%20-%20Nintendo%20DS%20%28Download%20Play%29.zip/Meteos%20-%20Otameshi%20%28Japan%29%20%28Demo%29%20%28DS%20Broadcast%29.zip" TargetMode="External"/><Relationship Id="rId386" Type="http://schemas.openxmlformats.org/officeDocument/2006/relationships/hyperlink" Target="https://archive.org/download/ni-roms/roms/Nintendo%20-%20Nintendo%20DS%20%28Download%20Play%29.zip/Meteos%20-%20Disney%20Magic%20%28USA%29%20%28Demo%29%20%28DS%20Download%20Station%29.zip" TargetMode="External"/><Relationship Id="rId381" Type="http://schemas.openxmlformats.org/officeDocument/2006/relationships/hyperlink" Target="https://archive.org/download/ni-roms/roms/Nintendo%20-%20Nintendo%20DS%20%28Download%20Play%29.zip/Meteos%20%28USA%29%20%28Demo%29%20%28Kiosk%29%20%28E3%202005%29.zip" TargetMode="External"/><Relationship Id="rId380" Type="http://schemas.openxmlformats.org/officeDocument/2006/relationships/hyperlink" Target="https://archive.org/download/ni-roms/roms/Nintendo%20-%20Nintendo%20DS%20%28Download%20Play%29.zip/Meteos%20%28USA%29%20%28Demo%29%20%28DS%20Broadcast%29.zip" TargetMode="External"/><Relationship Id="rId379" Type="http://schemas.openxmlformats.org/officeDocument/2006/relationships/hyperlink" Target="https://archive.org/download/ni-roms/roms/Nintendo%20-%20Nintendo%20DS%20%28Download%20Play%29.zip/Meteos%20%28Europe%29%20%28Demo%29%20%28DS%20Broadcast%29.zip" TargetMode="External"/><Relationship Id="rId374" Type="http://schemas.openxmlformats.org/officeDocument/2006/relationships/hyperlink" Target="https://archive.org/download/ni-roms/roms/Nintendo%20-%20Nintendo%20DS%20%28Download%20Play%29.zip/Mega%20Man%20Star%20Force%203%20%28USA%29%20%28Rev%201%29%20%28Demo%29.zip" TargetMode="External"/><Relationship Id="rId373" Type="http://schemas.openxmlformats.org/officeDocument/2006/relationships/hyperlink" Target="https://archive.org/download/ni-roms/roms/Nintendo%20-%20Nintendo%20DS%20%28Download%20Play%29.zip/Mega%20Man%20Star%20Force%202%20-%20Brother%20-%20L.%20M.%20Shin%20%28USA%29%20%28Rev%201%29%20%28Save%20Data%29.zip" TargetMode="External"/><Relationship Id="rId372" Type="http://schemas.openxmlformats.org/officeDocument/2006/relationships/hyperlink" Target="https://archive.org/download/ni-roms/roms/Nintendo%20-%20Nintendo%20DS%20%28Download%20Play%29.zip/Mega%20Man%20Star%20Force%202%20-%20Brother%20-%201stMegaMan%20%28USA%29%20%28Rev%201%29%20%28Save%20Data%29.zip" TargetMode="External"/><Relationship Id="rId371" Type="http://schemas.openxmlformats.org/officeDocument/2006/relationships/hyperlink" Target="https://archive.org/download/ni-roms/roms/Nintendo%20-%20Nintendo%20DS%20%28Download%20Play%29.zip/Mega%20Man%20Star%20Force%202%20-%20Battle%20Card%20-%20Le%20Mu%20%28USA%29%20%28Rev%201%29%20%28Save%20Data%29.zip" TargetMode="External"/><Relationship Id="rId378" Type="http://schemas.openxmlformats.org/officeDocument/2006/relationships/hyperlink" Target="https://archive.org/download/ni-roms/roms/Nintendo%20-%20Nintendo%20DS%20%28Download%20Play%29.zip/Metal%20Slug%207%20%28USA%29%20%28Video%29.zip" TargetMode="External"/><Relationship Id="rId377" Type="http://schemas.openxmlformats.org/officeDocument/2006/relationships/hyperlink" Target="https://archive.org/download/ni-roms/roms/Nintendo%20-%20Nintendo%20DS%20%28Download%20Play%29.zip/Metal%20Fight%20Beyblade%20-%20Choujou%20Kessen%21%20-%20Big%20Bang%20Bladers%20%28Japan%29%20%28Demo%29.zip" TargetMode="External"/><Relationship Id="rId376" Type="http://schemas.openxmlformats.org/officeDocument/2006/relationships/hyperlink" Target="https://archive.org/download/ni-roms/roms/Nintendo%20-%20Nintendo%20DS%20%28Download%20Play%29.zip/Mega%20Man%20Star%20Force%203%20-%20Battle%20Card%20-%20CrimsonMeteor%20%28USA%29%20%28Rev%201%29%20%28Save%20Data%29.zip" TargetMode="External"/><Relationship Id="rId375" Type="http://schemas.openxmlformats.org/officeDocument/2006/relationships/hyperlink" Target="https://archive.org/download/ni-roms/roms/Nintendo%20-%20Nintendo%20DS%20%28Download%20Play%29.zip/Mega%20Man%20Star%20Force%203%20-%20Battle%20Card%20-%20AcidArrest%20%28USA%29%20%28Rev%201%29%20%28Save%20Data%29.zip" TargetMode="External"/><Relationship Id="rId396" Type="http://schemas.openxmlformats.org/officeDocument/2006/relationships/hyperlink" Target="https://archive.org/download/ni-roms/roms/Nintendo%20-%20Nintendo%20DS%20%28Download%20Play%29.zip/Meteos%20-%20Vs.%20Geolyte%20%28USA%29%20%28DS%20Broadcast%29.zip" TargetMode="External"/><Relationship Id="rId395" Type="http://schemas.openxmlformats.org/officeDocument/2006/relationships/hyperlink" Target="https://archive.org/download/ni-roms/roms/Nintendo%20-%20Nintendo%20DS%20%28Download%20Play%29.zip/Meteos%20-%20Vs.%20Geolyte%20%28Japan%29%20%28DS%20Broadcast%29.zip" TargetMode="External"/><Relationship Id="rId394" Type="http://schemas.openxmlformats.org/officeDocument/2006/relationships/hyperlink" Target="https://archive.org/download/ni-roms/roms/Nintendo%20-%20Nintendo%20DS%20%28Download%20Play%29.zip/Meteos%20-%20Vs.%20Geolyte%20%28Europe%29%20%28DS%20Broadcast%29.zip" TargetMode="External"/><Relationship Id="rId393" Type="http://schemas.openxmlformats.org/officeDocument/2006/relationships/hyperlink" Target="https://archive.org/download/ni-roms/roms/Nintendo%20-%20Nintendo%20DS%20%28Download%20Play%29.zip/Meteos%20-%20Vs.%20Firen%20%28USA%29%20%28DS%20Broadcast%29.zip" TargetMode="External"/><Relationship Id="rId399" Type="http://schemas.openxmlformats.org/officeDocument/2006/relationships/hyperlink" Target="https://archive.org/download/ni-roms/roms/Nintendo%20-%20Nintendo%20DS%20%28Download%20Play%29.zip/Meteos%20-%20Vs.%20Oleana%20%28USA%29%20%28DS%20Broadcast%29.zip" TargetMode="External"/><Relationship Id="rId398" Type="http://schemas.openxmlformats.org/officeDocument/2006/relationships/hyperlink" Target="https://archive.org/download/ni-roms/roms/Nintendo%20-%20Nintendo%20DS%20%28Download%20Play%29.zip/Meteos%20-%20Vs.%20Oleana%20%28Japan%29%20%28DS%20Broadcast%29.zip" TargetMode="External"/><Relationship Id="rId397" Type="http://schemas.openxmlformats.org/officeDocument/2006/relationships/hyperlink" Target="https://archive.org/download/ni-roms/roms/Nintendo%20-%20Nintendo%20DS%20%28Download%20Play%29.zip/Meteos%20-%20Vs.%20Oleana%20%28Europe%29%20%28DS%20Broadcast%29.zip" TargetMode="External"/><Relationship Id="rId40" Type="http://schemas.openxmlformats.org/officeDocument/2006/relationships/hyperlink" Target="https://archive.org/download/ni-roms/roms/Nintendo%20-%20Nintendo%20DS%20%28Download%20Play%29.zip/Augen-Training%20-%20Trainieren%20und%20entspannen%20Sie%20Ihre%20Augen%21%20%28Germany%29%20%28Demo%29.zip" TargetMode="External"/><Relationship Id="rId42" Type="http://schemas.openxmlformats.org/officeDocument/2006/relationships/hyperlink" Target="https://archive.org/download/ni-roms/roms/Nintendo%20-%20Nintendo%20DS%20%28Download%20Play%29.zip/Bakugan%20-%20Battle%20Brawlers%20%28USA%29%20%28Demo%29%20%28DS%20Download%20Station%29.zip" TargetMode="External"/><Relationship Id="rId41" Type="http://schemas.openxmlformats.org/officeDocument/2006/relationships/hyperlink" Target="https://archive.org/download/ni-roms/roms/Nintendo%20-%20Nintendo%20DS%20%28Download%20Play%29.zip/Awa%20Tama%20-%20Taikenban%20%28Japan%29%20%28Rev%201%29%20%28Demo%29.zip" TargetMode="External"/><Relationship Id="rId44" Type="http://schemas.openxmlformats.org/officeDocument/2006/relationships/hyperlink" Target="https://archive.org/download/ni-roms/roms/Nintendo%20-%20Nintendo%20DS%20%28Download%20Play%29.zip/Battle%20of%20Giants%20-%20Dragons%20%28USA%29%20%28En%2CFr%2CEs%29%20%28Rev%202%29%20%28Demo%29.zip" TargetMode="External"/><Relationship Id="rId43" Type="http://schemas.openxmlformats.org/officeDocument/2006/relationships/hyperlink" Target="https://archive.org/download/ni-roms/roms/Nintendo%20-%20Nintendo%20DS%20%28Download%20Play%29.zip/Bakugan%20-%20Battle%20Brawlers%20%28USA%29%20%28Demo%29%20%28Nintendo%20Channel%29.zip" TargetMode="External"/><Relationship Id="rId46" Type="http://schemas.openxmlformats.org/officeDocument/2006/relationships/hyperlink" Target="https://archive.org/download/ni-roms/roms/Nintendo%20-%20Nintendo%20DS%20%28Download%20Play%29.zip/Bee%20Movie%20Game%20%28USA%29%20%28Video%29.zip" TargetMode="External"/><Relationship Id="rId45" Type="http://schemas.openxmlformats.org/officeDocument/2006/relationships/hyperlink" Target="https://archive.org/download/ni-roms/roms/Nintendo%20-%20Nintendo%20DS%20%28Download%20Play%29.zip/Battle%20of%20Giants%20-%20Mutant%20Insects%20%28USA%29%20%28En%2CFr%2CEs%29%20%28Demo%29.zip" TargetMode="External"/><Relationship Id="rId48" Type="http://schemas.openxmlformats.org/officeDocument/2006/relationships/hyperlink" Target="https://archive.org/download/ni-roms/roms/Nintendo%20-%20Nintendo%20DS%20%28Download%20Play%29.zip/Bibliothek%20der%20Klassischen%20Buecher%20-%20Das%20Urteil%20%28Germany%29%20%28Demo%29%20%28DS%20Broadcast%29.zip" TargetMode="External"/><Relationship Id="rId47" Type="http://schemas.openxmlformats.org/officeDocument/2006/relationships/hyperlink" Target="https://archive.org/download/ni-roms/roms/Nintendo%20-%20Nintendo%20DS%20%28Download%20Play%29.zip/Bibliothek%20der%20Klassischen%20Buecher%20-%20Betrachtung%20%28Germany%29%20%28Demo%29%20%28DS%20Broadcast%29.zip" TargetMode="External"/><Relationship Id="rId49" Type="http://schemas.openxmlformats.org/officeDocument/2006/relationships/hyperlink" Target="https://archive.org/download/ni-roms/roms/Nintendo%20-%20Nintendo%20DS%20%28Download%20Play%29.zip/Bibliothek%20der%20Klassischen%20Buecher%20-%20Die%20Verlobung%20in%20St.%20Domingo%20%28Germany%29%20%28Demo%29%20%28DS%20Broadcast%29.zip" TargetMode="External"/><Relationship Id="rId31" Type="http://schemas.openxmlformats.org/officeDocument/2006/relationships/hyperlink" Target="https://archive.org/download/ni-roms/roms/Nintendo%20-%20Nintendo%20DS%20%28Download%20Play%29.zip/Animal%20Crossing%20-%20City%20Folk%20-%20Suitcase%20%28USA%29%20%28Wii%20Broadcast%29.zip" TargetMode="External"/><Relationship Id="rId30" Type="http://schemas.openxmlformats.org/officeDocument/2006/relationships/hyperlink" Target="https://archive.org/download/ni-roms/roms/Nintendo%20-%20Nintendo%20DS%20%28Download%20Play%29.zip/Animal%20Crossing%20-%20City%20Folk%20-%20Moving%20Van%20%28USA%29%20%28Wii%20Broadcast%29.zip" TargetMode="External"/><Relationship Id="rId33" Type="http://schemas.openxmlformats.org/officeDocument/2006/relationships/hyperlink" Target="https://archive.org/download/ni-roms/roms/Nintendo%20-%20Nintendo%20DS%20%28Download%20Play%29.zip/Animal%20Crossing%20-%20Let%27s%20Go%20to%20the%20City%20-%20Suitcase%20%28Europe%29%20%28Wii%20Broadcast%29.zip" TargetMode="External"/><Relationship Id="rId32" Type="http://schemas.openxmlformats.org/officeDocument/2006/relationships/hyperlink" Target="https://archive.org/download/ni-roms/roms/Nintendo%20-%20Nintendo%20DS%20%28Download%20Play%29.zip/Animal%20Crossing%20-%20Let%27s%20Go%20to%20the%20City%20-%20Moving%20Van%20%28Europe%29%20%28Wii%20Broadcast%29.zip" TargetMode="External"/><Relationship Id="rId35" Type="http://schemas.openxmlformats.org/officeDocument/2006/relationships/hyperlink" Target="https://archive.org/download/ni-roms/roms/Nintendo%20-%20Nintendo%20DS%20%28Download%20Play%29.zip/Ant%20Nation%20%28USA%29%20%28Demo%29.zip" TargetMode="External"/><Relationship Id="rId34" Type="http://schemas.openxmlformats.org/officeDocument/2006/relationships/hyperlink" Target="https://archive.org/download/ni-roms/roms/Nintendo%20-%20Nintendo%20DS%20%28Download%20Play%29.zip/Anno%201701%20%28Europe%29%20%28En%2CFr%2CDe%2CEs%2CIt%29%20%28Demo%29.zip" TargetMode="External"/><Relationship Id="rId37" Type="http://schemas.openxmlformats.org/officeDocument/2006/relationships/hyperlink" Target="https://archive.org/download/ni-roms/roms/Nintendo%20-%20Nintendo%20DS%20%28Download%20Play%29.zip/Arkanoid%20DS%20%28USA%29%20%28Demo%29.zip" TargetMode="External"/><Relationship Id="rId36" Type="http://schemas.openxmlformats.org/officeDocument/2006/relationships/hyperlink" Target="https://archive.org/download/ni-roms/roms/Nintendo%20-%20Nintendo%20DS%20%28Download%20Play%29.zip/Apollo%20Justice%20-%20Ace%20Attorney%20-%20Mock%20Trial%20Version%20%28USA%29%20%28Rev%201%29%20%28Demo%29.zip" TargetMode="External"/><Relationship Id="rId39" Type="http://schemas.openxmlformats.org/officeDocument/2006/relationships/hyperlink" Target="https://archive.org/download/ni-roms/roms/Nintendo%20-%20Nintendo%20DS%20%28Download%20Play%29.zip/Art%20Academy%20-%20Demo%20Lesson%20%28USA%29%20%28En%2CFr%2CEs%29%20%28Demo%29.zip" TargetMode="External"/><Relationship Id="rId38" Type="http://schemas.openxmlformats.org/officeDocument/2006/relationships/hyperlink" Target="https://archive.org/download/ni-roms/roms/Nintendo%20-%20Nintendo%20DS%20%28Download%20Play%29.zip/Art%20Academy%20-%20Demo%20Lesson%20%28Europe%2C%20Australia%29%20%28En%2CFr%2CDe%2CEs%2CIt%29%20%28Demo%29.zip" TargetMode="External"/><Relationship Id="rId20" Type="http://schemas.openxmlformats.org/officeDocument/2006/relationships/hyperlink" Target="https://archive.org/download/ni-roms/roms/Nintendo%20-%20Nintendo%20DS%20%28Download%20Play%29.zip/Actionloop%20-%20Multiplayer%20%28Europe%29%20%28DS%20Broadcast%29.zip" TargetMode="External"/><Relationship Id="rId22" Type="http://schemas.openxmlformats.org/officeDocument/2006/relationships/hyperlink" Target="https://archive.org/download/ni-roms/roms/Nintendo%20-%20Nintendo%20DS%20%28Download%20Play%29.zip/Advance%20Wars%20-%20Days%20of%20Ruin%20-%20Exclusive%20Movie%20-%20Story%20%28USA%29%20%28Video%29.zip" TargetMode="External"/><Relationship Id="rId21" Type="http://schemas.openxmlformats.org/officeDocument/2006/relationships/hyperlink" Target="https://archive.org/download/ni-roms/roms/Nintendo%20-%20Nintendo%20DS%20%28Download%20Play%29.zip/Advance%20Wars%20-%20Days%20of%20Ruin%20-%20Exclusive%20Movie%20-%20Battle%20%28USA%29%20%28Video%29.zip" TargetMode="External"/><Relationship Id="rId24" Type="http://schemas.openxmlformats.org/officeDocument/2006/relationships/hyperlink" Target="https://archive.org/download/ni-roms/roms/Nintendo%20-%20Nintendo%20DS%20%28Download%20Play%29.zip/Advance%20Wars%20-%20Dual%20Strike%20%28USA%29%20%28Demo%29%20%28DS%20Broadcast%29.zip" TargetMode="External"/><Relationship Id="rId23" Type="http://schemas.openxmlformats.org/officeDocument/2006/relationships/hyperlink" Target="https://archive.org/download/ni-roms/roms/Nintendo%20-%20Nintendo%20DS%20%28Download%20Play%29.zip/Advance%20Wars%20-%20Dual%20Strike%20%28Europe%29%20%28Demo%29%20%28DS%20Broadcast%29.zip" TargetMode="External"/><Relationship Id="rId26" Type="http://schemas.openxmlformats.org/officeDocument/2006/relationships/hyperlink" Target="https://archive.org/download/ni-roms/roms/Nintendo%20-%20Nintendo%20DS%20%28Download%20Play%29.zip/All%20Kamen%20Rider%20-%20Rider%20Generation%20-%20Taikenban%20%28Japan%29%20%28Demo%29.zip" TargetMode="External"/><Relationship Id="rId25" Type="http://schemas.openxmlformats.org/officeDocument/2006/relationships/hyperlink" Target="https://archive.org/download/ni-roms/roms/Nintendo%20-%20Nintendo%20DS%20%28Download%20Play%29.zip/Air%20Traffic%20Chaos%20%28USA%29%20%28Rev%202%29%20%28Demo%29.zip" TargetMode="External"/><Relationship Id="rId28" Type="http://schemas.openxmlformats.org/officeDocument/2006/relationships/hyperlink" Target="https://archive.org/download/ni-roms/roms/Nintendo%20-%20Nintendo%20DS%20%28Download%20Play%29.zip/America%27s%20Test%20Kitchen%20-%20Let%27s%20Get%20Cooking%20-%20Featured%20Recipe%20-%20Roasted%20Red%20Potatoes%20%28USA%29%20%28Demo%29.zip" TargetMode="External"/><Relationship Id="rId27" Type="http://schemas.openxmlformats.org/officeDocument/2006/relationships/hyperlink" Target="https://archive.org/download/ni-roms/roms/Nintendo%20-%20Nintendo%20DS%20%28Download%20Play%29.zip/America%27s%20Test%20Kitchen%20-%20Let%27s%20Get%20Cooking%20-%20Featured%20Recipe%20-%20Chocolate%20Pots%20de%20Creme%20%28USA%29%20%28Demo%29.zip" TargetMode="External"/><Relationship Id="rId29" Type="http://schemas.openxmlformats.org/officeDocument/2006/relationships/hyperlink" Target="https://archive.org/download/ni-roms/roms/Nintendo%20-%20Nintendo%20DS%20%28Download%20Play%29.zip/America%27s%20Test%20Kitchen%20-%20Let%27s%20Get%20Cooking%20-%20Single%20Recipe%20Download%20Version%20%28USA%29%20%28DS%20Broadcast%29.zip" TargetMode="External"/><Relationship Id="rId11" Type="http://schemas.openxmlformats.org/officeDocument/2006/relationships/hyperlink" Target="https://archive.org/download/ni-roms/roms/Nintendo%20-%20Nintendo%20DS%20%28Download%20Play%29.zip/100%20Classic%20Books%20-%20The%20Man%20Who%20Would%20Be%20King%20%28USA%29%20%28Demo%29%20%28DS%20Broadcast%29.zip" TargetMode="External"/><Relationship Id="rId10" Type="http://schemas.openxmlformats.org/officeDocument/2006/relationships/hyperlink" Target="https://archive.org/download/ni-roms/roms/Nintendo%20-%20Nintendo%20DS%20%28Download%20Play%29.zip/100%20Classic%20Books%20-%20Alice%27s%20Adventures%20in%20Wonderland%20%28USA%29%20%28Demo%29%20%28DS%20Download%20Station%29.zip" TargetMode="External"/><Relationship Id="rId13" Type="http://schemas.openxmlformats.org/officeDocument/2006/relationships/hyperlink" Target="https://archive.org/download/ni-roms/roms/Nintendo%20-%20Nintendo%20DS%20%28Download%20Play%29.zip/100%20Livres%20Classiques%20-%20Carmen%20%28France%29%20%28Demo%29%20%28DS%20Broadcast%29.zip" TargetMode="External"/><Relationship Id="rId12" Type="http://schemas.openxmlformats.org/officeDocument/2006/relationships/hyperlink" Target="https://archive.org/download/ni-roms/roms/Nintendo%20-%20Nintendo%20DS%20%28Download%20Play%29.zip/100%20Classic%20Books%20-%20The%20Strange%20Case%20of%20Dr.%20Jekyll%20and%20Mr.%20Hyde%20%28USA%29%20%28Demo%29%20%28DS%20Broadcast%29.zip" TargetMode="External"/><Relationship Id="rId15" Type="http://schemas.openxmlformats.org/officeDocument/2006/relationships/hyperlink" Target="https://archive.org/download/ni-roms/roms/Nintendo%20-%20Nintendo%20DS%20%28Download%20Play%29.zip/100%20Livres%20Classiques%20-%20La%20Maison%20du%20chat-qui-pelote%20%28France%29%20%28Demo%29%20%28DS%20Broadcast%29.zip" TargetMode="External"/><Relationship Id="rId14" Type="http://schemas.openxmlformats.org/officeDocument/2006/relationships/hyperlink" Target="https://archive.org/download/ni-roms/roms/Nintendo%20-%20Nintendo%20DS%20%28Download%20Play%29.zip/100%20Livres%20Classiques%20-%20La%20Dame%20de%20pique%20%28France%29%20%28Demo%29%20%28DS%20Broadcast%29.zip" TargetMode="External"/><Relationship Id="rId17" Type="http://schemas.openxmlformats.org/officeDocument/2006/relationships/hyperlink" Target="https://archive.org/download/ni-roms/roms/Nintendo%20-%20Nintendo%20DS%20%28Download%20Play%29.zip/Ace%20Attorney%20Investigations%20-%20Miles%20Edgeworth%20-%20Trial%20Edition%20%28Europe%29%20%28Rev%201%29%20%28Demo%29.zip" TargetMode="External"/><Relationship Id="rId16" Type="http://schemas.openxmlformats.org/officeDocument/2006/relationships/hyperlink" Target="https://archive.org/download/ni-roms/roms/Nintendo%20-%20Nintendo%20DS%20%28Download%20Play%29.zip/1000%20Cooking%20Recipes%20from%20Elle%20a%20Table%20%28Europe%29%20%28En%2CFr%2CDe%2CEs%2CIt%29%20%28Demo%29.zip" TargetMode="External"/><Relationship Id="rId19" Type="http://schemas.openxmlformats.org/officeDocument/2006/relationships/hyperlink" Target="https://archive.org/download/ni-roms/roms/Nintendo%20-%20Nintendo%20DS%20%28Download%20Play%29.zip/Ace%20Attorney%20Investigations%20-%20Miles%20Edgeworth%20-%20Trial%20Edition%20%28USA%29%20%28Rev%201%29%20%28Demo%29%20%28Nintendo%20Channel%29.zip" TargetMode="External"/><Relationship Id="rId18" Type="http://schemas.openxmlformats.org/officeDocument/2006/relationships/hyperlink" Target="https://archive.org/download/ni-roms/roms/Nintendo%20-%20Nintendo%20DS%20%28Download%20Play%29.zip/Ace%20Attorney%20Investigations%20-%20Miles%20Edgeworth%20-%20Trial%20Edition%20%28USA%29%20%28Rev%201%29%20%28Demo%29%20%28DS%20Download%20Station%29.zip" TargetMode="External"/><Relationship Id="rId84" Type="http://schemas.openxmlformats.org/officeDocument/2006/relationships/hyperlink" Target="https://archive.org/download/ni-roms/roms/Nintendo%20-%20Nintendo%20DS%20%28Download%20Play%29.zip/Cerebrale%20Academie%20%28France%29%20%28Demo%29.zip" TargetMode="External"/><Relationship Id="rId83" Type="http://schemas.openxmlformats.org/officeDocument/2006/relationships/hyperlink" Target="https://archive.org/download/ni-roms/roms/Nintendo%20-%20Nintendo%20DS%20%28Download%20Play%29.zip/Castlevania%20-%20Portrait%20of%20Ruin%20-%20Preview%20Trailer%20%28USA%29%20%28Video%29.zip" TargetMode="External"/><Relationship Id="rId86" Type="http://schemas.openxmlformats.org/officeDocument/2006/relationships/hyperlink" Target="https://archive.org/download/ni-roms/roms/Nintendo%20-%20Nintendo%20DS%20%28Download%20Play%29.zip/Chokkan%20Hitofude%20%28Japan%29%20%28Demo%29%20%28DS%20Broadcast%29.zip" TargetMode="External"/><Relationship Id="rId85" Type="http://schemas.openxmlformats.org/officeDocument/2006/relationships/hyperlink" Target="https://archive.org/download/ni-roms/roms/Nintendo%20-%20Nintendo%20DS%20%28Download%20Play%29.zip/Charlotte%27s%20Web%20%28USA%29%20%28En%2CFr%2CDe%2CEs%2CIt%29%20%28Demo%29.zip" TargetMode="External"/><Relationship Id="rId88" Type="http://schemas.openxmlformats.org/officeDocument/2006/relationships/hyperlink" Target="https://archive.org/download/ni-roms/roms/Nintendo%20-%20Nintendo%20DS%20%28Download%20Play%29.zip/Classic%20Word%20Games%20%28USA%29%20%28Demo%29.zip" TargetMode="External"/><Relationship Id="rId87" Type="http://schemas.openxmlformats.org/officeDocument/2006/relationships/hyperlink" Target="https://archive.org/download/ni-roms/roms/Nintendo%20-%20Nintendo%20DS%20%28Download%20Play%29.zip/Chou%20Shittou%20Caduceus%20%28Japan%29%20%28Demo%29.zip" TargetMode="External"/><Relationship Id="rId89" Type="http://schemas.openxmlformats.org/officeDocument/2006/relationships/hyperlink" Target="https://archive.org/download/ni-roms/roms/Nintendo%20-%20Nintendo%20DS%20%28Download%20Play%29.zip/Clubhouse%20Games%20-%20Darts%20%28USA%29%20%28Demo%29.zip" TargetMode="External"/><Relationship Id="rId80" Type="http://schemas.openxmlformats.org/officeDocument/2006/relationships/hyperlink" Target="https://archive.org/download/ni-roms/roms/Nintendo%20-%20Nintendo%20DS%20%28Download%20Play%29.zip/Cars%20-%20Race-O-Rama%20%28Europe%29%20%28Demo%29.zip" TargetMode="External"/><Relationship Id="rId82" Type="http://schemas.openxmlformats.org/officeDocument/2006/relationships/hyperlink" Target="https://archive.org/download/ni-roms/roms/Nintendo%20-%20Nintendo%20DS%20%28Download%20Play%29.zip/Castlevania%20-%20Order%20Of%20Ecclesia%20%28USA%29%20%28Video%29.zip" TargetMode="External"/><Relationship Id="rId81" Type="http://schemas.openxmlformats.org/officeDocument/2006/relationships/hyperlink" Target="https://archive.org/download/ni-roms/roms/Nintendo%20-%20Nintendo%20DS%20%28Download%20Play%29.zip/Cars%20-%20Race-O-Rama%20%28USA%29%20%28Demo%29.zip" TargetMode="External"/><Relationship Id="rId73" Type="http://schemas.openxmlformats.org/officeDocument/2006/relationships/hyperlink" Target="https://archive.org/download/ni-roms/roms/Nintendo%20-%20Nintendo%20DS%20%28Download%20Play%29.zip/Call%20of%20Duty%20-%20Modern%20Warfare%20-%20Mobilized%20%28USA%29%20%28Rev%201%29%20%28Video%29.zip" TargetMode="External"/><Relationship Id="rId72" Type="http://schemas.openxmlformats.org/officeDocument/2006/relationships/hyperlink" Target="https://archive.org/download/ni-roms/roms/Nintendo%20-%20Nintendo%20DS%20%28Download%20Play%29.zip/Cake%20Mania%202%20-%20Jill%27s%20Next%20Adventure%21%20%28Germany%29%20%28En%29%20%28Rev%201%29%20%28Demo%29.zip" TargetMode="External"/><Relationship Id="rId75" Type="http://schemas.openxmlformats.org/officeDocument/2006/relationships/hyperlink" Target="https://archive.org/download/ni-roms/roms/Nintendo%20-%20Nintendo%20DS%20%28Download%20Play%29.zip/Camping%20Mama%20%2B%20Papa%20-%20Fishing%20%28Japan%29%20%28Demo%29%20%28DS%20Broadcast%29.zip" TargetMode="External"/><Relationship Id="rId74" Type="http://schemas.openxmlformats.org/officeDocument/2006/relationships/hyperlink" Target="https://archive.org/download/ni-roms/roms/Nintendo%20-%20Nintendo%20DS%20%28Download%20Play%29.zip/Camping%20Mama%20%2B%20Papa%20-%20Barbecue%20%28Japan%29%20%28Demo%29%20%28DS%20Broadcast%29.zip" TargetMode="External"/><Relationship Id="rId77" Type="http://schemas.openxmlformats.org/officeDocument/2006/relationships/hyperlink" Target="https://archive.org/download/ni-roms/roms/Nintendo%20-%20Nintendo%20DS%20%28Download%20Play%29.zip/Camping%20Mama%20-%20Outdoor%20Adventures%20-%20Barbecue%20%28USA%29%20%28Demo%29%20%28DS%20Broadcast%29.zip" TargetMode="External"/><Relationship Id="rId76" Type="http://schemas.openxmlformats.org/officeDocument/2006/relationships/hyperlink" Target="https://archive.org/download/ni-roms/roms/Nintendo%20-%20Nintendo%20DS%20%28Download%20Play%29.zip/Camping%20Mama%20%2B%20Papa%20-%20Taikenban%20%28Japan%29%20%28Demo%29.zip" TargetMode="External"/><Relationship Id="rId79" Type="http://schemas.openxmlformats.org/officeDocument/2006/relationships/hyperlink" Target="https://archive.org/download/ni-roms/roms/Nintendo%20-%20Nintendo%20DS%20%28Download%20Play%29.zip/Carnival%20Games%20%28USA%29%20%28Demo%29.zip" TargetMode="External"/><Relationship Id="rId78" Type="http://schemas.openxmlformats.org/officeDocument/2006/relationships/hyperlink" Target="https://archive.org/download/ni-roms/roms/Nintendo%20-%20Nintendo%20DS%20%28Download%20Play%29.zip/Camping%20Mama%20-%20Outdoor%20Adventures%20-%20Fishing%20%28USA%29%20%28Demo%29%20%28DS%20Broadcast%29.zip" TargetMode="External"/><Relationship Id="rId71" Type="http://schemas.openxmlformats.org/officeDocument/2006/relationships/hyperlink" Target="https://archive.org/download/ni-roms/roms/Nintendo%20-%20Nintendo%20DS%20%28Download%20Play%29.zip/Cake%20Mania%202%20%28USA%29%20%28Demo%29%20%28Nintendo%20Channel%29.zip" TargetMode="External"/><Relationship Id="rId70" Type="http://schemas.openxmlformats.org/officeDocument/2006/relationships/hyperlink" Target="https://archive.org/download/ni-roms/roms/Nintendo%20-%20Nintendo%20DS%20%28Download%20Play%29.zip/Cake%20Mania%202%20%28USA%29%20%28Demo%29%20%28DS%20Download%20Station%29.zip" TargetMode="External"/><Relationship Id="rId62" Type="http://schemas.openxmlformats.org/officeDocument/2006/relationships/hyperlink" Target="https://archive.org/download/ni-roms/roms/Nintendo%20-%20Nintendo%20DS%20%28Download%20Play%29.zip/Brain%20Age%20-%20Train%20Your%20Brain%20in%20Minutes%20a%20Day%21%20-%20Quick%20Play%20%28USA%29%20%28Demo%29%20%28DS%20Download%20Station%29.zip" TargetMode="External"/><Relationship Id="rId61" Type="http://schemas.openxmlformats.org/officeDocument/2006/relationships/hyperlink" Target="https://archive.org/download/ni-roms/roms/Nintendo%20-%20Nintendo%20DS%20%28Download%20Play%29.zip/Brain%20Age%20-%20Train%20Your%20Brain%20in%20Minutes%20a%20Day%21%20-%20Calculation%20Battle%20x%2030%20%28USA%29%20%28DS%20Broadcast%29.zip" TargetMode="External"/><Relationship Id="rId64" Type="http://schemas.openxmlformats.org/officeDocument/2006/relationships/hyperlink" Target="https://archive.org/download/ni-roms/roms/Nintendo%20-%20Nintendo%20DS%20%28Download%20Play%29.zip/Brain%20Age%202%20-%20More%20Training%20in%20Minutes%20a%20Day%21%20%28USA%29%20%28Demo%29%20%28DS%20Broadcast%29.zip" TargetMode="External"/><Relationship Id="rId63" Type="http://schemas.openxmlformats.org/officeDocument/2006/relationships/hyperlink" Target="https://archive.org/download/ni-roms/roms/Nintendo%20-%20Nintendo%20DS%20%28Download%20Play%29.zip/Brain%20Age%20-%20Train%20Your%20Brain%20in%20Minutes%20a%20Day%21%20-%20Quick%20Play%20%28USA%29%20%28Demo%29%20%28Nintendo%20Channel%29.zip" TargetMode="External"/><Relationship Id="rId66" Type="http://schemas.openxmlformats.org/officeDocument/2006/relationships/hyperlink" Target="https://archive.org/download/ni-roms/roms/Nintendo%20-%20Nintendo%20DS%20%28Download%20Play%29.zip/Brain%20Age%202%20-%20More%20Training%20in%20Minutes%20a%20Day%21%20%28USA%29%20%28Fr%29%20%28Demo%29%20%28DS%20Broadcast%29.zip" TargetMode="External"/><Relationship Id="rId65" Type="http://schemas.openxmlformats.org/officeDocument/2006/relationships/hyperlink" Target="https://archive.org/download/ni-roms/roms/Nintendo%20-%20Nintendo%20DS%20%28Download%20Play%29.zip/Brain%20Age%202%20-%20More%20Training%20in%20Minutes%20a%20Day%21%20%28USA%29%20%28Es%29%20%28Demo%29%20%28DS%20Broadcast%29.zip" TargetMode="External"/><Relationship Id="rId68" Type="http://schemas.openxmlformats.org/officeDocument/2006/relationships/hyperlink" Target="https://archive.org/download/ni-roms/roms/Nintendo%20-%20Nintendo%20DS%20%28Download%20Play%29.zip/Brain%20Age%202%20-%20More%20Training%20in%20Minutes%20a%20Day%21%20-%20Vs.%20Training%20%28USA%29%20%28DS%20Broadcast%29.zip" TargetMode="External"/><Relationship Id="rId67" Type="http://schemas.openxmlformats.org/officeDocument/2006/relationships/hyperlink" Target="https://archive.org/download/ni-roms/roms/Nintendo%20-%20Nintendo%20DS%20%28Download%20Play%29.zip/Brain%20Age%202%20-%20More%20Training%20in%20Minutes%20a%20Day%21%20-%20Quick%20Play%20%28USA%29%20%28Demo%29%20%28DS%20Download%20Station%2C%20Nintendo%20Channel%29.zip" TargetMode="External"/><Relationship Id="rId60" Type="http://schemas.openxmlformats.org/officeDocument/2006/relationships/hyperlink" Target="https://archive.org/download/ni-roms/roms/Nintendo%20-%20Nintendo%20DS%20%28Download%20Play%29.zip/Brain%20Age%20-%20Train%20Your%20Brain%20in%20Minutes%20a%20Day%21%20%28USA%29%20%28Demo%29%20%28DS%20Broadcast%29.zip" TargetMode="External"/><Relationship Id="rId69" Type="http://schemas.openxmlformats.org/officeDocument/2006/relationships/hyperlink" Target="https://archive.org/download/ni-roms/roms/Nintendo%20-%20Nintendo%20DS%20%28Download%20Play%29.zip/Cake%20Mania%20%28USA%2C%20Europe%29%20%28Demo%29.zip" TargetMode="External"/><Relationship Id="rId51" Type="http://schemas.openxmlformats.org/officeDocument/2006/relationships/hyperlink" Target="https://archive.org/download/ni-roms/roms/Nintendo%20-%20Nintendo%20DS%20%28Download%20Play%29.zip/Big%20Beach%20Sports%20-%20Face%20Paint%20%28USA%2C%20Europe%29%20%28Rev%201%29%20%28Wii%20Broadcast%29.zip" TargetMode="External"/><Relationship Id="rId50" Type="http://schemas.openxmlformats.org/officeDocument/2006/relationships/hyperlink" Target="https://archive.org/download/ni-roms/roms/Nintendo%20-%20Nintendo%20DS%20%28Download%20Play%29.zip/Big%20Bang%20Mini%20%28USA%29%20%28Rev%204%29%20%28Demo%29.zip" TargetMode="External"/><Relationship Id="rId53" Type="http://schemas.openxmlformats.org/officeDocument/2006/relationships/hyperlink" Target="https://archive.org/download/ni-roms/roms/Nintendo%20-%20Nintendo%20DS%20%28Download%20Play%29.zip/Big%20Brain%20Academy%20%28Germany%29%20%28Demo%29.zip" TargetMode="External"/><Relationship Id="rId52" Type="http://schemas.openxmlformats.org/officeDocument/2006/relationships/hyperlink" Target="https://archive.org/download/ni-roms/roms/Nintendo%20-%20Nintendo%20DS%20%28Download%20Play%29.zip/Big%20Brain%20Academy%20%28Europe%2C%20Australia%29%20%28Demo%29.zip" TargetMode="External"/><Relationship Id="rId55" Type="http://schemas.openxmlformats.org/officeDocument/2006/relationships/hyperlink" Target="https://archive.org/download/ni-roms/roms/Nintendo%20-%20Nintendo%20DS%20%28Download%20Play%29.zip/Big%20Brain%20Academy%20%28Netherlands%29%20%28Demo%29.zip" TargetMode="External"/><Relationship Id="rId54" Type="http://schemas.openxmlformats.org/officeDocument/2006/relationships/hyperlink" Target="https://archive.org/download/ni-roms/roms/Nintendo%20-%20Nintendo%20DS%20%28Download%20Play%29.zip/Big%20Brain%20Academy%20%28Italy%29%20%28Demo%29.zip" TargetMode="External"/><Relationship Id="rId57" Type="http://schemas.openxmlformats.org/officeDocument/2006/relationships/hyperlink" Target="https://archive.org/download/ni-roms/roms/Nintendo%20-%20Nintendo%20DS%20%28Download%20Play%29.zip/Big%20Brain%20Academy%20%28USA%29%20%28Demo%29.zip" TargetMode="External"/><Relationship Id="rId56" Type="http://schemas.openxmlformats.org/officeDocument/2006/relationships/hyperlink" Target="https://archive.org/download/ni-roms/roms/Nintendo%20-%20Nintendo%20DS%20%28Download%20Play%29.zip/Big%20Brain%20Academy%20%28Spain%29%20%28Demo%29.zip" TargetMode="External"/><Relationship Id="rId59" Type="http://schemas.openxmlformats.org/officeDocument/2006/relationships/hyperlink" Target="https://archive.org/download/ni-roms/roms/Nintendo%20-%20Nintendo%20DS%20%28Download%20Play%29.zip/Bolt%20%28USA%29%20%28Rev%201%29%20%28Demo%29%20%28Nintendo%20Channel%29.zip" TargetMode="External"/><Relationship Id="rId58" Type="http://schemas.openxmlformats.org/officeDocument/2006/relationships/hyperlink" Target="https://archive.org/download/ni-roms/roms/Nintendo%20-%20Nintendo%20DS%20%28Download%20Play%29.zip/Bolt%20%28USA%29%20%28Demo%29%20%28DS%20Download%20Station%29.zip" TargetMode="External"/><Relationship Id="rId349" Type="http://schemas.openxmlformats.org/officeDocument/2006/relationships/hyperlink" Target="https://archive.org/download/ni-roms/roms/Nintendo%20-%20Nintendo%20DS%20%28Download%20Play%29.zip/Mario%20%26%20Sonic%20at%20Vancouver%20Olympic%20-%20Taikenban%20-%20Bobsleigh%20%28Japan%29%20%28Demo%29.zip" TargetMode="External"/><Relationship Id="rId348" Type="http://schemas.openxmlformats.org/officeDocument/2006/relationships/hyperlink" Target="https://archive.org/download/ni-roms/roms/Nintendo%20-%20Nintendo%20DS%20%28Download%20Play%29.zip/Mario%20%26%20Sonic%20at%20Vancouver%20Olympic%20-%20Taikenban%20-%20Alpen%20Daikaiten%20%28Japan%29%20%28Demo%29.zip" TargetMode="External"/><Relationship Id="rId347" Type="http://schemas.openxmlformats.org/officeDocument/2006/relationships/hyperlink" Target="https://archive.org/download/ni-roms/roms/Nintendo%20-%20Nintendo%20DS%20%28Download%20Play%29.zip/Mario%20%26%20Luigi%20-%20Bowser%27s%20Inside%20Story%20%28USA%29%20%28Video%29.zip" TargetMode="External"/><Relationship Id="rId346" Type="http://schemas.openxmlformats.org/officeDocument/2006/relationships/hyperlink" Target="https://archive.org/download/ni-roms/roms/Nintendo%20-%20Nintendo%20DS%20%28Download%20Play%29.zip/Major%20League%20Baseball%202K9%20-%20Fantasy%20All-Stars%20%28USA%29%20%28Rev%202%29%20%28Demo%29.zip" TargetMode="External"/><Relationship Id="rId341" Type="http://schemas.openxmlformats.org/officeDocument/2006/relationships/hyperlink" Target="https://archive.org/download/ni-roms/roms/Nintendo%20-%20Nintendo%20DS%20%28Download%20Play%29.zip/Madagascar%20Kartz%20%28USA%29%20%28Rev%201%29%20%28Demo%29.zip" TargetMode="External"/><Relationship Id="rId340" Type="http://schemas.openxmlformats.org/officeDocument/2006/relationships/hyperlink" Target="https://archive.org/download/ni-roms/roms/Nintendo%20-%20Nintendo%20DS%20%28Download%20Play%29.zip/Madagascar%20Kartz%20%28USA%29%20%28Demo%29.zip" TargetMode="External"/><Relationship Id="rId345" Type="http://schemas.openxmlformats.org/officeDocument/2006/relationships/hyperlink" Target="https://archive.org/download/ni-roms/roms/Nintendo%20-%20Nintendo%20DS%20%28Download%20Play%29.zip/Magnetica%20-%20Multiplayer%20%28USA%29%20%28DS%20Broadcast%29.zip" TargetMode="External"/><Relationship Id="rId344" Type="http://schemas.openxmlformats.org/officeDocument/2006/relationships/hyperlink" Target="https://archive.org/download/ni-roms/roms/Nintendo%20-%20Nintendo%20DS%20%28Download%20Play%29.zip/Magnetica%20%28USA%29%20%28Demo%29.zip" TargetMode="External"/><Relationship Id="rId343" Type="http://schemas.openxmlformats.org/officeDocument/2006/relationships/hyperlink" Target="https://archive.org/download/ni-roms/roms/Nintendo%20-%20Nintendo%20DS%20%28Download%20Play%29.zip/Maeilmaeil%20Deoukdeo%21%20-%20DS%20Dunoe%20Training%20-%20Vs.%20Training%20%28Korea%29%20%28Multiplayer%29%20%28DS%20Broadcast%29.zip" TargetMode="External"/><Relationship Id="rId342" Type="http://schemas.openxmlformats.org/officeDocument/2006/relationships/hyperlink" Target="https://archive.org/download/ni-roms/roms/Nintendo%20-%20Nintendo%20DS%20%28Download%20Play%29.zip/Maeilmaeil%20Deoukdeo%21%20-%20DS%20Dunoe%20Training%20%28Korea%29%20%28Rev%201%29%20%28Demo%29%20%28DS%20Broadcast%29.zip" TargetMode="External"/><Relationship Id="rId338" Type="http://schemas.openxmlformats.org/officeDocument/2006/relationships/hyperlink" Target="https://archive.org/download/ni-roms/roms/Nintendo%20-%20Nintendo%20DS%20%28Download%20Play%29.zip/Machi%20He%20Ikouyo%20-%20Doubutsu%20no%20Mori%20-%20Suitcase%20%28Japan%29%20%28Wii%20Broadcast%29.zip" TargetMode="External"/><Relationship Id="rId337" Type="http://schemas.openxmlformats.org/officeDocument/2006/relationships/hyperlink" Target="https://archive.org/download/ni-roms/roms/Nintendo%20-%20Nintendo%20DS%20%28Download%20Play%29.zip/Machi%20He%20Ikouyo%20-%20Doubutsu%20no%20Mori%20-%20Moving%20Van%20%28Japan%29%20%28Wii%20Broadcast%29.zip" TargetMode="External"/><Relationship Id="rId336" Type="http://schemas.openxmlformats.org/officeDocument/2006/relationships/hyperlink" Target="https://archive.org/download/ni-roms/roms/Nintendo%20-%20Nintendo%20DS%20%28Download%20Play%29.zip/Maboshi%27s%20Arcade%20%28USA%29%20%28WiiWare%20Broadcast%29.zip" TargetMode="External"/><Relationship Id="rId335" Type="http://schemas.openxmlformats.org/officeDocument/2006/relationships/hyperlink" Target="https://archive.org/download/ni-roms/roms/Nintendo%20-%20Nintendo%20DS%20%28Download%20Play%29.zip/MaBoShi%20-%20The%20Three%20Shape%20Arcade%20%28Europe%29%20%28WiiWare%20Broadcast%29.zip" TargetMode="External"/><Relationship Id="rId339" Type="http://schemas.openxmlformats.org/officeDocument/2006/relationships/hyperlink" Target="https://archive.org/download/ni-roms/roms/Nintendo%20-%20Nintendo%20DS%20%28Download%20Play%29.zip/Madagascar%20-%20Escape%202%20Africa%20%28USA%29%20%28Rev%201%29%20%28Demo%29.zip" TargetMode="External"/><Relationship Id="rId330" Type="http://schemas.openxmlformats.org/officeDocument/2006/relationships/hyperlink" Target="https://archive.org/download/ni-roms/roms/Nintendo%20-%20Nintendo%20DS%20%28Download%20Play%29.zip/Legend%20of%20Zelda%20-%20Spirit%20Tracks%2C%20The%20-%20Multiplayer%20%28USA%29%20%28Es%29%20%28DS%20Broadcast%29.zip" TargetMode="External"/><Relationship Id="rId334" Type="http://schemas.openxmlformats.org/officeDocument/2006/relationships/hyperlink" Target="https://archive.org/download/ni-roms/roms/Nintendo%20-%20Nintendo%20DS%20%28Download%20Play%29.zip/Lunar%20Knights%20%28USA%29%20%28Video%29.zip" TargetMode="External"/><Relationship Id="rId333" Type="http://schemas.openxmlformats.org/officeDocument/2006/relationships/hyperlink" Target="https://archive.org/download/ni-roms/roms/Nintendo%20-%20Nintendo%20DS%20%28Download%20Play%29.zip/Lost%20in%20Blue%202%20-%20Spear%20Fishing%20%28USA%29%20%28En%2CJa%2CFr%2CDe%2CEs%2CIt%29%20%28Demo%29.zip" TargetMode="External"/><Relationship Id="rId332" Type="http://schemas.openxmlformats.org/officeDocument/2006/relationships/hyperlink" Target="https://archive.org/download/ni-roms/roms/Nintendo%20-%20Nintendo%20DS%20%28Download%20Play%29.zip/LilPri%20DS%20-%20Hime%20Chen%21%20Apple%20Pink%20%28Japan%29%20%28Demo%29.zip" TargetMode="External"/><Relationship Id="rId331" Type="http://schemas.openxmlformats.org/officeDocument/2006/relationships/hyperlink" Target="https://archive.org/download/ni-roms/roms/Nintendo%20-%20Nintendo%20DS%20%28Download%20Play%29.zip/Legend%20of%20Zelda%20-%20Spirit%20Tracks%2C%20The%20-%20Multiplayer%20%28USA%29%20%28Fr%29%20%28DS%20Broadcast%29.zip" TargetMode="External"/><Relationship Id="rId370" Type="http://schemas.openxmlformats.org/officeDocument/2006/relationships/hyperlink" Target="https://archive.org/download/ni-roms/roms/Nintendo%20-%20Nintendo%20DS%20%28Download%20Play%29.zip/Mega%20Man%20Star%20Force%202%20-%20Battle%20Card%20-%20KngGrndeur%20%28USA%29%20%28Rev%201%29%20%28Save%20Data%29.zip" TargetMode="External"/><Relationship Id="rId369" Type="http://schemas.openxmlformats.org/officeDocument/2006/relationships/hyperlink" Target="https://archive.org/download/ni-roms/roms/Nintendo%20-%20Nintendo%20DS%20%28Download%20Play%29.zip/Meer%20Brain%20Training%20van%20Dr.%20Kawashima%20-%20Hoe%20oud%20is%20jouw%20brein%20%28Netherlands%29%20%28Demo%29.zip" TargetMode="External"/><Relationship Id="rId368" Type="http://schemas.openxmlformats.org/officeDocument/2006/relationships/hyperlink" Target="https://archive.org/download/ni-roms/roms/Nintendo%20-%20Nintendo%20DS%20%28Download%20Play%29.zip/Mas%20Brain%20Training%20del%20Dr.%20Kawashima%20-%20Cuantos%20anos%20tiene%20tu%20cerebro%20%28Spain%29%20%28Demo%29.zip" TargetMode="External"/><Relationship Id="rId363" Type="http://schemas.openxmlformats.org/officeDocument/2006/relationships/hyperlink" Target="https://archive.org/download/ni-roms/roms/Nintendo%20-%20Nintendo%20DS%20%28Download%20Play%29.zip/Mario%20vs.%20Donkey%20Kong%202%20-%20March%20of%20the%20Minis%20%28Europe%29%20%28En%2CFr%2CDe%2CEs%2CIt%29%20%28Demo%29%20%28DS%20Broadcast%29.zip" TargetMode="External"/><Relationship Id="rId362" Type="http://schemas.openxmlformats.org/officeDocument/2006/relationships/hyperlink" Target="https://archive.org/download/ni-roms/roms/Nintendo%20-%20Nintendo%20DS%20%28Download%20Play%29.zip/Mario%20vs.%20Donkey%20Kong%20-%20Mini-Land%20Mayhem%21%20%28USA%29%20%28Demo%29.zip" TargetMode="External"/><Relationship Id="rId361" Type="http://schemas.openxmlformats.org/officeDocument/2006/relationships/hyperlink" Target="https://archive.org/download/ni-roms/roms/Nintendo%20-%20Nintendo%20DS%20%28Download%20Play%29.zip/Mario%20vs.%20Donkey%20Kong%20-%20Mini-Land%20Mayhem%21%20%28Japan%29%20%28Demo%29.zip" TargetMode="External"/><Relationship Id="rId360" Type="http://schemas.openxmlformats.org/officeDocument/2006/relationships/hyperlink" Target="https://archive.org/download/ni-roms/roms/Nintendo%20-%20Nintendo%20DS%20%28Download%20Play%29.zip/Mario%20vs.%20Donkey%20Kong%20-%20Mini-Land%20Mayhem%21%20%28Europe%2C%20Australia%29%20%28En%2CFr%2CDe%2CEs%2CIt%29%20%28Demo%29.zip" TargetMode="External"/><Relationship Id="rId367" Type="http://schemas.openxmlformats.org/officeDocument/2006/relationships/hyperlink" Target="https://archive.org/download/ni-roms/roms/Nintendo%20-%20Nintendo%20DS%20%28Download%20Play%29.zip/Mario%20vs.%20Donkey%20Kong%202%20-%20MiniMini%20Daikoushin%21%20%28Japan%29%20%28Demo%29%20%28DS%20Broadcast%29.zip" TargetMode="External"/><Relationship Id="rId366" Type="http://schemas.openxmlformats.org/officeDocument/2006/relationships/hyperlink" Target="https://archive.org/download/ni-roms/roms/Nintendo%20-%20Nintendo%20DS%20%28Download%20Play%29.zip/Mario%20vs.%20Donkey%20Kong%202%20-%20March%20of%20the%20Minis%20%28USA%29%20%28Demo%29%20%28DS%20Download%20Station%29.zip" TargetMode="External"/><Relationship Id="rId365" Type="http://schemas.openxmlformats.org/officeDocument/2006/relationships/hyperlink" Target="https://archive.org/download/ni-roms/roms/Nintendo%20-%20Nintendo%20DS%20%28Download%20Play%29.zip/Mario%20vs.%20Donkey%20Kong%202%20-%20March%20of%20the%20Minis%20%28USA%29%20%28Demo%29%20%28DS%20Broadcast%29.zip" TargetMode="External"/><Relationship Id="rId364" Type="http://schemas.openxmlformats.org/officeDocument/2006/relationships/hyperlink" Target="https://archive.org/download/ni-roms/roms/Nintendo%20-%20Nintendo%20DS%20%28Download%20Play%29.zip/Mario%20vs.%20Donkey%20Kong%202%20-%20March%20of%20the%20Minis%20%28Europe%29%20%28En%2CFr%2CDe%2CEs%2CIt%29%20%28Demo%29%20%28DS%20Download%20Station%29.zip" TargetMode="External"/><Relationship Id="rId95" Type="http://schemas.openxmlformats.org/officeDocument/2006/relationships/hyperlink" Target="https://archive.org/download/ni-roms/roms/Nintendo%20-%20Nintendo%20DS%20%28Download%20Play%29.zip/Cooking%20Mama%20%28Europe%29%20%28Demo%29%20%28DS%20Broadcast%29.zip" TargetMode="External"/><Relationship Id="rId94" Type="http://schemas.openxmlformats.org/officeDocument/2006/relationships/hyperlink" Target="https://archive.org/download/ni-roms/roms/Nintendo%20-%20Nintendo%20DS%20%28Download%20Play%29.zip/Cookie%20%26%20Cream%20%28USA%29%20%28Demo%29.zip" TargetMode="External"/><Relationship Id="rId97" Type="http://schemas.openxmlformats.org/officeDocument/2006/relationships/hyperlink" Target="https://archive.org/download/ni-roms/roms/Nintendo%20-%20Nintendo%20DS%20%28Download%20Play%29.zip/Cooking%20Mama%20%28Korea%29%20%28Demo%29%20%28DS%20Broadcast%29.zip" TargetMode="External"/><Relationship Id="rId96" Type="http://schemas.openxmlformats.org/officeDocument/2006/relationships/hyperlink" Target="https://archive.org/download/ni-roms/roms/Nintendo%20-%20Nintendo%20DS%20%28Download%20Play%29.zip/Cooking%20Mama%20%28Japan%29%20%28Demo%29%20%28DS%20Broadcast%29.zip" TargetMode="External"/><Relationship Id="rId99" Type="http://schemas.openxmlformats.org/officeDocument/2006/relationships/hyperlink" Target="https://archive.org/download/ni-roms/roms/Nintendo%20-%20Nintendo%20DS%20%28Download%20Play%29.zip/Cooking%20Mama%20-%20Salisbury%20Steak%20%28USA%29%20%28Demo%29.zip" TargetMode="External"/><Relationship Id="rId98" Type="http://schemas.openxmlformats.org/officeDocument/2006/relationships/hyperlink" Target="https://archive.org/download/ni-roms/roms/Nintendo%20-%20Nintendo%20DS%20%28Download%20Play%29.zip/Cooking%20Mama%20%28USA%29%20%28Demo%29%20%28DS%20Broadcast%29.zip" TargetMode="External"/><Relationship Id="rId91" Type="http://schemas.openxmlformats.org/officeDocument/2006/relationships/hyperlink" Target="https://archive.org/download/ni-roms/roms/Nintendo%20-%20Nintendo%20DS%20%28Download%20Play%29.zip/Combat%20of%20Giants%20-%20Dragons%20%28Europe%29%20%28En%2CFr%2CDe%2CEs%2CIt%29%20%28Rev%202%29%20%28Demo%29.zip" TargetMode="External"/><Relationship Id="rId90" Type="http://schemas.openxmlformats.org/officeDocument/2006/relationships/hyperlink" Target="https://archive.org/download/ni-roms/roms/Nintendo%20-%20Nintendo%20DS%20%28Download%20Play%29.zip/Clubhouse%20Games%20-%20Turncoat%20%28USA%29%20%28Demo%29.zip" TargetMode="External"/><Relationship Id="rId93" Type="http://schemas.openxmlformats.org/officeDocument/2006/relationships/hyperlink" Target="https://archive.org/download/ni-roms/roms/Nintendo%20-%20Nintendo%20DS%20%28Download%20Play%29.zip/Contra%204%20%28USA%29%20%28Demo%29.zip" TargetMode="External"/><Relationship Id="rId92" Type="http://schemas.openxmlformats.org/officeDocument/2006/relationships/hyperlink" Target="https://archive.org/download/ni-roms/roms/Nintendo%20-%20Nintendo%20DS%20%28Download%20Play%29.zip/Combat%20of%20Giants%20-%20Mutant%20Insects%20%28Europe%2C%20Australia%29%20%28En%2CFr%2CDe%2CEs%2CIt%29%20%28Demo%29%20%28Nintendo%20Channel%29.zip" TargetMode="External"/><Relationship Id="rId359" Type="http://schemas.openxmlformats.org/officeDocument/2006/relationships/hyperlink" Target="https://archive.org/download/ni-roms/roms/Nintendo%20-%20Nintendo%20DS%20%28Download%20Play%29.zip/Mario%20Party%20DS%20%28USA%29%20%28Video%29.zip" TargetMode="External"/><Relationship Id="rId358" Type="http://schemas.openxmlformats.org/officeDocument/2006/relationships/hyperlink" Target="https://archive.org/download/ni-roms/roms/Nintendo%20-%20Nintendo%20DS%20%28Download%20Play%29.zip/Mario%20Kart%20DS%20%28USA%29%20%28Demo%29.zip" TargetMode="External"/><Relationship Id="rId357" Type="http://schemas.openxmlformats.org/officeDocument/2006/relationships/hyperlink" Target="https://archive.org/download/ni-roms/roms/Nintendo%20-%20Nintendo%20DS%20%28Download%20Play%29.zip/Mario%20Kart%20DS%20%28Europe%2C%20Australia%29%20%28Demo%29.zip" TargetMode="External"/><Relationship Id="rId352" Type="http://schemas.openxmlformats.org/officeDocument/2006/relationships/hyperlink" Target="https://archive.org/download/ni-roms/roms/Nintendo%20-%20Nintendo%20DS%20%28Download%20Play%29.zip/Mario%20%26%20Sonic%20at%20Vancouver%20Olympic%20-%20Taikenban%20-%20Speed%20Skate%20500m%20%28Japan%29%20%28Demo%29.zip" TargetMode="External"/><Relationship Id="rId351" Type="http://schemas.openxmlformats.org/officeDocument/2006/relationships/hyperlink" Target="https://archive.org/download/ni-roms/roms/Nintendo%20-%20Nintendo%20DS%20%28Download%20Play%29.zip/Mario%20%26%20Sonic%20at%20Vancouver%20Olympic%20-%20Taikenban%20-%20Jump%20Large%20Hill%20%28Japan%29%20%28Demo%29.zip" TargetMode="External"/><Relationship Id="rId350" Type="http://schemas.openxmlformats.org/officeDocument/2006/relationships/hyperlink" Target="https://archive.org/download/ni-roms/roms/Nintendo%20-%20Nintendo%20DS%20%28Download%20Play%29.zip/Mario%20%26%20Sonic%20at%20Vancouver%20Olympic%20-%20Taikenban%20-%20Figure%20Skate%20%28Japan%29%20%28Demo%29.zip" TargetMode="External"/><Relationship Id="rId356" Type="http://schemas.openxmlformats.org/officeDocument/2006/relationships/hyperlink" Target="https://archive.org/download/ni-roms/roms/Nintendo%20-%20Nintendo%20DS%20%28Download%20Play%29.zip/Mario%20%26%20Sonic%20at%20the%20Olympic%20Winter%20Games%20-%20Bobsleigh%20%28USA%29%20%28Demo%29.zip" TargetMode="External"/><Relationship Id="rId355" Type="http://schemas.openxmlformats.org/officeDocument/2006/relationships/hyperlink" Target="https://archive.org/download/ni-roms/roms/Nintendo%20-%20Nintendo%20DS%20%28Download%20Play%29.zip/Mario%20%26%20Sonic%20at%20the%20Olympic%20Winter%20Games%20-%20Bobsleigh%20%28Europe%2C%20Australia%29%20%28Demo%29.zip" TargetMode="External"/><Relationship Id="rId354" Type="http://schemas.openxmlformats.org/officeDocument/2006/relationships/hyperlink" Target="https://archive.org/download/ni-roms/roms/Nintendo%20-%20Nintendo%20DS%20%28Download%20Play%29.zip/Mario%20%26%20Sonic%20at%20the%20Olympic%20Winter%20Games%20-%20Alpine%20Skiing%20GS%20%28USA%29%20%28Demo%29.zip" TargetMode="External"/><Relationship Id="rId353" Type="http://schemas.openxmlformats.org/officeDocument/2006/relationships/hyperlink" Target="https://archive.org/download/ni-roms/roms/Nintendo%20-%20Nintendo%20DS%20%28Download%20Play%29.zip/Mario%20%26%20Sonic%20at%20the%20Olympic%20Winter%20Games%20-%20Alpine%20Skiing%20GS%20%28Europe%2C%20Australia%29%20%28Demo%29.zip" TargetMode="External"/><Relationship Id="rId305" Type="http://schemas.openxmlformats.org/officeDocument/2006/relationships/hyperlink" Target="https://archive.org/download/ni-roms/roms/Nintendo%20-%20Nintendo%20DS%20%28Download%20Play%29.zip/Knights%20in%20the%20Nightmare%20-%20Tutorial%20%28USA%29%20%28Rev%201%29%20%28Demo%29.zip" TargetMode="External"/><Relationship Id="rId304" Type="http://schemas.openxmlformats.org/officeDocument/2006/relationships/hyperlink" Target="https://archive.org/download/ni-roms/roms/Nintendo%20-%20Nintendo%20DS%20%28Download%20Play%29.zip/Kirby%20Super%20Star%20Ultra%20%28USA%29%20%28Video%29.zip" TargetMode="External"/><Relationship Id="rId303" Type="http://schemas.openxmlformats.org/officeDocument/2006/relationships/hyperlink" Target="https://archive.org/download/ni-roms/roms/Nintendo%20-%20Nintendo%20DS%20%28Download%20Play%29.zip/Kirby%20Mass%20Attack%20%28USA%29%20%28Demo%29.zip" TargetMode="External"/><Relationship Id="rId302" Type="http://schemas.openxmlformats.org/officeDocument/2006/relationships/hyperlink" Target="https://archive.org/download/ni-roms/roms/Nintendo%20-%20Nintendo%20DS%20%28Download%20Play%29.zip/Kingdom%20Hearts%20-%20358-2%20Days%20%28USA%29%20%28Video%29.zip" TargetMode="External"/><Relationship Id="rId309" Type="http://schemas.openxmlformats.org/officeDocument/2006/relationships/hyperlink" Target="https://archive.org/download/ni-roms/roms/Nintendo%20-%20Nintendo%20DS%20%28Download%20Play%29.zip/Kyokugen%20Dasshutsu%20-%209-jikan%2C%209-nin%2C%209%20no%20Tobira%20%28Japan%29%20%28Demo%29%20%28Nintendo%20Channel%29.zip" TargetMode="External"/><Relationship Id="rId308" Type="http://schemas.openxmlformats.org/officeDocument/2006/relationships/hyperlink" Target="https://archive.org/download/ni-roms/roms/Nintendo%20-%20Nintendo%20DS%20%28Download%20Play%29.zip/Kurukuru%20Princess%20-%20Tokimeki%20Figure%20-%20Mezase%21%20Vancouver%20%28Japan%29%20%28Demo%29.zip" TargetMode="External"/><Relationship Id="rId307" Type="http://schemas.openxmlformats.org/officeDocument/2006/relationships/hyperlink" Target="https://archive.org/download/ni-roms/roms/Nintendo%20-%20Nintendo%20DS%20%28Download%20Play%29.zip/Kung%20Fu%20Panda%20%28USA%29%20%28Demo%29%20%28DS%20Download%20Station%20Vol.%2011%29.zip" TargetMode="External"/><Relationship Id="rId306" Type="http://schemas.openxmlformats.org/officeDocument/2006/relationships/hyperlink" Target="https://archive.org/download/ni-roms/roms/Nintendo%20-%20Nintendo%20DS%20%28Download%20Play%29.zip/Kung%20Fu%20Panda%20%28USA%29%20%28Demo%29%20%28DS%20Download%20Station%20Vol.%209%2C%20Nintendo%20Channel%29.zip" TargetMode="External"/><Relationship Id="rId301" Type="http://schemas.openxmlformats.org/officeDocument/2006/relationships/hyperlink" Target="https://archive.org/download/ni-roms/roms/Nintendo%20-%20Nintendo%20DS%20%28Download%20Play%29.zip/Kids%20Learn%20-%202Think%20-%20A%2B%20Edition%20-%20Multiplayer%20%28USA%29%20%28DS%20Broadcast%29.zip" TargetMode="External"/><Relationship Id="rId300" Type="http://schemas.openxmlformats.org/officeDocument/2006/relationships/hyperlink" Target="https://archive.org/download/ni-roms/roms/Nintendo%20-%20Nintendo%20DS%20%28Download%20Play%29.zip/Keroro%20RPG%20-%20Kishi%20to%20Musha%20to%20Densetsu%20no%20Kaizoku%20%28Japan%29%20%28Demo%29.zip" TargetMode="External"/><Relationship Id="rId327" Type="http://schemas.openxmlformats.org/officeDocument/2006/relationships/hyperlink" Target="https://archive.org/download/ni-roms/roms/Nintendo%20-%20Nintendo%20DS%20%28Download%20Play%29.zip/Legend%20of%20Zelda%20-%20Spirit%20Tracks%2C%20The%20-%20Multiplayer%20%28Europe%29%20%28Fr%29%20%28DS%20Broadcast%29.zip" TargetMode="External"/><Relationship Id="rId326" Type="http://schemas.openxmlformats.org/officeDocument/2006/relationships/hyperlink" Target="https://archive.org/download/ni-roms/roms/Nintendo%20-%20Nintendo%20DS%20%28Download%20Play%29.zip/Legend%20of%20Zelda%20-%20Spirit%20Tracks%2C%20The%20-%20Multiplayer%20%28Europe%29%20%28Es%29%20%28DS%20Broadcast%29.zip" TargetMode="External"/><Relationship Id="rId325" Type="http://schemas.openxmlformats.org/officeDocument/2006/relationships/hyperlink" Target="https://archive.org/download/ni-roms/roms/Nintendo%20-%20Nintendo%20DS%20%28Download%20Play%29.zip/Legend%20of%20Zelda%20-%20Spirit%20Tracks%2C%20The%20-%20Multiplayer%20%28Europe%29%20%28De%29%20%28DS%20Broadcast%29.zip" TargetMode="External"/><Relationship Id="rId324" Type="http://schemas.openxmlformats.org/officeDocument/2006/relationships/hyperlink" Target="https://archive.org/download/ni-roms/roms/Nintendo%20-%20Nintendo%20DS%20%28Download%20Play%29.zip/Legend%20of%20Zelda%20-%20Spirit%20Tracks%2C%20The%20-%20Multiplayer%20%28Europe%29%20%28DS%20Broadcast%29.zip" TargetMode="External"/><Relationship Id="rId329" Type="http://schemas.openxmlformats.org/officeDocument/2006/relationships/hyperlink" Target="https://archive.org/download/ni-roms/roms/Nintendo%20-%20Nintendo%20DS%20%28Download%20Play%29.zip/Legend%20of%20Zelda%20-%20Spirit%20Tracks%2C%20The%20-%20Multiplayer%20%28USA%29%20%28DS%20Broadcast%29.zip" TargetMode="External"/><Relationship Id="rId328" Type="http://schemas.openxmlformats.org/officeDocument/2006/relationships/hyperlink" Target="https://archive.org/download/ni-roms/roms/Nintendo%20-%20Nintendo%20DS%20%28Download%20Play%29.zip/Legend%20of%20Zelda%20-%20Spirit%20Tracks%2C%20The%20-%20Multiplayer%20%28Europe%29%20%28It%29%20%28DS%20Broadcast%29.zip" TargetMode="External"/><Relationship Id="rId323" Type="http://schemas.openxmlformats.org/officeDocument/2006/relationships/hyperlink" Target="https://archive.org/download/ni-roms/roms/Nintendo%20-%20Nintendo%20DS%20%28Download%20Play%29.zip/Legend%20of%20Zelda%2C%20The%20-%20Twilight%20Princess%20-%20Zelda%20Gallery%20%28USA%29%20%28Kiosk%29%20%28E3%202005%29.zip" TargetMode="External"/><Relationship Id="rId322" Type="http://schemas.openxmlformats.org/officeDocument/2006/relationships/hyperlink" Target="https://archive.org/download/ni-roms/roms/Nintendo%20-%20Nintendo%20DS%20%28Download%20Play%29.zip/Legend%20of%20Zelda%2C%20The%20-%20Twilight%20Princess%20-%20Preview%20Trailer%20%28USA%29%20%28Kiosk%29%20%28E3%202005%29%20%5Bb%5D.zip" TargetMode="External"/><Relationship Id="rId321" Type="http://schemas.openxmlformats.org/officeDocument/2006/relationships/hyperlink" Target="https://archive.org/download/ni-roms/roms/Nintendo%20-%20Nintendo%20DS%20%28Download%20Play%29.zip/Legend%20of%20Zelda%2C%20The%20-%20Spirit%20Tracks%20%28USA%29%20%28Video%29.zip" TargetMode="External"/><Relationship Id="rId320" Type="http://schemas.openxmlformats.org/officeDocument/2006/relationships/hyperlink" Target="https://archive.org/download/ni-roms/roms/Nintendo%20-%20Nintendo%20DS%20%28Download%20Play%29.zip/Legend%20of%20Zelda%2C%20The%20-%20Phantom%20Hourglass%20-%20Exclusive%20Movie%202%20%28USA%29%20%28Video%29.zip" TargetMode="External"/><Relationship Id="rId316" Type="http://schemas.openxmlformats.org/officeDocument/2006/relationships/hyperlink" Target="https://archive.org/download/ni-roms/roms/Nintendo%20-%20Nintendo%20DS%20%28Download%20Play%29.zip/Legendary%20Starfy%2C%20The%20%28USA%29%20%28Video%29%20%28DS%20Download%20Station%20Vol.%2013%29.zip" TargetMode="External"/><Relationship Id="rId315" Type="http://schemas.openxmlformats.org/officeDocument/2006/relationships/hyperlink" Target="https://archive.org/download/ni-roms/roms/Nintendo%20-%20Nintendo%20DS%20%28Download%20Play%29.zip/Legendary%20Starfy%2C%20The%20%28USA%29%20%28Multiplayer%29%20%28DS%20Broadcast%29.zip" TargetMode="External"/><Relationship Id="rId314" Type="http://schemas.openxmlformats.org/officeDocument/2006/relationships/hyperlink" Target="https://archive.org/download/ni-roms/roms/Nintendo%20-%20Nintendo%20DS%20%28Download%20Play%29.zip/LEGO%20Star%20Wars%20II%20-%20The%20Original%20Trilogy%20%28World%29%20%28Beta%29%20%28DS%20Broadcast%29%20%28Multiplayer%29.zip" TargetMode="External"/><Relationship Id="rId313" Type="http://schemas.openxmlformats.org/officeDocument/2006/relationships/hyperlink" Target="https://archive.org/download/ni-roms/roms/Nintendo%20-%20Nintendo%20DS%20%28Download%20Play%29.zip/LEGO%20Star%20Wars%20II%20-%20The%20Original%20Trilogy%20%28USA%29%20%28Rev%201%29%20%28DS%20Broadcast%29%20%28Multiplayer%29.zip" TargetMode="External"/><Relationship Id="rId319" Type="http://schemas.openxmlformats.org/officeDocument/2006/relationships/hyperlink" Target="https://archive.org/download/ni-roms/roms/Nintendo%20-%20Nintendo%20DS%20%28Download%20Play%29.zip/Legend%20of%20Zelda%2C%20The%20-%20Phantom%20Hourglass%20-%20Exclusive%20Movie%201%20%28USA%29%20%28Video%29.zip" TargetMode="External"/><Relationship Id="rId318" Type="http://schemas.openxmlformats.org/officeDocument/2006/relationships/hyperlink" Target="https://archive.org/download/ni-roms/roms/Nintendo%20-%20Nintendo%20DS%20%28Download%20Play%29.zip/Legendary%20Starfy%2C%20The%20-%20Minigames%20%28USA%29%20%28Multiplayer%29%20%28DS%20Broadcast%29.zip" TargetMode="External"/><Relationship Id="rId317" Type="http://schemas.openxmlformats.org/officeDocument/2006/relationships/hyperlink" Target="https://archive.org/download/ni-roms/roms/Nintendo%20-%20Nintendo%20DS%20%28Download%20Play%29.zip/Legendary%20Starfy%2C%20The%20%28USA%29%20%28Video%29%20%28DS%20Download%20Station%20Vol.%2014%20%2B%2015%29.zip" TargetMode="External"/><Relationship Id="rId312" Type="http://schemas.openxmlformats.org/officeDocument/2006/relationships/hyperlink" Target="https://archive.org/download/ni-roms/roms/Nintendo%20-%20Nintendo%20DS%20%28Download%20Play%29.zip/LEGO%20Star%20Wars%20II%20-%20The%20Original%20Trilogy%20%28USA%29%20%28DS%20Broadcast%29%20%28Multiplayer%29.zip" TargetMode="External"/><Relationship Id="rId311" Type="http://schemas.openxmlformats.org/officeDocument/2006/relationships/hyperlink" Target="https://archive.org/download/ni-roms/roms/Nintendo%20-%20Nintendo%20DS%20%28Download%20Play%29.zip/LEGO%20Star%20Wars%20II%20-%20The%20Original%20Trilogy%20%28Japan%29%20%28En%29%20%28DS%20Broadcast%29%20%28Multiplayer%29.zip" TargetMode="External"/><Relationship Id="rId310" Type="http://schemas.openxmlformats.org/officeDocument/2006/relationships/hyperlink" Target="https://archive.org/download/ni-roms/roms/Nintendo%20-%20Nintendo%20DS%20%28Download%20Play%29.zip/LEGO%20Star%20Wars%20II%20-%20The%20Original%20Trilogy%20%28Europe%29%20%28DS%20Broadcast%29%20%28Multiplayer%29.zip" TargetMode="External"/><Relationship Id="rId297" Type="http://schemas.openxmlformats.org/officeDocument/2006/relationships/hyperlink" Target="https://archive.org/download/ni-roms/roms/Nintendo%20-%20Nintendo%20DS%20%28Download%20Play%29.zip/Kanshuu%20Nihon%20Joushiki%20Ryoku%20Kentei%20Kyoukai%20-%20Imasara%20Hito%20ni%20wa%20Kikenai%20-%20Otona%20no%20Joushiki%20Ryoku%20Training%20DS%20%28Japan%29%20%28Demo%29.zip" TargetMode="External"/><Relationship Id="rId296" Type="http://schemas.openxmlformats.org/officeDocument/2006/relationships/hyperlink" Target="https://archive.org/download/ni-roms/roms/Nintendo%20-%20Nintendo%20DS%20%28Download%20Play%29.zip/Kamen%20Rider%20Battle%20-%20GanbaRide%20-%20Card%20Battle%20Taisen%20-%20Taikenban%20%28Japan%29%20%28Demo%29.zip" TargetMode="External"/><Relationship Id="rId295" Type="http://schemas.openxmlformats.org/officeDocument/2006/relationships/hyperlink" Target="https://archive.org/download/ni-roms/roms/Nintendo%20-%20Nintendo%20DS%20%28Download%20Play%29.zip/Kaizoku%20Sentai%20Gokaiger%20-%20Atsumete%20Henshin%21%2035%20Sentai%21%20%28Japan%29%20%28Demo%29.zip" TargetMode="External"/><Relationship Id="rId294" Type="http://schemas.openxmlformats.org/officeDocument/2006/relationships/hyperlink" Target="https://archive.org/download/ni-roms/roms/Nintendo%20-%20Nintendo%20DS%20%28Download%20Play%29.zip/Kaijuu%20Busters%20Powered%20%28Japan%29%20%28Demo%29.zip" TargetMode="External"/><Relationship Id="rId299" Type="http://schemas.openxmlformats.org/officeDocument/2006/relationships/hyperlink" Target="https://archive.org/download/ni-roms/roms/Nintendo%20-%20Nintendo%20DS%20%28Download%20Play%29.zip/Kenkou%20Ouen%20Recipe%201000%20-%20DS%20Kondate%20Zenshuu%20%28Japan%29%20%28Rev%201%29%20%28Demo%29.zip" TargetMode="External"/><Relationship Id="rId298" Type="http://schemas.openxmlformats.org/officeDocument/2006/relationships/hyperlink" Target="https://archive.org/download/ni-roms/roms/Nintendo%20-%20Nintendo%20DS%20%28Download%20Play%29.zip/Katachi%20no%20Game%20-%20Maru%20Bou%20Shikaku%20%28Japan%29%20%28Demo%29.zip" TargetMode="External"/><Relationship Id="rId271" Type="http://schemas.openxmlformats.org/officeDocument/2006/relationships/hyperlink" Target="https://archive.org/download/ni-roms/roms/Nintendo%20-%20Nintendo%20DS%20%28Download%20Play%29.zip/Hotel%20Dusk%20-%20Room%20215%20%28Europe%29%20%28En%2CFr%2CDe%2CEs%2CIt%29%20%28Demo%29.zip" TargetMode="External"/><Relationship Id="rId270" Type="http://schemas.openxmlformats.org/officeDocument/2006/relationships/hyperlink" Target="https://archive.org/download/ni-roms/roms/Nintendo%20-%20Nintendo%20DS%20%28Download%20Play%29.zip/High%20School%20Musical%202%20%28USA%29%20%28Demo%29.zip" TargetMode="External"/><Relationship Id="rId269" Type="http://schemas.openxmlformats.org/officeDocument/2006/relationships/hyperlink" Target="https://archive.org/download/ni-roms/roms/Nintendo%20-%20Nintendo%20DS%20%28Download%20Play%29.zip/High%20School%20Musical%20-%20Makin%27%20the%20Cut%21%20%28USA%2C%20Europe%29%20%28Demo%29.zip" TargetMode="External"/><Relationship Id="rId264" Type="http://schemas.openxmlformats.org/officeDocument/2006/relationships/hyperlink" Target="https://archive.org/download/ni-roms/roms/Nintendo%20-%20Nintendo%20DS%20%28Download%20Play%29.zip/Guruguru%20Nagetto%20%28Japan%29%20%28Demo%29.zip" TargetMode="External"/><Relationship Id="rId263" Type="http://schemas.openxmlformats.org/officeDocument/2006/relationships/hyperlink" Target="https://archive.org/download/ni-roms/roms/Nintendo%20-%20Nintendo%20DS%20%28Download%20Play%29.zip/Gotouchi%20Kentei%20DS%20Taikenban%20%28Japan%29%20%28Demo%29%20%28Nintendo%20Channel%29.zip" TargetMode="External"/><Relationship Id="rId262" Type="http://schemas.openxmlformats.org/officeDocument/2006/relationships/hyperlink" Target="https://archive.org/download/ni-roms/roms/Nintendo%20-%20Nintendo%20DS%20%28Download%20Play%29.zip/Golden%20Sun%20-%20Dark%20Dawn%20%28USA%29%20%28Video%29.zip" TargetMode="External"/><Relationship Id="rId261" Type="http://schemas.openxmlformats.org/officeDocument/2006/relationships/hyperlink" Target="https://archive.org/download/ni-roms/roms/Nintendo%20-%20Nintendo%20DS%20%28Download%20Play%29.zip/Gokujou%21%21%20Mecha%20Mote%20Iinchou%20-%20MM%20Town%20de%20Miracle%20Change%21%20%28Japan%29%20%28Demo%29.zip" TargetMode="External"/><Relationship Id="rId268" Type="http://schemas.openxmlformats.org/officeDocument/2006/relationships/hyperlink" Target="https://archive.org/download/ni-roms/roms/Nintendo%20-%20Nintendo%20DS%20%28Download%20Play%29.zip/Henry%20Hatsworth%20in%20the%20Puzzling%20Adventure%20%28USA%29%20%28Rev%201%29%20%28Video%29.zip" TargetMode="External"/><Relationship Id="rId267" Type="http://schemas.openxmlformats.org/officeDocument/2006/relationships/hyperlink" Target="https://archive.org/download/ni-roms/roms/Nintendo%20-%20Nintendo%20DS%20%28Download%20Play%29.zip/HeartCatch%20PreCure%21%20-%20Oshare%20Collection%20-%20Taikenban%20%28Japan%29%20%28Demo%29.zip" TargetMode="External"/><Relationship Id="rId266" Type="http://schemas.openxmlformats.org/officeDocument/2006/relationships/hyperlink" Target="https://archive.org/download/ni-roms/roms/Nintendo%20-%20Nintendo%20DS%20%28Download%20Play%29.zip/Gym%20des%20Veux%20-%20Exercer%20et%20relaxer%20vos%20yeux%20%28France%29%20%28Demo%29.zip" TargetMode="External"/><Relationship Id="rId265" Type="http://schemas.openxmlformats.org/officeDocument/2006/relationships/hyperlink" Target="https://archive.org/download/ni-roms/roms/Nintendo%20-%20Nintendo%20DS%20%28Download%20Play%29.zip/Gyakuten%20Kenji%202%20%28Japan%29%20%28Demo%29.zip" TargetMode="External"/><Relationship Id="rId260" Type="http://schemas.openxmlformats.org/officeDocument/2006/relationships/hyperlink" Target="https://archive.org/download/ni-roms/roms/Nintendo%20-%20Nintendo%20DS%20%28Download%20Play%29.zip/Gokujou%21%21%20Mecha%20Mote%20Iinchou%20-%20MM%20My%20Best%20Friend%21%20%28Japan%29%20%28Demo%29.zip" TargetMode="External"/><Relationship Id="rId259" Type="http://schemas.openxmlformats.org/officeDocument/2006/relationships/hyperlink" Target="https://archive.org/download/ni-roms/roms/Nintendo%20-%20Nintendo%20DS%20%28Download%20Play%29.zip/Go%21%20Go%21%20Cosmo%20Cops%21%20%28Europe%29%20%28Rev%201%29%20%28Demo%29.zip" TargetMode="External"/><Relationship Id="rId258" Type="http://schemas.openxmlformats.org/officeDocument/2006/relationships/hyperlink" Target="https://archive.org/download/ni-roms/roms/Nintendo%20-%20Nintendo%20DS%20%28Download%20Play%29.zip/Glory%20of%20Heracles%20%28USA%29%20%28Video%29.zip" TargetMode="External"/><Relationship Id="rId253" Type="http://schemas.openxmlformats.org/officeDocument/2006/relationships/hyperlink" Target="https://archive.org/download/ni-roms/roms/Nintendo%20-%20Nintendo%20DS%20%28Download%20Play%29.zip/Ghost%20Trick%20-%20Detective%20fantome%20-%20Version%20demo%20%28France%29%20%28Demo%29.zip" TargetMode="External"/><Relationship Id="rId252" Type="http://schemas.openxmlformats.org/officeDocument/2006/relationships/hyperlink" Target="https://archive.org/download/ni-roms/roms/Nintendo%20-%20Nintendo%20DS%20%28Download%20Play%29.zip/Ghost%20Trick%20-%20Detective%20fantasma%20-%20Versione%20di%20prova%20%28Italy%29%20%28Demo%29.zip" TargetMode="External"/><Relationship Id="rId251" Type="http://schemas.openxmlformats.org/officeDocument/2006/relationships/hyperlink" Target="https://archive.org/download/ni-roms/roms/Nintendo%20-%20Nintendo%20DS%20%28Download%20Play%29.zip/Ghost%20Trick%20-%20Detective%20fantasma%20-%20Version%20de%20prueba%20%28Spain%29%20%28Demo%29.zip" TargetMode="External"/><Relationship Id="rId250" Type="http://schemas.openxmlformats.org/officeDocument/2006/relationships/hyperlink" Target="https://archive.org/download/ni-roms/roms/Nintendo%20-%20Nintendo%20DS%20%28Download%20Play%29.zip/Geometry%20Wars%20-%20Retro%20Evolved%20%28USA%29%20%28Wii%20Broadcast%29.zip" TargetMode="External"/><Relationship Id="rId257" Type="http://schemas.openxmlformats.org/officeDocument/2006/relationships/hyperlink" Target="https://archive.org/download/ni-roms/roms/Nintendo%20-%20Nintendo%20DS%20%28Download%20Play%29.zip/Ghost%20Trick%20-%20Taikenban%20%28Japan%29%20%28Demo%29.zip" TargetMode="External"/><Relationship Id="rId256" Type="http://schemas.openxmlformats.org/officeDocument/2006/relationships/hyperlink" Target="https://archive.org/download/ni-roms/roms/Nintendo%20-%20Nintendo%20DS%20%28Download%20Play%29.zip/Ghost%20Trick%20-%20Phantom%20Detective%20-%20Trial%20Version%20%28USA%29%20%28Demo%29.zip" TargetMode="External"/><Relationship Id="rId255" Type="http://schemas.openxmlformats.org/officeDocument/2006/relationships/hyperlink" Target="https://archive.org/download/ni-roms/roms/Nintendo%20-%20Nintendo%20DS%20%28Download%20Play%29.zip/Ghost%20Trick%20-%20Phantom%20Detective%20-%20Trial%20Version%20%28Europe%29%20%28Demo%29.zip" TargetMode="External"/><Relationship Id="rId254" Type="http://schemas.openxmlformats.org/officeDocument/2006/relationships/hyperlink" Target="https://archive.org/download/ni-roms/roms/Nintendo%20-%20Nintendo%20DS%20%28Download%20Play%29.zip/Ghost%20Trick%20-%20Phantom-Detektiv%20-%20Demoversion%20%28Germany%29%20%28Demo%29.zip" TargetMode="External"/><Relationship Id="rId293" Type="http://schemas.openxmlformats.org/officeDocument/2006/relationships/hyperlink" Target="https://archive.org/download/ni-roms/roms/Nintendo%20-%20Nintendo%20DS%20%28Download%20Play%29.zip/Kaijuu%20Busters%20%28Japan%29%20%28Demo%29%20%28Nintendo%20Channel%29.zip" TargetMode="External"/><Relationship Id="rId292" Type="http://schemas.openxmlformats.org/officeDocument/2006/relationships/hyperlink" Target="https://archive.org/download/ni-roms/roms/Nintendo%20-%20Nintendo%20DS%20%28Download%20Play%29.zip/Jump%20Super%20Stars%20Download%20Haishin%20-%20Noroi%20Shirushi%20Kaihou%20Joutai%202%20%28Japan%29%20%28Save%20Data%29%20%28Kiosk%29.zip" TargetMode="External"/><Relationship Id="rId291" Type="http://schemas.openxmlformats.org/officeDocument/2006/relationships/hyperlink" Target="https://archive.org/download/ni-roms/roms/Nintendo%20-%20Nintendo%20DS%20%28Download%20Play%29.zip/Jump%20Super%20Stars%20%28Japan%29%20%28Demo%29.zip" TargetMode="External"/><Relationship Id="rId290" Type="http://schemas.openxmlformats.org/officeDocument/2006/relationships/hyperlink" Target="https://archive.org/download/ni-roms/roms/Nintendo%20-%20Nintendo%20DS%20%28Download%20Play%29.zip/James%20Patterson%20Women%27s%20Murder%20Club%20-%20Games%20of%20Passion%20%28USA%29%20%28Rev%207%29%20%28Demo%29.zip" TargetMode="External"/><Relationship Id="rId286" Type="http://schemas.openxmlformats.org/officeDocument/2006/relationships/hyperlink" Target="https://archive.org/download/ni-roms/roms/Nintendo%20-%20Nintendo%20DS%20%28Download%20Play%29.zip/James%20Cameron%27s%20Avatar%20-%20The%20Game%20%28Europe%2C%20Australia%29%20%28En%2CFr%2CDe%2CEs%2CIt%2CNl%29%20%28Demo%29.zip" TargetMode="External"/><Relationship Id="rId285" Type="http://schemas.openxmlformats.org/officeDocument/2006/relationships/hyperlink" Target="https://archive.org/download/ni-roms/roms/Nintendo%20-%20Nintendo%20DS%20%28Download%20Play%29.zip/Jam%20Sessions%20%28USA%29%20%28Demo%29.zip" TargetMode="External"/><Relationship Id="rId284" Type="http://schemas.openxmlformats.org/officeDocument/2006/relationships/hyperlink" Target="https://archive.org/download/ni-roms/roms/Nintendo%20-%20Nintendo%20DS%20%28Download%20Play%29.zip/Ivy%20the%20Kiwi%20%28USA%29%20%28Rev%201%29%20%28Demo%29.zip" TargetMode="External"/><Relationship Id="rId283" Type="http://schemas.openxmlformats.org/officeDocument/2006/relationships/hyperlink" Target="https://archive.org/download/ni-roms/roms/Nintendo%20-%20Nintendo%20DS%20%28Download%20Play%29.zip/Ivy%20the%20Kiwi%20%28Japan%29%20%28Demo%29.zip" TargetMode="External"/><Relationship Id="rId289" Type="http://schemas.openxmlformats.org/officeDocument/2006/relationships/hyperlink" Target="https://archive.org/download/ni-roms/roms/Nintendo%20-%20Nintendo%20DS%20%28Download%20Play%29.zip/James%20Patterson%20Women%27s%20Murder%20Club%20-%20Games%20of%20Passion%20%28USA%29%20%28En%2CEs%29%20%28Rev%204%29%20%28Demo%29.zip" TargetMode="External"/><Relationship Id="rId288" Type="http://schemas.openxmlformats.org/officeDocument/2006/relationships/hyperlink" Target="https://archive.org/download/ni-roms/roms/Nintendo%20-%20Nintendo%20DS%20%28Download%20Play%29.zip/James%20Cameron%27s%20Avatar%20-%20The%20Game%20%28USA%29%20%28En%2CFr%2CEs%29%20%28Rev%201%29%20%28Demo%29.zip" TargetMode="External"/><Relationship Id="rId287" Type="http://schemas.openxmlformats.org/officeDocument/2006/relationships/hyperlink" Target="https://archive.org/download/ni-roms/roms/Nintendo%20-%20Nintendo%20DS%20%28Download%20Play%29.zip/James%20Cameron%27s%20Avatar%20-%20The%20Game%20%28Japan%29%20%28Demo%29.zip" TargetMode="External"/><Relationship Id="rId282" Type="http://schemas.openxmlformats.org/officeDocument/2006/relationships/hyperlink" Target="https://archive.org/download/ni-roms/roms/Nintendo%20-%20Nintendo%20DS%20%28Download%20Play%29.zip/Ivy%20the%20Kiwi%20%28Europe%29%20%28Demo%29.zip" TargetMode="External"/><Relationship Id="rId281" Type="http://schemas.openxmlformats.org/officeDocument/2006/relationships/hyperlink" Target="https://archive.org/download/ni-roms/roms/Nintendo%20-%20Nintendo%20DS%20%28Download%20Play%29.zip/Iron%20Man%20%28USA%29%20%28Demo%29.zip" TargetMode="External"/><Relationship Id="rId280" Type="http://schemas.openxmlformats.org/officeDocument/2006/relationships/hyperlink" Target="https://archive.org/download/ni-roms/roms/Nintendo%20-%20Nintendo%20DS%20%28Download%20Play%29.zip/Iron%20Man%20%28Europe%29%20%28En%2CFr%2CDe%2CEs%2CIt%29%20%28Demo%29.zip" TargetMode="External"/><Relationship Id="rId275" Type="http://schemas.openxmlformats.org/officeDocument/2006/relationships/hyperlink" Target="https://archive.org/download/ni-roms/roms/Nintendo%20-%20Nintendo%20DS%20%28Download%20Play%29.zip/Ice%20Age%20-%20Dawn%20of%20the%20Dinosaurs%20%28USA%29%20%28Demo%29.zip" TargetMode="External"/><Relationship Id="rId274" Type="http://schemas.openxmlformats.org/officeDocument/2006/relationships/hyperlink" Target="https://archive.org/download/ni-roms/roms/Nintendo%20-%20Nintendo%20DS%20%28Download%20Play%29.zip/Hottarake%20no%20Shima%20-%20Kanata%20to%20Nijiiro%20no%20Kagami%20-%20Taikenban%20%28Japan%29%20%28Demo%29.zip" TargetMode="External"/><Relationship Id="rId273" Type="http://schemas.openxmlformats.org/officeDocument/2006/relationships/hyperlink" Target="https://archive.org/download/ni-roms/roms/Nintendo%20-%20Nintendo%20DS%20%28Download%20Play%29.zip/Hotel%20Dusk%20-%20Room%20215%20%28USA%29%20%28Video%29.zip" TargetMode="External"/><Relationship Id="rId272" Type="http://schemas.openxmlformats.org/officeDocument/2006/relationships/hyperlink" Target="https://archive.org/download/ni-roms/roms/Nintendo%20-%20Nintendo%20DS%20%28Download%20Play%29.zip/Hotel%20Dusk%20-%20Room%20215%20%28USA%29%20%28Demo%29.zip" TargetMode="External"/><Relationship Id="rId279" Type="http://schemas.openxmlformats.org/officeDocument/2006/relationships/hyperlink" Target="https://archive.org/download/ni-roms/roms/Nintendo%20-%20Nintendo%20DS%20%28Download%20Play%29.zip/Incredible%20Hulk%2C%20The%20%28USA%29%20%28Demo%29.zip" TargetMode="External"/><Relationship Id="rId278" Type="http://schemas.openxmlformats.org/officeDocument/2006/relationships/hyperlink" Target="https://archive.org/download/ni-roms/roms/Nintendo%20-%20Nintendo%20DS%20%28Download%20Play%29.zip/Imagine%20-%20Teacher%20-%20School%20Trip%20%28Europe%2C%20Australia%29%20%28En%2CFr%2CDe%2CEs%2CIt%2CNl%29%20%28Demo%29.zip" TargetMode="External"/><Relationship Id="rId277" Type="http://schemas.openxmlformats.org/officeDocument/2006/relationships/hyperlink" Target="https://archive.org/download/ni-roms/roms/Nintendo%20-%20Nintendo%20DS%20%28Download%20Play%29.zip/Imagine%20-%20Teacher%20-%20Class%20Trip%20%28USA%29%20%28En%2CFr%2CEs%29%20%28Demo%29.zip" TargetMode="External"/><Relationship Id="rId276" Type="http://schemas.openxmlformats.org/officeDocument/2006/relationships/hyperlink" Target="https://archive.org/download/ni-roms/roms/Nintendo%20-%20Nintendo%20DS%20%28Download%20Play%29.zip/Imagine%20-%20Ice%20Champions%20%28USA%29%20%28En%2CFr%2CEs%29%20%28Demo%29.zip" TargetMode="External"/><Relationship Id="rId228" Type="http://schemas.openxmlformats.org/officeDocument/2006/relationships/hyperlink" Target="https://archive.org/download/ni-roms/roms/Nintendo%20-%20Nintendo%20DS%20%28Download%20Play%29.zip/Fossil%20Fighters%20%28USA%29%20%28Rev%201%29%20%28Demo%29%20%28Nintendo%20Channel%29.zip" TargetMode="External"/><Relationship Id="rId227" Type="http://schemas.openxmlformats.org/officeDocument/2006/relationships/hyperlink" Target="https://archive.org/download/ni-roms/roms/Nintendo%20-%20Nintendo%20DS%20%28Download%20Play%29.zip/Fossil%20Fighters%20%28USA%29%20%28Rev%201%29%20%28Demo%29%20%28DS%20Download%20Station%29.zip" TargetMode="External"/><Relationship Id="rId226" Type="http://schemas.openxmlformats.org/officeDocument/2006/relationships/hyperlink" Target="https://archive.org/download/ni-roms/roms/Nintendo%20-%20Nintendo%20DS%20%28Download%20Play%29.zip/FloWooooT%20%28Japan%29%20%28Nintendo%20Game%20Seminar%202010%29.zip" TargetMode="External"/><Relationship Id="rId225" Type="http://schemas.openxmlformats.org/officeDocument/2006/relationships/hyperlink" Target="https://archive.org/download/ni-roms/roms/Nintendo%20-%20Nintendo%20DS%20%28Download%20Play%29.zip/Flips%20-%20Too%20Ghoul%20For%20School%20%28Europe%29%20%28Demo%29.zip" TargetMode="External"/><Relationship Id="rId229" Type="http://schemas.openxmlformats.org/officeDocument/2006/relationships/hyperlink" Target="https://archive.org/download/ni-roms/roms/Nintendo%20-%20Nintendo%20DS%20%28Download%20Play%29.zip/Fossil%20Fighters%20-%20Gift%20Fossil%20-%20Air%20%28USA%29%20%28Save%20Data%29.zip" TargetMode="External"/><Relationship Id="rId220" Type="http://schemas.openxmlformats.org/officeDocument/2006/relationships/hyperlink" Target="https://archive.org/download/ni-roms/roms/Nintendo%20-%20Nintendo%20DS%20%28Download%20Play%29.zip/Flash%20Focus%20-%20Vision%20Training%20in%20Minutes%20a%20Day%20-%20Quick%20Play%20%28USA%29%20%28Demo%29.zip" TargetMode="External"/><Relationship Id="rId224" Type="http://schemas.openxmlformats.org/officeDocument/2006/relationships/hyperlink" Target="https://archive.org/download/ni-roms/roms/Nintendo%20-%20Nintendo%20DS%20%28Download%20Play%29.zip/Flips%20-%20Percy%20Jackson%20%28Europe%2C%20Australia%29%20%28Demo%29.zip" TargetMode="External"/><Relationship Id="rId223" Type="http://schemas.openxmlformats.org/officeDocument/2006/relationships/hyperlink" Target="https://archive.org/download/ni-roms/roms/Nintendo%20-%20Nintendo%20DS%20%28Download%20Play%29.zip/Flips%20-%20Faraway%20Tree%20Stories%20%28Europe%29%20%28Demo%29%20%28Nintendo%20Channel%29.zip" TargetMode="External"/><Relationship Id="rId222" Type="http://schemas.openxmlformats.org/officeDocument/2006/relationships/hyperlink" Target="https://archive.org/download/ni-roms/roms/Nintendo%20-%20Nintendo%20DS%20%28Download%20Play%29.zip/Flips%20-%20Cathy%20Cassidy%20%28Europe%29%20%28Demo%29.zip" TargetMode="External"/><Relationship Id="rId221" Type="http://schemas.openxmlformats.org/officeDocument/2006/relationships/hyperlink" Target="https://archive.org/download/ni-roms/roms/Nintendo%20-%20Nintendo%20DS%20%28Download%20Play%29.zip/Flips%20-%20Artemis%20Fowl%20%28Europe%29%20%28Demo%29.zip" TargetMode="External"/><Relationship Id="rId217" Type="http://schemas.openxmlformats.org/officeDocument/2006/relationships/hyperlink" Target="https://archive.org/download/ni-roms/roms/Nintendo%20-%20Nintendo%20DS%20%28Download%20Play%29.zip/Flash%20Focus%20-%20Vision%20Training%20in%20Minutes%20a%20Day%21%20%28USA%29%20%28Demo%29%20%28DS%20Broadcast%29.zip" TargetMode="External"/><Relationship Id="rId216" Type="http://schemas.openxmlformats.org/officeDocument/2006/relationships/hyperlink" Target="https://archive.org/download/ni-roms/roms/Nintendo%20-%20Nintendo%20DS%20%28Download%20Play%29.zip/Fire%20Emblem%20-%20Shadow%20Dragon%20%28USA%29%20%28Video%29.zip" TargetMode="External"/><Relationship Id="rId215" Type="http://schemas.openxmlformats.org/officeDocument/2006/relationships/hyperlink" Target="https://archive.org/download/ni-roms/roms/Nintendo%20-%20Nintendo%20DS%20%28Download%20Play%29.zip/Final%20Fantasy%20IV%20%28USA%29%20%28Video%29.zip" TargetMode="External"/><Relationship Id="rId214" Type="http://schemas.openxmlformats.org/officeDocument/2006/relationships/hyperlink" Target="https://archive.org/download/ni-roms/roms/Nintendo%20-%20Nintendo%20DS%20%28Download%20Play%29.zip/Final%20Fantasy%20Fables%20-%20Chocobo%20Tales%20-%20Bonus%20Content%20%28USA%29%20%28Save%20Data%29.zip" TargetMode="External"/><Relationship Id="rId219" Type="http://schemas.openxmlformats.org/officeDocument/2006/relationships/hyperlink" Target="https://archive.org/download/ni-roms/roms/Nintendo%20-%20Nintendo%20DS%20%28Download%20Play%29.zip/Flash%20Focus%20-%20Vision%20Training%20in%20Minutes%20a%20Day%21%20%28USA%29%20%28Fr%29%20%28Demo%29%20%28DS%20Broadcast%29.zip" TargetMode="External"/><Relationship Id="rId218" Type="http://schemas.openxmlformats.org/officeDocument/2006/relationships/hyperlink" Target="https://archive.org/download/ni-roms/roms/Nintendo%20-%20Nintendo%20DS%20%28Download%20Play%29.zip/Flash%20Focus%20-%20Vision%20Training%20in%20Minutes%20a%20Day%21%20%28USA%29%20%28Es%29%20%28Demo%29%20%28DS%20Broadcast%29.zip" TargetMode="External"/><Relationship Id="rId213" Type="http://schemas.openxmlformats.org/officeDocument/2006/relationships/hyperlink" Target="https://archive.org/download/ni-roms/roms/Nintendo%20-%20Nintendo%20DS%20%28Download%20Play%29.zip/Famicom%20Wars%20DS%20%28Japan%29%20%28Demo%29.zip" TargetMode="External"/><Relationship Id="rId212" Type="http://schemas.openxmlformats.org/officeDocument/2006/relationships/hyperlink" Target="https://archive.org/download/ni-roms/roms/Nintendo%20-%20Nintendo%20DS%20%28Download%20Play%29.zip/Eragon%20%28USA%2C%20Europe%29%20%28En%2CFr%2CDe%2CEs%2CIt%29%20%28Demo%29.zip" TargetMode="External"/><Relationship Id="rId211" Type="http://schemas.openxmlformats.org/officeDocument/2006/relationships/hyperlink" Target="https://archive.org/download/ni-roms/roms/Nintendo%20-%20Nintendo%20DS%20%28Download%20Play%29.zip/English%20Training%20-%20Have%20Fun%20Improving%20Your%20Skills%20-%20Vs.%20Vocabulary%20%28Europe%29%20%28DS%20Broadcast%29.zip" TargetMode="External"/><Relationship Id="rId210" Type="http://schemas.openxmlformats.org/officeDocument/2006/relationships/hyperlink" Target="https://archive.org/download/ni-roms/roms/Nintendo%20-%20Nintendo%20DS%20%28Download%20Play%29.zip/English%20Training%20-%20Have%20Fun%20Improving%20Your%20Skills%20-%20Dictation%20Sprint%20%28Europe%29%20%28DS%20Broadcast%29.zip" TargetMode="External"/><Relationship Id="rId249" Type="http://schemas.openxmlformats.org/officeDocument/2006/relationships/hyperlink" Target="https://archive.org/download/ni-roms/roms/Nintendo%20-%20Nintendo%20DS%20%28Download%20Play%29.zip/Geometry%20Wars%20-%20Retro%20Evolved%20%28USA%29%20%28DS%20Broadcast%29.zip" TargetMode="External"/><Relationship Id="rId248" Type="http://schemas.openxmlformats.org/officeDocument/2006/relationships/hyperlink" Target="https://archive.org/download/ni-roms/roms/Nintendo%20-%20Nintendo%20DS%20%28Download%20Play%29.zip/Geometry%20Wars%20-%20Retro%20Evolved%20%28Europe%29%20%28Wii%20Broadcast%29.zip" TargetMode="External"/><Relationship Id="rId247" Type="http://schemas.openxmlformats.org/officeDocument/2006/relationships/hyperlink" Target="https://archive.org/download/ni-roms/roms/Nintendo%20-%20Nintendo%20DS%20%28Download%20Play%29.zip/Geometry%20Wars%20-%20Retro%20Evolved%20%28Europe%29%20%28DS%20Broadcast%29.zip" TargetMode="External"/><Relationship Id="rId242" Type="http://schemas.openxmlformats.org/officeDocument/2006/relationships/hyperlink" Target="https://archive.org/download/ni-roms/roms/Nintendo%20-%20Nintendo%20DS%20%28Download%20Play%29.zip/Gardening%20Mama%20-%20Let%27s%20Plant%20Tulips%21%20%28USA%29%20%28Demo%29.zip" TargetMode="External"/><Relationship Id="rId241" Type="http://schemas.openxmlformats.org/officeDocument/2006/relationships/hyperlink" Target="https://archive.org/download/ni-roms/roms/Nintendo%20-%20Nintendo%20DS%20%28Download%20Play%29.zip/Gardening%20Mama%20%28USA%29%20%28Demo%29%20%28DS%20Broadcast%29.zip" TargetMode="External"/><Relationship Id="rId240" Type="http://schemas.openxmlformats.org/officeDocument/2006/relationships/hyperlink" Target="https://archive.org/download/ni-roms/roms/Nintendo%20-%20Nintendo%20DS%20%28Download%20Play%29.zip/Gardening%20Mama%20%28Japan%29%20%28Demo%29%20%28DS%20Broadcast%29.zip" TargetMode="External"/><Relationship Id="rId246" Type="http://schemas.openxmlformats.org/officeDocument/2006/relationships/hyperlink" Target="https://archive.org/download/ni-roms/roms/Nintendo%20-%20Nintendo%20DS%20%28Download%20Play%29.zip/Gauntlet%20%28USA%29%20%28Demo%29.zip" TargetMode="External"/><Relationship Id="rId245" Type="http://schemas.openxmlformats.org/officeDocument/2006/relationships/hyperlink" Target="https://archive.org/download/ni-roms/roms/Nintendo%20-%20Nintendo%20DS%20%28Download%20Play%29.zip/Gardening%20Mama%20-%20Multiplayer%20%28USA%29%20%28DS%20Broadcast%29.zip" TargetMode="External"/><Relationship Id="rId244" Type="http://schemas.openxmlformats.org/officeDocument/2006/relationships/hyperlink" Target="https://archive.org/download/ni-roms/roms/Nintendo%20-%20Nintendo%20DS%20%28Download%20Play%29.zip/Gardening%20Mama%20-%20Multiplayer%20%28Japan%29%20%28DS%20Broadcast%29.zip" TargetMode="External"/><Relationship Id="rId243" Type="http://schemas.openxmlformats.org/officeDocument/2006/relationships/hyperlink" Target="https://archive.org/download/ni-roms/roms/Nintendo%20-%20Nintendo%20DS%20%28Download%20Play%29.zip/Gardening%20Mama%20-%20Multiplayer%20%28Europe%29%20%28DS%20Broadcast%29.zip" TargetMode="External"/><Relationship Id="rId239" Type="http://schemas.openxmlformats.org/officeDocument/2006/relationships/hyperlink" Target="https://archive.org/download/ni-roms/roms/Nintendo%20-%20Nintendo%20DS%20%28Download%20Play%29.zip/Gardening%20Mama%20%28Europe%29%20%28Demo%29%20%28DS%20Broadcast%29.zip" TargetMode="External"/><Relationship Id="rId238" Type="http://schemas.openxmlformats.org/officeDocument/2006/relationships/hyperlink" Target="https://archive.org/download/ni-roms/roms/Nintendo%20-%20Nintendo%20DS%20%28Download%20Play%29.zip/Ganbaru%20Watashi%20no%20Kakei%20Diary%20%28Japan%29%20%28Rev%201%29%20%28Demo%29.zip" TargetMode="External"/><Relationship Id="rId237" Type="http://schemas.openxmlformats.org/officeDocument/2006/relationships/hyperlink" Target="https://archive.org/download/ni-roms/roms/Nintendo%20-%20Nintendo%20DS%20%28Download%20Play%29.zip/Ganbare%20Goemon%20-%20TokaiDouchuu%20Ooedo%20Tengurigaeshi%20no%20Maki%20%28Japan%29%20%28Demo%29.zip" TargetMode="External"/><Relationship Id="rId236" Type="http://schemas.openxmlformats.org/officeDocument/2006/relationships/hyperlink" Target="https://archive.org/download/ni-roms/roms/Nintendo%20-%20Nintendo%20DS%20%28Download%20Play%29.zip/Fushigi%20no%20Dungeon%20-%20Fuurai%20no%20Shiren%205%20-%20Fortune%20Tower%20to%20Unmei%20no%20Dice%20%28Japan%29%20%28Demo%29.zip" TargetMode="External"/><Relationship Id="rId231" Type="http://schemas.openxmlformats.org/officeDocument/2006/relationships/hyperlink" Target="https://archive.org/download/ni-roms/roms/Nintendo%20-%20Nintendo%20DS%20%28Download%20Play%29.zip/Fossil%20Fighters%20-%20Gift%20Fossil%20-%20Fire%20%28USA%29%20%28Save%20Data%29.zip" TargetMode="External"/><Relationship Id="rId230" Type="http://schemas.openxmlformats.org/officeDocument/2006/relationships/hyperlink" Target="https://archive.org/download/ni-roms/roms/Nintendo%20-%20Nintendo%20DS%20%28Download%20Play%29.zip/Fossil%20Fighters%20-%20Gift%20Fossil%20-%20Earth%20%28USA%29%20%28Save%20Data%29.zip" TargetMode="External"/><Relationship Id="rId235" Type="http://schemas.openxmlformats.org/officeDocument/2006/relationships/hyperlink" Target="https://archive.org/download/ni-roms/roms/Nintendo%20-%20Nintendo%20DS%20%28Download%20Play%29.zip/Fresh%20PreCure%21%20-%20Asobi%20Collection%20%28Japan%29%20%28Demo%29.zip" TargetMode="External"/><Relationship Id="rId234" Type="http://schemas.openxmlformats.org/officeDocument/2006/relationships/hyperlink" Target="https://archive.org/download/ni-roms/roms/Nintendo%20-%20Nintendo%20DS%20%28Download%20Play%29.zip/Fossil%20Fighters%20Champions%20-%20Demo%20Version%20%28USA%29%20%28Demo%29.zip" TargetMode="External"/><Relationship Id="rId233" Type="http://schemas.openxmlformats.org/officeDocument/2006/relationships/hyperlink" Target="https://archive.org/download/ni-roms/roms/Nintendo%20-%20Nintendo%20DS%20%28Download%20Play%29.zip/Fossil%20Fighters%20-%20Gift%20Fossil%20-%20Water%20%28USA%29%20%28Save%20Data%29.zip" TargetMode="External"/><Relationship Id="rId232" Type="http://schemas.openxmlformats.org/officeDocument/2006/relationships/hyperlink" Target="https://archive.org/download/ni-roms/roms/Nintendo%20-%20Nintendo%20DS%20%28Download%20Play%29.zip/Fossil%20Fighters%20-%20Gift%20Fossil%20-%20Neutral%20%28USA%29%20%28Save%20Data%29.zip" TargetMode="External"/><Relationship Id="rId206" Type="http://schemas.openxmlformats.org/officeDocument/2006/relationships/hyperlink" Target="https://archive.org/download/ni-roms/roms/Nintendo%20-%20Nintendo%20DS%20%28Download%20Play%29.zip/Elebits%20-%20The%20Adventures%20of%20Kai%20and%20Zero%20%28USA%29%20%28Demo%29.zip" TargetMode="External"/><Relationship Id="rId205" Type="http://schemas.openxmlformats.org/officeDocument/2006/relationships/hyperlink" Target="https://archive.org/download/ni-roms/roms/Nintendo%20-%20Nintendo%20DS%20%28Download%20Play%29.zip/Eigo%20ga%20Nigate%20na%20Otona%20no%20DS%20Training%20-%20Motto%20Eigo%20Zuke%20Taikenban%20-%20Eigo%20ni%20Jishin%20no%20Nai%20Hito%20Muki%20%28Japan%29%20%28Demo%29.zip" TargetMode="External"/><Relationship Id="rId204" Type="http://schemas.openxmlformats.org/officeDocument/2006/relationships/hyperlink" Target="https://archive.org/download/ni-roms/roms/Nintendo%20-%20Nintendo%20DS%20%28Download%20Play%29.zip/Eigo%20ga%20Nigate%20na%20Otona%20no%20DS%20Training%20-%20Motto%20Eigo%20Zuke%20-%20For%20Experts%20%28Japan%29%20%28Demo%29%20%28DS%20Broadcast%29.zip" TargetMode="External"/><Relationship Id="rId203" Type="http://schemas.openxmlformats.org/officeDocument/2006/relationships/hyperlink" Target="https://archive.org/download/ni-roms/roms/Nintendo%20-%20Nintendo%20DS%20%28Download%20Play%29.zip/Eigo%20ga%20Nigate%20na%20Otona%20no%20DS%20Training%20-%20Motto%20Eigo%20Zuke%20-%20For%20Beginners%20%28Japan%29%20%28Demo%29%20%28DS%20Broadcast%29.zip" TargetMode="External"/><Relationship Id="rId209" Type="http://schemas.openxmlformats.org/officeDocument/2006/relationships/hyperlink" Target="https://archive.org/download/ni-roms/roms/Nintendo%20-%20Nintendo%20DS%20%28Download%20Play%29.zip/Elite%20Beat%20Agents%20-%20Downloadable%20Special%20Preview%20%28USA%29%20%28Demo%29.zip" TargetMode="External"/><Relationship Id="rId208" Type="http://schemas.openxmlformats.org/officeDocument/2006/relationships/hyperlink" Target="https://archive.org/download/ni-roms/roms/Nintendo%20-%20Nintendo%20DS%20%28Download%20Play%29.zip/Elite%20Beat%20Agents%20%28Europe%29%20%28Demo%29.zip" TargetMode="External"/><Relationship Id="rId207" Type="http://schemas.openxmlformats.org/officeDocument/2006/relationships/hyperlink" Target="https://archive.org/download/ni-roms/roms/Nintendo%20-%20Nintendo%20DS%20%28Download%20Play%29.zip/Electroplankton%20-%20Beatnes%20%28USA%29%20%28Demo%29%20%28Kiosk%29%20%28E3%202005%29.zip" TargetMode="External"/><Relationship Id="rId202" Type="http://schemas.openxmlformats.org/officeDocument/2006/relationships/hyperlink" Target="https://archive.org/download/ni-roms/roms/Nintendo%20-%20Nintendo%20DS%20%28Download%20Play%29.zip/Eigo%20ga%20Nigate%20na%20Otona%20no%20DS%20Training%20-%20Eigo%20Zuke%20-%20Vs.%20Vocabulary%20%28Japan%29%20%28DS%20Broadcast%29.zip" TargetMode="External"/><Relationship Id="rId201" Type="http://schemas.openxmlformats.org/officeDocument/2006/relationships/hyperlink" Target="https://archive.org/download/ni-roms/roms/Nintendo%20-%20Nintendo%20DS%20%28Download%20Play%29.zip/Eigo%20ga%20Nigate%20na%20Otona%20no%20DS%20Training%20-%20Eigo%20Zuke%20-%20For%20Experts%20%28Japan%29%20%28Demo%29%20%28DS%20Broadcast%29.zip" TargetMode="External"/><Relationship Id="rId200" Type="http://schemas.openxmlformats.org/officeDocument/2006/relationships/hyperlink" Target="https://archive.org/download/ni-roms/roms/Nintendo%20-%20Nintendo%20DS%20%28Download%20Play%29.zip/Eigo%20ga%20Nigate%20na%20Otona%20no%20DS%20Training%20-%20Eigo%20Zuke%20-%20For%20Beginners%20%28Japan%29%20%28Demo%29%20%28DS%20Broadcast%29.zip" TargetMode="External"/><Relationship Id="rId509" Type="http://schemas.openxmlformats.org/officeDocument/2006/relationships/hyperlink" Target="https://archive.org/download/ni-roms/roms/Nintendo%20-%20Nintendo%20DS%20%28Download%20Play%29.zip/Pokemon%20Mystery%20Dungeon%20-%20Esploratori%20del%20cielo%20-%20Selva%20Intrepida%20%28Italy%29%20%28Demo%29.zip" TargetMode="External"/><Relationship Id="rId508" Type="http://schemas.openxmlformats.org/officeDocument/2006/relationships/hyperlink" Target="https://archive.org/download/ni-roms/roms/Nintendo%20-%20Nintendo%20DS%20%28Download%20Play%29.zip/Pokemon%20Mystery%20Dungeon%20-%20Esploratori%20del%20cielo%20-%20Piccole%20Lande%20%28Italy%29%20%28Demo%29.zip" TargetMode="External"/><Relationship Id="rId503" Type="http://schemas.openxmlformats.org/officeDocument/2006/relationships/hyperlink" Target="https://archive.org/download/ni-roms/roms/Nintendo%20-%20Nintendo%20DS%20%28Download%20Play%29.zip/Pokemon%20Link%21%20%28Europe%29%20%28En%2CFr%2CDe%2CEs%2CIt%29%20%28Demo%29.zip" TargetMode="External"/><Relationship Id="rId502" Type="http://schemas.openxmlformats.org/officeDocument/2006/relationships/hyperlink" Target="https://archive.org/download/ni-roms/roms/Nintendo%20-%20Nintendo%20DS%20%28Download%20Play%29.zip/Pokemon%20Fushigi%20no%20Dungeon%20-%20Susume%21%20Honoo%20no%20Boukendan%20-%20Controller%20%28Japan%29%20%28WiiWare%20Broadcast%29.zip" TargetMode="External"/><Relationship Id="rId501" Type="http://schemas.openxmlformats.org/officeDocument/2006/relationships/hyperlink" Target="https://archive.org/download/ni-roms/roms/Nintendo%20-%20Nintendo%20DS%20%28Download%20Play%29.zip/Pokemon%20Fushigi%20no%20Dungeon%20-%20Mezase%21%20Hikari%20no%20Boukendan%20-%20Controller%20%28Japan%29%20%28WiiWare%20Broadcast%29.zip" TargetMode="External"/><Relationship Id="rId500" Type="http://schemas.openxmlformats.org/officeDocument/2006/relationships/hyperlink" Target="https://archive.org/download/ni-roms/roms/Nintendo%20-%20Nintendo%20DS%20%28Download%20Play%29.zip/Pokemon%20Fushigi%20no%20Dungeon%20-%20Ikuzo%21%20Arashi%20no%20Boukendan%20-%20Controller%20%28Japan%29%20%28WiiWare%20Broadcast%29.zip" TargetMode="External"/><Relationship Id="rId507" Type="http://schemas.openxmlformats.org/officeDocument/2006/relationships/hyperlink" Target="https://archive.org/download/ni-roms/roms/Nintendo%20-%20Nintendo%20DS%20%28Download%20Play%29.zip/Pokemon%20Mundo%20misterioso%20-%20Exploradores%20del%20Cielo%20-%20Pradera%20Diminuta%20%28Spain%29%20%28Demo%29.zip" TargetMode="External"/><Relationship Id="rId506" Type="http://schemas.openxmlformats.org/officeDocument/2006/relationships/hyperlink" Target="https://archive.org/download/ni-roms/roms/Nintendo%20-%20Nintendo%20DS%20%28Download%20Play%29.zip/Pokemon%20Mundo%20misterioso%20-%20Exploradores%20del%20Cielo%20-%20Bosque%20Brete%20%28Spain%29%20%28Demo%29.zip" TargetMode="External"/><Relationship Id="rId505" Type="http://schemas.openxmlformats.org/officeDocument/2006/relationships/hyperlink" Target="https://archive.org/download/ni-roms/roms/Nintendo%20-%20Nintendo%20DS%20%28Download%20Play%29.zip/Pokemon%20Mundo%20misterioso%20-%20Exploradores%20del%20Cielo%20-%20Aldea%20Oculta%20del%20Tendero%20%28Spain%29%20%28Demo%29.zip" TargetMode="External"/><Relationship Id="rId504" Type="http://schemas.openxmlformats.org/officeDocument/2006/relationships/hyperlink" Target="https://archive.org/download/ni-roms/roms/Nintendo%20-%20Nintendo%20DS%20%28Download%20Play%29.zip/Pokemon%20Link%21%20Mini%20%28Europe%29%20%28En%2CFr%2CDe%2CEs%2CIt%29%20%28Demo%29%20%28DS%20Broadcast%29.zip" TargetMode="External"/><Relationship Id="rId525" Type="http://schemas.openxmlformats.org/officeDocument/2006/relationships/hyperlink" Target="https://archive.org/download/ni-roms/roms/Nintendo%20-%20Nintendo%20DS%20%28Download%20Play%29.zip/Practise%20English%21%20-%20Bon%20niveau%20d%27anglais%20%28France%29%20%28Demo%29.zip" TargetMode="External"/><Relationship Id="rId524" Type="http://schemas.openxmlformats.org/officeDocument/2006/relationships/hyperlink" Target="https://archive.org/download/ni-roms/roms/Nintendo%20-%20Nintendo%20DS%20%28Download%20Play%29.zip/Pony%20Friends%20%28Europe%29%20%28En%2CFr%2CDe%2CEs%2CIt%29%20%28Demo%29.zip" TargetMode="External"/><Relationship Id="rId523" Type="http://schemas.openxmlformats.org/officeDocument/2006/relationships/hyperlink" Target="https://archive.org/download/ni-roms/roms/Nintendo%20-%20Nintendo%20DS%20%28Download%20Play%29.zip/Polarium%20%28USA%2C%20Australia%29%20%28Demo%29%20%28DS%20Broadcast%29.zip" TargetMode="External"/><Relationship Id="rId522" Type="http://schemas.openxmlformats.org/officeDocument/2006/relationships/hyperlink" Target="https://archive.org/download/ni-roms/roms/Nintendo%20-%20Nintendo%20DS%20%28Download%20Play%29.zip/Polarium%20%28USA%29%20%28Demo%29%20%28Kiosk%29%20%28E3%202005%29%20%5Bb%5D.zip" TargetMode="External"/><Relationship Id="rId529" Type="http://schemas.openxmlformats.org/officeDocument/2006/relationships/hyperlink" Target="https://archive.org/download/ni-roms/roms/Nintendo%20-%20Nintendo%20DS%20%28Download%20Play%29.zip/Practise%20English%21%20-%20Fuer%20Fortgeschrittene%20%28Germany%29%20%28Demo%29.zip" TargetMode="External"/><Relationship Id="rId528" Type="http://schemas.openxmlformats.org/officeDocument/2006/relationships/hyperlink" Target="https://archive.org/download/ni-roms/roms/Nintendo%20-%20Nintendo%20DS%20%28Download%20Play%29.zip/Practise%20English%21%20-%20Fuer%20Anfaenger%20%28Germany%29%20%28Demo%29.zip" TargetMode="External"/><Relationship Id="rId527" Type="http://schemas.openxmlformats.org/officeDocument/2006/relationships/hyperlink" Target="https://archive.org/download/ni-roms/roms/Nintendo%20-%20Nintendo%20DS%20%28Download%20Play%29.zip/Practise%20English%21%20-%20Faible%20niveau%20d%27anglais%20%28France%29%20%28Demo%29.zip" TargetMode="External"/><Relationship Id="rId526" Type="http://schemas.openxmlformats.org/officeDocument/2006/relationships/hyperlink" Target="https://archive.org/download/ni-roms/roms/Nintendo%20-%20Nintendo%20DS%20%28Download%20Play%29.zip/Practise%20English%21%20-%20Esperto%20%28Italy%29%20%28Demo%29.zip" TargetMode="External"/><Relationship Id="rId521" Type="http://schemas.openxmlformats.org/officeDocument/2006/relationships/hyperlink" Target="https://archive.org/download/ni-roms/roms/Nintendo%20-%20Nintendo%20DS%20%28Download%20Play%29.zip/Polarium%20%28Europe%29%20%28En%2CFr%2CDe%2CEs%2CIt%29%20%28Demo%29.zip" TargetMode="External"/><Relationship Id="rId520" Type="http://schemas.openxmlformats.org/officeDocument/2006/relationships/hyperlink" Target="https://archive.org/download/ni-roms/roms/Nintendo%20-%20Nintendo%20DS%20%28Download%20Play%29.zip/Polarium%20%28Europe%29%20%28Demo%29%20%28DS%20Broadcast%29.zip" TargetMode="External"/><Relationship Id="rId519" Type="http://schemas.openxmlformats.org/officeDocument/2006/relationships/hyperlink" Target="https://archive.org/download/ni-roms/roms/Nintendo%20-%20Nintendo%20DS%20%28Download%20Play%29.zip/Pokemon%20Trozei%21%20%28USA%29%20%28Demo%29.zip" TargetMode="External"/><Relationship Id="rId514" Type="http://schemas.openxmlformats.org/officeDocument/2006/relationships/hyperlink" Target="https://archive.org/download/ni-roms/roms/Nintendo%20-%20Nintendo%20DS%20%28Download%20Play%29.zip/Pokemon%20Mystery%20Dungeon%20-%20Explorers%20of%20Sky%20-%20Trial%20Forest%20%28Europe%2C%20Australia%29%20%28Demo%29.zip" TargetMode="External"/><Relationship Id="rId513" Type="http://schemas.openxmlformats.org/officeDocument/2006/relationships/hyperlink" Target="https://archive.org/download/ni-roms/roms/Nintendo%20-%20Nintendo%20DS%20%28Download%20Play%29.zip/Pokemon%20Mystery%20Dungeon%20-%20Explorers%20of%20Sky%20-%20Little%20Plains%20%28Europe%2C%20Australia%29%20%28Demo%29.zip" TargetMode="External"/><Relationship Id="rId512" Type="http://schemas.openxmlformats.org/officeDocument/2006/relationships/hyperlink" Target="https://archive.org/download/ni-roms/roms/Nintendo%20-%20Nintendo%20DS%20%28Download%20Play%29.zip/Pokemon%20Mystery%20Dungeon%20-%20Explorers%20of%20Sky%20-%20Hidden%20Shopkeeper%20Village%20%28Europe%2C%20Australia%29%20%28Demo%29.zip" TargetMode="External"/><Relationship Id="rId511" Type="http://schemas.openxmlformats.org/officeDocument/2006/relationships/hyperlink" Target="https://archive.org/download/ni-roms/roms/Nintendo%20-%20Nintendo%20DS%20%28Download%20Play%29.zip/Pokemon%20Mystery%20Dungeon%20-%20Explorers%20of%20Sky%20-%20Challenge%20River%20%28USA%29%20%28Demo%29.zip" TargetMode="External"/><Relationship Id="rId518" Type="http://schemas.openxmlformats.org/officeDocument/2006/relationships/hyperlink" Target="https://archive.org/download/ni-roms/roms/Nintendo%20-%20Nintendo%20DS%20%28Download%20Play%29.zip/Pokemon%20Trose%20Petit%20%28Japan%29%20%28Demo%29%20%28DS%20Broadcast%29.zip" TargetMode="External"/><Relationship Id="rId517" Type="http://schemas.openxmlformats.org/officeDocument/2006/relationships/hyperlink" Target="https://archive.org/download/ni-roms/roms/Nintendo%20-%20Nintendo%20DS%20%28Download%20Play%29.zip/Pokemon%20Ranger%20-%20Shadows%20of%20Almia%20%28USA%29%20%28Video%29.zip" TargetMode="External"/><Relationship Id="rId516" Type="http://schemas.openxmlformats.org/officeDocument/2006/relationships/hyperlink" Target="https://archive.org/download/ni-roms/roms/Nintendo%20-%20Nintendo%20DS%20%28Download%20Play%29.zip/Pokemon%20Ranger%20-%20Guardian%20Signs%20%28USA%2C%20Europe%2C%20Australia%29%20%28Demo%29.zip" TargetMode="External"/><Relationship Id="rId515" Type="http://schemas.openxmlformats.org/officeDocument/2006/relationships/hyperlink" Target="https://archive.org/download/ni-roms/roms/Nintendo%20-%20Nintendo%20DS%20%28Download%20Play%29.zip/Pokemon%20Mystery%20Dungeon%20-%20Explorers%20of%20Time%20%2B%20Pokemon%20Mystery%20Dungeon%20-%20Explorers%20of%20Darkness%20%28USA%29%20%28Video%29.zip" TargetMode="External"/><Relationship Id="rId510" Type="http://schemas.openxmlformats.org/officeDocument/2006/relationships/hyperlink" Target="https://archive.org/download/ni-roms/roms/Nintendo%20-%20Nintendo%20DS%20%28Download%20Play%29.zip/Pokemon%20Mystery%20Dungeon%20-%20Esploratori%20del%20cielo%20-%20Villaggio%20Kecleon%20%28Italy%29%20%28Demo%29.zip" TargetMode="External"/><Relationship Id="rId590" Type="http://schemas.openxmlformats.org/officeDocument/2006/relationships/hyperlink" Target="https://archive.org/download/ni-roms/roms/Nintendo%20-%20Nintendo%20DS%20%28Download%20Play%29.zip/Sight%20Training%20-%20Enjoy%20Exercising%20and%20Relaxing%20Your%20Eyes%20%28Europe%29%20%28Demo%29%20%28DS%20Broadcast%29.zip" TargetMode="External"/><Relationship Id="rId589" Type="http://schemas.openxmlformats.org/officeDocument/2006/relationships/hyperlink" Target="https://archive.org/download/ni-roms/roms/Nintendo%20-%20Nintendo%20DS%20%28Download%20Play%29.zip/Sight%20Training%20-%20Enjoy%20Exercising%20and%20Relaxing%20Your%20Eyes%20%28Europe%29%20%28De%29%20%28Demo%29%20%28DS%20Broadcast%29.zip" TargetMode="External"/><Relationship Id="rId588" Type="http://schemas.openxmlformats.org/officeDocument/2006/relationships/hyperlink" Target="https://archive.org/download/ni-roms/roms/Nintendo%20-%20Nintendo%20DS%20%28Download%20Play%29.zip/Sight%20Training%20-%20Enjoy%20Exercising%20And%20Relaxing%20Your%20Eyes%20%28Europe%29%20%28Demo%29.zip" TargetMode="External"/><Relationship Id="rId583" Type="http://schemas.openxmlformats.org/officeDocument/2006/relationships/hyperlink" Target="https://archive.org/download/ni-roms/roms/Nintendo%20-%20Nintendo%20DS%20%28Download%20Play%29.zip/Shorts%20%28Europe%29%20%28Demo%29.zip" TargetMode="External"/><Relationship Id="rId582" Type="http://schemas.openxmlformats.org/officeDocument/2006/relationships/hyperlink" Target="https://archive.org/download/ni-roms/roms/Nintendo%20-%20Nintendo%20DS%20%28Download%20Play%29.zip/Sekai%20no%20Gohan%20-%20Shaberu%21%20DS%20Oryouri%20Navi%20-%20Download%20Taikenban%20Shuuroku%20Navi%20-%20Toriniku%20no%20Chilindron%20%28Japan%29%20%28Demo%29.zip" TargetMode="External"/><Relationship Id="rId581" Type="http://schemas.openxmlformats.org/officeDocument/2006/relationships/hyperlink" Target="https://archive.org/download/ni-roms/roms/Nintendo%20-%20Nintendo%20DS%20%28Download%20Play%29.zip/Secret%20Saturdays%2C%20The%20-%20Beasts%20of%20the%205th%20Sun%20-%20Character%20Unlock%20%28USA%29%20%28En%2CFr%2CEs%29%20%28Rev%205%29%20%28Save%20Data%29.zip" TargetMode="External"/><Relationship Id="rId580" Type="http://schemas.openxmlformats.org/officeDocument/2006/relationships/hyperlink" Target="https://archive.org/download/ni-roms/roms/Nintendo%20-%20Nintendo%20DS%20%28Download%20Play%29.zip/Sarainneun%20Yeongeoro%20Ganghaejineun%20Siljeon%21%20-%20DS%20Yeongeo%20Sammaegyeong%20-%20For%20Experts%20%28Korea%29%20%28Demo%29%20%28DS%20Broadcast%29.zip" TargetMode="External"/><Relationship Id="rId587" Type="http://schemas.openxmlformats.org/officeDocument/2006/relationships/hyperlink" Target="https://archive.org/download/ni-roms/roms/Nintendo%20-%20Nintendo%20DS%20%28Download%20Play%29.zip/Shunkan%20Puzz%20Loop%20%28Japan%29%20%28Multiplayer%29%20%28DS%20Broadcast%29.zip" TargetMode="External"/><Relationship Id="rId586" Type="http://schemas.openxmlformats.org/officeDocument/2006/relationships/hyperlink" Target="https://archive.org/download/ni-roms/roms/Nintendo%20-%20Nintendo%20DS%20%28Download%20Play%29.zip/Shrek%20the%20Third%20%28USA%29%20%28Demo%29.zip" TargetMode="External"/><Relationship Id="rId585" Type="http://schemas.openxmlformats.org/officeDocument/2006/relationships/hyperlink" Target="https://archive.org/download/ni-roms/roms/Nintendo%20-%20Nintendo%20DS%20%28Download%20Play%29.zip/Shrek%20-%20Ogres%20%26%20Dronkeys%20%28USA%29%20%28Video%29.zip" TargetMode="External"/><Relationship Id="rId584" Type="http://schemas.openxmlformats.org/officeDocument/2006/relationships/hyperlink" Target="https://archive.org/download/ni-roms/roms/Nintendo%20-%20Nintendo%20DS%20%28Download%20Play%29.zip/Shrek%20-%20Forever%20After%20%28USA%29%20%28Demo%29.zip" TargetMode="External"/><Relationship Id="rId579" Type="http://schemas.openxmlformats.org/officeDocument/2006/relationships/hyperlink" Target="https://archive.org/download/ni-roms/roms/Nintendo%20-%20Nintendo%20DS%20%28Download%20Play%29.zip/Sarainneun%20Yeongeoro%20Ganghaejineun%20Siljeon%21%20-%20DS%20Yeongeo%20Sammaegyeong%20-%20For%20Beginners%20%28Korea%29%20%28Demo%29%20%28DS%20Broadcast%29.zip" TargetMode="External"/><Relationship Id="rId578" Type="http://schemas.openxmlformats.org/officeDocument/2006/relationships/hyperlink" Target="https://archive.org/download/ni-roms/roms/Nintendo%20-%20Nintendo%20DS%20%28Download%20Play%29.zip/SD%20Gundam%20Sangoku%20Den%20-%20Brave%20Battle%20Warriors%20-%20Shin%20Militia%20Taisen%20-%20Taikenban%20%28Japan%29%20%28Rev%201%29%20%28Demo%29.zip" TargetMode="External"/><Relationship Id="rId577" Type="http://schemas.openxmlformats.org/officeDocument/2006/relationships/hyperlink" Target="https://archive.org/download/ni-roms/roms/Nintendo%20-%20Nintendo%20DS%20%28Download%20Play%29.zip/Rooms%20-%20The%20Main%20Building%20%28USA%29%20%28Demo%29.zip" TargetMode="External"/><Relationship Id="rId572" Type="http://schemas.openxmlformats.org/officeDocument/2006/relationships/hyperlink" Target="https://archive.org/download/ni-roms/roms/Nintendo%20-%20Nintendo%20DS%20%28Download%20Play%29.zip/Rooms%20-%20The%20Main%20Building%20%28Europe%2C%20Australia%29%20%28Demo%29.zip" TargetMode="External"/><Relationship Id="rId571" Type="http://schemas.openxmlformats.org/officeDocument/2006/relationships/hyperlink" Target="https://archive.org/download/ni-roms/roms/Nintendo%20-%20Nintendo%20DS%20%28Download%20Play%29.zip/Rooms%20-%20Fushigi%20na%20Ugoku%20Heya%20-%20Taikenban%20%28Japan%29%20%28Demo%29.zip" TargetMode="External"/><Relationship Id="rId570" Type="http://schemas.openxmlformats.org/officeDocument/2006/relationships/hyperlink" Target="https://archive.org/download/ni-roms/roms/Nintendo%20-%20Nintendo%20DS%20%28Download%20Play%29.zip/Rockman%20EXE%20-%20Operate%20Shooting%20Star%20-%20Tsuika%20Data%20Haishinban%20-%20Battle%20Chip%20-%20Forte%20F%20%28Japan%29%20%28Save%20Data%29.zip" TargetMode="External"/><Relationship Id="rId576" Type="http://schemas.openxmlformats.org/officeDocument/2006/relationships/hyperlink" Target="https://archive.org/download/ni-roms/roms/Nintendo%20-%20Nintendo%20DS%20%28Download%20Play%29.zip/Rooms%20-%20The%20Main%20Building%20%28Spain%29%20%28Demo%29.zip" TargetMode="External"/><Relationship Id="rId575" Type="http://schemas.openxmlformats.org/officeDocument/2006/relationships/hyperlink" Target="https://archive.org/download/ni-roms/roms/Nintendo%20-%20Nintendo%20DS%20%28Download%20Play%29.zip/Rooms%20-%20The%20Main%20Building%20%28Italy%29%20%28Demo%29.zip" TargetMode="External"/><Relationship Id="rId574" Type="http://schemas.openxmlformats.org/officeDocument/2006/relationships/hyperlink" Target="https://archive.org/download/ni-roms/roms/Nintendo%20-%20Nintendo%20DS%20%28Download%20Play%29.zip/Rooms%20-%20The%20Main%20Building%20%28Germany%29%20%28Demo%29.zip" TargetMode="External"/><Relationship Id="rId573" Type="http://schemas.openxmlformats.org/officeDocument/2006/relationships/hyperlink" Target="https://archive.org/download/ni-roms/roms/Nintendo%20-%20Nintendo%20DS%20%28Download%20Play%29.zip/Rooms%20-%20The%20Main%20Building%20%28France%29%20%28Demo%29.zip" TargetMode="External"/><Relationship Id="rId599" Type="http://schemas.openxmlformats.org/officeDocument/2006/relationships/hyperlink" Target="https://archive.org/download/ni-roms/roms/Nintendo%20-%20Nintendo%20DS%20%28Download%20Play%29.zip/Sonic%20Colors%20-%20Taikenban%20%28Japan%29%20%28Demo%29.zip" TargetMode="External"/><Relationship Id="rId594" Type="http://schemas.openxmlformats.org/officeDocument/2006/relationships/hyperlink" Target="https://archive.org/download/ni-roms/roms/Nintendo%20-%20Nintendo%20DS%20%28Download%20Play%29.zip/Simple%20Wii%20Series%20Vol.%203%20-%20The%20Casino%20Party%20%28Japan%29%20%28Wii%20Broadcast%29.zip" TargetMode="External"/><Relationship Id="rId593" Type="http://schemas.openxmlformats.org/officeDocument/2006/relationships/hyperlink" Target="https://archive.org/download/ni-roms/roms/Nintendo%20-%20Nintendo%20DS%20%28Download%20Play%29.zip/Sight%20Training%20-%20Enjoy%20Exercising%20and%20Relaxing%20Your%20Eyes%20%28Europe%29%20%28It%29%20%28Demo%29%20%28DS%20Broadcast%29.zip" TargetMode="External"/><Relationship Id="rId592" Type="http://schemas.openxmlformats.org/officeDocument/2006/relationships/hyperlink" Target="https://archive.org/download/ni-roms/roms/Nintendo%20-%20Nintendo%20DS%20%28Download%20Play%29.zip/Sight%20Training%20-%20Enjoy%20Exercising%20and%20Relaxing%20Your%20Eyes%20%28Europe%29%20%28Fr%29%20%28Demo%29%20%28DS%20Broadcast%29.zip" TargetMode="External"/><Relationship Id="rId591" Type="http://schemas.openxmlformats.org/officeDocument/2006/relationships/hyperlink" Target="https://archive.org/download/ni-roms/roms/Nintendo%20-%20Nintendo%20DS%20%28Download%20Play%29.zip/Sight%20Training%20-%20Enjoy%20Exercising%20and%20Relaxing%20Your%20Eyes%20%28Europe%29%20%28Es%29%20%28Demo%29%20%28DS%20Broadcast%29.zip" TargetMode="External"/><Relationship Id="rId598" Type="http://schemas.openxmlformats.org/officeDocument/2006/relationships/hyperlink" Target="https://archive.org/download/ni-roms/roms/Nintendo%20-%20Nintendo%20DS%20%28Download%20Play%29.zip/Sonic%20Colors%20%28World%29%20%28Multiplayer%29%20%28DS%20Broadcast%29.zip" TargetMode="External"/><Relationship Id="rId597" Type="http://schemas.openxmlformats.org/officeDocument/2006/relationships/hyperlink" Target="https://archive.org/download/ni-roms/roms/Nintendo%20-%20Nintendo%20DS%20%28Download%20Play%29.zip/Sonic%20Colors%20%28USA%29%20%28En%2CFr%2CEs%29%20%28Rev%201%29%20%28Demo%29.zip" TargetMode="External"/><Relationship Id="rId596" Type="http://schemas.openxmlformats.org/officeDocument/2006/relationships/hyperlink" Target="https://archive.org/download/ni-roms/roms/Nintendo%20-%20Nintendo%20DS%20%28Download%20Play%29.zip/Sonic%20%26%20Sega%20All-Stars%20Racing%20%28USA%29%20%28En%2CFr%2CEs%29%20%28Demo%29.zip" TargetMode="External"/><Relationship Id="rId595" Type="http://schemas.openxmlformats.org/officeDocument/2006/relationships/hyperlink" Target="https://archive.org/download/ni-roms/roms/Nintendo%20-%20Nintendo%20DS%20%28Download%20Play%29.zip/Sonic%20%26%20Sega%20All-Stars%20Racing%20%28Europe%2C%20Australia%29%20%28Demo%29.zip" TargetMode="External"/><Relationship Id="rId547" Type="http://schemas.openxmlformats.org/officeDocument/2006/relationships/hyperlink" Target="https://archive.org/download/ni-roms/roms/Nintendo%20-%20Nintendo%20DS%20%28Download%20Play%29.zip/Professor%20Layton%20and%20the%20Diabolical%20Box%20%28USA%29%20%28Video%29.zip" TargetMode="External"/><Relationship Id="rId546" Type="http://schemas.openxmlformats.org/officeDocument/2006/relationships/hyperlink" Target="https://archive.org/download/ni-roms/roms/Nintendo%20-%20Nintendo%20DS%20%28Download%20Play%29.zip/Professor%20Layton%20and%20the%20Curious%20Village%20%28USA%29%20%28Video%29%20%28DS%20Download%20Station%20Vol.%209%20%2B%2010%29.zip" TargetMode="External"/><Relationship Id="rId545" Type="http://schemas.openxmlformats.org/officeDocument/2006/relationships/hyperlink" Target="https://archive.org/download/ni-roms/roms/Nintendo%20-%20Nintendo%20DS%20%28Download%20Play%29.zip/Professor%20Layton%20and%20the%20Curious%20Village%20%28USA%29%20%28Video%29%20%28DS%20Download%20Station%20Vol.%208%29.zip" TargetMode="External"/><Relationship Id="rId544" Type="http://schemas.openxmlformats.org/officeDocument/2006/relationships/hyperlink" Target="https://archive.org/download/ni-roms/roms/Nintendo%20-%20Nintendo%20DS%20%28Download%20Play%29.zip/Professor%20Kageyama%27s%20Maths%20Training%20-%20The%20Hundred%20Cell%20Calculation%20Method%20-%20Study%20Together%20%28Europe%29%20%28It%29%20%28DS%20Broadcast%29.zip" TargetMode="External"/><Relationship Id="rId549" Type="http://schemas.openxmlformats.org/officeDocument/2006/relationships/hyperlink" Target="https://archive.org/download/ni-roms/roms/Nintendo%20-%20Nintendo%20DS%20%28Download%20Play%29.zip/Programme%20d%27Entrainement%20Cerebral%20avance%20du%20Dr%20Kawashima%20-%20Quel%20age%20a%20votre%20cerveau%20%28France%29%20%28Demo%29.zip" TargetMode="External"/><Relationship Id="rId548" Type="http://schemas.openxmlformats.org/officeDocument/2006/relationships/hyperlink" Target="https://archive.org/download/ni-roms/roms/Nintendo%20-%20Nintendo%20DS%20%28Download%20Play%29.zip/Professor%20Layton%20and%20the%20Unwound%20Future%20%28USA%29%20%28Video%29.zip" TargetMode="External"/><Relationship Id="rId543" Type="http://schemas.openxmlformats.org/officeDocument/2006/relationships/hyperlink" Target="https://archive.org/download/ni-roms/roms/Nintendo%20-%20Nintendo%20DS%20%28Download%20Play%29.zip/Professor%20Kageyama%27s%20Maths%20Training%20-%20The%20Hundred%20Cell%20Calculation%20Method%20-%20Study%20Together%20%28Europe%29%20%28Fr%29%20%28DS%20Broadcast%29.zip" TargetMode="External"/><Relationship Id="rId542" Type="http://schemas.openxmlformats.org/officeDocument/2006/relationships/hyperlink" Target="https://archive.org/download/ni-roms/roms/Nintendo%20-%20Nintendo%20DS%20%28Download%20Play%29.zip/Professor%20Kageyama%27s%20Maths%20Training%20-%20The%20Hundred%20Cell%20Calculation%20Method%20-%20Study%20Together%20%28Europe%29%20%28Es%29%20%28DS%20Broadcast%29.zip" TargetMode="External"/><Relationship Id="rId541" Type="http://schemas.openxmlformats.org/officeDocument/2006/relationships/hyperlink" Target="https://archive.org/download/ni-roms/roms/Nintendo%20-%20Nintendo%20DS%20%28Download%20Play%29.zip/Professor%20Kageyama%27s%20Maths%20Training%20-%20The%20Hundred%20Cell%20Calculation%20Method%20-%20Study%20Together%20%28Europe%29%20%28De%29%20%28DS%20Broadcast%29.zip" TargetMode="External"/><Relationship Id="rId540" Type="http://schemas.openxmlformats.org/officeDocument/2006/relationships/hyperlink" Target="https://archive.org/download/ni-roms/roms/Nintendo%20-%20Nintendo%20DS%20%28Download%20Play%29.zip/Professor%20Kageyama%27s%20Maths%20Training%20-%20The%20Hundred%20Cell%20Calculation%20Method%20-%20Study%20Together%20%28Europe%29%20%28DS%20Broadcast%29.zip" TargetMode="External"/><Relationship Id="rId536" Type="http://schemas.openxmlformats.org/officeDocument/2006/relationships/hyperlink" Target="https://archive.org/download/ni-roms/roms/Nintendo%20-%20Nintendo%20DS%20%28Download%20Play%29.zip/Princess%20and%20the%20Frog%2C%20The%20%28USA%29%20%28Demo%29%20%28Nintendo%20Channel%29.zip" TargetMode="External"/><Relationship Id="rId535" Type="http://schemas.openxmlformats.org/officeDocument/2006/relationships/hyperlink" Target="https://archive.org/download/ni-roms/roms/Nintendo%20-%20Nintendo%20DS%20%28Download%20Play%29.zip/Prince%20of%20Persia%20-%20The%20Forgotten%20Sands%20%28USA%29%20%28Demo%29.zip" TargetMode="External"/><Relationship Id="rId534" Type="http://schemas.openxmlformats.org/officeDocument/2006/relationships/hyperlink" Target="https://archive.org/download/ni-roms/roms/Nintendo%20-%20Nintendo%20DS%20%28Download%20Play%29.zip/Prince%20of%20Persia%20-%20The%20Forgotten%20Sands%20%28Europe%2C%20Australia%29%20%28Rev%201%29%20%28Demo%29.zip" TargetMode="External"/><Relationship Id="rId533" Type="http://schemas.openxmlformats.org/officeDocument/2006/relationships/hyperlink" Target="https://archive.org/download/ni-roms/roms/Nintendo%20-%20Nintendo%20DS%20%28Download%20Play%29.zip/Prince%20of%20Persia%20-%20The%20Fallen%20King%20%28USA%29%20%28Demo%29.zip" TargetMode="External"/><Relationship Id="rId539" Type="http://schemas.openxmlformats.org/officeDocument/2006/relationships/hyperlink" Target="https://archive.org/download/ni-roms/roms/Nintendo%20-%20Nintendo%20DS%20%28Download%20Play%29.zip/Professor%20Kageyama%27s%20Maths%20Training%20-%20The%20Hundred%20Cell%20Calculation%20Method%20%28Europe%2C%20Australia%29%20%28Rev%203%29%20%28Demo%29%20%28Nintendo%20Channel%29.zip" TargetMode="External"/><Relationship Id="rId538" Type="http://schemas.openxmlformats.org/officeDocument/2006/relationships/hyperlink" Target="https://archive.org/download/ni-roms/roms/Nintendo%20-%20Nintendo%20DS%20%28Download%20Play%29.zip/Professor%20Kageyama%27s%20Maths%20Training%20-%20The%20Hundred%20Cell%20Calculation%20Method%20%28Europe%29%20%28Demo%29%20%28DS%20Download%20Station%29.zip" TargetMode="External"/><Relationship Id="rId537" Type="http://schemas.openxmlformats.org/officeDocument/2006/relationships/hyperlink" Target="https://archive.org/download/ni-roms/roms/Nintendo%20-%20Nintendo%20DS%20%28Download%20Play%29.zip/Pro%20Yakyuu%20Famista%20DS%202010%20%28Japan%29%20%28Demo%29%20%28Nintendo%20Channel%29.zip" TargetMode="External"/><Relationship Id="rId532" Type="http://schemas.openxmlformats.org/officeDocument/2006/relationships/hyperlink" Target="https://archive.org/download/ni-roms/roms/Nintendo%20-%20Nintendo%20DS%20%28Download%20Play%29.zip/Practise%20English%20-%20Principiante%20%28Spain%29%20%28Demo%29.zip" TargetMode="External"/><Relationship Id="rId531" Type="http://schemas.openxmlformats.org/officeDocument/2006/relationships/hyperlink" Target="https://archive.org/download/ni-roms/roms/Nintendo%20-%20Nintendo%20DS%20%28Download%20Play%29.zip/Practise%20English%20-%20Experto%20%28Spain%29%20%28Demo%29.zip" TargetMode="External"/><Relationship Id="rId530" Type="http://schemas.openxmlformats.org/officeDocument/2006/relationships/hyperlink" Target="https://archive.org/download/ni-roms/roms/Nintendo%20-%20Nintendo%20DS%20%28Download%20Play%29.zip/Practise%20English%21%20-%20Principiante%20%28Italy%29%20%28Demo%29.zip" TargetMode="External"/><Relationship Id="rId569" Type="http://schemas.openxmlformats.org/officeDocument/2006/relationships/hyperlink" Target="https://archive.org/download/ni-roms/roms/Nintendo%20-%20Nintendo%20DS%20%28Download%20Play%29.zip/Rockman%20EXE%20-%20Operate%20Shooting%20Star%20-%20Tsuika%20Data%20Haishinban%20-%20Battle%20Chip%20-%20Burai%20B%20%28Japan%29%20%28Save%20Data%29.zip" TargetMode="External"/><Relationship Id="rId568" Type="http://schemas.openxmlformats.org/officeDocument/2006/relationships/hyperlink" Target="https://archive.org/download/ni-roms/roms/Nintendo%20-%20Nintendo%20DS%20%28Download%20Play%29.zip/Rockman%20EXE%20-%20Operate%20Shooting%20Star%20-%20Taikenban%20%28Japan%29%20%28Demo%29.zip" TargetMode="External"/><Relationship Id="rId567" Type="http://schemas.openxmlformats.org/officeDocument/2006/relationships/hyperlink" Target="https://archive.org/download/ni-roms/roms/Nintendo%20-%20Nintendo%20DS%20%28Download%20Play%29.zip/Rittai%20Picross%20-%201-mon%20Otameshi-ban%20%28Japan%29%20%28Demo%29%20%28DS%20Broadcast%29.zip" TargetMode="External"/><Relationship Id="rId566" Type="http://schemas.openxmlformats.org/officeDocument/2006/relationships/hyperlink" Target="https://archive.org/download/ni-roms/roms/Nintendo%20-%20Nintendo%20DS%20%28Download%20Play%29.zip/Rittai%20Picross%20%28Japan%29%20%28Demo%29.zip" TargetMode="External"/><Relationship Id="rId561" Type="http://schemas.openxmlformats.org/officeDocument/2006/relationships/hyperlink" Target="https://archive.org/download/ni-roms/roms/Nintendo%20-%20Nintendo%20DS%20%28Download%20Play%29.zip/Rayman%20-%20Raving%20Rabbids%202%20%28Europe%29%20%28Demo%29.zip" TargetMode="External"/><Relationship Id="rId560" Type="http://schemas.openxmlformats.org/officeDocument/2006/relationships/hyperlink" Target="https://archive.org/download/ni-roms/roms/Nintendo%20-%20Nintendo%20DS%20%28Download%20Play%29.zip/Quiz%21%20Hexagon%20II%20-%20Taikenban%20%28Japan%29%20%28Demo%29.zip" TargetMode="External"/><Relationship Id="rId565" Type="http://schemas.openxmlformats.org/officeDocument/2006/relationships/hyperlink" Target="https://archive.org/download/ni-roms/roms/Nintendo%20-%20Nintendo%20DS%20%28Download%20Play%29.zip/Rhythm%20Tengoku%20Gold%20-%20Taikenban%20%28Japan%29%20%28Rev%201%29%20%28Demo%29.zip" TargetMode="External"/><Relationship Id="rId564" Type="http://schemas.openxmlformats.org/officeDocument/2006/relationships/hyperlink" Target="https://archive.org/download/ni-roms/roms/Nintendo%20-%20Nintendo%20DS%20%28Download%20Play%29.zip/Rhythm%20Paradise%20%28Europe%29%20%28Demo%29.zip" TargetMode="External"/><Relationship Id="rId563" Type="http://schemas.openxmlformats.org/officeDocument/2006/relationships/hyperlink" Target="https://archive.org/download/ni-roms/roms/Nintendo%20-%20Nintendo%20DS%20%28Download%20Play%29.zip/Rhythm%20Heaven%20%28USA%2C%20Europe%2C%20Australia%29%20%28Demo%29.zip" TargetMode="External"/><Relationship Id="rId562" Type="http://schemas.openxmlformats.org/officeDocument/2006/relationships/hyperlink" Target="https://archive.org/download/ni-roms/roms/Nintendo%20-%20Nintendo%20DS%20%28Download%20Play%29.zip/Rayman%20-%20Raving%20Rabbids%202%20%28USA%29%20%28Demo%29.zip" TargetMode="External"/><Relationship Id="rId558" Type="http://schemas.openxmlformats.org/officeDocument/2006/relationships/hyperlink" Target="https://archive.org/download/ni-roms/roms/Nintendo%20-%20Nintendo%20DS%20%28Download%20Play%29.zip/Puzzle%20League%20DS%20%28Europe%29%20%28En%2CFr%2CDe%2CEs%2CIt%29%20%28Demo%29.zip" TargetMode="External"/><Relationship Id="rId557" Type="http://schemas.openxmlformats.org/officeDocument/2006/relationships/hyperlink" Target="https://archive.org/download/ni-roms/roms/Nintendo%20-%20Nintendo%20DS%20%28Download%20Play%29.zip/Puzzle%20League%20DS%20%28Europe%29%20%28Demo%29%20%28DS%20Broadcast%29.zip" TargetMode="External"/><Relationship Id="rId556" Type="http://schemas.openxmlformats.org/officeDocument/2006/relationships/hyperlink" Target="https://archive.org/download/ni-roms/roms/Nintendo%20-%20Nintendo%20DS%20%28Download%20Play%29.zip/Puzzle%20Bobble%20Galaxy%20%28Europe%29%20%28It%29%20%28Multiplayer%29%20%28DS%20Broadcast%29.zip" TargetMode="External"/><Relationship Id="rId555" Type="http://schemas.openxmlformats.org/officeDocument/2006/relationships/hyperlink" Target="https://archive.org/download/ni-roms/roms/Nintendo%20-%20Nintendo%20DS%20%28Download%20Play%29.zip/Puzzle%20Bobble%20Galaxy%20%28Europe%29%20%28Fr%29%20%28Multiplayer%29%20%28DS%20Broadcast%29.zip" TargetMode="External"/><Relationship Id="rId559" Type="http://schemas.openxmlformats.org/officeDocument/2006/relationships/hyperlink" Target="https://archive.org/download/ni-roms/roms/Nintendo%20-%20Nintendo%20DS%20%28Download%20Play%29.zip/Puzzle%20League%20DS%20-%20Multiplayer%20%28Europe%29%20%28DS%20Broadcast%29.zip" TargetMode="External"/><Relationship Id="rId550" Type="http://schemas.openxmlformats.org/officeDocument/2006/relationships/hyperlink" Target="https://archive.org/download/ni-roms/roms/Nintendo%20-%20Nintendo%20DS%20%28Download%20Play%29.zip/Pull%20Pull%20Pullpy%20%28Japan%29%20%28Nintendo%20Game%20Seminar%202010%29.zip" TargetMode="External"/><Relationship Id="rId554" Type="http://schemas.openxmlformats.org/officeDocument/2006/relationships/hyperlink" Target="https://archive.org/download/ni-roms/roms/Nintendo%20-%20Nintendo%20DS%20%28Download%20Play%29.zip/Puzzle%20Bobble%20Galaxy%20%28Europe%29%20%28Es%29%20%28Multiplayer%29%20%28DS%20Broadcast%29.zip" TargetMode="External"/><Relationship Id="rId553" Type="http://schemas.openxmlformats.org/officeDocument/2006/relationships/hyperlink" Target="https://archive.org/download/ni-roms/roms/Nintendo%20-%20Nintendo%20DS%20%28Download%20Play%29.zip/Puzzle%20Bobble%20Galaxy%20%28Europe%29%20%28En%29%20%28Multiplayer%29%20%28DS%20Broadcast%29.zip" TargetMode="External"/><Relationship Id="rId552" Type="http://schemas.openxmlformats.org/officeDocument/2006/relationships/hyperlink" Target="https://archive.org/download/ni-roms/roms/Nintendo%20-%20Nintendo%20DS%20%28Download%20Play%29.zip/Puzzle%20Bobble%20Galaxy%20%28Europe%29%20%28De%29%20%28Multiplayer%29%20%28DS%20Broadcast%29.zip" TargetMode="External"/><Relationship Id="rId551" Type="http://schemas.openxmlformats.org/officeDocument/2006/relationships/hyperlink" Target="https://archive.org/download/ni-roms/roms/Nintendo%20-%20Nintendo%20DS%20%28Download%20Play%29.zip/Puyo%20Puyo%21%21%20-%20Puyopuyo%2020th%20Anniversary%20-%20Taikenban%20%28Japan%29%20%28Rev%201%29%20%28Demo%29.zip" TargetMode="External"/><Relationship Id="rId495" Type="http://schemas.openxmlformats.org/officeDocument/2006/relationships/hyperlink" Target="https://archive.org/download/ni-roms/roms/Nintendo%20-%20Nintendo%20DS%20%28Download%20Play%29.zip/Pokemon%20Card%20Game%20-%20Asobikata%20DS%20-%20Download-ban%20%28Japan%29%20%28Demo%29%20%28DS%20Broadcast%29.zip" TargetMode="External"/><Relationship Id="rId494" Type="http://schemas.openxmlformats.org/officeDocument/2006/relationships/hyperlink" Target="https://archive.org/download/ni-roms/roms/Nintendo%20-%20Nintendo%20DS%20%28Download%20Play%29.zip/Pokemon%20Battle%20Revolution%20%28USA%29%20%28Video%29.zip" TargetMode="External"/><Relationship Id="rId493" Type="http://schemas.openxmlformats.org/officeDocument/2006/relationships/hyperlink" Target="https://archive.org/download/ni-roms/roms/Nintendo%20-%20Nintendo%20DS%20%28Download%20Play%29.zip/Pokemon%20-%20HeartGold%20Version%20%2B%20Pokemon%20-%20SoulSilver%20Version%20%28USA%29%20%28Video%29.zip" TargetMode="External"/><Relationship Id="rId492" Type="http://schemas.openxmlformats.org/officeDocument/2006/relationships/hyperlink" Target="https://archive.org/download/ni-roms/roms/Nintendo%20-%20Nintendo%20DS%20%28Download%20Play%29.zip/Pokemon%20-%20Black%20Version%20%2B%20Pokemon%20-%20White%20Version%20%28USA%29%20%28Video%29.zip" TargetMode="External"/><Relationship Id="rId499" Type="http://schemas.openxmlformats.org/officeDocument/2006/relationships/hyperlink" Target="https://archive.org/download/ni-roms/roms/Nintendo%20-%20Nintendo%20DS%20%28Download%20Play%29.zip/Pokemon%20Donjon%20Mystere%20-%20Explorateurs%20du%20Ciel%20-%20Village%20Kecleon%20%28France%29%20%28Demo%29.zip" TargetMode="External"/><Relationship Id="rId498" Type="http://schemas.openxmlformats.org/officeDocument/2006/relationships/hyperlink" Target="https://archive.org/download/ni-roms/roms/Nintendo%20-%20Nintendo%20DS%20%28Download%20Play%29.zip/Pokemon%20Donjon%20Mystere%20-%20Explorateurs%20du%20Ciel%20-%20Petites%20Prairies%20%28France%29%20%28Demo%29.zip" TargetMode="External"/><Relationship Id="rId497" Type="http://schemas.openxmlformats.org/officeDocument/2006/relationships/hyperlink" Target="https://archive.org/download/ni-roms/roms/Nintendo%20-%20Nintendo%20DS%20%28Download%20Play%29.zip/Pokemon%20Donjon%20Mystere%20-%20Explorateurs%20du%20Ciel%20-%20Foret%20de%20l%27Epreuve%20%28France%29%20%28Demo%29.zip" TargetMode="External"/><Relationship Id="rId496" Type="http://schemas.openxmlformats.org/officeDocument/2006/relationships/hyperlink" Target="https://archive.org/download/ni-roms/roms/Nintendo%20-%20Nintendo%20DS%20%28Download%20Play%29.zip/Pokemon%20Card%20Game%20-%20Asobikata%20DS%20-%20Download-ban%20%28Japan%29%20%28Demo%29%20%28Nintendo%20Channel%29.zip" TargetMode="External"/><Relationship Id="rId409" Type="http://schemas.openxmlformats.org/officeDocument/2006/relationships/hyperlink" Target="https://archive.org/download/ni-roms/roms/Nintendo%20-%20Nintendo%20DS%20%28Download%20Play%29.zip/Mirudake%20Ugoku%20Memo%20Chou%20%28Japan%29.zip" TargetMode="External"/><Relationship Id="rId404" Type="http://schemas.openxmlformats.org/officeDocument/2006/relationships/hyperlink" Target="https://archive.org/download/ni-roms/roms/Nintendo%20-%20Nintendo%20DS%20%28Download%20Play%29.zip/Mini%20English%20Training%20-%20Have%20Fun%20Improving%20Your%20Skills%20-%20For%20Beginners%20%28Europe%29%20%28Fr%2CDe%2CEs%2CIt%2CNl%29%20%28Demo%29.zip" TargetMode="External"/><Relationship Id="rId403" Type="http://schemas.openxmlformats.org/officeDocument/2006/relationships/hyperlink" Target="https://archive.org/download/ni-roms/roms/Nintendo%20-%20Nintendo%20DS%20%28Download%20Play%29.zip/Mi%20Experto%20en%20Vocabulario%20%28Spain%29%20%28Demo%29.zip" TargetMode="External"/><Relationship Id="rId402" Type="http://schemas.openxmlformats.org/officeDocument/2006/relationships/hyperlink" Target="https://archive.org/download/ni-roms/roms/Nintendo%20-%20Nintendo%20DS%20%28Download%20Play%29.zip/Metroid%20Prime%20-%20Hunters%20%28USA%2C%20Europe%29%20%28En%2CFr%2CDe%2CEs%2CIt%29%20%28Demo%29.zip" TargetMode="External"/><Relationship Id="rId401" Type="http://schemas.openxmlformats.org/officeDocument/2006/relationships/hyperlink" Target="https://archive.org/download/ni-roms/roms/Nintendo%20-%20Nintendo%20DS%20%28Download%20Play%29.zip/Metroid%20Prime%20-%20Hunters%20%28USA%29%20%28Video%29.zip" TargetMode="External"/><Relationship Id="rId408" Type="http://schemas.openxmlformats.org/officeDocument/2006/relationships/hyperlink" Target="https://archive.org/download/ni-roms/roms/Nintendo%20-%20Nintendo%20DS%20%28Download%20Play%29.zip/Miru%20Chikara%20o%20Jissen%20de%20Kitaeru%20-%20DS%20Mejikara%20Training%20-%20Otegaru-ban%20%28Japan%29%20%28Demo%29%20%28Nintendo%20Channel%29.zip" TargetMode="External"/><Relationship Id="rId407" Type="http://schemas.openxmlformats.org/officeDocument/2006/relationships/hyperlink" Target="https://archive.org/download/ni-roms/roms/Nintendo%20-%20Nintendo%20DS%20%28Download%20Play%29.zip/Miru%20Chikara%20o%20Jissen%20de%20Kitaeru%20-%20DS%20Medikara%20Training%20%28Japan%29%20%28Demo%29%20%28DS%20Broadcast%29.zip" TargetMode="External"/><Relationship Id="rId406" Type="http://schemas.openxmlformats.org/officeDocument/2006/relationships/hyperlink" Target="https://archive.org/download/ni-roms/roms/Nintendo%20-%20Nintendo%20DS%20%28Download%20Play%29.zip/Minna%20no%20Suizokukan%20%28Japan%29%20%28Demo%29.zip" TargetMode="External"/><Relationship Id="rId405" Type="http://schemas.openxmlformats.org/officeDocument/2006/relationships/hyperlink" Target="https://archive.org/download/ni-roms/roms/Nintendo%20-%20Nintendo%20DS%20%28Download%20Play%29.zip/Mini%20English%20Training%20-%20Have%20Fun%20Improving%20Your%20Skills%20-%20For%20Experts%20%28Europe%29%20%28Fr%2CDe%2CEs%2CIt%2CNl%29%20%28Demo%29.zip" TargetMode="External"/><Relationship Id="rId400" Type="http://schemas.openxmlformats.org/officeDocument/2006/relationships/hyperlink" Target="https://archive.org/download/ni-roms/roms/Nintendo%20-%20Nintendo%20DS%20%28Download%20Play%29.zip/Metroid%20Prime%20-%20Hunters%20%28Europe%29%20%28Video%29.zip" TargetMode="External"/><Relationship Id="rId469" Type="http://schemas.openxmlformats.org/officeDocument/2006/relationships/hyperlink" Target="https://archive.org/download/ni-roms/roms/Nintendo%20-%20Nintendo%20DS%20%28Download%20Play%29.zip/Picross%203D%20%28Europe%29%20%28Demo%29%20%28DS%20Broadcast%29.zip" TargetMode="External"/><Relationship Id="rId468" Type="http://schemas.openxmlformats.org/officeDocument/2006/relationships/hyperlink" Target="https://archive.org/download/ni-roms/roms/Nintendo%20-%20Nintendo%20DS%20%28Download%20Play%29.zip/Personal%20Trainer%20-%20Math%20-%20Study%20Together%20%28USA%29%20%28Fr%29%20%28DS%20Broadcast%29.zip" TargetMode="External"/><Relationship Id="rId467" Type="http://schemas.openxmlformats.org/officeDocument/2006/relationships/hyperlink" Target="https://archive.org/download/ni-roms/roms/Nintendo%20-%20Nintendo%20DS%20%28Download%20Play%29.zip/Personal%20Trainer%20-%20Math%20-%20Study%20Together%20%28USA%29%20%28Es%29%20%28DS%20Broadcast%29.zip" TargetMode="External"/><Relationship Id="rId462" Type="http://schemas.openxmlformats.org/officeDocument/2006/relationships/hyperlink" Target="https://archive.org/download/ni-roms/roms/Nintendo%20-%20Nintendo%20DS%20%28Download%20Play%29.zip/Personal%20Trainer%20-%20Cooking%20-%20Lasagna%20%28USA%29%20%28Demo%29.zip" TargetMode="External"/><Relationship Id="rId461" Type="http://schemas.openxmlformats.org/officeDocument/2006/relationships/hyperlink" Target="https://archive.org/download/ni-roms/roms/Nintendo%20-%20Nintendo%20DS%20%28Download%20Play%29.zip/Pen%201%20Grand%20Prix%20-%20Penguin%20no%20Mondai%20Special%20-%20Taikenban%20%28Japan%29%20%28Demo%29.zip" TargetMode="External"/><Relationship Id="rId460" Type="http://schemas.openxmlformats.org/officeDocument/2006/relationships/hyperlink" Target="https://archive.org/download/ni-roms/roms/Nintendo%20-%20Nintendo%20DS%20%28Download%20Play%29.zip/Panel%20de%20Pon%20DS%20-%20Multiplayer%20%28Japan%29%20%28DS%20Broadcast%29.zip" TargetMode="External"/><Relationship Id="rId466" Type="http://schemas.openxmlformats.org/officeDocument/2006/relationships/hyperlink" Target="https://archive.org/download/ni-roms/roms/Nintendo%20-%20Nintendo%20DS%20%28Download%20Play%29.zip/Personal%20Trainer%20-%20Math%20-%20Study%20Together%20%28USA%29%20%28DS%20Broadcast%29.zip" TargetMode="External"/><Relationship Id="rId465" Type="http://schemas.openxmlformats.org/officeDocument/2006/relationships/hyperlink" Target="https://archive.org/download/ni-roms/roms/Nintendo%20-%20Nintendo%20DS%20%28Download%20Play%29.zip/Personal%20Trainer%20-%20Math%20%28USA%29%20%28Demo%29%20%28Nintendo%20Channel%29.zip" TargetMode="External"/><Relationship Id="rId464" Type="http://schemas.openxmlformats.org/officeDocument/2006/relationships/hyperlink" Target="https://archive.org/download/ni-roms/roms/Nintendo%20-%20Nintendo%20DS%20%28Download%20Play%29.zip/Personal%20Trainer%20-%20Math%20%28USA%29%20%28Demo%29%20%28DS%20Download%20Station%29.zip" TargetMode="External"/><Relationship Id="rId463" Type="http://schemas.openxmlformats.org/officeDocument/2006/relationships/hyperlink" Target="https://archive.org/download/ni-roms/roms/Nintendo%20-%20Nintendo%20DS%20%28Download%20Play%29.zip/Personal%20Trainer%20-%20Cooking%20-%20Macaroni%20and%20Cheese%20%28USA%29%20%28Demo%29.zip" TargetMode="External"/><Relationship Id="rId459" Type="http://schemas.openxmlformats.org/officeDocument/2006/relationships/hyperlink" Target="https://archive.org/download/ni-roms/roms/Nintendo%20-%20Nintendo%20DS%20%28Download%20Play%29.zip/Panel%20de%20Pon%20DS%20%28Japan%29%20%28Demo%29%20%28DS%20Broadcast%29.zip" TargetMode="External"/><Relationship Id="rId458" Type="http://schemas.openxmlformats.org/officeDocument/2006/relationships/hyperlink" Target="https://archive.org/download/ni-roms/roms/Nintendo%20-%20Nintendo%20DS%20%28Download%20Play%29.zip/Over%20the%20Hedge%20%28USA%29%20%28Video%29.zip" TargetMode="External"/><Relationship Id="rId457" Type="http://schemas.openxmlformats.org/officeDocument/2006/relationships/hyperlink" Target="https://archive.org/download/ni-roms/roms/Nintendo%20-%20Nintendo%20DS%20%28Download%20Play%29.zip/Ototo%20%28Japan%29%20%28Rev%203%29%20%28Nintendo%20Game%20Seminar%202009%29.zip" TargetMode="External"/><Relationship Id="rId456" Type="http://schemas.openxmlformats.org/officeDocument/2006/relationships/hyperlink" Target="https://archive.org/download/ni-roms/roms/Nintendo%20-%20Nintendo%20DS%20%28Download%20Play%29.zip/One%20Piece%20Gigant%20Battle%202%20-%20Shin%20Sekai%20-%20Taikenban%20%28Japan%29%20%28Demo%29.zip" TargetMode="External"/><Relationship Id="rId451" Type="http://schemas.openxmlformats.org/officeDocument/2006/relationships/hyperlink" Target="https://archive.org/download/ni-roms/roms/Nintendo%20-%20Nintendo%20DS%20%28Download%20Play%29.zip/Okamiden%20-%20Chiisaki%20Taiyou%20%28Japan%29%20%28Demo%29.zip" TargetMode="External"/><Relationship Id="rId450" Type="http://schemas.openxmlformats.org/officeDocument/2006/relationships/hyperlink" Target="https://archive.org/download/ni-roms/roms/Nintendo%20-%20Nintendo%20DS%20%28Download%20Play%29.zip/Nintendo%20presente%20-%20La%20Maison%20du%20Style%20-%20Version%20demo%20%28France%29%20%28Demo%29.zip" TargetMode="External"/><Relationship Id="rId455" Type="http://schemas.openxmlformats.org/officeDocument/2006/relationships/hyperlink" Target="https://archive.org/download/ni-roms/roms/Nintendo%20-%20Nintendo%20DS%20%28Download%20Play%29.zip/One%20Piece%20-%20Gigant%20Battle%21%20%28Japan%29%20%28Rev%201%29%20%28Demo%29.zip" TargetMode="External"/><Relationship Id="rId454" Type="http://schemas.openxmlformats.org/officeDocument/2006/relationships/hyperlink" Target="https://archive.org/download/ni-roms/roms/Nintendo%20-%20Nintendo%20DS%20%28Download%20Play%29.zip/Okamiden%20-%20Trial%20Version%20%28USA%29%20%28Rev%202%29%20%28Demo%29%20%28Nintendo%20Channel%29.zip" TargetMode="External"/><Relationship Id="rId453" Type="http://schemas.openxmlformats.org/officeDocument/2006/relationships/hyperlink" Target="https://archive.org/download/ni-roms/roms/Nintendo%20-%20Nintendo%20DS%20%28Download%20Play%29.zip/Okamiden%20-%20Trial%20Version%20%28USA%29%20%28Rev%201%29%20%28Demo%29%20%28DS%20Download%20Station%29.zip" TargetMode="External"/><Relationship Id="rId452" Type="http://schemas.openxmlformats.org/officeDocument/2006/relationships/hyperlink" Target="https://archive.org/download/ni-roms/roms/Nintendo%20-%20Nintendo%20DS%20%28Download%20Play%29.zip/Okamiden%20-%20Trial%20Version%20%28Europe%29%20%28Rev%201%29%20%28Demo%29.zip" TargetMode="External"/><Relationship Id="rId491" Type="http://schemas.openxmlformats.org/officeDocument/2006/relationships/hyperlink" Target="https://archive.org/download/ni-roms/roms/Nintendo%20-%20Nintendo%20DS%20%28Download%20Play%29.zip/Point%20Blank%20DS%20-%20Multiplayer%20%28USA%29%20%28DS%20Broadcast%29.zip" TargetMode="External"/><Relationship Id="rId490" Type="http://schemas.openxmlformats.org/officeDocument/2006/relationships/hyperlink" Target="https://archive.org/download/ni-roms/roms/Nintendo%20-%20Nintendo%20DS%20%28Download%20Play%29.zip/Point%20Blank%20DS%20-%20Multiplayer%20%28USA%29%20%28Beta%29%20%28DS%20Broadcast%29.zip" TargetMode="External"/><Relationship Id="rId489" Type="http://schemas.openxmlformats.org/officeDocument/2006/relationships/hyperlink" Target="https://archive.org/download/ni-roms/roms/Nintendo%20-%20Nintendo%20DS%20%28Download%20Play%29.zip/Point%20Blank%20DS%20-%20Multiplayer%20%28Europe%29%20%28En%2CFr%2CDe%2CEs%29%20%28DS%20Broadcast%29.zip" TargetMode="External"/><Relationship Id="rId484" Type="http://schemas.openxmlformats.org/officeDocument/2006/relationships/hyperlink" Target="https://archive.org/download/ni-roms/roms/Nintendo%20-%20Nintendo%20DS%20%28Download%20Play%29.zip/Planet%20Puzzle%20League%20%28USA%29%20%28Demo%29%20%28DS%20Broadcast%29.zip" TargetMode="External"/><Relationship Id="rId483" Type="http://schemas.openxmlformats.org/officeDocument/2006/relationships/hyperlink" Target="https://archive.org/download/ni-roms/roms/Nintendo%20-%20Nintendo%20DS%20%28Download%20Play%29.zip/Planet%2051%20-%20The%20Game%20-%20Multiplayer%20%28USA%29%20%28DS%20Broadcast%29.zip" TargetMode="External"/><Relationship Id="rId482" Type="http://schemas.openxmlformats.org/officeDocument/2006/relationships/hyperlink" Target="https://archive.org/download/ni-roms/roms/Nintendo%20-%20Nintendo%20DS%20%28Download%20Play%29.zip/Planet%2051%20-%20The%20Game%20-%20Multiplayer%20%28Europe%29%20%28DS%20Broadcast%29.zip" TargetMode="External"/><Relationship Id="rId481" Type="http://schemas.openxmlformats.org/officeDocument/2006/relationships/hyperlink" Target="https://archive.org/download/ni-roms/roms/Nintendo%20-%20Nintendo%20DS%20%28Download%20Play%29.zip/Pirates%20of%20the%20Caribbean%20-%20At%20World%27s%20End%20%28USA%2C%20Europe%29%20%28Demo%29.zip" TargetMode="External"/><Relationship Id="rId488" Type="http://schemas.openxmlformats.org/officeDocument/2006/relationships/hyperlink" Target="https://archive.org/download/ni-roms/roms/Nintendo%20-%20Nintendo%20DS%20%28Download%20Play%29.zip/Pocket%20Monsters%20-%20Diamond%20%26%20Pearl%20-%20Shuufuku%20Program%20%28Japan%29%20%28Rev%203%29%20%28Save%20Data%29.zip" TargetMode="External"/><Relationship Id="rId487" Type="http://schemas.openxmlformats.org/officeDocument/2006/relationships/hyperlink" Target="https://archive.org/download/ni-roms/roms/Nintendo%20-%20Nintendo%20DS%20%28Download%20Play%29.zip/Planetaria%20%28Japan%29%20%28Nintendo%20Game%20Seminar%202010%29.zip" TargetMode="External"/><Relationship Id="rId486" Type="http://schemas.openxmlformats.org/officeDocument/2006/relationships/hyperlink" Target="https://archive.org/download/ni-roms/roms/Nintendo%20-%20Nintendo%20DS%20%28Download%20Play%29.zip/Planet%20Puzzle%20League%20-%20Multiplayer%20%28USA%29%20%28DS%20Broadcast%29.zip" TargetMode="External"/><Relationship Id="rId485" Type="http://schemas.openxmlformats.org/officeDocument/2006/relationships/hyperlink" Target="https://archive.org/download/ni-roms/roms/Nintendo%20-%20Nintendo%20DS%20%28Download%20Play%29.zip/Planet%20Puzzle%20League%20%28USA%29%20%28Demo%29%20%28DS%20Download%20Station%29.zip" TargetMode="External"/><Relationship Id="rId480" Type="http://schemas.openxmlformats.org/officeDocument/2006/relationships/hyperlink" Target="https://archive.org/download/ni-roms/roms/Nintendo%20-%20Nintendo%20DS%20%28Download%20Play%29.zip/Ping%20Pals%20-%20Multiplayer%20%28Germany%29%20%28DS%20Broadcast%29.zip" TargetMode="External"/><Relationship Id="rId479" Type="http://schemas.openxmlformats.org/officeDocument/2006/relationships/hyperlink" Target="https://archive.org/download/ni-roms/roms/Nintendo%20-%20Nintendo%20DS%20%28Download%20Play%29.zip/Ping%20Pals%20-%20Multiplayer%20%28France%29%20%28DS%20Broadcast%29.zip" TargetMode="External"/><Relationship Id="rId478" Type="http://schemas.openxmlformats.org/officeDocument/2006/relationships/hyperlink" Target="https://archive.org/download/ni-roms/roms/Nintendo%20-%20Nintendo%20DS%20%28Download%20Play%29.zip/Ping%20Pals%20-%20Multiplayer%20%28Europe%29%20%28DS%20Broadcast%29.zip" TargetMode="External"/><Relationship Id="rId473" Type="http://schemas.openxmlformats.org/officeDocument/2006/relationships/hyperlink" Target="https://archive.org/download/ni-roms/roms/Nintendo%20-%20Nintendo%20DS%20%28Download%20Play%29.zip/Picross%20DS%20%28Europe%29%20%28En%2CFr%2CDe%2CEs%2CIt%29%20%28Demo%29%20%28DS%20Download%20Station%20Vol.%205%20%2B%206%29.zip" TargetMode="External"/><Relationship Id="rId472" Type="http://schemas.openxmlformats.org/officeDocument/2006/relationships/hyperlink" Target="https://archive.org/download/ni-roms/roms/Nintendo%20-%20Nintendo%20DS%20%28Download%20Play%29.zip/Picross%203D%20%28USA%29%20%28Demo%29.zip" TargetMode="External"/><Relationship Id="rId471" Type="http://schemas.openxmlformats.org/officeDocument/2006/relationships/hyperlink" Target="https://archive.org/download/ni-roms/roms/Nintendo%20-%20Nintendo%20DS%20%28Download%20Play%29.zip/Picross%203D%20%28USA%29%20%28Demo%29%20%28DS%20Broadcast%29.zip" TargetMode="External"/><Relationship Id="rId470" Type="http://schemas.openxmlformats.org/officeDocument/2006/relationships/hyperlink" Target="https://archive.org/download/ni-roms/roms/Nintendo%20-%20Nintendo%20DS%20%28Download%20Play%29.zip/Picross%203D%20%28Europe%29%20%28En%2CFr%2CDe%2CEs%2CIt%29%20%28Demo%29.zip" TargetMode="External"/><Relationship Id="rId477" Type="http://schemas.openxmlformats.org/officeDocument/2006/relationships/hyperlink" Target="https://archive.org/download/ni-roms/roms/Nintendo%20-%20Nintendo%20DS%20%28Download%20Play%29.zip/Ping%20Pals%20%28USA%29%20%28Demo%29.zip" TargetMode="External"/><Relationship Id="rId476" Type="http://schemas.openxmlformats.org/officeDocument/2006/relationships/hyperlink" Target="https://archive.org/download/ni-roms/roms/Nintendo%20-%20Nintendo%20DS%20%28Download%20Play%29.zip/PictoImage%20%28USA%29%20%28Demo%29.zip" TargetMode="External"/><Relationship Id="rId475" Type="http://schemas.openxmlformats.org/officeDocument/2006/relationships/hyperlink" Target="https://archive.org/download/ni-roms/roms/Nintendo%20-%20Nintendo%20DS%20%28Download%20Play%29.zip/Picross%20DS%20%28USA%29%20%28Demo%29%20%28DS%20Download%20Station%29.zip" TargetMode="External"/><Relationship Id="rId474" Type="http://schemas.openxmlformats.org/officeDocument/2006/relationships/hyperlink" Target="https://archive.org/download/ni-roms/roms/Nintendo%20-%20Nintendo%20DS%20%28Download%20Play%29.zip/Picross%20DS%20%28Europe%2C%20Australia%29%20%28En%2CFr%2CDe%2CEs%2CIt%29%20%28Demo%29%20%28DS%20Download%20Station%20Vol.%204%2C%20Nintendo%20Channel%29.zip" TargetMode="External"/><Relationship Id="rId426" Type="http://schemas.openxmlformats.org/officeDocument/2006/relationships/hyperlink" Target="https://archive.org/download/ni-roms/roms/Nintendo%20-%20Nintendo%20DS%20%28Download%20Play%29.zip/My%20Word%20Coach%20-%20Develop%20Your%20Vocabulary%20%28Europe%29%20%28Demo%29.zip" TargetMode="External"/><Relationship Id="rId425" Type="http://schemas.openxmlformats.org/officeDocument/2006/relationships/hyperlink" Target="https://archive.org/download/ni-roms/roms/Nintendo%20-%20Nintendo%20DS%20%28Download%20Play%29.zip/My%20Word%20Coach%20%28USA%29%20%28Demo%29.zip" TargetMode="External"/><Relationship Id="rId424" Type="http://schemas.openxmlformats.org/officeDocument/2006/relationships/hyperlink" Target="https://archive.org/download/ni-roms/roms/Nintendo%20-%20Nintendo%20DS%20%28Download%20Play%29.zip/MySims%20SkyHeroes%20DS%20-%20Multiplayer%20%28USA%29%20%28DS%20Broadcast%29.zip" TargetMode="External"/><Relationship Id="rId423" Type="http://schemas.openxmlformats.org/officeDocument/2006/relationships/hyperlink" Target="https://archive.org/download/ni-roms/roms/Nintendo%20-%20Nintendo%20DS%20%28Download%20Play%29.zip/MySims%20SkyHeroes%20-%20Multiplayer%20%28Europe%29%20%28DS%20Broadcast%29.zip" TargetMode="External"/><Relationship Id="rId429" Type="http://schemas.openxmlformats.org/officeDocument/2006/relationships/hyperlink" Target="https://archive.org/download/ni-roms/roms/Nintendo%20-%20Nintendo%20DS%20%28Download%20Play%29.zip/My%20Word%20Coach%20-%20Improving%20Your%20Vocabulary%20-%20Multiplayer%20%28USA%29%20%28DS%20Broadcast%29.zip" TargetMode="External"/><Relationship Id="rId428" Type="http://schemas.openxmlformats.org/officeDocument/2006/relationships/hyperlink" Target="https://archive.org/download/ni-roms/roms/Nintendo%20-%20Nintendo%20DS%20%28Download%20Play%29.zip/My%20Word%20Coach%20-%20Improving%20Your%20Vocabulary%20%28USA%29%20%28Demo%29%20%28DS%20Broadcast%29.zip" TargetMode="External"/><Relationship Id="rId427" Type="http://schemas.openxmlformats.org/officeDocument/2006/relationships/hyperlink" Target="https://archive.org/download/ni-roms/roms/Nintendo%20-%20Nintendo%20DS%20%28Download%20Play%29.zip/My%20Word%20Coach%20-%20Develop%20Your%20Vocabulary%20-%20Multiplayer%20%28Europe%29%20%28DS%20Broadcast%29.zip" TargetMode="External"/><Relationship Id="rId422" Type="http://schemas.openxmlformats.org/officeDocument/2006/relationships/hyperlink" Target="https://archive.org/download/ni-roms/roms/Nintendo%20-%20Nintendo%20DS%20%28Download%20Play%29.zip/MySims%20-%20Racing%20%28USA%29%20%28En%2CFr%2CEs%29%20%28Rev%201%29%20%28Demo%29.zip" TargetMode="External"/><Relationship Id="rId421" Type="http://schemas.openxmlformats.org/officeDocument/2006/relationships/hyperlink" Target="https://archive.org/download/ni-roms/roms/Nintendo%20-%20Nintendo%20DS%20%28Download%20Play%29.zip/MySims%20-%20Party%20-%20Trial%20Version%20%28USA%29%20%28En%2CFr%2CEs%29%20%28Demo%29.zip" TargetMode="External"/><Relationship Id="rId420" Type="http://schemas.openxmlformats.org/officeDocument/2006/relationships/hyperlink" Target="https://archive.org/download/ni-roms/roms/Nintendo%20-%20Nintendo%20DS%20%28Download%20Play%29.zip/MySims%20-%20Kingdom%20%28USA%29%20%28En%2CFr%2CEs%29%20%28Demo%29.zip" TargetMode="External"/><Relationship Id="rId415" Type="http://schemas.openxmlformats.org/officeDocument/2006/relationships/hyperlink" Target="https://archive.org/download/ni-roms/roms/Nintendo%20-%20Nintendo%20DS%20%28Download%20Play%29.zip/Mummy%2C%20The%20-%20Tomb%20of%20the%20Dragon%20Emperor%20%28USA%29%20%28En%2CFr%2CDe%2CEs%2CIt%29%20%28Demo%29.zip" TargetMode="External"/><Relationship Id="rId414" Type="http://schemas.openxmlformats.org/officeDocument/2006/relationships/hyperlink" Target="https://archive.org/download/ni-roms/roms/Nintendo%20-%20Nintendo%20DS%20%28Download%20Play%29.zip/More%20Brain%20Training%20from%20Dr%20Kawashima%20-%20How%20Old%20is%20Your%20Brain%20%28Europe%29%20%28Demo%29.zip" TargetMode="External"/><Relationship Id="rId413" Type="http://schemas.openxmlformats.org/officeDocument/2006/relationships/hyperlink" Target="https://archive.org/download/ni-roms/roms/Nintendo%20-%20Nintendo%20DS%20%28Download%20Play%29.zip/More%20Brain%20Training%20from%20Dr%20Kawashima%20-%20How%20Old%20Is%20Your%20Brain%20-%20Vs.%20Training%20%28Europe%29%20%28DS%20Broadcast%29.zip" TargetMode="External"/><Relationship Id="rId412" Type="http://schemas.openxmlformats.org/officeDocument/2006/relationships/hyperlink" Target="https://archive.org/download/ni-roms/roms/Nintendo%20-%20Nintendo%20DS%20%28Download%20Play%29.zip/More%20Brain%20Training%20del%20Dr.%20Kawashima%20-%20Quanti%20anni%20ha%20il%20tuo%20cervello%20%28Italy%29%20%28Demo%29.zip" TargetMode="External"/><Relationship Id="rId419" Type="http://schemas.openxmlformats.org/officeDocument/2006/relationships/hyperlink" Target="https://archive.org/download/ni-roms/roms/Nintendo%20-%20Nintendo%20DS%20%28Download%20Play%29.zip/MySims%20%28USA%29%20%28Demo%29.zip" TargetMode="External"/><Relationship Id="rId418" Type="http://schemas.openxmlformats.org/officeDocument/2006/relationships/hyperlink" Target="https://archive.org/download/ni-roms/roms/Nintendo%20-%20Nintendo%20DS%20%28Download%20Play%29.zip/MySims%20%28Europe%29%20%28En%2CFr%2CDe%2CEs%2CIt%29%20%28Demo%29.zip" TargetMode="External"/><Relationship Id="rId417" Type="http://schemas.openxmlformats.org/officeDocument/2006/relationships/hyperlink" Target="https://archive.org/download/ni-roms/roms/Nintendo%20-%20Nintendo%20DS%20%28Download%20Play%29.zip/My%20Healthy%20Cooking%20Coach%20-%20Oil%20%26%20Vinegar%20Salmon%20%28USA%29%20%28Demo%29.zip" TargetMode="External"/><Relationship Id="rId416" Type="http://schemas.openxmlformats.org/officeDocument/2006/relationships/hyperlink" Target="https://archive.org/download/ni-roms/roms/Nintendo%20-%20Nintendo%20DS%20%28Download%20Play%29.zip/My%20DoItAll%20%28USA%29%20%28Rev%201%29%20%28Demo%29.zip" TargetMode="External"/><Relationship Id="rId411" Type="http://schemas.openxmlformats.org/officeDocument/2006/relationships/hyperlink" Target="https://archive.org/download/ni-roms/roms/Nintendo%20-%20Nintendo%20DS%20%28Download%20Play%29.zip/Monsters%20vs%20Aliens%20%28USA%29%20%28Rev%201%29%20%28Demo%29.zip" TargetMode="External"/><Relationship Id="rId410" Type="http://schemas.openxmlformats.org/officeDocument/2006/relationships/hyperlink" Target="https://archive.org/download/ni-roms/roms/Nintendo%20-%20Nintendo%20DS%20%28Download%20Play%29.zip/Mon%20Coach%20Personnel%20-%20J%27enrichis%20Mon%20Vocabulaire%20%28France%29%20%28Demo%29.zip" TargetMode="External"/><Relationship Id="rId448" Type="http://schemas.openxmlformats.org/officeDocument/2006/relationships/hyperlink" Target="https://archive.org/download/ni-roms/roms/Nintendo%20-%20Nintendo%20DS%20%28Download%20Play%29.zip/Nintendo%20presenta%20-%20Style%20Boutique%20-%20Version%20de%20prueba%20%28Spain%29%20%28Demo%29.zip" TargetMode="External"/><Relationship Id="rId447" Type="http://schemas.openxmlformats.org/officeDocument/2006/relationships/hyperlink" Target="https://archive.org/download/ni-roms/roms/Nintendo%20-%20Nintendo%20DS%20%28Download%20Play%29.zip/Nintendo%20praesentiert%20-%20Style%20Boutique%20-%20Demo-Version%20%28Germany%29%20%28Demo%29.zip" TargetMode="External"/><Relationship Id="rId446" Type="http://schemas.openxmlformats.org/officeDocument/2006/relationships/hyperlink" Target="https://archive.org/download/ni-roms/roms/Nintendo%20-%20Nintendo%20DS%20%28Download%20Play%29.zip/Nintendo%20Touch%20Golf%20-%20Birdie%20Challenge%20%28Europe%29%20%28Demo%29.zip" TargetMode="External"/><Relationship Id="rId445" Type="http://schemas.openxmlformats.org/officeDocument/2006/relationships/hyperlink" Target="https://archive.org/download/ni-roms/roms/Nintendo%20-%20Nintendo%20DS%20%28Download%20Play%29.zip/Nintendo%20Presents%20-%20Style%20Boutique%20-%20Trial%20Version%20%28Europe%2C%20Australia%29%20%28Demo%29.zip" TargetMode="External"/><Relationship Id="rId449" Type="http://schemas.openxmlformats.org/officeDocument/2006/relationships/hyperlink" Target="https://archive.org/download/ni-roms/roms/Nintendo%20-%20Nintendo%20DS%20%28Download%20Play%29.zip/Nintendo%20presenta%20-%20Style%20Boutique%20-%20Versione%20demo%20%28Italy%29%20%28Demo%29.zip" TargetMode="External"/><Relationship Id="rId440" Type="http://schemas.openxmlformats.org/officeDocument/2006/relationships/hyperlink" Target="https://archive.org/download/ni-roms/roms/Nintendo%20-%20Nintendo%20DS%20%28Download%20Play%29.zip/Ninja%20Gaiden%20-%20Dragon%20Sword%20%28Japan%29%20%28Demo%29.zip" TargetMode="External"/><Relationship Id="rId444" Type="http://schemas.openxmlformats.org/officeDocument/2006/relationships/hyperlink" Target="https://archive.org/download/ni-roms/roms/Nintendo%20-%20Nintendo%20DS%20%28Download%20Play%29.zip/Nintendo%20Presents%20-%20Crossword%20Collection%20%28Europe%2C%20Australia%29%20%28Demo%29.zip" TargetMode="External"/><Relationship Id="rId443" Type="http://schemas.openxmlformats.org/officeDocument/2006/relationships/hyperlink" Target="https://archive.org/download/ni-roms/roms/Nintendo%20-%20Nintendo%20DS%20%28Download%20Play%29.zip/Nintendo%20DS%20Title%20Recommendation%20Program%20%28USA%29%20%28Nintendo%20Channel%29.zip" TargetMode="External"/><Relationship Id="rId442" Type="http://schemas.openxmlformats.org/officeDocument/2006/relationships/hyperlink" Target="https://archive.org/download/ni-roms/roms/Nintendo%20-%20Nintendo%20DS%20%28Download%20Play%29.zip/Ninja%20Gaiden%20-%20Dragon%20Sword%20%28USA%29%20%28Demo%29%20%28DS%20Download%20Station%20Vol.%209%29.zip" TargetMode="External"/><Relationship Id="rId441" Type="http://schemas.openxmlformats.org/officeDocument/2006/relationships/hyperlink" Target="https://archive.org/download/ni-roms/roms/Nintendo%20-%20Nintendo%20DS%20%28Download%20Play%29.zip/Ninja%20Gaiden%20-%20Dragon%20Sword%20%28USA%29%20%28Demo%29%20%28DS%20Download%20Station%20Vol.%207%29.zip" TargetMode="External"/><Relationship Id="rId437" Type="http://schemas.openxmlformats.org/officeDocument/2006/relationships/hyperlink" Target="https://archive.org/download/ni-roms/roms/Nintendo%20-%20Nintendo%20DS%20%28Download%20Play%29.zip/Nicola%20Kanshuu%20-%20Model%20Oshare%20Audition%20-%20Tsuika%20Data%20Haishinban%20-%20Meiku%20%28c%29%20Design%20no%20T-Shirts%20%28Japan%29%20%28Rev%201%29%20%28Save%20Data%29.zip" TargetMode="External"/><Relationship Id="rId436" Type="http://schemas.openxmlformats.org/officeDocument/2006/relationships/hyperlink" Target="https://archive.org/download/ni-roms/roms/Nintendo%20-%20Nintendo%20DS%20%28Download%20Play%29.zip/Nicola%20Kanshuu%20-%20Model%20Oshare%20Audition%20-%20Tsuika%20Data%20Haishinban%20-%20Erina%20%28c%29%20Design%20no%20T-Shirts%20%28Japan%29%20%28Rev%201%29%20%28Save%20Data%29.zip" TargetMode="External"/><Relationship Id="rId435" Type="http://schemas.openxmlformats.org/officeDocument/2006/relationships/hyperlink" Target="https://archive.org/download/ni-roms/roms/Nintendo%20-%20Nintendo%20DS%20%28Download%20Play%29.zip/Nicola%20Kanshuu%20-%20Model%20Oshare%20Audition%20%28Japan%29%20%28Rev%201%29%20%28Demo%29.zip" TargetMode="External"/><Relationship Id="rId434" Type="http://schemas.openxmlformats.org/officeDocument/2006/relationships/hyperlink" Target="https://archive.org/download/ni-roms/roms/Nintendo%20-%20Nintendo%20DS%20%28Download%20Play%29.zip/Nicktoons%20-%20Battle%20for%20Volcano%20Island%20-%20Multiplayer%20%28USA%29%20%28DS%20Broadcast%29.zip" TargetMode="External"/><Relationship Id="rId439" Type="http://schemas.openxmlformats.org/officeDocument/2006/relationships/hyperlink" Target="https://archive.org/download/ni-roms/roms/Nintendo%20-%20Nintendo%20DS%20%28Download%20Play%29.zip/Ninja%20Gaiden%20-%20Dragon%20Sword%20%28Europe%2C%20Australia%29%20%28Demo%29.zip" TargetMode="External"/><Relationship Id="rId438" Type="http://schemas.openxmlformats.org/officeDocument/2006/relationships/hyperlink" Target="https://archive.org/download/ni-roms/roms/Nintendo%20-%20Nintendo%20DS%20%28Download%20Play%29.zip/Nihon%20Keizai%20Shinbunsha%20Kanshuu%20-%20Shiranai%20Mama%20dewa%20Son%20wo%20Suru%20-%20%27Mono%20ya%20Okane%20no%20Shikumi%27%20DS%20%28Japan%29%20%28Demo%29.zip" TargetMode="External"/><Relationship Id="rId433" Type="http://schemas.openxmlformats.org/officeDocument/2006/relationships/hyperlink" Target="https://archive.org/download/ni-roms/roms/Nintendo%20-%20Nintendo%20DS%20%28Download%20Play%29.zip/New%20York%20Times%20Crosswords%2C%20The%20-%20Multiplayer%20%28USA%29%20%28DS%20Broadcast%29.zip" TargetMode="External"/><Relationship Id="rId432" Type="http://schemas.openxmlformats.org/officeDocument/2006/relationships/hyperlink" Target="https://archive.org/download/ni-roms/roms/Nintendo%20-%20Nintendo%20DS%20%28Download%20Play%29.zip/New%20York%20Times%20Crosswords%2C%20The%20-%20Multiplayer%20%28Europe%29%20%28DS%20Broadcast%29.zip" TargetMode="External"/><Relationship Id="rId431" Type="http://schemas.openxmlformats.org/officeDocument/2006/relationships/hyperlink" Target="https://archive.org/download/ni-roms/roms/Nintendo%20-%20Nintendo%20DS%20%28Download%20Play%29.zip/Naruto%20Shippuden%20-%20Ninja%20Destiny%202%20%28USA%29%20%28Rev%201%29%20%28Demo%29.zip" TargetMode="External"/><Relationship Id="rId430" Type="http://schemas.openxmlformats.org/officeDocument/2006/relationships/hyperlink" Target="https://archive.org/download/ni-roms/roms/Nintendo%20-%20Nintendo%20DS%20%28Download%20Play%29.zip/Mystery%20Case%20Files%20-%20MillionHeir%20%28USA%2C%20Europe%2C%20Australia%29%20%28Demo%29.zip" TargetMode="External"/><Relationship Id="rId1" Type="http://schemas.openxmlformats.org/officeDocument/2006/relationships/hyperlink" Target="https://archive.org/download/ni-roms/roms/Nintendo%20-%20Nintendo%20DS%20%28Download%20Play%29.zip/8BallAllstars%20%28Europe%29%20%28En%2CFr%2CDe%2CEs%2CIt%29%20%28Multiplayer%29%20%28DS%20Broadcast%29.zip" TargetMode="External"/><Relationship Id="rId2" Type="http://schemas.openxmlformats.org/officeDocument/2006/relationships/hyperlink" Target="https://archive.org/download/ni-roms/roms/Nintendo%20-%20Nintendo%20DS%20%28Download%20Play%29.zip/42%20All-Time%20Classics%20-%20Checkers%20%28Europe%29%20%28En%2CFr%2CDe%2CEs%2CIt%29%20%28Demo%29.zip" TargetMode="External"/><Relationship Id="rId3" Type="http://schemas.openxmlformats.org/officeDocument/2006/relationships/hyperlink" Target="https://archive.org/download/ni-roms/roms/Nintendo%20-%20Nintendo%20DS%20%28Download%20Play%29.zip/42%20All-Time%20Classics%20-%20Darts%20%28Europe%29%20%28En%2CFr%2CDe%2CEs%2CIt%29%20%28Demo%29.zip" TargetMode="External"/><Relationship Id="rId4" Type="http://schemas.openxmlformats.org/officeDocument/2006/relationships/hyperlink" Target="https://archive.org/download/ni-roms/roms/Nintendo%20-%20Nintendo%20DS%20%28Download%20Play%29.zip/42%20All-Time%20Classics%20-%20Texas%20Hold%27Em%20%28Europe%29%20%28En%2CFr%2CDe%2CEs%2CIt%29%20%28Demo%29.zip" TargetMode="External"/><Relationship Id="rId9" Type="http://schemas.openxmlformats.org/officeDocument/2006/relationships/hyperlink" Target="https://archive.org/download/ni-roms/roms/Nintendo%20-%20Nintendo%20DS%20%28Download%20Play%29.zip/100%20Classic%20Books%20-%20Alice%27s%20Adventures%20in%20Wonderland%20%28USA%29%20%28Demo%29%20%28DS%20Broadcast%29.zip" TargetMode="External"/><Relationship Id="rId5" Type="http://schemas.openxmlformats.org/officeDocument/2006/relationships/hyperlink" Target="https://archive.org/download/ni-roms/roms/Nintendo%20-%20Nintendo%20DS%20%28Download%20Play%29.zip/100%20Classic%20Book%20Collection%20-%20Alice%27s%20Adventures%20in%20Wonderland%20%28Europe%29%20%28Demo%29%20%28DS%20Broadcast%29.zip" TargetMode="External"/><Relationship Id="rId6" Type="http://schemas.openxmlformats.org/officeDocument/2006/relationships/hyperlink" Target="https://archive.org/download/ni-roms/roms/Nintendo%20-%20Nintendo%20DS%20%28Download%20Play%29.zip/100%20Classic%20Book%20Collection%20-%20Alice%27s%20Black%20Beauty%20%28Europe%29%20%28Demo%29%20%28DS%20Broadcast%29.zip" TargetMode="External"/><Relationship Id="rId7" Type="http://schemas.openxmlformats.org/officeDocument/2006/relationships/hyperlink" Target="https://archive.org/download/ni-roms/roms/Nintendo%20-%20Nintendo%20DS%20%28Download%20Play%29.zip/100%20Classic%20Book%20Collection%20-%20Romeo%20and%20Juliet%20%28Europe%2C%20Australia%29%20%28Demo%29.zip" TargetMode="External"/><Relationship Id="rId8" Type="http://schemas.openxmlformats.org/officeDocument/2006/relationships/hyperlink" Target="https://archive.org/download/ni-roms/roms/Nintendo%20-%20Nintendo%20DS%20%28Download%20Play%29.zip/100%20Classic%20Book%20Collection%20-%20The%20Strange%20Case%20of%20Dr.%20Jekyll%20and%20Mr.%20Hyde%20%28Europe%29%20%28Demo%29%20%28DS%20Broadcast%29.zip" TargetMode="External"/><Relationship Id="rId700" Type="http://schemas.openxmlformats.org/officeDocument/2006/relationships/drawing" Target="../drawings/drawing11.xml"/><Relationship Id="rId629" Type="http://schemas.openxmlformats.org/officeDocument/2006/relationships/hyperlink" Target="https://archive.org/download/ni-roms/roms/Nintendo%20-%20Nintendo%20DS%20%28Download%20Play%29.zip/Star%20Wars%20-%20The%20Force%20Unleashed%20%28USA%29%20%28Video%29.zip" TargetMode="External"/><Relationship Id="rId624" Type="http://schemas.openxmlformats.org/officeDocument/2006/relationships/hyperlink" Target="https://archive.org/download/ni-roms/roms/Nintendo%20-%20Nintendo%20DS%20%28Download%20Play%29.zip/Spore%20Creatures%20%28Europe%2C%20Australia%29%20%28En%2CFr%2CDe%2CEs%2CIt%29%20%28Demo%29.zip" TargetMode="External"/><Relationship Id="rId623" Type="http://schemas.openxmlformats.org/officeDocument/2006/relationships/hyperlink" Target="https://archive.org/download/ni-roms/roms/Nintendo%20-%20Nintendo%20DS%20%28Download%20Play%29.zip/SpongeBob%20SquarePants%20-%20SpongeBob%20to%20Nakama-tachi%20%28Japan%29%20%28Multiplayer%29%20%28DS%20Broadcast%29.zip" TargetMode="External"/><Relationship Id="rId622" Type="http://schemas.openxmlformats.org/officeDocument/2006/relationships/hyperlink" Target="https://archive.org/download/ni-roms/roms/Nintendo%20-%20Nintendo%20DS%20%28Download%20Play%29.zip/SpongeBob%20-%20Surf%20%26%20Skate%20Roadtrip%20-%20Surf%20%28Europe%29%20%28Multiplayer%29%20%28DS%20Broadcast%29.zip" TargetMode="External"/><Relationship Id="rId621" Type="http://schemas.openxmlformats.org/officeDocument/2006/relationships/hyperlink" Target="https://archive.org/download/ni-roms/roms/Nintendo%20-%20Nintendo%20DS%20%28Download%20Play%29.zip/SpongeBob%20-%20Surf%20%26%20Skate%20Roadtrip%20-%20Skate%20Half-Pipe%20%28Europe%29%20%28Multiplayer%29%20%28DS%20Broadcast%29.zip" TargetMode="External"/><Relationship Id="rId628" Type="http://schemas.openxmlformats.org/officeDocument/2006/relationships/hyperlink" Target="https://archive.org/download/ni-roms/roms/Nintendo%20-%20Nintendo%20DS%20%28Download%20Play%29.zip/Star%20Wars%20-%20The%20Clone%20Wars%20-%20Jedi%20Alliance%20%28USA%29%20%28Video%29.zip" TargetMode="External"/><Relationship Id="rId627" Type="http://schemas.openxmlformats.org/officeDocument/2006/relationships/hyperlink" Target="https://archive.org/download/ni-roms/roms/Nintendo%20-%20Nintendo%20DS%20%28Download%20Play%29.zip/Star%20Trek%20-%20Tactical%20Assault%20%28USA%29%20%28Video%29.zip" TargetMode="External"/><Relationship Id="rId626" Type="http://schemas.openxmlformats.org/officeDocument/2006/relationships/hyperlink" Target="https://archive.org/download/ni-roms/roms/Nintendo%20-%20Nintendo%20DS%20%28Download%20Play%29.zip/Star%20Fox%20Command%20%28USA%29%20%28Video%29.zip" TargetMode="External"/><Relationship Id="rId625" Type="http://schemas.openxmlformats.org/officeDocument/2006/relationships/hyperlink" Target="https://archive.org/download/ni-roms/roms/Nintendo%20-%20Nintendo%20DS%20%28Download%20Play%29.zip/Spore%20Creatures%20%28USA%29%20%28En%2CFr%2CDe%2CEs%2CIt%29%20%28Demo%29.zip" TargetMode="External"/><Relationship Id="rId620" Type="http://schemas.openxmlformats.org/officeDocument/2006/relationships/hyperlink" Target="https://archive.org/download/ni-roms/roms/Nintendo%20-%20Nintendo%20DS%20%28Download%20Play%29.zip/SpongeBob%27s%20Truth%20or%20Square%20%28USA%29%20%28Demo%29%20%28Nintendo%20Channel%29.zip" TargetMode="External"/><Relationship Id="rId619" Type="http://schemas.openxmlformats.org/officeDocument/2006/relationships/hyperlink" Target="https://archive.org/download/ni-roms/roms/Nintendo%20-%20Nintendo%20DS%20%28Download%20Play%29.zip/SpongeBob%27s%20Truth%20or%20Square%20%28USA%29%20%28Demo%29%20%28DS%20Download%20Station%29.zip" TargetMode="External"/><Relationship Id="rId618" Type="http://schemas.openxmlformats.org/officeDocument/2006/relationships/hyperlink" Target="https://archive.org/download/ni-roms/roms/Nintendo%20-%20Nintendo%20DS%20%28Download%20Play%29.zip/SpongeBob%27s%20Truth%20or%20Square%20%28Europe%29%20%28Demo%29.zip" TargetMode="External"/><Relationship Id="rId613" Type="http://schemas.openxmlformats.org/officeDocument/2006/relationships/hyperlink" Target="https://archive.org/download/ni-roms/roms/Nintendo%20-%20Nintendo%20DS%20%28Download%20Play%29.zip/Spectrobes%20%28Europe%29%20%28Video%29.zip" TargetMode="External"/><Relationship Id="rId612" Type="http://schemas.openxmlformats.org/officeDocument/2006/relationships/hyperlink" Target="https://archive.org/download/ni-roms/roms/Nintendo%20-%20Nintendo%20DS%20%28Download%20Play%29.zip/Space%20Puzzle%20Bobble%20%28Japan%29%20%28Multiplayer%29%20%28DS%20Broadcast%29.zip" TargetMode="External"/><Relationship Id="rId611" Type="http://schemas.openxmlformats.org/officeDocument/2006/relationships/hyperlink" Target="https://archive.org/download/ni-roms/roms/Nintendo%20-%20Nintendo%20DS%20%28Download%20Play%29.zip/Space%20Bust-a-Move%20-%20Multiplayer%20%28USA%29%20%28En%29%20%28Multiplayer%29%20%28DS%20Broadcast%29.zip" TargetMode="External"/><Relationship Id="rId610" Type="http://schemas.openxmlformats.org/officeDocument/2006/relationships/hyperlink" Target="https://archive.org/download/ni-roms/roms/Nintendo%20-%20Nintendo%20DS%20%28Download%20Play%29.zip/Space%20Bust-a-Move%20%28USA%29%20%28It%29%20%28Multiplayer%29%20%28DS%20Broadcast%29.zip" TargetMode="External"/><Relationship Id="rId617" Type="http://schemas.openxmlformats.org/officeDocument/2006/relationships/hyperlink" Target="https://archive.org/download/ni-roms/roms/Nintendo%20-%20Nintendo%20DS%20%28Download%20Play%29.zip/Spiderwick%20Chronicles%2C%20The%20%28USA%2C%20Europe%29%20%28En%2CFr%2CDe%2CEs%2CIt%29%20%28Demo%29.zip" TargetMode="External"/><Relationship Id="rId616" Type="http://schemas.openxmlformats.org/officeDocument/2006/relationships/hyperlink" Target="https://archive.org/download/ni-roms/roms/Nintendo%20-%20Nintendo%20DS%20%28Download%20Play%29.zip/Spider-Man%203%20%28USA%29%20%28Demo%29.zip" TargetMode="External"/><Relationship Id="rId615" Type="http://schemas.openxmlformats.org/officeDocument/2006/relationships/hyperlink" Target="https://archive.org/download/ni-roms/roms/Nintendo%20-%20Nintendo%20DS%20%28Download%20Play%29.zip/Spider-Man%20-%20Friend%20or%20Foe%20%28USA%29%20%28Video%29.zip" TargetMode="External"/><Relationship Id="rId614" Type="http://schemas.openxmlformats.org/officeDocument/2006/relationships/hyperlink" Target="https://archive.org/download/ni-roms/roms/Nintendo%20-%20Nintendo%20DS%20%28Download%20Play%29.zip/Spectrobes%20%28USA%29%20%28Video%29.zip" TargetMode="External"/><Relationship Id="rId646" Type="http://schemas.openxmlformats.org/officeDocument/2006/relationships/hyperlink" Target="https://archive.org/download/ni-roms/roms/Nintendo%20-%20Nintendo%20DS%20%28Download%20Play%29.zip/Taun-eulo%20-%20Nolleogayo%20Dongmul-ui%20Sup%20-%20Suitcase%20%28Korea%29%20%28Wii%20Broadcast%29.zip" TargetMode="External"/><Relationship Id="rId645" Type="http://schemas.openxmlformats.org/officeDocument/2006/relationships/hyperlink" Target="https://archive.org/download/ni-roms/roms/Nintendo%20-%20Nintendo%20DS%20%28Download%20Play%29.zip/Taun-eulo%20-%20Nolleogayo%20Dongmul-ui%20Sup%20-%20Moving%20Van%20%28Korea%29%20%28Wii%20Broadcast%29.zip" TargetMode="External"/><Relationship Id="rId644" Type="http://schemas.openxmlformats.org/officeDocument/2006/relationships/hyperlink" Target="https://archive.org/download/ni-roms/roms/Nintendo%20-%20Nintendo%20DS%20%28Download%20Play%29.zip/Tamagotch%20no%20Narikiri%20Channel%20-%20Santa%20Claus%20%28Japan%29%20%28Save%20Data%29.zip" TargetMode="External"/><Relationship Id="rId643" Type="http://schemas.openxmlformats.org/officeDocument/2006/relationships/hyperlink" Target="https://archive.org/download/ni-roms/roms/Nintendo%20-%20Nintendo%20DS%20%28Download%20Play%29.zip/Tamagotch%20no%20Narikiri%20Channel%20-%20Osushi%20%28Japan%29%20%28Save%20Data%29.zip" TargetMode="External"/><Relationship Id="rId649" Type="http://schemas.openxmlformats.org/officeDocument/2006/relationships/hyperlink" Target="https://archive.org/download/ni-roms/roms/Nintendo%20-%20Nintendo%20DS%20%28Download%20Play%29.zip/Tentsunagi%20%28Japan%29%20%28Rev%201%29%20%28Nintendo%20Game%20Seminar%202009%29.zip" TargetMode="External"/><Relationship Id="rId648" Type="http://schemas.openxmlformats.org/officeDocument/2006/relationships/hyperlink" Target="https://archive.org/download/ni-roms/roms/Nintendo%20-%20Nintendo%20DS%20%28Download%20Play%29.zip/Tentai-Show%2C%20The%20%28Japan%29%20%28Nintendo%20Game%20Seminar%202010%29.zip" TargetMode="External"/><Relationship Id="rId647" Type="http://schemas.openxmlformats.org/officeDocument/2006/relationships/hyperlink" Target="https://archive.org/download/ni-roms/roms/Nintendo%20-%20Nintendo%20DS%20%28Download%20Play%29.zip/Teenage%20Zombies%20-%20Invasion%20of%20the%20Alien%20Brain%20Thingys%20%28USA%29%20%28Video%29.zip" TargetMode="External"/><Relationship Id="rId642" Type="http://schemas.openxmlformats.org/officeDocument/2006/relationships/hyperlink" Target="https://archive.org/download/ni-roms/roms/Nintendo%20-%20Nintendo%20DS%20%28Download%20Play%29.zip/Tamagotch%20no%20Narikiri%20Channel%20-%20Maaboo%20Doufu%20%28Japan%29%20%28Save%20Data%29.zip" TargetMode="External"/><Relationship Id="rId641" Type="http://schemas.openxmlformats.org/officeDocument/2006/relationships/hyperlink" Target="https://archive.org/download/ni-roms/roms/Nintendo%20-%20Nintendo%20DS%20%28Download%20Play%29.zip/Tamagotch%20no%20Narikiri%20Channel%20%28Japan%29%20%28Demo%29.zip" TargetMode="External"/><Relationship Id="rId640" Type="http://schemas.openxmlformats.org/officeDocument/2006/relationships/hyperlink" Target="https://archive.org/download/ni-roms/roms/Nintendo%20-%20Nintendo%20DS%20%28Download%20Play%29.zip/Tamagotch%20no%20Narikiri%20Challenge%20-%20Tamagotch%20Donut%20%28Japan%29%20%28Save%20Data%29.zip" TargetMode="External"/><Relationship Id="rId635" Type="http://schemas.openxmlformats.org/officeDocument/2006/relationships/hyperlink" Target="https://archive.org/download/ni-roms/roms/Nintendo%20-%20Nintendo%20DS%20%28Download%20Play%29.zip/Table%20Hockey%20Tech%20Demo%20%28USA%29%20%28Kiosk%29%20%28E3%202005%29.zip" TargetMode="External"/><Relationship Id="rId634" Type="http://schemas.openxmlformats.org/officeDocument/2006/relationships/hyperlink" Target="https://archive.org/download/ni-roms/roms/Nintendo%20-%20Nintendo%20DS%20%28Download%20Play%29.zip/Super%20Kaseki%20Horider%20-%20Taikenban%20%28Japan%29%20%28Demo%29.zip" TargetMode="External"/><Relationship Id="rId633" Type="http://schemas.openxmlformats.org/officeDocument/2006/relationships/hyperlink" Target="https://archive.org/download/ni-roms/roms/Nintendo%20-%20Nintendo%20DS%20%28Download%20Play%29.zip/Sumeoinneun%20Nunui%20Him%20-%20DS%20Allyeok%20Training%20-%20Cheheompan%20%28Korea%29%20%28Demo%29%20%28DS%20Broadcast%29.zip" TargetMode="External"/><Relationship Id="rId632" Type="http://schemas.openxmlformats.org/officeDocument/2006/relationships/hyperlink" Target="https://archive.org/download/ni-roms/roms/Nintendo%20-%20Nintendo%20DS%20%28Download%20Play%29.zip/Suite%20PreCure%20-%20Melody%20Collection%20-%20Taikenban%20%28Japan%29%20%28Rev%204%29%20%28Demo%29.zip" TargetMode="External"/><Relationship Id="rId639" Type="http://schemas.openxmlformats.org/officeDocument/2006/relationships/hyperlink" Target="https://archive.org/download/ni-roms/roms/Nintendo%20-%20Nintendo%20DS%20%28Download%20Play%29.zip/Tamagotch%20no%20Narikiri%20Challenge%20-%20Taikenban%20%28Japan%29%20%28Demo%29.zip" TargetMode="External"/><Relationship Id="rId638" Type="http://schemas.openxmlformats.org/officeDocument/2006/relationships/hyperlink" Target="https://archive.org/download/ni-roms/roms/Nintendo%20-%20Nintendo%20DS%20%28Download%20Play%29.zip/Tamagotch%20no%20Narikiri%20Challenge%20-%20Hip%20Hop%20Ishou%20C%20%28Japan%29%20%28Save%20Data%29.zip" TargetMode="External"/><Relationship Id="rId637" Type="http://schemas.openxmlformats.org/officeDocument/2006/relationships/hyperlink" Target="https://archive.org/download/ni-roms/roms/Nintendo%20-%20Nintendo%20DS%20%28Download%20Play%29.zip/Tamagotch%20no%20Narikiri%20Challenge%20-%20Caesar%20Salad%20%28Japan%29%20%28Save%20Data%29.zip" TargetMode="External"/><Relationship Id="rId636" Type="http://schemas.openxmlformats.org/officeDocument/2006/relationships/hyperlink" Target="https://archive.org/download/ni-roms/roms/Nintendo%20-%20Nintendo%20DS%20%28Download%20Play%29.zip/Tamagotchi%20Connection%20-%20Corner%20Shop%20%28USA%29%20%28Rev%201%29%20%28Demo%29.zip" TargetMode="External"/><Relationship Id="rId631" Type="http://schemas.openxmlformats.org/officeDocument/2006/relationships/hyperlink" Target="https://archive.org/download/ni-roms/roms/Nintendo%20-%20Nintendo%20DS%20%28Download%20Play%29.zip/Submarine%20Tech%20Demo%20%28USA%29%20%28Kiosk%29%20%28E3%202005%29.zip" TargetMode="External"/><Relationship Id="rId630" Type="http://schemas.openxmlformats.org/officeDocument/2006/relationships/hyperlink" Target="https://archive.org/download/ni-roms/roms/Nintendo%20-%20Nintendo%20DS%20%28Download%20Play%29.zip/Style%20Savvy%20%28USA%29%20%28Video%29.zip" TargetMode="External"/><Relationship Id="rId609" Type="http://schemas.openxmlformats.org/officeDocument/2006/relationships/hyperlink" Target="https://archive.org/download/ni-roms/roms/Nintendo%20-%20Nintendo%20DS%20%28Download%20Play%29.zip/Space%20Bust-a-Move%20%28USA%29%20%28Fr%29%20%28Multiplayer%29%20%28DS%20Broadcast%29.zip" TargetMode="External"/><Relationship Id="rId608" Type="http://schemas.openxmlformats.org/officeDocument/2006/relationships/hyperlink" Target="https://archive.org/download/ni-roms/roms/Nintendo%20-%20Nintendo%20DS%20%28Download%20Play%29.zip/Space%20Bust-a-Move%20%28USA%29%20%28Es%29%20%28Multiplayer%29%20%28DS%20Broadcast%29.zip" TargetMode="External"/><Relationship Id="rId607" Type="http://schemas.openxmlformats.org/officeDocument/2006/relationships/hyperlink" Target="https://archive.org/download/ni-roms/roms/Nintendo%20-%20Nintendo%20DS%20%28Download%20Play%29.zip/Space%20Bust-a-Move%20%28USA%29%20%28De%29%20%28Multiplayer%29%20%28DS%20Broadcast%29.zip" TargetMode="External"/><Relationship Id="rId602" Type="http://schemas.openxmlformats.org/officeDocument/2006/relationships/hyperlink" Target="https://archive.org/download/ni-roms/roms/Nintendo%20-%20Nintendo%20DS%20%28Download%20Play%29.zip/Sonic%20Rush%20%28Japan%29%20%28En%2CJa%2CFr%2CDe%2CEs%2CIt%29%20%28Multiplayer%29%20%28DS%20Broadcast%29.zip" TargetMode="External"/><Relationship Id="rId601" Type="http://schemas.openxmlformats.org/officeDocument/2006/relationships/hyperlink" Target="https://archive.org/download/ni-roms/roms/Nintendo%20-%20Nintendo%20DS%20%28Download%20Play%29.zip/Sonic%20Rush%20%28Japan%29%20%28En%2CJa%2CFr%2CDe%2CEs%2CIt%29%20%28Demo%29%20%28DS%20Broadcast%29.zip" TargetMode="External"/><Relationship Id="rId600" Type="http://schemas.openxmlformats.org/officeDocument/2006/relationships/hyperlink" Target="https://archive.org/download/ni-roms/roms/Nintendo%20-%20Nintendo%20DS%20%28Download%20Play%29.zip/Sonic%20Colours%20%28Europe%2C%20Australia%29%20%28En%2CFr%2CDe%2CEs%2CIt%29%20%28Rev%201%29%20%28Demo%29.zip" TargetMode="External"/><Relationship Id="rId606" Type="http://schemas.openxmlformats.org/officeDocument/2006/relationships/hyperlink" Target="https://archive.org/download/ni-roms/roms/Nintendo%20-%20Nintendo%20DS%20%28Download%20Play%29.zip/Soul%20Bubbles%20%28USA%29%20%28Demo%29.zip" TargetMode="External"/><Relationship Id="rId605" Type="http://schemas.openxmlformats.org/officeDocument/2006/relationships/hyperlink" Target="https://archive.org/download/ni-roms/roms/Nintendo%20-%20Nintendo%20DS%20%28Download%20Play%29.zip/Soul%20Bubbles%20%28Europe%29%20%28Demo%29.zip" TargetMode="External"/><Relationship Id="rId604" Type="http://schemas.openxmlformats.org/officeDocument/2006/relationships/hyperlink" Target="https://archive.org/download/ni-roms/roms/Nintendo%20-%20Nintendo%20DS%20%28Download%20Play%29.zip/Sonic%20Rush%20%28USA%2C%20Europe%29%20%28Multiplayer%29%20%28DS%20Broadcast%29.zip" TargetMode="External"/><Relationship Id="rId603" Type="http://schemas.openxmlformats.org/officeDocument/2006/relationships/hyperlink" Target="https://archive.org/download/ni-roms/roms/Nintendo%20-%20Nintendo%20DS%20%28Download%20Play%29.zip/Sonic%20Rush%20%28USA%2C%20Europe%29%20%28Demo%29%20%28DS%20Broadcast%29.zip" TargetMode="External"/><Relationship Id="rId699" Type="http://schemas.openxmlformats.org/officeDocument/2006/relationships/hyperlink" Target="https://archive.org/download/ni-roms/roms/Nintendo%20-%20Nintendo%20DS%20%28Download%20Play%29.zip/Zombie%20Daisuki%20-%20Taikenban%20%28Japan%29%20%28Demo%29.zip" TargetMode="External"/><Relationship Id="rId698" Type="http://schemas.openxmlformats.org/officeDocument/2006/relationships/hyperlink" Target="https://archive.org/download/ni-roms/roms/Nintendo%20-%20Nintendo%20DS%20%28Download%20Play%29.zip/Zoids%20Dash%20Taikenban%20%28Japan%29%20%28Demo%29.zip" TargetMode="External"/><Relationship Id="rId693" Type="http://schemas.openxmlformats.org/officeDocument/2006/relationships/hyperlink" Target="https://archive.org/download/ni-roms/roms/Nintendo%20-%20Nintendo%20DS%20%28Download%20Play%29.zip/Yggdra%20Unison%20-%20Seiken%20Buyuuden%20-%20Taikenban%20%28Japan%29%20%28Demo%29.zip" TargetMode="External"/><Relationship Id="rId692" Type="http://schemas.openxmlformats.org/officeDocument/2006/relationships/hyperlink" Target="https://archive.org/download/ni-roms/roms/Nintendo%20-%20Nintendo%20DS%20%28Download%20Play%29.zip/X-Men%20-%20The%20Official%20Game%20%28USA%29%20%28Video%29.zip" TargetMode="External"/><Relationship Id="rId691" Type="http://schemas.openxmlformats.org/officeDocument/2006/relationships/hyperlink" Target="https://archive.org/download/ni-roms/roms/Nintendo%20-%20Nintendo%20DS%20%28Download%20Play%29.zip/Worms%20-%20Open%20Warfare%202%20%28USA%29%20%28Demo%29.zip" TargetMode="External"/><Relationship Id="rId690" Type="http://schemas.openxmlformats.org/officeDocument/2006/relationships/hyperlink" Target="https://archive.org/download/ni-roms/roms/Nintendo%20-%20Nintendo%20DS%20%28Download%20Play%29.zip/Winx%20Club%20-%20Quest%20for%20the%20Codex%20%28USA%29%20%28Video%29.zip" TargetMode="External"/><Relationship Id="rId697" Type="http://schemas.openxmlformats.org/officeDocument/2006/relationships/hyperlink" Target="https://archive.org/download/ni-roms/roms/Nintendo%20-%20Nintendo%20DS%20%28Download%20Play%29.zip/Zhigan%20Yi%20Bi%20Tiyanban%20%28China%29%20%28Demo%29%20%28DS%20Broadcast%29%20%28iDS%29.zip" TargetMode="External"/><Relationship Id="rId696" Type="http://schemas.openxmlformats.org/officeDocument/2006/relationships/hyperlink" Target="https://archive.org/download/ni-roms/roms/Nintendo%20-%20Nintendo%20DS%20%28Download%20Play%29.zip/Zelda%20no%20Densetsu%20-%20Daichi%20no%20Kiteki%20%28Japan%29%20%28Multiplayer%29%20%28DS%20Broadcast%29.zip" TargetMode="External"/><Relationship Id="rId695" Type="http://schemas.openxmlformats.org/officeDocument/2006/relationships/hyperlink" Target="https://archive.org/download/ni-roms/roms/Nintendo%20-%20Nintendo%20DS%20%28Download%20Play%29.zip/Zac%20to%20Ombra%20-%20Maboroshi%20no%20Yuuenchi%20-%20Taikenban%20%28Japan%29%20%28Rev%203%29%20%28Demo%29.zip" TargetMode="External"/><Relationship Id="rId694" Type="http://schemas.openxmlformats.org/officeDocument/2006/relationships/hyperlink" Target="https://archive.org/download/ni-roms/roms/Nintendo%20-%20Nintendo%20DS%20%28Download%20Play%29.zip/Yumeiro%20Patisserie%20-%20My%20Sweets%20Cooking%20-%20Taikenban%20%28Japan%29%20%28Demo%29.zip" TargetMode="External"/><Relationship Id="rId668" Type="http://schemas.openxmlformats.org/officeDocument/2006/relationships/hyperlink" Target="https://archive.org/download/ni-roms/roms/Nintendo%20-%20Nintendo%20DS%20%28Download%20Play%29.zip/Touhoku%20Daigaku%20Mirai%20Kagaku%20Gijutsu%20Kyoudou%20Kenkyuu%20Center%20-%20Kawashima%20Ryuuta%20Kyouju%20Kanshuu%20-%20Nou%20o%20Kitaeru%20Otona%20no%20DS%20Training%20-%20Otegaru-ban%20%28Japan%29%20%28Demo%29.zip" TargetMode="External"/><Relationship Id="rId667" Type="http://schemas.openxmlformats.org/officeDocument/2006/relationships/hyperlink" Target="https://archive.org/download/ni-roms/roms/Nintendo%20-%20Nintendo%20DS%20%28Download%20Play%29.zip/Touhoku%20Daigaku%20Mirai%20Kagaku%20Gijutsu%20Kyoudou%20Kenkyuu%20Center%20-%20Kawashima%20Ryuuta%20Kyouju%20Kanshuu%20-%20Motto%20Nou%20o%20Kitaeru%20Otona%20no%20DS%20Training%20-%20Taisen%20Training%20%28Japan%29%20%28Multiplayer%29%20%28DS%20Broadcast%29.zip" TargetMode="External"/><Relationship Id="rId666" Type="http://schemas.openxmlformats.org/officeDocument/2006/relationships/hyperlink" Target="https://archive.org/download/ni-roms/roms/Nintendo%20-%20Nintendo%20DS%20%28Download%20Play%29.zip/Touhoku%20Daigaku%20Mirai%20Kagaku%20Gijutsu%20Kyoudou%20Kenkyuu%20Center%20-%20Kawashima%20Ryuuta%20Kyouju%20Kanshuu%20-%20Motto%20Nou%20o%20Kitaeru%20Otona%20no%20DS%20Training%20-%20Otegaru-ban%20%28Japan%29%20%28Demo%29.zip" TargetMode="External"/><Relationship Id="rId665" Type="http://schemas.openxmlformats.org/officeDocument/2006/relationships/hyperlink" Target="https://archive.org/download/ni-roms/roms/Nintendo%20-%20Nintendo%20DS%20%28Download%20Play%29.zip/Touhoku%20Daigaku%20Mirai%20Kagaku%20Gijutsu%20Kyoudou%20Kenkyuu%20Center%20-%20Kawashima%20Ryuuta%20Kyouju%20Kanshuu%20-%20Motto%20Nou%20o%20Kitaeru%20Otona%20no%20DS%20Training%20-%20Otegaru-ban%20%28Japan%29%20%28Demo%29%20%28Alt%29.zip" TargetMode="External"/><Relationship Id="rId669" Type="http://schemas.openxmlformats.org/officeDocument/2006/relationships/hyperlink" Target="https://archive.org/download/ni-roms/roms/Nintendo%20-%20Nintendo%20DS%20%28Download%20Play%29.zip/Touhoku%20Daigaku%20Mirai%20Kagaku%20Gijutsu%20Kyoudou%20Kenkyuu%20Center%20-%20Kawashima%20Ryuuta%20Kyouju%20Kanshuu%20-%20Nou%20o%20Kitaeru%20Otona%20no%20DS%20Training%20-%20Taisen%20Keisan%2030%20%28Japan%29%20%28Multiplayer%29%20%28DS%20Broadcast%29.zip" TargetMode="External"/><Relationship Id="rId660" Type="http://schemas.openxmlformats.org/officeDocument/2006/relationships/hyperlink" Target="https://archive.org/download/ni-roms/roms/Nintendo%20-%20Nintendo%20DS%20%28Download%20Play%29.zip/Tomb%20Raider%20-%20Legend%20%28Europe%29%20%28En%2CFr%2CDe%2CEs%2CIt%29%20%28Demo%29.zip" TargetMode="External"/><Relationship Id="rId664" Type="http://schemas.openxmlformats.org/officeDocument/2006/relationships/hyperlink" Target="https://archive.org/download/ni-roms/roms/Nintendo%20-%20Nintendo%20DS%20%28Download%20Play%29.zip/TouchMaster%202%20-%20Dice%20King%20%28USA%29%20%28Demo%29.zip" TargetMode="External"/><Relationship Id="rId663" Type="http://schemas.openxmlformats.org/officeDocument/2006/relationships/hyperlink" Target="https://archive.org/download/ni-roms/roms/Nintendo%20-%20Nintendo%20DS%20%28Download%20Play%29.zip/TouchMaster%20-%20Crystal%20Balls%20%28USA%29%20%28Demo%29.zip" TargetMode="External"/><Relationship Id="rId662" Type="http://schemas.openxmlformats.org/officeDocument/2006/relationships/hyperlink" Target="https://archive.org/download/ni-roms/roms/Nintendo%20-%20Nintendo%20DS%20%28Download%20Play%29.zip/Tomodachi%20Collection%20-%20Taikenban%20%28Japan%29%20%28Demo%29.zip" TargetMode="External"/><Relationship Id="rId661" Type="http://schemas.openxmlformats.org/officeDocument/2006/relationships/hyperlink" Target="https://archive.org/download/ni-roms/roms/Nintendo%20-%20Nintendo%20DS%20%28Download%20Play%29.zip/Tomb%20Raider%20-%20Legend%20%28USA%29%20%28En%2CFr%2CDe%2CEs%2CIt%29%20%28Demo%29.zip" TargetMode="External"/><Relationship Id="rId657" Type="http://schemas.openxmlformats.org/officeDocument/2006/relationships/hyperlink" Target="https://archive.org/download/ni-roms/roms/Nintendo%20-%20Nintendo%20DS%20%28Download%20Play%29.zip/Tetris%20Party%20Deluxe%20-%20Multiplayer%20%28USA%29%20%28DS%20Broadcast%29.zip" TargetMode="External"/><Relationship Id="rId656" Type="http://schemas.openxmlformats.org/officeDocument/2006/relationships/hyperlink" Target="https://archive.org/download/ni-roms/roms/Nintendo%20-%20Nintendo%20DS%20%28Download%20Play%29.zip/Tetris%20Party%20Deluxe%20-%20Multiplayer%20%28Europe%29%20%28DS%20Broadcast%29.zip" TargetMode="External"/><Relationship Id="rId655" Type="http://schemas.openxmlformats.org/officeDocument/2006/relationships/hyperlink" Target="https://archive.org/download/ni-roms/roms/Nintendo%20-%20Nintendo%20DS%20%28Download%20Play%29.zip/Tetris%20DS%20-%20Standard%20%28USA%29%20%28Demo%29.zip" TargetMode="External"/><Relationship Id="rId654" Type="http://schemas.openxmlformats.org/officeDocument/2006/relationships/hyperlink" Target="https://archive.org/download/ni-roms/roms/Nintendo%20-%20Nintendo%20DS%20%28Download%20Play%29.zip/Tetris%20DS%20-%20Standard%20%28Europe%29%20%28En%2CFr%2CDe%2CEs%2CIt%29%20%28Rev%201%29%20%28Demo%29%20%28Nintendo%20Channel%29.zip" TargetMode="External"/><Relationship Id="rId659" Type="http://schemas.openxmlformats.org/officeDocument/2006/relationships/hyperlink" Target="https://archive.org/download/ni-roms/roms/Nintendo%20-%20Nintendo%20DS%20%28Download%20Play%29.zip/Time%20Ace%20%28USA%29%20%28Demo%29.zip" TargetMode="External"/><Relationship Id="rId658" Type="http://schemas.openxmlformats.org/officeDocument/2006/relationships/hyperlink" Target="https://archive.org/download/ni-roms/roms/Nintendo%20-%20Nintendo%20DS%20%28Download%20Play%29.zip/Tetris%20Party%20Premium%20-%20Multiplayer%20%28Japan%29%20%28DS%20Broadcast%29.zip" TargetMode="External"/><Relationship Id="rId653" Type="http://schemas.openxmlformats.org/officeDocument/2006/relationships/hyperlink" Target="https://archive.org/download/ni-roms/roms/Nintendo%20-%20Nintendo%20DS%20%28Download%20Play%29.zip/Tetris%20DS%20-%20Standard%20%28Europe%29%20%28En%2CFr%2CDe%2CEs%2CIt%29%20%28Demo%29%20%28DS%20Download%20Station%29.zip" TargetMode="External"/><Relationship Id="rId652" Type="http://schemas.openxmlformats.org/officeDocument/2006/relationships/hyperlink" Target="https://archive.org/download/ni-roms/roms/Nintendo%20-%20Nintendo%20DS%20%28Download%20Play%29.zip/Tetris%20DS%20-%20Push%20%28USA%29%20%28Demo%29.zip" TargetMode="External"/><Relationship Id="rId651" Type="http://schemas.openxmlformats.org/officeDocument/2006/relationships/hyperlink" Target="https://archive.org/download/ni-roms/roms/Nintendo%20-%20Nintendo%20DS%20%28Download%20Play%29.zip/Tetris%20DS%20-%20Push%20%28Europe%29%20%28En%2CFr%2CDe%2CEs%2CIt%29%20%28Demo%29.zip" TargetMode="External"/><Relationship Id="rId650" Type="http://schemas.openxmlformats.org/officeDocument/2006/relationships/hyperlink" Target="https://archive.org/download/ni-roms/roms/Nintendo%20-%20Nintendo%20DS%20%28Download%20Play%29.zip/Tetris%20DS%20%28Japan%29%20%28Demo%29%20%28Kiosk%29.zip" TargetMode="External"/><Relationship Id="rId689" Type="http://schemas.openxmlformats.org/officeDocument/2006/relationships/hyperlink" Target="https://archive.org/download/ni-roms/roms/Nintendo%20-%20Nintendo%20DS%20%28Download%20Play%29.zip/Wi-Fi%20Taiou%20-%20Sekai%20no%20Daredemo%20Asobi%20Taizen%20-%20Bowling%20Taikenban%20%28Japan%29%20%28Demo%29.zip" TargetMode="External"/><Relationship Id="rId688" Type="http://schemas.openxmlformats.org/officeDocument/2006/relationships/hyperlink" Target="https://archive.org/download/ni-roms/roms/Nintendo%20-%20Nintendo%20DS%20%28Download%20Play%29.zip/WarioWare%20-%20D.I.Y.%20%28USA%29%20%28Video%29.zip" TargetMode="External"/><Relationship Id="rId687" Type="http://schemas.openxmlformats.org/officeDocument/2006/relationships/hyperlink" Target="https://archive.org/download/ni-roms/roms/Nintendo%20-%20Nintendo%20DS%20%28Download%20Play%29.zip/Warhammer%2040%2C000%20-%20Squad%20Command%20%28USA%29%20%28Demo%29.zip" TargetMode="External"/><Relationship Id="rId682" Type="http://schemas.openxmlformats.org/officeDocument/2006/relationships/hyperlink" Target="https://archive.org/download/ni-roms/roms/Nintendo%20-%20Nintendo%20DS%20%28Download%20Play%29.zip/Unou%20no%20Tatsujin%20-%20GunBulleTrainer%20-%20Multiplayer%20%28Japan%29%20%28DS%20Broadcast%29.zip" TargetMode="External"/><Relationship Id="rId681" Type="http://schemas.openxmlformats.org/officeDocument/2006/relationships/hyperlink" Target="https://archive.org/download/ni-roms/roms/Nintendo%20-%20Nintendo%20DS%20%28Download%20Play%29.zip/True%20Swing%20Golf%20%28USA%29%20%28Demo%29.zip" TargetMode="External"/><Relationship Id="rId680" Type="http://schemas.openxmlformats.org/officeDocument/2006/relationships/hyperlink" Target="https://archive.org/download/ni-roms/roms/Nintendo%20-%20Nintendo%20DS%20%28Download%20Play%29.zip/Trauma%20Center%20-%20Under%20the%20Knife%202%20%28USA%29%20%28Demo%29.zip" TargetMode="External"/><Relationship Id="rId686" Type="http://schemas.openxmlformats.org/officeDocument/2006/relationships/hyperlink" Target="https://archive.org/download/ni-roms/roms/Nintendo%20-%20Nintendo%20DS%20%28Download%20Play%29.zip/Wall-E%20%28USA%29%20%28Demo%29.zip" TargetMode="External"/><Relationship Id="rId685" Type="http://schemas.openxmlformats.org/officeDocument/2006/relationships/hyperlink" Target="https://archive.org/download/ni-roms/roms/Nintendo%20-%20Nintendo%20DS%20%28Download%20Play%29.zip/Wagamama%20Fashion%20-%20Girls%20Mode%20%28Japan%29%20%28Demo%29.zip" TargetMode="External"/><Relationship Id="rId684" Type="http://schemas.openxmlformats.org/officeDocument/2006/relationships/hyperlink" Target="https://archive.org/download/ni-roms/roms/Nintendo%20-%20Nintendo%20DS%20%28Download%20Play%29.zip/Wacky%20Races%20-%20Crash%20%26%20Dash%20%28USA%29%20%28Demo%29.zip" TargetMode="External"/><Relationship Id="rId683" Type="http://schemas.openxmlformats.org/officeDocument/2006/relationships/hyperlink" Target="https://archive.org/download/ni-roms/roms/Nintendo%20-%20Nintendo%20DS%20%28Download%20Play%29.zip/Up%20%28USA%29%20%28Rev%201%29%20%28Demo%29.zip" TargetMode="External"/><Relationship Id="rId679" Type="http://schemas.openxmlformats.org/officeDocument/2006/relationships/hyperlink" Target="https://archive.org/download/ni-roms/roms/Nintendo%20-%20Nintendo%20DS%20%28Download%20Play%29.zip/Trauma%20Center%20-%20Under%20the%20Knife%20%28Spain%29%20%28Demo%29.zip" TargetMode="External"/><Relationship Id="rId678" Type="http://schemas.openxmlformats.org/officeDocument/2006/relationships/hyperlink" Target="https://archive.org/download/ni-roms/roms/Nintendo%20-%20Nintendo%20DS%20%28Download%20Play%29.zip/Trauma%20Center%20-%20Under%20the%20Knife%20%28Italy%29%20%28Demo%29.zip" TargetMode="External"/><Relationship Id="rId677" Type="http://schemas.openxmlformats.org/officeDocument/2006/relationships/hyperlink" Target="https://archive.org/download/ni-roms/roms/Nintendo%20-%20Nintendo%20DS%20%28Download%20Play%29.zip/Trauma%20Center%20-%20Under%20the%20Knife%20%28Germany%29%20%28Demo%29.zip" TargetMode="External"/><Relationship Id="rId676" Type="http://schemas.openxmlformats.org/officeDocument/2006/relationships/hyperlink" Target="https://archive.org/download/ni-roms/roms/Nintendo%20-%20Nintendo%20DS%20%28Download%20Play%29.zip/Trauma%20Center%20-%20Under%20the%20Knife%20%28France%29%20%28Demo%29.zip" TargetMode="External"/><Relationship Id="rId671" Type="http://schemas.openxmlformats.org/officeDocument/2006/relationships/hyperlink" Target="https://archive.org/download/ni-roms/roms/Nintendo%20-%20Nintendo%20DS%20%28Download%20Play%29.zip/Training%20for%20Your%20Eyes%20-%20Entrena%20y%20relaja%20la%20vista%20%28Spain%29%20%28Demo%29.zip" TargetMode="External"/><Relationship Id="rId670" Type="http://schemas.openxmlformats.org/officeDocument/2006/relationships/hyperlink" Target="https://archive.org/download/ni-roms/roms/Nintendo%20-%20Nintendo%20DS%20%28Download%20Play%29.zip/TrackMania%20DS%20%28USA%29%20%28En%2CFr%2CEs%29%20%28Rev%201%29%20%28Demo%29.zip" TargetMode="External"/><Relationship Id="rId675" Type="http://schemas.openxmlformats.org/officeDocument/2006/relationships/hyperlink" Target="https://archive.org/download/ni-roms/roms/Nintendo%20-%20Nintendo%20DS%20%28Download%20Play%29.zip/Trauma%20Center%20-%20Under%20the%20Knife%20%28Europe%29%20%28Demo%29.zip" TargetMode="External"/><Relationship Id="rId674" Type="http://schemas.openxmlformats.org/officeDocument/2006/relationships/hyperlink" Target="https://archive.org/download/ni-roms/roms/Nintendo%20-%20Nintendo%20DS%20%28Download%20Play%29.zip/Transformers%20-%20Decepticons%20%2B%20Transformers%20-%20Autobots%20%28USA%29%20%28Video%29%20%28DS%20Download%20Station%20Vol.%207%2C%20Transformers%20Demo%20Card%29.zip" TargetMode="External"/><Relationship Id="rId673" Type="http://schemas.openxmlformats.org/officeDocument/2006/relationships/hyperlink" Target="https://archive.org/download/ni-roms/roms/Nintendo%20-%20Nintendo%20DS%20%28Download%20Play%29.zip/Transformers%20-%20Decepticons%20%2B%20Transformers%20-%20Autobots%20%28USA%29%20%28Video%29%20%28DS%20Download%20Station%20Vol.%206%29.zip" TargetMode="External"/><Relationship Id="rId672" Type="http://schemas.openxmlformats.org/officeDocument/2006/relationships/hyperlink" Target="https://archive.org/download/ni-roms/roms/Nintendo%20-%20Nintendo%20DS%20%28Download%20Play%29.zip/Training%20for%20Your%20Eyes%20-%20Hai%20mai%20pensato%20di%20allenare%20e%20rilassare%20i%20tuoi%20occhi%20%28Italy%29%20%28Demo%29.zip" TargetMode="External"/><Relationship Id="rId190" Type="http://schemas.openxmlformats.org/officeDocument/2006/relationships/hyperlink" Target="https://archive.org/download/ni-roms/roms/Nintendo%20-%20Nintendo%20DS%20%28Download%20Play%29.zip/Dragon%20Ball%20DS%202%20-%20Totsugeki%21%20Red%20Ribbon%20Gun%20%28Japan%29%20%28Demo%29.zip" TargetMode="External"/><Relationship Id="rId194" Type="http://schemas.openxmlformats.org/officeDocument/2006/relationships/hyperlink" Target="https://archive.org/download/ni-roms/roms/Nintendo%20-%20Nintendo%20DS%20%28Download%20Play%29.zip/DrawDrawPenner%20-%20Dorodoro%20Penyaa%20%28Japan%29%20%28Rev%201%29%20%28Nintendo%20Game%20Seminar%202009%29.zip" TargetMode="External"/><Relationship Id="rId193" Type="http://schemas.openxmlformats.org/officeDocument/2006/relationships/hyperlink" Target="https://archive.org/download/ni-roms/roms/Nintendo%20-%20Nintendo%20DS%20%28Download%20Play%29.zip/Dragon%20Quest%20VI%20-%20Realms%20of%20Revelation%20%28USA%29%20%28Video%29.zip" TargetMode="External"/><Relationship Id="rId192" Type="http://schemas.openxmlformats.org/officeDocument/2006/relationships/hyperlink" Target="https://archive.org/download/ni-roms/roms/Nintendo%20-%20Nintendo%20DS%20%28Download%20Play%29.zip/Dragon%20Quest%20Monsters%20-%20Joker%202%20-%20Monster%20Haishin%20Data%20-%20Shinigami%20Slidark%20%28Japan%29%20%28Rev%201%29%20%28Save%20Data%29.zip" TargetMode="External"/><Relationship Id="rId191" Type="http://schemas.openxmlformats.org/officeDocument/2006/relationships/hyperlink" Target="https://archive.org/download/ni-roms/roms/Nintendo%20-%20Nintendo%20DS%20%28Download%20Play%29.zip/Dragon%20Quest%20Monsters%20-%20Joker%202%20-%20Monster%20Haishin%20Data%20-%20GranSlime%20%28Japan%29%20%28Save%20Data%29.zip" TargetMode="External"/><Relationship Id="rId187" Type="http://schemas.openxmlformats.org/officeDocument/2006/relationships/hyperlink" Target="https://archive.org/download/ni-roms/roms/Nintendo%20-%20Nintendo%20DS%20%28Download%20Play%29.zip/Dr%20Kawashima%27s%20Brain%20Training%20-%20How%20Old%20Is%20Your%20Brain%20-%20Quick%20Play%20%28USA%2C%20Europe%2C%20Australia%29%20%28En%2CFr%2CDe%2CEs%2CIt%2CNl%29%20%28Demo%29%20%28Nintendo%20Channel%29.zip" TargetMode="External"/><Relationship Id="rId186" Type="http://schemas.openxmlformats.org/officeDocument/2006/relationships/hyperlink" Target="https://archive.org/download/ni-roms/roms/Nintendo%20-%20Nintendo%20DS%20%28Download%20Play%29.zip/Dr%20Kawashima%27s%20Brain%20Training%20-%20How%20Old%20Is%20Your%20Brain%20-%20Calculation%20Battle%20x%2030%20%28Europe%29%20%28DS%20Broadcast%29.zip" TargetMode="External"/><Relationship Id="rId185" Type="http://schemas.openxmlformats.org/officeDocument/2006/relationships/hyperlink" Target="https://archive.org/download/ni-roms/roms/Nintendo%20-%20Nintendo%20DS%20%28Download%20Play%29.zip/Dr%20Kawashima%27s%20Brain%20Training%20-%20How%20Old%20Is%20Your%20Brain%20%28Europe%29%20%28Demo%29%20%28DS%20Broadcast%29.zip" TargetMode="External"/><Relationship Id="rId184" Type="http://schemas.openxmlformats.org/officeDocument/2006/relationships/hyperlink" Target="https://archive.org/download/ni-roms/roms/Nintendo%20-%20Nintendo%20DS%20%28Download%20Play%29.zip/Dr.%20Kawashima%20-%20Mehr%20Gehirn-Jogging%20-%20Wie%20fit%20ist%20Ihr%20Gehirn%20%28Germany%29%20%28Demo%29.zip" TargetMode="External"/><Relationship Id="rId189" Type="http://schemas.openxmlformats.org/officeDocument/2006/relationships/hyperlink" Target="https://archive.org/download/ni-roms/roms/Nintendo%20-%20Nintendo%20DS%20%28Download%20Play%29.zip/Dragon%20Ball%20-%20Origins%202%20%28USA%29%20%28Demo%29.zip" TargetMode="External"/><Relationship Id="rId188" Type="http://schemas.openxmlformats.org/officeDocument/2006/relationships/hyperlink" Target="https://archive.org/download/ni-roms/roms/Nintendo%20-%20Nintendo%20DS%20%28Download%20Play%29.zip/Dragon%20Ball%20-%20Origins%202%20%28Europe%2C%20Australia%29%20%28En%2CFr%2CDe%2CEs%2CIt%29%20%28Demo%29.zip" TargetMode="External"/><Relationship Id="rId183" Type="http://schemas.openxmlformats.org/officeDocument/2006/relationships/hyperlink" Target="https://archive.org/download/ni-roms/roms/Nintendo%20-%20Nintendo%20DS%20%28Download%20Play%29.zip/Doumo%2C%20DS%20Desu%20%28Japan%29%20%28Rev%201%29%20%28Nintendo%20Game%20Seminar%202009%29.zip" TargetMode="External"/><Relationship Id="rId182" Type="http://schemas.openxmlformats.org/officeDocument/2006/relationships/hyperlink" Target="https://archive.org/download/ni-roms/roms/Nintendo%20-%20Nintendo%20DS%20%28Download%20Play%29.zip/Doodle%20Hex%20%28Europe%29%20%28Demo%29.zip" TargetMode="External"/><Relationship Id="rId181" Type="http://schemas.openxmlformats.org/officeDocument/2006/relationships/hyperlink" Target="https://archive.org/download/ni-roms/roms/Nintendo%20-%20Nintendo%20DS%20%28Download%20Play%29.zip/Dokonjou%20Shougakusei%20Bon%20Biita%20-%20Hadaka%20no%20Choujou%20Ketsusen%21%21%20-%20Biita%20vs%20Dokuro%20Dei%21%20%28Japan%29%20%28Demo%29.zip" TargetMode="External"/><Relationship Id="rId180" Type="http://schemas.openxmlformats.org/officeDocument/2006/relationships/hyperlink" Target="https://archive.org/download/ni-roms/roms/Nintendo%20-%20Nintendo%20DS%20%28Download%20Play%29.zip/Disney%20Friends%20%28USA%29%20%28Demo%29.zip" TargetMode="External"/><Relationship Id="rId176" Type="http://schemas.openxmlformats.org/officeDocument/2006/relationships/hyperlink" Target="https://archive.org/download/ni-roms/roms/Nintendo%20-%20Nintendo%20DS%20%28Download%20Play%29.zip/Deutgo%20Sseugo%20Chinhaejineun%20-%20DS%20Yeongeo%20Sammaegyeong%20-%20For%20Experts%20%28Korea%29%20%28Demo%29%20%28DS%20Broadcast%29.zip" TargetMode="External"/><Relationship Id="rId175" Type="http://schemas.openxmlformats.org/officeDocument/2006/relationships/hyperlink" Target="https://archive.org/download/ni-roms/roms/Nintendo%20-%20Nintendo%20DS%20%28Download%20Play%29.zip/Deutgo%20Sseugo%20Chinhaejineun%20-%20DS%20Yeongeo%20Sammaegyeong%20-%20For%20Beginners%20%28Korea%29%20%28Demo%29%20%28DS%20Broadcast%29.zip" TargetMode="External"/><Relationship Id="rId174" Type="http://schemas.openxmlformats.org/officeDocument/2006/relationships/hyperlink" Target="https://archive.org/download/ni-roms/roms/Nintendo%20-%20Nintendo%20DS%20%28Download%20Play%29.zip/Deutgo%20Sseugo%20Chinhaejineun%20-%20DS%20Yeongeo%20Sammaegyeong%20-%20Dictation%20Sprint%20%28Korea%29%20%28DS%20Broadcast%29.zip" TargetMode="External"/><Relationship Id="rId173" Type="http://schemas.openxmlformats.org/officeDocument/2006/relationships/hyperlink" Target="https://archive.org/download/ni-roms/roms/Nintendo%20-%20Nintendo%20DS%20%28Download%20Play%29.zip/Densetsu%20no%20Starfy%20-%20Taiketsu%21%20Dile%20Kaizoku%20Dan%20-%20Multiplayer%20%28Japan%29%20%28DS%20Broadcast%29.zip" TargetMode="External"/><Relationship Id="rId179" Type="http://schemas.openxmlformats.org/officeDocument/2006/relationships/hyperlink" Target="https://archive.org/download/ni-roms/roms/Nintendo%20-%20Nintendo%20DS%20%28Download%20Play%29.zip/Diddy%20Kong%20Racing%20DS%20%28USA%29%20%28Video%29.zip" TargetMode="External"/><Relationship Id="rId178" Type="http://schemas.openxmlformats.org/officeDocument/2006/relationships/hyperlink" Target="https://archive.org/download/ni-roms/roms/Nintendo%20-%20Nintendo%20DS%20%28Download%20Play%29.zip/Diary%20Girl%20-%20Multiplayer%20%28USA%29%20%28Demo%29%20%28DS%20Broadcast%29.zip" TargetMode="External"/><Relationship Id="rId177" Type="http://schemas.openxmlformats.org/officeDocument/2006/relationships/hyperlink" Target="https://archive.org/download/ni-roms/roms/Nintendo%20-%20Nintendo%20DS%20%28Download%20Play%29.zip/Deutgo%20Sseugo%20Chinhaejineun%20-%20DS%20Yeongeo%20Sammaegyeong%20-%20Vs.%20Vocabulary%20%28Korea%29%20%28DS%20Broadcast%29.zip" TargetMode="External"/><Relationship Id="rId198" Type="http://schemas.openxmlformats.org/officeDocument/2006/relationships/hyperlink" Target="https://archive.org/download/ni-roms/roms/Nintendo%20-%20Nintendo%20DS%20%28Download%20Play%29.zip/Eigo%20ga%20Nigate%20na%20Otona%20no%20DS%20Training%20-%20Chotto%20Eigo%20Zuke%20-%20Eigo%20ni%20Jishin%20no%20Nai%20Hito%20Muki%20%28Japan%29%20%28Demo%29%20%28Kiosk%29.zip" TargetMode="External"/><Relationship Id="rId197" Type="http://schemas.openxmlformats.org/officeDocument/2006/relationships/hyperlink" Target="https://archive.org/download/ni-roms/roms/Nintendo%20-%20Nintendo%20DS%20%28Download%20Play%29.zip/Eigo%20ga%20Nigate%20na%20Otona%20no%20DS%20Training%20-%20Chotto%20Eigo%20Zuke%20-%20Eigo%20ni%20Jishin%20no%20Aru%20Hito%20Muki%20%28Japan%29%20%28Demo%29%20%28Kiosk%29.zip" TargetMode="External"/><Relationship Id="rId196" Type="http://schemas.openxmlformats.org/officeDocument/2006/relationships/hyperlink" Target="https://archive.org/download/ni-roms/roms/Nintendo%20-%20Nintendo%20DS%20%28Download%20Play%29.zip/Egokoro%20Kyoushitsu%20DS%20%28Japan%29%20%28Demo%29.zip" TargetMode="External"/><Relationship Id="rId195" Type="http://schemas.openxmlformats.org/officeDocument/2006/relationships/hyperlink" Target="https://archive.org/download/ni-roms/roms/Nintendo%20-%20Nintendo%20DS%20%28Download%20Play%29.zip/Eco-Creatures%20-%20Save%20the%20Forest%20%28USA%29%20%28Demo%29%20%28DS%20Download%20Station%2C%20Nintendo%20Channel%29.zip" TargetMode="External"/><Relationship Id="rId199" Type="http://schemas.openxmlformats.org/officeDocument/2006/relationships/hyperlink" Target="https://archive.org/download/ni-roms/roms/Nintendo%20-%20Nintendo%20DS%20%28Download%20Play%29.zip/Eigo%20ga%20Nigate%20na%20Otona%20no%20DS%20Training%20-%20Eigo%20Zuke%20-%20Dictation%20Sprint%20%28Japan%29%20%28DS%20Broadcast%29.zip" TargetMode="External"/><Relationship Id="rId150" Type="http://schemas.openxmlformats.org/officeDocument/2006/relationships/hyperlink" Target="https://archive.org/download/ni-roms/roms/Nintendo%20-%20Nintendo%20DS%20%28Download%20Play%29.zip/DS%20Download%20Station%20Vol.%201%20%28USA%29%20%28Menu%29.zip" TargetMode="External"/><Relationship Id="rId149" Type="http://schemas.openxmlformats.org/officeDocument/2006/relationships/hyperlink" Target="https://archive.org/download/ni-roms/roms/Nintendo%20-%20Nintendo%20DS%20%28Download%20Play%29.zip/DS%20Download%20Station%20Vol.%201%20%28Europe%29%20%28En%2CFr%2CDe%2CEs%2CIt%29%20%28Menu%29.zip" TargetMode="External"/><Relationship Id="rId148" Type="http://schemas.openxmlformats.org/officeDocument/2006/relationships/hyperlink" Target="https://archive.org/download/ni-roms/roms/Nintendo%20-%20Nintendo%20DS%20%28Download%20Play%29.zip/DS%20Bungaku%20Zenshuu%20Taikenban%20-%20Dazai%20Osamu%20no%20Ningen%20Shikkaku%20%28Japan%29%20%28Demo%29%20%28DS%20Station%29.zip" TargetMode="External"/><Relationship Id="rId143" Type="http://schemas.openxmlformats.org/officeDocument/2006/relationships/hyperlink" Target="https://archive.org/download/ni-roms/roms/Nintendo%20-%20Nintendo%20DS%20%28Download%20Play%29.zip/DS%20Bungaku%20Zenshuu%20-%20Chumon%20no%20oi%20Ryorit%20%28Japan%29%20%28Demo%29%20%28DS%20Broadcast%29.zip" TargetMode="External"/><Relationship Id="rId142" Type="http://schemas.openxmlformats.org/officeDocument/2006/relationships/hyperlink" Target="https://archive.org/download/ni-roms/roms/Nintendo%20-%20Nintendo%20DS%20%28Download%20Play%29.zip/DS%20Bimoji%20Training%20-%20Otegaru-ban%20%28Japan%29%20%28Demo%29.zip" TargetMode="External"/><Relationship Id="rId141" Type="http://schemas.openxmlformats.org/officeDocument/2006/relationships/hyperlink" Target="https://archive.org/download/ni-roms/roms/Nintendo%20-%20Nintendo%20DS%20%28Download%20Play%29.zip/Custom%20Robo%20Arena%20%28USA%29%20%28Demo%29.zip" TargetMode="External"/><Relationship Id="rId140" Type="http://schemas.openxmlformats.org/officeDocument/2006/relationships/hyperlink" Target="https://archive.org/download/ni-roms/roms/Nintendo%20-%20Nintendo%20DS%20%28Download%20Play%29.zip/Custom%20Robo%20Arena%20%28Spain%29%20%28Demo%29.zip" TargetMode="External"/><Relationship Id="rId147" Type="http://schemas.openxmlformats.org/officeDocument/2006/relationships/hyperlink" Target="https://archive.org/download/ni-roms/roms/Nintendo%20-%20Nintendo%20DS%20%28Download%20Play%29.zip/DS%20Bungaku%20Zenshuu%20Taikenban%20-%20Akutagawa%20Ryuunosuke%20no%20Rashoumon%20%28Japan%29%20%28Demo%29%20%28Nintendo%20Channel%29.zip" TargetMode="External"/><Relationship Id="rId146" Type="http://schemas.openxmlformats.org/officeDocument/2006/relationships/hyperlink" Target="https://archive.org/download/ni-roms/roms/Nintendo%20-%20Nintendo%20DS%20%28Download%20Play%29.zip/DS%20Bungaku%20Zenshuu%20-%20Yabu%20no%20Naka%20%28Japan%29%20%28Demo%29%20%28DS%20Broadcast%29.zip" TargetMode="External"/><Relationship Id="rId145" Type="http://schemas.openxmlformats.org/officeDocument/2006/relationships/hyperlink" Target="https://archive.org/download/ni-roms/roms/Nintendo%20-%20Nintendo%20DS%20%28Download%20Play%29.zip/DS%20Bungaku%20Zenshuu%20-%20Takekurabe%20%28Japan%29%20%28Demo%29%20%28DS%20Broadcast%29.zip" TargetMode="External"/><Relationship Id="rId144" Type="http://schemas.openxmlformats.org/officeDocument/2006/relationships/hyperlink" Target="https://archive.org/download/ni-roms/roms/Nintendo%20-%20Nintendo%20DS%20%28Download%20Play%29.zip/DS%20Bungaku%20Zenshuu%20-%20Gongitsune%20%28Japan%29%20%28Demo%29%20%28DS%20Broadcast%29.zip" TargetMode="External"/><Relationship Id="rId139" Type="http://schemas.openxmlformats.org/officeDocument/2006/relationships/hyperlink" Target="https://archive.org/download/ni-roms/roms/Nintendo%20-%20Nintendo%20DS%20%28Download%20Play%29.zip/Custom%20Robo%20Arena%20%28Italy%29%20%28Demo%29.zip" TargetMode="External"/><Relationship Id="rId138" Type="http://schemas.openxmlformats.org/officeDocument/2006/relationships/hyperlink" Target="https://archive.org/download/ni-roms/roms/Nintendo%20-%20Nintendo%20DS%20%28Download%20Play%29.zip/Custom%20Robo%20Arena%20%28Germany%29%20%28Demo%29.zip" TargetMode="External"/><Relationship Id="rId137" Type="http://schemas.openxmlformats.org/officeDocument/2006/relationships/hyperlink" Target="https://archive.org/download/ni-roms/roms/Nintendo%20-%20Nintendo%20DS%20%28Download%20Play%29.zip/Custom%20Robo%20Arena%20%28France%29%20%28Demo%29.zip" TargetMode="External"/><Relationship Id="rId132" Type="http://schemas.openxmlformats.org/officeDocument/2006/relationships/hyperlink" Target="https://archive.org/download/ni-roms/roms/Nintendo%20-%20Nintendo%20DS%20%28Download%20Play%29.zip/Crosswords%20DS%20%28USA%29%20%28Video%29.zip" TargetMode="External"/><Relationship Id="rId131" Type="http://schemas.openxmlformats.org/officeDocument/2006/relationships/hyperlink" Target="https://archive.org/download/ni-roms/roms/Nintendo%20-%20Nintendo%20DS%20%28Download%20Play%29.zip/Crayon%20Shin-chan%20-%20Shock%20Gahn%21%20-%20Densetsu%20o%20Yobu%20Omake%20Daiketsusen%21%21%20%28Japan%29%20%28Demo%29.zip" TargetMode="External"/><Relationship Id="rId130" Type="http://schemas.openxmlformats.org/officeDocument/2006/relationships/hyperlink" Target="https://archive.org/download/ni-roms/roms/Nintendo%20-%20Nintendo%20DS%20%28Download%20Play%29.zip/Crayon%20Shin-chan%20-%20Obaka%20Dainin%20Den%20-%20Susume%21%20Kasukabe%20Ninja%20Tai%21%20-%20Taikenban%20%28Japan%29%20%28Demo%29.zip" TargetMode="External"/><Relationship Id="rId136" Type="http://schemas.openxmlformats.org/officeDocument/2006/relationships/hyperlink" Target="https://archive.org/download/ni-roms/roms/Nintendo%20-%20Nintendo%20DS%20%28Download%20Play%29.zip/Custom%20Robo%20Arena%20%28Europe%29%20%28Demo%29.zip" TargetMode="External"/><Relationship Id="rId135" Type="http://schemas.openxmlformats.org/officeDocument/2006/relationships/hyperlink" Target="https://archive.org/download/ni-roms/roms/Nintendo%20-%20Nintendo%20DS%20%28Download%20Play%29.zip/Crosswords%20DS%20-%20Wordsearch%20%28USA%2C%20Australia%29%20%28Demo%29.zip" TargetMode="External"/><Relationship Id="rId134" Type="http://schemas.openxmlformats.org/officeDocument/2006/relationships/hyperlink" Target="https://archive.org/download/ni-roms/roms/Nintendo%20-%20Nintendo%20DS%20%28Download%20Play%29.zip/Crosswords%20DS%20-%20Crosswords%20%28USA%2C%20Australia%29%20%28Demo%29.zip" TargetMode="External"/><Relationship Id="rId133" Type="http://schemas.openxmlformats.org/officeDocument/2006/relationships/hyperlink" Target="https://archive.org/download/ni-roms/roms/Nintendo%20-%20Nintendo%20DS%20%28Download%20Play%29.zip/Crosswords%20DS%20-%20Anagrams%20%28USA%2C%20Australia%29%20%28Demo%29.zip" TargetMode="External"/><Relationship Id="rId172" Type="http://schemas.openxmlformats.org/officeDocument/2006/relationships/hyperlink" Target="https://archive.org/download/ni-roms/roms/Nintendo%20-%20Nintendo%20DS%20%28Download%20Play%29.zip/Densetsu%20no%20Starfy%20-%20Taiketsu%21%20Dile%20Kaizoku%20Dan%20-%20Minigame%20Multiplayer%20%28Japan%29%20%28DS%20Broadcast%29.zip" TargetMode="External"/><Relationship Id="rId171" Type="http://schemas.openxmlformats.org/officeDocument/2006/relationships/hyperlink" Target="https://archive.org/download/ni-roms/roms/Nintendo%20-%20Nintendo%20DS%20%28Download%20Play%29.zip/Deca%20Sports%20DS%20-%20Ping%20Pong%20%28USA%29%20%28Demo%29%20%28Nintendo%20Channel%29.zip" TargetMode="External"/><Relationship Id="rId170" Type="http://schemas.openxmlformats.org/officeDocument/2006/relationships/hyperlink" Target="https://archive.org/download/ni-roms/roms/Nintendo%20-%20Nintendo%20DS%20%28Download%20Play%29.zip/Deca%20Sports%20DS%20-%20Ping%20Pong%20%28USA%29%20%28Demo%29%20%28DS%20Download%20Station%29.zip" TargetMode="External"/><Relationship Id="rId165" Type="http://schemas.openxmlformats.org/officeDocument/2006/relationships/hyperlink" Target="https://archive.org/download/ni-roms/roms/Nintendo%20-%20Nintendo%20DS%20%28Download%20Play%29.zip/DS%20Kageyama%20Method%20Dennou%20Hanpuku%20-%20Masu%20x%20Masu%20Hyaku%20Masu%20Keisan%20-%20Study%20Together%20%28Japan%29%20%28DS%20Broadcast%29.zip" TargetMode="External"/><Relationship Id="rId164" Type="http://schemas.openxmlformats.org/officeDocument/2006/relationships/hyperlink" Target="https://archive.org/download/ni-roms/roms/Nintendo%20-%20Nintendo%20DS%20%28Download%20Play%29.zip/DS%20Download%20Station%20Vol.%2017%20%2B%2018%20%2B%2019%20%28USA%29%20%28En%2CFr%2CDe%2CEs%2CIt%29%20%28Menu%29.zip" TargetMode="External"/><Relationship Id="rId163" Type="http://schemas.openxmlformats.org/officeDocument/2006/relationships/hyperlink" Target="https://archive.org/download/ni-roms/roms/Nintendo%20-%20Nintendo%20DS%20%28Download%20Play%29.zip/DS%20Download%20Station%20Vol.%2016%20%28USA%29%20%28En%2CFr%2CDe%2CEs%2CIt%29%20%28Menu%29.zip" TargetMode="External"/><Relationship Id="rId162" Type="http://schemas.openxmlformats.org/officeDocument/2006/relationships/hyperlink" Target="https://archive.org/download/ni-roms/roms/Nintendo%20-%20Nintendo%20DS%20%28Download%20Play%29.zip/DS%20Download%20Station%20Vol.%2015%20%28USA%29%20%28En%2CFr%2CDe%2CEs%2CIt%29%20%28Menu%29.zip" TargetMode="External"/><Relationship Id="rId169" Type="http://schemas.openxmlformats.org/officeDocument/2006/relationships/hyperlink" Target="https://archive.org/download/ni-roms/roms/Nintendo%20-%20Nintendo%20DS%20%28Download%20Play%29.zip/Deca%20Sports%20DS%20-%20Cheerleading%20%28USA%29%20%28Demo%29.zip" TargetMode="External"/><Relationship Id="rId168" Type="http://schemas.openxmlformats.org/officeDocument/2006/relationships/hyperlink" Target="https://archive.org/download/ni-roms/roms/Nintendo%20-%20Nintendo%20DS%20%28Download%20Play%29.zip/Danny%20Phantom%20-%20Urban%20Jungle%20%28USA%29%20%28Demo%29.zip" TargetMode="External"/><Relationship Id="rId167" Type="http://schemas.openxmlformats.org/officeDocument/2006/relationships/hyperlink" Target="https://archive.org/download/ni-roms/roms/Nintendo%20-%20Nintendo%20DS%20%28Download%20Play%29.zip/Daigassou%21%20Band-Brothers%20DX%20%28Japan%29%20%28Rev%201%29%20%28Demo%29.zip" TargetMode="External"/><Relationship Id="rId166" Type="http://schemas.openxmlformats.org/officeDocument/2006/relationships/hyperlink" Target="https://archive.org/download/ni-roms/roms/Nintendo%20-%20Nintendo%20DS%20%28Download%20Play%29.zip/DS%20Uranai%20Seikatsu%20Taikenban%20-%20Iroirona%20Uranai%20o%20Tegaru%20ni%20Tanoshimu%20Hen%20%28Japan%29%20%28Demo%29.zip" TargetMode="External"/><Relationship Id="rId161" Type="http://schemas.openxmlformats.org/officeDocument/2006/relationships/hyperlink" Target="https://archive.org/download/ni-roms/roms/Nintendo%20-%20Nintendo%20DS%20%28Download%20Play%29.zip/DS%20Download%20Station%20Vol.%2010%20%2B%2011%20%2B%2012%20%2B%2013%20%2B%2014%20%28USA%29%20%28En%2CFr%2CDe%2CEs%2CIt%29%20%28Menu%29.zip" TargetMode="External"/><Relationship Id="rId160" Type="http://schemas.openxmlformats.org/officeDocument/2006/relationships/hyperlink" Target="https://archive.org/download/ni-roms/roms/Nintendo%20-%20Nintendo%20DS%20%28Download%20Play%29.zip/DS%20Download%20Station%20Vol.%209%20%28USA%29%20%28En%2CFr%2CDe%2CEs%2CIt%29%20%28Menu%29.zip" TargetMode="External"/><Relationship Id="rId159" Type="http://schemas.openxmlformats.org/officeDocument/2006/relationships/hyperlink" Target="https://archive.org/download/ni-roms/roms/Nintendo%20-%20Nintendo%20DS%20%28Download%20Play%29.zip/DS%20Download%20Station%20Vol.%208%20%28USA%29%20%28En%2CFr%2CDe%2CEs%2CIt%29%20%28Menu%29.zip" TargetMode="External"/><Relationship Id="rId154" Type="http://schemas.openxmlformats.org/officeDocument/2006/relationships/hyperlink" Target="https://archive.org/download/ni-roms/roms/Nintendo%20-%20Nintendo%20DS%20%28Download%20Play%29.zip/DS%20Download%20Station%20Vol.%203%20%2B%204%20%28Europe%29%20%28En%2CFr%2CDe%2CEs%2CIt%29%20%28Menu%29.zip" TargetMode="External"/><Relationship Id="rId153" Type="http://schemas.openxmlformats.org/officeDocument/2006/relationships/hyperlink" Target="https://archive.org/download/ni-roms/roms/Nintendo%20-%20Nintendo%20DS%20%28Download%20Play%29.zip/DS%20Download%20Station%20Vol.%203%20%28USA%29%20%28En%2CFr%2CDe%2CEs%2CIt%29%20%28Menu%29.zip" TargetMode="External"/><Relationship Id="rId152" Type="http://schemas.openxmlformats.org/officeDocument/2006/relationships/hyperlink" Target="https://archive.org/download/ni-roms/roms/Nintendo%20-%20Nintendo%20DS%20%28Download%20Play%29.zip/DS%20Download%20Station%20Vol.%202%20%28USA%29%20%28En%2CFr%2CDe%2CEs%2CIt%29%20%28Menu%29.zip" TargetMode="External"/><Relationship Id="rId151" Type="http://schemas.openxmlformats.org/officeDocument/2006/relationships/hyperlink" Target="https://archive.org/download/ni-roms/roms/Nintendo%20-%20Nintendo%20DS%20%28Download%20Play%29.zip/DS%20Download%20Station%20Vol.%202%20%28Europe%29%20%28En%2CFr%2CDe%2CEs%2CIt%29%20%28Menu%29.zip" TargetMode="External"/><Relationship Id="rId158" Type="http://schemas.openxmlformats.org/officeDocument/2006/relationships/hyperlink" Target="https://archive.org/download/ni-roms/roms/Nintendo%20-%20Nintendo%20DS%20%28Download%20Play%29.zip/DS%20Download%20Station%20Vol.%207%20%28USA%29%20%28En%2CFr%2CDe%2CEs%2CIt%29%20%28Menu%29.zip" TargetMode="External"/><Relationship Id="rId157" Type="http://schemas.openxmlformats.org/officeDocument/2006/relationships/hyperlink" Target="https://archive.org/download/ni-roms/roms/Nintendo%20-%20Nintendo%20DS%20%28Download%20Play%29.zip/DS%20Download%20Station%20Vol.%206%20%28USA%29%20%28En%2CFr%2CDe%2CEs%2CIt%29%20%28Menu%29.zip" TargetMode="External"/><Relationship Id="rId156" Type="http://schemas.openxmlformats.org/officeDocument/2006/relationships/hyperlink" Target="https://archive.org/download/ni-roms/roms/Nintendo%20-%20Nintendo%20DS%20%28Download%20Play%29.zip/DS%20Download%20Station%20Vol.%205%20%2B%206%20%2B%207%20%2B%208%20%28Europe%29%20%28En%2CFr%2CDe%2CEs%2CIt%29%20%28Menu%29.zip" TargetMode="External"/><Relationship Id="rId155" Type="http://schemas.openxmlformats.org/officeDocument/2006/relationships/hyperlink" Target="https://archive.org/download/ni-roms/roms/Nintendo%20-%20Nintendo%20DS%20%28Download%20Play%29.zip/DS%20Download%20Station%20Vol.%204%20%2B%205%20%28USA%29%20%28En%2CFr%2CDe%2CEs%2CIt%29%20%28Menu%29.zip" TargetMode="External"/><Relationship Id="rId107" Type="http://schemas.openxmlformats.org/officeDocument/2006/relationships/hyperlink" Target="https://archive.org/download/ni-roms/roms/Nintendo%20-%20Nintendo%20DS%20%28Download%20Play%29.zip/Cooking%20Mama%203%20%28Europe%29%20%28Demo%29%20%28DS%20Broadcast%29.zip" TargetMode="External"/><Relationship Id="rId106" Type="http://schemas.openxmlformats.org/officeDocument/2006/relationships/hyperlink" Target="https://archive.org/download/ni-roms/roms/Nintendo%20-%20Nintendo%20DS%20%28Download%20Play%29.zip/Cooking%20Mama%202%20-%20Dinner%20with%20Friends%20-%20Make%20An%20Apple%20Pie%21%20%28USA%29%20%28Demo%29%20%28DS%20Download%20Station%29.zip" TargetMode="External"/><Relationship Id="rId105" Type="http://schemas.openxmlformats.org/officeDocument/2006/relationships/hyperlink" Target="https://archive.org/download/ni-roms/roms/Nintendo%20-%20Nintendo%20DS%20%28Download%20Play%29.zip/Cooking%20Mama%202%20-%20Dinner%20with%20Friends%20-%20Cook%20Off%20%28USA%29%20%28DS%20Broadcast%29.zip" TargetMode="External"/><Relationship Id="rId104" Type="http://schemas.openxmlformats.org/officeDocument/2006/relationships/hyperlink" Target="https://archive.org/download/ni-roms/roms/Nintendo%20-%20Nintendo%20DS%20%28Download%20Play%29.zip/Cooking%20Mama%202%20-%20Dinner%20with%20Friends%20%28USA%29%20%28Demo%29%20%28DS%20Broadcast%29.zip" TargetMode="External"/><Relationship Id="rId109" Type="http://schemas.openxmlformats.org/officeDocument/2006/relationships/hyperlink" Target="https://archive.org/download/ni-roms/roms/Nintendo%20-%20Nintendo%20DS%20%28Download%20Play%29.zip/Cooking%20Mama%203%20-%20Let%27s%20Make%20Marshmallows%20%28Europe%29%20%28En%2CFr%2CDe%2CEs%2CIt%29%20%28Rev%201%29%20%28Demo%29.zip" TargetMode="External"/><Relationship Id="rId108" Type="http://schemas.openxmlformats.org/officeDocument/2006/relationships/hyperlink" Target="https://archive.org/download/ni-roms/roms/Nintendo%20-%20Nintendo%20DS%20%28Download%20Play%29.zip/Cooking%20Mama%203%20%28Japan%29%20%28Demo%29%20%28DS%20Broadcast%29.zip" TargetMode="External"/><Relationship Id="rId103" Type="http://schemas.openxmlformats.org/officeDocument/2006/relationships/hyperlink" Target="https://archive.org/download/ni-roms/roms/Nintendo%20-%20Nintendo%20DS%20%28Download%20Play%29.zip/Cooking%20Mama%202%20-%20Cook%20Off%20%28Japan%29%20%28DS%20Broadcast%29.zip" TargetMode="External"/><Relationship Id="rId102" Type="http://schemas.openxmlformats.org/officeDocument/2006/relationships/hyperlink" Target="https://archive.org/download/ni-roms/roms/Nintendo%20-%20Nintendo%20DS%20%28Download%20Play%29.zip/Cooking%20Mama%202%20-%20Cook%20Off%20%28Europe%29%20%28DS%20Broadcast%29.zip" TargetMode="External"/><Relationship Id="rId101" Type="http://schemas.openxmlformats.org/officeDocument/2006/relationships/hyperlink" Target="https://archive.org/download/ni-roms/roms/Nintendo%20-%20Nintendo%20DS%20%28Download%20Play%29.zip/Cooking%20Mama%202%20%28Japan%29%20%28Demo%29%20%28DS%20Broadcast%29.zip" TargetMode="External"/><Relationship Id="rId100" Type="http://schemas.openxmlformats.org/officeDocument/2006/relationships/hyperlink" Target="https://archive.org/download/ni-roms/roms/Nintendo%20-%20Nintendo%20DS%20%28Download%20Play%29.zip/Cooking%20Mama%202%20%28Europe%29%20%28Demo%29%20%28DS%20Broadcast%29.zip" TargetMode="External"/><Relationship Id="rId129" Type="http://schemas.openxmlformats.org/officeDocument/2006/relationships/hyperlink" Target="https://archive.org/download/ni-roms/roms/Nintendo%20-%20Nintendo%20DS%20%28Download%20Play%29.zip/Crafting%20Mama%20-%20Multiplayer%20%28USA%29%20%28DS%20Broadcast%29.zip" TargetMode="External"/><Relationship Id="rId128" Type="http://schemas.openxmlformats.org/officeDocument/2006/relationships/hyperlink" Target="https://archive.org/download/ni-roms/roms/Nintendo%20-%20Nintendo%20DS%20%28Download%20Play%29.zip/Crafting%20Mama%20-%20Mug%20%28USA%29%20%28Demo%29.zip" TargetMode="External"/><Relationship Id="rId127" Type="http://schemas.openxmlformats.org/officeDocument/2006/relationships/hyperlink" Target="https://archive.org/download/ni-roms/roms/Nintendo%20-%20Nintendo%20DS%20%28Download%20Play%29.zip/Crafting%20Mama%20-%20Mug%20%28Japan%29%20%28Demo%29.zip" TargetMode="External"/><Relationship Id="rId126" Type="http://schemas.openxmlformats.org/officeDocument/2006/relationships/hyperlink" Target="https://archive.org/download/ni-roms/roms/Nintendo%20-%20Nintendo%20DS%20%28Download%20Play%29.zip/Crafting%20Mama%20%28USA%29%20%28Demo%29%20%28DS%20Broadcast%29.zip" TargetMode="External"/><Relationship Id="rId121" Type="http://schemas.openxmlformats.org/officeDocument/2006/relationships/hyperlink" Target="https://archive.org/download/ni-roms/roms/Nintendo%20-%20Nintendo%20DS%20%28Download%20Play%29.zip/Cooking%20Mama%20World%20-%20Outdoor%20Adventures%20-%20Fishing%20%28Europe%29%20%28Demo%29%20%28DS%20Broadcast%29.zip" TargetMode="External"/><Relationship Id="rId120" Type="http://schemas.openxmlformats.org/officeDocument/2006/relationships/hyperlink" Target="https://archive.org/download/ni-roms/roms/Nintendo%20-%20Nintendo%20DS%20%28Download%20Play%29.zip/Cooking%20Mama%20World%20-%20Outdoor%20Adventures%20-%20Barbecue%20%28Europe%29%20%28Demo%29%20%28DS%20Broadcast%29.zip" TargetMode="External"/><Relationship Id="rId125" Type="http://schemas.openxmlformats.org/officeDocument/2006/relationships/hyperlink" Target="https://archive.org/download/ni-roms/roms/Nintendo%20-%20Nintendo%20DS%20%28Download%20Play%29.zip/Craft%20Mama%20-%20Multiplayer%20%28Japan%29%20%28DS%20Broadcast%29.zip" TargetMode="External"/><Relationship Id="rId124" Type="http://schemas.openxmlformats.org/officeDocument/2006/relationships/hyperlink" Target="https://archive.org/download/ni-roms/roms/Nintendo%20-%20Nintendo%20DS%20%28Download%20Play%29.zip/Craft%20Mama%20%28Japan%29%20%28Demo%29%20%28DS%20Broadcast%29.zip" TargetMode="External"/><Relationship Id="rId123" Type="http://schemas.openxmlformats.org/officeDocument/2006/relationships/hyperlink" Target="https://archive.org/download/ni-roms/roms/Nintendo%20-%20Nintendo%20DS%20%28Download%20Play%29.zip/Corvette%20Evolution%20GT%20-%20Multiplayer%20%28USA%29%20%28DS%20Broadcast%29.zip" TargetMode="External"/><Relationship Id="rId122" Type="http://schemas.openxmlformats.org/officeDocument/2006/relationships/hyperlink" Target="https://archive.org/download/ni-roms/roms/Nintendo%20-%20Nintendo%20DS%20%28Download%20Play%29.zip/Cooking%20Mama%20World%20-%20Outdoor%20Adventures%20-%20Trial%20Version%20%28Europe%2C%20Australia%29%20%28En%2CFr%2CDe%2CEs%2CIt%29%20%28Rev%201%29%20%28Demo%29.zip" TargetMode="External"/><Relationship Id="rId118" Type="http://schemas.openxmlformats.org/officeDocument/2006/relationships/hyperlink" Target="https://archive.org/download/ni-roms/roms/Nintendo%20-%20Nintendo%20DS%20%28Download%20Play%29.zip/Cooking%20Mama%20World%20-%20Hobbies%20%26%20Fun%20%28Europe%2C%20Australia%29%20%28En%2CFr%2CDe%2CEs%2CIt%29%20%28Demo%29.zip" TargetMode="External"/><Relationship Id="rId117" Type="http://schemas.openxmlformats.org/officeDocument/2006/relationships/hyperlink" Target="https://archive.org/download/ni-roms/roms/Nintendo%20-%20Nintendo%20DS%20%28Download%20Play%29.zip/Cooking%20Mama%20World%20-%20Hobbies%20%26%20Fun%20%28Europe%29%20%28Demo%29%20%28DS%20Broadcast%29.zip" TargetMode="External"/><Relationship Id="rId116" Type="http://schemas.openxmlformats.org/officeDocument/2006/relationships/hyperlink" Target="https://archive.org/download/ni-roms/roms/Nintendo%20-%20Nintendo%20DS%20%28Download%20Play%29.zip/Cooking%20Mama%203%20-%20Shop%20%26%20Chop%20-%20Multiplayer%20%28USA%29%20%28DS%20Broadcast%29.zip" TargetMode="External"/><Relationship Id="rId115" Type="http://schemas.openxmlformats.org/officeDocument/2006/relationships/hyperlink" Target="https://archive.org/download/ni-roms/roms/Nintendo%20-%20Nintendo%20DS%20%28Download%20Play%29.zip/Cooking%20Mama%203%20-%20Shop%20%26%20Chop%20-%20Let%27s%20Make%20Marshmallows%20%28USA%29%20%28Rev%201%29%20%28Demo%29%20%28Nintendo%20Channel%29.zip" TargetMode="External"/><Relationship Id="rId119" Type="http://schemas.openxmlformats.org/officeDocument/2006/relationships/hyperlink" Target="https://archive.org/download/ni-roms/roms/Nintendo%20-%20Nintendo%20DS%20%28Download%20Play%29.zip/Cooking%20Mama%20World%20-%20Hobbies%20%26%20Fun%20-%20Multiplayer%20%28Europe%29%20%28Demo%29%20%28DS%20Broadcast%29.zip" TargetMode="External"/><Relationship Id="rId110" Type="http://schemas.openxmlformats.org/officeDocument/2006/relationships/hyperlink" Target="https://archive.org/download/ni-roms/roms/Nintendo%20-%20Nintendo%20DS%20%28Download%20Play%29.zip/Cooking%20Mama%203%20-%20Marshmallow%20o%20Tsukurou%21%20%28Japan%29%20%28Demo%29.zip" TargetMode="External"/><Relationship Id="rId114" Type="http://schemas.openxmlformats.org/officeDocument/2006/relationships/hyperlink" Target="https://archive.org/download/ni-roms/roms/Nintendo%20-%20Nintendo%20DS%20%28Download%20Play%29.zip/Cooking%20Mama%203%20-%20Shop%20%26%20Chop%20-%20Let%27s%20Make%20Marshmallows%20%28USA%29%20%28Demo%29%20%28DS%20Download%20Station%20Vol.%2014%29.zip" TargetMode="External"/><Relationship Id="rId113" Type="http://schemas.openxmlformats.org/officeDocument/2006/relationships/hyperlink" Target="https://archive.org/download/ni-roms/roms/Nintendo%20-%20Nintendo%20DS%20%28Download%20Play%29.zip/Cooking%20Mama%203%20-%20Shop%20%26%20Chop%20%28USA%29%20%28Demo%29%20%28DS%20Broadcast%29.zip" TargetMode="External"/><Relationship Id="rId112" Type="http://schemas.openxmlformats.org/officeDocument/2006/relationships/hyperlink" Target="https://archive.org/download/ni-roms/roms/Nintendo%20-%20Nintendo%20DS%20%28Download%20Play%29.zip/Cooking%20Mama%203%20-%20Multiplayer%20%28Japan%29%20%28DS%20Broadcast%29.zip" TargetMode="External"/><Relationship Id="rId111" Type="http://schemas.openxmlformats.org/officeDocument/2006/relationships/hyperlink" Target="https://archive.org/download/ni-roms/roms/Nintendo%20-%20Nintendo%20DS%20%28Download%20Play%29.zip/Cooking%20Mama%203%20-%20Multiplayer%20%28Europe%29%20%28DS%20Broadcast%29.zip" TargetMode="External"/></Relationships>
</file>

<file path=xl/worksheets/_rels/sheet12.xml.rels><?xml version="1.0" encoding="UTF-8" standalone="yes"?><Relationships xmlns="http://schemas.openxmlformats.org/package/2006/relationships"><Relationship Id="rId2180" Type="http://schemas.openxmlformats.org/officeDocument/2006/relationships/hyperlink" Target="https://archive.org/download/ni-roms/roms/Nintendo%20-%20Nintendo%20Entertainment%20System%20%28Unheadered%29.zip/Defender%20of%20the%20Crown%20%28France%29.zip" TargetMode="External"/><Relationship Id="rId2181" Type="http://schemas.openxmlformats.org/officeDocument/2006/relationships/hyperlink" Target="https://archive.org/download/ni-roms/roms/Nintendo%20-%20Nintendo%20Entertainment%20System%20%28Unheadered%29.zip/Defender%20of%20the%20Crown%20%28USA%29.zip" TargetMode="External"/><Relationship Id="rId2182" Type="http://schemas.openxmlformats.org/officeDocument/2006/relationships/hyperlink" Target="https://archive.org/download/ni-roms/roms/Nintendo%20-%20Nintendo%20Entertainment%20System%20%28Unheadered%29.zip/Defenders%20of%20Dynatron%20City%20%28USA%29.zip" TargetMode="External"/><Relationship Id="rId2183" Type="http://schemas.openxmlformats.org/officeDocument/2006/relationships/hyperlink" Target="https://archive.org/download/ni-roms/roms/Nintendo%20-%20Nintendo%20Entertainment%20System%20%28Unheadered%29.zip/Deja%20Vu%20%28Sweden%29.zip" TargetMode="External"/><Relationship Id="rId2184" Type="http://schemas.openxmlformats.org/officeDocument/2006/relationships/hyperlink" Target="https://archive.org/download/ni-roms/roms/Nintendo%20-%20Nintendo%20Entertainment%20System%20%28Unheadered%29.zip/Deja%20Vu%20%28USA%29%20%28Beta%29%20%281990-04-28%29.zip" TargetMode="External"/><Relationship Id="rId2185" Type="http://schemas.openxmlformats.org/officeDocument/2006/relationships/hyperlink" Target="https://archive.org/download/ni-roms/roms/Nintendo%20-%20Nintendo%20Entertainment%20System%20%28Unheadered%29.zip/Deja%20Vu%20%28USA%29%20%28Beta%29%20%281990-05-08%29.zip" TargetMode="External"/><Relationship Id="rId2186" Type="http://schemas.openxmlformats.org/officeDocument/2006/relationships/hyperlink" Target="https://archive.org/download/ni-roms/roms/Nintendo%20-%20Nintendo%20Entertainment%20System%20%28Unheadered%29.zip/Deja%20Vu%20%28USA%29%20%28Beta%29%20%281990-05-15%29.zip" TargetMode="External"/><Relationship Id="rId2187" Type="http://schemas.openxmlformats.org/officeDocument/2006/relationships/hyperlink" Target="https://archive.org/download/ni-roms/roms/Nintendo%20-%20Nintendo%20Entertainment%20System%20%28Unheadered%29.zip/Deja%20Vu%20%28USA%29%20%28Beta%29%20%281990-07-03%29.zip" TargetMode="External"/><Relationship Id="rId2188" Type="http://schemas.openxmlformats.org/officeDocument/2006/relationships/hyperlink" Target="https://archive.org/download/ni-roms/roms/Nintendo%20-%20Nintendo%20Entertainment%20System%20%28Unheadered%29.zip/Deja%20Vu%20%28USA%29.zip" TargetMode="External"/><Relationship Id="rId2189" Type="http://schemas.openxmlformats.org/officeDocument/2006/relationships/hyperlink" Target="https://archive.org/download/ni-roms/roms/Nintendo%20-%20Nintendo%20Entertainment%20System%20%28Unheadered%29.zip/Deja%20Vu%20-%20A%20Nightmare%20Comes%20True%21%21%20%28Japan%29.zip" TargetMode="External"/><Relationship Id="rId2170" Type="http://schemas.openxmlformats.org/officeDocument/2006/relationships/hyperlink" Target="https://archive.org/download/ni-roms/roms/Nintendo%20-%20Nintendo%20Entertainment%20System%20%28Unheadered%29.zip/Deadly%20Towers%20%28USA%29.zip" TargetMode="External"/><Relationship Id="rId2171" Type="http://schemas.openxmlformats.org/officeDocument/2006/relationships/hyperlink" Target="https://archive.org/download/ni-roms/roms/Nintendo%20-%20Nintendo%20Entertainment%20System%20%28Unheadered%29.zip/Death%20Race%20%28USA%29%20%28Unl%29.zip" TargetMode="External"/><Relationship Id="rId2172" Type="http://schemas.openxmlformats.org/officeDocument/2006/relationships/hyperlink" Target="https://archive.org/download/ni-roms/roms/Nintendo%20-%20Nintendo%20Entertainment%20System%20%28Unheadered%29.zip/Deathbots%20%28USA%29%20%28Rev%201%29%20%28Unl%29.zip" TargetMode="External"/><Relationship Id="rId2173" Type="http://schemas.openxmlformats.org/officeDocument/2006/relationships/hyperlink" Target="https://archive.org/download/ni-roms/roms/Nintendo%20-%20Nintendo%20Entertainment%20System%20%28Unheadered%29.zip/Deathbots%20%28USA%29%20%28Unl%29.zip" TargetMode="External"/><Relationship Id="rId2174" Type="http://schemas.openxmlformats.org/officeDocument/2006/relationships/hyperlink" Target="https://archive.org/download/ni-roms/roms/Nintendo%20-%20Nintendo%20Entertainment%20System%20%28Unheadered%29.zip/Decathlon%20%28Asia%29%20%28Ja%29%20%28Unl%29.zip" TargetMode="External"/><Relationship Id="rId2175" Type="http://schemas.openxmlformats.org/officeDocument/2006/relationships/hyperlink" Target="https://archive.org/download/ni-roms/roms/Nintendo%20-%20Nintendo%20Entertainment%20System%20%28Unheadered%29.zip/Deckard%20%28World%29%20%28Proto%29%20%28Aftermarket%29%20%28Unl%29.zip" TargetMode="External"/><Relationship Id="rId2176" Type="http://schemas.openxmlformats.org/officeDocument/2006/relationships/hyperlink" Target="https://archive.org/download/ni-roms/roms/Nintendo%20-%20Nintendo%20Entertainment%20System%20%28Unheadered%29.zip/Deep%20Dungeon%20III%20-%20Yuushi%20e%20no%20Tabi%20%28Japan%29.zip" TargetMode="External"/><Relationship Id="rId2177" Type="http://schemas.openxmlformats.org/officeDocument/2006/relationships/hyperlink" Target="https://archive.org/download/ni-roms/roms/Nintendo%20-%20Nintendo%20Entertainment%20System%20%28Unheadered%29.zip/Deep%20Dungeon%20IV%20-%20Kuro%20no%20Youjutsushi%20%28Japan%29.zip" TargetMode="External"/><Relationship Id="rId2178" Type="http://schemas.openxmlformats.org/officeDocument/2006/relationships/hyperlink" Target="https://archive.org/download/ni-roms/roms/Nintendo%20-%20Nintendo%20Entertainment%20System%20%28Unheadered%29.zip/Defender%20II%20%28USA%29.zip" TargetMode="External"/><Relationship Id="rId2179" Type="http://schemas.openxmlformats.org/officeDocument/2006/relationships/hyperlink" Target="https://archive.org/download/ni-roms/roms/Nintendo%20-%20Nintendo%20Entertainment%20System%20%28Unheadered%29.zip/Defender%20of%20the%20Crown%20%28Europe%29.zip" TargetMode="External"/><Relationship Id="rId2190" Type="http://schemas.openxmlformats.org/officeDocument/2006/relationships/hyperlink" Target="https://archive.org/download/ni-roms/roms/Nintendo%20-%20Nintendo%20Entertainment%20System%20%28Unheadered%29.zip/Delirium%20%28World%29%20%28Demo%29%20%282023-09-07%29%20%28Aftermarket%29%20%28Unl%29.zip" TargetMode="External"/><Relationship Id="rId2191" Type="http://schemas.openxmlformats.org/officeDocument/2006/relationships/hyperlink" Target="https://archive.org/download/ni-roms/roms/Nintendo%20-%20Nintendo%20Entertainment%20System%20%28Unheadered%29.zip/Delirium%20%28World%29%20%28Demo%29%20%282023-10-06%29%20%28Aftermarket%29%20%28Unl%29.zip" TargetMode="External"/><Relationship Id="rId2192" Type="http://schemas.openxmlformats.org/officeDocument/2006/relationships/hyperlink" Target="https://archive.org/download/ni-roms/roms/Nintendo%20-%20Nintendo%20Entertainment%20System%20%28Unheadered%29.zip/Delirium%20%28World%29%20%28Demo%29%20%282023-10-14%29%20%28Aftermarket%29%20%28Unl%29.zip" TargetMode="External"/><Relationship Id="rId2193" Type="http://schemas.openxmlformats.org/officeDocument/2006/relationships/hyperlink" Target="https://archive.org/download/ni-roms/roms/Nintendo%20-%20Nintendo%20Entertainment%20System%20%28Unheadered%29.zip/Delirium%20%28World%29%20%28Demo%29%20%282023-11-03%29%20%28Aftermarket%29%20%28Unl%29.zip" TargetMode="External"/><Relationship Id="rId2194" Type="http://schemas.openxmlformats.org/officeDocument/2006/relationships/hyperlink" Target="https://archive.org/download/ni-roms/roms/Nintendo%20-%20Nintendo%20Entertainment%20System%20%28Unheadered%29.zip/Delirium%20%28World%29%20%28Demo%29%20%282024-01-25%29%20%28Aftermarket%29%20%28Unl%29.zip" TargetMode="External"/><Relationship Id="rId2195" Type="http://schemas.openxmlformats.org/officeDocument/2006/relationships/hyperlink" Target="https://archive.org/download/ni-roms/roms/Nintendo%20-%20Nintendo%20Entertainment%20System%20%28Unheadered%29.zip/Delivery%2C%20The%20%28World%29%20%28Demo%29%20%28Byte-Off%202019%29%20%28Aftermarket%29%20%28Unl%29.zip" TargetMode="External"/><Relationship Id="rId2196" Type="http://schemas.openxmlformats.org/officeDocument/2006/relationships/hyperlink" Target="https://archive.org/download/ni-roms/roms/Nintendo%20-%20Nintendo%20Entertainment%20System%20%28Unheadered%29.zip/Delta%209%20%28World%29%20%28Demo%201%29%20%28Aftermarket%29%20%28Unl%29.zip" TargetMode="External"/><Relationship Id="rId2197" Type="http://schemas.openxmlformats.org/officeDocument/2006/relationships/hyperlink" Target="https://archive.org/download/ni-roms/roms/Nintendo%20-%20Nintendo%20Entertainment%20System%20%28Unheadered%29.zip/Delta%209%20%28World%29%20%28Demo%202%29%20%28Aftermarket%29%20%28Unl%29.zip" TargetMode="External"/><Relationship Id="rId2198" Type="http://schemas.openxmlformats.org/officeDocument/2006/relationships/hyperlink" Target="https://archive.org/download/ni-roms/roms/Nintendo%20-%20Nintendo%20Entertainment%20System%20%28Unheadered%29.zip/Delta%209%20%28World%29%20%28Demo%203%29%20%28Aftermarket%29%20%28Unl%29.zip" TargetMode="External"/><Relationship Id="rId2199" Type="http://schemas.openxmlformats.org/officeDocument/2006/relationships/hyperlink" Target="https://archive.org/download/ni-roms/roms/Nintendo%20-%20Nintendo%20Entertainment%20System%20%28Unheadered%29.zip/Delta%209%20%28World%29%20%28Demo%204%29%20%28Aftermarket%29%20%28Unl%29.zip" TargetMode="External"/><Relationship Id="rId7030" Type="http://schemas.openxmlformats.org/officeDocument/2006/relationships/hyperlink" Target="https://archive.org/download/ni-roms/roms/Nintendo%20-%20Nintendo%20Entertainment%20System%20%28Unheadered%29.zip/World%20Super%20Tennis%20%28Japan%29.zip" TargetMode="External"/><Relationship Id="rId7034" Type="http://schemas.openxmlformats.org/officeDocument/2006/relationships/hyperlink" Target="https://archive.org/download/ni-roms/roms/Nintendo%20-%20Nintendo%20Entertainment%20System%20%28Unheadered%29.zip/Wrath%20of%20the%20Black%20Manta%20%28USA%29.zip" TargetMode="External"/><Relationship Id="rId7033" Type="http://schemas.openxmlformats.org/officeDocument/2006/relationships/hyperlink" Target="https://archive.org/download/ni-roms/roms/Nintendo%20-%20Nintendo%20Entertainment%20System%20%28Unheadered%29.zip/Wrath%20of%20the%20Black%20Manta%20%28USA%29%20%28Rev%201%29.zip" TargetMode="External"/><Relationship Id="rId7032" Type="http://schemas.openxmlformats.org/officeDocument/2006/relationships/hyperlink" Target="https://archive.org/download/ni-roms/roms/Nintendo%20-%20Nintendo%20Entertainment%20System%20%28Unheadered%29.zip/Wrath%20of%20the%20Black%20Manta%20%28Europe%29.zip" TargetMode="External"/><Relationship Id="rId7031" Type="http://schemas.openxmlformats.org/officeDocument/2006/relationships/hyperlink" Target="https://archive.org/download/ni-roms/roms/Nintendo%20-%20Nintendo%20Entertainment%20System%20%28Unheadered%29.zip/Wraith%20%28World%29%20%28Demo%29%20%28Aftermarket%29%20%28Unl%29.zip" TargetMode="External"/><Relationship Id="rId7038" Type="http://schemas.openxmlformats.org/officeDocument/2006/relationships/hyperlink" Target="https://archive.org/download/ni-roms/roms/Nintendo%20-%20Nintendo%20Entertainment%20System%20%28Unheadered%29.zip/Wrecking%20Crew%20%28World%29.zip" TargetMode="External"/><Relationship Id="rId7037" Type="http://schemas.openxmlformats.org/officeDocument/2006/relationships/hyperlink" Target="https://archive.org/download/ni-roms/roms/Nintendo%20-%20Nintendo%20Entertainment%20System%20%28Unheadered%29.zip/Wrecking%20Crew%20%28World%29%20%28Virtual%20Console%29.zip" TargetMode="External"/><Relationship Id="rId7036" Type="http://schemas.openxmlformats.org/officeDocument/2006/relationships/hyperlink" Target="https://archive.org/download/ni-roms/roms/Nintendo%20-%20Nintendo%20Entertainment%20System%20%28Unheadered%29.zip/Wrecking%20Crew%20%28Asia%29%20%28En%29%20%28LB30%29%20%28Pirate%29.zip" TargetMode="External"/><Relationship Id="rId7035" Type="http://schemas.openxmlformats.org/officeDocument/2006/relationships/hyperlink" Target="https://archive.org/download/ni-roms/roms/Nintendo%20-%20Nintendo%20Entertainment%20System%20%28Unheadered%29.zip/Wrecking%20Balls%20%28World%29%20%28Proto%29%20%28NESDev%202016%29%20%28Aftermarket%29%20%28Unl%29.zip" TargetMode="External"/><Relationship Id="rId7039" Type="http://schemas.openxmlformats.org/officeDocument/2006/relationships/hyperlink" Target="https://archive.org/download/ni-roms/roms/Nintendo%20-%20Nintendo%20Entertainment%20System%20%28Unheadered%29.zip/Wuji%20Mojie%20%28China%29%20%28Aftermarket%29%20%28Pirate%29.zip" TargetMode="External"/><Relationship Id="rId7023" Type="http://schemas.openxmlformats.org/officeDocument/2006/relationships/hyperlink" Target="https://archive.org/download/ni-roms/roms/Nintendo%20-%20Nintendo%20Entertainment%20System%20%28Unheadered%29.zip/World%20Class%20Track%20Meet%20%28USA%29.zip" TargetMode="External"/><Relationship Id="rId7022" Type="http://schemas.openxmlformats.org/officeDocument/2006/relationships/hyperlink" Target="https://archive.org/download/ni-roms/roms/Nintendo%20-%20Nintendo%20Entertainment%20System%20%28Unheadered%29.zip/World%20Class%20Track%20Meet%20%28USA%29%20%28Rev%201%29.zip" TargetMode="External"/><Relationship Id="rId7021" Type="http://schemas.openxmlformats.org/officeDocument/2006/relationships/hyperlink" Target="https://archive.org/download/ni-roms/roms/Nintendo%20-%20Nintendo%20Entertainment%20System%20%28Unheadered%29.zip/World%20Champ%20%28USA%29.zip" TargetMode="External"/><Relationship Id="rId7020" Type="http://schemas.openxmlformats.org/officeDocument/2006/relationships/hyperlink" Target="https://archive.org/download/ni-roms/roms/Nintendo%20-%20Nintendo%20Entertainment%20System%20%28Unheadered%29.zip/World%20Champ%20%28Europe%29.zip" TargetMode="External"/><Relationship Id="rId7027" Type="http://schemas.openxmlformats.org/officeDocument/2006/relationships/hyperlink" Target="https://archive.org/download/ni-roms/roms/Nintendo%20-%20Nintendo%20Entertainment%20System%20%28Unheadered%29.zip/World%20Hero%20%28Asia%29%20%28En%29%20%28Pirate%29.zip" TargetMode="External"/><Relationship Id="rId7026" Type="http://schemas.openxmlformats.org/officeDocument/2006/relationships/hyperlink" Target="https://archive.org/download/ni-roms/roms/Nintendo%20-%20Nintendo%20Entertainment%20System%20%28Unheadered%29.zip/World%20Hero%20%28Asia%29%20%28En%29%20%28Pirate%29%20%28Alt%29.zip" TargetMode="External"/><Relationship Id="rId7025" Type="http://schemas.openxmlformats.org/officeDocument/2006/relationships/hyperlink" Target="https://archive.org/download/ni-roms/roms/Nintendo%20-%20Nintendo%20Entertainment%20System%20%28Unheadered%29.zip/World%20Grand-Prix%20-%20Pole%20to%20Finish%20%28Japan%29.zip" TargetMode="External"/><Relationship Id="rId7024" Type="http://schemas.openxmlformats.org/officeDocument/2006/relationships/hyperlink" Target="https://archive.org/download/ni-roms/roms/Nintendo%20-%20Nintendo%20Entertainment%20System%20%28Unheadered%29.zip/World%20Games%20%28USA%29.zip" TargetMode="External"/><Relationship Id="rId7029" Type="http://schemas.openxmlformats.org/officeDocument/2006/relationships/hyperlink" Target="https://archive.org/download/ni-roms/roms/Nintendo%20-%20Nintendo%20Entertainment%20System%20%28Unheadered%29.zip/World%20Heroes%202%20Pro%20%28Asia%29%20%28En%29%20%28Pirate%29.zip" TargetMode="External"/><Relationship Id="rId7028" Type="http://schemas.openxmlformats.org/officeDocument/2006/relationships/hyperlink" Target="https://archive.org/download/ni-roms/roms/Nintendo%20-%20Nintendo%20Entertainment%20System%20%28Unheadered%29.zip/World%20Heroes%202%20%28Asia%29%20%28En%29%20%28Pirate%29.zip" TargetMode="External"/><Relationship Id="rId7052" Type="http://schemas.openxmlformats.org/officeDocument/2006/relationships/hyperlink" Target="https://archive.org/download/ni-roms/roms/Nintendo%20-%20Nintendo%20Entertainment%20System%20%28Unheadered%29.zip/Xevious%20%28Europe%29.zip" TargetMode="External"/><Relationship Id="rId7051" Type="http://schemas.openxmlformats.org/officeDocument/2006/relationships/hyperlink" Target="https://archive.org/download/ni-roms/roms/Nintendo%20-%20Nintendo%20Entertainment%20System%20%28Unheadered%29.zip/Xenophobe%20%28USA%29.zip" TargetMode="External"/><Relationship Id="rId7050" Type="http://schemas.openxmlformats.org/officeDocument/2006/relationships/hyperlink" Target="https://archive.org/download/ni-roms/roms/Nintendo%20-%20Nintendo%20Entertainment%20System%20%28Unheadered%29.zip/Xeno%20Creeps%20%28World%29%20%28Demo%29%20%28Byte-Off%202019%29%20%28Aftermarket%29%20%28Unl%29.zip" TargetMode="External"/><Relationship Id="rId7056" Type="http://schemas.openxmlformats.org/officeDocument/2006/relationships/hyperlink" Target="https://archive.org/download/ni-roms/roms/Nintendo%20-%20Nintendo%20Entertainment%20System%20%28Unheadered%29.zip/Xevious%20-%20The%20Avenger%20%28USA%29.zip" TargetMode="External"/><Relationship Id="rId7055" Type="http://schemas.openxmlformats.org/officeDocument/2006/relationships/hyperlink" Target="https://archive.org/download/ni-roms/roms/Nintendo%20-%20Nintendo%20Entertainment%20System%20%28Unheadered%29.zip/Xevious%20%28World%29%20%28Namcot%20Collection%2C%20Namco%20Museum%20Archives%20Vol%201%29.zip" TargetMode="External"/><Relationship Id="rId7054" Type="http://schemas.openxmlformats.org/officeDocument/2006/relationships/hyperlink" Target="https://archive.org/download/ni-roms/roms/Nintendo%20-%20Nintendo%20Entertainment%20System%20%28Unheadered%29.zip/Xevious%20%28Japan%29%20%28En%29.zip" TargetMode="External"/><Relationship Id="rId7053" Type="http://schemas.openxmlformats.org/officeDocument/2006/relationships/hyperlink" Target="https://archive.org/download/ni-roms/roms/Nintendo%20-%20Nintendo%20Entertainment%20System%20%28Unheadered%29.zip/Xevious%20%28Japan%29%20%28En%29%20%28Rev%201%29.zip" TargetMode="External"/><Relationship Id="rId7059" Type="http://schemas.openxmlformats.org/officeDocument/2006/relationships/hyperlink" Target="https://archive.org/download/ni-roms/roms/Nintendo%20-%20Nintendo%20Entertainment%20System%20%28Unheadered%29.zip/Xi%20Chu%20Bawang%20%28China%29%20%28980100461%29%20%28Unl%29.zip" TargetMode="External"/><Relationship Id="rId7058" Type="http://schemas.openxmlformats.org/officeDocument/2006/relationships/hyperlink" Target="https://archive.org/download/ni-roms/roms/Nintendo%20-%20Nintendo%20Entertainment%20System%20%28Unheadered%29.zip/Xi%20Chu%20Bawang%20%28China%29%20%28990031%29%20%28Unl%29.zip" TargetMode="External"/><Relationship Id="rId7057" Type="http://schemas.openxmlformats.org/officeDocument/2006/relationships/hyperlink" Target="https://archive.org/download/ni-roms/roms/Nintendo%20-%20Nintendo%20Entertainment%20System%20%28Unheadered%29.zip/Xexyz%20%28USA%29.zip" TargetMode="External"/><Relationship Id="rId7041" Type="http://schemas.openxmlformats.org/officeDocument/2006/relationships/hyperlink" Target="https://archive.org/download/ni-roms/roms/Nintendo%20-%20Nintendo%20Entertainment%20System%20%28Unheadered%29.zip/Wujin%20de%20Renwu%20%28EverQuest%29%20%28China%29%20%28Pirate%29.zip" TargetMode="External"/><Relationship Id="rId7040" Type="http://schemas.openxmlformats.org/officeDocument/2006/relationships/hyperlink" Target="https://archive.org/download/ni-roms/roms/Nintendo%20-%20Nintendo%20Entertainment%20System%20%28Unheadered%29.zip/Wujian%20Dao%20Fengyun%20%28China%29%20%28Hengge%29%20%28Aftermarket%29%20%28Unl%29.zip" TargetMode="External"/><Relationship Id="rId7045" Type="http://schemas.openxmlformats.org/officeDocument/2006/relationships/hyperlink" Target="https://archive.org/download/ni-roms/roms/Nintendo%20-%20Nintendo%20Entertainment%20System%20%28Unheadered%29.zip/Wurm%20-%20Journey%20to%20the%20Center%20of%20the%20Earth%21%20%28USA%29.zip" TargetMode="External"/><Relationship Id="rId7044" Type="http://schemas.openxmlformats.org/officeDocument/2006/relationships/hyperlink" Target="https://archive.org/download/ni-roms/roms/Nintendo%20-%20Nintendo%20Entertainment%20System%20%28Unheadered%29.zip/Wuming%20Chuanshuo%20%28China%29%20%28Hengge%29%20%28Pirate%29.zip" TargetMode="External"/><Relationship Id="rId7043" Type="http://schemas.openxmlformats.org/officeDocument/2006/relationships/hyperlink" Target="https://archive.org/download/ni-roms/roms/Nintendo%20-%20Nintendo%20Entertainment%20System%20%28Unheadered%29.zip/Wulin%20Waizhuan%20%28China%29%20%28Nanjing%29%20%28Unl%29.zip" TargetMode="External"/><Relationship Id="rId7042" Type="http://schemas.openxmlformats.org/officeDocument/2006/relationships/hyperlink" Target="https://archive.org/download/ni-roms/roms/Nintendo%20-%20Nintendo%20Entertainment%20System%20%28Unheadered%29.zip/Wukong%20Dou%20Ju%20%28China%29%20%28Pirate%29.zip" TargetMode="External"/><Relationship Id="rId7049" Type="http://schemas.openxmlformats.org/officeDocument/2006/relationships/hyperlink" Target="https://archive.org/download/ni-roms/roms/Nintendo%20-%20Nintendo%20Entertainment%20System%20%28Unheadered%29.zip/Wuxia%20Tiandi%20%28China%29%20%28Aftermarket%29%20%28Unl%29.zip" TargetMode="External"/><Relationship Id="rId7048" Type="http://schemas.openxmlformats.org/officeDocument/2006/relationships/hyperlink" Target="https://archive.org/download/ni-roms/roms/Nintendo%20-%20Nintendo%20Entertainment%20System%20%28Unheadered%29.zip/Wushuang%20Luan%20Wu%20%28China%29%20%28Aftermarket%29%20%28Unl%29.zip" TargetMode="External"/><Relationship Id="rId7047" Type="http://schemas.openxmlformats.org/officeDocument/2006/relationships/hyperlink" Target="https://archive.org/download/ni-roms/roms/Nintendo%20-%20Nintendo%20Entertainment%20System%20%28Unheadered%29.zip/Wushi%20Hun%20%28Asia%29%20%28En%29%20%288%20characters%29%20%28Pirate%29.zip" TargetMode="External"/><Relationship Id="rId7046" Type="http://schemas.openxmlformats.org/officeDocument/2006/relationships/hyperlink" Target="https://archive.org/download/ni-roms/roms/Nintendo%20-%20Nintendo%20Entertainment%20System%20%28Unheadered%29.zip/Wushi%20Hun%20%28Asia%29%20%28En%29%20%284%20characters%29%20%28Pirate%29.zip" TargetMode="External"/><Relationship Id="rId7012" Type="http://schemas.openxmlformats.org/officeDocument/2006/relationships/hyperlink" Target="https://archive.org/download/ni-roms/roms/Nintendo%20-%20Nintendo%20Entertainment%20System%20%28Unheadered%29.zip/Woman%20in%20Green%2C%20The%20%28World%29%20%28Proto%29%20%28Aftermarket%29%20%28Unl%29.zip" TargetMode="External"/><Relationship Id="rId7011" Type="http://schemas.openxmlformats.org/officeDocument/2006/relationships/hyperlink" Target="https://archive.org/download/ni-roms/roms/Nintendo%20-%20Nintendo%20Entertainment%20System%20%28Unheadered%29.zip/Wolverine%20%28USA%29.zip" TargetMode="External"/><Relationship Id="rId7010" Type="http://schemas.openxmlformats.org/officeDocument/2006/relationships/hyperlink" Target="https://archive.org/download/ni-roms/roms/Nintendo%20-%20Nintendo%20Entertainment%20System%20%28Unheadered%29.zip/Wolfling%20%28World%29%20%28v1.4%29%20%28Aftermarket%29%20%28Unl%29.zip" TargetMode="External"/><Relationship Id="rId7016" Type="http://schemas.openxmlformats.org/officeDocument/2006/relationships/hyperlink" Target="https://archive.org/download/ni-roms/roms/Nintendo%20-%20Nintendo%20Entertainment%20System%20%28Unheadered%29.zip/Woody%20Poko%20%28Japan%29.zip" TargetMode="External"/><Relationship Id="rId7015" Type="http://schemas.openxmlformats.org/officeDocument/2006/relationships/hyperlink" Target="https://archive.org/download/ni-roms/roms/Nintendo%20-%20Nintendo%20Entertainment%20System%20%28Unheadered%29.zip/Wonderland%20Dizzy%20%28World%29%20%28En%2CFr%2CEs%2CNl%2CPt%2CPl%29%20%28Aftermarket%29%20%28Unl%29.zip" TargetMode="External"/><Relationship Id="rId7014" Type="http://schemas.openxmlformats.org/officeDocument/2006/relationships/hyperlink" Target="https://archive.org/download/ni-roms/roms/Nintendo%20-%20Nintendo%20Entertainment%20System%20%28Unheadered%29.zip/Wonderland%20Dizzy%20%28Europe%29%20%28En%2CFr%2CEs%2CNl%2CPt%2CPl%29%20%28Proto%29%20%281993-09-24%29%20%28Unl%29.zip" TargetMode="External"/><Relationship Id="rId7013" Type="http://schemas.openxmlformats.org/officeDocument/2006/relationships/hyperlink" Target="https://archive.org/download/ni-roms/roms/Nintendo%20-%20Nintendo%20Entertainment%20System%20%28Unheadered%29.zip/Wonder%20Rabbit%20%28Asia%29%20%28En%29%20%28Unl%29.zip" TargetMode="External"/><Relationship Id="rId7019" Type="http://schemas.openxmlformats.org/officeDocument/2006/relationships/hyperlink" Target="https://archive.org/download/ni-roms/roms/Nintendo%20-%20Nintendo%20Entertainment%20System%20%28Unheadered%29.zip/World%20Boxing%20%28Japan%29.zip" TargetMode="External"/><Relationship Id="rId7018" Type="http://schemas.openxmlformats.org/officeDocument/2006/relationships/hyperlink" Target="https://archive.org/download/ni-roms/roms/Nintendo%20-%20Nintendo%20Entertainment%20System%20%28Unheadered%29.zip/Wordle%20%28World%29%20%28v1.1%29%20%28Aftermarket%29%20%28Unl%29.zip" TargetMode="External"/><Relationship Id="rId7017" Type="http://schemas.openxmlformats.org/officeDocument/2006/relationships/hyperlink" Target="https://archive.org/download/ni-roms/roms/Nintendo%20-%20Nintendo%20Entertainment%20System%20%28Unheadered%29.zip/Wordle%20%28World%29%20%28v1.02%29%20%28Aftermarket%29%20%28Unl%29.zip" TargetMode="External"/><Relationship Id="rId7001" Type="http://schemas.openxmlformats.org/officeDocument/2006/relationships/hyperlink" Target="https://archive.org/download/ni-roms/roms/Nintendo%20-%20Nintendo%20Entertainment%20System%20%28Unheadered%29.zip/Wo%20Xiang%20Niao%20Niao%20%28World%29%20%28v1.0%29%20%28NESDev%202016%29%20%28Aftermarket%29%20%28Unl%29.zip" TargetMode="External"/><Relationship Id="rId7000" Type="http://schemas.openxmlformats.org/officeDocument/2006/relationships/hyperlink" Target="https://archive.org/download/ni-roms/roms/Nintendo%20-%20Nintendo%20Entertainment%20System%20%28Unheadered%29.zip/Wizards%20%26%20Warriors%20X%20-%20Fortress%20of%20Fear%20Soundtrack%20%28World%29%20%282023-05-04%29%20%28Aftermarket%29%20%28Pirate%29.zip" TargetMode="External"/><Relationship Id="rId7005" Type="http://schemas.openxmlformats.org/officeDocument/2006/relationships/hyperlink" Target="https://archive.org/download/ni-roms/roms/Nintendo%20-%20Nintendo%20Entertainment%20System%20%28Unheadered%29.zip/Wo%20Xiang%20Niao%20Niao%20%28World%29%20%28v1.3e%29%20%28Aftermarket%29%20%28Unl%29.zip" TargetMode="External"/><Relationship Id="rId7004" Type="http://schemas.openxmlformats.org/officeDocument/2006/relationships/hyperlink" Target="https://archive.org/download/ni-roms/roms/Nintendo%20-%20Nintendo%20Entertainment%20System%20%28Unheadered%29.zip/Wo%20Xiang%20Niao%20Niao%20%28World%29%20%28v1.3%29%20%28Aftermarket%29%20%28Unl%29.zip" TargetMode="External"/><Relationship Id="rId7003" Type="http://schemas.openxmlformats.org/officeDocument/2006/relationships/hyperlink" Target="https://archive.org/download/ni-roms/roms/Nintendo%20-%20Nintendo%20Entertainment%20System%20%28Unheadered%29.zip/Wo%20Xiang%20Niao%20Niao%20%28World%29%20%28v1.2%29%20%28Aftermarket%29%20%28Unl%29.zip" TargetMode="External"/><Relationship Id="rId7002" Type="http://schemas.openxmlformats.org/officeDocument/2006/relationships/hyperlink" Target="https://archive.org/download/ni-roms/roms/Nintendo%20-%20Nintendo%20Entertainment%20System%20%28Unheadered%29.zip/Wo%20Xiang%20Niao%20Niao%20%28World%29%20%28v1.1%29%20%28Aftermarket%29%20%28Unl%29.zip" TargetMode="External"/><Relationship Id="rId7009" Type="http://schemas.openxmlformats.org/officeDocument/2006/relationships/hyperlink" Target="https://archive.org/download/ni-roms/roms/Nintendo%20-%20Nintendo%20Entertainment%20System%20%28Unheadered%29.zip/Wolfling%20%28World%29%20%28v1.2%29%20%28Aftermarket%29%20%28Unl%29.zip" TargetMode="External"/><Relationship Id="rId7008" Type="http://schemas.openxmlformats.org/officeDocument/2006/relationships/hyperlink" Target="https://archive.org/download/ni-roms/roms/Nintendo%20-%20Nintendo%20Entertainment%20System%20%28Unheadered%29.zip/Wolfling%20%28World%29%20%28v1.1%29%20%28NESDev%202017%29%20%28Aftermarket%29%20%28Unl%29.zip" TargetMode="External"/><Relationship Id="rId7007" Type="http://schemas.openxmlformats.org/officeDocument/2006/relationships/hyperlink" Target="https://archive.org/download/ni-roms/roms/Nintendo%20-%20Nintendo%20Entertainment%20System%20%28Unheadered%29.zip/Wolf%20Spirit%20%28World%29%20%28v1.1%29%20%28Demo%29%20%28Aftermarket%29%20%28Unl%29.zip" TargetMode="External"/><Relationship Id="rId7006" Type="http://schemas.openxmlformats.org/officeDocument/2006/relationships/hyperlink" Target="https://archive.org/download/ni-roms/roms/Nintendo%20-%20Nintendo%20Entertainment%20System%20%28Unheadered%29.zip/Wolf%20Spirit%20%28World%29%20%28Demo%29%20%28Aftermarket%29%20%28Unl%29.zip" TargetMode="External"/><Relationship Id="rId3513" Type="http://schemas.openxmlformats.org/officeDocument/2006/relationships/hyperlink" Target="https://archive.org/download/ni-roms/roms/Nintendo%20-%20Nintendo%20Entertainment%20System%20%28Unheadered%29.zip/Jim%20Power%20-%20The%20Lost%20Dimension%20%28World%29%20%28QUByte%20Classics%29.zip" TargetMode="External"/><Relationship Id="rId4844" Type="http://schemas.openxmlformats.org/officeDocument/2006/relationships/hyperlink" Target="https://archive.org/download/ni-roms/roms/Nintendo%20-%20Nintendo%20Entertainment%20System%20%28Unheadered%29.zip/Paco%20-%20New%20Frontiers%20%28World%29%20%28Demo%206%29%20%28Aftermarket%29%20%28Unl%29.zip" TargetMode="External"/><Relationship Id="rId3512" Type="http://schemas.openxmlformats.org/officeDocument/2006/relationships/hyperlink" Target="https://archive.org/download/ni-roms/roms/Nintendo%20-%20Nintendo%20Entertainment%20System%20%28Unheadered%29.zip/Jikuu%20Yuuden%20-%20Debias%20%28Japan%29.zip" TargetMode="External"/><Relationship Id="rId4843" Type="http://schemas.openxmlformats.org/officeDocument/2006/relationships/hyperlink" Target="https://archive.org/download/ni-roms/roms/Nintendo%20-%20Nintendo%20Entertainment%20System%20%28Unheadered%29.zip/Paco%20-%20New%20Frontiers%20%28World%29%20%28Demo%205%29%20%28Aftermarket%29%20%28Unl%29.zip" TargetMode="External"/><Relationship Id="rId3515" Type="http://schemas.openxmlformats.org/officeDocument/2006/relationships/hyperlink" Target="https://archive.org/download/ni-roms/roms/Nintendo%20-%20Nintendo%20Entertainment%20System%20%28Unheadered%29.zip/Jimmy%20Connors%20Tennis%20%28Europe%29.zip" TargetMode="External"/><Relationship Id="rId4846" Type="http://schemas.openxmlformats.org/officeDocument/2006/relationships/hyperlink" Target="https://archive.org/download/ni-roms/roms/Nintendo%20-%20Nintendo%20Entertainment%20System%20%28Unheadered%29.zip/Paco%20-%20New%20Frontiers%20%28World%29%20%28Demo%208%29%20%28Aftermarket%29%20%28Unl%29.zip" TargetMode="External"/><Relationship Id="rId3514" Type="http://schemas.openxmlformats.org/officeDocument/2006/relationships/hyperlink" Target="https://archive.org/download/ni-roms/roms/Nintendo%20-%20Nintendo%20Entertainment%20System%20%28Unheadered%29.zip/Jimmy%20%28World%29%20%28Aftermarket%29%20%28Unl%29.zip" TargetMode="External"/><Relationship Id="rId4845" Type="http://schemas.openxmlformats.org/officeDocument/2006/relationships/hyperlink" Target="https://archive.org/download/ni-roms/roms/Nintendo%20-%20Nintendo%20Entertainment%20System%20%28Unheadered%29.zip/Paco%20-%20New%20Frontiers%20%28World%29%20%28Demo%207%29%20%28Aftermarket%29%20%28Unl%29.zip" TargetMode="External"/><Relationship Id="rId3517" Type="http://schemas.openxmlformats.org/officeDocument/2006/relationships/hyperlink" Target="https://archive.org/download/ni-roms/roms/Nintendo%20-%20Nintendo%20Entertainment%20System%20%28Unheadered%29.zip/Jimmy%20Connors%20Tennis%20%28USA%29.zip" TargetMode="External"/><Relationship Id="rId4848" Type="http://schemas.openxmlformats.org/officeDocument/2006/relationships/hyperlink" Target="https://archive.org/download/ni-roms/roms/Nintendo%20-%20Nintendo%20Entertainment%20System%20%28Unheadered%29.zip/Paco%20The%20Alpaca%20%28World%29%20%28Demo%201%29%20%28Aftermarket%29%20%28Unl%29.zip" TargetMode="External"/><Relationship Id="rId3516" Type="http://schemas.openxmlformats.org/officeDocument/2006/relationships/hyperlink" Target="https://archive.org/download/ni-roms/roms/Nintendo%20-%20Nintendo%20Entertainment%20System%20%28Unheadered%29.zip/Jimmy%20Connors%20Tennis%20%28Russia%29%20%28Pirate%29.zip" TargetMode="External"/><Relationship Id="rId4847" Type="http://schemas.openxmlformats.org/officeDocument/2006/relationships/hyperlink" Target="https://archive.org/download/ni-roms/roms/Nintendo%20-%20Nintendo%20Entertainment%20System%20%28Unheadered%29.zip/Paco%20-%20New%20Frontiers%20%28World%29%20%28Demo%209%29%20%28Byte-Off%202024%29%20%28Aftermarket%29%20%28Unl%29.zip" TargetMode="External"/><Relationship Id="rId3519" Type="http://schemas.openxmlformats.org/officeDocument/2006/relationships/hyperlink" Target="https://archive.org/download/ni-roms/roms/Nintendo%20-%20Nintendo%20Entertainment%20System%20%28Unheadered%29.zip/Jingke%20Xin%20Zhuan%20%28Asia%29%20%28Unl%29.zip" TargetMode="External"/><Relationship Id="rId3518" Type="http://schemas.openxmlformats.org/officeDocument/2006/relationships/hyperlink" Target="https://archive.org/download/ni-roms/roms/Nintendo%20-%20Nintendo%20Entertainment%20System%20%28Unheadered%29.zip/Jinghua%20Yuan%20%28China%29%20%28Unl%29.zip" TargetMode="External"/><Relationship Id="rId4849" Type="http://schemas.openxmlformats.org/officeDocument/2006/relationships/hyperlink" Target="https://archive.org/download/ni-roms/roms/Nintendo%20-%20Nintendo%20Entertainment%20System%20%28Unheadered%29.zip/Paco%20The%20Alpaca%20%28World%29%20%28Demo%202%29%20%28Aftermarket%29%20%28Unl%29.zip" TargetMode="External"/><Relationship Id="rId4840" Type="http://schemas.openxmlformats.org/officeDocument/2006/relationships/hyperlink" Target="https://archive.org/download/ni-roms/roms/Nintendo%20-%20Nintendo%20Entertainment%20System%20%28Unheadered%29.zip/Paco%20-%20New%20Frontiers%20%28World%29%20%28Demo%202%29%20%28Aftermarket%29%20%28Unl%29.zip" TargetMode="External"/><Relationship Id="rId3511" Type="http://schemas.openxmlformats.org/officeDocument/2006/relationships/hyperlink" Target="https://archive.org/download/ni-roms/roms/Nintendo%20-%20Nintendo%20Entertainment%20System%20%28Unheadered%29.zip/Jijia%20Zhanshi%20III%20%28China%29%20%28Jncota%29%20%28Aftermarket%29%20%28Unl%29.zip" TargetMode="External"/><Relationship Id="rId4842" Type="http://schemas.openxmlformats.org/officeDocument/2006/relationships/hyperlink" Target="https://archive.org/download/ni-roms/roms/Nintendo%20-%20Nintendo%20Entertainment%20System%20%28Unheadered%29.zip/Paco%20-%20New%20Frontiers%20%28World%29%20%28Demo%204%29%20%28Aftermarket%29%20%28Unl%29.zip" TargetMode="External"/><Relationship Id="rId3510" Type="http://schemas.openxmlformats.org/officeDocument/2006/relationships/hyperlink" Target="https://archive.org/download/ni-roms/roms/Nintendo%20-%20Nintendo%20Entertainment%20System%20%28Unheadered%29.zip/Jijia%20Zhanshi%20III%20%28China%29%20%28Hengge%29%20%28Aftermarket%29%20%28Unl%29.zip" TargetMode="External"/><Relationship Id="rId4841" Type="http://schemas.openxmlformats.org/officeDocument/2006/relationships/hyperlink" Target="https://archive.org/download/ni-roms/roms/Nintendo%20-%20Nintendo%20Entertainment%20System%20%28Unheadered%29.zip/Paco%20-%20New%20Frontiers%20%28World%29%20%28Demo%203%29%20%28Aftermarket%29%20%28Unl%29.zip" TargetMode="External"/><Relationship Id="rId3502" Type="http://schemas.openxmlformats.org/officeDocument/2006/relationships/hyperlink" Target="https://archive.org/download/ni-roms/roms/Nintendo%20-%20Nintendo%20Entertainment%20System%20%28Unheadered%29.zip/Jianxia%20Qingyuan%20%28China%29%20%28Jncota%29%20%28Aftermarket%29%20%28Unl%29.zip" TargetMode="External"/><Relationship Id="rId4833" Type="http://schemas.openxmlformats.org/officeDocument/2006/relationships/hyperlink" Target="https://archive.org/download/ni-roms/roms/Nintendo%20-%20Nintendo%20Entertainment%20System%20%28Unheadered%29.zip/Pachinko%20Daisakusen%202%20%28Japan%29.zip" TargetMode="External"/><Relationship Id="rId3501" Type="http://schemas.openxmlformats.org/officeDocument/2006/relationships/hyperlink" Target="https://archive.org/download/ni-roms/roms/Nintendo%20-%20Nintendo%20Entertainment%20System%20%28Unheadered%29.zip/Jianxia%20Qingyuan%20%28China%29%20%28Coolboy%29%20%28Unl%29.zip" TargetMode="External"/><Relationship Id="rId4832" Type="http://schemas.openxmlformats.org/officeDocument/2006/relationships/hyperlink" Target="https://archive.org/download/ni-roms/roms/Nintendo%20-%20Nintendo%20Entertainment%20System%20%28Unheadered%29.zip/Pachinko%20Daisakusen%20%28Japan%29.zip" TargetMode="External"/><Relationship Id="rId3504" Type="http://schemas.openxmlformats.org/officeDocument/2006/relationships/hyperlink" Target="https://archive.org/download/ni-roms/roms/Nintendo%20-%20Nintendo%20Entertainment%20System%20%28Unheadered%29.zip/Jianxia%20Qingyuan%20%28China%29%20%28Nantong%29%20%28Aftermarket%29%20%28Pirate%29.zip" TargetMode="External"/><Relationship Id="rId4835" Type="http://schemas.openxmlformats.org/officeDocument/2006/relationships/hyperlink" Target="https://archive.org/download/ni-roms/roms/Nintendo%20-%20Nintendo%20Entertainment%20System%20%28Unheadered%29.zip/Pachio-kun%203%20%28Japan%29%20%28Rev%201%29.zip" TargetMode="External"/><Relationship Id="rId3503" Type="http://schemas.openxmlformats.org/officeDocument/2006/relationships/hyperlink" Target="https://archive.org/download/ni-roms/roms/Nintendo%20-%20Nintendo%20Entertainment%20System%20%28Unheadered%29.zip/Jianxia%20Qingyuan%20%28China%29%20%28Nanjin%29%20%28Aftermarket%29%20%28Unl%29.zip" TargetMode="External"/><Relationship Id="rId4834" Type="http://schemas.openxmlformats.org/officeDocument/2006/relationships/hyperlink" Target="https://archive.org/download/ni-roms/roms/Nintendo%20-%20Nintendo%20Entertainment%20System%20%28Unheadered%29.zip/Pachio-kun%202%20%28Japan%29.zip" TargetMode="External"/><Relationship Id="rId3506" Type="http://schemas.openxmlformats.org/officeDocument/2006/relationships/hyperlink" Target="https://archive.org/download/ni-roms/roms/Nintendo%20-%20Nintendo%20Entertainment%20System%20%28Unheadered%29.zip/Jidu%20Shan%20En%20Chouji%20-%20Le%20Comte%20de%20Monte-Cristo%20%28China%29%20%280100551%29%20%28Unl%29.zip" TargetMode="External"/><Relationship Id="rId4837" Type="http://schemas.openxmlformats.org/officeDocument/2006/relationships/hyperlink" Target="https://archive.org/download/ni-roms/roms/Nintendo%20-%20Nintendo%20Entertainment%20System%20%28Unheadered%29.zip/Pachio-kun%204%20%28Japan%29.zip" TargetMode="External"/><Relationship Id="rId3505" Type="http://schemas.openxmlformats.org/officeDocument/2006/relationships/hyperlink" Target="https://archive.org/download/ni-roms/roms/Nintendo%20-%20Nintendo%20Entertainment%20System%20%28Unheadered%29.zip/Jiating%20Diannao%20Jiaoxue%20Jianpan%20%28Asia%29%20%28En%29%20%28Pirate%29.zip" TargetMode="External"/><Relationship Id="rId4836" Type="http://schemas.openxmlformats.org/officeDocument/2006/relationships/hyperlink" Target="https://archive.org/download/ni-roms/roms/Nintendo%20-%20Nintendo%20Entertainment%20System%20%28Unheadered%29.zip/Pachio-kun%203%20%28Japan%29.zip" TargetMode="External"/><Relationship Id="rId3508" Type="http://schemas.openxmlformats.org/officeDocument/2006/relationships/hyperlink" Target="https://archive.org/download/ni-roms/roms/Nintendo%20-%20Nintendo%20Entertainment%20System%20%28Unheadered%29.zip/Jigoku%20Gokuraku%20Maru%20%28Japan%29.zip" TargetMode="External"/><Relationship Id="rId4839" Type="http://schemas.openxmlformats.org/officeDocument/2006/relationships/hyperlink" Target="https://archive.org/download/ni-roms/roms/Nintendo%20-%20Nintendo%20Entertainment%20System%20%28Unheadered%29.zip/Paco%20-%20New%20Frontiers%20%28World%29%20%28Demo%201%29%20%28Aftermarket%29%20%28Unl%29.zip" TargetMode="External"/><Relationship Id="rId3507" Type="http://schemas.openxmlformats.org/officeDocument/2006/relationships/hyperlink" Target="https://archive.org/download/ni-roms/roms/Nintendo%20-%20Nintendo%20Entertainment%20System%20%28Unheadered%29.zip/Jidu%20Shan%20En%20Chouji%20-%20Le%20Comte%20de%20Monte-Cristo%20%28China%29%20%28970260%29%20%28Unl%29.zip" TargetMode="External"/><Relationship Id="rId4838" Type="http://schemas.openxmlformats.org/officeDocument/2006/relationships/hyperlink" Target="https://archive.org/download/ni-roms/roms/Nintendo%20-%20Nintendo%20Entertainment%20System%20%28Unheadered%29.zip/Pachio-kun%205%20%28Japan%29.zip" TargetMode="External"/><Relationship Id="rId3509" Type="http://schemas.openxmlformats.org/officeDocument/2006/relationships/hyperlink" Target="https://archive.org/download/ni-roms/roms/Nintendo%20-%20Nintendo%20Entertainment%20System%20%28Unheadered%29.zip/Jijia%20Zhanshi%20%28China%29%20%28Pirate%29.zip" TargetMode="External"/><Relationship Id="rId3500" Type="http://schemas.openxmlformats.org/officeDocument/2006/relationships/hyperlink" Target="https://archive.org/download/ni-roms/roms/Nintendo%20-%20Nintendo%20Entertainment%20System%20%28Unheadered%29.zip/Jian%20Wuzhe%20%28China%29%20%28Unl%29.zip" TargetMode="External"/><Relationship Id="rId4831" Type="http://schemas.openxmlformats.org/officeDocument/2006/relationships/hyperlink" Target="https://archive.org/download/ni-roms/roms/Nintendo%20-%20Nintendo%20Entertainment%20System%20%28Unheadered%29.zip/Pachicom%20%28Japan%29.zip" TargetMode="External"/><Relationship Id="rId4830" Type="http://schemas.openxmlformats.org/officeDocument/2006/relationships/hyperlink" Target="https://archive.org/download/ni-roms/roms/Nintendo%20-%20Nintendo%20Entertainment%20System%20%28Unheadered%29.zip/Pachi-Slot%20Adventure%203%20-%20Bitaoshii%207%20Kenzan%21%20%28Japan%29.zip" TargetMode="External"/><Relationship Id="rId2203" Type="http://schemas.openxmlformats.org/officeDocument/2006/relationships/hyperlink" Target="https://archive.org/download/ni-roms/roms/Nintendo%20-%20Nintendo%20Entertainment%20System%20%28Unheadered%29.zip/Demon%20Sword%20%28USA%29.zip" TargetMode="External"/><Relationship Id="rId3535" Type="http://schemas.openxmlformats.org/officeDocument/2006/relationships/hyperlink" Target="https://archive.org/download/ni-roms/roms/Nintendo%20-%20Nintendo%20Entertainment%20System%20%28Unheadered%29.zip/John%20Smith%20-%20Special%20Agent%20%28USA%29%20%28Beta%29%20%281992-08-27%29.zip" TargetMode="External"/><Relationship Id="rId4866" Type="http://schemas.openxmlformats.org/officeDocument/2006/relationships/hyperlink" Target="https://archive.org/download/ni-roms/roms/Nintendo%20-%20Nintendo%20Entertainment%20System%20%28Unheadered%29.zip/Paper%20Plane%20in%20Subsoil%2C%20The%20%28World%29%20%28v1.2%29%20%28Aftermarket%29%20%28Unl%29.zip" TargetMode="External"/><Relationship Id="rId2204" Type="http://schemas.openxmlformats.org/officeDocument/2006/relationships/hyperlink" Target="https://archive.org/download/ni-roms/roms/Nintendo%20-%20Nintendo%20Entertainment%20System%20%28Unheadered%29.zip/Dengeki%20-%20Big%20Bang%21%20%28Japan%29%20%28Beta%29.zip" TargetMode="External"/><Relationship Id="rId3534" Type="http://schemas.openxmlformats.org/officeDocument/2006/relationships/hyperlink" Target="https://archive.org/download/ni-roms/roms/Nintendo%20-%20Nintendo%20Entertainment%20System%20%28Unheadered%29.zip/John%20Elway%27s%20Quarterback%20%28USA%29.zip" TargetMode="External"/><Relationship Id="rId4865" Type="http://schemas.openxmlformats.org/officeDocument/2006/relationships/hyperlink" Target="https://archive.org/download/ni-roms/roms/Nintendo%20-%20Nintendo%20Entertainment%20System%20%28Unheadered%29.zip/Paper%20Plane%20in%20Subsoil%2C%20The%20%28World%29%20%28v1.1%29%20%28Aftermarket%29%20%28Unl%29.zip" TargetMode="External"/><Relationship Id="rId2205" Type="http://schemas.openxmlformats.org/officeDocument/2006/relationships/hyperlink" Target="https://archive.org/download/ni-roms/roms/Nintendo%20-%20Nintendo%20Entertainment%20System%20%28Unheadered%29.zip/Dengeki%20-%20Big%20Bang%21%20%28Japan%29.zip" TargetMode="External"/><Relationship Id="rId3537" Type="http://schemas.openxmlformats.org/officeDocument/2006/relationships/hyperlink" Target="https://archive.org/download/ni-roms/roms/Nintendo%20-%20Nintendo%20Entertainment%20System%20%28Unheadered%29.zip/Jordan%20vs%20Bird%20-%20One%20on%20One%20%28USA%29.zip" TargetMode="External"/><Relationship Id="rId4868" Type="http://schemas.openxmlformats.org/officeDocument/2006/relationships/hyperlink" Target="https://archive.org/download/ni-roms/roms/Nintendo%20-%20Nintendo%20Entertainment%20System%20%28Unheadered%29.zip/Paperboy%20%28Europe%29.zip" TargetMode="External"/><Relationship Id="rId2206" Type="http://schemas.openxmlformats.org/officeDocument/2006/relationships/hyperlink" Target="https://archive.org/download/ni-roms/roms/Nintendo%20-%20Nintendo%20Entertainment%20System%20%28Unheadered%29.zip/Densetsu%20no%20Kishi%20-%20Elrond%20%28Japan%29.zip" TargetMode="External"/><Relationship Id="rId3536" Type="http://schemas.openxmlformats.org/officeDocument/2006/relationships/hyperlink" Target="https://archive.org/download/ni-roms/roms/Nintendo%20-%20Nintendo%20Entertainment%20System%20%28Unheadered%29.zip/Jongbou%20%28Japan%29.zip" TargetMode="External"/><Relationship Id="rId4867" Type="http://schemas.openxmlformats.org/officeDocument/2006/relationships/hyperlink" Target="https://archive.org/download/ni-roms/roms/Nintendo%20-%20Nintendo%20Entertainment%20System%20%28Unheadered%29.zip/Paper%20Plane%20in%20Subsoil%2C%20The%20%28World%29%20%28v4.0%29%20%28Aftermarket%29%20%28Unl%29.zip" TargetMode="External"/><Relationship Id="rId2207" Type="http://schemas.openxmlformats.org/officeDocument/2006/relationships/hyperlink" Target="https://archive.org/download/ni-roms/roms/Nintendo%20-%20Nintendo%20Entertainment%20System%20%28Unheadered%29.zip/Depths%20%28World%29%20%28Ludum%20Dare%2044%29%20%28Aftermarket%29%20%28Unl%29.zip" TargetMode="External"/><Relationship Id="rId3539" Type="http://schemas.openxmlformats.org/officeDocument/2006/relationships/hyperlink" Target="https://archive.org/download/ni-roms/roms/Nintendo%20-%20Nintendo%20Entertainment%20System%20%28Unheadered%29.zip/Joshua%20%26%20the%20Battle%20of%20Jericho%20%28USA%29%20%28v6.0%29%20%28Unl%29.zip" TargetMode="External"/><Relationship Id="rId2208" Type="http://schemas.openxmlformats.org/officeDocument/2006/relationships/hyperlink" Target="https://archive.org/download/ni-roms/roms/Nintendo%20-%20Nintendo%20Entertainment%20System%20%28Unheadered%29.zip/Depths%20%28World%29%20%28v2.0%29%20%28Aftermarket%29%20%28Unl%29.zip" TargetMode="External"/><Relationship Id="rId3538" Type="http://schemas.openxmlformats.org/officeDocument/2006/relationships/hyperlink" Target="https://archive.org/download/ni-roms/roms/Nintendo%20-%20Nintendo%20Entertainment%20System%20%28Unheadered%29.zip/Joshua%20%26%20the%20Battle%20of%20Jericho%20%28USA%29%20%28v5.0%29%20%28Unl%29.zip" TargetMode="External"/><Relationship Id="rId4869" Type="http://schemas.openxmlformats.org/officeDocument/2006/relationships/hyperlink" Target="https://archive.org/download/ni-roms/roms/Nintendo%20-%20Nintendo%20Entertainment%20System%20%28Unheadered%29.zip/Paperboy%20%28Japan%29.zip" TargetMode="External"/><Relationship Id="rId2209" Type="http://schemas.openxmlformats.org/officeDocument/2006/relationships/hyperlink" Target="https://archive.org/download/ni-roms/roms/Nintendo%20-%20Nintendo%20Entertainment%20System%20%28Unheadered%29.zip/Derby%20Stallion%20-%20Zenkoku%20Ban%20%28Japan%29.zip" TargetMode="External"/><Relationship Id="rId4860" Type="http://schemas.openxmlformats.org/officeDocument/2006/relationships/hyperlink" Target="https://archive.org/download/ni-roms/roms/Nintendo%20-%20Nintendo%20Entertainment%20System%20%28Unheadered%29.zip/Panesian%20Power%20%28World%29%20%28Aftermarket%29%20%28Unl%29.zip" TargetMode="External"/><Relationship Id="rId3531" Type="http://schemas.openxmlformats.org/officeDocument/2006/relationships/hyperlink" Target="https://archive.org/download/ni-roms/roms/Nintendo%20-%20Nintendo%20Entertainment%20System%20%28Unheadered%29.zip/Joe%20%26%20Mac%20%28USA%29.zip" TargetMode="External"/><Relationship Id="rId4862" Type="http://schemas.openxmlformats.org/officeDocument/2006/relationships/hyperlink" Target="https://archive.org/download/ni-roms/roms/Nintendo%20-%20Nintendo%20Entertainment%20System%20%28Unheadered%29.zip/Panic%20Restaurant%20%28Europe%29.zip" TargetMode="External"/><Relationship Id="rId2200" Type="http://schemas.openxmlformats.org/officeDocument/2006/relationships/hyperlink" Target="https://archive.org/download/ni-roms/roms/Nintendo%20-%20Nintendo%20Entertainment%20System%20%28Unheadered%29.zip/Delta%209%20%28World%29%20%28Demo%205%29%20%28Byte-Off%202024%29%20%28Aftermarket%29%20%28Unl%29.zip" TargetMode="External"/><Relationship Id="rId3530" Type="http://schemas.openxmlformats.org/officeDocument/2006/relationships/hyperlink" Target="https://archive.org/download/ni-roms/roms/Nintendo%20-%20Nintendo%20Entertainment%20System%20%28Unheadered%29.zip/Jizhan%20Freeza%20Zhi%20Sun%20Wufan%20%28China%29%20%28Aftermarket%29%20%28Pirate%29.zip" TargetMode="External"/><Relationship Id="rId4861" Type="http://schemas.openxmlformats.org/officeDocument/2006/relationships/hyperlink" Target="https://archive.org/download/ni-roms/roms/Nintendo%20-%20Nintendo%20Entertainment%20System%20%28Unheadered%29.zip/Panic%21%20Dizzy%20%28World%29%20%28Proto%29%20%28Unl%29.zip" TargetMode="External"/><Relationship Id="rId2201" Type="http://schemas.openxmlformats.org/officeDocument/2006/relationships/hyperlink" Target="https://archive.org/download/ni-roms/roms/Nintendo%20-%20Nintendo%20Entertainment%20System%20%28Unheadered%29.zip/DemonDistrict%20%28World%29%20%28Aftermarket%29%20%28Unl%29.zip" TargetMode="External"/><Relationship Id="rId3533" Type="http://schemas.openxmlformats.org/officeDocument/2006/relationships/hyperlink" Target="https://archive.org/download/ni-roms/roms/Nintendo%20-%20Nintendo%20Entertainment%20System%20%28Unheadered%29.zip/Joe%20and%20Mac%20%28Asia%29%20%28En%29%20%28J-C5%29%20%28Pirate%29.zip" TargetMode="External"/><Relationship Id="rId4864" Type="http://schemas.openxmlformats.org/officeDocument/2006/relationships/hyperlink" Target="https://archive.org/download/ni-roms/roms/Nintendo%20-%20Nintendo%20Entertainment%20System%20%28Unheadered%29.zip/Paper%20Plane%20in%20Subsoil%2C%20The%20%28World%29%20%28v1.0%29%20%28Aftermarket%29%20%28Unl%29.zip" TargetMode="External"/><Relationship Id="rId2202" Type="http://schemas.openxmlformats.org/officeDocument/2006/relationships/hyperlink" Target="https://archive.org/download/ni-roms/roms/Nintendo%20-%20Nintendo%20Entertainment%20System%20%28Unheadered%29.zip/DemonDistrict%20%28World%29%20%28Beta%29%20%282019-11-17%29%20%28Aftermarket%29%20%28Unl%29.zip" TargetMode="External"/><Relationship Id="rId3532" Type="http://schemas.openxmlformats.org/officeDocument/2006/relationships/hyperlink" Target="https://archive.org/download/ni-roms/roms/Nintendo%20-%20Nintendo%20Entertainment%20System%20%28Unheadered%29.zip/Joe%20%26%20Mac%20-%20Caveman%20Ninja%20%28Europe%29.zip" TargetMode="External"/><Relationship Id="rId4863" Type="http://schemas.openxmlformats.org/officeDocument/2006/relationships/hyperlink" Target="https://archive.org/download/ni-roms/roms/Nintendo%20-%20Nintendo%20Entertainment%20System%20%28Unheadered%29.zip/Panic%20Restaurant%20%28USA%29.zip" TargetMode="External"/><Relationship Id="rId3524" Type="http://schemas.openxmlformats.org/officeDocument/2006/relationships/hyperlink" Target="https://archive.org/download/ni-roms/roms/Nintendo%20-%20Nintendo%20Entertainment%20System%20%28Unheadered%29.zip/Jinqu%20KTV%20%28Asia%29%20%28Unl%29.zip" TargetMode="External"/><Relationship Id="rId4855" Type="http://schemas.openxmlformats.org/officeDocument/2006/relationships/hyperlink" Target="https://archive.org/download/ni-roms/roms/Nintendo%20-%20Nintendo%20Entertainment%20System%20%28Unheadered%29.zip/Palamedes%20II%20-%20Star%20Twinkle%2C%20Hoshi%20no%20Mabataki%20%28Japan%29.zip" TargetMode="External"/><Relationship Id="rId3523" Type="http://schemas.openxmlformats.org/officeDocument/2006/relationships/hyperlink" Target="https://archive.org/download/ni-roms/roms/Nintendo%20-%20Nintendo%20Entertainment%20System%20%28Unheadered%29.zip/Jinji%20Zhiling%20%28Asia%29%20%28En%29%20%28Kaiser%29%20%28KS-7037%29%20%28Pirate%29.zip" TargetMode="External"/><Relationship Id="rId4854" Type="http://schemas.openxmlformats.org/officeDocument/2006/relationships/hyperlink" Target="https://archive.org/download/ni-roms/roms/Nintendo%20-%20Nintendo%20Entertainment%20System%20%28Unheadered%29.zip/Palamedes%20%28USA%29.zip" TargetMode="External"/><Relationship Id="rId3526" Type="http://schemas.openxmlformats.org/officeDocument/2006/relationships/hyperlink" Target="https://archive.org/download/ni-roms/roms/Nintendo%20-%20Nintendo%20Entertainment%20System%20%28Unheadered%29.zip/Jiqi%20Mao%20-%20Xiao%20Dingdang%20%28China%29%20%28Pirate%29.zip" TargetMode="External"/><Relationship Id="rId4857" Type="http://schemas.openxmlformats.org/officeDocument/2006/relationships/hyperlink" Target="https://archive.org/download/ni-roms/roms/Nintendo%20-%20Nintendo%20Entertainment%20System%20%28Unheadered%29.zip/Panda%20Prince%2C%20The%20%28Asia%29%20%28En%29%20%28Pirate%29.zip" TargetMode="External"/><Relationship Id="rId3525" Type="http://schemas.openxmlformats.org/officeDocument/2006/relationships/hyperlink" Target="https://archive.org/download/ni-roms/roms/Nintendo%20-%20Nintendo%20Entertainment%20System%20%28Unheadered%29.zip/Jinyong%20Qun%20Xia%20Zhuan%20-%20Shu%20Jian%20Jiangshan%20%28China%29%20%28Aftermarket%29%20%28Unl%29.zip" TargetMode="External"/><Relationship Id="rId4856" Type="http://schemas.openxmlformats.org/officeDocument/2006/relationships/hyperlink" Target="https://archive.org/download/ni-roms/roms/Nintendo%20-%20Nintendo%20Entertainment%20System%20%28Unheadered%29.zip/Panda%20Baby%20%28Asia%29%20%28En%29%20%28Pirate%29.zip" TargetMode="External"/><Relationship Id="rId3528" Type="http://schemas.openxmlformats.org/officeDocument/2006/relationships/hyperlink" Target="https://archive.org/download/ni-roms/roms/Nintendo%20-%20Nintendo%20Entertainment%20System%20%28Unheadered%29.zip/Jiqiren%20Dazhan%20%28China%29%20%28Aftermarket%29%20%28Pirate%29.zip" TargetMode="External"/><Relationship Id="rId4859" Type="http://schemas.openxmlformats.org/officeDocument/2006/relationships/hyperlink" Target="https://archive.org/download/ni-roms/roms/Nintendo%20-%20Nintendo%20Entertainment%20System%20%28Unheadered%29.zip/Pandora%27s%20Blocks%20%28World%29%20%28Demo%29%20%28Byte-Off%202019%29%20%28Aftermarket%29%20%28Unl%29.zip" TargetMode="External"/><Relationship Id="rId3527" Type="http://schemas.openxmlformats.org/officeDocument/2006/relationships/hyperlink" Target="https://archive.org/download/ni-roms/roms/Nintendo%20-%20Nintendo%20Entertainment%20System%20%28Unheadered%29.zip/Jiqi%20Zhanshi%20Gaoda%20%28China%29%20%28Pirate%29.zip" TargetMode="External"/><Relationship Id="rId4858" Type="http://schemas.openxmlformats.org/officeDocument/2006/relationships/hyperlink" Target="https://archive.org/download/ni-roms/roms/Nintendo%20-%20Nintendo%20Entertainment%20System%20%28Unheadered%29.zip/Panda%20World%20%28Asia%29%20%28En%29%20%28Pirate%29.zip" TargetMode="External"/><Relationship Id="rId3529" Type="http://schemas.openxmlformats.org/officeDocument/2006/relationships/hyperlink" Target="https://archive.org/download/ni-roms/roms/Nintendo%20-%20Nintendo%20Entertainment%20System%20%28Unheadered%29.zip/Jixian%20Tiaowu%20%28China%29%20%28En%29%20%28Pirate%29.zip" TargetMode="External"/><Relationship Id="rId3520" Type="http://schemas.openxmlformats.org/officeDocument/2006/relationships/hyperlink" Target="https://archive.org/download/ni-roms/roms/Nintendo%20-%20Nintendo%20Entertainment%20System%20%28Unheadered%29.zip/Jingke%20Xin%20Zhuan%20%28China%29%20%28Jncota%29%20%28Aftermarket%29%20%28Unl%29.zip" TargetMode="External"/><Relationship Id="rId4851" Type="http://schemas.openxmlformats.org/officeDocument/2006/relationships/hyperlink" Target="https://archive.org/download/ni-roms/roms/Nintendo%20-%20Nintendo%20Entertainment%20System%20%28Unheadered%29.zip/Page%20Turner%20%28World%29%20%28Demo%29%20%28Byte-Off%202019%29%20%28Aftermarket%29%20%28Unl%29.zip" TargetMode="External"/><Relationship Id="rId4850" Type="http://schemas.openxmlformats.org/officeDocument/2006/relationships/hyperlink" Target="https://archive.org/download/ni-roms/roms/Nintendo%20-%20Nintendo%20Entertainment%20System%20%28Unheadered%29.zip/Paco%20The%20Alpaca%20%28World%29%20%28Demo%203%29%20%28Aftermarket%29%20%28Unl%29.zip" TargetMode="External"/><Relationship Id="rId3522" Type="http://schemas.openxmlformats.org/officeDocument/2006/relationships/hyperlink" Target="https://archive.org/download/ni-roms/roms/Nintendo%20-%20Nintendo%20Entertainment%20System%20%28Unheadered%29.zip/Jingwei%20Tianhai%20%28China%29%20%28Pirate%29.zip" TargetMode="External"/><Relationship Id="rId4853" Type="http://schemas.openxmlformats.org/officeDocument/2006/relationships/hyperlink" Target="https://archive.org/download/ni-roms/roms/Nintendo%20-%20Nintendo%20Entertainment%20System%20%28Unheadered%29.zip/Palamedes%20%28Japan%29.zip" TargetMode="External"/><Relationship Id="rId3521" Type="http://schemas.openxmlformats.org/officeDocument/2006/relationships/hyperlink" Target="https://archive.org/download/ni-roms/roms/Nintendo%20-%20Nintendo%20Entertainment%20System%20%28Unheadered%29.zip/Jingke%20Xin%20Zhuan%20%28China%29%20%28Waixing%29%20%28Unl%29.zip" TargetMode="External"/><Relationship Id="rId4852" Type="http://schemas.openxmlformats.org/officeDocument/2006/relationships/hyperlink" Target="https://archive.org/download/ni-roms/roms/Nintendo%20-%20Nintendo%20Entertainment%20System%20%28Unheadered%29.zip/Pajama%20Hero%20-%20Nemo%20%28Japan%29.zip" TargetMode="External"/><Relationship Id="rId4800" Type="http://schemas.openxmlformats.org/officeDocument/2006/relationships/hyperlink" Target="https://archive.org/download/ni-roms/roms/Nintendo%20-%20Nintendo%20Entertainment%20System%20%28Unheadered%29.zip/P.O.W.%20-%20Prisoners%20of%20War%20%28USA%29.zip" TargetMode="External"/><Relationship Id="rId4802" Type="http://schemas.openxmlformats.org/officeDocument/2006/relationships/hyperlink" Target="https://archive.org/download/ni-roms/roms/Nintendo%20-%20Nintendo%20Entertainment%20System%20%28Unheadered%29.zip/PCB%20Artist%20%28World%29%20%28Program%29%20%28Aftermarket%29%20%28Unl%29.zip" TargetMode="External"/><Relationship Id="rId4801" Type="http://schemas.openxmlformats.org/officeDocument/2006/relationships/hyperlink" Target="https://archive.org/download/ni-roms/roms/Nintendo%20-%20Nintendo%20Entertainment%20System%20%28Unheadered%29.zip/PCB%20Artist%20%28World%29%20%28NESDev%202014%29%20%28Program%29%20%28Aftermarket%29%20%28Unl%29.zip" TargetMode="External"/><Relationship Id="rId4804" Type="http://schemas.openxmlformats.org/officeDocument/2006/relationships/hyperlink" Target="https://archive.org/download/ni-roms/roms/Nintendo%20-%20Nintendo%20Entertainment%20System%20%28Unheadered%29.zip/PR8%20%28World%29%20%28v0.99%29%20%28Beta%29%20%28Music%20Program%29%20%28Aftermarket%29%20%28Unl%29.zip" TargetMode="External"/><Relationship Id="rId4803" Type="http://schemas.openxmlformats.org/officeDocument/2006/relationships/hyperlink" Target="https://archive.org/download/ni-roms/roms/Nintendo%20-%20Nintendo%20Entertainment%20System%20%28Unheadered%29.zip/PLOID%20%28World%29%20%28v2.0%29%20%28Aftermarket%29%20%28Unl%29.zip" TargetMode="External"/><Relationship Id="rId4806" Type="http://schemas.openxmlformats.org/officeDocument/2006/relationships/hyperlink" Target="https://archive.org/download/ni-roms/roms/Nintendo%20-%20Nintendo%20Entertainment%20System%20%28Unheadered%29.zip/PR8%20%28World%29%20%28v0.99b%29%20%28Beta%29%20%28Music%20Program%29%20%28Aftermarket%29%20%28Unl%29.zip" TargetMode="External"/><Relationship Id="rId4805" Type="http://schemas.openxmlformats.org/officeDocument/2006/relationships/hyperlink" Target="https://archive.org/download/ni-roms/roms/Nintendo%20-%20Nintendo%20Entertainment%20System%20%28Unheadered%29.zip/PR8%20%28World%29%20%28v0.99a%29%20%28Beta%29%20%28Music%20Program%29%20%28Aftermarket%29%20%28Unl%29.zip" TargetMode="External"/><Relationship Id="rId4808" Type="http://schemas.openxmlformats.org/officeDocument/2006/relationships/hyperlink" Target="https://archive.org/download/ni-roms/roms/Nintendo%20-%20Nintendo%20Entertainment%20System%20%28Unheadered%29.zip/PR8%20%28World%29%20%28v1.00%29%20%28Music%20Program%29%20%28Aftermarket%29%20%28Unl%29.zip" TargetMode="External"/><Relationship Id="rId4807" Type="http://schemas.openxmlformats.org/officeDocument/2006/relationships/hyperlink" Target="https://archive.org/download/ni-roms/roms/Nintendo%20-%20Nintendo%20Entertainment%20System%20%28Unheadered%29.zip/PR8%20%28World%29%20%28v0.99c%29%20%28Beta%29%20%28Music%20Program%29%20%28Aftermarket%29%20%28Unl%29.zip" TargetMode="External"/><Relationship Id="rId4809" Type="http://schemas.openxmlformats.org/officeDocument/2006/relationships/hyperlink" Target="https://archive.org/download/ni-roms/roms/Nintendo%20-%20Nintendo%20Entertainment%20System%20%28Unheadered%29.zip/PR8%20%28World%29%20%28v1.01%29%20%28Music%20Program%29%20%28Aftermarket%29%20%28Unl%29.zip" TargetMode="External"/><Relationship Id="rId7081" Type="http://schemas.openxmlformats.org/officeDocument/2006/relationships/hyperlink" Target="https://archive.org/download/ni-roms/roms/Nintendo%20-%20Nintendo%20Entertainment%20System%20%28Unheadered%29.zip/Xin%20Yue%20Jian%20Hen%20%28China%29%20%28Aftermarket%29%20%28Unl%29.zip" TargetMode="External"/><Relationship Id="rId7080" Type="http://schemas.openxmlformats.org/officeDocument/2006/relationships/hyperlink" Target="https://archive.org/download/ni-roms/roms/Nintendo%20-%20Nintendo%20Entertainment%20System%20%28Unheadered%29.zip/Xin%20Yingxiong%20Zhuan%20%28China%29%20%28Aftermarket%29%20%28Unl%29.zip" TargetMode="External"/><Relationship Id="rId7074" Type="http://schemas.openxmlformats.org/officeDocument/2006/relationships/hyperlink" Target="https://archive.org/download/ni-roms/roms/Nintendo%20-%20Nintendo%20Entertainment%20System%20%28Unheadered%29.zip/Xiao%20Mali%20%28Asia%29%20%28Unknown%29%20%28Unl%29.zip" TargetMode="External"/><Relationship Id="rId7073" Type="http://schemas.openxmlformats.org/officeDocument/2006/relationships/hyperlink" Target="https://archive.org/download/ni-roms/roms/Nintendo%20-%20Nintendo%20Entertainment%20System%20%28Unheadered%29.zip/Xiao%20Mali%20%28Asia%29%20%28Nei-Hu%29%20%28Unl%29.zip" TargetMode="External"/><Relationship Id="rId7072" Type="http://schemas.openxmlformats.org/officeDocument/2006/relationships/hyperlink" Target="https://archive.org/download/ni-roms/roms/Nintendo%20-%20Nintendo%20Entertainment%20System%20%28Unheadered%29.zip/Xiao%20Mali%20%28Asia%29%20%28Idea-Tek%29%20%28Unl%29.zip" TargetMode="External"/><Relationship Id="rId7071" Type="http://schemas.openxmlformats.org/officeDocument/2006/relationships/hyperlink" Target="https://archive.org/download/ni-roms/roms/Nintendo%20-%20Nintendo%20Entertainment%20System%20%28Unheadered%29.zip/Xiao%20Mali%20%28Asia%29%20%28C%26E%29%20%28Unl%29.zip" TargetMode="External"/><Relationship Id="rId7078" Type="http://schemas.openxmlformats.org/officeDocument/2006/relationships/hyperlink" Target="https://archive.org/download/ni-roms/roms/Nintendo%20-%20Nintendo%20Entertainment%20System%20%28Unheadered%29.zip/Xin%20Mojie%20%28China%29%20%28Aftermarket%29%20%28Unl%29.zip" TargetMode="External"/><Relationship Id="rId7077" Type="http://schemas.openxmlformats.org/officeDocument/2006/relationships/hyperlink" Target="https://archive.org/download/ni-roms/roms/Nintendo%20-%20Nintendo%20Entertainment%20System%20%28Unheadered%29.zip/Xiaoxuesheng%20Shuxue%20CAI%20%28China%29%20%28Unl%29.zip" TargetMode="External"/><Relationship Id="rId7076" Type="http://schemas.openxmlformats.org/officeDocument/2006/relationships/hyperlink" Target="https://archive.org/download/ni-roms/roms/Nintendo%20-%20Nintendo%20Entertainment%20System%20%28Unheadered%29.zip/Xiao%20Zhuangyuan%20Shuxue%207-in-1%20%28B1.0%20Ban%29%20%28China%29%20%28Unl%29.zip" TargetMode="External"/><Relationship Id="rId7075" Type="http://schemas.openxmlformats.org/officeDocument/2006/relationships/hyperlink" Target="https://archive.org/download/ni-roms/roms/Nintendo%20-%20Nintendo%20Entertainment%20System%20%28Unheadered%29.zip/Xiao%20Zhuangyuan%20%28A1.0%20Ban%29%20%28China%29%20%28Unl%29.zip" TargetMode="External"/><Relationship Id="rId7079" Type="http://schemas.openxmlformats.org/officeDocument/2006/relationships/hyperlink" Target="https://archive.org/download/ni-roms/roms/Nintendo%20-%20Nintendo%20Entertainment%20System%20%28Unheadered%29.zip/Xin%20Shanhai%20Jing%20I%20-%20Guaishou%20de%20Chuanshuo%20%28China%29%20%28Aftermarket%29%20%28Pirate%29.zip" TargetMode="External"/><Relationship Id="rId7070" Type="http://schemas.openxmlformats.org/officeDocument/2006/relationships/hyperlink" Target="https://archive.org/download/ni-roms/roms/Nintendo%20-%20Nintendo%20Entertainment%20System%20%28Unheadered%29.zip/Xiao%20Boshi%20Jiaoyu%20Ruanjian%20Xilie%20-%20Zhili%20Xiao%20Zhuangyuan%20%28Asia%29%20%28Unl%29.zip" TargetMode="External"/><Relationship Id="rId7063" Type="http://schemas.openxmlformats.org/officeDocument/2006/relationships/hyperlink" Target="https://archive.org/download/ni-roms/roms/Nintendo%20-%20Nintendo%20Entertainment%20System%20%28Unheadered%29.zip/Xiang%20Shuai%20Chuanqi%20%28China%29%20%28Aftermarket%29%20%28Unl%29.zip" TargetMode="External"/><Relationship Id="rId7062" Type="http://schemas.openxmlformats.org/officeDocument/2006/relationships/hyperlink" Target="https://archive.org/download/ni-roms/roms/Nintendo%20-%20Nintendo%20Entertainment%20System%20%28Unheadered%29.zip/Xiake%20Qing%20-%20Jingke%20Ci%20Qinwang%20%28China%29%20%28TKROM%29%20%28Unl%29.zip" TargetMode="External"/><Relationship Id="rId7061" Type="http://schemas.openxmlformats.org/officeDocument/2006/relationships/hyperlink" Target="https://archive.org/download/ni-roms/roms/Nintendo%20-%20Nintendo%20Entertainment%20System%20%28Unheadered%29.zip/Xiake%20Qing%20-%20Jingke%20Ci%20Qinwang%20%28China%29%20%28FS005%29%20%28Unl%29.zip" TargetMode="External"/><Relationship Id="rId7060" Type="http://schemas.openxmlformats.org/officeDocument/2006/relationships/hyperlink" Target="https://archive.org/download/ni-roms/roms/Nintendo%20-%20Nintendo%20Entertainment%20System%20%28Unheadered%29.zip/Xiake%20Chuanqi%20%28China%29%20%28Aftermarket%29%20%28Unl%29.zip" TargetMode="External"/><Relationship Id="rId7067" Type="http://schemas.openxmlformats.org/officeDocument/2006/relationships/hyperlink" Target="https://archive.org/download/ni-roms/roms/Nintendo%20-%20Nintendo%20Entertainment%20System%20%28Unheadered%29.zip/Xianjie%20Jingling%20%28China%29%20%28Aftermarket%29%20%28Unl%29.zip" TargetMode="External"/><Relationship Id="rId7066" Type="http://schemas.openxmlformats.org/officeDocument/2006/relationships/hyperlink" Target="https://archive.org/download/ni-roms/roms/Nintendo%20-%20Nintendo%20Entertainment%20System%20%28Unheadered%29.zip/Xianjian%20Wen%20Qing%20%28China%29%20%28Aftermarket%29%20%28Unl%29.zip" TargetMode="External"/><Relationship Id="rId7065" Type="http://schemas.openxmlformats.org/officeDocument/2006/relationships/hyperlink" Target="https://archive.org/download/ni-roms/roms/Nintendo%20-%20Nintendo%20Entertainment%20System%20%28Unheadered%29.zip/Xianjian%20Shenqu%20%28Space%20General%29%20%28China%29%20%28Pirate%29.zip" TargetMode="External"/><Relationship Id="rId7064" Type="http://schemas.openxmlformats.org/officeDocument/2006/relationships/hyperlink" Target="https://archive.org/download/ni-roms/roms/Nintendo%20-%20Nintendo%20Entertainment%20System%20%28Unheadered%29.zip/Xianjian%20Qi%20Xia%20Zhuan%20%28China%29%20%28Aftermarket%29%20%28Pirate%29.zip" TargetMode="External"/><Relationship Id="rId7069" Type="http://schemas.openxmlformats.org/officeDocument/2006/relationships/hyperlink" Target="https://archive.org/download/ni-roms/roms/Nintendo%20-%20Nintendo%20Entertainment%20System%20%28Unheadered%29.zip/Xiao%20Ao%20Jianghu%20-%20Qun%20Xia%20Ji%20%28China%29%20%28Aftermarket%29%20%28Unl%29.zip" TargetMode="External"/><Relationship Id="rId7068" Type="http://schemas.openxmlformats.org/officeDocument/2006/relationships/hyperlink" Target="https://archive.org/download/ni-roms/roms/Nintendo%20-%20Nintendo%20Entertainment%20System%20%28Unheadered%29.zip/Xiao%20Ao%20Jianghu%20%28China%29%20%28Aftermarket%29%20%28Unl%29.zip" TargetMode="External"/><Relationship Id="rId4822" Type="http://schemas.openxmlformats.org/officeDocument/2006/relationships/hyperlink" Target="https://archive.org/download/ni-roms/roms/Nintendo%20-%20Nintendo%20Entertainment%20System%20%28Unheadered%29.zip/Pac-Man%20%28USA%29%20%28Namco%29.zip" TargetMode="External"/><Relationship Id="rId4821" Type="http://schemas.openxmlformats.org/officeDocument/2006/relationships/hyperlink" Target="https://archive.org/download/ni-roms/roms/Nintendo%20-%20Nintendo%20Entertainment%20System%20%28Unheadered%29.zip/Pac-Man%20%28USA%29%20%28Namco%29%20%28Virtual%20Console%29.zip" TargetMode="External"/><Relationship Id="rId4824" Type="http://schemas.openxmlformats.org/officeDocument/2006/relationships/hyperlink" Target="https://archive.org/download/ni-roms/roms/Nintendo%20-%20Nintendo%20Entertainment%20System%20%28Unheadered%29.zip/Pac-Man%20%28USA%2C%20Brazil%29%20%28En%29%20%28Tengen%29%20%28Unl%29.zip" TargetMode="External"/><Relationship Id="rId4823" Type="http://schemas.openxmlformats.org/officeDocument/2006/relationships/hyperlink" Target="https://archive.org/download/ni-roms/roms/Nintendo%20-%20Nintendo%20Entertainment%20System%20%28Unheadered%29.zip/Pac-Man%20%28USA%29%20%28Tengen%29.zip" TargetMode="External"/><Relationship Id="rId4826" Type="http://schemas.openxmlformats.org/officeDocument/2006/relationships/hyperlink" Target="https://archive.org/download/ni-roms/roms/Nintendo%20-%20Nintendo%20Entertainment%20System%20%28Unheadered%29.zip/Pac-Man%20-%20Championship%20Edition%20%28Japan%29%20%28En%29%20%28Namcot%20Collection%29.zip" TargetMode="External"/><Relationship Id="rId4825" Type="http://schemas.openxmlformats.org/officeDocument/2006/relationships/hyperlink" Target="https://archive.org/download/ni-roms/roms/Nintendo%20-%20Nintendo%20Entertainment%20System%20%28Unheadered%29.zip/Pac-Man%20%28World%29%20%28Rev%20A%29%20%28Namcot%20Collection%2C%20Namco%20Museum%20Archives%20Vol%201%29.zip" TargetMode="External"/><Relationship Id="rId4828" Type="http://schemas.openxmlformats.org/officeDocument/2006/relationships/hyperlink" Target="https://archive.org/download/ni-roms/roms/Nintendo%20-%20Nintendo%20Entertainment%20System%20%28Unheadered%29.zip/Pac-Mania%20%28USA%29%20%28Unl%29.zip" TargetMode="External"/><Relationship Id="rId4827" Type="http://schemas.openxmlformats.org/officeDocument/2006/relationships/hyperlink" Target="https://archive.org/download/ni-roms/roms/Nintendo%20-%20Nintendo%20Entertainment%20System%20%28Unheadered%29.zip/Pac-Man%20-%20Championship%20Edition%20%28USA%2C%20Europe%29%20%28Namco%20Museum%20Archives%20Vol%201%29.zip" TargetMode="External"/><Relationship Id="rId4829" Type="http://schemas.openxmlformats.org/officeDocument/2006/relationships/hyperlink" Target="https://archive.org/download/ni-roms/roms/Nintendo%20-%20Nintendo%20Entertainment%20System%20%28Unheadered%29.zip/Pachi-Slot%20Adventure%202%20-%20Sorotta-kun%20no%20Pachi-Slot%20Tanteidan%20%28Japan%29.zip" TargetMode="External"/><Relationship Id="rId7096" Type="http://schemas.openxmlformats.org/officeDocument/2006/relationships/hyperlink" Target="https://archive.org/download/ni-roms/roms/Nintendo%20-%20Nintendo%20Entertainment%20System%20%28Unheadered%29.zip/Xuanzhuan%20Jiansi%20-%20Yumao%20Chuanqi%20%28China%29%20%28Unl%29.zip" TargetMode="External"/><Relationship Id="rId7095" Type="http://schemas.openxmlformats.org/officeDocument/2006/relationships/hyperlink" Target="https://archive.org/download/ni-roms/roms/Nintendo%20-%20Nintendo%20Entertainment%20System%20%28Unheadered%29.zip/Xuanyuan%20Jian%20Waizhuan%20-%20Zhi%20Tian%20Zhi%20Hen%20%28China%29%20%28Aftermarket%29%20%28Pirate%29.zip" TargetMode="External"/><Relationship Id="rId7094" Type="http://schemas.openxmlformats.org/officeDocument/2006/relationships/hyperlink" Target="https://archive.org/download/ni-roms/roms/Nintendo%20-%20Nintendo%20Entertainment%20System%20%28Unheadered%29.zip/Xuanyuan%20Jian%20-%20Yun%20de%20Di%20Duan%20%28China%29%20%28Aftermarket%29%20%28Unl%29.zip" TargetMode="External"/><Relationship Id="rId7093" Type="http://schemas.openxmlformats.org/officeDocument/2006/relationships/hyperlink" Target="https://archive.org/download/ni-roms/roms/Nintendo%20-%20Nintendo%20Entertainment%20System%20%28Unheadered%29.zip/Xuanyuan%20Jian%20-%20Xian%20Zhi%20Yuan%20%28China%29%20%28Aftermarket%29%20%28Unl%29.zip" TargetMode="External"/><Relationship Id="rId7099" Type="http://schemas.openxmlformats.org/officeDocument/2006/relationships/hyperlink" Target="https://archive.org/download/ni-roms/roms/Nintendo%20-%20Nintendo%20Entertainment%20System%20%28Unheadered%29.zip/Ya%20Te%20Lu%20Zhan%20Ji%20%28China%29%20%28Aftermarket%29%20%28Unl%29.zip" TargetMode="External"/><Relationship Id="rId7098" Type="http://schemas.openxmlformats.org/officeDocument/2006/relationships/hyperlink" Target="https://archive.org/download/ni-roms/roms/Nintendo%20-%20Nintendo%20Entertainment%20System%20%28Unheadered%29.zip/Xybots%20%28USA%29%20%28Proto%29%20%28Unl%29.zip" TargetMode="External"/><Relationship Id="rId7097" Type="http://schemas.openxmlformats.org/officeDocument/2006/relationships/hyperlink" Target="https://archive.org/download/ni-roms/roms/Nintendo%20-%20Nintendo%20Entertainment%20System%20%28Unheadered%29.zip/Xun%20Qin%20Ji%20%28China%29%20%28Aftermarket%29%20%28Unl%29.zip" TargetMode="External"/><Relationship Id="rId4820" Type="http://schemas.openxmlformats.org/officeDocument/2006/relationships/hyperlink" Target="https://archive.org/download/ni-roms/roms/Nintendo%20-%20Nintendo%20Entertainment%20System%20%28Unheadered%29.zip/Pac-Man%20%28Japan%29%20%28En%29.zip" TargetMode="External"/><Relationship Id="rId4811" Type="http://schemas.openxmlformats.org/officeDocument/2006/relationships/hyperlink" Target="https://archive.org/download/ni-roms/roms/Nintendo%20-%20Nintendo%20Entertainment%20System%20%28Unheadered%29.zip/PROTO%20DERE%20.NES%20%28World%29%20%28v1.1%29%20%28Aftermarket%29%20%28Unl%29.zip" TargetMode="External"/><Relationship Id="rId4810" Type="http://schemas.openxmlformats.org/officeDocument/2006/relationships/hyperlink" Target="https://archive.org/download/ni-roms/roms/Nintendo%20-%20Nintendo%20Entertainment%20System%20%28Unheadered%29.zip/PROTO%20DERE%20.NES%20%28World%29%20%28v1.0%29%20%28Aftermarket%29%20%28Unl%29.zip" TargetMode="External"/><Relationship Id="rId4813" Type="http://schemas.openxmlformats.org/officeDocument/2006/relationships/hyperlink" Target="https://archive.org/download/ni-roms/roms/Nintendo%20-%20Nintendo%20Entertainment%20System%20%28Unheadered%29.zip/PROTO%20DERE%20.NES%20%28World%29%20%28v1.3%29%20%28Aftermarket%29%20%28Unl%29.zip" TargetMode="External"/><Relationship Id="rId4812" Type="http://schemas.openxmlformats.org/officeDocument/2006/relationships/hyperlink" Target="https://archive.org/download/ni-roms/roms/Nintendo%20-%20Nintendo%20Entertainment%20System%20%28Unheadered%29.zip/PROTO%20DERE%20.NES%20%28World%29%20%28v1.2%29%20%28Aftermarket%29%20%28Unl%29.zip" TargetMode="External"/><Relationship Id="rId4815" Type="http://schemas.openxmlformats.org/officeDocument/2006/relationships/hyperlink" Target="https://archive.org/download/ni-roms/roms/Nintendo%20-%20Nintendo%20Entertainment%20System%20%28Unheadered%29.zip/Pac-Land%20%28World%29%20%28Namcot%20Collection%2C%20Namco%20Museum%20Archives%20Vol%202%29.zip" TargetMode="External"/><Relationship Id="rId4814" Type="http://schemas.openxmlformats.org/officeDocument/2006/relationships/hyperlink" Target="https://archive.org/download/ni-roms/roms/Nintendo%20-%20Nintendo%20Entertainment%20System%20%28Unheadered%29.zip/Pac-Land%20%28Japan%29.zip" TargetMode="External"/><Relationship Id="rId4817" Type="http://schemas.openxmlformats.org/officeDocument/2006/relationships/hyperlink" Target="https://archive.org/download/ni-roms/roms/Nintendo%20-%20Nintendo%20Entertainment%20System%20%28Unheadered%29.zip/Pac-Man%20%28Europe%29.zip" TargetMode="External"/><Relationship Id="rId4816" Type="http://schemas.openxmlformats.org/officeDocument/2006/relationships/hyperlink" Target="https://archive.org/download/ni-roms/roms/Nintendo%20-%20Nintendo%20Entertainment%20System%20%28Unheadered%29.zip/Pac-Man%20%28Asia%29%20%28En%29%20%28LA34%29%20%28Pirate%29.zip" TargetMode="External"/><Relationship Id="rId4819" Type="http://schemas.openxmlformats.org/officeDocument/2006/relationships/hyperlink" Target="https://archive.org/download/ni-roms/roms/Nintendo%20-%20Nintendo%20Entertainment%20System%20%28Unheadered%29.zip/Pac-Man%20%28Japan%29%20%28En%29%20%28Rev%202%29.zip" TargetMode="External"/><Relationship Id="rId4818" Type="http://schemas.openxmlformats.org/officeDocument/2006/relationships/hyperlink" Target="https://archive.org/download/ni-roms/roms/Nintendo%20-%20Nintendo%20Entertainment%20System%20%28Unheadered%29.zip/Pac-Man%20%28Japan%29%20%28En%29%20%28Rev%201%29.zip" TargetMode="External"/><Relationship Id="rId7092" Type="http://schemas.openxmlformats.org/officeDocument/2006/relationships/hyperlink" Target="https://archive.org/download/ni-roms/roms/Nintendo%20-%20Nintendo%20Entertainment%20System%20%28Unheadered%29.zip/Xuanyuan%20Jian%20-%20Wangzhe%20Guilai%20%28China%29%20%28Aftermarket%29%20%28Unl%29.zip" TargetMode="External"/><Relationship Id="rId7091" Type="http://schemas.openxmlformats.org/officeDocument/2006/relationships/hyperlink" Target="https://archive.org/download/ni-roms/roms/Nintendo%20-%20Nintendo%20Entertainment%20System%20%28Unheadered%29.zip/Xuanyuan%20Jian%20-%20Tian%20Zhi%20Hen%20%28China%29%20%28Aftermarket%29%20%28Unl%29.zip" TargetMode="External"/><Relationship Id="rId7090" Type="http://schemas.openxmlformats.org/officeDocument/2006/relationships/hyperlink" Target="https://archive.org/download/ni-roms/roms/Nintendo%20-%20Nintendo%20Entertainment%20System%20%28Unheadered%29.zip/Xuanyuan%20Jian%20-%20Feng%20Zhi%20Wu%20%28China%29%20%28Aftermarket%29%20%28Unl%29.zip" TargetMode="External"/><Relationship Id="rId7085" Type="http://schemas.openxmlformats.org/officeDocument/2006/relationships/hyperlink" Target="https://archive.org/download/ni-roms/roms/Nintendo%20-%20Nintendo%20Entertainment%20System%20%28Unheadered%29.zip/Xingji%20Wushi%20-%20Super%20Fighter%20%28China%29%20%28Pirate%29.zip" TargetMode="External"/><Relationship Id="rId7084" Type="http://schemas.openxmlformats.org/officeDocument/2006/relationships/hyperlink" Target="https://archive.org/download/ni-roms/roms/Nintendo%20-%20Nintendo%20Entertainment%20System%20%28Unheadered%29.zip/Xinghe%20Zhanshi%20%28China%29%20%28Unl%29.zip" TargetMode="External"/><Relationship Id="rId7083" Type="http://schemas.openxmlformats.org/officeDocument/2006/relationships/hyperlink" Target="https://archive.org/download/ni-roms/roms/Nintendo%20-%20Nintendo%20Entertainment%20System%20%28Unheadered%29.zip/Xinghe%20Zhandui%20%28China%29%20%28Pirate%29.zip" TargetMode="External"/><Relationship Id="rId7082" Type="http://schemas.openxmlformats.org/officeDocument/2006/relationships/hyperlink" Target="https://archive.org/download/ni-roms/roms/Nintendo%20-%20Nintendo%20Entertainment%20System%20%28Unheadered%29.zip/Xing%20Zhan%20Qingyuan%20%28China%29%20%28Unl%29.zip" TargetMode="External"/><Relationship Id="rId7089" Type="http://schemas.openxmlformats.org/officeDocument/2006/relationships/hyperlink" Target="https://archive.org/download/ni-roms/roms/Nintendo%20-%20Nintendo%20Entertainment%20System%20%28Unheadered%29.zip/Xiyou%20Ji%20Hou%20Zhuan%20%28China%29%20%28Aftermarket%29%20%28Unl%29.zip" TargetMode="External"/><Relationship Id="rId7088" Type="http://schemas.openxmlformats.org/officeDocument/2006/relationships/hyperlink" Target="https://archive.org/download/ni-roms/roms/Nintendo%20-%20Nintendo%20Entertainment%20System%20%28Unheadered%29.zip/Xitian%20Qujing%20II%20-%20Journey%20to%20the%20West%20%28China%29%20%28Unl%29.zip" TargetMode="External"/><Relationship Id="rId7087" Type="http://schemas.openxmlformats.org/officeDocument/2006/relationships/hyperlink" Target="https://archive.org/download/ni-roms/roms/Nintendo%20-%20Nintendo%20Entertainment%20System%20%28Unheadered%29.zip/Xitian%20Qujing%20-%20Journey%20to%20the%20West%20%28Asia%29%20%28Unl%29.zip" TargetMode="External"/><Relationship Id="rId7086" Type="http://schemas.openxmlformats.org/officeDocument/2006/relationships/hyperlink" Target="https://archive.org/download/ni-roms/roms/Nintendo%20-%20Nintendo%20Entertainment%20System%20%28Unheadered%29.zip/Xingji%20Zhengba%20%28China%29%20%28Unl%29.zip" TargetMode="External"/><Relationship Id="rId2269" Type="http://schemas.openxmlformats.org/officeDocument/2006/relationships/hyperlink" Target="https://archive.org/download/ni-roms/roms/Nintendo%20-%20Nintendo%20Entertainment%20System%20%28Unheadered%29.zip/Dino%20NES%20%28World%29%20%28v1.0b3%29%20%28Beta%29%20%28Aftermarket%29%20%28Unl%29.zip" TargetMode="External"/><Relationship Id="rId3591" Type="http://schemas.openxmlformats.org/officeDocument/2006/relationships/hyperlink" Target="https://archive.org/download/ni-roms/roms/Nintendo%20-%20Nintendo%20Entertainment%20System%20%28Unheadered%29.zip/Kabushiki%20Doujou%20%28Japan%29.zip" TargetMode="External"/><Relationship Id="rId2260" Type="http://schemas.openxmlformats.org/officeDocument/2006/relationships/hyperlink" Target="https://archive.org/download/ni-roms/roms/Nintendo%20-%20Nintendo%20Entertainment%20System%20%28Unheadered%29.zip/Dimension%20Shift%20%28World%29%20%28Demo%29%20%282021-05-05%29%20%28Aftermarket%29%20%28Unl%29.zip" TargetMode="External"/><Relationship Id="rId3590" Type="http://schemas.openxmlformats.org/officeDocument/2006/relationships/hyperlink" Target="https://archive.org/download/ni-roms/roms/Nintendo%20-%20Nintendo%20Entertainment%20System%20%28Unheadered%29.zip/Kabuki%20-%20Quantum%20Fighter%20%28USA%29.zip" TargetMode="External"/><Relationship Id="rId2261" Type="http://schemas.openxmlformats.org/officeDocument/2006/relationships/hyperlink" Target="https://archive.org/download/ni-roms/roms/Nintendo%20-%20Nintendo%20Entertainment%20System%20%28Unheadered%29.zip/Dino%20Hockey%20%28USA%29%20%28Proto%201%29.zip" TargetMode="External"/><Relationship Id="rId3593" Type="http://schemas.openxmlformats.org/officeDocument/2006/relationships/hyperlink" Target="https://archive.org/download/ni-roms/roms/Nintendo%20-%20Nintendo%20Entertainment%20System%20%28Unheadered%29.zip/Kage%20no%20Densetsu%20%28Japan%29%20%28Virtual%20Console%29.zip" TargetMode="External"/><Relationship Id="rId2262" Type="http://schemas.openxmlformats.org/officeDocument/2006/relationships/hyperlink" Target="https://archive.org/download/ni-roms/roms/Nintendo%20-%20Nintendo%20Entertainment%20System%20%28Unheadered%29.zip/Dino%20Hockey%20%28USA%29%20%28Proto%202%29.zip" TargetMode="External"/><Relationship Id="rId3592" Type="http://schemas.openxmlformats.org/officeDocument/2006/relationships/hyperlink" Target="https://archive.org/download/ni-roms/roms/Nintendo%20-%20Nintendo%20Entertainment%20System%20%28Unheadered%29.zip/Kaettekita%21%20Gunjin%20Shougi%20-%20Nanya%20Sore%21%20%28Japan%29.zip" TargetMode="External"/><Relationship Id="rId2263" Type="http://schemas.openxmlformats.org/officeDocument/2006/relationships/hyperlink" Target="https://archive.org/download/ni-roms/roms/Nintendo%20-%20Nintendo%20Entertainment%20System%20%28Unheadered%29.zip/Dino%20NES%20%28World%29%20%28v1.0%29%20%28Aftermarket%29%20%28Unl%29.zip" TargetMode="External"/><Relationship Id="rId3595" Type="http://schemas.openxmlformats.org/officeDocument/2006/relationships/hyperlink" Target="https://archive.org/download/ni-roms/roms/Nintendo%20-%20Nintendo%20Entertainment%20System%20%28Unheadered%29.zip/Kagerou%20Densetsu%20%28Japan%29.zip" TargetMode="External"/><Relationship Id="rId2264" Type="http://schemas.openxmlformats.org/officeDocument/2006/relationships/hyperlink" Target="https://archive.org/download/ni-roms/roms/Nintendo%20-%20Nintendo%20Entertainment%20System%20%28Unheadered%29.zip/Dino%20NES%20%28World%29%20%28v1.0a1%29%20%28Beta%29%20%28Aftermarket%29%20%28Unl%29.zip" TargetMode="External"/><Relationship Id="rId3594" Type="http://schemas.openxmlformats.org/officeDocument/2006/relationships/hyperlink" Target="https://archive.org/download/ni-roms/roms/Nintendo%20-%20Nintendo%20Entertainment%20System%20%28Unheadered%29.zip/Kage%20no%20Densetsu%20%28Japan%29.zip" TargetMode="External"/><Relationship Id="rId2265" Type="http://schemas.openxmlformats.org/officeDocument/2006/relationships/hyperlink" Target="https://archive.org/download/ni-roms/roms/Nintendo%20-%20Nintendo%20Entertainment%20System%20%28Unheadered%29.zip/Dino%20NES%20%28World%29%20%28v1.0a2%29%20%28Beta%29%20%28Aftermarket%29%20%28Unl%29.zip" TargetMode="External"/><Relationship Id="rId3597" Type="http://schemas.openxmlformats.org/officeDocument/2006/relationships/hyperlink" Target="https://archive.org/download/ni-roms/roms/Nintendo%20-%20Nintendo%20Entertainment%20System%20%28Unheadered%29.zip/Kaijuu%20Monogatari%20%28Japan%29%20%28Namcot%20Collection%29.zip" TargetMode="External"/><Relationship Id="rId2266" Type="http://schemas.openxmlformats.org/officeDocument/2006/relationships/hyperlink" Target="https://archive.org/download/ni-roms/roms/Nintendo%20-%20Nintendo%20Entertainment%20System%20%28Unheadered%29.zip/Dino%20NES%20%28World%29%20%28v1.0a3%29%20%28Beta%29%20%28Aftermarket%29%20%28Unl%29.zip" TargetMode="External"/><Relationship Id="rId3596" Type="http://schemas.openxmlformats.org/officeDocument/2006/relationships/hyperlink" Target="https://archive.org/download/ni-roms/roms/Nintendo%20-%20Nintendo%20Entertainment%20System%20%28Unheadered%29.zip/Kaguya%20Hime%20Densetsu%20%28Japan%29.zip" TargetMode="External"/><Relationship Id="rId2267" Type="http://schemas.openxmlformats.org/officeDocument/2006/relationships/hyperlink" Target="https://archive.org/download/ni-roms/roms/Nintendo%20-%20Nintendo%20Entertainment%20System%20%28Unheadered%29.zip/Dino%20NES%20%28World%29%20%28v1.0b1%29%20%28Beta%29%20%28Aftermarket%29%20%28Unl%29.zip" TargetMode="External"/><Relationship Id="rId3599" Type="http://schemas.openxmlformats.org/officeDocument/2006/relationships/hyperlink" Target="https://archive.org/download/ni-roms/roms/Nintendo%20-%20Nintendo%20Entertainment%20System%20%28Unheadered%29.zip/Kaiketsu%20Yanchamaru%20%28Japan%29.zip" TargetMode="External"/><Relationship Id="rId2268" Type="http://schemas.openxmlformats.org/officeDocument/2006/relationships/hyperlink" Target="https://archive.org/download/ni-roms/roms/Nintendo%20-%20Nintendo%20Entertainment%20System%20%28Unheadered%29.zip/Dino%20NES%20%28World%29%20%28v1.0b2%29%20%28Beta%29%20%28Aftermarket%29%20%28Unl%29.zip" TargetMode="External"/><Relationship Id="rId3598" Type="http://schemas.openxmlformats.org/officeDocument/2006/relationships/hyperlink" Target="https://archive.org/download/ni-roms/roms/Nintendo%20-%20Nintendo%20Entertainment%20System%20%28Unheadered%29.zip/Kaijuu%20Monogatari%20%28Japan%29.zip" TargetMode="External"/><Relationship Id="rId2258" Type="http://schemas.openxmlformats.org/officeDocument/2006/relationships/hyperlink" Target="https://archive.org/download/ni-roms/roms/Nintendo%20-%20Nintendo%20Entertainment%20System%20%28Unheadered%29.zip/Dikki%20Painguin%20in%20-%20TKO%20for%20the%20Third%20Reich%20%28World%29%20%28Aftermarket%29%20%28Unl%29.zip" TargetMode="External"/><Relationship Id="rId2259" Type="http://schemas.openxmlformats.org/officeDocument/2006/relationships/hyperlink" Target="https://archive.org/download/ni-roms/roms/Nintendo%20-%20Nintendo%20Entertainment%20System%20%28Unheadered%29.zip/Dimension%20Shift%20%28World%29%20%28Demo%29%20%282019-03-11%29%20%28Byte-Off%202019%29%20%28Aftermarket%29%20%28Unl%29.zip" TargetMode="External"/><Relationship Id="rId3589" Type="http://schemas.openxmlformats.org/officeDocument/2006/relationships/hyperlink" Target="https://archive.org/download/ni-roms/roms/Nintendo%20-%20Nintendo%20Entertainment%20System%20%28Unheadered%29.zip/Kabuki%20-%20Quantum%20Fighter%20%28Europe%29.zip" TargetMode="External"/><Relationship Id="rId3580" Type="http://schemas.openxmlformats.org/officeDocument/2006/relationships/hyperlink" Target="https://archive.org/download/ni-roms/roms/Nintendo%20-%20Nintendo%20Entertainment%20System%20%28Unheadered%29.zip/KUBO%203%20%28Japan%29%20%28En%2CJa%29%20%28Rev%20E%29%20%28Aftermarket%29%20%28Unl%29.zip" TargetMode="External"/><Relationship Id="rId2250" Type="http://schemas.openxmlformats.org/officeDocument/2006/relationships/hyperlink" Target="https://archive.org/download/ni-roms/roms/Nintendo%20-%20Nintendo%20Entertainment%20System%20%28Unheadered%29.zip/Digital%20Devil%20Story%20-%20Megami%20Tensei%20%28Japan%29%20%28Namcot%20Collection%29.zip" TargetMode="External"/><Relationship Id="rId3582" Type="http://schemas.openxmlformats.org/officeDocument/2006/relationships/hyperlink" Target="https://archive.org/download/ni-roms/roms/Nintendo%20-%20Nintendo%20Entertainment%20System%20%28Unheadered%29.zip/KUBO%203%20%28World%29%20%28En%2CFr%29%20%28Rev%20B%29%20%28Aftermarket%29%20%28Unl%29.zip" TargetMode="External"/><Relationship Id="rId2251" Type="http://schemas.openxmlformats.org/officeDocument/2006/relationships/hyperlink" Target="https://archive.org/download/ni-roms/roms/Nintendo%20-%20Nintendo%20Entertainment%20System%20%28Unheadered%29.zip/Digital%20Devil%20Story%20-%20Megami%20Tensei%20%28Japan%29.zip" TargetMode="External"/><Relationship Id="rId3581" Type="http://schemas.openxmlformats.org/officeDocument/2006/relationships/hyperlink" Target="https://archive.org/download/ni-roms/roms/Nintendo%20-%20Nintendo%20Entertainment%20System%20%28Unheadered%29.zip/KUBO%203%20%28World%29%20%28En%2CFr%29%20%28Aftermarket%29%20%28Unl%29.zip" TargetMode="External"/><Relationship Id="rId2252" Type="http://schemas.openxmlformats.org/officeDocument/2006/relationships/hyperlink" Target="https://archive.org/download/ni-roms/roms/Nintendo%20-%20Nintendo%20Entertainment%20System%20%28Unheadered%29.zip/Digital%20Devil%20Story%20-%20Megami%20Tensei%20II%20%28Japan%29%20%28Rev%201%29.zip" TargetMode="External"/><Relationship Id="rId3584" Type="http://schemas.openxmlformats.org/officeDocument/2006/relationships/hyperlink" Target="https://archive.org/download/ni-roms/roms/Nintendo%20-%20Nintendo%20Entertainment%20System%20%28Unheadered%29.zip/KUBO%203%20%28World%29%20%28En%2CFr%29%20%28Rev%20F%29%20%28Aftermarket%29%20%28Unl%29.zip" TargetMode="External"/><Relationship Id="rId2253" Type="http://schemas.openxmlformats.org/officeDocument/2006/relationships/hyperlink" Target="https://archive.org/download/ni-roms/roms/Nintendo%20-%20Nintendo%20Entertainment%20System%20%28Unheadered%29.zip/Digital%20Devil%20Story%20-%20Megami%20Tensei%20II%20%28Japan%29.zip" TargetMode="External"/><Relationship Id="rId3583" Type="http://schemas.openxmlformats.org/officeDocument/2006/relationships/hyperlink" Target="https://archive.org/download/ni-roms/roms/Nintendo%20-%20Nintendo%20Entertainment%20System%20%28Unheadered%29.zip/KUBO%203%20%28World%29%20%28En%2CFr%29%20%28Rev%20C%29%20%28Aftermarket%29%20%28Unl%29.zip" TargetMode="External"/><Relationship Id="rId2254" Type="http://schemas.openxmlformats.org/officeDocument/2006/relationships/hyperlink" Target="https://archive.org/download/ni-roms/roms/Nintendo%20-%20Nintendo%20Entertainment%20System%20%28Unheadered%29.zip/Diguo%20Fengbao%20-%20Napoleon%27s%20War%20%28China%29%20%28980340%29%20%28Unl%29.zip" TargetMode="External"/><Relationship Id="rId3586" Type="http://schemas.openxmlformats.org/officeDocument/2006/relationships/hyperlink" Target="https://archive.org/download/ni-roms/roms/Nintendo%20-%20Nintendo%20Entertainment%20System%20%28Unheadered%29.zip/KUBO%203%20%28World%29%20%28Fr%29%20%28Rev%20A%29%20%28Aftermarket%29%20%28Unl%29.zip" TargetMode="External"/><Relationship Id="rId2255" Type="http://schemas.openxmlformats.org/officeDocument/2006/relationships/hyperlink" Target="https://archive.org/download/ni-roms/roms/Nintendo%20-%20Nintendo%20Entertainment%20System%20%28Unheadered%29.zip/Diguo%20Fengbao%20-%20Napoleon%27s%20War%20%28China%29%20%28980100029%29%20%28Unl%29.zip" TargetMode="External"/><Relationship Id="rId3585" Type="http://schemas.openxmlformats.org/officeDocument/2006/relationships/hyperlink" Target="https://archive.org/download/ni-roms/roms/Nintendo%20-%20Nintendo%20Entertainment%20System%20%28Unheadered%29.zip/KUBO%203%20%28World%29%20%28En%2CFr%29%20%28Rev%20H%29%20%28Aftermarket%29%20%28Unl%29.zip" TargetMode="External"/><Relationship Id="rId2256" Type="http://schemas.openxmlformats.org/officeDocument/2006/relationships/hyperlink" Target="https://archive.org/download/ni-roms/roms/Nintendo%20-%20Nintendo%20Entertainment%20System%20%28Unheadered%29.zip/Diguo%20Shidai%20%28Age%20of%20Empires%29%20%28China%29%20%280100725%29%20%28Pirate%29.zip" TargetMode="External"/><Relationship Id="rId3588" Type="http://schemas.openxmlformats.org/officeDocument/2006/relationships/hyperlink" Target="https://archive.org/download/ni-roms/roms/Nintendo%20-%20Nintendo%20Entertainment%20System%20%28Unheadered%29.zip/KYFF%20%28World%29%20%28Sly%20Dog%20Studios%29%20%28Aftermarket%29%20%28Unl%29.zip" TargetMode="External"/><Relationship Id="rId2257" Type="http://schemas.openxmlformats.org/officeDocument/2006/relationships/hyperlink" Target="https://archive.org/download/ni-roms/roms/Nintendo%20-%20Nintendo%20Entertainment%20System%20%28Unheadered%29.zip/Diguo%20Shidai%20%28Age%20of%20Empires%29%20%28China%29%20%28970493%29%20%28Pirate%29.zip" TargetMode="External"/><Relationship Id="rId3587" Type="http://schemas.openxmlformats.org/officeDocument/2006/relationships/hyperlink" Target="https://archive.org/download/ni-roms/roms/Nintendo%20-%20Nintendo%20Entertainment%20System%20%28Unheadered%29.zip/KYFF%20%28World%29%20%28Robert%20L%20Bryant%29%20%28Aftermarket%29%20%28Unl%29.zip" TargetMode="External"/><Relationship Id="rId2280" Type="http://schemas.openxmlformats.org/officeDocument/2006/relationships/hyperlink" Target="https://archive.org/download/ni-roms/roms/Nintendo%20-%20Nintendo%20Entertainment%20System%20%28Unheadered%29.zip/Dizzy%20-%20Sheep%20Disaster%20%28World%29%20%282017-07-06%29%20%28Aftermarket%29%20%28Unl%29.zip" TargetMode="External"/><Relationship Id="rId2281" Type="http://schemas.openxmlformats.org/officeDocument/2006/relationships/hyperlink" Target="https://archive.org/download/ni-roms/roms/Nintendo%20-%20Nintendo%20Entertainment%20System%20%28Unheadered%29.zip/Dizzy%20-%20Sheep%20Disaster%20%28World%29%20%282017-07-11%29%20%28Aftermarket%29%20%28Unl%29.zip" TargetMode="External"/><Relationship Id="rId2282" Type="http://schemas.openxmlformats.org/officeDocument/2006/relationships/hyperlink" Target="https://archive.org/download/ni-roms/roms/Nintendo%20-%20Nintendo%20Entertainment%20System%20%28Unheadered%29.zip/Dizzy%20the%20Adventurer%20%28USA%29%20%28Aladdin%20Compact%20Cartridge%29%20%28Unl%29.zip" TargetMode="External"/><Relationship Id="rId2283" Type="http://schemas.openxmlformats.org/officeDocument/2006/relationships/hyperlink" Target="https://archive.org/download/ni-roms/roms/Nintendo%20-%20Nintendo%20Entertainment%20System%20%28Unheadered%29.zip/Dodge%20Ball%20Fighters%2096%20%28Asia%29%20%28Ja%29%20%28VT-3017%29%20%28Pirate%29.zip" TargetMode="External"/><Relationship Id="rId2284" Type="http://schemas.openxmlformats.org/officeDocument/2006/relationships/hyperlink" Target="https://archive.org/download/ni-roms/roms/Nintendo%20-%20Nintendo%20Entertainment%20System%20%28Unheadered%29.zip/Doki%21%20Doki%21%20Yuuenchi%20-%20Crazy%20Land%20Daisakusen%20%28Asia%29%20%28Ja%29%20%28KT-2214%29%20%28Pirate%29.zip" TargetMode="External"/><Relationship Id="rId2285" Type="http://schemas.openxmlformats.org/officeDocument/2006/relationships/hyperlink" Target="https://archive.org/download/ni-roms/roms/Nintendo%20-%20Nintendo%20Entertainment%20System%20%28Unheadered%29.zip/Doki%21%20Doki%21%20Yuuenchi%20-%20Crazy%20Land%20Daisakusen%20%28Japan%29.zip" TargetMode="External"/><Relationship Id="rId2286" Type="http://schemas.openxmlformats.org/officeDocument/2006/relationships/hyperlink" Target="https://archive.org/download/ni-roms/roms/Nintendo%20-%20Nintendo%20Entertainment%20System%20%28Unheadered%29.zip/Dokuganryuu%20Masamune%20%28Japan%29.zip" TargetMode="External"/><Relationship Id="rId2287" Type="http://schemas.openxmlformats.org/officeDocument/2006/relationships/hyperlink" Target="https://archive.org/download/ni-roms/roms/Nintendo%20-%20Nintendo%20Entertainment%20System%20%28Unheadered%29.zip/Domkey%20Kong%20%28Asia%29%20%28En%29%20%28Pirate%29.zip" TargetMode="External"/><Relationship Id="rId2288" Type="http://schemas.openxmlformats.org/officeDocument/2006/relationships/hyperlink" Target="https://archive.org/download/ni-roms/roms/Nintendo%20-%20Nintendo%20Entertainment%20System%20%28Unheadered%29.zip/Don%20Doko%20Don%20%28Japan%29.zip" TargetMode="External"/><Relationship Id="rId2289" Type="http://schemas.openxmlformats.org/officeDocument/2006/relationships/hyperlink" Target="https://archive.org/download/ni-roms/roms/Nintendo%20-%20Nintendo%20Entertainment%20System%20%28Unheadered%29.zip/Don%20Doko%20Don%202%20%28Japan%29.zip" TargetMode="External"/><Relationship Id="rId2270" Type="http://schemas.openxmlformats.org/officeDocument/2006/relationships/hyperlink" Target="https://archive.org/download/ni-roms/roms/Nintendo%20-%20Nintendo%20Entertainment%20System%20%28Unheadered%29.zip/Dino%20NES%20%28World%29%20%28v1.0b4%29%20%28Beta%29%20%28Aftermarket%29%20%28Unl%29.zip" TargetMode="External"/><Relationship Id="rId2271" Type="http://schemas.openxmlformats.org/officeDocument/2006/relationships/hyperlink" Target="https://archive.org/download/ni-roms/roms/Nintendo%20-%20Nintendo%20Entertainment%20System%20%28Unheadered%29.zip/Dino%20NES%20%28World%29%20%28v1.0rc1%29%20%28Beta%29%20%28Aftermarket%29%20%28Unl%29.zip" TargetMode="External"/><Relationship Id="rId2272" Type="http://schemas.openxmlformats.org/officeDocument/2006/relationships/hyperlink" Target="https://archive.org/download/ni-roms/roms/Nintendo%20-%20Nintendo%20Entertainment%20System%20%28Unheadered%29.zip/Dino%20NES%20%28World%29%20%28v1.0rc2%29%20%28Beta%29%20%28Aftermarket%29%20%28Unl%29.zip" TargetMode="External"/><Relationship Id="rId2273" Type="http://schemas.openxmlformats.org/officeDocument/2006/relationships/hyperlink" Target="https://archive.org/download/ni-roms/roms/Nintendo%20-%20Nintendo%20Entertainment%20System%20%28Unheadered%29.zip/Dino%20NES%20%28World%29%20%28v1.0rc3%29%20%28Beta%29%20%28Aftermarket%29%20%28Unl%29.zip" TargetMode="External"/><Relationship Id="rId2274" Type="http://schemas.openxmlformats.org/officeDocument/2006/relationships/hyperlink" Target="https://archive.org/download/ni-roms/roms/Nintendo%20-%20Nintendo%20Entertainment%20System%20%28Unheadered%29.zip/Dino%20NES%20%28World%29%20%28v1.0rc4%29%20%28Beta%29%20%28Aftermarket%29%20%28Unl%29.zip" TargetMode="External"/><Relationship Id="rId2275" Type="http://schemas.openxmlformats.org/officeDocument/2006/relationships/hyperlink" Target="https://archive.org/download/ni-roms/roms/Nintendo%20-%20Nintendo%20Entertainment%20System%20%28Unheadered%29.zip/Dirty%20Harry%20%28USA%29.zip" TargetMode="External"/><Relationship Id="rId2276" Type="http://schemas.openxmlformats.org/officeDocument/2006/relationships/hyperlink" Target="https://archive.org/download/ni-roms/roms/Nintendo%20-%20Nintendo%20Entertainment%20System%20%28Unheadered%29.zip/Disneyland%20Adventures%20%28Asia%29%20%28En%29%20%28P-C5%29%20%28Pirate%29.zip" TargetMode="External"/><Relationship Id="rId2277" Type="http://schemas.openxmlformats.org/officeDocument/2006/relationships/hyperlink" Target="https://archive.org/download/ni-roms/roms/Nintendo%20-%20Nintendo%20Entertainment%20System%20%28Unheadered%29.zip/Diveman%20%28Asia%29%20%28En%29%20%28Unl%29.zip" TargetMode="External"/><Relationship Id="rId2278" Type="http://schemas.openxmlformats.org/officeDocument/2006/relationships/hyperlink" Target="https://archive.org/download/ni-roms/roms/Nintendo%20-%20Nintendo%20Entertainment%20System%20%28Unheadered%29.zip/Diyu%20Shentan%20%28China%29%20%28Aftermarket%29%20%28Unl%29.zip" TargetMode="External"/><Relationship Id="rId2279" Type="http://schemas.openxmlformats.org/officeDocument/2006/relationships/hyperlink" Target="https://archive.org/download/ni-roms/roms/Nintendo%20-%20Nintendo%20Entertainment%20System%20%28Unheadered%29.zip/Dizzy%20-%20Melanchony%20of%20Existance%20-%20Chapter%200%20%28World%29%20%28En%2CPl%29%20%28Aftermarket%29%20%28Unl%29.zip" TargetMode="External"/><Relationship Id="rId2225" Type="http://schemas.openxmlformats.org/officeDocument/2006/relationships/hyperlink" Target="https://archive.org/download/ni-roms/roms/Nintendo%20-%20Nintendo%20Entertainment%20System%20%28Unheadered%29.zip/Devil%20Man%20%28Japan%29.zip" TargetMode="External"/><Relationship Id="rId3557" Type="http://schemas.openxmlformats.org/officeDocument/2006/relationships/hyperlink" Target="https://archive.org/download/ni-roms/roms/Nintendo%20-%20Nintendo%20Entertainment%20System%20%28Unheadered%29.zip/Jumbo%20Ozaki%20no%20Hole%20in%20One%20Professional%20%28Japan%29.zip" TargetMode="External"/><Relationship Id="rId4888" Type="http://schemas.openxmlformats.org/officeDocument/2006/relationships/hyperlink" Target="https://archive.org/download/ni-roms/roms/Nintendo%20-%20Nintendo%20Entertainment%20System%20%28Unheadered%29.zip/Pedal%20Masher%20%28World%29%20%28Demo%29%20%282024-03-07T061923%29%20%28Aftermarket%29%20%28Unl%29.zip" TargetMode="External"/><Relationship Id="rId2226" Type="http://schemas.openxmlformats.org/officeDocument/2006/relationships/hyperlink" Target="https://archive.org/download/ni-roms/roms/Nintendo%20-%20Nintendo%20Entertainment%20System%20%28Unheadered%29.zip/Devil%20World%20%28Europe%29.zip" TargetMode="External"/><Relationship Id="rId3556" Type="http://schemas.openxmlformats.org/officeDocument/2006/relationships/hyperlink" Target="https://archive.org/download/ni-roms/roms/Nintendo%20-%20Nintendo%20Entertainment%20System%20%28Unheadered%29.zip/Juhannussauna%202016%20%28World%29%20%28Fi%29%20%28Illegal%20Pirated%20Copy%20Version%29%20%28Aftermarket%29%20%28Unl%29.zip" TargetMode="External"/><Relationship Id="rId4887" Type="http://schemas.openxmlformats.org/officeDocument/2006/relationships/hyperlink" Target="https://archive.org/download/ni-roms/roms/Nintendo%20-%20Nintendo%20Entertainment%20System%20%28Unheadered%29.zip/Pedal%20Masher%20%28World%29%20%28Demo%29%20%282024-03-07T023020%29%20%28Aftermarket%29%20%28Unl%29.zip" TargetMode="External"/><Relationship Id="rId2227" Type="http://schemas.openxmlformats.org/officeDocument/2006/relationships/hyperlink" Target="https://archive.org/download/ni-roms/roms/Nintendo%20-%20Nintendo%20Entertainment%20System%20%28Unheadered%29.zip/Devil%20World%20%28Japan%29%20%28Rev%201%29.zip" TargetMode="External"/><Relationship Id="rId3559" Type="http://schemas.openxmlformats.org/officeDocument/2006/relationships/hyperlink" Target="https://archive.org/download/ni-roms/roms/Nintendo%20-%20Nintendo%20Entertainment%20System%20%28Unheadered%29.zip/Jungle%20Book%2C%20The%20%28Europe%29.zip" TargetMode="External"/><Relationship Id="rId2228" Type="http://schemas.openxmlformats.org/officeDocument/2006/relationships/hyperlink" Target="https://archive.org/download/ni-roms/roms/Nintendo%20-%20Nintendo%20Entertainment%20System%20%28Unheadered%29.zip/Devil%20World%20%28Japan%29.zip" TargetMode="External"/><Relationship Id="rId3558" Type="http://schemas.openxmlformats.org/officeDocument/2006/relationships/hyperlink" Target="https://archive.org/download/ni-roms/roms/Nintendo%20-%20Nintendo%20Entertainment%20System%20%28Unheadered%29.zip/Jumpin%27%20Kid%20-%20Jack%20to%20Mame%20no%20Ki%20Monogatari%20%28Japan%29.zip" TargetMode="External"/><Relationship Id="rId4889" Type="http://schemas.openxmlformats.org/officeDocument/2006/relationships/hyperlink" Target="https://archive.org/download/ni-roms/roms/Nintendo%20-%20Nintendo%20Entertainment%20System%20%28Unheadered%29.zip/Peek-A-Boo%20Poker%20%28USA%29%20%28Unl%29.zip" TargetMode="External"/><Relationship Id="rId2229" Type="http://schemas.openxmlformats.org/officeDocument/2006/relationships/hyperlink" Target="https://archive.org/download/ni-roms/roms/Nintendo%20-%20Nintendo%20Entertainment%20System%20%28Unheadered%29.zip/Di%20Shi%20Tian%20%28China%29%20%28Unl%29.zip" TargetMode="External"/><Relationship Id="rId4880" Type="http://schemas.openxmlformats.org/officeDocument/2006/relationships/hyperlink" Target="https://archive.org/download/ni-roms/roms/Nintendo%20-%20Nintendo%20Entertainment%20System%20%28Unheadered%29.zip/Parodius%20%28Europe%29.zip" TargetMode="External"/><Relationship Id="rId3551" Type="http://schemas.openxmlformats.org/officeDocument/2006/relationships/hyperlink" Target="https://archive.org/download/ni-roms/roms/Nintendo%20-%20Nintendo%20Entertainment%20System%20%28Unheadered%29.zip/JuJu%20Densetsu%20%28Japan%29.zip" TargetMode="External"/><Relationship Id="rId4882" Type="http://schemas.openxmlformats.org/officeDocument/2006/relationships/hyperlink" Target="https://archive.org/download/ni-roms/roms/Nintendo%20-%20Nintendo%20Entertainment%20System%20%28Unheadered%29.zip/Parody%20World%20-%20Monster%20Party%20%28Japan%29%20%28Proto%29.zip" TargetMode="External"/><Relationship Id="rId2220" Type="http://schemas.openxmlformats.org/officeDocument/2006/relationships/hyperlink" Target="https://archive.org/download/ni-roms/roms/Nintendo%20-%20Nintendo%20Entertainment%20System%20%28Unheadered%29.zip/Destiny%20of%20an%20Emperor%20%28USA%29.zip" TargetMode="External"/><Relationship Id="rId3550" Type="http://schemas.openxmlformats.org/officeDocument/2006/relationships/hyperlink" Target="https://archive.org/download/ni-roms/roms/Nintendo%20-%20Nintendo%20Entertainment%20System%20%28Unheadered%29.zip/Joy%20Mech%20Fight%20%28Japan%29.zip" TargetMode="External"/><Relationship Id="rId4881" Type="http://schemas.openxmlformats.org/officeDocument/2006/relationships/hyperlink" Target="https://archive.org/download/ni-roms/roms/Nintendo%20-%20Nintendo%20Entertainment%20System%20%28Unheadered%29.zip/Parodius%20Da%21%20%28Japan%29.zip" TargetMode="External"/><Relationship Id="rId2221" Type="http://schemas.openxmlformats.org/officeDocument/2006/relationships/hyperlink" Target="https://archive.org/download/ni-roms/roms/Nintendo%20-%20Nintendo%20Entertainment%20System%20%28Unheadered%29.zip/Destroyer%20%28Asia%29%20%28En%29%20%28Mega%20Soft%29%20%28Unl%29.zip" TargetMode="External"/><Relationship Id="rId3553" Type="http://schemas.openxmlformats.org/officeDocument/2006/relationships/hyperlink" Target="https://archive.org/download/ni-roms/roms/Nintendo%20-%20Nintendo%20Entertainment%20System%20%28Unheadered%29.zip/Juedai%20Yingxiong%20%28China%29%20%280100705%29%20%28Pirate%29.zip" TargetMode="External"/><Relationship Id="rId4884" Type="http://schemas.openxmlformats.org/officeDocument/2006/relationships/hyperlink" Target="https://archive.org/download/ni-roms/roms/Nintendo%20-%20Nintendo%20Entertainment%20System%20%28Unheadered%29.zip/Paws%20N%27%20Play%20%28World%29%20%28Demo%29%20%28Byte-Off%202020%29%20%28Aftermarket%29%20%28Unl%29.zip" TargetMode="External"/><Relationship Id="rId2222" Type="http://schemas.openxmlformats.org/officeDocument/2006/relationships/hyperlink" Target="https://archive.org/download/ni-roms/roms/Nintendo%20-%20Nintendo%20Entertainment%20System%20%28Unheadered%29.zip/Destructor%2C%20El%20%28Spain%29%20%28En%29%20%28NTDEC%29%20%28Unl%29.zip" TargetMode="External"/><Relationship Id="rId3552" Type="http://schemas.openxmlformats.org/officeDocument/2006/relationships/hyperlink" Target="https://archive.org/download/ni-roms/roms/Nintendo%20-%20Nintendo%20Entertainment%20System%20%28Unheadered%29.zip/Juedai%20Shuang%20Jiao%20%28China%29%20%28Aftermarket%29%20%28Unl%29.zip" TargetMode="External"/><Relationship Id="rId4883" Type="http://schemas.openxmlformats.org/officeDocument/2006/relationships/hyperlink" Target="https://archive.org/download/ni-roms/roms/Nintendo%20-%20Nintendo%20Entertainment%20System%20%28Unheadered%29.zip/Paths%20of%20Bridewell%2C%20The%20%28World%29%20%28Aftermarket%29%20%28Unl%29.zip" TargetMode="External"/><Relationship Id="rId2223" Type="http://schemas.openxmlformats.org/officeDocument/2006/relationships/hyperlink" Target="https://archive.org/download/ni-roms/roms/Nintendo%20-%20Nintendo%20Entertainment%20System%20%28Unheadered%29.zip/Deth%20Complex%21%20%28World%29%20%28Aftermarket%29%20%28Unl%29.zip" TargetMode="External"/><Relationship Id="rId3555" Type="http://schemas.openxmlformats.org/officeDocument/2006/relationships/hyperlink" Target="https://archive.org/download/ni-roms/roms/Nintendo%20-%20Nintendo%20Entertainment%20System%20%28Unheadered%29.zip/Juezhan%20Taipingyang%20%28China%29%20%28Unl%29.zip" TargetMode="External"/><Relationship Id="rId4886" Type="http://schemas.openxmlformats.org/officeDocument/2006/relationships/hyperlink" Target="https://archive.org/download/ni-roms/roms/Nintendo%20-%20Nintendo%20Entertainment%20System%20%28Unheadered%29.zip/Pedal%20Masher%20%28World%29%20%28Demo%29%20%282024-03-05%29%20%28Aftermarket%29%20%28Unl%29.zip" TargetMode="External"/><Relationship Id="rId2224" Type="http://schemas.openxmlformats.org/officeDocument/2006/relationships/hyperlink" Target="https://archive.org/download/ni-roms/roms/Nintendo%20-%20Nintendo%20Entertainment%20System%20%28Unheadered%29.zip/Deth%20Complex%202%20%28World%29%20%28Aftermarket%29%20%28Unl%29.zip" TargetMode="External"/><Relationship Id="rId3554" Type="http://schemas.openxmlformats.org/officeDocument/2006/relationships/hyperlink" Target="https://archive.org/download/ni-roms/roms/Nintendo%20-%20Nintendo%20Entertainment%20System%20%28Unheadered%29.zip/Juedai%20Yingxiong%20%28China%29%20%28970489%29%20%28Pirate%29.zip" TargetMode="External"/><Relationship Id="rId4885" Type="http://schemas.openxmlformats.org/officeDocument/2006/relationships/hyperlink" Target="https://archive.org/download/ni-roms/roms/Nintendo%20-%20Nintendo%20Entertainment%20System%20%28Unheadered%29.zip/Paws%20of%20the%20West%20%28World%29%20%28Demo%29%20%28Byte-Off%202020%29%20%28Aftermarket%29%20%28Unl%29.zip" TargetMode="External"/><Relationship Id="rId2214" Type="http://schemas.openxmlformats.org/officeDocument/2006/relationships/hyperlink" Target="https://archive.org/download/ni-roms/roms/Nintendo%20-%20Nintendo%20Entertainment%20System%20%28Unheadered%29.zip/Desert%20Storm%20%28China%29%20%28En%29%20%28Aftermarket%29%20%28Pirate%29%20%28Alt%29.zip" TargetMode="External"/><Relationship Id="rId3546" Type="http://schemas.openxmlformats.org/officeDocument/2006/relationships/hyperlink" Target="https://archive.org/download/ni-roms/roms/Nintendo%20-%20Nintendo%20Entertainment%20System%20%28Unheadered%29.zip/Joust%20%28USA%29.zip" TargetMode="External"/><Relationship Id="rId4877" Type="http://schemas.openxmlformats.org/officeDocument/2006/relationships/hyperlink" Target="https://archive.org/download/ni-roms/roms/Nintendo%20-%20Nintendo%20Entertainment%20System%20%28Unheadered%29.zip/Parasol%20Stars%20-%20The%20Story%20of%20Bubble%20Bobble%20III%20%28Europe%29%20%28Beta%29.zip" TargetMode="External"/><Relationship Id="rId2215" Type="http://schemas.openxmlformats.org/officeDocument/2006/relationships/hyperlink" Target="https://archive.org/download/ni-roms/roms/Nintendo%20-%20Nintendo%20Entertainment%20System%20%28Unheadered%29.zip/Desert%20Storm%20%28China%29%20%28En%29%20%28Aftermarket%29%20%28Pirate%29.zip" TargetMode="External"/><Relationship Id="rId3545" Type="http://schemas.openxmlformats.org/officeDocument/2006/relationships/hyperlink" Target="https://archive.org/download/ni-roms/roms/Nintendo%20-%20Nintendo%20Entertainment%20System%20%28Unheadered%29.zip/Joust%20%28Japan%29.zip" TargetMode="External"/><Relationship Id="rId4876" Type="http://schemas.openxmlformats.org/officeDocument/2006/relationships/hyperlink" Target="https://archive.org/download/ni-roms/roms/Nintendo%20-%20Nintendo%20Entertainment%20System%20%28Unheadered%29.zip/Parasol%20Stars%20-%20Rainbow%20Islands%20II%20%28Europe%29.zip" TargetMode="External"/><Relationship Id="rId2216" Type="http://schemas.openxmlformats.org/officeDocument/2006/relationships/hyperlink" Target="https://archive.org/download/ni-roms/roms/Nintendo%20-%20Nintendo%20Entertainment%20System%20%28Unheadered%29.zip/Desert%20Storm%20-%20Nightmare%20Snaps%20Soul%20%28China%29%20%28Unl%29.zip" TargetMode="External"/><Relationship Id="rId3548" Type="http://schemas.openxmlformats.org/officeDocument/2006/relationships/hyperlink" Target="https://archive.org/download/ni-roms/roms/Nintendo%20-%20Nintendo%20Entertainment%20System%20%28Unheadered%29.zip/Jovial%20Race%20%28Asia%29%20%28Ja%29%20%28PAL%29%20%28Unl%29.zip" TargetMode="External"/><Relationship Id="rId4879" Type="http://schemas.openxmlformats.org/officeDocument/2006/relationships/hyperlink" Target="https://archive.org/download/ni-roms/roms/Nintendo%20-%20Nintendo%20Entertainment%20System%20%28Unheadered%29.zip/Parodius%20%28Europe%29%20%28Beta%29.zip" TargetMode="External"/><Relationship Id="rId2217" Type="http://schemas.openxmlformats.org/officeDocument/2006/relationships/hyperlink" Target="https://archive.org/download/ni-roms/roms/Nintendo%20-%20Nintendo%20Entertainment%20System%20%28Unheadered%29.zip/Desert%20of%20the%20Undead%20-%20New%20Frontiers%20%28World%29%20%28Demo%29%20%28Aftermarket%29%20%28Unl%29.zip" TargetMode="External"/><Relationship Id="rId3547" Type="http://schemas.openxmlformats.org/officeDocument/2006/relationships/hyperlink" Target="https://archive.org/download/ni-roms/roms/Nintendo%20-%20Nintendo%20Entertainment%20System%20%28Unheadered%29.zip/Jovial%20Race%20%28Asia%29%20%28En%29%20%28Unl%29.zip" TargetMode="External"/><Relationship Id="rId4878" Type="http://schemas.openxmlformats.org/officeDocument/2006/relationships/hyperlink" Target="https://archive.org/download/ni-roms/roms/Nintendo%20-%20Nintendo%20Entertainment%20System%20%28Unheadered%29.zip/Paris-Dakar%20Rally%20Special%20%28Japan%29.zip" TargetMode="External"/><Relationship Id="rId2218" Type="http://schemas.openxmlformats.org/officeDocument/2006/relationships/hyperlink" Target="https://archive.org/download/ni-roms/roms/Nintendo%20-%20Nintendo%20Entertainment%20System%20%28Unheadered%29.zip/Desolate%20Desert%20%28World%29%20%28v0.4%29%20%28Proto%29%20%28Aftermarket%29%20%28Unl%29.zip" TargetMode="External"/><Relationship Id="rId2219" Type="http://schemas.openxmlformats.org/officeDocument/2006/relationships/hyperlink" Target="https://archive.org/download/ni-roms/roms/Nintendo%20-%20Nintendo%20Entertainment%20System%20%28Unheadered%29.zip/Destination%20Earthstar%20%28USA%29.zip" TargetMode="External"/><Relationship Id="rId3549" Type="http://schemas.openxmlformats.org/officeDocument/2006/relationships/hyperlink" Target="https://archive.org/download/ni-roms/roms/Nintendo%20-%20Nintendo%20Entertainment%20System%20%28Unheadered%29.zip/Joy%20Mech%20Fight%20%28Japan%29%20%28Virtual%20Console%29.zip" TargetMode="External"/><Relationship Id="rId3540" Type="http://schemas.openxmlformats.org/officeDocument/2006/relationships/hyperlink" Target="https://archive.org/download/ni-roms/roms/Nintendo%20-%20Nintendo%20Entertainment%20System%20%28Unheadered%29.zip/Journey%20%28USA%29%20%28Aftermarket%29%20%28Unl%29.zip" TargetMode="External"/><Relationship Id="rId4871" Type="http://schemas.openxmlformats.org/officeDocument/2006/relationships/hyperlink" Target="https://archive.org/download/ni-roms/roms/Nintendo%20-%20Nintendo%20Entertainment%20System%20%28Unheadered%29.zip/Paperboy%202%20%28Europe%29.zip" TargetMode="External"/><Relationship Id="rId4870" Type="http://schemas.openxmlformats.org/officeDocument/2006/relationships/hyperlink" Target="https://archive.org/download/ni-roms/roms/Nintendo%20-%20Nintendo%20Entertainment%20System%20%28Unheadered%29.zip/Paperboy%20%28USA%29.zip" TargetMode="External"/><Relationship Id="rId2210" Type="http://schemas.openxmlformats.org/officeDocument/2006/relationships/hyperlink" Target="https://archive.org/download/ni-roms/roms/Nintendo%20-%20Nintendo%20Entertainment%20System%20%28Unheadered%29.zip/Desert%20Commander%20%28USA%29.zip" TargetMode="External"/><Relationship Id="rId3542" Type="http://schemas.openxmlformats.org/officeDocument/2006/relationships/hyperlink" Target="https://archive.org/download/ni-roms/roms/Nintendo%20-%20Nintendo%20Entertainment%20System%20%28Unheadered%29.zip/Journey%20to%20Silius%20%28USA%29.zip" TargetMode="External"/><Relationship Id="rId4873" Type="http://schemas.openxmlformats.org/officeDocument/2006/relationships/hyperlink" Target="https://archive.org/download/ni-roms/roms/Nintendo%20-%20Nintendo%20Entertainment%20System%20%28Unheadered%29.zip/Papillon%20Gals%20%28Japan%29%20%28Unl%29.zip" TargetMode="External"/><Relationship Id="rId2211" Type="http://schemas.openxmlformats.org/officeDocument/2006/relationships/hyperlink" Target="https://archive.org/download/ni-roms/roms/Nintendo%20-%20Nintendo%20Entertainment%20System%20%28Unheadered%29.zip/Desert%20Escape%21%20%28World%29%20%28Aftermarket%29%20%28Unl%29.zip" TargetMode="External"/><Relationship Id="rId3541" Type="http://schemas.openxmlformats.org/officeDocument/2006/relationships/hyperlink" Target="https://archive.org/download/ni-roms/roms/Nintendo%20-%20Nintendo%20Entertainment%20System%20%28Unheadered%29.zip/Journey%20to%20Silius%20%28Europe%29.zip" TargetMode="External"/><Relationship Id="rId4872" Type="http://schemas.openxmlformats.org/officeDocument/2006/relationships/hyperlink" Target="https://archive.org/download/ni-roms/roms/Nintendo%20-%20Nintendo%20Entertainment%20System%20%28Unheadered%29.zip/Paperboy%202%20%28USA%29.zip" TargetMode="External"/><Relationship Id="rId2212" Type="http://schemas.openxmlformats.org/officeDocument/2006/relationships/hyperlink" Target="https://archive.org/download/ni-roms/roms/Nintendo%20-%20Nintendo%20Entertainment%20System%20%28Unheadered%29.zip/Desert%20Escape%21%20%28World%29%20%28v1.0.1%29%20%28Aftermarket%29%20%28Unl%29.zip" TargetMode="External"/><Relationship Id="rId3544" Type="http://schemas.openxmlformats.org/officeDocument/2006/relationships/hyperlink" Target="https://archive.org/download/ni-roms/roms/Nintendo%20-%20Nintendo%20Entertainment%20System%20%28Unheadered%29.zip/Journey%20to%20the%20Centre%20of%20the%20Alien%20%28World%29%20%28Es%29%20%28Aftermarket%29%20%28Unl%29.zip" TargetMode="External"/><Relationship Id="rId4875" Type="http://schemas.openxmlformats.org/officeDocument/2006/relationships/hyperlink" Target="https://archive.org/download/ni-roms/roms/Nintendo%20-%20Nintendo%20Entertainment%20System%20%28Unheadered%29.zip/Parasol%20Henbee%20%28Japan%29.zip" TargetMode="External"/><Relationship Id="rId2213" Type="http://schemas.openxmlformats.org/officeDocument/2006/relationships/hyperlink" Target="https://archive.org/download/ni-roms/roms/Nintendo%20-%20Nintendo%20Entertainment%20System%20%28Unheadered%29.zip/Desert%20Falcon%20%28USA%29%20%28Atari%20Flashback%29%20%28Aftermarket%29%20%28Unl%29.zip" TargetMode="External"/><Relationship Id="rId3543" Type="http://schemas.openxmlformats.org/officeDocument/2006/relationships/hyperlink" Target="https://archive.org/download/ni-roms/roms/Nintendo%20-%20Nintendo%20Entertainment%20System%20%28Unheadered%29.zip/Journey%20to%20the%20Centre%20of%20the%20Alien%20%28World%29%20%28En%29%20%28Aftermarket%29%20%28Unl%29.zip" TargetMode="External"/><Relationship Id="rId4874" Type="http://schemas.openxmlformats.org/officeDocument/2006/relationships/hyperlink" Target="https://archive.org/download/ni-roms/roms/Nintendo%20-%20Nintendo%20Entertainment%20System%20%28Unheadered%29.zip/Parallel%20World%20%28Japan%29.zip" TargetMode="External"/><Relationship Id="rId2247" Type="http://schemas.openxmlformats.org/officeDocument/2006/relationships/hyperlink" Target="https://archive.org/download/ni-roms/roms/Nintendo%20-%20Nintendo%20Entertainment%20System%20%28Unheadered%29.zip/Digger%20T.%20Rock%20-%20The%20Legend%20of%20the%20Lost%20City%20%28Europe%29.zip" TargetMode="External"/><Relationship Id="rId3579" Type="http://schemas.openxmlformats.org/officeDocument/2006/relationships/hyperlink" Target="https://archive.org/download/ni-roms/roms/Nintendo%20-%20Nintendo%20Entertainment%20System%20%28Unheadered%29.zip/KUBO%202%20-%20L%27Aventurier%20Courageux%20%28World%29%20%28Fr%29%20%28Byte-Off%202019%29%20%28Aftermarket%29%20%28Unl%29.zip" TargetMode="External"/><Relationship Id="rId2248" Type="http://schemas.openxmlformats.org/officeDocument/2006/relationships/hyperlink" Target="https://archive.org/download/ni-roms/roms/Nintendo%20-%20Nintendo%20Entertainment%20System%20%28Unheadered%29.zip/Digger%20T.%20Rock%20-%20The%20Legend%20of%20the%20Lost%20City%20%28USA%29.zip" TargetMode="External"/><Relationship Id="rId3578" Type="http://schemas.openxmlformats.org/officeDocument/2006/relationships/hyperlink" Target="https://archive.org/download/ni-roms/roms/Nintendo%20-%20Nintendo%20Entertainment%20System%20%28Unheadered%29.zip/KUBO%202%20-%20L%27Aventurier%20Courageux%20%28World%29%20%28Fr%29%20%28Aftermarket%29%20%28Unl%29.zip" TargetMode="External"/><Relationship Id="rId2249" Type="http://schemas.openxmlformats.org/officeDocument/2006/relationships/hyperlink" Target="https://archive.org/download/ni-roms/roms/Nintendo%20-%20Nintendo%20Entertainment%20System%20%28Unheadered%29.zip/Digger%20Tom%20-%20V%20Poiskah%20Drevnego%20Goroda%20%28Russia%29%20%28Pirate%29.zip" TargetMode="External"/><Relationship Id="rId3571" Type="http://schemas.openxmlformats.org/officeDocument/2006/relationships/hyperlink" Target="https://archive.org/download/ni-roms/roms/Nintendo%20-%20Nintendo%20Entertainment%20System%20%28Unheadered%29.zip/Juuouki%20%28Japan%29.zip" TargetMode="External"/><Relationship Id="rId2240" Type="http://schemas.openxmlformats.org/officeDocument/2006/relationships/hyperlink" Target="https://archive.org/download/ni-roms/roms/Nintendo%20-%20Nintendo%20Entertainment%20System%20%28Unheadered%29.zip/Dig%20Dug%20%28Japan%29.zip" TargetMode="External"/><Relationship Id="rId3570" Type="http://schemas.openxmlformats.org/officeDocument/2006/relationships/hyperlink" Target="https://archive.org/download/ni-roms/roms/Nintendo%20-%20Nintendo%20Entertainment%20System%20%28Unheadered%29.zip/Justice%20Duel%20%28World%29%20%28Demo%202%29%20%28Aftermarket%29%20%28Unl%29.zip" TargetMode="External"/><Relationship Id="rId2241" Type="http://schemas.openxmlformats.org/officeDocument/2006/relationships/hyperlink" Target="https://archive.org/download/ni-roms/roms/Nintendo%20-%20Nintendo%20Entertainment%20System%20%28Unheadered%29.zip/Dig%20Dug%20%28World%29%20%28Namcot%20Collection%2C%20Namco%20Museum%20Archives%20Vol%201%29.zip" TargetMode="External"/><Relationship Id="rId3573" Type="http://schemas.openxmlformats.org/officeDocument/2006/relationships/hyperlink" Target="https://archive.org/download/ni-roms/roms/Nintendo%20-%20Nintendo%20Entertainment%20System%20%28Unheadered%29.zip/Juvei%20Quest%20%28Japan%29%20%28Alt%29.zip" TargetMode="External"/><Relationship Id="rId2242" Type="http://schemas.openxmlformats.org/officeDocument/2006/relationships/hyperlink" Target="https://archive.org/download/ni-roms/roms/Nintendo%20-%20Nintendo%20Entertainment%20System%20%28Unheadered%29.zip/Dig%20Dug%20II%20%28Japan%29.zip" TargetMode="External"/><Relationship Id="rId3572" Type="http://schemas.openxmlformats.org/officeDocument/2006/relationships/hyperlink" Target="https://archive.org/download/ni-roms/roms/Nintendo%20-%20Nintendo%20Entertainment%20System%20%28Unheadered%29.zip/Juuryoku%20Soukou%20Metal%20Storm%20%28Japan%29.zip" TargetMode="External"/><Relationship Id="rId2243" Type="http://schemas.openxmlformats.org/officeDocument/2006/relationships/hyperlink" Target="https://archive.org/download/ni-roms/roms/Nintendo%20-%20Nintendo%20Entertainment%20System%20%28Unheadered%29.zip/Dig%20Dug%20II%20%28USA%2C%20Europe%29%20%28Namco%20Museum%20Archives%20Vol%202%29.zip" TargetMode="External"/><Relationship Id="rId3575" Type="http://schemas.openxmlformats.org/officeDocument/2006/relationships/hyperlink" Target="https://archive.org/download/ni-roms/roms/Nintendo%20-%20Nintendo%20Entertainment%20System%20%28Unheadered%29.zip/KHAN%20Games%204-in-1%20Retro%20Gamepak%20%28World%29%20%28Aftermarket%29%20%28Unl%29.zip" TargetMode="External"/><Relationship Id="rId2244" Type="http://schemas.openxmlformats.org/officeDocument/2006/relationships/hyperlink" Target="https://archive.org/download/ni-roms/roms/Nintendo%20-%20Nintendo%20Entertainment%20System%20%28Unheadered%29.zip/Dig%20Dug%20II%20-%20Trouble%20in%20Paradise%20%28USA%29.zip" TargetMode="External"/><Relationship Id="rId3574" Type="http://schemas.openxmlformats.org/officeDocument/2006/relationships/hyperlink" Target="https://archive.org/download/ni-roms/roms/Nintendo%20-%20Nintendo%20Entertainment%20System%20%28Unheadered%29.zip/Juvei%20Quest%20%28Japan%29.zip" TargetMode="External"/><Relationship Id="rId2245" Type="http://schemas.openxmlformats.org/officeDocument/2006/relationships/hyperlink" Target="https://archive.org/download/ni-roms/roms/Nintendo%20-%20Nintendo%20Entertainment%20System%20%28Unheadered%29.zip/Dig%20Dug%20II%20-%20Trouble%20in%20Paradise%20%28USA%2C%20Europe%29%20%28Virtual%20Console%29.zip" TargetMode="External"/><Relationship Id="rId3577" Type="http://schemas.openxmlformats.org/officeDocument/2006/relationships/hyperlink" Target="https://archive.org/download/ni-roms/roms/Nintendo%20-%20Nintendo%20Entertainment%20System%20%28Unheadered%29.zip/KUBO%20%28World%29%20%28Fr%29%20%28Aftermarket%29%20%28Unl%29.zip" TargetMode="External"/><Relationship Id="rId2246" Type="http://schemas.openxmlformats.org/officeDocument/2006/relationships/hyperlink" Target="https://archive.org/download/ni-roms/roms/Nintendo%20-%20Nintendo%20Entertainment%20System%20%28Unheadered%29.zip/Digger%20T.%20Rock%20-%20The%20Legend%20of%20the%20Lost%20City%20%28Asia%29%20%28En%29%20%28Pirate%29.zip" TargetMode="External"/><Relationship Id="rId3576" Type="http://schemas.openxmlformats.org/officeDocument/2006/relationships/hyperlink" Target="https://archive.org/download/ni-roms/roms/Nintendo%20-%20Nintendo%20Entertainment%20System%20%28Unheadered%29.zip/KIRU%21%20%28World%29%20%28Ja%29%20%28Aftermarket%29%20%28Unl%29.zip" TargetMode="External"/><Relationship Id="rId2236" Type="http://schemas.openxmlformats.org/officeDocument/2006/relationships/hyperlink" Target="https://archive.org/download/ni-roms/roms/Nintendo%20-%20Nintendo%20Entertainment%20System%20%28Unheadered%29.zip/Die%20Bian%20-%20Incantation%20%28Asia%29%20%28En%29%20%28Unl%29.zip" TargetMode="External"/><Relationship Id="rId3568" Type="http://schemas.openxmlformats.org/officeDocument/2006/relationships/hyperlink" Target="https://archive.org/download/ni-roms/roms/Nintendo%20-%20Nintendo%20Entertainment%20System%20%28Unheadered%29.zip/Just%20Breed%20%28Japan%29.zip" TargetMode="External"/><Relationship Id="rId4899" Type="http://schemas.openxmlformats.org/officeDocument/2006/relationships/hyperlink" Target="https://archive.org/download/ni-roms/roms/Nintendo%20-%20Nintendo%20Entertainment%20System%20%28Unheadered%29.zip/Pentablocat%20%28World%29%20%28Aftermarket%29%20%28Unl%29.zip" TargetMode="External"/><Relationship Id="rId2237" Type="http://schemas.openxmlformats.org/officeDocument/2006/relationships/hyperlink" Target="https://archive.org/download/ni-roms/roms/Nintendo%20-%20Nintendo%20Entertainment%20System%20%28Unheadered%29.zip/Die%20Hard%20%28Europe%29.zip" TargetMode="External"/><Relationship Id="rId3567" Type="http://schemas.openxmlformats.org/officeDocument/2006/relationships/hyperlink" Target="https://archive.org/download/ni-roms/roms/Nintendo%20-%20Nintendo%20Entertainment%20System%20%28Unheadered%29.zip/Jurassic%20Park%20%28World%29%20%28Limited%20Run%20Games%29.zip" TargetMode="External"/><Relationship Id="rId4898" Type="http://schemas.openxmlformats.org/officeDocument/2006/relationships/hyperlink" Target="https://archive.org/download/ni-roms/roms/Nintendo%20-%20Nintendo%20Entertainment%20System%20%28Unheadered%29.zip/Pennant%20League%2C%20The%20-%20Home%20Run%20Nighter%20%2790%20%28Japan%29.zip" TargetMode="External"/><Relationship Id="rId2238" Type="http://schemas.openxmlformats.org/officeDocument/2006/relationships/hyperlink" Target="https://archive.org/download/ni-roms/roms/Nintendo%20-%20Nintendo%20Entertainment%20System%20%28Unheadered%29.zip/Die%20Hard%20%28Japan%29.zip" TargetMode="External"/><Relationship Id="rId2239" Type="http://schemas.openxmlformats.org/officeDocument/2006/relationships/hyperlink" Target="https://archive.org/download/ni-roms/roms/Nintendo%20-%20Nintendo%20Entertainment%20System%20%28Unheadered%29.zip/Die%20Hard%20%28USA%29.zip" TargetMode="External"/><Relationship Id="rId3569" Type="http://schemas.openxmlformats.org/officeDocument/2006/relationships/hyperlink" Target="https://archive.org/download/ni-roms/roms/Nintendo%20-%20Nintendo%20Entertainment%20System%20%28Unheadered%29.zip/Justice%20Duel%20%28World%29%20%28Demo%201%29%20%28Aftermarket%29%20%28Unl%29.zip" TargetMode="External"/><Relationship Id="rId3560" Type="http://schemas.openxmlformats.org/officeDocument/2006/relationships/hyperlink" Target="https://archive.org/download/ni-roms/roms/Nintendo%20-%20Nintendo%20Entertainment%20System%20%28Unheadered%29.zip/Jungle%20Book%2C%20The%20%28USA%29.zip" TargetMode="External"/><Relationship Id="rId4891" Type="http://schemas.openxmlformats.org/officeDocument/2006/relationships/hyperlink" Target="https://archive.org/download/ni-roms/roms/Nintendo%20-%20Nintendo%20Entertainment%20System%20%28Unheadered%29.zip/Pegasus%20Golden%20Five%20%28Europe%29%20%28Unl%29.zip" TargetMode="External"/><Relationship Id="rId4890" Type="http://schemas.openxmlformats.org/officeDocument/2006/relationships/hyperlink" Target="https://archive.org/download/ni-roms/roms/Nintendo%20-%20Nintendo%20Entertainment%20System%20%28Unheadered%29.zip/Peepar%20Time%20%28Japan%29.zip" TargetMode="External"/><Relationship Id="rId2230" Type="http://schemas.openxmlformats.org/officeDocument/2006/relationships/hyperlink" Target="https://archive.org/download/ni-roms/roms/Nintendo%20-%20Nintendo%20Entertainment%20System%20%28Unheadered%29.zip/Diablo%20II%20%28World%29%20%28Aftermarket%29%20%28Pirate%29.zip" TargetMode="External"/><Relationship Id="rId3562" Type="http://schemas.openxmlformats.org/officeDocument/2006/relationships/hyperlink" Target="https://archive.org/download/ni-roms/roms/Nintendo%20-%20Nintendo%20Entertainment%20System%20%28Unheadered%29.zip/Jupiter%20Scope%202%20-%20Operation%20Europa%20%28World%29%20%28Action%2053%29%20%28Aftermarket%29%20%28Unl%29.zip" TargetMode="External"/><Relationship Id="rId4893" Type="http://schemas.openxmlformats.org/officeDocument/2006/relationships/hyperlink" Target="https://archive.org/download/ni-roms/roms/Nintendo%20-%20Nintendo%20Entertainment%20System%20%28Unheadered%29.zip/Pegs%20%28World%29%20%28Robert%20L%20Bryant%29%20%28Aftermarket%29%20%28Unl%29.zip" TargetMode="External"/><Relationship Id="rId2231" Type="http://schemas.openxmlformats.org/officeDocument/2006/relationships/hyperlink" Target="https://archive.org/download/ni-roms/roms/Nintendo%20-%20Nintendo%20Entertainment%20System%20%28Unheadered%29.zip/Diablobetes%20%28World%29%20%28Byte-Off%202019%29%20%28Aftermarket%29%20%28Unl%29.zip" TargetMode="External"/><Relationship Id="rId3561" Type="http://schemas.openxmlformats.org/officeDocument/2006/relationships/hyperlink" Target="https://archive.org/download/ni-roms/roms/Nintendo%20-%20Nintendo%20Entertainment%20System%20%28Unheadered%29.zip/Jungle%20Book%2C%20The%20%28World%29%20%28Disney%20Classic%20Games%29.zip" TargetMode="External"/><Relationship Id="rId4892" Type="http://schemas.openxmlformats.org/officeDocument/2006/relationships/hyperlink" Target="https://archive.org/download/ni-roms/roms/Nintendo%20-%20Nintendo%20Entertainment%20System%20%28Unheadered%29.zip/Pegasus%20Quattro%20Adventure%20%28Europe%29%20%28Unl%29.zip" TargetMode="External"/><Relationship Id="rId2232" Type="http://schemas.openxmlformats.org/officeDocument/2006/relationships/hyperlink" Target="https://archive.org/download/ni-roms/roms/Nintendo%20-%20Nintendo%20Entertainment%20System%20%28Unheadered%29.zip/Dianshi%20Mali%20-%20Big%20TV%20Mary%20Bar%20%28Asia%29%20%28Pirate%29.zip" TargetMode="External"/><Relationship Id="rId3564" Type="http://schemas.openxmlformats.org/officeDocument/2006/relationships/hyperlink" Target="https://archive.org/download/ni-roms/roms/Nintendo%20-%20Nintendo%20Entertainment%20System%20%28Unheadered%29.zip/Jurassic%20Boy%20%28Asia%29%20%28En%29%20%28Unl%29.zip" TargetMode="External"/><Relationship Id="rId4895" Type="http://schemas.openxmlformats.org/officeDocument/2006/relationships/hyperlink" Target="https://archive.org/download/ni-roms/roms/Nintendo%20-%20Nintendo%20Entertainment%20System%20%28Unheadered%29.zip/Pen%20Pen%20%28Japan%29%20%28En%29%20%28Family%20BASIC%29%20%28Unl%29.zip" TargetMode="External"/><Relationship Id="rId2233" Type="http://schemas.openxmlformats.org/officeDocument/2006/relationships/hyperlink" Target="https://archive.org/download/ni-roms/roms/Nintendo%20-%20Nintendo%20Entertainment%20System%20%28Unheadered%29.zip/Dick%20Tracy%20%28USA%29.zip" TargetMode="External"/><Relationship Id="rId3563" Type="http://schemas.openxmlformats.org/officeDocument/2006/relationships/hyperlink" Target="https://archive.org/download/ni-roms/roms/Nintendo%20-%20Nintendo%20Entertainment%20System%20%28Unheadered%29.zip/Jupiter%20Scope%202%20-%20Operation%20Europa%20%28World%29%20%28NESDev%202016%29%20%28Aftermarket%29%20%28Unl%29.zip" TargetMode="External"/><Relationship Id="rId4894" Type="http://schemas.openxmlformats.org/officeDocument/2006/relationships/hyperlink" Target="https://archive.org/download/ni-roms/roms/Nintendo%20-%20Nintendo%20Entertainment%20System%20%28Unheadered%29.zip/Pegs%20%28World%29%20%28Sly%20Dog%20Studios%29%20%28Aftermarket%29%20%28Unl%29.zip" TargetMode="External"/><Relationship Id="rId2234" Type="http://schemas.openxmlformats.org/officeDocument/2006/relationships/hyperlink" Target="https://archive.org/download/ni-roms/roms/Nintendo%20-%20Nintendo%20Entertainment%20System%20%28Unheadered%29.zip/Didao%20Zhan%20%28China%29%20%28970266%29%20%28Aftermarket%29%20%28Unl%29.zip" TargetMode="External"/><Relationship Id="rId3566" Type="http://schemas.openxmlformats.org/officeDocument/2006/relationships/hyperlink" Target="https://archive.org/download/ni-roms/roms/Nintendo%20-%20Nintendo%20Entertainment%20System%20%28Unheadered%29.zip/Jurassic%20Park%20%28USA%29.zip" TargetMode="External"/><Relationship Id="rId4897" Type="http://schemas.openxmlformats.org/officeDocument/2006/relationships/hyperlink" Target="https://archive.org/download/ni-roms/roms/Nintendo%20-%20Nintendo%20Entertainment%20System%20%28Unheadered%29.zip/Pennant%20League%21%21%20-%20Home%20Run%20Nighter%20%28Japan%29.zip" TargetMode="External"/><Relationship Id="rId2235" Type="http://schemas.openxmlformats.org/officeDocument/2006/relationships/hyperlink" Target="https://archive.org/download/ni-roms/roms/Nintendo%20-%20Nintendo%20Entertainment%20System%20%28Unheadered%29.zip/Didao%20Zhan%20%28China%29%20%28Aftermarket%29%20%28Unl%29.zip" TargetMode="External"/><Relationship Id="rId3565" Type="http://schemas.openxmlformats.org/officeDocument/2006/relationships/hyperlink" Target="https://archive.org/download/ni-roms/roms/Nintendo%20-%20Nintendo%20Entertainment%20System%20%28Unheadered%29.zip/Jurassic%20Park%20%28Europe%29%20%28En%2CFr%2CDe%2CEs%29.zip" TargetMode="External"/><Relationship Id="rId4896" Type="http://schemas.openxmlformats.org/officeDocument/2006/relationships/hyperlink" Target="https://archive.org/download/ni-roms/roms/Nintendo%20-%20Nintendo%20Entertainment%20System%20%28Unheadered%29.zip/Penguin-kun%20Wars%20%28Japan%29.zip" TargetMode="External"/><Relationship Id="rId2290" Type="http://schemas.openxmlformats.org/officeDocument/2006/relationships/hyperlink" Target="https://archive.org/download/ni-roms/roms/Nintendo%20-%20Nintendo%20Entertainment%20System%20%28Unheadered%29.zip/Donald%20Duck%20%28Japan%29.zip" TargetMode="External"/><Relationship Id="rId2291" Type="http://schemas.openxmlformats.org/officeDocument/2006/relationships/hyperlink" Target="https://archive.org/download/ni-roms/roms/Nintendo%20-%20Nintendo%20Entertainment%20System%20%28Unheadered%29.zip/Donald%20Land%20%28Japan%29.zip" TargetMode="External"/><Relationship Id="rId2292" Type="http://schemas.openxmlformats.org/officeDocument/2006/relationships/hyperlink" Target="https://archive.org/download/ni-roms/roms/Nintendo%20-%20Nintendo%20Entertainment%20System%20%28Unheadered%29.zip/Dong%20%28World%29%20%28v1.0%29%20%28Aftermarket%29%20%28Unl%29.zip" TargetMode="External"/><Relationship Id="rId2293" Type="http://schemas.openxmlformats.org/officeDocument/2006/relationships/hyperlink" Target="https://archive.org/download/ni-roms/roms/Nintendo%20-%20Nintendo%20Entertainment%20System%20%28Unheadered%29.zip/Dong%20%28World%29%20%28v1.1%29%20%28Aftermarket%29%20%28Unl%29.zip" TargetMode="External"/><Relationship Id="rId2294" Type="http://schemas.openxmlformats.org/officeDocument/2006/relationships/hyperlink" Target="https://archive.org/download/ni-roms/roms/Nintendo%20-%20Nintendo%20Entertainment%20System%20%28Unheadered%29.zip/Dong%20Dongnao%201%20%28Asia%29%20%28En%29%20%28Unl%29.zip" TargetMode="External"/><Relationship Id="rId2295" Type="http://schemas.openxmlformats.org/officeDocument/2006/relationships/hyperlink" Target="https://archive.org/download/ni-roms/roms/Nintendo%20-%20Nintendo%20Entertainment%20System%20%28Unheadered%29.zip/Dong%20Dongnao%20II%20-%20Guozhong%20Yingwen%20%28Yi%29%20%28Asia%29%20%28Unl%29.zip" TargetMode="External"/><Relationship Id="rId2296" Type="http://schemas.openxmlformats.org/officeDocument/2006/relationships/hyperlink" Target="https://archive.org/download/ni-roms/roms/Nintendo%20-%20Nintendo%20Entertainment%20System%20%28Unheadered%29.zip/Dongfang%20de%20Chuanshuo%20-%20The%20Hyrule%20Fantasy%20%28China%29%20%28Pirate%29.zip" TargetMode="External"/><Relationship Id="rId2297" Type="http://schemas.openxmlformats.org/officeDocument/2006/relationships/hyperlink" Target="https://archive.org/download/ni-roms/roms/Nintendo%20-%20Nintendo%20Entertainment%20System%20%28Unheadered%29.zip/Dongfang%20de%20Chuanshuo%20Zhi%20Fengyin%20Dao%20%28China%29%20%28Aftermarket%29%20%28Pirate%29.zip" TargetMode="External"/><Relationship Id="rId2298" Type="http://schemas.openxmlformats.org/officeDocument/2006/relationships/hyperlink" Target="https://archive.org/download/ni-roms/roms/Nintendo%20-%20Nintendo%20Entertainment%20System%20%28Unheadered%29.zip/Dongzhou%20Lie%20Guozhi%20%28China%29%20%282006SR04301%29%20%28Aftermarket%29%20%28Unl%29.zip" TargetMode="External"/><Relationship Id="rId2299" Type="http://schemas.openxmlformats.org/officeDocument/2006/relationships/hyperlink" Target="https://archive.org/download/ni-roms/roms/Nintendo%20-%20Nintendo%20Entertainment%20System%20%28Unheadered%29.zip/Dongzhou%20Lie%20Guozhi%20%28China%29%20%28960100577%29%20%28Unl%29.zip" TargetMode="External"/><Relationship Id="rId7151" Type="http://schemas.openxmlformats.org/officeDocument/2006/relationships/hyperlink" Target="https://archive.org/download/ni-roms/roms/Nintendo%20-%20Nintendo%20Entertainment%20System%20%28Unheadered%29.zip/Youkai%20Douchuuki%20%28Japan%29%20%28Virtual%20Console%29.zip" TargetMode="External"/><Relationship Id="rId7150" Type="http://schemas.openxmlformats.org/officeDocument/2006/relationships/hyperlink" Target="https://archive.org/download/ni-roms/roms/Nintendo%20-%20Nintendo%20Entertainment%20System%20%28Unheadered%29.zip/Youkai%20Douchuuki%20%28Japan%29%20%28Namcot%20Collection%29.zip" TargetMode="External"/><Relationship Id="rId7155" Type="http://schemas.openxmlformats.org/officeDocument/2006/relationships/hyperlink" Target="https://archive.org/download/ni-roms/roms/Nintendo%20-%20Nintendo%20Entertainment%20System%20%28Unheadered%29.zip/Young%20Indiana%20Jones%20Chronicles%2C%20The%20%28USA%29.zip" TargetMode="External"/><Relationship Id="rId7154" Type="http://schemas.openxmlformats.org/officeDocument/2006/relationships/hyperlink" Target="https://archive.org/download/ni-roms/roms/Nintendo%20-%20Nintendo%20Entertainment%20System%20%28Unheadered%29.zip/Youling%20Xingdong%20%28China%29%20%28Aftermarket%29%20%28Unl%29.zip" TargetMode="External"/><Relationship Id="rId7153" Type="http://schemas.openxmlformats.org/officeDocument/2006/relationships/hyperlink" Target="https://archive.org/download/ni-roms/roms/Nintendo%20-%20Nintendo%20Entertainment%20System%20%28Unheadered%29.zip/Youling%20Lieche%20%28China%29%20%28Aftermarket%29%20%28Pirate%29.zip" TargetMode="External"/><Relationship Id="rId7152" Type="http://schemas.openxmlformats.org/officeDocument/2006/relationships/hyperlink" Target="https://archive.org/download/ni-roms/roms/Nintendo%20-%20Nintendo%20Entertainment%20System%20%28Unheadered%29.zip/Youkai%20Douchuuki%20%28Japan%29.zip" TargetMode="External"/><Relationship Id="rId7159" Type="http://schemas.openxmlformats.org/officeDocument/2006/relationships/hyperlink" Target="https://archive.org/download/ni-roms/roms/Nintendo%20-%20Nintendo%20Entertainment%20System%20%28Unheadered%29.zip/Ys%20%28Japan%29.zip" TargetMode="External"/><Relationship Id="rId7158" Type="http://schemas.openxmlformats.org/officeDocument/2006/relationships/hyperlink" Target="https://archive.org/download/ni-roms/roms/Nintendo%20-%20Nintendo%20Entertainment%20System%20%28Unheadered%29.zip/Youxi%20Wang%20%28China%29%20%28Aftermarket%29%20%28Pirate%29.zip" TargetMode="External"/><Relationship Id="rId7157" Type="http://schemas.openxmlformats.org/officeDocument/2006/relationships/hyperlink" Target="https://archive.org/download/ni-roms/roms/Nintendo%20-%20Nintendo%20Entertainment%20System%20%28Unheadered%29.zip/Youxi%20Baobei%20%28China%29%20%28Aftermarket%29%20%28Unl%29.zip" TargetMode="External"/><Relationship Id="rId7156" Type="http://schemas.openxmlformats.org/officeDocument/2006/relationships/hyperlink" Target="https://archive.org/download/ni-roms/roms/Nintendo%20-%20Nintendo%20Entertainment%20System%20%28Unheadered%29.zip/Yousei%20Monogatari%20-%20Rod%20Land%20%28Japan%29.zip" TargetMode="External"/><Relationship Id="rId7140" Type="http://schemas.openxmlformats.org/officeDocument/2006/relationships/hyperlink" Target="https://archive.org/download/ni-roms/roms/Nintendo%20-%20Nintendo%20Entertainment%20System%20%28Unheadered%29.zip/Yongzhe%20Dou%20Elong%20VIII%20%28Dragon%20Quest%20VIII%29%20%28China%29%20%28Unl%29.zip" TargetMode="External"/><Relationship Id="rId7144" Type="http://schemas.openxmlformats.org/officeDocument/2006/relationships/hyperlink" Target="https://archive.org/download/ni-roms/roms/Nintendo%20-%20Nintendo%20Entertainment%20System%20%28Unheadered%29.zip/Yoshi%27s%20Cookie%20%28USA%29%20%28Virtual%20Console%29.zip" TargetMode="External"/><Relationship Id="rId7143" Type="http://schemas.openxmlformats.org/officeDocument/2006/relationships/hyperlink" Target="https://archive.org/download/ni-roms/roms/Nintendo%20-%20Nintendo%20Entertainment%20System%20%28Unheadered%29.zip/Yoshi%27s%20Cookie%20%28Europe%29.zip" TargetMode="External"/><Relationship Id="rId7142" Type="http://schemas.openxmlformats.org/officeDocument/2006/relationships/hyperlink" Target="https://archive.org/download/ni-roms/roms/Nintendo%20-%20Nintendo%20Entertainment%20System%20%28Unheadered%29.zip/Yoshi%27s%20Cookie%20%28Europe%29%20%28Virtual%20Console%29.zip" TargetMode="External"/><Relationship Id="rId7141" Type="http://schemas.openxmlformats.org/officeDocument/2006/relationships/hyperlink" Target="https://archive.org/download/ni-roms/roms/Nintendo%20-%20Nintendo%20Entertainment%20System%20%28Unheadered%29.zip/Yongzhe%20Heian%20Shijie%20-%20Hundun%20Shijie%20%28China%29%20%28Aftermarket%29%20%28Pirate%29.zip" TargetMode="External"/><Relationship Id="rId7148" Type="http://schemas.openxmlformats.org/officeDocument/2006/relationships/hyperlink" Target="https://archive.org/download/ni-roms/roms/Nintendo%20-%20Nintendo%20Entertainment%20System%20%28Unheadered%29.zip/Yoshi%20no%20Tamago%20%28Japan%29.zip" TargetMode="External"/><Relationship Id="rId7147" Type="http://schemas.openxmlformats.org/officeDocument/2006/relationships/hyperlink" Target="https://archive.org/download/ni-roms/roms/Nintendo%20-%20Nintendo%20Entertainment%20System%20%28Unheadered%29.zip/Yoshi%20no%20Cookie%20%28Japan%29.zip" TargetMode="External"/><Relationship Id="rId7146" Type="http://schemas.openxmlformats.org/officeDocument/2006/relationships/hyperlink" Target="https://archive.org/download/ni-roms/roms/Nintendo%20-%20Nintendo%20Entertainment%20System%20%28Unheadered%29.zip/Yoshi%20%28USA%29.zip" TargetMode="External"/><Relationship Id="rId7145" Type="http://schemas.openxmlformats.org/officeDocument/2006/relationships/hyperlink" Target="https://archive.org/download/ni-roms/roms/Nintendo%20-%20Nintendo%20Entertainment%20System%20%28Unheadered%29.zip/Yoshi%27s%20Cookie%20%28USA%29.zip" TargetMode="External"/><Relationship Id="rId7149" Type="http://schemas.openxmlformats.org/officeDocument/2006/relationships/hyperlink" Target="https://archive.org/download/ni-roms/roms/Nintendo%20-%20Nintendo%20Entertainment%20System%20%28Unheadered%29.zip/Youkai%20Club%20%28Japan%29.zip" TargetMode="External"/><Relationship Id="rId4901" Type="http://schemas.openxmlformats.org/officeDocument/2006/relationships/hyperlink" Target="https://archive.org/download/ni-roms/roms/Nintendo%20-%20Nintendo%20Entertainment%20System%20%28Unheadered%29.zip/Perman%20%28Japan%29.zip" TargetMode="External"/><Relationship Id="rId4900" Type="http://schemas.openxmlformats.org/officeDocument/2006/relationships/hyperlink" Target="https://archive.org/download/ni-roms/roms/Nintendo%20-%20Nintendo%20Entertainment%20System%20%28Unheadered%29.zip/Perfect%20Bowling%20%28Japan%29.zip" TargetMode="External"/><Relationship Id="rId4903" Type="http://schemas.openxmlformats.org/officeDocument/2006/relationships/hyperlink" Target="https://archive.org/download/ni-roms/roms/Nintendo%20-%20Nintendo%20Entertainment%20System%20%28Unheadered%29.zip/Pescatore%20%28Japan%29%20%28Proto%29.zip" TargetMode="External"/><Relationship Id="rId4902" Type="http://schemas.openxmlformats.org/officeDocument/2006/relationships/hyperlink" Target="https://archive.org/download/ni-roms/roms/Nintendo%20-%20Nintendo%20Entertainment%20System%20%28Unheadered%29.zip/Perman%20Part%202%20-%20Himitsu%20Kessha%20Madoodan%20o%20Taose%21%20%28Japan%29.zip" TargetMode="External"/><Relationship Id="rId4905" Type="http://schemas.openxmlformats.org/officeDocument/2006/relationships/hyperlink" Target="https://archive.org/download/ni-roms/roms/Nintendo%20-%20Nintendo%20Entertainment%20System%20%28Unheadered%29.zip/Phantom%20Air%20Mission%20%28Spain%29%20%28En%29.zip" TargetMode="External"/><Relationship Id="rId4904" Type="http://schemas.openxmlformats.org/officeDocument/2006/relationships/hyperlink" Target="https://archive.org/download/ni-roms/roms/Nintendo%20-%20Nintendo%20Entertainment%20System%20%28Unheadered%29.zip/Pesterminator%20-%20The%20Western%20Exterminator%20%28USA%29%20%28Unl%29.zip" TargetMode="External"/><Relationship Id="rId4907" Type="http://schemas.openxmlformats.org/officeDocument/2006/relationships/hyperlink" Target="https://archive.org/download/ni-roms/roms/Nintendo%20-%20Nintendo%20Entertainment%20System%20%28Unheadered%29.zip/Pickle%20Run%20%28World%29%20%28Aftermarket%29%20%28Unl%29.zip" TargetMode="External"/><Relationship Id="rId4906" Type="http://schemas.openxmlformats.org/officeDocument/2006/relationships/hyperlink" Target="https://archive.org/download/ni-roms/roms/Nintendo%20-%20Nintendo%20Entertainment%20System%20%28Unheadered%29.zip/Phantom%20Fighter%20%28USA%29.zip" TargetMode="External"/><Relationship Id="rId4909" Type="http://schemas.openxmlformats.org/officeDocument/2006/relationships/hyperlink" Target="https://archive.org/download/ni-roms/roms/Nintendo%20-%20Nintendo%20Entertainment%20System%20%28Unheadered%29.zip/Pin%20Bot%20%28Europe%29.zip" TargetMode="External"/><Relationship Id="rId4908" Type="http://schemas.openxmlformats.org/officeDocument/2006/relationships/hyperlink" Target="https://archive.org/download/ni-roms/roms/Nintendo%20-%20Nintendo%20Entertainment%20System%20%28Unheadered%29.zip/Pictionary%20-%20The%20Game%20of%20Video%20Quick%20Draw%20%28USA%29.zip" TargetMode="External"/><Relationship Id="rId7180" Type="http://schemas.openxmlformats.org/officeDocument/2006/relationships/hyperlink" Target="https://archive.org/download/ni-roms/roms/Nintendo%20-%20Nintendo%20Entertainment%20System%20%28Unheadered%29.zip/Zanac%20%28Asia%29%20%28En%29%20%28Whirlwind%20Manu%29%20%28LF11%29%20%28Pirate%29.zip" TargetMode="External"/><Relationship Id="rId7173" Type="http://schemas.openxmlformats.org/officeDocument/2006/relationships/hyperlink" Target="https://archive.org/download/ni-roms/roms/Nintendo%20-%20Nintendo%20Entertainment%20System%20%28Unheadered%29.zip/Yun%20%28Spain%29%20%28En%2CEs%29%20%28Verkami%29%20%28Aftermarket%29%20%28Unl%29.zip" TargetMode="External"/><Relationship Id="rId7172" Type="http://schemas.openxmlformats.org/officeDocument/2006/relationships/hyperlink" Target="https://archive.org/download/ni-roms/roms/Nintendo%20-%20Nintendo%20Entertainment%20System%20%28Unheadered%29.zip/Yume%20Penguin%20Monogatari%20%28Japan%29.zip" TargetMode="External"/><Relationship Id="rId7171" Type="http://schemas.openxmlformats.org/officeDocument/2006/relationships/hyperlink" Target="https://archive.org/download/ni-roms/roms/Nintendo%20-%20Nintendo%20Entertainment%20System%20%28Unheadered%29.zip/Yume%20Koujou%20-%20Doki%20Doki%20Panic%20%28Asia%29%20%28Ja%29%20%28Whirlwind%20Manu%29%20%28LH30%29%20%28Pirate%29.zip" TargetMode="External"/><Relationship Id="rId7170" Type="http://schemas.openxmlformats.org/officeDocument/2006/relationships/hyperlink" Target="https://archive.org/download/ni-roms/roms/Nintendo%20-%20Nintendo%20Entertainment%20System%20%28Unheadered%29.zip/Yume%20Koujou%20-%20Doki%20Doki%20Panic%20%28Asia%29%20%28Ja%29%20%28Kaiser%29%20%28KS-7030%29%20%28Pirate%29.zip" TargetMode="External"/><Relationship Id="rId7177" Type="http://schemas.openxmlformats.org/officeDocument/2006/relationships/hyperlink" Target="https://archive.org/download/ni-roms/roms/Nintendo%20-%20Nintendo%20Entertainment%20System%20%28Unheadered%29.zip/Yuzhou%20Zhan%20Jiang%20%28Space%20General%29%20%28China%29%20%28Pirate%29.zip" TargetMode="External"/><Relationship Id="rId7176" Type="http://schemas.openxmlformats.org/officeDocument/2006/relationships/hyperlink" Target="https://archive.org/download/ni-roms/roms/Nintendo%20-%20Nintendo%20Entertainment%20System%20%28Unheadered%29.zip/Yun%20%28World%29%20%28v5%29%20%28Aftermarket%29%20%28Unl%29.zip" TargetMode="External"/><Relationship Id="rId7175" Type="http://schemas.openxmlformats.org/officeDocument/2006/relationships/hyperlink" Target="https://archive.org/download/ni-roms/roms/Nintendo%20-%20Nintendo%20Entertainment%20System%20%28Unheadered%29.zip/Yun%20%28World%29%20%28Aftermarket%29%20%28Unl%29.zip" TargetMode="External"/><Relationship Id="rId7174" Type="http://schemas.openxmlformats.org/officeDocument/2006/relationships/hyperlink" Target="https://archive.org/download/ni-roms/roms/Nintendo%20-%20Nintendo%20Entertainment%20System%20%28Unheadered%29.zip/Yun%20%28World%29%20%28Aftermarket%29%20%28Unl%29%20%28Alt%29.zip" TargetMode="External"/><Relationship Id="rId7179" Type="http://schemas.openxmlformats.org/officeDocument/2006/relationships/hyperlink" Target="https://archive.org/download/ni-roms/roms/Nintendo%20-%20Nintendo%20Entertainment%20System%20%28Unheadered%29.zip/Zanac%20%28Asia%29%20%28En%29%20%28Kaiser%29%20%28KS-7012%29%20%28Pirate%29.zip" TargetMode="External"/><Relationship Id="rId7178" Type="http://schemas.openxmlformats.org/officeDocument/2006/relationships/hyperlink" Target="https://archive.org/download/ni-roms/roms/Nintendo%20-%20Nintendo%20Entertainment%20System%20%28Unheadered%29.zip/Zack%20in%20Time%20%28World%29%20%28Demo%29%20%28Byte-Off%202020%29%20%28Aftermarket%29%20%28Unl%29.zip" TargetMode="External"/><Relationship Id="rId7162" Type="http://schemas.openxmlformats.org/officeDocument/2006/relationships/hyperlink" Target="https://archive.org/download/ni-roms/roms/Nintendo%20-%20Nintendo%20Entertainment%20System%20%28Unheadered%29.zip/Ys%20VI%20-%20The%20Ark%20of%20Nephistim%20%28World%29%20%28Aftermarket%29%20%28Pirate%29.zip" TargetMode="External"/><Relationship Id="rId7161" Type="http://schemas.openxmlformats.org/officeDocument/2006/relationships/hyperlink" Target="https://archive.org/download/ni-roms/roms/Nintendo%20-%20Nintendo%20Entertainment%20System%20%28Unheadered%29.zip/Ys%20III%20-%20Wanderers%20from%20Ys%20%28Japan%29.zip" TargetMode="External"/><Relationship Id="rId7160" Type="http://schemas.openxmlformats.org/officeDocument/2006/relationships/hyperlink" Target="https://archive.org/download/ni-roms/roms/Nintendo%20-%20Nintendo%20Entertainment%20System%20%28Unheadered%29.zip/Ys%20II%20-%20Ancient%20Ys%20Vanished%20-%20The%20Final%20Chapter%20%28Japan%29.zip" TargetMode="External"/><Relationship Id="rId7166" Type="http://schemas.openxmlformats.org/officeDocument/2006/relationships/hyperlink" Target="https://archive.org/download/ni-roms/roms/Nintendo%20-%20Nintendo%20Entertainment%20System%20%28Unheadered%29.zip/Yu%20Yu%20Hakusho%20V%2097%20%28Asia%29%20%28Pirate%29.zip" TargetMode="External"/><Relationship Id="rId7165" Type="http://schemas.openxmlformats.org/officeDocument/2006/relationships/hyperlink" Target="https://archive.org/download/ni-roms/roms/Nintendo%20-%20Nintendo%20Entertainment%20System%20%28Unheadered%29.zip/Yu%20Yu%20Hakusho%20Final%20-%20Makai%20Saikyou%20Retsuden%20%28Asia%29%20%28Zh%29%20%28Pirate%29.zip" TargetMode="External"/><Relationship Id="rId7164" Type="http://schemas.openxmlformats.org/officeDocument/2006/relationships/hyperlink" Target="https://archive.org/download/ni-roms/roms/Nintendo%20-%20Nintendo%20Entertainment%20System%20%28Unheadered%29.zip/Yu%20Yu%20Hakusho%20Final%20-%20Makai%20Saikyou%20Retsuden%20%28Asia%29%20%28En%29%20%28Pirate%29.zip" TargetMode="External"/><Relationship Id="rId7163" Type="http://schemas.openxmlformats.org/officeDocument/2006/relationships/hyperlink" Target="https://archive.org/download/ni-roms/roms/Nintendo%20-%20Nintendo%20Entertainment%20System%20%28Unheadered%29.zip/Yu%20Yu%20Hakusho%20-%20Bakutou%20Ankoku%20Bujutsukai%20%28Japan%29%20%28Datach%29.zip" TargetMode="External"/><Relationship Id="rId7169" Type="http://schemas.openxmlformats.org/officeDocument/2006/relationships/hyperlink" Target="https://archive.org/download/ni-roms/roms/Nintendo%20-%20Nintendo%20Entertainment%20System%20%28Unheadered%29.zip/Yuanshi%20Mali%20VII%20%28Asia%29%20%28En%29%20%28Pirate%29.zip" TargetMode="External"/><Relationship Id="rId7168" Type="http://schemas.openxmlformats.org/officeDocument/2006/relationships/hyperlink" Target="https://archive.org/download/ni-roms/roms/Nintendo%20-%20Nintendo%20Entertainment%20System%20%28Unheadered%29.zip/Yuanshi%20II%20%28China%29%20%28Pirate%29.zip" TargetMode="External"/><Relationship Id="rId7167" Type="http://schemas.openxmlformats.org/officeDocument/2006/relationships/hyperlink" Target="https://archive.org/download/ni-roms/roms/Nintendo%20-%20Nintendo%20Entertainment%20System%20%28Unheadered%29.zip/Yuanshi%20%28China%29%20%28Pirate%29.zip" TargetMode="External"/><Relationship Id="rId7111" Type="http://schemas.openxmlformats.org/officeDocument/2006/relationships/hyperlink" Target="https://archive.org/download/ni-roms/roms/Nintendo%20-%20Nintendo%20Entertainment%20System%20%28Unheadered%29.zip/Yin%20Baise%20Shajia%20%28China%29%20%28Aftermarket%29%20%28Pirate%29.zip" TargetMode="External"/><Relationship Id="rId7110" Type="http://schemas.openxmlformats.org/officeDocument/2006/relationships/hyperlink" Target="https://archive.org/download/ni-roms/roms/Nintendo%20-%20Nintendo%20Entertainment%20System%20%28Unheadered%29.zip/Yie%20Ar%20Kung-Fu%20%28Japan%29%20%28Rev%201.4%29.zip" TargetMode="External"/><Relationship Id="rId7115" Type="http://schemas.openxmlformats.org/officeDocument/2006/relationships/hyperlink" Target="https://archive.org/download/ni-roms/roms/Nintendo%20-%20Nintendo%20Entertainment%20System%20%28Unheadered%29.zip/Yingtao%20Xiao%20Wanzi%20%28China%29%20%28Unl%29.zip" TargetMode="External"/><Relationship Id="rId7114" Type="http://schemas.openxmlformats.org/officeDocument/2006/relationships/hyperlink" Target="https://archive.org/download/ni-roms/roms/Nintendo%20-%20Nintendo%20Entertainment%20System%20%28Unheadered%29.zip/Yinglie%20Qunxiazhuan%20%28China%29%20%28Waixing%29%20%28970100681%29%20%28Unl%29.zip" TargetMode="External"/><Relationship Id="rId7113" Type="http://schemas.openxmlformats.org/officeDocument/2006/relationships/hyperlink" Target="https://archive.org/download/ni-roms/roms/Nintendo%20-%20Nintendo%20Entertainment%20System%20%28Unheadered%29.zip/Yinglie%20Qunxiazhuan%20%28China%29%20%28Waixing%29%20%28980332%29%20%28Unl%29.zip" TargetMode="External"/><Relationship Id="rId7112" Type="http://schemas.openxmlformats.org/officeDocument/2006/relationships/hyperlink" Target="https://archive.org/download/ni-roms/roms/Nintendo%20-%20Nintendo%20Entertainment%20System%20%28Unheadered%29.zip/Yinglie%20Qunxiazhuan%20%28China%29%20%28Coolboy%29%20%28980332%29%20%28Unl%29.zip" TargetMode="External"/><Relationship Id="rId7119" Type="http://schemas.openxmlformats.org/officeDocument/2006/relationships/hyperlink" Target="https://archive.org/download/ni-roms/roms/Nintendo%20-%20Nintendo%20Entertainment%20System%20%28Unheadered%29.zip/Yisu%20-%20Feiergaina%20Zhi%20Shiyue%20%28Ys%20-%20The%20Oath%20of%20Felghana%29%20%28China%29%20%28Aftermarket%29%20%28Pirate%29.zip" TargetMode="External"/><Relationship Id="rId7118" Type="http://schemas.openxmlformats.org/officeDocument/2006/relationships/hyperlink" Target="https://archive.org/download/ni-roms/roms/Nintendo%20-%20Nintendo%20Entertainment%20System%20%28Unheadered%29.zip/Yinhe%20Shidai%20%28China%29%20%28Pirate%29.zip" TargetMode="External"/><Relationship Id="rId7117" Type="http://schemas.openxmlformats.org/officeDocument/2006/relationships/hyperlink" Target="https://archive.org/download/ni-roms/roms/Nintendo%20-%20Nintendo%20Entertainment%20System%20%28Unheadered%29.zip/Yingxiong%20Yuan%20Yi%20Jing%20Chuanqi%20%28China%29%20%28Aftermarket%29%20%28Pirate%29.zip" TargetMode="External"/><Relationship Id="rId7116" Type="http://schemas.openxmlformats.org/officeDocument/2006/relationships/hyperlink" Target="https://archive.org/download/ni-roms/roms/Nintendo%20-%20Nintendo%20Entertainment%20System%20%28Unheadered%29.zip/Yingxiong%20Chuanqi%20%28China%29%20%28Pirate%29.zip" TargetMode="External"/><Relationship Id="rId7109" Type="http://schemas.openxmlformats.org/officeDocument/2006/relationships/hyperlink" Target="https://archive.org/download/ni-roms/roms/Nintendo%20-%20Nintendo%20Entertainment%20System%20%28Unheadered%29.zip/Yie%20Ar%20Kung-Fu%20%28Japan%29%20%28Rev%201.2%29.zip" TargetMode="External"/><Relationship Id="rId7100" Type="http://schemas.openxmlformats.org/officeDocument/2006/relationships/hyperlink" Target="https://archive.org/download/ni-roms/roms/Nintendo%20-%20Nintendo%20Entertainment%20System%20%28Unheadered%29.zip/Yacht%20%28World%29%20%28Aftermarket%29%20%28Unl%29.zip" TargetMode="External"/><Relationship Id="rId7104" Type="http://schemas.openxmlformats.org/officeDocument/2006/relationships/hyperlink" Target="https://archive.org/download/ni-roms/roms/Nintendo%20-%20Nintendo%20Entertainment%20System%20%28Unheadered%29.zip/Yang%20Jia%20Jiang%20-%20Yang%27s%20Troops%20%28China%29%20%28980186%29%20%28Unl%29.zip" TargetMode="External"/><Relationship Id="rId7103" Type="http://schemas.openxmlformats.org/officeDocument/2006/relationships/hyperlink" Target="https://archive.org/download/ni-roms/roms/Nintendo%20-%20Nintendo%20Entertainment%20System%20%28Unheadered%29.zip/Yami%20no%20Shigotonin%20Kage%20%28Japan%29.zip" TargetMode="External"/><Relationship Id="rId7102" Type="http://schemas.openxmlformats.org/officeDocument/2006/relationships/hyperlink" Target="https://archive.org/download/ni-roms/roms/Nintendo%20-%20Nintendo%20Entertainment%20System%20%28Unheadered%29.zip/Yami%20no%20Shigotonin%20Kage%20%28Japan%29%20%28Sample%29.zip" TargetMode="External"/><Relationship Id="rId7101" Type="http://schemas.openxmlformats.org/officeDocument/2006/relationships/hyperlink" Target="https://archive.org/download/ni-roms/roms/Nintendo%20-%20Nintendo%20Entertainment%20System%20%28Unheadered%29.zip/Yamamura%20Misa%20Suspense%20Series%20-%20Kyoto%20Zai-Tech%20Satsujin%20Jiken%20%28Japan%29.zip" TargetMode="External"/><Relationship Id="rId7108" Type="http://schemas.openxmlformats.org/officeDocument/2006/relationships/hyperlink" Target="https://archive.org/download/ni-roms/roms/Nintendo%20-%20Nintendo%20Entertainment%20System%20%28Unheadered%29.zip/Yemingzhu%20%28Pearl%29%20%28China%29%20%28Pirate%29.zip" TargetMode="External"/><Relationship Id="rId7107" Type="http://schemas.openxmlformats.org/officeDocument/2006/relationships/hyperlink" Target="https://archive.org/download/ni-roms/roms/Nintendo%20-%20Nintendo%20Entertainment%20System%20%28Unheadered%29.zip/Yasuda%20Fire%20%26%20Marine%20-%20Safety%20Rally%20%28Japan%29%20%28Not%20For%20Resale%29.zip" TargetMode="External"/><Relationship Id="rId7106" Type="http://schemas.openxmlformats.org/officeDocument/2006/relationships/hyperlink" Target="https://archive.org/download/ni-roms/roms/Nintendo%20-%20Nintendo%20Entertainment%20System%20%28Unheadered%29.zip/Yar%27s%20Revenge%20%28USA%29%20%28Atari%20Flashback%29%20%28Aftermarket%29%20%28Unl%29.zip" TargetMode="External"/><Relationship Id="rId7105" Type="http://schemas.openxmlformats.org/officeDocument/2006/relationships/hyperlink" Target="https://archive.org/download/ni-roms/roms/Nintendo%20-%20Nintendo%20Entertainment%20System%20%28Unheadered%29.zip/Yang%20Jia%20Jiang%20-%20Yang%27s%20Troops%20%28China%29%20%28970100588%29%20%28Unl%29.zip" TargetMode="External"/><Relationship Id="rId7133" Type="http://schemas.openxmlformats.org/officeDocument/2006/relationships/hyperlink" Target="https://archive.org/download/ni-roms/roms/Nintendo%20-%20Nintendo%20Entertainment%20System%20%28Unheadered%29.zip/Yongzhe%20Dou%20Elong%20II%20-%20Dragon%20Quest%20%28China%29%20%28980342%29%20%28Pirate%29.zip" TargetMode="External"/><Relationship Id="rId7132" Type="http://schemas.openxmlformats.org/officeDocument/2006/relationships/hyperlink" Target="https://archive.org/download/ni-roms/roms/Nintendo%20-%20Nintendo%20Entertainment%20System%20%28Unheadered%29.zip/Yongzhe%20Dou%20Elong%20-%20Yongzhe%20de%20Shi%20Lian%20%28China%29%20%28Aftermarket%29%20%28Pirate%29.zip" TargetMode="External"/><Relationship Id="rId7131" Type="http://schemas.openxmlformats.org/officeDocument/2006/relationships/hyperlink" Target="https://archive.org/download/ni-roms/roms/Nintendo%20-%20Nintendo%20Entertainment%20System%20%28Unheadered%29.zip/Yongzhe%20Dou%20Elong%20-%20Tiankong%20de%20Xinniang%20%28China%29%20%28Aftermarket%29%20%28Pirate%29.zip" TargetMode="External"/><Relationship Id="rId7130" Type="http://schemas.openxmlformats.org/officeDocument/2006/relationships/hyperlink" Target="https://archive.org/download/ni-roms/roms/Nintendo%20-%20Nintendo%20Entertainment%20System%20%28Unheadered%29.zip/Yongzhe%20Dou%20Elong%20-%20Tiankong%20Pian%20%28China%29%20%28Aftermarket%29%20%28Pirate%29.zip" TargetMode="External"/><Relationship Id="rId7137" Type="http://schemas.openxmlformats.org/officeDocument/2006/relationships/hyperlink" Target="https://archive.org/download/ni-roms/roms/Nintendo%20-%20Nintendo%20Entertainment%20System%20%28Unheadered%29.zip/Yongzhe%20Dou%20Elong%20V%20-%20Dragon%20Quest%20%28China%29%20%280100382%29%20%28Pirate%29.zip" TargetMode="External"/><Relationship Id="rId7136" Type="http://schemas.openxmlformats.org/officeDocument/2006/relationships/hyperlink" Target="https://archive.org/download/ni-roms/roms/Nintendo%20-%20Nintendo%20Entertainment%20System%20%28Unheadered%29.zip/Yongzhe%20Dou%20Elong%20IV%20%28Dragon%20Quest%20IV%29%20%28China%29%20%28Pirate%29.zip" TargetMode="External"/><Relationship Id="rId7135" Type="http://schemas.openxmlformats.org/officeDocument/2006/relationships/hyperlink" Target="https://archive.org/download/ni-roms/roms/Nintendo%20-%20Nintendo%20Entertainment%20System%20%28Unheadered%29.zip/Yongzhe%20Dou%20Elong%20IV%20%28Dragon%20Quest%20IV%29%20%28China%29%20%28Pirate%29%20%28Alt%29.zip" TargetMode="External"/><Relationship Id="rId7134" Type="http://schemas.openxmlformats.org/officeDocument/2006/relationships/hyperlink" Target="https://archive.org/download/ni-roms/roms/Nintendo%20-%20Nintendo%20Entertainment%20System%20%28Unheadered%29.zip/Yongzhe%20Dou%20Elong%20III%20-%20Zuie%20Yuanyuan%20%28China%29%20%28Aftermarket%29%20%28Pirate%29.zip" TargetMode="External"/><Relationship Id="rId7139" Type="http://schemas.openxmlformats.org/officeDocument/2006/relationships/hyperlink" Target="https://archive.org/download/ni-roms/roms/Nintendo%20-%20Nintendo%20Entertainment%20System%20%28Unheadered%29.zip/Yongzhe%20Dou%20Elong%20VII%20%28Dragon%20Quest%20VII%29%20%28China%29%20%28Pirate%29.zip" TargetMode="External"/><Relationship Id="rId7138" Type="http://schemas.openxmlformats.org/officeDocument/2006/relationships/hyperlink" Target="https://archive.org/download/ni-roms/roms/Nintendo%20-%20Nintendo%20Entertainment%20System%20%28Unheadered%29.zip/Yongzhe%20Dou%20Elong%20VI%20%28Dragon%20Quest%20VI%29%20%28China%29%20%28Pirate%29.zip" TargetMode="External"/><Relationship Id="rId7122" Type="http://schemas.openxmlformats.org/officeDocument/2006/relationships/hyperlink" Target="https://archive.org/download/ni-roms/roms/Nintendo%20-%20Nintendo%20Entertainment%20System%20%28Unheadered%29.zip/Yisu%20de%20Qiyuan%20-%20Younika%20%28Ys%20Origin%20-%20Yunica%29%20%28China%29%20%28Aftermarket%29%20%28Pirate%29.zip" TargetMode="External"/><Relationship Id="rId7121" Type="http://schemas.openxmlformats.org/officeDocument/2006/relationships/hyperlink" Target="https://archive.org/download/ni-roms/roms/Nintendo%20-%20Nintendo%20Entertainment%20System%20%28Unheadered%29.zip/Yisu%20de%20Qiyuan%20-%20Youge%20%28Ys%20Origin%20-%20Hugo%29%20%28China%29%20%28Aftermarket%29%20%28Pirate%29.zip" TargetMode="External"/><Relationship Id="rId7120" Type="http://schemas.openxmlformats.org/officeDocument/2006/relationships/hyperlink" Target="https://archive.org/download/ni-roms/roms/Nintendo%20-%20Nintendo%20Entertainment%20System%20%28Unheadered%29.zip/Yisu%20VI%20-%20Nabisiting%20de%20Fangzhou%20%28China%29%20%28Aftermarket%29%20%28Pirate%29.zip" TargetMode="External"/><Relationship Id="rId7126" Type="http://schemas.openxmlformats.org/officeDocument/2006/relationships/hyperlink" Target="https://archive.org/download/ni-roms/roms/Nintendo%20-%20Nintendo%20Entertainment%20System%20%28Unheadered%29.zip/Yixing%20-%20Zhi%20Taikong%20Tanxian%20Zhe%20%28China%29%20%28Aftermarket%29%20%28Unl%29.zip" TargetMode="External"/><Relationship Id="rId7125" Type="http://schemas.openxmlformats.org/officeDocument/2006/relationships/hyperlink" Target="https://archive.org/download/ni-roms/roms/Nintendo%20-%20Nintendo%20Entertainment%20System%20%28Unheadered%29.zip/Yitian%20Tulongji%20%28China%29%20%28Aftermarket%29%20%28Unl%29.zip" TargetMode="External"/><Relationship Id="rId7124" Type="http://schemas.openxmlformats.org/officeDocument/2006/relationships/hyperlink" Target="https://archive.org/download/ni-roms/roms/Nintendo%20-%20Nintendo%20Entertainment%20System%20%28Unheadered%29.zip/Yitian%20Jian%20Chuanji%20%28China%29%20%28Aftermarket%29%20%28Unl%29.zip" TargetMode="External"/><Relationship Id="rId7123" Type="http://schemas.openxmlformats.org/officeDocument/2006/relationships/hyperlink" Target="https://archive.org/download/ni-roms/roms/Nintendo%20-%20Nintendo%20Entertainment%20System%20%28Unheadered%29.zip/Yitian%20Chuanshuo%20%28China%29%20%28Aftermarket%29%20%28Unl%29.zip" TargetMode="External"/><Relationship Id="rId7129" Type="http://schemas.openxmlformats.org/officeDocument/2006/relationships/hyperlink" Target="https://archive.org/download/ni-roms/roms/Nintendo%20-%20Nintendo%20Entertainment%20System%20%28Unheadered%29.zip/Yongzhe%20Chuanshuo%20%28China%29%20%28Aftermarket%29%20%28Unl%29.zip" TargetMode="External"/><Relationship Id="rId7128" Type="http://schemas.openxmlformats.org/officeDocument/2006/relationships/hyperlink" Target="https://archive.org/download/ni-roms/roms/Nintendo%20-%20Nintendo%20Entertainment%20System%20%28Unheadered%29.zip/Yo%21%20Noid%20%28USA%29.zip" TargetMode="External"/><Relationship Id="rId7127" Type="http://schemas.openxmlformats.org/officeDocument/2006/relationships/hyperlink" Target="https://archive.org/download/ni-roms/roms/Nintendo%20-%20Nintendo%20Entertainment%20System%20%28Unheadered%29.zip/Yo%21%20Noid%20%28USA%29%20%28Beta%29.zip" TargetMode="External"/><Relationship Id="rId2302" Type="http://schemas.openxmlformats.org/officeDocument/2006/relationships/hyperlink" Target="https://archive.org/download/ni-roms/roms/Nintendo%20-%20Nintendo%20Entertainment%20System%20%28Unheadered%29.zip/Donkey%20Kong%20%28Japan%29.zip" TargetMode="External"/><Relationship Id="rId3634" Type="http://schemas.openxmlformats.org/officeDocument/2006/relationships/hyperlink" Target="https://archive.org/download/ni-roms/roms/Nintendo%20-%20Nintendo%20Entertainment%20System%20%28Unheadered%29.zip/Kart%20Racer%20%2786%20%28World%29%20%28Proto%29%20%282022-10-26%29%20%28879cbea%29%20%28Aftermarket%29%20%28Unl%29.zip" TargetMode="External"/><Relationship Id="rId4965" Type="http://schemas.openxmlformats.org/officeDocument/2006/relationships/hyperlink" Target="https://archive.org/download/ni-roms/roms/Nintendo%20-%20Nintendo%20Entertainment%20System%20%28Unheadered%29.zip/Pocahontas%202%20%28Asia%29%20%28En%29%20%28Pirate%29.zip" TargetMode="External"/><Relationship Id="rId2303" Type="http://schemas.openxmlformats.org/officeDocument/2006/relationships/hyperlink" Target="https://archive.org/download/ni-roms/roms/Nintendo%20-%20Nintendo%20Entertainment%20System%20%28Unheadered%29.zip/Donkey%20Kong%20%28USA%29%20%28Rev%201%29%20%28e-Reader%20Edition%29.zip" TargetMode="External"/><Relationship Id="rId3633" Type="http://schemas.openxmlformats.org/officeDocument/2006/relationships/hyperlink" Target="https://archive.org/download/ni-roms/roms/Nintendo%20-%20Nintendo%20Entertainment%20System%20%28Unheadered%29.zip/Kart%20Fighter%20%28Asia%29%20%28En%29%20%28Pirate%29.zip" TargetMode="External"/><Relationship Id="rId4964" Type="http://schemas.openxmlformats.org/officeDocument/2006/relationships/hyperlink" Target="https://archive.org/download/ni-roms/roms/Nintendo%20-%20Nintendo%20Entertainment%20System%20%28Unheadered%29.zip/Pocahontas%20%28Asia%29%20%28En%29%20%28Pirate%29.zip" TargetMode="External"/><Relationship Id="rId2304" Type="http://schemas.openxmlformats.org/officeDocument/2006/relationships/hyperlink" Target="https://archive.org/download/ni-roms/roms/Nintendo%20-%20Nintendo%20Entertainment%20System%20%28Unheadered%29.zip/Donkey%20Kong%20%28World%29%20%28Demo%29%20%28Vertical%20Orientation%29%20%28Aftermarket%29%20%28Pirate%29.zip" TargetMode="External"/><Relationship Id="rId3636" Type="http://schemas.openxmlformats.org/officeDocument/2006/relationships/hyperlink" Target="https://archive.org/download/ni-roms/roms/Nintendo%20-%20Nintendo%20Entertainment%20System%20%28Unheadered%29.zip/Kart%20Racer%20%2786%20%28World%29%20%28Proto%29%20%282022-10-31%29%20%28aa9d5fd%29%20%28Aftermarket%29%20%28Unl%29.zip" TargetMode="External"/><Relationship Id="rId4967" Type="http://schemas.openxmlformats.org/officeDocument/2006/relationships/hyperlink" Target="https://archive.org/download/ni-roms/roms/Nintendo%20-%20Nintendo%20Entertainment%20System%20%28Unheadered%29.zip/Pocket%20Games%20150-in-1%20%28World%29%20%28Aftermarket%29%20%28Pirate%29%20%28Alt%29.zip" TargetMode="External"/><Relationship Id="rId2305" Type="http://schemas.openxmlformats.org/officeDocument/2006/relationships/hyperlink" Target="https://archive.org/download/ni-roms/roms/Nintendo%20-%20Nintendo%20Entertainment%20System%20%28Unheadered%29.zip/Donkey%20Kong%20%28World%29%20%28Rev%201%29%20%28GameCube%20Edition%29.zip" TargetMode="External"/><Relationship Id="rId3635" Type="http://schemas.openxmlformats.org/officeDocument/2006/relationships/hyperlink" Target="https://archive.org/download/ni-roms/roms/Nintendo%20-%20Nintendo%20Entertainment%20System%20%28Unheadered%29.zip/Kart%20Racer%20%2786%20%28World%29%20%28Proto%29%20%282022-10-28%29%20%288d96be2%29%20%28Aftermarket%29%20%28Unl%29.zip" TargetMode="External"/><Relationship Id="rId4966" Type="http://schemas.openxmlformats.org/officeDocument/2006/relationships/hyperlink" Target="https://archive.org/download/ni-roms/roms/Nintendo%20-%20Nintendo%20Entertainment%20System%20%28Unheadered%29.zip/Pocket%20Games%2030-in-1%20%28World%29%20%28WS-0040%29%20%28Aftermarket%29%20%28Pirate%29.zip" TargetMode="External"/><Relationship Id="rId2306" Type="http://schemas.openxmlformats.org/officeDocument/2006/relationships/hyperlink" Target="https://archive.org/download/ni-roms/roms/Nintendo%20-%20Nintendo%20Entertainment%20System%20%28Unheadered%29.zip/Donkey%20Kong%20%28World%29%20%28Rev%201%29.zip" TargetMode="External"/><Relationship Id="rId3638" Type="http://schemas.openxmlformats.org/officeDocument/2006/relationships/hyperlink" Target="https://archive.org/download/ni-roms/roms/Nintendo%20-%20Nintendo%20Entertainment%20System%20%28Unheadered%29.zip/Kawa%20no%20Nushi%20Tsuri%20%28Japan%29.zip" TargetMode="External"/><Relationship Id="rId4969" Type="http://schemas.openxmlformats.org/officeDocument/2006/relationships/hyperlink" Target="https://archive.org/download/ni-roms/roms/Nintendo%20-%20Nintendo%20Entertainment%20System%20%28Unheadered%29.zip/Pocket%20Games%20150-in-1%20%28World%29%20%28v1.1%29%20%28Aftermarket%29%20%28Pirate%29%20%28Alt%29.zip" TargetMode="External"/><Relationship Id="rId2307" Type="http://schemas.openxmlformats.org/officeDocument/2006/relationships/hyperlink" Target="https://archive.org/download/ni-roms/roms/Nintendo%20-%20Nintendo%20Entertainment%20System%20%28Unheadered%29.zip/Donkey%20Kong%20-%20Original%20Edition%20%28Europe%29%20%28Wii%20Virtual%20Console%29%20%28NTSC%29.zip" TargetMode="External"/><Relationship Id="rId3637" Type="http://schemas.openxmlformats.org/officeDocument/2006/relationships/hyperlink" Target="https://archive.org/download/ni-roms/roms/Nintendo%20-%20Nintendo%20Entertainment%20System%20%28Unheadered%29.zip/Kart%20Racer%20%2786%20%28World%29%20%28Proto%29%20%282022-10-31%29%20%28cfcb276%29%20%28Aftermarket%29%20%28Unl%29.zip" TargetMode="External"/><Relationship Id="rId4968" Type="http://schemas.openxmlformats.org/officeDocument/2006/relationships/hyperlink" Target="https://archive.org/download/ni-roms/roms/Nintendo%20-%20Nintendo%20Entertainment%20System%20%28Unheadered%29.zip/Pocket%20Games%20150-in-1%20%28World%29%20%28Aftermarket%29%20%28Pirate%29.zip" TargetMode="External"/><Relationship Id="rId2308" Type="http://schemas.openxmlformats.org/officeDocument/2006/relationships/hyperlink" Target="https://archive.org/download/ni-roms/roms/Nintendo%20-%20Nintendo%20Entertainment%20System%20%28Unheadered%29.zip/Donkey%20Kong%20-%20Original%20Edition%20%28USA%2C%20Europe%29%20%283DS%20Virtual%20Console%29.zip" TargetMode="External"/><Relationship Id="rId2309" Type="http://schemas.openxmlformats.org/officeDocument/2006/relationships/hyperlink" Target="https://archive.org/download/ni-roms/roms/Nintendo%20-%20Nintendo%20Entertainment%20System%20%28Unheadered%29.zip/Donkey%20Kong%203%20%28Asia%29%20%28En%29%20%28LA05%29%20%28Pirate%29.zip" TargetMode="External"/><Relationship Id="rId3639" Type="http://schemas.openxmlformats.org/officeDocument/2006/relationships/hyperlink" Target="https://archive.org/download/ni-roms/roms/Nintendo%20-%20Nintendo%20Entertainment%20System%20%28Unheadered%29.zip/Kaylee%20Is%20Late%20for%20School%20%28World%29%20%28Demo%29%20%28Aftermarket%29%20%28Unl%29.zip" TargetMode="External"/><Relationship Id="rId3630" Type="http://schemas.openxmlformats.org/officeDocument/2006/relationships/hyperlink" Target="https://archive.org/download/ni-roms/roms/Nintendo%20-%20Nintendo%20Entertainment%20System%20%28Unheadered%29.zip/Karnov%20%28Japan%29.zip" TargetMode="External"/><Relationship Id="rId4961" Type="http://schemas.openxmlformats.org/officeDocument/2006/relationships/hyperlink" Target="https://archive.org/download/ni-roms/roms/Nintendo%20-%20Nintendo%20Entertainment%20System%20%28Unheadered%29.zip/Playbox%20BASIC%20%28Japan%29%20%28Sample%29.zip" TargetMode="External"/><Relationship Id="rId4960" Type="http://schemas.openxmlformats.org/officeDocument/2006/relationships/hyperlink" Target="https://archive.org/download/ni-roms/roms/Nintendo%20-%20Nintendo%20Entertainment%20System%20%28Unheadered%29.zip/Platycat%20%28World%29%20%28Demo%29%20%28Byte-Off%202020%29%20%28Aftermarket%29%20%28Unl%29.zip" TargetMode="External"/><Relationship Id="rId2300" Type="http://schemas.openxmlformats.org/officeDocument/2006/relationships/hyperlink" Target="https://archive.org/download/ni-roms/roms/Nintendo%20-%20Nintendo%20Entertainment%20System%20%28Unheadered%29.zip/Donkey%20Kong%20%28Asia%29%20%28En%29%20%28LA03%29%20%28Pirate%29.zip" TargetMode="External"/><Relationship Id="rId3632" Type="http://schemas.openxmlformats.org/officeDocument/2006/relationships/hyperlink" Target="https://archive.org/download/ni-roms/roms/Nintendo%20-%20Nintendo%20Entertainment%20System%20%28Unheadered%29.zip/Kart%20Fighter%20%28Asia%29%20%28En%29%20%28K-F1%29%20%28Pirate%29.zip" TargetMode="External"/><Relationship Id="rId4963" Type="http://schemas.openxmlformats.org/officeDocument/2006/relationships/hyperlink" Target="https://archive.org/download/ni-roms/roms/Nintendo%20-%20Nintendo%20Entertainment%20System%20%28Unheadered%29.zip/Plummet%20Challenge%20Game%20%28World%29%20%28Aftermarket%29%20%28Unl%29.zip" TargetMode="External"/><Relationship Id="rId2301" Type="http://schemas.openxmlformats.org/officeDocument/2006/relationships/hyperlink" Target="https://archive.org/download/ni-roms/roms/Nintendo%20-%20Nintendo%20Entertainment%20System%20%28Unheadered%29.zip/Donkey%20Kong%20%28Asia%29%20%28En%29%20%28Pirate%29.zip" TargetMode="External"/><Relationship Id="rId3631" Type="http://schemas.openxmlformats.org/officeDocument/2006/relationships/hyperlink" Target="https://archive.org/download/ni-roms/roms/Nintendo%20-%20Nintendo%20Entertainment%20System%20%28Unheadered%29.zip/Karnov%20%28USA%29.zip" TargetMode="External"/><Relationship Id="rId4962" Type="http://schemas.openxmlformats.org/officeDocument/2006/relationships/hyperlink" Target="https://archive.org/download/ni-roms/roms/Nintendo%20-%20Nintendo%20Entertainment%20System%20%28Unheadered%29.zip/Playbox%20BASIC%20%28Japan%29.zip" TargetMode="External"/><Relationship Id="rId3623" Type="http://schemas.openxmlformats.org/officeDocument/2006/relationships/hyperlink" Target="https://archive.org/download/ni-roms/roms/Nintendo%20-%20Nintendo%20Entertainment%20System%20%28Unheadered%29.zip/Karate%20Champ%20%28USA%29.zip" TargetMode="External"/><Relationship Id="rId4954" Type="http://schemas.openxmlformats.org/officeDocument/2006/relationships/hyperlink" Target="https://archive.org/download/ni-roms/roms/Nintendo%20-%20Nintendo%20Entertainment%20System%20%28Unheadered%29.zip/Planter%20%28World%29%20%28Aftermarket%29%20%28Unl%29.zip" TargetMode="External"/><Relationship Id="rId3622" Type="http://schemas.openxmlformats.org/officeDocument/2006/relationships/hyperlink" Target="https://archive.org/download/ni-roms/roms/Nintendo%20-%20Nintendo%20Entertainment%20System%20%28Unheadered%29.zip/Karate%20Champ%20%28USA%29%20%28Rev%201%29.zip" TargetMode="External"/><Relationship Id="rId4953" Type="http://schemas.openxmlformats.org/officeDocument/2006/relationships/hyperlink" Target="https://archive.org/download/ni-roms/roms/Nintendo%20-%20Nintendo%20Entertainment%20System%20%28Unheadered%29.zip/Planet%20Smashers%20%28USA%29%20%28Atari%20Flashback%29%20%28Aftermarket%29%20%28Unl%29.zip" TargetMode="External"/><Relationship Id="rId3625" Type="http://schemas.openxmlformats.org/officeDocument/2006/relationships/hyperlink" Target="https://archive.org/download/ni-roms/roms/Nintendo%20-%20Nintendo%20Entertainment%20System%20%28Unheadered%29.zip/Karate%20Kick%20%28World%29%20%28NESDev%202016%29%20%28Aftermarket%29%20%28Unl%29.zip" TargetMode="External"/><Relationship Id="rId4956" Type="http://schemas.openxmlformats.org/officeDocument/2006/relationships/hyperlink" Target="https://archive.org/download/ni-roms/roms/Nintendo%20-%20Nintendo%20Entertainment%20System%20%28Unheadered%29.zip/Plasma%20Ball%20%28Japan%29.zip" TargetMode="External"/><Relationship Id="rId3624" Type="http://schemas.openxmlformats.org/officeDocument/2006/relationships/hyperlink" Target="https://archive.org/download/ni-roms/roms/Nintendo%20-%20Nintendo%20Entertainment%20System%20%28Unheadered%29.zip/Karate%20Kick%20%28World%29%20%28Aftermarket%29%20%28Unl%29.zip" TargetMode="External"/><Relationship Id="rId4955" Type="http://schemas.openxmlformats.org/officeDocument/2006/relationships/hyperlink" Target="https://archive.org/download/ni-roms/roms/Nintendo%20-%20Nintendo%20Entertainment%20System%20%28Unheadered%29.zip/Plants%20vs.%20Zombies%20%28China%29%20%28En%29%20%28Aftermarket%29%20%28Pirate%29.zip" TargetMode="External"/><Relationship Id="rId3627" Type="http://schemas.openxmlformats.org/officeDocument/2006/relationships/hyperlink" Target="https://archive.org/download/ni-roms/roms/Nintendo%20-%20Nintendo%20Entertainment%20System%20%28Unheadered%29.zip/Karateka%20%28Japan%29%20%28Beta%29.zip" TargetMode="External"/><Relationship Id="rId4958" Type="http://schemas.openxmlformats.org/officeDocument/2006/relationships/hyperlink" Target="https://archive.org/download/ni-roms/roms/Nintendo%20-%20Nintendo%20Entertainment%20System%20%28Unheadered%29.zip/Platoon%20%28USA%29%20%28Rev%201%29.zip" TargetMode="External"/><Relationship Id="rId3626" Type="http://schemas.openxmlformats.org/officeDocument/2006/relationships/hyperlink" Target="https://archive.org/download/ni-roms/roms/Nintendo%20-%20Nintendo%20Entertainment%20System%20%28Unheadered%29.zip/Karate%20Kid%2C%20The%20%28USA%29.zip" TargetMode="External"/><Relationship Id="rId4957" Type="http://schemas.openxmlformats.org/officeDocument/2006/relationships/hyperlink" Target="https://archive.org/download/ni-roms/roms/Nintendo%20-%20Nintendo%20Entertainment%20System%20%28Unheadered%29.zip/Platformer%20-%20Text%20Adventure%20%28World%29%20%28Demo%29%20%28Byte-Off%202020%29%20%28Aftermarket%29%20%28Unl%29.zip" TargetMode="External"/><Relationship Id="rId3629" Type="http://schemas.openxmlformats.org/officeDocument/2006/relationships/hyperlink" Target="https://archive.org/download/ni-roms/roms/Nintendo%20-%20Nintendo%20Entertainment%20System%20%28Unheadered%29.zip/Karnov%20%28Japan%29%20%28Rev%201%29.zip" TargetMode="External"/><Relationship Id="rId3628" Type="http://schemas.openxmlformats.org/officeDocument/2006/relationships/hyperlink" Target="https://archive.org/download/ni-roms/roms/Nintendo%20-%20Nintendo%20Entertainment%20System%20%28Unheadered%29.zip/Karateka%20%28Japan%29.zip" TargetMode="External"/><Relationship Id="rId4959" Type="http://schemas.openxmlformats.org/officeDocument/2006/relationships/hyperlink" Target="https://archive.org/download/ni-roms/roms/Nintendo%20-%20Nintendo%20Entertainment%20System%20%28Unheadered%29.zip/Platoon%20%28USA%29.zip" TargetMode="External"/><Relationship Id="rId4950" Type="http://schemas.openxmlformats.org/officeDocument/2006/relationships/hyperlink" Target="https://archive.org/download/ni-roms/roms/Nintendo%20-%20Nintendo%20Entertainment%20System%20%28Unheadered%29.zip/Pizza%20Portals%20%28World%29%20%28Demo%29%20%28Aftermarket%29%20%28Unl%29.zip" TargetMode="External"/><Relationship Id="rId3621" Type="http://schemas.openxmlformats.org/officeDocument/2006/relationships/hyperlink" Target="https://archive.org/download/ni-roms/roms/Nintendo%20-%20Nintendo%20Entertainment%20System%20%28Unheadered%29.zip/Karaoke%20Studio%20Senyou%20Cassette%20-%20Top%20Hit%2020%20Vol.%202%20%28Japan%29.zip" TargetMode="External"/><Relationship Id="rId4952" Type="http://schemas.openxmlformats.org/officeDocument/2006/relationships/hyperlink" Target="https://archive.org/download/ni-roms/roms/Nintendo%20-%20Nintendo%20Entertainment%20System%20%28Unheadered%29.zip/Planet%20Fear%20%28World%29%20%28Demo%29%20%28Byte-Off%202024%29%20%28Aftermarket%29%20%28Unl%29.zip" TargetMode="External"/><Relationship Id="rId3620" Type="http://schemas.openxmlformats.org/officeDocument/2006/relationships/hyperlink" Target="https://archive.org/download/ni-roms/roms/Nintendo%20-%20Nintendo%20Entertainment%20System%20%28Unheadered%29.zip/Karaoke%20Studio%20Senyou%20Cassette%20-%20Top%20Hit%2020%20Vol.%201%20%28Japan%29.zip" TargetMode="External"/><Relationship Id="rId4951" Type="http://schemas.openxmlformats.org/officeDocument/2006/relationships/hyperlink" Target="https://archive.org/download/ni-roms/roms/Nintendo%20-%20Nintendo%20Entertainment%20System%20%28Unheadered%29.zip/Place%20of%20Memories%2C%20A%20%28World%29%20%28Proto%29%20%28Byte-Off%202022%29%20%28Aftermarket%29%20%28Unl%29.zip" TargetMode="External"/><Relationship Id="rId2324" Type="http://schemas.openxmlformats.org/officeDocument/2006/relationships/hyperlink" Target="https://archive.org/download/ni-roms/roms/Nintendo%20-%20Nintendo%20Entertainment%20System%20%28Unheadered%29.zip/Donkey%20Kong%20Jr.%20no%20Sansuu%20Asobi%20%28Japan%29.zip" TargetMode="External"/><Relationship Id="rId3656" Type="http://schemas.openxmlformats.org/officeDocument/2006/relationships/hyperlink" Target="https://archive.org/download/ni-roms/roms/Nintendo%20-%20Nintendo%20Entertainment%20System%20%28Unheadered%29.zip/Kick%20The%20Colonel%21%20%28World%29%20%28Demo%203%29%20%28Aftermarket%29%20%28Unl%29.zip" TargetMode="External"/><Relationship Id="rId4987" Type="http://schemas.openxmlformats.org/officeDocument/2006/relationships/hyperlink" Target="https://archive.org/download/ni-roms/roms/Nintendo%20-%20Nintendo%20Entertainment%20System%20%28Unheadered%29.zip/Poker%20%281995%29%20%28Asia%29%20%28En%29%20%28Unl%29.zip" TargetMode="External"/><Relationship Id="rId2325" Type="http://schemas.openxmlformats.org/officeDocument/2006/relationships/hyperlink" Target="https://archive.org/download/ni-roms/roms/Nintendo%20-%20Nintendo%20Entertainment%20System%20%28Unheadered%29.zip/Doodle%20Land%20%28World%29%20%28Demo%29%20%282019-03-01%29%20%28Aftermarket%29%20%28Unl%29.zip" TargetMode="External"/><Relationship Id="rId3655" Type="http://schemas.openxmlformats.org/officeDocument/2006/relationships/hyperlink" Target="https://archive.org/download/ni-roms/roms/Nintendo%20-%20Nintendo%20Entertainment%20System%20%28Unheadered%29.zip/Kick%20The%20Colonel%21%20%28World%29%20%28Demo%202%29%20%28Aftermarket%29%20%28Unl%29.zip" TargetMode="External"/><Relationship Id="rId4986" Type="http://schemas.openxmlformats.org/officeDocument/2006/relationships/hyperlink" Target="https://archive.org/download/ni-roms/roms/Nintendo%20-%20Nintendo%20Entertainment%20System%20%28Unheadered%29.zip/Poker%20%281991%29%20%28Asia%29%20%28En%29%20%28Unl%29.zip" TargetMode="External"/><Relationship Id="rId2326" Type="http://schemas.openxmlformats.org/officeDocument/2006/relationships/hyperlink" Target="https://archive.org/download/ni-roms/roms/Nintendo%20-%20Nintendo%20Entertainment%20System%20%28Unheadered%29.zip/Doodle%20Land%20%28World%29%20%28Demo%29%20%282019-03-11%29%20%28Byte-Off%202019%29%20%28Aftermarket%29%20%28Unl%29.zip" TargetMode="External"/><Relationship Id="rId3658" Type="http://schemas.openxmlformats.org/officeDocument/2006/relationships/hyperlink" Target="https://archive.org/download/ni-roms/roms/Nintendo%20-%20Nintendo%20Entertainment%20System%20%28Unheadered%29.zip/Kick%20The%20Colonel%21%20%28World%29%20%28Demo%205%29%20%28Aftermarket%29%20%28Unl%29.zip" TargetMode="External"/><Relationship Id="rId4989" Type="http://schemas.openxmlformats.org/officeDocument/2006/relationships/hyperlink" Target="https://archive.org/download/ni-roms/roms/Nintendo%20-%20Nintendo%20Entertainment%20System%20%28Unheadered%29.zip/Poker%20II%20%28Asia%29%20%28En%29%20%2872%20pin%20cart%29%20%28Unl%29.zip" TargetMode="External"/><Relationship Id="rId2327" Type="http://schemas.openxmlformats.org/officeDocument/2006/relationships/hyperlink" Target="https://archive.org/download/ni-roms/roms/Nintendo%20-%20Nintendo%20Entertainment%20System%20%28Unheadered%29.zip/Doodle%20World%20%28World%29%20%28Demo%29%20%282020-09-08%29%20%28Aftermarket%29%20%28Unl%29.zip" TargetMode="External"/><Relationship Id="rId3657" Type="http://schemas.openxmlformats.org/officeDocument/2006/relationships/hyperlink" Target="https://archive.org/download/ni-roms/roms/Nintendo%20-%20Nintendo%20Entertainment%20System%20%28Unheadered%29.zip/Kick%20The%20Colonel%21%20%28World%29%20%28Demo%204%29%20%28Aftermarket%29%20%28Unl%29.zip" TargetMode="External"/><Relationship Id="rId4988" Type="http://schemas.openxmlformats.org/officeDocument/2006/relationships/hyperlink" Target="https://archive.org/download/ni-roms/roms/Nintendo%20-%20Nintendo%20Entertainment%20System%20%28Unheadered%29.zip/Poker%20II%20%28Asia%29%20%28En%29%20%2860%20pin%20cart%29%20%28Unl%29.zip" TargetMode="External"/><Relationship Id="rId2328" Type="http://schemas.openxmlformats.org/officeDocument/2006/relationships/hyperlink" Target="https://archive.org/download/ni-roms/roms/Nintendo%20-%20Nintendo%20Entertainment%20System%20%28Unheadered%29.zip/Dooly%20Bravo%20Land%20%28Korea%29%20%28Unl%29.zip" TargetMode="External"/><Relationship Id="rId2329" Type="http://schemas.openxmlformats.org/officeDocument/2006/relationships/hyperlink" Target="https://archive.org/download/ni-roms/roms/Nintendo%20-%20Nintendo%20Entertainment%20System%20%28Unheadered%29.zip/Door%20Door%20%28Japan%29.zip" TargetMode="External"/><Relationship Id="rId3659" Type="http://schemas.openxmlformats.org/officeDocument/2006/relationships/hyperlink" Target="https://archive.org/download/ni-roms/roms/Nintendo%20-%20Nintendo%20Entertainment%20System%20%28Unheadered%29.zip/Kick%20The%20Colonel%21%20%28World%29%20%28Demo%206%29%20%28Aftermarket%29%20%28Unl%29.zip" TargetMode="External"/><Relationship Id="rId3650" Type="http://schemas.openxmlformats.org/officeDocument/2006/relationships/hyperlink" Target="https://archive.org/download/ni-roms/roms/Nintendo%20-%20Nintendo%20Entertainment%20System%20%28Unheadered%29.zip/Kick%20Master%20%28Asia%29%20%28En%29%20%28NT-6079%29%20%28Pirate%29.zip" TargetMode="External"/><Relationship Id="rId4981" Type="http://schemas.openxmlformats.org/officeDocument/2006/relationships/hyperlink" Target="https://archive.org/download/ni-roms/roms/Nintendo%20-%20Nintendo%20Entertainment%20System%20%28Unheadered%29.zip/Pokemon%20-%20Leaf%20Green%203%20%28World%29%20%28Aftermarket%29%20%28Pirate%29.zip" TargetMode="External"/><Relationship Id="rId4980" Type="http://schemas.openxmlformats.org/officeDocument/2006/relationships/hyperlink" Target="https://archive.org/download/ni-roms/roms/Nintendo%20-%20Nintendo%20Entertainment%20System%20%28Unheadered%29.zip/Pokemon%20-%20Leaf%20Green%202%20%28World%29%20%28Aftermarket%29%20%28Pirate%29.zip" TargetMode="External"/><Relationship Id="rId2320" Type="http://schemas.openxmlformats.org/officeDocument/2006/relationships/hyperlink" Target="https://archive.org/download/ni-roms/roms/Nintendo%20-%20Nintendo%20Entertainment%20System%20%28Unheadered%29.zip/Donkey%20Kong%20Jr.%20%28World%29%20%28Rev%201%29.zip" TargetMode="External"/><Relationship Id="rId3652" Type="http://schemas.openxmlformats.org/officeDocument/2006/relationships/hyperlink" Target="https://archive.org/download/ni-roms/roms/Nintendo%20-%20Nintendo%20Entertainment%20System%20%28Unheadered%29.zip/KickMaster%20%28USA%29.zip" TargetMode="External"/><Relationship Id="rId4983" Type="http://schemas.openxmlformats.org/officeDocument/2006/relationships/hyperlink" Target="https://archive.org/download/ni-roms/roms/Nintendo%20-%20Nintendo%20Entertainment%20System%20%28Unheadered%29.zip/Pokemon%204-in-1%20%28China%29%20%28En%2CZh%29%20%28Pirate%29.zip" TargetMode="External"/><Relationship Id="rId2321" Type="http://schemas.openxmlformats.org/officeDocument/2006/relationships/hyperlink" Target="https://archive.org/download/ni-roms/roms/Nintendo%20-%20Nintendo%20Entertainment%20System%20%28Unheadered%29.zip/Donkey%20Kong%20Jr.%20%2B%20Jr.%20Lesson%20%28Japan%29.zip" TargetMode="External"/><Relationship Id="rId3651" Type="http://schemas.openxmlformats.org/officeDocument/2006/relationships/hyperlink" Target="https://archive.org/download/ni-roms/roms/Nintendo%20-%20Nintendo%20Entertainment%20System%20%28Unheadered%29.zip/Kick%20Master%20%28Asia%29%20%28En%29%20%28Pirate%29.zip" TargetMode="External"/><Relationship Id="rId4982" Type="http://schemas.openxmlformats.org/officeDocument/2006/relationships/hyperlink" Target="https://archive.org/download/ni-roms/roms/Nintendo%20-%20Nintendo%20Entertainment%20System%20%28Unheadered%29.zip/Pokemon%204-in-1%20%28Asia%29%20%28En%2CZh%29%20%28Pirate%29.zip" TargetMode="External"/><Relationship Id="rId2322" Type="http://schemas.openxmlformats.org/officeDocument/2006/relationships/hyperlink" Target="https://archive.org/download/ni-roms/roms/Nintendo%20-%20Nintendo%20Entertainment%20System%20%28Unheadered%29.zip/Donkey%20Kong%20Jr.%20Math%20%28USA%2C%20Europe%29.zip" TargetMode="External"/><Relationship Id="rId3654" Type="http://schemas.openxmlformats.org/officeDocument/2006/relationships/hyperlink" Target="https://archive.org/download/ni-roms/roms/Nintendo%20-%20Nintendo%20Entertainment%20System%20%28Unheadered%29.zip/Kick%20The%20Colonel%21%20%28World%29%20%28Demo%201%29%20%28Aftermarket%29%20%28Unl%29.zip" TargetMode="External"/><Relationship Id="rId4985" Type="http://schemas.openxmlformats.org/officeDocument/2006/relationships/hyperlink" Target="https://archive.org/download/ni-roms/roms/Nintendo%20-%20Nintendo%20Entertainment%20System%20%28Unheadered%29.zip/Pokemon%202000%20%28Asia%29%20%28Ja%29%20%28Pirate%29.zip" TargetMode="External"/><Relationship Id="rId2323" Type="http://schemas.openxmlformats.org/officeDocument/2006/relationships/hyperlink" Target="https://archive.org/download/ni-roms/roms/Nintendo%20-%20Nintendo%20Entertainment%20System%20%28Unheadered%29.zip/Donkey%20Kong%20Jr.%20no%20Sansuu%20Asobi%20%28Japan%29%20%28GameCube%20Edition%29.zip" TargetMode="External"/><Relationship Id="rId3653" Type="http://schemas.openxmlformats.org/officeDocument/2006/relationships/hyperlink" Target="https://archive.org/download/ni-roms/roms/Nintendo%20-%20Nintendo%20Entertainment%20System%20%28Unheadered%29.zip/Kick%20Off%20%28Europe%29.zip" TargetMode="External"/><Relationship Id="rId4984" Type="http://schemas.openxmlformats.org/officeDocument/2006/relationships/hyperlink" Target="https://archive.org/download/ni-roms/roms/Nintendo%20-%20Nintendo%20Entertainment%20System%20%28Unheadered%29.zip/Pokemon%202000%20%28Asia%29%20%28En%29%20%28Pirate%29.zip" TargetMode="External"/><Relationship Id="rId2313" Type="http://schemas.openxmlformats.org/officeDocument/2006/relationships/hyperlink" Target="https://archive.org/download/ni-roms/roms/Nintendo%20-%20Nintendo%20Entertainment%20System%20%28Unheadered%29.zip/Donkey%20Kong%20Classics%20%28USA%2C%20Europe%29.zip" TargetMode="External"/><Relationship Id="rId3645" Type="http://schemas.openxmlformats.org/officeDocument/2006/relationships/hyperlink" Target="https://archive.org/download/ni-roms/roms/Nintendo%20-%20Nintendo%20Entertainment%20System%20%28Unheadered%29.zip/Kero%20Kero%20Keroppi%20no%20Daibouken%202%20-%20Donuts%20Ike%20wa%20Oosawagi%21%21%20%28Asia%29%20%28Ja%29%20%28Pirate%29.zip" TargetMode="External"/><Relationship Id="rId4976" Type="http://schemas.openxmlformats.org/officeDocument/2006/relationships/hyperlink" Target="https://archive.org/download/ni-roms/roms/Nintendo%20-%20Nintendo%20Entertainment%20System%20%28Unheadered%29.zip/Pogo%20Cats%20%28World%29%20%28Aftermarket%29%20%28Unl%29.zip" TargetMode="External"/><Relationship Id="rId2314" Type="http://schemas.openxmlformats.org/officeDocument/2006/relationships/hyperlink" Target="https://archive.org/download/ni-roms/roms/Nintendo%20-%20Nintendo%20Entertainment%20System%20%28Unheadered%29.zip/Donkey%20Kong%20Country%20%28Asia%29%20%28En%29%20%28Pirate%29.zip" TargetMode="External"/><Relationship Id="rId3644" Type="http://schemas.openxmlformats.org/officeDocument/2006/relationships/hyperlink" Target="https://archive.org/download/ni-roms/roms/Nintendo%20-%20Nintendo%20Entertainment%20System%20%28Unheadered%29.zip/Kero%20Kero%20Keroppi%20no%20Daibouken%20%28Japan%29.zip" TargetMode="External"/><Relationship Id="rId4975" Type="http://schemas.openxmlformats.org/officeDocument/2006/relationships/hyperlink" Target="https://archive.org/download/ni-roms/roms/Nintendo%20-%20Nintendo%20Entertainment%20System%20%28Unheadered%29.zip/Pofuchenzhou%20%28China%29%20%28Aftermarket%29%20%28Unl%29.zip" TargetMode="External"/><Relationship Id="rId2315" Type="http://schemas.openxmlformats.org/officeDocument/2006/relationships/hyperlink" Target="https://archive.org/download/ni-roms/roms/Nintendo%20-%20Nintendo%20Entertainment%20System%20%28Unheadered%29.zip/Donkey%20Kong%20Country%204%20%28Asia%29%20%28En%29%20%28Pirate%29.zip" TargetMode="External"/><Relationship Id="rId3647" Type="http://schemas.openxmlformats.org/officeDocument/2006/relationships/hyperlink" Target="https://archive.org/download/ni-roms/roms/Nintendo%20-%20Nintendo%20Entertainment%20System%20%28Unheadered%29.zip/Keroppi%20to%20Keroriinu%20no%20Splash%20Bomb%21%20%28Japan%29.zip" TargetMode="External"/><Relationship Id="rId4978" Type="http://schemas.openxmlformats.org/officeDocument/2006/relationships/hyperlink" Target="https://archive.org/download/ni-roms/roms/Nintendo%20-%20Nintendo%20Entertainment%20System%20%28Unheadered%29.zip/Poke%20Block%20%28Asia%29%20%28Ja%29%20%28Micro%20Genius%29%20%28Unl%29.zip" TargetMode="External"/><Relationship Id="rId2316" Type="http://schemas.openxmlformats.org/officeDocument/2006/relationships/hyperlink" Target="https://archive.org/download/ni-roms/roms/Nintendo%20-%20Nintendo%20Entertainment%20System%20%28Unheadered%29.zip/Donkey%20Kong%20Jr.%20%28Asia%29%20%28En%29%20%28LA04%29%20%28Pirate%29.zip" TargetMode="External"/><Relationship Id="rId3646" Type="http://schemas.openxmlformats.org/officeDocument/2006/relationships/hyperlink" Target="https://archive.org/download/ni-roms/roms/Nintendo%20-%20Nintendo%20Entertainment%20System%20%28Unheadered%29.zip/Kero%20Kero%20Keroppi%20no%20Daibouken%202%20-%20Donuts%20Ike%20wa%20Oosawagi%21%21%20%28Japan%29.zip" TargetMode="External"/><Relationship Id="rId4977" Type="http://schemas.openxmlformats.org/officeDocument/2006/relationships/hyperlink" Target="https://archive.org/download/ni-roms/roms/Nintendo%20-%20Nintendo%20Entertainment%20System%20%28Unheadered%29.zip/Pogo%20Cats%20%28World%29%20%28Battery%20Save%20Version%29%20%28Aftermarket%29%20%28Unl%29.zip" TargetMode="External"/><Relationship Id="rId2317" Type="http://schemas.openxmlformats.org/officeDocument/2006/relationships/hyperlink" Target="https://archive.org/download/ni-roms/roms/Nintendo%20-%20Nintendo%20Entertainment%20System%20%28Unheadered%29.zip/Donkey%20Kong%20Jr.%20%28Japan%29.zip" TargetMode="External"/><Relationship Id="rId3649" Type="http://schemas.openxmlformats.org/officeDocument/2006/relationships/hyperlink" Target="https://archive.org/download/ni-roms/roms/Nintendo%20-%20Nintendo%20Entertainment%20System%20%28Unheadered%29.zip/Kevin%20Power%20in%20Too%20Many%20Games%20%28USA%29%20%28Aftermarket%29%20%28Unl%29.zip" TargetMode="External"/><Relationship Id="rId2318" Type="http://schemas.openxmlformats.org/officeDocument/2006/relationships/hyperlink" Target="https://archive.org/download/ni-roms/roms/Nintendo%20-%20Nintendo%20Entertainment%20System%20%28Unheadered%29.zip/Donkey%20Kong%20Jr.%20%28USA%29%20%28Rev%201%29%20%28e-Reader%20Edition%29.zip" TargetMode="External"/><Relationship Id="rId3648" Type="http://schemas.openxmlformats.org/officeDocument/2006/relationships/hyperlink" Target="https://archive.org/download/ni-roms/roms/Nintendo%20-%20Nintendo%20Entertainment%20System%20%28Unheadered%29.zip/Kevin%20Power%20in%20Concert%20Carnage%20%28USA%29%20%28Aftermarket%29%20%28Unl%29.zip" TargetMode="External"/><Relationship Id="rId4979" Type="http://schemas.openxmlformats.org/officeDocument/2006/relationships/hyperlink" Target="https://archive.org/download/ni-roms/roms/Nintendo%20-%20Nintendo%20Entertainment%20System%20%28Unheadered%29.zip/Pokemon%20-%20Leaf%20Green%20%28World%29%20%28Aftermarket%29%20%28Pirate%29.zip" TargetMode="External"/><Relationship Id="rId2319" Type="http://schemas.openxmlformats.org/officeDocument/2006/relationships/hyperlink" Target="https://archive.org/download/ni-roms/roms/Nintendo%20-%20Nintendo%20Entertainment%20System%20%28Unheadered%29.zip/Donkey%20Kong%20Jr.%20%28World%29%20%28Rev%201%29%20%28GameCube%20Edition%29.zip" TargetMode="External"/><Relationship Id="rId4970" Type="http://schemas.openxmlformats.org/officeDocument/2006/relationships/hyperlink" Target="https://archive.org/download/ni-roms/roms/Nintendo%20-%20Nintendo%20Entertainment%20System%20%28Unheadered%29.zip/Pocket%20Games%20150-in-1%20%28World%29%20%28v1.1%29%20%28Aftermarket%29%20%28Pirate%29%20%28Alt%202%29.zip" TargetMode="External"/><Relationship Id="rId3641" Type="http://schemas.openxmlformats.org/officeDocument/2006/relationships/hyperlink" Target="https://archive.org/download/ni-roms/roms/Nintendo%20-%20Nintendo%20Entertainment%20System%20%28Unheadered%29.zip/Keiba%20Simulation%20-%20Honmei%20%28Japan%29.zip" TargetMode="External"/><Relationship Id="rId4972" Type="http://schemas.openxmlformats.org/officeDocument/2006/relationships/hyperlink" Target="https://archive.org/download/ni-roms/roms/Nintendo%20-%20Nintendo%20Entertainment%20System%20%28Unheadered%29.zip/Pocket%20Games%20150-in-1%20%28World%29%20%28v1.2%29%20%28Aftermarket%29%20%28Pirate%29.zip" TargetMode="External"/><Relationship Id="rId2310" Type="http://schemas.openxmlformats.org/officeDocument/2006/relationships/hyperlink" Target="https://archive.org/download/ni-roms/roms/Nintendo%20-%20Nintendo%20Entertainment%20System%20%28Unheadered%29.zip/Donkey%20Kong%203%20%28USA%29%20%28e-Reader%20Edition%29.zip" TargetMode="External"/><Relationship Id="rId3640" Type="http://schemas.openxmlformats.org/officeDocument/2006/relationships/hyperlink" Target="https://archive.org/download/ni-roms/roms/Nintendo%20-%20Nintendo%20Entertainment%20System%20%28Unheadered%29.zip/Kazama%20Jun%20to%20Asama%20Yuuko%20no%20AV%20Dragon%20Mahjong%20%28Japan%29%20%28Hacker%20International%29%20%28Unl%29.zip" TargetMode="External"/><Relationship Id="rId4971" Type="http://schemas.openxmlformats.org/officeDocument/2006/relationships/hyperlink" Target="https://archive.org/download/ni-roms/roms/Nintendo%20-%20Nintendo%20Entertainment%20System%20%28Unheadered%29.zip/Pocket%20Games%20150-in-1%20%28World%29%20%28v1.1%29%20%28Aftermarket%29%20%28Pirate%29.zip" TargetMode="External"/><Relationship Id="rId2311" Type="http://schemas.openxmlformats.org/officeDocument/2006/relationships/hyperlink" Target="https://archive.org/download/ni-roms/roms/Nintendo%20-%20Nintendo%20Entertainment%20System%20%28Unheadered%29.zip/Donkey%20Kong%203%20%28World%29%20%28GameCube%20Edition%29.zip" TargetMode="External"/><Relationship Id="rId3643" Type="http://schemas.openxmlformats.org/officeDocument/2006/relationships/hyperlink" Target="https://archive.org/download/ni-roms/roms/Nintendo%20-%20Nintendo%20Entertainment%20System%20%28Unheadered%29.zip/Kekkyoku%20Nankyoku%20Daibouken%20%28Japan%29.zip" TargetMode="External"/><Relationship Id="rId4974" Type="http://schemas.openxmlformats.org/officeDocument/2006/relationships/hyperlink" Target="https://archive.org/download/ni-roms/roms/Nintendo%20-%20Nintendo%20Entertainment%20System%20%28Unheadered%29.zip/Pocket%20Zaurus%20-%20Juu%20Ouken%20no%20Nazo%20%28Japan%29.zip" TargetMode="External"/><Relationship Id="rId2312" Type="http://schemas.openxmlformats.org/officeDocument/2006/relationships/hyperlink" Target="https://archive.org/download/ni-roms/roms/Nintendo%20-%20Nintendo%20Entertainment%20System%20%28Unheadered%29.zip/Donkey%20Kong%203%20%28World%29.zip" TargetMode="External"/><Relationship Id="rId3642" Type="http://schemas.openxmlformats.org/officeDocument/2006/relationships/hyperlink" Target="https://archive.org/download/ni-roms/roms/Nintendo%20-%20Nintendo%20Entertainment%20System%20%28Unheadered%29.zip/Kekkyoku%20Nankyoku%20Daibouken%20%28Japan%29%20%28Rev%201%29.zip" TargetMode="External"/><Relationship Id="rId4973" Type="http://schemas.openxmlformats.org/officeDocument/2006/relationships/hyperlink" Target="https://archive.org/download/ni-roms/roms/Nintendo%20-%20Nintendo%20Entertainment%20System%20%28Unheadered%29.zip/Pocket%20Monster%20%28Asia%29%20%28En%29%20%28Pirate%29.zip" TargetMode="External"/><Relationship Id="rId4921" Type="http://schemas.openxmlformats.org/officeDocument/2006/relationships/hyperlink" Target="https://archive.org/download/ni-roms/roms/Nintendo%20-%20Nintendo%20Entertainment%20System%20%28Unheadered%29.zip/Pinball%20Quest%20%28USA%29.zip" TargetMode="External"/><Relationship Id="rId4920" Type="http://schemas.openxmlformats.org/officeDocument/2006/relationships/hyperlink" Target="https://archive.org/download/ni-roms/roms/Nintendo%20-%20Nintendo%20Entertainment%20System%20%28Unheadered%29.zip/Pinball%20Quest%20%28USA%29%20%28Beta%29.zip" TargetMode="External"/><Relationship Id="rId4923" Type="http://schemas.openxmlformats.org/officeDocument/2006/relationships/hyperlink" Target="https://archive.org/download/ni-roms/roms/Nintendo%20-%20Nintendo%20Entertainment%20System%20%28Unheadered%29.zip/Ping%20Pong%20Challenge%20%28World%29%20%28Aftermarket%29%20%28Unl%29.zip" TargetMode="External"/><Relationship Id="rId4922" Type="http://schemas.openxmlformats.org/officeDocument/2006/relationships/hyperlink" Target="https://archive.org/download/ni-roms/roms/Nintendo%20-%20Nintendo%20Entertainment%20System%20%28Unheadered%29.zip/Ping%20Pong%20%28Asia%29%20%28En%29%20%28Unl%29.zip" TargetMode="External"/><Relationship Id="rId4925" Type="http://schemas.openxmlformats.org/officeDocument/2006/relationships/hyperlink" Target="https://archive.org/download/ni-roms/roms/Nintendo%20-%20Nintendo%20Entertainment%20System%20%28Unheadered%29.zip/Pingback%20%28World%29%20%28v1.7a%29%20%28Demo%29%20%28Aftermarket%29%20%28Unl%29.zip" TargetMode="External"/><Relationship Id="rId4924" Type="http://schemas.openxmlformats.org/officeDocument/2006/relationships/hyperlink" Target="https://archive.org/download/ni-roms/roms/Nintendo%20-%20Nintendo%20Entertainment%20System%20%28Unheadered%29.zip/Pingback%20%28World%29%20%28v1.1%29%20%28Demo%29%20%28Byte-Off%202019%29%20%28Aftermarket%29%20%28Unl%29.zip" TargetMode="External"/><Relationship Id="rId4927" Type="http://schemas.openxmlformats.org/officeDocument/2006/relationships/hyperlink" Target="https://archive.org/download/ni-roms/roms/Nintendo%20-%20Nintendo%20Entertainment%20System%20%28Unheadered%29.zip/Pink%20Fucking%20Face%20%28World%29%20%28Demo%29%20%28Byte-Off%202019%29%20%28Aftermarket%29%20%28Unl%29.zip" TargetMode="External"/><Relationship Id="rId4926" Type="http://schemas.openxmlformats.org/officeDocument/2006/relationships/hyperlink" Target="https://archive.org/download/ni-roms/roms/Nintendo%20-%20Nintendo%20Entertainment%20System%20%28Unheadered%29.zip/Pingpong%20%28Asia%29%20%28En%29%20%28Aftermarket%29%20%28Unl%29.zip" TargetMode="External"/><Relationship Id="rId4929" Type="http://schemas.openxmlformats.org/officeDocument/2006/relationships/hyperlink" Target="https://archive.org/download/ni-roms/roms/Nintendo%20-%20Nintendo%20Entertainment%20System%20%28Unheadered%29.zip/Pinky%20Xmas%20%28World%29%20%28Aftermarket%29%20%28Unl%29.zip" TargetMode="External"/><Relationship Id="rId4928" Type="http://schemas.openxmlformats.org/officeDocument/2006/relationships/hyperlink" Target="https://archive.org/download/ni-roms/roms/Nintendo%20-%20Nintendo%20Entertainment%20System%20%28Unheadered%29.zip/Pinky%20%28World%29%20%28Demo%29%20%28Aftermarket%29%20%28Unl%29.zip" TargetMode="External"/><Relationship Id="rId7195" Type="http://schemas.openxmlformats.org/officeDocument/2006/relationships/hyperlink" Target="https://archive.org/download/ni-roms/roms/Nintendo%20-%20Nintendo%20Entertainment%20System%20%28Unheadered%29.zip/Zelda%20Dream%20-%20Hourglass%20%28World%29%20%28Aftermarket%29%20%28Pirate%29.zip" TargetMode="External"/><Relationship Id="rId7194" Type="http://schemas.openxmlformats.org/officeDocument/2006/relationships/hyperlink" Target="https://archive.org/download/ni-roms/roms/Nintendo%20-%20Nintendo%20Entertainment%20System%20%28Unheadered%29.zip/Zelda%20Chuanshuo%20-%20Shenqi%20de%20Maozi%20%28China%29%20%28Aftermarket%29%20%28Pirate%29.zip" TargetMode="External"/><Relationship Id="rId7193" Type="http://schemas.openxmlformats.org/officeDocument/2006/relationships/hyperlink" Target="https://archive.org/download/ni-roms/roms/Nintendo%20-%20Nintendo%20Entertainment%20System%20%28Unheadered%29.zip/Zelda%20Chuanshuo%20-%20San%20Shen%20Zhili%20%28China%29%20%28Aftermarket%29%20%28Pirate%29.zip" TargetMode="External"/><Relationship Id="rId7192" Type="http://schemas.openxmlformats.org/officeDocument/2006/relationships/hyperlink" Target="https://archive.org/download/ni-roms/roms/Nintendo%20-%20Nintendo%20Entertainment%20System%20%28Unheadered%29.zip/Zdey%20The%20Game%20%28World%29%20%28En%2CFr%29%20%28Beta%29%20%282021-08-21%29%20%28Aftermarket%29%20%28Unl%29.zip" TargetMode="External"/><Relationship Id="rId7199" Type="http://schemas.openxmlformats.org/officeDocument/2006/relationships/hyperlink" Target="https://archive.org/download/ni-roms/roms/Nintendo%20-%20Nintendo%20Entertainment%20System%20%28Unheadered%29.zip/Zelda%20II%20-%20The%20Adventure%20of%20Link%20%28Europe%29.zip" TargetMode="External"/><Relationship Id="rId7198" Type="http://schemas.openxmlformats.org/officeDocument/2006/relationships/hyperlink" Target="https://archive.org/download/ni-roms/roms/Nintendo%20-%20Nintendo%20Entertainment%20System%20%28Unheadered%29.zip/Zelda%20II%20-%20The%20Adventure%20of%20Link%20%28Europe%29%20%28Rev%202%29.zip" TargetMode="External"/><Relationship Id="rId7197" Type="http://schemas.openxmlformats.org/officeDocument/2006/relationships/hyperlink" Target="https://archive.org/download/ni-roms/roms/Nintendo%20-%20Nintendo%20Entertainment%20System%20%28Unheadered%29.zip/Zelda%20II%20-%20The%20Adventure%20of%20Link%20%28Europe%29%20%28Rev%202%29%20%28Virtual%20Console%29.zip" TargetMode="External"/><Relationship Id="rId7196" Type="http://schemas.openxmlformats.org/officeDocument/2006/relationships/hyperlink" Target="https://archive.org/download/ni-roms/roms/Nintendo%20-%20Nintendo%20Entertainment%20System%20%28Unheadered%29.zip/Zelda%20II%20-%20The%20Adventure%20of%20Link%20%28Europe%29%20%28Rev%201%29.zip" TargetMode="External"/><Relationship Id="rId4910" Type="http://schemas.openxmlformats.org/officeDocument/2006/relationships/hyperlink" Target="https://archive.org/download/ni-roms/roms/Nintendo%20-%20Nintendo%20Entertainment%20System%20%28Unheadered%29.zip/Pin%20Bot%20%28USA%29.zip" TargetMode="External"/><Relationship Id="rId4912" Type="http://schemas.openxmlformats.org/officeDocument/2006/relationships/hyperlink" Target="https://archive.org/download/ni-roms/roms/Nintendo%20-%20Nintendo%20Entertainment%20System%20%28Unheadered%29.zip/Pinball%20%28Asia%29%20%28En%29%20%28LA10%29%20%28Pirate%29.zip" TargetMode="External"/><Relationship Id="rId4911" Type="http://schemas.openxmlformats.org/officeDocument/2006/relationships/hyperlink" Target="https://archive.org/download/ni-roms/roms/Nintendo%20-%20Nintendo%20Entertainment%20System%20%28Unheadered%29.zip/Pinball%20%26%20Baseball%20%28Asia%29%20%28En%29%20%28Aftermarket%29%20%28Pirate%29.zip" TargetMode="External"/><Relationship Id="rId4914" Type="http://schemas.openxmlformats.org/officeDocument/2006/relationships/hyperlink" Target="https://archive.org/download/ni-roms/roms/Nintendo%20-%20Nintendo%20Entertainment%20System%20%28Unheadered%29.zip/Pinball%20%28Japan%29%20%28En%29%20%28GameCube%20Edition%29.zip" TargetMode="External"/><Relationship Id="rId4913" Type="http://schemas.openxmlformats.org/officeDocument/2006/relationships/hyperlink" Target="https://archive.org/download/ni-roms/roms/Nintendo%20-%20Nintendo%20Entertainment%20System%20%28Unheadered%29.zip/Pinball%20%28Europe%2C%20Asia%29%20%28En%29.zip" TargetMode="External"/><Relationship Id="rId4916" Type="http://schemas.openxmlformats.org/officeDocument/2006/relationships/hyperlink" Target="https://archive.org/download/ni-roms/roms/Nintendo%20-%20Nintendo%20Entertainment%20System%20%28Unheadered%29.zip/Pinball%20%28Japan%2C%20USA%29%20%28En%29.zip" TargetMode="External"/><Relationship Id="rId4915" Type="http://schemas.openxmlformats.org/officeDocument/2006/relationships/hyperlink" Target="https://archive.org/download/ni-roms/roms/Nintendo%20-%20Nintendo%20Entertainment%20System%20%28Unheadered%29.zip/Pinball%20%28Japan%2C%20USA%29%20%28En%29%20%28GameCube%20Edition%29.zip" TargetMode="External"/><Relationship Id="rId4918" Type="http://schemas.openxmlformats.org/officeDocument/2006/relationships/hyperlink" Target="https://archive.org/download/ni-roms/roms/Nintendo%20-%20Nintendo%20Entertainment%20System%20%28Unheadered%29.zip/Pinball%20Quest%20%28Australia%29.zip" TargetMode="External"/><Relationship Id="rId4917" Type="http://schemas.openxmlformats.org/officeDocument/2006/relationships/hyperlink" Target="https://archive.org/download/ni-roms/roms/Nintendo%20-%20Nintendo%20Entertainment%20System%20%28Unheadered%29.zip/Pinball%20%28USA%29%20%28e-Reader%20Edition%29.zip" TargetMode="External"/><Relationship Id="rId4919" Type="http://schemas.openxmlformats.org/officeDocument/2006/relationships/hyperlink" Target="https://archive.org/download/ni-roms/roms/Nintendo%20-%20Nintendo%20Entertainment%20System%20%28Unheadered%29.zip/Pinball%20Quest%20%28Japan%29.zip" TargetMode="External"/><Relationship Id="rId7191" Type="http://schemas.openxmlformats.org/officeDocument/2006/relationships/hyperlink" Target="https://archive.org/download/ni-roms/roms/Nintendo%20-%20Nintendo%20Entertainment%20System%20%28Unheadered%29.zip/Zdey%20The%20Game%20%28World%29%20%28Beta%29%20%282020-12-21%29%20%28Aftermarket%29%20%28Unl%29.zip" TargetMode="External"/><Relationship Id="rId7190" Type="http://schemas.openxmlformats.org/officeDocument/2006/relationships/hyperlink" Target="https://archive.org/download/ni-roms/roms/Nintendo%20-%20Nintendo%20Entertainment%20System%20%28Unheadered%29.zip/Zapp%20%28World%29%20%28Demo%205%29%20%28Byte-Off%202024%29%20%28Aftermarket%29%20%28Unl%29.zip" TargetMode="External"/><Relationship Id="rId7184" Type="http://schemas.openxmlformats.org/officeDocument/2006/relationships/hyperlink" Target="https://archive.org/download/ni-roms/roms/Nintendo%20-%20Nintendo%20Entertainment%20System%20%28Unheadered%29.zip/Zap%20Ruder%20%28World%29%20%28v0.03%29%20%28Demo%29%20%28Program%29%20%28Aftermarket%29%20%28Unl%29.zip" TargetMode="External"/><Relationship Id="rId7183" Type="http://schemas.openxmlformats.org/officeDocument/2006/relationships/hyperlink" Target="https://archive.org/download/ni-roms/roms/Nintendo%20-%20Nintendo%20Entertainment%20System%20%28Unheadered%29.zip/Zap%20Ruder%20%28World%29%20%28v0.02%29%20%28Demo%29%20%28Program%29%20%28Aftermarket%29%20%28Unl%29.zip" TargetMode="External"/><Relationship Id="rId7182" Type="http://schemas.openxmlformats.org/officeDocument/2006/relationships/hyperlink" Target="https://archive.org/download/ni-roms/roms/Nintendo%20-%20Nintendo%20Entertainment%20System%20%28Unheadered%29.zip/Zap%20Ruder%20%28World%29%20%28v0.01%29%20%28Demo%29%20%28Program%29%20%28Aftermarket%29%20%28Unl%29.zip" TargetMode="External"/><Relationship Id="rId7181" Type="http://schemas.openxmlformats.org/officeDocument/2006/relationships/hyperlink" Target="https://archive.org/download/ni-roms/roms/Nintendo%20-%20Nintendo%20Entertainment%20System%20%28Unheadered%29.zip/Zanac%20%28USA%29.zip" TargetMode="External"/><Relationship Id="rId7188" Type="http://schemas.openxmlformats.org/officeDocument/2006/relationships/hyperlink" Target="https://archive.org/download/ni-roms/roms/Nintendo%20-%20Nintendo%20Entertainment%20System%20%28Unheadered%29.zip/Zapp%20%28World%29%20%28Demo%203%29%20%28Aftermarket%29%20%28Unl%29.zip" TargetMode="External"/><Relationship Id="rId7187" Type="http://schemas.openxmlformats.org/officeDocument/2006/relationships/hyperlink" Target="https://archive.org/download/ni-roms/roms/Nintendo%20-%20Nintendo%20Entertainment%20System%20%28Unheadered%29.zip/Zapp%20%28World%29%20%28Demo%202%29%20%28Aftermarket%29%20%28Unl%29.zip" TargetMode="External"/><Relationship Id="rId7186" Type="http://schemas.openxmlformats.org/officeDocument/2006/relationships/hyperlink" Target="https://archive.org/download/ni-roms/roms/Nintendo%20-%20Nintendo%20Entertainment%20System%20%28Unheadered%29.zip/Zapp%20%28World%29%20%28Demo%201%29%20%28Aftermarket%29%20%28Unl%29.zip" TargetMode="External"/><Relationship Id="rId7185" Type="http://schemas.openxmlformats.org/officeDocument/2006/relationships/hyperlink" Target="https://archive.org/download/ni-roms/roms/Nintendo%20-%20Nintendo%20Entertainment%20System%20%28Unheadered%29.zip/Zap%20Ruder%20%28World%29%20%28v0.03a%29%20%28Demo%29%20%28Program%29%20%28Aftermarket%29%20%28Unl%29.zip" TargetMode="External"/><Relationship Id="rId7189" Type="http://schemas.openxmlformats.org/officeDocument/2006/relationships/hyperlink" Target="https://archive.org/download/ni-roms/roms/Nintendo%20-%20Nintendo%20Entertainment%20System%20%28Unheadered%29.zip/Zapp%20%28World%29%20%28Demo%204%29%20%28Aftermarket%29%20%28Unl%29.zip" TargetMode="External"/><Relationship Id="rId3612" Type="http://schemas.openxmlformats.org/officeDocument/2006/relationships/hyperlink" Target="https://archive.org/download/ni-roms/roms/Nintendo%20-%20Nintendo%20Entertainment%20System%20%28Unheadered%29.zip/Kamen%20Rider%20SD%20-%20Granshocker%20no%20Yabou%20%28Japan%29.zip" TargetMode="External"/><Relationship Id="rId4943" Type="http://schemas.openxmlformats.org/officeDocument/2006/relationships/hyperlink" Target="https://archive.org/download/ni-roms/roms/Nintendo%20-%20Nintendo%20Entertainment%20System%20%28Unheadered%29.zip/Pizza%20Boulevard%20%28World%29%20%28Demo%203%29%20%28Aftermarket%29%20%28Unl%29.zip" TargetMode="External"/><Relationship Id="rId3611" Type="http://schemas.openxmlformats.org/officeDocument/2006/relationships/hyperlink" Target="https://archive.org/download/ni-roms/roms/Nintendo%20-%20Nintendo%20Entertainment%20System%20%28Unheadered%29.zip/Kamen%20Rider%20Club%20%28Japan%29.zip" TargetMode="External"/><Relationship Id="rId4942" Type="http://schemas.openxmlformats.org/officeDocument/2006/relationships/hyperlink" Target="https://archive.org/download/ni-roms/roms/Nintendo%20-%20Nintendo%20Entertainment%20System%20%28Unheadered%29.zip/Pizza%20Boulevard%20%28World%29%20%28Demo%202%29%20%28Aftermarket%29%20%28Unl%29.zip" TargetMode="External"/><Relationship Id="rId3614" Type="http://schemas.openxmlformats.org/officeDocument/2006/relationships/hyperlink" Target="https://archive.org/download/ni-roms/roms/Nintendo%20-%20Nintendo%20Entertainment%20System%20%28Unheadered%29.zip/Kamen%20no%20Ninja%20-%20Hanamaru%20%28Japan%29.zip" TargetMode="External"/><Relationship Id="rId4945" Type="http://schemas.openxmlformats.org/officeDocument/2006/relationships/hyperlink" Target="https://archive.org/download/ni-roms/roms/Nintendo%20-%20Nintendo%20Entertainment%20System%20%28Unheadered%29.zip/Pizza%20Boulevard%20%28World%29%20%28Demo%205%29%20%28Aftermarket%29%20%28Unl%29.zip" TargetMode="External"/><Relationship Id="rId3613" Type="http://schemas.openxmlformats.org/officeDocument/2006/relationships/hyperlink" Target="https://archive.org/download/ni-roms/roms/Nintendo%20-%20Nintendo%20Entertainment%20System%20%28Unheadered%29.zip/Kamen%20no%20Ninja%20-%20Akakage%20%28Japan%29.zip" TargetMode="External"/><Relationship Id="rId4944" Type="http://schemas.openxmlformats.org/officeDocument/2006/relationships/hyperlink" Target="https://archive.org/download/ni-roms/roms/Nintendo%20-%20Nintendo%20Entertainment%20System%20%28Unheadered%29.zip/Pizza%20Boulevard%20%28World%29%20%28Demo%204%29%20%28Aftermarket%29%20%28Unl%29.zip" TargetMode="External"/><Relationship Id="rId3616" Type="http://schemas.openxmlformats.org/officeDocument/2006/relationships/hyperlink" Target="https://archive.org/download/ni-roms/roms/Nintendo%20-%20Nintendo%20Entertainment%20System%20%28Unheadered%29.zip/Kangti%20Wu%20Wang%20%28China%29%20%28En%29%20%28Pirate%29.zip" TargetMode="External"/><Relationship Id="rId4947" Type="http://schemas.openxmlformats.org/officeDocument/2006/relationships/hyperlink" Target="https://archive.org/download/ni-roms/roms/Nintendo%20-%20Nintendo%20Entertainment%20System%20%28Unheadered%29.zip/Pizza%20Party%21%20%28World%29%20%28v1.0%29%20%28Byte-Off%202019%29%20%28Aftermarket%29%20%28Unl%29.zip" TargetMode="External"/><Relationship Id="rId3615" Type="http://schemas.openxmlformats.org/officeDocument/2006/relationships/hyperlink" Target="https://archive.org/download/ni-roms/roms/Nintendo%20-%20Nintendo%20Entertainment%20System%20%28Unheadered%29.zip/Kame%20no%20Ongaeshi%20-%20Urashima%20Densetsu%20%28Japan%29.zip" TargetMode="External"/><Relationship Id="rId4946" Type="http://schemas.openxmlformats.org/officeDocument/2006/relationships/hyperlink" Target="https://archive.org/download/ni-roms/roms/Nintendo%20-%20Nintendo%20Entertainment%20System%20%28Unheadered%29.zip/Pizza%20Boulevard%20%28World%29%20%28Demo%206%29%20%28Byte-Off%202024%29%20%28Aftermarket%29%20%28Unl%29.zip" TargetMode="External"/><Relationship Id="rId3618" Type="http://schemas.openxmlformats.org/officeDocument/2006/relationships/hyperlink" Target="https://archive.org/download/ni-roms/roms/Nintendo%20-%20Nintendo%20Entertainment%20System%20%28Unheadered%29.zip/Karakuri%20Kengou%20Den%20Musashi%20Lord%20-%20Karakuribito%20Hashiru%20%28Japan%29.zip" TargetMode="External"/><Relationship Id="rId4949" Type="http://schemas.openxmlformats.org/officeDocument/2006/relationships/hyperlink" Target="https://archive.org/download/ni-roms/roms/Nintendo%20-%20Nintendo%20Entertainment%20System%20%28Unheadered%29.zip/Pizza%20Pop%21%20%28Japan%29.zip" TargetMode="External"/><Relationship Id="rId3617" Type="http://schemas.openxmlformats.org/officeDocument/2006/relationships/hyperlink" Target="https://archive.org/download/ni-roms/roms/Nintendo%20-%20Nintendo%20Entertainment%20System%20%28Unheadered%29.zip/Kanshakudama%20Nage%20Kantarou%20no%20Toukaidou%20Gojuusan%20Tsugi%20%28Japan%29.zip" TargetMode="External"/><Relationship Id="rId4948" Type="http://schemas.openxmlformats.org/officeDocument/2006/relationships/hyperlink" Target="https://archive.org/download/ni-roms/roms/Nintendo%20-%20Nintendo%20Entertainment%20System%20%28Unheadered%29.zip/Pizza%20Party%21%20%28World%29%20%28v1.1%29%20%28Aftermarket%29%20%28Unl%29.zip" TargetMode="External"/><Relationship Id="rId3619" Type="http://schemas.openxmlformats.org/officeDocument/2006/relationships/hyperlink" Target="https://archive.org/download/ni-roms/roms/Nintendo%20-%20Nintendo%20Entertainment%20System%20%28Unheadered%29.zip/Karaoke%20Studio%20%28Japan%29.zip" TargetMode="External"/><Relationship Id="rId3610" Type="http://schemas.openxmlformats.org/officeDocument/2006/relationships/hyperlink" Target="https://archive.org/download/ni-roms/roms/Nintendo%20-%20Nintendo%20Entertainment%20System%20%28Unheadered%29.zip/Kal%27s%20Kitchen%20%28World%29%20%28Demo%29%20%282024-01-16%29%20%28Aftermarket%29%20%28Unl%29.zip" TargetMode="External"/><Relationship Id="rId4941" Type="http://schemas.openxmlformats.org/officeDocument/2006/relationships/hyperlink" Target="https://archive.org/download/ni-roms/roms/Nintendo%20-%20Nintendo%20Entertainment%20System%20%28Unheadered%29.zip/Pizza%20Boulevard%20%28World%29%20%28Demo%201%29%20%28Aftermarket%29%20%28Unl%29.zip" TargetMode="External"/><Relationship Id="rId4940" Type="http://schemas.openxmlformats.org/officeDocument/2006/relationships/hyperlink" Target="https://archive.org/download/ni-roms/roms/Nintendo%20-%20Nintendo%20Entertainment%20System%20%28Unheadered%29.zip/Pixel%20Poops%20-%20Number%20Two%20%28World%29%20%28Demo%29%20%28Aftermarket%29%20%28Unl%29.zip" TargetMode="External"/><Relationship Id="rId3601" Type="http://schemas.openxmlformats.org/officeDocument/2006/relationships/hyperlink" Target="https://archive.org/download/ni-roms/roms/Nintendo%20-%20Nintendo%20Entertainment%20System%20%28Unheadered%29.zip/Kaiketsu%20Yanchamaru%203%20-%20Taiketsu%21%20Zouringen%20%28Japan%29.zip" TargetMode="External"/><Relationship Id="rId4932" Type="http://schemas.openxmlformats.org/officeDocument/2006/relationships/hyperlink" Target="https://archive.org/download/ni-roms/roms/Nintendo%20-%20Nintendo%20Entertainment%20System%20%28Unheadered%29.zip/Pipeline%20Daisakusen%20%28Japan%29%20%28Project%20EGG%29%20%28Unl%29.zip" TargetMode="External"/><Relationship Id="rId3600" Type="http://schemas.openxmlformats.org/officeDocument/2006/relationships/hyperlink" Target="https://archive.org/download/ni-roms/roms/Nintendo%20-%20Nintendo%20Entertainment%20System%20%28Unheadered%29.zip/Kaiketsu%20Yanchamaru%202%20-%20Karakuri%20Land%20%28Japan%29.zip" TargetMode="External"/><Relationship Id="rId4931" Type="http://schemas.openxmlformats.org/officeDocument/2006/relationships/hyperlink" Target="https://archive.org/download/ni-roms/roms/Nintendo%20-%20Nintendo%20Entertainment%20System%20%28Unheadered%29.zip/Pipe%20Dream%20%28USA%29.zip" TargetMode="External"/><Relationship Id="rId3603" Type="http://schemas.openxmlformats.org/officeDocument/2006/relationships/hyperlink" Target="https://archive.org/download/ni-roms/roms/Nintendo%20-%20Nintendo%20Entertainment%20System%20%28Unheadered%29.zip/Kal%27s%20Kitchen%20%28World%29%20%28Demo%29%20%282023-08-18%29%20%28Aftermarket%29%20%28Unl%29.zip" TargetMode="External"/><Relationship Id="rId4934" Type="http://schemas.openxmlformats.org/officeDocument/2006/relationships/hyperlink" Target="https://archive.org/download/ni-roms/roms/Nintendo%20-%20Nintendo%20Entertainment%20System%20%28Unheadered%29.zip/Pirates%21%20%28Europe%29.zip" TargetMode="External"/><Relationship Id="rId3602" Type="http://schemas.openxmlformats.org/officeDocument/2006/relationships/hyperlink" Target="https://archive.org/download/ni-roms/roms/Nintendo%20-%20Nintendo%20Entertainment%20System%20%28Unheadered%29.zip/Kakefu-kun%20no%20Jump%20Tengoku%20-%20Speed%20Jigoku%20%28Japan%29.zip" TargetMode="External"/><Relationship Id="rId4933" Type="http://schemas.openxmlformats.org/officeDocument/2006/relationships/hyperlink" Target="https://archive.org/download/ni-roms/roms/Nintendo%20-%20Nintendo%20Entertainment%20System%20%28Unheadered%29.zip/Pipemania%20%28Australia%29%20%28Unl%29.zip" TargetMode="External"/><Relationship Id="rId3605" Type="http://schemas.openxmlformats.org/officeDocument/2006/relationships/hyperlink" Target="https://archive.org/download/ni-roms/roms/Nintendo%20-%20Nintendo%20Entertainment%20System%20%28Unheadered%29.zip/Kal%27s%20Kitchen%20%28World%29%20%28Demo%29%20%282023-10-12%29%20%28Aftermarket%29%20%28Unl%29.zip" TargetMode="External"/><Relationship Id="rId4936" Type="http://schemas.openxmlformats.org/officeDocument/2006/relationships/hyperlink" Target="https://archive.org/download/ni-roms/roms/Nintendo%20-%20Nintendo%20Entertainment%20System%20%28Unheadered%29.zip/Pirates%21%20%28USA%29.zip" TargetMode="External"/><Relationship Id="rId3604" Type="http://schemas.openxmlformats.org/officeDocument/2006/relationships/hyperlink" Target="https://archive.org/download/ni-roms/roms/Nintendo%20-%20Nintendo%20Entertainment%20System%20%28Unheadered%29.zip/Kal%27s%20Kitchen%20%28World%29%20%28Demo%29%20%282023-10-11%29%20%28Aftermarket%29%20%28Unl%29.zip" TargetMode="External"/><Relationship Id="rId4935" Type="http://schemas.openxmlformats.org/officeDocument/2006/relationships/hyperlink" Target="https://archive.org/download/ni-roms/roms/Nintendo%20-%20Nintendo%20Entertainment%20System%20%28Unheadered%29.zip/Pirates%21%20%28Germany%29.zip" TargetMode="External"/><Relationship Id="rId3607" Type="http://schemas.openxmlformats.org/officeDocument/2006/relationships/hyperlink" Target="https://archive.org/download/ni-roms/roms/Nintendo%20-%20Nintendo%20Entertainment%20System%20%28Unheadered%29.zip/Kal%27s%20Kitchen%20%28World%29%20%28Demo%29%20%282023-10-19%29%20%28Aftermarket%29%20%28Unl%29.zip" TargetMode="External"/><Relationship Id="rId4938" Type="http://schemas.openxmlformats.org/officeDocument/2006/relationships/hyperlink" Target="https://archive.org/download/ni-roms/roms/Nintendo%20-%20Nintendo%20Entertainment%20System%20%28Unheadered%29.zip/Pitfall%21%20-%20The%20Unofficial%20Adventure%20%28World%29%20%28v0.92.3%29%20%28Aftermarket%29%20%28Unl%29.zip" TargetMode="External"/><Relationship Id="rId3606" Type="http://schemas.openxmlformats.org/officeDocument/2006/relationships/hyperlink" Target="https://archive.org/download/ni-roms/roms/Nintendo%20-%20Nintendo%20Entertainment%20System%20%28Unheadered%29.zip/Kal%27s%20Kitchen%20%28World%29%20%28Demo%29%20%282023-10-18%29%20%28Aftermarket%29%20%28Unl%29.zip" TargetMode="External"/><Relationship Id="rId4937" Type="http://schemas.openxmlformats.org/officeDocument/2006/relationships/hyperlink" Target="https://archive.org/download/ni-roms/roms/Nintendo%20-%20Nintendo%20Entertainment%20System%20%28Unheadered%29.zip/Pitfall%21%20-%20The%20Unofficial%20Adventure%20%28World%29%20%28v0.83.0%29%20%28Aftermarket%29%20%28Unl%29.zip" TargetMode="External"/><Relationship Id="rId3609" Type="http://schemas.openxmlformats.org/officeDocument/2006/relationships/hyperlink" Target="https://archive.org/download/ni-roms/roms/Nintendo%20-%20Nintendo%20Entertainment%20System%20%28Unheadered%29.zip/Kal%27s%20Kitchen%20%28World%29%20%28Demo%29%20%282023-11-16%29%20%28Aftermarket%29%20%28Unl%29.zip" TargetMode="External"/><Relationship Id="rId3608" Type="http://schemas.openxmlformats.org/officeDocument/2006/relationships/hyperlink" Target="https://archive.org/download/ni-roms/roms/Nintendo%20-%20Nintendo%20Entertainment%20System%20%28Unheadered%29.zip/Kal%27s%20Kitchen%20%28World%29%20%28Demo%29%20%282023-10-24%29%20%28Aftermarket%29%20%28Unl%29.zip" TargetMode="External"/><Relationship Id="rId4939" Type="http://schemas.openxmlformats.org/officeDocument/2006/relationships/hyperlink" Target="https://archive.org/download/ni-roms/roms/Nintendo%20-%20Nintendo%20Entertainment%20System%20%28Unheadered%29.zip/Pitfall%21%20-%20The%20Unofficial%20Adventure%20%28World%29%20%28v0.93.0%29%20%28Aftermarket%29%20%28Unl%29.zip" TargetMode="External"/><Relationship Id="rId4930" Type="http://schemas.openxmlformats.org/officeDocument/2006/relationships/hyperlink" Target="https://archive.org/download/ni-roms/roms/Nintendo%20-%20Nintendo%20Entertainment%20System%20%28Unheadered%29.zip/Pinuocao%20de%20Fusu%20%28China%29%20%28Unl%29.zip" TargetMode="External"/><Relationship Id="rId1059" Type="http://schemas.openxmlformats.org/officeDocument/2006/relationships/hyperlink" Target="https://archive.org/download/ni-roms/roms/Nintendo%20-%20Nintendo%20Entertainment%20System%20%28Unheadered%29.zip/Rackets%20%26%20Rivals%20%28Europe%29.zip" TargetMode="External"/><Relationship Id="rId2380" Type="http://schemas.openxmlformats.org/officeDocument/2006/relationships/hyperlink" Target="https://archive.org/download/ni-roms/roms/Nintendo%20-%20Nintendo%20Entertainment%20System%20%28Unheadered%29.zip/Dr.%20Mario%20%28USA%29%20%28Beta%203%29.zip" TargetMode="External"/><Relationship Id="rId1050" Type="http://schemas.openxmlformats.org/officeDocument/2006/relationships/hyperlink" Target="https://archive.org/download/ni-roms/roms/Nintendo%20-%20Nintendo%20Entertainment%20System%20%28Unheadered%29.zip/Bad%20Dudes%20vs.%20Dragon%20Ninja%20%28Europe%29.zip" TargetMode="External"/><Relationship Id="rId2381" Type="http://schemas.openxmlformats.org/officeDocument/2006/relationships/hyperlink" Target="https://archive.org/download/ni-roms/roms/Nintendo%20-%20Nintendo%20Entertainment%20System%20%28Unheadered%29.zip/Drac%27s%20Night%20Out%20%28USA%29%20%28Proto%29.zip" TargetMode="External"/><Relationship Id="rId1051" Type="http://schemas.openxmlformats.org/officeDocument/2006/relationships/hyperlink" Target="https://archive.org/download/ni-roms/roms/Nintendo%20-%20Nintendo%20Entertainment%20System%20%28Unheadered%29.zip/R.B.I.%20Baseball%20%28USA%29.zip" TargetMode="External"/><Relationship Id="rId2382" Type="http://schemas.openxmlformats.org/officeDocument/2006/relationships/hyperlink" Target="https://archive.org/download/ni-roms/roms/Nintendo%20-%20Nintendo%20Entertainment%20System%20%28Unheadered%29.zip/Dracula%20II%20-%20Noroi%20no%20Fuuin%20%28Asia%29%20%28Ja%29%20%28Kaiser%29%20%28KS-7031%29%20%28Pirate%29.zip" TargetMode="External"/><Relationship Id="rId1052" Type="http://schemas.openxmlformats.org/officeDocument/2006/relationships/hyperlink" Target="https://archive.org/download/ni-roms/roms/Nintendo%20-%20Nintendo%20Entertainment%20System%20%28Unheadered%29.zip/Bad%20News%20Baseball%20%28USA%29.zip" TargetMode="External"/><Relationship Id="rId2383" Type="http://schemas.openxmlformats.org/officeDocument/2006/relationships/hyperlink" Target="https://archive.org/download/ni-roms/roms/Nintendo%20-%20Nintendo%20Entertainment%20System%20%28Unheadered%29.zip/Dragon%27s%20Lair%20%28Europe%29.zip" TargetMode="External"/><Relationship Id="rId1053" Type="http://schemas.openxmlformats.org/officeDocument/2006/relationships/hyperlink" Target="https://archive.org/download/ni-roms/roms/Nintendo%20-%20Nintendo%20Entertainment%20System%20%28Unheadered%29.zip/R.C.%20Pro-Am%20%28USA%29%20%28Rev%201%29.zip" TargetMode="External"/><Relationship Id="rId2384" Type="http://schemas.openxmlformats.org/officeDocument/2006/relationships/hyperlink" Target="https://archive.org/download/ni-roms/roms/Nintendo%20-%20Nintendo%20Entertainment%20System%20%28Unheadered%29.zip/Dragon%27s%20Lair%20%28Japan%29.zip" TargetMode="External"/><Relationship Id="rId1054" Type="http://schemas.openxmlformats.org/officeDocument/2006/relationships/hyperlink" Target="https://archive.org/download/ni-roms/roms/Nintendo%20-%20Nintendo%20Entertainment%20System%20%28Unheadered%29.zip/Bad%20Street%20Brawler%20%28USA%29.zip" TargetMode="External"/><Relationship Id="rId2385" Type="http://schemas.openxmlformats.org/officeDocument/2006/relationships/hyperlink" Target="https://archive.org/download/ni-roms/roms/Nintendo%20-%20Nintendo%20Entertainment%20System%20%28Unheadered%29.zip/Dragon%27s%20Lair%20%28USA%29.zip" TargetMode="External"/><Relationship Id="rId1055" Type="http://schemas.openxmlformats.org/officeDocument/2006/relationships/hyperlink" Target="https://archive.org/download/ni-roms/roms/Nintendo%20-%20Nintendo%20Entertainment%20System%20%28Unheadered%29.zip/R.C.%20Pro-Am%20II%20%28USA%29.zip" TargetMode="External"/><Relationship Id="rId2386" Type="http://schemas.openxmlformats.org/officeDocument/2006/relationships/hyperlink" Target="https://archive.org/download/ni-roms/roms/Nintendo%20-%20Nintendo%20Entertainment%20System%20%28Unheadered%29.zip/Dragon%2C%20The%20%28Asia%29%20%28En%2CAr%29%20%28Unl%29.zip" TargetMode="External"/><Relationship Id="rId1056" Type="http://schemas.openxmlformats.org/officeDocument/2006/relationships/hyperlink" Target="https://archive.org/download/ni-roms/roms/Nintendo%20-%20Nintendo%20Entertainment%20System%20%28Unheadered%29.zip/Baddie%20Blaster%20Vs.%20The%20Unliving%20Dead%20%28World%29%20%28Demo%29%20%28Aftermarket%29%20%28Unl%29.zip" TargetMode="External"/><Relationship Id="rId2387" Type="http://schemas.openxmlformats.org/officeDocument/2006/relationships/hyperlink" Target="https://archive.org/download/ni-roms/roms/Nintendo%20-%20Nintendo%20Entertainment%20System%20%28Unheadered%29.zip/Dragon%20Ball%20-%20Daimaou%20Fukkatsu%20%28Japan%29.zip" TargetMode="External"/><Relationship Id="rId1057" Type="http://schemas.openxmlformats.org/officeDocument/2006/relationships/hyperlink" Target="https://archive.org/download/ni-roms/roms/Nintendo%20-%20Nintendo%20Entertainment%20System%20%28Unheadered%29.zip/Racket%20Attack%20%28USA%29.zip" TargetMode="External"/><Relationship Id="rId2388" Type="http://schemas.openxmlformats.org/officeDocument/2006/relationships/hyperlink" Target="https://archive.org/download/ni-roms/roms/Nintendo%20-%20Nintendo%20Entertainment%20System%20%28Unheadered%29.zip/Dragon%20Ball%20-%20Le%20Secret%20du%20Dragon%20%28France%29%20%28Rev%201%29.zip" TargetMode="External"/><Relationship Id="rId1058" Type="http://schemas.openxmlformats.org/officeDocument/2006/relationships/hyperlink" Target="https://archive.org/download/ni-roms/roms/Nintendo%20-%20Nintendo%20Entertainment%20System%20%28Unheadered%29.zip/Baiwan%20Fuweng%20%28China%29%20%28Unl%29.zip" TargetMode="External"/><Relationship Id="rId2389" Type="http://schemas.openxmlformats.org/officeDocument/2006/relationships/hyperlink" Target="https://archive.org/download/ni-roms/roms/Nintendo%20-%20Nintendo%20Entertainment%20System%20%28Unheadered%29.zip/Dragon%20Ball%20-%20Le%20Secret%20du%20Dragon%20%28France%29.zip" TargetMode="External"/><Relationship Id="rId1048" Type="http://schemas.openxmlformats.org/officeDocument/2006/relationships/hyperlink" Target="https://archive.org/download/ni-roms/roms/Nintendo%20-%20Nintendo%20Entertainment%20System%20%28Unheadered%29.zip/Bad%20Dudes%20%28USA%29.zip" TargetMode="External"/><Relationship Id="rId2379" Type="http://schemas.openxmlformats.org/officeDocument/2006/relationships/hyperlink" Target="https://archive.org/download/ni-roms/roms/Nintendo%20-%20Nintendo%20Entertainment%20System%20%28Unheadered%29.zip/Dr.%20Mario%20%28USA%29%20%28Beta%202%29.zip" TargetMode="External"/><Relationship Id="rId1049" Type="http://schemas.openxmlformats.org/officeDocument/2006/relationships/hyperlink" Target="https://archive.org/download/ni-roms/roms/Nintendo%20-%20Nintendo%20Entertainment%20System%20%28Unheadered%29.zip/QIX%20%28USA%29.zip" TargetMode="External"/><Relationship Id="rId2370" Type="http://schemas.openxmlformats.org/officeDocument/2006/relationships/hyperlink" Target="https://archive.org/download/ni-roms/roms/Nintendo%20-%20Nintendo%20Entertainment%20System%20%28Unheadered%29.zip/Downtown%20-%20Nekketsu%20Monogatari%20%28Japan%29%20%28Virtual%20Console%29.zip" TargetMode="External"/><Relationship Id="rId1040" Type="http://schemas.openxmlformats.org/officeDocument/2006/relationships/hyperlink" Target="https://archive.org/download/ni-roms/roms/Nintendo%20-%20Nintendo%20Entertainment%20System%20%28Unheadered%29.zip/Back%20to%20the%20Future%20IV%20%28Asia%29%20%28En%29%20%28Pirate%29.zip" TargetMode="External"/><Relationship Id="rId2371" Type="http://schemas.openxmlformats.org/officeDocument/2006/relationships/hyperlink" Target="https://archive.org/download/ni-roms/roms/Nintendo%20-%20Nintendo%20Entertainment%20System%20%28Unheadered%29.zip/Downtown%20-%20Nekketsu%20Monogatari%20%28Japan%29.zip" TargetMode="External"/><Relationship Id="rId1041" Type="http://schemas.openxmlformats.org/officeDocument/2006/relationships/hyperlink" Target="https://archive.org/download/ni-roms/roms/Nintendo%20-%20Nintendo%20Entertainment%20System%20%28Unheadered%29.zip/Punisher%2C%20The%20%28USA%29.zip" TargetMode="External"/><Relationship Id="rId2372" Type="http://schemas.openxmlformats.org/officeDocument/2006/relationships/hyperlink" Target="https://archive.org/download/ni-roms/roms/Nintendo%20-%20Nintendo%20Entertainment%20System%20%28Unheadered%29.zip/Downtown%20Special%20-%20Kunio-kun%20no%20Jidaigeki%20Da%20yo%20Zenin%20Shuugou%21%20%28Japan%29.zip" TargetMode="External"/><Relationship Id="rId1042" Type="http://schemas.openxmlformats.org/officeDocument/2006/relationships/hyperlink" Target="https://archive.org/download/ni-roms/roms/Nintendo%20-%20Nintendo%20Entertainment%20System%20%28Unheadered%29.zip/Back%20to%20the%20Future%20Part%20II%20%26%20III%20%28USA%29.zip" TargetMode="External"/><Relationship Id="rId2373" Type="http://schemas.openxmlformats.org/officeDocument/2006/relationships/hyperlink" Target="https://archive.org/download/ni-roms/roms/Nintendo%20-%20Nintendo%20Entertainment%20System%20%28Unheadered%29.zip/Dr.%20Chaos%20%28USA%29.zip" TargetMode="External"/><Relationship Id="rId1043" Type="http://schemas.openxmlformats.org/officeDocument/2006/relationships/hyperlink" Target="https://archive.org/download/ni-roms/roms/Nintendo%20-%20Nintendo%20Entertainment%20System%20%28Unheadered%29.zip/Puss%20%27n%20Boots%20-%20Pero%27s%20Great%20Adventure%20%28USA%29.zip" TargetMode="External"/><Relationship Id="rId2374" Type="http://schemas.openxmlformats.org/officeDocument/2006/relationships/hyperlink" Target="https://archive.org/download/ni-roms/roms/Nintendo%20-%20Nintendo%20Entertainment%20System%20%28Unheadered%29.zip/Dr.%20Jekyll%20and%20Mr.%20Hyde%20%28USA%29.zip" TargetMode="External"/><Relationship Id="rId1044" Type="http://schemas.openxmlformats.org/officeDocument/2006/relationships/hyperlink" Target="https://archive.org/download/ni-roms/roms/Nintendo%20-%20Nintendo%20Entertainment%20System%20%28Unheadered%29.zip/Bad%20Dread%20TV%20%28World%29%20%28Demo%29%20%282024-01-21T183349%29%20%28Aftermarket%29%20%28Unl%29.zip" TargetMode="External"/><Relationship Id="rId2375" Type="http://schemas.openxmlformats.org/officeDocument/2006/relationships/hyperlink" Target="https://archive.org/download/ni-roms/roms/Nintendo%20-%20Nintendo%20Entertainment%20System%20%28Unheadered%29.zip/Dr.%20Mario%20%28Europe%29.zip" TargetMode="External"/><Relationship Id="rId1045" Type="http://schemas.openxmlformats.org/officeDocument/2006/relationships/hyperlink" Target="https://archive.org/download/ni-roms/roms/Nintendo%20-%20Nintendo%20Entertainment%20System%20%28Unheadered%29.zip/Puzznic%20%28USA%29.zip" TargetMode="External"/><Relationship Id="rId2376" Type="http://schemas.openxmlformats.org/officeDocument/2006/relationships/hyperlink" Target="https://archive.org/download/ni-roms/roms/Nintendo%20-%20Nintendo%20Entertainment%20System%20%28Unheadered%29.zip/Dr.%20Mario%20%28Japan%2C%20USA%29%20%28En%29%20%28Rev%201%29.zip" TargetMode="External"/><Relationship Id="rId1046" Type="http://schemas.openxmlformats.org/officeDocument/2006/relationships/hyperlink" Target="https://archive.org/download/ni-roms/roms/Nintendo%20-%20Nintendo%20Entertainment%20System%20%28Unheadered%29.zip/Bad%20Dread%20TV%20%28World%29%20%28Demo%29%20%28Aftermarket%29%20%28Unl%29.zip" TargetMode="External"/><Relationship Id="rId2377" Type="http://schemas.openxmlformats.org/officeDocument/2006/relationships/hyperlink" Target="https://archive.org/download/ni-roms/roms/Nintendo%20-%20Nintendo%20Entertainment%20System%20%28Unheadered%29.zip/Dr.%20Mario%20%28Japan%2C%20USA%29%20%28En%29.zip" TargetMode="External"/><Relationship Id="rId1047" Type="http://schemas.openxmlformats.org/officeDocument/2006/relationships/hyperlink" Target="https://archive.org/download/ni-roms/roms/Nintendo%20-%20Nintendo%20Entertainment%20System%20%28Unheadered%29.zip/Q-bert%20%28USA%29.zip" TargetMode="External"/><Relationship Id="rId2378" Type="http://schemas.openxmlformats.org/officeDocument/2006/relationships/hyperlink" Target="https://archive.org/download/ni-roms/roms/Nintendo%20-%20Nintendo%20Entertainment%20System%20%28Unheadered%29.zip/Dr.%20Mario%20%28USA%29%20%28Beta%201%29%20%281990-04-27%29.zip" TargetMode="External"/><Relationship Id="rId1070" Type="http://schemas.openxmlformats.org/officeDocument/2006/relationships/hyperlink" Target="https://archive.org/download/ni-roms/roms/Nintendo%20-%20Nintendo%20Entertainment%20System%20%28Unheadered%29.zip/Bakushou%21%20Star%20Monomane%20Shitennou%20%28Japan%29.zip" TargetMode="External"/><Relationship Id="rId1071" Type="http://schemas.openxmlformats.org/officeDocument/2006/relationships/hyperlink" Target="https://archive.org/download/ni-roms/roms/Nintendo%20-%20Nintendo%20Entertainment%20System%20%28Unheadered%29.zip/Rally%20Bike%20%28USA%29.zip" TargetMode="External"/><Relationship Id="rId1072" Type="http://schemas.openxmlformats.org/officeDocument/2006/relationships/hyperlink" Target="https://archive.org/download/ni-roms/roms/Nintendo%20-%20Nintendo%20Entertainment%20System%20%28Unheadered%29.zip/Balda%20%28Russia%29%20%28Subor%20Keyboard%29%20%28Unl%29.zip" TargetMode="External"/><Relationship Id="rId1073" Type="http://schemas.openxmlformats.org/officeDocument/2006/relationships/hyperlink" Target="https://archive.org/download/ni-roms/roms/Nintendo%20-%20Nintendo%20Entertainment%20System%20%28Unheadered%29.zip/Rambo%20%28USA%29%20%28Rev%201%29.zip" TargetMode="External"/><Relationship Id="rId1074" Type="http://schemas.openxmlformats.org/officeDocument/2006/relationships/hyperlink" Target="https://archive.org/download/ni-roms/roms/Nintendo%20-%20Nintendo%20Entertainment%20System%20%28Unheadered%29.zip/Balda%20%28Russia%29%20%28Unl%29.zip" TargetMode="External"/><Relationship Id="rId1075" Type="http://schemas.openxmlformats.org/officeDocument/2006/relationships/hyperlink" Target="https://archive.org/download/ni-roms/roms/Nintendo%20-%20Nintendo%20Entertainment%20System%20%28Unheadered%29.zip/Rampage%20%28USA%29.zip" TargetMode="External"/><Relationship Id="rId1076" Type="http://schemas.openxmlformats.org/officeDocument/2006/relationships/hyperlink" Target="https://archive.org/download/ni-roms/roms/Nintendo%20-%20Nintendo%20Entertainment%20System%20%28Unheadered%29.zip/Ball%27N%27Flag%20%28World%29%20%28Aftermarket%29%20%28Unl%29.zip" TargetMode="External"/><Relationship Id="rId1077" Type="http://schemas.openxmlformats.org/officeDocument/2006/relationships/hyperlink" Target="https://archive.org/download/ni-roms/roms/Nintendo%20-%20Nintendo%20Entertainment%20System%20%28Unheadered%29.zip/Rampart%20%28USA%29%20%28Jaleco%29.zip" TargetMode="External"/><Relationship Id="rId1078" Type="http://schemas.openxmlformats.org/officeDocument/2006/relationships/hyperlink" Target="https://archive.org/download/ni-roms/roms/Nintendo%20-%20Nintendo%20Entertainment%20System%20%28Unheadered%29.zip/Ball%27N%27Flag%20%28World%29%20%28Beta%29%20%28Aftermarket%29%20%28Unl%29.zip" TargetMode="External"/><Relationship Id="rId1079" Type="http://schemas.openxmlformats.org/officeDocument/2006/relationships/hyperlink" Target="https://archive.org/download/ni-roms/roms/Nintendo%20-%20Nintendo%20Entertainment%20System%20%28Unheadered%29.zip/Remote%20Control%20%28USA%29.zip" TargetMode="External"/><Relationship Id="rId2390" Type="http://schemas.openxmlformats.org/officeDocument/2006/relationships/hyperlink" Target="https://archive.org/download/ni-roms/roms/Nintendo%20-%20Nintendo%20Entertainment%20System%20%28Unheadered%29.zip/Dragon%20Ball%20-%20Shen%20Long%20no%20Nazo%20%28Japan%29.zip" TargetMode="External"/><Relationship Id="rId1060" Type="http://schemas.openxmlformats.org/officeDocument/2006/relationships/hyperlink" Target="https://archive.org/download/ni-roms/roms/Nintendo%20-%20Nintendo%20Entertainment%20System%20%28Unheadered%29.zip/Baken%20Hisshou%20Gaku%20-%20Gate%20In%20%28Japan%29.zip" TargetMode="External"/><Relationship Id="rId2391" Type="http://schemas.openxmlformats.org/officeDocument/2006/relationships/hyperlink" Target="https://archive.org/download/ni-roms/roms/Nintendo%20-%20Nintendo%20Entertainment%20System%20%28Unheadered%29.zip/Dragon%20Ball%203%20-%20Gokuu%20Den%20%28Japan%29%20%28Rev%201%29.zip" TargetMode="External"/><Relationship Id="rId1061" Type="http://schemas.openxmlformats.org/officeDocument/2006/relationships/hyperlink" Target="https://archive.org/download/ni-roms/roms/Nintendo%20-%20Nintendo%20Entertainment%20System%20%28Unheadered%29.zip/Rad%20Racer%20%28USA%29.zip" TargetMode="External"/><Relationship Id="rId2392" Type="http://schemas.openxmlformats.org/officeDocument/2006/relationships/hyperlink" Target="https://archive.org/download/ni-roms/roms/Nintendo%20-%20Nintendo%20Entertainment%20System%20%28Unheadered%29.zip/Dragon%20Ball%203%20-%20Gokuu%20Den%20%28Japan%29.zip" TargetMode="External"/><Relationship Id="rId1062" Type="http://schemas.openxmlformats.org/officeDocument/2006/relationships/hyperlink" Target="https://archive.org/download/ni-roms/roms/Nintendo%20-%20Nintendo%20Entertainment%20System%20%28Unheadered%29.zip/Bakushou%21%21%20Ai%20no%20Gekijou%20%28Japan%29.zip" TargetMode="External"/><Relationship Id="rId2393" Type="http://schemas.openxmlformats.org/officeDocument/2006/relationships/hyperlink" Target="https://archive.org/download/ni-roms/roms/Nintendo%20-%20Nintendo%20Entertainment%20System%20%28Unheadered%29.zip/Dragon%20Ball%20Adventure%20%28World%29%20%28Aftermarket%29%20%28Pirate%29.zip" TargetMode="External"/><Relationship Id="rId1063" Type="http://schemas.openxmlformats.org/officeDocument/2006/relationships/hyperlink" Target="https://archive.org/download/ni-roms/roms/Nintendo%20-%20Nintendo%20Entertainment%20System%20%28Unheadered%29.zip/Rad%20Racer%20II%20%28USA%29.zip" TargetMode="External"/><Relationship Id="rId2394" Type="http://schemas.openxmlformats.org/officeDocument/2006/relationships/hyperlink" Target="https://archive.org/download/ni-roms/roms/Nintendo%20-%20Nintendo%20Entertainment%20System%20%28Unheadered%29.zip/Dragon%20Ball%20Z%20-%20Gekitou%20Tenkaichi%20Budoukai%20%28Asia%29%20%28Ja%29%20%28T-230%29%20%28Pirate%29.zip" TargetMode="External"/><Relationship Id="rId1064" Type="http://schemas.openxmlformats.org/officeDocument/2006/relationships/hyperlink" Target="https://archive.org/download/ni-roms/roms/Nintendo%20-%20Nintendo%20Entertainment%20System%20%28Unheadered%29.zip/Bakushou%21%21%20Jinsei%20Gekijou%20%28Japan%29.zip" TargetMode="External"/><Relationship Id="rId2395" Type="http://schemas.openxmlformats.org/officeDocument/2006/relationships/hyperlink" Target="https://archive.org/download/ni-roms/roms/Nintendo%20-%20Nintendo%20Entertainment%20System%20%28Unheadered%29.zip/Dragon%20Ball%20Z%20-%20Gekitou%20Tenkaichi%20Budoukai%20%28Japan%29%20%28Datach%29.zip" TargetMode="External"/><Relationship Id="rId1065" Type="http://schemas.openxmlformats.org/officeDocument/2006/relationships/hyperlink" Target="https://archive.org/download/ni-roms/roms/Nintendo%20-%20Nintendo%20Entertainment%20System%20%28Unheadered%29.zip/Raid%20on%20Bungeling%20Bay%20%28USA%29.zip" TargetMode="External"/><Relationship Id="rId2396" Type="http://schemas.openxmlformats.org/officeDocument/2006/relationships/hyperlink" Target="https://archive.org/download/ni-roms/roms/Nintendo%20-%20Nintendo%20Entertainment%20System%20%28Unheadered%29.zip/Dragon%20Ball%20Z%20-%20Kyoushuu%21%20Saiya%20Jin%20%28Japan%29%20%28Rev%201%29.zip" TargetMode="External"/><Relationship Id="rId1066" Type="http://schemas.openxmlformats.org/officeDocument/2006/relationships/hyperlink" Target="https://archive.org/download/ni-roms/roms/Nintendo%20-%20Nintendo%20Entertainment%20System%20%28Unheadered%29.zip/Bakushou%21%21%20Jinsei%20Gekijou%202%20%28Japan%29.zip" TargetMode="External"/><Relationship Id="rId2397" Type="http://schemas.openxmlformats.org/officeDocument/2006/relationships/hyperlink" Target="https://archive.org/download/ni-roms/roms/Nintendo%20-%20Nintendo%20Entertainment%20System%20%28Unheadered%29.zip/Dragon%20Ball%20Z%20-%20Kyoushuu%21%20Saiya%20Jin%20%28Japan%29.zip" TargetMode="External"/><Relationship Id="rId1067" Type="http://schemas.openxmlformats.org/officeDocument/2006/relationships/hyperlink" Target="https://archive.org/download/ni-roms/roms/Nintendo%20-%20Nintendo%20Entertainment%20System%20%28Unheadered%29.zip/Rainbow%20Islands%20-%20Bubble%20Bobble%202%20%28Europe%29.zip" TargetMode="External"/><Relationship Id="rId2398" Type="http://schemas.openxmlformats.org/officeDocument/2006/relationships/hyperlink" Target="https://archive.org/download/ni-roms/roms/Nintendo%20-%20Nintendo%20Entertainment%20System%20%28Unheadered%29.zip/Dragon%20Ball%20Z%20-%20Super%20Butouden%202%20%28Asia%29%20%28v1.0%29%20%28Pirate%29.zip" TargetMode="External"/><Relationship Id="rId1068" Type="http://schemas.openxmlformats.org/officeDocument/2006/relationships/hyperlink" Target="https://archive.org/download/ni-roms/roms/Nintendo%20-%20Nintendo%20Entertainment%20System%20%28Unheadered%29.zip/Bakushou%21%21%20Jinsei%20Gekijou%203%20%28Japan%29.zip" TargetMode="External"/><Relationship Id="rId2399" Type="http://schemas.openxmlformats.org/officeDocument/2006/relationships/hyperlink" Target="https://archive.org/download/ni-roms/roms/Nintendo%20-%20Nintendo%20Entertainment%20System%20%28Unheadered%29.zip/Dragon%20Ball%20Z%20-%20Super%20Butouden%202%20%28Asia%29%20%28v1.1%29%20%28Pirate%29.zip" TargetMode="External"/><Relationship Id="rId1069" Type="http://schemas.openxmlformats.org/officeDocument/2006/relationships/hyperlink" Target="https://archive.org/download/ni-roms/roms/Nintendo%20-%20Nintendo%20Entertainment%20System%20%28Unheadered%29.zip/Rainbow%20Islands%20%28USA%29.zip" TargetMode="External"/><Relationship Id="rId1015" Type="http://schemas.openxmlformats.org/officeDocument/2006/relationships/hyperlink" Target="https://archive.org/download/ni-roms/roms/Nintendo%20-%20Nintendo%20Entertainment%20System%20%28Unheadered%29.zip/Platoon%20%28USA%29%20%28Rev%201%29.zip" TargetMode="External"/><Relationship Id="rId2346" Type="http://schemas.openxmlformats.org/officeDocument/2006/relationships/hyperlink" Target="https://archive.org/download/ni-roms/roms/Nintendo%20-%20Nintendo%20Entertainment%20System%20%28Unheadered%29.zip/Double%20Dragon%20%28Europe%29.zip" TargetMode="External"/><Relationship Id="rId3678" Type="http://schemas.openxmlformats.org/officeDocument/2006/relationships/hyperlink" Target="https://archive.org/download/ni-roms/roms/Nintendo%20-%20Nintendo%20Entertainment%20System%20%28Unheadered%29.zip/King%27s%20Knight%20%28USA%29%20%28Virtual%20Console%29.zip" TargetMode="External"/><Relationship Id="rId1016" Type="http://schemas.openxmlformats.org/officeDocument/2006/relationships/hyperlink" Target="https://archive.org/download/ni-roms/roms/Nintendo%20-%20Nintendo%20Entertainment%20System%20%28Unheadered%29.zip/BMX%20Simulator%20%28World%29%20%28Unl%29.zip" TargetMode="External"/><Relationship Id="rId2347" Type="http://schemas.openxmlformats.org/officeDocument/2006/relationships/hyperlink" Target="https://archive.org/download/ni-roms/roms/Nintendo%20-%20Nintendo%20Entertainment%20System%20%28Unheadered%29.zip/Double%20Dragon%20%28Japan%29%20%28Beta%29.zip" TargetMode="External"/><Relationship Id="rId3677" Type="http://schemas.openxmlformats.org/officeDocument/2006/relationships/hyperlink" Target="https://archive.org/download/ni-roms/roms/Nintendo%20-%20Nintendo%20Entertainment%20System%20%28Unheadered%29.zip/King%27s%20Knight%20%28Japan%29.zip" TargetMode="External"/><Relationship Id="rId1017" Type="http://schemas.openxmlformats.org/officeDocument/2006/relationships/hyperlink" Target="https://archive.org/download/ni-roms/roms/Nintendo%20-%20Nintendo%20Entertainment%20System%20%28Unheadered%29.zip/Popeye%20%28World%29%20%28Rev%201%29.zip" TargetMode="External"/><Relationship Id="rId2348" Type="http://schemas.openxmlformats.org/officeDocument/2006/relationships/hyperlink" Target="https://archive.org/download/ni-roms/roms/Nintendo%20-%20Nintendo%20Entertainment%20System%20%28Unheadered%29.zip/Double%20Dragon%20%28Japan%29.zip" TargetMode="External"/><Relationship Id="rId1018" Type="http://schemas.openxmlformats.org/officeDocument/2006/relationships/hyperlink" Target="https://archive.org/download/ni-roms/roms/Nintendo%20-%20Nintendo%20Entertainment%20System%20%28Unheadered%29.zip/Ba%20Bao%20Qizhu%20%28EverQuest%29%20%28China%29%20%28Pirate%29.zip" TargetMode="External"/><Relationship Id="rId2349" Type="http://schemas.openxmlformats.org/officeDocument/2006/relationships/hyperlink" Target="https://archive.org/download/ni-roms/roms/Nintendo%20-%20Nintendo%20Entertainment%20System%20%28Unheadered%29.zip/Double%20Dragon%20%28USA%29.zip" TargetMode="External"/><Relationship Id="rId3679" Type="http://schemas.openxmlformats.org/officeDocument/2006/relationships/hyperlink" Target="https://archive.org/download/ni-roms/roms/Nintendo%20-%20Nintendo%20Entertainment%20System%20%28Unheadered%29.zip/King%27s%20Knight%20%28USA%29.zip" TargetMode="External"/><Relationship Id="rId1019" Type="http://schemas.openxmlformats.org/officeDocument/2006/relationships/hyperlink" Target="https://archive.org/download/ni-roms/roms/Nintendo%20-%20Nintendo%20Entertainment%20System%20%28Unheadered%29.zip/Power%20Blade%20%28USA%29.zip" TargetMode="External"/><Relationship Id="rId3670" Type="http://schemas.openxmlformats.org/officeDocument/2006/relationships/hyperlink" Target="https://archive.org/download/ni-roms/roms/Nintendo%20-%20Nintendo%20Entertainment%20System%20%28Unheadered%29.zip/Kid%20Kool%20%28Asia%29%20%28En%29%20%28Pirate%29.zip" TargetMode="External"/><Relationship Id="rId2340" Type="http://schemas.openxmlformats.org/officeDocument/2006/relationships/hyperlink" Target="https://archive.org/download/ni-roms/roms/Nintendo%20-%20Nintendo%20Entertainment%20System%20%28Unheadered%29.zip/Double%20Action%2053%20-%20Volume%202%20%28USA%29%20%28Aftermarket%29%20%28Unl%29.zip" TargetMode="External"/><Relationship Id="rId3672" Type="http://schemas.openxmlformats.org/officeDocument/2006/relationships/hyperlink" Target="https://archive.org/download/ni-roms/roms/Nintendo%20-%20Nintendo%20Entertainment%20System%20%28Unheadered%29.zip/Kid%20Niki%20-%20Radical%20Ninja%20%28USA%29%20%28Rev%201%29.zip" TargetMode="External"/><Relationship Id="rId1010" Type="http://schemas.openxmlformats.org/officeDocument/2006/relationships/hyperlink" Target="https://archive.org/download/ni-roms/roms/Nintendo%20-%20Nintendo%20Entertainment%20System%20%28Unheadered%29.zip/B-Wings%20%28Japan%29.zip" TargetMode="External"/><Relationship Id="rId2341" Type="http://schemas.openxmlformats.org/officeDocument/2006/relationships/hyperlink" Target="https://archive.org/download/ni-roms/roms/Nintendo%20-%20Nintendo%20Entertainment%20System%20%28Unheadered%29.zip/Double%20Action%2053%20-%20Volume%202%20%28World%29%20%28Beta%29%20%28RC.2%29%20%28Aftermarket%29%20%28Unl%29.zip" TargetMode="External"/><Relationship Id="rId3671" Type="http://schemas.openxmlformats.org/officeDocument/2006/relationships/hyperlink" Target="https://archive.org/download/ni-roms/roms/Nintendo%20-%20Nintendo%20Entertainment%20System%20%28Unheadered%29.zip/Kid%20Kool%20and%20the%20Quest%20for%20the%20Seven%20Wonder%20Herbs%20%28USA%29.zip" TargetMode="External"/><Relationship Id="rId1011" Type="http://schemas.openxmlformats.org/officeDocument/2006/relationships/hyperlink" Target="https://archive.org/download/ni-roms/roms/Nintendo%20-%20Nintendo%20Entertainment%20System%20%28Unheadered%29.zip/Pipe%20Dream%20%28USA%29.zip" TargetMode="External"/><Relationship Id="rId2342" Type="http://schemas.openxmlformats.org/officeDocument/2006/relationships/hyperlink" Target="https://archive.org/download/ni-roms/roms/Nintendo%20-%20Nintendo%20Entertainment%20System%20%28Unheadered%29.zip/Double%20Action%2053%20-%20Volume%202%20%28World%29%20%28Beta%29%20%28RC.3%29%20%28Aftermarket%29%20%28Unl%29.zip" TargetMode="External"/><Relationship Id="rId3674" Type="http://schemas.openxmlformats.org/officeDocument/2006/relationships/hyperlink" Target="https://archive.org/download/ni-roms/roms/Nintendo%20-%20Nintendo%20Entertainment%20System%20%28Unheadered%29.zip/Kidou%20Senshi%20Z%20Gundam%20-%20Hot%20Scramble%20%28Japan%29%20%28Final%20Version%29.zip" TargetMode="External"/><Relationship Id="rId1012" Type="http://schemas.openxmlformats.org/officeDocument/2006/relationships/hyperlink" Target="https://archive.org/download/ni-roms/roms/Nintendo%20-%20Nintendo%20Entertainment%20System%20%28Unheadered%29.zip/BB%20Car%20%28Asia%29%20%28En%29%20%28Unl%29.zip" TargetMode="External"/><Relationship Id="rId2343" Type="http://schemas.openxmlformats.org/officeDocument/2006/relationships/hyperlink" Target="https://archive.org/download/ni-roms/roms/Nintendo%20-%20Nintendo%20Entertainment%20System%20%28Unheadered%29.zip/Double%20Action%2053%20-%20Volume%202%20%28World%29%20%28Beta%29%20%28RC.4a%29%20%28Aftermarket%29%20%28Unl%29.zip" TargetMode="External"/><Relationship Id="rId3673" Type="http://schemas.openxmlformats.org/officeDocument/2006/relationships/hyperlink" Target="https://archive.org/download/ni-roms/roms/Nintendo%20-%20Nintendo%20Entertainment%20System%20%28Unheadered%29.zip/Kid%20Niki%20-%20Radical%20Ninja%20%28USA%29.zip" TargetMode="External"/><Relationship Id="rId1013" Type="http://schemas.openxmlformats.org/officeDocument/2006/relationships/hyperlink" Target="https://archive.org/download/ni-roms/roms/Nintendo%20-%20Nintendo%20Entertainment%20System%20%28Unheadered%29.zip/Pirates%21%20%28USA%29.zip" TargetMode="External"/><Relationship Id="rId2344" Type="http://schemas.openxmlformats.org/officeDocument/2006/relationships/hyperlink" Target="https://archive.org/download/ni-roms/roms/Nintendo%20-%20Nintendo%20Entertainment%20System%20%28Unheadered%29.zip/Double%20Dare%20%28USA%29.zip" TargetMode="External"/><Relationship Id="rId3676" Type="http://schemas.openxmlformats.org/officeDocument/2006/relationships/hyperlink" Target="https://archive.org/download/ni-roms/roms/Nintendo%20-%20Nintendo%20Entertainment%20System%20%28Unheadered%29.zip/King%27s%20Knight%20%28Japan%29%20%28Virtual%20Console%29.zip" TargetMode="External"/><Relationship Id="rId1014" Type="http://schemas.openxmlformats.org/officeDocument/2006/relationships/hyperlink" Target="https://archive.org/download/ni-roms/roms/Nintendo%20-%20Nintendo%20Entertainment%20System%20%28Unheadered%29.zip/BMX%20Simulator%20%28Asia%29%20%28En%29%20%28B-S2%29%20%28Pirate%29.zip" TargetMode="External"/><Relationship Id="rId2345" Type="http://schemas.openxmlformats.org/officeDocument/2006/relationships/hyperlink" Target="https://archive.org/download/ni-roms/roms/Nintendo%20-%20Nintendo%20Entertainment%20System%20%28Unheadered%29.zip/Double%20Dragon%20%28Europe%29%20%28Virtual%20Console%29.zip" TargetMode="External"/><Relationship Id="rId3675" Type="http://schemas.openxmlformats.org/officeDocument/2006/relationships/hyperlink" Target="https://archive.org/download/ni-roms/roms/Nintendo%20-%20Nintendo%20Entertainment%20System%20%28Unheadered%29.zip/Kidou%20Senshi%20Z%20Gundam%20-%20Hot%20Scramble%20%28Japan%29.zip" TargetMode="External"/><Relationship Id="rId1004" Type="http://schemas.openxmlformats.org/officeDocument/2006/relationships/hyperlink" Target="https://archive.org/download/ni-roms/roms/Nintendo%20-%20Nintendo%20Entertainment%20System%20%28Unheadered%29.zip/Awol%20%28World%29%20%28Demo%29%20%282023-07-16%29%20%28Aftermarket%29%20%28Unl%29.zip" TargetMode="External"/><Relationship Id="rId2335" Type="http://schemas.openxmlformats.org/officeDocument/2006/relationships/hyperlink" Target="https://archive.org/download/ni-roms/roms/Nintendo%20-%20Nintendo%20Entertainment%20System%20%28Unheadered%29.zip/Doraemon%20-%20Chao%20Shikong%20Lixian%20%28China%29%20%28Aftermarket%29%20%28Pirate%29%20%28Alt%29.zip" TargetMode="External"/><Relationship Id="rId3667" Type="http://schemas.openxmlformats.org/officeDocument/2006/relationships/hyperlink" Target="https://archive.org/download/ni-roms/roms/Nintendo%20-%20Nintendo%20Entertainment%20System%20%28Unheadered%29.zip/Kid%20Icarus%20%28USA%2C%20Europe%29%20%28Rev%201%29.zip" TargetMode="External"/><Relationship Id="rId4998" Type="http://schemas.openxmlformats.org/officeDocument/2006/relationships/hyperlink" Target="https://archive.org/download/ni-roms/roms/Nintendo%20-%20Nintendo%20Entertainment%20System%20%28Unheadered%29.zip/Policeman%20%28Spain%29%20%28En%29%20%28Micro%20Genius%29%20%28Unl%29.zip" TargetMode="External"/><Relationship Id="rId1005" Type="http://schemas.openxmlformats.org/officeDocument/2006/relationships/hyperlink" Target="https://archive.org/download/ni-roms/roms/Nintendo%20-%20Nintendo%20Entertainment%20System%20%28Unheadered%29.zip/Pin%20Bot%20%28USA%29.zip" TargetMode="External"/><Relationship Id="rId2336" Type="http://schemas.openxmlformats.org/officeDocument/2006/relationships/hyperlink" Target="https://archive.org/download/ni-roms/roms/Nintendo%20-%20Nintendo%20Entertainment%20System%20%28Unheadered%29.zip/Doraemon%20-%20Chao%20Shikong%20Lixian%20%28China%29%20%28Aftermarket%29%20%28Pirate%29.zip" TargetMode="External"/><Relationship Id="rId3666" Type="http://schemas.openxmlformats.org/officeDocument/2006/relationships/hyperlink" Target="https://archive.org/download/ni-roms/roms/Nintendo%20-%20Nintendo%20Entertainment%20System%20%28Unheadered%29.zip/Kid%20Icarus%20%28USA%2C%20Europe%29%20%28Rev%201%29%20%28Virtual%20Console%29.zip" TargetMode="External"/><Relationship Id="rId4997" Type="http://schemas.openxmlformats.org/officeDocument/2006/relationships/hyperlink" Target="https://archive.org/download/ni-roms/roms/Nintendo%20-%20Nintendo%20Entertainment%20System%20%28Unheadered%29.zip/Pole%20Tchudes%202%20%28Russia%29%20%28Unl%29.zip" TargetMode="External"/><Relationship Id="rId1006" Type="http://schemas.openxmlformats.org/officeDocument/2006/relationships/hyperlink" Target="https://archive.org/download/ni-roms/roms/Nintendo%20-%20Nintendo%20Entertainment%20System%20%28Unheadered%29.zip/Awol%20%28World%29%20%28Demo%29%20%282024-03-02%29%20%28Aftermarket%29%20%28Unl%29.zip" TargetMode="External"/><Relationship Id="rId2337" Type="http://schemas.openxmlformats.org/officeDocument/2006/relationships/hyperlink" Target="https://archive.org/download/ni-roms/roms/Nintendo%20-%20Nintendo%20Entertainment%20System%20%28Unheadered%29.zip/Doraemon%20-%20Giga%20Zombie%20no%20Gyakushuu%20%28Japan%29.zip" TargetMode="External"/><Relationship Id="rId3669" Type="http://schemas.openxmlformats.org/officeDocument/2006/relationships/hyperlink" Target="https://archive.org/download/ni-roms/roms/Nintendo%20-%20Nintendo%20Entertainment%20System%20%28Unheadered%29.zip/Kid%20Klown%20in%20Night%20Mayor%20World%20%28USA%29.zip" TargetMode="External"/><Relationship Id="rId1007" Type="http://schemas.openxmlformats.org/officeDocument/2006/relationships/hyperlink" Target="https://archive.org/download/ni-roms/roms/Nintendo%20-%20Nintendo%20Entertainment%20System%20%28Unheadered%29.zip/Pinball%20%28Japan%2C%20USA%29%20%28En%29%20%28GameCube%20Edition%29.zip" TargetMode="External"/><Relationship Id="rId2338" Type="http://schemas.openxmlformats.org/officeDocument/2006/relationships/hyperlink" Target="https://archive.org/download/ni-roms/roms/Nintendo%20-%20Nintendo%20Entertainment%20System%20%28Unheadered%29.zip/Dou%20Zhi%20Pinpan%20-%20Wisdom%20Boy%20%28Asia%29%20%28Gamtec%29%20%28Unl%29.zip" TargetMode="External"/><Relationship Id="rId3668" Type="http://schemas.openxmlformats.org/officeDocument/2006/relationships/hyperlink" Target="https://archive.org/download/ni-roms/roms/Nintendo%20-%20Nintendo%20Entertainment%20System%20%28Unheadered%29.zip/Kid%20Icarus%20%28USA%2C%20Europe%29.zip" TargetMode="External"/><Relationship Id="rId4999" Type="http://schemas.openxmlformats.org/officeDocument/2006/relationships/hyperlink" Target="https://archive.org/download/ni-roms/roms/Nintendo%20-%20Nintendo%20Entertainment%20System%20%28Unheadered%29.zip/Polygondwanaland%20-%202nd%20Edition%20%28World%29%20%28Aftermarket%29%20%28Unl%29.zip" TargetMode="External"/><Relationship Id="rId1008" Type="http://schemas.openxmlformats.org/officeDocument/2006/relationships/hyperlink" Target="https://archive.org/download/ni-roms/roms/Nintendo%20-%20Nintendo%20Entertainment%20System%20%28Unheadered%29.zip/Awol%20%28World%29%20%28Demo%29%20%282024-03-17%29%20%28Aftermarket%29%20%28Unl%29.zip" TargetMode="External"/><Relationship Id="rId2339" Type="http://schemas.openxmlformats.org/officeDocument/2006/relationships/hyperlink" Target="https://archive.org/download/ni-roms/roms/Nintendo%20-%20Nintendo%20Entertainment%20System%20%28Unheadered%29.zip/Dou%20Zhi%20Pinpan%20-%20Wisdom%20Boy%20%28Asia%29%20%28Unknown%29%20%28Unl%29.zip" TargetMode="External"/><Relationship Id="rId1009" Type="http://schemas.openxmlformats.org/officeDocument/2006/relationships/hyperlink" Target="https://archive.org/download/ni-roms/roms/Nintendo%20-%20Nintendo%20Entertainment%20System%20%28Unheadered%29.zip/Pinball%20Quest%20%28USA%29.zip" TargetMode="External"/><Relationship Id="rId4990" Type="http://schemas.openxmlformats.org/officeDocument/2006/relationships/hyperlink" Target="https://archive.org/download/ni-roms/roms/Nintendo%20-%20Nintendo%20Entertainment%20System%20%28Unheadered%29.zip/Poker%20III%20-%205%20in%201%20%28Asia%29%20%28En%29%20%28Unl%29.zip" TargetMode="External"/><Relationship Id="rId3661" Type="http://schemas.openxmlformats.org/officeDocument/2006/relationships/hyperlink" Target="https://archive.org/download/ni-roms/roms/Nintendo%20-%20Nintendo%20Entertainment%20System%20%28Unheadered%29.zip/Kickle%20Cubicle%20%28Europe%29.zip" TargetMode="External"/><Relationship Id="rId4992" Type="http://schemas.openxmlformats.org/officeDocument/2006/relationships/hyperlink" Target="https://archive.org/download/ni-roms/roms/Nintendo%20-%20Nintendo%20Entertainment%20System%20%28Unheadered%29.zip/Poker%20Jijin%20-%20The%20World%20of%20Card%20Games%20%28Asia%29%20%28Sachen%29%20%28Unl%29.zip" TargetMode="External"/><Relationship Id="rId2330" Type="http://schemas.openxmlformats.org/officeDocument/2006/relationships/hyperlink" Target="https://archive.org/download/ni-roms/roms/Nintendo%20-%20Nintendo%20Entertainment%20System%20%28Unheadered%29.zip/Doors%20of%20Darkness%20%28World%29%20%28v0.09B%29%20%28Proto%29%20%28Aftermarket%29%20%28Unl%29.zip" TargetMode="External"/><Relationship Id="rId3660" Type="http://schemas.openxmlformats.org/officeDocument/2006/relationships/hyperlink" Target="https://archive.org/download/ni-roms/roms/Nintendo%20-%20Nintendo%20Entertainment%20System%20%28Unheadered%29.zip/Kick%20The%20Colonel%21%20%28World%29%20%28Demo%207%29%20%28Aftermarket%29%20%28Unl%29.zip" TargetMode="External"/><Relationship Id="rId4991" Type="http://schemas.openxmlformats.org/officeDocument/2006/relationships/hyperlink" Target="https://archive.org/download/ni-roms/roms/Nintendo%20-%20Nintendo%20Entertainment%20System%20%28Unheadered%29.zip/Poker%20Jijin%20%28Asia%29%20%28Unl%29.zip" TargetMode="External"/><Relationship Id="rId1000" Type="http://schemas.openxmlformats.org/officeDocument/2006/relationships/hyperlink" Target="https://archive.org/download/ni-roms/roms/Nintendo%20-%20Nintendo%20Entertainment%20System%20%28Unheadered%29.zip/Auto-Upturn%20%28Asia%29%20%28Ja%29%20%28PAL%29%20%28Unl%29.zip" TargetMode="External"/><Relationship Id="rId2331" Type="http://schemas.openxmlformats.org/officeDocument/2006/relationships/hyperlink" Target="https://archive.org/download/ni-roms/roms/Nintendo%20-%20Nintendo%20Entertainment%20System%20%28Unheadered%29.zip/Doppel%20Effect%20%28World%29%20%28v1.00%29%20%28Ludum%20Dare%2055%29%20%28Aftermarket%29%20%28Unl%29.zip" TargetMode="External"/><Relationship Id="rId3663" Type="http://schemas.openxmlformats.org/officeDocument/2006/relationships/hyperlink" Target="https://archive.org/download/ni-roms/roms/Nintendo%20-%20Nintendo%20Entertainment%20System%20%28Unheadered%29.zip/Kid%20Dracula%20%28World%29%20%28Castlevania%20Anniversary%20Collection%29.zip" TargetMode="External"/><Relationship Id="rId4994" Type="http://schemas.openxmlformats.org/officeDocument/2006/relationships/hyperlink" Target="https://archive.org/download/ni-roms/roms/Nintendo%20-%20Nintendo%20Entertainment%20System%20%28Unheadered%29.zip/Poker%20Mahjong%20%28Asia%29%20%28Unl%29.zip" TargetMode="External"/><Relationship Id="rId1001" Type="http://schemas.openxmlformats.org/officeDocument/2006/relationships/hyperlink" Target="https://archive.org/download/ni-roms/roms/Nintendo%20-%20Nintendo%20Entertainment%20System%20%28Unheadered%29.zip/Phantom%20Fighter%20%28USA%29.zip" TargetMode="External"/><Relationship Id="rId2332" Type="http://schemas.openxmlformats.org/officeDocument/2006/relationships/hyperlink" Target="https://archive.org/download/ni-roms/roms/Nintendo%20-%20Nintendo%20Entertainment%20System%20%28Unheadered%29.zip/Doppel%20Effect%20%28World%29%20%28v1.01%29%20%28Ludum%20Dare%2055%29%20%28Aftermarket%29%20%28Unl%29.zip" TargetMode="External"/><Relationship Id="rId3662" Type="http://schemas.openxmlformats.org/officeDocument/2006/relationships/hyperlink" Target="https://archive.org/download/ni-roms/roms/Nintendo%20-%20Nintendo%20Entertainment%20System%20%28Unheadered%29.zip/Kickle%20Cubicle%20%28USA%29.zip" TargetMode="External"/><Relationship Id="rId4993" Type="http://schemas.openxmlformats.org/officeDocument/2006/relationships/hyperlink" Target="https://archive.org/download/ni-roms/roms/Nintendo%20-%20Nintendo%20Entertainment%20System%20%28Unheadered%29.zip/Poker%20Jingling%20%28Asia%29%20%28Unl%29.zip" TargetMode="External"/><Relationship Id="rId1002" Type="http://schemas.openxmlformats.org/officeDocument/2006/relationships/hyperlink" Target="https://archive.org/download/ni-roms/roms/Nintendo%20-%20Nintendo%20Entertainment%20System%20%28Unheadered%29.zip/Awol%20%28World%29%20%28Demo%29%20%282023-03-05%29%20%28Aftermarket%29%20%28Unl%29.zip" TargetMode="External"/><Relationship Id="rId2333" Type="http://schemas.openxmlformats.org/officeDocument/2006/relationships/hyperlink" Target="https://archive.org/download/ni-roms/roms/Nintendo%20-%20Nintendo%20Entertainment%20System%20%28Unheadered%29.zip/Doraemon%20%28Japan%29%20%28Rev%201%29.zip" TargetMode="External"/><Relationship Id="rId3665" Type="http://schemas.openxmlformats.org/officeDocument/2006/relationships/hyperlink" Target="https://archive.org/download/ni-roms/roms/Nintendo%20-%20Nintendo%20Entertainment%20System%20%28Unheadered%29.zip/Kid%20Funky%20%28World%29%20%28v1.1%29%20%28Aftermarket%29%20%28Unl%29.zip" TargetMode="External"/><Relationship Id="rId4996" Type="http://schemas.openxmlformats.org/officeDocument/2006/relationships/hyperlink" Target="https://archive.org/download/ni-roms/roms/Nintendo%20-%20Nintendo%20Entertainment%20System%20%28Unheadered%29.zip/Pole%20Tchudes%20%28Russia%29%20%28Unl%29.zip" TargetMode="External"/><Relationship Id="rId1003" Type="http://schemas.openxmlformats.org/officeDocument/2006/relationships/hyperlink" Target="https://archive.org/download/ni-roms/roms/Nintendo%20-%20Nintendo%20Entertainment%20System%20%28Unheadered%29.zip/Pictionary%20-%20The%20Game%20of%20Video%20Quick%20Draw%20%28USA%29.zip" TargetMode="External"/><Relationship Id="rId2334" Type="http://schemas.openxmlformats.org/officeDocument/2006/relationships/hyperlink" Target="https://archive.org/download/ni-roms/roms/Nintendo%20-%20Nintendo%20Entertainment%20System%20%28Unheadered%29.zip/Doraemon%20%28Japan%29.zip" TargetMode="External"/><Relationship Id="rId3664" Type="http://schemas.openxmlformats.org/officeDocument/2006/relationships/hyperlink" Target="https://archive.org/download/ni-roms/roms/Nintendo%20-%20Nintendo%20Entertainment%20System%20%28Unheadered%29.zip/Kid%20Funky%20%28World%29%20%28Aftermarket%29%20%28Unl%29.zip" TargetMode="External"/><Relationship Id="rId4995" Type="http://schemas.openxmlformats.org/officeDocument/2006/relationships/hyperlink" Target="https://archive.org/download/ni-roms/roms/Nintendo%20-%20Nintendo%20Entertainment%20System%20%28Unheadered%29.zip/Pokey%20%28Asia%29%20%28En%29%20%28Unl%29.zip" TargetMode="External"/><Relationship Id="rId1037" Type="http://schemas.openxmlformats.org/officeDocument/2006/relationships/hyperlink" Target="https://archive.org/download/ni-roms/roms/Nintendo%20-%20Nintendo%20Entertainment%20System%20%28Unheadered%29.zip/Probotector%20II%20-%20Return%20of%20the%20Evil%20Forces%20%28World%29%20%28Contra%20Anniversary%20Collection%29.zip" TargetMode="External"/><Relationship Id="rId2368" Type="http://schemas.openxmlformats.org/officeDocument/2006/relationships/hyperlink" Target="https://archive.org/download/ni-roms/roms/Nintendo%20-%20Nintendo%20Entertainment%20System%20%28Unheadered%29.zip/Dough%20Boy%20%28Japan%29.zip" TargetMode="External"/><Relationship Id="rId1038" Type="http://schemas.openxmlformats.org/officeDocument/2006/relationships/hyperlink" Target="https://archive.org/download/ni-roms/roms/Nintendo%20-%20Nintendo%20Entertainment%20System%20%28Unheadered%29.zip/Back%20to%20the%20Future%20%28USA%29.zip" TargetMode="External"/><Relationship Id="rId2369" Type="http://schemas.openxmlformats.org/officeDocument/2006/relationships/hyperlink" Target="https://archive.org/download/ni-roms/roms/Nintendo%20-%20Nintendo%20Entertainment%20System%20%28Unheadered%29.zip/Downtown%20-%20Nekketsu%20Koushinkyoku%20-%20Soreyuke%20Daiundoukai%20%28Japan%29.zip" TargetMode="External"/><Relationship Id="rId3699" Type="http://schemas.openxmlformats.org/officeDocument/2006/relationships/hyperlink" Target="https://archive.org/download/ni-roms/roms/Nintendo%20-%20Nintendo%20Entertainment%20System%20%28Unheadered%29.zip/King%20of%20Kings%2C%20The%20-%20The%20Early%20Years%20%28USA%29%20%28v1.1%29%20%28Unl%29.zip" TargetMode="External"/><Relationship Id="rId1039" Type="http://schemas.openxmlformats.org/officeDocument/2006/relationships/hyperlink" Target="https://archive.org/download/ni-roms/roms/Nintendo%20-%20Nintendo%20Entertainment%20System%20%28Unheadered%29.zip/Punch-Out%21%21%20%28USA%29.zip" TargetMode="External"/><Relationship Id="rId3690" Type="http://schemas.openxmlformats.org/officeDocument/2006/relationships/hyperlink" Target="https://archive.org/download/ni-roms/roms/Nintendo%20-%20Nintendo%20Entertainment%20System%20%28Unheadered%29.zip/Kingdom%20Crisis%20%28World%29%20%28v1.05%29%20%28Demo%29%20%28Aftermarket%29%20%28Unl%29.zip" TargetMode="External"/><Relationship Id="rId2360" Type="http://schemas.openxmlformats.org/officeDocument/2006/relationships/hyperlink" Target="https://archive.org/download/ni-roms/roms/Nintendo%20-%20Nintendo%20Entertainment%20System%20%28Unheadered%29.zip/Double%20Dragon%20IV%20%28Asia%29%20%28En%29%20%28Unl%29.zip" TargetMode="External"/><Relationship Id="rId3692" Type="http://schemas.openxmlformats.org/officeDocument/2006/relationships/hyperlink" Target="https://archive.org/download/ni-roms/roms/Nintendo%20-%20Nintendo%20Entertainment%20System%20%28Unheadered%29.zip/Kingdom%20Crisis%20%28World%29%20%28v1.07%29%20%28Demo%29%20%28Aftermarket%29%20%28Unl%29.zip" TargetMode="External"/><Relationship Id="rId1030" Type="http://schemas.openxmlformats.org/officeDocument/2006/relationships/hyperlink" Target="https://archive.org/download/ni-roms/roms/Nintendo%20-%20Nintendo%20Entertainment%20System%20%28Unheadered%29.zip/Babel%20no%20Tou%20%28Japan%29.zip" TargetMode="External"/><Relationship Id="rId2361" Type="http://schemas.openxmlformats.org/officeDocument/2006/relationships/hyperlink" Target="https://archive.org/download/ni-roms/roms/Nintendo%20-%20Nintendo%20Entertainment%20System%20%28Unheadered%29.zip/Double%20Dragon%20V%20-%20The%20Shadow%20Falls%20%28Asia%29%20%28En%29%20%28D-N3%29%20%28Pirate%29.zip" TargetMode="External"/><Relationship Id="rId3691" Type="http://schemas.openxmlformats.org/officeDocument/2006/relationships/hyperlink" Target="https://archive.org/download/ni-roms/roms/Nintendo%20-%20Nintendo%20Entertainment%20System%20%28Unheadered%29.zip/Kingdom%20Crisis%20%28World%29%20%28v1.06%29%20%28Demo%29%20%28Aftermarket%29%20%28Unl%29.zip" TargetMode="External"/><Relationship Id="rId1031" Type="http://schemas.openxmlformats.org/officeDocument/2006/relationships/hyperlink" Target="https://archive.org/download/ni-roms/roms/Nintendo%20-%20Nintendo%20Entertainment%20System%20%28Unheadered%29.zip/Pro%20Sport%20Hockey%20%28USA%29.zip" TargetMode="External"/><Relationship Id="rId2362" Type="http://schemas.openxmlformats.org/officeDocument/2006/relationships/hyperlink" Target="https://archive.org/download/ni-roms/roms/Nintendo%20-%20Nintendo%20Entertainment%20System%20%28Unheadered%29.zip/Double%20Dribble%20%28Europe%29.zip" TargetMode="External"/><Relationship Id="rId3694" Type="http://schemas.openxmlformats.org/officeDocument/2006/relationships/hyperlink" Target="https://archive.org/download/ni-roms/roms/Nintendo%20-%20Nintendo%20Entertainment%20System%20%28Unheadered%29.zip/King%20of%20Fighters%2096%2C%20The%20%28Asia%29%20%28En%29%20%28Pirate%29.zip" TargetMode="External"/><Relationship Id="rId1032" Type="http://schemas.openxmlformats.org/officeDocument/2006/relationships/hyperlink" Target="https://archive.org/download/ni-roms/roms/Nintendo%20-%20Nintendo%20Entertainment%20System%20%28Unheadered%29.zip/Baboom%21%20%28World%29%20%28Aftermarket%29%20%28Unl%29.zip" TargetMode="External"/><Relationship Id="rId2363" Type="http://schemas.openxmlformats.org/officeDocument/2006/relationships/hyperlink" Target="https://archive.org/download/ni-roms/roms/Nintendo%20-%20Nintendo%20Entertainment%20System%20%28Unheadered%29.zip/Double%20Dribble%20%28USA%29%20%28Rev%201%29.zip" TargetMode="External"/><Relationship Id="rId3693" Type="http://schemas.openxmlformats.org/officeDocument/2006/relationships/hyperlink" Target="https://archive.org/download/ni-roms/roms/Nintendo%20-%20Nintendo%20Entertainment%20System%20%28Unheadered%29.zip/Kingdom%20Crisis%20%28World%29%20%28v1.08%29%20%28Demo%29%20%28Aftermarket%29%20%28Unl%29.zip" TargetMode="External"/><Relationship Id="rId1033" Type="http://schemas.openxmlformats.org/officeDocument/2006/relationships/hyperlink" Target="https://archive.org/download/ni-roms/roms/Nintendo%20-%20Nintendo%20Entertainment%20System%20%28Unheadered%29.zip/Pro%20Wrestling%20%28USA%29%20%28Rev%201%29.zip" TargetMode="External"/><Relationship Id="rId2364" Type="http://schemas.openxmlformats.org/officeDocument/2006/relationships/hyperlink" Target="https://archive.org/download/ni-roms/roms/Nintendo%20-%20Nintendo%20Entertainment%20System%20%28Unheadered%29.zip/Double%20Dribble%20%28USA%29.zip" TargetMode="External"/><Relationship Id="rId3696" Type="http://schemas.openxmlformats.org/officeDocument/2006/relationships/hyperlink" Target="https://archive.org/download/ni-roms/roms/Nintendo%20-%20Nintendo%20Entertainment%20System%20%28Unheadered%29.zip/King%20of%20Fighters%2099%2C%20The%20%28Asia%29%20%28En%29%20%28Pirate%29.zip" TargetMode="External"/><Relationship Id="rId1034" Type="http://schemas.openxmlformats.org/officeDocument/2006/relationships/hyperlink" Target="https://archive.org/download/ni-roms/roms/Nintendo%20-%20Nintendo%20Entertainment%20System%20%28Unheadered%29.zip/Baby%20Boomer%20%28Korea%29%20%28En%29%20%28Unl%29.zip" TargetMode="External"/><Relationship Id="rId2365" Type="http://schemas.openxmlformats.org/officeDocument/2006/relationships/hyperlink" Target="https://archive.org/download/ni-roms/roms/Nintendo%20-%20Nintendo%20Entertainment%20System%20%28Unheadered%29.zip/Double%20Moon%20Densetsu%20%28Japan%29.zip" TargetMode="External"/><Relationship Id="rId3695" Type="http://schemas.openxmlformats.org/officeDocument/2006/relationships/hyperlink" Target="https://archive.org/download/ni-roms/roms/Nintendo%20-%20Nintendo%20Entertainment%20System%20%28Unheadered%29.zip/King%20of%20Fighters%2097%2C%20The%20%28Asia%29%20%28En%29%20%28Pirate%29.zip" TargetMode="External"/><Relationship Id="rId1035" Type="http://schemas.openxmlformats.org/officeDocument/2006/relationships/hyperlink" Target="https://archive.org/download/ni-roms/roms/Nintendo%20-%20Nintendo%20Entertainment%20System%20%28Unheadered%29.zip/Probotector%20%28Europe%29.zip" TargetMode="External"/><Relationship Id="rId2366" Type="http://schemas.openxmlformats.org/officeDocument/2006/relationships/hyperlink" Target="https://archive.org/download/ni-roms/roms/Nintendo%20-%20Nintendo%20Entertainment%20System%20%28Unheadered%29.zip/Double%20Strike%20-%20Aerial%20Attack%20Force%20%28USA%29%20%28NINA-06%29%20%28Unl%29.zip" TargetMode="External"/><Relationship Id="rId3698" Type="http://schemas.openxmlformats.org/officeDocument/2006/relationships/hyperlink" Target="https://archive.org/download/ni-roms/roms/Nintendo%20-%20Nintendo%20Entertainment%20System%20%28Unheadered%29.zip/King%20of%20Kings%20%28Japan%29.zip" TargetMode="External"/><Relationship Id="rId1036" Type="http://schemas.openxmlformats.org/officeDocument/2006/relationships/hyperlink" Target="https://archive.org/download/ni-roms/roms/Nintendo%20-%20Nintendo%20Entertainment%20System%20%28Unheadered%29.zip/Baby%20Boomer%20%28USA%29%20%28Unl%29.zip" TargetMode="External"/><Relationship Id="rId2367" Type="http://schemas.openxmlformats.org/officeDocument/2006/relationships/hyperlink" Target="https://archive.org/download/ni-roms/roms/Nintendo%20-%20Nintendo%20Entertainment%20System%20%28Unheadered%29.zip/Double%20Strike%20-%20Aerial%20Attack%20Force%20%28USA%29%20%28Unl%29.zip" TargetMode="External"/><Relationship Id="rId3697" Type="http://schemas.openxmlformats.org/officeDocument/2006/relationships/hyperlink" Target="https://archive.org/download/ni-roms/roms/Nintendo%20-%20Nintendo%20Entertainment%20System%20%28Unheadered%29.zip/King%20of%20Kings%20%28Japan%29%20%28Namcot%20Collection%29.zip" TargetMode="External"/><Relationship Id="rId1026" Type="http://schemas.openxmlformats.org/officeDocument/2006/relationships/hyperlink" Target="https://archive.org/download/ni-roms/roms/Nintendo%20-%20Nintendo%20Entertainment%20System%20%28Unheadered%29.zip/Babel%20no%20Tou%20%28Japan%29%20%28En%29%20%28Namcot%20Collection%29.zip" TargetMode="External"/><Relationship Id="rId2357" Type="http://schemas.openxmlformats.org/officeDocument/2006/relationships/hyperlink" Target="https://archive.org/download/ni-roms/roms/Nintendo%20-%20Nintendo%20Entertainment%20System%20%28Unheadered%29.zip/Double%20Dragon%20III%20-%20The%20Rosetta%20Stone%20%28USA%29%20%28Beta%29.zip" TargetMode="External"/><Relationship Id="rId3689" Type="http://schemas.openxmlformats.org/officeDocument/2006/relationships/hyperlink" Target="https://archive.org/download/ni-roms/roms/Nintendo%20-%20Nintendo%20Entertainment%20System%20%28Unheadered%29.zip/Kingdom%20Crisis%20%28World%29%20%28v1.04%29%20%28Demo%29%20%28Aftermarket%29%20%28Unl%29.zip" TargetMode="External"/><Relationship Id="rId1027" Type="http://schemas.openxmlformats.org/officeDocument/2006/relationships/hyperlink" Target="https://archive.org/download/ni-roms/roms/Nintendo%20-%20Nintendo%20Entertainment%20System%20%28Unheadered%29.zip/Prince%20of%20Persia%20%28USA%29.zip" TargetMode="External"/><Relationship Id="rId2358" Type="http://schemas.openxmlformats.org/officeDocument/2006/relationships/hyperlink" Target="https://archive.org/download/ni-roms/roms/Nintendo%20-%20Nintendo%20Entertainment%20System%20%28Unheadered%29.zip/Double%20Dragon%20III%20-%20The%20Sacred%20Stones%20%28Europe%29.zip" TargetMode="External"/><Relationship Id="rId3688" Type="http://schemas.openxmlformats.org/officeDocument/2006/relationships/hyperlink" Target="https://archive.org/download/ni-roms/roms/Nintendo%20-%20Nintendo%20Entertainment%20System%20%28Unheadered%29.zip/Kingdom%20Crisis%20%28World%29%20%28v1.03%29%20%28Demo%29%20%28Aftermarket%29%20%28Unl%29.zip" TargetMode="External"/><Relationship Id="rId1028" Type="http://schemas.openxmlformats.org/officeDocument/2006/relationships/hyperlink" Target="https://archive.org/download/ni-roms/roms/Nintendo%20-%20Nintendo%20Entertainment%20System%20%28Unheadered%29.zip/Babel%20no%20Tou%20%28Japan%29%20%28En%29%20%28Rev%201%29%20%28Namcot%20Collection%29.zip" TargetMode="External"/><Relationship Id="rId2359" Type="http://schemas.openxmlformats.org/officeDocument/2006/relationships/hyperlink" Target="https://archive.org/download/ni-roms/roms/Nintendo%20-%20Nintendo%20Entertainment%20System%20%28Unheadered%29.zip/Double%20Dragon%20III%20-%20The%20Sacred%20Stones%20%28USA%29.zip" TargetMode="External"/><Relationship Id="rId1029" Type="http://schemas.openxmlformats.org/officeDocument/2006/relationships/hyperlink" Target="https://archive.org/download/ni-roms/roms/Nintendo%20-%20Nintendo%20Entertainment%20System%20%28Unheadered%29.zip/Princess%20Tomato%20in%20the%20Salad%20Kingdom%20%28USA%29.zip" TargetMode="External"/><Relationship Id="rId3681" Type="http://schemas.openxmlformats.org/officeDocument/2006/relationships/hyperlink" Target="https://archive.org/download/ni-roms/roms/Nintendo%20-%20Nintendo%20Entertainment%20System%20%28Unheadered%29.zip/King%20Kong%202%20-%20Ikari%20no%20Megaton%20Punch%20%28Japan%29.zip" TargetMode="External"/><Relationship Id="rId2350" Type="http://schemas.openxmlformats.org/officeDocument/2006/relationships/hyperlink" Target="https://archive.org/download/ni-roms/roms/Nintendo%20-%20Nintendo%20Entertainment%20System%20%28Unheadered%29.zip/Double%20Dragon%20II%20-%20The%20Revenge%20%28Asia%29%20%28Ja%29%20%28Pirate%29.zip" TargetMode="External"/><Relationship Id="rId3680" Type="http://schemas.openxmlformats.org/officeDocument/2006/relationships/hyperlink" Target="https://archive.org/download/ni-roms/roms/Nintendo%20-%20Nintendo%20Entertainment%20System%20%28Unheadered%29.zip/King%27s%20Quest%20V%20%28USA%29.zip" TargetMode="External"/><Relationship Id="rId1020" Type="http://schemas.openxmlformats.org/officeDocument/2006/relationships/hyperlink" Target="https://archive.org/download/ni-roms/roms/Nintendo%20-%20Nintendo%20Entertainment%20System%20%28Unheadered%29.zip/Babel%20Blox%20%28World%29%20%28Demo%29%20%28Aftermarket%29%20%28Unl%29.zip" TargetMode="External"/><Relationship Id="rId2351" Type="http://schemas.openxmlformats.org/officeDocument/2006/relationships/hyperlink" Target="https://archive.org/download/ni-roms/roms/Nintendo%20-%20Nintendo%20Entertainment%20System%20%28Unheadered%29.zip/Double%20Dragon%20II%20-%20The%20Revenge%20%28Europe%29.zip" TargetMode="External"/><Relationship Id="rId3683" Type="http://schemas.openxmlformats.org/officeDocument/2006/relationships/hyperlink" Target="https://archive.org/download/ni-roms/roms/Nintendo%20-%20Nintendo%20Entertainment%20System%20%28Unheadered%29.zip/King%20Neptune%27s%20Adventure%20%28USA%29%20%28Unl%29.zip" TargetMode="External"/><Relationship Id="rId1021" Type="http://schemas.openxmlformats.org/officeDocument/2006/relationships/hyperlink" Target="https://archive.org/download/ni-roms/roms/Nintendo%20-%20Nintendo%20Entertainment%20System%20%28Unheadered%29.zip/Power%20Blade%202%20%28USA%29.zip" TargetMode="External"/><Relationship Id="rId2352" Type="http://schemas.openxmlformats.org/officeDocument/2006/relationships/hyperlink" Target="https://archive.org/download/ni-roms/roms/Nintendo%20-%20Nintendo%20Entertainment%20System%20%28Unheadered%29.zip/Double%20Dragon%20II%20-%20The%20Revenge%20%28Japan%29%20%28Beta%29.zip" TargetMode="External"/><Relationship Id="rId3682" Type="http://schemas.openxmlformats.org/officeDocument/2006/relationships/hyperlink" Target="https://archive.org/download/ni-roms/roms/Nintendo%20-%20Nintendo%20Entertainment%20System%20%28Unheadered%29.zip/King%20Neptune%27s%20Adventure%20%28USA%29%20%28Beta%29%20%28Unl%29.zip" TargetMode="External"/><Relationship Id="rId1022" Type="http://schemas.openxmlformats.org/officeDocument/2006/relationships/hyperlink" Target="https://archive.org/download/ni-roms/roms/Nintendo%20-%20Nintendo%20Entertainment%20System%20%28Unheadered%29.zip/Babel%20Blox%20%28World%29%20%28Robert%20L%20Bryant%29%20%28Aftermarket%29%20%28Unl%29.zip" TargetMode="External"/><Relationship Id="rId2353" Type="http://schemas.openxmlformats.org/officeDocument/2006/relationships/hyperlink" Target="https://archive.org/download/ni-roms/roms/Nintendo%20-%20Nintendo%20Entertainment%20System%20%28Unheadered%29.zip/Double%20Dragon%20II%20-%20The%20Revenge%20%28Japan%29.zip" TargetMode="External"/><Relationship Id="rId3685" Type="http://schemas.openxmlformats.org/officeDocument/2006/relationships/hyperlink" Target="https://archive.org/download/ni-roms/roms/Nintendo%20-%20Nintendo%20Entertainment%20System%20%28Unheadered%29.zip/Kingdom%20Crisis%20%28World%29%20%28v1.00%29%20%28Demo%29%20%28Aftermarket%29%20%28Unl%29.zip" TargetMode="External"/><Relationship Id="rId1023" Type="http://schemas.openxmlformats.org/officeDocument/2006/relationships/hyperlink" Target="https://archive.org/download/ni-roms/roms/Nintendo%20-%20Nintendo%20Entertainment%20System%20%28Unheadered%29.zip/Power%20Punch%20II%20%28USA%29.zip" TargetMode="External"/><Relationship Id="rId2354" Type="http://schemas.openxmlformats.org/officeDocument/2006/relationships/hyperlink" Target="https://archive.org/download/ni-roms/roms/Nintendo%20-%20Nintendo%20Entertainment%20System%20%28Unheadered%29.zip/Double%20Dragon%20II%20-%20The%20Revenge%20%28USA%29%20%28Rev%201%29.zip" TargetMode="External"/><Relationship Id="rId3684" Type="http://schemas.openxmlformats.org/officeDocument/2006/relationships/hyperlink" Target="https://archive.org/download/ni-roms/roms/Nintendo%20-%20Nintendo%20Entertainment%20System%20%28Unheadered%29.zip/Kingdom%20Crisis%20%28World%29%20%28Proto%29%20%28Aftermarket%29%20%28Unl%29.zip" TargetMode="External"/><Relationship Id="rId1024" Type="http://schemas.openxmlformats.org/officeDocument/2006/relationships/hyperlink" Target="https://archive.org/download/ni-roms/roms/Nintendo%20-%20Nintendo%20Entertainment%20System%20%28Unheadered%29.zip/Babel%20Blox%20%28World%29%20%28Sly%20Dog%20Studios%29%20%28Aftermarket%29%20%28Unl%29.zip" TargetMode="External"/><Relationship Id="rId2355" Type="http://schemas.openxmlformats.org/officeDocument/2006/relationships/hyperlink" Target="https://archive.org/download/ni-roms/roms/Nintendo%20-%20Nintendo%20Entertainment%20System%20%28Unheadered%29.zip/Double%20Dragon%20II%20-%20The%20Revenge%20%28USA%29.zip" TargetMode="External"/><Relationship Id="rId3687" Type="http://schemas.openxmlformats.org/officeDocument/2006/relationships/hyperlink" Target="https://archive.org/download/ni-roms/roms/Nintendo%20-%20Nintendo%20Entertainment%20System%20%28Unheadered%29.zip/Kingdom%20Crisis%20%28World%29%20%28v1.02%29%20%28Demo%29%20%28Aftermarket%29%20%28Unl%29.zip" TargetMode="External"/><Relationship Id="rId1025" Type="http://schemas.openxmlformats.org/officeDocument/2006/relationships/hyperlink" Target="https://archive.org/download/ni-roms/roms/Nintendo%20-%20Nintendo%20Entertainment%20System%20%28Unheadered%29.zip/Predator%20%28USA%29.zip" TargetMode="External"/><Relationship Id="rId2356" Type="http://schemas.openxmlformats.org/officeDocument/2006/relationships/hyperlink" Target="https://archive.org/download/ni-roms/roms/Nintendo%20-%20Nintendo%20Entertainment%20System%20%28Unheadered%29.zip/Double%20Dragon%20III%20-%20The%20Rosetta%20Stone%20%28Japan%29.zip" TargetMode="External"/><Relationship Id="rId3686" Type="http://schemas.openxmlformats.org/officeDocument/2006/relationships/hyperlink" Target="https://archive.org/download/ni-roms/roms/Nintendo%20-%20Nintendo%20Entertainment%20System%20%28Unheadered%29.zip/Kingdom%20Crisis%20%28World%29%20%28v1.01%29%20%28Aftermarket%29%20%28Unl%29.zip" TargetMode="External"/><Relationship Id="rId7219" Type="http://schemas.openxmlformats.org/officeDocument/2006/relationships/hyperlink" Target="https://archive.org/download/ni-roms/roms/Nintendo%20-%20Nintendo%20Entertainment%20System%20%28Unheadered%29.zip/Zhengba%20Shiji%20%28China%29%20%28960268%29%20%28Pirate%29.zip" TargetMode="External"/><Relationship Id="rId7210" Type="http://schemas.openxmlformats.org/officeDocument/2006/relationships/hyperlink" Target="https://archive.org/download/ni-roms/roms/Nintendo%20-%20Nintendo%20Entertainment%20System%20%28Unheadered%29.zip/Zhanguo%20Qunxiong%20Zhuan%20%28China%29%20%28Unl%29.zip" TargetMode="External"/><Relationship Id="rId7214" Type="http://schemas.openxmlformats.org/officeDocument/2006/relationships/hyperlink" Target="https://archive.org/download/ni-roms/roms/Nintendo%20-%20Nintendo%20Entertainment%20System%20%28Unheadered%29.zip/Zhanshen%20Shijie%20%28China%29%20%28Aftermarket%29%20%28Unl%29.zip" TargetMode="External"/><Relationship Id="rId7213" Type="http://schemas.openxmlformats.org/officeDocument/2006/relationships/hyperlink" Target="https://archive.org/download/ni-roms/roms/Nintendo%20-%20Nintendo%20Entertainment%20System%20%28Unheadered%29.zip/Zhanguo%20Wushuang%20%28China%29%20%28Pirate%29.zip" TargetMode="External"/><Relationship Id="rId7212" Type="http://schemas.openxmlformats.org/officeDocument/2006/relationships/hyperlink" Target="https://archive.org/download/ni-roms/roms/Nintendo%20-%20Nintendo%20Entertainment%20System%20%28Unheadered%29.zip/Zhanguo%20Sichuan%20Sheng%20%28Asia%29%20%28Idea-Tek%29%20%28Unl%29.zip" TargetMode="External"/><Relationship Id="rId7211" Type="http://schemas.openxmlformats.org/officeDocument/2006/relationships/hyperlink" Target="https://archive.org/download/ni-roms/roms/Nintendo%20-%20Nintendo%20Entertainment%20System%20%28Unheadered%29.zip/Zhanguo%20Sichuan%20Sheng%20%28Asia%29%20%28C%26E%29%20%28Unl%29.zip" TargetMode="External"/><Relationship Id="rId7218" Type="http://schemas.openxmlformats.org/officeDocument/2006/relationships/hyperlink" Target="https://archive.org/download/ni-roms/roms/Nintendo%20-%20Nintendo%20Entertainment%20System%20%28Unheadered%29.zip/Zhen%20Shihun%20-%20Wushidao%20Liezhuan%20%28China%29%20%28Aftermarket%29%20%28Unl%29.zip" TargetMode="External"/><Relationship Id="rId7217" Type="http://schemas.openxmlformats.org/officeDocument/2006/relationships/hyperlink" Target="https://archive.org/download/ni-roms/roms/Nintendo%20-%20Nintendo%20Entertainment%20System%20%28Unheadered%29.zip/Zhen%20Shihun%20-%20Hun%20Zhi%20Liren%20%28China%29%20%28Aftermarket%29%20%28Unl%29.zip" TargetMode="External"/><Relationship Id="rId7216" Type="http://schemas.openxmlformats.org/officeDocument/2006/relationships/hyperlink" Target="https://archive.org/download/ni-roms/roms/Nintendo%20-%20Nintendo%20Entertainment%20System%20%28Unheadered%29.zip/Zhen%20Jia%20Hou%20Wang%20%28China%29%20%28Unl%29.zip" TargetMode="External"/><Relationship Id="rId7215" Type="http://schemas.openxmlformats.org/officeDocument/2006/relationships/hyperlink" Target="https://archive.org/download/ni-roms/roms/Nintendo%20-%20Nintendo%20Entertainment%20System%20%28Unheadered%29.zip/Zhen%20Ben%20Xiyou%20Ji%20%28Asia%29%20%28Unl%29.zip" TargetMode="External"/><Relationship Id="rId7209" Type="http://schemas.openxmlformats.org/officeDocument/2006/relationships/hyperlink" Target="https://archive.org/download/ni-roms/roms/Nintendo%20-%20Nintendo%20Entertainment%20System%20%28Unheadered%29.zip/Zhanguo%20Qunxiong%20Zhuan%20%28China%29%20%28970498%29%20%28Unl%29.zip" TargetMode="External"/><Relationship Id="rId7208" Type="http://schemas.openxmlformats.org/officeDocument/2006/relationships/hyperlink" Target="https://archive.org/download/ni-roms/roms/Nintendo%20-%20Nintendo%20Entertainment%20System%20%28Unheadered%29.zip/Zhanguo%20Fengyun%20%28China%29%20%28Aftermarket%29%20%28Unl%29.zip" TargetMode="External"/><Relationship Id="rId7203" Type="http://schemas.openxmlformats.org/officeDocument/2006/relationships/hyperlink" Target="https://archive.org/download/ni-roms/roms/Nintendo%20-%20Nintendo%20Entertainment%20System%20%28Unheadered%29.zip/Zelda%20no%20Densetsu%201%20-%20The%20Hyrule%20Fantasy%20%28Japan%29.zip" TargetMode="External"/><Relationship Id="rId7202" Type="http://schemas.openxmlformats.org/officeDocument/2006/relationships/hyperlink" Target="https://archive.org/download/ni-roms/roms/Nintendo%20-%20Nintendo%20Entertainment%20System%20%28Unheadered%29.zip/Zelda%20II%20-%20The%20Adventure%20of%20Link%20%28USA%29.zip" TargetMode="External"/><Relationship Id="rId7201" Type="http://schemas.openxmlformats.org/officeDocument/2006/relationships/hyperlink" Target="https://archive.org/download/ni-roms/roms/Nintendo%20-%20Nintendo%20Entertainment%20System%20%28Unheadered%29.zip/Zelda%20II%20-%20The%20Adventure%20of%20Link%20%28USA%29%20%28Virtual%20Console%29.zip" TargetMode="External"/><Relationship Id="rId7200" Type="http://schemas.openxmlformats.org/officeDocument/2006/relationships/hyperlink" Target="https://archive.org/download/ni-roms/roms/Nintendo%20-%20Nintendo%20Entertainment%20System%20%28Unheadered%29.zip/Zelda%20II%20-%20The%20Adventure%20of%20Link%20%28USA%29%20%28GameCube%20Edition%29.zip" TargetMode="External"/><Relationship Id="rId7207" Type="http://schemas.openxmlformats.org/officeDocument/2006/relationships/hyperlink" Target="https://archive.org/download/ni-roms/roms/Nintendo%20-%20Nintendo%20Entertainment%20System%20%28Unheadered%29.zip/Zhanguo%20Fenghui%20%28China%29%20%28Pirate%29.zip" TargetMode="External"/><Relationship Id="rId7206" Type="http://schemas.openxmlformats.org/officeDocument/2006/relationships/hyperlink" Target="https://archive.org/download/ni-roms/roms/Nintendo%20-%20Nintendo%20Entertainment%20System%20%28Unheadered%29.zip/Zenbei%20Pro%20Basket%20%28Japan%29.zip" TargetMode="External"/><Relationship Id="rId7205" Type="http://schemas.openxmlformats.org/officeDocument/2006/relationships/hyperlink" Target="https://archive.org/download/ni-roms/roms/Nintendo%20-%20Nintendo%20Entertainment%20System%20%28Unheadered%29.zip/Zen%20-%20Intergalactic%20Ninja%20%28USA%29.zip" TargetMode="External"/><Relationship Id="rId7204" Type="http://schemas.openxmlformats.org/officeDocument/2006/relationships/hyperlink" Target="https://archive.org/download/ni-roms/roms/Nintendo%20-%20Nintendo%20Entertainment%20System%20%28Unheadered%29.zip/Zen%20-%20Intergalactic%20Ninja%20%28Europe%29.zip" TargetMode="External"/><Relationship Id="rId1090" Type="http://schemas.openxmlformats.org/officeDocument/2006/relationships/hyperlink" Target="https://archive.org/download/ni-roms/roms/Nintendo%20-%20Nintendo%20Entertainment%20System%20%28Unheadered%29.zip/Balloon%20Fight%20%28USA%29%20%28e-Reader%20Edition%29.zip" TargetMode="External"/><Relationship Id="rId1091" Type="http://schemas.openxmlformats.org/officeDocument/2006/relationships/hyperlink" Target="https://archive.org/download/ni-roms/roms/Nintendo%20-%20Nintendo%20Entertainment%20System%20%28Unheadered%29.zip/Road%20Fighter%20%28Europe%29.zip" TargetMode="External"/><Relationship Id="rId1092" Type="http://schemas.openxmlformats.org/officeDocument/2006/relationships/hyperlink" Target="https://archive.org/download/ni-roms/roms/Nintendo%20-%20Nintendo%20Entertainment%20System%20%28Unheadered%29.zip/Balloon%20Fight%20%28USA%29.zip" TargetMode="External"/><Relationship Id="rId1093" Type="http://schemas.openxmlformats.org/officeDocument/2006/relationships/hyperlink" Target="https://archive.org/download/ni-roms/roms/Nintendo%20-%20Nintendo%20Entertainment%20System%20%28Unheadered%29.zip/RoadBlasters%20%28USA%29.zip" TargetMode="External"/><Relationship Id="rId1094" Type="http://schemas.openxmlformats.org/officeDocument/2006/relationships/hyperlink" Target="https://archive.org/download/ni-roms/roms/Nintendo%20-%20Nintendo%20Entertainment%20System%20%28Unheadered%29.zip/Balloon%20Monster%20%28Europe%2C%20Asia%29%20%28En%29%20%28Mega%20Soft%29%20%28Unl%29.zip" TargetMode="External"/><Relationship Id="rId1095" Type="http://schemas.openxmlformats.org/officeDocument/2006/relationships/hyperlink" Target="https://archive.org/download/ni-roms/roms/Nintendo%20-%20Nintendo%20Entertainment%20System%20%28Unheadered%29.zip/Robin%20Hood%20-%20Prince%20of%20Thieves%20%28USA%29%20%28Rev%201%29.zip" TargetMode="External"/><Relationship Id="rId1096" Type="http://schemas.openxmlformats.org/officeDocument/2006/relationships/hyperlink" Target="https://archive.org/download/ni-roms/roms/Nintendo%20-%20Nintendo%20Entertainment%20System%20%28Unheadered%29.zip/Balloon%20Stand%20%28World%29%20%28Aftermarket%29%20%28Unl%29.zip" TargetMode="External"/><Relationship Id="rId1097" Type="http://schemas.openxmlformats.org/officeDocument/2006/relationships/hyperlink" Target="https://archive.org/download/ni-roms/roms/Nintendo%20-%20Nintendo%20Entertainment%20System%20%28Unheadered%29.zip/Robo%20Warrior%20%28USA%29.zip" TargetMode="External"/><Relationship Id="rId1098" Type="http://schemas.openxmlformats.org/officeDocument/2006/relationships/hyperlink" Target="https://archive.org/download/ni-roms/roms/Nintendo%20-%20Nintendo%20Entertainment%20System%20%28Unheadered%29.zip/Ballooney%20%28World%29%20%28Demo%29%20%28Aftermarket%29%20%28Pirate%29.zip" TargetMode="External"/><Relationship Id="rId1099" Type="http://schemas.openxmlformats.org/officeDocument/2006/relationships/hyperlink" Target="https://archive.org/download/ni-roms/roms/Nintendo%20-%20Nintendo%20Entertainment%20System%20%28Unheadered%29.zip/RoboCop%20%28USA%29.zip" TargetMode="External"/><Relationship Id="rId1080" Type="http://schemas.openxmlformats.org/officeDocument/2006/relationships/hyperlink" Target="https://archive.org/download/ni-roms/roms/Nintendo%20-%20Nintendo%20Entertainment%20System%20%28Unheadered%29.zip/Ballblazer%20%28Japan%29.zip" TargetMode="External"/><Relationship Id="rId1081" Type="http://schemas.openxmlformats.org/officeDocument/2006/relationships/hyperlink" Target="https://archive.org/download/ni-roms/roms/Nintendo%20-%20Nintendo%20Entertainment%20System%20%28Unheadered%29.zip/Ren%20%26%20Stimpy%20Show%2C%20The%20-%20Buckeroo%24%21%20%28USA%29.zip" TargetMode="External"/><Relationship Id="rId1082" Type="http://schemas.openxmlformats.org/officeDocument/2006/relationships/hyperlink" Target="https://archive.org/download/ni-roms/roms/Nintendo%20-%20Nintendo%20Entertainment%20System%20%28Unheadered%29.zip/Balloon%20Fight%20%28Europe%29%20%28Virtual%20Console%29.zip" TargetMode="External"/><Relationship Id="rId1083" Type="http://schemas.openxmlformats.org/officeDocument/2006/relationships/hyperlink" Target="https://archive.org/download/ni-roms/roms/Nintendo%20-%20Nintendo%20Entertainment%20System%20%28Unheadered%29.zip/Renegade%20%28USA%29.zip" TargetMode="External"/><Relationship Id="rId1084" Type="http://schemas.openxmlformats.org/officeDocument/2006/relationships/hyperlink" Target="https://archive.org/download/ni-roms/roms/Nintendo%20-%20Nintendo%20Entertainment%20System%20%28Unheadered%29.zip/Balloon%20Fight%20%28Europe%29.zip" TargetMode="External"/><Relationship Id="rId1085" Type="http://schemas.openxmlformats.org/officeDocument/2006/relationships/hyperlink" Target="https://archive.org/download/ni-roms/roms/Nintendo%20-%20Nintendo%20Entertainment%20System%20%28Unheadered%29.zip/Rescue%20-%20The%20Embassy%20Mission%20%28USA%29.zip" TargetMode="External"/><Relationship Id="rId1086" Type="http://schemas.openxmlformats.org/officeDocument/2006/relationships/hyperlink" Target="https://archive.org/download/ni-roms/roms/Nintendo%20-%20Nintendo%20Entertainment%20System%20%28Unheadered%29.zip/Balloon%20Fight%20%28Japan%29%20%28En%29%20%28GameCube%20Edition%29.zip" TargetMode="External"/><Relationship Id="rId1087" Type="http://schemas.openxmlformats.org/officeDocument/2006/relationships/hyperlink" Target="https://archive.org/download/ni-roms/roms/Nintendo%20-%20Nintendo%20Entertainment%20System%20%28Unheadered%29.zip/Ring%20King%20%28USA%29.zip" TargetMode="External"/><Relationship Id="rId1088" Type="http://schemas.openxmlformats.org/officeDocument/2006/relationships/hyperlink" Target="https://archive.org/download/ni-roms/roms/Nintendo%20-%20Nintendo%20Entertainment%20System%20%28Unheadered%29.zip/Balloon%20Fight%20%28Japan%29%20%28En%29.zip" TargetMode="External"/><Relationship Id="rId1089" Type="http://schemas.openxmlformats.org/officeDocument/2006/relationships/hyperlink" Target="https://archive.org/download/ni-roms/roms/Nintendo%20-%20Nintendo%20Entertainment%20System%20%28Unheadered%29.zip/River%20City%20Ransom%20%28USA%29.zip" TargetMode="External"/><Relationship Id="rId7272" Type="http://schemas.openxmlformats.org/officeDocument/2006/relationships/hyperlink" Target="https://archive.org/download/ni-roms/roms/Nintendo%20-%20Nintendo%20Entertainment%20System%20%28Unheadered%29.zip/glitchNES%20%28World%29%20%28v0.15%29%20%28Program%29%20%28Aftermarket%29%20%28Unl%29.zip" TargetMode="External"/><Relationship Id="rId7271" Type="http://schemas.openxmlformats.org/officeDocument/2006/relationships/hyperlink" Target="https://archive.org/download/ni-roms/roms/Nintendo%20-%20Nintendo%20Entertainment%20System%20%28Unheadered%29.zip/glitchNES%20%28World%29%20%28v0.2%29%20%28Program%29%20%28Aftermarket%29%20%28Unl%29.zip" TargetMode="External"/><Relationship Id="rId7270" Type="http://schemas.openxmlformats.org/officeDocument/2006/relationships/hyperlink" Target="https://archive.org/download/ni-roms/roms/Nintendo%20-%20Nintendo%20Entertainment%20System%20%28Unheadered%29.zip/glitchNES%20%28World%29%20%28v0.1%29%20%28Program%29%20%28Aftermarket%29%20%28Unl%29.zip" TargetMode="External"/><Relationship Id="rId7276" Type="http://schemas.openxmlformats.org/officeDocument/2006/relationships/hyperlink" Target="https://archive.org/download/ni-roms/roms/Nintendo%20-%20Nintendo%20Entertainment%20System%20%28Unheadered%29.zip/mini%20GETCHi%20%28World%29%20%28Ja%29%20%28Aftermarket%29%20%28Unl%29.zip" TargetMode="External"/><Relationship Id="rId7275" Type="http://schemas.openxmlformats.org/officeDocument/2006/relationships/hyperlink" Target="https://archive.org/download/ni-roms/roms/Nintendo%20-%20Nintendo%20Entertainment%20System%20%28Unheadered%29.zip/livenes%20VRC6%20%28World%29%20%28Program%29%20%28Aftermarket%29%20%28Unl%29.zip" TargetMode="External"/><Relationship Id="rId7274" Type="http://schemas.openxmlformats.org/officeDocument/2006/relationships/hyperlink" Target="https://archive.org/download/ni-roms/roms/Nintendo%20-%20Nintendo%20Entertainment%20System%20%28Unheadered%29.zip/livenes%20S5B%20%28World%29%20%28Program%29%20%28Aftermarket%29%20%28Unl%29.zip" TargetMode="External"/><Relationship Id="rId7273" Type="http://schemas.openxmlformats.org/officeDocument/2006/relationships/hyperlink" Target="https://archive.org/download/ni-roms/roms/Nintendo%20-%20Nintendo%20Entertainment%20System%20%28Unheadered%29.zip/livenes%202A03%20%28World%29%20%28Program%29%20%28Aftermarket%29%20%28Unl%29.zip" TargetMode="External"/><Relationship Id="rId7279" Type="http://schemas.openxmlformats.org/officeDocument/2006/relationships/hyperlink" Target="https://archive.org/download/ni-roms/roms/Nintendo%20-%20Nintendo%20Entertainment%20System%20%28Unheadered%29.zip/project%20SHVTERA%20%28World%29%20%28v1.1.0%29%20%28Aftermarket%29%20%28Unl%29.zip" TargetMode="External"/><Relationship Id="rId7278" Type="http://schemas.openxmlformats.org/officeDocument/2006/relationships/hyperlink" Target="https://archive.org/download/ni-roms/roms/Nintendo%20-%20Nintendo%20Entertainment%20System%20%28Unheadered%29.zip/project%20SHVTERA%20%28World%29%20%28v1.02%29%20%28NESDev%202023%29%20%28Aftermarket%29%20%28Unl%29.zip" TargetMode="External"/><Relationship Id="rId7277" Type="http://schemas.openxmlformats.org/officeDocument/2006/relationships/hyperlink" Target="https://archive.org/download/ni-roms/roms/Nintendo%20-%20Nintendo%20Entertainment%20System%20%28Unheadered%29.zip/neMULEsis%20%28World%29%20%28Demo%29%20%28Aftermarket%29%20%28Unl%29.zip" TargetMode="External"/><Relationship Id="rId7261" Type="http://schemas.openxmlformats.org/officeDocument/2006/relationships/hyperlink" Target="https://archive.org/download/ni-roms/roms/Nintendo%20-%20Nintendo%20Entertainment%20System%20%28Unheadered%29.zip/Zuqiu%20Ziaojiang%20%28China%29%20%28Aftermarket%29%20%28Pirate%29.zip" TargetMode="External"/><Relationship Id="rId7260" Type="http://schemas.openxmlformats.org/officeDocument/2006/relationships/hyperlink" Target="https://archive.org/download/ni-roms/roms/Nintendo%20-%20Nintendo%20Entertainment%20System%20%28Unheadered%29.zip/Zunou%20Senkan%20Galg%20%28Japan%29%20%28En%29.zip" TargetMode="External"/><Relationship Id="rId7265" Type="http://schemas.openxmlformats.org/officeDocument/2006/relationships/hyperlink" Target="https://archive.org/download/ni-roms/roms/Nintendo%20-%20Nintendo%20Entertainment%20System%20%28Unheadered%29.zip/%5BBIOS%5D%20Sharp%20My%20Computer%20TV%20C1%20%28Japan%29.zip" TargetMode="External"/><Relationship Id="rId7264" Type="http://schemas.openxmlformats.org/officeDocument/2006/relationships/hyperlink" Target="https://archive.org/download/ni-roms/roms/Nintendo%20-%20Nintendo%20Entertainment%20System%20%28Unheadered%29.zip/%5BBIOS%5D%20Sharp%20Famicom%20Titler%20%28Japan%29.zip" TargetMode="External"/><Relationship Id="rId7263" Type="http://schemas.openxmlformats.org/officeDocument/2006/relationships/hyperlink" Target="https://archive.org/download/ni-roms/roms/Nintendo%20-%20Nintendo%20Entertainment%20System%20%28Unheadered%29.zip/%5BBIOS%5D%20Game%20Genie%20%28USA%2C%20Europe%29%20%28Unl%29.zip" TargetMode="External"/><Relationship Id="rId7262" Type="http://schemas.openxmlformats.org/officeDocument/2006/relationships/hyperlink" Target="https://archive.org/download/ni-roms/roms/Nintendo%20-%20Nintendo%20Entertainment%20System%20%28Unheadered%29.zip/%5BBIOS%5D%20Demo%20Vision%20%28USA%29%20%28Rev%202%29%20%28Program%29.zip" TargetMode="External"/><Relationship Id="rId7269" Type="http://schemas.openxmlformats.org/officeDocument/2006/relationships/hyperlink" Target="https://archive.org/download/ni-roms/roms/Nintendo%20-%20Nintendo%20Entertainment%20System%20%28Unheadered%29.zip/cajoNES%20DELUXE%21%20%28World%29%20%28Music%20Program%29%20%28Aftermarket%29%20%28Unl%29.zip" TargetMode="External"/><Relationship Id="rId7268" Type="http://schemas.openxmlformats.org/officeDocument/2006/relationships/hyperlink" Target="https://archive.org/download/ni-roms/roms/Nintendo%20-%20Nintendo%20Entertainment%20System%20%28Unheadered%29.zip/cajoNES%20%28World%29%20%28Music%20Program%29%20%28Aftermarket%29%20%28Unl%29.zip" TargetMode="External"/><Relationship Id="rId7267" Type="http://schemas.openxmlformats.org/officeDocument/2006/relationships/hyperlink" Target="https://archive.org/download/ni-roms/roms/Nintendo%20-%20Nintendo%20Entertainment%20System%20%28Unheadered%29.zip/%5BBIOS%5D%20Wide%20Boy-3%20%28Japan%29.zip" TargetMode="External"/><Relationship Id="rId7266" Type="http://schemas.openxmlformats.org/officeDocument/2006/relationships/hyperlink" Target="https://archive.org/download/ni-roms/roms/Nintendo%20-%20Nintendo%20Entertainment%20System%20%28Unheadered%29.zip/%5BBIOS%5D%20Wide%20Boy%20%28World%29%20%28Rev%201%29.zip" TargetMode="External"/><Relationship Id="rId7283" Type="http://schemas.openxmlformats.org/officeDocument/2006/relationships/hyperlink" Target="https://archive.org/download/ni-roms/roms/Nintendo%20-%20Nintendo%20Entertainment%20System%20%28Unheadered%29.zip/robotfindskitten%20%28World%29%20%28v1.1%29%20%28Scott%20Holder%29%20%28Aftermarket%29%20%28Unl%29.zip" TargetMode="External"/><Relationship Id="rId7282" Type="http://schemas.openxmlformats.org/officeDocument/2006/relationships/hyperlink" Target="https://archive.org/download/ni-roms/roms/Nintendo%20-%20Nintendo%20Entertainment%20System%20%28Unheadered%29.zip/robotfindskitten%20%28World%29%20%28v0.10.122%29%20%28Damian%20Yerrick%29%20%28Aftermarket%29%20%28Unl%29.zip" TargetMode="External"/><Relationship Id="rId7281" Type="http://schemas.openxmlformats.org/officeDocument/2006/relationships/hyperlink" Target="https://archive.org/download/ni-roms/roms/Nintendo%20-%20Nintendo%20Entertainment%20System%20%28Unheadered%29.zip/robotfindskitten%20%28World%29%20%28v0.9.106%29%20%28Damian%20Yerrick%29%20%28Aftermarket%29%20%28Unl%29.zip" TargetMode="External"/><Relationship Id="rId7280" Type="http://schemas.openxmlformats.org/officeDocument/2006/relationships/hyperlink" Target="https://archive.org/download/ni-roms/roms/Nintendo%20-%20Nintendo%20Entertainment%20System%20%28Unheadered%29.zip/robotfindskitten%20%28World%29%20%28v0.5.095%29%20%28Damian%20Yerrick%29%20%28Aftermarket%29%20%28Unl%29.zip" TargetMode="External"/><Relationship Id="rId7286" Type="http://schemas.openxmlformats.org/officeDocument/2006/relationships/drawing" Target="../drawings/drawing12.xml"/><Relationship Id="rId7285" Type="http://schemas.openxmlformats.org/officeDocument/2006/relationships/hyperlink" Target="https://archive.org/download/ni-roms/roms/Nintendo%20-%20Nintendo%20Entertainment%20System%20%28Unheadered%29.zip/scrollNES%20%28World%29%20%28v0.1%29%20%28Program%29%20%28Aftermarket%29%20%28Unl%29.zip" TargetMode="External"/><Relationship Id="rId7284" Type="http://schemas.openxmlformats.org/officeDocument/2006/relationships/hyperlink" Target="https://archive.org/download/ni-roms/roms/Nintendo%20-%20Nintendo%20Entertainment%20System%20%28Unheadered%29.zip/robotfindskitten%20%28World%29%20%28v1.2%29%20%28Scott%20Holder%29%20%28Aftermarket%29%20%28Unl%29.zip" TargetMode="External"/><Relationship Id="rId7232" Type="http://schemas.openxmlformats.org/officeDocument/2006/relationships/hyperlink" Target="https://archive.org/download/ni-roms/roms/Nintendo%20-%20Nintendo%20Entertainment%20System%20%28Unheadered%29.zip/Zhuangqiu%20Chuanshuo%20Hua%20Zhuang%20II%20-%20Ball%20Story%20%28Asia%29%20%28Unl%29.zip" TargetMode="External"/><Relationship Id="rId7231" Type="http://schemas.openxmlformats.org/officeDocument/2006/relationships/hyperlink" Target="https://archive.org/download/ni-roms/roms/Nintendo%20-%20Nintendo%20Entertainment%20System%20%28Unheadered%29.zip/Zhonghua%20Yingxiong%20%28China%29%20%28Aftermarket%29%20%28Unl%29.zip" TargetMode="External"/><Relationship Id="rId7230" Type="http://schemas.openxmlformats.org/officeDocument/2006/relationships/hyperlink" Target="https://archive.org/download/ni-roms/roms/Nintendo%20-%20Nintendo%20Entertainment%20System%20%28Unheadered%29.zip/Zhongguo%20Xiangqi%20-%20Chinese%20Chese%20%28Asia%29%20%28Unl%29.zip" TargetMode="External"/><Relationship Id="rId7236" Type="http://schemas.openxmlformats.org/officeDocument/2006/relationships/hyperlink" Target="https://archive.org/download/ni-roms/roms/Nintendo%20-%20Nintendo%20Entertainment%20System%20%28Unheadered%29.zip/Zoda%27s%20Revenge%20-%20StarTropics%20II%20%28USA%2C%20Europe%29%20%28Virtual%20Console%29.zip" TargetMode="External"/><Relationship Id="rId7235" Type="http://schemas.openxmlformats.org/officeDocument/2006/relationships/hyperlink" Target="https://archive.org/download/ni-roms/roms/Nintendo%20-%20Nintendo%20Entertainment%20System%20%28Unheadered%29.zip/Zoda%27s%20Revenge%20-%20StarTropics%20II%20%28USA%29.zip" TargetMode="External"/><Relationship Id="rId7234" Type="http://schemas.openxmlformats.org/officeDocument/2006/relationships/hyperlink" Target="https://archive.org/download/ni-roms/roms/Nintendo%20-%20Nintendo%20Entertainment%20System%20%28Unheadered%29.zip/Zippy%20Race%20%28Japan%29.zip" TargetMode="External"/><Relationship Id="rId7233" Type="http://schemas.openxmlformats.org/officeDocument/2006/relationships/hyperlink" Target="https://archive.org/download/ni-roms/roms/Nintendo%20-%20Nintendo%20Entertainment%20System%20%28Unheadered%29.zip/Zhuoyue%20Zhi%20Jian%20%28China%29%20%28Aftermarket%29%20%28Unl%29.zip" TargetMode="External"/><Relationship Id="rId7239" Type="http://schemas.openxmlformats.org/officeDocument/2006/relationships/hyperlink" Target="https://archive.org/download/ni-roms/roms/Nintendo%20-%20Nintendo%20Entertainment%20System%20%28Unheadered%29.zip/Zoids%202%20-%20Zenebas%20no%20Gyakushuu%20%28Japan%29.zip" TargetMode="External"/><Relationship Id="rId7238" Type="http://schemas.openxmlformats.org/officeDocument/2006/relationships/hyperlink" Target="https://archive.org/download/ni-roms/roms/Nintendo%20-%20Nintendo%20Entertainment%20System%20%28Unheadered%29.zip/Zoids%20-%20Chuuou%20Tairiku%20no%20Tatakai%20%28Japan%29.zip" TargetMode="External"/><Relationship Id="rId7237" Type="http://schemas.openxmlformats.org/officeDocument/2006/relationships/hyperlink" Target="https://archive.org/download/ni-roms/roms/Nintendo%20-%20Nintendo%20Entertainment%20System%20%28Unheadered%29.zip/Zoids%20-%20Chuuou%20Tairiku%20no%20Tatakai%20%28Japan%29%20%28Rev%201%29.zip" TargetMode="External"/><Relationship Id="rId7221" Type="http://schemas.openxmlformats.org/officeDocument/2006/relationships/hyperlink" Target="https://archive.org/download/ni-roms/roms/Nintendo%20-%20Nintendo%20Entertainment%20System%20%28Unheadered%29.zip/Zhengjiu%20Shiji%20%28China%29%20%282006SR04303%29%20%28Aftermarket%29%20%28Pirate%29.zip" TargetMode="External"/><Relationship Id="rId7220" Type="http://schemas.openxmlformats.org/officeDocument/2006/relationships/hyperlink" Target="https://archive.org/download/ni-roms/roms/Nintendo%20-%20Nintendo%20Entertainment%20System%20%28Unheadered%29.zip/Zhengba%20Shiji%20%28China%29%20%28Pirate%29.zip" TargetMode="External"/><Relationship Id="rId7225" Type="http://schemas.openxmlformats.org/officeDocument/2006/relationships/hyperlink" Target="https://archive.org/download/ni-roms/roms/Nintendo%20-%20Nintendo%20Entertainment%20System%20%28Unheadered%29.zip/Zhong%20Guo%20Mahjong%20%28Asia%29%20%28Unl%29.zip" TargetMode="External"/><Relationship Id="rId7224" Type="http://schemas.openxmlformats.org/officeDocument/2006/relationships/hyperlink" Target="https://archive.org/download/ni-roms/roms/Nintendo%20-%20Nintendo%20Entertainment%20System%20%28Unheadered%29.zip/Zhentian%20Shi%20Yongshi%20%28China%29%20%28Pirate%29.zip" TargetMode="External"/><Relationship Id="rId7223" Type="http://schemas.openxmlformats.org/officeDocument/2006/relationships/hyperlink" Target="https://archive.org/download/ni-roms/roms/Nintendo%20-%20Nintendo%20Entertainment%20System%20%28Unheadered%29.zip/Zhengzhan%20Tianxia%20%28China%29%20%28Aftermarket%29%20%28Unl%29.zip" TargetMode="External"/><Relationship Id="rId7222" Type="http://schemas.openxmlformats.org/officeDocument/2006/relationships/hyperlink" Target="https://archive.org/download/ni-roms/roms/Nintendo%20-%20Nintendo%20Entertainment%20System%20%28Unheadered%29.zip/Zhengjiu%20Shiji%20%28China%29%20%28Pirate%29.zip" TargetMode="External"/><Relationship Id="rId7229" Type="http://schemas.openxmlformats.org/officeDocument/2006/relationships/hyperlink" Target="https://archive.org/download/ni-roms/roms/Nintendo%20-%20Nintendo%20Entertainment%20System%20%28Unheadered%29.zip/Zhongguo%20Tu%20Baobao%20-%20China%20Rabbit%20%28Asia%29%20%28En%29%20%28Ka%20Sheng%29%20%28NT-6089%29%20%28Pirate%29.zip" TargetMode="External"/><Relationship Id="rId7228" Type="http://schemas.openxmlformats.org/officeDocument/2006/relationships/hyperlink" Target="https://archive.org/download/ni-roms/roms/Nintendo%20-%20Nintendo%20Entertainment%20System%20%28Unheadered%29.zip/Zhongguo%20Tu%20Baobao%20-%20China%20Rabbit%20%28Asia%29%20%28En%29%20%28J.Y.%20Company%29%20%28JY-076%29%20%28Pirate%29.zip" TargetMode="External"/><Relationship Id="rId7227" Type="http://schemas.openxmlformats.org/officeDocument/2006/relationships/hyperlink" Target="https://archive.org/download/ni-roms/roms/Nintendo%20-%20Nintendo%20Entertainment%20System%20%28Unheadered%29.zip/Zhongguo%20Daheng%20%28Asia%29%20%28Unl%29.zip" TargetMode="External"/><Relationship Id="rId7226" Type="http://schemas.openxmlformats.org/officeDocument/2006/relationships/hyperlink" Target="https://archive.org/download/ni-roms/roms/Nintendo%20-%20Nintendo%20Entertainment%20System%20%28Unheadered%29.zip/Zhong%20Zhuang%20Ji%20Bing%20%28China%29%20%28Pirate%29.zip" TargetMode="External"/><Relationship Id="rId7250" Type="http://schemas.openxmlformats.org/officeDocument/2006/relationships/hyperlink" Target="https://archive.org/download/ni-roms/roms/Nintendo%20-%20Nintendo%20Entertainment%20System%20%28Unheadered%29.zip/Zombiehunter%20Bob%20%28World%29%20%28Aftermarket%29%20%28Unl%29.zip" TargetMode="External"/><Relationship Id="rId7254" Type="http://schemas.openxmlformats.org/officeDocument/2006/relationships/hyperlink" Target="https://archive.org/download/ni-roms/roms/Nintendo%20-%20Nintendo%20Entertainment%20System%20%28Unheadered%29.zip/Zuizhong%20Huanxiang%20III%20%28China%29%20%28Pirate%29.zip" TargetMode="External"/><Relationship Id="rId7253" Type="http://schemas.openxmlformats.org/officeDocument/2006/relationships/hyperlink" Target="https://archive.org/download/ni-roms/roms/Nintendo%20-%20Nintendo%20Entertainment%20System%20%28Unheadered%29.zip/Zuizhong%20Huanxiang%204%20-%20Guang%20Yu%20An%20-%20Shuijing%20Fenzheng%20%28China%29%20%28Pirate%29.zip" TargetMode="External"/><Relationship Id="rId7252" Type="http://schemas.openxmlformats.org/officeDocument/2006/relationships/hyperlink" Target="https://archive.org/download/ni-roms/roms/Nintendo%20-%20Nintendo%20Entertainment%20System%20%28Unheadered%29.zip/Zui%20Youji%20Zhi%20Tang%20Sanzang%20%28China%29%20%28Aftermarket%29%20%28Unl%29.zip" TargetMode="External"/><Relationship Id="rId7251" Type="http://schemas.openxmlformats.org/officeDocument/2006/relationships/hyperlink" Target="https://archive.org/download/ni-roms/roms/Nintendo%20-%20Nintendo%20Entertainment%20System%20%28Unheadered%29.zip/Zooming%20Secretary%20%28World%29%20%28v1.02%29%20%28Aftermarket%29%20%28Unl%29.zip" TargetMode="External"/><Relationship Id="rId7258" Type="http://schemas.openxmlformats.org/officeDocument/2006/relationships/hyperlink" Target="https://archive.org/download/ni-roms/roms/Nintendo%20-%20Nintendo%20Entertainment%20System%20%28Unheadered%29.zip/Zuizhong%20Huanxiang%20X3%20%28China%29%20%28Aftermarket%29%20%28Pirate%29.zip" TargetMode="External"/><Relationship Id="rId7257" Type="http://schemas.openxmlformats.org/officeDocument/2006/relationships/hyperlink" Target="https://archive.org/download/ni-roms/roms/Nintendo%20-%20Nintendo%20Entertainment%20System%20%28Unheadered%29.zip/Zuizhong%20Huanxiang%20X2%20%28China%29%20%28v1.1%29%20%28Aftermarket%29%20%28Pirate%29.zip" TargetMode="External"/><Relationship Id="rId7256" Type="http://schemas.openxmlformats.org/officeDocument/2006/relationships/hyperlink" Target="https://archive.org/download/ni-roms/roms/Nintendo%20-%20Nintendo%20Entertainment%20System%20%28Unheadered%29.zip/Zuizhong%20Huanxiang%20X2%20%28China%29%20%28v1.0%29%20%28Aftermarket%29%20%28Pirate%29.zip" TargetMode="External"/><Relationship Id="rId7255" Type="http://schemas.openxmlformats.org/officeDocument/2006/relationships/hyperlink" Target="https://archive.org/download/ni-roms/roms/Nintendo%20-%20Nintendo%20Entertainment%20System%20%28Unheadered%29.zip/Zuizhong%20Huanxiang%20X1%20%28China%29%20%28Aftermarket%29%20%28Pirate%29.zip" TargetMode="External"/><Relationship Id="rId7259" Type="http://schemas.openxmlformats.org/officeDocument/2006/relationships/hyperlink" Target="https://archive.org/download/ni-roms/roms/Nintendo%20-%20Nintendo%20Entertainment%20System%20%28Unheadered%29.zip/Zunou%20Senkan%20Galg%20%28Japan%29%20%28En%29%20%28Beta%29.zip" TargetMode="External"/><Relationship Id="rId7243" Type="http://schemas.openxmlformats.org/officeDocument/2006/relationships/hyperlink" Target="https://archive.org/download/ni-roms/roms/Nintendo%20-%20Nintendo%20Entertainment%20System%20%28Unheadered%29.zip/Zombie%20Legacy%20%28World%29%20%28v0.99%29%20%28Proto%29%20%282024-02-07T073437%29%20%28Aftermarket%29%20%28Unl%29.zip" TargetMode="External"/><Relationship Id="rId7242" Type="http://schemas.openxmlformats.org/officeDocument/2006/relationships/hyperlink" Target="https://archive.org/download/ni-roms/roms/Nintendo%20-%20Nintendo%20Entertainment%20System%20%28Unheadered%29.zip/Zombie%20Hunter%20%28Japan%29.zip" TargetMode="External"/><Relationship Id="rId7241" Type="http://schemas.openxmlformats.org/officeDocument/2006/relationships/hyperlink" Target="https://archive.org/download/ni-roms/roms/Nintendo%20-%20Nintendo%20Entertainment%20System%20%28Unheadered%29.zip/Zombie%20Calavera%20Prologue%20%28World%29%20%28Proto%29%20%28Aftermarket%29%20%28Unl%29.zip" TargetMode="External"/><Relationship Id="rId7240" Type="http://schemas.openxmlformats.org/officeDocument/2006/relationships/hyperlink" Target="https://archive.org/download/ni-roms/roms/Nintendo%20-%20Nintendo%20Entertainment%20System%20%28Unheadered%29.zip/Zoids%20Mokushiroku%20%28Japan%29.zip" TargetMode="External"/><Relationship Id="rId7247" Type="http://schemas.openxmlformats.org/officeDocument/2006/relationships/hyperlink" Target="https://archive.org/download/ni-roms/roms/Nintendo%20-%20Nintendo%20Entertainment%20System%20%28Unheadered%29.zip/Zombie%20Nation%20%28USA%29.zip" TargetMode="External"/><Relationship Id="rId7246" Type="http://schemas.openxmlformats.org/officeDocument/2006/relationships/hyperlink" Target="https://archive.org/download/ni-roms/roms/Nintendo%20-%20Nintendo%20Entertainment%20System%20%28Unheadered%29.zip/Zombie%20Legacy%20%28World%29%20%28v0.99%29%20%28Proto%29%20%282024-02-07T115918%29%20%28Aftermarket%29%20%28Unl%29.zip" TargetMode="External"/><Relationship Id="rId7245" Type="http://schemas.openxmlformats.org/officeDocument/2006/relationships/hyperlink" Target="https://archive.org/download/ni-roms/roms/Nintendo%20-%20Nintendo%20Entertainment%20System%20%28Unheadered%29.zip/Zombie%20Legacy%20%28World%29%20%28v0.99%29%20%28Proto%29%20%282024-02-07T105336%29%20%28Aftermarket%29%20%28Unl%29.zip" TargetMode="External"/><Relationship Id="rId7244" Type="http://schemas.openxmlformats.org/officeDocument/2006/relationships/hyperlink" Target="https://archive.org/download/ni-roms/roms/Nintendo%20-%20Nintendo%20Entertainment%20System%20%28Unheadered%29.zip/Zombie%20Legacy%20%28World%29%20%28v0.99%29%20%28Proto%29%20%282024-02-07T080147%29%20%28Aftermarket%29%20%28Unl%29.zip" TargetMode="External"/><Relationship Id="rId7249" Type="http://schemas.openxmlformats.org/officeDocument/2006/relationships/hyperlink" Target="https://archive.org/download/ni-roms/roms/Nintendo%20-%20Nintendo%20Entertainment%20System%20%28Unheadered%29.zip/Zombie%20Zap%20%28World%29%20%28Demo%29%20%28Aftermarket%29%20%28Unl%29.zip" TargetMode="External"/><Relationship Id="rId7248" Type="http://schemas.openxmlformats.org/officeDocument/2006/relationships/hyperlink" Target="https://archive.org/download/ni-roms/roms/Nintendo%20-%20Nintendo%20Entertainment%20System%20%28Unheadered%29.zip/Zombie%20Night%20%28World%29%20%28Demo%29%20%28Aftermarket%29%20%28Unl%29.zip" TargetMode="External"/><Relationship Id="rId2423" Type="http://schemas.openxmlformats.org/officeDocument/2006/relationships/hyperlink" Target="https://archive.org/download/ni-roms/roms/Nintendo%20-%20Nintendo%20Entertainment%20System%20%28Unheadered%29.zip/Dragon%20Power%20%28USA%29.zip" TargetMode="External"/><Relationship Id="rId3755" Type="http://schemas.openxmlformats.org/officeDocument/2006/relationships/hyperlink" Target="https://archive.org/download/ni-roms/roms/Nintendo%20-%20Nintendo%20Entertainment%20System%20%28Unheadered%29.zip/Koudai%20Guaishou%20-%20Zuanshi%20Ban%20%28China%29%20%28Aftermarket%29%20%28Pirate%29.zip" TargetMode="External"/><Relationship Id="rId2424" Type="http://schemas.openxmlformats.org/officeDocument/2006/relationships/hyperlink" Target="https://archive.org/download/ni-roms/roms/Nintendo%20-%20Nintendo%20Entertainment%20System%20%28Unheadered%29.zip/Dragon%20Quest%20%28Japan%29.zip" TargetMode="External"/><Relationship Id="rId3754" Type="http://schemas.openxmlformats.org/officeDocument/2006/relationships/hyperlink" Target="https://archive.org/download/ni-roms/roms/Nintendo%20-%20Nintendo%20Entertainment%20System%20%28Unheadered%29.zip/Koudai%20Guaishou%20-%20Zhenzhu%20Ban%20%28China%29%20%28Aftermarket%29%20%28Pirate%29.zip" TargetMode="External"/><Relationship Id="rId2425" Type="http://schemas.openxmlformats.org/officeDocument/2006/relationships/hyperlink" Target="https://archive.org/download/ni-roms/roms/Nintendo%20-%20Nintendo%20Entertainment%20System%20%28Unheadered%29.zip/Dragon%20Quest%20II%20-%20Akuryou%20no%20Kamigami%20%28Japan%29.zip" TargetMode="External"/><Relationship Id="rId3757" Type="http://schemas.openxmlformats.org/officeDocument/2006/relationships/hyperlink" Target="https://archive.org/download/ni-roms/roms/Nintendo%20-%20Nintendo%20Entertainment%20System%20%28Unheadered%29.zip/Koudai%20Guaishou%20III%20%28China%29%20%28Aftermarket%29%20%28Pirate%29.zip" TargetMode="External"/><Relationship Id="rId2426" Type="http://schemas.openxmlformats.org/officeDocument/2006/relationships/hyperlink" Target="https://archive.org/download/ni-roms/roms/Nintendo%20-%20Nintendo%20Entertainment%20System%20%28Unheadered%29.zip/Dragon%20Quest%20III%20-%20Soshite%20Densetsu%20e...%20%28Japan%29%20%28Rev%201%29.zip" TargetMode="External"/><Relationship Id="rId3756" Type="http://schemas.openxmlformats.org/officeDocument/2006/relationships/hyperlink" Target="https://archive.org/download/ni-roms/roms/Nintendo%20-%20Nintendo%20Entertainment%20System%20%28Unheadered%29.zip/Koudai%20Guaishou%20II%20%28China%29%20%28Aftermarket%29%20%28Pirate%29.zip" TargetMode="External"/><Relationship Id="rId2427" Type="http://schemas.openxmlformats.org/officeDocument/2006/relationships/hyperlink" Target="https://archive.org/download/ni-roms/roms/Nintendo%20-%20Nintendo%20Entertainment%20System%20%28Unheadered%29.zip/Dragon%20Quest%20III%20-%20Soshite%20Densetsu%20e...%20%28Japan%29.zip" TargetMode="External"/><Relationship Id="rId3759" Type="http://schemas.openxmlformats.org/officeDocument/2006/relationships/hyperlink" Target="https://archive.org/download/ni-roms/roms/Nintendo%20-%20Nintendo%20Entertainment%20System%20%28Unheadered%29.zip/Koudai%20Jingling%20-%20Feicui%20%28China%29%20%28Aftermarket%29%20%28Pirate%29.zip" TargetMode="External"/><Relationship Id="rId2428" Type="http://schemas.openxmlformats.org/officeDocument/2006/relationships/hyperlink" Target="https://archive.org/download/ni-roms/roms/Nintendo%20-%20Nintendo%20Entertainment%20System%20%28Unheadered%29.zip/Dragon%20Quest%20IV%20-%20Michibikareshi%20Monotachi%20%28Japan%29%20%28Rev%201%29.zip" TargetMode="External"/><Relationship Id="rId3758" Type="http://schemas.openxmlformats.org/officeDocument/2006/relationships/hyperlink" Target="https://archive.org/download/ni-roms/roms/Nintendo%20-%20Nintendo%20Entertainment%20System%20%28Unheadered%29.zip/Koudai%20Jingling%20-%20Feicui%20%28China%29%20%282004SR05368%29%20%28Aftermarket%29%20%28Pirate%29.zip" TargetMode="External"/><Relationship Id="rId2429" Type="http://schemas.openxmlformats.org/officeDocument/2006/relationships/hyperlink" Target="https://archive.org/download/ni-roms/roms/Nintendo%20-%20Nintendo%20Entertainment%20System%20%28Unheadered%29.zip/Dragon%20Quest%20IV%20-%20Michibikareshi%20Monotachi%20%28Japan%29.zip" TargetMode="External"/><Relationship Id="rId3751" Type="http://schemas.openxmlformats.org/officeDocument/2006/relationships/hyperlink" Target="https://archive.org/download/ni-roms/roms/Nintendo%20-%20Nintendo%20Entertainment%20System%20%28Unheadered%29.zip/Koudai%20Guaishou%20-%20Feicui%20Ban%20%28China%29%20%28Aftermarket%29%20%28Pirate%29.zip" TargetMode="External"/><Relationship Id="rId2420" Type="http://schemas.openxmlformats.org/officeDocument/2006/relationships/hyperlink" Target="https://archive.org/download/ni-roms/roms/Nintendo%20-%20Nintendo%20Entertainment%20System%20%28Unheadered%29.zip/Dragon%20Ninja%20%28Asia%29%20%28Ja%29%20%28CTC-31%29%20%28Pirate%29.zip" TargetMode="External"/><Relationship Id="rId3750" Type="http://schemas.openxmlformats.org/officeDocument/2006/relationships/hyperlink" Target="https://archive.org/download/ni-roms/roms/Nintendo%20-%20Nintendo%20Entertainment%20System%20%28Unheadered%29.zip/Koudai%20Guaishou%20-%20Baiyu%20Ban%20%28China%29%20%28Aftermarket%29%20%28Pirate%29.zip" TargetMode="External"/><Relationship Id="rId2421" Type="http://schemas.openxmlformats.org/officeDocument/2006/relationships/hyperlink" Target="https://archive.org/download/ni-roms/roms/Nintendo%20-%20Nintendo%20Entertainment%20System%20%28Unheadered%29.zip/Dragon%20Ninja%20%28Japan%29%20%28Rev%201%29.zip" TargetMode="External"/><Relationship Id="rId3753" Type="http://schemas.openxmlformats.org/officeDocument/2006/relationships/hyperlink" Target="https://archive.org/download/ni-roms/roms/Nintendo%20-%20Nintendo%20Entertainment%20System%20%28Unheadered%29.zip/Koudai%20Guaishou%20-%20Shuijing%20Ban%20%28China%29%20%28Aftermarket%29%20%28Pirate%29.zip" TargetMode="External"/><Relationship Id="rId2422" Type="http://schemas.openxmlformats.org/officeDocument/2006/relationships/hyperlink" Target="https://archive.org/download/ni-roms/roms/Nintendo%20-%20Nintendo%20Entertainment%20System%20%28Unheadered%29.zip/Dragon%20Ninja%20%28Japan%29.zip" TargetMode="External"/><Relationship Id="rId3752" Type="http://schemas.openxmlformats.org/officeDocument/2006/relationships/hyperlink" Target="https://archive.org/download/ni-roms/roms/Nintendo%20-%20Nintendo%20Entertainment%20System%20%28Unheadered%29.zip/Koudai%20Guaishou%20-%20Hupo%20Ban%20%28China%29%20%28Aftermarket%29%20%28Pirate%29.zip" TargetMode="External"/><Relationship Id="rId2412" Type="http://schemas.openxmlformats.org/officeDocument/2006/relationships/hyperlink" Target="https://archive.org/download/ni-roms/roms/Nintendo%20-%20Nintendo%20Entertainment%20System%20%28Unheadered%29.zip/Dragon%20Fighter%20%28Asia%29%20%28En%29%20%28Pirate%29.zip" TargetMode="External"/><Relationship Id="rId3744" Type="http://schemas.openxmlformats.org/officeDocument/2006/relationships/hyperlink" Target="https://archive.org/download/ni-roms/roms/Nintendo%20-%20Nintendo%20Entertainment%20System%20%28Unheadered%29.zip/Kosmity%20Atakujo%20-%20Open%20Map%20Test%20%28World%29%20%28Demo%29%20%28Aftermarket%29%20%28Unl%29.zip" TargetMode="External"/><Relationship Id="rId2413" Type="http://schemas.openxmlformats.org/officeDocument/2006/relationships/hyperlink" Target="https://archive.org/download/ni-roms/roms/Nintendo%20-%20Nintendo%20Entertainment%20System%20%28Unheadered%29.zip/Dragon%20Fighter%20%28Japan%29.zip" TargetMode="External"/><Relationship Id="rId3743" Type="http://schemas.openxmlformats.org/officeDocument/2006/relationships/hyperlink" Target="https://archive.org/download/ni-roms/roms/Nintendo%20-%20Nintendo%20Entertainment%20System%20%28Unheadered%29.zip/Kosmity%20Atakujo%20%28World%29%20%28Demo%203%29%20%28Aftermarket%29%20%28Unl%29.zip" TargetMode="External"/><Relationship Id="rId2414" Type="http://schemas.openxmlformats.org/officeDocument/2006/relationships/hyperlink" Target="https://archive.org/download/ni-roms/roms/Nintendo%20-%20Nintendo%20Entertainment%20System%20%28Unheadered%29.zip/Dragon%20Fighter%20%28USA%29.zip" TargetMode="External"/><Relationship Id="rId3746" Type="http://schemas.openxmlformats.org/officeDocument/2006/relationships/hyperlink" Target="https://archive.org/download/ni-roms/roms/Nintendo%20-%20Nintendo%20Entertainment%20System%20%28Unheadered%29.zip/Koudai%20Baoshi%20-%20Jin%20%28China%29%20%28Aftermarket%29%20%28Pirate%29.zip" TargetMode="External"/><Relationship Id="rId2415" Type="http://schemas.openxmlformats.org/officeDocument/2006/relationships/hyperlink" Target="https://archive.org/download/ni-roms/roms/Nintendo%20-%20Nintendo%20Entertainment%20System%20%28Unheadered%29.zip/Dragon%20Knife%20%28China%29%20%28Unl%29.zip" TargetMode="External"/><Relationship Id="rId3745" Type="http://schemas.openxmlformats.org/officeDocument/2006/relationships/hyperlink" Target="https://archive.org/download/ni-roms/roms/Nintendo%20-%20Nintendo%20Entertainment%20System%20%28Unheadered%29.zip/Koudai%20Baoshi%20-%20Hong%20%28China%29%20%28Aftermarket%29%20%28Pirate%29.zip" TargetMode="External"/><Relationship Id="rId2416" Type="http://schemas.openxmlformats.org/officeDocument/2006/relationships/hyperlink" Target="https://archive.org/download/ni-roms/roms/Nintendo%20-%20Nintendo%20Entertainment%20System%20%28Unheadered%29.zip/Dragon%20Leap%20%28USA%29%20%28Aftermarket%29%20%28Unl%29.zip" TargetMode="External"/><Relationship Id="rId3748" Type="http://schemas.openxmlformats.org/officeDocument/2006/relationships/hyperlink" Target="https://archive.org/download/ni-roms/roms/Nintendo%20-%20Nintendo%20Entertainment%20System%20%28Unheadered%29.zip/Koudai%20Baoshi%20-%20Yin%20%28China%29%20%28Aftermarket%29%20%28Pirate%29.zip" TargetMode="External"/><Relationship Id="rId2417" Type="http://schemas.openxmlformats.org/officeDocument/2006/relationships/hyperlink" Target="https://archive.org/download/ni-roms/roms/Nintendo%20-%20Nintendo%20Entertainment%20System%20%28Unheadered%29.zip/Dragon%20Leap%20%28World%29%20%28Web%20Version%29%20%28Aftermarket%29%20%28Unl%29.zip" TargetMode="External"/><Relationship Id="rId3747" Type="http://schemas.openxmlformats.org/officeDocument/2006/relationships/hyperlink" Target="https://archive.org/download/ni-roms/roms/Nintendo%20-%20Nintendo%20Entertainment%20System%20%28Unheadered%29.zip/Koudai%20Baoshi%20-%20Lan%20%28China%29%20%28Aftermarket%29%20%28Pirate%29.zip" TargetMode="External"/><Relationship Id="rId2418" Type="http://schemas.openxmlformats.org/officeDocument/2006/relationships/hyperlink" Target="https://archive.org/download/ni-roms/roms/Nintendo%20-%20Nintendo%20Entertainment%20System%20%28Unheadered%29.zip/Dragon%20Master%20%28World%29%20%28Demo%29%20%28Byte-Off%202019%29%20%28Aftermarket%29%20%28Unl%29.zip" TargetMode="External"/><Relationship Id="rId2419" Type="http://schemas.openxmlformats.org/officeDocument/2006/relationships/hyperlink" Target="https://archive.org/download/ni-roms/roms/Nintendo%20-%20Nintendo%20Entertainment%20System%20%28Unheadered%29.zip/Dragon%20Master%20%28World%29%20%28Digital%29%20%28Aftermarket%29%20%28Unl%29.zip" TargetMode="External"/><Relationship Id="rId3749" Type="http://schemas.openxmlformats.org/officeDocument/2006/relationships/hyperlink" Target="https://archive.org/download/ni-roms/roms/Nintendo%20-%20Nintendo%20Entertainment%20System%20%28Unheadered%29.zip/Koudai%20Guaishou%20-%20Baijin%20Ban%20%28China%29%20%28Aftermarket%29%20%28Pirate%29.zip" TargetMode="External"/><Relationship Id="rId3740" Type="http://schemas.openxmlformats.org/officeDocument/2006/relationships/hyperlink" Target="https://archive.org/download/ni-roms/roms/Nintendo%20-%20Nintendo%20Entertainment%20System%20%28Unheadered%29.zip/Korean%20Igo%20%28Korea%29%20%28Unl%29.zip" TargetMode="External"/><Relationship Id="rId2410" Type="http://schemas.openxmlformats.org/officeDocument/2006/relationships/hyperlink" Target="https://archive.org/download/ni-roms/roms/Nintendo%20-%20Nintendo%20Entertainment%20System%20%28Unheadered%29.zip/Dragon%20Buster%20II%20-%20Yami%20no%20Fuuin%20%28USA%2C%20Europe%29%20%28Namco%20Museum%20Archives%20Vol%202%29.zip" TargetMode="External"/><Relationship Id="rId3742" Type="http://schemas.openxmlformats.org/officeDocument/2006/relationships/hyperlink" Target="https://archive.org/download/ni-roms/roms/Nintendo%20-%20Nintendo%20Entertainment%20System%20%28Unheadered%29.zip/Kosmity%20Atakujo%20%28World%29%20%28Demo%202%29%20%28Aftermarket%29%20%28Unl%29.zip" TargetMode="External"/><Relationship Id="rId2411" Type="http://schemas.openxmlformats.org/officeDocument/2006/relationships/hyperlink" Target="https://archive.org/download/ni-roms/roms/Nintendo%20-%20Nintendo%20Entertainment%20System%20%28Unheadered%29.zip/Dragon%20Feet%20%28USA%29%20%28Aftermarket%29%20%28Unl%29.zip" TargetMode="External"/><Relationship Id="rId3741" Type="http://schemas.openxmlformats.org/officeDocument/2006/relationships/hyperlink" Target="https://archive.org/download/ni-roms/roms/Nintendo%20-%20Nintendo%20Entertainment%20System%20%28Unheadered%29.zip/Kosmity%20Atakujo%20%28World%29%20%28Demo%201%29%20%28Aftermarket%29%20%28Unl%29.zip" TargetMode="External"/><Relationship Id="rId1114" Type="http://schemas.openxmlformats.org/officeDocument/2006/relationships/hyperlink" Target="https://archive.org/download/ni-roms/roms/Nintendo%20-%20Nintendo%20Entertainment%20System%20%28Unheadered%29.zip/Bananan%20Ouji%20no%20Daibouken%20%28Asia%29%20%28Ja%29%20%28S-P6%29%20%28Pirate%29.zip" TargetMode="External"/><Relationship Id="rId2445" Type="http://schemas.openxmlformats.org/officeDocument/2006/relationships/hyperlink" Target="https://archive.org/download/ni-roms/roms/Nintendo%20-%20Nintendo%20Entertainment%20System%20%28Unheadered%29.zip/Dragon%20Warrior%20IV%20%28USA%29.zip" TargetMode="External"/><Relationship Id="rId3777" Type="http://schemas.openxmlformats.org/officeDocument/2006/relationships/hyperlink" Target="https://archive.org/download/ni-roms/roms/Nintendo%20-%20Nintendo%20Entertainment%20System%20%28Unheadered%29.zip/Kuai%20Da%20Chuanshuo%20-%20Street%20Fighter%20IV%20%28Asia%29%20%28En%29%20%28Unl%29.zip" TargetMode="External"/><Relationship Id="rId1115" Type="http://schemas.openxmlformats.org/officeDocument/2006/relationships/hyperlink" Target="https://archive.org/download/ni-roms/roms/Nintendo%20-%20Nintendo%20Entertainment%20System%20%28Unheadered%29.zip/Rodland%20%28Europe%29.zip" TargetMode="External"/><Relationship Id="rId2446" Type="http://schemas.openxmlformats.org/officeDocument/2006/relationships/hyperlink" Target="https://archive.org/download/ni-roms/roms/Nintendo%20-%20Nintendo%20Entertainment%20System%20%28Unheadered%29.zip/Dragon%20Wars%20%28Japan%29.zip" TargetMode="External"/><Relationship Id="rId3776" Type="http://schemas.openxmlformats.org/officeDocument/2006/relationships/hyperlink" Target="https://archive.org/download/ni-roms/roms/Nintendo%20-%20Nintendo%20Entertainment%20System%20%28Unheadered%29.zip/Krusty%27s%20Fun%20House%20%28USA%29.zip" TargetMode="External"/><Relationship Id="rId1116" Type="http://schemas.openxmlformats.org/officeDocument/2006/relationships/hyperlink" Target="https://archive.org/download/ni-roms/roms/Nintendo%20-%20Nintendo%20Entertainment%20System%20%28Unheadered%29.zip/Bananan%20Ouji%20no%20Daibouken%20%28Japan%29.zip" TargetMode="External"/><Relationship Id="rId2447" Type="http://schemas.openxmlformats.org/officeDocument/2006/relationships/hyperlink" Target="https://archive.org/download/ni-roms/roms/Nintendo%20-%20Nintendo%20Entertainment%20System%20%28Unheadered%29.zip/Dragon%20Wars%20%28USA%29%20%28Proto%29.zip" TargetMode="External"/><Relationship Id="rId3779" Type="http://schemas.openxmlformats.org/officeDocument/2006/relationships/hyperlink" Target="https://archive.org/download/ni-roms/roms/Nintendo%20-%20Nintendo%20Entertainment%20System%20%28Unheadered%29.zip/Kujaku%20Ou%20II%20%28Japan%29.zip" TargetMode="External"/><Relationship Id="rId1117" Type="http://schemas.openxmlformats.org/officeDocument/2006/relationships/hyperlink" Target="https://archive.org/download/ni-roms/roms/Nintendo%20-%20Nintendo%20Entertainment%20System%20%28Unheadered%29.zip/Roger%20Clemens%27%20MVP%20Baseball%20%28USA%29%20%28Rev%201%29.zip" TargetMode="External"/><Relationship Id="rId2448" Type="http://schemas.openxmlformats.org/officeDocument/2006/relationships/hyperlink" Target="https://archive.org/download/ni-roms/roms/Nintendo%20-%20Nintendo%20Entertainment%20System%20%28Unheadered%29.zip/Draiocht%20%28World%29%20%28v3%29%20%28Demo%29%20%28Aftermarket%29%20%28Unl%29.zip" TargetMode="External"/><Relationship Id="rId3778" Type="http://schemas.openxmlformats.org/officeDocument/2006/relationships/hyperlink" Target="https://archive.org/download/ni-roms/roms/Nintendo%20-%20Nintendo%20Entertainment%20System%20%28Unheadered%29.zip/Kujaku%20Ou%20%28Japan%29.zip" TargetMode="External"/><Relationship Id="rId1118" Type="http://schemas.openxmlformats.org/officeDocument/2006/relationships/hyperlink" Target="https://archive.org/download/ni-roms/roms/Nintendo%20-%20Nintendo%20Entertainment%20System%20%28Unheadered%29.zip/Bandai%20Golf%20-%20Challenge%20Pebble%20Beach%20%28USA%29.zip" TargetMode="External"/><Relationship Id="rId2449" Type="http://schemas.openxmlformats.org/officeDocument/2006/relationships/hyperlink" Target="https://archive.org/download/ni-roms/roms/Nintendo%20-%20Nintendo%20Entertainment%20System%20%28Unheadered%29.zip/Drakaina%20%28World%29%20%28Proto%201%29%20%28bitbitJAM%20%233%29%20%28Aftermarket%29%20%28Unl%29.zip" TargetMode="External"/><Relationship Id="rId1119" Type="http://schemas.openxmlformats.org/officeDocument/2006/relationships/hyperlink" Target="https://archive.org/download/ni-roms/roms/Nintendo%20-%20Nintendo%20Entertainment%20System%20%28Unheadered%29.zip/Rollerball%20%28USA%29.zip" TargetMode="External"/><Relationship Id="rId3771" Type="http://schemas.openxmlformats.org/officeDocument/2006/relationships/hyperlink" Target="https://archive.org/download/ni-roms/roms/Nintendo%20-%20Nintendo%20Entertainment%20System%20%28Unheadered%29.zip/Koushien%20%28Japan%29.zip" TargetMode="External"/><Relationship Id="rId2440" Type="http://schemas.openxmlformats.org/officeDocument/2006/relationships/hyperlink" Target="https://archive.org/download/ni-roms/roms/Nintendo%20-%20Nintendo%20Entertainment%20System%20%28Unheadered%29.zip/Dragon%20Warrior%20%28USA%29%20%28Rev%201%29.zip" TargetMode="External"/><Relationship Id="rId3770" Type="http://schemas.openxmlformats.org/officeDocument/2006/relationships/hyperlink" Target="https://archive.org/download/ni-roms/roms/Nintendo%20-%20Nintendo%20Entertainment%20System%20%28Unheadered%29.zip/Kouryuu%20Densetsu%20Villgust%20Gaiden%20%28Japan%29.zip" TargetMode="External"/><Relationship Id="rId1110" Type="http://schemas.openxmlformats.org/officeDocument/2006/relationships/hyperlink" Target="https://archive.org/download/ni-roms/roms/Nintendo%20-%20Nintendo%20Entertainment%20System%20%28Unheadered%29.zip/Banana%20Nana%20%28World%29%20%28Aftermarket%29%20%28Unl%29.zip" TargetMode="External"/><Relationship Id="rId2441" Type="http://schemas.openxmlformats.org/officeDocument/2006/relationships/hyperlink" Target="https://archive.org/download/ni-roms/roms/Nintendo%20-%20Nintendo%20Entertainment%20System%20%28Unheadered%29.zip/Dragon%20Warrior%20%28USA%29.zip" TargetMode="External"/><Relationship Id="rId3773" Type="http://schemas.openxmlformats.org/officeDocument/2006/relationships/hyperlink" Target="https://archive.org/download/ni-roms/roms/Nintendo%20-%20Nintendo%20Entertainment%20System%20%28Unheadered%29.zip/Krazy%20Kreatures%20%28USA%29%20%28NINA-06%29%20%28Unl%29.zip" TargetMode="External"/><Relationship Id="rId1111" Type="http://schemas.openxmlformats.org/officeDocument/2006/relationships/hyperlink" Target="https://archive.org/download/ni-roms/roms/Nintendo%20-%20Nintendo%20Entertainment%20System%20%28Unheadered%29.zip/Rockin%27%20Kats%20%28USA%29.zip" TargetMode="External"/><Relationship Id="rId2442" Type="http://schemas.openxmlformats.org/officeDocument/2006/relationships/hyperlink" Target="https://archive.org/download/ni-roms/roms/Nintendo%20-%20Nintendo%20Entertainment%20System%20%28Unheadered%29.zip/Dragon%20Warrior%20II%20%28USA%29%20%28Beta%29.zip" TargetMode="External"/><Relationship Id="rId3772" Type="http://schemas.openxmlformats.org/officeDocument/2006/relationships/hyperlink" Target="https://archive.org/download/ni-roms/roms/Nintendo%20-%20Nintendo%20Entertainment%20System%20%28Unheadered%29.zip/Krazy%20Kreatures%20%28USA%29%20%28NINA-03%29%20%28Unl%29.zip" TargetMode="External"/><Relationship Id="rId1112" Type="http://schemas.openxmlformats.org/officeDocument/2006/relationships/hyperlink" Target="https://archive.org/download/ni-roms/roms/Nintendo%20-%20Nintendo%20Entertainment%20System%20%28Unheadered%29.zip/Banana%20Prince%20%28Germany%29.zip" TargetMode="External"/><Relationship Id="rId2443" Type="http://schemas.openxmlformats.org/officeDocument/2006/relationships/hyperlink" Target="https://archive.org/download/ni-roms/roms/Nintendo%20-%20Nintendo%20Entertainment%20System%20%28Unheadered%29.zip/Dragon%20Warrior%20II%20%28USA%29.zip" TargetMode="External"/><Relationship Id="rId3775" Type="http://schemas.openxmlformats.org/officeDocument/2006/relationships/hyperlink" Target="https://archive.org/download/ni-roms/roms/Nintendo%20-%20Nintendo%20Entertainment%20System%20%28Unheadered%29.zip/Krusty%27s%20Fun%20House%20%28Europe%29.zip" TargetMode="External"/><Relationship Id="rId1113" Type="http://schemas.openxmlformats.org/officeDocument/2006/relationships/hyperlink" Target="https://archive.org/download/ni-roms/roms/Nintendo%20-%20Nintendo%20Entertainment%20System%20%28Unheadered%29.zip/Rockman%20%28Japan%29%20%28En%29.zip" TargetMode="External"/><Relationship Id="rId2444" Type="http://schemas.openxmlformats.org/officeDocument/2006/relationships/hyperlink" Target="https://archive.org/download/ni-roms/roms/Nintendo%20-%20Nintendo%20Entertainment%20System%20%28Unheadered%29.zip/Dragon%20Warrior%20III%20%28USA%29.zip" TargetMode="External"/><Relationship Id="rId3774" Type="http://schemas.openxmlformats.org/officeDocument/2006/relationships/hyperlink" Target="https://archive.org/download/ni-roms/roms/Nintendo%20-%20Nintendo%20Entertainment%20System%20%28Unheadered%29.zip/Krion%20Conquest%2C%20The%20%28USA%29.zip" TargetMode="External"/><Relationship Id="rId1103" Type="http://schemas.openxmlformats.org/officeDocument/2006/relationships/hyperlink" Target="https://archive.org/download/ni-roms/roms/Nintendo%20-%20Nintendo%20Entertainment%20System%20%28Unheadered%29.zip/RoboCop%203%20%28USA%29.zip" TargetMode="External"/><Relationship Id="rId2434" Type="http://schemas.openxmlformats.org/officeDocument/2006/relationships/hyperlink" Target="https://archive.org/download/ni-roms/roms/Nintendo%20-%20Nintendo%20Entertainment%20System%20%28Unheadered%29.zip/Dragon%20Slayer%20IV%20-%20Drasle%20Family%20%28Japan%29.zip" TargetMode="External"/><Relationship Id="rId3766" Type="http://schemas.openxmlformats.org/officeDocument/2006/relationships/hyperlink" Target="https://archive.org/download/ni-roms/roms/Nintendo%20-%20Nintendo%20Entertainment%20System%20%28Unheadered%29.zip/Koudai%20Yaoguai%20-%20Leaf%20Green%20II%20%28China%29%20%28Aftermarket%29%20%28Pirate%29.zip" TargetMode="External"/><Relationship Id="rId1104" Type="http://schemas.openxmlformats.org/officeDocument/2006/relationships/hyperlink" Target="https://archive.org/download/ni-roms/roms/Nintendo%20-%20Nintendo%20Entertainment%20System%20%28Unheadered%29.zip/Banana%20%28Japan%29%20%28Beta%29%20%281986-06-30%29.zip" TargetMode="External"/><Relationship Id="rId2435" Type="http://schemas.openxmlformats.org/officeDocument/2006/relationships/hyperlink" Target="https://archive.org/download/ni-roms/roms/Nintendo%20-%20Nintendo%20Entertainment%20System%20%28Unheadered%29.zip/Dragon%20Spirit%20-%20Aratanaru%20Densetsu%20%28Japan%29%20%28Namcot%20Collection%29.zip" TargetMode="External"/><Relationship Id="rId3765" Type="http://schemas.openxmlformats.org/officeDocument/2006/relationships/hyperlink" Target="https://archive.org/download/ni-roms/roms/Nintendo%20-%20Nintendo%20Entertainment%20System%20%28Unheadered%29.zip/Koudai%20Yaoguai%20-%20Leaf%20Green%20I%20%28China%29%20%28Aftermarket%29%20%28Pirate%29.zip" TargetMode="External"/><Relationship Id="rId1105" Type="http://schemas.openxmlformats.org/officeDocument/2006/relationships/hyperlink" Target="https://archive.org/download/ni-roms/roms/Nintendo%20-%20Nintendo%20Entertainment%20System%20%28Unheadered%29.zip/Rock%20%27n%27%20Ball%20%28USA%29.zip" TargetMode="External"/><Relationship Id="rId2436" Type="http://schemas.openxmlformats.org/officeDocument/2006/relationships/hyperlink" Target="https://archive.org/download/ni-roms/roms/Nintendo%20-%20Nintendo%20Entertainment%20System%20%28Unheadered%29.zip/Dragon%20Spirit%20-%20Aratanaru%20Densetsu%20%28Japan%29.zip" TargetMode="External"/><Relationship Id="rId3768" Type="http://schemas.openxmlformats.org/officeDocument/2006/relationships/hyperlink" Target="https://archive.org/download/ni-roms/roms/Nintendo%20-%20Nintendo%20Entertainment%20System%20%28Unheadered%29.zip/Koudai%20Yaoguai%20-%20Zuanshi%20Ban%20%28China%29%20%28Unl%29.zip" TargetMode="External"/><Relationship Id="rId1106" Type="http://schemas.openxmlformats.org/officeDocument/2006/relationships/hyperlink" Target="https://archive.org/download/ni-roms/roms/Nintendo%20-%20Nintendo%20Entertainment%20System%20%28Unheadered%29.zip/Banana%20%28Japan%29%20%28Beta%29%20%28Earlier%29.zip" TargetMode="External"/><Relationship Id="rId2437" Type="http://schemas.openxmlformats.org/officeDocument/2006/relationships/hyperlink" Target="https://archive.org/download/ni-roms/roms/Nintendo%20-%20Nintendo%20Entertainment%20System%20%28Unheadered%29.zip/Dragon%20Spirit%20-%20The%20New%20Legend%20%28USA%29.zip" TargetMode="External"/><Relationship Id="rId3767" Type="http://schemas.openxmlformats.org/officeDocument/2006/relationships/hyperlink" Target="https://archive.org/download/ni-roms/roms/Nintendo%20-%20Nintendo%20Entertainment%20System%20%28Unheadered%29.zip/Koudai%20Yaoguai%20-%20Leaf%20Green%20III%20%28China%29%20%28Aftermarket%29%20%28Pirate%29.zip" TargetMode="External"/><Relationship Id="rId1107" Type="http://schemas.openxmlformats.org/officeDocument/2006/relationships/hyperlink" Target="https://archive.org/download/ni-roms/roms/Nintendo%20-%20Nintendo%20Entertainment%20System%20%28Unheadered%29.zip/Rocket%20Ranger%20%28USA%29.zip" TargetMode="External"/><Relationship Id="rId2438" Type="http://schemas.openxmlformats.org/officeDocument/2006/relationships/hyperlink" Target="https://archive.org/download/ni-roms/roms/Nintendo%20-%20Nintendo%20Entertainment%20System%20%28Unheadered%29.zip/Dragon%20Spirit%20-%20The%20New%20Legend%20%28USA%2C%20Europe%29%20%28Namco%20Museum%20Archives%20Vol%201%29.zip" TargetMode="External"/><Relationship Id="rId1108" Type="http://schemas.openxmlformats.org/officeDocument/2006/relationships/hyperlink" Target="https://archive.org/download/ni-roms/roms/Nintendo%20-%20Nintendo%20Entertainment%20System%20%28Unheadered%29.zip/Banana%20%28Japan%29.zip" TargetMode="External"/><Relationship Id="rId2439" Type="http://schemas.openxmlformats.org/officeDocument/2006/relationships/hyperlink" Target="https://archive.org/download/ni-roms/roms/Nintendo%20-%20Nintendo%20Entertainment%20System%20%28Unheadered%29.zip/Dragon%20Unit%20%28Japan%29.zip" TargetMode="External"/><Relationship Id="rId3769" Type="http://schemas.openxmlformats.org/officeDocument/2006/relationships/hyperlink" Target="https://archive.org/download/ni-roms/roms/Nintendo%20-%20Nintendo%20Entertainment%20System%20%28Unheadered%29.zip/Koudai%20Zuanshi%20%28China%29%20%28Aftermarket%29%20%28Pirate%29.zip" TargetMode="External"/><Relationship Id="rId1109" Type="http://schemas.openxmlformats.org/officeDocument/2006/relationships/hyperlink" Target="https://archive.org/download/ni-roms/roms/Nintendo%20-%20Nintendo%20Entertainment%20System%20%28Unheadered%29.zip/Rocketeer%2C%20The%20%28USA%29.zip" TargetMode="External"/><Relationship Id="rId3760" Type="http://schemas.openxmlformats.org/officeDocument/2006/relationships/hyperlink" Target="https://archive.org/download/ni-roms/roms/Nintendo%20-%20Nintendo%20Entertainment%20System%20%28Unheadered%29.zip/Koudai%20Jingling%20-%20Hong%20%28China%29%20%28Aftermarket%29%20%28Pirate%29.zip" TargetMode="External"/><Relationship Id="rId2430" Type="http://schemas.openxmlformats.org/officeDocument/2006/relationships/hyperlink" Target="https://archive.org/download/ni-roms/roms/Nintendo%20-%20Nintendo%20Entertainment%20System%20%28Unheadered%29.zip/Dragon%20Raid%20%28World%29%20%28Demo%29%20%28Byte-Off%202024%29%20%28Aftermarket%29%20%28Unl%29.zip" TargetMode="External"/><Relationship Id="rId3762" Type="http://schemas.openxmlformats.org/officeDocument/2006/relationships/hyperlink" Target="https://archive.org/download/ni-roms/roms/Nintendo%20-%20Nintendo%20Entertainment%20System%20%28Unheadered%29.zip/Koudai%20Jingling%20-%20Jin%20%28China%29%20%28Yancheng%29%20%28Pirate%29.zip" TargetMode="External"/><Relationship Id="rId1100" Type="http://schemas.openxmlformats.org/officeDocument/2006/relationships/hyperlink" Target="https://archive.org/download/ni-roms/roms/Nintendo%20-%20Nintendo%20Entertainment%20System%20%28Unheadered%29.zip/Baltron%20%28Japan%29%20%28Beta%29.zip" TargetMode="External"/><Relationship Id="rId2431" Type="http://schemas.openxmlformats.org/officeDocument/2006/relationships/hyperlink" Target="https://archive.org/download/ni-roms/roms/Nintendo%20-%20Nintendo%20Entertainment%20System%20%28Unheadered%29.zip/Dragon%20Raid%20%28World%29%20%28Demo%201%29%20%28Aftermarket%29%20%28Unl%29.zip" TargetMode="External"/><Relationship Id="rId3761" Type="http://schemas.openxmlformats.org/officeDocument/2006/relationships/hyperlink" Target="https://archive.org/download/ni-roms/roms/Nintendo%20-%20Nintendo%20Entertainment%20System%20%28Unheadered%29.zip/Koudai%20Jingling%20-%20Jin%20%28China%29%20%28Waixing%29%20%28Aftermarket%29%20%28Pirate%29.zip" TargetMode="External"/><Relationship Id="rId1101" Type="http://schemas.openxmlformats.org/officeDocument/2006/relationships/hyperlink" Target="https://archive.org/download/ni-roms/roms/Nintendo%20-%20Nintendo%20Entertainment%20System%20%28Unheadered%29.zip/RoboCop%202%20%28USA%29%20%28Rev%201%29.zip" TargetMode="External"/><Relationship Id="rId2432" Type="http://schemas.openxmlformats.org/officeDocument/2006/relationships/hyperlink" Target="https://archive.org/download/ni-roms/roms/Nintendo%20-%20Nintendo%20Entertainment%20System%20%28Unheadered%29.zip/Dragon%20Raid%20%28World%29%20%28Demo%202%29%20%28Aftermarket%29%20%28Unl%29.zip" TargetMode="External"/><Relationship Id="rId3764" Type="http://schemas.openxmlformats.org/officeDocument/2006/relationships/hyperlink" Target="https://archive.org/download/ni-roms/roms/Nintendo%20-%20Nintendo%20Entertainment%20System%20%28Unheadered%29.zip/Koudai%20Shuijing%20%28China%29%20%28Aftermarket%29%20%28Pirate%29.zip" TargetMode="External"/><Relationship Id="rId1102" Type="http://schemas.openxmlformats.org/officeDocument/2006/relationships/hyperlink" Target="https://archive.org/download/ni-roms/roms/Nintendo%20-%20Nintendo%20Entertainment%20System%20%28Unheadered%29.zip/Baltron%20%28Japan%29.zip" TargetMode="External"/><Relationship Id="rId2433" Type="http://schemas.openxmlformats.org/officeDocument/2006/relationships/hyperlink" Target="https://archive.org/download/ni-roms/roms/Nintendo%20-%20Nintendo%20Entertainment%20System%20%28Unheadered%29.zip/Dragon%20Scroll%20-%20Yomigaerishi%20Maryuu%20%28Japan%29.zip" TargetMode="External"/><Relationship Id="rId3763" Type="http://schemas.openxmlformats.org/officeDocument/2006/relationships/hyperlink" Target="https://archive.org/download/ni-roms/roms/Nintendo%20-%20Nintendo%20Entertainment%20System%20%28Unheadered%29.zip/Koudai%20Jingling%20-%20Shuijing%20%28China%29%20%28Aftermarket%29%20%28Pirate%29.zip" TargetMode="External"/><Relationship Id="rId3711" Type="http://schemas.openxmlformats.org/officeDocument/2006/relationships/hyperlink" Target="https://archive.org/download/ni-roms/roms/Nintendo%20-%20Nintendo%20Entertainment%20System%20%28Unheadered%29.zip/Kira%20Kira%20Star%20Night%20DX%20%28USA%29%20%28Aftermarket%29%20%28Unl%29.zip" TargetMode="External"/><Relationship Id="rId3710" Type="http://schemas.openxmlformats.org/officeDocument/2006/relationships/hyperlink" Target="https://archive.org/download/ni-roms/roms/Nintendo%20-%20Nintendo%20Entertainment%20System%20%28Unheadered%29.zip/Kira%20Kira%20Star%20Night%20AC%20%28Japan%29%20%28En%29%20%28Aftermarket%29%20%28Unl%29.zip" TargetMode="External"/><Relationship Id="rId3713" Type="http://schemas.openxmlformats.org/officeDocument/2006/relationships/hyperlink" Target="https://archive.org/download/ni-roms/roms/Nintendo%20-%20Nintendo%20Entertainment%20System%20%28Unheadered%29.zip/Kirby%27s%20Adventure%20%28Canada%29%20%28Fr%29.zip" TargetMode="External"/><Relationship Id="rId3712" Type="http://schemas.openxmlformats.org/officeDocument/2006/relationships/hyperlink" Target="https://archive.org/download/ni-roms/roms/Nintendo%20-%20Nintendo%20Entertainment%20System%20%28Unheadered%29.zip/Kira%20Kira%20Star%20Night%20DX%20-%20Tournament%20Edition%20%28Japan%29%20%28En%29%20%28Aftermarket%29%20%28Unl%29.zip" TargetMode="External"/><Relationship Id="rId3715" Type="http://schemas.openxmlformats.org/officeDocument/2006/relationships/hyperlink" Target="https://archive.org/download/ni-roms/roms/Nintendo%20-%20Nintendo%20Entertainment%20System%20%28Unheadered%29.zip/Kirby%27s%20Adventure%20%28France%29.zip" TargetMode="External"/><Relationship Id="rId3714" Type="http://schemas.openxmlformats.org/officeDocument/2006/relationships/hyperlink" Target="https://archive.org/download/ni-roms/roms/Nintendo%20-%20Nintendo%20Entertainment%20System%20%28Unheadered%29.zip/Kirby%27s%20Adventure%20%28Europe%29.zip" TargetMode="External"/><Relationship Id="rId3717" Type="http://schemas.openxmlformats.org/officeDocument/2006/relationships/hyperlink" Target="https://archive.org/download/ni-roms/roms/Nintendo%20-%20Nintendo%20Entertainment%20System%20%28Unheadered%29.zip/Kirby%27s%20Adventure%20%28USA%29%20%28Rev%201%29.zip" TargetMode="External"/><Relationship Id="rId3716" Type="http://schemas.openxmlformats.org/officeDocument/2006/relationships/hyperlink" Target="https://archive.org/download/ni-roms/roms/Nintendo%20-%20Nintendo%20Entertainment%20System%20%28Unheadered%29.zip/Kirby%27s%20Adventure%20%28Germany%29.zip" TargetMode="External"/><Relationship Id="rId3719" Type="http://schemas.openxmlformats.org/officeDocument/2006/relationships/hyperlink" Target="https://archive.org/download/ni-roms/roms/Nintendo%20-%20Nintendo%20Entertainment%20System%20%28Unheadered%29.zip/Kiteretsu%20Daihyakka%20%28Japan%29.zip" TargetMode="External"/><Relationship Id="rId3718" Type="http://schemas.openxmlformats.org/officeDocument/2006/relationships/hyperlink" Target="https://archive.org/download/ni-roms/roms/Nintendo%20-%20Nintendo%20Entertainment%20System%20%28Unheadered%29.zip/Kirby%27s%20Adventure%20%28USA%29.zip" TargetMode="External"/><Relationship Id="rId3700" Type="http://schemas.openxmlformats.org/officeDocument/2006/relationships/hyperlink" Target="https://archive.org/download/ni-roms/roms/Nintendo%20-%20Nintendo%20Entertainment%20System%20%28Unheadered%29.zip/King%20of%20Kings%2C%20The%20-%20The%20Early%20Years%20%28USA%29%20%28v1.2%29%20%28Unl%29.zip" TargetMode="External"/><Relationship Id="rId3702" Type="http://schemas.openxmlformats.org/officeDocument/2006/relationships/hyperlink" Target="https://archive.org/download/ni-roms/roms/Nintendo%20-%20Nintendo%20Entertainment%20System%20%28Unheadered%29.zip/King%20of%20Kings%2C%20The%20-%20The%20Early%20Years%20%28USA%29%20%28v5.0%29%20%28Unl%29.zip" TargetMode="External"/><Relationship Id="rId3701" Type="http://schemas.openxmlformats.org/officeDocument/2006/relationships/hyperlink" Target="https://archive.org/download/ni-roms/roms/Nintendo%20-%20Nintendo%20Entertainment%20System%20%28Unheadered%29.zip/King%20of%20Kings%2C%20The%20-%20The%20Early%20Years%20%28USA%29%20%28v1.3%29%20%28Unl%29.zip" TargetMode="External"/><Relationship Id="rId3704" Type="http://schemas.openxmlformats.org/officeDocument/2006/relationships/hyperlink" Target="https://archive.org/download/ni-roms/roms/Nintendo%20-%20Nintendo%20Entertainment%20System%20%28Unheadered%29.zip/Kinnikuman%20-%20Muscle%20Tag%20Match%20%28Japan%29%20%28Rev%201%29.zip" TargetMode="External"/><Relationship Id="rId3703" Type="http://schemas.openxmlformats.org/officeDocument/2006/relationships/hyperlink" Target="https://archive.org/download/ni-roms/roms/Nintendo%20-%20Nintendo%20Entertainment%20System%20%28Unheadered%29.zip/Kings%20of%20the%20Beach%20-%20Professional%20Beach%20Volleyball%20%28USA%29.zip" TargetMode="External"/><Relationship Id="rId3706" Type="http://schemas.openxmlformats.org/officeDocument/2006/relationships/hyperlink" Target="https://archive.org/download/ni-roms/roms/Nintendo%20-%20Nintendo%20Entertainment%20System%20%28Unheadered%29.zip/Ki%20no%20Bouken%20-%20The%20Quest%20of%20Ki%20%28Japan%29%20%28Namcot%20Collection%29.zip" TargetMode="External"/><Relationship Id="rId3705" Type="http://schemas.openxmlformats.org/officeDocument/2006/relationships/hyperlink" Target="https://archive.org/download/ni-roms/roms/Nintendo%20-%20Nintendo%20Entertainment%20System%20%28Unheadered%29.zip/Kinnikuman%20-%20Muscle%20Tag%20Match%20%28Japan%29.zip" TargetMode="External"/><Relationship Id="rId3708" Type="http://schemas.openxmlformats.org/officeDocument/2006/relationships/hyperlink" Target="https://archive.org/download/ni-roms/roms/Nintendo%20-%20Nintendo%20Entertainment%20System%20%28Unheadered%29.zip/Kira%20Kira%20Star%20Night%20%28Japan%29%20%28En%29%20%28Aftermarket%29%20%28Unl%29.zip" TargetMode="External"/><Relationship Id="rId3707" Type="http://schemas.openxmlformats.org/officeDocument/2006/relationships/hyperlink" Target="https://archive.org/download/ni-roms/roms/Nintendo%20-%20Nintendo%20Entertainment%20System%20%28Unheadered%29.zip/Ki%20no%20Bouken%20-%20The%20Quest%20of%20Ki%20%28Japan%29.zip" TargetMode="External"/><Relationship Id="rId3709" Type="http://schemas.openxmlformats.org/officeDocument/2006/relationships/hyperlink" Target="https://archive.org/download/ni-roms/roms/Nintendo%20-%20Nintendo%20Entertainment%20System%20%28Unheadered%29.zip/Kira%20Kira%20Star%20Night%20-%20Furusato%20Nouzei%20Fujimino-ban%20%28Japan%29%20%28Disc%29%20%28Aftermarket%29%20%28Unl%29.zip" TargetMode="External"/><Relationship Id="rId2401" Type="http://schemas.openxmlformats.org/officeDocument/2006/relationships/hyperlink" Target="https://archive.org/download/ni-roms/roms/Nintendo%20-%20Nintendo%20Entertainment%20System%20%28Unheadered%29.zip/Dragon%20Ball%20Z%20Gaiden%20-%20Saiya%20Jin%20Zetsumetsu%20Keikaku%20%28Asia%29%20%28Ja%29%20%28YY0807%29%20%28Pirate%29.zip" TargetMode="External"/><Relationship Id="rId3733" Type="http://schemas.openxmlformats.org/officeDocument/2006/relationships/hyperlink" Target="https://archive.org/download/ni-roms/roms/Nintendo%20-%20Nintendo%20Entertainment%20System%20%28Unheadered%29.zip/Knurps%20Egg%20Rescue%20%28World%29%20%28v1.01%29%20%28Aftermarket%29%20%28Unl%29.zip" TargetMode="External"/><Relationship Id="rId2402" Type="http://schemas.openxmlformats.org/officeDocument/2006/relationships/hyperlink" Target="https://archive.org/download/ni-roms/roms/Nintendo%20-%20Nintendo%20Entertainment%20System%20%28Unheadered%29.zip/Dragon%20Ball%20Z%20Gaiden%20-%20Saiya%20Jin%20Zetsumetsu%20Keikaku%20%28Japan%29.zip" TargetMode="External"/><Relationship Id="rId3732" Type="http://schemas.openxmlformats.org/officeDocument/2006/relationships/hyperlink" Target="https://archive.org/download/ni-roms/roms/Nintendo%20-%20Nintendo%20Entertainment%20System%20%28Unheadered%29.zip/Knight%20Rider%20%28USA%29.zip" TargetMode="External"/><Relationship Id="rId2403" Type="http://schemas.openxmlformats.org/officeDocument/2006/relationships/hyperlink" Target="https://archive.org/download/ni-roms/roms/Nintendo%20-%20Nintendo%20Entertainment%20System%20%28Unheadered%29.zip/Dragon%20Ball%20Z%20II%20-%20Gekishin%20Freeza%21%21%20%28Japan%29%20%28Rev%201%29.zip" TargetMode="External"/><Relationship Id="rId3735" Type="http://schemas.openxmlformats.org/officeDocument/2006/relationships/hyperlink" Target="https://archive.org/download/ni-roms/roms/Nintendo%20-%20Nintendo%20Entertainment%20System%20%28Unheadered%29.zip/Kokon%20Eiyuu%20Den%20-%20The%20Ancient%20%26%20Modern%20Heros%20%28Asia%29%20%28En%29%20%28Pirate%29.zip" TargetMode="External"/><Relationship Id="rId2404" Type="http://schemas.openxmlformats.org/officeDocument/2006/relationships/hyperlink" Target="https://archive.org/download/ni-roms/roms/Nintendo%20-%20Nintendo%20Entertainment%20System%20%28Unheadered%29.zip/Dragon%20Ball%20Z%20II%20-%20Gekishin%20Freeza%21%21%20%28Japan%29.zip" TargetMode="External"/><Relationship Id="rId3734" Type="http://schemas.openxmlformats.org/officeDocument/2006/relationships/hyperlink" Target="https://archive.org/download/ni-roms/roms/Nintendo%20-%20Nintendo%20Entertainment%20System%20%28Unheadered%29.zip/Koko%20Adventure%20%28Korea%29%20%28En%29%20%28Unl%29.zip" TargetMode="External"/><Relationship Id="rId2405" Type="http://schemas.openxmlformats.org/officeDocument/2006/relationships/hyperlink" Target="https://archive.org/download/ni-roms/roms/Nintendo%20-%20Nintendo%20Entertainment%20System%20%28Unheadered%29.zip/Dragon%20Ball%20Z%20III%20-%20Ressen%20Jinzou%20Ningen%20%28Japan%29.zip" TargetMode="External"/><Relationship Id="rId3737" Type="http://schemas.openxmlformats.org/officeDocument/2006/relationships/hyperlink" Target="https://archive.org/download/ni-roms/roms/Nintendo%20-%20Nintendo%20Entertainment%20System%20%28Unheadered%29.zip/Konami%20Wai%20Wai%20World%20%28Japan%29.zip" TargetMode="External"/><Relationship Id="rId2406" Type="http://schemas.openxmlformats.org/officeDocument/2006/relationships/hyperlink" Target="https://archive.org/download/ni-roms/roms/Nintendo%20-%20Nintendo%20Entertainment%20System%20%28Unheadered%29.zip/Dragon%20Buster%20%28Japan%29%20%28Virtual%20Console%29.zip" TargetMode="External"/><Relationship Id="rId3736" Type="http://schemas.openxmlformats.org/officeDocument/2006/relationships/hyperlink" Target="https://archive.org/download/ni-roms/roms/Nintendo%20-%20Nintendo%20Entertainment%20System%20%28Unheadered%29.zip/Konami%20Hyper%20Soccer%20%28Europe%29.zip" TargetMode="External"/><Relationship Id="rId2407" Type="http://schemas.openxmlformats.org/officeDocument/2006/relationships/hyperlink" Target="https://archive.org/download/ni-roms/roms/Nintendo%20-%20Nintendo%20Entertainment%20System%20%28Unheadered%29.zip/Dragon%20Buster%20%28Japan%29.zip" TargetMode="External"/><Relationship Id="rId3739" Type="http://schemas.openxmlformats.org/officeDocument/2006/relationships/hyperlink" Target="https://archive.org/download/ni-roms/roms/Nintendo%20-%20Nintendo%20Entertainment%20System%20%28Unheadered%29.zip/Konamic%20Sports%20in%20Seoul%20%28Japan%29.zip" TargetMode="External"/><Relationship Id="rId2408" Type="http://schemas.openxmlformats.org/officeDocument/2006/relationships/hyperlink" Target="https://archive.org/download/ni-roms/roms/Nintendo%20-%20Nintendo%20Entertainment%20System%20%28Unheadered%29.zip/Dragon%20Buster%20%28World%29%20%28Namcot%20Collection%2C%20Namco%20Museum%20Archives%20Vol%201%29.zip" TargetMode="External"/><Relationship Id="rId3738" Type="http://schemas.openxmlformats.org/officeDocument/2006/relationships/hyperlink" Target="https://archive.org/download/ni-roms/roms/Nintendo%20-%20Nintendo%20Entertainment%20System%20%28Unheadered%29.zip/Konami%20World%20III%20%28Asia%29%20%28En%29%20%28K-W3%29%20%28Pirate%29.zip" TargetMode="External"/><Relationship Id="rId2409" Type="http://schemas.openxmlformats.org/officeDocument/2006/relationships/hyperlink" Target="https://archive.org/download/ni-roms/roms/Nintendo%20-%20Nintendo%20Entertainment%20System%20%28Unheadered%29.zip/Dragon%20Buster%20II%20-%20Yami%20no%20Fuuin%20%28Japan%29.zip" TargetMode="External"/><Relationship Id="rId3731" Type="http://schemas.openxmlformats.org/officeDocument/2006/relationships/hyperlink" Target="https://archive.org/download/ni-roms/roms/Nintendo%20-%20Nintendo%20Entertainment%20System%20%28Unheadered%29.zip/Knight%20Rider%20%28Japan%29.zip" TargetMode="External"/><Relationship Id="rId2400" Type="http://schemas.openxmlformats.org/officeDocument/2006/relationships/hyperlink" Target="https://archive.org/download/ni-roms/roms/Nintendo%20-%20Nintendo%20Entertainment%20System%20%28Unheadered%29.zip/Dragon%20Ball%20Z%205%20%28Asia%29%20%28En%2CZh%29%20%28Pirate%29.zip" TargetMode="External"/><Relationship Id="rId3730" Type="http://schemas.openxmlformats.org/officeDocument/2006/relationships/hyperlink" Target="https://archive.org/download/ni-roms/roms/Nintendo%20-%20Nintendo%20Entertainment%20System%20%28Unheadered%29.zip/Knight%20Rider%20%28Japan%29%20%28FamicomBox%29.zip" TargetMode="External"/><Relationship Id="rId3722" Type="http://schemas.openxmlformats.org/officeDocument/2006/relationships/hyperlink" Target="https://archive.org/download/ni-roms/roms/Nintendo%20-%20Nintendo%20Entertainment%20System%20%28Unheadered%29.zip/Kiwi%20Kraze%20-%20A%20Bird-Brained%20Adventure%21%20%28USA%29.zip" TargetMode="External"/><Relationship Id="rId3721" Type="http://schemas.openxmlformats.org/officeDocument/2006/relationships/hyperlink" Target="https://archive.org/download/ni-roms/roms/Nintendo%20-%20Nintendo%20Entertainment%20System%20%28Unheadered%29.zip/Kiwi%20Kraze%20%28Asia%29%20%28En%29%20%28K-E3%29%20%28Pirate%29.zip" TargetMode="External"/><Relationship Id="rId3724" Type="http://schemas.openxmlformats.org/officeDocument/2006/relationships/hyperlink" Target="https://archive.org/download/ni-roms/roms/Nintendo%20-%20Nintendo%20Entertainment%20System%20%28Unheadered%29.zip/KlashBall%20%28USA%29.zip" TargetMode="External"/><Relationship Id="rId3723" Type="http://schemas.openxmlformats.org/officeDocument/2006/relationships/hyperlink" Target="https://archive.org/download/ni-roms/roms/Nintendo%20-%20Nintendo%20Entertainment%20System%20%28Unheadered%29.zip/Kkachi-wa%20Norae%20Chingu%20%28Korea%29%20%28Unl%29.zip" TargetMode="External"/><Relationship Id="rId3726" Type="http://schemas.openxmlformats.org/officeDocument/2006/relationships/hyperlink" Target="https://archive.org/download/ni-roms/roms/Nintendo%20-%20Nintendo%20Entertainment%20System%20%28Unheadered%29.zip/Klax%20%28USA%29%20%28Beta%29%20%28Unl%29.zip" TargetMode="External"/><Relationship Id="rId3725" Type="http://schemas.openxmlformats.org/officeDocument/2006/relationships/hyperlink" Target="https://archive.org/download/ni-roms/roms/Nintendo%20-%20Nintendo%20Entertainment%20System%20%28Unheadered%29.zip/Klax%20%28Japan%29.zip" TargetMode="External"/><Relationship Id="rId3728" Type="http://schemas.openxmlformats.org/officeDocument/2006/relationships/hyperlink" Target="https://archive.org/download/ni-roms/roms/Nintendo%20-%20Nintendo%20Entertainment%20System%20%28Unheadered%29.zip/Klepsydra%20%28World%29%20%28Demo%29%20%28Byte-Off%202020%29%20%28Aftermarket%29%20%28Unl%29.zip" TargetMode="External"/><Relationship Id="rId3727" Type="http://schemas.openxmlformats.org/officeDocument/2006/relationships/hyperlink" Target="https://archive.org/download/ni-roms/roms/Nintendo%20-%20Nintendo%20Entertainment%20System%20%28Unheadered%29.zip/Klax%20%28USA%29%20%28Unl%29.zip" TargetMode="External"/><Relationship Id="rId3729" Type="http://schemas.openxmlformats.org/officeDocument/2006/relationships/hyperlink" Target="https://archive.org/download/ni-roms/roms/Nintendo%20-%20Nintendo%20Entertainment%20System%20%28Unheadered%29.zip/Knight%20Rider%20%28Europe%29.zip" TargetMode="External"/><Relationship Id="rId3720" Type="http://schemas.openxmlformats.org/officeDocument/2006/relationships/hyperlink" Target="https://archive.org/download/ni-roms/roms/Nintendo%20-%20Nintendo%20Entertainment%20System%20%28Unheadered%29.zip/Kitty%27s%20Catch%20%28USA%29%20%28Proto%29%20%28Unl%29.zip" TargetMode="External"/><Relationship Id="rId1170" Type="http://schemas.openxmlformats.org/officeDocument/2006/relationships/hyperlink" Target="https://archive.org/download/ni-roms/roms/Nintendo%20-%20Nintendo%20Entertainment%20System%20%28Unheadered%29.zip/Baseball%20%28USA%2C%20Europe%29%20%28GameCube%20Edition%29.zip" TargetMode="External"/><Relationship Id="rId1171" Type="http://schemas.openxmlformats.org/officeDocument/2006/relationships/hyperlink" Target="https://archive.org/download/ni-roms/roms/Nintendo%20-%20Nintendo%20Entertainment%20System%20%28Unheadered%29.zip/Side%20Pocket%20%28USA%29.zip" TargetMode="External"/><Relationship Id="rId1172" Type="http://schemas.openxmlformats.org/officeDocument/2006/relationships/hyperlink" Target="https://archive.org/download/ni-roms/roms/Nintendo%20-%20Nintendo%20Entertainment%20System%20%28Unheadered%29.zip/Baseball%20%28USA%2C%20Europe%29.zip" TargetMode="External"/><Relationship Id="rId1173" Type="http://schemas.openxmlformats.org/officeDocument/2006/relationships/hyperlink" Target="https://archive.org/download/ni-roms/roms/Nintendo%20-%20Nintendo%20Entertainment%20System%20%28Unheadered%29.zip/Silent%20Service%20%28USA%29%20%28Rev%201%29.zip" TargetMode="External"/><Relationship Id="rId1174" Type="http://schemas.openxmlformats.org/officeDocument/2006/relationships/hyperlink" Target="https://archive.org/download/ni-roms/roms/Nintendo%20-%20Nintendo%20Entertainment%20System%20%28Unheadered%29.zip/Baseball%20Fighter%20%28Japan%29.zip" TargetMode="External"/><Relationship Id="rId1175" Type="http://schemas.openxmlformats.org/officeDocument/2006/relationships/hyperlink" Target="https://archive.org/download/ni-roms/roms/Nintendo%20-%20Nintendo%20Entertainment%20System%20%28Unheadered%29.zip/Silk%20Worm%20%28USA%29.zip" TargetMode="External"/><Relationship Id="rId1176" Type="http://schemas.openxmlformats.org/officeDocument/2006/relationships/hyperlink" Target="https://archive.org/download/ni-roms/roms/Nintendo%20-%20Nintendo%20Entertainment%20System%20%28Unheadered%29.zip/Baseball%20Simulator%201.000%20%28USA%29%20%28Virtual%20Console%29.zip" TargetMode="External"/><Relationship Id="rId1177" Type="http://schemas.openxmlformats.org/officeDocument/2006/relationships/hyperlink" Target="https://archive.org/download/ni-roms/roms/Nintendo%20-%20Nintendo%20Entertainment%20System%20%28Unheadered%29.zip/Silver%20Surfer%20%28USA%29.zip" TargetMode="External"/><Relationship Id="rId1178" Type="http://schemas.openxmlformats.org/officeDocument/2006/relationships/hyperlink" Target="https://archive.org/download/ni-roms/roms/Nintendo%20-%20Nintendo%20Entertainment%20System%20%28Unheadered%29.zip/Baseball%20Simulator%201.000%20%28USA%29.zip" TargetMode="External"/><Relationship Id="rId1179" Type="http://schemas.openxmlformats.org/officeDocument/2006/relationships/hyperlink" Target="https://archive.org/download/ni-roms/roms/Nintendo%20-%20Nintendo%20Entertainment%20System%20%28Unheadered%29.zip/Simpsons%2C%20The%20-%20Bart%20vs.%20the%20Space%20Mutants%20%28USA%29%20%28Rev%201%29.zip" TargetMode="External"/><Relationship Id="rId1169" Type="http://schemas.openxmlformats.org/officeDocument/2006/relationships/hyperlink" Target="https://archive.org/download/ni-roms/roms/Nintendo%20-%20Nintendo%20Entertainment%20System%20%28Unheadered%29.zip/Short%20Order%20%2B%20Eggsplode%21%20%28USA%29.zip" TargetMode="External"/><Relationship Id="rId2490" Type="http://schemas.openxmlformats.org/officeDocument/2006/relationships/hyperlink" Target="https://archive.org/download/ni-roms/roms/Nintendo%20-%20Nintendo%20Entertainment%20System%20%28Unheadered%29.zip/DuckTales%202%20%28Germany%29.zip" TargetMode="External"/><Relationship Id="rId1160" Type="http://schemas.openxmlformats.org/officeDocument/2006/relationships/hyperlink" Target="https://archive.org/download/ni-roms/roms/Nintendo%20-%20Nintendo%20Entertainment%20System%20%28Unheadered%29.zip/Barker%20Bill%27s%20Trick%20Shooting%20%28USA%29.zip" TargetMode="External"/><Relationship Id="rId2491" Type="http://schemas.openxmlformats.org/officeDocument/2006/relationships/hyperlink" Target="https://archive.org/download/ni-roms/roms/Nintendo%20-%20Nintendo%20Entertainment%20System%20%28Unheadered%29.zip/DuckTales%202%20%28Japan%29.zip" TargetMode="External"/><Relationship Id="rId1161" Type="http://schemas.openxmlformats.org/officeDocument/2006/relationships/hyperlink" Target="https://archive.org/download/ni-roms/roms/Nintendo%20-%20Nintendo%20Entertainment%20System%20%28Unheadered%29.zip/Shanghai%20%28Japan%29%20%28En%29.zip" TargetMode="External"/><Relationship Id="rId2492" Type="http://schemas.openxmlformats.org/officeDocument/2006/relationships/hyperlink" Target="https://archive.org/download/ni-roms/roms/Nintendo%20-%20Nintendo%20Entertainment%20System%20%28Unheadered%29.zip/DuckTales%202%20%28USA%29.zip" TargetMode="External"/><Relationship Id="rId1162" Type="http://schemas.openxmlformats.org/officeDocument/2006/relationships/hyperlink" Target="https://archive.org/download/ni-roms/roms/Nintendo%20-%20Nintendo%20Entertainment%20System%20%28Unheadered%29.zip/Baseball%20%28Japan%29%20%28En%29%20%28GameCube%20Edition%29.zip" TargetMode="External"/><Relationship Id="rId2493" Type="http://schemas.openxmlformats.org/officeDocument/2006/relationships/hyperlink" Target="https://archive.org/download/ni-roms/roms/Nintendo%20-%20Nintendo%20Entertainment%20System%20%28Unheadered%29.zip/DuckTales%202%20%28World%29%20%28The%20Disney%20Afternoon%20Collection%29.zip" TargetMode="External"/><Relationship Id="rId1163" Type="http://schemas.openxmlformats.org/officeDocument/2006/relationships/hyperlink" Target="https://archive.org/download/ni-roms/roms/Nintendo%20-%20Nintendo%20Entertainment%20System%20%28Unheadered%29.zip/Shatterhand%20%28USA%29.zip" TargetMode="External"/><Relationship Id="rId2494" Type="http://schemas.openxmlformats.org/officeDocument/2006/relationships/hyperlink" Target="https://archive.org/download/ni-roms/roms/Nintendo%20-%20Nintendo%20Entertainment%20System%20%28Unheadered%29.zip/DuckTales%20III%20%28Asia%29%20%28En%29%20%28Pirate%29.zip" TargetMode="External"/><Relationship Id="rId1164" Type="http://schemas.openxmlformats.org/officeDocument/2006/relationships/hyperlink" Target="https://archive.org/download/ni-roms/roms/Nintendo%20-%20Nintendo%20Entertainment%20System%20%28Unheadered%29.zip/Baseball%20%28Japan%29%20%28En%29.zip" TargetMode="External"/><Relationship Id="rId2495" Type="http://schemas.openxmlformats.org/officeDocument/2006/relationships/hyperlink" Target="https://archive.org/download/ni-roms/roms/Nintendo%20-%20Nintendo%20Entertainment%20System%20%28Unheadered%29.zip/DuckTales%20III%20%28Russia%29%20%28Pirate%29.zip" TargetMode="External"/><Relationship Id="rId1165" Type="http://schemas.openxmlformats.org/officeDocument/2006/relationships/hyperlink" Target="https://archive.org/download/ni-roms/roms/Nintendo%20-%20Nintendo%20Entertainment%20System%20%28Unheadered%29.zip/Shingen%20the%20Ruler%20%28USA%29.zip" TargetMode="External"/><Relationship Id="rId2496" Type="http://schemas.openxmlformats.org/officeDocument/2006/relationships/hyperlink" Target="https://archive.org/download/ni-roms/roms/Nintendo%20-%20Nintendo%20Entertainment%20System%20%28Unheadered%29.zip/Duckstroma%20%28World%29%20%28v0.28%29%20%28Proto%29%20%28Byte-Off%202020%29%20%28Aftermarket%29%20%28Unl%29.zip" TargetMode="External"/><Relationship Id="rId1166" Type="http://schemas.openxmlformats.org/officeDocument/2006/relationships/hyperlink" Target="https://archive.org/download/ni-roms/roms/Nintendo%20-%20Nintendo%20Entertainment%20System%20%28Unheadered%29.zip/Baseball%20%28USA%29%20%28Intellivision%29%20%28Aftermarket%29%20%28Unl%29.zip" TargetMode="External"/><Relationship Id="rId2497" Type="http://schemas.openxmlformats.org/officeDocument/2006/relationships/hyperlink" Target="https://archive.org/download/ni-roms/roms/Nintendo%20-%20Nintendo%20Entertainment%20System%20%28Unheadered%29.zip/Dude%20-%20The%20Deck%20Swabber%20%28World%29%20%28v1.0%29%20%28Aftermarket%29%20%28Unl%29.zip" TargetMode="External"/><Relationship Id="rId1167" Type="http://schemas.openxmlformats.org/officeDocument/2006/relationships/hyperlink" Target="https://archive.org/download/ni-roms/roms/Nintendo%20-%20Nintendo%20Entertainment%20System%20%28Unheadered%29.zip/Shooting%20Range%20%28USA%29.zip" TargetMode="External"/><Relationship Id="rId2498" Type="http://schemas.openxmlformats.org/officeDocument/2006/relationships/hyperlink" Target="https://archive.org/download/ni-roms/roms/Nintendo%20-%20Nintendo%20Entertainment%20System%20%28Unheadered%29.zip/Dude%20-%20The%20Deck%20Swabber%20%28World%29%20%28v1.1%29%20%28Aftermarket%29%20%28Unl%29.zip" TargetMode="External"/><Relationship Id="rId1168" Type="http://schemas.openxmlformats.org/officeDocument/2006/relationships/hyperlink" Target="https://archive.org/download/ni-roms/roms/Nintendo%20-%20Nintendo%20Entertainment%20System%20%28Unheadered%29.zip/Baseball%20%28USA%29%20%28e-Reader%20Edition%29.zip" TargetMode="External"/><Relationship Id="rId2499" Type="http://schemas.openxmlformats.org/officeDocument/2006/relationships/hyperlink" Target="https://archive.org/download/ni-roms/roms/Nintendo%20-%20Nintendo%20Entertainment%20System%20%28Unheadered%29.zip/Dude%20-%20The%20Deck%20Swabber%20%28World%29%20%28v1.2%29%20%28Aftermarket%29%20%28Unl%29.zip" TargetMode="External"/><Relationship Id="rId1190" Type="http://schemas.openxmlformats.org/officeDocument/2006/relationships/hyperlink" Target="https://archive.org/download/ni-roms/roms/Nintendo%20-%20Nintendo%20Entertainment%20System%20%28Unheadered%29.zip/Bases%20Loaded%20%28USA%29%20%28Rev%202%29.zip" TargetMode="External"/><Relationship Id="rId1191" Type="http://schemas.openxmlformats.org/officeDocument/2006/relationships/hyperlink" Target="https://archive.org/download/ni-roms/roms/Nintendo%20-%20Nintendo%20Entertainment%20System%20%28Unheadered%29.zip/Sky%20Kid%20%28USA%29.zip" TargetMode="External"/><Relationship Id="rId1192" Type="http://schemas.openxmlformats.org/officeDocument/2006/relationships/hyperlink" Target="https://archive.org/download/ni-roms/roms/Nintendo%20-%20Nintendo%20Entertainment%20System%20%28Unheadered%29.zip/Bases%20Loaded%20%28USA%29.zip" TargetMode="External"/><Relationship Id="rId1193" Type="http://schemas.openxmlformats.org/officeDocument/2006/relationships/hyperlink" Target="https://archive.org/download/ni-roms/roms/Nintendo%20-%20Nintendo%20Entertainment%20System%20%28Unheadered%29.zip/Sky%20Shark%20%28USA%29.zip" TargetMode="External"/><Relationship Id="rId1194" Type="http://schemas.openxmlformats.org/officeDocument/2006/relationships/hyperlink" Target="https://archive.org/download/ni-roms/roms/Nintendo%20-%20Nintendo%20Entertainment%20System%20%28Unheadered%29.zip/Bases%20Loaded%203%20%28USA%29.zip" TargetMode="External"/><Relationship Id="rId1195" Type="http://schemas.openxmlformats.org/officeDocument/2006/relationships/hyperlink" Target="https://archive.org/download/ni-roms/roms/Nintendo%20-%20Nintendo%20Entertainment%20System%20%28Unheadered%29.zip/Slalom%20%28USA%29.zip" TargetMode="External"/><Relationship Id="rId1196" Type="http://schemas.openxmlformats.org/officeDocument/2006/relationships/hyperlink" Target="https://archive.org/download/ni-roms/roms/Nintendo%20-%20Nintendo%20Entertainment%20System%20%28Unheadered%29.zip/Bases%20Loaded%204%20%28USA%29.zip" TargetMode="External"/><Relationship Id="rId1197" Type="http://schemas.openxmlformats.org/officeDocument/2006/relationships/hyperlink" Target="https://archive.org/download/ni-roms/roms/Nintendo%20-%20Nintendo%20Entertainment%20System%20%28Unheadered%29.zip/Smash%20T.V.%20%28USA%29.zip" TargetMode="External"/><Relationship Id="rId1198" Type="http://schemas.openxmlformats.org/officeDocument/2006/relationships/hyperlink" Target="https://archive.org/download/ni-roms/roms/Nintendo%20-%20Nintendo%20Entertainment%20System%20%28Unheadered%29.zip/Bases%20Loaded%20II%20-%20Second%20Season%20%28USA%29.zip" TargetMode="External"/><Relationship Id="rId1199" Type="http://schemas.openxmlformats.org/officeDocument/2006/relationships/hyperlink" Target="https://archive.org/download/ni-roms/roms/Nintendo%20-%20Nintendo%20Entertainment%20System%20%28Unheadered%29.zip/Smurfs%2C%20The%20%28Europe%29%20%28En%2CFr%2CDe%2CEs%29.zip" TargetMode="External"/><Relationship Id="rId1180" Type="http://schemas.openxmlformats.org/officeDocument/2006/relationships/hyperlink" Target="https://archive.org/download/ni-roms/roms/Nintendo%20-%20Nintendo%20Entertainment%20System%20%28Unheadered%29.zip/Baseball%20Star%20-%20Mezase%20Sankanou%21%21%20%28Japan%29.zip" TargetMode="External"/><Relationship Id="rId1181" Type="http://schemas.openxmlformats.org/officeDocument/2006/relationships/hyperlink" Target="https://archive.org/download/ni-roms/roms/Nintendo%20-%20Nintendo%20Entertainment%20System%20%28Unheadered%29.zip/Simpsons%2C%20The%20-%20Bart%20vs.%20the%20World%20%28USA%29.zip" TargetMode="External"/><Relationship Id="rId1182" Type="http://schemas.openxmlformats.org/officeDocument/2006/relationships/hyperlink" Target="https://archive.org/download/ni-roms/roms/Nintendo%20-%20Nintendo%20Entertainment%20System%20%28Unheadered%29.zip/Baseball%20Stars%20%28USA%29.zip" TargetMode="External"/><Relationship Id="rId1183" Type="http://schemas.openxmlformats.org/officeDocument/2006/relationships/hyperlink" Target="https://archive.org/download/ni-roms/roms/Nintendo%20-%20Nintendo%20Entertainment%20System%20%28Unheadered%29.zip/Simpsons%2C%20The%20-%20Bartman%20Meets%20Radioactive%20Man%20%28USA%29.zip" TargetMode="External"/><Relationship Id="rId1184" Type="http://schemas.openxmlformats.org/officeDocument/2006/relationships/hyperlink" Target="https://archive.org/download/ni-roms/roms/Nintendo%20-%20Nintendo%20Entertainment%20System%20%28Unheadered%29.zip/Baseball%20Stars%20II%20%28USA%29.zip" TargetMode="External"/><Relationship Id="rId1185" Type="http://schemas.openxmlformats.org/officeDocument/2006/relationships/hyperlink" Target="https://archive.org/download/ni-roms/roms/Nintendo%20-%20Nintendo%20Entertainment%20System%20%28Unheadered%29.zip/Skate%20or%20Die%20%28USA%29.zip" TargetMode="External"/><Relationship Id="rId1186" Type="http://schemas.openxmlformats.org/officeDocument/2006/relationships/hyperlink" Target="https://archive.org/download/ni-roms/roms/Nintendo%20-%20Nintendo%20Entertainment%20System%20%28Unheadered%29.zip/Bases%20Loaded%20%28USA%29%20%28Beta%29.zip" TargetMode="External"/><Relationship Id="rId1187" Type="http://schemas.openxmlformats.org/officeDocument/2006/relationships/hyperlink" Target="https://archive.org/download/ni-roms/roms/Nintendo%20-%20Nintendo%20Entertainment%20System%20%28Unheadered%29.zip/Skate%20or%20Die%202%20-%20The%20Search%20for%20Double%20Trouble%20%28USA%29.zip" TargetMode="External"/><Relationship Id="rId1188" Type="http://schemas.openxmlformats.org/officeDocument/2006/relationships/hyperlink" Target="https://archive.org/download/ni-roms/roms/Nintendo%20-%20Nintendo%20Entertainment%20System%20%28Unheadered%29.zip/Bases%20Loaded%20%28USA%29%20%28Rev%201%29.zip" TargetMode="External"/><Relationship Id="rId1189" Type="http://schemas.openxmlformats.org/officeDocument/2006/relationships/hyperlink" Target="https://archive.org/download/ni-roms/roms/Nintendo%20-%20Nintendo%20Entertainment%20System%20%28Unheadered%29.zip/Ski%20or%20Die%20%28USA%29.zip" TargetMode="External"/><Relationship Id="rId1136" Type="http://schemas.openxmlformats.org/officeDocument/2006/relationships/hyperlink" Target="https://archive.org/download/ni-roms/roms/Nintendo%20-%20Nintendo%20Entertainment%20System%20%28Unheadered%29.zip/Barbie%20%28USA%29.zip" TargetMode="External"/><Relationship Id="rId2467" Type="http://schemas.openxmlformats.org/officeDocument/2006/relationships/hyperlink" Target="https://archive.org/download/ni-roms/roms/Nintendo%20-%20Nintendo%20Entertainment%20System%20%28Unheadered%29.zip/Dropzone%20%28Europe%29.zip" TargetMode="External"/><Relationship Id="rId3799" Type="http://schemas.openxmlformats.org/officeDocument/2006/relationships/hyperlink" Target="https://archive.org/download/ni-roms/roms/Nintendo%20-%20Nintendo%20Entertainment%20System%20%28Unheadered%29.zip/Kyuukyoku%20Harikiri%20Stadium%20III%20%28Japan%29.zip" TargetMode="External"/><Relationship Id="rId1137" Type="http://schemas.openxmlformats.org/officeDocument/2006/relationships/hyperlink" Target="https://archive.org/download/ni-roms/roms/Nintendo%20-%20Nintendo%20Entertainment%20System%20%28Unheadered%29.zip/S.C.A.T.%20-%20Special%20Cybernetic%20Attack%20Team%20%28USA%29%20%28Limited%20Run%20Games%29.zip" TargetMode="External"/><Relationship Id="rId2468" Type="http://schemas.openxmlformats.org/officeDocument/2006/relationships/hyperlink" Target="https://archive.org/download/ni-roms/roms/Nintendo%20-%20Nintendo%20Entertainment%20System%20%28Unheadered%29.zip/Druaga%20no%20Tou%20%28Japan%29.zip" TargetMode="External"/><Relationship Id="rId3798" Type="http://schemas.openxmlformats.org/officeDocument/2006/relationships/hyperlink" Target="https://archive.org/download/ni-roms/roms/Nintendo%20-%20Nintendo%20Entertainment%20System%20%28Unheadered%29.zip/Kyuukyoku%20Harikiri%20Stadium%20-%20Heisei%20Gannen%20Ban%20%28Japan%29.zip" TargetMode="External"/><Relationship Id="rId1138" Type="http://schemas.openxmlformats.org/officeDocument/2006/relationships/hyperlink" Target="https://archive.org/download/ni-roms/roms/Nintendo%20-%20Nintendo%20Entertainment%20System%20%28Unheadered%29.zip/Barcode%20World%20%28Japan%29.zip" TargetMode="External"/><Relationship Id="rId2469" Type="http://schemas.openxmlformats.org/officeDocument/2006/relationships/hyperlink" Target="https://archive.org/download/ni-roms/roms/Nintendo%20-%20Nintendo%20Entertainment%20System%20%28Unheadered%29.zip/Druaga%20no%20Tou%20%28World%29%20%28Namcot%20Collection%2C%20Namco%20Museum%20Archives%20Vol%201%29.zip" TargetMode="External"/><Relationship Id="rId1139" Type="http://schemas.openxmlformats.org/officeDocument/2006/relationships/hyperlink" Target="https://archive.org/download/ni-roms/roms/Nintendo%20-%20Nintendo%20Entertainment%20System%20%28Unheadered%29.zip/Section-Z%20%28USA%29.zip" TargetMode="External"/><Relationship Id="rId3791" Type="http://schemas.openxmlformats.org/officeDocument/2006/relationships/hyperlink" Target="https://archive.org/download/ni-roms/roms/Nintendo%20-%20Nintendo%20Entertainment%20System%20%28Unheadered%29.zip/Kyoro-chan%20Land%20%28Japan%29.zip" TargetMode="External"/><Relationship Id="rId2460" Type="http://schemas.openxmlformats.org/officeDocument/2006/relationships/hyperlink" Target="https://archive.org/download/ni-roms/roms/Nintendo%20-%20Nintendo%20Entertainment%20System%20%28Unheadered%29.zip/Driar%20%28World%29%20%28v1.0%29%20%28NTSC%29%20%28Aftermarket%29%20%28Unl%29.zip" TargetMode="External"/><Relationship Id="rId3790" Type="http://schemas.openxmlformats.org/officeDocument/2006/relationships/hyperlink" Target="https://archive.org/download/ni-roms/roms/Nintendo%20-%20Nintendo%20Entertainment%20System%20%28Unheadered%29.zip/Kyonshiizu%202%20%28Japan%29.zip" TargetMode="External"/><Relationship Id="rId1130" Type="http://schemas.openxmlformats.org/officeDocument/2006/relationships/hyperlink" Target="https://archive.org/download/ni-roms/roms/Nintendo%20-%20Nintendo%20Entertainment%20System%20%28Unheadered%29.zip/Barbie%20%28Asia%29%20%28En%29%20%28KT-2128%29%20%28Pirate%29.zip" TargetMode="External"/><Relationship Id="rId2461" Type="http://schemas.openxmlformats.org/officeDocument/2006/relationships/hyperlink" Target="https://archive.org/download/ni-roms/roms/Nintendo%20-%20Nintendo%20Entertainment%20System%20%28Unheadered%29.zip/Driar%20%28World%29%20%28v1.0%29%20%28PAL%29%20%28Aftermarket%29%20%28Unl%29.zip" TargetMode="External"/><Relationship Id="rId3793" Type="http://schemas.openxmlformats.org/officeDocument/2006/relationships/hyperlink" Target="https://archive.org/download/ni-roms/roms/Nintendo%20-%20Nintendo%20Entertainment%20System%20%28Unheadered%29.zip/Kyoto%20Ryuu%20no%20Tera%20Satsujin%20Jiken%20%28Japan%29.zip" TargetMode="External"/><Relationship Id="rId1131" Type="http://schemas.openxmlformats.org/officeDocument/2006/relationships/hyperlink" Target="https://archive.org/download/ni-roms/roms/Nintendo%20-%20Nintendo%20Entertainment%20System%20%28Unheadered%29.zip/Roundball%20-%202-on-2%20Challenge%20%28USA%29.zip" TargetMode="External"/><Relationship Id="rId2462" Type="http://schemas.openxmlformats.org/officeDocument/2006/relationships/hyperlink" Target="https://archive.org/download/ni-roms/roms/Nintendo%20-%20Nintendo%20Entertainment%20System%20%28Unheadered%29.zip/Driar%20%28World%29%20%28v1.1%29%20%28PAL-NTSC%29%20%28Aftermarket%29%20%28Unl%29.zip" TargetMode="External"/><Relationship Id="rId3792" Type="http://schemas.openxmlformats.org/officeDocument/2006/relationships/hyperlink" Target="https://archive.org/download/ni-roms/roms/Nintendo%20-%20Nintendo%20Entertainment%20System%20%28Unheadered%29.zip/Kyoto%20Hana%20no%20Misshitsu%20Satsujin%20Jiken%20%28Japan%29.zip" TargetMode="External"/><Relationship Id="rId1132" Type="http://schemas.openxmlformats.org/officeDocument/2006/relationships/hyperlink" Target="https://archive.org/download/ni-roms/roms/Nintendo%20-%20Nintendo%20Entertainment%20System%20%28Unheadered%29.zip/Barbie%20%28Europe%29.zip" TargetMode="External"/><Relationship Id="rId2463" Type="http://schemas.openxmlformats.org/officeDocument/2006/relationships/hyperlink" Target="https://archive.org/download/ni-roms/roms/Nintendo%20-%20Nintendo%20Entertainment%20System%20%28Unheadered%29.zip/Drift%20Trial%20%28World%29%20%28v0.01%29%20%28Proto%29%20%28Aftermarket%29%20%28Unl%29.zip" TargetMode="External"/><Relationship Id="rId3795" Type="http://schemas.openxmlformats.org/officeDocument/2006/relationships/hyperlink" Target="https://archive.org/download/ni-roms/roms/Nintendo%20-%20Nintendo%20Entertainment%20System%20%28Unheadered%29.zip/Kyuukyoku%20Harikiri%20Koushien%20%28Japan%29.zip" TargetMode="External"/><Relationship Id="rId1133" Type="http://schemas.openxmlformats.org/officeDocument/2006/relationships/hyperlink" Target="https://archive.org/download/ni-roms/roms/Nintendo%20-%20Nintendo%20Entertainment%20System%20%28Unheadered%29.zip/Rush%27n%20Attack%20%28USA%29.zip" TargetMode="External"/><Relationship Id="rId2464" Type="http://schemas.openxmlformats.org/officeDocument/2006/relationships/hyperlink" Target="https://archive.org/download/ni-roms/roms/Nintendo%20-%20Nintendo%20Entertainment%20System%20%28Unheadered%29.zip/Drip%20%28World%29%20%28Proto%29%20%282009-06-26%29%20%28Aftermarket%29%20%28Unl%29.zip" TargetMode="External"/><Relationship Id="rId3794" Type="http://schemas.openxmlformats.org/officeDocument/2006/relationships/hyperlink" Target="https://archive.org/download/ni-roms/roms/Nintendo%20-%20Nintendo%20Entertainment%20System%20%28Unheadered%29.zip/Kyouryuu%20Sentai%20Zyuranger%20%28Japan%29.zip" TargetMode="External"/><Relationship Id="rId1134" Type="http://schemas.openxmlformats.org/officeDocument/2006/relationships/hyperlink" Target="https://archive.org/download/ni-roms/roms/Nintendo%20-%20Nintendo%20Entertainment%20System%20%28Unheadered%29.zip/Barbie%20%28USA%29%20%28Rev%201%29.zip" TargetMode="External"/><Relationship Id="rId2465" Type="http://schemas.openxmlformats.org/officeDocument/2006/relationships/hyperlink" Target="https://archive.org/download/ni-roms/roms/Nintendo%20-%20Nintendo%20Entertainment%20System%20%28Unheadered%29.zip/Drip%20%28World%29%20%28Proto%29%20%282016-06-01%29%20%28Aftermarket%29%20%28Unl%29.zip" TargetMode="External"/><Relationship Id="rId3797" Type="http://schemas.openxmlformats.org/officeDocument/2006/relationships/hyperlink" Target="https://archive.org/download/ni-roms/roms/Nintendo%20-%20Nintendo%20Entertainment%20System%20%28Unheadered%29.zip/Kyuukyoku%20Harikiri%20Stadium%20-%20%2788%20Senshu%20Shin%20Data%20Version%20%28Japan%29.zip" TargetMode="External"/><Relationship Id="rId1135" Type="http://schemas.openxmlformats.org/officeDocument/2006/relationships/hyperlink" Target="https://archive.org/download/ni-roms/roms/Nintendo%20-%20Nintendo%20Entertainment%20System%20%28Unheadered%29.zip/Rygar%20%28USA%29%20%28Rev%201%29.zip" TargetMode="External"/><Relationship Id="rId2466" Type="http://schemas.openxmlformats.org/officeDocument/2006/relationships/hyperlink" Target="https://archive.org/download/ni-roms/roms/Nintendo%20-%20Nintendo%20Entertainment%20System%20%28Unheadered%29.zip/Drip%20%28World%29%20%28Proto%29%20%282021-05-25%29%20%28Aftermarket%29%20%28Unl%29.zip" TargetMode="External"/><Relationship Id="rId3796" Type="http://schemas.openxmlformats.org/officeDocument/2006/relationships/hyperlink" Target="https://archive.org/download/ni-roms/roms/Nintendo%20-%20Nintendo%20Entertainment%20System%20%28Unheadered%29.zip/Kyuukyoku%20Harikiri%20Stadium%20%28Japan%29.zip" TargetMode="External"/><Relationship Id="rId1125" Type="http://schemas.openxmlformats.org/officeDocument/2006/relationships/hyperlink" Target="https://archive.org/download/ni-roms/roms/Nintendo%20-%20Nintendo%20Entertainment%20System%20%28Unheadered%29.zip/Rolling%20Thunder%20%28World%29%20%28Namcot%20Collection%2C%20Namco%20Museum%20Archives%20Vol%202%29.zip" TargetMode="External"/><Relationship Id="rId2456" Type="http://schemas.openxmlformats.org/officeDocument/2006/relationships/hyperlink" Target="https://archive.org/download/ni-roms/roms/Nintendo%20-%20Nintendo%20Entertainment%20System%20%28Unheadered%29.zip/Dream%20Master%2C%20The%20%28Asia%29%20%28En%29%20%28FK-8379%29%20%28Pirate%29.zip" TargetMode="External"/><Relationship Id="rId3788" Type="http://schemas.openxmlformats.org/officeDocument/2006/relationships/hyperlink" Target="https://archive.org/download/ni-roms/roms/Nintendo%20-%20Nintendo%20Entertainment%20System%20%28Unheadered%29.zip/Kurogane%20Hiroshi%20no%20Yosou%20Daisuki%21%20-%20Kachiuma%20Densetsu%20%28Japan%29.zip" TargetMode="External"/><Relationship Id="rId1126" Type="http://schemas.openxmlformats.org/officeDocument/2006/relationships/hyperlink" Target="https://archive.org/download/ni-roms/roms/Nintendo%20-%20Nintendo%20Entertainment%20System%20%28Unheadered%29.zip/Bao%20Qingtian%20-%20Gedou%20Ban%20%28Super%20Justice%20King%29%20%28China%29%20%28Pirate%29.zip" TargetMode="External"/><Relationship Id="rId2457" Type="http://schemas.openxmlformats.org/officeDocument/2006/relationships/hyperlink" Target="https://archive.org/download/ni-roms/roms/Nintendo%20-%20Nintendo%20Entertainment%20System%20%28Unheadered%29.zip/Dreamworld%20Pogie%20%28Unknown%29%20%28Proto%29%20%281993-10-19%29.zip" TargetMode="External"/><Relationship Id="rId3787" Type="http://schemas.openxmlformats.org/officeDocument/2006/relationships/hyperlink" Target="https://archive.org/download/ni-roms/roms/Nintendo%20-%20Nintendo%20Entertainment%20System%20%28Unheadered%29.zip/Kunio-kun%20no%20Nekketsu%20Soccer%20League%20%28Japan%29.zip" TargetMode="External"/><Relationship Id="rId1127" Type="http://schemas.openxmlformats.org/officeDocument/2006/relationships/hyperlink" Target="https://archive.org/download/ni-roms/roms/Nintendo%20-%20Nintendo%20Entertainment%20System%20%28Unheadered%29.zip/Romance%20of%20the%20Three%20Kingdoms%20%28USA%29.zip" TargetMode="External"/><Relationship Id="rId2458" Type="http://schemas.openxmlformats.org/officeDocument/2006/relationships/hyperlink" Target="https://archive.org/download/ni-roms/roms/Nintendo%20-%20Nintendo%20Entertainment%20System%20%28Unheadered%29.zip/Dreamworld%20Pogie%20%28World%29%20%28Aftermarket%29%20%28Unl%29.zip" TargetMode="External"/><Relationship Id="rId1128" Type="http://schemas.openxmlformats.org/officeDocument/2006/relationships/hyperlink" Target="https://archive.org/download/ni-roms/roms/Nintendo%20-%20Nintendo%20Entertainment%20System%20%28Unheadered%29.zip/Baoxiao%20Sanguo%20%28China%29%20%28Unl%29.zip" TargetMode="External"/><Relationship Id="rId2459" Type="http://schemas.openxmlformats.org/officeDocument/2006/relationships/hyperlink" Target="https://archive.org/download/ni-roms/roms/Nintendo%20-%20Nintendo%20Entertainment%20System%20%28Unheadered%29.zip/Dreamworld%20Pogie%20%28World%29%20%28v1.1%29%20%28Aftermarket%29%20%28Unl%29.zip" TargetMode="External"/><Relationship Id="rId3789" Type="http://schemas.openxmlformats.org/officeDocument/2006/relationships/hyperlink" Target="https://archive.org/download/ni-roms/roms/Nintendo%20-%20Nintendo%20Entertainment%20System%20%28Unheadered%29.zip/Kyonshiizu%202%20%28Japan%29%20%28Sample%29.zip" TargetMode="External"/><Relationship Id="rId1129" Type="http://schemas.openxmlformats.org/officeDocument/2006/relationships/hyperlink" Target="https://archive.org/download/ni-roms/roms/Nintendo%20-%20Nintendo%20Entertainment%20System%20%28Unheadered%29.zip/Romance%20of%20the%20Three%20Kingdoms%20II%20%28USA%29.zip" TargetMode="External"/><Relationship Id="rId3780" Type="http://schemas.openxmlformats.org/officeDocument/2006/relationships/hyperlink" Target="https://archive.org/download/ni-roms/roms/Nintendo%20-%20Nintendo%20Entertainment%20System%20%28Unheadered%29.zip/Kuku-Ruku%20%28World%29%20%28Demo%201%29%20%28Aftermarket%29%20%28Unl%29.zip" TargetMode="External"/><Relationship Id="rId2450" Type="http://schemas.openxmlformats.org/officeDocument/2006/relationships/hyperlink" Target="https://archive.org/download/ni-roms/roms/Nintendo%20-%20Nintendo%20Entertainment%20System%20%28Unheadered%29.zip/Drakaina%20%28World%29%20%28Proto%202%29%20%28Aftermarket%29%20%28Unl%29.zip" TargetMode="External"/><Relationship Id="rId3782" Type="http://schemas.openxmlformats.org/officeDocument/2006/relationships/hyperlink" Target="https://archive.org/download/ni-roms/roms/Nintendo%20-%20Nintendo%20Entertainment%20System%20%28Unheadered%29.zip/Kuku-Ruku%20%28World%29%20%28Demo%203%29%20%28Aftermarket%29%20%28Unl%29.zip" TargetMode="External"/><Relationship Id="rId1120" Type="http://schemas.openxmlformats.org/officeDocument/2006/relationships/hyperlink" Target="https://archive.org/download/ni-roms/roms/Nintendo%20-%20Nintendo%20Entertainment%20System%20%28Unheadered%29.zip/Bandit%20Kings%20of%20Ancient%20China%20%28USA%29.zip" TargetMode="External"/><Relationship Id="rId2451" Type="http://schemas.openxmlformats.org/officeDocument/2006/relationships/hyperlink" Target="https://archive.org/download/ni-roms/roms/Nintendo%20-%20Nintendo%20Entertainment%20System%20%28Unheadered%29.zip/Dream%20Demons%20%28World%29%20%28Proto%29%20%28Aftermarket%29%20%28Unl%29.zip" TargetMode="External"/><Relationship Id="rId3781" Type="http://schemas.openxmlformats.org/officeDocument/2006/relationships/hyperlink" Target="https://archive.org/download/ni-roms/roms/Nintendo%20-%20Nintendo%20Entertainment%20System%20%28Unheadered%29.zip/Kuku-Ruku%20%28World%29%20%28Demo%202%29%20%28Aftermarket%29%20%28Unl%29.zip" TargetMode="External"/><Relationship Id="rId1121" Type="http://schemas.openxmlformats.org/officeDocument/2006/relationships/hyperlink" Target="https://archive.org/download/ni-roms/roms/Nintendo%20-%20Nintendo%20Entertainment%20System%20%28Unheadered%29.zip/Rollerblade%20Racer%20%28USA%29.zip" TargetMode="External"/><Relationship Id="rId2452" Type="http://schemas.openxmlformats.org/officeDocument/2006/relationships/hyperlink" Target="https://archive.org/download/ni-roms/roms/Nintendo%20-%20Nintendo%20Entertainment%20System%20%28Unheadered%29.zip/Dream%20Dog%20Dilemma%20%28World%29%20%28Ludum%20Dare%2049%29%20%28Aftermarket%29%20%28Unl%29.zip" TargetMode="External"/><Relationship Id="rId3784" Type="http://schemas.openxmlformats.org/officeDocument/2006/relationships/hyperlink" Target="https://archive.org/download/ni-roms/roms/Nintendo%20-%20Nintendo%20Entertainment%20System%20%28Unheadered%29.zip/Kung-Fu%20Heroes%20%28USA%29.zip" TargetMode="External"/><Relationship Id="rId1122" Type="http://schemas.openxmlformats.org/officeDocument/2006/relationships/hyperlink" Target="https://archive.org/download/ni-roms/roms/Nintendo%20-%20Nintendo%20Entertainment%20System%20%28Unheadered%29.zip/Banketh%2C%20The%20%28World%29%20%28v1.3%29%20%28Demo%29%20%28Aftermarket%29%20%28Unl%29.zip" TargetMode="External"/><Relationship Id="rId2453" Type="http://schemas.openxmlformats.org/officeDocument/2006/relationships/hyperlink" Target="https://archive.org/download/ni-roms/roms/Nintendo%20-%20Nintendo%20Entertainment%20System%20%28Unheadered%29.zip/Dream%20Dog%20Dilemma%20%28World%29%20%28v1.1%29%20%28Aftermarket%29%20%28Unl%29.zip" TargetMode="External"/><Relationship Id="rId3783" Type="http://schemas.openxmlformats.org/officeDocument/2006/relationships/hyperlink" Target="https://archive.org/download/ni-roms/roms/Nintendo%20-%20Nintendo%20Entertainment%20System%20%28Unheadered%29.zip/Kuku-Ruku%20%28World%29%20%28Demo%204%29%20%28Aftermarket%29%20%28Unl%29.zip" TargetMode="External"/><Relationship Id="rId1123" Type="http://schemas.openxmlformats.org/officeDocument/2006/relationships/hyperlink" Target="https://archive.org/download/ni-roms/roms/Nintendo%20-%20Nintendo%20Entertainment%20System%20%28Unheadered%29.zip/Rollergames%20%28USA%29.zip" TargetMode="External"/><Relationship Id="rId2454" Type="http://schemas.openxmlformats.org/officeDocument/2006/relationships/hyperlink" Target="https://archive.org/download/ni-roms/roms/Nintendo%20-%20Nintendo%20Entertainment%20System%20%28Unheadered%29.zip/Dream%20Fighter%20%28Asia%29%20%28En%29%20%28Asder%29%20%28Unl%29.zip" TargetMode="External"/><Relationship Id="rId3786" Type="http://schemas.openxmlformats.org/officeDocument/2006/relationships/hyperlink" Target="https://archive.org/download/ni-roms/roms/Nintendo%20-%20Nintendo%20Entertainment%20System%20%28Unheadered%29.zip/Kung%20Fu%20%28Japan%2C%20USA%29%20%28En%29.zip" TargetMode="External"/><Relationship Id="rId1124" Type="http://schemas.openxmlformats.org/officeDocument/2006/relationships/hyperlink" Target="https://archive.org/download/ni-roms/roms/Nintendo%20-%20Nintendo%20Entertainment%20System%20%28Unheadered%29.zip/Bao%20Qingtian%20%28Asia%29%20%28Unl%29.zip" TargetMode="External"/><Relationship Id="rId2455" Type="http://schemas.openxmlformats.org/officeDocument/2006/relationships/hyperlink" Target="https://archive.org/download/ni-roms/roms/Nintendo%20-%20Nintendo%20Entertainment%20System%20%28Unheadered%29.zip/Dream%20Fighter%20%28Asia%29%20%28En%29%20%28Caltron%29%20%28Unl%29.zip" TargetMode="External"/><Relationship Id="rId3785" Type="http://schemas.openxmlformats.org/officeDocument/2006/relationships/hyperlink" Target="https://archive.org/download/ni-roms/roms/Nintendo%20-%20Nintendo%20Entertainment%20System%20%28Unheadered%29.zip/Kung%20Fu%20%28Europe%2C%20Hong%20Kong%29%20%28En%29.zip" TargetMode="External"/><Relationship Id="rId1158" Type="http://schemas.openxmlformats.org/officeDocument/2006/relationships/hyperlink" Target="https://archive.org/download/ni-roms/roms/Nintendo%20-%20Nintendo%20Entertainment%20System%20%28Unheadered%29.zip/Barker%20Bill%27s%20Trick%20Shooting%20%28Europe%29.zip" TargetMode="External"/><Relationship Id="rId2489" Type="http://schemas.openxmlformats.org/officeDocument/2006/relationships/hyperlink" Target="https://archive.org/download/ni-roms/roms/Nintendo%20-%20Nintendo%20Entertainment%20System%20%28Unheadered%29.zip/DuckTales%202%20%28France%29.zip" TargetMode="External"/><Relationship Id="rId1159" Type="http://schemas.openxmlformats.org/officeDocument/2006/relationships/hyperlink" Target="https://archive.org/download/ni-roms/roms/Nintendo%20-%20Nintendo%20Entertainment%20System%20%28Unheadered%29.zip/Shadowgate%20%28USA%29.zip" TargetMode="External"/><Relationship Id="rId2480" Type="http://schemas.openxmlformats.org/officeDocument/2006/relationships/hyperlink" Target="https://archive.org/download/ni-roms/roms/Nintendo%20-%20Nintendo%20Entertainment%20System%20%28Unheadered%29.zip/Duck%20Tails%20%28USA%29%20%28Audio%29%20%28Aftermarket%29%20%28Unl%29.zip" TargetMode="External"/><Relationship Id="rId1150" Type="http://schemas.openxmlformats.org/officeDocument/2006/relationships/hyperlink" Target="https://archive.org/download/ni-roms/roms/Nintendo%20-%20Nintendo%20Entertainment%20System%20%28Unheadered%29.zip/Bard%27s%20Tale%20II%2C%20The%20-%20The%20Destiny%20Knight%20%28Japan%29.zip" TargetMode="External"/><Relationship Id="rId2481" Type="http://schemas.openxmlformats.org/officeDocument/2006/relationships/hyperlink" Target="https://archive.org/download/ni-roms/roms/Nintendo%20-%20Nintendo%20Entertainment%20System%20%28Unheadered%29.zip/DuckTales%20%28Europe%29.zip" TargetMode="External"/><Relationship Id="rId1151" Type="http://schemas.openxmlformats.org/officeDocument/2006/relationships/hyperlink" Target="https://archive.org/download/ni-roms/roms/Nintendo%20-%20Nintendo%20Entertainment%20System%20%28Unheadered%29.zip/Sesame%20Street%20-%20Countdown%20%28USA%29.zip" TargetMode="External"/><Relationship Id="rId2482" Type="http://schemas.openxmlformats.org/officeDocument/2006/relationships/hyperlink" Target="https://archive.org/download/ni-roms/roms/Nintendo%20-%20Nintendo%20Entertainment%20System%20%28Unheadered%29.zip/DuckTales%20%28USA%29%20%28Beta%29%20%281989-02-05%29.zip" TargetMode="External"/><Relationship Id="rId1152" Type="http://schemas.openxmlformats.org/officeDocument/2006/relationships/hyperlink" Target="https://archive.org/download/ni-roms/roms/Nintendo%20-%20Nintendo%20Entertainment%20System%20%28Unheadered%29.zip/Bare%20Metal%20%28World%29%20%28Aftermarket%29%20%28Unl%29.zip" TargetMode="External"/><Relationship Id="rId2483" Type="http://schemas.openxmlformats.org/officeDocument/2006/relationships/hyperlink" Target="https://archive.org/download/ni-roms/roms/Nintendo%20-%20Nintendo%20Entertainment%20System%20%28Unheadered%29.zip/DuckTales%20%28USA%29%20%28Beta%29%20%281989-05-25%29.zip" TargetMode="External"/><Relationship Id="rId1153" Type="http://schemas.openxmlformats.org/officeDocument/2006/relationships/hyperlink" Target="https://archive.org/download/ni-roms/roms/Nintendo%20-%20Nintendo%20Entertainment%20System%20%28Unheadered%29.zip/Shadow%20of%20the%20Ninja%20%28USA%29.zip" TargetMode="External"/><Relationship Id="rId2484" Type="http://schemas.openxmlformats.org/officeDocument/2006/relationships/hyperlink" Target="https://archive.org/download/ni-roms/roms/Nintendo%20-%20Nintendo%20Entertainment%20System%20%28Unheadered%29.zip/DuckTales%20%28USA%29.zip" TargetMode="External"/><Relationship Id="rId1154" Type="http://schemas.openxmlformats.org/officeDocument/2006/relationships/hyperlink" Target="https://archive.org/download/ni-roms/roms/Nintendo%20-%20Nintendo%20Entertainment%20System%20%28Unheadered%29.zip/Bare%20Metal%20%28World%29%20%28Pt-BR%29%20%28Aftermarket%29%20%28Unl%29.zip" TargetMode="External"/><Relationship Id="rId2485" Type="http://schemas.openxmlformats.org/officeDocument/2006/relationships/hyperlink" Target="https://archive.org/download/ni-roms/roms/Nintendo%20-%20Nintendo%20Entertainment%20System%20%28Unheadered%29.zip/DuckTales%20%28World%29%20%28The%20Disney%20Afternoon%20Collection%29%20%28Switch%29.zip" TargetMode="External"/><Relationship Id="rId1155" Type="http://schemas.openxmlformats.org/officeDocument/2006/relationships/hyperlink" Target="https://archive.org/download/ni-roms/roms/Nintendo%20-%20Nintendo%20Entertainment%20System%20%28Unheadered%29.zip/Shadow%20Warriors%20-%20Ninja%20Gaiden%20%28Europe%29.zip" TargetMode="External"/><Relationship Id="rId2486" Type="http://schemas.openxmlformats.org/officeDocument/2006/relationships/hyperlink" Target="https://archive.org/download/ni-roms/roms/Nintendo%20-%20Nintendo%20Entertainment%20System%20%28Unheadered%29.zip/DuckTales%202%20%28Asia%29%20%28Ja%29%20%28D-T2%29%20%28Pirate%29.zip" TargetMode="External"/><Relationship Id="rId1156" Type="http://schemas.openxmlformats.org/officeDocument/2006/relationships/hyperlink" Target="https://archive.org/download/ni-roms/roms/Nintendo%20-%20Nintendo%20Entertainment%20System%20%28Unheadered%29.zip/Bare%20Metal%202.0%20%28World%29%20%28Aftermarket%29%20%28Unl%29.zip" TargetMode="External"/><Relationship Id="rId2487" Type="http://schemas.openxmlformats.org/officeDocument/2006/relationships/hyperlink" Target="https://archive.org/download/ni-roms/roms/Nintendo%20-%20Nintendo%20Entertainment%20System%20%28Unheadered%29.zip/DuckTales%202%20%28Europe%29%20%28Beta%29.zip" TargetMode="External"/><Relationship Id="rId1157" Type="http://schemas.openxmlformats.org/officeDocument/2006/relationships/hyperlink" Target="https://archive.org/download/ni-roms/roms/Nintendo%20-%20Nintendo%20Entertainment%20System%20%28Unheadered%29.zip/Shadow%20Warriors%20II%20-%20Ninja%20Gaiden%20II%20%28Europe%29.zip" TargetMode="External"/><Relationship Id="rId2488" Type="http://schemas.openxmlformats.org/officeDocument/2006/relationships/hyperlink" Target="https://archive.org/download/ni-roms/roms/Nintendo%20-%20Nintendo%20Entertainment%20System%20%28Unheadered%29.zip/DuckTales%202%20%28Europe%29.zip" TargetMode="External"/><Relationship Id="rId1147" Type="http://schemas.openxmlformats.org/officeDocument/2006/relationships/hyperlink" Target="https://archive.org/download/ni-roms/roms/Nintendo%20-%20Nintendo%20Entertainment%20System%20%28Unheadered%29.zip/Sesame%20Street%20-%20ABC%20%26%20123%20%28USA%29.zip" TargetMode="External"/><Relationship Id="rId2478" Type="http://schemas.openxmlformats.org/officeDocument/2006/relationships/hyperlink" Target="https://archive.org/download/ni-roms/roms/Nintendo%20-%20Nintendo%20Entertainment%20System%20%28Unheadered%29.zip/Duck%20Hunt%20%28World%29.zip" TargetMode="External"/><Relationship Id="rId1148" Type="http://schemas.openxmlformats.org/officeDocument/2006/relationships/hyperlink" Target="https://archive.org/download/ni-roms/roms/Nintendo%20-%20Nintendo%20Entertainment%20System%20%28Unheadered%29.zip/Bard%27s%20Tale%2C%20The%20-%20Tales%20of%20the%20Unknown%20%28USA%29%20%28Beta%202%29.zip" TargetMode="External"/><Relationship Id="rId2479" Type="http://schemas.openxmlformats.org/officeDocument/2006/relationships/hyperlink" Target="https://archive.org/download/ni-roms/roms/Nintendo%20-%20Nintendo%20Entertainment%20System%20%28Unheadered%29.zip/Duck%20Maze%20%28Australia%29%20%28Unl%29.zip" TargetMode="External"/><Relationship Id="rId1149" Type="http://schemas.openxmlformats.org/officeDocument/2006/relationships/hyperlink" Target="https://archive.org/download/ni-roms/roms/Nintendo%20-%20Nintendo%20Entertainment%20System%20%28Unheadered%29.zip/Sesame%20Street%20-%20Big%20Bird%27s%20Hide%20%26%20Speak%20%28USA%29.zip" TargetMode="External"/><Relationship Id="rId2470" Type="http://schemas.openxmlformats.org/officeDocument/2006/relationships/hyperlink" Target="https://archive.org/download/ni-roms/roms/Nintendo%20-%20Nintendo%20Entertainment%20System%20%28Unheadered%29.zip/Drunk%20Time%20Traveler%27s%20Fiancee%2C%20The%20%28World%29%20%28Demo%29%20%282020-09-20%29%20%28Byte-Off%202020%29%20%28Aftermarket%29%20%28Unl%29.zip" TargetMode="External"/><Relationship Id="rId1140" Type="http://schemas.openxmlformats.org/officeDocument/2006/relationships/hyperlink" Target="https://archive.org/download/ni-roms/roms/Nintendo%20-%20Nintendo%20Entertainment%20System%20%28Unheadered%29.zip/Bard%27s%20Tale%2C%20The%20%28Japan%29%20%28Beta%29.zip" TargetMode="External"/><Relationship Id="rId2471" Type="http://schemas.openxmlformats.org/officeDocument/2006/relationships/hyperlink" Target="https://archive.org/download/ni-roms/roms/Nintendo%20-%20Nintendo%20Entertainment%20System%20%28Unheadered%29.zip/Drunk%20Time%20Traveler%27s%20Fiancee%2C%20The%20%28World%29%20%28Demo%29%20%282023-03-23%29%20%28Aftermarket%29%20%28Unl%29.zip" TargetMode="External"/><Relationship Id="rId1141" Type="http://schemas.openxmlformats.org/officeDocument/2006/relationships/hyperlink" Target="https://archive.org/download/ni-roms/roms/Nintendo%20-%20Nintendo%20Entertainment%20System%20%28Unheadered%29.zip/Seicross%20%28USA%29.zip" TargetMode="External"/><Relationship Id="rId2472" Type="http://schemas.openxmlformats.org/officeDocument/2006/relationships/hyperlink" Target="https://archive.org/download/ni-roms/roms/Nintendo%20-%20Nintendo%20Entertainment%20System%20%28Unheadered%29.zip/Du%20Shen%20-%20Numen%20Wager%20%28China%29%20%28Pirate%29.zip" TargetMode="External"/><Relationship Id="rId1142" Type="http://schemas.openxmlformats.org/officeDocument/2006/relationships/hyperlink" Target="https://archive.org/download/ni-roms/roms/Nintendo%20-%20Nintendo%20Entertainment%20System%20%28Unheadered%29.zip/Bard%27s%20Tale%2C%20The%20%28Japan%29.zip" TargetMode="External"/><Relationship Id="rId2473" Type="http://schemas.openxmlformats.org/officeDocument/2006/relationships/hyperlink" Target="https://archive.org/download/ni-roms/roms/Nintendo%20-%20Nintendo%20Entertainment%20System%20%28Unheadered%29.zip/Du%20Shen%20-%20Zhi%20Shai%20Zhanshi%20%28China%29%20%28Pirate%29.zip" TargetMode="External"/><Relationship Id="rId1143" Type="http://schemas.openxmlformats.org/officeDocument/2006/relationships/hyperlink" Target="https://archive.org/download/ni-roms/roms/Nintendo%20-%20Nintendo%20Entertainment%20System%20%28Unheadered%29.zip/Sesame%20Street%20-%20123%20%28USA%29.zip" TargetMode="External"/><Relationship Id="rId2474" Type="http://schemas.openxmlformats.org/officeDocument/2006/relationships/hyperlink" Target="https://archive.org/download/ni-roms/roms/Nintendo%20-%20Nintendo%20Entertainment%20System%20%28Unheadered%29.zip/Du%20Wang%20-%20Moses%20Wager%20%28China%29%20%28Pirate%29.zip" TargetMode="External"/><Relationship Id="rId1144" Type="http://schemas.openxmlformats.org/officeDocument/2006/relationships/hyperlink" Target="https://archive.org/download/ni-roms/roms/Nintendo%20-%20Nintendo%20Entertainment%20System%20%28Unheadered%29.zip/Bard%27s%20Tale%2C%20The%20%28USA%29.zip" TargetMode="External"/><Relationship Id="rId2475" Type="http://schemas.openxmlformats.org/officeDocument/2006/relationships/hyperlink" Target="https://archive.org/download/ni-roms/roms/Nintendo%20-%20Nintendo%20Entertainment%20System%20%28Unheadered%29.zip/Duanwu%20Jie%20%28Taiwan%29%20%28Aftermarket%29%20%28Unl%29.zip" TargetMode="External"/><Relationship Id="rId1145" Type="http://schemas.openxmlformats.org/officeDocument/2006/relationships/hyperlink" Target="https://archive.org/download/ni-roms/roms/Nintendo%20-%20Nintendo%20Entertainment%20System%20%28Unheadered%29.zip/Sesame%20Street%20-%20ABC%20%28USA%29.zip" TargetMode="External"/><Relationship Id="rId2476" Type="http://schemas.openxmlformats.org/officeDocument/2006/relationships/hyperlink" Target="https://archive.org/download/ni-roms/roms/Nintendo%20-%20Nintendo%20Entertainment%20System%20%28Unheadered%29.zip/Duck%20%28Asia%29%20%28En%29%20%28Unl%29.zip" TargetMode="External"/><Relationship Id="rId1146" Type="http://schemas.openxmlformats.org/officeDocument/2006/relationships/hyperlink" Target="https://archive.org/download/ni-roms/roms/Nintendo%20-%20Nintendo%20Entertainment%20System%20%28Unheadered%29.zip/Bard%27s%20Tale%2C%20The%20-%20Tales%20of%20the%20Unknown%20%28USA%29%20%28Beta%201%29.zip" TargetMode="External"/><Relationship Id="rId2477" Type="http://schemas.openxmlformats.org/officeDocument/2006/relationships/hyperlink" Target="https://archive.org/download/ni-roms/roms/Nintendo%20-%20Nintendo%20Entertainment%20System%20%28Unheadered%29.zip/Duck%20Hunt%20%28Asia%29%20%28En%29%20%28LA07%29%20%28Pirate%29.zip" TargetMode="External"/><Relationship Id="rId6009" Type="http://schemas.openxmlformats.org/officeDocument/2006/relationships/hyperlink" Target="https://archive.org/download/ni-roms/roms/Nintendo%20-%20Nintendo%20Entertainment%20System%20%28Unheadered%29.zip/SuborWin%202000%20%28Russia%29%20%28Subor%20Keyboard%29%20%28Pirate%29.zip" TargetMode="External"/><Relationship Id="rId6000" Type="http://schemas.openxmlformats.org/officeDocument/2006/relationships/hyperlink" Target="https://archive.org/download/ni-roms/roms/Nintendo%20-%20Nintendo%20Entertainment%20System%20%28Unheadered%29.zip/Street%20Heroes%20%28Asia%29%20%28Ja%29%20%28Unl%29.zip" TargetMode="External"/><Relationship Id="rId6003" Type="http://schemas.openxmlformats.org/officeDocument/2006/relationships/hyperlink" Target="https://archive.org/download/ni-roms/roms/Nintendo%20-%20Nintendo%20Entertainment%20System%20%28Unheadered%29.zip/Strider%20Hiryu%20%28Japan%29%20%28Proto%29.zip" TargetMode="External"/><Relationship Id="rId6004" Type="http://schemas.openxmlformats.org/officeDocument/2006/relationships/hyperlink" Target="https://archive.org/download/ni-roms/roms/Nintendo%20-%20Nintendo%20Entertainment%20System%20%28Unheadered%29.zip/Strike%20Wolf%20%28Asia%29%20%28Unl%29.zip" TargetMode="External"/><Relationship Id="rId6001" Type="http://schemas.openxmlformats.org/officeDocument/2006/relationships/hyperlink" Target="https://archive.org/download/ni-roms/roms/Nintendo%20-%20Nintendo%20Entertainment%20System%20%28Unheadered%29.zip/Strider%20%28USA%29%20%28Capcom%20Classics%20Mini%20Mix%29%20%28Aftermarket%29%20%28Unl%29.zip" TargetMode="External"/><Relationship Id="rId6002" Type="http://schemas.openxmlformats.org/officeDocument/2006/relationships/hyperlink" Target="https://archive.org/download/ni-roms/roms/Nintendo%20-%20Nintendo%20Entertainment%20System%20%28Unheadered%29.zip/Strider%20%28USA%29.zip" TargetMode="External"/><Relationship Id="rId6007" Type="http://schemas.openxmlformats.org/officeDocument/2006/relationships/hyperlink" Target="https://archive.org/download/ni-roms/roms/Nintendo%20-%20Nintendo%20Entertainment%20System%20%28Unheadered%29.zip/Subor%20-%20Learning%20Computer%20V1.0%20%28Russia%29%20%28Subor%20Keyboard%29%20%28Unl%29.zip" TargetMode="External"/><Relationship Id="rId6008" Type="http://schemas.openxmlformats.org/officeDocument/2006/relationships/hyperlink" Target="https://archive.org/download/ni-roms/roms/Nintendo%20-%20Nintendo%20Entertainment%20System%20%28Unheadered%29.zip/Subor%20V8.0%20%28China%29%20%28Subor%20Keyboard%29%20%28Unl%29.zip" TargetMode="External"/><Relationship Id="rId6005" Type="http://schemas.openxmlformats.org/officeDocument/2006/relationships/hyperlink" Target="https://archive.org/download/ni-roms/roms/Nintendo%20-%20Nintendo%20Entertainment%20System%20%28Unheadered%29.zip/Study%20Hall%20%28USA%29%20%28Demo%29%20%28Aftermarket%29%20%28Unl%29.zip" TargetMode="External"/><Relationship Id="rId6006" Type="http://schemas.openxmlformats.org/officeDocument/2006/relationships/hyperlink" Target="https://archive.org/download/ni-roms/roms/Nintendo%20-%20Nintendo%20Entertainment%20System%20%28Unheadered%29.zip/Stunt%20Kids%20%28USA%29%20%28Unl%29.zip" TargetMode="External"/><Relationship Id="rId6061" Type="http://schemas.openxmlformats.org/officeDocument/2006/relationships/hyperlink" Target="https://archive.org/download/ni-roms/roms/Nintendo%20-%20Nintendo%20Entertainment%20System%20%28Unheadered%29.zip/Super%2022-in-1%20%28Asia%29%20%28En%29%20%28Pirate%29.zip" TargetMode="External"/><Relationship Id="rId6062" Type="http://schemas.openxmlformats.org/officeDocument/2006/relationships/hyperlink" Target="https://archive.org/download/ni-roms/roms/Nintendo%20-%20Nintendo%20Entertainment%20System%20%28Unheadered%29.zip/Super%2036-in-1%20%28Asia%29%20%28En%2CJa%29%20%28WS-0362%29%20%28Pirate%29.zip" TargetMode="External"/><Relationship Id="rId6060" Type="http://schemas.openxmlformats.org/officeDocument/2006/relationships/hyperlink" Target="https://archive.org/download/ni-roms/roms/Nintendo%20-%20Nintendo%20Entertainment%20System%20%28Unheadered%29.zip/Super%209-in-1%20%28Asia%29%20%28XB-F808%29%20%28Aftermarket%29%20%28Pirate%29.zip" TargetMode="External"/><Relationship Id="rId6065" Type="http://schemas.openxmlformats.org/officeDocument/2006/relationships/hyperlink" Target="https://archive.org/download/ni-roms/roms/Nintendo%20-%20Nintendo%20Entertainment%20System%20%28Unheadered%29.zip/Super%2077-in-1%20%28Asia%29%20%28En%29%20%28WQ5412%29%20%28Pirate%29.zip" TargetMode="External"/><Relationship Id="rId6066" Type="http://schemas.openxmlformats.org/officeDocument/2006/relationships/hyperlink" Target="https://archive.org/download/ni-roms/roms/Nintendo%20-%20Nintendo%20Entertainment%20System%20%28Unheadered%29.zip/Super%2098%20-%2051-in-1%20%28Asia%29%20%28En%2CJa%29%20%28VT365%2CNT2057%29%20%28Pirate%29.zip" TargetMode="External"/><Relationship Id="rId6063" Type="http://schemas.openxmlformats.org/officeDocument/2006/relationships/hyperlink" Target="https://archive.org/download/ni-roms/roms/Nintendo%20-%20Nintendo%20Entertainment%20System%20%28Unheadered%29.zip/Super%2042-in-1%20%28Asia%29%20%28En%29%20%28Pirate%29.zip" TargetMode="External"/><Relationship Id="rId6064" Type="http://schemas.openxmlformats.org/officeDocument/2006/relationships/hyperlink" Target="https://archive.org/download/ni-roms/roms/Nintendo%20-%20Nintendo%20Entertainment%20System%20%28Unheadered%29.zip/Super%2050-in-1%20%28Asia%29%20%28En%29%20%28VT5114%2CNT2041%29%20%28Pirate%29.zip" TargetMode="External"/><Relationship Id="rId6069" Type="http://schemas.openxmlformats.org/officeDocument/2006/relationships/hyperlink" Target="https://archive.org/download/ni-roms/roms/Nintendo%20-%20Nintendo%20Entertainment%20System%20%28Unheadered%29.zip/Super%209999%20in%201%20%28World%29%20%28Aftermarket%29%20%28Unl%29.zip" TargetMode="External"/><Relationship Id="rId6067" Type="http://schemas.openxmlformats.org/officeDocument/2006/relationships/hyperlink" Target="https://archive.org/download/ni-roms/roms/Nintendo%20-%20Nintendo%20Entertainment%20System%20%28Unheadered%29.zip/Super%20190-in-1%20%28Asia%29%20%28En%29%20%28Pirate%29.zip" TargetMode="External"/><Relationship Id="rId6068" Type="http://schemas.openxmlformats.org/officeDocument/2006/relationships/hyperlink" Target="https://archive.org/download/ni-roms/roms/Nintendo%20-%20Nintendo%20Entertainment%20System%20%28Unheadered%29.zip/Super%208500-85MG%20%28Asia%29%20%28En%29%20%28Pirate%29.zip" TargetMode="External"/><Relationship Id="rId6050" Type="http://schemas.openxmlformats.org/officeDocument/2006/relationships/hyperlink" Target="https://archive.org/download/ni-roms/roms/Nintendo%20-%20Nintendo%20Entertainment%20System%20%28Unheadered%29.zip/Sunset%20Land%20%28World%29%20%28Demo%29%20%282023-06-23%29%20%28Aftermarket%29%20%28Unl%29.zip" TargetMode="External"/><Relationship Id="rId6051" Type="http://schemas.openxmlformats.org/officeDocument/2006/relationships/hyperlink" Target="https://archive.org/download/ni-roms/roms/Nintendo%20-%20Nintendo%20Entertainment%20System%20%28Unheadered%29.zip/Sunset%20Land%20%28World%29%20%28Demo%29%20%282023-08-05%29%20%28Aftermarket%29%20%28Unl%29.zip" TargetMode="External"/><Relationship Id="rId6054" Type="http://schemas.openxmlformats.org/officeDocument/2006/relationships/hyperlink" Target="https://archive.org/download/ni-roms/roms/Nintendo%20-%20Nintendo%20Entertainment%20System%20%28Unheadered%29.zip/Super%202-in-1%20-%20Soccer%20Game%20%2B%20Crazy%20Dance%20%28Asia%29%20%28En%29%20%28Aftermarket%29%20%28Unl%29.zip" TargetMode="External"/><Relationship Id="rId6055" Type="http://schemas.openxmlformats.org/officeDocument/2006/relationships/hyperlink" Target="https://archive.org/download/ni-roms/roms/Nintendo%20-%20Nintendo%20Entertainment%20System%20%28Unheadered%29.zip/Super%204-in-1%20%28Asia%29%20%28En%2CJa%29%20%28K4033%29%20%28Pirate%29.zip" TargetMode="External"/><Relationship Id="rId6052" Type="http://schemas.openxmlformats.org/officeDocument/2006/relationships/hyperlink" Target="https://archive.org/download/ni-roms/roms/Nintendo%20-%20Nintendo%20Entertainment%20System%20%28Unheadered%29.zip/Sunset%20Land%20%28World%29%20%28Demo%29%20%282024-02-24%29%20%28Aftermarket%29%20%28Unl%29.zip" TargetMode="External"/><Relationship Id="rId6053" Type="http://schemas.openxmlformats.org/officeDocument/2006/relationships/hyperlink" Target="https://archive.org/download/ni-roms/roms/Nintendo%20-%20Nintendo%20Entertainment%20System%20%28Unheadered%29.zip/Sunset%20World%20%28World%29%20%28Demo%29%20%282022-08-07%29%20%28Aftermarket%29%20%28Unl%29.zip" TargetMode="External"/><Relationship Id="rId6058" Type="http://schemas.openxmlformats.org/officeDocument/2006/relationships/hyperlink" Target="https://archive.org/download/ni-roms/roms/Nintendo%20-%20Nintendo%20Entertainment%20System%20%28Unheadered%29.zip/Super%206-in-1%20%28Asia%29%20%28En%29%20%28JF-002%29%20%28Aftermarket%29%20%28Pirate%29.zip" TargetMode="External"/><Relationship Id="rId6059" Type="http://schemas.openxmlformats.org/officeDocument/2006/relationships/hyperlink" Target="https://archive.org/download/ni-roms/roms/Nintendo%20-%20Nintendo%20Entertainment%20System%20%28Unheadered%29.zip/Super%207-in-1%20%28Asia%29%20%28En%2CJa%29%20%28PL-0002%29%20%28Aftermarket%29%20%28Pirate%29.zip" TargetMode="External"/><Relationship Id="rId6056" Type="http://schemas.openxmlformats.org/officeDocument/2006/relationships/hyperlink" Target="https://archive.org/download/ni-roms/roms/Nintendo%20-%20Nintendo%20Entertainment%20System%20%28Unheadered%29.zip/Super%204-in-1%20%28Asia%29%20%28Ja%29%20%28K4022%29%20%28Pirate%29.zip" TargetMode="External"/><Relationship Id="rId6057" Type="http://schemas.openxmlformats.org/officeDocument/2006/relationships/hyperlink" Target="https://archive.org/download/ni-roms/roms/Nintendo%20-%20Nintendo%20Entertainment%20System%20%28Unheadered%29.zip/Super%204-in-1%20-%20Fantasy%20Gun%20%28Asia%29%20%28En%29%20%28Unl%29.zip" TargetMode="External"/><Relationship Id="rId3810" Type="http://schemas.openxmlformats.org/officeDocument/2006/relationships/hyperlink" Target="https://archive.org/download/ni-roms/roms/Nintendo%20-%20Nintendo%20Entertainment%20System%20%28Unheadered%29.zip/Lagrange%20Point%20%28Japan%29.zip" TargetMode="External"/><Relationship Id="rId3812" Type="http://schemas.openxmlformats.org/officeDocument/2006/relationships/hyperlink" Target="https://archive.org/download/ni-roms/roms/Nintendo%20-%20Nintendo%20Entertainment%20System%20%28Unheadered%29.zip/Lala%20the%20Magical%20%28World%29%20%28Aftermarket%29%20%28Unl%29.zip" TargetMode="External"/><Relationship Id="rId3811" Type="http://schemas.openxmlformats.org/officeDocument/2006/relationships/hyperlink" Target="https://archive.org/download/ni-roms/roms/Nintendo%20-%20Nintendo%20Entertainment%20System%20%28Unheadered%29.zip/Lake%20Fever%20%28World%29%20%28Demo%29%20%28Aftermarket%29%20%28Unl%29.zip" TargetMode="External"/><Relationship Id="rId3814" Type="http://schemas.openxmlformats.org/officeDocument/2006/relationships/hyperlink" Target="https://archive.org/download/ni-roms/roms/Nintendo%20-%20Nintendo%20Entertainment%20System%20%28Unheadered%29.zip/Land%20Ahoy%21%20%28World%29%20%28Demo%29%20%282024-03-17%29%20%28Aftermarket%29%20%28Unl%29.zip" TargetMode="External"/><Relationship Id="rId3813" Type="http://schemas.openxmlformats.org/officeDocument/2006/relationships/hyperlink" Target="https://archive.org/download/ni-roms/roms/Nintendo%20-%20Nintendo%20Entertainment%20System%20%28Unheadered%29.zip/Lala%20the%20Magical%20%28World%29%20%28NESDev%202016%29%20%28Aftermarket%29%20%28Unl%29.zip" TargetMode="External"/><Relationship Id="rId3816" Type="http://schemas.openxmlformats.org/officeDocument/2006/relationships/hyperlink" Target="https://archive.org/download/ni-roms/roms/Nintendo%20-%20Nintendo%20Entertainment%20System%20%28Unheadered%29.zip/Larry%20and%20the%20Long%20Look%20for%20a%20Luscious%20Lover%20%28USA%29%20%28Aftermarket%29%20%28Unl%29.zip" TargetMode="External"/><Relationship Id="rId3815" Type="http://schemas.openxmlformats.org/officeDocument/2006/relationships/hyperlink" Target="https://archive.org/download/ni-roms/roms/Nintendo%20-%20Nintendo%20Entertainment%20System%20%28Unheadered%29.zip/Land%20Ahoy%21%20%28World%29%20%28Demo%29%20%282024-04-12%29%20%28Aftermarket%29%20%28Unl%29.zip" TargetMode="External"/><Relationship Id="rId3818" Type="http://schemas.openxmlformats.org/officeDocument/2006/relationships/hyperlink" Target="https://archive.org/download/ni-roms/roms/Nintendo%20-%20Nintendo%20Entertainment%20System%20%28Unheadered%29.zip/Lasalle%20Ishii%20no%20Child%27s%20Quest%20%28Japan%29.zip" TargetMode="External"/><Relationship Id="rId3817" Type="http://schemas.openxmlformats.org/officeDocument/2006/relationships/hyperlink" Target="https://archive.org/download/ni-roms/roms/Nintendo%20-%20Nintendo%20Entertainment%20System%20%28Unheadered%29.zip/Larry%20and%20the%20Long%20Look%20for%20a%20Luscious%20Lover%20%28USA%29%20%28Engagement%20Edition%29%20%28Aftermarket%29%20%28Unl%29.zip" TargetMode="External"/><Relationship Id="rId3819" Type="http://schemas.openxmlformats.org/officeDocument/2006/relationships/hyperlink" Target="https://archive.org/download/ni-roms/roms/Nintendo%20-%20Nintendo%20Entertainment%20System%20%28Unheadered%29.zip/Laser%20%28World%29%20%28Aftermarket%29%20%28Unl%29.zip" TargetMode="External"/><Relationship Id="rId6090" Type="http://schemas.openxmlformats.org/officeDocument/2006/relationships/hyperlink" Target="https://archive.org/download/ni-roms/roms/Nintendo%20-%20Nintendo%20Entertainment%20System%20%28Unheadered%29.zip/Super%20Brother%20Mario%2013%20%28Asia%29%20%28Ja%29%20%28Pirate%29.zip" TargetMode="External"/><Relationship Id="rId6091" Type="http://schemas.openxmlformats.org/officeDocument/2006/relationships/hyperlink" Target="https://archive.org/download/ni-roms/roms/Nintendo%20-%20Nintendo%20Entertainment%20System%20%28Unheadered%29.zip/Super%20C%20%28USA%29.zip" TargetMode="External"/><Relationship Id="rId6083" Type="http://schemas.openxmlformats.org/officeDocument/2006/relationships/hyperlink" Target="https://archive.org/download/ni-roms/roms/Nintendo%20-%20Nintendo%20Entertainment%20System%20%28Unheadered%29.zip/Super%20Bros.%205%20%28Asia%29%20%28En%29%20%28Pirate%29.zip" TargetMode="External"/><Relationship Id="rId6084" Type="http://schemas.openxmlformats.org/officeDocument/2006/relationships/hyperlink" Target="https://archive.org/download/ni-roms/roms/Nintendo%20-%20Nintendo%20Entertainment%20System%20%28Unheadered%29.zip/Super%20Bros.%206%20%28Asia%29%20%28En%29%20%28Pirate%29.zip" TargetMode="External"/><Relationship Id="rId6081" Type="http://schemas.openxmlformats.org/officeDocument/2006/relationships/hyperlink" Target="https://archive.org/download/ni-roms/roms/Nintendo%20-%20Nintendo%20Entertainment%20System%20%28Unheadered%29.zip/Super%20Boogerman%20%28Asia%29%20%28En%29%20%28Pirate%29.zip" TargetMode="External"/><Relationship Id="rId6082" Type="http://schemas.openxmlformats.org/officeDocument/2006/relationships/hyperlink" Target="https://archive.org/download/ni-roms/roms/Nintendo%20-%20Nintendo%20Entertainment%20System%20%28Unheadered%29.zip/Super%20Bros.%202%20%28Asia%29%20%28En%29%20%28Pirate%29.zip" TargetMode="External"/><Relationship Id="rId6087" Type="http://schemas.openxmlformats.org/officeDocument/2006/relationships/hyperlink" Target="https://archive.org/download/ni-roms/roms/Nintendo%20-%20Nintendo%20Entertainment%20System%20%28Unheadered%29.zip/Super%20Bros.%209%20%28Asia%29%20%28En%29%20%28Pirate%29.zip" TargetMode="External"/><Relationship Id="rId6088" Type="http://schemas.openxmlformats.org/officeDocument/2006/relationships/hyperlink" Target="https://archive.org/download/ni-roms/roms/Nintendo%20-%20Nintendo%20Entertainment%20System%20%28Unheadered%29.zip/Super%20Bros.%2010%20-%20Kung%20Fu%20Mari%20%28Asia%29%20%28En%29%20%28Pirate%29.zip" TargetMode="External"/><Relationship Id="rId6085" Type="http://schemas.openxmlformats.org/officeDocument/2006/relationships/hyperlink" Target="https://archive.org/download/ni-roms/roms/Nintendo%20-%20Nintendo%20Entertainment%20System%20%28Unheadered%29.zip/Super%20Bros.%208%20%28Asia%29%20%28Ja%29%20%28v1.0%29%20%28Pirate%29.zip" TargetMode="External"/><Relationship Id="rId6086" Type="http://schemas.openxmlformats.org/officeDocument/2006/relationships/hyperlink" Target="https://archive.org/download/ni-roms/roms/Nintendo%20-%20Nintendo%20Entertainment%20System%20%28Unheadered%29.zip/Super%20Bros.%208%20%28Asia%29%20%28Ja%29%20%28v1.1%29%20%28Pirate%29.zip" TargetMode="External"/><Relationship Id="rId6089" Type="http://schemas.openxmlformats.org/officeDocument/2006/relationships/hyperlink" Target="https://archive.org/download/ni-roms/roms/Nintendo%20-%20Nintendo%20Entertainment%20System%20%28Unheadered%29.zip/Super%20Bros.%2011%20-%20Mario%20Adventures%20%28Asia%29%20%28En%29%20%28Pirate%29.zip" TargetMode="External"/><Relationship Id="rId3801" Type="http://schemas.openxmlformats.org/officeDocument/2006/relationships/hyperlink" Target="https://archive.org/download/ni-roms/roms/Nintendo%20-%20Nintendo%20Entertainment%20System%20%28Unheadered%29.zip/L.A%20Cop%20-%20Miss.%20Peach%20World%20%28Japan%29%20%28Unl%29.zip" TargetMode="External"/><Relationship Id="rId3800" Type="http://schemas.openxmlformats.org/officeDocument/2006/relationships/hyperlink" Target="https://archive.org/download/ni-roms/roms/Nintendo%20-%20Nintendo%20Entertainment%20System%20%28Unheadered%29.zip/Kyuukyoku%20Tiger%20%28Japan%29.zip" TargetMode="External"/><Relationship Id="rId3803" Type="http://schemas.openxmlformats.org/officeDocument/2006/relationships/hyperlink" Target="https://archive.org/download/ni-roms/roms/Nintendo%20-%20Nintendo%20Entertainment%20System%20%28Unheadered%29.zip/LAN%20Master%20%28World%29%20%28v1.1%29%20%28Aftermarket%29%20%28Unl%29.zip" TargetMode="External"/><Relationship Id="rId3802" Type="http://schemas.openxmlformats.org/officeDocument/2006/relationships/hyperlink" Target="https://archive.org/download/ni-roms/roms/Nintendo%20-%20Nintendo%20Entertainment%20System%20%28Unheadered%29.zip/LAN%20Master%20%28World%29%20%28NESDev%202011%29%20%28Aftermarket%29%20%28Unl%29.zip" TargetMode="External"/><Relationship Id="rId3805" Type="http://schemas.openxmlformats.org/officeDocument/2006/relationships/hyperlink" Target="https://archive.org/download/ni-roms/roms/Nintendo%20-%20Nintendo%20Entertainment%20System%20%28Unheadered%29.zip/LIKO%20-%20Study%20Cartridge%203-in-1%20%28Russia%29%20%28Subor%20Keyboard%29%20%28Unl%29.zip" TargetMode="External"/><Relationship Id="rId3804" Type="http://schemas.openxmlformats.org/officeDocument/2006/relationships/hyperlink" Target="https://archive.org/download/ni-roms/roms/Nintendo%20-%20Nintendo%20Entertainment%20System%20%28Unheadered%29.zip/LAN%20Master%20%28World%29%20%28v1.2%29%20%28Aftermarket%29%20%28Unl%29.zip" TargetMode="External"/><Relationship Id="rId3807" Type="http://schemas.openxmlformats.org/officeDocument/2006/relationships/hyperlink" Target="https://archive.org/download/ni-roms/roms/Nintendo%20-%20Nintendo%20Entertainment%20System%20%28Unheadered%29.zip/Labi%20Xiao%20Xin%20II%20%28Asia%29%20%28JY-035%29%20%28Pirate%29.zip" TargetMode="External"/><Relationship Id="rId3806" Type="http://schemas.openxmlformats.org/officeDocument/2006/relationships/hyperlink" Target="https://archive.org/download/ni-roms/roms/Nintendo%20-%20Nintendo%20Entertainment%20System%20%28Unheadered%29.zip/Labi%20Xiao%20Xin%20%28Asia%29%20%28Pirate%29.zip" TargetMode="External"/><Relationship Id="rId3809" Type="http://schemas.openxmlformats.org/officeDocument/2006/relationships/hyperlink" Target="https://archive.org/download/ni-roms/roms/Nintendo%20-%20Nintendo%20Entertainment%20System%20%28Unheadered%29.zip/Labyrinth%20of%20Yggdrasil%20%28World%29%20%28Demo%29%20%28Aftermarket%29%20%28Unl%29.zip" TargetMode="External"/><Relationship Id="rId3808" Type="http://schemas.openxmlformats.org/officeDocument/2006/relationships/hyperlink" Target="https://archive.org/download/ni-roms/roms/Nintendo%20-%20Nintendo%20Entertainment%20System%20%28Unheadered%29.zip/Labyrinth%20%28Japan%29.zip" TargetMode="External"/><Relationship Id="rId6080" Type="http://schemas.openxmlformats.org/officeDocument/2006/relationships/hyperlink" Target="https://archive.org/download/ni-roms/roms/Nintendo%20-%20Nintendo%20Entertainment%20System%20%28Unheadered%29.zip/Super%20Blaster%20VII%20-%20Turbo%2028%20%28Asia%29%20%28En%29%20%28Pirate%29.zip" TargetMode="External"/><Relationship Id="rId6072" Type="http://schemas.openxmlformats.org/officeDocument/2006/relationships/hyperlink" Target="https://archive.org/download/ni-roms/roms/Nintendo%20-%20Nintendo%20Entertainment%20System%20%28Unheadered%29.zip/Super%20Adventure%20Quests%20%28Europe%29%20%28Unl%29.zip" TargetMode="External"/><Relationship Id="rId6073" Type="http://schemas.openxmlformats.org/officeDocument/2006/relationships/hyperlink" Target="https://archive.org/download/ni-roms/roms/Nintendo%20-%20Nintendo%20Entertainment%20System%20%28Unheadered%29.zip/Super%20Aladdin%20%28Asia%29%20%28En%29%20%28Pirate%29.zip" TargetMode="External"/><Relationship Id="rId6070" Type="http://schemas.openxmlformats.org/officeDocument/2006/relationships/hyperlink" Target="https://archive.org/download/ni-roms/roms/Nintendo%20-%20Nintendo%20Entertainment%20System%20%28Unheadered%29.zip/Super%201000000-in-1%20%28Asia%29%20%28En%29%20%28Pirate%29.zip" TargetMode="External"/><Relationship Id="rId6071" Type="http://schemas.openxmlformats.org/officeDocument/2006/relationships/hyperlink" Target="https://archive.org/download/ni-roms/roms/Nintendo%20-%20Nintendo%20Entertainment%20System%20%28Unheadered%29.zip/Super%209999999-in-1%20%28Asia%29%20%28En%29%20%28Pirate%29.zip" TargetMode="External"/><Relationship Id="rId6076" Type="http://schemas.openxmlformats.org/officeDocument/2006/relationships/hyperlink" Target="https://archive.org/download/ni-roms/roms/Nintendo%20-%20Nintendo%20Entertainment%20System%20%28Unheadered%29.zip/Super%20Bat%20Puncher%20%28World%29%20%28En%29%20%28Demo%29%20%28Aftermarket%29%20%28Unl%29.zip" TargetMode="External"/><Relationship Id="rId6077" Type="http://schemas.openxmlformats.org/officeDocument/2006/relationships/hyperlink" Target="https://archive.org/download/ni-roms/roms/Nintendo%20-%20Nintendo%20Entertainment%20System%20%28Unheadered%29.zip/Super%20Bat%20Puncher%20%28World%29%20%28Fr%29%20%28Demo%29%20%28Aftermarket%29%20%28Unl%29.zip" TargetMode="External"/><Relationship Id="rId6074" Type="http://schemas.openxmlformats.org/officeDocument/2006/relationships/hyperlink" Target="https://archive.org/download/ni-roms/roms/Nintendo%20-%20Nintendo%20Entertainment%20System%20%28Unheadered%29.zip/Super%20Aladdin%20-%20The%20Return%20of%20Jafar%20%28Asia%29%20%28Ja%29%20%28Pirate%29.zip" TargetMode="External"/><Relationship Id="rId6075" Type="http://schemas.openxmlformats.org/officeDocument/2006/relationships/hyperlink" Target="https://archive.org/download/ni-roms/roms/Nintendo%20-%20Nintendo%20Entertainment%20System%20%28Unheadered%29.zip/Super%20Arabian%20%28Japan%29.zip" TargetMode="External"/><Relationship Id="rId6078" Type="http://schemas.openxmlformats.org/officeDocument/2006/relationships/hyperlink" Target="https://archive.org/download/ni-roms/roms/Nintendo%20-%20Nintendo%20Entertainment%20System%20%28Unheadered%29.zip/Super%20Beta%20Bros.%203%20%28World%29%20%28Demo%29%20%28Aftermarket%29%20%28Unl%29.zip" TargetMode="External"/><Relationship Id="rId6079" Type="http://schemas.openxmlformats.org/officeDocument/2006/relationships/hyperlink" Target="https://archive.org/download/ni-roms/roms/Nintendo%20-%20Nintendo%20Entertainment%20System%20%28Unheadered%29.zip/Super%20Black%20Onyx%20%28Japan%29.zip" TargetMode="External"/><Relationship Id="rId6021" Type="http://schemas.openxmlformats.org/officeDocument/2006/relationships/hyperlink" Target="https://archive.org/download/ni-roms/roms/Nintendo%20-%20Nintendo%20Entertainment%20System%20%28Unheadered%29.zip/Sugoro%20Quest%20-%20Dice%20no%20Senshitachi%20%28Asia%29%20%28Pirate%29.zip" TargetMode="External"/><Relationship Id="rId6022" Type="http://schemas.openxmlformats.org/officeDocument/2006/relationships/hyperlink" Target="https://archive.org/download/ni-roms/roms/Nintendo%20-%20Nintendo%20Entertainment%20System%20%28Unheadered%29.zip/Sugoro%20Quest%20-%20Dice%20no%20Senshitachi%20%28Japan%29%20%28Virtual%20Console%29.zip" TargetMode="External"/><Relationship Id="rId6020" Type="http://schemas.openxmlformats.org/officeDocument/2006/relationships/hyperlink" Target="https://archive.org/download/ni-roms/roms/Nintendo%20-%20Nintendo%20Entertainment%20System%20%28Unheadered%29.zip/Sudoku%202007%20%28USA%29%20%28RetroZone%29%20%28Aftermarket%29%20%28Unl%29.zip" TargetMode="External"/><Relationship Id="rId6025" Type="http://schemas.openxmlformats.org/officeDocument/2006/relationships/hyperlink" Target="https://archive.org/download/ni-roms/roms/Nintendo%20-%20Nintendo%20Entertainment%20System%20%28Unheadered%29.zip/Suitang%20Yanyi%20%28China%29%20%28980185%29%20%28Unl%29.zip" TargetMode="External"/><Relationship Id="rId6026" Type="http://schemas.openxmlformats.org/officeDocument/2006/relationships/hyperlink" Target="https://archive.org/download/ni-roms/roms/Nintendo%20-%20Nintendo%20Entertainment%20System%20%28Unheadered%29.zip/Suitang%20Yanyi%20%28China%29%20%28970100587%29%20%28Unl%29.zip" TargetMode="External"/><Relationship Id="rId6023" Type="http://schemas.openxmlformats.org/officeDocument/2006/relationships/hyperlink" Target="https://archive.org/download/ni-roms/roms/Nintendo%20-%20Nintendo%20Entertainment%20System%20%28Unheadered%29.zip/Sugoro%20Quest%20-%20Dice%20no%20Senshitachi%20%28Japan%29.zip" TargetMode="External"/><Relationship Id="rId6024" Type="http://schemas.openxmlformats.org/officeDocument/2006/relationships/hyperlink" Target="https://archive.org/download/ni-roms/roms/Nintendo%20-%20Nintendo%20Entertainment%20System%20%28Unheadered%29.zip/Suikoden%20-%20Tenmei%20no%20Chikai%20%28Japan%29.zip" TargetMode="External"/><Relationship Id="rId6029" Type="http://schemas.openxmlformats.org/officeDocument/2006/relationships/hyperlink" Target="https://archive.org/download/ni-roms/roms/Nintendo%20-%20Nintendo%20Entertainment%20System%20%28Unheadered%29.zip/Summer%20Carnival%20%2792%20-%20Recca%20%28Japan%29%20%28En%29.zip" TargetMode="External"/><Relationship Id="rId6027" Type="http://schemas.openxmlformats.org/officeDocument/2006/relationships/hyperlink" Target="https://archive.org/download/ni-roms/roms/Nintendo%20-%20Nintendo%20Entertainment%20System%20%28Unheadered%29.zip/Suitang%20Yingxiong%20%28China%29%20%28Aftermarket%29%20%28Unl%29.zip" TargetMode="External"/><Relationship Id="rId6028" Type="http://schemas.openxmlformats.org/officeDocument/2006/relationships/hyperlink" Target="https://archive.org/download/ni-roms/roms/Nintendo%20-%20Nintendo%20Entertainment%20System%20%28Unheadered%29.zip/Sukeban%20Deka%20III%20%28Japan%29.zip" TargetMode="External"/><Relationship Id="rId6010" Type="http://schemas.openxmlformats.org/officeDocument/2006/relationships/hyperlink" Target="https://archive.org/download/ni-roms/roms/Nintendo%20-%20Nintendo%20Entertainment%20System%20%28Unheadered%29.zip/Substation%207%20%28World%29%20%28Demo%201%29%20%28Aftermarket%29%20%28Unl%29.zip" TargetMode="External"/><Relationship Id="rId6011" Type="http://schemas.openxmlformats.org/officeDocument/2006/relationships/hyperlink" Target="https://archive.org/download/ni-roms/roms/Nintendo%20-%20Nintendo%20Entertainment%20System%20%28Unheadered%29.zip/Substation%207%20%28World%29%20%28Demo%202%29%20%28Aftermarket%29%20%28Unl%29.zip" TargetMode="External"/><Relationship Id="rId6014" Type="http://schemas.openxmlformats.org/officeDocument/2006/relationships/hyperlink" Target="https://archive.org/download/ni-roms/roms/Nintendo%20-%20Nintendo%20Entertainment%20System%20%28Unheadered%29.zip/Sudo%20King%20%28Asia%29%20%28En%29%20%28Unl%29.zip" TargetMode="External"/><Relationship Id="rId6015" Type="http://schemas.openxmlformats.org/officeDocument/2006/relationships/hyperlink" Target="https://archive.org/download/ni-roms/roms/Nintendo%20-%20Nintendo%20Entertainment%20System%20%28Unheadered%29.zip/Sudoku%20%28World%29%20%28NESWORLD%20Edition%29%20%28Aftermarket%29%20%28Unl%29.zip" TargetMode="External"/><Relationship Id="rId6012" Type="http://schemas.openxmlformats.org/officeDocument/2006/relationships/hyperlink" Target="https://archive.org/download/ni-roms/roms/Nintendo%20-%20Nintendo%20Entertainment%20System%20%28Unheadered%29.zip/Substation%207%20%28World%29%20%28Demo%203%29%20%28Aftermarket%29%20%28Unl%29.zip" TargetMode="External"/><Relationship Id="rId6013" Type="http://schemas.openxmlformats.org/officeDocument/2006/relationships/hyperlink" Target="https://archive.org/download/ni-roms/roms/Nintendo%20-%20Nintendo%20Entertainment%20System%20%28Unheadered%29.zip/Substation%207%20%28World%29%20%28Demo%204%29%20%28Byte-Off%202024%29%20%28Aftermarket%29%20%28Unl%29.zip" TargetMode="External"/><Relationship Id="rId6018" Type="http://schemas.openxmlformats.org/officeDocument/2006/relationships/hyperlink" Target="https://archive.org/download/ni-roms/roms/Nintendo%20-%20Nintendo%20Entertainment%20System%20%28Unheadered%29.zip/Sudoku%2023%20%28World%29%20%282023-06-03%29%20%28Aftermarket%29%20%28Unl%29.zip" TargetMode="External"/><Relationship Id="rId6019" Type="http://schemas.openxmlformats.org/officeDocument/2006/relationships/hyperlink" Target="https://archive.org/download/ni-roms/roms/Nintendo%20-%20Nintendo%20Entertainment%20System%20%28Unheadered%29.zip/Sudoku%202007%20%28USA%29%20%28Aftermarket%29%20%28Unl%29.zip" TargetMode="External"/><Relationship Id="rId6016" Type="http://schemas.openxmlformats.org/officeDocument/2006/relationships/hyperlink" Target="https://archive.org/download/ni-roms/roms/Nintendo%20-%20Nintendo%20Entertainment%20System%20%28Unheadered%29.zip/Sudoku%2023%20%28World%29%20%282023-03-12%29%20%28Aftermarket%29%20%28Unl%29.zip" TargetMode="External"/><Relationship Id="rId6017" Type="http://schemas.openxmlformats.org/officeDocument/2006/relationships/hyperlink" Target="https://archive.org/download/ni-roms/roms/Nintendo%20-%20Nintendo%20Entertainment%20System%20%28Unheadered%29.zip/Sudoku%2023%20%28World%29%20%282023-03-13%29%20%28Aftermarket%29%20%28Unl%29.zip" TargetMode="External"/><Relationship Id="rId6040" Type="http://schemas.openxmlformats.org/officeDocument/2006/relationships/hyperlink" Target="https://archive.org/download/ni-roms/roms/Nintendo%20-%20Nintendo%20Entertainment%20System%20%28Unheadered%29.zip/Summer%20Island%20Battle%20Tactics%20%28World%29%20%28v1.04%29%20%28Demo%29%20%282024-01-05%29%20%28Aftermarket%29%20%28Unl%29.zip" TargetMode="External"/><Relationship Id="rId6043" Type="http://schemas.openxmlformats.org/officeDocument/2006/relationships/hyperlink" Target="https://archive.org/download/ni-roms/roms/Nintendo%20-%20Nintendo%20Entertainment%20System%20%28Unheadered%29.zip/Sun%20Xiaomao%20Qihuan%20Dao%20-%20Kiddy%20Sun%20in%20Fantasia%20%28Asia%29.zip" TargetMode="External"/><Relationship Id="rId6044" Type="http://schemas.openxmlformats.org/officeDocument/2006/relationships/hyperlink" Target="https://archive.org/download/ni-roms/roms/Nintendo%20-%20Nintendo%20Entertainment%20System%20%28Unheadered%29.zip/Sunday%20Funday%20-%20The%20Ride%20%28USA%29%20%28Unl%29.zip" TargetMode="External"/><Relationship Id="rId6041" Type="http://schemas.openxmlformats.org/officeDocument/2006/relationships/hyperlink" Target="https://archive.org/download/ni-roms/roms/Nintendo%20-%20Nintendo%20Entertainment%20System%20%28Unheadered%29.zip/Summer%20Island%20Battle%20Tactics%20%28World%29%20%28v1.05%29%20%28Demo%29%20%282024-01-09%29%20%28Aftermarket%29%20%28Unl%29.zip" TargetMode="External"/><Relationship Id="rId6042" Type="http://schemas.openxmlformats.org/officeDocument/2006/relationships/hyperlink" Target="https://archive.org/download/ni-roms/roms/Nintendo%20-%20Nintendo%20Entertainment%20System%20%28Unheadered%29.zip/Summer%20Island%20Battle%20Tactics%20%28World%29%20%28v1.06%29%20%28Demo%29%20%282024-01-18%29%20%28Aftermarket%29%20%28Unl%29.zip" TargetMode="External"/><Relationship Id="rId6047" Type="http://schemas.openxmlformats.org/officeDocument/2006/relationships/hyperlink" Target="https://archive.org/download/ni-roms/roms/Nintendo%20-%20Nintendo%20Entertainment%20System%20%28Unheadered%29.zip/Sunset%20Land%20%28World%29%20%28Demo%29%20%282023-03-18%29%20%28Aftermarket%29%20%28Unl%29.zip" TargetMode="External"/><Relationship Id="rId6048" Type="http://schemas.openxmlformats.org/officeDocument/2006/relationships/hyperlink" Target="https://archive.org/download/ni-roms/roms/Nintendo%20-%20Nintendo%20Entertainment%20System%20%28Unheadered%29.zip/Sunset%20Land%20%28World%29%20%28Demo%29%20%282023-04-25%29%20%28Aftermarket%29%20%28Unl%29.zip" TargetMode="External"/><Relationship Id="rId6045" Type="http://schemas.openxmlformats.org/officeDocument/2006/relationships/hyperlink" Target="https://archive.org/download/ni-roms/roms/Nintendo%20-%20Nintendo%20Entertainment%20System%20%28Unheadered%29.zip/Sunman%20%28Europe%29%20%28Proto%29.zip" TargetMode="External"/><Relationship Id="rId6046" Type="http://schemas.openxmlformats.org/officeDocument/2006/relationships/hyperlink" Target="https://archive.org/download/ni-roms/roms/Nintendo%20-%20Nintendo%20Entertainment%20System%20%28Unheadered%29.zip/Sunset%20Land%20%28World%29%20%28Demo%29%20%282022-09-21%29%20%28Aftermarket%29%20%28Unl%29.zip" TargetMode="External"/><Relationship Id="rId6049" Type="http://schemas.openxmlformats.org/officeDocument/2006/relationships/hyperlink" Target="https://archive.org/download/ni-roms/roms/Nintendo%20-%20Nintendo%20Entertainment%20System%20%28Unheadered%29.zip/Sunset%20Land%20%28World%29%20%28Demo%29%20%282023-05-20%29%20%28Aftermarket%29%20%28Unl%29.zip" TargetMode="External"/><Relationship Id="rId6032" Type="http://schemas.openxmlformats.org/officeDocument/2006/relationships/hyperlink" Target="https://archive.org/download/ni-roms/roms/Nintendo%20-%20Nintendo%20Entertainment%20System%20%28Unheadered%29.zip/Summer%20Island%20Battle%20Tactics%20%28World%29%20%28Demo%29%20%282023-10-22%29%20%28Aftermarket%29%20%28Unl%29.zip" TargetMode="External"/><Relationship Id="rId6033" Type="http://schemas.openxmlformats.org/officeDocument/2006/relationships/hyperlink" Target="https://archive.org/download/ni-roms/roms/Nintendo%20-%20Nintendo%20Entertainment%20System%20%28Unheadered%29.zip/Summer%20Island%20Battle%20Tactics%20%28World%29%20%28v1.0%29%20%28Demo%29%20%282023-12-24%29%20%28Aftermarket%29%20%28Unl%29.zip" TargetMode="External"/><Relationship Id="rId6030" Type="http://schemas.openxmlformats.org/officeDocument/2006/relationships/hyperlink" Target="https://archive.org/download/ni-roms/roms/Nintendo%20-%20Nintendo%20Entertainment%20System%20%28Unheadered%29.zip/Summer%20Games%20Done%20Quick%202019%20Event%20Schedule%20%28World%29%20%28Aftermarket%29%20%28Unl%29.zip" TargetMode="External"/><Relationship Id="rId6031" Type="http://schemas.openxmlformats.org/officeDocument/2006/relationships/hyperlink" Target="https://archive.org/download/ni-roms/roms/Nintendo%20-%20Nintendo%20Entertainment%20System%20%28Unheadered%29.zip/Summer%20Island%20Battle%20Tactics%20%28World%29%20%28Demo%29%20%282023-08-23%29%20%28Aftermarket%29%20%28Unl%29.zip" TargetMode="External"/><Relationship Id="rId6036" Type="http://schemas.openxmlformats.org/officeDocument/2006/relationships/hyperlink" Target="https://archive.org/download/ni-roms/roms/Nintendo%20-%20Nintendo%20Entertainment%20System%20%28Unheadered%29.zip/Summer%20Island%20Battle%20Tactics%20%28World%29%20%28v1.02%29%20%28Demo%29%20%282023-12-29T0914%29%20%28Aftermarket%29%20%28Unl%29.zip" TargetMode="External"/><Relationship Id="rId6037" Type="http://schemas.openxmlformats.org/officeDocument/2006/relationships/hyperlink" Target="https://archive.org/download/ni-roms/roms/Nintendo%20-%20Nintendo%20Entertainment%20System%20%28Unheadered%29.zip/Summer%20Island%20Battle%20Tactics%20%28World%29%20%28v1.02%29%20%28Demo%29%20%282023-12-29T1606%29%20%28Aftermarket%29%20%28Unl%29.zip" TargetMode="External"/><Relationship Id="rId6034" Type="http://schemas.openxmlformats.org/officeDocument/2006/relationships/hyperlink" Target="https://archive.org/download/ni-roms/roms/Nintendo%20-%20Nintendo%20Entertainment%20System%20%28Unheadered%29.zip/Summer%20Island%20Battle%20Tactics%20%28World%29%20%28v1.01%29%20%28Demo%29%20%282023-12-27%29%20%28Aftermarket%29%20%28Unl%29.zip" TargetMode="External"/><Relationship Id="rId6035" Type="http://schemas.openxmlformats.org/officeDocument/2006/relationships/hyperlink" Target="https://archive.org/download/ni-roms/roms/Nintendo%20-%20Nintendo%20Entertainment%20System%20%28Unheadered%29.zip/Summer%20Island%20Battle%20Tactics%20%28World%29%20%28v1.02%29%20%28Demo%29%20%282023-12-29T0145%29%20%28Aftermarket%29%20%28Unl%29.zip" TargetMode="External"/><Relationship Id="rId6038" Type="http://schemas.openxmlformats.org/officeDocument/2006/relationships/hyperlink" Target="https://archive.org/download/ni-roms/roms/Nintendo%20-%20Nintendo%20Entertainment%20System%20%28Unheadered%29.zip/Summer%20Island%20Battle%20Tactics%20%28World%29%20%28v1.03%29%20%28Demo%29%20%282023-12-30T1424%29%20%28Aftermarket%29%20%28Unl%29.zip" TargetMode="External"/><Relationship Id="rId6039" Type="http://schemas.openxmlformats.org/officeDocument/2006/relationships/hyperlink" Target="https://archive.org/download/ni-roms/roms/Nintendo%20-%20Nintendo%20Entertainment%20System%20%28Unheadered%29.zip/Summer%20Island%20Battle%20Tactics%20%28World%29%20%28v1.03%29%20%28Demo%29%20%282023-12-30T1437%29%20%28Aftermarket%29%20%28Unl%29.zip" TargetMode="External"/><Relationship Id="rId1213" Type="http://schemas.openxmlformats.org/officeDocument/2006/relationships/hyperlink" Target="https://archive.org/download/ni-roms/roms/Nintendo%20-%20Nintendo%20Entertainment%20System%20%28Unheadered%29.zip/Solomon%27s%20Key%20%28USA%29.zip" TargetMode="External"/><Relationship Id="rId2544" Type="http://schemas.openxmlformats.org/officeDocument/2006/relationships/hyperlink" Target="https://archive.org/download/ni-roms/roms/Nintendo%20-%20Nintendo%20Entertainment%20System%20%28Unheadered%29.zip/Eliminator%20Boat%20Duel%20%28Europe%29.zip" TargetMode="External"/><Relationship Id="rId3876" Type="http://schemas.openxmlformats.org/officeDocument/2006/relationships/hyperlink" Target="https://archive.org/download/ni-roms/roms/Nintendo%20-%20Nintendo%20Entertainment%20System%20%28Unheadered%29.zip/Lightgun%20Game%202%20in%201%20-%20Tough%20Cop%20%2B%20Super%20Tough%20Cop%20%28Asia%29%20%28Ja%29%20%28Unl%29.zip" TargetMode="External"/><Relationship Id="rId1214" Type="http://schemas.openxmlformats.org/officeDocument/2006/relationships/hyperlink" Target="https://archive.org/download/ni-roms/roms/Nintendo%20-%20Nintendo%20Entertainment%20System%20%28Unheadered%29.zip/Batman%20-%20Return%20of%20the%20Joker%20%28Europe%29.zip" TargetMode="External"/><Relationship Id="rId2545" Type="http://schemas.openxmlformats.org/officeDocument/2006/relationships/hyperlink" Target="https://archive.org/download/ni-roms/roms/Nintendo%20-%20Nintendo%20Entertainment%20System%20%28Unheadered%29.zip/Eliminator%20Boat%20Duel%20%28USA%29.zip" TargetMode="External"/><Relationship Id="rId3875" Type="http://schemas.openxmlformats.org/officeDocument/2006/relationships/hyperlink" Target="https://archive.org/download/ni-roms/roms/Nintendo%20-%20Nintendo%20Entertainment%20System%20%28Unheadered%29.zip/Lightgun%20Game%202%20in%201%20-%20Cosmocop%20%2B%20Cyber%20Monster%20%28Asia%29%20%28Ja%29%20%28Unl%29.zip" TargetMode="External"/><Relationship Id="rId1215" Type="http://schemas.openxmlformats.org/officeDocument/2006/relationships/hyperlink" Target="https://archive.org/download/ni-roms/roms/Nintendo%20-%20Nintendo%20Entertainment%20System%20%28Unheadered%29.zip/Solomon%27s%20Key%202%20%28Europe%29.zip" TargetMode="External"/><Relationship Id="rId2546" Type="http://schemas.openxmlformats.org/officeDocument/2006/relationships/hyperlink" Target="https://archive.org/download/ni-roms/roms/Nintendo%20-%20Nintendo%20Entertainment%20System%20%28Unheadered%29.zip/Elite%20%28Europe%29%20%28En%2CFr%2CDe%29.zip" TargetMode="External"/><Relationship Id="rId3878" Type="http://schemas.openxmlformats.org/officeDocument/2006/relationships/hyperlink" Target="https://archive.org/download/ni-roms/roms/Nintendo%20-%20Nintendo%20Entertainment%20System%20%28Unheadered%29.zip/Lingjie%20Hufa%20-%20Shock%20%28China%29%20%28Unl%29.zip" TargetMode="External"/><Relationship Id="rId1216" Type="http://schemas.openxmlformats.org/officeDocument/2006/relationships/hyperlink" Target="https://archive.org/download/ni-roms/roms/Nintendo%20-%20Nintendo%20Entertainment%20System%20%28Unheadered%29.zip/Batman%20-%20Return%20of%20the%20Joker%20%28USA%29%20%28Beta%29.zip" TargetMode="External"/><Relationship Id="rId2547" Type="http://schemas.openxmlformats.org/officeDocument/2006/relationships/hyperlink" Target="https://archive.org/download/ni-roms/roms/Nintendo%20-%20Nintendo%20Entertainment%20System%20%28Unheadered%29.zip/Elite%20%28World%29%20%28Unl%29.zip" TargetMode="External"/><Relationship Id="rId3877" Type="http://schemas.openxmlformats.org/officeDocument/2006/relationships/hyperlink" Target="https://archive.org/download/ni-roms/roms/Nintendo%20-%20Nintendo%20Entertainment%20System%20%28Unheadered%29.zip/Lines%20%28Russia%29%20%28Unl%29.zip" TargetMode="External"/><Relationship Id="rId1217" Type="http://schemas.openxmlformats.org/officeDocument/2006/relationships/hyperlink" Target="https://archive.org/download/ni-roms/roms/Nintendo%20-%20Nintendo%20Entertainment%20System%20%28Unheadered%29.zip/Solstice%20-%20The%20Quest%20for%20the%20Staff%20of%20Demnos%20%28USA%29.zip" TargetMode="External"/><Relationship Id="rId2548" Type="http://schemas.openxmlformats.org/officeDocument/2006/relationships/hyperlink" Target="https://archive.org/download/ni-roms/roms/Nintendo%20-%20Nintendo%20Entertainment%20System%20%28Unheadered%29.zip/Elnark%20no%20Zaihou%20%28Japan%29.zip" TargetMode="External"/><Relationship Id="rId1218" Type="http://schemas.openxmlformats.org/officeDocument/2006/relationships/hyperlink" Target="https://archive.org/download/ni-roms/roms/Nintendo%20-%20Nintendo%20Entertainment%20System%20%28Unheadered%29.zip/Batman%20-%20Return%20of%20the%20Joker%20%28USA%29.zip" TargetMode="External"/><Relationship Id="rId2549" Type="http://schemas.openxmlformats.org/officeDocument/2006/relationships/hyperlink" Target="https://archive.org/download/ni-roms/roms/Nintendo%20-%20Nintendo%20Entertainment%20System%20%28Unheadered%29.zip/Elysion%20%28Japan%29.zip" TargetMode="External"/><Relationship Id="rId3879" Type="http://schemas.openxmlformats.org/officeDocument/2006/relationships/hyperlink" Target="https://archive.org/download/ni-roms/roms/Nintendo%20-%20Nintendo%20Entertainment%20System%20%28Unheadered%29.zip/Linus%20Spacehead%27s%20Cosmic%20Crusade%20%28USA%29%20%28En%2CFr%2CDe%2CEs%29%20%28Unl%29.zip" TargetMode="External"/><Relationship Id="rId1219" Type="http://schemas.openxmlformats.org/officeDocument/2006/relationships/hyperlink" Target="https://archive.org/download/ni-roms/roms/Nintendo%20-%20Nintendo%20Entertainment%20System%20%28Unheadered%29.zip/Son%20Son%20%28Japan%29%20%28En%29.zip" TargetMode="External"/><Relationship Id="rId3870" Type="http://schemas.openxmlformats.org/officeDocument/2006/relationships/hyperlink" Target="https://archive.org/download/ni-roms/roms/Nintendo%20-%20Nintendo%20Entertainment%20System%20%28Unheadered%29.zip/Life%20Force%20-%20Salamander%20%28Europe%29%20%28Virtual%20Console%29.zip" TargetMode="External"/><Relationship Id="rId2540" Type="http://schemas.openxmlformats.org/officeDocument/2006/relationships/hyperlink" Target="https://archive.org/download/ni-roms/roms/Nintendo%20-%20Nintendo%20Entertainment%20System%20%28Unheadered%29.zip/Elevator%20Action%20%28USA%29%20%28Virtual%20Console%29.zip" TargetMode="External"/><Relationship Id="rId3872" Type="http://schemas.openxmlformats.org/officeDocument/2006/relationships/hyperlink" Target="https://archive.org/download/ni-roms/roms/Nintendo%20-%20Nintendo%20Entertainment%20System%20%28Unheadered%29.zip/Light%20Shields%20%28World%29%20%28Aftermarket%29%20%28Unl%29.zip" TargetMode="External"/><Relationship Id="rId1210" Type="http://schemas.openxmlformats.org/officeDocument/2006/relationships/hyperlink" Target="https://archive.org/download/ni-roms/roms/Nintendo%20-%20Nintendo%20Entertainment%20System%20%28Unheadered%29.zip/Bat%20Lizard%20Bonanza%20%28World%29%20%28Beta%29%20%28Aftermarket%29%20%28Unl%29.zip" TargetMode="External"/><Relationship Id="rId2541" Type="http://schemas.openxmlformats.org/officeDocument/2006/relationships/hyperlink" Target="https://archive.org/download/ni-roms/roms/Nintendo%20-%20Nintendo%20Entertainment%20System%20%28Unheadered%29.zip/Elevator%20Action%20%28USA%29.zip" TargetMode="External"/><Relationship Id="rId3871" Type="http://schemas.openxmlformats.org/officeDocument/2006/relationships/hyperlink" Target="https://archive.org/download/ni-roms/roms/Nintendo%20-%20Nintendo%20Entertainment%20System%20%28Unheadered%29.zip/Life%20Force%20-%20Salamander%20%28Europe%29.zip" TargetMode="External"/><Relationship Id="rId1211" Type="http://schemas.openxmlformats.org/officeDocument/2006/relationships/hyperlink" Target="https://archive.org/download/ni-roms/roms/Nintendo%20-%20Nintendo%20Entertainment%20System%20%28Unheadered%29.zip/Solar%20Jetman%20-%20Hunt%20for%20the%20Golden%20Warpship%20%28USA%29.zip" TargetMode="External"/><Relationship Id="rId2542" Type="http://schemas.openxmlformats.org/officeDocument/2006/relationships/hyperlink" Target="https://archive.org/download/ni-roms/roms/Nintendo%20-%20Nintendo%20Entertainment%20System%20%28Unheadered%29.zip/Elf%27s%20Tale%2C%20An%20%28World%29%20%28Demo%29%20%28Byte-Off%202020%29%20%28Aftermarket%29%20%28Unl%29.zip" TargetMode="External"/><Relationship Id="rId3874" Type="http://schemas.openxmlformats.org/officeDocument/2006/relationships/hyperlink" Target="https://archive.org/download/ni-roms/roms/Nintendo%20-%20Nintendo%20Entertainment%20System%20%28Unheadered%29.zip/Light%20from%20Within%20%28World%29%20%28v1.5%29%20%28Demo%29%20%28Aftermarket%29%20%28Unl%29.zip" TargetMode="External"/><Relationship Id="rId1212" Type="http://schemas.openxmlformats.org/officeDocument/2006/relationships/hyperlink" Target="https://archive.org/download/ni-roms/roms/Nintendo%20-%20Nintendo%20Entertainment%20System%20%28Unheadered%29.zip/Batman%20%28Japan%29.zip" TargetMode="External"/><Relationship Id="rId2543" Type="http://schemas.openxmlformats.org/officeDocument/2006/relationships/hyperlink" Target="https://archive.org/download/ni-roms/roms/Nintendo%20-%20Nintendo%20Entertainment%20System%20%28Unheadered%29.zip/Elfland%20%28Asia%29%20%28En%29%20%28Unl%29.zip" TargetMode="External"/><Relationship Id="rId3873" Type="http://schemas.openxmlformats.org/officeDocument/2006/relationships/hyperlink" Target="https://archive.org/download/ni-roms/roms/Nintendo%20-%20Nintendo%20Entertainment%20System%20%28Unheadered%29.zip/Light%20from%20Within%20%28World%29%20%28v1.4%29%20%28Demo%29%20%28Aftermarket%29%20%28Unl%29.zip" TargetMode="External"/><Relationship Id="rId1202" Type="http://schemas.openxmlformats.org/officeDocument/2006/relationships/hyperlink" Target="https://archive.org/download/ni-roms/roms/Nintendo%20-%20Nintendo%20Entertainment%20System%20%28Unheadered%29.zip/Basic%20Championship%20Wrestling%20%28World%29%20%28Aftermarket%29%20%28Unl%29.zip" TargetMode="External"/><Relationship Id="rId2533" Type="http://schemas.openxmlformats.org/officeDocument/2006/relationships/hyperlink" Target="https://archive.org/download/ni-roms/roms/Nintendo%20-%20Nintendo%20Entertainment%20System%20%28Unheadered%29.zip/Egypt%20%28Japan%29.zip" TargetMode="External"/><Relationship Id="rId3865" Type="http://schemas.openxmlformats.org/officeDocument/2006/relationships/hyperlink" Target="https://archive.org/download/ni-roms/roms/Nintendo%20-%20Nintendo%20Entertainment%20System%20%28Unheadered%29.zip/Liangshan%20Yingxiong%20Zhuan%20%28China%29%20%28Pirate%29.zip" TargetMode="External"/><Relationship Id="rId1203" Type="http://schemas.openxmlformats.org/officeDocument/2006/relationships/hyperlink" Target="https://archive.org/download/ni-roms/roms/Nintendo%20-%20Nintendo%20Entertainment%20System%20%28Unheadered%29.zip/Snake%27s%20Revenge%20%28USA%29%20%28Metal%20Gear%20Solid%20Collection%29.zip" TargetMode="External"/><Relationship Id="rId2534" Type="http://schemas.openxmlformats.org/officeDocument/2006/relationships/hyperlink" Target="https://archive.org/download/ni-roms/roms/Nintendo%20-%20Nintendo%20Entertainment%20System%20%28Unheadered%29.zip/Elemental%20%28World%29%20%28Aftermarket%29%20%28Unl%29.zip" TargetMode="External"/><Relationship Id="rId3864" Type="http://schemas.openxmlformats.org/officeDocument/2006/relationships/hyperlink" Target="https://archive.org/download/ni-roms/roms/Nintendo%20-%20Nintendo%20Entertainment%20System%20%28Unheadered%29.zip/Liangshan%20Yingxiong%20%28China%29%20%28Aftermarket%29%20%28Unl%29.zip" TargetMode="External"/><Relationship Id="rId1204" Type="http://schemas.openxmlformats.org/officeDocument/2006/relationships/hyperlink" Target="https://archive.org/download/ni-roms/roms/Nintendo%20-%20Nintendo%20Entertainment%20System%20%28Unheadered%29.zip/Basse%20Def%20Adventures%20%28World%29%20%28Fr%29%20%28Demo%29%20%28Aftermarket%29%20%28Unl%29.zip" TargetMode="External"/><Relationship Id="rId2535" Type="http://schemas.openxmlformats.org/officeDocument/2006/relationships/hyperlink" Target="https://archive.org/download/ni-roms/roms/Nintendo%20-%20Nintendo%20Entertainment%20System%20%28Unheadered%29.zip/Elemental%20%28World%29%20%28Demo%29%20%28Byte-Off%202022%29%20%28Aftermarket%29%20%28Unl%29.zip" TargetMode="External"/><Relationship Id="rId3867" Type="http://schemas.openxmlformats.org/officeDocument/2006/relationships/hyperlink" Target="https://archive.org/download/ni-roms/roms/Nintendo%20-%20Nintendo%20Entertainment%20System%20%28Unheadered%29.zip/Liesha%20Zhuluoji%20-%20Blood%20of%20Jurassic%20%28China%29%20%28En%29%20%28Unl%29.zip" TargetMode="External"/><Relationship Id="rId1205" Type="http://schemas.openxmlformats.org/officeDocument/2006/relationships/hyperlink" Target="https://archive.org/download/ni-roms/roms/Nintendo%20-%20Nintendo%20Entertainment%20System%20%28Unheadered%29.zip/Snoopy%27s%20Silly%20Sports%20Spectacular%21%20%28USA%29.zip" TargetMode="External"/><Relationship Id="rId2536" Type="http://schemas.openxmlformats.org/officeDocument/2006/relationships/hyperlink" Target="https://archive.org/download/ni-roms/roms/Nintendo%20-%20Nintendo%20Entertainment%20System%20%28Unheadered%29.zip/Elevator%20Action%20%28Asia%29%20%28En%29%20%28LB31%29%20%28Pirate%29.zip" TargetMode="External"/><Relationship Id="rId3866" Type="http://schemas.openxmlformats.org/officeDocument/2006/relationships/hyperlink" Target="https://archive.org/download/ni-roms/roms/Nintendo%20-%20Nintendo%20Entertainment%20System%20%28Unheadered%29.zip/Lieche%20Qi%20An%20%28China%29%20%28Aftermarket%29%20%28Pirate%29.zip" TargetMode="External"/><Relationship Id="rId1206" Type="http://schemas.openxmlformats.org/officeDocument/2006/relationships/hyperlink" Target="https://archive.org/download/ni-roms/roms/Nintendo%20-%20Nintendo%20Entertainment%20System%20%28Unheadered%29.zip/Basu%20The%20Demon%20Hunter%20%28World%29%20%28v0.12%29%20%28Demo%29%20%28Aftermarket%29%20%28Unl%29.zip" TargetMode="External"/><Relationship Id="rId2537" Type="http://schemas.openxmlformats.org/officeDocument/2006/relationships/hyperlink" Target="https://archive.org/download/ni-roms/roms/Nintendo%20-%20Nintendo%20Entertainment%20System%20%28Unheadered%29.zip/Elevator%20Action%20%28Japan%29%20%28Rev%201%29%20%28Virtual%20Console%29.zip" TargetMode="External"/><Relationship Id="rId3869" Type="http://schemas.openxmlformats.org/officeDocument/2006/relationships/hyperlink" Target="https://archive.org/download/ni-roms/roms/Nintendo%20-%20Nintendo%20Entertainment%20System%20%28Unheadered%29.zip/Life%20Force%20%28USA%29.zip" TargetMode="External"/><Relationship Id="rId1207" Type="http://schemas.openxmlformats.org/officeDocument/2006/relationships/hyperlink" Target="https://archive.org/download/ni-roms/roms/Nintendo%20-%20Nintendo%20Entertainment%20System%20%28Unheadered%29.zip/Snow%20Brothers%20%28USA%29.zip" TargetMode="External"/><Relationship Id="rId2538" Type="http://schemas.openxmlformats.org/officeDocument/2006/relationships/hyperlink" Target="https://archive.org/download/ni-roms/roms/Nintendo%20-%20Nintendo%20Entertainment%20System%20%28Unheadered%29.zip/Elevator%20Action%20%28Japan%29%20%28Rev%201%29.zip" TargetMode="External"/><Relationship Id="rId3868" Type="http://schemas.openxmlformats.org/officeDocument/2006/relationships/hyperlink" Target="https://archive.org/download/ni-roms/roms/Nintendo%20-%20Nintendo%20Entertainment%20System%20%28Unheadered%29.zip/Life%20Force%20%28USA%29%20%28Rev%201%29%20%28Virtual%20Console%29.zip" TargetMode="External"/><Relationship Id="rId1208" Type="http://schemas.openxmlformats.org/officeDocument/2006/relationships/hyperlink" Target="https://archive.org/download/ni-roms/roms/Nintendo%20-%20Nintendo%20Entertainment%20System%20%28Unheadered%29.zip/Basu%20The%20Demon%20Hunter%20%28World%29%20%28v0.13%29%20%28Demo%29%20%28Aftermarket%29%20%28Unl%29.zip" TargetMode="External"/><Relationship Id="rId2539" Type="http://schemas.openxmlformats.org/officeDocument/2006/relationships/hyperlink" Target="https://archive.org/download/ni-roms/roms/Nintendo%20-%20Nintendo%20Entertainment%20System%20%28Unheadered%29.zip/Elevator%20Action%20%28Japan%29.zip" TargetMode="External"/><Relationship Id="rId1209" Type="http://schemas.openxmlformats.org/officeDocument/2006/relationships/hyperlink" Target="https://archive.org/download/ni-roms/roms/Nintendo%20-%20Nintendo%20Entertainment%20System%20%28Unheadered%29.zip/Soccer%20%28Japan%2C%20USA%29%20%28En%29.zip" TargetMode="External"/><Relationship Id="rId3861" Type="http://schemas.openxmlformats.org/officeDocument/2006/relationships/hyperlink" Target="https://archive.org/download/ni-roms/roms/Nintendo%20-%20Nintendo%20Entertainment%20System%20%28Unheadered%29.zip/Lethal%20Weapon%20%28Asia%29%20%28En%29%20%28Unl%29.zip" TargetMode="External"/><Relationship Id="rId2530" Type="http://schemas.openxmlformats.org/officeDocument/2006/relationships/hyperlink" Target="https://archive.org/download/ni-roms/roms/Nintendo%20-%20Nintendo%20Entertainment%20System%20%28Unheadered%29.zip/Eelectric%20%28World%29%20%28Aftermarket%29%20%28Unl%29.zip" TargetMode="External"/><Relationship Id="rId3860" Type="http://schemas.openxmlformats.org/officeDocument/2006/relationships/hyperlink" Target="https://archive.org/download/ni-roms/roms/Nintendo%20-%20Nintendo%20Entertainment%20System%20%28Unheadered%29.zip/Leprechaun%20%28World%29%20%28Demo%29%20%28Byte-Off%202024%29%20%28Aftermarket%29%20%28Unl%29.zip" TargetMode="External"/><Relationship Id="rId1200" Type="http://schemas.openxmlformats.org/officeDocument/2006/relationships/hyperlink" Target="https://archive.org/download/ni-roms/roms/Nintendo%20-%20Nintendo%20Entertainment%20System%20%28Unheadered%29.zip/Bashi%20Bazook%20-%20Morphoid%20Masher%20%28USA%29%20%28Proto%29%20%281989-05-29%29.zip" TargetMode="External"/><Relationship Id="rId2531" Type="http://schemas.openxmlformats.org/officeDocument/2006/relationships/hyperlink" Target="https://archive.org/download/ni-roms/roms/Nintendo%20-%20Nintendo%20Entertainment%20System%20%28Unheadered%29.zip/Egg%20World%20%28World%29%20%28Proto%29%20%28Aftermarket%29%20%28Unl%29.zip" TargetMode="External"/><Relationship Id="rId3863" Type="http://schemas.openxmlformats.org/officeDocument/2006/relationships/hyperlink" Target="https://archive.org/download/ni-roms/roms/Nintendo%20-%20Nintendo%20Entertainment%20System%20%28Unheadered%29.zip/Lethal%20Weapon%20%28USA%29.zip" TargetMode="External"/><Relationship Id="rId1201" Type="http://schemas.openxmlformats.org/officeDocument/2006/relationships/hyperlink" Target="https://archive.org/download/ni-roms/roms/Nintendo%20-%20Nintendo%20Entertainment%20System%20%28Unheadered%29.zip/Snake%20Rattle%20n%20Roll%20%28USA%29.zip" TargetMode="External"/><Relationship Id="rId2532" Type="http://schemas.openxmlformats.org/officeDocument/2006/relationships/hyperlink" Target="https://archive.org/download/ni-roms/roms/Nintendo%20-%20Nintendo%20Entertainment%20System%20%28Unheadered%29.zip/Eggerland%20-%20Meikyuu%20no%20Fukkatsu%20%28Japan%29.zip" TargetMode="External"/><Relationship Id="rId3862" Type="http://schemas.openxmlformats.org/officeDocument/2006/relationships/hyperlink" Target="https://archive.org/download/ni-roms/roms/Nintendo%20-%20Nintendo%20Entertainment%20System%20%28Unheadered%29.zip/Lethal%20Weapon%20%28Europe%29.zip" TargetMode="External"/><Relationship Id="rId1235" Type="http://schemas.openxmlformats.org/officeDocument/2006/relationships/hyperlink" Target="https://archive.org/download/ni-roms/roms/Nintendo%20-%20Nintendo%20Entertainment%20System%20%28Unheadered%29.zip/Spy%20vs%20Spy%20%28USA%29.zip" TargetMode="External"/><Relationship Id="rId2566" Type="http://schemas.openxmlformats.org/officeDocument/2006/relationships/hyperlink" Target="https://archive.org/download/ni-roms/roms/Nintendo%20-%20Nintendo%20Entertainment%20System%20%28Unheadered%29.zip/Escape%20from%20Flooded%20Ruins%20%28World%29%20%28v1.1%29%20%28Aftermarket%29%20%28Unl%29.zip" TargetMode="External"/><Relationship Id="rId3898" Type="http://schemas.openxmlformats.org/officeDocument/2006/relationships/hyperlink" Target="https://archive.org/download/ni-roms/roms/Nintendo%20-%20Nintendo%20Entertainment%20System%20%28Unheadered%29.zip/Little%20Nemo%20-%20The%20Dream%20Master%20%28Europe%29.zip" TargetMode="External"/><Relationship Id="rId1236" Type="http://schemas.openxmlformats.org/officeDocument/2006/relationships/hyperlink" Target="https://archive.org/download/ni-roms/roms/Nintendo%20-%20Nintendo%20Entertainment%20System%20%28Unheadered%29.zip/Batman%20Flash%20%28Asia%29%20%28En%29%20%28Pirate%29.zip" TargetMode="External"/><Relationship Id="rId2567" Type="http://schemas.openxmlformats.org/officeDocument/2006/relationships/hyperlink" Target="https://archive.org/download/ni-roms/roms/Nintendo%20-%20Nintendo%20Entertainment%20System%20%28Unheadered%29.zip/Escape%20from%20Paradise%20%28World%29%20%28Aftermarket%29%20%28Unl%29.zip" TargetMode="External"/><Relationship Id="rId3897" Type="http://schemas.openxmlformats.org/officeDocument/2006/relationships/hyperlink" Target="https://archive.org/download/ni-roms/roms/Nintendo%20-%20Nintendo%20Entertainment%20System%20%28Unheadered%29.zip/Little%20Mermaid%20-%20Ningyo%20Hime%20%28Japan%29.zip" TargetMode="External"/><Relationship Id="rId1237" Type="http://schemas.openxmlformats.org/officeDocument/2006/relationships/hyperlink" Target="https://archive.org/download/ni-roms/roms/Nintendo%20-%20Nintendo%20Entertainment%20System%20%28Unheadered%29.zip/Sqoon%20%28USA%29.zip" TargetMode="External"/><Relationship Id="rId2568" Type="http://schemas.openxmlformats.org/officeDocument/2006/relationships/hyperlink" Target="https://archive.org/download/ni-roms/roms/Nintendo%20-%20Nintendo%20Entertainment%20System%20%28Unheadered%29.zip/Escape%20from%20the%20Art%20Trail%202020%20%28World%29%20%28Demo%29%20%28Aftermarket%29%20%28Unl%29.zip" TargetMode="External"/><Relationship Id="rId1238" Type="http://schemas.openxmlformats.org/officeDocument/2006/relationships/hyperlink" Target="https://archive.org/download/ni-roms/roms/Nintendo%20-%20Nintendo%20Entertainment%20System%20%28Unheadered%29.zip/Batman%20III%20%28Asia%29%20%28En%29%20%28Pirate%29.zip" TargetMode="External"/><Relationship Id="rId2569" Type="http://schemas.openxmlformats.org/officeDocument/2006/relationships/hyperlink" Target="https://archive.org/download/ni-roms/roms/Nintendo%20-%20Nintendo%20Entertainment%20System%20%28Unheadered%29.zip/Eskimo%20Bob%20Starring%20Alfonzo%20%28World%29%20%28Demo%29%20%28Aftermarket%29%20%28Unl%29.zip" TargetMode="External"/><Relationship Id="rId3899" Type="http://schemas.openxmlformats.org/officeDocument/2006/relationships/hyperlink" Target="https://archive.org/download/ni-roms/roms/Nintendo%20-%20Nintendo%20Entertainment%20System%20%28Unheadered%29.zip/Little%20Nemo%20-%20The%20Dream%20Master%20%28USA%29.zip" TargetMode="External"/><Relationship Id="rId1239" Type="http://schemas.openxmlformats.org/officeDocument/2006/relationships/hyperlink" Target="https://archive.org/download/ni-roms/roms/Nintendo%20-%20Nintendo%20Entertainment%20System%20%28Unheadered%29.zip/Stack-Up%20%28World%29.zip" TargetMode="External"/><Relationship Id="rId3890" Type="http://schemas.openxmlformats.org/officeDocument/2006/relationships/hyperlink" Target="https://archive.org/download/ni-roms/roms/Nintendo%20-%20Nintendo%20Entertainment%20System%20%28Unheadered%29.zip/Little%20Magic%20%28Japan%29.zip" TargetMode="External"/><Relationship Id="rId2560" Type="http://schemas.openxmlformats.org/officeDocument/2006/relationships/hyperlink" Target="https://archive.org/download/ni-roms/roms/Nintendo%20-%20Nintendo%20Entertainment%20System%20%28Unheadered%29.zip/Erika%20to%20Satoru%20no%20Yume%20Bouken%20%28Japan%29.zip" TargetMode="External"/><Relationship Id="rId3892" Type="http://schemas.openxmlformats.org/officeDocument/2006/relationships/hyperlink" Target="https://archive.org/download/ni-roms/roms/Nintendo%20-%20Nintendo%20Entertainment%20System%20%28Unheadered%29.zip/Little%20Mermaid%2C%20The%20%28Russia%29%20%28Electronica%29%20%28Pirate%29.zip" TargetMode="External"/><Relationship Id="rId1230" Type="http://schemas.openxmlformats.org/officeDocument/2006/relationships/hyperlink" Target="https://archive.org/download/ni-roms/roms/Nintendo%20-%20Nintendo%20Entertainment%20System%20%28Unheadered%29.zip/Batman%20-%20The%20Video%20Game%20%28USA%29.zip" TargetMode="External"/><Relationship Id="rId2561" Type="http://schemas.openxmlformats.org/officeDocument/2006/relationships/hyperlink" Target="https://archive.org/download/ni-roms/roms/Nintendo%20-%20Nintendo%20Entertainment%20System%20%28Unheadered%29.zip/Erzhan%20Zhi%20Jingdian%20Zhanyi%20%28China%29%20%28Hengge%29%20%28Aftermarket%29%20%28Unl%29.zip" TargetMode="External"/><Relationship Id="rId3891" Type="http://schemas.openxmlformats.org/officeDocument/2006/relationships/hyperlink" Target="https://archive.org/download/ni-roms/roms/Nintendo%20-%20Nintendo%20Entertainment%20System%20%28Unheadered%29.zip/Little%20Medusa%20%28USA%29%20%28Demo%29%20%28Aftermarket%29%20%28Unl%29.zip" TargetMode="External"/><Relationship Id="rId1231" Type="http://schemas.openxmlformats.org/officeDocument/2006/relationships/hyperlink" Target="https://archive.org/download/ni-roms/roms/Nintendo%20-%20Nintendo%20Entertainment%20System%20%28Unheadered%29.zip/Spot%20-%20The%20Video%20Game%20%28USA%29.zip" TargetMode="External"/><Relationship Id="rId2562" Type="http://schemas.openxmlformats.org/officeDocument/2006/relationships/hyperlink" Target="https://archive.org/download/ni-roms/roms/Nintendo%20-%20Nintendo%20Entertainment%20System%20%28Unheadered%29.zip/Escape%20from%20Atlantis%2C%20The%20%28USA%29%20%28Piko%20Interactive%29%20%28Aftermarket%29%20%28Unl%29.zip" TargetMode="External"/><Relationship Id="rId3894" Type="http://schemas.openxmlformats.org/officeDocument/2006/relationships/hyperlink" Target="https://archive.org/download/ni-roms/roms/Nintendo%20-%20Nintendo%20Entertainment%20System%20%28Unheadered%29.zip/Little%20Mermaid%2C%20The%20%28Russia%29%20%28Unknown%29%20%28Pirate%29.zip" TargetMode="External"/><Relationship Id="rId1232" Type="http://schemas.openxmlformats.org/officeDocument/2006/relationships/hyperlink" Target="https://archive.org/download/ni-roms/roms/Nintendo%20-%20Nintendo%20Entertainment%20System%20%28Unheadered%29.zip/Batman%202%20%28Asia%29%20%28En%29%20%28Pirate%29.zip" TargetMode="External"/><Relationship Id="rId2563" Type="http://schemas.openxmlformats.org/officeDocument/2006/relationships/hyperlink" Target="https://archive.org/download/ni-roms/roms/Nintendo%20-%20Nintendo%20Entertainment%20System%20%28Unheadered%29.zip/Escape%20from%20Atlantis%2C%20The%20%28USA%29%20%28Proto%201%29%20%28Unl%29.zip" TargetMode="External"/><Relationship Id="rId3893" Type="http://schemas.openxmlformats.org/officeDocument/2006/relationships/hyperlink" Target="https://archive.org/download/ni-roms/roms/Nintendo%20-%20Nintendo%20Entertainment%20System%20%28Unheadered%29.zip/Little%20Mermaid%2C%20The%20%28Russia%29%20%28Snake%29%20%28Pirate%29.zip" TargetMode="External"/><Relationship Id="rId1233" Type="http://schemas.openxmlformats.org/officeDocument/2006/relationships/hyperlink" Target="https://archive.org/download/ni-roms/roms/Nintendo%20-%20Nintendo%20Entertainment%20System%20%28Unheadered%29.zip/Spy%20Hunter%20%28USA%29.zip" TargetMode="External"/><Relationship Id="rId2564" Type="http://schemas.openxmlformats.org/officeDocument/2006/relationships/hyperlink" Target="https://archive.org/download/ni-roms/roms/Nintendo%20-%20Nintendo%20Entertainment%20System%20%28Unheadered%29.zip/Escape%20from%20Atlantis%2C%20The%20%28USA%29%20%28Proto%202%29%20%28Unl%29.zip" TargetMode="External"/><Relationship Id="rId3896" Type="http://schemas.openxmlformats.org/officeDocument/2006/relationships/hyperlink" Target="https://archive.org/download/ni-roms/roms/Nintendo%20-%20Nintendo%20Entertainment%20System%20%28Unheadered%29.zip/Little%20Mermaid%20-%20Ningyo%20Hime%20%28Japan%29%20%28Beta%29.zip" TargetMode="External"/><Relationship Id="rId1234" Type="http://schemas.openxmlformats.org/officeDocument/2006/relationships/hyperlink" Target="https://archive.org/download/ni-roms/roms/Nintendo%20-%20Nintendo%20Entertainment%20System%20%28Unheadered%29.zip/Batman%204%20%28Asia%29%20%28En%29%20%28Pirate%29.zip" TargetMode="External"/><Relationship Id="rId2565" Type="http://schemas.openxmlformats.org/officeDocument/2006/relationships/hyperlink" Target="https://archive.org/download/ni-roms/roms/Nintendo%20-%20Nintendo%20Entertainment%20System%20%28Unheadered%29.zip/Escape%20from%20Flooded%20Ruins%20%28World%29%20%28v1.0%29%20%28Aftermarket%29%20%28Unl%29.zip" TargetMode="External"/><Relationship Id="rId3895" Type="http://schemas.openxmlformats.org/officeDocument/2006/relationships/hyperlink" Target="https://archive.org/download/ni-roms/roms/Nintendo%20-%20Nintendo%20Entertainment%20System%20%28Unheadered%29.zip/Little%20Mermaid%2C%20The%20%28USA%29.zip" TargetMode="External"/><Relationship Id="rId1224" Type="http://schemas.openxmlformats.org/officeDocument/2006/relationships/hyperlink" Target="https://archive.org/download/ni-roms/roms/Nintendo%20-%20Nintendo%20Entertainment%20System%20%28Unheadered%29.zip/Batman%20-%20The%20Video%20Game%20%28Europe%29.zip" TargetMode="External"/><Relationship Id="rId2555" Type="http://schemas.openxmlformats.org/officeDocument/2006/relationships/hyperlink" Target="https://archive.org/download/ni-roms/roms/Nintendo%20-%20Nintendo%20Entertainment%20System%20%28Unheadered%29.zip/Empereur%2C%20L%27%20%28USA%29.zip" TargetMode="External"/><Relationship Id="rId3887" Type="http://schemas.openxmlformats.org/officeDocument/2006/relationships/hyperlink" Target="https://archive.org/download/ni-roms/roms/Nintendo%20-%20Nintendo%20Entertainment%20System%20%28Unheadered%29.zip/Lion%20King%20Legeng%2C%20The%20%28China%29%20%28Pirate%29.zip" TargetMode="External"/><Relationship Id="rId1225" Type="http://schemas.openxmlformats.org/officeDocument/2006/relationships/hyperlink" Target="https://archive.org/download/ni-roms/roms/Nintendo%20-%20Nintendo%20Entertainment%20System%20%28Unheadered%29.zip/Spelunker%20%28USA%29.zip" TargetMode="External"/><Relationship Id="rId2556" Type="http://schemas.openxmlformats.org/officeDocument/2006/relationships/hyperlink" Target="https://archive.org/download/ni-roms/roms/Nintendo%20-%20Nintendo%20Entertainment%20System%20%28Unheadered%29.zip/English%2C%20Pyramid%20%28Korea%29%20%28Unl%29.zip" TargetMode="External"/><Relationship Id="rId3886" Type="http://schemas.openxmlformats.org/officeDocument/2006/relationships/hyperlink" Target="https://archive.org/download/ni-roms/roms/Nintendo%20-%20Nintendo%20Entertainment%20System%20%28Unheadered%29.zip/Lion%20King%20III%2C%20The%20-%20Timon%20%26%20Pumbaa%20%28Asia%29%20%28En%29%20%28Pirate%29.zip" TargetMode="External"/><Relationship Id="rId1226" Type="http://schemas.openxmlformats.org/officeDocument/2006/relationships/hyperlink" Target="https://archive.org/download/ni-roms/roms/Nintendo%20-%20Nintendo%20Entertainment%20System%20%28Unheadered%29.zip/Batman%20-%20The%20Video%20Game%20%28USA%29%20%28Beta%201%29.zip" TargetMode="External"/><Relationship Id="rId2557" Type="http://schemas.openxmlformats.org/officeDocument/2006/relationships/hyperlink" Target="https://archive.org/download/ni-roms/roms/Nintendo%20-%20Nintendo%20Entertainment%20System%20%28Unheadered%29.zip/Enigmacore%20%28USA%29%20%28Aftermarket%29%20%28Unl%29.zip" TargetMode="External"/><Relationship Id="rId3889" Type="http://schemas.openxmlformats.org/officeDocument/2006/relationships/hyperlink" Target="https://archive.org/download/ni-roms/roms/Nintendo%20-%20Nintendo%20Entertainment%20System%20%28Unheadered%29.zip/Little%20League%20Baseball%20-%20Championship%20Series%20%28USA%29.zip" TargetMode="External"/><Relationship Id="rId1227" Type="http://schemas.openxmlformats.org/officeDocument/2006/relationships/hyperlink" Target="https://archive.org/download/ni-roms/roms/Nintendo%20-%20Nintendo%20Entertainment%20System%20%28Unheadered%29.zip/Spider-Man%20-%20Return%20of%20the%20Sinister%20Six%20%28USA%29.zip" TargetMode="External"/><Relationship Id="rId2558" Type="http://schemas.openxmlformats.org/officeDocument/2006/relationships/hyperlink" Target="https://archive.org/download/ni-roms/roms/Nintendo%20-%20Nintendo%20Entertainment%20System%20%28Unheadered%29.zip/Enormous%20Adventures%20%28World%29%20%28Demo%29%20%28Aftermarket%29%20%28Unl%29.zip" TargetMode="External"/><Relationship Id="rId3888" Type="http://schemas.openxmlformats.org/officeDocument/2006/relationships/hyperlink" Target="https://archive.org/download/ni-roms/roms/Nintendo%20-%20Nintendo%20Entertainment%20System%20%28Unheadered%29.zip/Little%20Flame%20%28World%29%20%28Demo%29%20%28Byte-Off%202020%29%20%28Aftermarket%29%20%28Unl%29.zip" TargetMode="External"/><Relationship Id="rId1228" Type="http://schemas.openxmlformats.org/officeDocument/2006/relationships/hyperlink" Target="https://archive.org/download/ni-roms/roms/Nintendo%20-%20Nintendo%20Entertainment%20System%20%28Unheadered%29.zip/Batman%20-%20The%20Video%20Game%20%28USA%29%20%28Beta%202%29.zip" TargetMode="External"/><Relationship Id="rId2559" Type="http://schemas.openxmlformats.org/officeDocument/2006/relationships/hyperlink" Target="https://archive.org/download/ni-roms/roms/Nintendo%20-%20Nintendo%20Entertainment%20System%20%28Unheadered%29.zip/Eric%20Cantona%20Football%20Challenge%20-%20Goal%21%202%20%28Europe%29.zip" TargetMode="External"/><Relationship Id="rId1229" Type="http://schemas.openxmlformats.org/officeDocument/2006/relationships/hyperlink" Target="https://archive.org/download/ni-roms/roms/Nintendo%20-%20Nintendo%20Entertainment%20System%20%28Unheadered%29.zip/Splatterhouse%20-%20Wanpaku%20Graffiti%20%28World%29%20%28Namcot%20Collection%2C%20Namco%20Museum%20Archives%20Vol%201%29.zip" TargetMode="External"/><Relationship Id="rId3881" Type="http://schemas.openxmlformats.org/officeDocument/2006/relationships/hyperlink" Target="https://archive.org/download/ni-roms/roms/Nintendo%20-%20Nintendo%20Entertainment%20System%20%28Unheadered%29.zip/Lion%20King%2C%20The%20%281995%29%20%28Asia%29%20%28En%29%20%28Pirate%29.zip" TargetMode="External"/><Relationship Id="rId2550" Type="http://schemas.openxmlformats.org/officeDocument/2006/relationships/hyperlink" Target="https://archive.org/download/ni-roms/roms/Nintendo%20-%20Nintendo%20Entertainment%20System%20%28Unheadered%29.zip/Ember%20Hollow%20%28World%29%20%28Demo%29%20%282023-10-09%29%20%28Aftermarket%29%20%28Unl%29.zip" TargetMode="External"/><Relationship Id="rId3880" Type="http://schemas.openxmlformats.org/officeDocument/2006/relationships/hyperlink" Target="https://archive.org/download/ni-roms/roms/Nintendo%20-%20Nintendo%20Entertainment%20System%20%28Unheadered%29.zip/Linzexu%20Jinyan%20%28China%29%20%28Unl%29.zip" TargetMode="External"/><Relationship Id="rId1220" Type="http://schemas.openxmlformats.org/officeDocument/2006/relationships/hyperlink" Target="https://archive.org/download/ni-roms/roms/Nintendo%20-%20Nintendo%20Entertainment%20System%20%28Unheadered%29.zip/Batman%20-%20The%20Video%20Game%20%28Asia%29%20%28En%29%20%28Fine%20Studio%29%20%28Pirate%29.zip" TargetMode="External"/><Relationship Id="rId2551" Type="http://schemas.openxmlformats.org/officeDocument/2006/relationships/hyperlink" Target="https://archive.org/download/ni-roms/roms/Nintendo%20-%20Nintendo%20Entertainment%20System%20%28Unheadered%29.zip/Ember%20Hollow%20%28World%29%20%28Demo%29%20%282024-03-06T171942%29%20%28Aftermarket%29%20%28Unl%29.zip" TargetMode="External"/><Relationship Id="rId3883" Type="http://schemas.openxmlformats.org/officeDocument/2006/relationships/hyperlink" Target="https://archive.org/download/ni-roms/roms/Nintendo%20-%20Nintendo%20Entertainment%20System%20%28Unheadered%29.zip/Lion%20King%2C%20The%20%28Europe%29.zip" TargetMode="External"/><Relationship Id="rId1221" Type="http://schemas.openxmlformats.org/officeDocument/2006/relationships/hyperlink" Target="https://archive.org/download/ni-roms/roms/Nintendo%20-%20Nintendo%20Entertainment%20System%20%28Unheadered%29.zip/Space%20Shuttle%20Project%20%28USA%29.zip" TargetMode="External"/><Relationship Id="rId2552" Type="http://schemas.openxmlformats.org/officeDocument/2006/relationships/hyperlink" Target="https://archive.org/download/ni-roms/roms/Nintendo%20-%20Nintendo%20Entertainment%20System%20%28Unheadered%29.zip/Ember%20Hollow%20%28World%29%20%28Demo%29%20%282024-03-06T174436%29%20%28Aftermarket%29%20%28Unl%29.zip" TargetMode="External"/><Relationship Id="rId3882" Type="http://schemas.openxmlformats.org/officeDocument/2006/relationships/hyperlink" Target="https://archive.org/download/ni-roms/roms/Nintendo%20-%20Nintendo%20Entertainment%20System%20%28Unheadered%29.zip/Lion%20King%2C%20The%20%28Chiki-Chiki%20Dog%29%20%28Asia%29%20%28En%29%20%28Pirate%29.zip" TargetMode="External"/><Relationship Id="rId1222" Type="http://schemas.openxmlformats.org/officeDocument/2006/relationships/hyperlink" Target="https://archive.org/download/ni-roms/roms/Nintendo%20-%20Nintendo%20Entertainment%20System%20%28Unheadered%29.zip/Batman%20-%20The%20Video%20Game%20%28Asia%29%20%28En%29%20%28NTDEC%29%20%28Pirate%29.zip" TargetMode="External"/><Relationship Id="rId2553" Type="http://schemas.openxmlformats.org/officeDocument/2006/relationships/hyperlink" Target="https://archive.org/download/ni-roms/roms/Nintendo%20-%20Nintendo%20Entertainment%20System%20%28Unheadered%29.zip/Emoyan%20no%2010%20Bai%20Pro%20Yakyuu%20%28Japan%29.zip" TargetMode="External"/><Relationship Id="rId3885" Type="http://schemas.openxmlformats.org/officeDocument/2006/relationships/hyperlink" Target="https://archive.org/download/ni-roms/roms/Nintendo%20-%20Nintendo%20Entertainment%20System%20%28Unheadered%29.zip/Lion%20King%206%2C%20The%20-%20Timon%20%26%20Pumbaa%20%28Asia%29%20%28En%29%20%28Pirate%29.zip" TargetMode="External"/><Relationship Id="rId1223" Type="http://schemas.openxmlformats.org/officeDocument/2006/relationships/hyperlink" Target="https://archive.org/download/ni-roms/roms/Nintendo%20-%20Nintendo%20Entertainment%20System%20%28Unheadered%29.zip/Spartan%20X%20%28Japan%29%20%28En%29.zip" TargetMode="External"/><Relationship Id="rId2554" Type="http://schemas.openxmlformats.org/officeDocument/2006/relationships/hyperlink" Target="https://archive.org/download/ni-roms/roms/Nintendo%20-%20Nintendo%20Entertainment%20System%20%28Unheadered%29.zip/Empereur%2C%20L%27%20%28Japan%29.zip" TargetMode="External"/><Relationship Id="rId3884" Type="http://schemas.openxmlformats.org/officeDocument/2006/relationships/hyperlink" Target="https://archive.org/download/ni-roms/roms/Nintendo%20-%20Nintendo%20Entertainment%20System%20%28Unheadered%29.zip/Lion%20King%205%2C%20The%20-%20Timon%20%26%20Pumbaa%20%28Asia%29%20%28En%29%20%28Pirate%29.zip" TargetMode="External"/><Relationship Id="rId2500" Type="http://schemas.openxmlformats.org/officeDocument/2006/relationships/hyperlink" Target="https://archive.org/download/ni-roms/roms/Nintendo%20-%20Nintendo%20Entertainment%20System%20%28Unheadered%29.zip/Dudes%20with%20Attitude%20%28USA%29%20%28MB-91%29%20%28Unl%29.zip" TargetMode="External"/><Relationship Id="rId3832" Type="http://schemas.openxmlformats.org/officeDocument/2006/relationships/hyperlink" Target="https://archive.org/download/ni-roms/roms/Nintendo%20-%20Nintendo%20Entertainment%20System%20%28Unheadered%29.zip/Legacy%20of%20the%20Wizard%20%28USA%29.zip" TargetMode="External"/><Relationship Id="rId2501" Type="http://schemas.openxmlformats.org/officeDocument/2006/relationships/hyperlink" Target="https://archive.org/download/ni-roms/roms/Nintendo%20-%20Nintendo%20Entertainment%20System%20%28Unheadered%29.zip/Dudes%20with%20Attitude%20%28USA%29%20%28NINA-06%29%20%28Unl%29.zip" TargetMode="External"/><Relationship Id="rId3831" Type="http://schemas.openxmlformats.org/officeDocument/2006/relationships/hyperlink" Target="https://archive.org/download/ni-roms/roms/Nintendo%20-%20Nintendo%20Entertainment%20System%20%28Unheadered%29.zip/Legacy%20of%20the%20Vagrant%20%28World%29%20%28Demo%29%20%28Aftermarket%29%20%28Unl%29.zip" TargetMode="External"/><Relationship Id="rId2502" Type="http://schemas.openxmlformats.org/officeDocument/2006/relationships/hyperlink" Target="https://archive.org/download/ni-roms/roms/Nintendo%20-%20Nintendo%20Entertainment%20System%20%28Unheadered%29.zip/Dummy%20Duck%207%20%28World%29%20%28v0.1%29%20%28Demo%29%20%28Byte-Off%202019%29%20%28Aftermarket%29%20%28Unl%29.zip" TargetMode="External"/><Relationship Id="rId3834" Type="http://schemas.openxmlformats.org/officeDocument/2006/relationships/hyperlink" Target="https://archive.org/download/ni-roms/roms/Nintendo%20-%20Nintendo%20Entertainment%20System%20%28Unheadered%29.zip/Legendary%20Wings%20%28USA%29.zip" TargetMode="External"/><Relationship Id="rId2503" Type="http://schemas.openxmlformats.org/officeDocument/2006/relationships/hyperlink" Target="https://archive.org/download/ni-roms/roms/Nintendo%20-%20Nintendo%20Entertainment%20System%20%28Unheadered%29.zip/Dummy%20Duck%207%20%28World%29%20%28v0.2%29%20%28Demo%29%20%28Remastered%29%20%28Aftermarket%29%20%28Unl%29.zip" TargetMode="External"/><Relationship Id="rId3833" Type="http://schemas.openxmlformats.org/officeDocument/2006/relationships/hyperlink" Target="https://archive.org/download/ni-roms/roms/Nintendo%20-%20Nintendo%20Entertainment%20System%20%28Unheadered%29.zip/Legacy%20of%20the%20Wizard%20%28USA%2C%20Europe%29%20%28Namco%20Museum%20Archives%20Vol%202%29.zip" TargetMode="External"/><Relationship Id="rId2504" Type="http://schemas.openxmlformats.org/officeDocument/2006/relationships/hyperlink" Target="https://archive.org/download/ni-roms/roms/Nintendo%20-%20Nintendo%20Entertainment%20System%20%28Unheadered%29.zip/Dungeon%20%26%20Magic%20-%20Swords%20of%20Element%20%28Japan%29.zip" TargetMode="External"/><Relationship Id="rId3836" Type="http://schemas.openxmlformats.org/officeDocument/2006/relationships/hyperlink" Target="https://archive.org/download/ni-roms/roms/Nintendo%20-%20Nintendo%20Entertainment%20System%20%28Unheadered%29.zip/Legend%20of%20Chang%27E%2C%20The%20%28World%29%20%28Demo%202%29%20%28Byte-Off%202024%29%20%28Aftermarket%29%20%28Unl%29.zip" TargetMode="External"/><Relationship Id="rId2505" Type="http://schemas.openxmlformats.org/officeDocument/2006/relationships/hyperlink" Target="https://archive.org/download/ni-roms/roms/Nintendo%20-%20Nintendo%20Entertainment%20System%20%28Unheadered%29.zip/Dungeon%20Explorer%20%28World%29%20%28Aftermarket%29%20%28Unl%29.zip" TargetMode="External"/><Relationship Id="rId3835" Type="http://schemas.openxmlformats.org/officeDocument/2006/relationships/hyperlink" Target="https://archive.org/download/ni-roms/roms/Nintendo%20-%20Nintendo%20Entertainment%20System%20%28Unheadered%29.zip/Legend%20of%20Chang%27E%2C%20The%20%28World%29%20%28Demo%201%29%20%28Aftermarket%29%20%28Unl%29.zip" TargetMode="External"/><Relationship Id="rId2506" Type="http://schemas.openxmlformats.org/officeDocument/2006/relationships/hyperlink" Target="https://archive.org/download/ni-roms/roms/Nintendo%20-%20Nintendo%20Entertainment%20System%20%28Unheadered%29.zip/Dungeon%20Kid%20%28Japan%29.zip" TargetMode="External"/><Relationship Id="rId3838" Type="http://schemas.openxmlformats.org/officeDocument/2006/relationships/hyperlink" Target="https://archive.org/download/ni-roms/roms/Nintendo%20-%20Nintendo%20Entertainment%20System%20%28Unheadered%29.zip/Legend%20of%20Kage%2C%20The%20%28USA%29.zip" TargetMode="External"/><Relationship Id="rId2507" Type="http://schemas.openxmlformats.org/officeDocument/2006/relationships/hyperlink" Target="https://archive.org/download/ni-roms/roms/Nintendo%20-%20Nintendo%20Entertainment%20System%20%28Unheadered%29.zip/Dungeon%20Magic%20-%20Sword%20of%20the%20Elements%20%28USA%29.zip" TargetMode="External"/><Relationship Id="rId3837" Type="http://schemas.openxmlformats.org/officeDocument/2006/relationships/hyperlink" Target="https://archive.org/download/ni-roms/roms/Nintendo%20-%20Nintendo%20Entertainment%20System%20%28Unheadered%29.zip/Legend%20of%20Kage%2C%20The%20%28USA%29%20%28Virtual%20Console%29.zip" TargetMode="External"/><Relationship Id="rId2508" Type="http://schemas.openxmlformats.org/officeDocument/2006/relationships/hyperlink" Target="https://archive.org/download/ni-roms/roms/Nintendo%20-%20Nintendo%20Entertainment%20System%20%28Unheadered%29.zip/Dungeons%20%26%20Doomknights%20%28World%29%20%28Demo%29%20%28Aftermarket%29%20%28Unl%29.zip" TargetMode="External"/><Relationship Id="rId2509" Type="http://schemas.openxmlformats.org/officeDocument/2006/relationships/hyperlink" Target="https://archive.org/download/ni-roms/roms/Nintendo%20-%20Nintendo%20Entertainment%20System%20%28Unheadered%29.zip/Duo%20Bao%20Xiao%20Yinghao%20-%20Guangming%20Yu%20An%20Heian%20Chuanshuo%20%28China%29%20%28960270%29%20%28Unl%29.zip" TargetMode="External"/><Relationship Id="rId3839" Type="http://schemas.openxmlformats.org/officeDocument/2006/relationships/hyperlink" Target="https://archive.org/download/ni-roms/roms/Nintendo%20-%20Nintendo%20Entertainment%20System%20%28Unheadered%29.zip/Legend%20of%20Prince%20Valiant%2C%20The%20%28Europe%29.zip" TargetMode="External"/><Relationship Id="rId3830" Type="http://schemas.openxmlformats.org/officeDocument/2006/relationships/hyperlink" Target="https://archive.org/download/ni-roms/roms/Nintendo%20-%20Nintendo%20Entertainment%20System%20%28Unheadered%29.zip/Lee%20Trevino%27s%20Fighting%20Golf%20%28USA%29.zip" TargetMode="External"/><Relationship Id="rId3821" Type="http://schemas.openxmlformats.org/officeDocument/2006/relationships/hyperlink" Target="https://archive.org/download/ni-roms/roms/Nintendo%20-%20Nintendo%20Entertainment%20System%20%28Unheadered%29.zip/Last%20Action%20Hero%20%28USA%29.zip" TargetMode="External"/><Relationship Id="rId3820" Type="http://schemas.openxmlformats.org/officeDocument/2006/relationships/hyperlink" Target="https://archive.org/download/ni-roms/roms/Nintendo%20-%20Nintendo%20Entertainment%20System%20%28Unheadered%29.zip/Laser%20Invasion%20%28USA%29.zip" TargetMode="External"/><Relationship Id="rId3823" Type="http://schemas.openxmlformats.org/officeDocument/2006/relationships/hyperlink" Target="https://archive.org/download/ni-roms/roms/Nintendo%20-%20Nintendo%20Entertainment%20System%20%28Unheadered%29.zip/Last%20Ninja%2C%20The%20%28USA%29.zip" TargetMode="External"/><Relationship Id="rId3822" Type="http://schemas.openxmlformats.org/officeDocument/2006/relationships/hyperlink" Target="https://archive.org/download/ni-roms/roms/Nintendo%20-%20Nintendo%20Entertainment%20System%20%28Unheadered%29.zip/Last%20Armageddon%20%28Japan%29.zip" TargetMode="External"/><Relationship Id="rId3825" Type="http://schemas.openxmlformats.org/officeDocument/2006/relationships/hyperlink" Target="https://archive.org/download/ni-roms/roms/Nintendo%20-%20Nintendo%20Entertainment%20System%20%28Unheadered%29.zip/Lawn%20Mower%20%28World%29%20%28NESDev%202011%29%20%28Aftermarket%29%20%28Unl%29.zip" TargetMode="External"/><Relationship Id="rId3824" Type="http://schemas.openxmlformats.org/officeDocument/2006/relationships/hyperlink" Target="https://archive.org/download/ni-roms/roms/Nintendo%20-%20Nintendo%20Entertainment%20System%20%28Unheadered%29.zip/Last%20Starfighter%2C%20The%20%28USA%29.zip" TargetMode="External"/><Relationship Id="rId3827" Type="http://schemas.openxmlformats.org/officeDocument/2006/relationships/hyperlink" Target="https://archive.org/download/ni-roms/roms/Nintendo%20-%20Nintendo%20Entertainment%20System%20%28Unheadered%29.zip/Law%20of%20the%20West%20%28Japan%29.zip" TargetMode="External"/><Relationship Id="rId3826" Type="http://schemas.openxmlformats.org/officeDocument/2006/relationships/hyperlink" Target="https://archive.org/download/ni-roms/roms/Nintendo%20-%20Nintendo%20Entertainment%20System%20%28Unheadered%29.zip/Lawn%20Mower%20%28World%29%20%28v1.1%29%20%28Aftermarket%29%20%28Unl%29.zip" TargetMode="External"/><Relationship Id="rId3829" Type="http://schemas.openxmlformats.org/officeDocument/2006/relationships/hyperlink" Target="https://archive.org/download/ni-roms/roms/Nintendo%20-%20Nintendo%20Entertainment%20System%20%28Unheadered%29.zip/Lee%20Trevino%27s%20Fighting%20Golf%20%28Europe%29.zip" TargetMode="External"/><Relationship Id="rId3828" Type="http://schemas.openxmlformats.org/officeDocument/2006/relationships/hyperlink" Target="https://archive.org/download/ni-roms/roms/Nintendo%20-%20Nintendo%20Entertainment%20System%20%28Unheadered%29.zip/Layla%20%28Japan%29.zip" TargetMode="External"/><Relationship Id="rId6094" Type="http://schemas.openxmlformats.org/officeDocument/2006/relationships/hyperlink" Target="https://archive.org/download/ni-roms/roms/Nintendo%20-%20Nintendo%20Entertainment%20System%20%28Unheadered%29.zip/Super%20Car%20%28Asia%29%20%28Unl%29.zip" TargetMode="External"/><Relationship Id="rId6095" Type="http://schemas.openxmlformats.org/officeDocument/2006/relationships/hyperlink" Target="https://archive.org/download/ni-roms/roms/Nintendo%20-%20Nintendo%20Entertainment%20System%20%28Unheadered%29.zip/Super%20Cars%20%28USA%29.zip" TargetMode="External"/><Relationship Id="rId6092" Type="http://schemas.openxmlformats.org/officeDocument/2006/relationships/hyperlink" Target="https://archive.org/download/ni-roms/roms/Nintendo%20-%20Nintendo%20Entertainment%20System%20%28Unheadered%29.zip/Super%20C%20%28World%29%20%28Contra%20Anniversary%20Collection%29.zip" TargetMode="External"/><Relationship Id="rId6093" Type="http://schemas.openxmlformats.org/officeDocument/2006/relationships/hyperlink" Target="https://archive.org/download/ni-roms/roms/Nintendo%20-%20Nintendo%20Entertainment%20System%20%28Unheadered%29.zip/Super%20C%20%28World%29%20%28Konami%20Collector%27s%20Series%29%20%28Unl%29.zip" TargetMode="External"/><Relationship Id="rId6098" Type="http://schemas.openxmlformats.org/officeDocument/2006/relationships/hyperlink" Target="https://archive.org/download/ni-roms/roms/Nintendo%20-%20Nintendo%20Entertainment%20System%20%28Unheadered%29.zip/Super%20Cartridge%20Ver%203%20-%208%20in%201%20%28Asia%29%20%28Unl%29.zip" TargetMode="External"/><Relationship Id="rId6099" Type="http://schemas.openxmlformats.org/officeDocument/2006/relationships/hyperlink" Target="https://archive.org/download/ni-roms/roms/Nintendo%20-%20Nintendo%20Entertainment%20System%20%28Unheadered%29.zip/Super%20Cartridge%20Ver%204%20-%206%20in%201%20%28Asia%29%20%28Unl%29.zip" TargetMode="External"/><Relationship Id="rId6096" Type="http://schemas.openxmlformats.org/officeDocument/2006/relationships/hyperlink" Target="https://archive.org/download/ni-roms/roms/Nintendo%20-%20Nintendo%20Entertainment%20System%20%28Unheadered%29.zip/Super%20Cartridge%20Ver%201%20-%204%20in%201%20%28Asia%29%20%28Unl%29.zip" TargetMode="External"/><Relationship Id="rId6097" Type="http://schemas.openxmlformats.org/officeDocument/2006/relationships/hyperlink" Target="https://archive.org/download/ni-roms/roms/Nintendo%20-%20Nintendo%20Entertainment%20System%20%28Unheadered%29.zip/Super%20Cartridge%20Ver%202%20-%2010%20in%201%20%28Asia%29%20%28Unl%29.zip" TargetMode="External"/><Relationship Id="rId2522" Type="http://schemas.openxmlformats.org/officeDocument/2006/relationships/hyperlink" Target="https://archive.org/download/ni-roms/roms/Nintendo%20-%20Nintendo%20Entertainment%20System%20%28Unheadered%29.zip/Earth%20Soldier%20-%20Happy%20Bichi%20%28China%29%20%28Pirate%29.zip" TargetMode="External"/><Relationship Id="rId3854" Type="http://schemas.openxmlformats.org/officeDocument/2006/relationships/hyperlink" Target="https://archive.org/download/ni-roms/roms/Nintendo%20-%20Nintendo%20Entertainment%20System%20%28Unheadered%29.zip/Legends%20of%20Owlia%2C%20The%20%28World%29%20%28Demo%202%29%20%28Aftermarket%29%20%28Unl%29.zip" TargetMode="External"/><Relationship Id="rId2523" Type="http://schemas.openxmlformats.org/officeDocument/2006/relationships/hyperlink" Target="https://archive.org/download/ni-roms/roms/Nintendo%20-%20Nintendo%20Entertainment%20System%20%28Unheadered%29.zip/Earthworm%20Jim%202%20%28Asia%29%20%28En%29%20%28Ka%20Sheng%29%20%28Pirate%29.zip" TargetMode="External"/><Relationship Id="rId3853" Type="http://schemas.openxmlformats.org/officeDocument/2006/relationships/hyperlink" Target="https://archive.org/download/ni-roms/roms/Nintendo%20-%20Nintendo%20Entertainment%20System%20%28Unheadered%29.zip/Legends%20of%20Owlia%2C%20The%20%28World%29%20%28Demo%201%29%20%28Aftermarket%29%20%28Unl%29.zip" TargetMode="External"/><Relationship Id="rId2524" Type="http://schemas.openxmlformats.org/officeDocument/2006/relationships/hyperlink" Target="https://archive.org/download/ni-roms/roms/Nintendo%20-%20Nintendo%20Entertainment%20System%20%28Unheadered%29.zip/Earthworm%20Jim%202%20%28Asia%29%20%28En%29%20%28Super%20Game%29%20%28Pirate%29%20%28Alt%29.zip" TargetMode="External"/><Relationship Id="rId3856" Type="http://schemas.openxmlformats.org/officeDocument/2006/relationships/hyperlink" Target="https://archive.org/download/ni-roms/roms/Nintendo%20-%20Nintendo%20Entertainment%20System%20%28Unheadered%29.zip/Lei%20Dian%20II%20-%20Thunderbolt%20Fighting%20Plane%20%28Asia%29%20%28En%29%20%28Unl%29.zip" TargetMode="External"/><Relationship Id="rId2525" Type="http://schemas.openxmlformats.org/officeDocument/2006/relationships/hyperlink" Target="https://archive.org/download/ni-roms/roms/Nintendo%20-%20Nintendo%20Entertainment%20System%20%28Unheadered%29.zip/Earthworm%20Jim%202%20%28Asia%29%20%28En%29%20%28Super%20Game%29%20%28Pirate%29.zip" TargetMode="External"/><Relationship Id="rId3855" Type="http://schemas.openxmlformats.org/officeDocument/2006/relationships/hyperlink" Target="https://archive.org/download/ni-roms/roms/Nintendo%20-%20Nintendo%20Entertainment%20System%20%28Unheadered%29.zip/Legends%20of%20the%20Diamond%20-%20The%20Baseball%20Championship%20Game%20%28USA%29.zip" TargetMode="External"/><Relationship Id="rId2526" Type="http://schemas.openxmlformats.org/officeDocument/2006/relationships/hyperlink" Target="https://archive.org/download/ni-roms/roms/Nintendo%20-%20Nintendo%20Entertainment%20System%20%28Unheadered%29.zip/Earthworm%20Jim%202%20%28Asia%29%20%28En%29%20%28Test%20Version%29%20%28Beta%29%20%28Super%20Game%29%20%28Pirate%29.zip" TargetMode="External"/><Relationship Id="rId3858" Type="http://schemas.openxmlformats.org/officeDocument/2006/relationships/hyperlink" Target="https://archive.org/download/ni-roms/roms/Nintendo%20-%20Nintendo%20Entertainment%20System%20%28Unheadered%29.zip/Lemmings%20%28Europe%29.zip" TargetMode="External"/><Relationship Id="rId2527" Type="http://schemas.openxmlformats.org/officeDocument/2006/relationships/hyperlink" Target="https://archive.org/download/ni-roms/roms/Nintendo%20-%20Nintendo%20Entertainment%20System%20%28Unheadered%29.zip/Earthworm%20Jim%203%20%28Asia%29%20%28En%29%20%28Pirate%29.zip" TargetMode="External"/><Relationship Id="rId3857" Type="http://schemas.openxmlformats.org/officeDocument/2006/relationships/hyperlink" Target="https://archive.org/download/ni-roms/roms/Nintendo%20-%20Nintendo%20Entertainment%20System%20%28Unheadered%29.zip/Leidian%20Huang%20-%20Pikachu%20Chuanshuo%20%28China%29%20%28Aftermarket%29%20%28Pirate%29.zip" TargetMode="External"/><Relationship Id="rId2528" Type="http://schemas.openxmlformats.org/officeDocument/2006/relationships/hyperlink" Target="https://archive.org/download/ni-roms/roms/Nintendo%20-%20Nintendo%20Entertainment%20System%20%28Unheadered%29.zip/Echoes%20of%20the%20Unread%20%28World%29%20%28Demo%29%20%28Aftermarket%29%20%28Unl%29.zip" TargetMode="External"/><Relationship Id="rId2529" Type="http://schemas.openxmlformats.org/officeDocument/2006/relationships/hyperlink" Target="https://archive.org/download/ni-roms/roms/Nintendo%20-%20Nintendo%20Entertainment%20System%20%28Unheadered%29.zip/Educational%20Computer%202000%20-%2048-in-1%20%28Spain%29%20%28Pirate%29.zip" TargetMode="External"/><Relationship Id="rId3859" Type="http://schemas.openxmlformats.org/officeDocument/2006/relationships/hyperlink" Target="https://archive.org/download/ni-roms/roms/Nintendo%20-%20Nintendo%20Entertainment%20System%20%28Unheadered%29.zip/Lemmings%20%28USA%29.zip" TargetMode="External"/><Relationship Id="rId3850" Type="http://schemas.openxmlformats.org/officeDocument/2006/relationships/hyperlink" Target="https://archive.org/download/ni-roms/roms/Nintendo%20-%20Nintendo%20Entertainment%20System%20%28Unheadered%29.zip/Legend%20of%20Zelda%2C%20The%20%28USA%29.zip" TargetMode="External"/><Relationship Id="rId2520" Type="http://schemas.openxmlformats.org/officeDocument/2006/relationships/hyperlink" Target="https://archive.org/download/ni-roms/roms/Nintendo%20-%20Nintendo%20Entertainment%20System%20%28Unheadered%29.zip/EV%20Cruising%20%28World%29%20%28Demo%29%20%28Aftermarket%29%20%28Unl%29.zip" TargetMode="External"/><Relationship Id="rId3852" Type="http://schemas.openxmlformats.org/officeDocument/2006/relationships/hyperlink" Target="https://archive.org/download/ni-roms/roms/Nintendo%20-%20Nintendo%20Entertainment%20System%20%28Unheadered%29.zip/Legends%20of%20Owlia%2C%20The%20%28World%29%20%28Aftermarket%29%20%28Unl%29.zip" TargetMode="External"/><Relationship Id="rId2521" Type="http://schemas.openxmlformats.org/officeDocument/2006/relationships/hyperlink" Target="https://archive.org/download/ni-roms/roms/Nintendo%20-%20Nintendo%20Entertainment%20System%20%28Unheadered%29.zip/EarthBound%20Beginnings%20%28USA%2C%20Europe%29%20%28Virtual%20Console%29.zip" TargetMode="External"/><Relationship Id="rId3851" Type="http://schemas.openxmlformats.org/officeDocument/2006/relationships/hyperlink" Target="https://archive.org/download/ni-roms/roms/Nintendo%20-%20Nintendo%20Entertainment%20System%20%28Unheadered%29.zip/Legend%20of%20Zelda%20-%20The%20Minish%20Cap%20%28World%29%20%28Aftermarket%29%20%28Pirate%29.zip" TargetMode="External"/><Relationship Id="rId2511" Type="http://schemas.openxmlformats.org/officeDocument/2006/relationships/hyperlink" Target="https://archive.org/download/ni-roms/roms/Nintendo%20-%20Nintendo%20Entertainment%20System%20%28Unheadered%29.zip/Durandal%20-%20The%20Knight%20of%20Gunsmoke%20%28World%29%20%28En%2CJa%29%20%28Proto%29%20%28Aftermarket%29%20%28Unl%29.zip" TargetMode="External"/><Relationship Id="rId3843" Type="http://schemas.openxmlformats.org/officeDocument/2006/relationships/hyperlink" Target="https://archive.org/download/ni-roms/roms/Nintendo%20-%20Nintendo%20Entertainment%20System%20%28Unheadered%29.zip/Legend%20of%20Zelda%2C%20The%20%28Europe%29%20%28Rev%201%29.zip" TargetMode="External"/><Relationship Id="rId2512" Type="http://schemas.openxmlformats.org/officeDocument/2006/relationships/hyperlink" Target="https://archive.org/download/ni-roms/roms/Nintendo%20-%20Nintendo%20Entertainment%20System%20%28Unheadered%29.zip/Dusty%20Diamond%27s%20All-Star%20Softball%20%28USA%29.zip" TargetMode="External"/><Relationship Id="rId3842" Type="http://schemas.openxmlformats.org/officeDocument/2006/relationships/hyperlink" Target="https://archive.org/download/ni-roms/roms/Nintendo%20-%20Nintendo%20Entertainment%20System%20%28Unheadered%29.zip/Legend%20of%20Zelda%2C%20The%20%28Europe%29%20%28Rev%201%29%20%28Virtual%20Console%29.zip" TargetMode="External"/><Relationship Id="rId2513" Type="http://schemas.openxmlformats.org/officeDocument/2006/relationships/hyperlink" Target="https://archive.org/download/ni-roms/roms/Nintendo%20-%20Nintendo%20Entertainment%20System%20%28Unheadered%29.zip/Dynablaster%20%28Europe%29.zip" TargetMode="External"/><Relationship Id="rId3845" Type="http://schemas.openxmlformats.org/officeDocument/2006/relationships/hyperlink" Target="https://archive.org/download/ni-roms/roms/Nintendo%20-%20Nintendo%20Entertainment%20System%20%28Unheadered%29.zip/Legend%20of%20Zelda%2C%20The%20%28USA%29%20%28Beta%29%20%281987-02-23%29.zip" TargetMode="External"/><Relationship Id="rId2514" Type="http://schemas.openxmlformats.org/officeDocument/2006/relationships/hyperlink" Target="https://archive.org/download/ni-roms/roms/Nintendo%20-%20Nintendo%20Entertainment%20System%20%28Unheadered%29.zip/Dynamite%20Batman%20%28Japan%29.zip" TargetMode="External"/><Relationship Id="rId3844" Type="http://schemas.openxmlformats.org/officeDocument/2006/relationships/hyperlink" Target="https://archive.org/download/ni-roms/roms/Nintendo%20-%20Nintendo%20Entertainment%20System%20%28Unheadered%29.zip/Legend%20of%20Zelda%2C%20The%20%28Europe%29.zip" TargetMode="External"/><Relationship Id="rId2515" Type="http://schemas.openxmlformats.org/officeDocument/2006/relationships/hyperlink" Target="https://archive.org/download/ni-roms/roms/Nintendo%20-%20Nintendo%20Entertainment%20System%20%28Unheadered%29.zip/Dynamite%20Bowl%20%28Japan%29%20%28Rev%201%29.zip" TargetMode="External"/><Relationship Id="rId3847" Type="http://schemas.openxmlformats.org/officeDocument/2006/relationships/hyperlink" Target="https://archive.org/download/ni-roms/roms/Nintendo%20-%20Nintendo%20Entertainment%20System%20%28Unheadered%29.zip/Legend%20of%20Zelda%2C%20The%20%28USA%29%20%28Rev%201%29%20%28GameCube%20Edition%29.zip" TargetMode="External"/><Relationship Id="rId2516" Type="http://schemas.openxmlformats.org/officeDocument/2006/relationships/hyperlink" Target="https://archive.org/download/ni-roms/roms/Nintendo%20-%20Nintendo%20Entertainment%20System%20%28Unheadered%29.zip/Dynamite%20Bowl%20%28Japan%29.zip" TargetMode="External"/><Relationship Id="rId3846" Type="http://schemas.openxmlformats.org/officeDocument/2006/relationships/hyperlink" Target="https://archive.org/download/ni-roms/roms/Nintendo%20-%20Nintendo%20Entertainment%20System%20%28Unheadered%29.zip/Legend%20of%20Zelda%2C%20The%20%28USA%29%20%28GameCube%20Edition%29.zip" TargetMode="External"/><Relationship Id="rId2517" Type="http://schemas.openxmlformats.org/officeDocument/2006/relationships/hyperlink" Target="https://archive.org/download/ni-roms/roms/Nintendo%20-%20Nintendo%20Entertainment%20System%20%28Unheadered%29.zip/Dynowarz%20-%20The%20Destruction%20of%20Spondylus%20%28USA%29.zip" TargetMode="External"/><Relationship Id="rId3849" Type="http://schemas.openxmlformats.org/officeDocument/2006/relationships/hyperlink" Target="https://archive.org/download/ni-roms/roms/Nintendo%20-%20Nintendo%20Entertainment%20System%20%28Unheadered%29.zip/Legend%20of%20Zelda%2C%20The%20%28USA%29%20%28Rev%201%29.zip" TargetMode="External"/><Relationship Id="rId2518" Type="http://schemas.openxmlformats.org/officeDocument/2006/relationships/hyperlink" Target="https://archive.org/download/ni-roms/roms/Nintendo%20-%20Nintendo%20Entertainment%20System%20%28Unheadered%29.zip/E.T.%20-%20The%20Extra%20Terrestrial%20%28USA%29%20%28Aftermarket%29%20%28Unl%29.zip" TargetMode="External"/><Relationship Id="rId3848" Type="http://schemas.openxmlformats.org/officeDocument/2006/relationships/hyperlink" Target="https://archive.org/download/ni-roms/roms/Nintendo%20-%20Nintendo%20Entertainment%20System%20%28Unheadered%29.zip/Legend%20of%20Zelda%2C%20The%20%28USA%29%20%28Rev%201%29%20%28Virtual%20Console%29.zip" TargetMode="External"/><Relationship Id="rId2519" Type="http://schemas.openxmlformats.org/officeDocument/2006/relationships/hyperlink" Target="https://archive.org/download/ni-roms/roms/Nintendo%20-%20Nintendo%20Entertainment%20System%20%28Unheadered%29.zip/E.T.%20-%20The%20Extra%20Terrestrial%20%28USA%29%20%28Digital%20Release%29%20%28Aftermarket%29%20%28Unl%29.zip" TargetMode="External"/><Relationship Id="rId3841" Type="http://schemas.openxmlformats.org/officeDocument/2006/relationships/hyperlink" Target="https://archive.org/download/ni-roms/roms/Nintendo%20-%20Nintendo%20Entertainment%20System%20%28Unheadered%29.zip/Legend%20of%20Robin%20Hood%2C%20The%20%28USA%29%20%28Proto%29%20%28Later%29.zip" TargetMode="External"/><Relationship Id="rId2510" Type="http://schemas.openxmlformats.org/officeDocument/2006/relationships/hyperlink" Target="https://archive.org/download/ni-roms/roms/Nintendo%20-%20Nintendo%20Entertainment%20System%20%28Unheadered%29.zip/Duo%20Bao%20Xiao%20Yinghao%20-%20Guangming%20Yu%20An%20Heian%20Chuanshuo%20%28China%29%20%28Unl%29.zip" TargetMode="External"/><Relationship Id="rId3840" Type="http://schemas.openxmlformats.org/officeDocument/2006/relationships/hyperlink" Target="https://archive.org/download/ni-roms/roms/Nintendo%20-%20Nintendo%20Entertainment%20System%20%28Unheadered%29.zip/Legend%20of%20Robin%20Hood%2C%20The%20%28USA%29%20%28Proto%29%20%28Earlier%29.zip" TargetMode="External"/><Relationship Id="rId1290" Type="http://schemas.openxmlformats.org/officeDocument/2006/relationships/hyperlink" Target="https://archive.org/download/ni-roms/roms/Nintendo%20-%20Nintendo%20Entertainment%20System%20%28Unheadered%29.zip/Battle%20Tank%20%28Russia%29%20%28Pirate%29.zip" TargetMode="External"/><Relationship Id="rId1291" Type="http://schemas.openxmlformats.org/officeDocument/2006/relationships/hyperlink" Target="https://archive.org/download/ni-roms/roms/Nintendo%20-%20Nintendo%20Entertainment%20System%20%28Unheadered%29.zip/Super%20Mario%20Bros.%20%2B%20Duck%20Hunt%20%2B%20World%20Class%20Track%20Meet%20%28USA%29%20%28Rev%201%29.zip" TargetMode="External"/><Relationship Id="rId1292" Type="http://schemas.openxmlformats.org/officeDocument/2006/relationships/hyperlink" Target="https://archive.org/download/ni-roms/roms/Nintendo%20-%20Nintendo%20Entertainment%20System%20%28Unheadered%29.zip/Battleball%20%28World%29%20%280.26%29%20%28Demo%29%20%28Aftermarket%29%20%28Unl%29.zip" TargetMode="External"/><Relationship Id="rId1293" Type="http://schemas.openxmlformats.org/officeDocument/2006/relationships/hyperlink" Target="https://archive.org/download/ni-roms/roms/Nintendo%20-%20Nintendo%20Entertainment%20System%20%28Unheadered%29.zip/Super%20Mario%20Bros.%20%2B%20Tetris%20%2B%20Nintendo%20World%20Cup%20%28Europe%29%20%28Rev%201%29.zip" TargetMode="External"/><Relationship Id="rId1294" Type="http://schemas.openxmlformats.org/officeDocument/2006/relationships/hyperlink" Target="https://archive.org/download/ni-roms/roms/Nintendo%20-%20Nintendo%20Entertainment%20System%20%28Unheadered%29.zip/Battle%20for%20the%20Bloodstream%20%28World%29%20%28Proto%29%20%28Aftermarket%29%20%28Unl%29.zip" TargetMode="External"/><Relationship Id="rId1295" Type="http://schemas.openxmlformats.org/officeDocument/2006/relationships/hyperlink" Target="https://archive.org/download/ni-roms/roms/Nintendo%20-%20Nintendo%20Entertainment%20System%20%28Unheadered%29.zip/Super%20Mario%20Bros.%202%20%28USA%29%20%28Rev%201%29.zip" TargetMode="External"/><Relationship Id="rId1296" Type="http://schemas.openxmlformats.org/officeDocument/2006/relationships/hyperlink" Target="https://archive.org/download/ni-roms/roms/Nintendo%20-%20Nintendo%20Entertainment%20System%20%28Unheadered%29.zip/Battle%20of%20Olympus%2C%20The%20%28Europe%29.zip" TargetMode="External"/><Relationship Id="rId1297" Type="http://schemas.openxmlformats.org/officeDocument/2006/relationships/hyperlink" Target="https://archive.org/download/ni-roms/roms/Nintendo%20-%20Nintendo%20Entertainment%20System%20%28Unheadered%29.zip/Super%20Mario%20Bros.%203%20%28USA%29%20%28Rev%201%29.zip" TargetMode="External"/><Relationship Id="rId1298" Type="http://schemas.openxmlformats.org/officeDocument/2006/relationships/hyperlink" Target="https://archive.org/download/ni-roms/roms/Nintendo%20-%20Nintendo%20Entertainment%20System%20%28Unheadered%29.zip/Battle%20of%20Olympus%2C%20The%20%28USA%29.zip" TargetMode="External"/><Relationship Id="rId1299" Type="http://schemas.openxmlformats.org/officeDocument/2006/relationships/hyperlink" Target="https://archive.org/download/ni-roms/roms/Nintendo%20-%20Nintendo%20Entertainment%20System%20%28Unheadered%29.zip/Super%20Mario%20USA%20%28Japan%29%20%28En%29.zip" TargetMode="External"/><Relationship Id="rId1280" Type="http://schemas.openxmlformats.org/officeDocument/2006/relationships/hyperlink" Target="https://archive.org/download/ni-roms/roms/Nintendo%20-%20Nintendo%20Entertainment%20System%20%28Unheadered%29.zip/Battle%20Kid%20-%20Fortress%20of%20Peril%20%28World%29%20%28v2.110%29%20%28Aftermarket%29%20%28Unl%29.zip" TargetMode="External"/><Relationship Id="rId1281" Type="http://schemas.openxmlformats.org/officeDocument/2006/relationships/hyperlink" Target="https://archive.org/download/ni-roms/roms/Nintendo%20-%20Nintendo%20Entertainment%20System%20%28Unheadered%29.zip/Super%20Dodge%20Ball%20%28USA%29.zip" TargetMode="External"/><Relationship Id="rId1282" Type="http://schemas.openxmlformats.org/officeDocument/2006/relationships/hyperlink" Target="https://archive.org/download/ni-roms/roms/Nintendo%20-%20Nintendo%20Entertainment%20System%20%28Unheadered%29.zip/Battle%20Kid%202%20-%20Mountain%20of%20Torment%20%28USA%29%20%28V1.000%29%20%28Aftermarket%29%20%28Unl%29.zip" TargetMode="External"/><Relationship Id="rId1283" Type="http://schemas.openxmlformats.org/officeDocument/2006/relationships/hyperlink" Target="https://archive.org/download/ni-roms/roms/Nintendo%20-%20Nintendo%20Entertainment%20System%20%28Unheadered%29.zip/Super%20Glove%20Ball%20%28USA%29.zip" TargetMode="External"/><Relationship Id="rId1284" Type="http://schemas.openxmlformats.org/officeDocument/2006/relationships/hyperlink" Target="https://archive.org/download/ni-roms/roms/Nintendo%20-%20Nintendo%20Entertainment%20System%20%28Unheadered%29.zip/Battle%20Rush%20-%20Build%20Up%20Robot%20Tournament%20%28Japan%29%20%28Datach%29.zip" TargetMode="External"/><Relationship Id="rId1285" Type="http://schemas.openxmlformats.org/officeDocument/2006/relationships/hyperlink" Target="https://archive.org/download/ni-roms/roms/Nintendo%20-%20Nintendo%20Entertainment%20System%20%28Unheadered%29.zip/Super%20Jeopardy%21%20%28USA%29.zip" TargetMode="External"/><Relationship Id="rId1286" Type="http://schemas.openxmlformats.org/officeDocument/2006/relationships/hyperlink" Target="https://archive.org/download/ni-roms/roms/Nintendo%20-%20Nintendo%20Entertainment%20System%20%28Unheadered%29.zip/Battle%20Stadium%20-%20Senbatsu%20Pro%20Yakyuu%20%28Japan%29.zip" TargetMode="External"/><Relationship Id="rId1287" Type="http://schemas.openxmlformats.org/officeDocument/2006/relationships/hyperlink" Target="https://archive.org/download/ni-roms/roms/Nintendo%20-%20Nintendo%20Entertainment%20System%20%28Unheadered%29.zip/Super%20Mario%20Bros.%20%28World%29.zip" TargetMode="External"/><Relationship Id="rId1288" Type="http://schemas.openxmlformats.org/officeDocument/2006/relationships/hyperlink" Target="https://archive.org/download/ni-roms/roms/Nintendo%20-%20Nintendo%20Entertainment%20System%20%28Unheadered%29.zip/Battle%20Storm%20%28Japan%29.zip" TargetMode="External"/><Relationship Id="rId1289" Type="http://schemas.openxmlformats.org/officeDocument/2006/relationships/hyperlink" Target="https://archive.org/download/ni-roms/roms/Nintendo%20-%20Nintendo%20Entertainment%20System%20%28Unheadered%29.zip/Super%20Mario%20Bros.%20%2B%20Duck%20Hunt%20%28USA%29.zip" TargetMode="External"/><Relationship Id="rId1257" Type="http://schemas.openxmlformats.org/officeDocument/2006/relationships/hyperlink" Target="https://archive.org/download/ni-roms/roms/Nintendo%20-%20Nintendo%20Entertainment%20System%20%28Unheadered%29.zip/Star%20Wars%20%28USA%29%20%28Limited%20Run%20Games%29.zip" TargetMode="External"/><Relationship Id="rId2588" Type="http://schemas.openxmlformats.org/officeDocument/2006/relationships/hyperlink" Target="https://archive.org/download/ni-roms/roms/Nintendo%20-%20Nintendo%20Entertainment%20System%20%28Unheadered%29.zip/Excitebike%20%28World%29%20%28Switch%20Online%29.zip" TargetMode="External"/><Relationship Id="rId1258" Type="http://schemas.openxmlformats.org/officeDocument/2006/relationships/hyperlink" Target="https://archive.org/download/ni-roms/roms/Nintendo%20-%20Nintendo%20Entertainment%20System%20%28Unheadered%29.zip/Battle%20Chess%20%28USA%29.zip" TargetMode="External"/><Relationship Id="rId2589" Type="http://schemas.openxmlformats.org/officeDocument/2006/relationships/hyperlink" Target="https://archive.org/download/ni-roms/roms/Nintendo%20-%20Nintendo%20Entertainment%20System%20%28Unheadered%29.zip/Exciting%20Basket%20%28Asia%29%20%28En%29%20%28Kaiser%29%20%28KS-7016%29%20%28Pirate%29.zip" TargetMode="External"/><Relationship Id="rId1259" Type="http://schemas.openxmlformats.org/officeDocument/2006/relationships/hyperlink" Target="https://archive.org/download/ni-roms/roms/Nintendo%20-%20Nintendo%20Entertainment%20System%20%28Unheadered%29.zip/Starship%20Hector%20%28USA%29.zip" TargetMode="External"/><Relationship Id="rId2580" Type="http://schemas.openxmlformats.org/officeDocument/2006/relationships/hyperlink" Target="https://archive.org/download/ni-roms/roms/Nintendo%20-%20Nintendo%20Entertainment%20System%20%28Unheadered%29.zip/Excitebike%20%28Asia%29%20%28En%29%20%28LA21%29%20%28Pirate%29%20%28Alt%29.zip" TargetMode="External"/><Relationship Id="rId1250" Type="http://schemas.openxmlformats.org/officeDocument/2006/relationships/hyperlink" Target="https://archive.org/download/ni-roms/roms/Nintendo%20-%20Nintendo%20Entertainment%20System%20%28Unheadered%29.zip/Batsu%20%26%20Terry%20-%20Makyou%20no%20Tetsujin%20Race%20%28Japan%29.zip" TargetMode="External"/><Relationship Id="rId2581" Type="http://schemas.openxmlformats.org/officeDocument/2006/relationships/hyperlink" Target="https://archive.org/download/ni-roms/roms/Nintendo%20-%20Nintendo%20Entertainment%20System%20%28Unheadered%29.zip/Excitebike%20%28Asia%29%20%28En%29%20%28LA21%29%20%28Pirate%29.zip" TargetMode="External"/><Relationship Id="rId1251" Type="http://schemas.openxmlformats.org/officeDocument/2006/relationships/hyperlink" Target="https://archive.org/download/ni-roms/roms/Nintendo%20-%20Nintendo%20Entertainment%20System%20%28Unheadered%29.zip/Star%20Trek%20-%20The%20Next%20Generation%20%28USA%29.zip" TargetMode="External"/><Relationship Id="rId2582" Type="http://schemas.openxmlformats.org/officeDocument/2006/relationships/hyperlink" Target="https://archive.org/download/ni-roms/roms/Nintendo%20-%20Nintendo%20Entertainment%20System%20%28Unheadered%29.zip/Excitebike%20%28Europe%29%20%28Virtual%20Console%29.zip" TargetMode="External"/><Relationship Id="rId1252" Type="http://schemas.openxmlformats.org/officeDocument/2006/relationships/hyperlink" Target="https://archive.org/download/ni-roms/roms/Nintendo%20-%20Nintendo%20Entertainment%20System%20%28Unheadered%29.zip/Batsu%20%26%20Terry%20-%20Makyou%20no%20Tetsujin%20Race%20%28Russia%29%20%28Pirate%29.zip" TargetMode="External"/><Relationship Id="rId2583" Type="http://schemas.openxmlformats.org/officeDocument/2006/relationships/hyperlink" Target="https://archive.org/download/ni-roms/roms/Nintendo%20-%20Nintendo%20Entertainment%20System%20%28Unheadered%29.zip/Excitebike%20%28Europe%29.zip" TargetMode="External"/><Relationship Id="rId1253" Type="http://schemas.openxmlformats.org/officeDocument/2006/relationships/hyperlink" Target="https://archive.org/download/ni-roms/roms/Nintendo%20-%20Nintendo%20Entertainment%20System%20%28Unheadered%29.zip/Star%20Voyager%20%28USA%29.zip" TargetMode="External"/><Relationship Id="rId2584" Type="http://schemas.openxmlformats.org/officeDocument/2006/relationships/hyperlink" Target="https://archive.org/download/ni-roms/roms/Nintendo%20-%20Nintendo%20Entertainment%20System%20%28Unheadered%29.zip/Excitebike%20%28Japan%2C%20USA%29%20%28En%29%20%28GameCube%20Edition%29.zip" TargetMode="External"/><Relationship Id="rId1254" Type="http://schemas.openxmlformats.org/officeDocument/2006/relationships/hyperlink" Target="https://archive.org/download/ni-roms/roms/Nintendo%20-%20Nintendo%20Entertainment%20System%20%28Unheadered%29.zip/Battery%20Chad%20-%20Shock%20the%20World%20%28World%29%20%28Aftermarket%29%20%28Unl%29.zip" TargetMode="External"/><Relationship Id="rId2585" Type="http://schemas.openxmlformats.org/officeDocument/2006/relationships/hyperlink" Target="https://archive.org/download/ni-roms/roms/Nintendo%20-%20Nintendo%20Entertainment%20System%20%28Unheadered%29.zip/Excitebike%20%28Japan%2C%20USA%29%20%28En%29%20%28Virtual%20Console%29.zip" TargetMode="External"/><Relationship Id="rId1255" Type="http://schemas.openxmlformats.org/officeDocument/2006/relationships/hyperlink" Target="https://archive.org/download/ni-roms/roms/Nintendo%20-%20Nintendo%20Entertainment%20System%20%28Unheadered%29.zip/Star%20Wars%20-%20The%20Empire%20Strikes%20Back%20%28USA%29%20%28Limited%20Run%20Games%29.zip" TargetMode="External"/><Relationship Id="rId2586" Type="http://schemas.openxmlformats.org/officeDocument/2006/relationships/hyperlink" Target="https://archive.org/download/ni-roms/roms/Nintendo%20-%20Nintendo%20Entertainment%20System%20%28Unheadered%29.zip/Excitebike%20%28Japan%2C%20USA%29%20%28En%29.zip" TargetMode="External"/><Relationship Id="rId1256" Type="http://schemas.openxmlformats.org/officeDocument/2006/relationships/hyperlink" Target="https://archive.org/download/ni-roms/roms/Nintendo%20-%20Nintendo%20Entertainment%20System%20%28Unheadered%29.zip/Battle%20Baseball%20%28Japan%29.zip" TargetMode="External"/><Relationship Id="rId2587" Type="http://schemas.openxmlformats.org/officeDocument/2006/relationships/hyperlink" Target="https://archive.org/download/ni-roms/roms/Nintendo%20-%20Nintendo%20Entertainment%20System%20%28Unheadered%29.zip/Excitebike%20%28USA%29%20%28e-Reader%20Edition%29.zip" TargetMode="External"/><Relationship Id="rId1246" Type="http://schemas.openxmlformats.org/officeDocument/2006/relationships/hyperlink" Target="https://archive.org/download/ni-roms/roms/Nintendo%20-%20Nintendo%20Entertainment%20System%20%28Unheadered%29.zip/Batman%20Returns%20%28USA%29.zip" TargetMode="External"/><Relationship Id="rId2577" Type="http://schemas.openxmlformats.org/officeDocument/2006/relationships/hyperlink" Target="https://archive.org/download/ni-roms/roms/Nintendo%20-%20Nintendo%20Entertainment%20System%20%28Unheadered%29.zip/Eternal%20Prelude%20%28World%29%20%28Demo%29%20%28Byte-Off%202019%29%20%28Aftermarket%29%20%28Unl%29.zip" TargetMode="External"/><Relationship Id="rId1247" Type="http://schemas.openxmlformats.org/officeDocument/2006/relationships/hyperlink" Target="https://archive.org/download/ni-roms/roms/Nintendo%20-%20Nintendo%20Entertainment%20System%20%28Unheadered%29.zip/Star%20Soldier%20%28USA%29.zip" TargetMode="External"/><Relationship Id="rId2578" Type="http://schemas.openxmlformats.org/officeDocument/2006/relationships/hyperlink" Target="https://archive.org/download/ni-roms/roms/Nintendo%20-%20Nintendo%20Entertainment%20System%20%28Unheadered%29.zip/Euchre%20%28World%29%20%28Aftermarket%29%20%28Unl%29.zip" TargetMode="External"/><Relationship Id="rId1248" Type="http://schemas.openxmlformats.org/officeDocument/2006/relationships/hyperlink" Target="https://archive.org/download/ni-roms/roms/Nintendo%20-%20Nintendo%20Entertainment%20System%20%28Unheadered%29.zip/Batman%20Versus%20Predator%20%28World%29%20%28Aftermarket%29%20%28Pirate%29.zip" TargetMode="External"/><Relationship Id="rId2579" Type="http://schemas.openxmlformats.org/officeDocument/2006/relationships/hyperlink" Target="https://archive.org/download/ni-roms/roms/Nintendo%20-%20Nintendo%20Entertainment%20System%20%28Unheadered%29.zip/Euchre%20%28World%29%20%28NESDev%202018%29%20%28Aftermarket%29%20%28Unl%29.zip" TargetMode="External"/><Relationship Id="rId1249" Type="http://schemas.openxmlformats.org/officeDocument/2006/relationships/hyperlink" Target="https://archive.org/download/ni-roms/roms/Nintendo%20-%20Nintendo%20Entertainment%20System%20%28Unheadered%29.zip/Star%20Trek%20-%2025th%20Anniversary%20%28USA%29.zip" TargetMode="External"/><Relationship Id="rId2570" Type="http://schemas.openxmlformats.org/officeDocument/2006/relationships/hyperlink" Target="https://archive.org/download/ni-roms/roms/Nintendo%20-%20Nintendo%20Entertainment%20System%20%28Unheadered%29.zip/Espanol%20de%20Estudo%20-%2032-in-1%20%28Spain%29%20%28Pirate%29.zip" TargetMode="External"/><Relationship Id="rId1240" Type="http://schemas.openxmlformats.org/officeDocument/2006/relationships/hyperlink" Target="https://archive.org/download/ni-roms/roms/Nintendo%20-%20Nintendo%20Entertainment%20System%20%28Unheadered%29.zip/Batman%20III%20%28Asia%29%20%28En%29%20%28VT-327%29%20%28Pirate%29.zip" TargetMode="External"/><Relationship Id="rId2571" Type="http://schemas.openxmlformats.org/officeDocument/2006/relationships/hyperlink" Target="https://archive.org/download/ni-roms/roms/Nintendo%20-%20Nintendo%20Entertainment%20System%20%28Unheadered%29.zip/Esper%20Bouken%20Tai%20%28Japan%29.zip" TargetMode="External"/><Relationship Id="rId1241" Type="http://schemas.openxmlformats.org/officeDocument/2006/relationships/hyperlink" Target="https://archive.org/download/ni-roms/roms/Nintendo%20-%20Nintendo%20Entertainment%20System%20%28Unheadered%29.zip/Stadium%20Events%20%28USA%29.zip" TargetMode="External"/><Relationship Id="rId2572" Type="http://schemas.openxmlformats.org/officeDocument/2006/relationships/hyperlink" Target="https://archive.org/download/ni-roms/roms/Nintendo%20-%20Nintendo%20Entertainment%20System%20%28Unheadered%29.zip/Esper%20Dream%202%20-%20Aratanaru%20Tatakai%20%28Japan%29.zip" TargetMode="External"/><Relationship Id="rId1242" Type="http://schemas.openxmlformats.org/officeDocument/2006/relationships/hyperlink" Target="https://archive.org/download/ni-roms/roms/Nintendo%20-%20Nintendo%20Entertainment%20System%20%28Unheadered%29.zip/Batman%20Returns%20%28Europe%29%20%28Beta%29.zip" TargetMode="External"/><Relationship Id="rId2573" Type="http://schemas.openxmlformats.org/officeDocument/2006/relationships/hyperlink" Target="https://archive.org/download/ni-roms/roms/Nintendo%20-%20Nintendo%20Entertainment%20System%20%28Unheadered%29.zip/Espitene%20%28World%29%20%28Aftermarket%29%20%28Unl%29.zip" TargetMode="External"/><Relationship Id="rId1243" Type="http://schemas.openxmlformats.org/officeDocument/2006/relationships/hyperlink" Target="https://archive.org/download/ni-roms/roms/Nintendo%20-%20Nintendo%20Entertainment%20System%20%28Unheadered%29.zip/Stanley%20-%20The%20Search%20for%20Dr.%20Livingston%20%28USA%29.zip" TargetMode="External"/><Relationship Id="rId2574" Type="http://schemas.openxmlformats.org/officeDocument/2006/relationships/hyperlink" Target="https://archive.org/download/ni-roms/roms/Nintendo%20-%20Nintendo%20Entertainment%20System%20%28Unheadered%29.zip/Espitenen%20und%20Herr%20Pimponen%20%28World%29%20%28En%29%20%28Aftermarket%29%20%28Unl%29.zip" TargetMode="External"/><Relationship Id="rId1244" Type="http://schemas.openxmlformats.org/officeDocument/2006/relationships/hyperlink" Target="https://archive.org/download/ni-roms/roms/Nintendo%20-%20Nintendo%20Entertainment%20System%20%28Unheadered%29.zip/Batman%20Returns%20%28Europe%29.zip" TargetMode="External"/><Relationship Id="rId2575" Type="http://schemas.openxmlformats.org/officeDocument/2006/relationships/hyperlink" Target="https://archive.org/download/ni-roms/roms/Nintendo%20-%20Nintendo%20Entertainment%20System%20%28Unheadered%29.zip/Espitenen%20und%20Herr%20Pimponen%20%28World%29%20%28Es%29%20%28Aftermarket%29%20%28Unl%29.zip" TargetMode="External"/><Relationship Id="rId1245" Type="http://schemas.openxmlformats.org/officeDocument/2006/relationships/hyperlink" Target="https://archive.org/download/ni-roms/roms/Nintendo%20-%20Nintendo%20Entertainment%20System%20%28Unheadered%29.zip/Star%20Force%20%28USA%29.zip" TargetMode="External"/><Relationship Id="rId2576" Type="http://schemas.openxmlformats.org/officeDocument/2006/relationships/hyperlink" Target="https://archive.org/download/ni-roms/roms/Nintendo%20-%20Nintendo%20Entertainment%20System%20%28Unheadered%29.zip/Eternal%20GladNES%20%28World%29%20%28Demo%29%20%28Aftermarket%29%20%28Unl%29.zip" TargetMode="External"/><Relationship Id="rId1279" Type="http://schemas.openxmlformats.org/officeDocument/2006/relationships/hyperlink" Target="https://archive.org/download/ni-roms/roms/Nintendo%20-%20Nintendo%20Entertainment%20System%20%28Unheadered%29.zip/Super%20Cars%20%28USA%29.zip" TargetMode="External"/><Relationship Id="rId1270" Type="http://schemas.openxmlformats.org/officeDocument/2006/relationships/hyperlink" Target="https://archive.org/download/ni-roms/roms/Nintendo%20-%20Nintendo%20Entertainment%20System%20%28Unheadered%29.zip/Battle%20Formula%20%28Japan%29.zip" TargetMode="External"/><Relationship Id="rId1271" Type="http://schemas.openxmlformats.org/officeDocument/2006/relationships/hyperlink" Target="https://archive.org/download/ni-roms/roms/Nintendo%20-%20Nintendo%20Entertainment%20System%20%28Unheadered%29.zip/Street%20Gangs%20%28Europe%29.zip" TargetMode="External"/><Relationship Id="rId1272" Type="http://schemas.openxmlformats.org/officeDocument/2006/relationships/hyperlink" Target="https://archive.org/download/ni-roms/roms/Nintendo%20-%20Nintendo%20Entertainment%20System%20%28Unheadered%29.zip/Battle%20Kid%20-%20Fortress%20of%20Peril%20%28Japan%29%20%28En%2CJa%29%20%28v2.000%29%20%28Aftermarket%29%20%28Unl%29.zip" TargetMode="External"/><Relationship Id="rId1273" Type="http://schemas.openxmlformats.org/officeDocument/2006/relationships/hyperlink" Target="https://archive.org/download/ni-roms/roms/Nintendo%20-%20Nintendo%20Entertainment%20System%20%28Unheadered%29.zip/Strider%20%28USA%29.zip" TargetMode="External"/><Relationship Id="rId1274" Type="http://schemas.openxmlformats.org/officeDocument/2006/relationships/hyperlink" Target="https://archive.org/download/ni-roms/roms/Nintendo%20-%20Nintendo%20Entertainment%20System%20%28Unheadered%29.zip/Battle%20Kid%20-%20Fortress%20of%20Peril%20%28USA%29%20%28Aftermarket%29%20%28Unl%29.zip" TargetMode="External"/><Relationship Id="rId1275" Type="http://schemas.openxmlformats.org/officeDocument/2006/relationships/hyperlink" Target="https://archive.org/download/ni-roms/roms/Nintendo%20-%20Nintendo%20Entertainment%20System%20%28Unheadered%29.zip/Summer%20Carnival%20%2792%20-%20Recca%20%28Japan%29%20%28En%29.zip" TargetMode="External"/><Relationship Id="rId1276" Type="http://schemas.openxmlformats.org/officeDocument/2006/relationships/hyperlink" Target="https://archive.org/download/ni-roms/roms/Nintendo%20-%20Nintendo%20Entertainment%20System%20%28Unheadered%29.zip/Battle%20Kid%20-%20Fortress%20of%20Peril%20%28USA%29%20%28v1.100%29%20%28Aftermarket%29%20%28Unl%29.zip" TargetMode="External"/><Relationship Id="rId1277" Type="http://schemas.openxmlformats.org/officeDocument/2006/relationships/hyperlink" Target="https://archive.org/download/ni-roms/roms/Nintendo%20-%20Nintendo%20Entertainment%20System%20%28Unheadered%29.zip/Super%20C%20%28USA%29.zip" TargetMode="External"/><Relationship Id="rId1278" Type="http://schemas.openxmlformats.org/officeDocument/2006/relationships/hyperlink" Target="https://archive.org/download/ni-roms/roms/Nintendo%20-%20Nintendo%20Entertainment%20System%20%28Unheadered%29.zip/Battle%20Kid%20-%20Fortress%20of%20Peril%20%28World%29%20%28v2.100%29%20%28Aftermarket%29%20%28Unl%29.zip" TargetMode="External"/><Relationship Id="rId1268" Type="http://schemas.openxmlformats.org/officeDocument/2006/relationships/hyperlink" Target="https://archive.org/download/ni-roms/roms/Nintendo%20-%20Nintendo%20Entertainment%20System%20%28Unheadered%29.zip/Battle%20Fleet%20%28Japan%29.zip" TargetMode="External"/><Relationship Id="rId2599" Type="http://schemas.openxmlformats.org/officeDocument/2006/relationships/hyperlink" Target="https://archive.org/download/ni-roms/roms/Nintendo%20-%20Nintendo%20Entertainment%20System%20%28Unheadered%29.zip/Exploding%20Fist%20%28USA%29%20%28Proto%201%29.zip" TargetMode="External"/><Relationship Id="rId1269" Type="http://schemas.openxmlformats.org/officeDocument/2006/relationships/hyperlink" Target="https://archive.org/download/ni-roms/roms/Nintendo%20-%20Nintendo%20Entertainment%20System%20%28Unheadered%29.zip/Street%20Fighter%202010%20-%20The%20Final%20Fight%20%28USA%29.zip" TargetMode="External"/><Relationship Id="rId2590" Type="http://schemas.openxmlformats.org/officeDocument/2006/relationships/hyperlink" Target="https://archive.org/download/ni-roms/roms/Nintendo%20-%20Nintendo%20Entertainment%20System%20%28Unheadered%29.zip/Exciting%20Boxing%20%28Japan%29.zip" TargetMode="External"/><Relationship Id="rId1260" Type="http://schemas.openxmlformats.org/officeDocument/2006/relationships/hyperlink" Target="https://archive.org/download/ni-roms/roms/Nintendo%20-%20Nintendo%20Entertainment%20System%20%28Unheadered%29.zip/BattleCity%20%28Asia%29%20%28En%29%20%28LA40%29%20%28Pirate%29.zip" TargetMode="External"/><Relationship Id="rId2591" Type="http://schemas.openxmlformats.org/officeDocument/2006/relationships/hyperlink" Target="https://archive.org/download/ni-roms/roms/Nintendo%20-%20Nintendo%20Entertainment%20System%20%28Unheadered%29.zip/Exciting%20Rally%20-%20World%20Rally%20Championship%20%28Japan%29.zip" TargetMode="External"/><Relationship Id="rId1261" Type="http://schemas.openxmlformats.org/officeDocument/2006/relationships/hyperlink" Target="https://archive.org/download/ni-roms/roms/Nintendo%20-%20Nintendo%20Entertainment%20System%20%28Unheadered%29.zip/StarTropics%20%28USA%29.zip" TargetMode="External"/><Relationship Id="rId2592" Type="http://schemas.openxmlformats.org/officeDocument/2006/relationships/hyperlink" Target="https://archive.org/download/ni-roms/roms/Nintendo%20-%20Nintendo%20Entertainment%20System%20%28Unheadered%29.zip/Exciting%20Soccer%20-%20Konami%20Cup%20%28Asia%29%20%28Ja%29%20%28Kaiser%29%20%28KS-7047%29%20%28Pirate%29.zip" TargetMode="External"/><Relationship Id="rId1262" Type="http://schemas.openxmlformats.org/officeDocument/2006/relationships/hyperlink" Target="https://archive.org/download/ni-roms/roms/Nintendo%20-%20Nintendo%20Entertainment%20System%20%28Unheadered%29.zip/BattleCity%20%28Japan%29.zip" TargetMode="External"/><Relationship Id="rId2593" Type="http://schemas.openxmlformats.org/officeDocument/2006/relationships/hyperlink" Target="https://archive.org/download/ni-roms/roms/Nintendo%20-%20Nintendo%20Entertainment%20System%20%28Unheadered%29.zip/Exerion%20%28Japan%29%20%28En%29.zip" TargetMode="External"/><Relationship Id="rId1263" Type="http://schemas.openxmlformats.org/officeDocument/2006/relationships/hyperlink" Target="https://archive.org/download/ni-roms/roms/Nintendo%20-%20Nintendo%20Entertainment%20System%20%28Unheadered%29.zip/Stealth%20ATF%20%28USA%29.zip" TargetMode="External"/><Relationship Id="rId2594" Type="http://schemas.openxmlformats.org/officeDocument/2006/relationships/hyperlink" Target="https://archive.org/download/ni-roms/roms/Nintendo%20-%20Nintendo%20Entertainment%20System%20%28Unheadered%29.zip/Exerion%20II%20%28USA%29%20%28NintendoAge%29%20%28Aftermarket%29%20%28Pirate%29.zip" TargetMode="External"/><Relationship Id="rId1264" Type="http://schemas.openxmlformats.org/officeDocument/2006/relationships/hyperlink" Target="https://archive.org/download/ni-roms/roms/Nintendo%20-%20Nintendo%20Entertainment%20System%20%28Unheadered%29.zip/BattleCity%20%28USA%29%20%28NintendoAge%29%20%28Aftermarket%29%20%28Pirate%29.zip" TargetMode="External"/><Relationship Id="rId2595" Type="http://schemas.openxmlformats.org/officeDocument/2006/relationships/hyperlink" Target="https://archive.org/download/ni-roms/roms/Nintendo%20-%20Nintendo%20Entertainment%20System%20%28Unheadered%29.zip/Exerion%20II%20%28USA%29%20%28Proto%29.zip" TargetMode="External"/><Relationship Id="rId1265" Type="http://schemas.openxmlformats.org/officeDocument/2006/relationships/hyperlink" Target="https://archive.org/download/ni-roms/roms/Nintendo%20-%20Nintendo%20Entertainment%20System%20%28Unheadered%29.zip/Stinger%20%28USA%29.zip" TargetMode="External"/><Relationship Id="rId2596" Type="http://schemas.openxmlformats.org/officeDocument/2006/relationships/hyperlink" Target="https://archive.org/download/ni-roms/roms/Nintendo%20-%20Nintendo%20Entertainment%20System%20%28Unheadered%29.zip/Exodus%20-%20Journey%20to%20the%20Promised%20Land%20%28USA%29%20%28v4.0%29%20%28Unl%29.zip" TargetMode="External"/><Relationship Id="rId1266" Type="http://schemas.openxmlformats.org/officeDocument/2006/relationships/hyperlink" Target="https://archive.org/download/ni-roms/roms/Nintendo%20-%20Nintendo%20Entertainment%20System%20%28Unheadered%29.zip/BattleCity%20%28World%29%20%28Ja%29%20%28Namcot%20Collection%2C%20Namco%20Museum%20Archives%20Vol%202%29.zip" TargetMode="External"/><Relationship Id="rId2597" Type="http://schemas.openxmlformats.org/officeDocument/2006/relationships/hyperlink" Target="https://archive.org/download/ni-roms/roms/Nintendo%20-%20Nintendo%20Entertainment%20System%20%28Unheadered%29.zip/Exodus%20-%20Journey%20to%20the%20Promised%20Land%20%28USA%29%20%28v5.0%29%20%28Unl%29.zip" TargetMode="External"/><Relationship Id="rId1267" Type="http://schemas.openxmlformats.org/officeDocument/2006/relationships/hyperlink" Target="https://archive.org/download/ni-roms/roms/Nintendo%20-%20Nintendo%20Entertainment%20System%20%28Unheadered%29.zip/Street%20Cop%20%28USA%29.zip" TargetMode="External"/><Relationship Id="rId2598" Type="http://schemas.openxmlformats.org/officeDocument/2006/relationships/hyperlink" Target="https://archive.org/download/ni-roms/roms/Nintendo%20-%20Nintendo%20Entertainment%20System%20%28Unheadered%29.zip/Exophage%20-%20Extermination%20Protocol%20%28World%29%20%28Demo%29%20%28Byte-Off%202024%29%20%28Aftermarket%29%20%28Unl%29.zip" TargetMode="External"/><Relationship Id="rId3070" Type="http://schemas.openxmlformats.org/officeDocument/2006/relationships/hyperlink" Target="https://archive.org/download/ni-roms/roms/Nintendo%20-%20Nintendo%20Entertainment%20System%20%28Unheadered%29.zip/Gradius%20%28Europe%29.zip" TargetMode="External"/><Relationship Id="rId3072" Type="http://schemas.openxmlformats.org/officeDocument/2006/relationships/hyperlink" Target="https://archive.org/download/ni-roms/roms/Nintendo%20-%20Nintendo%20Entertainment%20System%20%28Unheadered%29.zip/Gradius%20%28Japan%29%20%28FamicomBox%29.zip" TargetMode="External"/><Relationship Id="rId3071" Type="http://schemas.openxmlformats.org/officeDocument/2006/relationships/hyperlink" Target="https://archive.org/download/ni-roms/roms/Nintendo%20-%20Nintendo%20Entertainment%20System%20%28Unheadered%29.zip/Gradius%20%28Japan%29%20%28ArchiMENdes%20Hen%29.zip" TargetMode="External"/><Relationship Id="rId3074" Type="http://schemas.openxmlformats.org/officeDocument/2006/relationships/hyperlink" Target="https://archive.org/download/ni-roms/roms/Nintendo%20-%20Nintendo%20Entertainment%20System%20%28Unheadered%29.zip/Gradius%20%28USA%29.zip" TargetMode="External"/><Relationship Id="rId3073" Type="http://schemas.openxmlformats.org/officeDocument/2006/relationships/hyperlink" Target="https://archive.org/download/ni-roms/roms/Nintendo%20-%20Nintendo%20Entertainment%20System%20%28Unheadered%29.zip/Gradius%20%28Japan%29.zip" TargetMode="External"/><Relationship Id="rId3076" Type="http://schemas.openxmlformats.org/officeDocument/2006/relationships/hyperlink" Target="https://archive.org/download/ni-roms/roms/Nintendo%20-%20Nintendo%20Entertainment%20System%20%28Unheadered%29.zip/Grand%20Master%20%28Japan%29.zip" TargetMode="External"/><Relationship Id="rId3075" Type="http://schemas.openxmlformats.org/officeDocument/2006/relationships/hyperlink" Target="https://archive.org/download/ni-roms/roms/Nintendo%20-%20Nintendo%20Entertainment%20System%20%28Unheadered%29.zip/Gradius%20II%20%28Japan%29%20%28En%29.zip" TargetMode="External"/><Relationship Id="rId3078" Type="http://schemas.openxmlformats.org/officeDocument/2006/relationships/hyperlink" Target="https://archive.org/download/ni-roms/roms/Nintendo%20-%20Nintendo%20Entertainment%20System%20%28Unheadered%29.zip/Grandia%20Chuanshuo%20%28China%29%20%282006SR04308%29%20%28Aftermarket%29%20%28Pirate%29.zip" TargetMode="External"/><Relationship Id="rId3077" Type="http://schemas.openxmlformats.org/officeDocument/2006/relationships/hyperlink" Target="https://archive.org/download/ni-roms/roms/Nintendo%20-%20Nintendo%20Entertainment%20System%20%28Unheadered%29.zip/Grandia%20%28China%29%20%28Pirate%29.zip" TargetMode="External"/><Relationship Id="rId3079" Type="http://schemas.openxmlformats.org/officeDocument/2006/relationships/hyperlink" Target="https://archive.org/download/ni-roms/roms/Nintendo%20-%20Nintendo%20Entertainment%20System%20%28Unheadered%29.zip/Grandia%20Chuanshuo%20%28China%29%20%28981208%29%20%28Pirate%29.zip" TargetMode="External"/><Relationship Id="rId4390" Type="http://schemas.openxmlformats.org/officeDocument/2006/relationships/hyperlink" Target="https://archive.org/download/ni-roms/roms/Nintendo%20-%20Nintendo%20Entertainment%20System%20%28Unheadered%29.zip/Momotarou%20Densetsu%20%28Japan%29.zip" TargetMode="External"/><Relationship Id="rId3061" Type="http://schemas.openxmlformats.org/officeDocument/2006/relationships/hyperlink" Target="https://archive.org/download/ni-roms/roms/Nintendo%20-%20Nintendo%20Entertainment%20System%20%28Unheadered%29.zip/Goonies%202%20-%20Fratelli%20Saigo%20no%20Chousen%20%28Japan%29.zip" TargetMode="External"/><Relationship Id="rId4392" Type="http://schemas.openxmlformats.org/officeDocument/2006/relationships/hyperlink" Target="https://archive.org/download/ni-roms/roms/Nintendo%20-%20Nintendo%20Entertainment%20System%20%28Unheadered%29.zip/Momotarou%20Dentetsu%20%28Japan%29.zip" TargetMode="External"/><Relationship Id="rId3060" Type="http://schemas.openxmlformats.org/officeDocument/2006/relationships/hyperlink" Target="https://archive.org/download/ni-roms/roms/Nintendo%20-%20Nintendo%20Entertainment%20System%20%28Unheadered%29.zip/Goonies%20%28Japan%29.zip" TargetMode="External"/><Relationship Id="rId4391" Type="http://schemas.openxmlformats.org/officeDocument/2006/relationships/hyperlink" Target="https://archive.org/download/ni-roms/roms/Nintendo%20-%20Nintendo%20Entertainment%20System%20%28Unheadered%29.zip/Momotarou%20Densetsu%20Gaiden%20%28Japan%29.zip" TargetMode="External"/><Relationship Id="rId3063" Type="http://schemas.openxmlformats.org/officeDocument/2006/relationships/hyperlink" Target="https://archive.org/download/ni-roms/roms/Nintendo%20-%20Nintendo%20Entertainment%20System%20%28Unheadered%29.zip/Goonies%20II%2C%20The%20%28USA%29.zip" TargetMode="External"/><Relationship Id="rId4394" Type="http://schemas.openxmlformats.org/officeDocument/2006/relationships/hyperlink" Target="https://archive.org/download/ni-roms/roms/Nintendo%20-%20Nintendo%20Entertainment%20System%20%28Unheadered%29.zip/Monarch%27s%20Flight%20%28World%29%20%28v1.5%29%20%28Aftermarket%29%20%28Unl%29.zip" TargetMode="External"/><Relationship Id="rId3062" Type="http://schemas.openxmlformats.org/officeDocument/2006/relationships/hyperlink" Target="https://archive.org/download/ni-roms/roms/Nintendo%20-%20Nintendo%20Entertainment%20System%20%28Unheadered%29.zip/Goonies%20II%2C%20The%20%28Europe%29.zip" TargetMode="External"/><Relationship Id="rId4393" Type="http://schemas.openxmlformats.org/officeDocument/2006/relationships/hyperlink" Target="https://archive.org/download/ni-roms/roms/Nintendo%20-%20Nintendo%20Entertainment%20System%20%28Unheadered%29.zip/Monarch%27s%20Flight%20%28World%29%20%28Byte-Off%202024%29%20%28Aftermarket%29%20%28Unl%29.zip" TargetMode="External"/><Relationship Id="rId3065" Type="http://schemas.openxmlformats.org/officeDocument/2006/relationships/hyperlink" Target="https://archive.org/download/ni-roms/roms/Nintendo%20-%20Nintendo%20Entertainment%20System%20%28Unheadered%29.zip/Gorby%20no%20Pipeline%20Daisakusen%20%28Japan%29.zip" TargetMode="External"/><Relationship Id="rId4396" Type="http://schemas.openxmlformats.org/officeDocument/2006/relationships/hyperlink" Target="https://archive.org/download/ni-roms/roms/Nintendo%20-%20Nintendo%20Entertainment%20System%20%28Unheadered%29.zip/Money%20Game%20II%2C%20The%20-%20Kabutochou%20no%20Kiseki%20%28Japan%29.zip" TargetMode="External"/><Relationship Id="rId3064" Type="http://schemas.openxmlformats.org/officeDocument/2006/relationships/hyperlink" Target="https://archive.org/download/ni-roms/roms/Nintendo%20-%20Nintendo%20Entertainment%20System%20%28Unheadered%29.zip/Goonies%20II%2C%20The%20-%20Fratelli%20Saigo%20no%20Chousen%20%28Japan%29%20%28Sample%29.zip" TargetMode="External"/><Relationship Id="rId4395" Type="http://schemas.openxmlformats.org/officeDocument/2006/relationships/hyperlink" Target="https://archive.org/download/ni-roms/roms/Nintendo%20-%20Nintendo%20Entertainment%20System%20%28Unheadered%29.zip/Money%20Game%2C%20The%20%28Japan%29.zip" TargetMode="External"/><Relationship Id="rId3067" Type="http://schemas.openxmlformats.org/officeDocument/2006/relationships/hyperlink" Target="https://archive.org/download/ni-roms/roms/Nintendo%20-%20Nintendo%20Entertainment%20System%20%28Unheadered%29.zip/Gotcha%21%20-%20The%20Sport%21%20%28USA%29.zip" TargetMode="External"/><Relationship Id="rId4398" Type="http://schemas.openxmlformats.org/officeDocument/2006/relationships/hyperlink" Target="https://archive.org/download/ni-roms/roms/Nintendo%20-%20Nintendo%20Entertainment%20System%20%28Unheadered%29.zip/Monk%20-%20The%20Shaolin%20Warrior%20%28World%29%20%28Demo%29%20%282024-04-10%29%20%28Aftermarket%29%20%28Unl%29.zip" TargetMode="External"/><Relationship Id="rId3066" Type="http://schemas.openxmlformats.org/officeDocument/2006/relationships/hyperlink" Target="https://archive.org/download/ni-roms/roms/Nintendo%20-%20Nintendo%20Entertainment%20System%20%28Unheadered%29.zip/Gorilla%20Man%2C%20The%20%28Japan%29.zip" TargetMode="External"/><Relationship Id="rId4397" Type="http://schemas.openxmlformats.org/officeDocument/2006/relationships/hyperlink" Target="https://archive.org/download/ni-roms/roms/Nintendo%20-%20Nintendo%20Entertainment%20System%20%28Unheadered%29.zip/Monk%20-%20The%20Shaolin%20Warrior%20%28World%29%20%28Demo%29%20%282024-03-11%29%20%28Aftermarket%29%20%28Unl%29.zip" TargetMode="External"/><Relationship Id="rId3069" Type="http://schemas.openxmlformats.org/officeDocument/2006/relationships/hyperlink" Target="https://archive.org/download/ni-roms/roms/Nintendo%20-%20Nintendo%20Entertainment%20System%20%28Unheadered%29.zip/Gozonji%20-%20Yaji%20Kita%20Chin%20Douchuu%20%28Japan%29.zip" TargetMode="External"/><Relationship Id="rId3068" Type="http://schemas.openxmlformats.org/officeDocument/2006/relationships/hyperlink" Target="https://archive.org/download/ni-roms/roms/Nintendo%20-%20Nintendo%20Entertainment%20System%20%28Unheadered%29.zip/Gotta%20Protectors%20-%20Amazon%27s%20Running%20Diet%20%28World%29%20%28Aftermarket%29%20%28Unl%29.zip" TargetMode="External"/><Relationship Id="rId4399" Type="http://schemas.openxmlformats.org/officeDocument/2006/relationships/hyperlink" Target="https://archive.org/download/ni-roms/roms/Nintendo%20-%20Nintendo%20Entertainment%20System%20%28Unheadered%29.zip/Monkey%20King%20%28China%29%20%28En%29%20%28Aftermarket%29%20%28Unl%29.zip" TargetMode="External"/><Relationship Id="rId3090" Type="http://schemas.openxmlformats.org/officeDocument/2006/relationships/hyperlink" Target="https://archive.org/download/ni-roms/roms/Nintendo%20-%20Nintendo%20Entertainment%20System%20%28Unheadered%29.zip/Great%20Deal%20%28Japan%29%20%28En%29.zip" TargetMode="External"/><Relationship Id="rId3092" Type="http://schemas.openxmlformats.org/officeDocument/2006/relationships/hyperlink" Target="https://archive.org/download/ni-roms/roms/Nintendo%20-%20Nintendo%20Entertainment%20System%20%28Unheadered%29.zip/Great%20Tank%20%28Japan%29%20%28SNK%2040th%20Anniversary%20Collection%29.zip" TargetMode="External"/><Relationship Id="rId3091" Type="http://schemas.openxmlformats.org/officeDocument/2006/relationships/hyperlink" Target="https://archive.org/download/ni-roms/roms/Nintendo%20-%20Nintendo%20Entertainment%20System%20%28Unheadered%29.zip/Great%20Gatsby%2C%20The%20%28World%29%20%28Aftermarket%29%20%28Unl%29.zip" TargetMode="External"/><Relationship Id="rId3094" Type="http://schemas.openxmlformats.org/officeDocument/2006/relationships/hyperlink" Target="https://archive.org/download/ni-roms/roms/Nintendo%20-%20Nintendo%20Entertainment%20System%20%28Unheadered%29.zip/Great%20Waldo%20Search%2C%20The%20%28USA%29.zip" TargetMode="External"/><Relationship Id="rId3093" Type="http://schemas.openxmlformats.org/officeDocument/2006/relationships/hyperlink" Target="https://archive.org/download/ni-roms/roms/Nintendo%20-%20Nintendo%20Entertainment%20System%20%28Unheadered%29.zip/Great%20Tank%20%28Japan%29.zip" TargetMode="External"/><Relationship Id="rId3096" Type="http://schemas.openxmlformats.org/officeDocument/2006/relationships/hyperlink" Target="https://archive.org/download/ni-roms/roms/Nintendo%20-%20Nintendo%20Entertainment%20System%20%28Unheadered%29.zip/Green%20Beret%20%28Asia%29%20%28En%29%20%28Kaiser%29%20%28Pirate%29.zip" TargetMode="External"/><Relationship Id="rId3095" Type="http://schemas.openxmlformats.org/officeDocument/2006/relationships/hyperlink" Target="https://archive.org/download/ni-roms/roms/Nintendo%20-%20Nintendo%20Entertainment%20System%20%28Unheadered%29.zip/Great%20Wall%2C%20The%20%28Asia%29%20%28En%29%20%2872%20pin%20cart%29%20%28Unl%29.zip" TargetMode="External"/><Relationship Id="rId3098" Type="http://schemas.openxmlformats.org/officeDocument/2006/relationships/hyperlink" Target="https://archive.org/download/ni-roms/roms/Nintendo%20-%20Nintendo%20Entertainment%20System%20%28Unheadered%29.zip/Greg%20Norman%27s%20Golf%20Power%20%28USA%29.zip" TargetMode="External"/><Relationship Id="rId3097" Type="http://schemas.openxmlformats.org/officeDocument/2006/relationships/hyperlink" Target="https://archive.org/download/ni-roms/roms/Nintendo%20-%20Nintendo%20Entertainment%20System%20%28Unheadered%29.zip/Green%20Beret%20%28Asia%29%20%28En%29%20%28Whirlwind%20Manu%29%20%28LH09%29%20%28Pirate%29.zip" TargetMode="External"/><Relationship Id="rId3099" Type="http://schemas.openxmlformats.org/officeDocument/2006/relationships/hyperlink" Target="https://archive.org/download/ni-roms/roms/Nintendo%20-%20Nintendo%20Entertainment%20System%20%28Unheadered%29.zip/Gremlin%202%20-%20Shinshu%20Tanjou%20%28Japan%29.zip" TargetMode="External"/><Relationship Id="rId3081" Type="http://schemas.openxmlformats.org/officeDocument/2006/relationships/hyperlink" Target="https://archive.org/download/ni-roms/roms/Nintendo%20-%20Nintendo%20Entertainment%20System%20%28Unheadered%29.zip/Gravedigger%20%28World%29%20%28Aftermarket%29%20%28Unl%29.zip" TargetMode="External"/><Relationship Id="rId3080" Type="http://schemas.openxmlformats.org/officeDocument/2006/relationships/hyperlink" Target="https://archive.org/download/ni-roms/roms/Nintendo%20-%20Nintendo%20Entertainment%20System%20%28Unheadered%29.zip/Grave%20Adventure%2019%20%28World%29%20%28Demo%29%20%28Byte-Off%202019%29%20%28Aftermarket%29%20%28Unl%29.zip" TargetMode="External"/><Relationship Id="rId3083" Type="http://schemas.openxmlformats.org/officeDocument/2006/relationships/hyperlink" Target="https://archive.org/download/ni-roms/roms/Nintendo%20-%20Nintendo%20Entertainment%20System%20%28Unheadered%29.zip/Graveyard%20Dude%20%28World%29%20%28Beta%29%20%282022-06-06%29%20%28Aftermarket%29%20%28Unl%29.zip" TargetMode="External"/><Relationship Id="rId3082" Type="http://schemas.openxmlformats.org/officeDocument/2006/relationships/hyperlink" Target="https://archive.org/download/ni-roms/roms/Nintendo%20-%20Nintendo%20Entertainment%20System%20%28Unheadered%29.zip/Gravefrenzy%20%28World%29%20%28Proto%29%20%28Aftermarket%29%20%28Unl%29.zip" TargetMode="External"/><Relationship Id="rId3085" Type="http://schemas.openxmlformats.org/officeDocument/2006/relationships/hyperlink" Target="https://archive.org/download/ni-roms/roms/Nintendo%20-%20Nintendo%20Entertainment%20System%20%28Unheadered%29.zip/Graveyard%20Dude%20%28World%29%20%28Demo%29%20%282022-09-01%29%20%28Aftermarket%29%20%28Unl%29.zip" TargetMode="External"/><Relationship Id="rId3084" Type="http://schemas.openxmlformats.org/officeDocument/2006/relationships/hyperlink" Target="https://archive.org/download/ni-roms/roms/Nintendo%20-%20Nintendo%20Entertainment%20System%20%28Unheadered%29.zip/Graveyard%20Dude%20%28World%29%20%28Beta%29%20%282022-06-26%29%20%28Aftermarket%29%20%28Unl%29.zip" TargetMode="External"/><Relationship Id="rId3087" Type="http://schemas.openxmlformats.org/officeDocument/2006/relationships/hyperlink" Target="https://archive.org/download/ni-roms/roms/Nintendo%20-%20Nintendo%20Entertainment%20System%20%28Unheadered%29.zip/Gravitar%20%28USA%29%20%28Atari%20Flashback%29%20%28Aftermarket%29%20%28Unl%29.zip" TargetMode="External"/><Relationship Id="rId3086" Type="http://schemas.openxmlformats.org/officeDocument/2006/relationships/hyperlink" Target="https://archive.org/download/ni-roms/roms/Nintendo%20-%20Nintendo%20Entertainment%20System%20%28Unheadered%29.zip/Graveyard%20Dude%20%28World%29%20%28Demo%29%20%282022-09-17%29%20%28Enhanced%29%20%28Aftermarket%29%20%28Unl%29.zip" TargetMode="External"/><Relationship Id="rId3089" Type="http://schemas.openxmlformats.org/officeDocument/2006/relationships/hyperlink" Target="https://archive.org/download/ni-roms/roms/Nintendo%20-%20Nintendo%20Entertainment%20System%20%28Unheadered%29.zip/Great%20Boxing%20-%20Rush%20Up%20%28Japan%29.zip" TargetMode="External"/><Relationship Id="rId3088" Type="http://schemas.openxmlformats.org/officeDocument/2006/relationships/hyperlink" Target="https://archive.org/download/ni-roms/roms/Nintendo%20-%20Nintendo%20Entertainment%20System%20%28Unheadered%29.zip/Great%20Battle%20Cyber%20%28Japan%29.zip" TargetMode="External"/><Relationship Id="rId3039" Type="http://schemas.openxmlformats.org/officeDocument/2006/relationships/hyperlink" Target="https://archive.org/download/ni-roms/roms/Nintendo%20-%20Nintendo%20Entertainment%20System%20%28Unheadered%29.zip/Golden%20Game%20150-in-1%20%28Asia%29%20%28En%29%20%28Pirate%29.zip" TargetMode="External"/><Relationship Id="rId5691" Type="http://schemas.openxmlformats.org/officeDocument/2006/relationships/hyperlink" Target="https://archive.org/download/ni-roms/roms/Nintendo%20-%20Nintendo%20Entertainment%20System%20%28Unheadered%29.zip/Sky%20Kid%20%28Japan%29%20%28Virtual%20Console%29.zip" TargetMode="External"/><Relationship Id="rId5692" Type="http://schemas.openxmlformats.org/officeDocument/2006/relationships/hyperlink" Target="https://archive.org/download/ni-roms/roms/Nintendo%20-%20Nintendo%20Entertainment%20System%20%28Unheadered%29.zip/Sky%20Kid%20%28USA%29.zip" TargetMode="External"/><Relationship Id="rId3030" Type="http://schemas.openxmlformats.org/officeDocument/2006/relationships/hyperlink" Target="https://archive.org/download/ni-roms/roms/Nintendo%20-%20Nintendo%20Entertainment%20System%20%28Unheadered%29.zip/Godzilla%202%20-%20War%20of%20the%20Monsters%20%28USA%29.zip" TargetMode="External"/><Relationship Id="rId4361" Type="http://schemas.openxmlformats.org/officeDocument/2006/relationships/hyperlink" Target="https://archive.org/download/ni-roms/roms/Nintendo%20-%20Nintendo%20Entertainment%20System%20%28Unheadered%29.zip/Moero%21%21%20Juudou%20Warriors%20%28Japan%29.zip" TargetMode="External"/><Relationship Id="rId4360" Type="http://schemas.openxmlformats.org/officeDocument/2006/relationships/hyperlink" Target="https://archive.org/download/ni-roms/roms/Nintendo%20-%20Nintendo%20Entertainment%20System%20%28Unheadered%29.zip/Moero%21%21%20Junior%20Basket%20-%20Two%20on%20Two%20%28Japan%29.zip" TargetMode="External"/><Relationship Id="rId5690" Type="http://schemas.openxmlformats.org/officeDocument/2006/relationships/hyperlink" Target="https://archive.org/download/ni-roms/roms/Nintendo%20-%20Nintendo%20Entertainment%20System%20%28Unheadered%29.zip/Sky%20Kid%20%28Japan%29%20%28En%29.zip" TargetMode="External"/><Relationship Id="rId3032" Type="http://schemas.openxmlformats.org/officeDocument/2006/relationships/hyperlink" Target="https://archive.org/download/ni-roms/roms/Nintendo%20-%20Nintendo%20Entertainment%20System%20%28Unheadered%29.zip/Gold%20Fins%20Steel%20Hearts%20%28World%29%20%28Demo%29%20%28Byte-Off%202024%29%20%28Aftermarket%29%20%28Unl%29.zip" TargetMode="External"/><Relationship Id="rId4363" Type="http://schemas.openxmlformats.org/officeDocument/2006/relationships/hyperlink" Target="https://archive.org/download/ni-roms/roms/Nintendo%20-%20Nintendo%20Entertainment%20System%20%28Unheadered%29.zip/Moero%21%21%20Pro%20Tennis%20%28Japan%29.zip" TargetMode="External"/><Relationship Id="rId5695" Type="http://schemas.openxmlformats.org/officeDocument/2006/relationships/hyperlink" Target="https://archive.org/download/ni-roms/roms/Nintendo%20-%20Nintendo%20Entertainment%20System%20%28Unheadered%29.zip/Slalom%20%28Europe%29.zip" TargetMode="External"/><Relationship Id="rId3031" Type="http://schemas.openxmlformats.org/officeDocument/2006/relationships/hyperlink" Target="https://archive.org/download/ni-roms/roms/Nintendo%20-%20Nintendo%20Entertainment%20System%20%28Unheadered%29.zip/Gojira%20%28Japan%29.zip" TargetMode="External"/><Relationship Id="rId4362" Type="http://schemas.openxmlformats.org/officeDocument/2006/relationships/hyperlink" Target="https://archive.org/download/ni-roms/roms/Nintendo%20-%20Nintendo%20Entertainment%20System%20%28Unheadered%29.zip/Moero%21%21%20Pro%20Soccer%20%28Japan%29.zip" TargetMode="External"/><Relationship Id="rId5696" Type="http://schemas.openxmlformats.org/officeDocument/2006/relationships/hyperlink" Target="https://archive.org/download/ni-roms/roms/Nintendo%20-%20Nintendo%20Entertainment%20System%20%28Unheadered%29.zip/Slalom%20%28USA%29.zip" TargetMode="External"/><Relationship Id="rId3034" Type="http://schemas.openxmlformats.org/officeDocument/2006/relationships/hyperlink" Target="https://archive.org/download/ni-roms/roms/Nintendo%20-%20Nintendo%20Entertainment%20System%20%28Unheadered%29.zip/Golden%20Axe%20III%20%28China%29%20%28En%29%20%28Pirate%29.zip" TargetMode="External"/><Relationship Id="rId4365" Type="http://schemas.openxmlformats.org/officeDocument/2006/relationships/hyperlink" Target="https://archive.org/download/ni-roms/roms/Nintendo%20-%20Nintendo%20Entertainment%20System%20%28Unheadered%29.zip/Moero%21%21%20Pro%20Yakyuu%20%28Japan%29%20%28Beta%29.zip" TargetMode="External"/><Relationship Id="rId5693" Type="http://schemas.openxmlformats.org/officeDocument/2006/relationships/hyperlink" Target="https://archive.org/download/ni-roms/roms/Nintendo%20-%20Nintendo%20Entertainment%20System%20%28Unheadered%29.zip/Sky%20Kid%20%28World%29%20%28Namcot%20Collection%2C%20Namco%20Museum%20Archives%20Vol%201%29.zip" TargetMode="External"/><Relationship Id="rId3033" Type="http://schemas.openxmlformats.org/officeDocument/2006/relationships/hyperlink" Target="https://archive.org/download/ni-roms/roms/Nintendo%20-%20Nintendo%20Entertainment%20System%20%28Unheadered%29.zip/Gold%20Guardian%20Gun%20Girl%20%28World%29%20%28Trial%20Edition%29%20%28Aftermarket%29%20%28Unl%29.zip" TargetMode="External"/><Relationship Id="rId4364" Type="http://schemas.openxmlformats.org/officeDocument/2006/relationships/hyperlink" Target="https://archive.org/download/ni-roms/roms/Nintendo%20-%20Nintendo%20Entertainment%20System%20%28Unheadered%29.zip/Moero%21%21%20Pro%20Yakyuu%20%2788%20-%20Ketteiban%20%28Japan%29.zip" TargetMode="External"/><Relationship Id="rId5694" Type="http://schemas.openxmlformats.org/officeDocument/2006/relationships/hyperlink" Target="https://archive.org/download/ni-roms/roms/Nintendo%20-%20Nintendo%20Entertainment%20System%20%28Unheadered%29.zip/Sky%20Shark%20%28USA%29.zip" TargetMode="External"/><Relationship Id="rId3036" Type="http://schemas.openxmlformats.org/officeDocument/2006/relationships/hyperlink" Target="https://archive.org/download/ni-roms/roms/Nintendo%20-%20Nintendo%20Entertainment%20System%20%28Unheadered%29.zip/Golden%20Card%205-in-1%20%28Asia%29%20%28SPC010%29%20%28Pirate%29.zip" TargetMode="External"/><Relationship Id="rId4367" Type="http://schemas.openxmlformats.org/officeDocument/2006/relationships/hyperlink" Target="https://archive.org/download/ni-roms/roms/Nintendo%20-%20Nintendo%20Entertainment%20System%20%28Unheadered%29.zip/Moero%21%21%20Pro%20Yakyuu%20%28Japan%29%20%28Rev%202%29.zip" TargetMode="External"/><Relationship Id="rId5699" Type="http://schemas.openxmlformats.org/officeDocument/2006/relationships/hyperlink" Target="https://archive.org/download/ni-roms/roms/Nintendo%20-%20Nintendo%20Entertainment%20System%20%28Unheadered%29.zip/Slaughter%20%28World%29%20%28Proto%29%20%282022-09-01%29%20%28Aftermarket%29%20%28Unl%29.zip" TargetMode="External"/><Relationship Id="rId3035" Type="http://schemas.openxmlformats.org/officeDocument/2006/relationships/hyperlink" Target="https://archive.org/download/ni-roms/roms/Nintendo%20-%20Nintendo%20Entertainment%20System%20%28Unheadered%29.zip/Golden%20Axe%20IV%20%28Asia%29%20%28Ja%29%20%28Pirate%29.zip" TargetMode="External"/><Relationship Id="rId4366" Type="http://schemas.openxmlformats.org/officeDocument/2006/relationships/hyperlink" Target="https://archive.org/download/ni-roms/roms/Nintendo%20-%20Nintendo%20Entertainment%20System%20%28Unheadered%29.zip/Moero%21%21%20Pro%20Yakyuu%20%28Japan%29%20%28Rev%201%29.zip" TargetMode="External"/><Relationship Id="rId3038" Type="http://schemas.openxmlformats.org/officeDocument/2006/relationships/hyperlink" Target="https://archive.org/download/ni-roms/roms/Nintendo%20-%20Nintendo%20Entertainment%20System%20%28Unheadered%29.zip/Golden%20Game%20100-in-1%20%28Asia%29%20%28En%29%20%28Pirate%29.zip" TargetMode="External"/><Relationship Id="rId4369" Type="http://schemas.openxmlformats.org/officeDocument/2006/relationships/hyperlink" Target="https://archive.org/download/ni-roms/roms/Nintendo%20-%20Nintendo%20Entertainment%20System%20%28Unheadered%29.zip/Moero%21%21%20Pro%20Yakyuu%20%28Japan%29%20%28Rev%203%29.zip" TargetMode="External"/><Relationship Id="rId5697" Type="http://schemas.openxmlformats.org/officeDocument/2006/relationships/hyperlink" Target="https://archive.org/download/ni-roms/roms/Nintendo%20-%20Nintendo%20Entertainment%20System%20%28Unheadered%29.zip/Slappin%27%20Bitches%20%28World%29%20%28Aftermarket%29%20%28Unl%29.zip" TargetMode="External"/><Relationship Id="rId3037" Type="http://schemas.openxmlformats.org/officeDocument/2006/relationships/hyperlink" Target="https://archive.org/download/ni-roms/roms/Nintendo%20-%20Nintendo%20Entertainment%20System%20%28Unheadered%29.zip/Golden%20Card%206-in-1%20%28Asia%29%20%28En%29%20%28SPC009%29%20%28Pirate%29.zip" TargetMode="External"/><Relationship Id="rId4368" Type="http://schemas.openxmlformats.org/officeDocument/2006/relationships/hyperlink" Target="https://archive.org/download/ni-roms/roms/Nintendo%20-%20Nintendo%20Entertainment%20System%20%28Unheadered%29.zip/Moero%21%21%20Pro%20Yakyuu%20%28Japan%29%20%28Rev%203%29%20%28Virtual%20Console%29.zip" TargetMode="External"/><Relationship Id="rId5698" Type="http://schemas.openxmlformats.org/officeDocument/2006/relationships/hyperlink" Target="https://archive.org/download/ni-roms/roms/Nintendo%20-%20Nintendo%20Entertainment%20System%20%28Unheadered%29.zip/Slappin%27%20Bitches%20%28World%29%20%28v1.1%29%20%28Aftermarket%29%20%28Unl%29.zip" TargetMode="External"/><Relationship Id="rId3029" Type="http://schemas.openxmlformats.org/officeDocument/2006/relationships/hyperlink" Target="https://archive.org/download/ni-roms/roms/Nintendo%20-%20Nintendo%20Entertainment%20System%20%28Unheadered%29.zip/Godzilla%20-%20Monster%20of%20Monsters%21%20%28USA%29.zip" TargetMode="External"/><Relationship Id="rId3028" Type="http://schemas.openxmlformats.org/officeDocument/2006/relationships/hyperlink" Target="https://archive.org/download/ni-roms/roms/Nintendo%20-%20Nintendo%20Entertainment%20System%20%28Unheadered%29.zip/Godzilla%20-%20Monster%20of%20Monsters%21%20%28Europe%29.zip" TargetMode="External"/><Relationship Id="rId4359" Type="http://schemas.openxmlformats.org/officeDocument/2006/relationships/hyperlink" Target="https://archive.org/download/ni-roms/roms/Nintendo%20-%20Nintendo%20Entertainment%20System%20%28Unheadered%29.zip/Moero%21%21%20Junior%20Basket%20-%20Two%20on%20Two%20%28Japan%29%20%28Beta%29.zip" TargetMode="External"/><Relationship Id="rId5680" Type="http://schemas.openxmlformats.org/officeDocument/2006/relationships/hyperlink" Target="https://archive.org/download/ni-roms/roms/Nintendo%20-%20Nintendo%20Entertainment%20System%20%28Unheadered%29.zip/Sklad%20No18%20%28Russia%29%20%28Unl%29%20%28Alt%29.zip" TargetMode="External"/><Relationship Id="rId5681" Type="http://schemas.openxmlformats.org/officeDocument/2006/relationships/hyperlink" Target="https://archive.org/download/ni-roms/roms/Nintendo%20-%20Nintendo%20Entertainment%20System%20%28Unheadered%29.zip/Sklad%20No18%20%28Russia%29%20%28Unl%29.zip" TargetMode="External"/><Relationship Id="rId4350" Type="http://schemas.openxmlformats.org/officeDocument/2006/relationships/hyperlink" Target="https://archive.org/download/ni-roms/roms/Nintendo%20-%20Nintendo%20Entertainment%20System%20%28Unheadered%29.zip/Mississippi%20Satsujin%20Jiken%20%28Japan%29.zip" TargetMode="External"/><Relationship Id="rId3021" Type="http://schemas.openxmlformats.org/officeDocument/2006/relationships/hyperlink" Target="https://archive.org/download/ni-roms/roms/Nintendo%20-%20Nintendo%20Entertainment%20System%20%28Unheadered%29.zip/Goal%20Goal%21%20%28Japan%29%20%28Family%20BASIC%29%20%28Unl%29.zip" TargetMode="External"/><Relationship Id="rId4352" Type="http://schemas.openxmlformats.org/officeDocument/2006/relationships/hyperlink" Target="https://archive.org/download/ni-roms/roms/Nintendo%20-%20Nintendo%20Entertainment%20System%20%28Unheadered%29.zip/Mitsume%20ga%20Tooru%20%28Japan%29.zip" TargetMode="External"/><Relationship Id="rId5684" Type="http://schemas.openxmlformats.org/officeDocument/2006/relationships/hyperlink" Target="https://archive.org/download/ni-roms/roms/Nintendo%20-%20Nintendo%20Entertainment%20System%20%28Unheadered%29.zip/SkyBound%20Quest%20%28World%29%20%28Demo%201%29%20%28Aftermarket%29%20%28Unl%29.zip" TargetMode="External"/><Relationship Id="rId3020" Type="http://schemas.openxmlformats.org/officeDocument/2006/relationships/hyperlink" Target="https://archive.org/download/ni-roms/roms/Nintendo%20-%20Nintendo%20Entertainment%20System%20%28Unheadered%29.zip/Goal%203%20%28Asia%29%20%28Ja%29%20%28Pirate%29.zip" TargetMode="External"/><Relationship Id="rId4351" Type="http://schemas.openxmlformats.org/officeDocument/2006/relationships/hyperlink" Target="https://archive.org/download/ni-roms/roms/Nintendo%20-%20Nintendo%20Entertainment%20System%20%28Unheadered%29.zip/Mito%20Koumon%20-%20Sekai%20Manyuu%20Ki%20%28Japan%29.zip" TargetMode="External"/><Relationship Id="rId5685" Type="http://schemas.openxmlformats.org/officeDocument/2006/relationships/hyperlink" Target="https://archive.org/download/ni-roms/roms/Nintendo%20-%20Nintendo%20Entertainment%20System%20%28Unheadered%29.zip/SkyBound%20Quest%20%28World%29%20%28Demo%202%29%20%28Aftermarket%29%20%28Unl%29.zip" TargetMode="External"/><Relationship Id="rId3023" Type="http://schemas.openxmlformats.org/officeDocument/2006/relationships/hyperlink" Target="https://archive.org/download/ni-roms/roms/Nintendo%20-%20Nintendo%20Entertainment%20System%20%28Unheadered%29.zip/God%20Slayer%20-%20Haruka%20Tenkuu%20no%20Sonata%20%28Japan%29%20%28SNK%2040th%20Anniversary%20Collection%29.zip" TargetMode="External"/><Relationship Id="rId4354" Type="http://schemas.openxmlformats.org/officeDocument/2006/relationships/hyperlink" Target="https://archive.org/download/ni-roms/roms/Nintendo%20-%20Nintendo%20Entertainment%20System%20%28Unheadered%29.zip/Mo%20Daoshi%20Yinmou%20%28China%29%20%28Pirate%29.zip" TargetMode="External"/><Relationship Id="rId5682" Type="http://schemas.openxmlformats.org/officeDocument/2006/relationships/hyperlink" Target="https://archive.org/download/ni-roms/roms/Nintendo%20-%20Nintendo%20Entertainment%20System%20%28Unheadered%29.zip/Skull%20%26%20Crossbones%20%28Korea%29%20%28En%29%20%28Unl%29.zip" TargetMode="External"/><Relationship Id="rId3022" Type="http://schemas.openxmlformats.org/officeDocument/2006/relationships/hyperlink" Target="https://archive.org/download/ni-roms/roms/Nintendo%20-%20Nintendo%20Entertainment%20System%20%28Unheadered%29.zip/Goblins%20%28Russia%29%20%28Pirate%29.zip" TargetMode="External"/><Relationship Id="rId4353" Type="http://schemas.openxmlformats.org/officeDocument/2006/relationships/hyperlink" Target="https://archive.org/download/ni-roms/roms/Nintendo%20-%20Nintendo%20Entertainment%20System%20%28Unheadered%29.zip/Mizushima%20Shinji%20no%20Daikoushien%20%28Japan%29.zip" TargetMode="External"/><Relationship Id="rId5683" Type="http://schemas.openxmlformats.org/officeDocument/2006/relationships/hyperlink" Target="https://archive.org/download/ni-roms/roms/Nintendo%20-%20Nintendo%20Entertainment%20System%20%28Unheadered%29.zip/Skull%20%26%20Crossbones%20%28USA%29%20%28Unl%29.zip" TargetMode="External"/><Relationship Id="rId3025" Type="http://schemas.openxmlformats.org/officeDocument/2006/relationships/hyperlink" Target="https://archive.org/download/ni-roms/roms/Nintendo%20-%20Nintendo%20Entertainment%20System%20%28Unheadered%29.zip/Godzilla%20-%20King%20of%20the%20Monsters%20%28World%29%20%28Demo%29%20%282015-04-16%29%20%28Aftermarket%29%20%28Unl%29.zip" TargetMode="External"/><Relationship Id="rId4356" Type="http://schemas.openxmlformats.org/officeDocument/2006/relationships/hyperlink" Target="https://archive.org/download/ni-roms/roms/Nintendo%20-%20Nintendo%20Entertainment%20System%20%28Unheadered%29.zip/Modao%20Jie%20%28China%29%20%28Aftermarket%29%20%28Unl%29.zip" TargetMode="External"/><Relationship Id="rId5688" Type="http://schemas.openxmlformats.org/officeDocument/2006/relationships/hyperlink" Target="https://archive.org/download/ni-roms/roms/Nintendo%20-%20Nintendo%20Entertainment%20System%20%28Unheadered%29.zip/Sky%20Diver%20%28USA%29%20%28Atari%20Flashback%29%20%28Aftermarket%29%20%28Unl%29.zip" TargetMode="External"/><Relationship Id="rId3024" Type="http://schemas.openxmlformats.org/officeDocument/2006/relationships/hyperlink" Target="https://archive.org/download/ni-roms/roms/Nintendo%20-%20Nintendo%20Entertainment%20System%20%28Unheadered%29.zip/God%20Slayer%20-%20Haruka%20Tenkuu%20no%20Sonata%20%28Japan%29.zip" TargetMode="External"/><Relationship Id="rId4355" Type="http://schemas.openxmlformats.org/officeDocument/2006/relationships/hyperlink" Target="https://archive.org/download/ni-roms/roms/Nintendo%20-%20Nintendo%20Entertainment%20System%20%28Unheadered%29.zip/Moai-kun%20%28Japan%29.zip" TargetMode="External"/><Relationship Id="rId5689" Type="http://schemas.openxmlformats.org/officeDocument/2006/relationships/hyperlink" Target="https://archive.org/download/ni-roms/roms/Nintendo%20-%20Nintendo%20Entertainment%20System%20%28Unheadered%29.zip/Sky%20Invader%20%28Asia%29%20%28En%29%20%28Pirate%29.zip" TargetMode="External"/><Relationship Id="rId3027" Type="http://schemas.openxmlformats.org/officeDocument/2006/relationships/hyperlink" Target="https://archive.org/download/ni-roms/roms/Nintendo%20-%20Nintendo%20Entertainment%20System%20%28Unheadered%29.zip/Godzilla%20-%20King%20of%20the%20Monsters%20%28World%29%20%28Demo%29%20%282015-05-10%29%20%28Aftermarket%29%20%28Unl%29.zip" TargetMode="External"/><Relationship Id="rId4358" Type="http://schemas.openxmlformats.org/officeDocument/2006/relationships/hyperlink" Target="https://archive.org/download/ni-roms/roms/Nintendo%20-%20Nintendo%20Entertainment%20System%20%28Unheadered%29.zip/Moe%20Pro%21%20-%20Saikyou%20Hen%20%28Japan%29.zip" TargetMode="External"/><Relationship Id="rId5686" Type="http://schemas.openxmlformats.org/officeDocument/2006/relationships/hyperlink" Target="https://archive.org/download/ni-roms/roms/Nintendo%20-%20Nintendo%20Entertainment%20System%20%28Unheadered%29.zip/SkyBound%20Quest%20%28World%29%20%28Demo%203%29%20%28Byte-Off%202024%29%20%28Aftermarket%29%20%28Unl%29.zip" TargetMode="External"/><Relationship Id="rId3026" Type="http://schemas.openxmlformats.org/officeDocument/2006/relationships/hyperlink" Target="https://archive.org/download/ni-roms/roms/Nintendo%20-%20Nintendo%20Entertainment%20System%20%28Unheadered%29.zip/Godzilla%20-%20King%20of%20the%20Monsters%20%28World%29%20%28Demo%29%20%282015-04-22%29%20%28Aftermarket%29%20%28Unl%29.zip" TargetMode="External"/><Relationship Id="rId4357" Type="http://schemas.openxmlformats.org/officeDocument/2006/relationships/hyperlink" Target="https://archive.org/download/ni-roms/roms/Nintendo%20-%20Nintendo%20Entertainment%20System%20%28Unheadered%29.zip/Moe%20Pro%21%20%2790%20-%20Kandou%20Hen%20%28Japan%29.zip" TargetMode="External"/><Relationship Id="rId5687" Type="http://schemas.openxmlformats.org/officeDocument/2006/relationships/hyperlink" Target="https://archive.org/download/ni-roms/roms/Nintendo%20-%20Nintendo%20Entertainment%20System%20%28Unheadered%29.zip/Sky%20Destroyer%20%28Japan%29.zip" TargetMode="External"/><Relationship Id="rId3050" Type="http://schemas.openxmlformats.org/officeDocument/2006/relationships/hyperlink" Target="https://archive.org/download/ni-roms/roms/Nintendo%20-%20Nintendo%20Entertainment%20System%20%28Unheadered%29.zip/Golf%20Club%20-%20Birdy%20Rush%20%28Japan%29.zip" TargetMode="External"/><Relationship Id="rId4381" Type="http://schemas.openxmlformats.org/officeDocument/2006/relationships/hyperlink" Target="https://archive.org/download/ni-roms/roms/Nintendo%20-%20Nintendo%20Entertainment%20System%20%28Unheadered%29.zip/Mojie%20Tashi%20%28China%29%20%28Aftermarket%29%20%28Pirate%29.zip" TargetMode="External"/><Relationship Id="rId4380" Type="http://schemas.openxmlformats.org/officeDocument/2006/relationships/hyperlink" Target="https://archive.org/download/ni-roms/roms/Nintendo%20-%20Nintendo%20Entertainment%20System%20%28Unheadered%29.zip/Mojie%20Bazhu%20%28China%29%20%28Aftermarket%29%20%28Pirate%29.zip" TargetMode="External"/><Relationship Id="rId3052" Type="http://schemas.openxmlformats.org/officeDocument/2006/relationships/hyperlink" Target="https://archive.org/download/ni-roms/roms/Nintendo%20-%20Nintendo%20Entertainment%20System%20%28Unheadered%29.zip/Golf%20Grand%20Slam%20%28USA%29.zip" TargetMode="External"/><Relationship Id="rId4383" Type="http://schemas.openxmlformats.org/officeDocument/2006/relationships/hyperlink" Target="https://archive.org/download/ni-roms/roms/Nintendo%20-%20Nintendo%20Entertainment%20System%20%28Unheadered%29.zip/Mojon%20Twins%20Gran%20Sabiduria%20-%2031%20in%201%20Real%20Game%21%20%28World%29%20%28v2.0%29%20%28Aftermarket%29%20%28Unl%29.zip" TargetMode="External"/><Relationship Id="rId3051" Type="http://schemas.openxmlformats.org/officeDocument/2006/relationships/hyperlink" Target="https://archive.org/download/ni-roms/roms/Nintendo%20-%20Nintendo%20Entertainment%20System%20%28Unheadered%29.zip/Golf%20Grand%20Slam%20%28Japan%29.zip" TargetMode="External"/><Relationship Id="rId4382" Type="http://schemas.openxmlformats.org/officeDocument/2006/relationships/hyperlink" Target="https://archive.org/download/ni-roms/roms/Nintendo%20-%20Nintendo%20Entertainment%20System%20%28Unheadered%29.zip/Mojon%20Twins%20Gran%20Sabiduria%20-%2031%20in%201%20Real%20Game%21%20%28World%29%20%28Aftermarket%29%20%28Unl%29.zip" TargetMode="External"/><Relationship Id="rId3054" Type="http://schemas.openxmlformats.org/officeDocument/2006/relationships/hyperlink" Target="https://archive.org/download/ni-roms/roms/Nintendo%20-%20Nintendo%20Entertainment%20System%20%28Unheadered%29.zip/Golgo%2013%20-%20Daiisshou%20-%20Kamigami%20no%20Tasogare%20%28Japan%29.zip" TargetMode="External"/><Relationship Id="rId4385" Type="http://schemas.openxmlformats.org/officeDocument/2006/relationships/hyperlink" Target="https://archive.org/download/ni-roms/roms/Nintendo%20-%20Nintendo%20Entertainment%20System%20%28Unheadered%29.zip/Mojonian%20Tales%20%28World%29%20%28Demo%29%20%28Aftermarket%29%20%28Unl%29.zip" TargetMode="External"/><Relationship Id="rId3053" Type="http://schemas.openxmlformats.org/officeDocument/2006/relationships/hyperlink" Target="https://archive.org/download/ni-roms/roms/Nintendo%20-%20Nintendo%20Entertainment%20System%20%28Unheadered%29.zip/Golfkko%20Open%20%28Japan%29.zip" TargetMode="External"/><Relationship Id="rId4384" Type="http://schemas.openxmlformats.org/officeDocument/2006/relationships/hyperlink" Target="https://archive.org/download/ni-roms/roms/Nintendo%20-%20Nintendo%20Entertainment%20System%20%28Unheadered%29.zip/Mojonian%20Tales%20%28World%29%20%28Aftermarket%29%20%28Unl%29.zip" TargetMode="External"/><Relationship Id="rId3056" Type="http://schemas.openxmlformats.org/officeDocument/2006/relationships/hyperlink" Target="https://archive.org/download/ni-roms/roms/Nintendo%20-%20Nintendo%20Entertainment%20System%20%28Unheadered%29.zip/Golgo%2013%20-%20Top%20Secret%20Episode%20%28USA%29.zip" TargetMode="External"/><Relationship Id="rId4387" Type="http://schemas.openxmlformats.org/officeDocument/2006/relationships/hyperlink" Target="https://archive.org/download/ni-roms/roms/Nintendo%20-%20Nintendo%20Entertainment%20System%20%28Unheadered%29.zip/Mom%2C%20My%20Ears%20Are%20Bleeding%21%20%28World%29%20%28Aftermarket%29%20%28Unl%29.zip" TargetMode="External"/><Relationship Id="rId3055" Type="http://schemas.openxmlformats.org/officeDocument/2006/relationships/hyperlink" Target="https://archive.org/download/ni-roms/roms/Nintendo%20-%20Nintendo%20Entertainment%20System%20%28Unheadered%29.zip/Golgo%2013%20-%20Dainishou%20-%20Icarus%20no%20Nazo%20%28Japan%29.zip" TargetMode="External"/><Relationship Id="rId4386" Type="http://schemas.openxmlformats.org/officeDocument/2006/relationships/hyperlink" Target="https://archive.org/download/ni-roms/roms/Nintendo%20-%20Nintendo%20Entertainment%20System%20%28Unheadered%29.zip/Moli%20Zhanshi%20%28China%29%20%28Aftermarket%29%20%28Unl%29.zip" TargetMode="External"/><Relationship Id="rId3058" Type="http://schemas.openxmlformats.org/officeDocument/2006/relationships/hyperlink" Target="https://archive.org/download/ni-roms/roms/Nintendo%20-%20Nintendo%20Entertainment%20System%20%28Unheadered%29.zip/Gomoku%20Narabe%20%28Japan%29.zip" TargetMode="External"/><Relationship Id="rId4389" Type="http://schemas.openxmlformats.org/officeDocument/2006/relationships/hyperlink" Target="https://archive.org/download/ni-roms/roms/Nintendo%20-%20Nintendo%20Entertainment%20System%20%28Unheadered%29.zip/Momoc%20%28World%29%20%28Proto%202%29%20%28Aftermarket%29%20%28Unl%29.zip" TargetMode="External"/><Relationship Id="rId3057" Type="http://schemas.openxmlformats.org/officeDocument/2006/relationships/hyperlink" Target="https://archive.org/download/ni-roms/roms/Nintendo%20-%20Nintendo%20Entertainment%20System%20%28Unheadered%29.zip/Gomoku%20Narabe%20%28Japan%29%20%28GameCube%20Edition%29.zip" TargetMode="External"/><Relationship Id="rId4388" Type="http://schemas.openxmlformats.org/officeDocument/2006/relationships/hyperlink" Target="https://archive.org/download/ni-roms/roms/Nintendo%20-%20Nintendo%20Entertainment%20System%20%28Unheadered%29.zip/Momoc%20%28World%29%20%28Proto%201%29%20%28Byte-Off%202019%29%20%28Aftermarket%29%20%28Unl%29.zip" TargetMode="External"/><Relationship Id="rId3059" Type="http://schemas.openxmlformats.org/officeDocument/2006/relationships/hyperlink" Target="https://archive.org/download/ni-roms/roms/Nintendo%20-%20Nintendo%20Entertainment%20System%20%28Unheadered%29.zip/Googie%20Toons%20%28World%29%20%28Demo%29%20%28Aftermarket%29%20%28Unl%29.zip" TargetMode="External"/><Relationship Id="rId4370" Type="http://schemas.openxmlformats.org/officeDocument/2006/relationships/hyperlink" Target="https://archive.org/download/ni-roms/roms/Nintendo%20-%20Nintendo%20Entertainment%20System%20%28Unheadered%29.zip/Moero%21%21%20Pro%20Yakyuu%20%28Japan%29.zip" TargetMode="External"/><Relationship Id="rId3041" Type="http://schemas.openxmlformats.org/officeDocument/2006/relationships/hyperlink" Target="https://archive.org/download/ni-roms/roms/Nintendo%20-%20Nintendo%20Entertainment%20System%20%28Unheadered%29.zip/Golden%20Game%20260-in-1%20%28Asia%29%20%28En%29%20%28Pirate%29.zip" TargetMode="External"/><Relationship Id="rId4372" Type="http://schemas.openxmlformats.org/officeDocument/2006/relationships/hyperlink" Target="https://archive.org/download/ni-roms/roms/Nintendo%20-%20Nintendo%20Entertainment%20System%20%28Unheadered%29.zip/Moero%20TwinBee%20-%20Cinnamon%20Hakase%20o%20Sukue%21%20%28Japan%29%20%28Virtual%20Console%29.zip" TargetMode="External"/><Relationship Id="rId3040" Type="http://schemas.openxmlformats.org/officeDocument/2006/relationships/hyperlink" Target="https://archive.org/download/ni-roms/roms/Nintendo%20-%20Nintendo%20Entertainment%20System%20%28Unheadered%29.zip/Golden%20Game%20210-in-1%20%28Asia%29%20%28En%29%20%28Pirate%29.zip" TargetMode="External"/><Relationship Id="rId4371" Type="http://schemas.openxmlformats.org/officeDocument/2006/relationships/hyperlink" Target="https://archive.org/download/ni-roms/roms/Nintendo%20-%20Nintendo%20Entertainment%20System%20%28Unheadered%29.zip/Moero%20TwinBee%20-%20Cinnamon%20Hakase%20o%20Sukue%21%20%28Asia%29%20%28Ja%29%20%28Whirlwind%20Manu%29%20%28LG25%29%20%28Pirate%29.zip" TargetMode="External"/><Relationship Id="rId3043" Type="http://schemas.openxmlformats.org/officeDocument/2006/relationships/hyperlink" Target="https://archive.org/download/ni-roms/roms/Nintendo%20-%20Nintendo%20Entertainment%20System%20%28Unheadered%29.zip/Golf%20%28Europe%29%20%28GameCube%20Edition%29.zip" TargetMode="External"/><Relationship Id="rId4374" Type="http://schemas.openxmlformats.org/officeDocument/2006/relationships/hyperlink" Target="https://archive.org/download/ni-roms/roms/Nintendo%20-%20Nintendo%20Entertainment%20System%20%28Unheadered%29.zip/Moeru%21%20Oniisan%20%28Japan%29.zip" TargetMode="External"/><Relationship Id="rId3042" Type="http://schemas.openxmlformats.org/officeDocument/2006/relationships/hyperlink" Target="https://archive.org/download/ni-roms/roms/Nintendo%20-%20Nintendo%20Entertainment%20System%20%28Unheadered%29.zip/Golf%20%2792%2C%20The%20%28Japan%29.zip" TargetMode="External"/><Relationship Id="rId4373" Type="http://schemas.openxmlformats.org/officeDocument/2006/relationships/hyperlink" Target="https://archive.org/download/ni-roms/roms/Nintendo%20-%20Nintendo%20Entertainment%20System%20%28Unheadered%29.zip/Moero%20TwinBee%20-%20Cinnamon%20Hakase%20o%20Sukue%21%20%28Japan%29.zip" TargetMode="External"/><Relationship Id="rId3045" Type="http://schemas.openxmlformats.org/officeDocument/2006/relationships/hyperlink" Target="https://archive.org/download/ni-roms/roms/Nintendo%20-%20Nintendo%20Entertainment%20System%20%28Unheadered%29.zip/Golf%20%28Japan%29%20%28En%29%20%28GameCube%20Edition%29.zip" TargetMode="External"/><Relationship Id="rId4376" Type="http://schemas.openxmlformats.org/officeDocument/2006/relationships/hyperlink" Target="https://archive.org/download/ni-roms/roms/Nintendo%20-%20Nintendo%20Entertainment%20System%20%28Unheadered%29.zip/Mofa%20Men%20Zhi%20Yingxiong%20Wudi%20%28China%29%20%28980100295%29%20%28Pirate%29.zip" TargetMode="External"/><Relationship Id="rId3044" Type="http://schemas.openxmlformats.org/officeDocument/2006/relationships/hyperlink" Target="https://archive.org/download/ni-roms/roms/Nintendo%20-%20Nintendo%20Entertainment%20System%20%28Unheadered%29.zip/Golf%20%28Europe%29.zip" TargetMode="External"/><Relationship Id="rId4375" Type="http://schemas.openxmlformats.org/officeDocument/2006/relationships/hyperlink" Target="https://archive.org/download/ni-roms/roms/Nintendo%20-%20Nintendo%20Entertainment%20System%20%28Unheadered%29.zip/Mofa%20Men%20Zhi%20Yingxiong%20Wudi%20%28China%29%20%28980584%29%20%28Pirate%29.zip" TargetMode="External"/><Relationship Id="rId3047" Type="http://schemas.openxmlformats.org/officeDocument/2006/relationships/hyperlink" Target="https://archive.org/download/ni-roms/roms/Nintendo%20-%20Nintendo%20Entertainment%20System%20%28Unheadered%29.zip/Golf%20%28USA%29%20%28e-Reader%20Edition%29.zip" TargetMode="External"/><Relationship Id="rId4378" Type="http://schemas.openxmlformats.org/officeDocument/2006/relationships/hyperlink" Target="https://archive.org/download/ni-roms/roms/Nintendo%20-%20Nintendo%20Entertainment%20System%20%28Unheadered%29.zip/Mohuan%20Sanguozhi%20%28China%29%20%28Aftermarket%29%20%28Unl%29.zip" TargetMode="External"/><Relationship Id="rId3046" Type="http://schemas.openxmlformats.org/officeDocument/2006/relationships/hyperlink" Target="https://archive.org/download/ni-roms/roms/Nintendo%20-%20Nintendo%20Entertainment%20System%20%28Unheadered%29.zip/Golf%20%28Japan%29%20%28En%29.zip" TargetMode="External"/><Relationship Id="rId4377" Type="http://schemas.openxmlformats.org/officeDocument/2006/relationships/hyperlink" Target="https://archive.org/download/ni-roms/roms/Nintendo%20-%20Nintendo%20Entertainment%20System%20%28Unheadered%29.zip/Mogura%20Mines%20%28World%29%20%28Aftermarket%29%20%28Unl%29.zip" TargetMode="External"/><Relationship Id="rId3049" Type="http://schemas.openxmlformats.org/officeDocument/2006/relationships/hyperlink" Target="https://archive.org/download/ni-roms/roms/Nintendo%20-%20Nintendo%20Entertainment%20System%20%28Unheadered%29.zip/Golf%20Cart%20Traffic%20Jam%20%28World%29%20%28Proto%29%20%28Aftermarket%29%20%28Unl%29.zip" TargetMode="External"/><Relationship Id="rId3048" Type="http://schemas.openxmlformats.org/officeDocument/2006/relationships/hyperlink" Target="https://archive.org/download/ni-roms/roms/Nintendo%20-%20Nintendo%20Entertainment%20System%20%28Unheadered%29.zip/Golf%20%28USA%2C%20Asia%29%20%28En%29.zip" TargetMode="External"/><Relationship Id="rId4379" Type="http://schemas.openxmlformats.org/officeDocument/2006/relationships/hyperlink" Target="https://archive.org/download/ni-roms/roms/Nintendo%20-%20Nintendo%20Entertainment%20System%20%28Unheadered%29.zip/Mohuan%20Shijie%20%28China%29%20%28Aftermarket%29%20%28Pirate%29.zip" TargetMode="External"/><Relationship Id="rId5714" Type="http://schemas.openxmlformats.org/officeDocument/2006/relationships/hyperlink" Target="https://archive.org/download/ni-roms/roms/Nintendo%20-%20Nintendo%20Entertainment%20System%20%28Unheadered%29.zip/Slice%20of%20Bread%20%28World%29%20%28v0.11%29%20%28Proto%29%20%28Aftermarket%29%20%28Unl%29.zip" TargetMode="External"/><Relationship Id="rId5715" Type="http://schemas.openxmlformats.org/officeDocument/2006/relationships/hyperlink" Target="https://archive.org/download/ni-roms/roms/Nintendo%20-%20Nintendo%20Entertainment%20System%20%28Unheadered%29.zip/Slice%20of%20Bread%20%28World%29%20%28v0.12%29%20%28Proto%29%20%28Aftermarket%29%20%28Unl%29.zip" TargetMode="External"/><Relationship Id="rId5712" Type="http://schemas.openxmlformats.org/officeDocument/2006/relationships/hyperlink" Target="https://archive.org/download/ni-roms/roms/Nintendo%20-%20Nintendo%20Entertainment%20System%20%28Unheadered%29.zip/Slaughter%20%28World%29%20%28Proto%29%20%282024-02-01%29%20%28Aftermarket%29%20%28Unl%29.zip" TargetMode="External"/><Relationship Id="rId5713" Type="http://schemas.openxmlformats.org/officeDocument/2006/relationships/hyperlink" Target="https://archive.org/download/ni-roms/roms/Nintendo%20-%20Nintendo%20Entertainment%20System%20%28Unheadered%29.zip/Slaughter%20%28World%29%20%28Proto%29%20%28NESDev%202022%29%20%28Aftermarket%29%20%28Unl%29.zip" TargetMode="External"/><Relationship Id="rId5718" Type="http://schemas.openxmlformats.org/officeDocument/2006/relationships/hyperlink" Target="https://archive.org/download/ni-roms/roms/Nintendo%20-%20Nintendo%20Entertainment%20System%20%28Unheadered%29.zip/Small%20World%2C%20A%20%28World%29%20%28Beta%29%20%282017-04-24%29%20%28Aftermarket%29%20%28Unl%29.zip" TargetMode="External"/><Relationship Id="rId5719" Type="http://schemas.openxmlformats.org/officeDocument/2006/relationships/hyperlink" Target="https://archive.org/download/ni-roms/roms/Nintendo%20-%20Nintendo%20Entertainment%20System%20%28Unheadered%29.zip/Small%20World%2C%20A%20%28World%29%20%28Beta%29%20%282017-04-27%29%20%28Ludum%20Dare%2038%29%20%28Aftermarket%29%20%28Unl%29.zip" TargetMode="External"/><Relationship Id="rId5716" Type="http://schemas.openxmlformats.org/officeDocument/2006/relationships/hyperlink" Target="https://archive.org/download/ni-roms/roms/Nintendo%20-%20Nintendo%20Entertainment%20System%20%28Unheadered%29.zip/Slow%20Mole%20%28World%29%20%28v1.1%29%20%28Aftermarket%29%20%28Unl%29.zip" TargetMode="External"/><Relationship Id="rId5717" Type="http://schemas.openxmlformats.org/officeDocument/2006/relationships/hyperlink" Target="https://archive.org/download/ni-roms/roms/Nintendo%20-%20Nintendo%20Entertainment%20System%20%28Unheadered%29.zip/Slow%20Mole%20%28World%29%20%28v1.2b%29%20%28Aftermarket%29%20%28Unl%29.zip" TargetMode="External"/><Relationship Id="rId5710" Type="http://schemas.openxmlformats.org/officeDocument/2006/relationships/hyperlink" Target="https://archive.org/download/ni-roms/roms/Nintendo%20-%20Nintendo%20Entertainment%20System%20%28Unheadered%29.zip/Slaughter%20%28World%29%20%28Proto%29%20%282023-12-26%29%20%28Aftermarket%29%20%28Unl%29.zip" TargetMode="External"/><Relationship Id="rId5711" Type="http://schemas.openxmlformats.org/officeDocument/2006/relationships/hyperlink" Target="https://archive.org/download/ni-roms/roms/Nintendo%20-%20Nintendo%20Entertainment%20System%20%28Unheadered%29.zip/Slaughter%20%28World%29%20%28Proto%29%20%282024-01-31%29%20%28Aftermarket%29%20%28Unl%29.zip" TargetMode="External"/><Relationship Id="rId5703" Type="http://schemas.openxmlformats.org/officeDocument/2006/relationships/hyperlink" Target="https://archive.org/download/ni-roms/roms/Nintendo%20-%20Nintendo%20Entertainment%20System%20%28Unheadered%29.zip/Slaughter%20%28World%29%20%28Proto%29%20%282022-10-31T1815%29%20%28Aftermarket%29%20%28Unl%29.zip" TargetMode="External"/><Relationship Id="rId5704" Type="http://schemas.openxmlformats.org/officeDocument/2006/relationships/hyperlink" Target="https://archive.org/download/ni-roms/roms/Nintendo%20-%20Nintendo%20Entertainment%20System%20%28Unheadered%29.zip/Slaughter%20%28World%29%20%28Proto%29%20%282022-11-01T0115%29%20%28Aftermarket%29%20%28Unl%29.zip" TargetMode="External"/><Relationship Id="rId5701" Type="http://schemas.openxmlformats.org/officeDocument/2006/relationships/hyperlink" Target="https://archive.org/download/ni-roms/roms/Nintendo%20-%20Nintendo%20Entertainment%20System%20%28Unheadered%29.zip/Slaughter%20%28World%29%20%28Proto%29%20%282022-10-09%29%20%28Aftermarket%29%20%28Unl%29.zip" TargetMode="External"/><Relationship Id="rId5702" Type="http://schemas.openxmlformats.org/officeDocument/2006/relationships/hyperlink" Target="https://archive.org/download/ni-roms/roms/Nintendo%20-%20Nintendo%20Entertainment%20System%20%28Unheadered%29.zip/Slaughter%20%28World%29%20%28Proto%29%20%282022-10-31T0452%29%20%28Aftermarket%29%20%28Unl%29.zip" TargetMode="External"/><Relationship Id="rId5707" Type="http://schemas.openxmlformats.org/officeDocument/2006/relationships/hyperlink" Target="https://archive.org/download/ni-roms/roms/Nintendo%20-%20Nintendo%20Entertainment%20System%20%28Unheadered%29.zip/Slaughter%20%28World%29%20%28Proto%29%20%282022-12-18%29%20%28Aftermarket%29%20%28Unl%29.zip" TargetMode="External"/><Relationship Id="rId5708" Type="http://schemas.openxmlformats.org/officeDocument/2006/relationships/hyperlink" Target="https://archive.org/download/ni-roms/roms/Nintendo%20-%20Nintendo%20Entertainment%20System%20%28Unheadered%29.zip/Slaughter%20%28World%29%20%28Proto%29%20%282023-02-11%29%20%28Aftermarket%29%20%28Unl%29.zip" TargetMode="External"/><Relationship Id="rId5705" Type="http://schemas.openxmlformats.org/officeDocument/2006/relationships/hyperlink" Target="https://archive.org/download/ni-roms/roms/Nintendo%20-%20Nintendo%20Entertainment%20System%20%28Unheadered%29.zip/Slaughter%20%28World%29%20%28Proto%29%20%282022-11-01T0558%29%20%28Aftermarket%29%20%28Unl%29.zip" TargetMode="External"/><Relationship Id="rId5706" Type="http://schemas.openxmlformats.org/officeDocument/2006/relationships/hyperlink" Target="https://archive.org/download/ni-roms/roms/Nintendo%20-%20Nintendo%20Entertainment%20System%20%28Unheadered%29.zip/Slaughter%20%28World%29%20%28Proto%29%20%282022-11-01T0626%29%20%28Aftermarket%29%20%28Unl%29.zip" TargetMode="External"/><Relationship Id="rId5709" Type="http://schemas.openxmlformats.org/officeDocument/2006/relationships/hyperlink" Target="https://archive.org/download/ni-roms/roms/Nintendo%20-%20Nintendo%20Entertainment%20System%20%28Unheadered%29.zip/Slaughter%20%28World%29%20%28Proto%29%20%282023-07-23%29%20%28Aftermarket%29%20%28Unl%29.zip" TargetMode="External"/><Relationship Id="rId5700" Type="http://schemas.openxmlformats.org/officeDocument/2006/relationships/hyperlink" Target="https://archive.org/download/ni-roms/roms/Nintendo%20-%20Nintendo%20Entertainment%20System%20%28Unheadered%29.zip/Slaughter%20%28World%29%20%28Proto%29%20%282022-09-19%29%20%28Aftermarket%29%20%28Unl%29.zip" TargetMode="External"/><Relationship Id="rId3117" Type="http://schemas.openxmlformats.org/officeDocument/2006/relationships/hyperlink" Target="https://archive.org/download/ni-roms/roms/Nintendo%20-%20Nintendo%20Entertainment%20System%20%28Unheadered%29.zip/Guangming%20Zhishen%20%28China%29%20%28Pirate%29.zip" TargetMode="External"/><Relationship Id="rId4448" Type="http://schemas.openxmlformats.org/officeDocument/2006/relationships/hyperlink" Target="https://archive.org/download/ni-roms/roms/Nintendo%20-%20Nintendo%20Entertainment%20System%20%28Unheadered%29.zip/Mortal%20Kombat%20III%20Turbo%20-%2018%20People%20%28Asia%29%20%28En%29%20%28JY-609%29%20%28Pirate%29.zip" TargetMode="External"/><Relationship Id="rId3116" Type="http://schemas.openxmlformats.org/officeDocument/2006/relationships/hyperlink" Target="https://archive.org/download/ni-roms/roms/Nintendo%20-%20Nintendo%20Entertainment%20System%20%28Unheadered%29.zip/Guaiwu%20Zhizao%20Zhe%202%20%28China%29%20%28Aftermarket%29%20%28Pirate%29.zip" TargetMode="External"/><Relationship Id="rId4447" Type="http://schemas.openxmlformats.org/officeDocument/2006/relationships/hyperlink" Target="https://archive.org/download/ni-roms/roms/Nintendo%20-%20Nintendo%20Entertainment%20System%20%28Unheadered%29.zip/Mortal%20Kombat%20III%20Turbo%20-%2018%20People%20%28Asia%29%20%28En%29%20%28JY-011%29%20%28Pirate%29.zip" TargetMode="External"/><Relationship Id="rId3119" Type="http://schemas.openxmlformats.org/officeDocument/2006/relationships/hyperlink" Target="https://archive.org/download/ni-roms/roms/Nintendo%20-%20Nintendo%20Entertainment%20System%20%28Unheadered%29.zip/Guardian%205%20%28World%29%20%28Demo%29%20%28Aftermarket%29%20%28Unl%29.zip" TargetMode="External"/><Relationship Id="rId5778" Type="http://schemas.openxmlformats.org/officeDocument/2006/relationships/hyperlink" Target="https://archive.org/download/ni-roms/roms/Nintendo%20-%20Nintendo%20Entertainment%20System%20%28Unheadered%29.zip/Solomon%20no%20Kagi%202%20-%20Coolmintou%20Kyuushutsu%20Sakusen%20%28Japan%29.zip" TargetMode="External"/><Relationship Id="rId3118" Type="http://schemas.openxmlformats.org/officeDocument/2006/relationships/hyperlink" Target="https://archive.org/download/ni-roms/roms/Nintendo%20-%20Nintendo%20Entertainment%20System%20%28Unheadered%29.zip/Guard%20Game%20%28World%29%20%28Demo%29%20%28Byte-Off%202020%29%20%28Aftermarket%29%20%28Unl%29.zip" TargetMode="External"/><Relationship Id="rId4449" Type="http://schemas.openxmlformats.org/officeDocument/2006/relationships/hyperlink" Target="https://archive.org/download/ni-roms/roms/Nintendo%20-%20Nintendo%20Entertainment%20System%20%28Unheadered%29.zip/Mortal%20Kombat%20III%20Turbo%20-%2018%20People%20%28Asia%29%20%28En%29%20%28NT-851%29%20%28Pirate%29.zip" TargetMode="External"/><Relationship Id="rId5779" Type="http://schemas.openxmlformats.org/officeDocument/2006/relationships/hyperlink" Target="https://archive.org/download/ni-roms/roms/Nintendo%20-%20Nintendo%20Entertainment%20System%20%28Unheadered%29.zip/Solstice%20-%20Sanjigen%20Meikyuu%20no%20Kyoujuu%20%28Japan%29.zip" TargetMode="External"/><Relationship Id="rId4440" Type="http://schemas.openxmlformats.org/officeDocument/2006/relationships/hyperlink" Target="https://archive.org/download/ni-roms/roms/Nintendo%20-%20Nintendo%20Entertainment%20System%20%28Unheadered%29.zip/Mortal%20Kombat%20II%20%28Asia%29%20%28En%29%20%28Hummer%20Team%29%20%28M-O9%29%20%28Pirate%29.zip" TargetMode="External"/><Relationship Id="rId5772" Type="http://schemas.openxmlformats.org/officeDocument/2006/relationships/hyperlink" Target="https://archive.org/download/ni-roms/roms/Nintendo%20-%20Nintendo%20Entertainment%20System%20%28Unheadered%29.zip/Solitaire%20%28USA%29%20%28Unl%29.zip" TargetMode="External"/><Relationship Id="rId5773" Type="http://schemas.openxmlformats.org/officeDocument/2006/relationships/hyperlink" Target="https://archive.org/download/ni-roms/roms/Nintendo%20-%20Nintendo%20Entertainment%20System%20%28Unheadered%29.zip/Solomon%27s%20Key%20%28Europe%29.zip" TargetMode="External"/><Relationship Id="rId3111" Type="http://schemas.openxmlformats.org/officeDocument/2006/relationships/hyperlink" Target="https://archive.org/download/ni-roms/roms/Nintendo%20-%20Nintendo%20Entertainment%20System%20%28Unheadered%29.zip/Gruniozerca%202%20-%20The%20Great%20Cavy%20Rescue%21%20%28World%29%20%28En%2CPl%29%20%28Aftermarket%29%20%28Unl%29.zip" TargetMode="External"/><Relationship Id="rId4442" Type="http://schemas.openxmlformats.org/officeDocument/2006/relationships/hyperlink" Target="https://archive.org/download/ni-roms/roms/Nintendo%20-%20Nintendo%20Entertainment%20System%20%28Unheadered%29.zip/Mortal%20Kombat%20II%20%28Asia%29%20%28En%29%20%28YOKO%29%20%28Pirate%29.zip" TargetMode="External"/><Relationship Id="rId5770" Type="http://schemas.openxmlformats.org/officeDocument/2006/relationships/hyperlink" Target="https://archive.org/download/ni-roms/roms/Nintendo%20-%20Nintendo%20Entertainment%20System%20%28Unheadered%29.zip/Solar%20Wars%20%28World%29%20%28v1.5%29%20%28UNROM%29%20%28Aftermarket%29%20%28Unl%29.zip" TargetMode="External"/><Relationship Id="rId3110" Type="http://schemas.openxmlformats.org/officeDocument/2006/relationships/hyperlink" Target="https://archive.org/download/ni-roms/roms/Nintendo%20-%20Nintendo%20Entertainment%20System%20%28Unheadered%29.zip/Gruniozerca%202%20%28World%29%20%28En%2CPl%29%20%28Rev%201%29%20%28NESDev%202017%29%20%28Aftermarket%29%20%28Unl%29.zip" TargetMode="External"/><Relationship Id="rId4441" Type="http://schemas.openxmlformats.org/officeDocument/2006/relationships/hyperlink" Target="https://archive.org/download/ni-roms/roms/Nintendo%20-%20Nintendo%20Entertainment%20System%20%28Unheadered%29.zip/Mortal%20Kombat%20II%20%28Asia%29%20%28En%29%20%28Hummer%20Team%29%20%28Pirate%29.zip" TargetMode="External"/><Relationship Id="rId5771" Type="http://schemas.openxmlformats.org/officeDocument/2006/relationships/hyperlink" Target="https://archive.org/download/ni-roms/roms/Nintendo%20-%20Nintendo%20Entertainment%20System%20%28Unheadered%29.zip/Solaris%20%28USA%29%20%28Atari%20Flashback%29%20%28Aftermarket%29%20%28Unl%29.zip" TargetMode="External"/><Relationship Id="rId3113" Type="http://schemas.openxmlformats.org/officeDocument/2006/relationships/hyperlink" Target="https://archive.org/download/ni-roms/roms/Nintendo%20-%20Nintendo%20Entertainment%20System%20%28Unheadered%29.zip/Gruniozerca%203%20-%20The%20Great%20Cavy%20Clean-Up%21%20%28World%29%20%28NESDev%202018%29%20%28Aftermarket%29%20%28Unl%29.zip" TargetMode="External"/><Relationship Id="rId4444" Type="http://schemas.openxmlformats.org/officeDocument/2006/relationships/hyperlink" Target="https://archive.org/download/ni-roms/roms/Nintendo%20-%20Nintendo%20Entertainment%20System%20%28Unheadered%29.zip/Mortal%20Kombat%20III%20Special%20%28Asia%29%20%28En%29%20%28Pirate%29.zip" TargetMode="External"/><Relationship Id="rId5776" Type="http://schemas.openxmlformats.org/officeDocument/2006/relationships/hyperlink" Target="https://archive.org/download/ni-roms/roms/Nintendo%20-%20Nintendo%20Entertainment%20System%20%28Unheadered%29.zip/Solomon%27s%20Key%202%20%28USA%29%20%28Beta%29.zip" TargetMode="External"/><Relationship Id="rId3112" Type="http://schemas.openxmlformats.org/officeDocument/2006/relationships/hyperlink" Target="https://archive.org/download/ni-roms/roms/Nintendo%20-%20Nintendo%20Entertainment%20System%20%28Unheadered%29.zip/Gruniozerca%203%20-%20The%20Great%20Cavy%20Clean-Up%21%20%28World%29%20%28En%2CPl%29%20%28Aftermarket%29%20%28Unl%29.zip" TargetMode="External"/><Relationship Id="rId4443" Type="http://schemas.openxmlformats.org/officeDocument/2006/relationships/hyperlink" Target="https://archive.org/download/ni-roms/roms/Nintendo%20-%20Nintendo%20Entertainment%20System%20%28Unheadered%29.zip/Mortal%20Kombat%20III%20-%2028%20People%20%28Asia%29%20%28En%29%20%28NT-328%29%20%28Pirate%29.zip" TargetMode="External"/><Relationship Id="rId5777" Type="http://schemas.openxmlformats.org/officeDocument/2006/relationships/hyperlink" Target="https://archive.org/download/ni-roms/roms/Nintendo%20-%20Nintendo%20Entertainment%20System%20%28Unheadered%29.zip/Solomon%20no%20Kagi%20%28Japan%29.zip" TargetMode="External"/><Relationship Id="rId3115" Type="http://schemas.openxmlformats.org/officeDocument/2006/relationships/hyperlink" Target="https://archive.org/download/ni-roms/roms/Nintendo%20-%20Nintendo%20Entertainment%20System%20%28Unheadered%29.zip/Guaiwu%20Zhizao%20Zhe%201%20%28China%29%20%28Aftermarket%29%20%28Pirate%29.zip" TargetMode="External"/><Relationship Id="rId4446" Type="http://schemas.openxmlformats.org/officeDocument/2006/relationships/hyperlink" Target="https://archive.org/download/ni-roms/roms/Nintendo%20-%20Nintendo%20Entertainment%20System%20%28Unheadered%29.zip/Mortal%20Kombat%20III%20Turbo%20%28Asia%29%20%28En%29%20%28MD102%29%20%28Pirate%29.zip" TargetMode="External"/><Relationship Id="rId5774" Type="http://schemas.openxmlformats.org/officeDocument/2006/relationships/hyperlink" Target="https://archive.org/download/ni-roms/roms/Nintendo%20-%20Nintendo%20Entertainment%20System%20%28Unheadered%29.zip/Solomon%27s%20Key%20%28USA%29.zip" TargetMode="External"/><Relationship Id="rId3114" Type="http://schemas.openxmlformats.org/officeDocument/2006/relationships/hyperlink" Target="https://archive.org/download/ni-roms/roms/Nintendo%20-%20Nintendo%20Entertainment%20System%20%28Unheadered%29.zip/Gu%20Mu%20Li%20Ying%20%28China%29%20%28Aftermarket%29%20%28Pirate%29.zip" TargetMode="External"/><Relationship Id="rId4445" Type="http://schemas.openxmlformats.org/officeDocument/2006/relationships/hyperlink" Target="https://archive.org/download/ni-roms/roms/Nintendo%20-%20Nintendo%20Entertainment%20System%20%28Unheadered%29.zip/Mortal%20Kombat%20III%20Super%20Special%20%28Asia%29%20%28En%29%20%28YY-030%29%20%28Pirate%29.zip" TargetMode="External"/><Relationship Id="rId5775" Type="http://schemas.openxmlformats.org/officeDocument/2006/relationships/hyperlink" Target="https://archive.org/download/ni-roms/roms/Nintendo%20-%20Nintendo%20Entertainment%20System%20%28Unheadered%29.zip/Solomon%27s%20Key%202%20%28Europe%29.zip" TargetMode="External"/><Relationship Id="rId3106" Type="http://schemas.openxmlformats.org/officeDocument/2006/relationships/hyperlink" Target="https://archive.org/download/ni-roms/roms/Nintendo%20-%20Nintendo%20Entertainment%20System%20%28Unheadered%29.zip/Grocery%20Warfare%20%28World%29%20%28Aftermarket%29%20%28Unl%29.zip" TargetMode="External"/><Relationship Id="rId4437" Type="http://schemas.openxmlformats.org/officeDocument/2006/relationships/hyperlink" Target="https://archive.org/download/ni-roms/roms/Nintendo%20-%20Nintendo%20Entertainment%20System%20%28Unheadered%29.zip/Mortal%20Kombat%206%20%28Asia%29%20%28En%29%20%28Pirate%29.zip" TargetMode="External"/><Relationship Id="rId5769" Type="http://schemas.openxmlformats.org/officeDocument/2006/relationships/hyperlink" Target="https://archive.org/download/ni-roms/roms/Nintendo%20-%20Nintendo%20Entertainment%20System%20%28Unheadered%29.zip/Solar%20Wars%20%28World%29%20%28v1.5%29%20%28CNROM%29%20%28Aftermarket%29%20%28Unl%29.zip" TargetMode="External"/><Relationship Id="rId3105" Type="http://schemas.openxmlformats.org/officeDocument/2006/relationships/hyperlink" Target="https://archive.org/download/ni-roms/roms/Nintendo%20-%20Nintendo%20Entertainment%20System%20%28Unheadered%29.zip/Grind%2C%20The%20%28USA%29%20%28Aftermarket%29%20%28Unl%29.zip" TargetMode="External"/><Relationship Id="rId4436" Type="http://schemas.openxmlformats.org/officeDocument/2006/relationships/hyperlink" Target="https://archive.org/download/ni-roms/roms/Nintendo%20-%20Nintendo%20Entertainment%20System%20%28Unheadered%29.zip/Mortal%20Kombat%204%20%28Asia%29%20%28En%29%20%28Pirate%29.zip" TargetMode="External"/><Relationship Id="rId3108" Type="http://schemas.openxmlformats.org/officeDocument/2006/relationships/hyperlink" Target="https://archive.org/download/ni-roms/roms/Nintendo%20-%20Nintendo%20Entertainment%20System%20%28Unheadered%29.zip/Gruniozerca%20%28World%29%20%28Pl%29%20%28UOROM%29%20%28Aftermarket%29%20%28Unl%29.zip" TargetMode="External"/><Relationship Id="rId4439" Type="http://schemas.openxmlformats.org/officeDocument/2006/relationships/hyperlink" Target="https://archive.org/download/ni-roms/roms/Nintendo%20-%20Nintendo%20Entertainment%20System%20%28Unheadered%29.zip/Mortal%20Kombat%20II%20%28Asia%29%20%28En%29%20%28Hummer%20Team%29%20%28Blue%20Version%29%20%28Pirate%29.zip" TargetMode="External"/><Relationship Id="rId5767" Type="http://schemas.openxmlformats.org/officeDocument/2006/relationships/hyperlink" Target="https://archive.org/download/ni-roms/roms/Nintendo%20-%20Nintendo%20Entertainment%20System%20%28Unheadered%29.zip/Solar%20Wars%20%28World%29%20%28v1.0%29%20%28Aftermarket%29%20%28Unl%29.zip" TargetMode="External"/><Relationship Id="rId3107" Type="http://schemas.openxmlformats.org/officeDocument/2006/relationships/hyperlink" Target="https://archive.org/download/ni-roms/roms/Nintendo%20-%20Nintendo%20Entertainment%20System%20%28Unheadered%29.zip/Gruniozerca%20%28World%29%20%28Pl%29%20%28NROM%29%20%28Aftermarket%29%20%28Unl%29.zip" TargetMode="External"/><Relationship Id="rId4438" Type="http://schemas.openxmlformats.org/officeDocument/2006/relationships/hyperlink" Target="https://archive.org/download/ni-roms/roms/Nintendo%20-%20Nintendo%20Entertainment%20System%20%28Unheadered%29.zip/Mortal%20Kombat%207%20%28Asia%29%20%28En%29%20%28Pirate%29.zip" TargetMode="External"/><Relationship Id="rId5768" Type="http://schemas.openxmlformats.org/officeDocument/2006/relationships/hyperlink" Target="https://archive.org/download/ni-roms/roms/Nintendo%20-%20Nintendo%20Entertainment%20System%20%28Unheadered%29.zip/Solar%20Wars%20%28World%29%20%28v1.3%29%20%28Aftermarket%29%20%28Unl%29.zip" TargetMode="External"/><Relationship Id="rId3109" Type="http://schemas.openxmlformats.org/officeDocument/2006/relationships/hyperlink" Target="https://archive.org/download/ni-roms/roms/Nintendo%20-%20Nintendo%20Entertainment%20System%20%28Unheadered%29.zip/Gruniozerca%202%20%28World%29%20%28En%2CPl%29%20%28NESDev%202017%29%20%28Aftermarket%29%20%28Unl%29.zip" TargetMode="External"/><Relationship Id="rId5761" Type="http://schemas.openxmlformats.org/officeDocument/2006/relationships/hyperlink" Target="https://archive.org/download/ni-roms/roms/Nintendo%20-%20Nintendo%20Entertainment%20System%20%28Unheadered%29.zip/Soko%20Banana%20%28World%29%20%28Demo%29%20%282024-01-19%29%20%28Aftermarket%29%20%28Unl%29.zip" TargetMode="External"/><Relationship Id="rId5762" Type="http://schemas.openxmlformats.org/officeDocument/2006/relationships/hyperlink" Target="https://archive.org/download/ni-roms/roms/Nintendo%20-%20Nintendo%20Entertainment%20System%20%28Unheadered%29.zip/Sokoban%20%28World%29%20%28Proto%29%20%28Aftermarket%29%20%28Unl%29.zip" TargetMode="External"/><Relationship Id="rId3100" Type="http://schemas.openxmlformats.org/officeDocument/2006/relationships/hyperlink" Target="https://archive.org/download/ni-roms/roms/Nintendo%20-%20Nintendo%20Entertainment%20System%20%28Unheadered%29.zip/Gremlins%20%28World%29%20%28Aftermarket%29%20%28Pirate%29.zip" TargetMode="External"/><Relationship Id="rId4431" Type="http://schemas.openxmlformats.org/officeDocument/2006/relationships/hyperlink" Target="https://archive.org/download/ni-roms/roms/Nintendo%20-%20Nintendo%20Entertainment%20System%20%28Unheadered%29.zip/Mortal%20Kombat%20%28Asia%29%20%28En%29%20%28YY-01%29%20%28Pirate%29.zip" TargetMode="External"/><Relationship Id="rId4430" Type="http://schemas.openxmlformats.org/officeDocument/2006/relationships/hyperlink" Target="https://archive.org/download/ni-roms/roms/Nintendo%20-%20Nintendo%20Entertainment%20System%20%28Unheadered%29.zip/Mortal%20Kombat%20%28Asia%29%20%28En%29%20%28JJ-01%29%20%28Pirate%29.zip" TargetMode="External"/><Relationship Id="rId5760" Type="http://schemas.openxmlformats.org/officeDocument/2006/relationships/hyperlink" Target="https://archive.org/download/ni-roms/roms/Nintendo%20-%20Nintendo%20Entertainment%20System%20%28Unheadered%29.zip/Soko%20Banana%20%28World%29%20%28Demo%29%20%282023-10-29%29%20%28Aftermarket%29%20%28Unl%29.zip" TargetMode="External"/><Relationship Id="rId3102" Type="http://schemas.openxmlformats.org/officeDocument/2006/relationships/hyperlink" Target="https://archive.org/download/ni-roms/roms/Nintendo%20-%20Nintendo%20Entertainment%20System%20%28Unheadered%29.zip/Gremlins%202%20-%20The%20New%20Batch%20%28Europe%29.zip" TargetMode="External"/><Relationship Id="rId4433" Type="http://schemas.openxmlformats.org/officeDocument/2006/relationships/hyperlink" Target="https://archive.org/download/ni-roms/roms/Nintendo%20-%20Nintendo%20Entertainment%20System%20%28Unheadered%29.zip/Mortal%20Kombat%203%20%28Asia%29%20%28En%29%20%28Super%20Game%29%20%28Pirate%29.zip" TargetMode="External"/><Relationship Id="rId5765" Type="http://schemas.openxmlformats.org/officeDocument/2006/relationships/hyperlink" Target="https://archive.org/download/ni-roms/roms/Nintendo%20-%20Nintendo%20Entertainment%20System%20%28Unheadered%29.zip/Solar%20Wars%20%28World%29%20%28Beta%201%29%20%28No%20Sound%29%20%28Aftermarket%29%20%28Unl%29.zip" TargetMode="External"/><Relationship Id="rId3101" Type="http://schemas.openxmlformats.org/officeDocument/2006/relationships/hyperlink" Target="https://archive.org/download/ni-roms/roms/Nintendo%20-%20Nintendo%20Entertainment%20System%20%28Unheadered%29.zip/Gremlins%202%20-%20The%20New%20Batch%20%28Europe%29%20%28Beta%29.zip" TargetMode="External"/><Relationship Id="rId4432" Type="http://schemas.openxmlformats.org/officeDocument/2006/relationships/hyperlink" Target="https://archive.org/download/ni-roms/roms/Nintendo%20-%20Nintendo%20Entertainment%20System%20%28Unheadered%29.zip/Mortal%20Kombat%203%20%28Asia%29%20%28En%29%20%28Ka%20Sheng%29%20%28Pirate%29.zip" TargetMode="External"/><Relationship Id="rId5766" Type="http://schemas.openxmlformats.org/officeDocument/2006/relationships/hyperlink" Target="https://archive.org/download/ni-roms/roms/Nintendo%20-%20Nintendo%20Entertainment%20System%20%28Unheadered%29.zip/Solar%20Wars%20%28World%29%20%28Beta%202%29%20%28No%20Sound%29%20%28Aftermarket%29%20%28Unl%29.zip" TargetMode="External"/><Relationship Id="rId3104" Type="http://schemas.openxmlformats.org/officeDocument/2006/relationships/hyperlink" Target="https://archive.org/download/ni-roms/roms/Nintendo%20-%20Nintendo%20Entertainment%20System%20%28Unheadered%29.zip/Gremlins%202%20-%20The%20New%20Batch%20%28USA%29.zip" TargetMode="External"/><Relationship Id="rId4435" Type="http://schemas.openxmlformats.org/officeDocument/2006/relationships/hyperlink" Target="https://archive.org/download/ni-roms/roms/Nintendo%20-%20Nintendo%20Entertainment%20System%20%28Unheadered%29.zip/Mortal%20Kombat%203%20-%20Special%2056%20Peoples%20%28Asia%29%20%28En%29%20%28JY-074%29%20%28Pirate%29.zip" TargetMode="External"/><Relationship Id="rId5763" Type="http://schemas.openxmlformats.org/officeDocument/2006/relationships/hyperlink" Target="https://archive.org/download/ni-roms/roms/Nintendo%20-%20Nintendo%20Entertainment%20System%20%28Unheadered%29.zip/Solar%20Jetman%20-%20Hunt%20for%20the%20Golden%20Warpship%20%28Europe%29.zip" TargetMode="External"/><Relationship Id="rId3103" Type="http://schemas.openxmlformats.org/officeDocument/2006/relationships/hyperlink" Target="https://archive.org/download/ni-roms/roms/Nintendo%20-%20Nintendo%20Entertainment%20System%20%28Unheadered%29.zip/Gremlins%202%20-%20The%20New%20Batch%20%28USA%29%20%28Beta%29.zip" TargetMode="External"/><Relationship Id="rId4434" Type="http://schemas.openxmlformats.org/officeDocument/2006/relationships/hyperlink" Target="https://archive.org/download/ni-roms/roms/Nintendo%20-%20Nintendo%20Entertainment%20System%20%28Unheadered%29.zip/Mortal%20Kombat%203%20-%20Extra%2060%20%28Asia%29%20%28En%29%20%28Pirate%29.zip" TargetMode="External"/><Relationship Id="rId5764" Type="http://schemas.openxmlformats.org/officeDocument/2006/relationships/hyperlink" Target="https://archive.org/download/ni-roms/roms/Nintendo%20-%20Nintendo%20Entertainment%20System%20%28Unheadered%29.zip/Solar%20Jetman%20-%20Hunt%20for%20the%20Golden%20Warpship%20%28USA%29.zip" TargetMode="External"/><Relationship Id="rId3139" Type="http://schemas.openxmlformats.org/officeDocument/2006/relationships/hyperlink" Target="https://archive.org/download/ni-roms/roms/Nintendo%20-%20Nintendo%20Entertainment%20System%20%28Unheadered%29.zip/GunTneR%20%28World%29%20%28Beta%29%20%28Build%2065%29%20%28Aftermarket%29%20%28Unl%29.zip" TargetMode="External"/><Relationship Id="rId3138" Type="http://schemas.openxmlformats.org/officeDocument/2006/relationships/hyperlink" Target="https://archive.org/download/ni-roms/roms/Nintendo%20-%20Nintendo%20Entertainment%20System%20%28Unheadered%29.zip/GunTneR%20%28World%29%20%28Beta%29%20%28Build%2053%29%20%28Aftermarket%29%20%28Unl%29.zip" TargetMode="External"/><Relationship Id="rId4469" Type="http://schemas.openxmlformats.org/officeDocument/2006/relationships/hyperlink" Target="https://archive.org/download/ni-roms/roms/Nintendo%20-%20Nintendo%20Entertainment%20System%20%28Unheadered%29.zip/Moyu%20Yingxiong%20Chuan%20-%20Hero%20on%20Devil%20Lands%20%28China%29%20%28TKROM%29%20%28Unl%29.zip" TargetMode="External"/><Relationship Id="rId5790" Type="http://schemas.openxmlformats.org/officeDocument/2006/relationships/hyperlink" Target="https://archive.org/download/ni-roms/roms/Nintendo%20-%20Nintendo%20Entertainment%20System%20%28Unheadered%29.zip/Soreike%21%20Anpanman%20-%20Minna%20de%20Hiking%20Game%21%20%28Japan%29.zip" TargetMode="External"/><Relationship Id="rId5791" Type="http://schemas.openxmlformats.org/officeDocument/2006/relationships/hyperlink" Target="https://archive.org/download/ni-roms/roms/Nintendo%20-%20Nintendo%20Entertainment%20System%20%28Unheadered%29.zip/Soul%20Stone%20%28World%29%20%28Demo%29%20%282022-09-17%29%20%28Byte-Off%202022%29%20%28Aftermarket%29%20%28Unl%29.zip" TargetMode="External"/><Relationship Id="rId4460" Type="http://schemas.openxmlformats.org/officeDocument/2006/relationships/hyperlink" Target="https://archive.org/download/ni-roms/roms/Nintendo%20-%20Nintendo%20Entertainment%20System%20%28Unheadered%29.zip/Moshou%20Shijie%20-%20Emo%20Lieren%20%28China%29%20%28Aftermarket%29%20%28Pirate%29.zip" TargetMode="External"/><Relationship Id="rId3131" Type="http://schemas.openxmlformats.org/officeDocument/2006/relationships/hyperlink" Target="https://archive.org/download/ni-roms/roms/Nintendo%20-%20Nintendo%20Entertainment%20System%20%28Unheadered%29.zip/Gun.Smoke%20%28Europe%29.zip" TargetMode="External"/><Relationship Id="rId4462" Type="http://schemas.openxmlformats.org/officeDocument/2006/relationships/hyperlink" Target="https://archive.org/download/ni-roms/roms/Nintendo%20-%20Nintendo%20Entertainment%20System%20%28Unheadered%29.zip/Mother%20%28Japan%29.zip" TargetMode="External"/><Relationship Id="rId5794" Type="http://schemas.openxmlformats.org/officeDocument/2006/relationships/hyperlink" Target="https://archive.org/download/ni-roms/roms/Nintendo%20-%20Nintendo%20Entertainment%20System%20%28Unheadered%29.zip/Space%20Blaze%20%28World%29%20%28Aftermarket%29%20%28Unl%29.zip" TargetMode="External"/><Relationship Id="rId3130" Type="http://schemas.openxmlformats.org/officeDocument/2006/relationships/hyperlink" Target="https://archive.org/download/ni-roms/roms/Nintendo%20-%20Nintendo%20Entertainment%20System%20%28Unheadered%29.zip/Gun.Smoke%20%28Asia%29%20%28En%29%20%28NTDEC%29%20%28Pirate%29.zip" TargetMode="External"/><Relationship Id="rId4461" Type="http://schemas.openxmlformats.org/officeDocument/2006/relationships/hyperlink" Target="https://archive.org/download/ni-roms/roms/Nintendo%20-%20Nintendo%20Entertainment%20System%20%28Unheadered%29.zip/Mother%20%28Japan%29%20%28Virtual%20Console%29.zip" TargetMode="External"/><Relationship Id="rId5795" Type="http://schemas.openxmlformats.org/officeDocument/2006/relationships/hyperlink" Target="https://archive.org/download/ni-roms/roms/Nintendo%20-%20Nintendo%20Entertainment%20System%20%28Unheadered%29.zip/Space%20Gulls%20%28World%29%20%28NESDev%202020-21%29%20%28Aftermarket%29%20%28Unl%29.zip" TargetMode="External"/><Relationship Id="rId3133" Type="http://schemas.openxmlformats.org/officeDocument/2006/relationships/hyperlink" Target="https://archive.org/download/ni-roms/roms/Nintendo%20-%20Nintendo%20Entertainment%20System%20%28Unheadered%29.zip/Gun%20Nac%20%28Japan%29.zip" TargetMode="External"/><Relationship Id="rId4464" Type="http://schemas.openxmlformats.org/officeDocument/2006/relationships/hyperlink" Target="https://archive.org/download/ni-roms/roms/Nintendo%20-%20Nintendo%20Entertainment%20System%20%28Unheadered%29.zip/Motor%20City%20Patrol%20%28USA%29.zip" TargetMode="External"/><Relationship Id="rId5792" Type="http://schemas.openxmlformats.org/officeDocument/2006/relationships/hyperlink" Target="https://archive.org/download/ni-roms/roms/Nintendo%20-%20Nintendo%20Entertainment%20System%20%28Unheadered%29.zip/Soul%20Stone%20%28World%29%20%28Demo%29%20%282023-05-08%29%20%28Aftermarket%29%20%28Unl%29.zip" TargetMode="External"/><Relationship Id="rId3132" Type="http://schemas.openxmlformats.org/officeDocument/2006/relationships/hyperlink" Target="https://archive.org/download/ni-roms/roms/Nintendo%20-%20Nintendo%20Entertainment%20System%20%28Unheadered%29.zip/Gun.Smoke%20%28USA%29.zip" TargetMode="External"/><Relationship Id="rId4463" Type="http://schemas.openxmlformats.org/officeDocument/2006/relationships/hyperlink" Target="https://archive.org/download/ni-roms/roms/Nintendo%20-%20Nintendo%20Entertainment%20System%20%28Unheadered%29.zip/Motocross%20Champion%20%28Japan%29.zip" TargetMode="External"/><Relationship Id="rId5793" Type="http://schemas.openxmlformats.org/officeDocument/2006/relationships/hyperlink" Target="https://archive.org/download/ni-roms/roms/Nintendo%20-%20Nintendo%20Entertainment%20System%20%28Unheadered%29.zip/SoundTest%202%20%28World%29%20%28Program%29%20%28Aftermarket%29%20%28Unl%29.zip" TargetMode="External"/><Relationship Id="rId3135" Type="http://schemas.openxmlformats.org/officeDocument/2006/relationships/hyperlink" Target="https://archive.org/download/ni-roms/roms/Nintendo%20-%20Nintendo%20Entertainment%20System%20%28Unheadered%29.zip/Gun%20Sight%20%28Japan%29.zip" TargetMode="External"/><Relationship Id="rId4466" Type="http://schemas.openxmlformats.org/officeDocument/2006/relationships/hyperlink" Target="https://archive.org/download/ni-roms/roms/Nintendo%20-%20Nintendo%20Entertainment%20System%20%28Unheadered%29.zip/Moulin%20Rouge%20Senki%20-%20Melville%20no%20Honoo%20%28Japan%29.zip" TargetMode="External"/><Relationship Id="rId5798" Type="http://schemas.openxmlformats.org/officeDocument/2006/relationships/hyperlink" Target="https://archive.org/download/ni-roms/roms/Nintendo%20-%20Nintendo%20Entertainment%20System%20%28Unheadered%29.zip/Space%20Hunter%20%28Japan%29.zip" TargetMode="External"/><Relationship Id="rId3134" Type="http://schemas.openxmlformats.org/officeDocument/2006/relationships/hyperlink" Target="https://archive.org/download/ni-roms/roms/Nintendo%20-%20Nintendo%20Entertainment%20System%20%28Unheadered%29.zip/Gun%20Nac%20%28USA%29.zip" TargetMode="External"/><Relationship Id="rId4465" Type="http://schemas.openxmlformats.org/officeDocument/2006/relationships/hyperlink" Target="https://archive.org/download/ni-roms/roms/Nintendo%20-%20Nintendo%20Entertainment%20System%20%28Unheadered%29.zip/Mottomo%20Abunai%20Deka%20%28Japan%29.zip" TargetMode="External"/><Relationship Id="rId5799" Type="http://schemas.openxmlformats.org/officeDocument/2006/relationships/hyperlink" Target="https://archive.org/download/ni-roms/roms/Nintendo%20-%20Nintendo%20Entertainment%20System%20%28Unheadered%29.zip/Space%20Invaders%20%28Japan%29.zip" TargetMode="External"/><Relationship Id="rId3137" Type="http://schemas.openxmlformats.org/officeDocument/2006/relationships/hyperlink" Target="https://archive.org/download/ni-roms/roms/Nintendo%20-%20Nintendo%20Entertainment%20System%20%28Unheadered%29.zip/GunTneR%20%28World%29%20%28Beta%29%20%28Build%2047%29%20%28Aftermarket%29%20%28Unl%29.zip" TargetMode="External"/><Relationship Id="rId4468" Type="http://schemas.openxmlformats.org/officeDocument/2006/relationships/hyperlink" Target="https://archive.org/download/ni-roms/roms/Nintendo%20-%20Nintendo%20Entertainment%20System%20%28Unheadered%29.zip/Moyu%20Yingxiong%20Chuan%20-%20Hero%20on%20Devil%20Lands%20%28China%29%20%28FS005%29%20%28Unl%29.zip" TargetMode="External"/><Relationship Id="rId5796" Type="http://schemas.openxmlformats.org/officeDocument/2006/relationships/hyperlink" Target="https://archive.org/download/ni-roms/roms/Nintendo%20-%20Nintendo%20Entertainment%20System%20%28Unheadered%29.zip/Space%20Harrier%20%28Japan%29.zip" TargetMode="External"/><Relationship Id="rId3136" Type="http://schemas.openxmlformats.org/officeDocument/2006/relationships/hyperlink" Target="https://archive.org/download/ni-roms/roms/Nintendo%20-%20Nintendo%20Entertainment%20System%20%28Unheadered%29.zip/GunTneR%20%28World%29%20%28Aftermarket%29%20%28Unl%29.zip" TargetMode="External"/><Relationship Id="rId4467" Type="http://schemas.openxmlformats.org/officeDocument/2006/relationships/hyperlink" Target="https://archive.org/download/ni-roms/roms/Nintendo%20-%20Nintendo%20Entertainment%20System%20%28Unheadered%29.zip/Mouryou%20Senki%20Madara%20%28Japan%29.zip" TargetMode="External"/><Relationship Id="rId5797" Type="http://schemas.openxmlformats.org/officeDocument/2006/relationships/hyperlink" Target="https://archive.org/download/ni-roms/roms/Nintendo%20-%20Nintendo%20Entertainment%20System%20%28Unheadered%29.zip/Space%20Hero%20-%20Revival%20of%20the%20Fittest%20%28World%29%20%28Demo%29%20%28Aftermarket%29%20%28Unl%29.zip" TargetMode="External"/><Relationship Id="rId3128" Type="http://schemas.openxmlformats.org/officeDocument/2006/relationships/hyperlink" Target="https://archive.org/download/ni-roms/roms/Nintendo%20-%20Nintendo%20Entertainment%20System%20%28Unheadered%29.zip/Gumshoe%20%28USA%2C%20Europe%29.zip" TargetMode="External"/><Relationship Id="rId4459" Type="http://schemas.openxmlformats.org/officeDocument/2006/relationships/hyperlink" Target="https://archive.org/download/ni-roms/roms/Nintendo%20-%20Nintendo%20Entertainment%20System%20%28Unheadered%29.zip/Moshen%20Fashi%20-%20Demogorgon%20Monk%20%28China%29%20%28TKROM%29%20%28Unl%29.zip" TargetMode="External"/><Relationship Id="rId3127" Type="http://schemas.openxmlformats.org/officeDocument/2006/relationships/hyperlink" Target="https://archive.org/download/ni-roms/roms/Nintendo%20-%20Nintendo%20Entertainment%20System%20%28Unheadered%29.zip/Guimei%20Zhan%20Ji%20%28China%29%20%28Aftermarket%29%20%28Pirate%29.zip" TargetMode="External"/><Relationship Id="rId4458" Type="http://schemas.openxmlformats.org/officeDocument/2006/relationships/hyperlink" Target="https://archive.org/download/ni-roms/roms/Nintendo%20-%20Nintendo%20Entertainment%20System%20%28Unheadered%29.zip/Moshen%20Fashi%20-%20Demogorgon%20Monk%20%28China%29%20%28FS005%29%20%28Unl%29.zip" TargetMode="External"/><Relationship Id="rId5789" Type="http://schemas.openxmlformats.org/officeDocument/2006/relationships/hyperlink" Target="https://archive.org/download/ni-roms/roms/Nintendo%20-%20Nintendo%20Entertainment%20System%20%28Unheadered%29.zip/Sonic%20The%20Hedgehog%20%28Asia%29%20%28En%29%20%28Unl%29.zip" TargetMode="External"/><Relationship Id="rId3129" Type="http://schemas.openxmlformats.org/officeDocument/2006/relationships/hyperlink" Target="https://archive.org/download/ni-roms/roms/Nintendo%20-%20Nintendo%20Entertainment%20System%20%28Unheadered%29.zip/Gun-Dec%20%28Japan%29.zip" TargetMode="External"/><Relationship Id="rId5780" Type="http://schemas.openxmlformats.org/officeDocument/2006/relationships/hyperlink" Target="https://archive.org/download/ni-roms/roms/Nintendo%20-%20Nintendo%20Entertainment%20System%20%28Unheadered%29.zip/Solstice%20-%20The%20Quest%20for%20the%20Staff%20of%20Demnos%20%28Europe%29.zip" TargetMode="External"/><Relationship Id="rId3120" Type="http://schemas.openxmlformats.org/officeDocument/2006/relationships/hyperlink" Target="https://archive.org/download/ni-roms/roms/Nintendo%20-%20Nintendo%20Entertainment%20System%20%28Unheadered%29.zip/Guardian%20Legend%2C%20The%20%28Europe%29.zip" TargetMode="External"/><Relationship Id="rId4451" Type="http://schemas.openxmlformats.org/officeDocument/2006/relationships/hyperlink" Target="https://archive.org/download/ni-roms/roms/Nintendo%20-%20Nintendo%20Entertainment%20System%20%28Unheadered%29.zip/Mortal%20Kombat%20II%20Turbo%20%28Asia%29%20%28En%29%20%28Pirate%29.zip" TargetMode="External"/><Relationship Id="rId5783" Type="http://schemas.openxmlformats.org/officeDocument/2006/relationships/hyperlink" Target="https://archive.org/download/ni-roms/roms/Nintendo%20-%20Nintendo%20Entertainment%20System%20%28Unheadered%29.zip/Somari%20%28Asia%29%20%28En%29%20%28NT-616%29%20%28Pirate%29.zip" TargetMode="External"/><Relationship Id="rId4450" Type="http://schemas.openxmlformats.org/officeDocument/2006/relationships/hyperlink" Target="https://archive.org/download/ni-roms/roms/Nintendo%20-%20Nintendo%20Entertainment%20System%20%28Unheadered%29.zip/Mortal%20Kombat%20II%20Special%20%28Asia%29%20%28En%29%20%28Pirate%29.zip" TargetMode="External"/><Relationship Id="rId5784" Type="http://schemas.openxmlformats.org/officeDocument/2006/relationships/hyperlink" Target="https://archive.org/download/ni-roms/roms/Nintendo%20-%20Nintendo%20Entertainment%20System%20%28Unheadered%29.zip/Somari%20%28Asia%29%20%28En%29%20%28v1.0%29%20%28Pirate%29.zip" TargetMode="External"/><Relationship Id="rId3122" Type="http://schemas.openxmlformats.org/officeDocument/2006/relationships/hyperlink" Target="https://archive.org/download/ni-roms/roms/Nintendo%20-%20Nintendo%20Entertainment%20System%20%28Unheadered%29.zip/Guardians%20of%20the%20Galaxy%20%28World%29%20%28Aftermarket%29%20%28Pirate%29.zip" TargetMode="External"/><Relationship Id="rId4453" Type="http://schemas.openxmlformats.org/officeDocument/2006/relationships/hyperlink" Target="https://archive.org/download/ni-roms/roms/Nintendo%20-%20Nintendo%20Entertainment%20System%20%28Unheadered%29.zip/Mortal%20Kombat%20Trilogy%20MK5%20%28Asia%29%20%28En%29%20%2816%20Fighters%29%20%28Pirate%29.zip" TargetMode="External"/><Relationship Id="rId5781" Type="http://schemas.openxmlformats.org/officeDocument/2006/relationships/hyperlink" Target="https://archive.org/download/ni-roms/roms/Nintendo%20-%20Nintendo%20Entertainment%20System%20%28Unheadered%29.zip/Solstice%20-%20The%20Quest%20for%20the%20Staff%20of%20Demnos%20%28USA%29%20%28Beta%29.zip" TargetMode="External"/><Relationship Id="rId3121" Type="http://schemas.openxmlformats.org/officeDocument/2006/relationships/hyperlink" Target="https://archive.org/download/ni-roms/roms/Nintendo%20-%20Nintendo%20Entertainment%20System%20%28Unheadered%29.zip/Guardian%20Legend%2C%20The%20%28USA%29.zip" TargetMode="External"/><Relationship Id="rId4452" Type="http://schemas.openxmlformats.org/officeDocument/2006/relationships/hyperlink" Target="https://archive.org/download/ni-roms/roms/Nintendo%20-%20Nintendo%20Entertainment%20System%20%28Unheadered%29.zip/Mortal%20Kombat%20Trilogy%20MK5%20%28Asia%29%20%28En%29%20%288%20Fighters%29%20%28Pirate%29.zip" TargetMode="External"/><Relationship Id="rId5782" Type="http://schemas.openxmlformats.org/officeDocument/2006/relationships/hyperlink" Target="https://archive.org/download/ni-roms/roms/Nintendo%20-%20Nintendo%20Entertainment%20System%20%28Unheadered%29.zip/Solstice%20-%20The%20Quest%20for%20the%20Staff%20of%20Demnos%20%28USA%29.zip" TargetMode="External"/><Relationship Id="rId3124" Type="http://schemas.openxmlformats.org/officeDocument/2006/relationships/hyperlink" Target="https://archive.org/download/ni-roms/roms/Nintendo%20-%20Nintendo%20Entertainment%20System%20%28Unheadered%29.zip/Guerrilla%20War%20%28Europe%29.zip" TargetMode="External"/><Relationship Id="rId4455" Type="http://schemas.openxmlformats.org/officeDocument/2006/relationships/hyperlink" Target="https://archive.org/download/ni-roms/roms/Nintendo%20-%20Nintendo%20Entertainment%20System%20%28Unheadered%29.zip/Mortal%20Kombat%20V%20Turbo%20-%2030%20People%20%28Asia%29%20%28En%29%20%28V1995%29%20%28Pirate%29.zip" TargetMode="External"/><Relationship Id="rId5787" Type="http://schemas.openxmlformats.org/officeDocument/2006/relationships/hyperlink" Target="https://archive.org/download/ni-roms/roms/Nintendo%20-%20Nintendo%20Entertainment%20System%20%28Unheadered%29.zip/Sonic%20%28Asia%29%20%28En%29%20%28Pirate%29%20%5Bb%5D.zip" TargetMode="External"/><Relationship Id="rId3123" Type="http://schemas.openxmlformats.org/officeDocument/2006/relationships/hyperlink" Target="https://archive.org/download/ni-roms/roms/Nintendo%20-%20Nintendo%20Entertainment%20System%20%28Unheadered%29.zip/Guardic%20Gaiden%20%28Japan%29.zip" TargetMode="External"/><Relationship Id="rId4454" Type="http://schemas.openxmlformats.org/officeDocument/2006/relationships/hyperlink" Target="https://archive.org/download/ni-roms/roms/Nintendo%20-%20Nintendo%20Entertainment%20System%20%28Unheadered%29.zip/Mortal%20Kombat%20V%20Pro%20%28Asia%29%20%28En%29%20%28Pirate%29.zip" TargetMode="External"/><Relationship Id="rId5788" Type="http://schemas.openxmlformats.org/officeDocument/2006/relationships/hyperlink" Target="https://archive.org/download/ni-roms/roms/Nintendo%20-%20Nintendo%20Entertainment%20System%20%28Unheadered%29.zip/Sonic%203D%20Blast%206%20%28Asia%29%20%28En%29%20%28Pirate%29.zip" TargetMode="External"/><Relationship Id="rId3126" Type="http://schemas.openxmlformats.org/officeDocument/2006/relationships/hyperlink" Target="https://archive.org/download/ni-roms/roms/Nintendo%20-%20Nintendo%20Entertainment%20System%20%28Unheadered%29.zip/Guevara%20%28Japan%29.zip" TargetMode="External"/><Relationship Id="rId4457" Type="http://schemas.openxmlformats.org/officeDocument/2006/relationships/hyperlink" Target="https://archive.org/download/ni-roms/roms/Nintendo%20-%20Nintendo%20Entertainment%20System%20%28Unheadered%29.zip/Mortal%20Kombat%20V%20Turbo%20-%2030%20People%20%28Asia%29%20%28En%29%20%28ZR006%29%20%28Pirate%29.zip" TargetMode="External"/><Relationship Id="rId5785" Type="http://schemas.openxmlformats.org/officeDocument/2006/relationships/hyperlink" Target="https://archive.org/download/ni-roms/roms/Nintendo%20-%20Nintendo%20Entertainment%20System%20%28Unheadered%29.zip/Somari%20%28Asia%29%20%28En%29%20%28v1.1%29%20%28Pirate%29.zip" TargetMode="External"/><Relationship Id="rId3125" Type="http://schemas.openxmlformats.org/officeDocument/2006/relationships/hyperlink" Target="https://archive.org/download/ni-roms/roms/Nintendo%20-%20Nintendo%20Entertainment%20System%20%28Unheadered%29.zip/Guerrilla%20War%20%28USA%29.zip" TargetMode="External"/><Relationship Id="rId4456" Type="http://schemas.openxmlformats.org/officeDocument/2006/relationships/hyperlink" Target="https://archive.org/download/ni-roms/roms/Nintendo%20-%20Nintendo%20Entertainment%20System%20%28Unheadered%29.zip/Mortal%20Kombat%20V%20Turbo%20-%2030%20People%20%28Asia%29%20%28En%29%20%28VT-482%29%20%28Pirate%29.zip" TargetMode="External"/><Relationship Id="rId5786" Type="http://schemas.openxmlformats.org/officeDocument/2006/relationships/hyperlink" Target="https://archive.org/download/ni-roms/roms/Nintendo%20-%20Nintendo%20Entertainment%20System%20%28Unheadered%29.zip/Son%20Son%20%28Japan%29%20%28En%29.zip" TargetMode="External"/><Relationship Id="rId4404" Type="http://schemas.openxmlformats.org/officeDocument/2006/relationships/hyperlink" Target="https://archive.org/download/ni-roms/roms/Nintendo%20-%20Nintendo%20Entertainment%20System%20%28Unheadered%29.zip/Monster%20Brother%20%28Asia%29%20%28En%29%20%28Unl%29.zip" TargetMode="External"/><Relationship Id="rId5736" Type="http://schemas.openxmlformats.org/officeDocument/2006/relationships/hyperlink" Target="https://archive.org/download/ni-roms/roms/Nintendo%20-%20Nintendo%20Entertainment%20System%20%28Unheadered%29.zip/Snake%20Off%20%28World%29%20%28Aftermarket%29%20%28Unl%29.zip" TargetMode="External"/><Relationship Id="rId4403" Type="http://schemas.openxmlformats.org/officeDocument/2006/relationships/hyperlink" Target="https://archive.org/download/ni-roms/roms/Nintendo%20-%20Nintendo%20Entertainment%20System%20%28Unheadered%29.zip/Monopoly%20%28USA%29.zip" TargetMode="External"/><Relationship Id="rId5737" Type="http://schemas.openxmlformats.org/officeDocument/2006/relationships/hyperlink" Target="https://archive.org/download/ni-roms/roms/Nintendo%20-%20Nintendo%20Entertainment%20System%20%28Unheadered%29.zip/Snake%20Rattle%20n%20Roll%20%28Europe%29.zip" TargetMode="External"/><Relationship Id="rId4406" Type="http://schemas.openxmlformats.org/officeDocument/2006/relationships/hyperlink" Target="https://archive.org/download/ni-roms/roms/Nintendo%20-%20Nintendo%20Entertainment%20System%20%28Unheadered%29.zip/Monster%20Maker%20-%207%20Tsu%20no%20Hihou%20%28Japan%29.zip" TargetMode="External"/><Relationship Id="rId5734" Type="http://schemas.openxmlformats.org/officeDocument/2006/relationships/hyperlink" Target="https://archive.org/download/ni-roms/roms/Nintendo%20-%20Nintendo%20Entertainment%20System%20%28Unheadered%29.zip/Snake%27s%20Revenge%20%28USA%29%20%28Metal%20Gear%20Solid%20Collection%29.zip" TargetMode="External"/><Relationship Id="rId4405" Type="http://schemas.openxmlformats.org/officeDocument/2006/relationships/hyperlink" Target="https://archive.org/download/ni-roms/roms/Nintendo%20-%20Nintendo%20Entertainment%20System%20%28Unheadered%29.zip/Monster%20Inc.%20%28Asia%29%20%28Ja%29%20%28Pirate%29.zip" TargetMode="External"/><Relationship Id="rId5735" Type="http://schemas.openxmlformats.org/officeDocument/2006/relationships/hyperlink" Target="https://archive.org/download/ni-roms/roms/Nintendo%20-%20Nintendo%20Entertainment%20System%20%28Unheadered%29.zip/Snake%27s%20Revenge%20%28USA%29.zip" TargetMode="External"/><Relationship Id="rId4408" Type="http://schemas.openxmlformats.org/officeDocument/2006/relationships/hyperlink" Target="https://archive.org/download/ni-roms/roms/Nintendo%20-%20Nintendo%20Entertainment%20System%20%28Unheadered%29.zip/Monster%20Slayer%20%28World%29%20%28Demo%29%20%28Byte-Off%202020%29%20%28Aftermarket%29%20%28Unl%29.zip" TargetMode="External"/><Relationship Id="rId4407" Type="http://schemas.openxmlformats.org/officeDocument/2006/relationships/hyperlink" Target="https://archive.org/download/ni-roms/roms/Nintendo%20-%20Nintendo%20Entertainment%20System%20%28Unheadered%29.zip/Monster%20Party%20%28USA%29.zip" TargetMode="External"/><Relationship Id="rId5738" Type="http://schemas.openxmlformats.org/officeDocument/2006/relationships/hyperlink" Target="https://archive.org/download/ni-roms/roms/Nintendo%20-%20Nintendo%20Entertainment%20System%20%28Unheadered%29.zip/Snake%20Rattle%20n%20Roll%20%28USA%29.zip" TargetMode="External"/><Relationship Id="rId4409" Type="http://schemas.openxmlformats.org/officeDocument/2006/relationships/hyperlink" Target="https://archive.org/download/ni-roms/roms/Nintendo%20-%20Nintendo%20Entertainment%20System%20%28Unheadered%29.zip/Monster%20Truck%20Rally%20%28USA%29.zip" TargetMode="External"/><Relationship Id="rId5739" Type="http://schemas.openxmlformats.org/officeDocument/2006/relationships/hyperlink" Target="https://archive.org/download/ni-roms/roms/Nintendo%20-%20Nintendo%20Entertainment%20System%20%28Unheadered%29.zip/Snakey%20Farm%20%28World%29%20%28Proto%29%20%28Aftermarket%29%20%28Unl%29.zip" TargetMode="External"/><Relationship Id="rId4400" Type="http://schemas.openxmlformats.org/officeDocument/2006/relationships/hyperlink" Target="https://archive.org/download/ni-roms/roms/Nintendo%20-%20Nintendo%20Entertainment%20System%20%28Unheadered%29.zip/Monopoly%20%28France%29.zip" TargetMode="External"/><Relationship Id="rId5732" Type="http://schemas.openxmlformats.org/officeDocument/2006/relationships/hyperlink" Target="https://archive.org/download/ni-roms/roms/Nintendo%20-%20Nintendo%20Entertainment%20System%20%28Unheadered%29.zip/SnailNES%20%28World%29%20%28v0.1.2%29%20%28Aftermarket%29%20%28Unl%29.zip" TargetMode="External"/><Relationship Id="rId5733" Type="http://schemas.openxmlformats.org/officeDocument/2006/relationships/hyperlink" Target="https://archive.org/download/ni-roms/roms/Nintendo%20-%20Nintendo%20Entertainment%20System%20%28Unheadered%29.zip/Snake%27s%20Revenge%20%28Europe%29.zip" TargetMode="External"/><Relationship Id="rId4402" Type="http://schemas.openxmlformats.org/officeDocument/2006/relationships/hyperlink" Target="https://archive.org/download/ni-roms/roms/Nintendo%20-%20Nintendo%20Entertainment%20System%20%28Unheadered%29.zip/Monopoly%20%28Japan%29.zip" TargetMode="External"/><Relationship Id="rId5730" Type="http://schemas.openxmlformats.org/officeDocument/2006/relationships/hyperlink" Target="https://archive.org/download/ni-roms/roms/Nintendo%20-%20Nintendo%20Entertainment%20System%20%28Unheadered%29.zip/Snail%20Maze%20%28World%29%20%28Robert%20L%20Bryant%29%20%28Aftermarket%29%20%28Unl%29.zip" TargetMode="External"/><Relationship Id="rId4401" Type="http://schemas.openxmlformats.org/officeDocument/2006/relationships/hyperlink" Target="https://archive.org/download/ni-roms/roms/Nintendo%20-%20Nintendo%20Entertainment%20System%20%28Unheadered%29.zip/Monopoly%20%28Germany%29.zip" TargetMode="External"/><Relationship Id="rId5731" Type="http://schemas.openxmlformats.org/officeDocument/2006/relationships/hyperlink" Target="https://archive.org/download/ni-roms/roms/Nintendo%20-%20Nintendo%20Entertainment%20System%20%28Unheadered%29.zip/Snail%20Maze%20%28World%29%20%28Sly%20Dog%20Studios%29%20%28Aftermarket%29%20%28Unl%29.zip" TargetMode="External"/><Relationship Id="rId5725" Type="http://schemas.openxmlformats.org/officeDocument/2006/relationships/hyperlink" Target="https://archive.org/download/ni-roms/roms/Nintendo%20-%20Nintendo%20Entertainment%20System%20%28Unheadered%29.zip/Snackventure%20%28World%29%20%28Demo%202%29%20%28Aftermarket%29%20%28Unl%29.zip" TargetMode="External"/><Relationship Id="rId5726" Type="http://schemas.openxmlformats.org/officeDocument/2006/relationships/hyperlink" Target="https://archive.org/download/ni-roms/roms/Nintendo%20-%20Nintendo%20Entertainment%20System%20%28Unheadered%29.zip/Snackventure%20%28World%29%20%28Demo%203%29%20%28Byte-Off%202024%29%20%28Aftermarket%29%20%28Unl%29.zip" TargetMode="External"/><Relationship Id="rId5723" Type="http://schemas.openxmlformats.org/officeDocument/2006/relationships/hyperlink" Target="https://archive.org/download/ni-roms/roms/Nintendo%20-%20Nintendo%20Entertainment%20System%20%28Unheadered%29.zip/Smurfs%2C%20The%20%28Europe%29%20%28En%2CFr%2CDe%2CEs%29.zip" TargetMode="External"/><Relationship Id="rId5724" Type="http://schemas.openxmlformats.org/officeDocument/2006/relationships/hyperlink" Target="https://archive.org/download/ni-roms/roms/Nintendo%20-%20Nintendo%20Entertainment%20System%20%28Unheadered%29.zip/Snackventure%20%28World%29%20%28Demo%201%29%20%28Aftermarket%29%20%28Unl%29.zip" TargetMode="External"/><Relationship Id="rId5729" Type="http://schemas.openxmlformats.org/officeDocument/2006/relationships/hyperlink" Target="https://archive.org/download/ni-roms/roms/Nintendo%20-%20Nintendo%20Entertainment%20System%20%28Unheadered%29.zip/Snail%20Maze%20%28World%29%20%28Airwalk%20Studios%29%20%28Aftermarket%29%20%28Unl%29.zip" TargetMode="External"/><Relationship Id="rId5727" Type="http://schemas.openxmlformats.org/officeDocument/2006/relationships/hyperlink" Target="https://archive.org/download/ni-roms/roms/Nintendo%20-%20Nintendo%20Entertainment%20System%20%28Unheadered%29.zip/Snackventure%20%28World%29%20%28Demo%204%29%20%28Aftermarket%29%20%28Unl%29.zip" TargetMode="External"/><Relationship Id="rId5728" Type="http://schemas.openxmlformats.org/officeDocument/2006/relationships/hyperlink" Target="https://archive.org/download/ni-roms/roms/Nintendo%20-%20Nintendo%20Entertainment%20System%20%28Unheadered%29.zip/Snackventure%20%28World%29%20%28Demo%205%29%20%28Aftermarket%29%20%28Unl%29.zip" TargetMode="External"/><Relationship Id="rId5721" Type="http://schemas.openxmlformats.org/officeDocument/2006/relationships/hyperlink" Target="https://archive.org/download/ni-roms/roms/Nintendo%20-%20Nintendo%20Entertainment%20System%20%28Unheadered%29.zip/Smash%20T.V.%20%28USA%29.zip" TargetMode="External"/><Relationship Id="rId5722" Type="http://schemas.openxmlformats.org/officeDocument/2006/relationships/hyperlink" Target="https://archive.org/download/ni-roms/roms/Nintendo%20-%20Nintendo%20Entertainment%20System%20%28Unheadered%29.zip/Smurfs%2C%20The%20%28Europe%29%20%28En%2CFr%2CDe%2CEs%29%20%28Beta%29.zip" TargetMode="External"/><Relationship Id="rId5720" Type="http://schemas.openxmlformats.org/officeDocument/2006/relationships/hyperlink" Target="https://archive.org/download/ni-roms/roms/Nintendo%20-%20Nintendo%20Entertainment%20System%20%28Unheadered%29.zip/Smash%20T.V.%20%28Europe%29.zip" TargetMode="External"/><Relationship Id="rId4426" Type="http://schemas.openxmlformats.org/officeDocument/2006/relationships/hyperlink" Target="https://archive.org/download/ni-roms/roms/Nintendo%20-%20Nintendo%20Entertainment%20System%20%28Unheadered%29.zip/Morbidly%20Obese%20Alligator%20at%20the%20Staten%20Island%20Olympics%20%28World%29%20%28v6%29%20%28Demo%29%20%28Aftermarket%29%20%28Unl%29.zip" TargetMode="External"/><Relationship Id="rId5758" Type="http://schemas.openxmlformats.org/officeDocument/2006/relationships/hyperlink" Target="https://archive.org/download/ni-roms/roms/Nintendo%20-%20Nintendo%20Entertainment%20System%20%28Unheadered%29.zip/Soko%20Banana%20%28World%29%20%282019-05-08%29%20%28Demo%29%20%28Kickstarter%29%20%28Aftermarket%29%20%28Unl%29.zip" TargetMode="External"/><Relationship Id="rId4425" Type="http://schemas.openxmlformats.org/officeDocument/2006/relationships/hyperlink" Target="https://archive.org/download/ni-roms/roms/Nintendo%20-%20Nintendo%20Entertainment%20System%20%28Unheadered%29.zip/Mooooo%21%20%28World%29%20%28Demo%29%20%28Aftermarket%29%20%28Unl%29.zip" TargetMode="External"/><Relationship Id="rId5759" Type="http://schemas.openxmlformats.org/officeDocument/2006/relationships/hyperlink" Target="https://archive.org/download/ni-roms/roms/Nintendo%20-%20Nintendo%20Entertainment%20System%20%28Unheadered%29.zip/Soko%20Banana%20%28World%29%20%282019-05-16%29%20%28Demo%29%20%28NESDev%29%20%28Aftermarket%29%20%28Unl%29.zip" TargetMode="External"/><Relationship Id="rId4428" Type="http://schemas.openxmlformats.org/officeDocument/2006/relationships/hyperlink" Target="https://archive.org/download/ni-roms/roms/Nintendo%20-%20Nintendo%20Entertainment%20System%20%28Unheadered%29.zip/Morskoy%20Boy%20%28Russia%29%20%28Unl%29.zip" TargetMode="External"/><Relationship Id="rId5756" Type="http://schemas.openxmlformats.org/officeDocument/2006/relationships/hyperlink" Target="https://archive.org/download/ni-roms/roms/Nintendo%20-%20Nintendo%20Entertainment%20System%20%28Unheadered%29.zip/Softball%20Tengoku%20%28Japan%29.zip" TargetMode="External"/><Relationship Id="rId4427" Type="http://schemas.openxmlformats.org/officeDocument/2006/relationships/hyperlink" Target="https://archive.org/download/ni-roms/roms/Nintendo%20-%20Nintendo%20Entertainment%20System%20%28Unheadered%29.zip/Morita%20Shougi%20%28Japan%29.zip" TargetMode="External"/><Relationship Id="rId5757" Type="http://schemas.openxmlformats.org/officeDocument/2006/relationships/hyperlink" Target="https://archive.org/download/ni-roms/roms/Nintendo%20-%20Nintendo%20Entertainment%20System%20%28Unheadered%29.zip/Soko%20Banana%20%28World%29%20%282019-03-11%29%20%28Demo%29%20%28Byte-Off%202019%29%20%28Aftermarket%29%20%28Unl%29.zip" TargetMode="External"/><Relationship Id="rId4429" Type="http://schemas.openxmlformats.org/officeDocument/2006/relationships/hyperlink" Target="https://archive.org/download/ni-roms/roms/Nintendo%20-%20Nintendo%20Entertainment%20System%20%28Unheadered%29.zip/Mortal%20Amrs%20%28Asia%29%20%28Ja%29%20%28P-H3%29%20%28Pirate%29.zip" TargetMode="External"/><Relationship Id="rId5750" Type="http://schemas.openxmlformats.org/officeDocument/2006/relationships/hyperlink" Target="https://archive.org/download/ni-roms/roms/Nintendo%20-%20Nintendo%20Entertainment%20System%20%28Unheadered%29.zip/Soap%20Panic%20%28Japan%29%20%28En%29%20%28v1.0%29%20%28Unl%29.zip" TargetMode="External"/><Relationship Id="rId5751" Type="http://schemas.openxmlformats.org/officeDocument/2006/relationships/hyperlink" Target="https://archive.org/download/ni-roms/roms/Nintendo%20-%20Nintendo%20Entertainment%20System%20%28Unheadered%29.zip/Soap%20Panic%20%28Japan%29%20%28En%29%20%28v1.1%29%20%28Unl%29.zip" TargetMode="External"/><Relationship Id="rId4420" Type="http://schemas.openxmlformats.org/officeDocument/2006/relationships/hyperlink" Target="https://archive.org/download/ni-roms/roms/Nintendo%20-%20Nintendo%20Entertainment%20System%20%28Unheadered%29.zip/Moon%20Harvest%20%28World%29%20%28v1.0.0%29%20%28Ludum%20Dare%2052%29%20%28Aftermarket%29%20%28Unl%29.zip" TargetMode="External"/><Relationship Id="rId4422" Type="http://schemas.openxmlformats.org/officeDocument/2006/relationships/hyperlink" Target="https://archive.org/download/ni-roms/roms/Nintendo%20-%20Nintendo%20Entertainment%20System%20%28Unheadered%29.zip/Moon%20Harvest%20%28World%29%20%28v1.0.2%29%20%28Aftermarket%29%20%28Unl%29.zip" TargetMode="External"/><Relationship Id="rId5754" Type="http://schemas.openxmlformats.org/officeDocument/2006/relationships/hyperlink" Target="https://archive.org/download/ni-roms/roms/Nintendo%20-%20Nintendo%20Entertainment%20System%20%28Unheadered%29.zip/Soccer%20%28Japan%2C%20USA%29%20%28En%29.zip" TargetMode="External"/><Relationship Id="rId4421" Type="http://schemas.openxmlformats.org/officeDocument/2006/relationships/hyperlink" Target="https://archive.org/download/ni-roms/roms/Nintendo%20-%20Nintendo%20Entertainment%20System%20%28Unheadered%29.zip/Moon%20Harvest%20%28World%29%20%28v1.0.1%29%20%28Aftermarket%29%20%28Unl%29.zip" TargetMode="External"/><Relationship Id="rId5755" Type="http://schemas.openxmlformats.org/officeDocument/2006/relationships/hyperlink" Target="https://archive.org/download/ni-roms/roms/Nintendo%20-%20Nintendo%20Entertainment%20System%20%28Unheadered%29.zip/Soccer%20League%20-%20Winner%27s%20Cup%20%28Japan%29.zip" TargetMode="External"/><Relationship Id="rId4424" Type="http://schemas.openxmlformats.org/officeDocument/2006/relationships/hyperlink" Target="https://archive.org/download/ni-roms/roms/Nintendo%20-%20Nintendo%20Entertainment%20System%20%28Unheadered%29.zip/Moon%20Ranger%20%28USA%29%20%28Unl%29.zip" TargetMode="External"/><Relationship Id="rId5752" Type="http://schemas.openxmlformats.org/officeDocument/2006/relationships/hyperlink" Target="https://archive.org/download/ni-roms/roms/Nintendo%20-%20Nintendo%20Entertainment%20System%20%28Unheadered%29.zip/Soccer%20%28Asia%29%20%28En%29%20%28LB33%29%20%28Pirate%29.zip" TargetMode="External"/><Relationship Id="rId4423" Type="http://schemas.openxmlformats.org/officeDocument/2006/relationships/hyperlink" Target="https://archive.org/download/ni-roms/roms/Nintendo%20-%20Nintendo%20Entertainment%20System%20%28Unheadered%29.zip/Moon%20Harvest%20%28World%29%20%28v1.1.0%29%20%28Aftermarket%29%20%28Unl%29.zip" TargetMode="External"/><Relationship Id="rId5753" Type="http://schemas.openxmlformats.org/officeDocument/2006/relationships/hyperlink" Target="https://archive.org/download/ni-roms/roms/Nintendo%20-%20Nintendo%20Entertainment%20System%20%28Unheadered%29.zip/Soccer%20%28Europe%29.zip" TargetMode="External"/><Relationship Id="rId4415" Type="http://schemas.openxmlformats.org/officeDocument/2006/relationships/hyperlink" Target="https://archive.org/download/ni-roms/roms/Nintendo%20-%20Nintendo%20Entertainment%20System%20%28Unheadered%29.zip/Montezuma%27s%20Revenge%20%28USA%29%20%28Demo%29%20%28Aftermarket%29%20%28Unl%29.zip" TargetMode="External"/><Relationship Id="rId5747" Type="http://schemas.openxmlformats.org/officeDocument/2006/relationships/hyperlink" Target="https://archive.org/download/ni-roms/roms/Nintendo%20-%20Nintendo%20Entertainment%20System%20%28Unheadered%29.zip/Snowball%20Fight%2C%20The%20%28World%29%20%28v1.01%29%20%28Aftermarket%29%20%28Unl%29.zip" TargetMode="External"/><Relationship Id="rId4414" Type="http://schemas.openxmlformats.org/officeDocument/2006/relationships/hyperlink" Target="https://archive.org/download/ni-roms/roms/Nintendo%20-%20Nintendo%20Entertainment%20System%20%28Unheadered%29.zip/Monstruo%20de%20los%20Globos%2C%20El%20%28Spain%29%20%28En%29%20%28Caltron%29%20%28Unl%29.zip" TargetMode="External"/><Relationship Id="rId5748" Type="http://schemas.openxmlformats.org/officeDocument/2006/relationships/hyperlink" Target="https://archive.org/download/ni-roms/roms/Nintendo%20-%20Nintendo%20Entertainment%20System%20%28Unheadered%29.zip/Snowball%20Fight%2C%20The%20%28World%29%20%28v1.02%29%20%28Aftermarket%29%20%28Unl%29.zip" TargetMode="External"/><Relationship Id="rId4417" Type="http://schemas.openxmlformats.org/officeDocument/2006/relationships/hyperlink" Target="https://archive.org/download/ni-roms/roms/Nintendo%20-%20Nintendo%20Entertainment%20System%20%28Unheadered%29.zip/Monty%20no%20Doki%20Doki%20Daisassou%20%28Asia%29%20%28Ja%29%20%28Whirlwind%20Manu%29%20%28LH32%29%20%28Pirate%29.zip" TargetMode="External"/><Relationship Id="rId5745" Type="http://schemas.openxmlformats.org/officeDocument/2006/relationships/hyperlink" Target="https://archive.org/download/ni-roms/roms/Nintendo%20-%20Nintendo%20Entertainment%20System%20%28Unheadered%29.zip/Snow%20Brothers%20%28Europe%29.zip" TargetMode="External"/><Relationship Id="rId4416" Type="http://schemas.openxmlformats.org/officeDocument/2006/relationships/hyperlink" Target="https://archive.org/download/ni-roms/roms/Nintendo%20-%20Nintendo%20Entertainment%20System%20%28Unheadered%29.zip/Montu%27s%20Nightmare%20%28World%29%20%28Demo%29%20%28Aftermarket%29%20%28Unl%29.zip" TargetMode="External"/><Relationship Id="rId5746" Type="http://schemas.openxmlformats.org/officeDocument/2006/relationships/hyperlink" Target="https://archive.org/download/ni-roms/roms/Nintendo%20-%20Nintendo%20Entertainment%20System%20%28Unheadered%29.zip/Snow%20Brothers%20%28USA%29.zip" TargetMode="External"/><Relationship Id="rId4419" Type="http://schemas.openxmlformats.org/officeDocument/2006/relationships/hyperlink" Target="https://archive.org/download/ni-roms/roms/Nintendo%20-%20Nintendo%20Entertainment%20System%20%28Unheadered%29.zip/Moon%20Harvest%20%28World%29%20%28Beta%29%20%28Aftermarket%29%20%28Unl%29.zip" TargetMode="External"/><Relationship Id="rId4418" Type="http://schemas.openxmlformats.org/officeDocument/2006/relationships/hyperlink" Target="https://archive.org/download/ni-roms/roms/Nintendo%20-%20Nintendo%20Entertainment%20System%20%28Unheadered%29.zip/Moon%20Crystal%20%28Japan%29.zip" TargetMode="External"/><Relationship Id="rId5749" Type="http://schemas.openxmlformats.org/officeDocument/2006/relationships/hyperlink" Target="https://archive.org/download/ni-roms/roms/Nintendo%20-%20Nintendo%20Entertainment%20System%20%28Unheadered%29.zip/Snowboard%20Challenge%20%28Spain%29%20%28En%29.zip" TargetMode="External"/><Relationship Id="rId5740" Type="http://schemas.openxmlformats.org/officeDocument/2006/relationships/hyperlink" Target="https://archive.org/download/ni-roms/roms/Nintendo%20-%20Nintendo%20Entertainment%20System%20%28Unheadered%29.zip/Snakky%20%28World%29%20%28Aftermarket%29%20%28Unl%29.zip" TargetMode="External"/><Relationship Id="rId4411" Type="http://schemas.openxmlformats.org/officeDocument/2006/relationships/hyperlink" Target="https://archive.org/download/ni-roms/roms/Nintendo%20-%20Nintendo%20Entertainment%20System%20%28Unheadered%29.zip/Monster%20in%20My%20Pocket%20%28Europe%29.zip" TargetMode="External"/><Relationship Id="rId5743" Type="http://schemas.openxmlformats.org/officeDocument/2006/relationships/hyperlink" Target="https://archive.org/download/ni-roms/roms/Nintendo%20-%20Nintendo%20Entertainment%20System%20%28Unheadered%29.zip/Snow%20Brawl%20%28World%29%20%28Proto%29%20%28Aftermarket%29%20%28Unl%29.zip" TargetMode="External"/><Relationship Id="rId4410" Type="http://schemas.openxmlformats.org/officeDocument/2006/relationships/hyperlink" Target="https://archive.org/download/ni-roms/roms/Nintendo%20-%20Nintendo%20Entertainment%20System%20%28Unheadered%29.zip/Monster%20in%20My%20Pocket%20%28Asia%29%20%28En%29%20%28M-16%29%20%28Pirate%29.zip" TargetMode="External"/><Relationship Id="rId5744" Type="http://schemas.openxmlformats.org/officeDocument/2006/relationships/hyperlink" Target="https://archive.org/download/ni-roms/roms/Nintendo%20-%20Nintendo%20Entertainment%20System%20%28Unheadered%29.zip/Snow%20Bros.%20%28Japan%29.zip" TargetMode="External"/><Relationship Id="rId4413" Type="http://schemas.openxmlformats.org/officeDocument/2006/relationships/hyperlink" Target="https://archive.org/download/ni-roms/roms/Nintendo%20-%20Nintendo%20Entertainment%20System%20%28Unheadered%29.zip/Monster%20in%20My%20Pocket%20%28USA%29.zip" TargetMode="External"/><Relationship Id="rId5741" Type="http://schemas.openxmlformats.org/officeDocument/2006/relationships/hyperlink" Target="https://archive.org/download/ni-roms/roms/Nintendo%20-%20Nintendo%20Entertainment%20System%20%28Unheadered%29.zip/Sneak%20%27n%20Peak%20%28USA%29%20%28Aftermarket%29%20%28Unl%29.zip" TargetMode="External"/><Relationship Id="rId4412" Type="http://schemas.openxmlformats.org/officeDocument/2006/relationships/hyperlink" Target="https://archive.org/download/ni-roms/roms/Nintendo%20-%20Nintendo%20Entertainment%20System%20%28Unheadered%29.zip/Monster%20in%20My%20Pocket%20%28USA%29%20%28Beta%29%20%281991-04-22%29.zip" TargetMode="External"/><Relationship Id="rId5742" Type="http://schemas.openxmlformats.org/officeDocument/2006/relationships/hyperlink" Target="https://archive.org/download/ni-roms/roms/Nintendo%20-%20Nintendo%20Entertainment%20System%20%28Unheadered%29.zip/Snoopy%27s%20Silly%20Sports%20Spectacular%21%20%28USA%29.zip" TargetMode="External"/><Relationship Id="rId3191" Type="http://schemas.openxmlformats.org/officeDocument/2006/relationships/hyperlink" Target="https://archive.org/download/ni-roms/roms/Nintendo%20-%20Nintendo%20Entertainment%20System%20%28Unheadered%29.zip/Happily%20Ever%20After%20starring%20Snow%20White%20%28USA%29%20%28Proto%29.zip" TargetMode="External"/><Relationship Id="rId3190" Type="http://schemas.openxmlformats.org/officeDocument/2006/relationships/hyperlink" Target="https://archive.org/download/ni-roms/roms/Nintendo%20-%20Nintendo%20Entertainment%20System%20%28Unheadered%29.zip/Hanjuku%20Hero%20%28Japan%29.zip" TargetMode="External"/><Relationship Id="rId3193" Type="http://schemas.openxmlformats.org/officeDocument/2006/relationships/hyperlink" Target="https://archive.org/download/ni-roms/roms/Nintendo%20-%20Nintendo%20Entertainment%20System%20%28Unheadered%29.zip/Happy%20Biqi%20III%20-%20World%20Fighter%20%28China%29%20%28Pirate%29.zip" TargetMode="External"/><Relationship Id="rId3192" Type="http://schemas.openxmlformats.org/officeDocument/2006/relationships/hyperlink" Target="https://archive.org/download/ni-roms/roms/Nintendo%20-%20Nintendo%20Entertainment%20System%20%28Unheadered%29.zip/Happy%20Biqi%20-%20World%20Fighter%20%28China%29%20%28En%29%20%28Pirate%29.zip" TargetMode="External"/><Relationship Id="rId3195" Type="http://schemas.openxmlformats.org/officeDocument/2006/relationships/hyperlink" Target="https://archive.org/download/ni-roms/roms/Nintendo%20-%20Nintendo%20Entertainment%20System%20%28Unheadered%29.zip/Happy%20Camper%20%28USA%29%20%28NintendoAge%29%20%28Aftermarket%29%20%28Pirate%29.zip" TargetMode="External"/><Relationship Id="rId3194" Type="http://schemas.openxmlformats.org/officeDocument/2006/relationships/hyperlink" Target="https://archive.org/download/ni-roms/roms/Nintendo%20-%20Nintendo%20Entertainment%20System%20%28Unheadered%29.zip/Happy%20Birthday%20Bugs%20%28Japan%29.zip" TargetMode="External"/><Relationship Id="rId3197" Type="http://schemas.openxmlformats.org/officeDocument/2006/relationships/hyperlink" Target="https://archive.org/download/ni-roms/roms/Nintendo%20-%20Nintendo%20Entertainment%20System%20%28Unheadered%29.zip/Happy%20Hour%20%28World%29%20%28Aftermarket%29%20%28Unl%29.zip" TargetMode="External"/><Relationship Id="rId3196" Type="http://schemas.openxmlformats.org/officeDocument/2006/relationships/hyperlink" Target="https://archive.org/download/ni-roms/roms/Nintendo%20-%20Nintendo%20Entertainment%20System%20%28Unheadered%29.zip/Happy%20Camper%20%28USA%29%20%28Proto%29%20%28Unl%29.zip" TargetMode="External"/><Relationship Id="rId3199" Type="http://schemas.openxmlformats.org/officeDocument/2006/relationships/hyperlink" Target="https://archive.org/download/ni-roms/roms/Nintendo%20-%20Nintendo%20Entertainment%20System%20%28Unheadered%29.zip/Happy%20Pairs%20%28Asia%29%20%28En%29%20%2860%20pin%20cart%29%20%28Unl%29.zip" TargetMode="External"/><Relationship Id="rId3198" Type="http://schemas.openxmlformats.org/officeDocument/2006/relationships/hyperlink" Target="https://archive.org/download/ni-roms/roms/Nintendo%20-%20Nintendo%20Entertainment%20System%20%28Unheadered%29.zip/HappyNESs%20%28World%29%20%28Aftermarket%29%20%28Unl%29.zip" TargetMode="External"/><Relationship Id="rId3180" Type="http://schemas.openxmlformats.org/officeDocument/2006/relationships/hyperlink" Target="https://archive.org/download/ni-roms/roms/Nintendo%20-%20Nintendo%20Entertainment%20System%20%28Unheadered%29.zip/Halloween%202016%20NA%20Scare%20Cart%20%28USA%29%20%28Aftermarket%29%20%28Unl%29.zip" TargetMode="External"/><Relationship Id="rId3182" Type="http://schemas.openxmlformats.org/officeDocument/2006/relationships/hyperlink" Target="https://archive.org/download/ni-roms/roms/Nintendo%20-%20Nintendo%20Entertainment%20System%20%28Unheadered%29.zip/Hallway%20%28World%29%20%28Demo%29%20%282024-02-29%29%20%28Aftermarket%29%20%28Unl%29.zip" TargetMode="External"/><Relationship Id="rId3181" Type="http://schemas.openxmlformats.org/officeDocument/2006/relationships/hyperlink" Target="https://archive.org/download/ni-roms/roms/Nintendo%20-%20Nintendo%20Entertainment%20System%20%28Unheadered%29.zip/Halloween%202017%20NA%20Scare%20Cart%20%28USA%29%20%28Aftermarket%29%20%28Unl%29.zip" TargetMode="External"/><Relationship Id="rId3184" Type="http://schemas.openxmlformats.org/officeDocument/2006/relationships/hyperlink" Target="https://archive.org/download/ni-roms/roms/Nintendo%20-%20Nintendo%20Entertainment%20System%20%28Unheadered%29.zip/HammerSmack%21%20%28World%29%20%28Demo%29%20%28Byte-Off%202019%29%20%28Aftermarket%29%20%28Unl%29.zip" TargetMode="External"/><Relationship Id="rId3183" Type="http://schemas.openxmlformats.org/officeDocument/2006/relationships/hyperlink" Target="https://archive.org/download/ni-roms/roms/Nintendo%20-%20Nintendo%20Entertainment%20System%20%28Unheadered%29.zip/Hallway%20%28World%29%20%28Demo%29%20%282024-03-15%29%20%28Byte-Off%202024%29%20%28Aftermarket%29%20%28Unl%29.zip" TargetMode="External"/><Relationship Id="rId3186" Type="http://schemas.openxmlformats.org/officeDocument/2006/relationships/hyperlink" Target="https://archive.org/download/ni-roms/roms/Nintendo%20-%20Nintendo%20Entertainment%20System%20%28Unheadered%29.zip/Han%20Liubang%20%28China%29%20%28Aftermarket%29%20%28Unl%29.zip" TargetMode="External"/><Relationship Id="rId3185" Type="http://schemas.openxmlformats.org/officeDocument/2006/relationships/hyperlink" Target="https://archive.org/download/ni-roms/roms/Nintendo%20-%20Nintendo%20Entertainment%20System%20%28Unheadered%29.zip/Hammerin%27%20Harry%20%28Europe%29.zip" TargetMode="External"/><Relationship Id="rId3188" Type="http://schemas.openxmlformats.org/officeDocument/2006/relationships/hyperlink" Target="https://archive.org/download/ni-roms/roms/Nintendo%20-%20Nintendo%20Entertainment%20System%20%28Unheadered%29.zip/Hana%20no%20Star%20Kaidou%20%28Japan%29.zip" TargetMode="External"/><Relationship Id="rId3187" Type="http://schemas.openxmlformats.org/officeDocument/2006/relationships/hyperlink" Target="https://archive.org/download/ni-roms/roms/Nintendo%20-%20Nintendo%20Entertainment%20System%20%28Unheadered%29.zip/Hanafuda%20Yuukyou%20Den%20-%20Nagarebana%20Oryuu%20%28Japan%29%20%28Unl%29.zip" TargetMode="External"/><Relationship Id="rId3189" Type="http://schemas.openxmlformats.org/officeDocument/2006/relationships/hyperlink" Target="https://archive.org/download/ni-roms/roms/Nintendo%20-%20Nintendo%20Entertainment%20System%20%28Unheadered%29.zip/Hanjuku%20Hero%20%28Japan%29%20%28Virtual%20Console%29.zip" TargetMode="External"/><Relationship Id="rId4480" Type="http://schemas.openxmlformats.org/officeDocument/2006/relationships/hyperlink" Target="https://archive.org/download/ni-roms/roms/Nintendo%20-%20Nintendo%20Entertainment%20System%20%28Unheadered%29.zip/Ms.%20Pac-Man%20%28USA%29%20%28Namco%29.zip" TargetMode="External"/><Relationship Id="rId3151" Type="http://schemas.openxmlformats.org/officeDocument/2006/relationships/hyperlink" Target="https://archive.org/download/ni-roms/roms/Nintendo%20-%20Nintendo%20Entertainment%20System%20%28Unheadered%29.zip/GunTneR%20%28World%29%20%28Beta%29%20%28Build%20239%29%20%28Aftermarket%29%20%28Unl%29.zip" TargetMode="External"/><Relationship Id="rId4482" Type="http://schemas.openxmlformats.org/officeDocument/2006/relationships/hyperlink" Target="https://archive.org/download/ni-roms/roms/Nintendo%20-%20Nintendo%20Entertainment%20System%20%28Unheadered%29.zip/Muchang%20Wuyu%20%28China%29%20%28Pirate%29.zip" TargetMode="External"/><Relationship Id="rId3150" Type="http://schemas.openxmlformats.org/officeDocument/2006/relationships/hyperlink" Target="https://archive.org/download/ni-roms/roms/Nintendo%20-%20Nintendo%20Entertainment%20System%20%28Unheadered%29.zip/GunTneR%20%28World%29%20%28Beta%29%20%28Build%20235%29%20%28Aftermarket%29%20%28Unl%29.zip" TargetMode="External"/><Relationship Id="rId4481" Type="http://schemas.openxmlformats.org/officeDocument/2006/relationships/hyperlink" Target="https://archive.org/download/ni-roms/roms/Nintendo%20-%20Nintendo%20Entertainment%20System%20%28Unheadered%29.zip/Ms.%20Pac-Man%20%28USA%29%20%28Tengen%29%20%28Unl%29.zip" TargetMode="External"/><Relationship Id="rId3153" Type="http://schemas.openxmlformats.org/officeDocument/2006/relationships/hyperlink" Target="https://archive.org/download/ni-roms/roms/Nintendo%20-%20Nintendo%20Entertainment%20System%20%28Unheadered%29.zip/GunTneR%20%28World%29%20%28Beta%29%20%28Build%20249%29%20%28Aftermarket%29%20%28Unl%29.zip" TargetMode="External"/><Relationship Id="rId4484" Type="http://schemas.openxmlformats.org/officeDocument/2006/relationships/hyperlink" Target="https://archive.org/download/ni-roms/roms/Nintendo%20-%20Nintendo%20Entertainment%20System%20%28Unheadered%29.zip/Mugen%20Senshi%20Valis%20%28Japan%29.zip" TargetMode="External"/><Relationship Id="rId3152" Type="http://schemas.openxmlformats.org/officeDocument/2006/relationships/hyperlink" Target="https://archive.org/download/ni-roms/roms/Nintendo%20-%20Nintendo%20Entertainment%20System%20%28Unheadered%29.zip/GunTneR%20%28World%29%20%28Beta%29%20%28Build%20243%29%20%28Aftermarket%29%20%28Unl%29.zip" TargetMode="External"/><Relationship Id="rId4483" Type="http://schemas.openxmlformats.org/officeDocument/2006/relationships/hyperlink" Target="https://archive.org/download/ni-roms/roms/Nintendo%20-%20Nintendo%20Entertainment%20System%20%28Unheadered%29.zip/Muck%20Sunflower%20-%20Escape%20from%20Bot%20Planet%20%28World%29%20%28Demo%29%20%28Aftermarket%29%20%28Unl%29.zip" TargetMode="External"/><Relationship Id="rId3155" Type="http://schemas.openxmlformats.org/officeDocument/2006/relationships/hyperlink" Target="https://archive.org/download/ni-roms/roms/Nintendo%20-%20Nintendo%20Entertainment%20System%20%28Unheadered%29.zip/GunTneR%20%28World%29%20%28Magfest%202023%29%20%28Aftermarket%29%20%28Unl%29.zip" TargetMode="External"/><Relationship Id="rId4486" Type="http://schemas.openxmlformats.org/officeDocument/2006/relationships/hyperlink" Target="https://archive.org/download/ni-roms/roms/Nintendo%20-%20Nintendo%20Entertainment%20System%20%28Unheadered%29.zip/Munchie%20Attack%20%28World%29%20%28Aftermarket%29%20%28Unl%29.zip" TargetMode="External"/><Relationship Id="rId3154" Type="http://schemas.openxmlformats.org/officeDocument/2006/relationships/hyperlink" Target="https://archive.org/download/ni-roms/roms/Nintendo%20-%20Nintendo%20Entertainment%20System%20%28Unheadered%29.zip/GunTneR%20%28World%29%20%28Beta%29%20%28Build%20252%29%20%28Aftermarket%29%20%28Unl%29.zip" TargetMode="External"/><Relationship Id="rId4485" Type="http://schemas.openxmlformats.org/officeDocument/2006/relationships/hyperlink" Target="https://archive.org/download/ni-roms/roms/Nintendo%20-%20Nintendo%20Entertainment%20System%20%28Unheadered%29.zip/Multidude%20%28World%29%20%28Aftermarket%29%20%28Unl%29.zip" TargetMode="External"/><Relationship Id="rId3157" Type="http://schemas.openxmlformats.org/officeDocument/2006/relationships/hyperlink" Target="https://archive.org/download/ni-roms/roms/Nintendo%20-%20Nintendo%20Entertainment%20System%20%28Unheadered%29.zip/GunTneR%20%28World%29%20%28v1.2%29%20%28Demo%29%20%28itch.io%29%20%28Aftermarket%29%20%28Unl%29.zip" TargetMode="External"/><Relationship Id="rId4488" Type="http://schemas.openxmlformats.org/officeDocument/2006/relationships/hyperlink" Target="https://archive.org/download/ni-roms/roms/Nintendo%20-%20Nintendo%20Entertainment%20System%20%28Unheadered%29.zip/Murder%20Club%20-%20Honkaku%20Mystery%20Adventure%20%28Japan%29.zip" TargetMode="External"/><Relationship Id="rId3156" Type="http://schemas.openxmlformats.org/officeDocument/2006/relationships/hyperlink" Target="https://archive.org/download/ni-roms/roms/Nintendo%20-%20Nintendo%20Entertainment%20System%20%28Unheadered%29.zip/GunTneR%20%28World%29%20%28v1.2%29%20%28Demo%29%20%28Kickstarter%29%20%28Aftermarket%29%20%28Unl%29.zip" TargetMode="External"/><Relationship Id="rId4487" Type="http://schemas.openxmlformats.org/officeDocument/2006/relationships/hyperlink" Target="https://archive.org/download/ni-roms/roms/Nintendo%20-%20Nintendo%20Entertainment%20System%20%28Unheadered%29.zip/Muppet%20Adventure%20-%20Chaos%20at%20the%20Carnival%20%28USA%29.zip" TargetMode="External"/><Relationship Id="rId3159" Type="http://schemas.openxmlformats.org/officeDocument/2006/relationships/hyperlink" Target="https://archive.org/download/ni-roms/roms/Nintendo%20-%20Nintendo%20Entertainment%20System%20%28Unheadered%29.zip/GunTneR%20%28World%29%20%28v1.3%29%20%28Demo%29%20%28Kickstarter%29%20%28Aftermarket%29%20%28Unl%29.zip" TargetMode="External"/><Relationship Id="rId3158" Type="http://schemas.openxmlformats.org/officeDocument/2006/relationships/hyperlink" Target="https://archive.org/download/ni-roms/roms/Nintendo%20-%20Nintendo%20Entertainment%20System%20%28Unheadered%29.zip/GunTneR%20%28World%29%20%28v1.3%29%20%28Aftermarket%29%20%28Unl%29.zip" TargetMode="External"/><Relationship Id="rId4489" Type="http://schemas.openxmlformats.org/officeDocument/2006/relationships/hyperlink" Target="https://archive.org/download/ni-roms/roms/Nintendo%20-%20Nintendo%20Entertainment%20System%20%28Unheadered%29.zip/Musashi%20no%20Bouken%20%28Japan%29.zip" TargetMode="External"/><Relationship Id="rId3149" Type="http://schemas.openxmlformats.org/officeDocument/2006/relationships/hyperlink" Target="https://archive.org/download/ni-roms/roms/Nintendo%20-%20Nintendo%20Entertainment%20System%20%28Unheadered%29.zip/GunTneR%20%28World%29%20%28Beta%29%20%28Build%20231%29%20%28Aftermarket%29%20%28Unl%29.zip" TargetMode="External"/><Relationship Id="rId3140" Type="http://schemas.openxmlformats.org/officeDocument/2006/relationships/hyperlink" Target="https://archive.org/download/ni-roms/roms/Nintendo%20-%20Nintendo%20Entertainment%20System%20%28Unheadered%29.zip/GunTneR%20%28World%29%20%28Beta%29%20%28Build%20132%29%20%28Aftermarket%29%20%28Unl%29.zip" TargetMode="External"/><Relationship Id="rId4471" Type="http://schemas.openxmlformats.org/officeDocument/2006/relationships/hyperlink" Target="https://archive.org/download/ni-roms/roms/Nintendo%20-%20Nintendo%20Entertainment%20System%20%28Unheadered%29.zip/Mr.%20Boot%20%28World%29%20%28Demo%29%20%28Aftermarket%29%20%28Unl%29.zip" TargetMode="External"/><Relationship Id="rId4470" Type="http://schemas.openxmlformats.org/officeDocument/2006/relationships/hyperlink" Target="https://archive.org/download/ni-roms/roms/Nintendo%20-%20Nintendo%20Entertainment%20System%20%28Unheadered%29.zip/Mr.%20Assy%20-%20Momoco%20%26%20Hanako%20%28Asia%29%20%28Ja%29%20%28Proto%29%20%28Pirate%29.zip" TargetMode="External"/><Relationship Id="rId3142" Type="http://schemas.openxmlformats.org/officeDocument/2006/relationships/hyperlink" Target="https://archive.org/download/ni-roms/roms/Nintendo%20-%20Nintendo%20Entertainment%20System%20%28Unheadered%29.zip/GunTneR%20%28World%29%20%28Beta%29%20%28Build%20158%29%20%28Aftermarket%29%20%28Unl%29.zip" TargetMode="External"/><Relationship Id="rId4473" Type="http://schemas.openxmlformats.org/officeDocument/2006/relationships/hyperlink" Target="https://archive.org/download/ni-roms/roms/Nintendo%20-%20Nintendo%20Entertainment%20System%20%28Unheadered%29.zip/Mr.%20Gimmick%20%28USA%29%20%28Proto%29.zip" TargetMode="External"/><Relationship Id="rId3141" Type="http://schemas.openxmlformats.org/officeDocument/2006/relationships/hyperlink" Target="https://archive.org/download/ni-roms/roms/Nintendo%20-%20Nintendo%20Entertainment%20System%20%28Unheadered%29.zip/GunTneR%20%28World%29%20%28Beta%29%20%28Build%20157%29%20%28Aftermarket%29%20%28Unl%29.zip" TargetMode="External"/><Relationship Id="rId4472" Type="http://schemas.openxmlformats.org/officeDocument/2006/relationships/hyperlink" Target="https://archive.org/download/ni-roms/roms/Nintendo%20-%20Nintendo%20Entertainment%20System%20%28Unheadered%29.zip/Mr.%20Gimmick%20%28Europe%29.zip" TargetMode="External"/><Relationship Id="rId3144" Type="http://schemas.openxmlformats.org/officeDocument/2006/relationships/hyperlink" Target="https://archive.org/download/ni-roms/roms/Nintendo%20-%20Nintendo%20Entertainment%20System%20%28Unheadered%29.zip/GunTneR%20%28World%29%20%28Beta%29%20%28Build%20194%29%20%28Aftermarket%29%20%28Unl%29.zip" TargetMode="External"/><Relationship Id="rId4475" Type="http://schemas.openxmlformats.org/officeDocument/2006/relationships/hyperlink" Target="https://archive.org/download/ni-roms/roms/Nintendo%20-%20Nintendo%20Entertainment%20System%20%28Unheadered%29.zip/Mr.%20Run%20and%20Jump%20%28World%29%20%28Aftermarket%29%20%28Unl%29.zip" TargetMode="External"/><Relationship Id="rId3143" Type="http://schemas.openxmlformats.org/officeDocument/2006/relationships/hyperlink" Target="https://archive.org/download/ni-roms/roms/Nintendo%20-%20Nintendo%20Entertainment%20System%20%28Unheadered%29.zip/GunTneR%20%28World%29%20%28Beta%29%20%28Build%20186%29%20%28Aftermarket%29%20%28Unl%29.zip" TargetMode="External"/><Relationship Id="rId4474" Type="http://schemas.openxmlformats.org/officeDocument/2006/relationships/hyperlink" Target="https://archive.org/download/ni-roms/roms/Nintendo%20-%20Nintendo%20Entertainment%20System%20%28Unheadered%29.zip/Mr.%20Potato%20in%20Potatoland%20%28World%29%20%28Demo%29%20%28Aftermarket%29%20%28Unl%29.zip" TargetMode="External"/><Relationship Id="rId3146" Type="http://schemas.openxmlformats.org/officeDocument/2006/relationships/hyperlink" Target="https://archive.org/download/ni-roms/roms/Nintendo%20-%20Nintendo%20Entertainment%20System%20%28Unheadered%29.zip/GunTneR%20%28World%29%20%28Beta%29%20%28Build%20209%29%20%28Aftermarket%29%20%28Unl%29.zip" TargetMode="External"/><Relationship Id="rId4477" Type="http://schemas.openxmlformats.org/officeDocument/2006/relationships/hyperlink" Target="https://archive.org/download/ni-roms/roms/Nintendo%20-%20Nintendo%20Entertainment%20System%20%28Unheadered%29.zip/Mr.%20Splash%20%28Japan%29%20%28En%29%20%28Columbia%20Version%29%20%28Aftermarket%29%20%28Unl%29.zip" TargetMode="External"/><Relationship Id="rId3145" Type="http://schemas.openxmlformats.org/officeDocument/2006/relationships/hyperlink" Target="https://archive.org/download/ni-roms/roms/Nintendo%20-%20Nintendo%20Entertainment%20System%20%28Unheadered%29.zip/GunTneR%20%28World%29%20%28Beta%29%20%28Build%20208%29%20%28Aftermarket%29%20%28Unl%29.zip" TargetMode="External"/><Relationship Id="rId4476" Type="http://schemas.openxmlformats.org/officeDocument/2006/relationships/hyperlink" Target="https://archive.org/download/ni-roms/roms/Nintendo%20-%20Nintendo%20Entertainment%20System%20%28Unheadered%29.zip/Mr.%20Splash%20%28France%29%20%28Omake%20Books%20Version%29%20%28Aftermarket%29%20%28Unl%29.zip" TargetMode="External"/><Relationship Id="rId3148" Type="http://schemas.openxmlformats.org/officeDocument/2006/relationships/hyperlink" Target="https://archive.org/download/ni-roms/roms/Nintendo%20-%20Nintendo%20Entertainment%20System%20%28Unheadered%29.zip/GunTneR%20%28World%29%20%28Beta%29%20%28Build%20221%29%20%28Aftermarket%29%20%28Unl%29.zip" TargetMode="External"/><Relationship Id="rId4479" Type="http://schemas.openxmlformats.org/officeDocument/2006/relationships/hyperlink" Target="https://archive.org/download/ni-roms/roms/Nintendo%20-%20Nintendo%20Entertainment%20System%20%28Unheadered%29.zip/Mr%20Mary%20%28Asia%29%20%28En%29%20%28Pirate%29.zip" TargetMode="External"/><Relationship Id="rId3147" Type="http://schemas.openxmlformats.org/officeDocument/2006/relationships/hyperlink" Target="https://archive.org/download/ni-roms/roms/Nintendo%20-%20Nintendo%20Entertainment%20System%20%28Unheadered%29.zip/GunTneR%20%28World%29%20%28Beta%29%20%28Build%20211%29%20%28Aftermarket%29%20%28Unl%29.zip" TargetMode="External"/><Relationship Id="rId4478" Type="http://schemas.openxmlformats.org/officeDocument/2006/relationships/hyperlink" Target="https://archive.org/download/ni-roms/roms/Nintendo%20-%20Nintendo%20Entertainment%20System%20%28Unheadered%29.zip/Mr.%20Splash%20%28Japan%29%20%28En%29%20%28Mondo21%20Version%29%20%28Aftermarket%29%20%28Unl%29.zip" TargetMode="External"/><Relationship Id="rId3171" Type="http://schemas.openxmlformats.org/officeDocument/2006/relationships/hyperlink" Target="https://archive.org/download/ni-roms/roms/Nintendo%20-%20Nintendo%20Entertainment%20System%20%28Unheadered%29.zip/Gyruss%20%28Asia%29%20%28En%29%20%28Kaiser%29%20%28KS-7057%29%20%28Pirate%29.zip" TargetMode="External"/><Relationship Id="rId3170" Type="http://schemas.openxmlformats.org/officeDocument/2006/relationships/hyperlink" Target="https://archive.org/download/ni-roms/roms/Nintendo%20-%20Nintendo%20Entertainment%20System%20%28Unheadered%29.zip/Gyromite%20%28World%29.zip" TargetMode="External"/><Relationship Id="rId3173" Type="http://schemas.openxmlformats.org/officeDocument/2006/relationships/hyperlink" Target="https://archive.org/download/ni-roms/roms/Nintendo%20-%20Nintendo%20Entertainment%20System%20%28Unheadered%29.zip/HBC%20Phutball%20%28World%29%20%28Aftermarket%29%20%28Unl%29.zip" TargetMode="External"/><Relationship Id="rId3172" Type="http://schemas.openxmlformats.org/officeDocument/2006/relationships/hyperlink" Target="https://archive.org/download/ni-roms/roms/Nintendo%20-%20Nintendo%20Entertainment%20System%20%28Unheadered%29.zip/Gyruss%20%28USA%29.zip" TargetMode="External"/><Relationship Id="rId3175" Type="http://schemas.openxmlformats.org/officeDocument/2006/relationships/hyperlink" Target="https://archive.org/download/ni-roms/roms/Nintendo%20-%20Nintendo%20Entertainment%20System%20%28Unheadered%29.zip/HVC%20Kensa%20Cassette%20Controller%20Test%20%28Japan%29%20%28Test%20Program%29.zip" TargetMode="External"/><Relationship Id="rId3174" Type="http://schemas.openxmlformats.org/officeDocument/2006/relationships/hyperlink" Target="https://archive.org/download/ni-roms/roms/Nintendo%20-%20Nintendo%20Entertainment%20System%20%28Unheadered%29.zip/HES%206-Pak%20-%20Real%20Player%27s%20Pak%20%28Australia%29%20%28Unl%29.zip" TargetMode="External"/><Relationship Id="rId3177" Type="http://schemas.openxmlformats.org/officeDocument/2006/relationships/hyperlink" Target="https://archive.org/download/ni-roms/roms/Nintendo%20-%20Nintendo%20Entertainment%20System%20%28Unheadered%29.zip/Haja%20no%20Fuuin%20%28Japan%29.zip" TargetMode="External"/><Relationship Id="rId3176" Type="http://schemas.openxmlformats.org/officeDocument/2006/relationships/hyperlink" Target="https://archive.org/download/ni-roms/roms/Nintendo%20-%20Nintendo%20Entertainment%20System%20%28Unheadered%29.zip/Hacker%2C%20The%20%28China%29%20%28Pirate%29.zip" TargetMode="External"/><Relationship Id="rId3179" Type="http://schemas.openxmlformats.org/officeDocument/2006/relationships/hyperlink" Target="https://archive.org/download/ni-roms/roms/Nintendo%20-%20Nintendo%20Entertainment%20System%20%28Unheadered%29.zip/Halloween%202015%20NA%20Scare%20Cart%20%28USA%29%20%28Aftermarket%29%20%28Unl%29.zip" TargetMode="External"/><Relationship Id="rId3178" Type="http://schemas.openxmlformats.org/officeDocument/2006/relationships/hyperlink" Target="https://archive.org/download/ni-roms/roms/Nintendo%20-%20Nintendo%20Entertainment%20System%20%28Unheadered%29.zip/Halloween%20-%20October%2031st%20%28World%29%20%28v0.02%29%20%28Aftermarket%29%20%28Unl%29.zip" TargetMode="External"/><Relationship Id="rId3160" Type="http://schemas.openxmlformats.org/officeDocument/2006/relationships/hyperlink" Target="https://archive.org/download/ni-roms/roms/Nintendo%20-%20Nintendo%20Entertainment%20System%20%28Unheadered%29.zip/GunTneR%20%28World%29%20%28v2.73%29%20%28Beta%29%20%28Build%204%29%20%28Aftermarket%29%20%28Unl%29.zip" TargetMode="External"/><Relationship Id="rId4491" Type="http://schemas.openxmlformats.org/officeDocument/2006/relationships/hyperlink" Target="https://archive.org/download/ni-roms/roms/Nintendo%20-%20Nintendo%20Entertainment%20System%20%28Unheadered%29.zip/Musical%20Quest%20%28World%29%20%28En%2CFi%29%20%28Proto%29%20%282024-06-20%29%20%28PAL%29%20%28Aftermarket%29%20%28Unl%29.zip" TargetMode="External"/><Relationship Id="rId4490" Type="http://schemas.openxmlformats.org/officeDocument/2006/relationships/hyperlink" Target="https://archive.org/download/ni-roms/roms/Nintendo%20-%20Nintendo%20Entertainment%20System%20%28Unheadered%29.zip/Musashi%20no%20Ken%20-%20Tadaima%20Shugyou%20Chuu%20%28Japan%29.zip" TargetMode="External"/><Relationship Id="rId3162" Type="http://schemas.openxmlformats.org/officeDocument/2006/relationships/hyperlink" Target="https://archive.org/download/ni-roms/roms/Nintendo%20-%20Nintendo%20Entertainment%20System%20%28Unheadered%29.zip/GunTneR%20%28World%29%20%28v2.73%29%20%28Beta%29%20%28Build%20132%29%20%28Aftermarket%29%20%28Unl%29.zip" TargetMode="External"/><Relationship Id="rId4493" Type="http://schemas.openxmlformats.org/officeDocument/2006/relationships/hyperlink" Target="https://archive.org/download/ni-roms/roms/Nintendo%20-%20Nintendo%20Entertainment%20System%20%28Unheadered%29.zip/Musical%20Quest%20%28World%29%20%28Proto%29%20%282021-03-30%29%20%28PAL%29%20%28Aftermarket%29%20%28Unl%29.zip" TargetMode="External"/><Relationship Id="rId3161" Type="http://schemas.openxmlformats.org/officeDocument/2006/relationships/hyperlink" Target="https://archive.org/download/ni-roms/roms/Nintendo%20-%20Nintendo%20Entertainment%20System%20%28Unheadered%29.zip/GunTneR%20%28World%29%20%28v2.73%29%20%28Beta%29%20%28Build%205%29%20%28Aftermarket%29%20%28Unl%29.zip" TargetMode="External"/><Relationship Id="rId4492" Type="http://schemas.openxmlformats.org/officeDocument/2006/relationships/hyperlink" Target="https://archive.org/download/ni-roms/roms/Nintendo%20-%20Nintendo%20Entertainment%20System%20%28Unheadered%29.zip/Musical%20Quest%20%28World%29%20%28Proto%29%20%282021-03-30%29%20%28NTSC%29%20%28Aftermarket%29%20%28Unl%29.zip" TargetMode="External"/><Relationship Id="rId3164" Type="http://schemas.openxmlformats.org/officeDocument/2006/relationships/hyperlink" Target="https://archive.org/download/ni-roms/roms/Nintendo%20-%20Nintendo%20Entertainment%20System%20%28Unheadered%29.zip/GunTneR%20%28World%29%20%28v2.73%29%20%28Beta%29%20%28Build%20143%29%20%28Aftermarket%29%20%28Unl%29.zip" TargetMode="External"/><Relationship Id="rId4495" Type="http://schemas.openxmlformats.org/officeDocument/2006/relationships/hyperlink" Target="https://archive.org/download/ni-roms/roms/Nintendo%20-%20Nintendo%20Entertainment%20System%20%28Unheadered%29.zip/Mutant%20Virus%2C%20The%20-%20Crisis%20in%20a%20Computer%20World%20%28USA%29.zip" TargetMode="External"/><Relationship Id="rId3163" Type="http://schemas.openxmlformats.org/officeDocument/2006/relationships/hyperlink" Target="https://archive.org/download/ni-roms/roms/Nintendo%20-%20Nintendo%20Entertainment%20System%20%28Unheadered%29.zip/GunTneR%20%28World%29%20%28v2.73%29%20%28Beta%29%20%28Build%20141%29%20%28Aftermarket%29%20%28Unl%29.zip" TargetMode="External"/><Relationship Id="rId4494" Type="http://schemas.openxmlformats.org/officeDocument/2006/relationships/hyperlink" Target="https://archive.org/download/ni-roms/roms/Nintendo%20-%20Nintendo%20Entertainment%20System%20%28Unheadered%29.zip/Musical%20Quest%20%28World%29%20%28Proto%29%20%282022-11-03%29%20%28Aftermarket%29%20%28Unl%29.zip" TargetMode="External"/><Relationship Id="rId3166" Type="http://schemas.openxmlformats.org/officeDocument/2006/relationships/hyperlink" Target="https://archive.org/download/ni-roms/roms/Nintendo%20-%20Nintendo%20Entertainment%20System%20%28Unheadered%29.zip/GunTneR%20%28World%29%20%28v2.73%29%20%28Beta%29%20%28Build%20190%29%20%28Aftermarket%29%20%28Unl%29.zip" TargetMode="External"/><Relationship Id="rId4497" Type="http://schemas.openxmlformats.org/officeDocument/2006/relationships/hyperlink" Target="https://archive.org/download/ni-roms/roms/Nintendo%20-%20Nintendo%20Entertainment%20System%20%28Unheadered%29.zip/My%20Friendly%20A.I.%20Assistant%20Robot%20%28World%29%20%28Rev%20A%29%20%28Demo%29%20%28Aftermarket%29%20%28Unl%29.zip" TargetMode="External"/><Relationship Id="rId3165" Type="http://schemas.openxmlformats.org/officeDocument/2006/relationships/hyperlink" Target="https://archive.org/download/ni-roms/roms/Nintendo%20-%20Nintendo%20Entertainment%20System%20%28Unheadered%29.zip/GunTneR%20%28World%29%20%28v2.73%29%20%28Beta%29%20%28Build%20167%29%20%28Aftermarket%29%20%28Unl%29.zip" TargetMode="External"/><Relationship Id="rId4496" Type="http://schemas.openxmlformats.org/officeDocument/2006/relationships/hyperlink" Target="https://archive.org/download/ni-roms/roms/Nintendo%20-%20Nintendo%20Entertainment%20System%20%28Unheadered%29.zip/My%20Friendly%20A.I.%20Assistant%20Robot%20%28World%29%20%28Demo%29%20%28Aftermarket%29%20%28Unl%29.zip" TargetMode="External"/><Relationship Id="rId3168" Type="http://schemas.openxmlformats.org/officeDocument/2006/relationships/hyperlink" Target="https://archive.org/download/ni-roms/roms/Nintendo%20-%20Nintendo%20Entertainment%20System%20%28Unheadered%29.zip/Gypsum%20and%20The%20Travelers%20%28World%29%20%28Demo%29%20%28Aftermarket%29%20%28Unl%29.zip" TargetMode="External"/><Relationship Id="rId4499" Type="http://schemas.openxmlformats.org/officeDocument/2006/relationships/hyperlink" Target="https://archive.org/download/ni-roms/roms/Nintendo%20-%20Nintendo%20Entertainment%20System%20%28Unheadered%29.zip/My%20Life%20My%20Love%20-%20Boku%20no%20Yume%20-%20Watashi%20no%20Negai%20%28Japan%29.zip" TargetMode="External"/><Relationship Id="rId3167" Type="http://schemas.openxmlformats.org/officeDocument/2006/relationships/hyperlink" Target="https://archive.org/download/ni-roms/roms/Nintendo%20-%20Nintendo%20Entertainment%20System%20%28Unheadered%29.zip/Gunhed%20-%20Aratanaru%20Tatakai%20%28Japan%29.zip" TargetMode="External"/><Relationship Id="rId4498" Type="http://schemas.openxmlformats.org/officeDocument/2006/relationships/hyperlink" Target="https://archive.org/download/ni-roms/roms/Nintendo%20-%20Nintendo%20Entertainment%20System%20%28Unheadered%29.zip/My%20Friendly%20A.I.%20Assistant%20Robot%20%28World%29%20%28Rev%20B%29%20%28Demo%29%20%28Aftermarket%29%20%28Unl%29.zip" TargetMode="External"/><Relationship Id="rId3169" Type="http://schemas.openxmlformats.org/officeDocument/2006/relationships/hyperlink" Target="https://archive.org/download/ni-roms/roms/Nintendo%20-%20Nintendo%20Entertainment%20System%20%28Unheadered%29.zip/Gyrodine%20%28Japan%29.zip" TargetMode="External"/><Relationship Id="rId5813" Type="http://schemas.openxmlformats.org/officeDocument/2006/relationships/hyperlink" Target="https://archive.org/download/ni-roms/roms/Nintendo%20-%20Nintendo%20Entertainment%20System%20%28Unheadered%29.zip/Space%20Mutants%20%28World%29%20%282023-07-26%29%20%28DG%29%20%28Aftermarket%29%20%28Unl%29.zip" TargetMode="External"/><Relationship Id="rId5814" Type="http://schemas.openxmlformats.org/officeDocument/2006/relationships/hyperlink" Target="https://archive.org/download/ni-roms/roms/Nintendo%20-%20Nintendo%20Entertainment%20System%20%28Unheadered%29.zip/Space%20Mutants%20%28World%29%20%282023-07-26%29%20%28JK%29%20%28Aftermarket%29%20%28Unl%29.zip" TargetMode="External"/><Relationship Id="rId5811" Type="http://schemas.openxmlformats.org/officeDocument/2006/relationships/hyperlink" Target="https://archive.org/download/ni-roms/roms/Nintendo%20-%20Nintendo%20Entertainment%20System%20%28Unheadered%29.zip/Space%20Mutants%20%28World%29%20%282023-07-16%29%20%28JK%29%20%28Aftermarket%29%20%28Unl%29.zip" TargetMode="External"/><Relationship Id="rId5812" Type="http://schemas.openxmlformats.org/officeDocument/2006/relationships/hyperlink" Target="https://archive.org/download/ni-roms/roms/Nintendo%20-%20Nintendo%20Entertainment%20System%20%28Unheadered%29.zip/Space%20Mutants%20%28World%29%20%282023-07-25%29%20%28Aftermarket%29%20%28Unl%29.zip" TargetMode="External"/><Relationship Id="rId5817" Type="http://schemas.openxmlformats.org/officeDocument/2006/relationships/hyperlink" Target="https://archive.org/download/ni-roms/roms/Nintendo%20-%20Nintendo%20Entertainment%20System%20%28Unheadered%29.zip/Space%20Mutants%20%28World%29%20%282023-11-01%29%20%28Extendo%20UnCut%20Edition%29%20%28Aftermarket%29%20%28Unl%29.zip" TargetMode="External"/><Relationship Id="rId5818" Type="http://schemas.openxmlformats.org/officeDocument/2006/relationships/hyperlink" Target="https://archive.org/download/ni-roms/roms/Nintendo%20-%20Nintendo%20Entertainment%20System%20%28Unheadered%29.zip/Space%20Mutants%20%28World%29%20%282023-11-18%29%20%28Extendo%20UnCut%20Edition%29%20%28Aftermarket%29%20%28Unl%29.zip" TargetMode="External"/><Relationship Id="rId5815" Type="http://schemas.openxmlformats.org/officeDocument/2006/relationships/hyperlink" Target="https://archive.org/download/ni-roms/roms/Nintendo%20-%20Nintendo%20Entertainment%20System%20%28Unheadered%29.zip/Space%20Mutants%20%28World%29%20%282023-10-23%29%20%28Extendo%20UnCut%20Edition%29%20%28Aftermarket%29%20%28Unl%29.zip" TargetMode="External"/><Relationship Id="rId5816" Type="http://schemas.openxmlformats.org/officeDocument/2006/relationships/hyperlink" Target="https://archive.org/download/ni-roms/roms/Nintendo%20-%20Nintendo%20Entertainment%20System%20%28Unheadered%29.zip/Space%20Mutants%20%28World%29%20%282023-10-26%29%20%28Extendo%20UnCut%20Edition%29%20%28Aftermarket%29%20%28Unl%29.zip" TargetMode="External"/><Relationship Id="rId5819" Type="http://schemas.openxmlformats.org/officeDocument/2006/relationships/hyperlink" Target="https://archive.org/download/ni-roms/roms/Nintendo%20-%20Nintendo%20Entertainment%20System%20%28Unheadered%29.zip/Space%20Mutants%20%28World%29%20%282024-01-31%29%20%28Extendo%20UnCut%20Edition%29%20%28Aftermarket%29%20%28Unl%29.zip" TargetMode="External"/><Relationship Id="rId5810" Type="http://schemas.openxmlformats.org/officeDocument/2006/relationships/hyperlink" Target="https://archive.org/download/ni-roms/roms/Nintendo%20-%20Nintendo%20Entertainment%20System%20%28Unheadered%29.zip/Space%20Mutants%20%28World%29%20%282023-07-16%29%20%28DG%29%20%28Aftermarket%29%20%28Unl%29.zip" TargetMode="External"/><Relationship Id="rId5802" Type="http://schemas.openxmlformats.org/officeDocument/2006/relationships/hyperlink" Target="https://archive.org/download/ni-roms/roms/Nintendo%20-%20Nintendo%20Entertainment%20System%20%28Unheadered%29.zip/Space%20Mutants%20%28World%29%20%282023-04-20%29%20%28JK%29%20%28Aftermarket%29%20%28Unl%29.zip" TargetMode="External"/><Relationship Id="rId5803" Type="http://schemas.openxmlformats.org/officeDocument/2006/relationships/hyperlink" Target="https://archive.org/download/ni-roms/roms/Nintendo%20-%20Nintendo%20Entertainment%20System%20%28Unheadered%29.zip/Space%20Mutants%20%28World%29%20%282023-05-17%29%20%28DG%29%20%28Aftermarket%29%20%28Unl%29%20%28Alt%29.zip" TargetMode="External"/><Relationship Id="rId5800" Type="http://schemas.openxmlformats.org/officeDocument/2006/relationships/hyperlink" Target="https://archive.org/download/ni-roms/roms/Nintendo%20-%20Nintendo%20Entertainment%20System%20%28Unheadered%29.zip/Space%20Mutants%20%28World%29%20%282023-04-18%29%20%28DG%29%20%28Aftermarket%29%20%28Unl%29.zip" TargetMode="External"/><Relationship Id="rId5801" Type="http://schemas.openxmlformats.org/officeDocument/2006/relationships/hyperlink" Target="https://archive.org/download/ni-roms/roms/Nintendo%20-%20Nintendo%20Entertainment%20System%20%28Unheadered%29.zip/Space%20Mutants%20%28World%29%20%282023-04-18%29%20%28JK%29%20%28Aftermarket%29%20%28Unl%29.zip" TargetMode="External"/><Relationship Id="rId5806" Type="http://schemas.openxmlformats.org/officeDocument/2006/relationships/hyperlink" Target="https://archive.org/download/ni-roms/roms/Nintendo%20-%20Nintendo%20Entertainment%20System%20%28Unheadered%29.zip/Space%20Mutants%20%28World%29%20%282023-05-20%29%20%28DG%29%20%28Retro%20Achievements%20Version%29%20%28Aftermarket%29%20%28Unl%29.zip" TargetMode="External"/><Relationship Id="rId5807" Type="http://schemas.openxmlformats.org/officeDocument/2006/relationships/hyperlink" Target="https://archive.org/download/ni-roms/roms/Nintendo%20-%20Nintendo%20Entertainment%20System%20%28Unheadered%29.zip/Space%20Mutants%20%28World%29%20%282023-05-20%29%20%28JK%29%20%28Aftermarket%29%20%28Unl%29.zip" TargetMode="External"/><Relationship Id="rId5804" Type="http://schemas.openxmlformats.org/officeDocument/2006/relationships/hyperlink" Target="https://archive.org/download/ni-roms/roms/Nintendo%20-%20Nintendo%20Entertainment%20System%20%28Unheadered%29.zip/Space%20Mutants%20%28World%29%20%282023-05-17%29%20%28DG%29%20%28Aftermarket%29%20%28Unl%29.zip" TargetMode="External"/><Relationship Id="rId5805" Type="http://schemas.openxmlformats.org/officeDocument/2006/relationships/hyperlink" Target="https://archive.org/download/ni-roms/roms/Nintendo%20-%20Nintendo%20Entertainment%20System%20%28Unheadered%29.zip/Space%20Mutants%20%28World%29%20%282023-05-17%29%20%28JK%29%20%28Aftermarket%29%20%28Unl%29.zip" TargetMode="External"/><Relationship Id="rId5808" Type="http://schemas.openxmlformats.org/officeDocument/2006/relationships/hyperlink" Target="https://archive.org/download/ni-roms/roms/Nintendo%20-%20Nintendo%20Entertainment%20System%20%28Unheadered%29.zip/Space%20Mutants%20%28World%29%20%282023-06-09%29%20%28DG%29%20%28Aftermarket%29%20%28Unl%29.zip" TargetMode="External"/><Relationship Id="rId5809" Type="http://schemas.openxmlformats.org/officeDocument/2006/relationships/hyperlink" Target="https://archive.org/download/ni-roms/roms/Nintendo%20-%20Nintendo%20Entertainment%20System%20%28Unheadered%29.zip/Space%20Mutants%20%28World%29%20%282023-06-09%29%20%28JK%29%20%28Aftermarket%29%20%28Unl%29.zip" TargetMode="External"/><Relationship Id="rId4503" Type="http://schemas.openxmlformats.org/officeDocument/2006/relationships/hyperlink" Target="https://archive.org/download/ni-roms/roms/Nintendo%20-%20Nintendo%20Entertainment%20System%20%28Unheadered%29.zip/Mystic%20Origins%20%28USA%29%20%28Beta%29%20%282017-03-04%29%20%28Aftermarket%29%20%28Unl%29.zip" TargetMode="External"/><Relationship Id="rId5835" Type="http://schemas.openxmlformats.org/officeDocument/2006/relationships/hyperlink" Target="https://archive.org/download/ni-roms/roms/Nintendo%20-%20Nintendo%20Entertainment%20System%20%28Unheadered%29.zip/Spacegulls%20%28World%29%20%28v1.1%29%20%28Aftermarket%29%20%28Unl%29.zip" TargetMode="External"/><Relationship Id="rId4502" Type="http://schemas.openxmlformats.org/officeDocument/2006/relationships/hyperlink" Target="https://archive.org/download/ni-roms/roms/Nintendo%20-%20Nintendo%20Entertainment%20System%20%28Unheadered%29.zip/Mystic%20Origins%20%28USA%29%20%28Aftermarket%29%20%28Unl%29.zip" TargetMode="External"/><Relationship Id="rId5836" Type="http://schemas.openxmlformats.org/officeDocument/2006/relationships/hyperlink" Target="https://archive.org/download/ni-roms/roms/Nintendo%20-%20Nintendo%20Entertainment%20System%20%28Unheadered%29.zip/Spacepunk%27d%20%28World%29%20%28v1.0A%29%20%28Demo%29%20%28Aftermarket%29%20%28Unl%29.zip" TargetMode="External"/><Relationship Id="rId4505" Type="http://schemas.openxmlformats.org/officeDocument/2006/relationships/hyperlink" Target="https://archive.org/download/ni-roms/roms/Nintendo%20-%20Nintendo%20Entertainment%20System%20%28Unheadered%29.zip/Mystic%20Origins%20%28USA%29%20%28Beta%29%20%282017-04-21%29%20%28Aftermarket%29%20%28Unl%29%20%28Alt%202%29.zip" TargetMode="External"/><Relationship Id="rId5833" Type="http://schemas.openxmlformats.org/officeDocument/2006/relationships/hyperlink" Target="https://archive.org/download/ni-roms/roms/Nintendo%20-%20Nintendo%20Entertainment%20System%20%28Unheadered%29.zip/Space%20Walk%203030%20%28World%29%20%28Byte-Off%202020%29%20%28Aftermarket%29%20%28Unl%29.zip" TargetMode="External"/><Relationship Id="rId4504" Type="http://schemas.openxmlformats.org/officeDocument/2006/relationships/hyperlink" Target="https://archive.org/download/ni-roms/roms/Nintendo%20-%20Nintendo%20Entertainment%20System%20%28Unheadered%29.zip/Mystic%20Origins%20%28USA%29%20%28Beta%29%20%282017-04-21%29%20%28Aftermarket%29%20%28Unl%29%20%28Alt%29.zip" TargetMode="External"/><Relationship Id="rId5834" Type="http://schemas.openxmlformats.org/officeDocument/2006/relationships/hyperlink" Target="https://archive.org/download/ni-roms/roms/Nintendo%20-%20Nintendo%20Entertainment%20System%20%28Unheadered%29.zip/Space%20Wars%20%28World%29%20%28Demo%29%20%28Aftermarket%29%20%28Unl%29.zip" TargetMode="External"/><Relationship Id="rId4507" Type="http://schemas.openxmlformats.org/officeDocument/2006/relationships/hyperlink" Target="https://archive.org/download/ni-roms/roms/Nintendo%20-%20Nintendo%20Entertainment%20System%20%28Unheadered%29.zip/Mystic%20Pillars%20%28World%29%20%28Aftermarket%29%20%28Unl%29.zip" TargetMode="External"/><Relationship Id="rId5839" Type="http://schemas.openxmlformats.org/officeDocument/2006/relationships/hyperlink" Target="https://archive.org/download/ni-roms/roms/Nintendo%20-%20Nintendo%20Entertainment%20System%20%28Unheadered%29.zip/Spacey%20McRacey%20%28World%29%20%28NESDev%202016%29%20%28Aftermarket%29%20%28Unl%29.zip" TargetMode="External"/><Relationship Id="rId4506" Type="http://schemas.openxmlformats.org/officeDocument/2006/relationships/hyperlink" Target="https://archive.org/download/ni-roms/roms/Nintendo%20-%20Nintendo%20Entertainment%20System%20%28Unheadered%29.zip/Mystic%20Origins%20%28USA%29%20%28Beta%29%20%282017-04-21%29%20%28Aftermarket%29%20%28Unl%29.zip" TargetMode="External"/><Relationship Id="rId4509" Type="http://schemas.openxmlformats.org/officeDocument/2006/relationships/hyperlink" Target="https://archive.org/download/ni-roms/roms/Nintendo%20-%20Nintendo%20Entertainment%20System%20%28Unheadered%29.zip/Myth%20of%20Zayla%2C%20The%20%28World%29%20%28Beta%29%20%282024-01-11%29%20%28Aftermarket%29%20%28Unl%29.zip" TargetMode="External"/><Relationship Id="rId5837" Type="http://schemas.openxmlformats.org/officeDocument/2006/relationships/hyperlink" Target="https://archive.org/download/ni-roms/roms/Nintendo%20-%20Nintendo%20Entertainment%20System%20%28Unheadered%29.zip/Spacepunk%27d%20%28World%29%20%28v1.0B%29%20%28Demo%29%20%28Byte-Off%202019%29%20%28Aftermarket%29%20%28Unl%29.zip" TargetMode="External"/><Relationship Id="rId4508" Type="http://schemas.openxmlformats.org/officeDocument/2006/relationships/hyperlink" Target="https://archive.org/download/ni-roms/roms/Nintendo%20-%20Nintendo%20Entertainment%20System%20%28Unheadered%29.zip/Myth%20of%20Zayla%2C%20The%20%28World%29%20%28Aftermarket%29%20%28Unl%29.zip" TargetMode="External"/><Relationship Id="rId5838" Type="http://schemas.openxmlformats.org/officeDocument/2006/relationships/hyperlink" Target="https://archive.org/download/ni-roms/roms/Nintendo%20-%20Nintendo%20Entertainment%20System%20%28Unheadered%29.zip/Spacey%20McRacey%20%28World%29%20%28Aftermarket%29%20%28Unl%29.zip" TargetMode="External"/><Relationship Id="rId5831" Type="http://schemas.openxmlformats.org/officeDocument/2006/relationships/hyperlink" Target="https://archive.org/download/ni-roms/roms/Nintendo%20-%20Nintendo%20Entertainment%20System%20%28Unheadered%29.zip/Space%20Soviets%20%28World%29%20%28Demo%29%20%28Aftermarket%29%20%28Unl%29.zip" TargetMode="External"/><Relationship Id="rId5832" Type="http://schemas.openxmlformats.org/officeDocument/2006/relationships/hyperlink" Target="https://archive.org/download/ni-roms/roms/Nintendo%20-%20Nintendo%20Entertainment%20System%20%28Unheadered%29.zip/SpaceVania%20%28World%29%20%28Demo%29%20%28Byte-Off%202019%29%20%28Aftermarket%29%20%28Unl%29.zip" TargetMode="External"/><Relationship Id="rId4501" Type="http://schemas.openxmlformats.org/officeDocument/2006/relationships/hyperlink" Target="https://archive.org/download/ni-roms/roms/Nintendo%20-%20Nintendo%20Entertainment%20System%20%28Unheadered%29.zip/Mystery%20World%20Dizzy%20%28World%29%20%28En%2CPt%2CPl%29%20%28Digital%29%20%28Aftermarket%29%20%28Unl%29.zip" TargetMode="External"/><Relationship Id="rId4500" Type="http://schemas.openxmlformats.org/officeDocument/2006/relationships/hyperlink" Target="https://archive.org/download/ni-roms/roms/Nintendo%20-%20Nintendo%20Entertainment%20System%20%28Unheadered%29.zip/Mystery%20Quest%20%28USA%29.zip" TargetMode="External"/><Relationship Id="rId5830" Type="http://schemas.openxmlformats.org/officeDocument/2006/relationships/hyperlink" Target="https://archive.org/download/ni-roms/roms/Nintendo%20-%20Nintendo%20Entertainment%20System%20%28Unheadered%29.zip/Space%20Shuttle%20Project%20%28USA%29.zip" TargetMode="External"/><Relationship Id="rId5824" Type="http://schemas.openxmlformats.org/officeDocument/2006/relationships/hyperlink" Target="https://archive.org/download/ni-roms/roms/Nintendo%20-%20Nintendo%20Entertainment%20System%20%28Unheadered%29.zip/Space%20Raft%20%28World%29%20%28Demo%29%20%28Byte-Off%202019%29%20%28Aftermarket%29%20%28Unl%29.zip" TargetMode="External"/><Relationship Id="rId5825" Type="http://schemas.openxmlformats.org/officeDocument/2006/relationships/hyperlink" Target="https://archive.org/download/ni-roms/roms/Nintendo%20-%20Nintendo%20Entertainment%20System%20%28Unheadered%29.zip/Space%20Raft%20%28World%29%20%28Demo%29%20%28Kickstarter%29%20%28Aftermarket%29%20%28Unl%29.zip" TargetMode="External"/><Relationship Id="rId5822" Type="http://schemas.openxmlformats.org/officeDocument/2006/relationships/hyperlink" Target="https://archive.org/download/ni-roms/roms/Nintendo%20-%20Nintendo%20Entertainment%20System%20%28Unheadered%29.zip/Space%20Mutants%20%28World%29%20%282024-06-15%29%20%28Extendo%20UnCut%20Edition%29%20%28JK%29%20%28Aftermarket%29%20%28Unl%29.zip" TargetMode="External"/><Relationship Id="rId5823" Type="http://schemas.openxmlformats.org/officeDocument/2006/relationships/hyperlink" Target="https://archive.org/download/ni-roms/roms/Nintendo%20-%20Nintendo%20Entertainment%20System%20%28Unheadered%29.zip/Space%20Parody%20%28World%29%20%28Aftermarket%29%20%28Unl%29.zip" TargetMode="External"/><Relationship Id="rId5828" Type="http://schemas.openxmlformats.org/officeDocument/2006/relationships/hyperlink" Target="https://archive.org/download/ni-roms/roms/Nintendo%20-%20Nintendo%20Entertainment%20System%20%28Unheadered%29.zip/Space%20Raft%20%28World%29%20%28v3.0%29%20%28Demo%29%20%28Aftermarket%29%20%28Unl%29.zip" TargetMode="External"/><Relationship Id="rId5829" Type="http://schemas.openxmlformats.org/officeDocument/2006/relationships/hyperlink" Target="https://archive.org/download/ni-roms/roms/Nintendo%20-%20Nintendo%20Entertainment%20System%20%28Unheadered%29.zip/Space%20Shadow%20%28Japan%29.zip" TargetMode="External"/><Relationship Id="rId5826" Type="http://schemas.openxmlformats.org/officeDocument/2006/relationships/hyperlink" Target="https://archive.org/download/ni-roms/roms/Nintendo%20-%20Nintendo%20Entertainment%20System%20%28Unheadered%29.zip/Space%20Raft%20%28World%29%20%28v2.0%29%20%28Demo%29%20%28Aftermarket%29%20%28Unl%29.zip" TargetMode="External"/><Relationship Id="rId5827" Type="http://schemas.openxmlformats.org/officeDocument/2006/relationships/hyperlink" Target="https://archive.org/download/ni-roms/roms/Nintendo%20-%20Nintendo%20Entertainment%20System%20%28Unheadered%29.zip/Space%20Raft%20%28World%29%20%28v2.1%29%20%28Demo%29%20%28Aftermarket%29%20%28Unl%29.zip" TargetMode="External"/><Relationship Id="rId5820" Type="http://schemas.openxmlformats.org/officeDocument/2006/relationships/hyperlink" Target="https://archive.org/download/ni-roms/roms/Nintendo%20-%20Nintendo%20Entertainment%20System%20%28Unheadered%29.zip/Space%20Mutants%20%28World%29%20%282024-06-11%29%20%28Extendo%20UnCut%20Edition%29%20%28Aftermarket%29%20%28Unl%29.zip" TargetMode="External"/><Relationship Id="rId5821" Type="http://schemas.openxmlformats.org/officeDocument/2006/relationships/hyperlink" Target="https://archive.org/download/ni-roms/roms/Nintendo%20-%20Nintendo%20Entertainment%20System%20%28Unheadered%29.zip/Space%20Mutants%20%28World%29%20%282024-06-15%29%20%28Extendo%20UnCut%20Edition%29%20%28DG%29%20%28Aftermarket%29%20%28Unl%29.zip" TargetMode="External"/><Relationship Id="rId3238" Type="http://schemas.openxmlformats.org/officeDocument/2006/relationships/hyperlink" Target="https://archive.org/download/ni-roms/roms/Nintendo%20-%20Nintendo%20Entertainment%20System%20%28Unheadered%29.zip/Hell%20Fighter%20%28Asia%29%20%28En%29%20%2872%20pin%20cart%29%20%28Unl%29.zip" TargetMode="External"/><Relationship Id="rId4569" Type="http://schemas.openxmlformats.org/officeDocument/2006/relationships/hyperlink" Target="https://archive.org/download/ni-roms/roms/Nintendo%20-%20Nintendo%20Entertainment%20System%20%28Unheadered%29.zip/Nalle%20Land%20%28World%29%20%28v0.4.0%29%20%28Aftermarket%29%20%28Unl%29.zip" TargetMode="External"/><Relationship Id="rId3237" Type="http://schemas.openxmlformats.org/officeDocument/2006/relationships/hyperlink" Target="https://archive.org/download/ni-roms/roms/Nintendo%20-%20Nintendo%20Entertainment%20System%20%28Unheadered%29.zip/Hejin%20Zhuangbei%20%28150-in-1%20Real%20Game%29%20%28China%29%20%28Aftermarket%29%20%28Pirate%29.zip" TargetMode="External"/><Relationship Id="rId4568" Type="http://schemas.openxmlformats.org/officeDocument/2006/relationships/hyperlink" Target="https://archive.org/download/ni-roms/roms/Nintendo%20-%20Nintendo%20Entertainment%20System%20%28Unheadered%29.zip/Nalle%20Land%20%28World%29%20%28v0.3.4%29%20%28Aftermarket%29%20%28Unl%29.zip" TargetMode="External"/><Relationship Id="rId5899" Type="http://schemas.openxmlformats.org/officeDocument/2006/relationships/hyperlink" Target="https://archive.org/download/ni-roms/roms/Nintendo%20-%20Nintendo%20Entertainment%20System%20%28Unheadered%29.zip/Stadium%20Events%20%28USA%29.zip" TargetMode="External"/><Relationship Id="rId3239" Type="http://schemas.openxmlformats.org/officeDocument/2006/relationships/hyperlink" Target="https://archive.org/download/ni-roms/roms/Nintendo%20-%20Nintendo%20Entertainment%20System%20%28Unheadered%29.zip/Hell%20Fire%20%28Asia%29%20%28En%29%20%28Pirate%29.zip" TargetMode="External"/><Relationship Id="rId5890" Type="http://schemas.openxmlformats.org/officeDocument/2006/relationships/hyperlink" Target="https://archive.org/download/ni-roms/roms/Nintendo%20-%20Nintendo%20Entertainment%20System%20%28Unheadered%29.zip/Square%20no%20Tom%20Sawyer%20%28Japan%29.zip" TargetMode="External"/><Relationship Id="rId3230" Type="http://schemas.openxmlformats.org/officeDocument/2006/relationships/hyperlink" Target="https://archive.org/download/ni-roms/roms/Nintendo%20-%20Nintendo%20Entertainment%20System%20%28Unheadered%29.zip/Hebereke%20%28Japan%29%20%28Virtual%20Console%29.zip" TargetMode="External"/><Relationship Id="rId4561" Type="http://schemas.openxmlformats.org/officeDocument/2006/relationships/hyperlink" Target="https://archive.org/download/ni-roms/roms/Nintendo%20-%20Nintendo%20Entertainment%20System%20%28Unheadered%29.zip/NTRQ%20%28World%29%20%28v1.9%29%20%28PAL%29%20%28Program%29%20%28Aftermarket%29%20%28Unl%29.zip" TargetMode="External"/><Relationship Id="rId5893" Type="http://schemas.openxmlformats.org/officeDocument/2006/relationships/hyperlink" Target="https://archive.org/download/ni-roms/roms/Nintendo%20-%20Nintendo%20Entertainment%20System%20%28Unheadered%29.zip/Squirrel%20Domino%20%28World%29%20%28Beta%29%20%28Aftermarket%29%20%28Unl%29.zip" TargetMode="External"/><Relationship Id="rId4560" Type="http://schemas.openxmlformats.org/officeDocument/2006/relationships/hyperlink" Target="https://archive.org/download/ni-roms/roms/Nintendo%20-%20Nintendo%20Entertainment%20System%20%28Unheadered%29.zip/NTRQ%20%28World%29%20%28v1.9%29%20%28NTSC%29%20%28Program%29%20%28Aftermarket%29%20%28Unl%29.zip" TargetMode="External"/><Relationship Id="rId5894" Type="http://schemas.openxmlformats.org/officeDocument/2006/relationships/hyperlink" Target="https://archive.org/download/ni-roms/roms/Nintendo%20-%20Nintendo%20Entertainment%20System%20%28Unheadered%29.zip/Squirrel%20Domino%20%28World%29%20%28NESDev%202018%29%20%28Aftermarket%29%20%28Unl%29.zip" TargetMode="External"/><Relationship Id="rId3232" Type="http://schemas.openxmlformats.org/officeDocument/2006/relationships/hyperlink" Target="https://archive.org/download/ni-roms/roms/Nintendo%20-%20Nintendo%20Entertainment%20System%20%28Unheadered%29.zip/Hector%20%2787%20%28Japan%29.zip" TargetMode="External"/><Relationship Id="rId4563" Type="http://schemas.openxmlformats.org/officeDocument/2006/relationships/hyperlink" Target="https://archive.org/download/ni-roms/roms/Nintendo%20-%20Nintendo%20Entertainment%20System%20%28Unheadered%29.zip/Nagagutsu%20o%20Haita%20Neko%20-%20Sekai%20Isshuu%2080%20Nichi%20Daibouken%20%28Japan%29.zip" TargetMode="External"/><Relationship Id="rId5891" Type="http://schemas.openxmlformats.org/officeDocument/2006/relationships/hyperlink" Target="https://archive.org/download/ni-roms/roms/Nintendo%20-%20Nintendo%20Entertainment%20System%20%28Unheadered%29.zip/Squashed%20%28USA%29%20%28Proto%29.zip" TargetMode="External"/><Relationship Id="rId3231" Type="http://schemas.openxmlformats.org/officeDocument/2006/relationships/hyperlink" Target="https://archive.org/download/ni-roms/roms/Nintendo%20-%20Nintendo%20Entertainment%20System%20%28Unheadered%29.zip/Hebereke%20%28Japan%29.zip" TargetMode="External"/><Relationship Id="rId4562" Type="http://schemas.openxmlformats.org/officeDocument/2006/relationships/hyperlink" Target="https://archive.org/download/ni-roms/roms/Nintendo%20-%20Nintendo%20Entertainment%20System%20%28Unheadered%29.zip/Nagagutsu%20o%20Haita%20Neko%20-%20Sekai%20Isshuu%2080%20Nichi%20Daibouken%20%28Japan%29%20%28Beta%29.zip" TargetMode="External"/><Relationship Id="rId5892" Type="http://schemas.openxmlformats.org/officeDocument/2006/relationships/hyperlink" Target="https://archive.org/download/ni-roms/roms/Nintendo%20-%20Nintendo%20Entertainment%20System%20%28Unheadered%29.zip/Squirell%20Chaser%20%28World%29%20%28Aftermarket%29%20%28Unl%29.zip" TargetMode="External"/><Relationship Id="rId3234" Type="http://schemas.openxmlformats.org/officeDocument/2006/relationships/hyperlink" Target="https://archive.org/download/ni-roms/roms/Nintendo%20-%20Nintendo%20Entertainment%20System%20%28Unheadered%29.zip/Heist%20%28World%29%20%28Aftermarket%29%20%28Unl%29.zip" TargetMode="External"/><Relationship Id="rId4565" Type="http://schemas.openxmlformats.org/officeDocument/2006/relationships/hyperlink" Target="https://archive.org/download/ni-roms/roms/Nintendo%20-%20Nintendo%20Entertainment%20System%20%28Unheadered%29.zip/Nakajima%20Satoru%20Kanshuu%20-%20F-1%20Hero%202%20%28Japan%29.zip" TargetMode="External"/><Relationship Id="rId5897" Type="http://schemas.openxmlformats.org/officeDocument/2006/relationships/hyperlink" Target="https://archive.org/download/ni-roms/roms/Nintendo%20-%20Nintendo%20Entertainment%20System%20%28Unheadered%29.zip/Stack-Up%20%28World%29.zip" TargetMode="External"/><Relationship Id="rId3233" Type="http://schemas.openxmlformats.org/officeDocument/2006/relationships/hyperlink" Target="https://archive.org/download/ni-roms/roms/Nintendo%20-%20Nintendo%20Entertainment%20System%20%28Unheadered%29.zip/Heisei%20Tensai%20Bakabon%20%28Japan%29.zip" TargetMode="External"/><Relationship Id="rId4564" Type="http://schemas.openxmlformats.org/officeDocument/2006/relationships/hyperlink" Target="https://archive.org/download/ni-roms/roms/Nintendo%20-%20Nintendo%20Entertainment%20System%20%28Unheadered%29.zip/Nakajima%20Satoru%20-%20F-1%20Hero%20%28Japan%29.zip" TargetMode="External"/><Relationship Id="rId5898" Type="http://schemas.openxmlformats.org/officeDocument/2006/relationships/hyperlink" Target="https://archive.org/download/ni-roms/roms/Nintendo%20-%20Nintendo%20Entertainment%20System%20%28Unheadered%29.zip/Stadium%20Events%20%28Europe%29.zip" TargetMode="External"/><Relationship Id="rId3236" Type="http://schemas.openxmlformats.org/officeDocument/2006/relationships/hyperlink" Target="https://archive.org/download/ni-roms/roms/Nintendo%20-%20Nintendo%20Entertainment%20System%20%28Unheadered%29.zip/Hejin%20Fengbao%20%28China%29%20%28Aftermarket%29%20%28Unl%29.zip" TargetMode="External"/><Relationship Id="rId4567" Type="http://schemas.openxmlformats.org/officeDocument/2006/relationships/hyperlink" Target="https://archive.org/download/ni-roms/roms/Nintendo%20-%20Nintendo%20Entertainment%20System%20%28Unheadered%29.zip/Nalara%20Superboy%20%28Korea%29%20%28En%29%20%28Unl%29.zip" TargetMode="External"/><Relationship Id="rId5895" Type="http://schemas.openxmlformats.org/officeDocument/2006/relationships/hyperlink" Target="https://archive.org/download/ni-roms/roms/Nintendo%20-%20Nintendo%20Entertainment%20System%20%28Unheadered%29.zip/Squirrel%20Domino%20%28World%29%20%28v1.1%29%20%28Aftermarket%29%20%28Unl%29.zip" TargetMode="External"/><Relationship Id="rId3235" Type="http://schemas.openxmlformats.org/officeDocument/2006/relationships/hyperlink" Target="https://archive.org/download/ni-roms/roms/Nintendo%20-%20Nintendo%20Entertainment%20System%20%28Unheadered%29.zip/Heist%20%28World%29%20%28NESDev%202022%29%20%28Aftermarket%29%20%28Unl%29.zip" TargetMode="External"/><Relationship Id="rId4566" Type="http://schemas.openxmlformats.org/officeDocument/2006/relationships/hyperlink" Target="https://archive.org/download/ni-roms/roms/Nintendo%20-%20Nintendo%20Entertainment%20System%20%28Unheadered%29.zip/Nakayoshi%20to%20Issho%20%28Japan%29.zip" TargetMode="External"/><Relationship Id="rId5896" Type="http://schemas.openxmlformats.org/officeDocument/2006/relationships/hyperlink" Target="https://archive.org/download/ni-roms/roms/Nintendo%20-%20Nintendo%20Entertainment%20System%20%28Unheadered%29.zip/Squish%20-%20The%20Bouncing%20Cat%20Ball%20%28World%29%20%28Aftermarket%29%20%28Unl%29.zip" TargetMode="External"/><Relationship Id="rId3227" Type="http://schemas.openxmlformats.org/officeDocument/2006/relationships/hyperlink" Target="https://archive.org/download/ni-roms/roms/Nintendo%20-%20Nintendo%20Entertainment%20System%20%28Unheadered%29.zip/Heavy%20Barrel%20%28USA%29.zip" TargetMode="External"/><Relationship Id="rId4558" Type="http://schemas.openxmlformats.org/officeDocument/2006/relationships/hyperlink" Target="https://archive.org/download/ni-roms/roms/Nintendo%20-%20Nintendo%20Entertainment%20System%20%28Unheadered%29.zip/NOFX%20Cover%20Cart%20Vol.%201%20%28World%29%20%28Aftermarket%29%20%28Unl%29.zip" TargetMode="External"/><Relationship Id="rId3226" Type="http://schemas.openxmlformats.org/officeDocument/2006/relationships/hyperlink" Target="https://archive.org/download/ni-roms/roms/Nintendo%20-%20Nintendo%20Entertainment%20System%20%28Unheadered%29.zip/Heavy%20Barrel%20%28Japan%29.zip" TargetMode="External"/><Relationship Id="rId4557" Type="http://schemas.openxmlformats.org/officeDocument/2006/relationships/hyperlink" Target="https://archive.org/download/ni-roms/roms/Nintendo%20-%20Nintendo%20Entertainment%20System%20%28Unheadered%29.zip/NNNNNN%20%28World%29%20%28Aftermarket%29%20%28Unl%29.zip" TargetMode="External"/><Relationship Id="rId3229" Type="http://schemas.openxmlformats.org/officeDocument/2006/relationships/hyperlink" Target="https://archive.org/download/ni-roms/roms/Nintendo%20-%20Nintendo%20Entertainment%20System%20%28Unheadered%29.zip/Heavy%20Shreddin%27%20%28USA%29.zip" TargetMode="External"/><Relationship Id="rId5888" Type="http://schemas.openxmlformats.org/officeDocument/2006/relationships/hyperlink" Target="https://archive.org/download/ni-roms/roms/Nintendo%20-%20Nintendo%20Entertainment%20System%20%28Unheadered%29.zip/Sqoon%20%28USA%29.zip" TargetMode="External"/><Relationship Id="rId3228" Type="http://schemas.openxmlformats.org/officeDocument/2006/relationships/hyperlink" Target="https://archive.org/download/ni-roms/roms/Nintendo%20-%20Nintendo%20Entertainment%20System%20%28Unheadered%29.zip/Heavy%20Shreddin%27%20%28USA%29%20%28Beta%29.zip" TargetMode="External"/><Relationship Id="rId4559" Type="http://schemas.openxmlformats.org/officeDocument/2006/relationships/hyperlink" Target="https://archive.org/download/ni-roms/roms/Nintendo%20-%20Nintendo%20Entertainment%20System%20%28Unheadered%29.zip/NTDEC%2022-in-1%20%28Asia%29%20%28Pirate%29.zip" TargetMode="External"/><Relationship Id="rId5889" Type="http://schemas.openxmlformats.org/officeDocument/2006/relationships/hyperlink" Target="https://archive.org/download/ni-roms/roms/Nintendo%20-%20Nintendo%20Entertainment%20System%20%28Unheadered%29.zip/Square%20Deal%20%28Japan%29%20%28Sample%29.zip" TargetMode="External"/><Relationship Id="rId4550" Type="http://schemas.openxmlformats.org/officeDocument/2006/relationships/hyperlink" Target="https://archive.org/download/ni-roms/roms/Nintendo%20-%20Nintendo%20Entertainment%20System%20%28Unheadered%29.zip/NESnake%202%20%28World%29%20%28v1.2%29%20%28NTSC%29%20%28Aftermarket%29%20%28Unl%29.zip" TargetMode="External"/><Relationship Id="rId5882" Type="http://schemas.openxmlformats.org/officeDocument/2006/relationships/hyperlink" Target="https://archive.org/download/ni-roms/roms/Nintendo%20-%20Nintendo%20Entertainment%20System%20%28Unheadered%29.zip/Spy%20vs%20Spy%20%28Europe%29.zip" TargetMode="External"/><Relationship Id="rId5883" Type="http://schemas.openxmlformats.org/officeDocument/2006/relationships/hyperlink" Target="https://archive.org/download/ni-roms/roms/Nintendo%20-%20Nintendo%20Entertainment%20System%20%28Unheadered%29.zip/Spy%20vs%20Spy%20%28Japan%29.zip" TargetMode="External"/><Relationship Id="rId3221" Type="http://schemas.openxmlformats.org/officeDocument/2006/relationships/hyperlink" Target="https://archive.org/download/ni-roms/roms/Nintendo%20-%20Nintendo%20Entertainment%20System%20%28Unheadered%29.zip/Hazard%20-%20Let%20Us%20Out%21%20%28World%29%20%28Demo%29%20%282019-02-16%29%20%28Byte-Off%202019%29%20%28Aftermarket%29%20%28Unl%29.zip" TargetMode="External"/><Relationship Id="rId4552" Type="http://schemas.openxmlformats.org/officeDocument/2006/relationships/hyperlink" Target="https://archive.org/download/ni-roms/roms/Nintendo%20-%20Nintendo%20Entertainment%20System%20%28Unheadered%29.zip/NESnake%202%20%28World%29%20%28v1.3%29%20%28NTSC%29%20%28Aftermarket%29%20%28Unl%29.zip" TargetMode="External"/><Relationship Id="rId5880" Type="http://schemas.openxmlformats.org/officeDocument/2006/relationships/hyperlink" Target="https://archive.org/download/ni-roms/roms/Nintendo%20-%20Nintendo%20Entertainment%20System%20%28Unheadered%29.zip/Spot%20-%20The%20Video%20Game%20%28USA%29.zip" TargetMode="External"/><Relationship Id="rId3220" Type="http://schemas.openxmlformats.org/officeDocument/2006/relationships/hyperlink" Target="https://archive.org/download/ni-roms/roms/Nintendo%20-%20Nintendo%20Entertainment%20System%20%28Unheadered%29.zip/Hayauchi%20Super%20Igo%20%28Japan%29.zip" TargetMode="External"/><Relationship Id="rId4551" Type="http://schemas.openxmlformats.org/officeDocument/2006/relationships/hyperlink" Target="https://archive.org/download/ni-roms/roms/Nintendo%20-%20Nintendo%20Entertainment%20System%20%28Unheadered%29.zip/NESnake%202%20%28World%29%20%28v1.2%29%20%28PAL%29%20%28Aftermarket%29%20%28Unl%29.zip" TargetMode="External"/><Relationship Id="rId5881" Type="http://schemas.openxmlformats.org/officeDocument/2006/relationships/hyperlink" Target="https://archive.org/download/ni-roms/roms/Nintendo%20-%20Nintendo%20Entertainment%20System%20%28Unheadered%29.zip/Spy%20Hunter%20%28USA%29.zip" TargetMode="External"/><Relationship Id="rId3223" Type="http://schemas.openxmlformats.org/officeDocument/2006/relationships/hyperlink" Target="https://archive.org/download/ni-roms/roms/Nintendo%20-%20Nintendo%20Entertainment%20System%20%28Unheadered%29.zip/Heather%20the%20Beheader%20%28World%29%20%28Demo%29%20%282021-02-22%29%20%28Aftermarket%29%20%28Unl%29.zip" TargetMode="External"/><Relationship Id="rId4554" Type="http://schemas.openxmlformats.org/officeDocument/2006/relationships/hyperlink" Target="https://archive.org/download/ni-roms/roms/Nintendo%20-%20Nintendo%20Entertainment%20System%20%28Unheadered%29.zip/NHK%20Gakuen%20-%20Space%20School%20-%20Sansu%205%20Nen%20%28Jou%29%20%28Japan%29.zip" TargetMode="External"/><Relationship Id="rId5886" Type="http://schemas.openxmlformats.org/officeDocument/2006/relationships/hyperlink" Target="https://archive.org/download/ni-roms/roms/Nintendo%20-%20Nintendo%20Entertainment%20System%20%28Unheadered%29.zip/Sqoon%20%28Japan%29%20%28Rev%201%29.zip" TargetMode="External"/><Relationship Id="rId3222" Type="http://schemas.openxmlformats.org/officeDocument/2006/relationships/hyperlink" Target="https://archive.org/download/ni-roms/roms/Nintendo%20-%20Nintendo%20Entertainment%20System%20%28Unheadered%29.zip/Hazard%20-%20Let%20us%20Out%21%20%28World%29%20%28Demo%29%20%282019-02-23%29%20%28Aftermarket%29%20%28Unl%29.zip" TargetMode="External"/><Relationship Id="rId4553" Type="http://schemas.openxmlformats.org/officeDocument/2006/relationships/hyperlink" Target="https://archive.org/download/ni-roms/roms/Nintendo%20-%20Nintendo%20Entertainment%20System%20%28Unheadered%29.zip/NFL%20%28USA%29.zip" TargetMode="External"/><Relationship Id="rId5887" Type="http://schemas.openxmlformats.org/officeDocument/2006/relationships/hyperlink" Target="https://archive.org/download/ni-roms/roms/Nintendo%20-%20Nintendo%20Entertainment%20System%20%28Unheadered%29.zip/Sqoon%20%28Japan%29.zip" TargetMode="External"/><Relationship Id="rId3225" Type="http://schemas.openxmlformats.org/officeDocument/2006/relationships/hyperlink" Target="https://archive.org/download/ni-roms/roms/Nintendo%20-%20Nintendo%20Entertainment%20System%20%28Unheadered%29.zip/Heavy%20Barrel%20%28Asia%29%20%28En%29%20%28Pirate%29.zip" TargetMode="External"/><Relationship Id="rId4556" Type="http://schemas.openxmlformats.org/officeDocument/2006/relationships/hyperlink" Target="https://archive.org/download/ni-roms/roms/Nintendo%20-%20Nintendo%20Entertainment%20System%20%28Unheadered%29.zip/NHK%20Gakuen%20-%20Space%20School%20-%20Sansu%206%20Nen%20%28Jou%29%20%28Japan%29.zip" TargetMode="External"/><Relationship Id="rId5884" Type="http://schemas.openxmlformats.org/officeDocument/2006/relationships/hyperlink" Target="https://archive.org/download/ni-roms/roms/Nintendo%20-%20Nintendo%20Entertainment%20System%20%28Unheadered%29.zip/Spy%20vs%20Spy%20%28USA%29.zip" TargetMode="External"/><Relationship Id="rId3224" Type="http://schemas.openxmlformats.org/officeDocument/2006/relationships/hyperlink" Target="https://archive.org/download/ni-roms/roms/Nintendo%20-%20Nintendo%20Entertainment%20System%20%28Unheadered%29.zip/Heather%20the%20Beheader%20%28World%29%20%28Demo%29%20%282023-03-10%29%20%28Aftermarket%29%20%28Unl%29.zip" TargetMode="External"/><Relationship Id="rId4555" Type="http://schemas.openxmlformats.org/officeDocument/2006/relationships/hyperlink" Target="https://archive.org/download/ni-roms/roms/Nintendo%20-%20Nintendo%20Entertainment%20System%20%28Unheadered%29.zip/NHK%20Gakuen%20-%20Space%20School%20-%20Sansu%206%20Nen%20%28Ge%29%20%28Japan%29.zip" TargetMode="External"/><Relationship Id="rId5885" Type="http://schemas.openxmlformats.org/officeDocument/2006/relationships/hyperlink" Target="https://archive.org/download/ni-roms/roms/Nintendo%20-%20Nintendo%20Entertainment%20System%20%28Unheadered%29.zip/Spy%20vs%20Spy%20II%20-%20The%20Island%20Caper%20%28USA%29%20%28Proto%29.zip" TargetMode="External"/><Relationship Id="rId3259" Type="http://schemas.openxmlformats.org/officeDocument/2006/relationships/hyperlink" Target="https://archive.org/download/ni-roms/roms/Nintendo%20-%20Nintendo%20Entertainment%20System%20%28Unheadered%29.zip/Highway%20Star%20%28Asia%29%20%28En%29%20%28Whirlwind%20Manu%29%20%28LH42%29%20%28Pirate%29.zip" TargetMode="External"/><Relationship Id="rId3250" Type="http://schemas.openxmlformats.org/officeDocument/2006/relationships/hyperlink" Target="https://archive.org/download/ni-roms/roms/Nintendo%20-%20Nintendo%20Entertainment%20System%20%28Unheadered%29.zip/Hey%20Reset%20%28World%29%20%28Demo%29%20%282019-02-14%29%20%28Aftermarket%29%20%28Unl%29.zip" TargetMode="External"/><Relationship Id="rId4581" Type="http://schemas.openxmlformats.org/officeDocument/2006/relationships/hyperlink" Target="https://archive.org/download/ni-roms/roms/Nintendo%20-%20Nintendo%20Entertainment%20System%20%28Unheadered%29.zip/Naruto%20RPG%20-%20Huoying%20Renzhe%20%28China%29%20%28Aftermarket%29%20%28Pirate%29.zip" TargetMode="External"/><Relationship Id="rId4580" Type="http://schemas.openxmlformats.org/officeDocument/2006/relationships/hyperlink" Target="https://archive.org/download/ni-roms/roms/Nintendo%20-%20Nintendo%20Entertainment%20System%20%28Unheadered%29.zip/Napoleon%20Senki%20%28Japan%29.zip" TargetMode="External"/><Relationship Id="rId3252" Type="http://schemas.openxmlformats.org/officeDocument/2006/relationships/hyperlink" Target="https://archive.org/download/ni-roms/roms/Nintendo%20-%20Nintendo%20Entertainment%20System%20%28Unheadered%29.zip/Hey%20Reset%20%28World%29%20%28Demo%29%20%282019-03-06%29%20%28Byte-Off%202019%29%20%28Aftermarket%29%20%28Unl%29.zip" TargetMode="External"/><Relationship Id="rId4583" Type="http://schemas.openxmlformats.org/officeDocument/2006/relationships/hyperlink" Target="https://archive.org/download/ni-roms/roms/Nintendo%20-%20Nintendo%20Entertainment%20System%20%28Unheadered%29.zip/Navy%20Blue%20%28Japan%29.zip" TargetMode="External"/><Relationship Id="rId3251" Type="http://schemas.openxmlformats.org/officeDocument/2006/relationships/hyperlink" Target="https://archive.org/download/ni-roms/roms/Nintendo%20-%20Nintendo%20Entertainment%20System%20%28Unheadered%29.zip/Hey%20Reset%20%28World%29%20%28Demo%29%20%282019-03-01%29%20%28Aftermarket%29%20%28Unl%29.zip" TargetMode="External"/><Relationship Id="rId4582" Type="http://schemas.openxmlformats.org/officeDocument/2006/relationships/hyperlink" Target="https://archive.org/download/ni-roms/roms/Nintendo%20-%20Nintendo%20Entertainment%20System%20%28Unheadered%29.zip/Nathan%20and%20Drake%27s%20Adventure%20%28World%29%20%28v1.03%29%20%28Demo%29%20%28Aftermarket%29%20%28Unl%29.zip" TargetMode="External"/><Relationship Id="rId3254" Type="http://schemas.openxmlformats.org/officeDocument/2006/relationships/hyperlink" Target="https://archive.org/download/ni-roms/roms/Nintendo%20-%20Nintendo%20Entertainment%20System%20%28Unheadered%29.zip/Hiddenventory%20%28World%29%20%28Aftermarket%29%20%28Unl%29.zip" TargetMode="External"/><Relationship Id="rId4585" Type="http://schemas.openxmlformats.org/officeDocument/2006/relationships/hyperlink" Target="https://archive.org/download/ni-roms/roms/Nintendo%20-%20Nintendo%20Entertainment%20System%20%28Unheadered%29.zip/NeSnake%20%28World%29%20%28MiniGame%20Compo%202004%29%20%28Aftermarket%29%20%28Unl%29.zip" TargetMode="External"/><Relationship Id="rId3253" Type="http://schemas.openxmlformats.org/officeDocument/2006/relationships/hyperlink" Target="https://archive.org/download/ni-roms/roms/Nintendo%20-%20Nintendo%20Entertainment%20System%20%28Unheadered%29.zip/Hidden%20Chinese%20Chess%20-%20An%20Qi%20%28Asia%29%20%28Ja%29%20%28NTSC%29%20%28Unl%29.zip" TargetMode="External"/><Relationship Id="rId4584" Type="http://schemas.openxmlformats.org/officeDocument/2006/relationships/hyperlink" Target="https://archive.org/download/ni-roms/roms/Nintendo%20-%20Nintendo%20Entertainment%20System%20%28Unheadered%29.zip/Nazo%20no%20Murasamejou%20%28Asia%29%20%28Ja%29%20%28LH53%29%20%28Pirate%29.zip" TargetMode="External"/><Relationship Id="rId3256" Type="http://schemas.openxmlformats.org/officeDocument/2006/relationships/hyperlink" Target="https://archive.org/download/ni-roms/roms/Nintendo%20-%20Nintendo%20Entertainment%20System%20%28Unheadered%29.zip/High%20Speed%20%28Europe%29.zip" TargetMode="External"/><Relationship Id="rId4587" Type="http://schemas.openxmlformats.org/officeDocument/2006/relationships/hyperlink" Target="https://archive.org/download/ni-roms/roms/Nintendo%20-%20Nintendo%20Entertainment%20System%20%28Unheadered%29.zip/Nebs%20%27n%20Debs%20%28World%29%20%28Demo%29%20%28NESDev%202016%29%20%28Aftermarket%29%20%28Unl%29.zip" TargetMode="External"/><Relationship Id="rId3255" Type="http://schemas.openxmlformats.org/officeDocument/2006/relationships/hyperlink" Target="https://archive.org/download/ni-roms/roms/Nintendo%20-%20Nintendo%20Entertainment%20System%20%28Unheadered%29.zip/Higemaru%20-%20Makai-jima%20-%20Nanatsu%20no%20Shima%20Daibouken%20%28Japan%29.zip" TargetMode="External"/><Relationship Id="rId4586" Type="http://schemas.openxmlformats.org/officeDocument/2006/relationships/hyperlink" Target="https://archive.org/download/ni-roms/roms/Nintendo%20-%20Nintendo%20Entertainment%20System%20%28Unheadered%29.zip/Nebs%20%27n%20Debs%20%28World%29%20%28Demo%29%20%282018-08-14%29%20%28Aftermarket%29%20%28Unl%29.zip" TargetMode="External"/><Relationship Id="rId3258" Type="http://schemas.openxmlformats.org/officeDocument/2006/relationships/hyperlink" Target="https://archive.org/download/ni-roms/roms/Nintendo%20-%20Nintendo%20Entertainment%20System%20%28Unheadered%29.zip/Highway%20Star%20%28Asia%29%20%28En%29%20%28Kaiser%29%20%28KS-7013%29%20%28Pirate%29.zip" TargetMode="External"/><Relationship Id="rId4589" Type="http://schemas.openxmlformats.org/officeDocument/2006/relationships/hyperlink" Target="https://archive.org/download/ni-roms/roms/Nintendo%20-%20Nintendo%20Entertainment%20System%20%28Unheadered%29.zip/Nekketsu%20Kakutou%20Densetsu%20%28Japan%29.zip" TargetMode="External"/><Relationship Id="rId3257" Type="http://schemas.openxmlformats.org/officeDocument/2006/relationships/hyperlink" Target="https://archive.org/download/ni-roms/roms/Nintendo%20-%20Nintendo%20Entertainment%20System%20%28Unheadered%29.zip/High%20Speed%20%28USA%29.zip" TargetMode="External"/><Relationship Id="rId4588" Type="http://schemas.openxmlformats.org/officeDocument/2006/relationships/hyperlink" Target="https://archive.org/download/ni-roms/roms/Nintendo%20-%20Nintendo%20Entertainment%20System%20%28Unheadered%29.zip/Nekketsu%21%20Street%20Basket%20-%20Ganbare%20Dunk%20Heroes%20%28Japan%29.zip" TargetMode="External"/><Relationship Id="rId3249" Type="http://schemas.openxmlformats.org/officeDocument/2006/relationships/hyperlink" Target="https://archive.org/download/ni-roms/roms/Nintendo%20-%20Nintendo%20Entertainment%20System%20%28Unheadered%29.zip/HexS%20%28World%29%20%28Aftermarket%29%20%28Unl%29.zip" TargetMode="External"/><Relationship Id="rId3248" Type="http://schemas.openxmlformats.org/officeDocument/2006/relationships/hyperlink" Target="https://archive.org/download/ni-roms/roms/Nintendo%20-%20Nintendo%20Entertainment%20System%20%28Unheadered%29.zip/HeroQuest%20%28USA%29%20%28Proto%29.zip" TargetMode="External"/><Relationship Id="rId4579" Type="http://schemas.openxmlformats.org/officeDocument/2006/relationships/hyperlink" Target="https://archive.org/download/ni-roms/roms/Nintendo%20-%20Nintendo%20Entertainment%20System%20%28Unheadered%29.zip/Nantettatte%21%21%20Baseball%20%2B%20Nantettatte%21%21%20Baseball%20-%20Ko-Game%20Cassette%20-%20OB%20All%20Star%20Hen%20%28Japan%29.zip" TargetMode="External"/><Relationship Id="rId4570" Type="http://schemas.openxmlformats.org/officeDocument/2006/relationships/hyperlink" Target="https://archive.org/download/ni-roms/roms/Nintendo%20-%20Nintendo%20Entertainment%20System%20%28Unheadered%29.zip/Namco%20Classic%20%28Japan%29.zip" TargetMode="External"/><Relationship Id="rId3241" Type="http://schemas.openxmlformats.org/officeDocument/2006/relationships/hyperlink" Target="https://archive.org/download/ni-roms/roms/Nintendo%20-%20Nintendo%20Entertainment%20System%20%28Unheadered%29.zip/Hello%20Kitty%20no%20Ohanabatake%20%28Japan%29.zip" TargetMode="External"/><Relationship Id="rId4572" Type="http://schemas.openxmlformats.org/officeDocument/2006/relationships/hyperlink" Target="https://archive.org/download/ni-roms/roms/Nintendo%20-%20Nintendo%20Entertainment%20System%20%28Unheadered%29.zip/Namco%20Classic%20II%20%28Japan%29.zip" TargetMode="External"/><Relationship Id="rId3240" Type="http://schemas.openxmlformats.org/officeDocument/2006/relationships/hyperlink" Target="https://archive.org/download/ni-roms/roms/Nintendo%20-%20Nintendo%20Entertainment%20System%20%28Unheadered%29.zip/Hello%20Kitty%20World%20%28Japan%29.zip" TargetMode="External"/><Relationship Id="rId4571" Type="http://schemas.openxmlformats.org/officeDocument/2006/relationships/hyperlink" Target="https://archive.org/download/ni-roms/roms/Nintendo%20-%20Nintendo%20Entertainment%20System%20%28Unheadered%29.zip/Namco%20Classic%20II%20%28Japan%29%20%28Namcot%20Collection%29.zip" TargetMode="External"/><Relationship Id="rId3243" Type="http://schemas.openxmlformats.org/officeDocument/2006/relationships/hyperlink" Target="https://archive.org/download/ni-roms/roms/Nintendo%20-%20Nintendo%20Entertainment%20System%20%28Unheadered%29.zip/Heracles%20no%20Eikou%20-%20Toujin%20Makyou%20Den%20%28Japan%29.zip" TargetMode="External"/><Relationship Id="rId4574" Type="http://schemas.openxmlformats.org/officeDocument/2006/relationships/hyperlink" Target="https://archive.org/download/ni-roms/roms/Nintendo%20-%20Nintendo%20Entertainment%20System%20%28Unheadered%29.zip/Namcot%20Mahjong%20III%20-%20Mahjong%20Tengoku%20%28Japan%29.zip" TargetMode="External"/><Relationship Id="rId3242" Type="http://schemas.openxmlformats.org/officeDocument/2006/relationships/hyperlink" Target="https://archive.org/download/ni-roms/roms/Nintendo%20-%20Nintendo%20Entertainment%20System%20%28Unheadered%29.zip/Heosphoros%20-%20Embered%20Recollections%20%28World%29%20%28Aftermarket%29%20%28Unl%29.zip" TargetMode="External"/><Relationship Id="rId4573" Type="http://schemas.openxmlformats.org/officeDocument/2006/relationships/hyperlink" Target="https://archive.org/download/ni-roms/roms/Nintendo%20-%20Nintendo%20Entertainment%20System%20%28Unheadered%29.zip/Namco%20Prism%20Zone%20-%20Dream%20Master%20%28Japan%29.zip" TargetMode="External"/><Relationship Id="rId3245" Type="http://schemas.openxmlformats.org/officeDocument/2006/relationships/hyperlink" Target="https://archive.org/download/ni-roms/roms/Nintendo%20-%20Nintendo%20Entertainment%20System%20%28Unheadered%29.zip/Hero%2011-in-1%20%28Asia%29%20%28Ja%29%20%28P1022%29%20%28Aftermarket%29%20%28Pirate%29.zip" TargetMode="External"/><Relationship Id="rId4576" Type="http://schemas.openxmlformats.org/officeDocument/2006/relationships/hyperlink" Target="https://archive.org/download/ni-roms/roms/Nintendo%20-%20Nintendo%20Entertainment%20System%20%28Unheadered%29.zip/Nantettatte%21%21%20Baseball%20%28Japan%29%20%28Sample%29%20%281989-12-22%29.zip" TargetMode="External"/><Relationship Id="rId3244" Type="http://schemas.openxmlformats.org/officeDocument/2006/relationships/hyperlink" Target="https://archive.org/download/ni-roms/roms/Nintendo%20-%20Nintendo%20Entertainment%20System%20%28Unheadered%29.zip/Heracles%20no%20Eikou%20II%20-%20Titan%20no%20Metsubou%20%28Japan%29.zip" TargetMode="External"/><Relationship Id="rId4575" Type="http://schemas.openxmlformats.org/officeDocument/2006/relationships/hyperlink" Target="https://archive.org/download/ni-roms/roms/Nintendo%20-%20Nintendo%20Entertainment%20System%20%28Unheadered%29.zip/Nangoku%20Shirei%21%21%20-%20Spy%20vs%20Spy%20%28Japan%29.zip" TargetMode="External"/><Relationship Id="rId3247" Type="http://schemas.openxmlformats.org/officeDocument/2006/relationships/hyperlink" Target="https://archive.org/download/ni-roms/roms/Nintendo%20-%20Nintendo%20Entertainment%20System%20%28Unheadered%29.zip/HeroQuest%20%28Europe%29%20%28Proto%29%20%281992-08-21%29.zip" TargetMode="External"/><Relationship Id="rId4578" Type="http://schemas.openxmlformats.org/officeDocument/2006/relationships/hyperlink" Target="https://archive.org/download/ni-roms/roms/Nintendo%20-%20Nintendo%20Entertainment%20System%20%28Unheadered%29.zip/Nantettatte%21%21%20Baseball%20%2B%20Nantettatte%21%21%20Baseball%20-%20Ko-Game%20Cassette%20-%20%2791%20Kaimaku%20Hen%20%28Japan%29.zip" TargetMode="External"/><Relationship Id="rId3246" Type="http://schemas.openxmlformats.org/officeDocument/2006/relationships/hyperlink" Target="https://archive.org/download/ni-roms/roms/Nintendo%20-%20Nintendo%20Entertainment%20System%20%28Unheadered%29.zip/HeroQuest%20%28Europe%29%20%28De%29%20%28Proto%29%20%281991-12-19%29.zip" TargetMode="External"/><Relationship Id="rId4577" Type="http://schemas.openxmlformats.org/officeDocument/2006/relationships/hyperlink" Target="https://archive.org/download/ni-roms/roms/Nintendo%20-%20Nintendo%20Entertainment%20System%20%28Unheadered%29.zip/Nantettatte%21%21%20Baseball%20%28Japan%29.zip" TargetMode="External"/><Relationship Id="rId4525" Type="http://schemas.openxmlformats.org/officeDocument/2006/relationships/hyperlink" Target="https://archive.org/download/ni-roms/roms/Nintendo%20-%20Nintendo%20Entertainment%20System%20%28Unheadered%29.zip/NES%20Open%20Tournament%20Golf%20%28Europe%29.zip" TargetMode="External"/><Relationship Id="rId5857" Type="http://schemas.openxmlformats.org/officeDocument/2006/relationships/hyperlink" Target="https://archive.org/download/ni-roms/roms/Nintendo%20-%20Nintendo%20Entertainment%20System%20%28Unheadered%29.zip/Spin%20Master%20%28USA%29%20%28Aftermarket%29%20%28Unl%29.zip" TargetMode="External"/><Relationship Id="rId4524" Type="http://schemas.openxmlformats.org/officeDocument/2006/relationships/hyperlink" Target="https://archive.org/download/ni-roms/roms/Nintendo%20-%20Nintendo%20Entertainment%20System%20%28Unheadered%29.zip/NES%20Open%20Tournament%20Golf%20%28Europe%29%20%28Virtual%20Console%29.zip" TargetMode="External"/><Relationship Id="rId5858" Type="http://schemas.openxmlformats.org/officeDocument/2006/relationships/hyperlink" Target="https://archive.org/download/ni-roms/roms/Nintendo%20-%20Nintendo%20Entertainment%20System%20%28Unheadered%29.zip/Spirit%20Impel%20%28World%29%20%28Aftermarket%29%20%28Unl%29.zip" TargetMode="External"/><Relationship Id="rId4527" Type="http://schemas.openxmlformats.org/officeDocument/2006/relationships/hyperlink" Target="https://archive.org/download/ni-roms/roms/Nintendo%20-%20Nintendo%20Entertainment%20System%20%28Unheadered%29.zip/NES%20Open%20Tournament%20Golf%20%28USA%29%20%28Virtual%20Console%29.zip" TargetMode="External"/><Relationship Id="rId5855" Type="http://schemas.openxmlformats.org/officeDocument/2006/relationships/hyperlink" Target="https://archive.org/download/ni-roms/roms/Nintendo%20-%20Nintendo%20Entertainment%20System%20%28Unheadered%29.zip/Spider-Man%20-%20Return%20of%20the%20Sinister%20Six%20%28USA%29.zip" TargetMode="External"/><Relationship Id="rId4526" Type="http://schemas.openxmlformats.org/officeDocument/2006/relationships/hyperlink" Target="https://archive.org/download/ni-roms/roms/Nintendo%20-%20Nintendo%20Entertainment%20System%20%28Unheadered%29.zip/NES%20Open%20Tournament%20Golf%20%28USA%29%20%28Beta%29.zip" TargetMode="External"/><Relationship Id="rId5856" Type="http://schemas.openxmlformats.org/officeDocument/2006/relationships/hyperlink" Target="https://archive.org/download/ni-roms/roms/Nintendo%20-%20Nintendo%20Entertainment%20System%20%28Unheadered%29.zip/Spiderman%202%20%28Asia%29%20%28En%29%20%28Pirate%29%20%5Bb%5D.zip" TargetMode="External"/><Relationship Id="rId4529" Type="http://schemas.openxmlformats.org/officeDocument/2006/relationships/hyperlink" Target="https://archive.org/download/ni-roms/roms/Nintendo%20-%20Nintendo%20Entertainment%20System%20%28Unheadered%29.zip/NES%20Play%20Action%20Football%20%28USA%29%20%28Beta%29.zip" TargetMode="External"/><Relationship Id="rId4528" Type="http://schemas.openxmlformats.org/officeDocument/2006/relationships/hyperlink" Target="https://archive.org/download/ni-roms/roms/Nintendo%20-%20Nintendo%20Entertainment%20System%20%28Unheadered%29.zip/NES%20Open%20Tournament%20Golf%20%28USA%29.zip" TargetMode="External"/><Relationship Id="rId5859" Type="http://schemas.openxmlformats.org/officeDocument/2006/relationships/hyperlink" Target="https://archive.org/download/ni-roms/roms/Nintendo%20-%20Nintendo%20Entertainment%20System%20%28Unheadered%29.zip/Spirit%20Impel%20%28World%29%20%28Byte-Off%202020%29%20%28Aftermarket%29%20%28Unl%29.zip" TargetMode="External"/><Relationship Id="rId5850" Type="http://schemas.openxmlformats.org/officeDocument/2006/relationships/hyperlink" Target="https://archive.org/download/ni-roms/roms/Nintendo%20-%20Nintendo%20Entertainment%20System%20%28Unheadered%29.zip/Spelunker%20%28USA%29.zip" TargetMode="External"/><Relationship Id="rId4521" Type="http://schemas.openxmlformats.org/officeDocument/2006/relationships/hyperlink" Target="https://archive.org/download/ni-roms/roms/Nintendo%20-%20Nintendo%20Entertainment%20System%20%28Unheadered%29.zip/NES%20Hangman%20%28World%29%20%28Aftermarket%29%20%28Unl%29.zip" TargetMode="External"/><Relationship Id="rId5853" Type="http://schemas.openxmlformats.org/officeDocument/2006/relationships/hyperlink" Target="https://archive.org/download/ni-roms/roms/Nintendo%20-%20Nintendo%20Entertainment%20System%20%28Unheadered%29.zip/Spider-Man%20-%20Return%20of%20the%20Sinister%20Six%20%28Asia%29%20%28En%29%20%28FK-8380%29%20%28Pirate%29.zip" TargetMode="External"/><Relationship Id="rId4520" Type="http://schemas.openxmlformats.org/officeDocument/2006/relationships/hyperlink" Target="https://archive.org/download/ni-roms/roms/Nintendo%20-%20Nintendo%20Entertainment%20System%20%28Unheadered%29.zip/NESDev%20%2719%20Compo%20Cart%20%28World%29%20%28Aftermarket%29%20%28Unl%29.zip" TargetMode="External"/><Relationship Id="rId5854" Type="http://schemas.openxmlformats.org/officeDocument/2006/relationships/hyperlink" Target="https://archive.org/download/ni-roms/roms/Nintendo%20-%20Nintendo%20Entertainment%20System%20%28Unheadered%29.zip/Spider-Man%20-%20Return%20of%20the%20Sinister%20Six%20%28Europe%29.zip" TargetMode="External"/><Relationship Id="rId4523" Type="http://schemas.openxmlformats.org/officeDocument/2006/relationships/hyperlink" Target="https://archive.org/download/ni-roms/roms/Nintendo%20-%20Nintendo%20Entertainment%20System%20%28Unheadered%29.zip/NESOS%20%28World%29%20%28En%2CJa%29%20%28Program%29%20%28Aftermarket%29%20%28Unl%29%20%5Bb%5D.zip" TargetMode="External"/><Relationship Id="rId5851" Type="http://schemas.openxmlformats.org/officeDocument/2006/relationships/hyperlink" Target="https://archive.org/download/ni-roms/roms/Nintendo%20-%20Nintendo%20Entertainment%20System%20%28Unheadered%29.zip/Spelunker%20%28USA%2C%20Europe%29%20%28Virtual%20Console%29.zip" TargetMode="External"/><Relationship Id="rId4522" Type="http://schemas.openxmlformats.org/officeDocument/2006/relationships/hyperlink" Target="https://archive.org/download/ni-roms/roms/Nintendo%20-%20Nintendo%20Entertainment%20System%20%28Unheadered%29.zip/NES%20Matrix%20%28World%29%20%28Demo%29%20%28Aftermarket%29%20%28Unl%29.zip" TargetMode="External"/><Relationship Id="rId5852" Type="http://schemas.openxmlformats.org/officeDocument/2006/relationships/hyperlink" Target="https://archive.org/download/ni-roms/roms/Nintendo%20-%20Nintendo%20Entertainment%20System%20%28Unheadered%29.zip/Spelunker%20II%20-%20Yuusha%20e%20no%20Chousen%20%28Japan%29.zip" TargetMode="External"/><Relationship Id="rId4514" Type="http://schemas.openxmlformats.org/officeDocument/2006/relationships/hyperlink" Target="https://archive.org/download/ni-roms/roms/Nintendo%20-%20Nintendo%20Entertainment%20System%20%28Unheadered%29.zip/NARC%20%28Russia%29%20%28Pirate%29.zip" TargetMode="External"/><Relationship Id="rId5846" Type="http://schemas.openxmlformats.org/officeDocument/2006/relationships/hyperlink" Target="https://archive.org/download/ni-roms/roms/Nintendo%20-%20Nintendo%20Entertainment%20System%20%28Unheadered%29.zip/Spartan%20X%20%28Japan%29%20%28En%29.zip" TargetMode="External"/><Relationship Id="rId4513" Type="http://schemas.openxmlformats.org/officeDocument/2006/relationships/hyperlink" Target="https://archive.org/download/ni-roms/roms/Nintendo%20-%20Nintendo%20Entertainment%20System%20%28Unheadered%29.zip/Myth%20of%20Zayla%2C%20The%20%28World%29%20%28Rev%202%29%20%28Aftermarket%29%20%28Unl%29.zip" TargetMode="External"/><Relationship Id="rId5847" Type="http://schemas.openxmlformats.org/officeDocument/2006/relationships/hyperlink" Target="https://archive.org/download/ni-roms/roms/Nintendo%20-%20Nintendo%20Entertainment%20System%20%28Unheadered%29.zip/Spartan%20X%202%20%28Japan%29.zip" TargetMode="External"/><Relationship Id="rId4516" Type="http://schemas.openxmlformats.org/officeDocument/2006/relationships/hyperlink" Target="https://archive.org/download/ni-roms/roms/Nintendo%20-%20Nintendo%20Entertainment%20System%20%28Unheadered%29.zip/NARC%20%28USA%29.zip" TargetMode="External"/><Relationship Id="rId5844" Type="http://schemas.openxmlformats.org/officeDocument/2006/relationships/hyperlink" Target="https://archive.org/download/ni-roms/roms/Nintendo%20-%20Nintendo%20Entertainment%20System%20%28Unheadered%29.zip/Sparky%27s%20Return%20%28World%29%20%28Proto%29%20%28Byte-Off%202022%29%20%28Aftermarket%29%20%28Unl%29.zip" TargetMode="External"/><Relationship Id="rId4515" Type="http://schemas.openxmlformats.org/officeDocument/2006/relationships/hyperlink" Target="https://archive.org/download/ni-roms/roms/Nintendo%20-%20Nintendo%20Entertainment%20System%20%28Unheadered%29.zip/NARC%20%28USA%29%20%28Beta%29.zip" TargetMode="External"/><Relationship Id="rId5845" Type="http://schemas.openxmlformats.org/officeDocument/2006/relationships/hyperlink" Target="https://archive.org/download/ni-roms/roms/Nintendo%20-%20Nintendo%20Entertainment%20System%20%28Unheadered%29.zip/Sparky%20%28World%29%20%28Demo%29%20%28Aftermarket%29%20%28Unl%29.zip" TargetMode="External"/><Relationship Id="rId4518" Type="http://schemas.openxmlformats.org/officeDocument/2006/relationships/hyperlink" Target="https://archive.org/download/ni-roms/roms/Nintendo%20-%20Nintendo%20Entertainment%20System%20%28Unheadered%29.zip/NBA%20Live%2096%20%28Asia%29%20%28Ja%29%20%28NT-865%29%20%28Pirate%29.zip" TargetMode="External"/><Relationship Id="rId4517" Type="http://schemas.openxmlformats.org/officeDocument/2006/relationships/hyperlink" Target="https://archive.org/download/ni-roms/roms/Nintendo%20-%20Nintendo%20Entertainment%20System%20%28Unheadered%29.zip/NBA%20%2798%20%28Asia%29%20%28En%29%20%28NT-6098%29%20%28Pirate%29.zip" TargetMode="External"/><Relationship Id="rId5848" Type="http://schemas.openxmlformats.org/officeDocument/2006/relationships/hyperlink" Target="https://archive.org/download/ni-roms/roms/Nintendo%20-%20Nintendo%20Entertainment%20System%20%28Unheadered%29.zip/Spelunker%20%28Japan%29%20%28Virtual%20Console%29.zip" TargetMode="External"/><Relationship Id="rId4519" Type="http://schemas.openxmlformats.org/officeDocument/2006/relationships/hyperlink" Target="https://archive.org/download/ni-roms/roms/Nintendo%20-%20Nintendo%20Entertainment%20System%20%28Unheadered%29.zip/NES%20Calculator%20%28World%29%20%28Program%29%20%28Aftermarket%29%20%28Unl%29.zip" TargetMode="External"/><Relationship Id="rId5849" Type="http://schemas.openxmlformats.org/officeDocument/2006/relationships/hyperlink" Target="https://archive.org/download/ni-roms/roms/Nintendo%20-%20Nintendo%20Entertainment%20System%20%28Unheadered%29.zip/Spelunker%20%28Japan%29.zip" TargetMode="External"/><Relationship Id="rId4510" Type="http://schemas.openxmlformats.org/officeDocument/2006/relationships/hyperlink" Target="https://archive.org/download/ni-roms/roms/Nintendo%20-%20Nintendo%20Entertainment%20System%20%28Unheadered%29.zip/Myth%20of%20Zayla%2C%20The%20%28World%29%20%28Beta%201%29%20%28Aftermarket%29%20%28Unl%29.zip" TargetMode="External"/><Relationship Id="rId5842" Type="http://schemas.openxmlformats.org/officeDocument/2006/relationships/hyperlink" Target="https://archive.org/download/ni-roms/roms/Nintendo%20-%20Nintendo%20Entertainment%20System%20%28Unheadered%29.zip/Sparkle%20Panda%20Rainbow%20Hunter%20%28World%29%20%28Demo%29%20%282023-07-04%29%20%28Aftermarket%29%20%28Unl%29.zip" TargetMode="External"/><Relationship Id="rId5843" Type="http://schemas.openxmlformats.org/officeDocument/2006/relationships/hyperlink" Target="https://archive.org/download/ni-roms/roms/Nintendo%20-%20Nintendo%20Entertainment%20System%20%28Unheadered%29.zip/Sparkle%20Panda%20Rainbow%20Hunter%20%28World%29%20%28Demo%29%20%28Byte-Off%202020%29%20%28Aftermarket%29%20%28Unl%29.zip" TargetMode="External"/><Relationship Id="rId4512" Type="http://schemas.openxmlformats.org/officeDocument/2006/relationships/hyperlink" Target="https://archive.org/download/ni-roms/roms/Nintendo%20-%20Nintendo%20Entertainment%20System%20%28Unheadered%29.zip/Myth%20of%20Zayla%2C%20The%20%28World%29%20%28Rev%201%29%20%28Aftermarket%29%20%28Unl%29.zip" TargetMode="External"/><Relationship Id="rId5840" Type="http://schemas.openxmlformats.org/officeDocument/2006/relationships/hyperlink" Target="https://archive.org/download/ni-roms/roms/Nintendo%20-%20Nintendo%20Entertainment%20System%20%28Unheadered%29.zip/Spacin%27%20Gators%20II%20-%20The%203rd%20One%21%20%28World%29%20%28Demo%201%29%20%28Aftermarket%29%20%28Unl%29.zip" TargetMode="External"/><Relationship Id="rId4511" Type="http://schemas.openxmlformats.org/officeDocument/2006/relationships/hyperlink" Target="https://archive.org/download/ni-roms/roms/Nintendo%20-%20Nintendo%20Entertainment%20System%20%28Unheadered%29.zip/Myth%20of%20Zayla%2C%20The%20%28World%29%20%28Beta%202%29%20%28Aftermarket%29%20%28Unl%29.zip" TargetMode="External"/><Relationship Id="rId5841" Type="http://schemas.openxmlformats.org/officeDocument/2006/relationships/hyperlink" Target="https://archive.org/download/ni-roms/roms/Nintendo%20-%20Nintendo%20Entertainment%20System%20%28Unheadered%29.zip/Spacin%27%20Gators%20II%20-%20The%203rd%20One%21%20%28World%29%20%28Demo%202%29%20%28Byte-Off%202024%29%20%28Aftermarket%29%20%28Unl%29.zip" TargetMode="External"/><Relationship Id="rId3216" Type="http://schemas.openxmlformats.org/officeDocument/2006/relationships/hyperlink" Target="https://archive.org/download/ni-roms/roms/Nintendo%20-%20Nintendo%20Entertainment%20System%20%28Unheadered%29.zip/Hatris%20%28USA%29%20%28Beta%29.zip" TargetMode="External"/><Relationship Id="rId4547" Type="http://schemas.openxmlformats.org/officeDocument/2006/relationships/hyperlink" Target="https://archive.org/download/ni-roms/roms/Nintendo%20-%20Nintendo%20Entertainment%20System%20%28Unheadered%29.zip/NESert%20Golfing%20-%20Tournament%20Edition%20%28World%29%20%28Aftermarket%29%20%28Unl%29.zip" TargetMode="External"/><Relationship Id="rId5879" Type="http://schemas.openxmlformats.org/officeDocument/2006/relationships/hyperlink" Target="https://archive.org/download/ni-roms/roms/Nintendo%20-%20Nintendo%20Entertainment%20System%20%28Unheadered%29.zip/Spot%20%28Japan%29.zip" TargetMode="External"/><Relationship Id="rId3215" Type="http://schemas.openxmlformats.org/officeDocument/2006/relationships/hyperlink" Target="https://archive.org/download/ni-roms/roms/Nintendo%20-%20Nintendo%20Entertainment%20System%20%28Unheadered%29.zip/Hatris%20%28Japan%29.zip" TargetMode="External"/><Relationship Id="rId4546" Type="http://schemas.openxmlformats.org/officeDocument/2006/relationships/hyperlink" Target="https://archive.org/download/ni-roms/roms/Nintendo%20-%20Nintendo%20Entertainment%20System%20%28Unheadered%29.zip/NESert%20Golfing%20%28World%29%20%28v1.5%29%20%28Aftermarket%29%20%28Unl%29.zip" TargetMode="External"/><Relationship Id="rId3218" Type="http://schemas.openxmlformats.org/officeDocument/2006/relationships/hyperlink" Target="https://archive.org/download/ni-roms/roms/Nintendo%20-%20Nintendo%20Entertainment%20System%20%28Unheadered%29.zip/Haunted%20House%20%28USA%29%20%28Atari%20Flashback%29%20%28Aftermarket%29%20%28Unl%29.zip" TargetMode="External"/><Relationship Id="rId4549" Type="http://schemas.openxmlformats.org/officeDocument/2006/relationships/hyperlink" Target="https://archive.org/download/ni-roms/roms/Nintendo%20-%20Nintendo%20Entertainment%20System%20%28Unheadered%29.zip/NESnake%202%20%28World%29%20%28v1.0%29%20%28Aftermarket%29%20%28Unl%29.zip" TargetMode="External"/><Relationship Id="rId5877" Type="http://schemas.openxmlformats.org/officeDocument/2006/relationships/hyperlink" Target="https://archive.org/download/ni-roms/roms/Nintendo%20-%20Nintendo%20Entertainment%20System%20%28Unheadered%29.zip/Spooky%20Soccer%20%28World%29%20%28Beta%29%20%28Aftermarket%29%20%28Unl%29.zip" TargetMode="External"/><Relationship Id="rId3217" Type="http://schemas.openxmlformats.org/officeDocument/2006/relationships/hyperlink" Target="https://archive.org/download/ni-roms/roms/Nintendo%20-%20Nintendo%20Entertainment%20System%20%28Unheadered%29.zip/Hatris%20%28USA%29.zip" TargetMode="External"/><Relationship Id="rId4548" Type="http://schemas.openxmlformats.org/officeDocument/2006/relationships/hyperlink" Target="https://archive.org/download/ni-roms/roms/Nintendo%20-%20Nintendo%20Entertainment%20System%20%28Unheadered%29.zip/NESnake%202%20%28World%29%20%28Demo%29%20%28Aftermarket%29%20%28Unl%29.zip" TargetMode="External"/><Relationship Id="rId5878" Type="http://schemas.openxmlformats.org/officeDocument/2006/relationships/hyperlink" Target="https://archive.org/download/ni-roms/roms/Nintendo%20-%20Nintendo%20Entertainment%20System%20%28Unheadered%29.zip/Spooky%20Soccer%20%28World%29%20%28NESDev%202022%29%20%28Aftermarket%29%20%28Unl%29.zip" TargetMode="External"/><Relationship Id="rId3219" Type="http://schemas.openxmlformats.org/officeDocument/2006/relationships/hyperlink" Target="https://archive.org/download/ni-roms/roms/Nintendo%20-%20Nintendo%20Entertainment%20System%20%28Unheadered%29.zip/Hayauchi%20Super%20Igo%20%28Japan%29%20%28Rev%201%29.zip" TargetMode="External"/><Relationship Id="rId5871" Type="http://schemas.openxmlformats.org/officeDocument/2006/relationships/hyperlink" Target="https://archive.org/download/ni-roms/roms/Nintendo%20-%20Nintendo%20Entertainment%20System%20%28Unheadered%29.zip/SplatooD%20%28World%29%20%28v1.0.6%29%20%28Aftermarket%29%20%28Unl%29.zip" TargetMode="External"/><Relationship Id="rId5872" Type="http://schemas.openxmlformats.org/officeDocument/2006/relationships/hyperlink" Target="https://archive.org/download/ni-roms/roms/Nintendo%20-%20Nintendo%20Entertainment%20System%20%28Unheadered%29.zip/Splatterhouse%20-%20Wanpaku%20Graffiti%20%28Japan%29.zip" TargetMode="External"/><Relationship Id="rId3210" Type="http://schemas.openxmlformats.org/officeDocument/2006/relationships/hyperlink" Target="https://archive.org/download/ni-roms/roms/Nintendo%20-%20Nintendo%20Entertainment%20System%20%28Unheadered%29.zip/Harry%20Dwarf%20%28World%29%20%28Proto%202%29%20%28Byte-Off%202019%29%20%28Aftermarket%29%20%28Unl%29.zip" TargetMode="External"/><Relationship Id="rId4541" Type="http://schemas.openxmlformats.org/officeDocument/2006/relationships/hyperlink" Target="https://archive.org/download/ni-roms/roms/Nintendo%20-%20Nintendo%20Entertainment%20System%20%28Unheadered%29.zip/NESert%20Golfing%20%28World%29%20%28v1.0%29%20%28Aftermarket%29%20%28Unl%29.zip" TargetMode="External"/><Relationship Id="rId4540" Type="http://schemas.openxmlformats.org/officeDocument/2006/relationships/hyperlink" Target="https://archive.org/download/ni-roms/roms/Nintendo%20-%20Nintendo%20Entertainment%20System%20%28Unheadered%29.zip/NESertBus%20%28World%29%20%28Aftermarket%29%20%28Unl%29.zip" TargetMode="External"/><Relationship Id="rId5870" Type="http://schemas.openxmlformats.org/officeDocument/2006/relationships/hyperlink" Target="https://archive.org/download/ni-roms/roms/Nintendo%20-%20Nintendo%20Entertainment%20System%20%28Unheadered%29.zip/SplatooD%20%28World%29%20%28v1.0.5%29%20%28Aftermarket%29%20%28Unl%29.zip" TargetMode="External"/><Relationship Id="rId3212" Type="http://schemas.openxmlformats.org/officeDocument/2006/relationships/hyperlink" Target="https://archive.org/download/ni-roms/roms/Nintendo%20-%20Nintendo%20Entertainment%20System%20%28Unheadered%29.zip/Harry%20Potter%20%28Asia%29%20%28En%29%20%28Unl%29.zip" TargetMode="External"/><Relationship Id="rId4543" Type="http://schemas.openxmlformats.org/officeDocument/2006/relationships/hyperlink" Target="https://archive.org/download/ni-roms/roms/Nintendo%20-%20Nintendo%20Entertainment%20System%20%28Unheadered%29.zip/NESert%20Golfing%20%28World%29%20%28v1.2%29%20%28Aftermarket%29%20%28Unl%29.zip" TargetMode="External"/><Relationship Id="rId5875" Type="http://schemas.openxmlformats.org/officeDocument/2006/relationships/hyperlink" Target="https://archive.org/download/ni-roms/roms/Nintendo%20-%20Nintendo%20Entertainment%20System%20%28Unheadered%29.zip/Split%20Second%20%28World%29%20%28NESDev%202018%29%20%28Aftermarket%29%20%28Unl%29.zip" TargetMode="External"/><Relationship Id="rId3211" Type="http://schemas.openxmlformats.org/officeDocument/2006/relationships/hyperlink" Target="https://archive.org/download/ni-roms/roms/Nintendo%20-%20Nintendo%20Entertainment%20System%20%28Unheadered%29.zip/Harry%20Dwarf%20%28World%29%20%28Proto%203%29%20%28Aftermarket%29%20%28Unl%29.zip" TargetMode="External"/><Relationship Id="rId4542" Type="http://schemas.openxmlformats.org/officeDocument/2006/relationships/hyperlink" Target="https://archive.org/download/ni-roms/roms/Nintendo%20-%20Nintendo%20Entertainment%20System%20%28Unheadered%29.zip/NESert%20Golfing%20%28World%29%20%28v1.1%29%20%28Aftermarket%29%20%28Unl%29.zip" TargetMode="External"/><Relationship Id="rId5876" Type="http://schemas.openxmlformats.org/officeDocument/2006/relationships/hyperlink" Target="https://archive.org/download/ni-roms/roms/Nintendo%20-%20Nintendo%20Entertainment%20System%20%28Unheadered%29.zip/Spook-o%27-tron%20%28World%29%20%28v1.1%29%20%28Demo%29%20%28Aftermarket%29%20%28Unl%29.zip" TargetMode="External"/><Relationship Id="rId3214" Type="http://schemas.openxmlformats.org/officeDocument/2006/relationships/hyperlink" Target="https://archive.org/download/ni-roms/roms/Nintendo%20-%20Nintendo%20Entertainment%20System%20%28Unheadered%29.zip/Hassle%20%28Asia%29%20%28En%29%20%28Pirate%29.zip" TargetMode="External"/><Relationship Id="rId4545" Type="http://schemas.openxmlformats.org/officeDocument/2006/relationships/hyperlink" Target="https://archive.org/download/ni-roms/roms/Nintendo%20-%20Nintendo%20Entertainment%20System%20%28Unheadered%29.zip/NESert%20Golfing%20%28World%29%20%28v1.4%29%20%28Aftermarket%29%20%28Unl%29.zip" TargetMode="External"/><Relationship Id="rId5873" Type="http://schemas.openxmlformats.org/officeDocument/2006/relationships/hyperlink" Target="https://archive.org/download/ni-roms/roms/Nintendo%20-%20Nintendo%20Entertainment%20System%20%28Unheadered%29.zip/Splatterhouse%20-%20Wanpaku%20Graffiti%20%28World%29%20%28Namcot%20Collection%2C%20Namco%20Museum%20Archives%20Vol%201%29.zip" TargetMode="External"/><Relationship Id="rId3213" Type="http://schemas.openxmlformats.org/officeDocument/2006/relationships/hyperlink" Target="https://archive.org/download/ni-roms/roms/Nintendo%20-%20Nintendo%20Entertainment%20System%20%28Unheadered%29.zip/Harry%20Story%20%28Asia%29%20%28En%29%20%28Pirate%29.zip" TargetMode="External"/><Relationship Id="rId4544" Type="http://schemas.openxmlformats.org/officeDocument/2006/relationships/hyperlink" Target="https://archive.org/download/ni-roms/roms/Nintendo%20-%20Nintendo%20Entertainment%20System%20%28Unheadered%29.zip/NESert%20Golfing%20%28World%29%20%28v1.3%29%20%28Aftermarket%29%20%28Unl%29.zip" TargetMode="External"/><Relationship Id="rId5874" Type="http://schemas.openxmlformats.org/officeDocument/2006/relationships/hyperlink" Target="https://archive.org/download/ni-roms/roms/Nintendo%20-%20Nintendo%20Entertainment%20System%20%28Unheadered%29.zip/Split%20Second%20%28World%29%20%28Aftermarket%29%20%28Unl%29.zip" TargetMode="External"/><Relationship Id="rId3205" Type="http://schemas.openxmlformats.org/officeDocument/2006/relationships/hyperlink" Target="https://archive.org/download/ni-roms/roms/Nintendo%20-%20Nintendo%20Entertainment%20System%20%28Unheadered%29.zip/Harlem%20Globetrotters%20%28USA%29.zip" TargetMode="External"/><Relationship Id="rId4536" Type="http://schemas.openxmlformats.org/officeDocument/2006/relationships/hyperlink" Target="https://archive.org/download/ni-roms/roms/Nintendo%20-%20Nintendo%20Entertainment%20System%20%28Unheadered%29.zip/NES%20Virus%20Cleaner%20%28World%29%20%28Airwalk%20Studios%29%20%28Aftermarket%29%20%28Unl%29.zip" TargetMode="External"/><Relationship Id="rId5868" Type="http://schemas.openxmlformats.org/officeDocument/2006/relationships/hyperlink" Target="https://archive.org/download/ni-roms/roms/Nintendo%20-%20Nintendo%20Entertainment%20System%20%28Unheadered%29.zip/SplatooD%20%28World%29%20%28v1.0.3%29%20%28Aftermarket%29%20%28Unl%29.zip" TargetMode="External"/><Relationship Id="rId3204" Type="http://schemas.openxmlformats.org/officeDocument/2006/relationships/hyperlink" Target="https://archive.org/download/ni-roms/roms/Nintendo%20-%20Nintendo%20Entertainment%20System%20%28Unheadered%29.zip/Harlee%2C%20Barlee%20and%20Charlee%20in%20Whacky%20Water%20Wiles%20%28World%29%20%28Aftermarket%29%20%28Unl%29.zip" TargetMode="External"/><Relationship Id="rId4535" Type="http://schemas.openxmlformats.org/officeDocument/2006/relationships/hyperlink" Target="https://archive.org/download/ni-roms/roms/Nintendo%20-%20Nintendo%20Entertainment%20System%20%28Unheadered%29.zip/NES%20Speech%20Synthesizer%20%28World%29%20%28Program%29%20%28Aftermarket%29%20%28Unl%29.zip" TargetMode="External"/><Relationship Id="rId5869" Type="http://schemas.openxmlformats.org/officeDocument/2006/relationships/hyperlink" Target="https://archive.org/download/ni-roms/roms/Nintendo%20-%20Nintendo%20Entertainment%20System%20%28Unheadered%29.zip/SplatooD%20%28World%29%20%28v1.0.4%29%20%28Aftermarket%29%20%28Unl%29.zip" TargetMode="External"/><Relationship Id="rId3207" Type="http://schemas.openxmlformats.org/officeDocument/2006/relationships/hyperlink" Target="https://archive.org/download/ni-roms/roms/Nintendo%20-%20Nintendo%20Entertainment%20System%20%28Unheadered%29.zip/Harry%27s%20Legend%20%28Asia%29%20%28En%29%20%28Unl%29.zip" TargetMode="External"/><Relationship Id="rId4538" Type="http://schemas.openxmlformats.org/officeDocument/2006/relationships/hyperlink" Target="https://archive.org/download/ni-roms/roms/Nintendo%20-%20Nintendo%20Entertainment%20System%20%28Unheadered%29.zip/NES%20Virus%20Cleaner%20%28World%29%20%28Second%20Dimension%29%20%28Aftermarket%29%20%28Unl%29.zip" TargetMode="External"/><Relationship Id="rId5866" Type="http://schemas.openxmlformats.org/officeDocument/2006/relationships/hyperlink" Target="https://archive.org/download/ni-roms/roms/Nintendo%20-%20Nintendo%20Entertainment%20System%20%28Unheadered%29.zip/SplatooD%20%28World%29%20%28v1.0.1%29%20%28Aftermarket%29%20%28Unl%29.zip" TargetMode="External"/><Relationship Id="rId3206" Type="http://schemas.openxmlformats.org/officeDocument/2006/relationships/hyperlink" Target="https://archive.org/download/ni-roms/roms/Nintendo%20-%20Nintendo%20Entertainment%20System%20%28Unheadered%29.zip/Harry%27er%20Space%20%28World%29%20%28Demo%29%20%28Byte-Off%202024%29%20%28Aftermarket%29%20%28Unl%29.zip" TargetMode="External"/><Relationship Id="rId4537" Type="http://schemas.openxmlformats.org/officeDocument/2006/relationships/hyperlink" Target="https://archive.org/download/ni-roms/roms/Nintendo%20-%20Nintendo%20Entertainment%20System%20%28Unheadered%29.zip/NES%20Virus%20Cleaner%20%28World%29%20%28Beta%29%20%28Airwalk%20Studios%29%20%28Aftermarket%29%20%28Unl%29.zip" TargetMode="External"/><Relationship Id="rId5867" Type="http://schemas.openxmlformats.org/officeDocument/2006/relationships/hyperlink" Target="https://archive.org/download/ni-roms/roms/Nintendo%20-%20Nintendo%20Entertainment%20System%20%28Unheadered%29.zip/SplatooD%20%28World%29%20%28v1.0.2%29%20%28Aftermarket%29%20%28Unl%29.zip" TargetMode="External"/><Relationship Id="rId3209" Type="http://schemas.openxmlformats.org/officeDocument/2006/relationships/hyperlink" Target="https://archive.org/download/ni-roms/roms/Nintendo%20-%20Nintendo%20Entertainment%20System%20%28Unheadered%29.zip/Harry%20Dwarf%20%28World%29%20%28Proto%201%29%20%28Aftermarket%29%20%28Unl%29.zip" TargetMode="External"/><Relationship Id="rId3208" Type="http://schemas.openxmlformats.org/officeDocument/2006/relationships/hyperlink" Target="https://archive.org/download/ni-roms/roms/Nintendo%20-%20Nintendo%20Entertainment%20System%20%28Unheadered%29.zip/Harry%27s%20Legend%20-%20Hali%20Chuanqi%20%28Asia%29%20%28En%29%20%28Unl%29.zip" TargetMode="External"/><Relationship Id="rId4539" Type="http://schemas.openxmlformats.org/officeDocument/2006/relationships/hyperlink" Target="https://archive.org/download/ni-roms/roms/Nintendo%20-%20Nintendo%20Entertainment%20System%20%28Unheadered%29.zip/NESZIP%20%28World%29%20%28Program%29%20%28Aftermarket%29%20%28Unl%29.zip" TargetMode="External"/><Relationship Id="rId5860" Type="http://schemas.openxmlformats.org/officeDocument/2006/relationships/hyperlink" Target="https://archive.org/download/ni-roms/roms/Nintendo%20-%20Nintendo%20Entertainment%20System%20%28Unheadered%29.zip/Spirit%20of%20Satan%2C%20The%20%28Japan%29%20%28En%29%20%28Family%20BASIC%29%20%28Unl%29.zip" TargetMode="External"/><Relationship Id="rId5861" Type="http://schemas.openxmlformats.org/officeDocument/2006/relationships/hyperlink" Target="https://archive.org/download/ni-roms/roms/Nintendo%20-%20Nintendo%20Entertainment%20System%20%28Unheadered%29.zip/Spiritual%20Guardian%20-%20Shock%20%28World%29%20%28Aftermarket%29%20%28Pirate%29.zip" TargetMode="External"/><Relationship Id="rId4530" Type="http://schemas.openxmlformats.org/officeDocument/2006/relationships/hyperlink" Target="https://archive.org/download/ni-roms/roms/Nintendo%20-%20Nintendo%20Entertainment%20System%20%28Unheadered%29.zip/NES%20Play%20Action%20Football%20%28USA%29%20%28Virtual%20Console%29.zip" TargetMode="External"/><Relationship Id="rId3201" Type="http://schemas.openxmlformats.org/officeDocument/2006/relationships/hyperlink" Target="https://archive.org/download/ni-roms/roms/Nintendo%20-%20Nintendo%20Entertainment%20System%20%28Unheadered%29.zip/Happy%20Scrappy%20%28World%29%20%28Demo%29%20%28Byte-Off%202019%29%20%28Aftermarket%29%20%28Unl%29.zip" TargetMode="External"/><Relationship Id="rId4532" Type="http://schemas.openxmlformats.org/officeDocument/2006/relationships/hyperlink" Target="https://archive.org/download/ni-roms/roms/Nintendo%20-%20Nintendo%20Entertainment%20System%20%28Unheadered%29.zip/NES%20Puzzle%20Maker%20Test%20%28World%29%20%28v5.1%29%20%28Demo%29%20%28Aftermarket%29%20%28Unl%29.zip" TargetMode="External"/><Relationship Id="rId5864" Type="http://schemas.openxmlformats.org/officeDocument/2006/relationships/hyperlink" Target="https://archive.org/download/ni-roms/roms/Nintendo%20-%20Nintendo%20Entertainment%20System%20%28Unheadered%29.zip/Spiritual%20Warfare%20%28USA%29%20%28v6.0%29%20%28Unl%29.zip" TargetMode="External"/><Relationship Id="rId3200" Type="http://schemas.openxmlformats.org/officeDocument/2006/relationships/hyperlink" Target="https://archive.org/download/ni-roms/roms/Nintendo%20-%20Nintendo%20Entertainment%20System%20%28Unheadered%29.zip/Happy%20Pairs%20%28Asia%29%20%28En%29%20%2872%20pin%20cart%29%20%28Unl%29.zip" TargetMode="External"/><Relationship Id="rId4531" Type="http://schemas.openxmlformats.org/officeDocument/2006/relationships/hyperlink" Target="https://archive.org/download/ni-roms/roms/Nintendo%20-%20Nintendo%20Entertainment%20System%20%28Unheadered%29.zip/NES%20Play%20Action%20Football%20%28USA%29.zip" TargetMode="External"/><Relationship Id="rId5865" Type="http://schemas.openxmlformats.org/officeDocument/2006/relationships/hyperlink" Target="https://archive.org/download/ni-roms/roms/Nintendo%20-%20Nintendo%20Entertainment%20System%20%28Unheadered%29.zip/Spiritual%20Warfare%20%28USA%29%20%28v6.1%29%20%28Unl%29.zip" TargetMode="External"/><Relationship Id="rId3203" Type="http://schemas.openxmlformats.org/officeDocument/2006/relationships/hyperlink" Target="https://archive.org/download/ni-roms/roms/Nintendo%20-%20Nintendo%20Entertainment%20System%20%28Unheadered%29.zip/Hard%20Drivin%27%20%28USA%29%20%28Proto%29%20%28Unl%29.zip" TargetMode="External"/><Relationship Id="rId4534" Type="http://schemas.openxmlformats.org/officeDocument/2006/relationships/hyperlink" Target="https://archive.org/download/ni-roms/roms/Nintendo%20-%20Nintendo%20Entertainment%20System%20%28Unheadered%29.zip/NES%20Puzzle%20Maker%20Test%20%28World%29%20%28v5.3%29%20%28Demo%29%20%28Aftermarket%29%20%28Unl%29.zip" TargetMode="External"/><Relationship Id="rId5862" Type="http://schemas.openxmlformats.org/officeDocument/2006/relationships/hyperlink" Target="https://archive.org/download/ni-roms/roms/Nintendo%20-%20Nintendo%20Entertainment%20System%20%28Unheadered%29.zip/Spiritual%20Warfare%20%28USA%29%20%28Beta%29%20%28Unl%29.zip" TargetMode="External"/><Relationship Id="rId3202" Type="http://schemas.openxmlformats.org/officeDocument/2006/relationships/hyperlink" Target="https://archive.org/download/ni-roms/roms/Nintendo%20-%20Nintendo%20Entertainment%20System%20%28Unheadered%29.zip/Harbinger%202%20-%20Cunt%20Punch%20%28World%29%20%28Proto%29%20%28Aftermarket%29%20%28Unl%29.zip" TargetMode="External"/><Relationship Id="rId4533" Type="http://schemas.openxmlformats.org/officeDocument/2006/relationships/hyperlink" Target="https://archive.org/download/ni-roms/roms/Nintendo%20-%20Nintendo%20Entertainment%20System%20%28Unheadered%29.zip/NES%20Puzzle%20Maker%20Test%20%28World%29%20%28v5.2%29%20%28Demo%29%20%28Aftermarket%29%20%28Unl%29.zip" TargetMode="External"/><Relationship Id="rId5863" Type="http://schemas.openxmlformats.org/officeDocument/2006/relationships/hyperlink" Target="https://archive.org/download/ni-roms/roms/Nintendo%20-%20Nintendo%20Entertainment%20System%20%28Unheadered%29.zip/Spiritual%20Warfare%20%28USA%29%20%28v5.1%29%20%28Unl%29.zip" TargetMode="External"/><Relationship Id="rId190" Type="http://schemas.openxmlformats.org/officeDocument/2006/relationships/hyperlink" Target="https://archive.org/download/ni-roms/roms/Nintendo%20-%20Nintendo%20Entertainment%20System%20%28Unheadered%29.zip/150-in-1%20Unchained%20Melody%20%28Asia%29%20%28En%29%20%28Unl%29.zip" TargetMode="External"/><Relationship Id="rId194" Type="http://schemas.openxmlformats.org/officeDocument/2006/relationships/hyperlink" Target="https://archive.org/download/ni-roms/roms/Nintendo%20-%20Nintendo%20Entertainment%20System%20%28Unheadered%29.zip/168-in-1%20New%20Contra%20Function%2016%20%28Asia%29%20%28En%29%20%28Pirate%29.zip" TargetMode="External"/><Relationship Id="rId193" Type="http://schemas.openxmlformats.org/officeDocument/2006/relationships/hyperlink" Target="https://archive.org/download/ni-roms/roms/Nintendo%20-%20Nintendo%20Entertainment%20System%20%28Unheadered%29.zip/Bo%20Jackson%20Baseball%20%28USA%29.zip" TargetMode="External"/><Relationship Id="rId192" Type="http://schemas.openxmlformats.org/officeDocument/2006/relationships/hyperlink" Target="https://archive.org/download/ni-roms/roms/Nintendo%20-%20Nintendo%20Entertainment%20System%20%28Unheadered%29.zip/168-in-1%20%28Asia%29%20%28En%2CJa%29%20%28AB%20CARD-15%29%20%28Pirate%29.zip" TargetMode="External"/><Relationship Id="rId191" Type="http://schemas.openxmlformats.org/officeDocument/2006/relationships/hyperlink" Target="https://archive.org/download/ni-roms/roms/Nintendo%20-%20Nintendo%20Entertainment%20System%20%28Unheadered%29.zip/Blues%20Brothers%2C%20The%20%28USA%29.zip" TargetMode="External"/><Relationship Id="rId187" Type="http://schemas.openxmlformats.org/officeDocument/2006/relationships/hyperlink" Target="https://archive.org/download/ni-roms/roms/Nintendo%20-%20Nintendo%20Entertainment%20System%20%28Unheadered%29.zip/Blue%20Marlin%2C%20The%20%28USA%29.zip" TargetMode="External"/><Relationship Id="rId186" Type="http://schemas.openxmlformats.org/officeDocument/2006/relationships/hyperlink" Target="https://archive.org/download/ni-roms/roms/Nintendo%20-%20Nintendo%20Entertainment%20System%20%28Unheadered%29.zip/117-in-1%20%28Asia%29%20%28En%29%20%28WQ1708%20D%29%20%28Pirate%29.zip" TargetMode="External"/><Relationship Id="rId185" Type="http://schemas.openxmlformats.org/officeDocument/2006/relationships/hyperlink" Target="https://archive.org/download/ni-roms/roms/Nintendo%20-%20Nintendo%20Entertainment%20System%20%28Unheadered%29.zip/Blaster%20Master%20%28USA%29.zip" TargetMode="External"/><Relationship Id="rId184" Type="http://schemas.openxmlformats.org/officeDocument/2006/relationships/hyperlink" Target="https://archive.org/download/ni-roms/roms/Nintendo%20-%20Nintendo%20Entertainment%20System%20%28Unheadered%29.zip/110-in-1%20%28Asia%29%20%28En%29%20%28Pirate%29.zip" TargetMode="External"/><Relationship Id="rId189" Type="http://schemas.openxmlformats.org/officeDocument/2006/relationships/hyperlink" Target="https://archive.org/download/ni-roms/roms/Nintendo%20-%20Nintendo%20Entertainment%20System%20%28Unheadered%29.zip/Blue%20Shadow%20%28Europe%29.zip" TargetMode="External"/><Relationship Id="rId188" Type="http://schemas.openxmlformats.org/officeDocument/2006/relationships/hyperlink" Target="https://archive.org/download/ni-roms/roms/Nintendo%20-%20Nintendo%20Entertainment%20System%20%28Unheadered%29.zip/150-in-1%20Golden%201992%20%28Asia%29%20%28En%29%20%28Pirate%29.zip" TargetMode="External"/><Relationship Id="rId183" Type="http://schemas.openxmlformats.org/officeDocument/2006/relationships/hyperlink" Target="https://archive.org/download/ni-roms/roms/Nintendo%20-%20Nintendo%20Entertainment%20System%20%28Unheadered%29.zip/Blades%20of%20Steel%20%28USA%29.zip" TargetMode="External"/><Relationship Id="rId182" Type="http://schemas.openxmlformats.org/officeDocument/2006/relationships/hyperlink" Target="https://archive.org/download/ni-roms/roms/Nintendo%20-%20Nintendo%20Entertainment%20System%20%28Unheadered%29.zip/100-in-1%20Real%20Game%20%28Asia%29%20%28En%2CJa%29%20%28Pirate%29.zip" TargetMode="External"/><Relationship Id="rId181" Type="http://schemas.openxmlformats.org/officeDocument/2006/relationships/hyperlink" Target="https://archive.org/download/ni-roms/roms/Nintendo%20-%20Nintendo%20Entertainment%20System%20%28Unheadered%29.zip/Black%20Bass%2C%20The%20%28USA%29.zip" TargetMode="External"/><Relationship Id="rId180" Type="http://schemas.openxmlformats.org/officeDocument/2006/relationships/hyperlink" Target="https://archive.org/download/ni-roms/roms/Nintendo%20-%20Nintendo%20Entertainment%20System%20%28Unheadered%29.zip/100-in-1%20Contra%20Function%2016%20%28Asia%29%20%28En%29%20%28Pirate%29.zip" TargetMode="External"/><Relationship Id="rId176" Type="http://schemas.openxmlformats.org/officeDocument/2006/relationships/hyperlink" Target="https://archive.org/download/ni-roms/roms/Nintendo%20-%20Nintendo%20Entertainment%20System%20%28Unheadered%29.zip/99%20Crystals%20%28World%29%20%28Demo%29%20%282022-09-17T173859%29%20%28Aftermarket%29%20%28Unl%29.zip" TargetMode="External"/><Relationship Id="rId175" Type="http://schemas.openxmlformats.org/officeDocument/2006/relationships/hyperlink" Target="https://archive.org/download/ni-roms/roms/Nintendo%20-%20Nintendo%20Entertainment%20System%20%28Unheadered%29.zip/Bill%20%26%20Ted%27s%20Excellent%20Video%20Game%20Adventure%20%28USA%29.zip" TargetMode="External"/><Relationship Id="rId174" Type="http://schemas.openxmlformats.org/officeDocument/2006/relationships/hyperlink" Target="https://archive.org/download/ni-roms/roms/Nintendo%20-%20Nintendo%20Entertainment%20System%20%28Unheadered%29.zip/99%20Crystals%20%28World%29%20%28Demo%29%20%282022-09-17T173252%29%20%28Aftermarket%29%20%28Unl%29.zip" TargetMode="External"/><Relationship Id="rId173" Type="http://schemas.openxmlformats.org/officeDocument/2006/relationships/hyperlink" Target="https://archive.org/download/ni-roms/roms/Nintendo%20-%20Nintendo%20Entertainment%20System%20%28Unheadered%29.zip/Bigfoot%20%28USA%29.zip" TargetMode="External"/><Relationship Id="rId179" Type="http://schemas.openxmlformats.org/officeDocument/2006/relationships/hyperlink" Target="https://archive.org/download/ni-roms/roms/Nintendo%20-%20Nintendo%20Entertainment%20System%20%28Unheadered%29.zip/Bionic%20Commando%20%28USA%29%20%28Capcom%20Classics%20Mini%20Mix%29.zip" TargetMode="External"/><Relationship Id="rId178" Type="http://schemas.openxmlformats.org/officeDocument/2006/relationships/hyperlink" Target="https://archive.org/download/ni-roms/roms/Nintendo%20-%20Nintendo%20Entertainment%20System%20%28Unheadered%29.zip/100%20Man%20Dollar%20Kid%20-%20Maboroshi%20no%20Teiou%20Hen%20%28Japan%29.zip" TargetMode="External"/><Relationship Id="rId177" Type="http://schemas.openxmlformats.org/officeDocument/2006/relationships/hyperlink" Target="https://archive.org/download/ni-roms/roms/Nintendo%20-%20Nintendo%20Entertainment%20System%20%28Unheadered%29.zip/Bill%20Elliott%27s%20NASCAR%20Challenge%20%28USA%29.zip" TargetMode="External"/><Relationship Id="rId198" Type="http://schemas.openxmlformats.org/officeDocument/2006/relationships/hyperlink" Target="https://archive.org/download/ni-roms/roms/Nintendo%20-%20Nintendo%20Entertainment%20System%20%28Unheadered%29.zip/240p%20Test%20Suite%20%28World%29%20%28v0.02%29%20%28Program%29%20%28Aftermarket%29%20%28Unl%29.zip" TargetMode="External"/><Relationship Id="rId197" Type="http://schemas.openxmlformats.org/officeDocument/2006/relationships/hyperlink" Target="https://archive.org/download/ni-roms/roms/Nintendo%20-%20Nintendo%20Entertainment%20System%20%28Unheadered%29.zip/Bomberman%20II%20%28USA%29.zip" TargetMode="External"/><Relationship Id="rId196" Type="http://schemas.openxmlformats.org/officeDocument/2006/relationships/hyperlink" Target="https://archive.org/download/ni-roms/roms/Nintendo%20-%20Nintendo%20Entertainment%20System%20%28Unheadered%29.zip/240p%20Test%20Suite%20%28World%29%20%28v0.01%29%20%28Program%29%20%28Aftermarket%29%20%28Unl%29.zip" TargetMode="External"/><Relationship Id="rId195" Type="http://schemas.openxmlformats.org/officeDocument/2006/relationships/hyperlink" Target="https://archive.org/download/ni-roms/roms/Nintendo%20-%20Nintendo%20Entertainment%20System%20%28Unheadered%29.zip/Bomberman%20%28USA%29.zip" TargetMode="External"/><Relationship Id="rId199" Type="http://schemas.openxmlformats.org/officeDocument/2006/relationships/hyperlink" Target="https://archive.org/download/ni-roms/roms/Nintendo%20-%20Nintendo%20Entertainment%20System%20%28Unheadered%29.zip/Bonk%27s%20Adventure%20%28USA%29.zip" TargetMode="External"/><Relationship Id="rId150" Type="http://schemas.openxmlformats.org/officeDocument/2006/relationships/hyperlink" Target="https://archive.org/download/ni-roms/roms/Nintendo%20-%20Nintendo%20Entertainment%20System%20%28Unheadered%29.zip/45-in-1%20%28Asia%29%20%28En%29%20%28JY-120A%29%20%28Pirate%29.zip" TargetMode="External"/><Relationship Id="rId149" Type="http://schemas.openxmlformats.org/officeDocument/2006/relationships/hyperlink" Target="https://archive.org/download/ni-roms/roms/Nintendo%20-%20Nintendo%20Entertainment%20System%20%28Unheadered%29.zip/Bases%20Loaded%20II%20-%20Second%20Season%20%28USA%29.zip" TargetMode="External"/><Relationship Id="rId148" Type="http://schemas.openxmlformats.org/officeDocument/2006/relationships/hyperlink" Target="https://archive.org/download/ni-roms/roms/Nintendo%20-%20Nintendo%20Entertainment%20System%20%28Unheadered%29.zip/42%20Games%20%28China%29%20%28En%29%20%28Tsang%20Hai%29%20%28Pirate%29.zip" TargetMode="External"/><Relationship Id="rId3270" Type="http://schemas.openxmlformats.org/officeDocument/2006/relationships/hyperlink" Target="https://archive.org/download/ni-roms/roms/Nintendo%20-%20Nintendo%20Entertainment%20System%20%28Unheadered%29.zip/Hiryuu%20no%20Ken%20Special%20-%20Fighting%20Wars%20%28Japan%29%20%28Beta%29.zip" TargetMode="External"/><Relationship Id="rId3272" Type="http://schemas.openxmlformats.org/officeDocument/2006/relationships/hyperlink" Target="https://archive.org/download/ni-roms/roms/Nintendo%20-%20Nintendo%20Entertainment%20System%20%28Unheadered%29.zip/Hissatsu%20Doujou%20Yaburi%20%28Japan%29.zip" TargetMode="External"/><Relationship Id="rId3271" Type="http://schemas.openxmlformats.org/officeDocument/2006/relationships/hyperlink" Target="https://archive.org/download/ni-roms/roms/Nintendo%20-%20Nintendo%20Entertainment%20System%20%28Unheadered%29.zip/Hiryuu%20no%20Ken%20Special%20-%20Fighting%20Wars%20%28Japan%29.zip" TargetMode="External"/><Relationship Id="rId143" Type="http://schemas.openxmlformats.org/officeDocument/2006/relationships/hyperlink" Target="https://archive.org/download/ni-roms/roms/Nintendo%20-%20Nintendo%20Entertainment%20System%20%28Unheadered%29.zip/Bases%20Loaded%20%28USA%29%20%28Rev%202%29.zip" TargetMode="External"/><Relationship Id="rId3274" Type="http://schemas.openxmlformats.org/officeDocument/2006/relationships/hyperlink" Target="https://archive.org/download/ni-roms/roms/Nintendo%20-%20Nintendo%20Entertainment%20System%20%28Unheadered%29.zip/Hit%20Marmot%20%28Asia%29%20%28Ja%29%20%28Unl%29.zip" TargetMode="External"/><Relationship Id="rId142" Type="http://schemas.openxmlformats.org/officeDocument/2006/relationships/hyperlink" Target="https://archive.org/download/ni-roms/roms/Nintendo%20-%20Nintendo%20Entertainment%20System%20%28Unheadered%29.zip/29~10MG-in-1%20%28Asia%29%20%28En%2CJa%29%20%28XB-F88%29%20%28Pirate%29.zip" TargetMode="External"/><Relationship Id="rId3273" Type="http://schemas.openxmlformats.org/officeDocument/2006/relationships/hyperlink" Target="https://archive.org/download/ni-roms/roms/Nintendo%20-%20Nintendo%20Entertainment%20System%20%28Unheadered%29.zip/Hissatsu%20Shigoto%20Nin%20%28Japan%29.zip" TargetMode="External"/><Relationship Id="rId141" Type="http://schemas.openxmlformats.org/officeDocument/2006/relationships/hyperlink" Target="https://archive.org/download/ni-roms/roms/Nintendo%20-%20Nintendo%20Entertainment%20System%20%28Unheadered%29.zip/Baseball%20Stars%20II%20%28USA%29.zip" TargetMode="External"/><Relationship Id="rId3276" Type="http://schemas.openxmlformats.org/officeDocument/2006/relationships/hyperlink" Target="https://archive.org/download/ni-roms/roms/Nintendo%20-%20Nintendo%20Entertainment%20System%20%28Unheadered%29.zip/Hitler%20no%20Fukkatsu%20-%20Top%20Secret%20%28Japan%29.zip" TargetMode="External"/><Relationship Id="rId140" Type="http://schemas.openxmlformats.org/officeDocument/2006/relationships/hyperlink" Target="https://archive.org/download/ni-roms/roms/Nintendo%20-%20Nintendo%20Entertainment%20System%20%28Unheadered%29.zip/24K%204-in-1%20Baozheng%20Zhen%20Ka%20Quanji%20%28Asia%29%20%28En%29%20%28Pirate%29.zip" TargetMode="External"/><Relationship Id="rId3275" Type="http://schemas.openxmlformats.org/officeDocument/2006/relationships/hyperlink" Target="https://archive.org/download/ni-roms/roms/Nintendo%20-%20Nintendo%20Entertainment%20System%20%28Unheadered%29.zip/Hitler%20no%20Fukkatsu%20-%20Top%20Secret%20%28Japan%29%20%28Beta%29.zip" TargetMode="External"/><Relationship Id="rId147" Type="http://schemas.openxmlformats.org/officeDocument/2006/relationships/hyperlink" Target="https://archive.org/download/ni-roms/roms/Nintendo%20-%20Nintendo%20Entertainment%20System%20%28Unheadered%29.zip/Bases%20Loaded%204%20%28USA%29.zip" TargetMode="External"/><Relationship Id="rId3278" Type="http://schemas.openxmlformats.org/officeDocument/2006/relationships/hyperlink" Target="https://archive.org/download/ni-roms/roms/Nintendo%20-%20Nintendo%20Entertainment%20System%20%28Unheadered%29.zip/Hit%20the%20Ice%20%28USA%29%20%28Proto%202%29.zip" TargetMode="External"/><Relationship Id="rId146" Type="http://schemas.openxmlformats.org/officeDocument/2006/relationships/hyperlink" Target="https://archive.org/download/ni-roms/roms/Nintendo%20-%20Nintendo%20Entertainment%20System%20%28Unheadered%29.zip/32-in-1%20%28Asia%29%20%28En%29%20%28Pirate%29.zip" TargetMode="External"/><Relationship Id="rId3277" Type="http://schemas.openxmlformats.org/officeDocument/2006/relationships/hyperlink" Target="https://archive.org/download/ni-roms/roms/Nintendo%20-%20Nintendo%20Entertainment%20System%20%28Unheadered%29.zip/Hit%20the%20Ice%20%28USA%29%20%28Proto%201%29.zip" TargetMode="External"/><Relationship Id="rId145" Type="http://schemas.openxmlformats.org/officeDocument/2006/relationships/hyperlink" Target="https://archive.org/download/ni-roms/roms/Nintendo%20-%20Nintendo%20Entertainment%20System%20%28Unheadered%29.zip/Bases%20Loaded%203%20%28USA%29.zip" TargetMode="External"/><Relationship Id="rId144" Type="http://schemas.openxmlformats.org/officeDocument/2006/relationships/hyperlink" Target="https://archive.org/download/ni-roms/roms/Nintendo%20-%20Nintendo%20Entertainment%20System%20%28Unheadered%29.zip/31-in-1%20%28Asia%29%20%28En%29%20%28Pirate%29.zip" TargetMode="External"/><Relationship Id="rId3279" Type="http://schemas.openxmlformats.org/officeDocument/2006/relationships/hyperlink" Target="https://archive.org/download/ni-roms/roms/Nintendo%20-%20Nintendo%20Entertainment%20System%20%28Unheadered%29.zip/Hogan%27s%20Alley%20%28Asia%29%20%28En%29%20%28LA06%29%20%28Pirate%29.zip" TargetMode="External"/><Relationship Id="rId139" Type="http://schemas.openxmlformats.org/officeDocument/2006/relationships/hyperlink" Target="https://archive.org/download/ni-roms/roms/Nintendo%20-%20Nintendo%20Entertainment%20System%20%28Unheadered%29.zip/Baseball%20Stars%20%28USA%29.zip" TargetMode="External"/><Relationship Id="rId138" Type="http://schemas.openxmlformats.org/officeDocument/2006/relationships/hyperlink" Target="https://archive.org/download/ni-roms/roms/Nintendo%20-%20Nintendo%20Entertainment%20System%20%28Unheadered%29.zip/23-in-1%20Super%20Game%20%28Europe%29%20%28K23-001%29%20%28Pirate%29.zip" TargetMode="External"/><Relationship Id="rId137" Type="http://schemas.openxmlformats.org/officeDocument/2006/relationships/hyperlink" Target="https://archive.org/download/ni-roms/roms/Nintendo%20-%20Nintendo%20Entertainment%20System%20%28Unheadered%29.zip/Baseball%20Simulator%201.000%20%28USA%29.zip" TargetMode="External"/><Relationship Id="rId4590" Type="http://schemas.openxmlformats.org/officeDocument/2006/relationships/hyperlink" Target="https://archive.org/download/ni-roms/roms/Nintendo%20-%20Nintendo%20Entertainment%20System%20%28Unheadered%29.zip/Nekketsu%20Kouha%20Kunio-kun%20%28Japan%29%20%28Virtual%20Console%29.zip" TargetMode="External"/><Relationship Id="rId3261" Type="http://schemas.openxmlformats.org/officeDocument/2006/relationships/hyperlink" Target="https://archive.org/download/ni-roms/roms/Nintendo%20-%20Nintendo%20Entertainment%20System%20%28Unheadered%29.zip/Highway%20Star%20%28Russia%29%20%28Pirate%29.zip" TargetMode="External"/><Relationship Id="rId4592" Type="http://schemas.openxmlformats.org/officeDocument/2006/relationships/hyperlink" Target="https://archive.org/download/ni-roms/roms/Nintendo%20-%20Nintendo%20Entertainment%20System%20%28Unheadered%29.zip/Nekketsu%20Koukou%20Dodgeball-bu%20%28Japan%29%20%28Virtual%20Console%29.zip" TargetMode="External"/><Relationship Id="rId3260" Type="http://schemas.openxmlformats.org/officeDocument/2006/relationships/hyperlink" Target="https://archive.org/download/ni-roms/roms/Nintendo%20-%20Nintendo%20Entertainment%20System%20%28Unheadered%29.zip/Highway%20Star%20%28Japan%29%20%28Famicom%203D%20System%29.zip" TargetMode="External"/><Relationship Id="rId4591" Type="http://schemas.openxmlformats.org/officeDocument/2006/relationships/hyperlink" Target="https://archive.org/download/ni-roms/roms/Nintendo%20-%20Nintendo%20Entertainment%20System%20%28Unheadered%29.zip/Nekketsu%20Kouha%20Kunio-kun%20%28Japan%29.zip" TargetMode="External"/><Relationship Id="rId132" Type="http://schemas.openxmlformats.org/officeDocument/2006/relationships/hyperlink" Target="https://archive.org/download/ni-roms/roms/Nintendo%20-%20Nintendo%20Entertainment%20System%20%28Unheadered%29.zip/20-in-1%20%28Asia%29%20%28En%29%20%28KY-2001%29%20%28Aftermarket%29%20%28Pirate%29.zip" TargetMode="External"/><Relationship Id="rId3263" Type="http://schemas.openxmlformats.org/officeDocument/2006/relationships/hyperlink" Target="https://archive.org/download/ni-roms/roms/Nintendo%20-%20Nintendo%20Entertainment%20System%20%28Unheadered%29.zip/Hikari%20no%20Senshi%20Foton%20-%20The%20Ultimate%20Game%20on%20Planet%20Earth%20%28Japan%29.zip" TargetMode="External"/><Relationship Id="rId4594" Type="http://schemas.openxmlformats.org/officeDocument/2006/relationships/hyperlink" Target="https://archive.org/download/ni-roms/roms/Nintendo%20-%20Nintendo%20Entertainment%20System%20%28Unheadered%29.zip/Nekketsu%20Koukou%20Dodgeball-bu%20-%20Soccer%20Hen%20%28Japan%29%20%28Virtual%20Console%29.zip" TargetMode="External"/><Relationship Id="rId131" Type="http://schemas.openxmlformats.org/officeDocument/2006/relationships/hyperlink" Target="https://archive.org/download/ni-roms/roms/Nintendo%20-%20Nintendo%20Entertainment%20System%20%28Unheadered%29.zip/Bard%27s%20Tale%2C%20The%20%28USA%29.zip" TargetMode="External"/><Relationship Id="rId3262" Type="http://schemas.openxmlformats.org/officeDocument/2006/relationships/hyperlink" Target="https://archive.org/download/ni-roms/roms/Nintendo%20-%20Nintendo%20Entertainment%20System%20%28Unheadered%29.zip/Hikari%20Shinwa%20-%20Palthena%20no%20Kagami%20%28Asia%29%20%28Ja%29%20%28Pirate%29.zip" TargetMode="External"/><Relationship Id="rId4593" Type="http://schemas.openxmlformats.org/officeDocument/2006/relationships/hyperlink" Target="https://archive.org/download/ni-roms/roms/Nintendo%20-%20Nintendo%20Entertainment%20System%20%28Unheadered%29.zip/Nekketsu%20Koukou%20Dodgeball-bu%20%28Japan%29.zip" TargetMode="External"/><Relationship Id="rId130" Type="http://schemas.openxmlformats.org/officeDocument/2006/relationships/hyperlink" Target="https://archive.org/download/ni-roms/roms/Nintendo%20-%20Nintendo%20Entertainment%20System%20%28Unheadered%29.zip/18-in-1%20-%20Videogame%20Super%208%20Bit%20-%20Cassetta%2018%20Giochi%20%28Italy%29%20%28En%29%20%28Aftermarket%29%20%28Pirate%29.zip" TargetMode="External"/><Relationship Id="rId3265" Type="http://schemas.openxmlformats.org/officeDocument/2006/relationships/hyperlink" Target="https://archive.org/download/ni-roms/roms/Nintendo%20-%20Nintendo%20Entertainment%20System%20%28Unheadered%29.zip/Hirake%21%20Ponkikki%20%28Japan%29.zip" TargetMode="External"/><Relationship Id="rId4596" Type="http://schemas.openxmlformats.org/officeDocument/2006/relationships/hyperlink" Target="https://archive.org/download/ni-roms/roms/Nintendo%20-%20Nintendo%20Entertainment%20System%20%28Unheadered%29.zip/Neotoxin%20%28World%29%20%28Demo%29%20%28Aftermarket%29%20%28Unl%29.zip" TargetMode="External"/><Relationship Id="rId3264" Type="http://schemas.openxmlformats.org/officeDocument/2006/relationships/hyperlink" Target="https://archive.org/download/ni-roms/roms/Nintendo%20-%20Nintendo%20Entertainment%20System%20%28Unheadered%29.zip/Hi%20no%20Tori%20-%20Houou%20Hen%20-%20Gaou%20no%20Bouken%20%28Japan%29.zip" TargetMode="External"/><Relationship Id="rId4595" Type="http://schemas.openxmlformats.org/officeDocument/2006/relationships/hyperlink" Target="https://archive.org/download/ni-roms/roms/Nintendo%20-%20Nintendo%20Entertainment%20System%20%28Unheadered%29.zip/Nekketsu%20Koukou%20Dodgeball-bu%20-%20Soccer%20Hen%20%28Japan%29.zip" TargetMode="External"/><Relationship Id="rId136" Type="http://schemas.openxmlformats.org/officeDocument/2006/relationships/hyperlink" Target="https://archive.org/download/ni-roms/roms/Nintendo%20-%20Nintendo%20Entertainment%20System%20%28Unheadered%29.zip/23%2B222-in-1%20%28245-in-1%20Real%20Game%29%20%28China%29%20%28Aftermarket%29%20%28Pirate%29.zip" TargetMode="External"/><Relationship Id="rId3267" Type="http://schemas.openxmlformats.org/officeDocument/2006/relationships/hyperlink" Target="https://archive.org/download/ni-roms/roms/Nintendo%20-%20Nintendo%20Entertainment%20System%20%28Unheadered%29.zip/Hiryuu%20no%20Ken%20II%20-%20Dragon%20no%20Tsubasa%20%28Japan%29%20%28Virtual%20Console%29.zip" TargetMode="External"/><Relationship Id="rId4598" Type="http://schemas.openxmlformats.org/officeDocument/2006/relationships/hyperlink" Target="https://archive.org/download/ni-roms/roms/Nintendo%20-%20Nintendo%20Entertainment%20System%20%28Unheadered%29.zip/Neotoxin%20%28World%29%20%28Proto%29%20%282005-01-09%29%20%28Aftermarket%29%20%28Unl%29.zip" TargetMode="External"/><Relationship Id="rId135" Type="http://schemas.openxmlformats.org/officeDocument/2006/relationships/hyperlink" Target="https://archive.org/download/ni-roms/roms/Nintendo%20-%20Nintendo%20Entertainment%20System%20%28Unheadered%29.zip/Baseball%20%28USA%29%20%28e-Reader%20Edition%29.zip" TargetMode="External"/><Relationship Id="rId3266" Type="http://schemas.openxmlformats.org/officeDocument/2006/relationships/hyperlink" Target="https://archive.org/download/ni-roms/roms/Nintendo%20-%20Nintendo%20Entertainment%20System%20%28Unheadered%29.zip/Hiryuu%20no%20Ken%20-%20Ougi%20no%20Sho%20%28Japan%29.zip" TargetMode="External"/><Relationship Id="rId4597" Type="http://schemas.openxmlformats.org/officeDocument/2006/relationships/hyperlink" Target="https://archive.org/download/ni-roms/roms/Nintendo%20-%20Nintendo%20Entertainment%20System%20%28Unheadered%29.zip/Neotoxin%20%28World%29%20%28Proto%29%20%282004-02-15%29%20%28Aftermarket%29%20%28Unl%29.zip" TargetMode="External"/><Relationship Id="rId134" Type="http://schemas.openxmlformats.org/officeDocument/2006/relationships/hyperlink" Target="https://archive.org/download/ni-roms/roms/Nintendo%20-%20Nintendo%20Entertainment%20System%20%28Unheadered%29.zip/22%20Games%20%28China%29%20%28En%29%20%28Tsang%20Hai%29%20%28Pirate%29.zip" TargetMode="External"/><Relationship Id="rId3269" Type="http://schemas.openxmlformats.org/officeDocument/2006/relationships/hyperlink" Target="https://archive.org/download/ni-roms/roms/Nintendo%20-%20Nintendo%20Entertainment%20System%20%28Unheadered%29.zip/Hiryuu%20no%20Ken%20III%20-%205%20Nin%20no%20Dragon%20%28Japan%29.zip" TargetMode="External"/><Relationship Id="rId133" Type="http://schemas.openxmlformats.org/officeDocument/2006/relationships/hyperlink" Target="https://archive.org/download/ni-roms/roms/Nintendo%20-%20Nintendo%20Entertainment%20System%20%28Unheadered%29.zip/Barker%20Bill%27s%20Trick%20Shooting%20%28USA%29.zip" TargetMode="External"/><Relationship Id="rId3268" Type="http://schemas.openxmlformats.org/officeDocument/2006/relationships/hyperlink" Target="https://archive.org/download/ni-roms/roms/Nintendo%20-%20Nintendo%20Entertainment%20System%20%28Unheadered%29.zip/Hiryuu%20no%20Ken%20II%20-%20Dragon%20no%20Tsubasa%20%28Japan%29.zip" TargetMode="External"/><Relationship Id="rId4599" Type="http://schemas.openxmlformats.org/officeDocument/2006/relationships/hyperlink" Target="https://archive.org/download/ni-roms/roms/Nintendo%20-%20Nintendo%20Entertainment%20System%20%28Unheadered%29.zip/Nerdle%20%28World%29%20%28v1.01%29%20%28Aftermarket%29%20%28Unl%29.zip" TargetMode="External"/><Relationship Id="rId172" Type="http://schemas.openxmlformats.org/officeDocument/2006/relationships/hyperlink" Target="https://archive.org/download/ni-roms/roms/Nintendo%20-%20Nintendo%20Entertainment%20System%20%28Unheadered%29.zip/99%20Crystals%20%28World%29%20%28Demo%29%20%282022-09-17T122813%29%20%28Aftermarket%29%20%28Unl%29.zip" TargetMode="External"/><Relationship Id="rId171" Type="http://schemas.openxmlformats.org/officeDocument/2006/relationships/hyperlink" Target="https://archive.org/download/ni-roms/roms/Nintendo%20-%20Nintendo%20Entertainment%20System%20%28Unheadered%29.zip/Best%20of%20the%20Best%20-%20Championship%20Karate%20%28USA%29.zip" TargetMode="External"/><Relationship Id="rId170" Type="http://schemas.openxmlformats.org/officeDocument/2006/relationships/hyperlink" Target="https://archive.org/download/ni-roms/roms/Nintendo%20-%20Nintendo%20Entertainment%20System%20%28Unheadered%29.zip/99%20Crystals%20%28World%29%20%28Demo%29%20%282022-09-17T120459%29%20%28Aftermarket%29%20%28Unl%29.zip" TargetMode="External"/><Relationship Id="rId3290" Type="http://schemas.openxmlformats.org/officeDocument/2006/relationships/hyperlink" Target="https://archive.org/download/ni-roms/roms/Nintendo%20-%20Nintendo%20Entertainment%20System%20%28Unheadered%29.zip/Home%20Alone%20%28USA%29%20%28Rev%201%29.zip" TargetMode="External"/><Relationship Id="rId3292" Type="http://schemas.openxmlformats.org/officeDocument/2006/relationships/hyperlink" Target="https://archive.org/download/ni-roms/roms/Nintendo%20-%20Nintendo%20Entertainment%20System%20%28Unheadered%29.zip/Home%20Alone%202%20-%20Lost%20in%20New%20York%20%28Europe%29.zip" TargetMode="External"/><Relationship Id="rId3291" Type="http://schemas.openxmlformats.org/officeDocument/2006/relationships/hyperlink" Target="https://archive.org/download/ni-roms/roms/Nintendo%20-%20Nintendo%20Entertainment%20System%20%28Unheadered%29.zip/Home%20Alone%20%28USA%29.zip" TargetMode="External"/><Relationship Id="rId3294" Type="http://schemas.openxmlformats.org/officeDocument/2006/relationships/hyperlink" Target="https://archive.org/download/ni-roms/roms/Nintendo%20-%20Nintendo%20Entertainment%20System%20%28Unheadered%29.zip/Honey%20Peach%20%28Asia%29%20%28En%29%20%28Unl%29.zip" TargetMode="External"/><Relationship Id="rId3293" Type="http://schemas.openxmlformats.org/officeDocument/2006/relationships/hyperlink" Target="https://archive.org/download/ni-roms/roms/Nintendo%20-%20Nintendo%20Entertainment%20System%20%28Unheadered%29.zip/Home%20Alone%202%20-%20Lost%20in%20New%20York%20%28USA%29.zip" TargetMode="External"/><Relationship Id="rId165" Type="http://schemas.openxmlformats.org/officeDocument/2006/relationships/hyperlink" Target="https://archive.org/download/ni-roms/roms/Nintendo%20-%20Nintendo%20Entertainment%20System%20%28Unheadered%29.zip/Battletoads-Double%20Dragon%20%28USA%29.zip" TargetMode="External"/><Relationship Id="rId3296" Type="http://schemas.openxmlformats.org/officeDocument/2006/relationships/hyperlink" Target="https://archive.org/download/ni-roms/roms/Nintendo%20-%20Nintendo%20Entertainment%20System%20%28Unheadered%29.zip/Hongloumeng%20-%20Shenyou%20Tai%20Xu%20Jing%20%28China%29%20%28Unl%29.zip" TargetMode="External"/><Relationship Id="rId164" Type="http://schemas.openxmlformats.org/officeDocument/2006/relationships/hyperlink" Target="https://archive.org/download/ni-roms/roms/Nintendo%20-%20Nintendo%20Entertainment%20System%20%28Unheadered%29.zip/64-in-1%20%28Asia%29%20%28En%29%20%28Pirate%29.zip" TargetMode="External"/><Relationship Id="rId3295" Type="http://schemas.openxmlformats.org/officeDocument/2006/relationships/hyperlink" Target="https://archive.org/download/ni-roms/roms/Nintendo%20-%20Nintendo%20Entertainment%20System%20%28Unheadered%29.zip/Hong%20Wenhao%20%28China%29%20%28Aftermarket%29%20%28Unl%29.zip" TargetMode="External"/><Relationship Id="rId163" Type="http://schemas.openxmlformats.org/officeDocument/2006/relationships/hyperlink" Target="https://archive.org/download/ni-roms/roms/Nintendo%20-%20Nintendo%20Entertainment%20System%20%28Unheadered%29.zip/Battletoads%20%28USA%29%20%28iam8bit%29.zip" TargetMode="External"/><Relationship Id="rId3298" Type="http://schemas.openxmlformats.org/officeDocument/2006/relationships/hyperlink" Target="https://archive.org/download/ni-roms/roms/Nintendo%20-%20Nintendo%20Entertainment%20System%20%28Unheadered%29.zip/Honoo%20no%20Toukyuuji%20-%20Dodge%20Danpei%20%28Japan%29.zip" TargetMode="External"/><Relationship Id="rId162" Type="http://schemas.openxmlformats.org/officeDocument/2006/relationships/hyperlink" Target="https://archive.org/download/ni-roms/roms/Nintendo%20-%20Nintendo%20Entertainment%20System%20%28Unheadered%29.zip/62-in-1%20Hi%20Game%202000%20%28Asia%29%20%28Ja%29%20%28PS5027%29%20%28Pirate%29.zip" TargetMode="External"/><Relationship Id="rId3297" Type="http://schemas.openxmlformats.org/officeDocument/2006/relationships/hyperlink" Target="https://archive.org/download/ni-roms/roms/Nintendo%20-%20Nintendo%20Entertainment%20System%20%28Unheadered%29.zip/Honoo%20no%20Rangerman%20%28World%29%20%28Ja%29%20%28Demo%29%20%28Aftermarket%29%20%28Unl%29.zip" TargetMode="External"/><Relationship Id="rId169" Type="http://schemas.openxmlformats.org/officeDocument/2006/relationships/hyperlink" Target="https://archive.org/download/ni-roms/roms/Nintendo%20-%20Nintendo%20Entertainment%20System%20%28Unheadered%29.zip/Beetlejuice%20%28USA%29.zip" TargetMode="External"/><Relationship Id="rId168" Type="http://schemas.openxmlformats.org/officeDocument/2006/relationships/hyperlink" Target="https://archive.org/download/ni-roms/roms/Nintendo%20-%20Nintendo%20Entertainment%20System%20%28Unheadered%29.zip/80%27s%20Bros.%20vs%20the%20Horde%20of%20Chewbaccy%20Balboa%20%28World%29%20%28Aftermarket%29%20%28Unl%29.zip" TargetMode="External"/><Relationship Id="rId3299" Type="http://schemas.openxmlformats.org/officeDocument/2006/relationships/hyperlink" Target="https://archive.org/download/ni-roms/roms/Nintendo%20-%20Nintendo%20Entertainment%20System%20%28Unheadered%29.zip/Honoo%20no%20Toukyuuji%20-%20Dodge%20Danpei%202%20%28Japan%29.zip" TargetMode="External"/><Relationship Id="rId167" Type="http://schemas.openxmlformats.org/officeDocument/2006/relationships/hyperlink" Target="https://archive.org/download/ni-roms/roms/Nintendo%20-%20Nintendo%20Entertainment%20System%20%28Unheadered%29.zip/Beauty%20and%20the%20Beast%20%28Europe%29.zip" TargetMode="External"/><Relationship Id="rId166" Type="http://schemas.openxmlformats.org/officeDocument/2006/relationships/hyperlink" Target="https://archive.org/download/ni-roms/roms/Nintendo%20-%20Nintendo%20Entertainment%20System%20%28Unheadered%29.zip/68-in-1%20%28Asia%29%20%28En%29%20%28WQ2006%20D%29%20%28Pirate%29.zip" TargetMode="External"/><Relationship Id="rId161" Type="http://schemas.openxmlformats.org/officeDocument/2006/relationships/hyperlink" Target="https://archive.org/download/ni-roms/roms/Nintendo%20-%20Nintendo%20Entertainment%20System%20%28Unheadered%29.zip/Battleship%20%28USA%29.zip" TargetMode="External"/><Relationship Id="rId160" Type="http://schemas.openxmlformats.org/officeDocument/2006/relationships/hyperlink" Target="https://archive.org/download/ni-roms/roms/Nintendo%20-%20Nintendo%20Entertainment%20System%20%28Unheadered%29.zip/58-in-1%20%28Asia%29%20%28En%2CZh%29%20%28FL-58%29%20%28Pirate%29.zip" TargetMode="External"/><Relationship Id="rId159" Type="http://schemas.openxmlformats.org/officeDocument/2006/relationships/hyperlink" Target="https://archive.org/download/ni-roms/roms/Nintendo%20-%20Nintendo%20Entertainment%20System%20%28Unheadered%29.zip/Battle%20of%20Olympus%2C%20The%20%28USA%29.zip" TargetMode="External"/><Relationship Id="rId3281" Type="http://schemas.openxmlformats.org/officeDocument/2006/relationships/hyperlink" Target="https://archive.org/download/ni-roms/roms/Nintendo%20-%20Nintendo%20Entertainment%20System%20%28Unheadered%29.zip/Hokkaidou%20Rensa%20Satsujin%20-%20Okhotsk%20ni%20Kiyu%20%28Japan%29.zip" TargetMode="External"/><Relationship Id="rId3280" Type="http://schemas.openxmlformats.org/officeDocument/2006/relationships/hyperlink" Target="https://archive.org/download/ni-roms/roms/Nintendo%20-%20Nintendo%20Entertainment%20System%20%28Unheadered%29.zip/Hogan%27s%20Alley%20%28World%29.zip" TargetMode="External"/><Relationship Id="rId3283" Type="http://schemas.openxmlformats.org/officeDocument/2006/relationships/hyperlink" Target="https://archive.org/download/ni-roms/roms/Nintendo%20-%20Nintendo%20Entertainment%20System%20%28Unheadered%29.zip/Hokuto%20no%20Ken%20%28Japan%29.zip" TargetMode="External"/><Relationship Id="rId3282" Type="http://schemas.openxmlformats.org/officeDocument/2006/relationships/hyperlink" Target="https://archive.org/download/ni-roms/roms/Nintendo%20-%20Nintendo%20Entertainment%20System%20%28Unheadered%29.zip/Hokuto%20no%20Ken%20%28Japan%29%20%28Beta%29.zip" TargetMode="External"/><Relationship Id="rId154" Type="http://schemas.openxmlformats.org/officeDocument/2006/relationships/hyperlink" Target="https://archive.org/download/ni-roms/roms/Nintendo%20-%20Nintendo%20Entertainment%20System%20%28Unheadered%29.zip/52-in-1%20%28Asia%29%20%28En%29%20%28Pirate%29.zip" TargetMode="External"/><Relationship Id="rId3285" Type="http://schemas.openxmlformats.org/officeDocument/2006/relationships/hyperlink" Target="https://archive.org/download/ni-roms/roms/Nintendo%20-%20Nintendo%20Entertainment%20System%20%28Unheadered%29.zip/Hokuto%20no%20Ken%203%20-%20Shin%20Seiki%20Souzou%20Seiken%20Retsuden%20%28Japan%29.zip" TargetMode="External"/><Relationship Id="rId153" Type="http://schemas.openxmlformats.org/officeDocument/2006/relationships/hyperlink" Target="https://archive.org/download/ni-roms/roms/Nintendo%20-%20Nintendo%20Entertainment%20System%20%28Unheadered%29.zip/Batman%20-%20The%20Video%20Game%20%28USA%29.zip" TargetMode="External"/><Relationship Id="rId3284" Type="http://schemas.openxmlformats.org/officeDocument/2006/relationships/hyperlink" Target="https://archive.org/download/ni-roms/roms/Nintendo%20-%20Nintendo%20Entertainment%20System%20%28Unheadered%29.zip/Hokuto%20no%20Ken%202%20%28Japan%29.zip" TargetMode="External"/><Relationship Id="rId152" Type="http://schemas.openxmlformats.org/officeDocument/2006/relationships/hyperlink" Target="https://archive.org/download/ni-roms/roms/Nintendo%20-%20Nintendo%20Entertainment%20System%20%28Unheadered%29.zip/45-in-1%20Educational%20Computer%20%28Asia%29%20%28En%29%20%28Pirate%29.zip" TargetMode="External"/><Relationship Id="rId3287" Type="http://schemas.openxmlformats.org/officeDocument/2006/relationships/hyperlink" Target="https://archive.org/download/ni-roms/roms/Nintendo%20-%20Nintendo%20Entertainment%20System%20%28Unheadered%29.zip/Hollow%20Knight%20-%20Grab%20Grub%20%28World%29%20%28Aftermarket%29%20%28Unl%29.zip" TargetMode="External"/><Relationship Id="rId151" Type="http://schemas.openxmlformats.org/officeDocument/2006/relationships/hyperlink" Target="https://archive.org/download/ni-roms/roms/Nintendo%20-%20Nintendo%20Entertainment%20System%20%28Unheadered%29.zip/Batman%20-%20Return%20of%20the%20Joker%20%28USA%29.zip" TargetMode="External"/><Relationship Id="rId3286" Type="http://schemas.openxmlformats.org/officeDocument/2006/relationships/hyperlink" Target="https://archive.org/download/ni-roms/roms/Nintendo%20-%20Nintendo%20Entertainment%20System%20%28Unheadered%29.zip/Hokuto%20no%20Ken%204%20-%20Shichisei%20Haken%20Den%20-%20Hokuto%20Shinken%20no%20Kanata%20e%20%28Japan%29.zip" TargetMode="External"/><Relationship Id="rId158" Type="http://schemas.openxmlformats.org/officeDocument/2006/relationships/hyperlink" Target="https://archive.org/download/ni-roms/roms/Nintendo%20-%20Nintendo%20Entertainment%20System%20%28Unheadered%29.zip/54-in-1%20Famicom%20Yarou%20%28Japan%29%20%28En%29%20%28Aftermarket%29%20%28Unl%29.zip" TargetMode="External"/><Relationship Id="rId3289" Type="http://schemas.openxmlformats.org/officeDocument/2006/relationships/hyperlink" Target="https://archive.org/download/ni-roms/roms/Nintendo%20-%20Nintendo%20Entertainment%20System%20%28Unheadered%29.zip/Holy%20Diver%20%28Japan%29.zip" TargetMode="External"/><Relationship Id="rId157" Type="http://schemas.openxmlformats.org/officeDocument/2006/relationships/hyperlink" Target="https://archive.org/download/ni-roms/roms/Nintendo%20-%20Nintendo%20Entertainment%20System%20%28Unheadered%29.zip/Battle%20Chess%20%28USA%29.zip" TargetMode="External"/><Relationship Id="rId3288" Type="http://schemas.openxmlformats.org/officeDocument/2006/relationships/hyperlink" Target="https://archive.org/download/ni-roms/roms/Nintendo%20-%20Nintendo%20Entertainment%20System%20%28Unheadered%29.zip/Hollywood%20Squares%20%28USA%29.zip" TargetMode="External"/><Relationship Id="rId156" Type="http://schemas.openxmlformats.org/officeDocument/2006/relationships/hyperlink" Target="https://archive.org/download/ni-roms/roms/Nintendo%20-%20Nintendo%20Entertainment%20System%20%28Unheadered%29.zip/52-in-1%20%28Asia%29%20%28En%29%20%28VT302%29%20%28Pirate%29.zip" TargetMode="External"/><Relationship Id="rId155" Type="http://schemas.openxmlformats.org/officeDocument/2006/relationships/hyperlink" Target="https://archive.org/download/ni-roms/roms/Nintendo%20-%20Nintendo%20Entertainment%20System%20%28Unheadered%29.zip/Batman%20Returns%20%28USA%29.zip" TargetMode="External"/><Relationship Id="rId4602" Type="http://schemas.openxmlformats.org/officeDocument/2006/relationships/hyperlink" Target="https://archive.org/download/ni-roms/roms/Nintendo%20-%20Nintendo%20Entertainment%20System%20%28Unheadered%29.zip/Nessy%20the%20NES%20Robot%20%28World%29%20%28v1.25%29%20%28Aftermarket%29%20%28Unl%29.zip" TargetMode="External"/><Relationship Id="rId5934" Type="http://schemas.openxmlformats.org/officeDocument/2006/relationships/hyperlink" Target="https://archive.org/download/ni-roms/roms/Nintendo%20-%20Nintendo%20Entertainment%20System%20%28Unheadered%29.zip/Star%20Wars%20%28Europe%29.zip" TargetMode="External"/><Relationship Id="rId4601" Type="http://schemas.openxmlformats.org/officeDocument/2006/relationships/hyperlink" Target="https://archive.org/download/ni-roms/roms/Nintendo%20-%20Nintendo%20Entertainment%20System%20%28Unheadered%29.zip/Nessy%20the%20NES%20Robot%20%28World%29%20%28v0.01%29%20%28Demo%29%20%28Byte-Off%202019%29%20%28Aftermarket%29%20%28Unl%29.zip" TargetMode="External"/><Relationship Id="rId5935" Type="http://schemas.openxmlformats.org/officeDocument/2006/relationships/hyperlink" Target="https://archive.org/download/ni-roms/roms/Nintendo%20-%20Nintendo%20Entertainment%20System%20%28Unheadered%29.zip/Star%20Wars%20%28Japan%29%20%28Namco%29.zip" TargetMode="External"/><Relationship Id="rId4604" Type="http://schemas.openxmlformats.org/officeDocument/2006/relationships/hyperlink" Target="https://archive.org/download/ni-roms/roms/Nintendo%20-%20Nintendo%20Entertainment%20System%20%28Unheadered%29.zip/Nessy%20the%20NES%20Robot%20%28World%29%20%28v1.30%29%20%28Demo%29%20%28Aftermarket%29%20%28Unl%29.zip" TargetMode="External"/><Relationship Id="rId5932" Type="http://schemas.openxmlformats.org/officeDocument/2006/relationships/hyperlink" Target="https://archive.org/download/ni-roms/roms/Nintendo%20-%20Nintendo%20Entertainment%20System%20%28Unheadered%29.zip/Star%20Versus%20%28World%29%20%28Piepacker%29%20%28Aftermarket%29%20%28Unl%29.zip" TargetMode="External"/><Relationship Id="rId4603" Type="http://schemas.openxmlformats.org/officeDocument/2006/relationships/hyperlink" Target="https://archive.org/download/ni-roms/roms/Nintendo%20-%20Nintendo%20Entertainment%20System%20%28Unheadered%29.zip/Nessy%20the%20NES%20Robot%20%28World%29%20%28v1.30%29%20%28Aftermarket%29%20%28Unl%29.zip" TargetMode="External"/><Relationship Id="rId5933" Type="http://schemas.openxmlformats.org/officeDocument/2006/relationships/hyperlink" Target="https://archive.org/download/ni-roms/roms/Nintendo%20-%20Nintendo%20Entertainment%20System%20%28Unheadered%29.zip/Star%20Voyager%20%28USA%29.zip" TargetMode="External"/><Relationship Id="rId4606" Type="http://schemas.openxmlformats.org/officeDocument/2006/relationships/hyperlink" Target="https://archive.org/download/ni-roms/roms/Nintendo%20-%20Nintendo%20Entertainment%20System%20%28Unheadered%29.zip/New%20Adventures%20of%20the%20Black%20Cat%2C%20The%20%28World%29%20%28Demo%29%20%282024-03-14%29%20%28Byte-Off%202024%29%20%28Aftermarket%29%20%28Unl%29.zip" TargetMode="External"/><Relationship Id="rId5938" Type="http://schemas.openxmlformats.org/officeDocument/2006/relationships/hyperlink" Target="https://archive.org/download/ni-roms/roms/Nintendo%20-%20Nintendo%20Entertainment%20System%20%28Unheadered%29.zip/Star%20Wars%20%28USA%29%20%28Limited%20Run%20Games%29.zip" TargetMode="External"/><Relationship Id="rId4605" Type="http://schemas.openxmlformats.org/officeDocument/2006/relationships/hyperlink" Target="https://archive.org/download/ni-roms/roms/Nintendo%20-%20Nintendo%20Entertainment%20System%20%28Unheadered%29.zip/Neverending%20Story%2C%20The%20%28World%29%20%28Aftermarket%29%20%28Pirate%29.zip" TargetMode="External"/><Relationship Id="rId5939" Type="http://schemas.openxmlformats.org/officeDocument/2006/relationships/hyperlink" Target="https://archive.org/download/ni-roms/roms/Nintendo%20-%20Nintendo%20Entertainment%20System%20%28Unheadered%29.zip/Star%20Wars%20%28USA%29.zip" TargetMode="External"/><Relationship Id="rId4608" Type="http://schemas.openxmlformats.org/officeDocument/2006/relationships/hyperlink" Target="https://archive.org/download/ni-roms/roms/Nintendo%20-%20Nintendo%20Entertainment%20System%20%28Unheadered%29.zip/New%20Adventures%20of%20the%20Black%20Cat%2C%20The%20%28World%29%20%28Demo%202%29%20%28Aftermarket%29%20%28Unl%29.zip" TargetMode="External"/><Relationship Id="rId5936" Type="http://schemas.openxmlformats.org/officeDocument/2006/relationships/hyperlink" Target="https://archive.org/download/ni-roms/roms/Nintendo%20-%20Nintendo%20Entertainment%20System%20%28Unheadered%29.zip/Star%20Wars%20%28Japan%29%20%28Victor%29.zip" TargetMode="External"/><Relationship Id="rId4607" Type="http://schemas.openxmlformats.org/officeDocument/2006/relationships/hyperlink" Target="https://archive.org/download/ni-roms/roms/Nintendo%20-%20Nintendo%20Entertainment%20System%20%28Unheadered%29.zip/New%20Adventures%20of%20the%20Black%20Cat%2C%20The%20%28World%29%20%28Demo%201%29%20%28Aftermarket%29%20%28Unl%29.zip" TargetMode="External"/><Relationship Id="rId5937" Type="http://schemas.openxmlformats.org/officeDocument/2006/relationships/hyperlink" Target="https://archive.org/download/ni-roms/roms/Nintendo%20-%20Nintendo%20Entertainment%20System%20%28Unheadered%29.zip/Star%20Wars%20%28USA%29%20%28Beta%29.zip" TargetMode="External"/><Relationship Id="rId4609" Type="http://schemas.openxmlformats.org/officeDocument/2006/relationships/hyperlink" Target="https://archive.org/download/ni-roms/roms/Nintendo%20-%20Nintendo%20Entertainment%20System%20%28Unheadered%29.zip/New%20Adventures%20of%20the%20Black%20Cat%2C%20The%20%28World%29%20%28Demo%203%29%20%28Aftermarket%29%20%28Unl%29.zip" TargetMode="External"/><Relationship Id="rId5930" Type="http://schemas.openxmlformats.org/officeDocument/2006/relationships/hyperlink" Target="https://archive.org/download/ni-roms/roms/Nintendo%20-%20Nintendo%20Entertainment%20System%20%28Unheadered%29.zip/StarTropics%20%28USA%29.zip" TargetMode="External"/><Relationship Id="rId5931" Type="http://schemas.openxmlformats.org/officeDocument/2006/relationships/hyperlink" Target="https://archive.org/download/ni-roms/roms/Nintendo%20-%20Nintendo%20Entertainment%20System%20%28Unheadered%29.zip/Star%20Versus%20%28USA%2C%20Europe%29%20%28Aftermarket%29%20%28Unl%29.zip" TargetMode="External"/><Relationship Id="rId4600" Type="http://schemas.openxmlformats.org/officeDocument/2006/relationships/hyperlink" Target="https://archive.org/download/ni-roms/roms/Nintendo%20-%20Nintendo%20Entertainment%20System%20%28Unheadered%29.zip/Nesglovphone%20%28World%29%20%28Music%20Program%29%20%28Aftermarket%29%20%28Unl%29.zip" TargetMode="External"/><Relationship Id="rId5923" Type="http://schemas.openxmlformats.org/officeDocument/2006/relationships/hyperlink" Target="https://archive.org/download/ni-roms/roms/Nintendo%20-%20Nintendo%20Entertainment%20System%20%28Unheadered%29.zip/Star%20Trek%20-%2025th%20Anniversary%20%28Germany%29.zip" TargetMode="External"/><Relationship Id="rId5924" Type="http://schemas.openxmlformats.org/officeDocument/2006/relationships/hyperlink" Target="https://archive.org/download/ni-roms/roms/Nintendo%20-%20Nintendo%20Entertainment%20System%20%28Unheadered%29.zip/Star%20Trek%20-%2025th%20Anniversary%20%28USA%29.zip" TargetMode="External"/><Relationship Id="rId5921" Type="http://schemas.openxmlformats.org/officeDocument/2006/relationships/hyperlink" Target="https://archive.org/download/ni-roms/roms/Nintendo%20-%20Nintendo%20Entertainment%20System%20%28Unheadered%29.zip/Star%20Soldier%20%28Japan%29.zip" TargetMode="External"/><Relationship Id="rId5922" Type="http://schemas.openxmlformats.org/officeDocument/2006/relationships/hyperlink" Target="https://archive.org/download/ni-roms/roms/Nintendo%20-%20Nintendo%20Entertainment%20System%20%28Unheadered%29.zip/Star%20Soldier%20%28USA%29.zip" TargetMode="External"/><Relationship Id="rId5927" Type="http://schemas.openxmlformats.org/officeDocument/2006/relationships/hyperlink" Target="https://archive.org/download/ni-roms/roms/Nintendo%20-%20Nintendo%20Entertainment%20System%20%28Unheadered%29.zip/StarTropics%20%28Europe%29%20%28Virtual%20Console%29.zip" TargetMode="External"/><Relationship Id="rId5928" Type="http://schemas.openxmlformats.org/officeDocument/2006/relationships/hyperlink" Target="https://archive.org/download/ni-roms/roms/Nintendo%20-%20Nintendo%20Entertainment%20System%20%28Unheadered%29.zip/StarTropics%20%28Europe%29.zip" TargetMode="External"/><Relationship Id="rId5925" Type="http://schemas.openxmlformats.org/officeDocument/2006/relationships/hyperlink" Target="https://archive.org/download/ni-roms/roms/Nintendo%20-%20Nintendo%20Entertainment%20System%20%28Unheadered%29.zip/Star%20Trek%20-%20The%20Next%20Generation%20%28USA%29.zip" TargetMode="External"/><Relationship Id="rId5926" Type="http://schemas.openxmlformats.org/officeDocument/2006/relationships/hyperlink" Target="https://archive.org/download/ni-roms/roms/Nintendo%20-%20Nintendo%20Entertainment%20System%20%28Unheadered%29.zip/Star%20Trek%20V%20-%20The%20Final%20Frontier%20%28USA%29%20%28Proto%29.zip" TargetMode="External"/><Relationship Id="rId5929" Type="http://schemas.openxmlformats.org/officeDocument/2006/relationships/hyperlink" Target="https://archive.org/download/ni-roms/roms/Nintendo%20-%20Nintendo%20Entertainment%20System%20%28Unheadered%29.zip/StarTropics%20%28USA%29%20%28Virtual%20Console%29.zip" TargetMode="External"/><Relationship Id="rId5920" Type="http://schemas.openxmlformats.org/officeDocument/2006/relationships/hyperlink" Target="https://archive.org/download/ni-roms/roms/Nintendo%20-%20Nintendo%20Entertainment%20System%20%28Unheadered%29.zip/Star%20Soldier%20%28Japan%29%20%28Sample%29.zip" TargetMode="External"/><Relationship Id="rId4624" Type="http://schemas.openxmlformats.org/officeDocument/2006/relationships/hyperlink" Target="https://archive.org/download/ni-roms/roms/Nintendo%20-%20Nintendo%20Entertainment%20System%20%28Unheadered%29.zip/Nightmare%20Castle%20%28World%29%20%28Demo%29%20%28Aftermarket%29%20%28Unl%29.zip" TargetMode="External"/><Relationship Id="rId5956" Type="http://schemas.openxmlformats.org/officeDocument/2006/relationships/hyperlink" Target="https://archive.org/download/ni-roms/roms/Nintendo%20-%20Nintendo%20Entertainment%20System%20%28Unheadered%29.zip/Steel%20Legion%20%28World%29%20%28Demo%29%20%282023-11-28%29%20%28Aftermarket%29%20%28Unl%29.zip" TargetMode="External"/><Relationship Id="rId4623" Type="http://schemas.openxmlformats.org/officeDocument/2006/relationships/hyperlink" Target="https://archive.org/download/ni-roms/roms/Nintendo%20-%20Nintendo%20Entertainment%20System%20%28Unheadered%29.zip/Nightman%20vs.%20Justice%20Incarnate%20%28World%29%20%28Proto%29%20%282011-06-07%29%20%28Aftermarket%29%20%28Unl%29.zip" TargetMode="External"/><Relationship Id="rId5957" Type="http://schemas.openxmlformats.org/officeDocument/2006/relationships/hyperlink" Target="https://archive.org/download/ni-roms/roms/Nintendo%20-%20Nintendo%20Entertainment%20System%20%28Unheadered%29.zip/Steel%20Legion%20%28World%29%20%28v1.2%29%20%28Demo%29%20%282023-11-29%29%20%28Aftermarket%29%20%28Unl%29.zip" TargetMode="External"/><Relationship Id="rId4626" Type="http://schemas.openxmlformats.org/officeDocument/2006/relationships/hyperlink" Target="https://archive.org/download/ni-roms/roms/Nintendo%20-%20Nintendo%20Entertainment%20System%20%28Unheadered%29.zip/Nightmare%20on%20Elm%20Street%2C%20A%20-%20Son%20of%20a%20Hundred%20Maniacs%20%28World%29%20%28v0.02%29%20%28Aftermarket%29%20%28Unl%29.zip" TargetMode="External"/><Relationship Id="rId5954" Type="http://schemas.openxmlformats.org/officeDocument/2006/relationships/hyperlink" Target="https://archive.org/download/ni-roms/roms/Nintendo%20-%20Nintendo%20Entertainment%20System%20%28Unheadered%29.zip/Steel%20Legion%20%28World%29%20%28Demo%29%20%282023-10-12%29%20%28Aftermarket%29%20%28Unl%29.zip" TargetMode="External"/><Relationship Id="rId4625" Type="http://schemas.openxmlformats.org/officeDocument/2006/relationships/hyperlink" Target="https://archive.org/download/ni-roms/roms/Nintendo%20-%20Nintendo%20Entertainment%20System%20%28Unheadered%29.zip/Nightmare%20on%20Elm%20Street%2C%20A%20%28USA%29.zip" TargetMode="External"/><Relationship Id="rId5955" Type="http://schemas.openxmlformats.org/officeDocument/2006/relationships/hyperlink" Target="https://archive.org/download/ni-roms/roms/Nintendo%20-%20Nintendo%20Entertainment%20System%20%28Unheadered%29.zip/Steel%20Legion%20%28World%29%20%28Demo%29%20%282023-10-12T151915%29%20%28Aftermarket%29%20%28Unl%29.zip" TargetMode="External"/><Relationship Id="rId4628" Type="http://schemas.openxmlformats.org/officeDocument/2006/relationships/hyperlink" Target="https://archive.org/download/ni-roms/roms/Nintendo%20-%20Nintendo%20Entertainment%20System%20%28Unheadered%29.zip/Nighttime%20Bastards%20%28USA%29%20%28Aftermarket%29%20%28Unl%29.zip" TargetMode="External"/><Relationship Id="rId4627" Type="http://schemas.openxmlformats.org/officeDocument/2006/relationships/hyperlink" Target="https://archive.org/download/ni-roms/roms/Nintendo%20-%20Nintendo%20Entertainment%20System%20%28Unheadered%29.zip/Nightshade%20%28USA%29.zip" TargetMode="External"/><Relationship Id="rId5958" Type="http://schemas.openxmlformats.org/officeDocument/2006/relationships/hyperlink" Target="https://archive.org/download/ni-roms/roms/Nintendo%20-%20Nintendo%20Entertainment%20System%20%28Unheadered%29.zip/Steel%20Legion%20%28World%29%20%28v1.3%29%20%28Demo%29%20%282024-06-19%29%20%28Aftermarket%29%20%28Unl%29.zip" TargetMode="External"/><Relationship Id="rId4629" Type="http://schemas.openxmlformats.org/officeDocument/2006/relationships/hyperlink" Target="https://archive.org/download/ni-roms/roms/Nintendo%20-%20Nintendo%20Entertainment%20System%20%28Unheadered%29.zip/Nihonichi%20no%20Mei%20Kantoku%20%28Japan%29.zip" TargetMode="External"/><Relationship Id="rId5959" Type="http://schemas.openxmlformats.org/officeDocument/2006/relationships/hyperlink" Target="https://archive.org/download/ni-roms/roms/Nintendo%20-%20Nintendo%20Entertainment%20System%20%28Unheadered%29.zip/Steel%20Moons%20%28World%29%20%282023-01-10%29%20%28Aftermarket%29%20%28Unl%29.zip" TargetMode="External"/><Relationship Id="rId4620" Type="http://schemas.openxmlformats.org/officeDocument/2006/relationships/hyperlink" Target="https://archive.org/download/ni-roms/roms/Nintendo%20-%20Nintendo%20Entertainment%20System%20%28Unheadered%29.zip/Nigel%20Mansell%27s%20World%20Championship%20Racing%20%28USA%29.zip" TargetMode="External"/><Relationship Id="rId5952" Type="http://schemas.openxmlformats.org/officeDocument/2006/relationships/hyperlink" Target="https://archive.org/download/ni-roms/roms/Nintendo%20-%20Nintendo%20Entertainment%20System%20%28Unheadered%29.zip/Stealth%20ATF%20%28USA%29.zip" TargetMode="External"/><Relationship Id="rId5953" Type="http://schemas.openxmlformats.org/officeDocument/2006/relationships/hyperlink" Target="https://archive.org/download/ni-roms/roms/Nintendo%20-%20Nintendo%20Entertainment%20System%20%28Unheadered%29.zip/Steel%20Legion%20%28World%29%20%28Demo%29%20%282023-09-28%29%20%28Aftermarket%29%20%28Unl%29.zip" TargetMode="External"/><Relationship Id="rId4622" Type="http://schemas.openxmlformats.org/officeDocument/2006/relationships/hyperlink" Target="https://archive.org/download/ni-roms/roms/Nintendo%20-%20Nintendo%20Entertainment%20System%20%28Unheadered%29.zip/Nightman%20vs.%20Justice%20Incarnate%20%28World%29%20%28Proto%29%20%282009-12-16%29%20%28Aftermarket%29%20%28Unl%29.zip" TargetMode="External"/><Relationship Id="rId5950" Type="http://schemas.openxmlformats.org/officeDocument/2006/relationships/hyperlink" Target="https://archive.org/download/ni-roms/roms/Nintendo%20-%20Nintendo%20Entertainment%20System%20%28Unheadered%29.zip/Stealth%20ATF%20%28Brazil%29%20%28En%29%20%28Unl%29.zip" TargetMode="External"/><Relationship Id="rId4621" Type="http://schemas.openxmlformats.org/officeDocument/2006/relationships/hyperlink" Target="https://archive.org/download/ni-roms/roms/Nintendo%20-%20Nintendo%20Entertainment%20System%20%28Unheadered%29.zip/Nightman%20vs.%20Justice%20Incarnate%20%28World%29%20%28Proto%29%20%282009-11-12%29%20%28Aftermarket%29%20%28Unl%29.zip" TargetMode="External"/><Relationship Id="rId5951" Type="http://schemas.openxmlformats.org/officeDocument/2006/relationships/hyperlink" Target="https://archive.org/download/ni-roms/roms/Nintendo%20-%20Nintendo%20Entertainment%20System%20%28Unheadered%29.zip/Stealth%20ATF%20%28Europe%29.zip" TargetMode="External"/><Relationship Id="rId4613" Type="http://schemas.openxmlformats.org/officeDocument/2006/relationships/hyperlink" Target="https://archive.org/download/ni-roms/roms/Nintendo%20-%20Nintendo%20Entertainment%20System%20%28Unheadered%29.zip/New%20York%20Nyankies%20%28Japan%29.zip" TargetMode="External"/><Relationship Id="rId5945" Type="http://schemas.openxmlformats.org/officeDocument/2006/relationships/hyperlink" Target="https://archive.org/download/ni-roms/roms/Nintendo%20-%20Nintendo%20Entertainment%20System%20%28Unheadered%29.zip/Star%20Wars%20-%20The%20Empire%20Strikes%20Back%20%28USA%29.zip" TargetMode="External"/><Relationship Id="rId4612" Type="http://schemas.openxmlformats.org/officeDocument/2006/relationships/hyperlink" Target="https://archive.org/download/ni-roms/roms/Nintendo%20-%20Nintendo%20Entertainment%20System%20%28Unheadered%29.zip/New%20Ghostbusters%20II%20%28USA%29%20%28Proto%29.zip" TargetMode="External"/><Relationship Id="rId5946" Type="http://schemas.openxmlformats.org/officeDocument/2006/relationships/hyperlink" Target="https://archive.org/download/ni-roms/roms/Nintendo%20-%20Nintendo%20Entertainment%20System%20%28Unheadered%29.zip/Starfight%20%28World%29%20%28Aftermarket%29%20%28Unl%29.zip" TargetMode="External"/><Relationship Id="rId4615" Type="http://schemas.openxmlformats.org/officeDocument/2006/relationships/hyperlink" Target="https://archive.org/download/ni-roms/roms/Nintendo%20-%20Nintendo%20Entertainment%20System%20%28Unheadered%29.zip/Nezha%20Chuanqi%20%28China%29%20%28Aftermarket%29%20%28Unl%29.zip" TargetMode="External"/><Relationship Id="rId5943" Type="http://schemas.openxmlformats.org/officeDocument/2006/relationships/hyperlink" Target="https://archive.org/download/ni-roms/roms/Nintendo%20-%20Nintendo%20Entertainment%20System%20%28Unheadered%29.zip/Star%20Wars%20-%20The%20Empire%20Strikes%20Back%20%28USA%29%20%28Beta%202%29.zip" TargetMode="External"/><Relationship Id="rId4614" Type="http://schemas.openxmlformats.org/officeDocument/2006/relationships/hyperlink" Target="https://archive.org/download/ni-roms/roms/Nintendo%20-%20Nintendo%20Entertainment%20System%20%28Unheadered%29.zip/NewZealand%20Story%2C%20The%20%28Europe%29.zip" TargetMode="External"/><Relationship Id="rId5944" Type="http://schemas.openxmlformats.org/officeDocument/2006/relationships/hyperlink" Target="https://archive.org/download/ni-roms/roms/Nintendo%20-%20Nintendo%20Entertainment%20System%20%28Unheadered%29.zip/Star%20Wars%20-%20The%20Empire%20Strikes%20Back%20%28USA%29%20%28Limited%20Run%20Games%29.zip" TargetMode="External"/><Relationship Id="rId4617" Type="http://schemas.openxmlformats.org/officeDocument/2006/relationships/hyperlink" Target="https://archive.org/download/ni-roms/roms/Nintendo%20-%20Nintendo%20Entertainment%20System%20%28Unheadered%29.zip/Nichibutsu%20Mahjong%20III%20-%20Mahjong%20G%20Men%20%28Japan%29.zip" TargetMode="External"/><Relationship Id="rId5949" Type="http://schemas.openxmlformats.org/officeDocument/2006/relationships/hyperlink" Target="https://archive.org/download/ni-roms/roms/Nintendo%20-%20Nintendo%20Entertainment%20System%20%28Unheadered%29.zip/Starship%20Shooters%20%28World%29%20%28Demo%202%29%20%28Byte-Off%202024%29%20%28Aftermarket%29%20%28Unl%29.zip" TargetMode="External"/><Relationship Id="rId4616" Type="http://schemas.openxmlformats.org/officeDocument/2006/relationships/hyperlink" Target="https://archive.org/download/ni-roms/roms/Nintendo%20-%20Nintendo%20Entertainment%20System%20%28Unheadered%29.zip/Nezumi%20%28World%29%20%28Demo%29%20%28Byte-Off%202019%29%20%28Aftermarket%29%20%28Unl%29.zip" TargetMode="External"/><Relationship Id="rId4619" Type="http://schemas.openxmlformats.org/officeDocument/2006/relationships/hyperlink" Target="https://archive.org/download/ni-roms/roms/Nintendo%20-%20Nintendo%20Entertainment%20System%20%28Unheadered%29.zip/Nigel%20Mansell%27s%20World%20Championship%20Racing%20%28USA%29%20%28Beta%29.zip" TargetMode="External"/><Relationship Id="rId5947" Type="http://schemas.openxmlformats.org/officeDocument/2006/relationships/hyperlink" Target="https://archive.org/download/ni-roms/roms/Nintendo%20-%20Nintendo%20Entertainment%20System%20%28Unheadered%29.zip/Starship%20Hector%20%28USA%29.zip" TargetMode="External"/><Relationship Id="rId4618" Type="http://schemas.openxmlformats.org/officeDocument/2006/relationships/hyperlink" Target="https://archive.org/download/ni-roms/roms/Nintendo%20-%20Nintendo%20Entertainment%20System%20%28Unheadered%29.zip/Nigel%20Mansell%27s%20World%20Championship%20%28Europe%29%20%28En%2CFr%2CDe%2CEs%2CIt%29.zip" TargetMode="External"/><Relationship Id="rId5948" Type="http://schemas.openxmlformats.org/officeDocument/2006/relationships/hyperlink" Target="https://archive.org/download/ni-roms/roms/Nintendo%20-%20Nintendo%20Entertainment%20System%20%28Unheadered%29.zip/Starship%20Shooters%20%28World%29%20%28Demo%201%29%20%28Aftermarket%29%20%28Unl%29.zip" TargetMode="External"/><Relationship Id="rId5941" Type="http://schemas.openxmlformats.org/officeDocument/2006/relationships/hyperlink" Target="https://archive.org/download/ni-roms/roms/Nintendo%20-%20Nintendo%20Entertainment%20System%20%28Unheadered%29.zip/Star%20Wars%20-%20The%20Empire%20Strikes%20Back%20%28Japan%29.zip" TargetMode="External"/><Relationship Id="rId5942" Type="http://schemas.openxmlformats.org/officeDocument/2006/relationships/hyperlink" Target="https://archive.org/download/ni-roms/roms/Nintendo%20-%20Nintendo%20Entertainment%20System%20%28Unheadered%29.zip/Star%20Wars%20-%20The%20Empire%20Strikes%20Back%20%28USA%29%20%28Beta%201%29.zip" TargetMode="External"/><Relationship Id="rId4611" Type="http://schemas.openxmlformats.org/officeDocument/2006/relationships/hyperlink" Target="https://archive.org/download/ni-roms/roms/Nintendo%20-%20Nintendo%20Entertainment%20System%20%28Unheadered%29.zip/New%20Ghostbusters%20II%20%28Japan%29.zip" TargetMode="External"/><Relationship Id="rId4610" Type="http://schemas.openxmlformats.org/officeDocument/2006/relationships/hyperlink" Target="https://archive.org/download/ni-roms/roms/Nintendo%20-%20Nintendo%20Entertainment%20System%20%28Unheadered%29.zip/New%20Ghostbusters%20II%20%28Europe%29.zip" TargetMode="External"/><Relationship Id="rId5940" Type="http://schemas.openxmlformats.org/officeDocument/2006/relationships/hyperlink" Target="https://archive.org/download/ni-roms/roms/Nintendo%20-%20Nintendo%20Entertainment%20System%20%28Unheadered%29.zip/Star%20Wars%20-%20The%20Empire%20Strikes%20Back%20%28Europe%29.zip" TargetMode="External"/><Relationship Id="rId5912" Type="http://schemas.openxmlformats.org/officeDocument/2006/relationships/hyperlink" Target="https://archive.org/download/ni-roms/roms/Nintendo%20-%20Nintendo%20Entertainment%20System%20%28Unheadered%29.zip/Star%20Luster%20%28Japan%29%20%28Namco%20Anthology%201%29.zip" TargetMode="External"/><Relationship Id="rId5913" Type="http://schemas.openxmlformats.org/officeDocument/2006/relationships/hyperlink" Target="https://archive.org/download/ni-roms/roms/Nintendo%20-%20Nintendo%20Entertainment%20System%20%28Unheadered%29.zip/Star%20Luster%20%28Japan%29%20%28Namcot%20Collection%29.zip" TargetMode="External"/><Relationship Id="rId5910" Type="http://schemas.openxmlformats.org/officeDocument/2006/relationships/hyperlink" Target="https://archive.org/download/ni-roms/roms/Nintendo%20-%20Nintendo%20Entertainment%20System%20%28Unheadered%29.zip/Star%20Force%20%28USA%29.zip" TargetMode="External"/><Relationship Id="rId5911" Type="http://schemas.openxmlformats.org/officeDocument/2006/relationships/hyperlink" Target="https://archive.org/download/ni-roms/roms/Nintendo%20-%20Nintendo%20Entertainment%20System%20%28Unheadered%29.zip/Star%20Gate%20%28Japan%29.zip" TargetMode="External"/><Relationship Id="rId5916" Type="http://schemas.openxmlformats.org/officeDocument/2006/relationships/hyperlink" Target="https://archive.org/download/ni-roms/roms/Nintendo%20-%20Nintendo%20Entertainment%20System%20%28Unheadered%29.zip/Star%20Power%20%28World%29%20%28Demo%29%20%28Aftermarket%29%20%28Unl%29.zip" TargetMode="External"/><Relationship Id="rId5917" Type="http://schemas.openxmlformats.org/officeDocument/2006/relationships/hyperlink" Target="https://archive.org/download/ni-roms/roms/Nintendo%20-%20Nintendo%20Entertainment%20System%20%28Unheadered%29.zip/Star%20Retrievers%20%28World%29%20%28Demo%29%20%28Byte-Off%202024%29%20%28Aftermarket%29%20%28Unl%29.zip" TargetMode="External"/><Relationship Id="rId5914" Type="http://schemas.openxmlformats.org/officeDocument/2006/relationships/hyperlink" Target="https://archive.org/download/ni-roms/roms/Nintendo%20-%20Nintendo%20Entertainment%20System%20%28Unheadered%29.zip/Star%20Luster%20%28Japan%29%20%28Virtual%20Console%29.zip" TargetMode="External"/><Relationship Id="rId5915" Type="http://schemas.openxmlformats.org/officeDocument/2006/relationships/hyperlink" Target="https://archive.org/download/ni-roms/roms/Nintendo%20-%20Nintendo%20Entertainment%20System%20%28Unheadered%29.zip/Star%20Luster%20%28Japan%29.zip" TargetMode="External"/><Relationship Id="rId5918" Type="http://schemas.openxmlformats.org/officeDocument/2006/relationships/hyperlink" Target="https://archive.org/download/ni-roms/roms/Nintendo%20-%20Nintendo%20Entertainment%20System%20%28Unheadered%29.zip/Star%20Retrievers%20%28World%29%20%28v0.1%29%20%28Demo%29%20%28Aftermarket%29%20%28Unl%29.zip" TargetMode="External"/><Relationship Id="rId5919" Type="http://schemas.openxmlformats.org/officeDocument/2006/relationships/hyperlink" Target="https://archive.org/download/ni-roms/roms/Nintendo%20-%20Nintendo%20Entertainment%20System%20%28Unheadered%29.zip/Star%20Ship%20Go%21%21%20%28Japan%29%20%28En%29%20%28Family%20BASIC%29%20%28Unl%29.zip" TargetMode="External"/><Relationship Id="rId5901" Type="http://schemas.openxmlformats.org/officeDocument/2006/relationships/hyperlink" Target="https://archive.org/download/ni-roms/roms/Nintendo%20-%20Nintendo%20Entertainment%20System%20%28Unheadered%29.zip/Stallar%20%28World%29%20%28Demo%29%20%28Ludum%20Dare%2050%29%20%28Aftermarket%29%20%28Unl%29.zip" TargetMode="External"/><Relationship Id="rId5902" Type="http://schemas.openxmlformats.org/officeDocument/2006/relationships/hyperlink" Target="https://archive.org/download/ni-roms/roms/Nintendo%20-%20Nintendo%20Entertainment%20System%20%28Unheadered%29.zip/Stanley%20-%20The%20Search%20for%20Dr.%20Livingston%20%28USA%29%20%28Beta%29.zip" TargetMode="External"/><Relationship Id="rId5900" Type="http://schemas.openxmlformats.org/officeDocument/2006/relationships/hyperlink" Target="https://archive.org/download/ni-roms/roms/Nintendo%20-%20Nintendo%20Entertainment%20System%20%28Unheadered%29.zip/Stallar%20%28World%29%20%28Demo%29%20%28Aftermarket%29%20%28Unl%29.zip" TargetMode="External"/><Relationship Id="rId5905" Type="http://schemas.openxmlformats.org/officeDocument/2006/relationships/hyperlink" Target="https://archive.org/download/ni-roms/roms/Nintendo%20-%20Nintendo%20Entertainment%20System%20%28Unheadered%29.zip/Star%20Evil%20%28World%29%20%28Aftermarket%29%20%28Unl%29.zip" TargetMode="External"/><Relationship Id="rId5906" Type="http://schemas.openxmlformats.org/officeDocument/2006/relationships/hyperlink" Target="https://archive.org/download/ni-roms/roms/Nintendo%20-%20Nintendo%20Entertainment%20System%20%28Unheadered%29.zip/Star%20Evil%20%28World%29%20%28NESDev%202017%29%20%28Aftermarket%29%20%28Unl%29.zip" TargetMode="External"/><Relationship Id="rId5903" Type="http://schemas.openxmlformats.org/officeDocument/2006/relationships/hyperlink" Target="https://archive.org/download/ni-roms/roms/Nintendo%20-%20Nintendo%20Entertainment%20System%20%28Unheadered%29.zip/Stanley%20-%20The%20Search%20for%20Dr.%20Livingston%20%28USA%29.zip" TargetMode="External"/><Relationship Id="rId5904" Type="http://schemas.openxmlformats.org/officeDocument/2006/relationships/hyperlink" Target="https://archive.org/download/ni-roms/roms/Nintendo%20-%20Nintendo%20Entertainment%20System%20%28Unheadered%29.zip/Star%20Dust%20%28Japan%29%20%28Family%20BASIC%29%20%28Unl%29.zip" TargetMode="External"/><Relationship Id="rId5909" Type="http://schemas.openxmlformats.org/officeDocument/2006/relationships/hyperlink" Target="https://archive.org/download/ni-roms/roms/Nintendo%20-%20Nintendo%20Entertainment%20System%20%28Unheadered%29.zip/Star%20Force%20%28USA%29%20%28Beta%29.zip" TargetMode="External"/><Relationship Id="rId5907" Type="http://schemas.openxmlformats.org/officeDocument/2006/relationships/hyperlink" Target="https://archive.org/download/ni-roms/roms/Nintendo%20-%20Nintendo%20Entertainment%20System%20%28Unheadered%29.zip/Star%20Force%20%28Europe%29.zip" TargetMode="External"/><Relationship Id="rId5908" Type="http://schemas.openxmlformats.org/officeDocument/2006/relationships/hyperlink" Target="https://archive.org/download/ni-roms/roms/Nintendo%20-%20Nintendo%20Entertainment%20System%20%28Unheadered%29.zip/Star%20Force%20%28Japan%29.zip" TargetMode="External"/><Relationship Id="rId2027" Type="http://schemas.openxmlformats.org/officeDocument/2006/relationships/hyperlink" Target="https://archive.org/download/ni-roms/roms/Nintendo%20-%20Nintendo%20Entertainment%20System%20%28Unheadered%29.zip/Cowlitz%20Gamers%27%20Lost%20Adventure%2C%20The%20%28World%29%20%28Aftermarket%29%20%28Unl%29.zip" TargetMode="External"/><Relationship Id="rId3359" Type="http://schemas.openxmlformats.org/officeDocument/2006/relationships/hyperlink" Target="https://archive.org/download/ni-roms/roms/Nintendo%20-%20Nintendo%20Entertainment%20System%20%28Unheadered%29.zip/Hyper%20Olympic%20%28Japan%29.zip" TargetMode="External"/><Relationship Id="rId2028" Type="http://schemas.openxmlformats.org/officeDocument/2006/relationships/hyperlink" Target="https://archive.org/download/ni-roms/roms/Nintendo%20-%20Nintendo%20Entertainment%20System%20%28Unheadered%29.zip/Cowlitz%20Gamers%20Adventure%2C%20The%20%28World%29%20%28Aftermarket%29%20%28Unl%29.zip" TargetMode="External"/><Relationship Id="rId3358" Type="http://schemas.openxmlformats.org/officeDocument/2006/relationships/hyperlink" Target="https://archive.org/download/ni-roms/roms/Nintendo%20-%20Nintendo%20Entertainment%20System%20%28Unheadered%29.zip/Hyper%20Olympic%20%28Japan%29%20%28Genteiban%21%29.zip" TargetMode="External"/><Relationship Id="rId4689" Type="http://schemas.openxmlformats.org/officeDocument/2006/relationships/hyperlink" Target="https://archive.org/download/ni-roms/roms/Nintendo%20-%20Nintendo%20Entertainment%20System%20%28Unheadered%29.zip/Nintendo%20NTF2%20System%20Cartridge%20%28USA%29%20%28v1.1%29%20%28Test%20Program%29.zip" TargetMode="External"/><Relationship Id="rId2029" Type="http://schemas.openxmlformats.org/officeDocument/2006/relationships/hyperlink" Target="https://archive.org/download/ni-roms/roms/Nintendo%20-%20Nintendo%20Entertainment%20System%20%28Unheadered%29.zip/Crab%20Carry%20the%20Flag%20%28Japan%29%20%28En%29%20%28Family%20BASIC%29%20%28Unl%29.zip" TargetMode="External"/><Relationship Id="rId107" Type="http://schemas.openxmlformats.org/officeDocument/2006/relationships/hyperlink" Target="https://archive.org/download/ni-roms/roms/Nintendo%20-%20Nintendo%20Entertainment%20System%20%28Unheadered%29.zip/Aussie%20Rules%20Footy%20%28Australia%29.zip" TargetMode="External"/><Relationship Id="rId106" Type="http://schemas.openxmlformats.org/officeDocument/2006/relationships/hyperlink" Target="https://archive.org/download/ni-roms/roms/Nintendo%20-%20Nintendo%20Entertainment%20System%20%28Unheadered%29.zip/8-Bit%20Hero%20Trainer%20%28World%29%20%28Aftermarket%29%20%28Unl%29.zip" TargetMode="External"/><Relationship Id="rId105" Type="http://schemas.openxmlformats.org/officeDocument/2006/relationships/hyperlink" Target="https://archive.org/download/ni-roms/roms/Nintendo%20-%20Nintendo%20Entertainment%20System%20%28Unheadered%29.zip/Attack%20of%20the%20Killer%20Tomatoes%20%28USA%29.zip" TargetMode="External"/><Relationship Id="rId104" Type="http://schemas.openxmlformats.org/officeDocument/2006/relationships/hyperlink" Target="https://archive.org/download/ni-roms/roms/Nintendo%20-%20Nintendo%20Entertainment%20System%20%28Unheadered%29.zip/8-BIT%20XMAS%202023%20%28World%29%20%28Demo%29%20%28Aftermarket%29%20%28Unl%29.zip" TargetMode="External"/><Relationship Id="rId109" Type="http://schemas.openxmlformats.org/officeDocument/2006/relationships/hyperlink" Target="https://archive.org/download/ni-roms/roms/Nintendo%20-%20Nintendo%20Entertainment%20System%20%28Unheadered%29.zip/Babel%20no%20Tou%20%28Japan%29%20%28En%29%20%28Rev%201%29%20%28Namcot%20Collection%29.zip" TargetMode="External"/><Relationship Id="rId4680" Type="http://schemas.openxmlformats.org/officeDocument/2006/relationships/hyperlink" Target="https://archive.org/download/ni-roms/roms/Nintendo%20-%20Nintendo%20Entertainment%20System%20%28Unheadered%29.zip/Ninja%20Teenz%20-%20The%20Revival%20%28World%29%20%28Rev%20C%29%20%28Demo%29%20%28Aftermarket%29%20%28Unl%29.zip" TargetMode="External"/><Relationship Id="rId108" Type="http://schemas.openxmlformats.org/officeDocument/2006/relationships/hyperlink" Target="https://archive.org/download/ni-roms/roms/Nintendo%20-%20Nintendo%20Entertainment%20System%20%28Unheadered%29.zip/8-Bit%20Slasher%204-in-1%20Horror%20Demakes%20%28World%29%20%28Digital%29%20%28Aftermarket%29%20%28Unl%29.zip" TargetMode="External"/><Relationship Id="rId3351" Type="http://schemas.openxmlformats.org/officeDocument/2006/relationships/hyperlink" Target="https://archive.org/download/ni-roms/roms/Nintendo%20-%20Nintendo%20Entertainment%20System%20%28Unheadered%29.zip/Hyakkiyagyou%20%28Japan%29.zip" TargetMode="External"/><Relationship Id="rId4682" Type="http://schemas.openxmlformats.org/officeDocument/2006/relationships/hyperlink" Target="https://archive.org/download/ni-roms/roms/Nintendo%20-%20Nintendo%20Entertainment%20System%20%28Unheadered%29.zip/Ninja%20Turtles%205%20%28Asia%29%20%28En%29%20%28Pirate%29.zip" TargetMode="External"/><Relationship Id="rId2020" Type="http://schemas.openxmlformats.org/officeDocument/2006/relationships/hyperlink" Target="https://archive.org/download/ni-roms/roms/Nintendo%20-%20Nintendo%20Entertainment%20System%20%28Unheadered%29.zip/Cosmic%20Wars%20%28Japan%29.zip" TargetMode="External"/><Relationship Id="rId3350" Type="http://schemas.openxmlformats.org/officeDocument/2006/relationships/hyperlink" Target="https://archive.org/download/ni-roms/roms/Nintendo%20-%20Nintendo%20Entertainment%20System%20%28Unheadered%29.zip/Huoyan%20Wen%20Zhang%20-%20Shengzhan%20de%20Xipu%20%28China%29%20%28Aftermarket%29%20%28Pirate%29.zip" TargetMode="External"/><Relationship Id="rId4681" Type="http://schemas.openxmlformats.org/officeDocument/2006/relationships/hyperlink" Target="https://archive.org/download/ni-roms/roms/Nintendo%20-%20Nintendo%20Entertainment%20System%20%28Unheadered%29.zip/Ninja%20Trip%20%28World%29%20%28Aftermarket%29%20%28Unl%29.zip" TargetMode="External"/><Relationship Id="rId2021" Type="http://schemas.openxmlformats.org/officeDocument/2006/relationships/hyperlink" Target="https://archive.org/download/ni-roms/roms/Nintendo%20-%20Nintendo%20Entertainment%20System%20%28Unheadered%29.zip/Cosmo%20Genesis%20%28Japan%29.zip" TargetMode="External"/><Relationship Id="rId3353" Type="http://schemas.openxmlformats.org/officeDocument/2006/relationships/hyperlink" Target="https://archive.org/download/ni-roms/roms/Nintendo%20-%20Nintendo%20Entertainment%20System%20%28Unheadered%29.zip/Hydlide%20%28USA%29.zip" TargetMode="External"/><Relationship Id="rId4684" Type="http://schemas.openxmlformats.org/officeDocument/2006/relationships/hyperlink" Target="https://archive.org/download/ni-roms/roms/Nintendo%20-%20Nintendo%20Entertainment%20System%20%28Unheadered%29.zip/Ninjara%20Hoi%21%20%28Japan%29.zip" TargetMode="External"/><Relationship Id="rId2022" Type="http://schemas.openxmlformats.org/officeDocument/2006/relationships/hyperlink" Target="https://archive.org/download/ni-roms/roms/Nintendo%20-%20Nintendo%20Entertainment%20System%20%28Unheadered%29.zip/Cosmo%20Police%20Galivan%20%28Japan%29.zip" TargetMode="External"/><Relationship Id="rId3352" Type="http://schemas.openxmlformats.org/officeDocument/2006/relationships/hyperlink" Target="https://archive.org/download/ni-roms/roms/Nintendo%20-%20Nintendo%20Entertainment%20System%20%28Unheadered%29.zip/Hyaku%20no%20Sekai%20no%20Monogatari%20-%20The%20Tales%20on%20a%20Watery%20Wilderness%20%28Japan%29.zip" TargetMode="External"/><Relationship Id="rId4683" Type="http://schemas.openxmlformats.org/officeDocument/2006/relationships/hyperlink" Target="https://archive.org/download/ni-roms/roms/Nintendo%20-%20Nintendo%20Entertainment%20System%20%28Unheadered%29.zip/Ninja%20of%20the%204%20Seasons%2C%20The%20%28World%29%20%28v1.1%29%20%28Aftermarket%29%20%28Unl%29.zip" TargetMode="External"/><Relationship Id="rId103" Type="http://schemas.openxmlformats.org/officeDocument/2006/relationships/hyperlink" Target="https://archive.org/download/ni-roms/roms/Nintendo%20-%20Nintendo%20Entertainment%20System%20%28Unheadered%29.zip/Athletic%20World%20%28USA%29.zip" TargetMode="External"/><Relationship Id="rId2023" Type="http://schemas.openxmlformats.org/officeDocument/2006/relationships/hyperlink" Target="https://archive.org/download/ni-roms/roms/Nintendo%20-%20Nintendo%20Entertainment%20System%20%28Unheadered%29.zip/Cosmos%20Cop%20%28Asia%29%20%28En%29%20%28Mega%20Soft%29%20%28Unl%29.zip" TargetMode="External"/><Relationship Id="rId3355" Type="http://schemas.openxmlformats.org/officeDocument/2006/relationships/hyperlink" Target="https://archive.org/download/ni-roms/roms/Nintendo%20-%20Nintendo%20Entertainment%20System%20%28Unheadered%29.zip/Hydlide%20Special%20%28Japan%29.zip" TargetMode="External"/><Relationship Id="rId4686" Type="http://schemas.openxmlformats.org/officeDocument/2006/relationships/hyperlink" Target="https://archive.org/download/ni-roms/roms/Nintendo%20-%20Nintendo%20Entertainment%20System%20%28Unheadered%29.zip/Nintencat%20-%20The%20Parody%20%28World%29%20%28Sly%20Dog%20Studios%29%20%28Aftermarket%29%20%28Unl%29.zip" TargetMode="External"/><Relationship Id="rId102" Type="http://schemas.openxmlformats.org/officeDocument/2006/relationships/hyperlink" Target="https://archive.org/download/ni-roms/roms/Nintendo%20-%20Nintendo%20Entertainment%20System%20%28Unheadered%29.zip/8-BIT%20XMAS%202022%20%28World%29%20%28Demo%29%20%28Aftermarket%29%20%28Pirate%29.zip" TargetMode="External"/><Relationship Id="rId2024" Type="http://schemas.openxmlformats.org/officeDocument/2006/relationships/hyperlink" Target="https://archive.org/download/ni-roms/roms/Nintendo%20-%20Nintendo%20Entertainment%20System%20%28Unheadered%29.zip/Cosmos%20Cop%20%28Europe%2C%20Asia%29%20%28En%29%20%28Caltron%29%20%28Unl%29.zip" TargetMode="External"/><Relationship Id="rId3354" Type="http://schemas.openxmlformats.org/officeDocument/2006/relationships/hyperlink" Target="https://archive.org/download/ni-roms/roms/Nintendo%20-%20Nintendo%20Entertainment%20System%20%28Unheadered%29.zip/Hydlide%203%20-%20Yami%20kara%20no%20Houmonsha%20%28Japan%29.zip" TargetMode="External"/><Relationship Id="rId4685" Type="http://schemas.openxmlformats.org/officeDocument/2006/relationships/hyperlink" Target="https://archive.org/download/ni-roms/roms/Nintendo%20-%20Nintendo%20Entertainment%20System%20%28Unheadered%29.zip/Nintencat%20-%20The%20Parody%20%28World%29%20%28Robert%20L%20Bryant%29%20%28Aftermarket%29%20%28Unl%29.zip" TargetMode="External"/><Relationship Id="rId101" Type="http://schemas.openxmlformats.org/officeDocument/2006/relationships/hyperlink" Target="https://archive.org/download/ni-roms/roms/Nintendo%20-%20Nintendo%20Entertainment%20System%20%28Unheadered%29.zip/Athena%20%28USA%29.zip" TargetMode="External"/><Relationship Id="rId2025" Type="http://schemas.openxmlformats.org/officeDocument/2006/relationships/hyperlink" Target="https://archive.org/download/ni-roms/roms/Nintendo%20-%20Nintendo%20Entertainment%20System%20%28Unheadered%29.zip/Cowboy%20Kid%20%28USA%29.zip" TargetMode="External"/><Relationship Id="rId3357" Type="http://schemas.openxmlformats.org/officeDocument/2006/relationships/hyperlink" Target="https://archive.org/download/ni-roms/roms/Nintendo%20-%20Nintendo%20Entertainment%20System%20%28Unheadered%29.zip/Hyokkori%20Hyoutan-jima%20-%20Nazo%20no%20Kaizokusen%20%28Japan%29.zip" TargetMode="External"/><Relationship Id="rId4688" Type="http://schemas.openxmlformats.org/officeDocument/2006/relationships/hyperlink" Target="https://archive.org/download/ni-roms/roms/Nintendo%20-%20Nintendo%20Entertainment%20System%20%28Unheadered%29.zip/Nintendo%20Campus%20Challenge%201991%20%28USA%29%20%28Competition%20Cart%29%20%5Bb%5D.zip" TargetMode="External"/><Relationship Id="rId100" Type="http://schemas.openxmlformats.org/officeDocument/2006/relationships/hyperlink" Target="https://archive.org/download/ni-roms/roms/Nintendo%20-%20Nintendo%20Entertainment%20System%20%28Unheadered%29.zip/8-BIT%20XMAS%202021%20%28World%29%20%28Demo%29%20%28Aftermarket%29%20%28Unl%29.zip" TargetMode="External"/><Relationship Id="rId2026" Type="http://schemas.openxmlformats.org/officeDocument/2006/relationships/hyperlink" Target="https://archive.org/download/ni-roms/roms/Nintendo%20-%20Nintendo%20Entertainment%20System%20%28Unheadered%29.zip/Cowlitz%20Gamers%27%202nd%20Adventure%2C%20The%20%28World%29%20%28Aftermarket%29%20%28Unl%29.zip" TargetMode="External"/><Relationship Id="rId3356" Type="http://schemas.openxmlformats.org/officeDocument/2006/relationships/hyperlink" Target="https://archive.org/download/ni-roms/roms/Nintendo%20-%20Nintendo%20Entertainment%20System%20%28Unheadered%29.zip/Hydlide%20Special%20Password%20Generator%20%28Japan%29%20%28Family%20BASIC%29%20%28Program%29%20%28Unl%29.zip" TargetMode="External"/><Relationship Id="rId4687" Type="http://schemas.openxmlformats.org/officeDocument/2006/relationships/hyperlink" Target="https://archive.org/download/ni-roms/roms/Nintendo%20-%20Nintendo%20Entertainment%20System%20%28Unheadered%29.zip/NintendoAge%20Halloween%202009%20%28USA%29%20%28Aftermarket%29%20%28Unl%29.zip" TargetMode="External"/><Relationship Id="rId2016" Type="http://schemas.openxmlformats.org/officeDocument/2006/relationships/hyperlink" Target="https://archive.org/download/ni-roms/roms/Nintendo%20-%20Nintendo%20Entertainment%20System%20%28Unheadered%29.zip/Corre%20Benny%20%28Spain%29%20%28En%29%20%28NTDEC%29%20%28Unl%29.zip" TargetMode="External"/><Relationship Id="rId3348" Type="http://schemas.openxmlformats.org/officeDocument/2006/relationships/hyperlink" Target="https://archive.org/download/ni-roms/roms/Nintendo%20-%20Nintendo%20Entertainment%20System%20%28Unheadered%29.zip/Huolong%20%28Asia%29%20%28Unl%29.zip" TargetMode="External"/><Relationship Id="rId4679" Type="http://schemas.openxmlformats.org/officeDocument/2006/relationships/hyperlink" Target="https://archive.org/download/ni-roms/roms/Nintendo%20-%20Nintendo%20Entertainment%20System%20%28Unheadered%29.zip/Ninja%20Teenz%20-%20The%20Revival%20%28World%29%20%28Rev%20B%29%20%28Demo%29%20%28Aftermarket%29%20%28Unl%29.zip" TargetMode="External"/><Relationship Id="rId2017" Type="http://schemas.openxmlformats.org/officeDocument/2006/relationships/hyperlink" Target="https://archive.org/download/ni-roms/roms/Nintendo%20-%20Nintendo%20Entertainment%20System%20%28Unheadered%29.zip/Corvette%20ZR-1%20Challenge%20%28Europe%29.zip" TargetMode="External"/><Relationship Id="rId3347" Type="http://schemas.openxmlformats.org/officeDocument/2006/relationships/hyperlink" Target="https://archive.org/download/ni-roms/roms/Nintendo%20-%20Nintendo%20Entertainment%20System%20%28Unheadered%29.zip/Huo%20Yuan%20Jia%20%28China%29%20%28Aftermarket%29%20%28Unl%29.zip" TargetMode="External"/><Relationship Id="rId4678" Type="http://schemas.openxmlformats.org/officeDocument/2006/relationships/hyperlink" Target="https://archive.org/download/ni-roms/roms/Nintendo%20-%20Nintendo%20Entertainment%20System%20%28Unheadered%29.zip/Ninja%20Teenz%20-%20The%20Revival%20%28World%29%20%28Rev%20A%29%20%28Demo%29%20%28Byte-Off%202022%29%20%28Aftermarket%29%20%28Unl%29.zip" TargetMode="External"/><Relationship Id="rId2018" Type="http://schemas.openxmlformats.org/officeDocument/2006/relationships/hyperlink" Target="https://archive.org/download/ni-roms/roms/Nintendo%20-%20Nintendo%20Entertainment%20System%20%28Unheadered%29.zip/Cosmic%20Epsilon%20%28Japan%29%20%28Famicom%203D%20System%29.zip" TargetMode="External"/><Relationship Id="rId2019" Type="http://schemas.openxmlformats.org/officeDocument/2006/relationships/hyperlink" Target="https://archive.org/download/ni-roms/roms/Nintendo%20-%20Nintendo%20Entertainment%20System%20%28Unheadered%29.zip/Cosmic%20Spacehead%20%28Europe%29%20%28En%2CFr%2CDe%2CEs%29%20%28Unl%29.zip" TargetMode="External"/><Relationship Id="rId3349" Type="http://schemas.openxmlformats.org/officeDocument/2006/relationships/hyperlink" Target="https://archive.org/download/ni-roms/roms/Nintendo%20-%20Nintendo%20Entertainment%20System%20%28Unheadered%29.zip/Huoyan%20Shizhe%20%28China%29%20%28Unl%29.zip" TargetMode="External"/><Relationship Id="rId3340" Type="http://schemas.openxmlformats.org/officeDocument/2006/relationships/hyperlink" Target="https://archive.org/download/ni-roms/roms/Nintendo%20-%20Nintendo%20Entertainment%20System%20%28Unheadered%29.zip/Humen%20Xiaoyan%20%28China%29%20%28Unl%29.zip" TargetMode="External"/><Relationship Id="rId4671" Type="http://schemas.openxmlformats.org/officeDocument/2006/relationships/hyperlink" Target="https://archive.org/download/ni-roms/roms/Nintendo%20-%20Nintendo%20Entertainment%20System%20%28Unheadered%29.zip/Ninja%20Ryuuken%20Den%20%28Japan%29%20%28FamicomBox%29.zip" TargetMode="External"/><Relationship Id="rId4670" Type="http://schemas.openxmlformats.org/officeDocument/2006/relationships/hyperlink" Target="https://archive.org/download/ni-roms/roms/Nintendo%20-%20Nintendo%20Entertainment%20System%20%28Unheadered%29.zip/Ninja%20Ryukenden%20IV%20%28Asia%29%20%28Ja%29%20%28Pirate%29.zip" TargetMode="External"/><Relationship Id="rId2010" Type="http://schemas.openxmlformats.org/officeDocument/2006/relationships/hyperlink" Target="https://archive.org/download/ni-roms/roms/Nintendo%20-%20Nintendo%20Entertainment%20System%20%28Unheadered%29.zip/Copter%20Bot%20%28World%29%20%28v3.6%29%20%28Demo%29%20%28Aftermarket%29%20%28Unl%29.zip" TargetMode="External"/><Relationship Id="rId3342" Type="http://schemas.openxmlformats.org/officeDocument/2006/relationships/hyperlink" Target="https://archive.org/download/ni-roms/roms/Nintendo%20-%20Nintendo%20Entertainment%20System%20%28Unheadered%29.zip/Hunter%20%28Asia%29%20%28En%29%20%28Unl%29.zip" TargetMode="External"/><Relationship Id="rId4673" Type="http://schemas.openxmlformats.org/officeDocument/2006/relationships/hyperlink" Target="https://archive.org/download/ni-roms/roms/Nintendo%20-%20Nintendo%20Entertainment%20System%20%28Unheadered%29.zip/Ninja%20Ryuuken%20Den%20%28Japan%29%20%28Wii%20Virtual%20Console%29.zip" TargetMode="External"/><Relationship Id="rId2011" Type="http://schemas.openxmlformats.org/officeDocument/2006/relationships/hyperlink" Target="https://archive.org/download/ni-roms/roms/Nintendo%20-%20Nintendo%20Entertainment%20System%20%28Unheadered%29.zip/Copter%20Bot%20%28World%29%20%28v3.7%29%20%28Demo%29%20%28Aftermarket%29%20%28Unl%29%20%28Alt%29.zip" TargetMode="External"/><Relationship Id="rId3341" Type="http://schemas.openxmlformats.org/officeDocument/2006/relationships/hyperlink" Target="https://archive.org/download/ni-roms/roms/Nintendo%20-%20Nintendo%20Entertainment%20System%20%28Unheadered%29.zip/Hundun%20Shijie%20%28China%29%20%28Aftermarket%29%20%28Pirate%29.zip" TargetMode="External"/><Relationship Id="rId4672" Type="http://schemas.openxmlformats.org/officeDocument/2006/relationships/hyperlink" Target="https://archive.org/download/ni-roms/roms/Nintendo%20-%20Nintendo%20Entertainment%20System%20%28Unheadered%29.zip/Ninja%20Ryuuken%20Den%20%28Japan%29%20%28Wii%20U%20Virtual%20Console%29.zip" TargetMode="External"/><Relationship Id="rId2012" Type="http://schemas.openxmlformats.org/officeDocument/2006/relationships/hyperlink" Target="https://archive.org/download/ni-roms/roms/Nintendo%20-%20Nintendo%20Entertainment%20System%20%28Unheadered%29.zip/Copter%20Bot%20%28World%29%20%28v3.7%29%20%28Demo%29%20%28Aftermarket%29%20%28Unl%29.zip" TargetMode="External"/><Relationship Id="rId3344" Type="http://schemas.openxmlformats.org/officeDocument/2006/relationships/hyperlink" Target="https://archive.org/download/ni-roms/roms/Nintendo%20-%20Nintendo%20Entertainment%20System%20%28Unheadered%29.zip/Hunt%20for%20Red%20October%2C%20The%20%28Europe%29.zip" TargetMode="External"/><Relationship Id="rId4675" Type="http://schemas.openxmlformats.org/officeDocument/2006/relationships/hyperlink" Target="https://archive.org/download/ni-roms/roms/Nintendo%20-%20Nintendo%20Entertainment%20System%20%28Unheadered%29.zip/Ninja%20Ryuuken%20Den%20II%20-%20Ankoku%20no%20Jashin%20Ken%20%28Japan%29.zip" TargetMode="External"/><Relationship Id="rId2013" Type="http://schemas.openxmlformats.org/officeDocument/2006/relationships/hyperlink" Target="https://archive.org/download/ni-roms/roms/Nintendo%20-%20Nintendo%20Entertainment%20System%20%28Unheadered%29.zip/Copter%20Bot%20%28World%29%20%28v4.0%29%20%28Demo%29%20%28Aftermarket%29%20%28Unl%29.zip" TargetMode="External"/><Relationship Id="rId3343" Type="http://schemas.openxmlformats.org/officeDocument/2006/relationships/hyperlink" Target="https://archive.org/download/ni-roms/roms/Nintendo%20-%20Nintendo%20Entertainment%20System%20%28Unheadered%29.zip/Hunt%20for%20Red%20October%2C%20The%20%28Asia%29%20%28En%29%20%28Pirate%29.zip" TargetMode="External"/><Relationship Id="rId4674" Type="http://schemas.openxmlformats.org/officeDocument/2006/relationships/hyperlink" Target="https://archive.org/download/ni-roms/roms/Nintendo%20-%20Nintendo%20Entertainment%20System%20%28Unheadered%29.zip/Ninja%20Ryuuken%20Den%20%28Japan%29.zip" TargetMode="External"/><Relationship Id="rId2014" Type="http://schemas.openxmlformats.org/officeDocument/2006/relationships/hyperlink" Target="https://archive.org/download/ni-roms/roms/Nintendo%20-%20Nintendo%20Entertainment%20System%20%28Unheadered%29.zip/Copter%20Bot%20%28World%29%20%28v4.1%29%20%28Demo%29%20%28Aftermarket%29%20%28Unl%29.zip" TargetMode="External"/><Relationship Id="rId3346" Type="http://schemas.openxmlformats.org/officeDocument/2006/relationships/hyperlink" Target="https://archive.org/download/ni-roms/roms/Nintendo%20-%20Nintendo%20Entertainment%20System%20%28Unheadered%29.zip/Hunt%20for%20Red%20October%2C%20The%20%28USA%29.zip" TargetMode="External"/><Relationship Id="rId4677" Type="http://schemas.openxmlformats.org/officeDocument/2006/relationships/hyperlink" Target="https://archive.org/download/ni-roms/roms/Nintendo%20-%20Nintendo%20Entertainment%20System%20%28Unheadered%29.zip/Ninja%20Slapper%20%28World%29%20%28Aftermarket%29%20%28Unl%29.zip" TargetMode="External"/><Relationship Id="rId2015" Type="http://schemas.openxmlformats.org/officeDocument/2006/relationships/hyperlink" Target="https://archive.org/download/ni-roms/roms/Nintendo%20-%20Nintendo%20Entertainment%20System%20%28Unheadered%29.zip/Cornball%20Cocksuckers%20%28USA%29%20%28Aftermarket%29%20%28Unl%29.zip" TargetMode="External"/><Relationship Id="rId3345" Type="http://schemas.openxmlformats.org/officeDocument/2006/relationships/hyperlink" Target="https://archive.org/download/ni-roms/roms/Nintendo%20-%20Nintendo%20Entertainment%20System%20%28Unheadered%29.zip/Hunt%20for%20Red%20October%2C%20The%20%28USA%29%20%28Rev%201%29.zip" TargetMode="External"/><Relationship Id="rId4676" Type="http://schemas.openxmlformats.org/officeDocument/2006/relationships/hyperlink" Target="https://archive.org/download/ni-roms/roms/Nintendo%20-%20Nintendo%20Entertainment%20System%20%28Unheadered%29.zip/Ninja%20Ryuuken%20Den%20III%20-%20Yomi%20no%20Hakobune%20%28Japan%29.zip" TargetMode="External"/><Relationship Id="rId2049" Type="http://schemas.openxmlformats.org/officeDocument/2006/relationships/hyperlink" Target="https://archive.org/download/ni-roms/roms/Nintendo%20-%20Nintendo%20Entertainment%20System%20%28Unheadered%29.zip/Creatom%20%28Spain%29%20%28En%29%20%28Micro%20Genius%29%20%28Unl%29.zip" TargetMode="External"/><Relationship Id="rId129" Type="http://schemas.openxmlformats.org/officeDocument/2006/relationships/hyperlink" Target="https://archive.org/download/ni-roms/roms/Nintendo%20-%20Nintendo%20Entertainment%20System%20%28Unheadered%29.zip/Barbie%20%28USA%29%20%28Rev%201%29.zip" TargetMode="External"/><Relationship Id="rId128" Type="http://schemas.openxmlformats.org/officeDocument/2006/relationships/hyperlink" Target="https://archive.org/download/ni-roms/roms/Nintendo%20-%20Nintendo%20Entertainment%20System%20%28Unheadered%29.zip/18-in-1%20%28Asia%29%20%28En%29%20%28Pirate%29.zip" TargetMode="External"/><Relationship Id="rId127" Type="http://schemas.openxmlformats.org/officeDocument/2006/relationships/hyperlink" Target="https://archive.org/download/ni-roms/roms/Nintendo%20-%20Nintendo%20Entertainment%20System%20%28Unheadered%29.zip/Bandit%20Kings%20of%20Ancient%20China%20%28USA%29.zip" TargetMode="External"/><Relationship Id="rId126" Type="http://schemas.openxmlformats.org/officeDocument/2006/relationships/hyperlink" Target="https://archive.org/download/ni-roms/roms/Nintendo%20-%20Nintendo%20Entertainment%20System%20%28Unheadered%29.zip/16-in-1%20Cassetta%20Videogame%20%28Italy%29%20%28En%29%20%28Pirate%29.zip" TargetMode="External"/><Relationship Id="rId3371" Type="http://schemas.openxmlformats.org/officeDocument/2006/relationships/hyperlink" Target="https://archive.org/download/ni-roms/roms/Nintendo%20-%20Nintendo%20Entertainment%20System%20%28Unheadered%29.zip/Ice%20Hockey%20%28Europe%29.zip" TargetMode="External"/><Relationship Id="rId2040" Type="http://schemas.openxmlformats.org/officeDocument/2006/relationships/hyperlink" Target="https://archive.org/download/ni-roms/roms/Nintendo%20-%20Nintendo%20Entertainment%20System%20%28Unheadered%29.zip/Crater%20Song%20%28World%29%20%28v1.2%29%20%282024-03-09%29%20%28Aftermarket%29%20%28Unl%29.zip" TargetMode="External"/><Relationship Id="rId3370" Type="http://schemas.openxmlformats.org/officeDocument/2006/relationships/hyperlink" Target="https://archive.org/download/ni-roms/roms/Nintendo%20-%20Nintendo%20Entertainment%20System%20%28Unheadered%29.zip/Ice%20Hockey%20%28Europe%29%20%28Virtual%20Console%29.zip" TargetMode="External"/><Relationship Id="rId121" Type="http://schemas.openxmlformats.org/officeDocument/2006/relationships/hyperlink" Target="https://archive.org/download/ni-roms/roms/Nintendo%20-%20Nintendo%20Entertainment%20System%20%28Unheadered%29.zip/Bad%20Street%20Brawler%20%28USA%29.zip" TargetMode="External"/><Relationship Id="rId2041" Type="http://schemas.openxmlformats.org/officeDocument/2006/relationships/hyperlink" Target="https://archive.org/download/ni-roms/roms/Nintendo%20-%20Nintendo%20Entertainment%20System%20%28Unheadered%29.zip/Crater%20Song%20%28World%29%20%28v1.2%29%20%28Emulator%20Optimized%29%20%28Aftermarket%29%20%28Unl%29.zip" TargetMode="External"/><Relationship Id="rId3373" Type="http://schemas.openxmlformats.org/officeDocument/2006/relationships/hyperlink" Target="https://archive.org/download/ni-roms/roms/Nintendo%20-%20Nintendo%20Entertainment%20System%20%28Unheadered%29.zip/Ichor%20%28World%29%20%28Demo%29%20%282023-09-05%29%20%28Aftermarket%29%20%28Unl%29.zip" TargetMode="External"/><Relationship Id="rId120" Type="http://schemas.openxmlformats.org/officeDocument/2006/relationships/hyperlink" Target="https://archive.org/download/ni-roms/roms/Nintendo%20-%20Nintendo%20Entertainment%20System%20%28Unheadered%29.zip/10-Yard%20Fight%20%28USA%29%20%28Retro-Bit%20Generations%29.zip" TargetMode="External"/><Relationship Id="rId2042" Type="http://schemas.openxmlformats.org/officeDocument/2006/relationships/hyperlink" Target="https://archive.org/download/ni-roms/roms/Nintendo%20-%20Nintendo%20Entertainment%20System%20%28Unheadered%29.zip/Crater%20Song%20%28World%29%20%28v1.3%29%20%28Aftermarket%29%20%28Unl%29.zip" TargetMode="External"/><Relationship Id="rId3372" Type="http://schemas.openxmlformats.org/officeDocument/2006/relationships/hyperlink" Target="https://archive.org/download/ni-roms/roms/Nintendo%20-%20Nintendo%20Entertainment%20System%20%28Unheadered%29.zip/Ice%20Hockey%20%28USA%29.zip" TargetMode="External"/><Relationship Id="rId2043" Type="http://schemas.openxmlformats.org/officeDocument/2006/relationships/hyperlink" Target="https://archive.org/download/ni-roms/roms/Nintendo%20-%20Nintendo%20Entertainment%20System%20%28Unheadered%29.zip/Crater%20Song%20%28World%29%20%28v1.3%29%20%28Emulator%20Optimized%29%20%28Aftermarket%29%20%28Unl%29.zip" TargetMode="External"/><Relationship Id="rId3375" Type="http://schemas.openxmlformats.org/officeDocument/2006/relationships/hyperlink" Target="https://archive.org/download/ni-roms/roms/Nintendo%20-%20Nintendo%20Entertainment%20System%20%28Unheadered%29.zip/Ichor%20%28World%29%20%28Demo%29%20%282023-10-10%29%20%28Aftermarket%29%20%28Unl%29%20%28Alt%29.zip" TargetMode="External"/><Relationship Id="rId2044" Type="http://schemas.openxmlformats.org/officeDocument/2006/relationships/hyperlink" Target="https://archive.org/download/ni-roms/roms/Nintendo%20-%20Nintendo%20Entertainment%20System%20%28Unheadered%29.zip/Crayon%20Shin-chan%20-%20Ora%20to%20Poi%20Poi%20%28Japan%29%20%28Datach%29.zip" TargetMode="External"/><Relationship Id="rId3374" Type="http://schemas.openxmlformats.org/officeDocument/2006/relationships/hyperlink" Target="https://archive.org/download/ni-roms/roms/Nintendo%20-%20Nintendo%20Entertainment%20System%20%28Unheadered%29.zip/Ichor%20%28World%29%20%28Demo%29%20%282023-09-06%29%20%28Aftermarket%29%20%28Unl%29.zip" TargetMode="External"/><Relationship Id="rId125" Type="http://schemas.openxmlformats.org/officeDocument/2006/relationships/hyperlink" Target="https://archive.org/download/ni-roms/roms/Nintendo%20-%20Nintendo%20Entertainment%20System%20%28Unheadered%29.zip/Bandai%20Golf%20-%20Challenge%20Pebble%20Beach%20%28USA%29.zip" TargetMode="External"/><Relationship Id="rId2045" Type="http://schemas.openxmlformats.org/officeDocument/2006/relationships/hyperlink" Target="https://archive.org/download/ni-roms/roms/Nintendo%20-%20Nintendo%20Entertainment%20System%20%28Unheadered%29.zip/Crayon%20Shin-chan%20-%20Ora%20to%20Poi%20Poi%20%28Japan%29.zip" TargetMode="External"/><Relationship Id="rId3377" Type="http://schemas.openxmlformats.org/officeDocument/2006/relationships/hyperlink" Target="https://archive.org/download/ni-roms/roms/Nintendo%20-%20Nintendo%20Entertainment%20System%20%28Unheadered%29.zip/Iconoclast%20%28World%29%20%28Demo%29%20%28Byte-Off%202020%29%20%28Aftermarket%29%20%28Unl%29.zip" TargetMode="External"/><Relationship Id="rId124" Type="http://schemas.openxmlformats.org/officeDocument/2006/relationships/hyperlink" Target="https://archive.org/download/ni-roms/roms/Nintendo%20-%20Nintendo%20Entertainment%20System%20%28Unheadered%29.zip/11-in-1%20NES%20Musical%20Pack%20%28World%29%20%28Aftermarket%29%20%28Unl%29.zip" TargetMode="External"/><Relationship Id="rId2046" Type="http://schemas.openxmlformats.org/officeDocument/2006/relationships/hyperlink" Target="https://archive.org/download/ni-roms/roms/Nintendo%20-%20Nintendo%20Entertainment%20System%20%28Unheadered%29.zip/CrazyBus%20%28World%29%20%28Aftermarket%29%20%28Unl%29.zip" TargetMode="External"/><Relationship Id="rId3376" Type="http://schemas.openxmlformats.org/officeDocument/2006/relationships/hyperlink" Target="https://archive.org/download/ni-roms/roms/Nintendo%20-%20Nintendo%20Entertainment%20System%20%28Unheadered%29.zip/Ichor%20%28World%29%20%28Demo%29%20%282023-10-10%29%20%28Aftermarket%29%20%28Unl%29.zip" TargetMode="External"/><Relationship Id="rId123" Type="http://schemas.openxmlformats.org/officeDocument/2006/relationships/hyperlink" Target="https://archive.org/download/ni-roms/roms/Nintendo%20-%20Nintendo%20Entertainment%20System%20%28Unheadered%29.zip/Balloon%20Fight%20%28USA%29%20%28e-Reader%20Edition%29.zip" TargetMode="External"/><Relationship Id="rId2047" Type="http://schemas.openxmlformats.org/officeDocument/2006/relationships/hyperlink" Target="https://archive.org/download/ni-roms/roms/Nintendo%20-%20Nintendo%20Entertainment%20System%20%28Unheadered%29.zip/Crazy%20Climber%20%28Japan%29.zip" TargetMode="External"/><Relationship Id="rId3379" Type="http://schemas.openxmlformats.org/officeDocument/2006/relationships/hyperlink" Target="https://archive.org/download/ni-roms/roms/Nintendo%20-%20Nintendo%20Entertainment%20System%20%28Unheadered%29.zip/Ide%20Yousuke%20Meijin%20no%20Jissen%20Mahjong%20%28Japan%29.zip" TargetMode="External"/><Relationship Id="rId122" Type="http://schemas.openxmlformats.org/officeDocument/2006/relationships/hyperlink" Target="https://archive.org/download/ni-roms/roms/Nintendo%20-%20Nintendo%20Entertainment%20System%20%28Unheadered%29.zip/10-Yard%20Fight%20%28USA%2C%20Europe%29.zip" TargetMode="External"/><Relationship Id="rId2048" Type="http://schemas.openxmlformats.org/officeDocument/2006/relationships/hyperlink" Target="https://archive.org/download/ni-roms/roms/Nintendo%20-%20Nintendo%20Entertainment%20System%20%28Unheadered%29.zip/Crazy%20Land%20%28USA%29%20%28Proto%29.zip" TargetMode="External"/><Relationship Id="rId3378" Type="http://schemas.openxmlformats.org/officeDocument/2006/relationships/hyperlink" Target="https://archive.org/download/ni-roms/roms/Nintendo%20-%20Nintendo%20Entertainment%20System%20%28Unheadered%29.zip/Ide%20Yousuke%20Meijin%20no%20Jissen%20Mahjong%20%28Japan%29%20%28Rev%201%29.zip" TargetMode="External"/><Relationship Id="rId2038" Type="http://schemas.openxmlformats.org/officeDocument/2006/relationships/hyperlink" Target="https://archive.org/download/ni-roms/roms/Nintendo%20-%20Nintendo%20Entertainment%20System%20%28Unheadered%29.zip/Crater%20Song%20%28World%29%20%28v1.1%29%20%28Emulator%20Optimized%29%20%28Aftermarket%29%20%28Unl%29.zip" TargetMode="External"/><Relationship Id="rId2039" Type="http://schemas.openxmlformats.org/officeDocument/2006/relationships/hyperlink" Target="https://archive.org/download/ni-roms/roms/Nintendo%20-%20Nintendo%20Entertainment%20System%20%28Unheadered%29.zip/Crater%20Song%20%28World%29%20%28v1.2%29%20%282024-03-08%29%20%28Aftermarket%29%20%28Unl%29.zip" TargetMode="External"/><Relationship Id="rId3369" Type="http://schemas.openxmlformats.org/officeDocument/2006/relationships/hyperlink" Target="https://archive.org/download/ni-roms/roms/Nintendo%20-%20Nintendo%20Entertainment%20System%20%28Unheadered%29.zip/Ice%20Climber%20%28USA%2C%20Europe%2C%20Korea%29%20%28En%29.zip" TargetMode="External"/><Relationship Id="rId118" Type="http://schemas.openxmlformats.org/officeDocument/2006/relationships/hyperlink" Target="https://archive.org/download/ni-roms/roms/Nintendo%20-%20Nintendo%20Entertainment%20System%20%28Unheadered%29.zip/10-Yard%20Fight%20%28Japan%29.zip" TargetMode="External"/><Relationship Id="rId117" Type="http://schemas.openxmlformats.org/officeDocument/2006/relationships/hyperlink" Target="https://archive.org/download/ni-roms/roms/Nintendo%20-%20Nintendo%20Entertainment%20System%20%28Unheadered%29.zip/Bad%20Dudes%20vs.%20Dragon%20Ninja%20%28Europe%29.zip" TargetMode="External"/><Relationship Id="rId116" Type="http://schemas.openxmlformats.org/officeDocument/2006/relationships/hyperlink" Target="https://archive.org/download/ni-roms/roms/Nintendo%20-%20Nintendo%20Entertainment%20System%20%28Unheadered%29.zip/10-Yard%20Fight%20%28Japan%29%20%28Rev%201%29.zip" TargetMode="External"/><Relationship Id="rId115" Type="http://schemas.openxmlformats.org/officeDocument/2006/relationships/hyperlink" Target="https://archive.org/download/ni-roms/roms/Nintendo%20-%20Nintendo%20Entertainment%20System%20%28Unheadered%29.zip/Bad%20Dudes%20%28USA%29.zip" TargetMode="External"/><Relationship Id="rId3360" Type="http://schemas.openxmlformats.org/officeDocument/2006/relationships/hyperlink" Target="https://archive.org/download/ni-roms/roms/Nintendo%20-%20Nintendo%20Entertainment%20System%20%28Unheadered%29.zip/Hyper%20Sports%20%28Japan%29%20%28Rev%201%29.zip" TargetMode="External"/><Relationship Id="rId4691" Type="http://schemas.openxmlformats.org/officeDocument/2006/relationships/hyperlink" Target="https://archive.org/download/ni-roms/roms/Nintendo%20-%20Nintendo%20Entertainment%20System%20%28Unheadered%29.zip/Nintendo%20NTF2%20Test%20Cartridge%20%28USA%29%20%28v1.1%29%20%28Test%20Program%29.zip" TargetMode="External"/><Relationship Id="rId119" Type="http://schemas.openxmlformats.org/officeDocument/2006/relationships/hyperlink" Target="https://archive.org/download/ni-roms/roms/Nintendo%20-%20Nintendo%20Entertainment%20System%20%28Unheadered%29.zip/Bad%20News%20Baseball%20%28USA%29.zip" TargetMode="External"/><Relationship Id="rId4690" Type="http://schemas.openxmlformats.org/officeDocument/2006/relationships/hyperlink" Target="https://archive.org/download/ni-roms/roms/Nintendo%20-%20Nintendo%20Entertainment%20System%20%28Unheadered%29.zip/Nintendo%20NTF2%20Test%20Cartridge%20%28USA%29%20%28Test%20Program%29.zip" TargetMode="External"/><Relationship Id="rId110" Type="http://schemas.openxmlformats.org/officeDocument/2006/relationships/hyperlink" Target="https://archive.org/download/ni-roms/roms/Nintendo%20-%20Nintendo%20Entertainment%20System%20%28Unheadered%29.zip/8Bit%20Brix%20Design%20Studio%20%28World%29%20%28Byte-Off%202024%29%20%28Program%29%20%28Aftermarket%29%20%28Unl%29.zip" TargetMode="External"/><Relationship Id="rId2030" Type="http://schemas.openxmlformats.org/officeDocument/2006/relationships/hyperlink" Target="https://archive.org/download/ni-roms/roms/Nintendo%20-%20Nintendo%20Entertainment%20System%20%28Unheadered%29.zip/Crabbie%20Attack%21%20%28World%29%20%28Demo%29%20%28Aftermarket%29%20%28Unl%29.zip" TargetMode="External"/><Relationship Id="rId3362" Type="http://schemas.openxmlformats.org/officeDocument/2006/relationships/hyperlink" Target="https://archive.org/download/ni-roms/roms/Nintendo%20-%20Nintendo%20Entertainment%20System%20%28Unheadered%29.zip/Hyperbeatz%20%28World%29%20%28v1.2.1%29%20%28Aftermarket%29%20%28Unl%29.zip" TargetMode="External"/><Relationship Id="rId4693" Type="http://schemas.openxmlformats.org/officeDocument/2006/relationships/hyperlink" Target="https://archive.org/download/ni-roms/roms/Nintendo%20-%20Nintendo%20Entertainment%20System%20%28Unheadered%29.zip/Nintendo%20World%20Class%20Service%20-%20Control%20Deck%20Test%20Cartridge%20%28USA%29%20%28Test%20Program%29.zip" TargetMode="External"/><Relationship Id="rId2031" Type="http://schemas.openxmlformats.org/officeDocument/2006/relationships/hyperlink" Target="https://archive.org/download/ni-roms/roms/Nintendo%20-%20Nintendo%20Entertainment%20System%20%28Unheadered%29.zip/Crackout%20%28Europe%29.zip" TargetMode="External"/><Relationship Id="rId3361" Type="http://schemas.openxmlformats.org/officeDocument/2006/relationships/hyperlink" Target="https://archive.org/download/ni-roms/roms/Nintendo%20-%20Nintendo%20Entertainment%20System%20%28Unheadered%29.zip/Hyper%20Sports%20%28Japan%29.zip" TargetMode="External"/><Relationship Id="rId4692" Type="http://schemas.openxmlformats.org/officeDocument/2006/relationships/hyperlink" Target="https://archive.org/download/ni-roms/roms/Nintendo%20-%20Nintendo%20Entertainment%20System%20%28Unheadered%29.zip/Nintendo%20World%20Championships%201990%20%28USA%29%20%28Competition%20Cart%29.zip" TargetMode="External"/><Relationship Id="rId2032" Type="http://schemas.openxmlformats.org/officeDocument/2006/relationships/hyperlink" Target="https://archive.org/download/ni-roms/roms/Nintendo%20-%20Nintendo%20Entertainment%20System%20%28Unheadered%29.zip/Crackout%20%28USA%29%20%28Proto%29.zip" TargetMode="External"/><Relationship Id="rId3364" Type="http://schemas.openxmlformats.org/officeDocument/2006/relationships/hyperlink" Target="https://archive.org/download/ni-roms/roms/Nintendo%20-%20Nintendo%20Entertainment%20System%20%28Unheadered%29.zip/I%20Love%20Softball%20%28Japan%29.zip" TargetMode="External"/><Relationship Id="rId4695" Type="http://schemas.openxmlformats.org/officeDocument/2006/relationships/hyperlink" Target="https://archive.org/download/ni-roms/roms/Nintendo%20-%20Nintendo%20Entertainment%20System%20%28Unheadered%29.zip/Nintendo%20World%20Class%20Service%20-%20Port%20Test%20Cartridge%20%28USA%29%20%28Test%20Program%29.zip" TargetMode="External"/><Relationship Id="rId2033" Type="http://schemas.openxmlformats.org/officeDocument/2006/relationships/hyperlink" Target="https://archive.org/download/ni-roms/roms/Nintendo%20-%20Nintendo%20Entertainment%20System%20%28Unheadered%29.zip/Crap%20Job%21%20%28World%29%20%28Aftermarket%29%20%28Unl%29.zip" TargetMode="External"/><Relationship Id="rId3363" Type="http://schemas.openxmlformats.org/officeDocument/2006/relationships/hyperlink" Target="https://archive.org/download/ni-roms/roms/Nintendo%20-%20Nintendo%20Entertainment%20System%20%28Unheadered%29.zip/I%20Dream%20of%20Game%20Genies%20and%20ZIP%20Files%20-%20Hacking%20the%20NES%20%28World%29%20%28Program%29%20%28Aftermarket%29%20%28Unl%29.zip" TargetMode="External"/><Relationship Id="rId4694" Type="http://schemas.openxmlformats.org/officeDocument/2006/relationships/hyperlink" Target="https://archive.org/download/ni-roms/roms/Nintendo%20-%20Nintendo%20Entertainment%20System%20%28Unheadered%29.zip/Nintendo%20World%20Class%20Service%20-%20Joystick%20Test%20Cartridge%20%28USA%29%20%28Test%20Program%29.zip" TargetMode="External"/><Relationship Id="rId114" Type="http://schemas.openxmlformats.org/officeDocument/2006/relationships/hyperlink" Target="https://archive.org/download/ni-roms/roms/Nintendo%20-%20Nintendo%20Entertainment%20System%20%28Unheadered%29.zip/8Bit%20RIKI%20Illustrations%20%28World%29%20%28Aftermarket%29%20%28Unl%29.zip" TargetMode="External"/><Relationship Id="rId2034" Type="http://schemas.openxmlformats.org/officeDocument/2006/relationships/hyperlink" Target="https://archive.org/download/ni-roms/roms/Nintendo%20-%20Nintendo%20Entertainment%20System%20%28Unheadered%29.zip/Crash%20%27n%27%20the%20Boys%20-%20Street%20Challenge%20%28USA%29.zip" TargetMode="External"/><Relationship Id="rId3366" Type="http://schemas.openxmlformats.org/officeDocument/2006/relationships/hyperlink" Target="https://archive.org/download/ni-roms/roms/Nintendo%20-%20Nintendo%20Entertainment%20System%20%28Unheadered%29.zip/Ice%20Climber%20%28Asia%29%20%28En%29%20%28LA20%29%20%28Pirate%29.zip" TargetMode="External"/><Relationship Id="rId4697" Type="http://schemas.openxmlformats.org/officeDocument/2006/relationships/hyperlink" Target="https://archive.org/download/ni-roms/roms/Nintendo%20-%20Nintendo%20Entertainment%20System%20%28Unheadered%29.zip/Nintendo%20World%20Cup%20%28Europe%29%20%28Rev%201%29.zip" TargetMode="External"/><Relationship Id="rId113" Type="http://schemas.openxmlformats.org/officeDocument/2006/relationships/hyperlink" Target="https://archive.org/download/ni-roms/roms/Nintendo%20-%20Nintendo%20Entertainment%20System%20%28Unheadered%29.zip/Back%20to%20the%20Future%20Part%20II%20%26%20III%20%28USA%29.zip" TargetMode="External"/><Relationship Id="rId2035" Type="http://schemas.openxmlformats.org/officeDocument/2006/relationships/hyperlink" Target="https://archive.org/download/ni-roms/roms/Nintendo%20-%20Nintendo%20Entertainment%20System%20%28Unheadered%29.zip/Crater%20Song%20%28World%29%20%28v1.0%29%20%28Aftermarket%29%20%28Unl%29.zip" TargetMode="External"/><Relationship Id="rId3365" Type="http://schemas.openxmlformats.org/officeDocument/2006/relationships/hyperlink" Target="https://archive.org/download/ni-roms/roms/Nintendo%20-%20Nintendo%20Entertainment%20System%20%28Unheadered%29.zip/I%20Wanna%20Flip%20the%20Sky%20%28World%29%20%28Aftermarket%29%20%28Unl%29.zip" TargetMode="External"/><Relationship Id="rId4696" Type="http://schemas.openxmlformats.org/officeDocument/2006/relationships/hyperlink" Target="https://archive.org/download/ni-roms/roms/Nintendo%20-%20Nintendo%20Entertainment%20System%20%28Unheadered%29.zip/Nintendo%20World%20Class%20Service%20-%20Power%20Pad%20Test%20Cartridge%20%28USA%29%20%28Test%20Program%29.zip" TargetMode="External"/><Relationship Id="rId112" Type="http://schemas.openxmlformats.org/officeDocument/2006/relationships/hyperlink" Target="https://archive.org/download/ni-roms/roms/Nintendo%20-%20Nintendo%20Entertainment%20System%20%28Unheadered%29.zip/8Bit%20Music%20Power%20Encore%20%28Japan%29%20%28En%29%20%28Sansai%20Mook%29%20%28Aftermarket%29%20%28Unl%29.zip" TargetMode="External"/><Relationship Id="rId2036" Type="http://schemas.openxmlformats.org/officeDocument/2006/relationships/hyperlink" Target="https://archive.org/download/ni-roms/roms/Nintendo%20-%20Nintendo%20Entertainment%20System%20%28Unheadered%29.zip/Crater%20Song%20%28World%29%20%28v1.0%29%20%28Emulator%20Optimized%29%20%28Aftermarket%29%20%28Unl%29.zip" TargetMode="External"/><Relationship Id="rId3368" Type="http://schemas.openxmlformats.org/officeDocument/2006/relationships/hyperlink" Target="https://archive.org/download/ni-roms/roms/Nintendo%20-%20Nintendo%20Entertainment%20System%20%28Unheadered%29.zip/Ice%20Climber%20%28USA%29%20%28e-Reader%20Edition%29.zip" TargetMode="External"/><Relationship Id="rId4699" Type="http://schemas.openxmlformats.org/officeDocument/2006/relationships/hyperlink" Target="https://archive.org/download/ni-roms/roms/Nintendo%20-%20Nintendo%20Entertainment%20System%20%28Unheadered%29.zip/Nintendo%20World%20Cup%20%28Europe%29.zip" TargetMode="External"/><Relationship Id="rId111" Type="http://schemas.openxmlformats.org/officeDocument/2006/relationships/hyperlink" Target="https://archive.org/download/ni-roms/roms/Nintendo%20-%20Nintendo%20Entertainment%20System%20%28Unheadered%29.zip/Back%20to%20the%20Future%20%28USA%29.zip" TargetMode="External"/><Relationship Id="rId2037" Type="http://schemas.openxmlformats.org/officeDocument/2006/relationships/hyperlink" Target="https://archive.org/download/ni-roms/roms/Nintendo%20-%20Nintendo%20Entertainment%20System%20%28Unheadered%29.zip/Crater%20Song%20%28World%29%20%28v1.1%29%20%28Aftermarket%29%20%28Unl%29.zip" TargetMode="External"/><Relationship Id="rId3367" Type="http://schemas.openxmlformats.org/officeDocument/2006/relationships/hyperlink" Target="https://archive.org/download/ni-roms/roms/Nintendo%20-%20Nintendo%20Entertainment%20System%20%28Unheadered%29.zip/Ice%20Climber%20%28Japan%29%20%28En%29.zip" TargetMode="External"/><Relationship Id="rId4698" Type="http://schemas.openxmlformats.org/officeDocument/2006/relationships/hyperlink" Target="https://archive.org/download/ni-roms/roms/Nintendo%20-%20Nintendo%20Entertainment%20System%20%28Unheadered%29.zip/Nintendo%20World%20Cup%20%28Europe%29%20%28Rev%202%29.zip" TargetMode="External"/><Relationship Id="rId3315" Type="http://schemas.openxmlformats.org/officeDocument/2006/relationships/hyperlink" Target="https://archive.org/download/ni-roms/roms/Nintendo%20-%20Nintendo%20Entertainment%20System%20%28Unheadered%29.zip/Hostages%20-%20The%20Embassy%20Mission%20%28Japan%29.zip" TargetMode="External"/><Relationship Id="rId4646" Type="http://schemas.openxmlformats.org/officeDocument/2006/relationships/hyperlink" Target="https://archive.org/download/ni-roms/roms/Nintendo%20-%20Nintendo%20Entertainment%20System%20%28Unheadered%29.zip/Ninja%20Crusaders%20%28USA%29.zip" TargetMode="External"/><Relationship Id="rId5978" Type="http://schemas.openxmlformats.org/officeDocument/2006/relationships/hyperlink" Target="https://archive.org/download/ni-roms/roms/Nintendo%20-%20Nintendo%20Entertainment%20System%20%28Unheadered%29.zip/Street%20Blaster%20V%20-%20Turbo%2020%20%28Asia%29%20%28En%29%20%28Cony%20Soft%29%20%28Pirate%29.zip" TargetMode="External"/><Relationship Id="rId3314" Type="http://schemas.openxmlformats.org/officeDocument/2006/relationships/hyperlink" Target="https://archive.org/download/ni-roms/roms/Nintendo%20-%20Nintendo%20Entertainment%20System%20%28Unheadered%29.zip/Hoshi%20o%20Miru%20Hito%20%28Japan%29.zip" TargetMode="External"/><Relationship Id="rId4645" Type="http://schemas.openxmlformats.org/officeDocument/2006/relationships/hyperlink" Target="https://archive.org/download/ni-roms/roms/Nintendo%20-%20Nintendo%20Entertainment%20System%20%28Unheadered%29.zip/Ninja%20Cop%20Saizou%20%28Japan%29.zip" TargetMode="External"/><Relationship Id="rId5979" Type="http://schemas.openxmlformats.org/officeDocument/2006/relationships/hyperlink" Target="https://archive.org/download/ni-roms/roms/Nintendo%20-%20Nintendo%20Entertainment%20System%20%28Unheadered%29.zip/Street%20Blaster%20V%20-%20Turbo%2020%20%28Asia%29%20%28En%29%20%28Unknown%29%20%28Pirate%29.zip" TargetMode="External"/><Relationship Id="rId3317" Type="http://schemas.openxmlformats.org/officeDocument/2006/relationships/hyperlink" Target="https://archive.org/download/ni-roms/roms/Nintendo%20-%20Nintendo%20Entertainment%20System%20%28Unheadered%29.zip/Hot%20Dance%202020%20%28World%29%20%28Aftermarket%29%20%28Unl%29.zip" TargetMode="External"/><Relationship Id="rId4648" Type="http://schemas.openxmlformats.org/officeDocument/2006/relationships/hyperlink" Target="https://archive.org/download/ni-roms/roms/Nintendo%20-%20Nintendo%20Entertainment%20System%20%28Unheadered%29.zip/Ninja%20Gaiden%20%28USA%29%20%28Beta%29.zip" TargetMode="External"/><Relationship Id="rId5976" Type="http://schemas.openxmlformats.org/officeDocument/2006/relationships/hyperlink" Target="https://archive.org/download/ni-roms/roms/Nintendo%20-%20Nintendo%20Entertainment%20System%20%28Unheadered%29.zip/Streemerz%20%28World%29%20%28v02%29%20%28Aftermarket%29%20%28Unl%29.zip" TargetMode="External"/><Relationship Id="rId3316" Type="http://schemas.openxmlformats.org/officeDocument/2006/relationships/hyperlink" Target="https://archive.org/download/ni-roms/roms/Nintendo%20-%20Nintendo%20Entertainment%20System%20%28Unheadered%29.zip/Hot%20Dance%202000%20%28China%29%20%28En%29%20%28Pirate%29.zip" TargetMode="External"/><Relationship Id="rId4647" Type="http://schemas.openxmlformats.org/officeDocument/2006/relationships/hyperlink" Target="https://archive.org/download/ni-roms/roms/Nintendo%20-%20Nintendo%20Entertainment%20System%20%28Unheadered%29.zip/Ninja%20Crusaders%20-%20Ryuuga%20%28Japan%29.zip" TargetMode="External"/><Relationship Id="rId5977" Type="http://schemas.openxmlformats.org/officeDocument/2006/relationships/hyperlink" Target="https://archive.org/download/ni-roms/roms/Nintendo%20-%20Nintendo%20Entertainment%20System%20%28Unheadered%29.zip/Street%20Blaster%20IV%20-%20Pro%2010%20%28Asia%29%20%28En%29%20%28Pirate%29.zip" TargetMode="External"/><Relationship Id="rId3319" Type="http://schemas.openxmlformats.org/officeDocument/2006/relationships/hyperlink" Target="https://archive.org/download/ni-roms/roms/Nintendo%20-%20Nintendo%20Entertainment%20System%20%28Unheadered%29.zip/Hot%20Slots%20%28USA%29%20%28Unl%29.zip" TargetMode="External"/><Relationship Id="rId3318" Type="http://schemas.openxmlformats.org/officeDocument/2006/relationships/hyperlink" Target="https://archive.org/download/ni-roms/roms/Nintendo%20-%20Nintendo%20Entertainment%20System%20%28Unheadered%29.zip/Hot%20Seat%20Harry%20%28World%29%20%28Aftermarket%29%20%28Unl%29.zip" TargetMode="External"/><Relationship Id="rId4649" Type="http://schemas.openxmlformats.org/officeDocument/2006/relationships/hyperlink" Target="https://archive.org/download/ni-roms/roms/Nintendo%20-%20Nintendo%20Entertainment%20System%20%28Unheadered%29.zip/Ninja%20Gaiden%20%28USA%29.zip" TargetMode="External"/><Relationship Id="rId5970" Type="http://schemas.openxmlformats.org/officeDocument/2006/relationships/hyperlink" Target="https://archive.org/download/ni-roms/roms/Nintendo%20-%20Nintendo%20Entertainment%20System%20%28Unheadered%29.zip/Storied%20Sword%2C%20The%20%28World%29%20%28Demo%29%20%282023-01-09%29%20%28UNROM%20512%29%20%28Aftermarket%29%20%28Unl%29.zip" TargetMode="External"/><Relationship Id="rId5971" Type="http://schemas.openxmlformats.org/officeDocument/2006/relationships/hyperlink" Target="https://archive.org/download/ni-roms/roms/Nintendo%20-%20Nintendo%20Entertainment%20System%20%28Unheadered%29.zip/Storied%20Sword%2C%20The%20%28World%29%20%28Demo%29%20%282023-01-10%29%20%28GTROM%29%20%28Aftermarket%29%20%28Unl%29.zip" TargetMode="External"/><Relationship Id="rId4640" Type="http://schemas.openxmlformats.org/officeDocument/2006/relationships/hyperlink" Target="https://archive.org/download/ni-roms/roms/Nintendo%20-%20Nintendo%20Entertainment%20System%20%28Unheadered%29.zip/Nin%20Nin%20%28World%29%20%28v1.2%29%20%28Aftermarket%29%20%28Unl%29.zip" TargetMode="External"/><Relationship Id="rId3311" Type="http://schemas.openxmlformats.org/officeDocument/2006/relationships/hyperlink" Target="https://archive.org/download/ni-roms/roms/Nintendo%20-%20Nintendo%20Entertainment%20System%20%28Unheadered%29.zip/Horace%20and%20Buggie%20Shoot%20for%20the%20Moon%20%28World%29%20%28Demo%203%29%20%28Byte-Off%202024%29%20%28Aftermarket%29%20%28Unl%29.zip" TargetMode="External"/><Relationship Id="rId4642" Type="http://schemas.openxmlformats.org/officeDocument/2006/relationships/hyperlink" Target="https://archive.org/download/ni-roms/roms/Nintendo%20-%20Nintendo%20Entertainment%20System%20%28Unheadered%29.zip/Ninja-kun%20-%20Ashura%20no%20Shou%20%28Japan%29.zip" TargetMode="External"/><Relationship Id="rId5974" Type="http://schemas.openxmlformats.org/officeDocument/2006/relationships/hyperlink" Target="https://archive.org/download/ni-roms/roms/Nintendo%20-%20Nintendo%20Entertainment%20System%20%28Unheadered%29.zip/Streemerz%20%28World%29%20%28Aftermarket%29%20%28Unl%29.zip" TargetMode="External"/><Relationship Id="rId3310" Type="http://schemas.openxmlformats.org/officeDocument/2006/relationships/hyperlink" Target="https://archive.org/download/ni-roms/roms/Nintendo%20-%20Nintendo%20Entertainment%20System%20%28Unheadered%29.zip/Horace%20and%20Buggie%20Shoot%20for%20the%20Moon%20%28World%29%20%28Demo%202%29%20%28Aftermarket%29%20%28Unl%29.zip" TargetMode="External"/><Relationship Id="rId4641" Type="http://schemas.openxmlformats.org/officeDocument/2006/relationships/hyperlink" Target="https://archive.org/download/ni-roms/roms/Nintendo%20-%20Nintendo%20Entertainment%20System%20%28Unheadered%29.zip/Nin%20Nin%20%28World%29%20%28v1.3%29%20%28Aftermarket%29%20%28Unl%29.zip" TargetMode="External"/><Relationship Id="rId5975" Type="http://schemas.openxmlformats.org/officeDocument/2006/relationships/hyperlink" Target="https://archive.org/download/ni-roms/roms/Nintendo%20-%20Nintendo%20Entertainment%20System%20%28Unheadered%29.zip/Streemerz%20%28World%29%20%28Fr%29%20%28v02%29%20%28Aftermarket%29%20%28Unl%29.zip" TargetMode="External"/><Relationship Id="rId3313" Type="http://schemas.openxmlformats.org/officeDocument/2006/relationships/hyperlink" Target="https://archive.org/download/ni-roms/roms/Nintendo%20-%20Nintendo%20Entertainment%20System%20%28Unheadered%29.zip/Hoshi%20no%20Kirby%20-%20Yume%20no%20Izumi%20no%20Monogatari%20%28Japan%29.zip" TargetMode="External"/><Relationship Id="rId4644" Type="http://schemas.openxmlformats.org/officeDocument/2006/relationships/hyperlink" Target="https://archive.org/download/ni-roms/roms/Nintendo%20-%20Nintendo%20Entertainment%20System%20%28Unheadered%29.zip/Ninja-kun%20-%20Majou%20no%20Bouken%20%28Japan%29.zip" TargetMode="External"/><Relationship Id="rId5972" Type="http://schemas.openxmlformats.org/officeDocument/2006/relationships/hyperlink" Target="https://archive.org/download/ni-roms/roms/Nintendo%20-%20Nintendo%20Entertainment%20System%20%28Unheadered%29.zip/Strategist%20%28Asia%29%20%28En%29%20%28Unl%29.zip" TargetMode="External"/><Relationship Id="rId3312" Type="http://schemas.openxmlformats.org/officeDocument/2006/relationships/hyperlink" Target="https://archive.org/download/ni-roms/roms/Nintendo%20-%20Nintendo%20Entertainment%20System%20%28Unheadered%29.zip/Horror%20Hospital%20%28World%29%20%28Demo%29%20%28Aftermarket%29%20%28Unl%29.zip" TargetMode="External"/><Relationship Id="rId4643" Type="http://schemas.openxmlformats.org/officeDocument/2006/relationships/hyperlink" Target="https://archive.org/download/ni-roms/roms/Nintendo%20-%20Nintendo%20Entertainment%20System%20%28Unheadered%29.zip/Ninja-kun%20-%20Majou%20no%20Bouken%20%28Japan%29%20%28Rev%201%29.zip" TargetMode="External"/><Relationship Id="rId5973" Type="http://schemas.openxmlformats.org/officeDocument/2006/relationships/hyperlink" Target="https://archive.org/download/ni-roms/roms/Nintendo%20-%20Nintendo%20Entertainment%20System%20%28Unheadered%29.zip/Strategist%20%28Asia%29%20%28Intro%29%20%28Unl%29.zip" TargetMode="External"/><Relationship Id="rId3304" Type="http://schemas.openxmlformats.org/officeDocument/2006/relationships/hyperlink" Target="https://archive.org/download/ni-roms/roms/Nintendo%20-%20Nintendo%20Entertainment%20System%20%28Unheadered%29.zip/Hoops%20%28Europe%29.zip" TargetMode="External"/><Relationship Id="rId4635" Type="http://schemas.openxmlformats.org/officeDocument/2006/relationships/hyperlink" Target="https://archive.org/download/ni-roms/roms/Nintendo%20-%20Nintendo%20Entertainment%20System%20%28Unheadered%29.zip/Nim%20%26%20Nom%20%28World%29%20%28v1.1%29%20%28Aftermarket%29%20%28Unl%29.zip" TargetMode="External"/><Relationship Id="rId5967" Type="http://schemas.openxmlformats.org/officeDocument/2006/relationships/hyperlink" Target="https://archive.org/download/ni-roms/roms/Nintendo%20-%20Nintendo%20Entertainment%20System%20%28Unheadered%29.zip/Stick%20Hunter%20-%20Exciting%20Ice%20Hockey%20%28Japan%29.zip" TargetMode="External"/><Relationship Id="rId3303" Type="http://schemas.openxmlformats.org/officeDocument/2006/relationships/hyperlink" Target="https://archive.org/download/ni-roms/roms/Nintendo%20-%20Nintendo%20Entertainment%20System%20%28Unheadered%29.zip/Hook%20%28USA%29.zip" TargetMode="External"/><Relationship Id="rId4634" Type="http://schemas.openxmlformats.org/officeDocument/2006/relationships/hyperlink" Target="https://archive.org/download/ni-roms/roms/Nintendo%20-%20Nintendo%20Entertainment%20System%20%28Unheadered%29.zip/Nim%20%26%20Nom%20%28World%29%20%28Beta%29%20%282016-11-24%29%20%28Aftermarket%29%20%28Unl%29.zip" TargetMode="External"/><Relationship Id="rId5968" Type="http://schemas.openxmlformats.org/officeDocument/2006/relationships/hyperlink" Target="https://archive.org/download/ni-roms/roms/Nintendo%20-%20Nintendo%20Entertainment%20System%20%28Unheadered%29.zip/Stinger%20%28USA%29%20%28Virtual%20Console%29.zip" TargetMode="External"/><Relationship Id="rId3306" Type="http://schemas.openxmlformats.org/officeDocument/2006/relationships/hyperlink" Target="https://archive.org/download/ni-roms/roms/Nintendo%20-%20Nintendo%20Entertainment%20System%20%28Unheadered%29.zip/Hoops%20%28USA%29.zip" TargetMode="External"/><Relationship Id="rId4637" Type="http://schemas.openxmlformats.org/officeDocument/2006/relationships/hyperlink" Target="https://archive.org/download/ni-roms/roms/Nintendo%20-%20Nintendo%20Entertainment%20System%20%28Unheadered%29.zip/Nimble%20Cat%20%28World%29%20%28Demo%29%20%28Byte-Off%202024%29%20%28Aftermarket%29%20%28Unl%29.zip" TargetMode="External"/><Relationship Id="rId5965" Type="http://schemas.openxmlformats.org/officeDocument/2006/relationships/hyperlink" Target="https://archive.org/download/ni-roms/roms/Nintendo%20-%20Nintendo%20Entertainment%20System%20%28Unheadered%29.zip/Stellarator%20%28World%29%20%28v0.21b%29%20%28Demo%29%20%28Aftermarket%29%20%28Unl%29.zip" TargetMode="External"/><Relationship Id="rId3305" Type="http://schemas.openxmlformats.org/officeDocument/2006/relationships/hyperlink" Target="https://archive.org/download/ni-roms/roms/Nintendo%20-%20Nintendo%20Entertainment%20System%20%28Unheadered%29.zip/Hoops%20%28USA%29%20%28Beta%29.zip" TargetMode="External"/><Relationship Id="rId4636" Type="http://schemas.openxmlformats.org/officeDocument/2006/relationships/hyperlink" Target="https://archive.org/download/ni-roms/roms/Nintendo%20-%20Nintendo%20Entertainment%20System%20%28Unheadered%29.zip/Nim%20%26%20Nom%20%28World%29%20%28v1.2%29%20%28Aftermarket%29%20%28Unl%29.zip" TargetMode="External"/><Relationship Id="rId5966" Type="http://schemas.openxmlformats.org/officeDocument/2006/relationships/hyperlink" Target="https://archive.org/download/ni-roms/roms/Nintendo%20-%20Nintendo%20Entertainment%20System%20%28Unheadered%29.zip/Stereo%20Baseball%20%28Asia%29%20%28Ja%29%20%28LH12%29%20%28Pirate%29.zip" TargetMode="External"/><Relationship Id="rId3308" Type="http://schemas.openxmlformats.org/officeDocument/2006/relationships/hyperlink" Target="https://archive.org/download/ni-roms/roms/Nintendo%20-%20Nintendo%20Entertainment%20System%20%28Unheadered%29.zip/Hoppin%27%20Mad%20%28USA%29%20%28Proto%29.zip" TargetMode="External"/><Relationship Id="rId4639" Type="http://schemas.openxmlformats.org/officeDocument/2006/relationships/hyperlink" Target="https://archive.org/download/ni-roms/roms/Nintendo%20-%20Nintendo%20Entertainment%20System%20%28Unheadered%29.zip/Nin%20Nin%20%28World%29%20%28v1.1%29%20%28NESDev%202019%29%20%28Aftermarket%29%20%28Unl%29.zip" TargetMode="External"/><Relationship Id="rId3307" Type="http://schemas.openxmlformats.org/officeDocument/2006/relationships/hyperlink" Target="https://archive.org/download/ni-roms/roms/Nintendo%20-%20Nintendo%20Entertainment%20System%20%28Unheadered%29.zip/Hoppin%27%20Mad%20%28USA%29%20%28Aftermarket%29%20%28Pirate%29.zip" TargetMode="External"/><Relationship Id="rId4638" Type="http://schemas.openxmlformats.org/officeDocument/2006/relationships/hyperlink" Target="https://archive.org/download/ni-roms/roms/Nintendo%20-%20Nintendo%20Entertainment%20System%20%28Unheadered%29.zip/Nin%20Nin%20%28World%29%20%28Beta%29%20%28Aftermarket%29%20%28Unl%29.zip" TargetMode="External"/><Relationship Id="rId5969" Type="http://schemas.openxmlformats.org/officeDocument/2006/relationships/hyperlink" Target="https://archive.org/download/ni-roms/roms/Nintendo%20-%20Nintendo%20Entertainment%20System%20%28Unheadered%29.zip/Stinger%20%28USA%29.zip" TargetMode="External"/><Relationship Id="rId3309" Type="http://schemas.openxmlformats.org/officeDocument/2006/relationships/hyperlink" Target="https://archive.org/download/ni-roms/roms/Nintendo%20-%20Nintendo%20Entertainment%20System%20%28Unheadered%29.zip/Horace%20and%20Buggie%20Shoot%20for%20the%20Moon%20%28World%29%20%28Demo%201%29%20%28Aftermarket%29%20%28Unl%29.zip" TargetMode="External"/><Relationship Id="rId5960" Type="http://schemas.openxmlformats.org/officeDocument/2006/relationships/hyperlink" Target="https://archive.org/download/ni-roms/roms/Nintendo%20-%20Nintendo%20Entertainment%20System%20%28Unheadered%29.zip/Steel%20Moons%20%28World%29%20%282023-01-11%29%20%28Aftermarket%29%20%28Unl%29.zip" TargetMode="External"/><Relationship Id="rId3300" Type="http://schemas.openxmlformats.org/officeDocument/2006/relationships/hyperlink" Target="https://archive.org/download/ni-roms/roms/Nintendo%20-%20Nintendo%20Entertainment%20System%20%28Unheadered%29.zip/Honshougi%20-%20Naitou%209%20Dan%20Shougi%20Hiden%20%28Japan%29.zip" TargetMode="External"/><Relationship Id="rId4631" Type="http://schemas.openxmlformats.org/officeDocument/2006/relationships/hyperlink" Target="https://archive.org/download/ni-roms/roms/Nintendo%20-%20Nintendo%20Entertainment%20System%20%28Unheadered%29.zip/Nim%20%26%20Nom%20%28World%29%20%28Aftermarket%29%20%28Unl%29.zip" TargetMode="External"/><Relationship Id="rId5963" Type="http://schemas.openxmlformats.org/officeDocument/2006/relationships/hyperlink" Target="https://archive.org/download/ni-roms/roms/Nintendo%20-%20Nintendo%20Entertainment%20System%20%28Unheadered%29.zip/Stellarator%20%28World%29%20%28v0.2x%29%20%28Demo%29%20%28Aftermarket%29%20%28Unl%29.zip" TargetMode="External"/><Relationship Id="rId4630" Type="http://schemas.openxmlformats.org/officeDocument/2006/relationships/hyperlink" Target="https://archive.org/download/ni-roms/roms/Nintendo%20-%20Nintendo%20Entertainment%20System%20%28Unheadered%29.zip/Niji%20no%20Silk%20Road%20%28Japan%29.zip" TargetMode="External"/><Relationship Id="rId5964" Type="http://schemas.openxmlformats.org/officeDocument/2006/relationships/hyperlink" Target="https://archive.org/download/ni-roms/roms/Nintendo%20-%20Nintendo%20Entertainment%20System%20%28Unheadered%29.zip/Stellarator%20%28World%29%20%28v0.21%29%20%28Demo%29%20%28Aftermarket%29%20%28Unl%29.zip" TargetMode="External"/><Relationship Id="rId3302" Type="http://schemas.openxmlformats.org/officeDocument/2006/relationships/hyperlink" Target="https://archive.org/download/ni-roms/roms/Nintendo%20-%20Nintendo%20Entertainment%20System%20%28Unheadered%29.zip/Hook%20%28Japan%29.zip" TargetMode="External"/><Relationship Id="rId4633" Type="http://schemas.openxmlformats.org/officeDocument/2006/relationships/hyperlink" Target="https://archive.org/download/ni-roms/roms/Nintendo%20-%20Nintendo%20Entertainment%20System%20%28Unheadered%29.zip/Nim%20%26%20Nom%20%28World%29%20%28Beta%29%20%282015-02-14%29%20%28Aftermarket%29%20%28Unl%29.zip" TargetMode="External"/><Relationship Id="rId5961" Type="http://schemas.openxmlformats.org/officeDocument/2006/relationships/hyperlink" Target="https://archive.org/download/ni-roms/roms/Nintendo%20-%20Nintendo%20Entertainment%20System%20%28Unheadered%29.zip/Steel%20Moons%20%28World%29%20%28NESDev%202022%29%20%28Aftermarket%29%20%28Unl%29.zip" TargetMode="External"/><Relationship Id="rId3301" Type="http://schemas.openxmlformats.org/officeDocument/2006/relationships/hyperlink" Target="https://archive.org/download/ni-roms/roms/Nintendo%20-%20Nintendo%20Entertainment%20System%20%28Unheadered%29.zip/Hook%20%28Europe%29.zip" TargetMode="External"/><Relationship Id="rId4632" Type="http://schemas.openxmlformats.org/officeDocument/2006/relationships/hyperlink" Target="https://archive.org/download/ni-roms/roms/Nintendo%20-%20Nintendo%20Entertainment%20System%20%28Unheadered%29.zip/Nim%20%26%20Nom%20%28World%29%20%28Beta%29%20%282015-01-17%29%20%28Aftermarket%29%20%28Unl%29.zip" TargetMode="External"/><Relationship Id="rId5962" Type="http://schemas.openxmlformats.org/officeDocument/2006/relationships/hyperlink" Target="https://archive.org/download/ni-roms/roms/Nintendo%20-%20Nintendo%20Entertainment%20System%20%28Unheadered%29.zip/Steel%20Moons%20%28World%29%20%28v1.1%29%20%28Aftermarket%29%20%28Unl%29.zip" TargetMode="External"/><Relationship Id="rId2005" Type="http://schemas.openxmlformats.org/officeDocument/2006/relationships/hyperlink" Target="https://archive.org/download/ni-roms/roms/Nintendo%20-%20Nintendo%20Entertainment%20System%20%28Unheadered%29.zip/Copper%20Jacket%20%28World%29%20%28Demo%201%29%20%28Aftermarket%29%20%28Unl%29.zip" TargetMode="External"/><Relationship Id="rId3337" Type="http://schemas.openxmlformats.org/officeDocument/2006/relationships/hyperlink" Target="https://archive.org/download/ni-roms/roms/Nintendo%20-%20Nintendo%20Entertainment%20System%20%28Unheadered%29.zip/Humbled%20%28World%29%20%28v0.396%29%20%28Demo%29%20%28Byte-Off%202022%29%20%28Aftermarket%29%20%28Unl%29.zip" TargetMode="External"/><Relationship Id="rId4668" Type="http://schemas.openxmlformats.org/officeDocument/2006/relationships/hyperlink" Target="https://archive.org/download/ni-roms/roms/Nintendo%20-%20Nintendo%20Entertainment%20System%20%28Unheadered%29.zip/Ninja%20Jajamaru-kun%20%28World%29%20%28Ja%29%20%28Virtual%20Console%29.zip" TargetMode="External"/><Relationship Id="rId2006" Type="http://schemas.openxmlformats.org/officeDocument/2006/relationships/hyperlink" Target="https://archive.org/download/ni-roms/roms/Nintendo%20-%20Nintendo%20Entertainment%20System%20%28Unheadered%29.zip/Copper%20Jacket%20%28World%29%20%28Demo%202%29%20%28Aftermarket%29%20%28Unl%29.zip" TargetMode="External"/><Relationship Id="rId3336" Type="http://schemas.openxmlformats.org/officeDocument/2006/relationships/hyperlink" Target="https://archive.org/download/ni-roms/roms/Nintendo%20-%20Nintendo%20Entertainment%20System%20%28Unheadered%29.zip/Hulu%20Jingang%20%28China%29%20%28Aftermarket%29%20%28Unl%29.zip" TargetMode="External"/><Relationship Id="rId4667" Type="http://schemas.openxmlformats.org/officeDocument/2006/relationships/hyperlink" Target="https://archive.org/download/ni-roms/roms/Nintendo%20-%20Nintendo%20Entertainment%20System%20%28Unheadered%29.zip/Ninja%20Jajamaru-kun%20%28Japan%29.zip" TargetMode="External"/><Relationship Id="rId2007" Type="http://schemas.openxmlformats.org/officeDocument/2006/relationships/hyperlink" Target="https://archive.org/download/ni-roms/roms/Nintendo%20-%20Nintendo%20Entertainment%20System%20%28Unheadered%29.zip/Copter%20Bot%20%28World%29%20%28Demo%29%20%28Aftermarket%29%20%28Unl%29.zip" TargetMode="External"/><Relationship Id="rId3339" Type="http://schemas.openxmlformats.org/officeDocument/2006/relationships/hyperlink" Target="https://archive.org/download/ni-roms/roms/Nintendo%20-%20Nintendo%20Entertainment%20System%20%28Unheadered%29.zip/Humen%20Jinyan%20%28China%29%20%28Pirate%29.zip" TargetMode="External"/><Relationship Id="rId5998" Type="http://schemas.openxmlformats.org/officeDocument/2006/relationships/hyperlink" Target="https://archive.org/download/ni-roms/roms/Nintendo%20-%20Nintendo%20Entertainment%20System%20%28Unheadered%29.zip/Street%20Gangs%20%28Europe%29%20%28Virtual%20Console%29.zip" TargetMode="External"/><Relationship Id="rId2008" Type="http://schemas.openxmlformats.org/officeDocument/2006/relationships/hyperlink" Target="https://archive.org/download/ni-roms/roms/Nintendo%20-%20Nintendo%20Entertainment%20System%20%28Unheadered%29.zip/Copter%20Bot%20%28World%29%20%28v3.5%29%20%28Demo%29%20%28Aftermarket%29%20%28Unl%29.zip" TargetMode="External"/><Relationship Id="rId3338" Type="http://schemas.openxmlformats.org/officeDocument/2006/relationships/hyperlink" Target="https://archive.org/download/ni-roms/roms/Nintendo%20-%20Nintendo%20Entertainment%20System%20%28Unheadered%29.zip/Humbled%20%28World%29%20%28v0.399%29%20%28Demo%29%20%28Aftermarket%29%20%28Unl%29.zip" TargetMode="External"/><Relationship Id="rId4669" Type="http://schemas.openxmlformats.org/officeDocument/2006/relationships/hyperlink" Target="https://archive.org/download/ni-roms/roms/Nintendo%20-%20Nintendo%20Entertainment%20System%20%28Unheadered%29.zip/Ninja%20Kid%20%28USA%29.zip" TargetMode="External"/><Relationship Id="rId5999" Type="http://schemas.openxmlformats.org/officeDocument/2006/relationships/hyperlink" Target="https://archive.org/download/ni-roms/roms/Nintendo%20-%20Nintendo%20Entertainment%20System%20%28Unheadered%29.zip/Street%20Gangs%20%28Europe%29.zip" TargetMode="External"/><Relationship Id="rId2009" Type="http://schemas.openxmlformats.org/officeDocument/2006/relationships/hyperlink" Target="https://archive.org/download/ni-roms/roms/Nintendo%20-%20Nintendo%20Entertainment%20System%20%28Unheadered%29.zip/Copter%20Bot%20%28World%29%20%28v3.6%29%20%28Demo%29%20%28Aftermarket%29%20%28Unl%29%20%28Alt%29.zip" TargetMode="External"/><Relationship Id="rId4660" Type="http://schemas.openxmlformats.org/officeDocument/2006/relationships/hyperlink" Target="https://archive.org/download/ni-roms/roms/Nintendo%20-%20Nintendo%20Entertainment%20System%20%28Unheadered%29.zip/Ninja%20JaJaMaru%27s%20Big%20Adventure%20%28USA%2C%20Europe%29%20%28Ninja%20JaJaMaru%20Retro%20Collection%29%20%28Switch%29.zip" TargetMode="External"/><Relationship Id="rId5992" Type="http://schemas.openxmlformats.org/officeDocument/2006/relationships/hyperlink" Target="https://archive.org/download/ni-roms/roms/Nintendo%20-%20Nintendo%20Entertainment%20System%20%28Unheadered%29.zip/Street%20Fighter%20V%20-%20Turbo%2060%20%28Asia%29%20%28En%29%20%28Pirate%29.zip" TargetMode="External"/><Relationship Id="rId5993" Type="http://schemas.openxmlformats.org/officeDocument/2006/relationships/hyperlink" Target="https://archive.org/download/ni-roms/roms/Nintendo%20-%20Nintendo%20Entertainment%20System%20%28Unheadered%29.zip/Street%20Fighter%20VI%20%2816%20People%29%20%28Asia%29%20%28En%29%20%28Pirate%29.zip" TargetMode="External"/><Relationship Id="rId3331" Type="http://schemas.openxmlformats.org/officeDocument/2006/relationships/hyperlink" Target="https://archive.org/download/ni-roms/roms/Nintendo%20-%20Nintendo%20Entertainment%20System%20%28Unheadered%29.zip/Hudson%20Hawk%20%28Europe%29.zip" TargetMode="External"/><Relationship Id="rId4662" Type="http://schemas.openxmlformats.org/officeDocument/2006/relationships/hyperlink" Target="https://archive.org/download/ni-roms/roms/Nintendo%20-%20Nintendo%20Entertainment%20System%20%28Unheadered%29.zip/Ninja%20JaJaMaru%20-%20The%20Legend%20of%20the%20Golden%20Castle%20%28USA%2C%20Europe%29%20%28Ninja%20JaJaMaru%20Retro%20Collection%29%20%28Switch%29.zip" TargetMode="External"/><Relationship Id="rId5990" Type="http://schemas.openxmlformats.org/officeDocument/2006/relationships/hyperlink" Target="https://archive.org/download/ni-roms/roms/Nintendo%20-%20Nintendo%20Entertainment%20System%20%28Unheadered%29.zip/Street%20Fighter%20II%20Pro%20%28Asia%29%20%28En%29%20%28Pirate%29.zip" TargetMode="External"/><Relationship Id="rId2000" Type="http://schemas.openxmlformats.org/officeDocument/2006/relationships/hyperlink" Target="https://archive.org/download/ni-roms/roms/Nintendo%20-%20Nintendo%20Entertainment%20System%20%28Unheadered%29.zip/CoolBoy%20218-in-1%20Real%20Game%20%28World%29%20%28Aftermarket%29%20%28Pirate%29.zip" TargetMode="External"/><Relationship Id="rId3330" Type="http://schemas.openxmlformats.org/officeDocument/2006/relationships/hyperlink" Target="https://archive.org/download/ni-roms/roms/Nintendo%20-%20Nintendo%20Entertainment%20System%20%28Unheadered%29.zip/Huanxiang%20Chuanshuo%20%28China%29%20%28Aftermarket%29%20%28Pirate%29.zip" TargetMode="External"/><Relationship Id="rId4661" Type="http://schemas.openxmlformats.org/officeDocument/2006/relationships/hyperlink" Target="https://archive.org/download/ni-roms/roms/Nintendo%20-%20Nintendo%20Entertainment%20System%20%28Unheadered%29.zip/Ninja%20JaJaMaru%20-%20Operation%20Milky%20Way%20%28USA%2C%20Europe%29%20%28Ninja%20JaJaMaru%20Retro%20Collection%29%20%28Switch%29.zip" TargetMode="External"/><Relationship Id="rId5991" Type="http://schemas.openxmlformats.org/officeDocument/2006/relationships/hyperlink" Target="https://archive.org/download/ni-roms/roms/Nintendo%20-%20Nintendo%20Entertainment%20System%20%28Unheadered%29.zip/Street%20Fighter%20V%20%28Asia%29%20%28En%29%20%28Pirate%29.zip" TargetMode="External"/><Relationship Id="rId2001" Type="http://schemas.openxmlformats.org/officeDocument/2006/relationships/hyperlink" Target="https://archive.org/download/ni-roms/roms/Nintendo%20-%20Nintendo%20Entertainment%20System%20%28Unheadered%29.zip/CoolBoy%20400-in-1%20Real%20Game%20%28World%29%20%2860%20pin%20cart%29%20%28Aftermarket%29%20%28Pirate%29.zip" TargetMode="External"/><Relationship Id="rId3333" Type="http://schemas.openxmlformats.org/officeDocument/2006/relationships/hyperlink" Target="https://archive.org/download/ni-roms/roms/Nintendo%20-%20Nintendo%20Entertainment%20System%20%28Unheadered%29.zip/Hudson%20Hawk%20%28USA%29.zip" TargetMode="External"/><Relationship Id="rId4664" Type="http://schemas.openxmlformats.org/officeDocument/2006/relationships/hyperlink" Target="https://archive.org/download/ni-roms/roms/Nintendo%20-%20Nintendo%20Entertainment%20System%20%28Unheadered%29.zip/Ninja%20JaJaMaru-kun%20%28USA%2C%20Europe%29%20%28Ninja%20JaJaMaru%20Retro%20Collection%29%20%28Switch%29.zip" TargetMode="External"/><Relationship Id="rId5996" Type="http://schemas.openxmlformats.org/officeDocument/2006/relationships/hyperlink" Target="https://archive.org/download/ni-roms/roms/Nintendo%20-%20Nintendo%20Entertainment%20System%20%28Unheadered%29.zip/Street%20Fighter%20Zero%202%20%2797%20%28Asia%29%20%28En%29%20%28Pirate%29.zip" TargetMode="External"/><Relationship Id="rId2002" Type="http://schemas.openxmlformats.org/officeDocument/2006/relationships/hyperlink" Target="https://archive.org/download/ni-roms/roms/Nintendo%20-%20Nintendo%20Entertainment%20System%20%28Unheadered%29.zip/CoolBoy%20400-in-1%20Real%20Game%20%28World%29%20%2872%20pin%20cart%29%20%28Aftermarket%29%20%28Pirate%29.zip" TargetMode="External"/><Relationship Id="rId3332" Type="http://schemas.openxmlformats.org/officeDocument/2006/relationships/hyperlink" Target="https://archive.org/download/ni-roms/roms/Nintendo%20-%20Nintendo%20Entertainment%20System%20%28Unheadered%29.zip/Hudson%20Hawk%20%28Japan%29.zip" TargetMode="External"/><Relationship Id="rId4663" Type="http://schemas.openxmlformats.org/officeDocument/2006/relationships/hyperlink" Target="https://archive.org/download/ni-roms/roms/Nintendo%20-%20Nintendo%20Entertainment%20System%20%28Unheadered%29.zip/Ninja%20JaJaMaru%20-%20The%20Ninja%20Skill%20Book%20%28USA%2C%20Europe%29%20%28Ninja%20JaJaMaru%20Retro%20Collection%29%20%28Switch%29.zip" TargetMode="External"/><Relationship Id="rId5997" Type="http://schemas.openxmlformats.org/officeDocument/2006/relationships/hyperlink" Target="https://archive.org/download/ni-roms/roms/Nintendo%20-%20Nintendo%20Entertainment%20System%20%28Unheadered%29.zip/Street%20Fighter%20Zero%202%20%28Asia%29%20%28En%29%20%28Pirate%29.zip" TargetMode="External"/><Relationship Id="rId2003" Type="http://schemas.openxmlformats.org/officeDocument/2006/relationships/hyperlink" Target="https://archive.org/download/ni-roms/roms/Nintendo%20-%20Nintendo%20Entertainment%20System%20%28Unheadered%29.zip/CoolBoy%20400-in-1%20Real%20Game%20%28World%29%20%28v1.1%29%20%2860%20pin%20cart%29%20%28Aftermarket%29%20%28Pirate%29.zip" TargetMode="External"/><Relationship Id="rId3335" Type="http://schemas.openxmlformats.org/officeDocument/2006/relationships/hyperlink" Target="https://archive.org/download/ni-roms/roms/Nintendo%20-%20Nintendo%20Entertainment%20System%20%28Unheadered%29.zip/Huimie%20Zhi%20Shen%20%28China%29%20%28Aftermarket%29%20%28Pirate%29.zip" TargetMode="External"/><Relationship Id="rId4666" Type="http://schemas.openxmlformats.org/officeDocument/2006/relationships/hyperlink" Target="https://archive.org/download/ni-roms/roms/Nintendo%20-%20Nintendo%20Entertainment%20System%20%28Unheadered%29.zip/Ninja%20Jajamaru%20-%20Ginga%20Daisakusen%20%28Japan%29.zip" TargetMode="External"/><Relationship Id="rId5994" Type="http://schemas.openxmlformats.org/officeDocument/2006/relationships/hyperlink" Target="https://archive.org/download/ni-roms/roms/Nintendo%20-%20Nintendo%20Entertainment%20System%20%28Unheadered%29.zip/Street%20Fighter%20VI%20-%2012%20Peoples%20%28Asia%29%20%28En%29%20%28Pirate%29.zip" TargetMode="External"/><Relationship Id="rId2004" Type="http://schemas.openxmlformats.org/officeDocument/2006/relationships/hyperlink" Target="https://archive.org/download/ni-roms/roms/Nintendo%20-%20Nintendo%20Entertainment%20System%20%28Unheadered%29.zip/Cool%20World%20%28USA%29.zip" TargetMode="External"/><Relationship Id="rId3334" Type="http://schemas.openxmlformats.org/officeDocument/2006/relationships/hyperlink" Target="https://archive.org/download/ni-roms/roms/Nintendo%20-%20Nintendo%20Entertainment%20System%20%28Unheadered%29.zip/Huge%20Insect%20%28Asia%29%20%28Ja%29%20%28Unl%29.zip" TargetMode="External"/><Relationship Id="rId4665" Type="http://schemas.openxmlformats.org/officeDocument/2006/relationships/hyperlink" Target="https://archive.org/download/ni-roms/roms/Nintendo%20-%20Nintendo%20Entertainment%20System%20%28Unheadered%29.zip/Ninja%20Jajamaru%20-%20Ginga%20Daisakusen%20%28Japan%29%20%28Beta%29.zip" TargetMode="External"/><Relationship Id="rId5995" Type="http://schemas.openxmlformats.org/officeDocument/2006/relationships/hyperlink" Target="https://archive.org/download/ni-roms/roms/Nintendo%20-%20Nintendo%20Entertainment%20System%20%28Unheadered%29.zip/Street%20Fighter%20X%20-%20Turbo%2040%20%28Asia%29%20%28En%29%20%28Pirate%29.zip" TargetMode="External"/><Relationship Id="rId3326" Type="http://schemas.openxmlformats.org/officeDocument/2006/relationships/hyperlink" Target="https://archive.org/download/ni-roms/roms/Nintendo%20-%20Nintendo%20Entertainment%20System%20%28Unheadered%29.zip/Huan%20Shi%20Lu%20%28China%29%20%28Aftermarket%29%20%28Unl%29.zip" TargetMode="External"/><Relationship Id="rId4657" Type="http://schemas.openxmlformats.org/officeDocument/2006/relationships/hyperlink" Target="https://archive.org/download/ni-roms/roms/Nintendo%20-%20Nintendo%20Entertainment%20System%20%28Unheadered%29.zip/Ninja%20Hattori-kun%20-%20Ninja%20wa%20Syugyou%20de%20Gozaru%20no%20Maki%20%28Asia%29%20%28Ja%29%20%28LB19%29%20%28Pirate%29.zip" TargetMode="External"/><Relationship Id="rId5989" Type="http://schemas.openxmlformats.org/officeDocument/2006/relationships/hyperlink" Target="https://archive.org/download/ni-roms/roms/Nintendo%20-%20Nintendo%20Entertainment%20System%20%28Unheadered%29.zip/Street%20Fighter%20III%20%28Asia%29%20%28En%29%20%2818%20Fighter%29%20%28Pirate%29.zip" TargetMode="External"/><Relationship Id="rId3325" Type="http://schemas.openxmlformats.org/officeDocument/2006/relationships/hyperlink" Target="https://archive.org/download/ni-roms/roms/Nintendo%20-%20Nintendo%20Entertainment%20System%20%28Unheadered%29.zip/House%20in%20the%20Cemetery%2C%20The%20%28World%29%20%28Demo%29%20%28Byte-Off%202022%29%20%28Aftermarket%29%20%28Unl%29.zip" TargetMode="External"/><Relationship Id="rId4656" Type="http://schemas.openxmlformats.org/officeDocument/2006/relationships/hyperlink" Target="https://archive.org/download/ni-roms/roms/Nintendo%20-%20Nintendo%20Entertainment%20System%20%28Unheadered%29.zip/Ninja%20Gaiden%20III%20-%20The%20Ancient%20Ship%20of%20Doom%20%28USA%29.zip" TargetMode="External"/><Relationship Id="rId3328" Type="http://schemas.openxmlformats.org/officeDocument/2006/relationships/hyperlink" Target="https://archive.org/download/ni-roms/roms/Nintendo%20-%20Nintendo%20Entertainment%20System%20%28Unheadered%29.zip/Huang%20Feihong%20%28China%29%20%28Aftermarket%29%20%28Unl%29.zip" TargetMode="External"/><Relationship Id="rId4659" Type="http://schemas.openxmlformats.org/officeDocument/2006/relationships/hyperlink" Target="https://archive.org/download/ni-roms/roms/Nintendo%20-%20Nintendo%20Entertainment%20System%20%28Unheadered%29.zip/Ninja%20Hattori-kun%20-%20Ninja%20wa%20Syugyou%20de%20Gozaru%20no%20Maki%20%28Japan%29.zip" TargetMode="External"/><Relationship Id="rId5987" Type="http://schemas.openxmlformats.org/officeDocument/2006/relationships/hyperlink" Target="https://archive.org/download/ni-roms/roms/Nintendo%20-%20Nintendo%20Entertainment%20System%20%28Unheadered%29.zip/Street%20Fighter%20II%20-%20The%20World%20Warrior%20%28Asia%29%20%28En%29%20%28Pirate%29.zip" TargetMode="External"/><Relationship Id="rId3327" Type="http://schemas.openxmlformats.org/officeDocument/2006/relationships/hyperlink" Target="https://archive.org/download/ni-roms/roms/Nintendo%20-%20Nintendo%20Entertainment%20System%20%28Unheadered%29.zip/Huang%20Di%20%28Asia%29%20%28Ja%29%20%28Unl%29.zip" TargetMode="External"/><Relationship Id="rId4658" Type="http://schemas.openxmlformats.org/officeDocument/2006/relationships/hyperlink" Target="https://archive.org/download/ni-roms/roms/Nintendo%20-%20Nintendo%20Entertainment%20System%20%28Unheadered%29.zip/Ninja%20Hattori-kun%20-%20Ninja%20wa%20Syugyou%20de%20Gozaru%20no%20Maki%20%28Japan%29%20%28Beta%29.zip" TargetMode="External"/><Relationship Id="rId5988" Type="http://schemas.openxmlformats.org/officeDocument/2006/relationships/hyperlink" Target="https://archive.org/download/ni-roms/roms/Nintendo%20-%20Nintendo%20Entertainment%20System%20%28Unheadered%29.zip/Street%20Fighter%20III%20%28Asia%29%20%28En%29%20%289%20Fighter%29%20%28Pirate%29.zip" TargetMode="External"/><Relationship Id="rId3329" Type="http://schemas.openxmlformats.org/officeDocument/2006/relationships/hyperlink" Target="https://archive.org/download/ni-roms/roms/Nintendo%20-%20Nintendo%20Entertainment%20System%20%28Unheadered%29.zip/Huangjin%20Taiyang%20%28China%29%20%28Aftermarket%29%20%28Pirate%29.zip" TargetMode="External"/><Relationship Id="rId5981" Type="http://schemas.openxmlformats.org/officeDocument/2006/relationships/hyperlink" Target="https://archive.org/download/ni-roms/roms/Nintendo%20-%20Nintendo%20Entertainment%20System%20%28Unheadered%29.zip/Street%20Dance%20%28China%29%20%28En%29%20%28Unl%29.zip" TargetMode="External"/><Relationship Id="rId5982" Type="http://schemas.openxmlformats.org/officeDocument/2006/relationships/hyperlink" Target="https://archive.org/download/ni-roms/roms/Nintendo%20-%20Nintendo%20Entertainment%20System%20%28Unheadered%29.zip/Street%20Fighter%20-%2060%20Players%20%28Asia%29%20%28En%29%20%28S-F6%29%20%28Pirate%29.zip" TargetMode="External"/><Relationship Id="rId3320" Type="http://schemas.openxmlformats.org/officeDocument/2006/relationships/hyperlink" Target="https://archive.org/download/ni-roms/roms/Nintendo%20-%20Nintendo%20Entertainment%20System%20%28Unheadered%29.zip/Hototogisu%20%28Japan%29.zip" TargetMode="External"/><Relationship Id="rId4651" Type="http://schemas.openxmlformats.org/officeDocument/2006/relationships/hyperlink" Target="https://archive.org/download/ni-roms/roms/Nintendo%20-%20Nintendo%20Entertainment%20System%20%28Unheadered%29.zip/Ninja%20Gaiden%20II%20-%20The%20Dark%20Sword%20of%20Chaos%20%28USA%29%20%28Virtual%20Console%29.zip" TargetMode="External"/><Relationship Id="rId4650" Type="http://schemas.openxmlformats.org/officeDocument/2006/relationships/hyperlink" Target="https://archive.org/download/ni-roms/roms/Nintendo%20-%20Nintendo%20Entertainment%20System%20%28Unheadered%29.zip/Ninja%20Gaiden%20-%20Episode%20II%20-%20The%20Dark%20Sword%20of%20Chaos%20%28USA%29%20%28Sample%29%20%281990-01-18%29.zip" TargetMode="External"/><Relationship Id="rId5980" Type="http://schemas.openxmlformats.org/officeDocument/2006/relationships/hyperlink" Target="https://archive.org/download/ni-roms/roms/Nintendo%20-%20Nintendo%20Entertainment%20System%20%28Unheadered%29.zip/Street%20Cop%20%28USA%29.zip" TargetMode="External"/><Relationship Id="rId3322" Type="http://schemas.openxmlformats.org/officeDocument/2006/relationships/hyperlink" Target="https://archive.org/download/ni-roms/roms/Nintendo%20-%20Nintendo%20Entertainment%20System%20%28Unheadered%29.zip/Hottarman%20no%20Chitei%20Tanken%20%28Japan%29.zip" TargetMode="External"/><Relationship Id="rId4653" Type="http://schemas.openxmlformats.org/officeDocument/2006/relationships/hyperlink" Target="https://archive.org/download/ni-roms/roms/Nintendo%20-%20Nintendo%20Entertainment%20System%20%28Unheadered%29.zip/Ninja%20Gaiden%20III%20-%20The%20Ancient%20Ship%20of%20Doom%20%28USA%29%20%28Beta%29.zip" TargetMode="External"/><Relationship Id="rId5985" Type="http://schemas.openxmlformats.org/officeDocument/2006/relationships/hyperlink" Target="https://archive.org/download/ni-roms/roms/Nintendo%20-%20Nintendo%20Entertainment%20System%20%28Unheadered%29.zip/Street%20Fighter%20II%20-%20Nostalgic%20Edition%20%28World%29%20%28Demo%29%20%28Aftermarket%29%20%28Unl%29.zip" TargetMode="External"/><Relationship Id="rId3321" Type="http://schemas.openxmlformats.org/officeDocument/2006/relationships/hyperlink" Target="https://archive.org/download/ni-roms/roms/Nintendo%20-%20Nintendo%20Entertainment%20System%20%28Unheadered%29.zip/Hottarman%20no%20Chitei%20Tanken%20%28Japan%29%20%28Beta%29.zip" TargetMode="External"/><Relationship Id="rId4652" Type="http://schemas.openxmlformats.org/officeDocument/2006/relationships/hyperlink" Target="https://archive.org/download/ni-roms/roms/Nintendo%20-%20Nintendo%20Entertainment%20System%20%28Unheadered%29.zip/Ninja%20Gaiden%20II%20-%20The%20Dark%20Sword%20of%20Chaos%20%28USA%29.zip" TargetMode="External"/><Relationship Id="rId5986" Type="http://schemas.openxmlformats.org/officeDocument/2006/relationships/hyperlink" Target="https://archive.org/download/ni-roms/roms/Nintendo%20-%20Nintendo%20Entertainment%20System%20%28Unheadered%29.zip/Street%20Fighter%20II%20-%20The%20World%20Warrior%20%28Asia%29%20%28En%29%20%28Invincibility%29%20%28Pirate%29.zip" TargetMode="External"/><Relationship Id="rId3324" Type="http://schemas.openxmlformats.org/officeDocument/2006/relationships/hyperlink" Target="https://archive.org/download/ni-roms/roms/Nintendo%20-%20Nintendo%20Entertainment%20System%20%28Unheadered%29.zip/House%20in%20the%20Cemetery%2C%20The%20%28World%29%20%28Demo%29%20%28Aftermarket%29%20%28Unl%29.zip" TargetMode="External"/><Relationship Id="rId4655" Type="http://schemas.openxmlformats.org/officeDocument/2006/relationships/hyperlink" Target="https://archive.org/download/ni-roms/roms/Nintendo%20-%20Nintendo%20Entertainment%20System%20%28Unheadered%29.zip/Ninja%20Gaiden%20III%20-%20The%20Ancient%20Ship%20of%20Doom%20%28USA%29%20%28Wii%20Virtual%20Console%29.zip" TargetMode="External"/><Relationship Id="rId5983" Type="http://schemas.openxmlformats.org/officeDocument/2006/relationships/hyperlink" Target="https://archive.org/download/ni-roms/roms/Nintendo%20-%20Nintendo%20Entertainment%20System%20%28Unheadered%29.zip/Street%20Fighter%206%20%28Asia%29%20%28En%29%20%28Pirate%29.zip" TargetMode="External"/><Relationship Id="rId3323" Type="http://schemas.openxmlformats.org/officeDocument/2006/relationships/hyperlink" Target="https://archive.org/download/ni-roms/roms/Nintendo%20-%20Nintendo%20Entertainment%20System%20%28Unheadered%29.zip/HouYi%20Shot%20the%20Suns%20%28World%29%20%28Demo%29%20%28Byte-Off%202024%29%20%28Aftermarket%29%20%28Unl%29.zip" TargetMode="External"/><Relationship Id="rId4654" Type="http://schemas.openxmlformats.org/officeDocument/2006/relationships/hyperlink" Target="https://archive.org/download/ni-roms/roms/Nintendo%20-%20Nintendo%20Entertainment%20System%20%28Unheadered%29.zip/Ninja%20Gaiden%20III%20-%20The%20Ancient%20Ship%20of%20Doom%20%28USA%29%20%28Wii%20U%20Virtual%20Console%29.zip" TargetMode="External"/><Relationship Id="rId5984" Type="http://schemas.openxmlformats.org/officeDocument/2006/relationships/hyperlink" Target="https://archive.org/download/ni-roms/roms/Nintendo%20-%20Nintendo%20Entertainment%20System%20%28Unheadered%29.zip/Street%20Fighter%202010%20-%20The%20Final%20Fight%20%28USA%29.zip" TargetMode="External"/><Relationship Id="rId2090" Type="http://schemas.openxmlformats.org/officeDocument/2006/relationships/hyperlink" Target="https://archive.org/download/ni-roms/roms/Nintendo%20-%20Nintendo%20Entertainment%20System%20%28Unheadered%29.zip/Cvetnie%20Linii%20%28Russia%29%20%28Subor%20Keyboard%29%20%28Unl%29.zip" TargetMode="External"/><Relationship Id="rId2091" Type="http://schemas.openxmlformats.org/officeDocument/2006/relationships/hyperlink" Target="https://archive.org/download/ni-roms/roms/Nintendo%20-%20Nintendo%20Entertainment%20System%20%28Unheadered%29.zip/Cyber%20Blade%20%28World%29%20%28Aftermarket%29%20%28Unl%29.zip" TargetMode="External"/><Relationship Id="rId2092" Type="http://schemas.openxmlformats.org/officeDocument/2006/relationships/hyperlink" Target="https://archive.org/download/ni-roms/roms/Nintendo%20-%20Nintendo%20Entertainment%20System%20%28Unheadered%29.zip/Cyber%20Blade%20%28World%29%20%28Demo%29%20%28Aftermarket%29%20%28Unl%29.zip" TargetMode="External"/><Relationship Id="rId2093" Type="http://schemas.openxmlformats.org/officeDocument/2006/relationships/hyperlink" Target="https://archive.org/download/ni-roms/roms/Nintendo%20-%20Nintendo%20Entertainment%20System%20%28Unheadered%29.zip/Cyber%20Stadium%20Series%20-%20Base%20Wars%20%28USA%29.zip" TargetMode="External"/><Relationship Id="rId2094" Type="http://schemas.openxmlformats.org/officeDocument/2006/relationships/hyperlink" Target="https://archive.org/download/ni-roms/roms/Nintendo%20-%20Nintendo%20Entertainment%20System%20%28Unheadered%29.zip/Cyberball%20%28USA%29.zip" TargetMode="External"/><Relationship Id="rId2095" Type="http://schemas.openxmlformats.org/officeDocument/2006/relationships/hyperlink" Target="https://archive.org/download/ni-roms/roms/Nintendo%20-%20Nintendo%20Entertainment%20System%20%28Unheadered%29.zip/Cybernoid%20-%20The%20Fighting%20Machine%20%28USA%29.zip" TargetMode="External"/><Relationship Id="rId2096" Type="http://schemas.openxmlformats.org/officeDocument/2006/relationships/hyperlink" Target="https://archive.org/download/ni-roms/roms/Nintendo%20-%20Nintendo%20Entertainment%20System%20%28Unheadered%29.zip/Cyberstar%20Education%20Computer%20%28Italy%29%20%28En%29%20%28Pirate%29.zip" TargetMode="External"/><Relationship Id="rId2097" Type="http://schemas.openxmlformats.org/officeDocument/2006/relationships/hyperlink" Target="https://archive.org/download/ni-roms/roms/Nintendo%20-%20Nintendo%20Entertainment%20System%20%28Unheadered%29.zip/Cycle%20Race%20-%20Road%20Man%20%28Japan%29.zip" TargetMode="External"/><Relationship Id="rId2098" Type="http://schemas.openxmlformats.org/officeDocument/2006/relationships/hyperlink" Target="https://archive.org/download/ni-roms/roms/Nintendo%20-%20Nintendo%20Entertainment%20System%20%28Unheadered%29.zip/CypherCon%204.0%20Schedule%20%28World%29%20%28Program%29%20%28Aftermarket%29%20%28Unl%29.zip" TargetMode="External"/><Relationship Id="rId2099" Type="http://schemas.openxmlformats.org/officeDocument/2006/relationships/hyperlink" Target="https://archive.org/download/ni-roms/roms/Nintendo%20-%20Nintendo%20Entertainment%20System%20%28Unheadered%29.zip/D%2BPad%20Hero%20%28USA%29%20%28v1.0%29%20%28Aftermarket%29%20%28Unl%29.zip" TargetMode="External"/><Relationship Id="rId3391" Type="http://schemas.openxmlformats.org/officeDocument/2006/relationships/hyperlink" Target="https://archive.org/download/ni-roms/roms/Nintendo%20-%20Nintendo%20Entertainment%20System%20%28Unheadered%29.zip/Ikari%20%28Japan%29.zip" TargetMode="External"/><Relationship Id="rId2060" Type="http://schemas.openxmlformats.org/officeDocument/2006/relationships/hyperlink" Target="https://archive.org/download/ni-roms/roms/Nintendo%20-%20Nintendo%20Entertainment%20System%20%28Unheadered%29.zip/CrossFire%20%28Japan%29.zip" TargetMode="External"/><Relationship Id="rId3390" Type="http://schemas.openxmlformats.org/officeDocument/2006/relationships/hyperlink" Target="https://archive.org/download/ni-roms/roms/Nintendo%20-%20Nintendo%20Entertainment%20System%20%28Unheadered%29.zip/Igo%20Shinan%20%28Japan%29.zip" TargetMode="External"/><Relationship Id="rId2061" Type="http://schemas.openxmlformats.org/officeDocument/2006/relationships/hyperlink" Target="https://archive.org/download/ni-roms/roms/Nintendo%20-%20Nintendo%20Entertainment%20System%20%28Unheadered%29.zip/CrossFire%20%28USA%29%20%28Proto%29.zip" TargetMode="External"/><Relationship Id="rId3393" Type="http://schemas.openxmlformats.org/officeDocument/2006/relationships/hyperlink" Target="https://archive.org/download/ni-roms/roms/Nintendo%20-%20Nintendo%20Entertainment%20System%20%28Unheadered%29.zip/Ikari%20III%20%28Japan%29.zip" TargetMode="External"/><Relationship Id="rId2062" Type="http://schemas.openxmlformats.org/officeDocument/2006/relationships/hyperlink" Target="https://archive.org/download/ni-roms/roms/Nintendo%20-%20Nintendo%20Entertainment%20System%20%28Unheadered%29.zip/CrossPaint%20%28World%29%20%28v0.45%29%20%28Demo%29%20%28Aftermarket%29%20%28Unl%29.zip" TargetMode="External"/><Relationship Id="rId3392" Type="http://schemas.openxmlformats.org/officeDocument/2006/relationships/hyperlink" Target="https://archive.org/download/ni-roms/roms/Nintendo%20-%20Nintendo%20Entertainment%20System%20%28Unheadered%29.zip/Ikari%20II%20-%20Dogosoken%20%28Japan%29.zip" TargetMode="External"/><Relationship Id="rId2063" Type="http://schemas.openxmlformats.org/officeDocument/2006/relationships/hyperlink" Target="https://archive.org/download/ni-roms/roms/Nintendo%20-%20Nintendo%20Entertainment%20System%20%28Unheadered%29.zip/CrossPaint%20%28World%29%20%28v0.46%29%20%28Demo%29%20%28Aftermarket%29%20%28Unl%29.zip" TargetMode="External"/><Relationship Id="rId3395" Type="http://schemas.openxmlformats.org/officeDocument/2006/relationships/hyperlink" Target="https://archive.org/download/ni-roms/roms/Nintendo%20-%20Nintendo%20Entertainment%20System%20%28Unheadered%29.zip/Ikari%20Warriors%20%28Europe%29.zip" TargetMode="External"/><Relationship Id="rId2064" Type="http://schemas.openxmlformats.org/officeDocument/2006/relationships/hyperlink" Target="https://archive.org/download/ni-roms/roms/Nintendo%20-%20Nintendo%20Entertainment%20System%20%28Unheadered%29.zip/CrossPaint%20%28World%29%20%28v0.47%29%20%28Demo%29%20%28Aftermarket%29%20%28Unl%29.zip" TargetMode="External"/><Relationship Id="rId3394" Type="http://schemas.openxmlformats.org/officeDocument/2006/relationships/hyperlink" Target="https://archive.org/download/ni-roms/roms/Nintendo%20-%20Nintendo%20Entertainment%20System%20%28Unheadered%29.zip/Ikari%20III%20-%20The%20Rescue%20%28USA%29.zip" TargetMode="External"/><Relationship Id="rId2065" Type="http://schemas.openxmlformats.org/officeDocument/2006/relationships/hyperlink" Target="https://archive.org/download/ni-roms/roms/Nintendo%20-%20Nintendo%20Entertainment%20System%20%28Unheadered%29.zip/CrossPaint%20%28World%29%20%28v0.55%29%20%28Demo%29%20%28Aftermarket%29%20%28Unl%29.zip" TargetMode="External"/><Relationship Id="rId3397" Type="http://schemas.openxmlformats.org/officeDocument/2006/relationships/hyperlink" Target="https://archive.org/download/ni-roms/roms/Nintendo%20-%20Nintendo%20Entertainment%20System%20%28Unheadered%29.zip/Ikari%20Warriors%20%28USA%29.zip" TargetMode="External"/><Relationship Id="rId2066" Type="http://schemas.openxmlformats.org/officeDocument/2006/relationships/hyperlink" Target="https://archive.org/download/ni-roms/roms/Nintendo%20-%20Nintendo%20Entertainment%20System%20%28Unheadered%29.zip/CrossPaint%20%28World%29%20%28v0.60%29%20%28Demo%29%20%28Aftermarket%29%20%28Unl%29.zip" TargetMode="External"/><Relationship Id="rId3396" Type="http://schemas.openxmlformats.org/officeDocument/2006/relationships/hyperlink" Target="https://archive.org/download/ni-roms/roms/Nintendo%20-%20Nintendo%20Entertainment%20System%20%28Unheadered%29.zip/Ikari%20Warriors%20%28USA%29%20%28Rev%201%29.zip" TargetMode="External"/><Relationship Id="rId2067" Type="http://schemas.openxmlformats.org/officeDocument/2006/relationships/hyperlink" Target="https://archive.org/download/ni-roms/roms/Nintendo%20-%20Nintendo%20Entertainment%20System%20%28Unheadered%29.zip/Crowborg%20%28World%29%20%28v0.00001%29%20%28Proto%29%20%28Aftermarket%29%20%28Unl%29.zip" TargetMode="External"/><Relationship Id="rId3399" Type="http://schemas.openxmlformats.org/officeDocument/2006/relationships/hyperlink" Target="https://archive.org/download/ni-roms/roms/Nintendo%20-%20Nintendo%20Entertainment%20System%20%28Unheadered%29.zip/Ike%20Ike%21%20Nekketsu%20Hockey-bu%20-%20Subette%20Koronde%20Dairantou%20%28Japan%29.zip" TargetMode="External"/><Relationship Id="rId2068" Type="http://schemas.openxmlformats.org/officeDocument/2006/relationships/hyperlink" Target="https://archive.org/download/ni-roms/roms/Nintendo%20-%20Nintendo%20Entertainment%20System%20%28Unheadered%29.zip/Crypto%20%28World%29%20%28Global%20Game%20Jam%202016%29%20%28Aftermarket%29%20%28Unl%29.zip" TargetMode="External"/><Relationship Id="rId3398" Type="http://schemas.openxmlformats.org/officeDocument/2006/relationships/hyperlink" Target="https://archive.org/download/ni-roms/roms/Nintendo%20-%20Nintendo%20Entertainment%20System%20%28Unheadered%29.zip/Ikari%20Warriors%20II%20-%20Victory%20Road%20%28USA%29.zip" TargetMode="External"/><Relationship Id="rId2069" Type="http://schemas.openxmlformats.org/officeDocument/2006/relationships/hyperlink" Target="https://archive.org/download/ni-roms/roms/Nintendo%20-%20Nintendo%20Entertainment%20System%20%28Unheadered%29.zip/Crypto-Fascist%20%28World%29%20%28Aftermarket%29%20%28Unl%29.zip" TargetMode="External"/><Relationship Id="rId3380" Type="http://schemas.openxmlformats.org/officeDocument/2006/relationships/hyperlink" Target="https://archive.org/download/ni-roms/roms/Nintendo%20-%20Nintendo%20Entertainment%20System%20%28Unheadered%29.zip/Ide%20Yousuke%20Meijin%20no%20Jissen%20Mahjong%20II%20%28Japan%29.zip" TargetMode="External"/><Relationship Id="rId2050" Type="http://schemas.openxmlformats.org/officeDocument/2006/relationships/hyperlink" Target="https://archive.org/download/ni-roms/roms/Nintendo%20-%20Nintendo%20Entertainment%20System%20%28Unheadered%29.zip/Creepy%20Brawlers%20%28World%29%20%28Demo%29%20%28Aftermarket%29%20%28Unl%29.zip" TargetMode="External"/><Relationship Id="rId3382" Type="http://schemas.openxmlformats.org/officeDocument/2006/relationships/hyperlink" Target="https://archive.org/download/ni-roms/roms/Nintendo%20-%20Nintendo%20Entertainment%20System%20%28Unheadered%29.zip/Idol%20Hakkenden%20%28Japan%29.zip" TargetMode="External"/><Relationship Id="rId2051" Type="http://schemas.openxmlformats.org/officeDocument/2006/relationships/hyperlink" Target="https://archive.org/download/ni-roms/roms/Nintendo%20-%20Nintendo%20Entertainment%20System%20%28Unheadered%29.zip/Crestfallen%20%28World%29%20%28Aftermarket%29%20%28Unl%29.zip" TargetMode="External"/><Relationship Id="rId3381" Type="http://schemas.openxmlformats.org/officeDocument/2006/relationships/hyperlink" Target="https://archive.org/download/ni-roms/roms/Nintendo%20-%20Nintendo%20Entertainment%20System%20%28Unheadered%29.zip/Idemitsu%20-%20Space%20College%20-%20Kikenbutsu%20no%20Yasashii%20Butsuri%20to%20Kagaku%20%28Japan%29.zip" TargetMode="External"/><Relationship Id="rId2052" Type="http://schemas.openxmlformats.org/officeDocument/2006/relationships/hyperlink" Target="https://archive.org/download/ni-roms/roms/Nintendo%20-%20Nintendo%20Entertainment%20System%20%28Unheadered%29.zip/Crillion%20%28World%29%20%28Beta%29%20%28Aftermarket%29%20%28Unl%29.zip" TargetMode="External"/><Relationship Id="rId3384" Type="http://schemas.openxmlformats.org/officeDocument/2006/relationships/hyperlink" Target="https://archive.org/download/ni-roms/roms/Nintendo%20-%20Nintendo%20Entertainment%20System%20%28Unheadered%29.zip/Igo%20-%20Kyuu%20Roban%20Taikyoku%20%28Japan%29.zip" TargetMode="External"/><Relationship Id="rId2053" Type="http://schemas.openxmlformats.org/officeDocument/2006/relationships/hyperlink" Target="https://archive.org/download/ni-roms/roms/Nintendo%20-%20Nintendo%20Entertainment%20System%20%28Unheadered%29.zip/Crillion%20%28World%29%20%28v1.1%29%20%28Aftermarket%29%20%28Unl%29.zip" TargetMode="External"/><Relationship Id="rId3383" Type="http://schemas.openxmlformats.org/officeDocument/2006/relationships/hyperlink" Target="https://archive.org/download/ni-roms/roms/Nintendo%20-%20Nintendo%20Entertainment%20System%20%28Unheadered%29.zip/Idol%20Shisen%20Mahjong%20%28Japan%29%20%28Unl%29.zip" TargetMode="External"/><Relationship Id="rId2054" Type="http://schemas.openxmlformats.org/officeDocument/2006/relationships/hyperlink" Target="https://archive.org/download/ni-roms/roms/Nintendo%20-%20Nintendo%20Entertainment%20System%20%28Unheadered%29.zip/Crime%20Busters%20%28Brazil%29%20%28En%29%20%28Unl%29.zip" TargetMode="External"/><Relationship Id="rId3386" Type="http://schemas.openxmlformats.org/officeDocument/2006/relationships/hyperlink" Target="https://archive.org/download/ni-roms/roms/Nintendo%20-%20Nintendo%20Entertainment%20System%20%28Unheadered%29.zip/Igo%20Shinan%20%2791%20%28Japan%29.zip" TargetMode="External"/><Relationship Id="rId2055" Type="http://schemas.openxmlformats.org/officeDocument/2006/relationships/hyperlink" Target="https://archive.org/download/ni-roms/roms/Nintendo%20-%20Nintendo%20Entertainment%20System%20%28Unheadered%29.zip/Crisis%20Force%20%28Japan%29%20%28Sample%29.zip" TargetMode="External"/><Relationship Id="rId3385" Type="http://schemas.openxmlformats.org/officeDocument/2006/relationships/hyperlink" Target="https://archive.org/download/ni-roms/roms/Nintendo%20-%20Nintendo%20Entertainment%20System%20%28Unheadered%29.zip/Igo%20Meikan%20%28Japan%29.zip" TargetMode="External"/><Relationship Id="rId2056" Type="http://schemas.openxmlformats.org/officeDocument/2006/relationships/hyperlink" Target="https://archive.org/download/ni-roms/roms/Nintendo%20-%20Nintendo%20Entertainment%20System%20%28Unheadered%29.zip/Crisis%20Force%20%28Japan%29.zip" TargetMode="External"/><Relationship Id="rId3388" Type="http://schemas.openxmlformats.org/officeDocument/2006/relationships/hyperlink" Target="https://archive.org/download/ni-roms/roms/Nintendo%20-%20Nintendo%20Entertainment%20System%20%28Unheadered%29.zip/Igo%20Shinan%20%2793%20%28Japan%29.zip" TargetMode="External"/><Relationship Id="rId2057" Type="http://schemas.openxmlformats.org/officeDocument/2006/relationships/hyperlink" Target="https://archive.org/download/ni-roms/roms/Nintendo%20-%20Nintendo%20Entertainment%20System%20%28Unheadered%29.zip/Critical%20Match%20%28World%29%20%28Aftermarket%29%20%28Unl%29.zip" TargetMode="External"/><Relationship Id="rId3387" Type="http://schemas.openxmlformats.org/officeDocument/2006/relationships/hyperlink" Target="https://archive.org/download/ni-roms/roms/Nintendo%20-%20Nintendo%20Entertainment%20System%20%28Unheadered%29.zip/Igo%20Shinan%20%2792%20%28Japan%29.zip" TargetMode="External"/><Relationship Id="rId2058" Type="http://schemas.openxmlformats.org/officeDocument/2006/relationships/hyperlink" Target="https://archive.org/download/ni-roms/roms/Nintendo%20-%20Nintendo%20Entertainment%20System%20%28Unheadered%29.zip/Critical%20Match%20%28World%29%20%28NESDev%202018%29%20%28Aftermarket%29%20%28Unl%29.zip" TargetMode="External"/><Relationship Id="rId2059" Type="http://schemas.openxmlformats.org/officeDocument/2006/relationships/hyperlink" Target="https://archive.org/download/ni-roms/roms/Nintendo%20-%20Nintendo%20Entertainment%20System%20%28Unheadered%29.zip/Cross-Strait%20Independence%20%28Taiwan%29%20%28En%29%20%28Aftermarket%29%20%28Unl%29.zip" TargetMode="External"/><Relationship Id="rId3389" Type="http://schemas.openxmlformats.org/officeDocument/2006/relationships/hyperlink" Target="https://archive.org/download/ni-roms/roms/Nintendo%20-%20Nintendo%20Entertainment%20System%20%28Unheadered%29.zip/Igo%20Shinan%20%2794%20%28Japan%29.zip" TargetMode="External"/><Relationship Id="rId2080" Type="http://schemas.openxmlformats.org/officeDocument/2006/relationships/hyperlink" Target="https://archive.org/download/ni-roms/roms/Nintendo%20-%20Nintendo%20Entertainment%20System%20%28Unheadered%29.zip/Cube%2C%20The%20%28World%29%20%28Demo%203%29%20%28Aftermarket%29%20%28Unl%29.zip" TargetMode="External"/><Relationship Id="rId2081" Type="http://schemas.openxmlformats.org/officeDocument/2006/relationships/hyperlink" Target="https://archive.org/download/ni-roms/roms/Nintendo%20-%20Nintendo%20Entertainment%20System%20%28Unheadered%29.zip/Cult%20of%20the%20Voodoo%20Ninjas%20%28World%29%20%282024-04-15%29%20%28Aftermarket%29%20%28Unl%29.zip" TargetMode="External"/><Relationship Id="rId2082" Type="http://schemas.openxmlformats.org/officeDocument/2006/relationships/hyperlink" Target="https://archive.org/download/ni-roms/roms/Nintendo%20-%20Nintendo%20Entertainment%20System%20%28Unheadered%29.zip/Cult%20of%20the%20Voodoo%20Ninjas%20%28World%29%20%282024-06-11%29%20%28Aftermarket%29%20%28Unl%29.zip" TargetMode="External"/><Relationship Id="rId2083" Type="http://schemas.openxmlformats.org/officeDocument/2006/relationships/hyperlink" Target="https://archive.org/download/ni-roms/roms/Nintendo%20-%20Nintendo%20Entertainment%20System%20%28Unheadered%29.zip/Cursed%20Crown%20%28World%29%20%28Aftermarket%29%20%28Unl%29.zip" TargetMode="External"/><Relationship Id="rId2084" Type="http://schemas.openxmlformats.org/officeDocument/2006/relationships/hyperlink" Target="https://archive.org/download/ni-roms/roms/Nintendo%20-%20Nintendo%20Entertainment%20System%20%28Unheadered%29.zip/Cursed%20Crown%20%28World%29%20%28v1.0%29%20%28Beta%29%20%28Aftermarket%29%20%28Unl%29.zip" TargetMode="External"/><Relationship Id="rId2085" Type="http://schemas.openxmlformats.org/officeDocument/2006/relationships/hyperlink" Target="https://archive.org/download/ni-roms/roms/Nintendo%20-%20Nintendo%20Entertainment%20System%20%28Unheadered%29.zip/Cursed%20Village%20%28World%29%20%28Proto%29%20%282023-12-15%29%20%28Aftermarket%29%20%28Unl%29.zip" TargetMode="External"/><Relationship Id="rId2086" Type="http://schemas.openxmlformats.org/officeDocument/2006/relationships/hyperlink" Target="https://archive.org/download/ni-roms/roms/Nintendo%20-%20Nintendo%20Entertainment%20System%20%28Unheadered%29.zip/Cursed%20Village%20%28World%29%20%28Proto%29%20%282024-01-14%29%20%28Aftermarket%29%20%28Unl%29.zip" TargetMode="External"/><Relationship Id="rId2087" Type="http://schemas.openxmlformats.org/officeDocument/2006/relationships/hyperlink" Target="https://archive.org/download/ni-roms/roms/Nintendo%20-%20Nintendo%20Entertainment%20System%20%28Unheadered%29.zip/Cursed%20Village%20%28World%29%20%28Proto%29%20%282024-02-01%29%20%28Aftermarket%29%20%28Unl%29.zip" TargetMode="External"/><Relationship Id="rId2088" Type="http://schemas.openxmlformats.org/officeDocument/2006/relationships/hyperlink" Target="https://archive.org/download/ni-roms/roms/Nintendo%20-%20Nintendo%20Entertainment%20System%20%28Unheadered%29.zip/Cursed%20Village%20%28World%29%20%28Proto%29%20%282024-03-29%29%20%28Aftermarket%29%20%28Unl%29.zip" TargetMode="External"/><Relationship Id="rId2089" Type="http://schemas.openxmlformats.org/officeDocument/2006/relationships/hyperlink" Target="https://archive.org/download/ni-roms/roms/Nintendo%20-%20Nintendo%20Entertainment%20System%20%28Unheadered%29.zip/Curse%20of%20the%20Shadow%20%28World%29%20%28Proto%29%20%28Byte-Off%202020%29%20%28Aftermarket%29%20%28Unl%29.zip" TargetMode="External"/><Relationship Id="rId2070" Type="http://schemas.openxmlformats.org/officeDocument/2006/relationships/hyperlink" Target="https://archive.org/download/ni-roms/roms/Nintendo%20-%20Nintendo%20Entertainment%20System%20%28Unheadered%29.zip/Crystal%20Castles%20%28USA%29%20%28Atari%20Flashback%29%20%28Aftermarket%29%20%28Unl%29.zip" TargetMode="External"/><Relationship Id="rId2071" Type="http://schemas.openxmlformats.org/officeDocument/2006/relationships/hyperlink" Target="https://archive.org/download/ni-roms/roms/Nintendo%20-%20Nintendo%20Entertainment%20System%20%28Unheadered%29.zip/Crystal%20Mines%20%28Korea%29%20%28Unl%29.zip" TargetMode="External"/><Relationship Id="rId2072" Type="http://schemas.openxmlformats.org/officeDocument/2006/relationships/hyperlink" Target="https://archive.org/download/ni-roms/roms/Nintendo%20-%20Nintendo%20Entertainment%20System%20%28Unheadered%29.zip/Crystal%20Mines%20%28USA%29%20%28Unl%29.zip" TargetMode="External"/><Relationship Id="rId2073" Type="http://schemas.openxmlformats.org/officeDocument/2006/relationships/hyperlink" Target="https://archive.org/download/ni-roms/roms/Nintendo%20-%20Nintendo%20Entertainment%20System%20%28Unheadered%29.zip/Crystalis%20%28USA%29%20%28Beta%29.zip" TargetMode="External"/><Relationship Id="rId2074" Type="http://schemas.openxmlformats.org/officeDocument/2006/relationships/hyperlink" Target="https://archive.org/download/ni-roms/roms/Nintendo%20-%20Nintendo%20Entertainment%20System%20%28Unheadered%29.zip/Crystalis%20%28USA%29.zip" TargetMode="External"/><Relationship Id="rId2075" Type="http://schemas.openxmlformats.org/officeDocument/2006/relationships/hyperlink" Target="https://archive.org/download/ni-roms/roms/Nintendo%20-%20Nintendo%20Entertainment%20System%20%28Unheadered%29.zip/Crystalis%20%28USA%2C%20Europe%29%20%28SNK%2040th%20Anniversary%20Collection%29.zip" TargetMode="External"/><Relationship Id="rId2076" Type="http://schemas.openxmlformats.org/officeDocument/2006/relationships/hyperlink" Target="https://archive.org/download/ni-roms/roms/Nintendo%20-%20Nintendo%20Entertainment%20System%20%28Unheadered%29.zip/Cuba%20War%20%28Asia%29%20%28Zh%29%20%28Pirate%29.zip" TargetMode="External"/><Relationship Id="rId2077" Type="http://schemas.openxmlformats.org/officeDocument/2006/relationships/hyperlink" Target="https://archive.org/download/ni-roms/roms/Nintendo%20-%20Nintendo%20Entertainment%20System%20%28Unheadered%29.zip/Cuba%20Zhanshi%20Xi%20Hua%20%28Asia%29%20%28Pirate%29.zip" TargetMode="External"/><Relationship Id="rId2078" Type="http://schemas.openxmlformats.org/officeDocument/2006/relationships/hyperlink" Target="https://archive.org/download/ni-roms/roms/Nintendo%20-%20Nintendo%20Entertainment%20System%20%28Unheadered%29.zip/Cube%2C%20The%20%28World%29%20%28Demo%201%29%20%28Aftermarket%29%20%28Unl%29.zip" TargetMode="External"/><Relationship Id="rId2079" Type="http://schemas.openxmlformats.org/officeDocument/2006/relationships/hyperlink" Target="https://archive.org/download/ni-roms/roms/Nintendo%20-%20Nintendo%20Entertainment%20System%20%28Unheadered%29.zip/Cube%2C%20The%20%28World%29%20%28Demo%202%29%20%28Byte-Off%202024%29%20%28Aftermarket%29%20%28Unl%29.zip" TargetMode="External"/><Relationship Id="rId4723" Type="http://schemas.openxmlformats.org/officeDocument/2006/relationships/hyperlink" Target="https://archive.org/download/ni-roms/roms/Nintendo%20-%20Nintendo%20Entertainment%20System%20%28Unheadered%29.zip/North%20and%20South%20%28USA%29.zip" TargetMode="External"/><Relationship Id="rId4722" Type="http://schemas.openxmlformats.org/officeDocument/2006/relationships/hyperlink" Target="https://archive.org/download/ni-roms/roms/Nintendo%20-%20Nintendo%20Entertainment%20System%20%28Unheadered%29.zip/North%20%26%20South%20-%20Wakuwaku%20Nanboku%20Sensou%20%28Japan%29.zip" TargetMode="External"/><Relationship Id="rId4725" Type="http://schemas.openxmlformats.org/officeDocument/2006/relationships/hyperlink" Target="https://archive.org/download/ni-roms/roms/Nintendo%20-%20Nintendo%20Entertainment%20System%20%28Unheadered%29.zip/Nova%20the%20Squirrel%20%28World%29%20%28v1.0.0%29%20%28Aftermarket%29%20%28Unl%29.zip" TargetMode="External"/><Relationship Id="rId4724" Type="http://schemas.openxmlformats.org/officeDocument/2006/relationships/hyperlink" Target="https://archive.org/download/ni-roms/roms/Nintendo%20-%20Nintendo%20Entertainment%20System%20%28Unheadered%29.zip/Nothing%20Good%20Can%20Come%20of%20This%20%28World%29%20%28Aftermarket%29%20%28Unl%29.zip" TargetMode="External"/><Relationship Id="rId4727" Type="http://schemas.openxmlformats.org/officeDocument/2006/relationships/hyperlink" Target="https://archive.org/download/ni-roms/roms/Nintendo%20-%20Nintendo%20Entertainment%20System%20%28Unheadered%29.zip/Nova%20the%20Squirrel%20%28World%29%20%28v1.0.2%29%20%28Aftermarket%29%20%28Unl%29.zip" TargetMode="External"/><Relationship Id="rId4726" Type="http://schemas.openxmlformats.org/officeDocument/2006/relationships/hyperlink" Target="https://archive.org/download/ni-roms/roms/Nintendo%20-%20Nintendo%20Entertainment%20System%20%28Unheadered%29.zip/Nova%20the%20Squirrel%20%28World%29%20%28v1.0.1%29%20%28Aftermarket%29%20%28Unl%29.zip" TargetMode="External"/><Relationship Id="rId4729" Type="http://schemas.openxmlformats.org/officeDocument/2006/relationships/hyperlink" Target="https://archive.org/download/ni-roms/roms/Nintendo%20-%20Nintendo%20Entertainment%20System%20%28Unheadered%29.zip/Nova%20the%20Squirrel%20%28World%29%20%28v1.0.4%29%20%28Aftermarket%29%20%28Unl%29.zip" TargetMode="External"/><Relationship Id="rId4728" Type="http://schemas.openxmlformats.org/officeDocument/2006/relationships/hyperlink" Target="https://archive.org/download/ni-roms/roms/Nintendo%20-%20Nintendo%20Entertainment%20System%20%28Unheadered%29.zip/Nova%20the%20Squirrel%20%28World%29%20%28v1.0.3%29%20%28Aftermarket%29%20%28Unl%29.zip" TargetMode="External"/><Relationship Id="rId4721" Type="http://schemas.openxmlformats.org/officeDocument/2006/relationships/hyperlink" Target="https://archive.org/download/ni-roms/roms/Nintendo%20-%20Nintendo%20Entertainment%20System%20%28Unheadered%29.zip/North%20%26%20South%20%28Europe%29.zip" TargetMode="External"/><Relationship Id="rId4720" Type="http://schemas.openxmlformats.org/officeDocument/2006/relationships/hyperlink" Target="https://archive.org/download/ni-roms/roms/Nintendo%20-%20Nintendo%20Entertainment%20System%20%28Unheadered%29.zip/Nongchang%20Xiao%20Jingling%20%28China%29%20%28Aftermarket%29%20%28Pirate%29.zip" TargetMode="External"/><Relationship Id="rId4712" Type="http://schemas.openxmlformats.org/officeDocument/2006/relationships/hyperlink" Target="https://archive.org/download/ni-roms/roms/Nintendo%20-%20Nintendo%20Entertainment%20System%20%28Unheadered%29.zip/Nobunaga%20no%20Yabou%20-%20Sengoku%20Gunyuuden%20%28Japan%29%20%28Rev%201%29.zip" TargetMode="External"/><Relationship Id="rId4711" Type="http://schemas.openxmlformats.org/officeDocument/2006/relationships/hyperlink" Target="https://archive.org/download/ni-roms/roms/Nintendo%20-%20Nintendo%20Entertainment%20System%20%28Unheadered%29.zip/Nobunaga%20no%20Yabou%20-%20Bushou%20Fuuun%20Roku%20%28Japan%29.zip" TargetMode="External"/><Relationship Id="rId4714" Type="http://schemas.openxmlformats.org/officeDocument/2006/relationships/hyperlink" Target="https://archive.org/download/ni-roms/roms/Nintendo%20-%20Nintendo%20Entertainment%20System%20%28Unheadered%29.zip/Nobunaga%20no%20Yabou%20-%20Zenkoku%20Ban%20%28Japan%29%20%28Rev%201%29.zip" TargetMode="External"/><Relationship Id="rId4713" Type="http://schemas.openxmlformats.org/officeDocument/2006/relationships/hyperlink" Target="https://archive.org/download/ni-roms/roms/Nintendo%20-%20Nintendo%20Entertainment%20System%20%28Unheadered%29.zip/Nobunaga%20no%20Yabou%20-%20Sengoku%20Gunyuuden%20%28Japan%29.zip" TargetMode="External"/><Relationship Id="rId4716" Type="http://schemas.openxmlformats.org/officeDocument/2006/relationships/hyperlink" Target="https://archive.org/download/ni-roms/roms/Nintendo%20-%20Nintendo%20Entertainment%20System%20%28Unheadered%29.zip/Nomolos%20-%20Storming%20the%20CATsle%20%28World%29%20%28V1.00D%29%20%28Demo%29%20%28Aftermarket%29%20%28Unl%29%20%28Alt%29.zip" TargetMode="External"/><Relationship Id="rId4715" Type="http://schemas.openxmlformats.org/officeDocument/2006/relationships/hyperlink" Target="https://archive.org/download/ni-roms/roms/Nintendo%20-%20Nintendo%20Entertainment%20System%20%28Unheadered%29.zip/Nobunaga%20no%20Yabou%20-%20Zenkoku%20Ban%20%28Japan%29.zip" TargetMode="External"/><Relationship Id="rId4718" Type="http://schemas.openxmlformats.org/officeDocument/2006/relationships/hyperlink" Target="https://archive.org/download/ni-roms/roms/Nintendo%20-%20Nintendo%20Entertainment%20System%20%28Unheadered%29.zip/Nomolos%20-%20Storming%20the%20CATsle%20%28World%29%20%28v1.0%29%20%28Aftermarket%29%20%28Unl%29.zip" TargetMode="External"/><Relationship Id="rId4717" Type="http://schemas.openxmlformats.org/officeDocument/2006/relationships/hyperlink" Target="https://archive.org/download/ni-roms/roms/Nintendo%20-%20Nintendo%20Entertainment%20System%20%28Unheadered%29.zip/Nomolos%20-%20Storming%20the%20CATsle%20%28World%29%20%28V1.00D%29%20%28Demo%29%20%28Aftermarket%29%20%28Unl%29.zip" TargetMode="External"/><Relationship Id="rId4719" Type="http://schemas.openxmlformats.org/officeDocument/2006/relationships/hyperlink" Target="https://archive.org/download/ni-roms/roms/Nintendo%20-%20Nintendo%20Entertainment%20System%20%28Unheadered%29.zip/Nomolos%20-%20Storming%20the%20CATsle%20%28World%29%20%28v1.1%29%20%28Aftermarket%29%20%28Unl%29.zip" TargetMode="External"/><Relationship Id="rId4710" Type="http://schemas.openxmlformats.org/officeDocument/2006/relationships/hyperlink" Target="https://archive.org/download/ni-roms/roms/Nintendo%20-%20Nintendo%20Entertainment%20System%20%28Unheadered%29.zip/Nobunaga%20no%20Yabou%20-%20Bushou%20Fuuun%20Roku%20%28Japan%29%20%28Rev%201%29.zip" TargetMode="External"/><Relationship Id="rId3414" Type="http://schemas.openxmlformats.org/officeDocument/2006/relationships/hyperlink" Target="https://archive.org/download/ni-roms/roms/Nintendo%20-%20Nintendo%20Entertainment%20System%20%28Unheadered%29.zip/Incredible%20Crash%20Dummies%2C%20The%20%28USA%29.zip" TargetMode="External"/><Relationship Id="rId4745" Type="http://schemas.openxmlformats.org/officeDocument/2006/relationships/hyperlink" Target="https://archive.org/download/ni-roms/roms/Nintendo%20-%20Nintendo%20Entertainment%20System%20%28Unheadered%29.zip/Oeka%20Kids%20-%20Anpanman%20to%20Oekaki%20Shiyou%21%21%20%28Japan%29.zip" TargetMode="External"/><Relationship Id="rId3413" Type="http://schemas.openxmlformats.org/officeDocument/2006/relationships/hyperlink" Target="https://archive.org/download/ni-roms/roms/Nintendo%20-%20Nintendo%20Entertainment%20System%20%28Unheadered%29.zip/Incredible%20Crash%20Dummies%2C%20The%20%28Europe%29.zip" TargetMode="External"/><Relationship Id="rId4744" Type="http://schemas.openxmlformats.org/officeDocument/2006/relationships/hyperlink" Target="https://archive.org/download/ni-roms/roms/Nintendo%20-%20Nintendo%20Entertainment%20System%20%28Unheadered%29.zip/Oeka%20Kids%20-%20Anpanman%20no%20Hiragana%20Daisuki%20%28Japan%29.zip" TargetMode="External"/><Relationship Id="rId3416" Type="http://schemas.openxmlformats.org/officeDocument/2006/relationships/hyperlink" Target="https://archive.org/download/ni-roms/roms/Nintendo%20-%20Nintendo%20Entertainment%20System%20%28Unheadered%29.zip/Indiana%20Jones%20and%20the%20Last%20Crusade%20%28USA%29%20%28Taito%29.zip" TargetMode="External"/><Relationship Id="rId4747" Type="http://schemas.openxmlformats.org/officeDocument/2006/relationships/hyperlink" Target="https://archive.org/download/ni-roms/roms/Nintendo%20-%20Nintendo%20Entertainment%20System%20%28Unheadered%29.zip/Oishinbo%20-%20Kyuukyoku%20no%20Menu%20Sanbon%20Shoubu%20%28Japan%29.zip" TargetMode="External"/><Relationship Id="rId3415" Type="http://schemas.openxmlformats.org/officeDocument/2006/relationships/hyperlink" Target="https://archive.org/download/ni-roms/roms/Nintendo%20-%20Nintendo%20Entertainment%20System%20%28Unheadered%29.zip/Indiana%20Jones%20and%20the%20Last%20Crusade%20%28Europe%29.zip" TargetMode="External"/><Relationship Id="rId4746" Type="http://schemas.openxmlformats.org/officeDocument/2006/relationships/hyperlink" Target="https://archive.org/download/ni-roms/roms/Nintendo%20-%20Nintendo%20Entertainment%20System%20%28Unheadered%29.zip/Office%20Hero%20%28World%29%20%28Demo%29%20%28Byte-Off%202019%29%20%28Aftermarket%29%20%28Unl%29.zip" TargetMode="External"/><Relationship Id="rId3418" Type="http://schemas.openxmlformats.org/officeDocument/2006/relationships/hyperlink" Target="https://archive.org/download/ni-roms/roms/Nintendo%20-%20Nintendo%20Entertainment%20System%20%28Unheadered%29.zip/Indiana%20Jones%20and%20the%20Temple%20of%20Doom%20%28USA%29%20%28Rev%201%29.zip" TargetMode="External"/><Relationship Id="rId4749" Type="http://schemas.openxmlformats.org/officeDocument/2006/relationships/hyperlink" Target="https://archive.org/download/ni-roms/roms/Nintendo%20-%20Nintendo%20Entertainment%20System%20%28Unheadered%29.zip/Okkotoshi%20Puzzle%20-%20Tonjan%21%20%28Japan%29.zip" TargetMode="External"/><Relationship Id="rId3417" Type="http://schemas.openxmlformats.org/officeDocument/2006/relationships/hyperlink" Target="https://archive.org/download/ni-roms/roms/Nintendo%20-%20Nintendo%20Entertainment%20System%20%28Unheadered%29.zip/Indiana%20Jones%20and%20the%20Last%20Crusade%20%28USA%29%20%28UBI%20Soft%29.zip" TargetMode="External"/><Relationship Id="rId4748" Type="http://schemas.openxmlformats.org/officeDocument/2006/relationships/hyperlink" Target="https://archive.org/download/ni-roms/roms/Nintendo%20-%20Nintendo%20Entertainment%20System%20%28Unheadered%29.zip/Okkotoshi%20Puzzle%20-%20Tonjan%21%20%28Japan%29%20%28Beta%29.zip" TargetMode="External"/><Relationship Id="rId3419" Type="http://schemas.openxmlformats.org/officeDocument/2006/relationships/hyperlink" Target="https://archive.org/download/ni-roms/roms/Nintendo%20-%20Nintendo%20Entertainment%20System%20%28Unheadered%29.zip/Indiana%20Jones%20and%20the%20Temple%20of%20Doom%20%28USA%29%20%28Unl%29.zip" TargetMode="External"/><Relationship Id="rId3410" Type="http://schemas.openxmlformats.org/officeDocument/2006/relationships/hyperlink" Target="https://archive.org/download/ni-roms/roms/Nintendo%20-%20Nintendo%20Entertainment%20System%20%28Unheadered%29.zip/Improbability%20Fighter%20%28World%29%20%28Beta%29%20%28Ludum%20Dare%2049%29%20%28Aftermarket%29%20%28Unl%29.zip" TargetMode="External"/><Relationship Id="rId4741" Type="http://schemas.openxmlformats.org/officeDocument/2006/relationships/hyperlink" Target="https://archive.org/download/ni-roms/roms/Nintendo%20-%20Nintendo%20Entertainment%20System%20%28Unheadered%29.zip/Obuchayushchiy%20Kartridzh%20%28Russia%29%20%28Subor%20Keyboard%29%20%28Unl%29.zip" TargetMode="External"/><Relationship Id="rId4740" Type="http://schemas.openxmlformats.org/officeDocument/2006/relationships/hyperlink" Target="https://archive.org/download/ni-roms/roms/Nintendo%20-%20Nintendo%20Entertainment%20System%20%28Unheadered%29.zip/Obocchama-kun%20%28Japan%29.zip" TargetMode="External"/><Relationship Id="rId3412" Type="http://schemas.openxmlformats.org/officeDocument/2006/relationships/hyperlink" Target="https://archive.org/download/ni-roms/roms/Nintendo%20-%20Nintendo%20Entertainment%20System%20%28Unheadered%29.zip/Incident%2C%20The%20-%20Standalone%20Level%20Creator%20%28World%29%20%28Aftermarket%29%20%28Unl%29.zip" TargetMode="External"/><Relationship Id="rId4743" Type="http://schemas.openxmlformats.org/officeDocument/2006/relationships/hyperlink" Target="https://archive.org/download/ni-roms/roms/Nintendo%20-%20Nintendo%20Entertainment%20System%20%28Unheadered%29.zip/Odyssey%201157%20%28World%29%20%28Proto%29%20%28Aftermarket%29%20%28Unl%29.zip" TargetMode="External"/><Relationship Id="rId3411" Type="http://schemas.openxmlformats.org/officeDocument/2006/relationships/hyperlink" Target="https://archive.org/download/ni-roms/roms/Nintendo%20-%20Nintendo%20Entertainment%20System%20%28Unheadered%29.zip/Incident%2C%20The%20%28World%29%20%28Demo%29%20%28Aftermarket%29%20%28Unl%29.zip" TargetMode="External"/><Relationship Id="rId4742" Type="http://schemas.openxmlformats.org/officeDocument/2006/relationships/hyperlink" Target="https://archive.org/download/ni-roms/roms/Nintendo%20-%20Nintendo%20Entertainment%20System%20%28Unheadered%29.zip/Odyssey%201156%20%28World%29%20%28Demo%29%20%28Byte-Off%202020%29%20%28Aftermarket%29%20%28Unl%29.zip" TargetMode="External"/><Relationship Id="rId3403" Type="http://schemas.openxmlformats.org/officeDocument/2006/relationships/hyperlink" Target="https://archive.org/download/ni-roms/roms/Nintendo%20-%20Nintendo%20Entertainment%20System%20%28Unheadered%29.zip/ImageFight%20%28Japan%29.zip" TargetMode="External"/><Relationship Id="rId4734" Type="http://schemas.openxmlformats.org/officeDocument/2006/relationships/hyperlink" Target="https://archive.org/download/ni-roms/roms/Nintendo%20-%20Nintendo%20Entertainment%20System%20%28Unheadered%29.zip/Nushen%20de%20Jiushu%20%28China%29%20%28Aftermarket%29%20%28Unl%29.zip" TargetMode="External"/><Relationship Id="rId3402" Type="http://schemas.openxmlformats.org/officeDocument/2006/relationships/hyperlink" Target="https://archive.org/download/ni-roms/roms/Nintendo%20-%20Nintendo%20Entertainment%20System%20%28Unheadered%29.zip/Ikki%20%28Japan%29.zip" TargetMode="External"/><Relationship Id="rId4733" Type="http://schemas.openxmlformats.org/officeDocument/2006/relationships/hyperlink" Target="https://archive.org/download/ni-roms/roms/Nintendo%20-%20Nintendo%20Entertainment%20System%20%28Unheadered%29.zip/Noxious%20Liquid%20%28World%29%20%28Proto%29%20%28Aftermarket%29%20%28Unl%29.zip" TargetMode="External"/><Relationship Id="rId3405" Type="http://schemas.openxmlformats.org/officeDocument/2006/relationships/hyperlink" Target="https://archive.org/download/ni-roms/roms/Nintendo%20-%20Nintendo%20Entertainment%20System%20%28Unheadered%29.zip/Immortal%2C%20The%20%28USA%29.zip" TargetMode="External"/><Relationship Id="rId4736" Type="http://schemas.openxmlformats.org/officeDocument/2006/relationships/hyperlink" Target="https://archive.org/download/ni-roms/roms/Nintendo%20-%20Nintendo%20Entertainment%20System%20%28Unheadered%29.zip/OLD%20WORLD%20-%20Aftermath%20%28World%29%20%28Demo%201%29%20%28Aftermarket%29%20%28Unl%29.zip" TargetMode="External"/><Relationship Id="rId3404" Type="http://schemas.openxmlformats.org/officeDocument/2006/relationships/hyperlink" Target="https://archive.org/download/ni-roms/roms/Nintendo%20-%20Nintendo%20Entertainment%20System%20%28Unheadered%29.zip/ImageFight%20%28USA%29.zip" TargetMode="External"/><Relationship Id="rId4735" Type="http://schemas.openxmlformats.org/officeDocument/2006/relationships/hyperlink" Target="https://archive.org/download/ni-roms/roms/Nintendo%20-%20Nintendo%20Entertainment%20System%20%28Unheadered%29.zip/Nuts%20%26%20Milk%20%28Japan%29.zip" TargetMode="External"/><Relationship Id="rId3407" Type="http://schemas.openxmlformats.org/officeDocument/2006/relationships/hyperlink" Target="https://archive.org/download/ni-roms/roms/Nintendo%20-%20Nintendo%20Entertainment%20System%20%28Unheadered%29.zip/Impartial%20Judge%20%28China%29%20%28Pirate%29.zip" TargetMode="External"/><Relationship Id="rId4738" Type="http://schemas.openxmlformats.org/officeDocument/2006/relationships/hyperlink" Target="https://archive.org/download/ni-roms/roms/Nintendo%20-%20Nintendo%20Entertainment%20System%20%28Unheadered%29.zip/OLD%20WORLD%20-%20Aftermath%20%28World%29%20%28Demo%203%29%20%28Aftermarket%29%20%28Unl%29.zip" TargetMode="External"/><Relationship Id="rId3406" Type="http://schemas.openxmlformats.org/officeDocument/2006/relationships/hyperlink" Target="https://archive.org/download/ni-roms/roms/Nintendo%20-%20Nintendo%20Entertainment%20System%20%28Unheadered%29.zip/Immortal%2C%20The%20%28World%29%20%28QUByte%20Classics%29.zip" TargetMode="External"/><Relationship Id="rId4737" Type="http://schemas.openxmlformats.org/officeDocument/2006/relationships/hyperlink" Target="https://archive.org/download/ni-roms/roms/Nintendo%20-%20Nintendo%20Entertainment%20System%20%28Unheadered%29.zip/OLD%20WORLD%20-%20Aftermath%20%28World%29%20%28Demo%202%29%20%28Aftermarket%29%20%28Unl%29.zip" TargetMode="External"/><Relationship Id="rId3409" Type="http://schemas.openxmlformats.org/officeDocument/2006/relationships/hyperlink" Target="https://archive.org/download/ni-roms/roms/Nintendo%20-%20Nintendo%20Entertainment%20System%20%28Unheadered%29.zip/Improbability%20Fighter%20%28World%29%20%28Aftermarket%29%20%28Unl%29.zip" TargetMode="External"/><Relationship Id="rId3408" Type="http://schemas.openxmlformats.org/officeDocument/2006/relationships/hyperlink" Target="https://archive.org/download/ni-roms/roms/Nintendo%20-%20Nintendo%20Entertainment%20System%20%28Unheadered%29.zip/Impossible%20Mission%20II%20%28USA%29%20%28Unl%29.zip" TargetMode="External"/><Relationship Id="rId4739" Type="http://schemas.openxmlformats.org/officeDocument/2006/relationships/hyperlink" Target="https://archive.org/download/ni-roms/roms/Nintendo%20-%20Nintendo%20Entertainment%20System%20%28Unheadered%29.zip/Obake%20no%20Q%20Tarou%20-%20Wanwan%20Panic%20%28Japan%29.zip" TargetMode="External"/><Relationship Id="rId4730" Type="http://schemas.openxmlformats.org/officeDocument/2006/relationships/hyperlink" Target="https://archive.org/download/ni-roms/roms/Nintendo%20-%20Nintendo%20Entertainment%20System%20%28Unheadered%29.zip/Nova%20the%20Squirrel%20%28World%29%20%28v1.0.5%29%20%28Aftermarket%29%20%28Unl%29.zip" TargetMode="External"/><Relationship Id="rId3401" Type="http://schemas.openxmlformats.org/officeDocument/2006/relationships/hyperlink" Target="https://archive.org/download/ni-roms/roms/Nintendo%20-%20Nintendo%20Entertainment%20System%20%28Unheadered%29.zip/Ikinari%20Musician%20%28Japan%29.zip" TargetMode="External"/><Relationship Id="rId4732" Type="http://schemas.openxmlformats.org/officeDocument/2006/relationships/hyperlink" Target="https://archive.org/download/ni-roms/roms/Nintendo%20-%20Nintendo%20Entertainment%20System%20%28Unheadered%29.zip/Nova%20the%20Squirrel%20%28World%29%20%28v1.0.6%29%20%28Aftermarket%29%20%28Unl%29.zip" TargetMode="External"/><Relationship Id="rId3400" Type="http://schemas.openxmlformats.org/officeDocument/2006/relationships/hyperlink" Target="https://archive.org/download/ni-roms/roms/Nintendo%20-%20Nintendo%20Entertainment%20System%20%28Unheadered%29.zip/Ikinari%20Musician%20%28Japan%29%20%28Beta%29.zip" TargetMode="External"/><Relationship Id="rId4731" Type="http://schemas.openxmlformats.org/officeDocument/2006/relationships/hyperlink" Target="https://archive.org/download/ni-roms/roms/Nintendo%20-%20Nintendo%20Entertainment%20System%20%28Unheadered%29.zip/Nova%20the%20Squirrel%20%28World%29%20%28v1.0.6%29%20%28Aftermarket%29%20%28Unl%29%20%28Alt%29.zip" TargetMode="External"/><Relationship Id="rId4701" Type="http://schemas.openxmlformats.org/officeDocument/2006/relationships/hyperlink" Target="https://archive.org/download/ni-roms/roms/Nintendo%20-%20Nintendo%20Entertainment%20System%20%28Unheadered%29.zip/Nintendo%20World%20Cup%20%28USA%29.zip" TargetMode="External"/><Relationship Id="rId4700" Type="http://schemas.openxmlformats.org/officeDocument/2006/relationships/hyperlink" Target="https://archive.org/download/ni-roms/roms/Nintendo%20-%20Nintendo%20Entertainment%20System%20%28Unheadered%29.zip/Nintendo%20World%20Cup%20%28USA%29%20%28Rev%201%29.zip" TargetMode="External"/><Relationship Id="rId4703" Type="http://schemas.openxmlformats.org/officeDocument/2006/relationships/hyperlink" Target="https://archive.org/download/ni-roms/roms/Nintendo%20-%20Nintendo%20Entertainment%20System%20%28Unheadered%29.zip/Nishimura%20Kyoutarou%20Mystery%20-%20Super%20Express%20Satsujin%20Jiken%20%28Japan%29.zip" TargetMode="External"/><Relationship Id="rId4702" Type="http://schemas.openxmlformats.org/officeDocument/2006/relationships/hyperlink" Target="https://archive.org/download/ni-roms/roms/Nintendo%20-%20Nintendo%20Entertainment%20System%20%28Unheadered%29.zip/Nishimura%20Kyoutarou%20Mystery%20-%20Blue%20Train%20Satsujin%20Jiken%20%28Japan%29.zip" TargetMode="External"/><Relationship Id="rId4705" Type="http://schemas.openxmlformats.org/officeDocument/2006/relationships/hyperlink" Target="https://archive.org/download/ni-roms/roms/Nintendo%20-%20Nintendo%20Entertainment%20System%20%28Unheadered%29.zip/Nix%20-%20The%20Paradox%20Relic%20%28World%29%20%28v1.2%29%20%28Demo%29%20%28Aftermarket%29%20%28Unl%29.zip" TargetMode="External"/><Relationship Id="rId4704" Type="http://schemas.openxmlformats.org/officeDocument/2006/relationships/hyperlink" Target="https://archive.org/download/ni-roms/roms/Nintendo%20-%20Nintendo%20Entertainment%20System%20%28Unheadered%29.zip/Nix%20-%20The%20Paradox%20Relic%20%28World%29%20%28Demo%29%20%28Byte-Off%202019%29%20%28Aftermarket%29%20%28Unl%29.zip" TargetMode="External"/><Relationship Id="rId4707" Type="http://schemas.openxmlformats.org/officeDocument/2006/relationships/hyperlink" Target="https://archive.org/download/ni-roms/roms/Nintendo%20-%20Nintendo%20Entertainment%20System%20%28Unheadered%29.zip/Noah%27s%20Ark%20%28Europe%29.zip" TargetMode="External"/><Relationship Id="rId4706" Type="http://schemas.openxmlformats.org/officeDocument/2006/relationships/hyperlink" Target="https://archive.org/download/ni-roms/roms/Nintendo%20-%20Nintendo%20Entertainment%20System%20%28Unheadered%29.zip/No%20Good%20Choice%20%28World%29%20%28Aftermarket%29%20%28Unl%29.zip" TargetMode="External"/><Relationship Id="rId4709" Type="http://schemas.openxmlformats.org/officeDocument/2006/relationships/hyperlink" Target="https://archive.org/download/ni-roms/roms/Nintendo%20-%20Nintendo%20Entertainment%20System%20%28Unheadered%29.zip/Nobunaga%27s%20Ambition%20II%20%28USA%29.zip" TargetMode="External"/><Relationship Id="rId4708" Type="http://schemas.openxmlformats.org/officeDocument/2006/relationships/hyperlink" Target="https://archive.org/download/ni-roms/roms/Nintendo%20-%20Nintendo%20Entertainment%20System%20%28Unheadered%29.zip/Nobunaga%27s%20Ambition%20%28USA%29.zip" TargetMode="External"/><Relationship Id="rId2148" Type="http://schemas.openxmlformats.org/officeDocument/2006/relationships/hyperlink" Target="https://archive.org/download/ni-roms/roms/Nintendo%20-%20Nintendo%20Entertainment%20System%20%28Unheadered%29.zip/Darkwing%20Duck%20%28Europe%29.zip" TargetMode="External"/><Relationship Id="rId2149" Type="http://schemas.openxmlformats.org/officeDocument/2006/relationships/hyperlink" Target="https://archive.org/download/ni-roms/roms/Nintendo%20-%20Nintendo%20Entertainment%20System%20%28Unheadered%29.zip/Darkwing%20Duck%20%28Germany%29.zip" TargetMode="External"/><Relationship Id="rId3479" Type="http://schemas.openxmlformats.org/officeDocument/2006/relationships/hyperlink" Target="https://archive.org/download/ni-roms/roms/Nintendo%20-%20Nintendo%20Entertainment%20System%20%28Unheadered%29.zip/Jane%20Jones%20-%20Poet%20Detective%20%28World%29%20%28Demo%29%20%28Byte-Off%202019%29%20%28Aftermarket%29%20%28Unl%29.zip" TargetMode="External"/><Relationship Id="rId3470" Type="http://schemas.openxmlformats.org/officeDocument/2006/relationships/hyperlink" Target="https://archive.org/download/ni-roms/roms/Nintendo%20-%20Nintendo%20Entertainment%20System%20%28Unheadered%29.zip/James%20Bond%20Jr%20%28Asia%29%20%28En%29%20%28J-D1%29%20%28Pirate%29.zip" TargetMode="External"/><Relationship Id="rId2140" Type="http://schemas.openxmlformats.org/officeDocument/2006/relationships/hyperlink" Target="https://archive.org/download/ni-roms/roms/Nintendo%20-%20Nintendo%20Entertainment%20System%20%28Unheadered%29.zip/Danny%20Sullivan%27s%20Indy%20Heat%20%28USA%29.zip" TargetMode="External"/><Relationship Id="rId3472" Type="http://schemas.openxmlformats.org/officeDocument/2006/relationships/hyperlink" Target="https://archive.org/download/ni-roms/roms/Nintendo%20-%20Nintendo%20Entertainment%20System%20%28Unheadered%29.zip/James%20Bond%20Jr%20%28USA%29.zip" TargetMode="External"/><Relationship Id="rId2141" Type="http://schemas.openxmlformats.org/officeDocument/2006/relationships/hyperlink" Target="https://archive.org/download/ni-roms/roms/Nintendo%20-%20Nintendo%20Entertainment%20System%20%28Unheadered%29.zip/Dao%20Shuai%20%28Asia%29%20%28Unl%29.zip" TargetMode="External"/><Relationship Id="rId3471" Type="http://schemas.openxmlformats.org/officeDocument/2006/relationships/hyperlink" Target="https://archive.org/download/ni-roms/roms/Nintendo%20-%20Nintendo%20Entertainment%20System%20%28Unheadered%29.zip/James%20Bond%20Jr%20%28Europe%29.zip" TargetMode="External"/><Relationship Id="rId2142" Type="http://schemas.openxmlformats.org/officeDocument/2006/relationships/hyperlink" Target="https://archive.org/download/ni-roms/roms/Nintendo%20-%20Nintendo%20Entertainment%20System%20%28Unheadered%29.zip/Daojian%20Yingxiong%20Zhuan%20%28China%29%20%28Aftermarket%29%20%28Unl%29.zip" TargetMode="External"/><Relationship Id="rId3474" Type="http://schemas.openxmlformats.org/officeDocument/2006/relationships/hyperlink" Target="https://archive.org/download/ni-roms/roms/Nintendo%20-%20Nintendo%20Entertainment%20System%20%28Unheadered%29.zip/Jammin%20Honey%20%28World%29%20%28NESDev%202017%29%20%28Aftermarket%29%20%28Unl%29.zip" TargetMode="External"/><Relationship Id="rId2143" Type="http://schemas.openxmlformats.org/officeDocument/2006/relationships/hyperlink" Target="https://archive.org/download/ni-roms/roms/Nintendo%20-%20Nintendo%20Entertainment%20System%20%28Unheadered%29.zip/Dark%20%28Japan%29%20%28En%29%20%28Family%20BASIC%29%20%28Unl%29.zip" TargetMode="External"/><Relationship Id="rId3473" Type="http://schemas.openxmlformats.org/officeDocument/2006/relationships/hyperlink" Target="https://archive.org/download/ni-roms/roms/Nintendo%20-%20Nintendo%20Entertainment%20System%20%28Unheadered%29.zip/Jammin%20Honey%20%28World%29%20%28Aftermarket%29%20%28Unl%29.zip" TargetMode="External"/><Relationship Id="rId2144" Type="http://schemas.openxmlformats.org/officeDocument/2006/relationships/hyperlink" Target="https://archive.org/download/ni-roms/roms/Nintendo%20-%20Nintendo%20Entertainment%20System%20%28Unheadered%29.zip/Dark%20Lord%20%28Japan%29.zip" TargetMode="External"/><Relationship Id="rId3476" Type="http://schemas.openxmlformats.org/officeDocument/2006/relationships/hyperlink" Target="https://archive.org/download/ni-roms/roms/Nintendo%20-%20Nintendo%20Entertainment%20System%20%28Unheadered%29.zip/Jane%20Austen%27s%208-bit%20Adventure%20%28World%29%20%28Build%20487%29%20%28Demo%29%20%28Aftermarket%29%20%28Unl%29.zip" TargetMode="External"/><Relationship Id="rId2145" Type="http://schemas.openxmlformats.org/officeDocument/2006/relationships/hyperlink" Target="https://archive.org/download/ni-roms/roms/Nintendo%20-%20Nintendo%20Entertainment%20System%20%28Unheadered%29.zip/Dark%20Seed%20-%20Heian%20Zhi%20Gu%20%28China%29%20%28Pirate%29.zip" TargetMode="External"/><Relationship Id="rId3475" Type="http://schemas.openxmlformats.org/officeDocument/2006/relationships/hyperlink" Target="https://archive.org/download/ni-roms/roms/Nintendo%20-%20Nintendo%20Entertainment%20System%20%28Unheadered%29.zip/Jane%20Austen%27s%208-bit%20Adventure%20%28World%29%20%28Build%20486%29%20%28Demo%29%20%28Aftermarket%29%20%28Unl%29.zip" TargetMode="External"/><Relationship Id="rId2146" Type="http://schemas.openxmlformats.org/officeDocument/2006/relationships/hyperlink" Target="https://archive.org/download/ni-roms/roms/Nintendo%20-%20Nintendo%20Entertainment%20System%20%28Unheadered%29.zip/Darkman%20%28Europe%29.zip" TargetMode="External"/><Relationship Id="rId3478" Type="http://schemas.openxmlformats.org/officeDocument/2006/relationships/hyperlink" Target="https://archive.org/download/ni-roms/roms/Nintendo%20-%20Nintendo%20Entertainment%20System%20%28Unheadered%29.zip/Jane%20Austen%27s%208-bit%20Adventure%20%28World%29%20%28v1.0.542%29%20%28Demo%29%20%28Aftermarket%29%20%28Unl%29.zip" TargetMode="External"/><Relationship Id="rId2147" Type="http://schemas.openxmlformats.org/officeDocument/2006/relationships/hyperlink" Target="https://archive.org/download/ni-roms/roms/Nintendo%20-%20Nintendo%20Entertainment%20System%20%28Unheadered%29.zip/Darkman%20%28USA%29.zip" TargetMode="External"/><Relationship Id="rId3477" Type="http://schemas.openxmlformats.org/officeDocument/2006/relationships/hyperlink" Target="https://archive.org/download/ni-roms/roms/Nintendo%20-%20Nintendo%20Entertainment%20System%20%28Unheadered%29.zip/Jane%20Austen%27s%208-bit%20Adventure%20%28World%29%20%28Demo%29%20%28NESDev%202022%29%20%28Aftermarket%29%20%28Unl%29.zip" TargetMode="External"/><Relationship Id="rId2137" Type="http://schemas.openxmlformats.org/officeDocument/2006/relationships/hyperlink" Target="https://archive.org/download/ni-roms/roms/Nintendo%20-%20Nintendo%20Entertainment%20System%20%28Unheadered%29.zip/Dangeon%20%28World%29%20%28Proto%29%20%28Aftermarket%29%20%28Unl%29.zip" TargetMode="External"/><Relationship Id="rId3469" Type="http://schemas.openxmlformats.org/officeDocument/2006/relationships/hyperlink" Target="https://archive.org/download/ni-roms/roms/Nintendo%20-%20Nintendo%20Entertainment%20System%20%28Unheadered%29.zip/Jajamaru%20no%20Daibouken%20%28Japan%29.zip" TargetMode="External"/><Relationship Id="rId2138" Type="http://schemas.openxmlformats.org/officeDocument/2006/relationships/hyperlink" Target="https://archive.org/download/ni-roms/roms/Nintendo%20-%20Nintendo%20Entertainment%20System%20%28Unheadered%29.zip/Dangerous%20PENPEN%20%28Japan%29%20%28En%29%20%28Family%20BASIC%29%20%28Unl%29.zip" TargetMode="External"/><Relationship Id="rId3468" Type="http://schemas.openxmlformats.org/officeDocument/2006/relationships/hyperlink" Target="https://archive.org/download/ni-roms/roms/Nintendo%20-%20Nintendo%20Entertainment%20System%20%28Unheadered%29.zip/Jajamaru%20Ninpou%20Chou%20%28Japan%29.zip" TargetMode="External"/><Relationship Id="rId4799" Type="http://schemas.openxmlformats.org/officeDocument/2006/relationships/hyperlink" Target="https://archive.org/download/ni-roms/roms/Nintendo%20-%20Nintendo%20Entertainment%20System%20%28Unheadered%29.zip/P.O.W.%20-%20Prisoners%20of%20War%20%28Europe%29.zip" TargetMode="External"/><Relationship Id="rId2139" Type="http://schemas.openxmlformats.org/officeDocument/2006/relationships/hyperlink" Target="https://archive.org/download/ni-roms/roms/Nintendo%20-%20Nintendo%20Entertainment%20System%20%28Unheadered%29.zip/Danny%20Sullivan%27s%20Indy%20Heat%20%28Europe%29.zip" TargetMode="External"/><Relationship Id="rId4790" Type="http://schemas.openxmlformats.org/officeDocument/2006/relationships/hyperlink" Target="https://archive.org/download/ni-roms/roms/Nintendo%20-%20Nintendo%20Entertainment%20System%20%28Unheadered%29.zip/Ouroboros%20%28World%29%20%281JAM-Loop%29%20%28Aftermarket%29%20%28Unl%29.zip" TargetMode="External"/><Relationship Id="rId3461" Type="http://schemas.openxmlformats.org/officeDocument/2006/relationships/hyperlink" Target="https://archive.org/download/ni-roms/roms/Nintendo%20-%20Nintendo%20Entertainment%20System%20%28Unheadered%29.zip/Jackal%20%28World%29%20%28Konami%20Collector%27s%20Series%29%20%28Unl%29.zip" TargetMode="External"/><Relationship Id="rId4792" Type="http://schemas.openxmlformats.org/officeDocument/2006/relationships/hyperlink" Target="https://archive.org/download/ni-roms/roms/Nintendo%20-%20Nintendo%20Entertainment%20System%20%28Unheadered%29.zip/Outlanders%20%28Japan%29.zip" TargetMode="External"/><Relationship Id="rId2130" Type="http://schemas.openxmlformats.org/officeDocument/2006/relationships/hyperlink" Target="https://archive.org/download/ni-roms/roms/Nintendo%20-%20Nintendo%20Entertainment%20System%20%28Unheadered%29.zip/Daikoukai%20Jidai%20%28Japan%29.zip" TargetMode="External"/><Relationship Id="rId3460" Type="http://schemas.openxmlformats.org/officeDocument/2006/relationships/hyperlink" Target="https://archive.org/download/ni-roms/roms/Nintendo%20-%20Nintendo%20Entertainment%20System%20%28Unheadered%29.zip/Jackal%20%28USA%29.zip" TargetMode="External"/><Relationship Id="rId4791" Type="http://schemas.openxmlformats.org/officeDocument/2006/relationships/hyperlink" Target="https://archive.org/download/ni-roms/roms/Nintendo%20-%20Nintendo%20Entertainment%20System%20%28Unheadered%29.zip/Ouroboros%20%28World%29%20%28Ludum%20Dare%2047%29%20%28Aftermarket%29%20%28Unl%29.zip" TargetMode="External"/><Relationship Id="rId2131" Type="http://schemas.openxmlformats.org/officeDocument/2006/relationships/hyperlink" Target="https://archive.org/download/ni-roms/roms/Nintendo%20-%20Nintendo%20Entertainment%20System%20%28Unheadered%29.zip/Daiku%20no%20Gen-san%20%28Japan%29.zip" TargetMode="External"/><Relationship Id="rId3463" Type="http://schemas.openxmlformats.org/officeDocument/2006/relationships/hyperlink" Target="https://archive.org/download/ni-roms/roms/Nintendo%20-%20Nintendo%20Entertainment%20System%20%28Unheadered%29.zip/Jackie%20Chan%27s%20Action%20Kung%20Fu%20%28USA%29.zip" TargetMode="External"/><Relationship Id="rId4794" Type="http://schemas.openxmlformats.org/officeDocument/2006/relationships/hyperlink" Target="https://archive.org/download/ni-roms/roms/Nintendo%20-%20Nintendo%20Entertainment%20System%20%28Unheadered%29.zip/Over%20Horizon%20%28Japan%29.zip" TargetMode="External"/><Relationship Id="rId2132" Type="http://schemas.openxmlformats.org/officeDocument/2006/relationships/hyperlink" Target="https://archive.org/download/ni-roms/roms/Nintendo%20-%20Nintendo%20Entertainment%20System%20%28Unheadered%29.zip/Daiku%20no%20Gen-san%202%20-%20Akage%20no%20Dan%20no%20Gyakushuu%20%28Japan%29.zip" TargetMode="External"/><Relationship Id="rId3462" Type="http://schemas.openxmlformats.org/officeDocument/2006/relationships/hyperlink" Target="https://archive.org/download/ni-roms/roms/Nintendo%20-%20Nintendo%20Entertainment%20System%20%28Unheadered%29.zip/Jackie%20Chan%27s%20Action%20Kung%20Fu%20%28Europe%29.zip" TargetMode="External"/><Relationship Id="rId4793" Type="http://schemas.openxmlformats.org/officeDocument/2006/relationships/hyperlink" Target="https://archive.org/download/ni-roms/roms/Nintendo%20-%20Nintendo%20Entertainment%20System%20%28Unheadered%29.zip/Over%20Horizon%20%28Europe%29.zip" TargetMode="External"/><Relationship Id="rId2133" Type="http://schemas.openxmlformats.org/officeDocument/2006/relationships/hyperlink" Target="https://archive.org/download/ni-roms/roms/Nintendo%20-%20Nintendo%20Entertainment%20System%20%28Unheadered%29.zip/Daisenryaku%20%28Japan%29.zip" TargetMode="External"/><Relationship Id="rId3465" Type="http://schemas.openxmlformats.org/officeDocument/2006/relationships/hyperlink" Target="https://archive.org/download/ni-roms/roms/Nintendo%20-%20Nintendo%20Entertainment%20System%20%28Unheadered%29.zip/Jackpot%20%28Australia%29%20%28Unl%29.zip" TargetMode="External"/><Relationship Id="rId4796" Type="http://schemas.openxmlformats.org/officeDocument/2006/relationships/hyperlink" Target="https://archive.org/download/ni-roms/roms/Nintendo%20-%20Nintendo%20Entertainment%20System%20%28Unheadered%29.zip/Overclocked%20%28World%29%20%28Byte-Off%202020%29%20%28Aftermarket%29%20%28Unl%29.zip" TargetMode="External"/><Relationship Id="rId2134" Type="http://schemas.openxmlformats.org/officeDocument/2006/relationships/hyperlink" Target="https://archive.org/download/ni-roms/roms/Nintendo%20-%20Nintendo%20Entertainment%20System%20%28Unheadered%29.zip/Daiva%20-%20Imperial%20of%20Nirsartia%20%28Japan%29.zip" TargetMode="External"/><Relationship Id="rId3464" Type="http://schemas.openxmlformats.org/officeDocument/2006/relationships/hyperlink" Target="https://archive.org/download/ni-roms/roms/Nintendo%20-%20Nintendo%20Entertainment%20System%20%28Unheadered%29.zip/Jackie%20Chan%20%28Japan%29.zip" TargetMode="External"/><Relationship Id="rId4795" Type="http://schemas.openxmlformats.org/officeDocument/2006/relationships/hyperlink" Target="https://archive.org/download/ni-roms/roms/Nintendo%20-%20Nintendo%20Entertainment%20System%20%28Unheadered%29.zip/Over%20Horizon%20-%20Fei%20Li%20Hangdao%20%28Asia%29%20%28En%29%20%28Pirate%29.zip" TargetMode="External"/><Relationship Id="rId2135" Type="http://schemas.openxmlformats.org/officeDocument/2006/relationships/hyperlink" Target="https://archive.org/download/ni-roms/roms/Nintendo%20-%20Nintendo%20Entertainment%20System%20%28Unheadered%29.zip/Dance%20Aerobics%20%28USA%29.zip" TargetMode="External"/><Relationship Id="rId3467" Type="http://schemas.openxmlformats.org/officeDocument/2006/relationships/hyperlink" Target="https://archive.org/download/ni-roms/roms/Nintendo%20-%20Nintendo%20Entertainment%20System%20%28Unheadered%29.zip/Jajamaru%20Ninpou%20Chou%20%28Japan%29%20%28Beta%29.zip" TargetMode="External"/><Relationship Id="rId4798" Type="http://schemas.openxmlformats.org/officeDocument/2006/relationships/hyperlink" Target="https://archive.org/download/ni-roms/roms/Nintendo%20-%20Nintendo%20Entertainment%20System%20%28Unheadered%29.zip/P%27Radikus%20Conflict%20%28USA%29%20%28Unl%29.zip" TargetMode="External"/><Relationship Id="rId2136" Type="http://schemas.openxmlformats.org/officeDocument/2006/relationships/hyperlink" Target="https://archive.org/download/ni-roms/roms/Nintendo%20-%20Nintendo%20Entertainment%20System%20%28Unheadered%29.zip/Dancing%20Blocks%20%28Asia%29%20%28Ja%29%20%28PAL%29%20%28Unl%29.zip" TargetMode="External"/><Relationship Id="rId3466" Type="http://schemas.openxmlformats.org/officeDocument/2006/relationships/hyperlink" Target="https://archive.org/download/ni-roms/roms/Nintendo%20-%20Nintendo%20Entertainment%20System%20%28Unheadered%29.zip/Jajamaru%20Gekimaden%20-%20Maboroshi%20no%20Kinmajou%20%28Japan%29.zip" TargetMode="External"/><Relationship Id="rId4797" Type="http://schemas.openxmlformats.org/officeDocument/2006/relationships/hyperlink" Target="https://archive.org/download/ni-roms/roms/Nintendo%20-%20Nintendo%20Entertainment%20System%20%28Unheadered%29.zip/Overlord%20%28USA%29.zip" TargetMode="External"/><Relationship Id="rId3490" Type="http://schemas.openxmlformats.org/officeDocument/2006/relationships/hyperlink" Target="https://archive.org/download/ni-roms/roms/Nintendo%20-%20Nintendo%20Entertainment%20System%20%28Unheadered%29.zip/Jeopardy%21%2025th%20Anniversary%20Edition%20%28USA%29.zip" TargetMode="External"/><Relationship Id="rId2160" Type="http://schemas.openxmlformats.org/officeDocument/2006/relationships/hyperlink" Target="https://archive.org/download/ni-roms/roms/Nintendo%20-%20Nintendo%20Entertainment%20System%20%28Unheadered%29.zip/David%20Crane%27s%20A%20Boy%20and%20His%20Blob%20-%20Trouble%20on%20Blobolonia%20%28USA%29.zip" TargetMode="External"/><Relationship Id="rId3492" Type="http://schemas.openxmlformats.org/officeDocument/2006/relationships/hyperlink" Target="https://archive.org/download/ni-roms/roms/Nintendo%20-%20Nintendo%20Entertainment%20System%20%28Unheadered%29.zip/Jesus%20-%20Kyoufu%20no%20Bio%20Monster%20%28Japan%29.zip" TargetMode="External"/><Relationship Id="rId2161" Type="http://schemas.openxmlformats.org/officeDocument/2006/relationships/hyperlink" Target="https://archive.org/download/ni-roms/roms/Nintendo%20-%20Nintendo%20Entertainment%20System%20%28Unheadered%29.zip/Day%20Dreamin%27%20Davey%20%28USA%29.zip" TargetMode="External"/><Relationship Id="rId3491" Type="http://schemas.openxmlformats.org/officeDocument/2006/relationships/hyperlink" Target="https://archive.org/download/ni-roms/roms/Nintendo%20-%20Nintendo%20Entertainment%20System%20%28Unheadered%29.zip/Jeopardy%21%20Junior%20Edition%20%28USA%29.zip" TargetMode="External"/><Relationship Id="rId2162" Type="http://schemas.openxmlformats.org/officeDocument/2006/relationships/hyperlink" Target="https://archive.org/download/ni-roms/roms/Nintendo%20-%20Nintendo%20Entertainment%20System%20%28Unheadered%29.zip/Days%20of%20Thunder%20%28Europe%29.zip" TargetMode="External"/><Relationship Id="rId3494" Type="http://schemas.openxmlformats.org/officeDocument/2006/relationships/hyperlink" Target="https://archive.org/download/ni-roms/roms/Nintendo%20-%20Nintendo%20Entertainment%20System%20%28Unheadered%29.zip/Jetsons%2C%20The%20-%20Cogswell%27s%20Caper%20%28Europe%29.zip" TargetMode="External"/><Relationship Id="rId2163" Type="http://schemas.openxmlformats.org/officeDocument/2006/relationships/hyperlink" Target="https://archive.org/download/ni-roms/roms/Nintendo%20-%20Nintendo%20Entertainment%20System%20%28Unheadered%29.zip/Days%20of%20Thunder%20%28USA%29%20%28Proto%29.zip" TargetMode="External"/><Relationship Id="rId3493" Type="http://schemas.openxmlformats.org/officeDocument/2006/relationships/hyperlink" Target="https://archive.org/download/ni-roms/roms/Nintendo%20-%20Nintendo%20Entertainment%20System%20%28Unheadered%29.zip/Jet-Paco%20-%20Hyper%20Special%20Space%20Agent%21%21%20%28World%29%20%28Aftermarket%29%20%28Unl%29.zip" TargetMode="External"/><Relationship Id="rId2164" Type="http://schemas.openxmlformats.org/officeDocument/2006/relationships/hyperlink" Target="https://archive.org/download/ni-roms/roms/Nintendo%20-%20Nintendo%20Entertainment%20System%20%28Unheadered%29.zip/Days%20of%20Thunder%20%28USA%29.zip" TargetMode="External"/><Relationship Id="rId3496" Type="http://schemas.openxmlformats.org/officeDocument/2006/relationships/hyperlink" Target="https://archive.org/download/ni-roms/roms/Nintendo%20-%20Nintendo%20Entertainment%20System%20%28Unheadered%29.zip/Jetsons%2C%20The%20-%20Cogswell%27s%20Caper%20%28USA%29.zip" TargetMode="External"/><Relationship Id="rId2165" Type="http://schemas.openxmlformats.org/officeDocument/2006/relationships/hyperlink" Target="https://archive.org/download/ni-roms/roms/Nintendo%20-%20Nintendo%20Entertainment%20System%20%28Unheadered%29.zip/Dazhanlue%20%28China%29%20%28Pirate%29.zip" TargetMode="External"/><Relationship Id="rId3495" Type="http://schemas.openxmlformats.org/officeDocument/2006/relationships/hyperlink" Target="https://archive.org/download/ni-roms/roms/Nintendo%20-%20Nintendo%20Entertainment%20System%20%28Unheadered%29.zip/Jetsons%2C%20The%20-%20Cogswell%27s%20Caper%20%28Japan%29.zip" TargetMode="External"/><Relationship Id="rId2166" Type="http://schemas.openxmlformats.org/officeDocument/2006/relationships/hyperlink" Target="https://archive.org/download/ni-roms/roms/Nintendo%20-%20Nintendo%20Entertainment%20System%20%28Unheadered%29.zip/Ddream%20Ddiver%20%28World%29%20%28Aftermarket%29%20%28Unl%29.zip" TargetMode="External"/><Relationship Id="rId3498" Type="http://schemas.openxmlformats.org/officeDocument/2006/relationships/hyperlink" Target="https://archive.org/download/ni-roms/roms/Nintendo%20-%20Nintendo%20Entertainment%20System%20%28Unheadered%29.zip/Jia%20A%20-%20China%20Soccer%20League%20for%20Division%20A%20%28China%29%20%28Aftermarket%29%20%28Unl%29.zip" TargetMode="External"/><Relationship Id="rId2167" Type="http://schemas.openxmlformats.org/officeDocument/2006/relationships/hyperlink" Target="https://archive.org/download/ni-roms/roms/Nintendo%20-%20Nintendo%20Entertainment%20System%20%28Unheadered%29.zip/De-Block%20%28Japan%29.zip" TargetMode="External"/><Relationship Id="rId3497" Type="http://schemas.openxmlformats.org/officeDocument/2006/relationships/hyperlink" Target="https://archive.org/download/ni-roms/roms/Nintendo%20-%20Nintendo%20Entertainment%20System%20%28Unheadered%29.zip/Ji%20Dou%20Sheng%20Zhanshi%20%28China%29%20%28Aftermarket%29%20%28Pirate%29.zip" TargetMode="External"/><Relationship Id="rId2168" Type="http://schemas.openxmlformats.org/officeDocument/2006/relationships/hyperlink" Target="https://archive.org/download/ni-roms/roms/Nintendo%20-%20Nintendo%20Entertainment%20System%20%28Unheadered%29.zip/Dead%20Fox%20%28Japan%29%20%28Sample%29.zip" TargetMode="External"/><Relationship Id="rId2169" Type="http://schemas.openxmlformats.org/officeDocument/2006/relationships/hyperlink" Target="https://archive.org/download/ni-roms/roms/Nintendo%20-%20Nintendo%20Entertainment%20System%20%28Unheadered%29.zip/Dead%20Fox%20%28Japan%29.zip" TargetMode="External"/><Relationship Id="rId3499" Type="http://schemas.openxmlformats.org/officeDocument/2006/relationships/hyperlink" Target="https://archive.org/download/ni-roms/roms/Nintendo%20-%20Nintendo%20Entertainment%20System%20%28Unheadered%29.zip/Jia%20A%20-%20China%20Soccer%20League%20for%20Division%20A%20%28China%29%20%28Unl%29.zip" TargetMode="External"/><Relationship Id="rId2159" Type="http://schemas.openxmlformats.org/officeDocument/2006/relationships/hyperlink" Target="https://archive.org/download/ni-roms/roms/Nintendo%20-%20Nintendo%20Entertainment%20System%20%28Unheadered%29.zip/David%20Crane%27s%20A%20Boy%20and%20His%20Blob%20-%20Trouble%20on%20Blobolonia%20%28Europe%29.zip" TargetMode="External"/><Relationship Id="rId3481" Type="http://schemas.openxmlformats.org/officeDocument/2006/relationships/hyperlink" Target="https://archive.org/download/ni-roms/roms/Nintendo%20-%20Nintendo%20Entertainment%20System%20%28Unheadered%29.zip/Jangou%20%28Japan%29.zip" TargetMode="External"/><Relationship Id="rId2150" Type="http://schemas.openxmlformats.org/officeDocument/2006/relationships/hyperlink" Target="https://archive.org/download/ni-roms/roms/Nintendo%20-%20Nintendo%20Entertainment%20System%20%28Unheadered%29.zip/Darkwing%20Duck%20%28USA%29%20%28Beta%29.zip" TargetMode="External"/><Relationship Id="rId3480" Type="http://schemas.openxmlformats.org/officeDocument/2006/relationships/hyperlink" Target="https://archive.org/download/ni-roms/roms/Nintendo%20-%20Nintendo%20Entertainment%20System%20%28Unheadered%29.zip/Janggun-ui%20Adeul%20%28Korea%29%20%28En%29%20%28Unl%29.zip" TargetMode="External"/><Relationship Id="rId2151" Type="http://schemas.openxmlformats.org/officeDocument/2006/relationships/hyperlink" Target="https://archive.org/download/ni-roms/roms/Nintendo%20-%20Nintendo%20Entertainment%20System%20%28Unheadered%29.zip/Darkwing%20Duck%20%28USA%29.zip" TargetMode="External"/><Relationship Id="rId3483" Type="http://schemas.openxmlformats.org/officeDocument/2006/relationships/hyperlink" Target="https://archive.org/download/ni-roms/roms/Nintendo%20-%20Nintendo%20Entertainment%20System%20%28Unheadered%29.zip/Jarinko%20Chie%20-%20Bakudan%20Musume%20no%20Shiawase%20Sagashi%20%28Japan%29.zip" TargetMode="External"/><Relationship Id="rId2152" Type="http://schemas.openxmlformats.org/officeDocument/2006/relationships/hyperlink" Target="https://archive.org/download/ni-roms/roms/Nintendo%20-%20Nintendo%20Entertainment%20System%20%28Unheadered%29.zip/Darkwing%20Duck%20%28World%29%20%28The%20Disney%20Afternoon%20Collection%29%20%28Switch%29.zip" TargetMode="External"/><Relationship Id="rId3482" Type="http://schemas.openxmlformats.org/officeDocument/2006/relationships/hyperlink" Target="https://archive.org/download/ni-roms/roms/Nintendo%20-%20Nintendo%20Entertainment%20System%20%28Unheadered%29.zip/Japan%27s%20%231%20Baseball%20Manager%20%28World%29%20%28Aftermarket%29%20%28Pirate%29.zip" TargetMode="External"/><Relationship Id="rId2153" Type="http://schemas.openxmlformats.org/officeDocument/2006/relationships/hyperlink" Target="https://archive.org/download/ni-roms/roms/Nintendo%20-%20Nintendo%20Entertainment%20System%20%28Unheadered%29.zip/Dash%20Galaxy%20in%20the%20Alien%20Asylum%20%28USA%29.zip" TargetMode="External"/><Relationship Id="rId3485" Type="http://schemas.openxmlformats.org/officeDocument/2006/relationships/hyperlink" Target="https://archive.org/download/ni-roms/roms/Nintendo%20-%20Nintendo%20Entertainment%20System%20%28Unheadered%29.zip/Jaws%20%28USA%29.zip" TargetMode="External"/><Relationship Id="rId2154" Type="http://schemas.openxmlformats.org/officeDocument/2006/relationships/hyperlink" Target="https://archive.org/download/ni-roms/roms/Nintendo%20-%20Nintendo%20Entertainment%20System%20%28Unheadered%29.zip/Dash%20Yarou%20%28Japan%29.zip" TargetMode="External"/><Relationship Id="rId3484" Type="http://schemas.openxmlformats.org/officeDocument/2006/relationships/hyperlink" Target="https://archive.org/download/ni-roms/roms/Nintendo%20-%20Nintendo%20Entertainment%20System%20%28Unheadered%29.zip/Jason%20X%20%28World%29%20%28Aftermarket%29%20%28Pirate%29.zip" TargetMode="External"/><Relationship Id="rId2155" Type="http://schemas.openxmlformats.org/officeDocument/2006/relationships/hyperlink" Target="https://archive.org/download/ni-roms/roms/Nintendo%20-%20Nintendo%20Entertainment%20System%20%28Unheadered%29.zip/Datang%20Fengyun%20VI%20%28China%29%20%28Aftermarket%29%20%28Unl%29.zip" TargetMode="External"/><Relationship Id="rId3487" Type="http://schemas.openxmlformats.org/officeDocument/2006/relationships/hyperlink" Target="https://archive.org/download/ni-roms/roms/Nintendo%20-%20Nintendo%20Entertainment%20System%20%28Unheadered%29.zip/Jelly%20Jam%27d%20%28World%29%20%28Demo%29%20%28Byte-Off%202019%29%20%28Aftermarket%29%20%28Unl%29.zip" TargetMode="External"/><Relationship Id="rId2156" Type="http://schemas.openxmlformats.org/officeDocument/2006/relationships/hyperlink" Target="https://archive.org/download/ni-roms/roms/Nintendo%20-%20Nintendo%20Entertainment%20System%20%28Unheadered%29.zip/Datsugoku%20%28Asia%29%20%28Ja%29%20%28Pirate%29.zip" TargetMode="External"/><Relationship Id="rId3486" Type="http://schemas.openxmlformats.org/officeDocument/2006/relationships/hyperlink" Target="https://archive.org/download/ni-roms/roms/Nintendo%20-%20Nintendo%20Entertainment%20System%20%28Unheadered%29.zip/Jekyll%20Hakase%20no%20Houma%20ga%20Toki%20%28Japan%29.zip" TargetMode="External"/><Relationship Id="rId2157" Type="http://schemas.openxmlformats.org/officeDocument/2006/relationships/hyperlink" Target="https://archive.org/download/ni-roms/roms/Nintendo%20-%20Nintendo%20Entertainment%20System%20%28Unheadered%29.zip/Datsugoku%20%28Japan%29.zip" TargetMode="External"/><Relationship Id="rId3489" Type="http://schemas.openxmlformats.org/officeDocument/2006/relationships/hyperlink" Target="https://archive.org/download/ni-roms/roms/Nintendo%20-%20Nintendo%20Entertainment%20System%20%28Unheadered%29.zip/Jeopardy%21%20%28USA%29.zip" TargetMode="External"/><Relationship Id="rId2158" Type="http://schemas.openxmlformats.org/officeDocument/2006/relationships/hyperlink" Target="https://archive.org/download/ni-roms/roms/Nintendo%20-%20Nintendo%20Entertainment%20System%20%28Unheadered%29.zip/David%20Crane%27s%20A%20Boy%20and%20His%20Blob%20-%20Trouble%20on%20Blobolonia%20%28Europe%29%20%28Rev%201%29.zip" TargetMode="External"/><Relationship Id="rId3488" Type="http://schemas.openxmlformats.org/officeDocument/2006/relationships/hyperlink" Target="https://archive.org/download/ni-roms/roms/Nintendo%20-%20Nintendo%20Entertainment%20System%20%28Unheadered%29.zip/Jeopardy%21%20%28USA%29%20%28Rev%201%29.zip" TargetMode="External"/><Relationship Id="rId2104" Type="http://schemas.openxmlformats.org/officeDocument/2006/relationships/hyperlink" Target="https://archive.org/download/ni-roms/roms/Nintendo%20-%20Nintendo%20Entertainment%20System%20%28Unheadered%29.zip/D.J.%20Boy%20%28Asia%29%20%28En%29%20%28Pirate%29.zip" TargetMode="External"/><Relationship Id="rId3436" Type="http://schemas.openxmlformats.org/officeDocument/2006/relationships/hyperlink" Target="https://archive.org/download/ni-roms/roms/Nintendo%20-%20Nintendo%20Entertainment%20System%20%28Unheadered%29.zip/IronSword%20-%20Wizards%20%26%20Warriors%20II%20%28USA%29.zip" TargetMode="External"/><Relationship Id="rId4767" Type="http://schemas.openxmlformats.org/officeDocument/2006/relationships/hyperlink" Target="https://archive.org/download/ni-roms/roms/Nintendo%20-%20Nintendo%20Entertainment%20System%20%28Unheadered%29.zip/Open%20Minded%20%28World%29%20%28Demo%29%20%282024-01-25%29%20%28Aftermarket%29%20%28Unl%29.zip" TargetMode="External"/><Relationship Id="rId2105" Type="http://schemas.openxmlformats.org/officeDocument/2006/relationships/hyperlink" Target="https://archive.org/download/ni-roms/roms/Nintendo%20-%20Nintendo%20Entertainment%20System%20%28Unheadered%29.zip/DABG%20-%20Double%20Action%20Blaster%20Guys%20%28World%29%20%28Beta%29%20%282013-07-31%29%20%28Aftermarket%29%20%28Unl%29%20%28Alt%29.zip" TargetMode="External"/><Relationship Id="rId3435" Type="http://schemas.openxmlformats.org/officeDocument/2006/relationships/hyperlink" Target="https://archive.org/download/ni-roms/roms/Nintendo%20-%20Nintendo%20Entertainment%20System%20%28Unheadered%29.zip/IronSword%20-%20Wizards%20%26%20Warriors%20II%20%28Europe%29.zip" TargetMode="External"/><Relationship Id="rId4766" Type="http://schemas.openxmlformats.org/officeDocument/2006/relationships/hyperlink" Target="https://archive.org/download/ni-roms/roms/Nintendo%20-%20Nintendo%20Entertainment%20System%20%28Unheadered%29.zip/Open%20Minded%20%28World%29%20%28Demo%29%20%282023-10-13T021510%29%20%28Aftermarket%29%20%28Unl%29.zip" TargetMode="External"/><Relationship Id="rId2106" Type="http://schemas.openxmlformats.org/officeDocument/2006/relationships/hyperlink" Target="https://archive.org/download/ni-roms/roms/Nintendo%20-%20Nintendo%20Entertainment%20System%20%28Unheadered%29.zip/DABG%20-%20Double%20Action%20Blaster%20Guys%20%28World%29%20%28Beta%29%20%282013-10-17%29%20%28Aftermarket%29%20%28Unl%29.zip" TargetMode="External"/><Relationship Id="rId3438" Type="http://schemas.openxmlformats.org/officeDocument/2006/relationships/hyperlink" Target="https://archive.org/download/ni-roms/roms/Nintendo%20-%20Nintendo%20Entertainment%20System%20%28Unheadered%29.zip/Iron%20Tank%20-%20The%20Invasion%20of%20Normandy%20%28USA%29%20%28Beta%29.zip" TargetMode="External"/><Relationship Id="rId4769" Type="http://schemas.openxmlformats.org/officeDocument/2006/relationships/hyperlink" Target="https://archive.org/download/ni-roms/roms/Nintendo%20-%20Nintendo%20Entertainment%20System%20%28Unheadered%29.zip/Operation%20Wolf%20%28Europe%29.zip" TargetMode="External"/><Relationship Id="rId2107" Type="http://schemas.openxmlformats.org/officeDocument/2006/relationships/hyperlink" Target="https://archive.org/download/ni-roms/roms/Nintendo%20-%20Nintendo%20Entertainment%20System%20%28Unheadered%29.zip/DABG%20-%20Double%20Action%20Blaster%20Guys%20%28World%29%20%28NESDev%202014%29%20%28Aftermarket%29%20%28Unl%29.zip" TargetMode="External"/><Relationship Id="rId3437" Type="http://schemas.openxmlformats.org/officeDocument/2006/relationships/hyperlink" Target="https://archive.org/download/ni-roms/roms/Nintendo%20-%20Nintendo%20Entertainment%20System%20%28Unheadered%29.zip/Iron%20Tank%20-%20The%20Invasion%20of%20Normandy%20%28Europe%29.zip" TargetMode="External"/><Relationship Id="rId4768" Type="http://schemas.openxmlformats.org/officeDocument/2006/relationships/hyperlink" Target="https://archive.org/download/ni-roms/roms/Nintendo%20-%20Nintendo%20Entertainment%20System%20%28Unheadered%29.zip/Operation%20Secret%20Storm%20%28USA%29%20%28Unl%29.zip" TargetMode="External"/><Relationship Id="rId2108" Type="http://schemas.openxmlformats.org/officeDocument/2006/relationships/hyperlink" Target="https://archive.org/download/ni-roms/roms/Nintendo%20-%20Nintendo%20Entertainment%20System%20%28Unheadered%29.zip/DABG%20-%20Double%20Action%20Blaster%20Guys%20%28World%29%20%28v1.0%29%20%28Action%2053%20Version%29%20%28Aftermarket%29%20%28Unl%29.zip" TargetMode="External"/><Relationship Id="rId2109" Type="http://schemas.openxmlformats.org/officeDocument/2006/relationships/hyperlink" Target="https://archive.org/download/ni-roms/roms/Nintendo%20-%20Nintendo%20Entertainment%20System%20%28Unheadered%29.zip/DABG%20-%20Double%20Action%20Blaster%20Guys%20%28World%29%20%28v1.1%29%20%28Action%2053%20Version%29%20%28Aftermarket%29%20%28Unl%29.zip" TargetMode="External"/><Relationship Id="rId3439" Type="http://schemas.openxmlformats.org/officeDocument/2006/relationships/hyperlink" Target="https://archive.org/download/ni-roms/roms/Nintendo%20-%20Nintendo%20Entertainment%20System%20%28Unheadered%29.zip/Iron%20Tank%20-%20The%20Invasion%20of%20Normandy%20%28USA%29.zip" TargetMode="External"/><Relationship Id="rId3430" Type="http://schemas.openxmlformats.org/officeDocument/2006/relationships/hyperlink" Target="https://archive.org/download/ni-roms/roms/Nintendo%20-%20Nintendo%20Entertainment%20System%20%28Unheadered%29.zip/International%20Cricket%20%28China%29%20%28En%29%20%28Aftermarket%29%20%28Pirate%29.zip" TargetMode="External"/><Relationship Id="rId4761" Type="http://schemas.openxmlformats.org/officeDocument/2006/relationships/hyperlink" Target="https://archive.org/download/ni-roms/roms/Nintendo%20-%20Nintendo%20Entertainment%20System%20%28Unheadered%29.zip/Oof%20McBrewster%27s%20Haunted%20House%20Adventure%20%28World%29%20%28Aftermarket%29%20%28Unl%29.zip" TargetMode="External"/><Relationship Id="rId4760" Type="http://schemas.openxmlformats.org/officeDocument/2006/relationships/hyperlink" Target="https://archive.org/download/ni-roms/roms/Nintendo%20-%20Nintendo%20Entertainment%20System%20%28Unheadered%29.zip/Onyanko%20Town%20%28Japan%29.zip" TargetMode="External"/><Relationship Id="rId2100" Type="http://schemas.openxmlformats.org/officeDocument/2006/relationships/hyperlink" Target="https://archive.org/download/ni-roms/roms/Nintendo%20-%20Nintendo%20Entertainment%20System%20%28Unheadered%29.zip/D%2BPad%20Hero%20%28USA%29%20%28v1.1%29%20%28Aftermarket%29%20%28Unl%29.zip" TargetMode="External"/><Relationship Id="rId3432" Type="http://schemas.openxmlformats.org/officeDocument/2006/relationships/hyperlink" Target="https://archive.org/download/ni-roms/roms/Nintendo%20-%20Nintendo%20Entertainment%20System%20%28Unheadered%29.zip/Interstellar%20Slipstream%20%28World%29%20%28Proto%202%29%20%28Aftermarket%29%20%28Unl%29.zip" TargetMode="External"/><Relationship Id="rId4763" Type="http://schemas.openxmlformats.org/officeDocument/2006/relationships/hyperlink" Target="https://archive.org/download/ni-roms/roms/Nintendo%20-%20Nintendo%20Entertainment%20System%20%28Unheadered%29.zip/Ooze%20Redux%20%28World%29%20%28Demo%29%20%28Aftermarket%29%20%28Unl%29.zip" TargetMode="External"/><Relationship Id="rId2101" Type="http://schemas.openxmlformats.org/officeDocument/2006/relationships/hyperlink" Target="https://archive.org/download/ni-roms/roms/Nintendo%20-%20Nintendo%20Entertainment%20System%20%28Unheadered%29.zip/D%2BPad%20Hero%20II%20%28USA%29%20%28Aftermarket%29%20%28Unl%29.zip" TargetMode="External"/><Relationship Id="rId3431" Type="http://schemas.openxmlformats.org/officeDocument/2006/relationships/hyperlink" Target="https://archive.org/download/ni-roms/roms/Nintendo%20-%20Nintendo%20Entertainment%20System%20%28Unheadered%29.zip/Interstellar%20Slipstream%20%28World%29%20%28Proto%201%29%20%28Aftermarket%29%20%28Unl%29.zip" TargetMode="External"/><Relationship Id="rId4762" Type="http://schemas.openxmlformats.org/officeDocument/2006/relationships/hyperlink" Target="https://archive.org/download/ni-roms/roms/Nintendo%20-%20Nintendo%20Entertainment%20System%20%28Unheadered%29.zip/Oopie%27s%20Quest%20%28World%29%20%28v1.2.0%29%20%28Aftermarket%29%20%28Unl%29.zip" TargetMode="External"/><Relationship Id="rId2102" Type="http://schemas.openxmlformats.org/officeDocument/2006/relationships/hyperlink" Target="https://archive.org/download/ni-roms/roms/Nintendo%20-%20Nintendo%20Entertainment%20System%20%28Unheadered%29.zip/D-Society%20%28World%29%20%28v1.1%29%20%28Demo%29%20%28Aftermarket%29%20%28Unl%29.zip" TargetMode="External"/><Relationship Id="rId3434" Type="http://schemas.openxmlformats.org/officeDocument/2006/relationships/hyperlink" Target="https://archive.org/download/ni-roms/roms/Nintendo%20-%20Nintendo%20Entertainment%20System%20%28Unheadered%29.zip/Inversion%20%28World%29%20%28v1.4%29%20%28Aftermarket%29%20%28Unl%29.zip" TargetMode="External"/><Relationship Id="rId4765" Type="http://schemas.openxmlformats.org/officeDocument/2006/relationships/hyperlink" Target="https://archive.org/download/ni-roms/roms/Nintendo%20-%20Nintendo%20Entertainment%20System%20%28Unheadered%29.zip/Open%20Minded%20%28World%29%20%28Demo%29%20%282023-10-13T020952%29%20%28Aftermarket%29%20%28Unl%29.zip" TargetMode="External"/><Relationship Id="rId2103" Type="http://schemas.openxmlformats.org/officeDocument/2006/relationships/hyperlink" Target="https://archive.org/download/ni-roms/roms/Nintendo%20-%20Nintendo%20Entertainment%20System%20%28Unheadered%29.zip/D-Society%20%28World%29%20%28v3.0%29%20%28Demo%29%20%28Aftermarket%29%20%28Unl%29.zip" TargetMode="External"/><Relationship Id="rId3433" Type="http://schemas.openxmlformats.org/officeDocument/2006/relationships/hyperlink" Target="https://archive.org/download/ni-roms/roms/Nintendo%20-%20Nintendo%20Entertainment%20System%20%28Unheadered%29.zip/Inversion%20%28World%29%20%28v1.3%29%20%28Aftermarket%29%20%28Unl%29.zip" TargetMode="External"/><Relationship Id="rId4764" Type="http://schemas.openxmlformats.org/officeDocument/2006/relationships/hyperlink" Target="https://archive.org/download/ni-roms/roms/Nintendo%20-%20Nintendo%20Entertainment%20System%20%28Unheadered%29.zip/Open%20Minded%20%28World%29%20%28Demo%29%20%282023-09-07%29%20%28Aftermarket%29%20%28Unl%29.zip" TargetMode="External"/><Relationship Id="rId3425" Type="http://schemas.openxmlformats.org/officeDocument/2006/relationships/hyperlink" Target="https://archive.org/download/ni-roms/roms/Nintendo%20-%20Nintendo%20Entertainment%20System%20%28Unheadered%29.zip/Inherent%20Smile%20%28World%29%20%28NESDev%202017%29%20%28Aftermarket%29%20%28Unl%29.zip" TargetMode="External"/><Relationship Id="rId4756" Type="http://schemas.openxmlformats.org/officeDocument/2006/relationships/hyperlink" Target="https://archive.org/download/ni-roms/roms/Nintendo%20-%20Nintendo%20Entertainment%20System%20%28Unheadered%29.zip/Omega%20Driver%20%28World%29%20%28Proto%29%20%282018-09-17%29%20%28Aftermarket%29%20%28Unl%29.zip" TargetMode="External"/><Relationship Id="rId3424" Type="http://schemas.openxmlformats.org/officeDocument/2006/relationships/hyperlink" Target="https://archive.org/download/ni-roms/roms/Nintendo%20-%20Nintendo%20Entertainment%20System%20%28Unheadered%29.zip/Infiltrator%20%28USA%29.zip" TargetMode="External"/><Relationship Id="rId4755" Type="http://schemas.openxmlformats.org/officeDocument/2006/relationships/hyperlink" Target="https://archive.org/download/ni-roms/roms/Nintendo%20-%20Nintendo%20Entertainment%20System%20%28Unheadered%29.zip/Olympus%20no%20Tatakai%20%28Japan%29.zip" TargetMode="External"/><Relationship Id="rId3427" Type="http://schemas.openxmlformats.org/officeDocument/2006/relationships/hyperlink" Target="https://archive.org/download/ni-roms/roms/Nintendo%20-%20Nintendo%20Entertainment%20System%20%28Unheadered%29.zip/Interglactic%20Transmissing%21%20%28World%29%20%28Aftermarket%29%20%28Unl%29.zip" TargetMode="External"/><Relationship Id="rId4758" Type="http://schemas.openxmlformats.org/officeDocument/2006/relationships/hyperlink" Target="https://archive.org/download/ni-roms/roms/Nintendo%20-%20Nintendo%20Entertainment%20System%20%28Unheadered%29.zip/Once%20Upon%20a%20Time%20in%20China%20%28World%29%20%28Aftermarket%29%20%28Pirate%29.zip" TargetMode="External"/><Relationship Id="rId3426" Type="http://schemas.openxmlformats.org/officeDocument/2006/relationships/hyperlink" Target="https://archive.org/download/ni-roms/roms/Nintendo%20-%20Nintendo%20Entertainment%20System%20%28Unheadered%29.zip/Insector%20X%20%28Japan%29.zip" TargetMode="External"/><Relationship Id="rId4757" Type="http://schemas.openxmlformats.org/officeDocument/2006/relationships/hyperlink" Target="https://archive.org/download/ni-roms/roms/Nintendo%20-%20Nintendo%20Entertainment%20System%20%28Unheadered%29.zip/Omega%20Driver%20%28World%29%20%28Proto%29%20%282018-11-05%29%20%28Aftermarket%29%20%28Unl%29.zip" TargetMode="External"/><Relationship Id="rId3429" Type="http://schemas.openxmlformats.org/officeDocument/2006/relationships/hyperlink" Target="https://archive.org/download/ni-roms/roms/Nintendo%20-%20Nintendo%20Entertainment%20System%20%28Unheadered%29.zip/International%20Cricket%20%28Australia%29.zip" TargetMode="External"/><Relationship Id="rId3428" Type="http://schemas.openxmlformats.org/officeDocument/2006/relationships/hyperlink" Target="https://archive.org/download/ni-roms/roms/Nintendo%20-%20Nintendo%20Entertainment%20System%20%28Unheadered%29.zip/International%20Cricket%20%28Australia%29%20%28Beta%29%20%281992-08-24%29.zip" TargetMode="External"/><Relationship Id="rId4759" Type="http://schemas.openxmlformats.org/officeDocument/2006/relationships/hyperlink" Target="https://archive.org/download/ni-roms/roms/Nintendo%20-%20Nintendo%20Entertainment%20System%20%28Unheadered%29.zip/Oneshot%20%28World%29%20%28Proto%29%20%28Aftermarket%29%20%28Unl%29.zip" TargetMode="External"/><Relationship Id="rId4750" Type="http://schemas.openxmlformats.org/officeDocument/2006/relationships/hyperlink" Target="https://archive.org/download/ni-roms/roms/Nintendo%20-%20Nintendo%20Entertainment%20System%20%28Unheadered%29.zip/Oliver%27s%20Shell%20-%20An%20Adventure%20Story%20%28World%29%20%28Aftermarket%29%20%28Unl%29.zip" TargetMode="External"/><Relationship Id="rId3421" Type="http://schemas.openxmlformats.org/officeDocument/2006/relationships/hyperlink" Target="https://archive.org/download/ni-roms/roms/Nintendo%20-%20Nintendo%20Entertainment%20System%20%28Unheadered%29.zip/Indivisible%20%28World%29%20%28Aftermarket%29%20%28Unl%29.zip" TargetMode="External"/><Relationship Id="rId4752" Type="http://schemas.openxmlformats.org/officeDocument/2006/relationships/hyperlink" Target="https://archive.org/download/ni-roms/roms/Nintendo%20-%20Nintendo%20Entertainment%20System%20%28Unheadered%29.zip/Olympic%202000%20-%201000000-in-1%20%28Asia%29%20%28En%29%20%28Pirate%29.zip" TargetMode="External"/><Relationship Id="rId3420" Type="http://schemas.openxmlformats.org/officeDocument/2006/relationships/hyperlink" Target="https://archive.org/download/ni-roms/roms/Nintendo%20-%20Nintendo%20Entertainment%20System%20%28Unheadered%29.zip/Indiana%20Jones%20and%20the%20Temple%20of%20Doom%20%28USA%29.zip" TargetMode="External"/><Relationship Id="rId4751" Type="http://schemas.openxmlformats.org/officeDocument/2006/relationships/hyperlink" Target="https://archive.org/download/ni-roms/roms/Nintendo%20-%20Nintendo%20Entertainment%20System%20%28Unheadered%29.zip/Olympic%202000%20-%20500-in-1%20%28Asia%29%20%28En%29%20%28FL-4466A%29%20%28Pirate%29.zip" TargetMode="External"/><Relationship Id="rId3423" Type="http://schemas.openxmlformats.org/officeDocument/2006/relationships/hyperlink" Target="https://archive.org/download/ni-roms/roms/Nintendo%20-%20Nintendo%20Entertainment%20System%20%28Unheadered%29.zip/Indora%20no%20Hikari%20%28Japan%29.zip" TargetMode="External"/><Relationship Id="rId4754" Type="http://schemas.openxmlformats.org/officeDocument/2006/relationships/hyperlink" Target="https://archive.org/download/ni-roms/roms/Nintendo%20-%20Nintendo%20Entertainment%20System%20%28Unheadered%29.zip/Olympic%20I.Q.%20%28Korea%29%20%28En%29%20%28Unl%29.zip" TargetMode="External"/><Relationship Id="rId3422" Type="http://schemas.openxmlformats.org/officeDocument/2006/relationships/hyperlink" Target="https://archive.org/download/ni-roms/roms/Nintendo%20-%20Nintendo%20Entertainment%20System%20%28Unheadered%29.zip/Indora%20no%20Hikari%20%28Japan%29%20%28Beta%29.zip" TargetMode="External"/><Relationship Id="rId4753" Type="http://schemas.openxmlformats.org/officeDocument/2006/relationships/hyperlink" Target="https://archive.org/download/ni-roms/roms/Nintendo%20-%20Nintendo%20Entertainment%20System%20%28Unheadered%29.zip/Olympic%20I.Q.%20%28Asia%29%20%28Ja%29%20%28PAL%29%20%28Unl%29.zip" TargetMode="External"/><Relationship Id="rId2126" Type="http://schemas.openxmlformats.org/officeDocument/2006/relationships/hyperlink" Target="https://archive.org/download/ni-roms/roms/Nintendo%20-%20Nintendo%20Entertainment%20System%20%28Unheadered%29.zip/Dai-2-ji%20Jiqiren%20Dazhan%20%28China%29%20%28Aftermarket%29%20%28Pirate%29.zip" TargetMode="External"/><Relationship Id="rId3458" Type="http://schemas.openxmlformats.org/officeDocument/2006/relationships/hyperlink" Target="https://archive.org/download/ni-roms/roms/Nintendo%20-%20Nintendo%20Entertainment%20System%20%28Unheadered%29.zip/Jack%20Nicklaus%27%20Greatest%2018%20Holes%20of%20Major%20Championship%20Golf%20%28Europe%29.zip" TargetMode="External"/><Relationship Id="rId4789" Type="http://schemas.openxmlformats.org/officeDocument/2006/relationships/hyperlink" Target="https://archive.org/download/ni-roms/roms/Nintendo%20-%20Nintendo%20Entertainment%20System%20%28Unheadered%29.zip/Oulu%20Zhi%20Zhan%20%28China%29%20%28Pirate%29.zip" TargetMode="External"/><Relationship Id="rId2127" Type="http://schemas.openxmlformats.org/officeDocument/2006/relationships/hyperlink" Target="https://archive.org/download/ni-roms/roms/Nintendo%20-%20Nintendo%20Entertainment%20System%20%28Unheadered%29.zip/Dai-2-ji%20Super%20Robot%20Taisen%20%28Japan%29.zip" TargetMode="External"/><Relationship Id="rId3457" Type="http://schemas.openxmlformats.org/officeDocument/2006/relationships/hyperlink" Target="https://archive.org/download/ni-roms/roms/Nintendo%20-%20Nintendo%20Entertainment%20System%20%28Unheadered%29.zip/JJ%20%28Japan%29%20%28Famicom%203D%20System%29.zip" TargetMode="External"/><Relationship Id="rId4788" Type="http://schemas.openxmlformats.org/officeDocument/2006/relationships/hyperlink" Target="https://archive.org/download/ni-roms/roms/Nintendo%20-%20Nintendo%20Entertainment%20System%20%28Unheadered%29.zip/Othello%20%28USA%29.zip" TargetMode="External"/><Relationship Id="rId2128" Type="http://schemas.openxmlformats.org/officeDocument/2006/relationships/hyperlink" Target="https://archive.org/download/ni-roms/roms/Nintendo%20-%20Nintendo%20Entertainment%20System%20%28Unheadered%29.zip/Dai-4-ji%20Jiqiren%20Daizhan%20%28Robot%20War%20IV%29%20%28China%29%20%28Pirate%29.zip" TargetMode="External"/><Relationship Id="rId2129" Type="http://schemas.openxmlformats.org/officeDocument/2006/relationships/hyperlink" Target="https://archive.org/download/ni-roms/roms/Nintendo%20-%20Nintendo%20Entertainment%20System%20%28Unheadered%29.zip/Daikaijuu%20Deburas%20%28Japan%29.zip" TargetMode="External"/><Relationship Id="rId3459" Type="http://schemas.openxmlformats.org/officeDocument/2006/relationships/hyperlink" Target="https://archive.org/download/ni-roms/roms/Nintendo%20-%20Nintendo%20Entertainment%20System%20%28Unheadered%29.zip/Jack%20Nicklaus%27%20Greatest%2018%20Holes%20of%20Major%20Championship%20Golf%20%28USA%29.zip" TargetMode="External"/><Relationship Id="rId3450" Type="http://schemas.openxmlformats.org/officeDocument/2006/relationships/hyperlink" Target="https://archive.org/download/ni-roms/roms/Nintendo%20-%20Nintendo%20Entertainment%20System%20%28Unheadered%29.zip/Isostasy%20%28World%29%20%28v2.1%29%20%28Demo%29%20%28Aftermarket%29%20%28Unl%29.zip" TargetMode="External"/><Relationship Id="rId4781" Type="http://schemas.openxmlformats.org/officeDocument/2006/relationships/hyperlink" Target="https://archive.org/download/ni-roms/roms/Nintendo%20-%20Nintendo%20Entertainment%20System%20%28Unheadered%29.zip/Orebody%20-%20Sand%20Ripples%20%28World%29%20%28Aftermarket%29%20%28Unl%29.zip" TargetMode="External"/><Relationship Id="rId4780" Type="http://schemas.openxmlformats.org/officeDocument/2006/relationships/hyperlink" Target="https://archive.org/download/ni-roms/roms/Nintendo%20-%20Nintendo%20Entertainment%20System%20%28Unheadered%29.zip/Orebody%20-%20Binder%27s%20Tale%20%28World%29%20%28Digital%29%20%28Aftermarket%29%20%28Unl%29.zip" TargetMode="External"/><Relationship Id="rId2120" Type="http://schemas.openxmlformats.org/officeDocument/2006/relationships/hyperlink" Target="https://archive.org/download/ni-roms/roms/Nintendo%20-%20Nintendo%20Entertainment%20System%20%28Unheadered%29.zip/Da%20Xieke%20-%20Chuliuxiang%20%28China%29%20%28Aftermarket%29%20%28Unl%29.zip" TargetMode="External"/><Relationship Id="rId3452" Type="http://schemas.openxmlformats.org/officeDocument/2006/relationships/hyperlink" Target="https://archive.org/download/ni-roms/roms/Nintendo%20-%20Nintendo%20Entertainment%20System%20%28Unheadered%29.zip/Ivan%20%27Ironman%27%20Stewart%27s%20Super%20Off%20Road%20%28Europe%29.zip" TargetMode="External"/><Relationship Id="rId4783" Type="http://schemas.openxmlformats.org/officeDocument/2006/relationships/hyperlink" Target="https://archive.org/download/ni-roms/roms/Nintendo%20-%20Nintendo%20Entertainment%20System%20%28Unheadered%29.zip/Otaku%20no%20Seiza%20-%20An%20Adventure%20in%20the%20Otaku%20Galaxy%20%28Japan%29.zip" TargetMode="External"/><Relationship Id="rId2121" Type="http://schemas.openxmlformats.org/officeDocument/2006/relationships/hyperlink" Target="https://archive.org/download/ni-roms/roms/Nintendo%20-%20Nintendo%20Entertainment%20System%20%28Unheadered%29.zip/Dadao%20Wuyouwei%20Men%20-%20Tianxia%20Baozang%20%28China%29%20%28Aftermarket%29%20%28Pirate%29.zip" TargetMode="External"/><Relationship Id="rId3451" Type="http://schemas.openxmlformats.org/officeDocument/2006/relationships/hyperlink" Target="https://archive.org/download/ni-roms/roms/Nintendo%20-%20Nintendo%20Entertainment%20System%20%28Unheadered%29.zip/Itadaki%20Street%20-%20Watashi%20no%20Omise%20ni%20Yottette%20%28Japan%29.zip" TargetMode="External"/><Relationship Id="rId4782" Type="http://schemas.openxmlformats.org/officeDocument/2006/relationships/hyperlink" Target="https://archive.org/download/ni-roms/roms/Nintendo%20-%20Nintendo%20Entertainment%20System%20%28Unheadered%29.zip/Osomatsu-kun%20-%20Back%20to%20the%20Me%20no%20Deppa%20no%20Maki%20%28Japan%29.zip" TargetMode="External"/><Relationship Id="rId2122" Type="http://schemas.openxmlformats.org/officeDocument/2006/relationships/hyperlink" Target="https://archive.org/download/ni-roms/roms/Nintendo%20-%20Nintendo%20Entertainment%20System%20%28Unheadered%29.zip/Dahua%20Sanguo%20%28China%29%20%28Unl%29.zip" TargetMode="External"/><Relationship Id="rId3454" Type="http://schemas.openxmlformats.org/officeDocument/2006/relationships/hyperlink" Target="https://archive.org/download/ni-roms/roms/Nintendo%20-%20Nintendo%20Entertainment%20System%20%28Unheadered%29.zip/J.League%20Fighting%20Soccer%20-%20The%20King%20of%20Ace%20Strikers%20%28Japan%29.zip" TargetMode="External"/><Relationship Id="rId4785" Type="http://schemas.openxmlformats.org/officeDocument/2006/relationships/hyperlink" Target="https://archive.org/download/ni-roms/roms/Nintendo%20-%20Nintendo%20Entertainment%20System%20%28Unheadered%29.zip/Othello%20%28Australia%29%20%28HES%29%20%28Unl%29.zip" TargetMode="External"/><Relationship Id="rId2123" Type="http://schemas.openxmlformats.org/officeDocument/2006/relationships/hyperlink" Target="https://archive.org/download/ni-roms/roms/Nintendo%20-%20Nintendo%20Entertainment%20System%20%28Unheadered%29.zip/Dahua%20Shuihu%20%28China%29%20%28Unl%29.zip" TargetMode="External"/><Relationship Id="rId3453" Type="http://schemas.openxmlformats.org/officeDocument/2006/relationships/hyperlink" Target="https://archive.org/download/ni-roms/roms/Nintendo%20-%20Nintendo%20Entertainment%20System%20%28Unheadered%29.zip/Ivan%20%27Ironman%27%20Stewart%27s%20Super%20Off%20Road%20%28USA%29.zip" TargetMode="External"/><Relationship Id="rId4784" Type="http://schemas.openxmlformats.org/officeDocument/2006/relationships/hyperlink" Target="https://archive.org/download/ni-roms/roms/Nintendo%20-%20Nintendo%20Entertainment%20System%20%28Unheadered%29.zip/Othello%20%28Asia%29%20%28En%29%20%28Unl%29.zip" TargetMode="External"/><Relationship Id="rId2124" Type="http://schemas.openxmlformats.org/officeDocument/2006/relationships/hyperlink" Target="https://archive.org/download/ni-roms/roms/Nintendo%20-%20Nintendo%20Entertainment%20System%20%28Unheadered%29.zip/Dahua%20Xiyou%20%28China%29%20%28Aftermarket%29%20%28Unl%29.zip" TargetMode="External"/><Relationship Id="rId3456" Type="http://schemas.openxmlformats.org/officeDocument/2006/relationships/hyperlink" Target="https://archive.org/download/ni-roms/roms/Nintendo%20-%20Nintendo%20Entertainment%20System%20%28Unheadered%29.zip/J.League%20Winning%20Goal%20%28Japan%29.zip" TargetMode="External"/><Relationship Id="rId4787" Type="http://schemas.openxmlformats.org/officeDocument/2006/relationships/hyperlink" Target="https://archive.org/download/ni-roms/roms/Nintendo%20-%20Nintendo%20Entertainment%20System%20%28Unheadered%29.zip/Othello%20%28Japan%29.zip" TargetMode="External"/><Relationship Id="rId2125" Type="http://schemas.openxmlformats.org/officeDocument/2006/relationships/hyperlink" Target="https://archive.org/download/ni-roms/roms/Nintendo%20-%20Nintendo%20Entertainment%20System%20%28Unheadered%29.zip/Dai-2-ji%20Chaoji%20Jiqiren%20Dazhan%20%28China%29%20%28Aftermarket%29%20%28Pirate%29.zip" TargetMode="External"/><Relationship Id="rId3455" Type="http://schemas.openxmlformats.org/officeDocument/2006/relationships/hyperlink" Target="https://archive.org/download/ni-roms/roms/Nintendo%20-%20Nintendo%20Entertainment%20System%20%28Unheadered%29.zip/J.League%20Super%20Top%20Players%20%28Japan%29%20%28Datach%29.zip" TargetMode="External"/><Relationship Id="rId4786" Type="http://schemas.openxmlformats.org/officeDocument/2006/relationships/hyperlink" Target="https://archive.org/download/ni-roms/roms/Nintendo%20-%20Nintendo%20Entertainment%20System%20%28Unheadered%29.zip/Othello%20%28Japan%29%20%28Rev%201%29%20%28Possible%20Proto%29.zip" TargetMode="External"/><Relationship Id="rId2115" Type="http://schemas.openxmlformats.org/officeDocument/2006/relationships/hyperlink" Target="https://archive.org/download/ni-roms/roms/Nintendo%20-%20Nintendo%20Entertainment%20System%20%28Unheadered%29.zip/DIG%20%28World%29%20%28Proto%29%20%282024-06-05%29%20%28Aftermarket%29%20%28Unl%29.zip" TargetMode="External"/><Relationship Id="rId3447" Type="http://schemas.openxmlformats.org/officeDocument/2006/relationships/hyperlink" Target="https://archive.org/download/ni-roms/roms/Nintendo%20-%20Nintendo%20Entertainment%20System%20%28Unheadered%29.zip/Isolated%20Warrior%20%28Europe%29.zip" TargetMode="External"/><Relationship Id="rId4778" Type="http://schemas.openxmlformats.org/officeDocument/2006/relationships/hyperlink" Target="https://archive.org/download/ni-roms/roms/Nintendo%20-%20Nintendo%20Entertainment%20System%20%28Unheadered%29.zip/Orebody%20-%20Binder%27s%20Tale%20%28World%29%20%28Demo%29%20%282022-06-05%29%20%28Aftermarket%29%20%28Unl%29.zip" TargetMode="External"/><Relationship Id="rId2116" Type="http://schemas.openxmlformats.org/officeDocument/2006/relationships/hyperlink" Target="https://archive.org/download/ni-roms/roms/Nintendo%20-%20Nintendo%20Entertainment%20System%20%28Unheadered%29.zip/DVD%20Screensaver%20for%20NES%20%28World%29%20%28v1.0%29%20%28Program%29%20%28Aftermarket%29%20%28Unl%29.zip" TargetMode="External"/><Relationship Id="rId3446" Type="http://schemas.openxmlformats.org/officeDocument/2006/relationships/hyperlink" Target="https://archive.org/download/ni-roms/roms/Nintendo%20-%20Nintendo%20Entertainment%20System%20%28Unheadered%29.zip/Isle%20Quest%20%28World%29%20%28v0.1c%29%20%28Proto%29%20%28Build%2003945%29%20%28Aftermarket%29%20%28Unl%29.zip" TargetMode="External"/><Relationship Id="rId4777" Type="http://schemas.openxmlformats.org/officeDocument/2006/relationships/hyperlink" Target="https://archive.org/download/ni-roms/roms/Nintendo%20-%20Nintendo%20Entertainment%20System%20%28Unheadered%29.zip/Orebody%20-%20Binder%27s%20Tale%20%28World%29%20%28Demo%29%20%282021-10-31%29%20%28Aftermarket%29%20%28Unl%29.zip" TargetMode="External"/><Relationship Id="rId2117" Type="http://schemas.openxmlformats.org/officeDocument/2006/relationships/hyperlink" Target="https://archive.org/download/ni-roms/roms/Nintendo%20-%20Nintendo%20Entertainment%20System%20%28Unheadered%29.zip/DVD%20Screensaver%20for%20NES%20%28World%29%20%28v1.1%29%20%28Program%29%20%28Aftermarket%29%20%28Unl%29.zip" TargetMode="External"/><Relationship Id="rId3449" Type="http://schemas.openxmlformats.org/officeDocument/2006/relationships/hyperlink" Target="https://archive.org/download/ni-roms/roms/Nintendo%20-%20Nintendo%20Entertainment%20System%20%28Unheadered%29.zip/Isostasy%20%28World%29%20%28Demo%29%20%28Aftermarket%29%20%28Unl%29.zip" TargetMode="External"/><Relationship Id="rId2118" Type="http://schemas.openxmlformats.org/officeDocument/2006/relationships/hyperlink" Target="https://archive.org/download/ni-roms/roms/Nintendo%20-%20Nintendo%20Entertainment%20System%20%28Unheadered%29.zip/Da%20Fuweng%20II%20-%20Shanghai%20Daheng%20%28Shanghai%20Tycoon%29%20%28China%29%20%28Unl%29.zip" TargetMode="External"/><Relationship Id="rId3448" Type="http://schemas.openxmlformats.org/officeDocument/2006/relationships/hyperlink" Target="https://archive.org/download/ni-roms/roms/Nintendo%20-%20Nintendo%20Entertainment%20System%20%28Unheadered%29.zip/Isolated%20Warrior%20%28USA%29.zip" TargetMode="External"/><Relationship Id="rId4779" Type="http://schemas.openxmlformats.org/officeDocument/2006/relationships/hyperlink" Target="https://archive.org/download/ni-roms/roms/Nintendo%20-%20Nintendo%20Entertainment%20System%20%28Unheadered%29.zip/Orebody%20-%20Binder%27s%20Tale%20%28World%29%20%28Demo%29%20%282022-09-29%29%20%28Aftermarket%29%20%28Unl%29.zip" TargetMode="External"/><Relationship Id="rId2119" Type="http://schemas.openxmlformats.org/officeDocument/2006/relationships/hyperlink" Target="https://archive.org/download/ni-roms/roms/Nintendo%20-%20Nintendo%20Entertainment%20System%20%28Unheadered%29.zip/Da%20Hanghai%20VII%20%28China%29%20%28Unl%29.zip" TargetMode="External"/><Relationship Id="rId4770" Type="http://schemas.openxmlformats.org/officeDocument/2006/relationships/hyperlink" Target="https://archive.org/download/ni-roms/roms/Nintendo%20-%20Nintendo%20Entertainment%20System%20%28Unheadered%29.zip/Operation%20Wolf%20%28Japan%29.zip" TargetMode="External"/><Relationship Id="rId3441" Type="http://schemas.openxmlformats.org/officeDocument/2006/relationships/hyperlink" Target="https://archive.org/download/ni-roms/roms/Nintendo%20-%20Nintendo%20Entertainment%20System%20%28Unheadered%29.zip/Isaki%20Shuugorou%20no%20Keiba%20Hisshou%20Gaku%20%28Japan%29.zip" TargetMode="External"/><Relationship Id="rId4772" Type="http://schemas.openxmlformats.org/officeDocument/2006/relationships/hyperlink" Target="https://archive.org/download/ni-roms/roms/Nintendo%20-%20Nintendo%20Entertainment%20System%20%28Unheadered%29.zip/Oratorio%20%28World%29%20%28Demo%29%20%282022-08-26%29%20%28Aftermarket%29%20%28Unl%29.zip" TargetMode="External"/><Relationship Id="rId2110" Type="http://schemas.openxmlformats.org/officeDocument/2006/relationships/hyperlink" Target="https://archive.org/download/ni-roms/roms/Nintendo%20-%20Nintendo%20Entertainment%20System%20%28Unheadered%29.zip/DC26-6502%20-%20Brainfuck%20Interpreter%20%28World%29%20%282nd%20Print%20Edition%29%20%28Aftermarket%29%20%28Unl%29.zip" TargetMode="External"/><Relationship Id="rId3440" Type="http://schemas.openxmlformats.org/officeDocument/2006/relationships/hyperlink" Target="https://archive.org/download/ni-roms/roms/Nintendo%20-%20Nintendo%20Entertainment%20System%20%28Unheadered%29.zip/Irritating%20Ship%20%28World%29%20%28Aftermarket%29%20%28Unl%29.zip" TargetMode="External"/><Relationship Id="rId4771" Type="http://schemas.openxmlformats.org/officeDocument/2006/relationships/hyperlink" Target="https://archive.org/download/ni-roms/roms/Nintendo%20-%20Nintendo%20Entertainment%20System%20%28Unheadered%29.zip/Operation%20Wolf%20%28USA%29.zip" TargetMode="External"/><Relationship Id="rId2111" Type="http://schemas.openxmlformats.org/officeDocument/2006/relationships/hyperlink" Target="https://archive.org/download/ni-roms/roms/Nintendo%20-%20Nintendo%20Entertainment%20System%20%28Unheadered%29.zip/DC26-6502%20-%20Brainfuck%20Interpreter%20%28World%29%20%28DEFCON%2026%20Indie%20Badge%29%20%28Aftermarket%29%20%28Unl%29.zip" TargetMode="External"/><Relationship Id="rId3443" Type="http://schemas.openxmlformats.org/officeDocument/2006/relationships/hyperlink" Target="https://archive.org/download/ni-roms/roms/Nintendo%20-%20Nintendo%20Entertainment%20System%20%28Unheadered%29.zip/Isle%20Quest%20%28World%29%20%28v0.1%29%20%28Proto%29%20%28Aftermarket%29%20%28Unl%29.zip" TargetMode="External"/><Relationship Id="rId4774" Type="http://schemas.openxmlformats.org/officeDocument/2006/relationships/hyperlink" Target="https://archive.org/download/ni-roms/roms/Nintendo%20-%20Nintendo%20Entertainment%20System%20%28Unheadered%29.zip/Oratorio%20%28World%29%20%28v1.0%29%20%28Demo%29%20%282023-08-05%29%20%28Aftermarket%29%20%28Unl%29.zip" TargetMode="External"/><Relationship Id="rId2112" Type="http://schemas.openxmlformats.org/officeDocument/2006/relationships/hyperlink" Target="https://archive.org/download/ni-roms/roms/Nintendo%20-%20Nintendo%20Entertainment%20System%20%28Unheadered%29.zip/DENDY%20Compo%20II%20%28World%29%20%28NTSC%29%20%28Aftermarket%29%20%28Unl%29.zip" TargetMode="External"/><Relationship Id="rId3442" Type="http://schemas.openxmlformats.org/officeDocument/2006/relationships/hyperlink" Target="https://archive.org/download/ni-roms/roms/Nintendo%20-%20Nintendo%20Entertainment%20System%20%28Unheadered%29.zip/Ishin%20no%20Arashi%20%28Japan%29.zip" TargetMode="External"/><Relationship Id="rId4773" Type="http://schemas.openxmlformats.org/officeDocument/2006/relationships/hyperlink" Target="https://archive.org/download/ni-roms/roms/Nintendo%20-%20Nintendo%20Entertainment%20System%20%28Unheadered%29.zip/Oratorio%20%28World%29%20%28Demo%29%20%282022-09-01%29%20%28Byte-Off%202022%29%20%28Aftermarket%29%20%28Unl%29.zip" TargetMode="External"/><Relationship Id="rId2113" Type="http://schemas.openxmlformats.org/officeDocument/2006/relationships/hyperlink" Target="https://archive.org/download/ni-roms/roms/Nintendo%20-%20Nintendo%20Entertainment%20System%20%28Unheadered%29.zip/DENDY%20Compo%20II%20%28World%29%20%28PAL%29%20%28Aftermarket%29%20%28Unl%29.zip" TargetMode="External"/><Relationship Id="rId3445" Type="http://schemas.openxmlformats.org/officeDocument/2006/relationships/hyperlink" Target="https://archive.org/download/ni-roms/roms/Nintendo%20-%20Nintendo%20Entertainment%20System%20%28Unheadered%29.zip/Isle%20Quest%20%28World%29%20%28v0.1c%29%20%28Proto%29%20%28Build%2003854%29%20%28Aftermarket%29%20%28Unl%29.zip" TargetMode="External"/><Relationship Id="rId4776" Type="http://schemas.openxmlformats.org/officeDocument/2006/relationships/hyperlink" Target="https://archive.org/download/ni-roms/roms/Nintendo%20-%20Nintendo%20Entertainment%20System%20%28Unheadered%29.zip/Orebody%20-%20Binder%27s%20Tale%20%28World%29%20%282023-01-27%29%20%28Aftermarket%29%20%28Unl%29.zip" TargetMode="External"/><Relationship Id="rId2114" Type="http://schemas.openxmlformats.org/officeDocument/2006/relationships/hyperlink" Target="https://archive.org/download/ni-roms/roms/Nintendo%20-%20Nintendo%20Entertainment%20System%20%28Unheadered%29.zip/DIG%20%28World%29%20%28Proto%29%20%282024-06-04%29%20%28Aftermarket%29%20%28Unl%29.zip" TargetMode="External"/><Relationship Id="rId3444" Type="http://schemas.openxmlformats.org/officeDocument/2006/relationships/hyperlink" Target="https://archive.org/download/ni-roms/roms/Nintendo%20-%20Nintendo%20Entertainment%20System%20%28Unheadered%29.zip/Isle%20Quest%20%28World%29%20%28v0.1b%29%20%28Proto%29%20%28Aftermarket%29%20%28Unl%29.zip" TargetMode="External"/><Relationship Id="rId4775" Type="http://schemas.openxmlformats.org/officeDocument/2006/relationships/hyperlink" Target="https://archive.org/download/ni-roms/roms/Nintendo%20-%20Nintendo%20Entertainment%20System%20%28Unheadered%29.zip/Orb-3D%20%28USA%29.zip" TargetMode="External"/><Relationship Id="rId5251" Type="http://schemas.openxmlformats.org/officeDocument/2006/relationships/hyperlink" Target="https://archive.org/download/ni-roms/roms/Nintendo%20-%20Nintendo%20Entertainment%20System%20%28Unheadered%29.zip/Rick%20Rolled%21%20%28World%29%20%28Demo%29%20%28Aftermarket%29%20%28Unl%29.zip" TargetMode="External"/><Relationship Id="rId6582" Type="http://schemas.openxmlformats.org/officeDocument/2006/relationships/hyperlink" Target="https://archive.org/download/ni-roms/roms/Nintendo%20-%20Nintendo%20Entertainment%20System%20%28Unheadered%29.zip/Time%20Space%20Odyssey%20%28World%29%20%28Demo%29%20%28Byte-Off%202024%29%20%28Aftermarket%29%20%28Unl%29.zip" TargetMode="External"/><Relationship Id="rId5252" Type="http://schemas.openxmlformats.org/officeDocument/2006/relationships/hyperlink" Target="https://archive.org/download/ni-roms/roms/Nintendo%20-%20Nintendo%20Entertainment%20System%20%28Unheadered%29.zip/Rick%20Starfield%20%28World%29%20%28Demo%29%20%28Byte-Off%202020%29%20%28Aftermarket%29%20%28Unl%29.zip" TargetMode="External"/><Relationship Id="rId6583" Type="http://schemas.openxmlformats.org/officeDocument/2006/relationships/hyperlink" Target="https://archive.org/download/ni-roms/roms/Nintendo%20-%20Nintendo%20Entertainment%20System%20%28Unheadered%29.zip/Time%20Survivor%20%28World%29%20%28Byte-Off%202019%29%20%28Aftermarket%29%20%28Unl%29.zip" TargetMode="External"/><Relationship Id="rId6580" Type="http://schemas.openxmlformats.org/officeDocument/2006/relationships/hyperlink" Target="https://archive.org/download/ni-roms/roms/Nintendo%20-%20Nintendo%20Entertainment%20System%20%28Unheadered%29.zip/Time%20Lord%20%28USA%29.zip" TargetMode="External"/><Relationship Id="rId5250" Type="http://schemas.openxmlformats.org/officeDocument/2006/relationships/hyperlink" Target="https://archive.org/download/ni-roms/roms/Nintendo%20-%20Nintendo%20Entertainment%20System%20%28Unheadered%29.zip/Revolving%20Gems%20%28World%29%20%28Ja%29%20%28Aftermarket%29%20%28Unl%29.zip" TargetMode="External"/><Relationship Id="rId6581" Type="http://schemas.openxmlformats.org/officeDocument/2006/relationships/hyperlink" Target="https://archive.org/download/ni-roms/roms/Nintendo%20-%20Nintendo%20Entertainment%20System%20%28Unheadered%29.zip/Time%20Space%20Odyssey%20%28World%29%20%28Demo%29%20%282024-04-19%29%20%28Aftermarket%29%20%28Unl%29.zip" TargetMode="External"/><Relationship Id="rId5255" Type="http://schemas.openxmlformats.org/officeDocument/2006/relationships/hyperlink" Target="https://archive.org/download/ni-roms/roms/Nintendo%20-%20Nintendo%20Entertainment%20System%20%28Unheadered%29.zip/Rise%20of%20Amondus%2C%20The%20%28World%29%20%28Demo%29%20%28Aftermarket%29%20%28Unl%29.zip" TargetMode="External"/><Relationship Id="rId6586" Type="http://schemas.openxmlformats.org/officeDocument/2006/relationships/hyperlink" Target="https://archive.org/download/ni-roms/roms/Nintendo%20-%20Nintendo%20Entertainment%20System%20%28Unheadered%29.zip/Time%20Survivor%20%28World%29%20%28v0.7%29%20%28Demo%29%20%28Aftermarket%29%20%28Unl%29.zip" TargetMode="External"/><Relationship Id="rId5256" Type="http://schemas.openxmlformats.org/officeDocument/2006/relationships/hyperlink" Target="https://archive.org/download/ni-roms/roms/Nintendo%20-%20Nintendo%20Entertainment%20System%20%28Unheadered%29.zip/Rise%20of%20Amondus%2C%20The%20%28World%29%20%28Digital%29%20%28Robert%20L%20Bryant%29%20%28Aftermarket%29%20%28Unl%29.zip" TargetMode="External"/><Relationship Id="rId6587" Type="http://schemas.openxmlformats.org/officeDocument/2006/relationships/hyperlink" Target="https://archive.org/download/ni-roms/roms/Nintendo%20-%20Nintendo%20Entertainment%20System%20%28Unheadered%29.zip/Time%20Survivor%20%28World%29%20%28v1.0%29%20%28Demo%29%20%28Aftermarket%29%20%28Unl%29.zip" TargetMode="External"/><Relationship Id="rId5253" Type="http://schemas.openxmlformats.org/officeDocument/2006/relationships/hyperlink" Target="https://archive.org/download/ni-roms/roms/Nintendo%20-%20Nintendo%20Entertainment%20System%20%28Unheadered%29.zip/Ring%20King%20%28USA%29.zip" TargetMode="External"/><Relationship Id="rId6584" Type="http://schemas.openxmlformats.org/officeDocument/2006/relationships/hyperlink" Target="https://archive.org/download/ni-roms/roms/Nintendo%20-%20Nintendo%20Entertainment%20System%20%28Unheadered%29.zip/Time%20Survivor%20%28World%29%20%28v0.5%29%20%28Demo%29%20%28Aftermarket%29%20%28Unl%29.zip" TargetMode="External"/><Relationship Id="rId5254" Type="http://schemas.openxmlformats.org/officeDocument/2006/relationships/hyperlink" Target="https://archive.org/download/ni-roms/roms/Nintendo%20-%20Nintendo%20Entertainment%20System%20%28Unheadered%29.zip/Ripple%20Island%20%28Japan%29.zip" TargetMode="External"/><Relationship Id="rId6585" Type="http://schemas.openxmlformats.org/officeDocument/2006/relationships/hyperlink" Target="https://archive.org/download/ni-roms/roms/Nintendo%20-%20Nintendo%20Entertainment%20System%20%28Unheadered%29.zip/Time%20Survivor%20%28World%29%20%28v0.6%29%20%28Demo%29%20%28Aftermarket%29%20%28Unl%29.zip" TargetMode="External"/><Relationship Id="rId5259" Type="http://schemas.openxmlformats.org/officeDocument/2006/relationships/hyperlink" Target="https://archive.org/download/ni-roms/roms/Nintendo%20-%20Nintendo%20Entertainment%20System%20%28Unheadered%29.zip/River%20City%20Ransom%20%28USA%29.zip" TargetMode="External"/><Relationship Id="rId5257" Type="http://schemas.openxmlformats.org/officeDocument/2006/relationships/hyperlink" Target="https://archive.org/download/ni-roms/roms/Nintendo%20-%20Nintendo%20Entertainment%20System%20%28Unheadered%29.zip/Rise%20of%20Amondus%2C%20The%20%28World%29%20%28Digital%29%20%28Sly%20Dog%20Studios%29%20%28Aftermarket%29%20%28Unl%29%20%28Alt%29.zip" TargetMode="External"/><Relationship Id="rId6588" Type="http://schemas.openxmlformats.org/officeDocument/2006/relationships/hyperlink" Target="https://archive.org/download/ni-roms/roms/Nintendo%20-%20Nintendo%20Entertainment%20System%20%28Unheadered%29.zip/Time%20Zone%20%28Japan%29.zip" TargetMode="External"/><Relationship Id="rId5258" Type="http://schemas.openxmlformats.org/officeDocument/2006/relationships/hyperlink" Target="https://archive.org/download/ni-roms/roms/Nintendo%20-%20Nintendo%20Entertainment%20System%20%28Unheadered%29.zip/Rise%20of%20Amondus%2C%20The%20%28World%29%20%28Digital%29%20%28Sly%20Dog%20Studios%29%20%28Aftermarket%29%20%28Unl%29.zip" TargetMode="External"/><Relationship Id="rId6589" Type="http://schemas.openxmlformats.org/officeDocument/2006/relationships/hyperlink" Target="https://archive.org/download/ni-roms/roms/Nintendo%20-%20Nintendo%20Entertainment%20System%20%28Unheadered%29.zip/Time%20of%20Night%20%28World%29%20%28Aftermarket%29%20%28Unl%29.zip" TargetMode="External"/><Relationship Id="rId5240" Type="http://schemas.openxmlformats.org/officeDocument/2006/relationships/hyperlink" Target="https://archive.org/download/ni-roms/roms/Nintendo%20-%20Nintendo%20Entertainment%20System%20%28Unheadered%29.zip/Rescue%20-%20The%20Embassy%20Mission%20%28USA%29.zip" TargetMode="External"/><Relationship Id="rId6571" Type="http://schemas.openxmlformats.org/officeDocument/2006/relationships/hyperlink" Target="https://archive.org/download/ni-roms/roms/Nintendo%20-%20Nintendo%20Entertainment%20System%20%28Unheadered%29.zip/Tiger-Heli%20%28USA%29.zip" TargetMode="External"/><Relationship Id="rId5241" Type="http://schemas.openxmlformats.org/officeDocument/2006/relationships/hyperlink" Target="https://archive.org/download/ni-roms/roms/Nintendo%20-%20Nintendo%20Entertainment%20System%20%28Unheadered%29.zip/Rescue%20Time%20%28World%29%20%28Aftermarket%29%20%28Unl%29.zip" TargetMode="External"/><Relationship Id="rId6572" Type="http://schemas.openxmlformats.org/officeDocument/2006/relationships/hyperlink" Target="https://archive.org/download/ni-roms/roms/Nintendo%20-%20Nintendo%20Entertainment%20System%20%28Unheadered%29.zip/Tiger%20Jenny%20%28World%29%20%28Proto%29%20%28Aftermarket%29%20%28Unl%29.zip" TargetMode="External"/><Relationship Id="rId6570" Type="http://schemas.openxmlformats.org/officeDocument/2006/relationships/hyperlink" Target="https://archive.org/download/ni-roms/roms/Nintendo%20-%20Nintendo%20Entertainment%20System%20%28Unheadered%29.zip/Tiger-Heli%20%28USA%29%20%28Rev%201%29%20%28Possible%20Proto%29.zip" TargetMode="External"/><Relationship Id="rId5244" Type="http://schemas.openxmlformats.org/officeDocument/2006/relationships/hyperlink" Target="https://archive.org/download/ni-roms/roms/Nintendo%20-%20Nintendo%20Entertainment%20System%20%28Unheadered%29.zip/Retrogathering%202010%20%28World%29%20%28Aftermarket%29%20%28Unl%29.zip" TargetMode="External"/><Relationship Id="rId6575" Type="http://schemas.openxmlformats.org/officeDocument/2006/relationships/hyperlink" Target="https://archive.org/download/ni-roms/roms/Nintendo%20-%20Nintendo%20Entertainment%20System%20%28Unheadered%29.zip/Time%27s%20Ticking%20%28World%29%20%28Demo%29%20%282023-07-31%29%20%28Aftermarket%29%20%28Unl%29.zip" TargetMode="External"/><Relationship Id="rId5245" Type="http://schemas.openxmlformats.org/officeDocument/2006/relationships/hyperlink" Target="https://archive.org/download/ni-roms/roms/Nintendo%20-%20Nintendo%20Entertainment%20System%20%28Unheadered%29.zip/Retropia%20%28World%29%20%28En%29%20%28Aftermarket%29%20%28Unl%29.zip" TargetMode="External"/><Relationship Id="rId6576" Type="http://schemas.openxmlformats.org/officeDocument/2006/relationships/hyperlink" Target="https://archive.org/download/ni-roms/roms/Nintendo%20-%20Nintendo%20Entertainment%20System%20%28Unheadered%29.zip/Time%20Chaser%20%28World%29%20%28Demo%29%20%28Byte-Off%202019%29%20%28Aftermarket%29%20%28Unl%29.zip" TargetMode="External"/><Relationship Id="rId5242" Type="http://schemas.openxmlformats.org/officeDocument/2006/relationships/hyperlink" Target="https://archive.org/download/ni-roms/roms/Nintendo%20-%20Nintendo%20Entertainment%20System%20%28Unheadered%29.zip/Rescue%20Time%20%28World%29%20%28Demo%29%20%28Byte-Off%202020%29%20%28Aftermarket%29%20%28Unl%29.zip" TargetMode="External"/><Relationship Id="rId6573" Type="http://schemas.openxmlformats.org/officeDocument/2006/relationships/hyperlink" Target="https://archive.org/download/ni-roms/roms/Nintendo%20-%20Nintendo%20Entertainment%20System%20%28Unheadered%29.zip/Tiles%20of%20Fate%20%28USA%29%20%28Unl%29.zip" TargetMode="External"/><Relationship Id="rId5243" Type="http://schemas.openxmlformats.org/officeDocument/2006/relationships/hyperlink" Target="https://archive.org/download/ni-roms/roms/Nintendo%20-%20Nintendo%20Entertainment%20System%20%28Unheadered%29.zip/Retro%20Puzzle%20Maker%20%28World%29%20%28v1.1%29%20%28Program%29%20%28Aftermarket%29%20%28Unl%29.zip" TargetMode="External"/><Relationship Id="rId6574" Type="http://schemas.openxmlformats.org/officeDocument/2006/relationships/hyperlink" Target="https://archive.org/download/ni-roms/roms/Nintendo%20-%20Nintendo%20Entertainment%20System%20%28Unheadered%29.zip/Time%27s%20Ticking%20%28World%29%20%28Demo%29%20%282023-01-03%29%20%28Aftermarket%29%20%28Unl%29.zip" TargetMode="External"/><Relationship Id="rId5248" Type="http://schemas.openxmlformats.org/officeDocument/2006/relationships/hyperlink" Target="https://archive.org/download/ni-roms/roms/Nintendo%20-%20Nintendo%20Entertainment%20System%20%28Unheadered%29.zip/Retrospelsmassan%202012%20%28World%29%20%28Sv%29%20%28Demo%29%20%28Aftermarket%29%20%28Unl%29.zip" TargetMode="External"/><Relationship Id="rId6579" Type="http://schemas.openxmlformats.org/officeDocument/2006/relationships/hyperlink" Target="https://archive.org/download/ni-roms/roms/Nintendo%20-%20Nintendo%20Entertainment%20System%20%28Unheadered%29.zip/Time%20Lord%20%28Europe%29.zip" TargetMode="External"/><Relationship Id="rId5249" Type="http://schemas.openxmlformats.org/officeDocument/2006/relationships/hyperlink" Target="https://archive.org/download/ni-roms/roms/Nintendo%20-%20Nintendo%20Entertainment%20System%20%28Unheadered%29.zip/Return%20of%20the%20Jedi%20%28Asia%29%20%28En%29%20%28Pirate%29.zip" TargetMode="External"/><Relationship Id="rId5246" Type="http://schemas.openxmlformats.org/officeDocument/2006/relationships/hyperlink" Target="https://archive.org/download/ni-roms/roms/Nintendo%20-%20Nintendo%20Entertainment%20System%20%28Unheadered%29.zip/Retropia%20%28World%29%20%28Pt-BR%29%20%28Aftermarket%29%20%28Unl%29.zip" TargetMode="External"/><Relationship Id="rId6577" Type="http://schemas.openxmlformats.org/officeDocument/2006/relationships/hyperlink" Target="https://archive.org/download/ni-roms/roms/Nintendo%20-%20Nintendo%20Entertainment%20System%20%28Unheadered%29.zip/Time%20Diver%20-%20Avenger%20%28Asia%29%20%28En%29%20%28T-A1%29%20%28Unl%29.zip" TargetMode="External"/><Relationship Id="rId5247" Type="http://schemas.openxmlformats.org/officeDocument/2006/relationships/hyperlink" Target="https://archive.org/download/ni-roms/roms/Nintendo%20-%20Nintendo%20Entertainment%20System%20%28Unheadered%29.zip/Retrospelsmassan%202011%20%28World%29%20%28Sv%29%20%28Demo%29%20%28Aftermarket%29%20%28Unl%29.zip" TargetMode="External"/><Relationship Id="rId6578" Type="http://schemas.openxmlformats.org/officeDocument/2006/relationships/hyperlink" Target="https://archive.org/download/ni-roms/roms/Nintendo%20-%20Nintendo%20Entertainment%20System%20%28Unheadered%29.zip/Time%20Diver%20-%20Eon%20Man%20%28USA%29%20%28Proto%29.zip" TargetMode="External"/><Relationship Id="rId5270" Type="http://schemas.openxmlformats.org/officeDocument/2006/relationships/hyperlink" Target="https://archive.org/download/ni-roms/roms/Nintendo%20-%20Nintendo%20Entertainment%20System%20%28Unheadered%29.zip/Robin%20Hood%20-%20Prince%20of%20Thieves%20%28Germany%29.zip" TargetMode="External"/><Relationship Id="rId5273" Type="http://schemas.openxmlformats.org/officeDocument/2006/relationships/hyperlink" Target="https://archive.org/download/ni-roms/roms/Nintendo%20-%20Nintendo%20Entertainment%20System%20%28Unheadered%29.zip/Robin%20Hood%20-%20Prince%20of%20Thieves%20%28USA%29%20%28Rev%201%29.zip" TargetMode="External"/><Relationship Id="rId5274" Type="http://schemas.openxmlformats.org/officeDocument/2006/relationships/hyperlink" Target="https://archive.org/download/ni-roms/roms/Nintendo%20-%20Nintendo%20Entertainment%20System%20%28Unheadered%29.zip/Robin%20Hood%20-%20Prince%20of%20Thieves%20%28USA%29.zip" TargetMode="External"/><Relationship Id="rId5271" Type="http://schemas.openxmlformats.org/officeDocument/2006/relationships/hyperlink" Target="https://archive.org/download/ni-roms/roms/Nintendo%20-%20Nintendo%20Entertainment%20System%20%28Unheadered%29.zip/Robin%20Hood%20-%20Prince%20of%20Thieves%20%28Spain%29.zip" TargetMode="External"/><Relationship Id="rId5272" Type="http://schemas.openxmlformats.org/officeDocument/2006/relationships/hyperlink" Target="https://archive.org/download/ni-roms/roms/Nintendo%20-%20Nintendo%20Entertainment%20System%20%28Unheadered%29.zip/Robin%20Hood%20-%20Prince%20of%20Thieves%20%28USA%29%20%28Beta%29%20%281991-05-16%29.zip" TargetMode="External"/><Relationship Id="rId5277" Type="http://schemas.openxmlformats.org/officeDocument/2006/relationships/hyperlink" Target="https://archive.org/download/ni-roms/roms/Nintendo%20-%20Nintendo%20Entertainment%20System%20%28Unheadered%29.zip/Robo%20Boy%20-%20The%20Gem%20Collector%20%28World%29%20%28Demo%29%20%28Aftermarket%29%20%28Unl%29.zip" TargetMode="External"/><Relationship Id="rId5278" Type="http://schemas.openxmlformats.org/officeDocument/2006/relationships/hyperlink" Target="https://archive.org/download/ni-roms/roms/Nintendo%20-%20Nintendo%20Entertainment%20System%20%28Unheadered%29.zip/RoboCop%20%28Europe%29.zip" TargetMode="External"/><Relationship Id="rId5275" Type="http://schemas.openxmlformats.org/officeDocument/2006/relationships/hyperlink" Target="https://archive.org/download/ni-roms/roms/Nintendo%20-%20Nintendo%20Entertainment%20System%20%28Unheadered%29.zip/Robo-Ninja%20Climb%20%28World%29%20%28Aftermarket%29%20%28Unl%29.zip" TargetMode="External"/><Relationship Id="rId5276" Type="http://schemas.openxmlformats.org/officeDocument/2006/relationships/hyperlink" Target="https://archive.org/download/ni-roms/roms/Nintendo%20-%20Nintendo%20Entertainment%20System%20%28Unheadered%29.zip/Robo-Ninja%20Climb%20%28World%29%20%28NESDev%202017%29%20%28Aftermarket%29%20%28Unl%29.zip" TargetMode="External"/><Relationship Id="rId5279" Type="http://schemas.openxmlformats.org/officeDocument/2006/relationships/hyperlink" Target="https://archive.org/download/ni-roms/roms/Nintendo%20-%20Nintendo%20Entertainment%20System%20%28Unheadered%29.zip/RoboCop%20%28Japan%29.zip" TargetMode="External"/><Relationship Id="rId6590" Type="http://schemas.openxmlformats.org/officeDocument/2006/relationships/hyperlink" Target="https://archive.org/download/ni-roms/roms/Nintendo%20-%20Nintendo%20Entertainment%20System%20%28Unheadered%29.zip/Times%20of%20Lore%20%28Japan%29.zip" TargetMode="External"/><Relationship Id="rId5262" Type="http://schemas.openxmlformats.org/officeDocument/2006/relationships/hyperlink" Target="https://archive.org/download/ni-roms/roms/Nintendo%20-%20Nintendo%20Entertainment%20System%20%28Unheadered%29.zip/RoadBlasters%20%28USA%29%20%28Beta%29.zip" TargetMode="External"/><Relationship Id="rId6593" Type="http://schemas.openxmlformats.org/officeDocument/2006/relationships/hyperlink" Target="https://archive.org/download/ni-roms/roms/Nintendo%20-%20Nintendo%20Entertainment%20System%20%28Unheadered%29.zip/Tiny%20Toon%202%20%28Asia%29%20%28En%29%20%28LEE05040%29%20%28Pirate%29.zip" TargetMode="External"/><Relationship Id="rId5263" Type="http://schemas.openxmlformats.org/officeDocument/2006/relationships/hyperlink" Target="https://archive.org/download/ni-roms/roms/Nintendo%20-%20Nintendo%20Entertainment%20System%20%28Unheadered%29.zip/RoadBlasters%20%28USA%29.zip" TargetMode="External"/><Relationship Id="rId6594" Type="http://schemas.openxmlformats.org/officeDocument/2006/relationships/hyperlink" Target="https://archive.org/download/ni-roms/roms/Nintendo%20-%20Nintendo%20Entertainment%20System%20%28Unheadered%29.zip/Tiny%20Toon%203%20%28Asia%29%20%28En%29%20%28T-T3%29%20%28Pirate%29.zip" TargetMode="External"/><Relationship Id="rId5260" Type="http://schemas.openxmlformats.org/officeDocument/2006/relationships/hyperlink" Target="https://archive.org/download/ni-roms/roms/Nintendo%20-%20Nintendo%20Entertainment%20System%20%28Unheadered%29.zip/RoadBlasters%20%28Asia%29%20%28En%29%20%28R-B1%29%20%28Pirate%29.zip" TargetMode="External"/><Relationship Id="rId6591" Type="http://schemas.openxmlformats.org/officeDocument/2006/relationships/hyperlink" Target="https://archive.org/download/ni-roms/roms/Nintendo%20-%20Nintendo%20Entertainment%20System%20%28Unheadered%29.zip/Times%20of%20Lore%20%28USA%29.zip" TargetMode="External"/><Relationship Id="rId5261" Type="http://schemas.openxmlformats.org/officeDocument/2006/relationships/hyperlink" Target="https://archive.org/download/ni-roms/roms/Nintendo%20-%20Nintendo%20Entertainment%20System%20%28Unheadered%29.zip/RoadBlasters%20%28Europe%29.zip" TargetMode="External"/><Relationship Id="rId6592" Type="http://schemas.openxmlformats.org/officeDocument/2006/relationships/hyperlink" Target="https://archive.org/download/ni-roms/roms/Nintendo%20-%20Nintendo%20Entertainment%20System%20%28Unheadered%29.zip/Tiny%20Golf%20%28World%29%20%28Aftermarket%29%20%28Unl%29.zip" TargetMode="External"/><Relationship Id="rId5266" Type="http://schemas.openxmlformats.org/officeDocument/2006/relationships/hyperlink" Target="https://archive.org/download/ni-roms/roms/Nintendo%20-%20Nintendo%20Entertainment%20System%20%28Unheadered%29.zip/Road%20Fighter%20%28Japan%29.zip" TargetMode="External"/><Relationship Id="rId6597" Type="http://schemas.openxmlformats.org/officeDocument/2006/relationships/hyperlink" Target="https://archive.org/download/ni-roms/roms/Nintendo%20-%20Nintendo%20Entertainment%20System%20%28Unheadered%29.zip/Tiny%20Toon%20Adventures%20%28Europe%29.zip" TargetMode="External"/><Relationship Id="rId5267" Type="http://schemas.openxmlformats.org/officeDocument/2006/relationships/hyperlink" Target="https://archive.org/download/ni-roms/roms/Nintendo%20-%20Nintendo%20Entertainment%20System%20%28Unheadered%29.zip/Road%20Runner%20%28USA%29%20%28Unl%29.zip" TargetMode="External"/><Relationship Id="rId6598" Type="http://schemas.openxmlformats.org/officeDocument/2006/relationships/hyperlink" Target="https://archive.org/download/ni-roms/roms/Nintendo%20-%20Nintendo%20Entertainment%20System%20%28Unheadered%29.zip/Tiny%20Toon%20Adventures%20%28Japan%29.zip" TargetMode="External"/><Relationship Id="rId5264" Type="http://schemas.openxmlformats.org/officeDocument/2006/relationships/hyperlink" Target="https://archive.org/download/ni-roms/roms/Nintendo%20-%20Nintendo%20Entertainment%20System%20%28Unheadered%29.zip/Road%20Fighter%20%28Asia%29%20%28En%29%20%28LA42%29%20%28Pirate%29.zip" TargetMode="External"/><Relationship Id="rId6595" Type="http://schemas.openxmlformats.org/officeDocument/2006/relationships/hyperlink" Target="https://archive.org/download/ni-roms/roms/Nintendo%20-%20Nintendo%20Entertainment%20System%20%28Unheadered%29.zip/Tiny%20Toon%203%20-%20Crazy%20Castle%20%28Asia%29%20%28En%29%20%28Pirate%29.zip" TargetMode="External"/><Relationship Id="rId5265" Type="http://schemas.openxmlformats.org/officeDocument/2006/relationships/hyperlink" Target="https://archive.org/download/ni-roms/roms/Nintendo%20-%20Nintendo%20Entertainment%20System%20%28Unheadered%29.zip/Road%20Fighter%20%28Europe%29.zip" TargetMode="External"/><Relationship Id="rId6596" Type="http://schemas.openxmlformats.org/officeDocument/2006/relationships/hyperlink" Target="https://archive.org/download/ni-roms/roms/Nintendo%20-%20Nintendo%20Entertainment%20System%20%28Unheadered%29.zip/Tiny%20Toon%204%20%28Asia%29%20%28En%29%20%28Pirate%29.zip" TargetMode="External"/><Relationship Id="rId5268" Type="http://schemas.openxmlformats.org/officeDocument/2006/relationships/hyperlink" Target="https://archive.org/download/ni-roms/roms/Nintendo%20-%20Nintendo%20Entertainment%20System%20%28Unheadered%29.zip/Robert%20Byrne%27s%20Pool%20Challenge%20%28USA%29%20%28Proto%29%20%28Unl%29.zip" TargetMode="External"/><Relationship Id="rId6599" Type="http://schemas.openxmlformats.org/officeDocument/2006/relationships/hyperlink" Target="https://archive.org/download/ni-roms/roms/Nintendo%20-%20Nintendo%20Entertainment%20System%20%28Unheadered%29.zip/Tiny%20Toon%20Adventures%20%28USA%29.zip" TargetMode="External"/><Relationship Id="rId5269" Type="http://schemas.openxmlformats.org/officeDocument/2006/relationships/hyperlink" Target="https://archive.org/download/ni-roms/roms/Nintendo%20-%20Nintendo%20Entertainment%20System%20%28Unheadered%29.zip/Robin%20Hood%20-%20Prince%20of%20Thieves%20%28Europe%29.zip" TargetMode="External"/><Relationship Id="rId5219" Type="http://schemas.openxmlformats.org/officeDocument/2006/relationships/hyperlink" Target="https://archive.org/download/ni-roms/roms/Nintendo%20-%20Nintendo%20Entertainment%20System%20%28Unheadered%29.zip/Randy%20in%20Sokobanland%20%28World%29%20%28Aftermarket%29%20%28Unl%29.zip" TargetMode="External"/><Relationship Id="rId5217" Type="http://schemas.openxmlformats.org/officeDocument/2006/relationships/hyperlink" Target="https://archive.org/download/ni-roms/roms/Nintendo%20-%20Nintendo%20Entertainment%20System%20%28Unheadered%29.zip/Rampart%20%28USA%29%20%28Beta%29%20%28Jaleco%29.zip" TargetMode="External"/><Relationship Id="rId6548" Type="http://schemas.openxmlformats.org/officeDocument/2006/relationships/hyperlink" Target="https://archive.org/download/ni-roms/roms/Nintendo%20-%20Nintendo%20Entertainment%20System%20%28Unheadered%29.zip/Thunderbirds%20%28USA%29.zip" TargetMode="External"/><Relationship Id="rId5218" Type="http://schemas.openxmlformats.org/officeDocument/2006/relationships/hyperlink" Target="https://archive.org/download/ni-roms/roms/Nintendo%20-%20Nintendo%20Entertainment%20System%20%28Unheadered%29.zip/Rampart%20%28USA%29%20%28Jaleco%29.zip" TargetMode="External"/><Relationship Id="rId6549" Type="http://schemas.openxmlformats.org/officeDocument/2006/relationships/hyperlink" Target="https://archive.org/download/ni-roms/roms/Nintendo%20-%20Nintendo%20Entertainment%20System%20%28Unheadered%29.zip/Thunderbolt%20Fighting%20Plane%20%28World%29%20%28QUByte%20Classics%29.zip" TargetMode="External"/><Relationship Id="rId392" Type="http://schemas.openxmlformats.org/officeDocument/2006/relationships/hyperlink" Target="https://archive.org/download/ni-roms/roms/Nintendo%20-%20Nintendo%20Entertainment%20System%20%28Unheadered%29.zip/AV%20Poker%20%28Japan%29%20%28En%29%20%28Unl%29.zip" TargetMode="External"/><Relationship Id="rId391" Type="http://schemas.openxmlformats.org/officeDocument/2006/relationships/hyperlink" Target="https://archive.org/download/ni-roms/roms/Nintendo%20-%20Nintendo%20Entertainment%20System%20%28Unheadered%29.zip/Double%20Dragon%20II%20-%20The%20Revenge%20%28USA%29%20%28Rev%201%29.zip" TargetMode="External"/><Relationship Id="rId390" Type="http://schemas.openxmlformats.org/officeDocument/2006/relationships/hyperlink" Target="https://archive.org/download/ni-roms/roms/Nintendo%20-%20Nintendo%20Entertainment%20System%20%28Unheadered%29.zip/AV%20Poker%20%28Japan%29%20%28En%29%20%28Rev%201%29%20%28Unl%29.zip" TargetMode="External"/><Relationship Id="rId385" Type="http://schemas.openxmlformats.org/officeDocument/2006/relationships/hyperlink" Target="https://archive.org/download/ni-roms/roms/Nintendo%20-%20Nintendo%20Entertainment%20System%20%28Unheadered%29.zip/Donkey%20Kong%20Jr.%20Math%20%28USA%2C%20Europe%29.zip" TargetMode="External"/><Relationship Id="rId5211" Type="http://schemas.openxmlformats.org/officeDocument/2006/relationships/hyperlink" Target="https://archive.org/download/ni-roms/roms/Nintendo%20-%20Nintendo%20Entertainment%20System%20%28Unheadered%29.zip/Rambo%20%28USA%29.zip" TargetMode="External"/><Relationship Id="rId6542" Type="http://schemas.openxmlformats.org/officeDocument/2006/relationships/hyperlink" Target="https://archive.org/download/ni-roms/roms/Nintendo%20-%20Nintendo%20Entertainment%20System%20%28Unheadered%29.zip/Through%20Dimensions%20%28World%29%20%28Aftermarket%29%20%28Unl%29.zip" TargetMode="External"/><Relationship Id="rId384" Type="http://schemas.openxmlformats.org/officeDocument/2006/relationships/hyperlink" Target="https://archive.org/download/ni-roms/roms/Nintendo%20-%20Nintendo%20Entertainment%20System%20%28Unheadered%29.zip/AV%20Pachi-Slot%20%28Asia%29%20%28Ja%29%20%28Idea-Tek%29%20%28Unl%29.zip" TargetMode="External"/><Relationship Id="rId5212" Type="http://schemas.openxmlformats.org/officeDocument/2006/relationships/hyperlink" Target="https://archive.org/download/ni-roms/roms/Nintendo%20-%20Nintendo%20Entertainment%20System%20%28Unheadered%29.zip/Ramen%20Adventure%20%28World%29%20%28Demo%29%20%28Aftermarket%29%20%28Unl%29.zip" TargetMode="External"/><Relationship Id="rId6543" Type="http://schemas.openxmlformats.org/officeDocument/2006/relationships/hyperlink" Target="https://archive.org/download/ni-roms/roms/Nintendo%20-%20Nintendo%20Entertainment%20System%20%28Unheadered%29.zip/Through%20Dimensions%20%28World%29%20%28v1.1%29%20%28Aftermarket%29%20%28Unl%29.zip" TargetMode="External"/><Relationship Id="rId383" Type="http://schemas.openxmlformats.org/officeDocument/2006/relationships/hyperlink" Target="https://archive.org/download/ni-roms/roms/Nintendo%20-%20Nintendo%20Entertainment%20System%20%28Unheadered%29.zip/Donkey%20Kong%20Jr.%20%28USA%29%20%28Rev%201%29%20%28e-Reader%20Edition%29.zip" TargetMode="External"/><Relationship Id="rId6540" Type="http://schemas.openxmlformats.org/officeDocument/2006/relationships/hyperlink" Target="https://archive.org/download/ni-roms/roms/Nintendo%20-%20Nintendo%20Entertainment%20System%20%28Unheadered%29.zip/Three%20Stooges%2C%20The%20%28USA%29%20%28Beta%29%20%281989-02-23%29.zip" TargetMode="External"/><Relationship Id="rId382" Type="http://schemas.openxmlformats.org/officeDocument/2006/relationships/hyperlink" Target="https://archive.org/download/ni-roms/roms/Nintendo%20-%20Nintendo%20Entertainment%20System%20%28Unheadered%29.zip/AV%20Pachi-Slot%20%28Asia%29%20%28Ja%29%20%28Aftermarket%29%20%28Pirate%29.zip" TargetMode="External"/><Relationship Id="rId5210" Type="http://schemas.openxmlformats.org/officeDocument/2006/relationships/hyperlink" Target="https://archive.org/download/ni-roms/roms/Nintendo%20-%20Nintendo%20Entertainment%20System%20%28Unheadered%29.zip/Rambo%20%28USA%29%20%28Rev%201%29.zip" TargetMode="External"/><Relationship Id="rId6541" Type="http://schemas.openxmlformats.org/officeDocument/2006/relationships/hyperlink" Target="https://archive.org/download/ni-roms/roms/Nintendo%20-%20Nintendo%20Entertainment%20System%20%28Unheadered%29.zip/Three%20Stooges%2C%20The%20%28USA%29.zip" TargetMode="External"/><Relationship Id="rId389" Type="http://schemas.openxmlformats.org/officeDocument/2006/relationships/hyperlink" Target="https://archive.org/download/ni-roms/roms/Nintendo%20-%20Nintendo%20Entertainment%20System%20%28Unheadered%29.zip/Double%20Dragon%20%28USA%29.zip" TargetMode="External"/><Relationship Id="rId5215" Type="http://schemas.openxmlformats.org/officeDocument/2006/relationships/hyperlink" Target="https://archive.org/download/ni-roms/roms/Nintendo%20-%20Nintendo%20Entertainment%20System%20%28Unheadered%29.zip/Rampart%20%28Japan%29%20%28Konami%29.zip" TargetMode="External"/><Relationship Id="rId6546" Type="http://schemas.openxmlformats.org/officeDocument/2006/relationships/hyperlink" Target="https://archive.org/download/ni-roms/roms/Nintendo%20-%20Nintendo%20Entertainment%20System%20%28Unheadered%29.zip/Thunder%20Warrior%20%28Asia%29%20%28En%29%20%28Micro%20Genius%29%20%28Unl%29.zip" TargetMode="External"/><Relationship Id="rId388" Type="http://schemas.openxmlformats.org/officeDocument/2006/relationships/hyperlink" Target="https://archive.org/download/ni-roms/roms/Nintendo%20-%20Nintendo%20Entertainment%20System%20%28Unheadered%29.zip/AV%20Pachi-Slot%20-%20Big%20Chance%20%28Japan%29%20%28Unl%29.zip" TargetMode="External"/><Relationship Id="rId5216" Type="http://schemas.openxmlformats.org/officeDocument/2006/relationships/hyperlink" Target="https://archive.org/download/ni-roms/roms/Nintendo%20-%20Nintendo%20Entertainment%20System%20%28Unheadered%29.zip/Rampart%20%28Japan%29%20%28Sample%29%20%28Konami%29.zip" TargetMode="External"/><Relationship Id="rId6547" Type="http://schemas.openxmlformats.org/officeDocument/2006/relationships/hyperlink" Target="https://archive.org/download/ni-roms/roms/Nintendo%20-%20Nintendo%20Entertainment%20System%20%28Unheadered%29.zip/Thunderbirds%20%28Japan%29.zip" TargetMode="External"/><Relationship Id="rId387" Type="http://schemas.openxmlformats.org/officeDocument/2006/relationships/hyperlink" Target="https://archive.org/download/ni-roms/roms/Nintendo%20-%20Nintendo%20Entertainment%20System%20%28Unheadered%29.zip/Double%20Dare%20%28USA%29.zip" TargetMode="External"/><Relationship Id="rId5213" Type="http://schemas.openxmlformats.org/officeDocument/2006/relationships/hyperlink" Target="https://archive.org/download/ni-roms/roms/Nintendo%20-%20Nintendo%20Entertainment%20System%20%28Unheadered%29.zip/Rampage%20%28USA%29.zip" TargetMode="External"/><Relationship Id="rId6544" Type="http://schemas.openxmlformats.org/officeDocument/2006/relationships/hyperlink" Target="https://archive.org/download/ni-roms/roms/Nintendo%20-%20Nintendo%20Entertainment%20System%20%28Unheadered%29.zip/Through%20Dimensions%20%28World%29%20%28v1.2%29%20%28Aftermarket%29%20%28Unl%29.zip" TargetMode="External"/><Relationship Id="rId386" Type="http://schemas.openxmlformats.org/officeDocument/2006/relationships/hyperlink" Target="https://archive.org/download/ni-roms/roms/Nintendo%20-%20Nintendo%20Entertainment%20System%20%28Unheadered%29.zip/AV%20Pachi-Slot%20-%20Big%20Chance%20%28Japan%29%20%28Rev%201%29%20%28Unl%29.zip" TargetMode="External"/><Relationship Id="rId5214" Type="http://schemas.openxmlformats.org/officeDocument/2006/relationships/hyperlink" Target="https://archive.org/download/ni-roms/roms/Nintendo%20-%20Nintendo%20Entertainment%20System%20%28Unheadered%29.zip/Rampart%20%28Europe%29%20%28Jaleco%29.zip" TargetMode="External"/><Relationship Id="rId6545" Type="http://schemas.openxmlformats.org/officeDocument/2006/relationships/hyperlink" Target="https://archive.org/download/ni-roms/roms/Nintendo%20-%20Nintendo%20Entertainment%20System%20%28Unheadered%29.zip/Thunder%20%26%20Lightning%20%28USA%29.zip" TargetMode="External"/><Relationship Id="rId5208" Type="http://schemas.openxmlformats.org/officeDocument/2006/relationships/hyperlink" Target="https://archive.org/download/ni-roms/roms/Nintendo%20-%20Nintendo%20Entertainment%20System%20%28Unheadered%29.zip/Ralph%204%20%28World%29%20%28Beta%29%20%28Aftermarket%29%20%28Unl%29.zip" TargetMode="External"/><Relationship Id="rId6539" Type="http://schemas.openxmlformats.org/officeDocument/2006/relationships/hyperlink" Target="https://archive.org/download/ni-roms/roms/Nintendo%20-%20Nintendo%20Entertainment%20System%20%28Unheadered%29.zip/Thomas%20the%20Tank%20Engine%20%26%20Friends%20%28USA%29%20%28Proto%29.zip" TargetMode="External"/><Relationship Id="rId5209" Type="http://schemas.openxmlformats.org/officeDocument/2006/relationships/hyperlink" Target="https://archive.org/download/ni-roms/roms/Nintendo%20-%20Nintendo%20Entertainment%20System%20%28Unheadered%29.zip/Rambo%20%28Japan%29.zip" TargetMode="External"/><Relationship Id="rId5206" Type="http://schemas.openxmlformats.org/officeDocument/2006/relationships/hyperlink" Target="https://archive.org/download/ni-roms/roms/Nintendo%20-%20Nintendo%20Entertainment%20System%20%28Unheadered%29.zip/Rally%20Bike%20%28USA%29.zip" TargetMode="External"/><Relationship Id="rId6537" Type="http://schemas.openxmlformats.org/officeDocument/2006/relationships/hyperlink" Target="https://archive.org/download/ni-roms/roms/Nintendo%20-%20Nintendo%20Entertainment%20System%20%28Unheadered%29.zip/They%20Came%20to%20Wreak%20Hell%20%28World%29%20%28v0.4%29%20%28Proto%29%20%28Aftermarket%29%20%28Unl%29.zip" TargetMode="External"/><Relationship Id="rId5207" Type="http://schemas.openxmlformats.org/officeDocument/2006/relationships/hyperlink" Target="https://archive.org/download/ni-roms/roms/Nintendo%20-%20Nintendo%20Entertainment%20System%20%28Unheadered%29.zip/Ralph%204%20%28World%29%20%28Aftermarket%29%20%28Unl%29.zip" TargetMode="External"/><Relationship Id="rId6538" Type="http://schemas.openxmlformats.org/officeDocument/2006/relationships/hyperlink" Target="https://archive.org/download/ni-roms/roms/Nintendo%20-%20Nintendo%20Entertainment%20System%20%28Unheadered%29.zip/They%20Came%20to%20Wreak%20Hell%20%28World%29%20%28v0.5%29%20%28Proto%29%20%28Aftermarket%29%20%28Unl%29.zip" TargetMode="External"/><Relationship Id="rId381" Type="http://schemas.openxmlformats.org/officeDocument/2006/relationships/hyperlink" Target="https://archive.org/download/ni-roms/roms/Nintendo%20-%20Nintendo%20Entertainment%20System%20%28Unheadered%29.zip/Donkey%20Kong%20Classics%20%28USA%2C%20Europe%29.zip" TargetMode="External"/><Relationship Id="rId380" Type="http://schemas.openxmlformats.org/officeDocument/2006/relationships/hyperlink" Target="https://archive.org/download/ni-roms/roms/Nintendo%20-%20Nintendo%20Entertainment%20System%20%28Unheadered%29.zip/AV%20Mei%20Shaonu%20Zhanshi%20%28Asia%29%20%28Unl%29.zip" TargetMode="External"/><Relationship Id="rId379" Type="http://schemas.openxmlformats.org/officeDocument/2006/relationships/hyperlink" Target="https://archive.org/download/ni-roms/roms/Nintendo%20-%20Nintendo%20Entertainment%20System%20%28Unheadered%29.zip/Donkey%20Kong%203%20%28USA%29%20%28e-Reader%20Edition%29.zip" TargetMode="External"/><Relationship Id="rId374" Type="http://schemas.openxmlformats.org/officeDocument/2006/relationships/hyperlink" Target="https://archive.org/download/ni-roms/roms/Nintendo%20-%20Nintendo%20Entertainment%20System%20%28Unheadered%29.zip/AV%20Mahjong%20Club%20%28Asia%29%20%28Ja%29%20%28Unl%29.zip" TargetMode="External"/><Relationship Id="rId5200" Type="http://schemas.openxmlformats.org/officeDocument/2006/relationships/hyperlink" Target="https://archive.org/download/ni-roms/roms/Nintendo%20-%20Nintendo%20Entertainment%20System%20%28Unheadered%29.zip/Rainbow%20Islands%20%28USA%29.zip" TargetMode="External"/><Relationship Id="rId6531" Type="http://schemas.openxmlformats.org/officeDocument/2006/relationships/hyperlink" Target="https://archive.org/download/ni-roms/roms/Nintendo%20-%20Nintendo%20Entertainment%20System%20%28Unheadered%29.zip/Theremin%20%28World%29%20%28Aftermarket%29%20%28Unl%29.zip" TargetMode="External"/><Relationship Id="rId373" Type="http://schemas.openxmlformats.org/officeDocument/2006/relationships/hyperlink" Target="https://archive.org/download/ni-roms/roms/Nintendo%20-%20Nintendo%20Entertainment%20System%20%28Unheadered%29.zip/Digger%20T.%20Rock%20-%20The%20Legend%20of%20the%20Lost%20City%20%28USA%29.zip" TargetMode="External"/><Relationship Id="rId5201" Type="http://schemas.openxmlformats.org/officeDocument/2006/relationships/hyperlink" Target="https://archive.org/download/ni-roms/roms/Nintendo%20-%20Nintendo%20Entertainment%20System%20%28Unheadered%29.zip/Rainbow%20Islands%20-%20Bubble%20Bobble%202%20%28Europe%29.zip" TargetMode="External"/><Relationship Id="rId6532" Type="http://schemas.openxmlformats.org/officeDocument/2006/relationships/hyperlink" Target="https://archive.org/download/ni-roms/roms/Nintendo%20-%20Nintendo%20Entertainment%20System%20%28Unheadered%29.zip/Theremin%20%28World%29%20%28NESDev%202014%29%20%28Music%20Program%29%20%28Aftermarket%29%20%28Unl%29.zip" TargetMode="External"/><Relationship Id="rId372" Type="http://schemas.openxmlformats.org/officeDocument/2006/relationships/hyperlink" Target="https://archive.org/download/ni-roms/roms/Nintendo%20-%20Nintendo%20Entertainment%20System%20%28Unheadered%29.zip/AV%20Kyuukyoku%20Mahjong%202%20%28Asia%29%20%28Ja%29%20%28Ka%20Sheng%29%20%28Unl%29.zip" TargetMode="External"/><Relationship Id="rId371" Type="http://schemas.openxmlformats.org/officeDocument/2006/relationships/hyperlink" Target="https://archive.org/download/ni-roms/roms/Nintendo%20-%20Nintendo%20Entertainment%20System%20%28Unheadered%29.zip/Dig%20Dug%20II%20%28USA%2C%20Europe%29%20%28Namco%20Museum%20Archives%20Vol%202%29.zip" TargetMode="External"/><Relationship Id="rId6530" Type="http://schemas.openxmlformats.org/officeDocument/2006/relationships/hyperlink" Target="https://archive.org/download/ni-roms/roms/Nintendo%20-%20Nintendo%20Entertainment%20System%20%28Unheadered%29.zip/Thalassaphobe%20%28World%29%20%28Demo%29%20%28Byte-Off%202020%29%20%28Aftermarket%29%20%28Unl%29.zip" TargetMode="External"/><Relationship Id="rId378" Type="http://schemas.openxmlformats.org/officeDocument/2006/relationships/hyperlink" Target="https://archive.org/download/ni-roms/roms/Nintendo%20-%20Nintendo%20Entertainment%20System%20%28Unheadered%29.zip/AV%20Mahjong%20Club%20%28Japan%29%20%28v1.1%29%20%28Unl%29.zip" TargetMode="External"/><Relationship Id="rId5204" Type="http://schemas.openxmlformats.org/officeDocument/2006/relationships/hyperlink" Target="https://archive.org/download/ni-roms/roms/Nintendo%20-%20Nintendo%20Entertainment%20System%20%28Unheadered%29.zip/Rally%20%28Russia%29%20%28Pirate%29.zip" TargetMode="External"/><Relationship Id="rId6535" Type="http://schemas.openxmlformats.org/officeDocument/2006/relationships/hyperlink" Target="https://archive.org/download/ni-roms/roms/Nintendo%20-%20Nintendo%20Entertainment%20System%20%28Unheadered%29.zip/They%20Came%20to%20Wreak%20Hell%20%28World%29%20%28v0.2.1%29%20%28Proto%29%20%28Aftermarket%29%20%28Unl%29.zip" TargetMode="External"/><Relationship Id="rId377" Type="http://schemas.openxmlformats.org/officeDocument/2006/relationships/hyperlink" Target="https://archive.org/download/ni-roms/roms/Nintendo%20-%20Nintendo%20Entertainment%20System%20%28Unheadered%29.zip/Donkey%20Kong%20%28USA%29%20%28Rev%201%29%20%28e-Reader%20Edition%29.zip" TargetMode="External"/><Relationship Id="rId5205" Type="http://schemas.openxmlformats.org/officeDocument/2006/relationships/hyperlink" Target="https://archive.org/download/ni-roms/roms/Nintendo%20-%20Nintendo%20Entertainment%20System%20%28Unheadered%29.zip/Rally%20Bike%20%28USA%29%20%28Beta%29.zip" TargetMode="External"/><Relationship Id="rId6536" Type="http://schemas.openxmlformats.org/officeDocument/2006/relationships/hyperlink" Target="https://archive.org/download/ni-roms/roms/Nintendo%20-%20Nintendo%20Entertainment%20System%20%28Unheadered%29.zip/They%20Came%20to%20Wreak%20Hell%20%28World%29%20%28v0.3a%29%20%28Proto%29%20%28Aftermarket%29%20%28Unl%29.zip" TargetMode="External"/><Relationship Id="rId376" Type="http://schemas.openxmlformats.org/officeDocument/2006/relationships/hyperlink" Target="https://archive.org/download/ni-roms/roms/Nintendo%20-%20Nintendo%20Entertainment%20System%20%28Unheadered%29.zip/AV%20Mahjong%20Club%20%28Japan%29%20%28Unl%29.zip" TargetMode="External"/><Relationship Id="rId5202" Type="http://schemas.openxmlformats.org/officeDocument/2006/relationships/hyperlink" Target="https://archive.org/download/ni-roms/roms/Nintendo%20-%20Nintendo%20Entertainment%20System%20%28Unheadered%29.zip/Rainbow%20Islands%20-%20The%20Story%20of%20Bubble%20Bobble%202%20%28Japan%29%20%28Sample%29.zip" TargetMode="External"/><Relationship Id="rId6533" Type="http://schemas.openxmlformats.org/officeDocument/2006/relationships/hyperlink" Target="https://archive.org/download/ni-roms/roms/Nintendo%20-%20Nintendo%20Entertainment%20System%20%28Unheadered%29.zip/Thexder%20%28Japan%29.zip" TargetMode="External"/><Relationship Id="rId375" Type="http://schemas.openxmlformats.org/officeDocument/2006/relationships/hyperlink" Target="https://archive.org/download/ni-roms/roms/Nintendo%20-%20Nintendo%20Entertainment%20System%20%28Unheadered%29.zip/Dirty%20Harry%20%28USA%29.zip" TargetMode="External"/><Relationship Id="rId5203" Type="http://schemas.openxmlformats.org/officeDocument/2006/relationships/hyperlink" Target="https://archive.org/download/ni-roms/roms/Nintendo%20-%20Nintendo%20Entertainment%20System%20%28Unheadered%29.zip/Rainbow%20Islands%20-%20The%20Story%20of%20Bubble%20Bobble%202%20%28Japan%29.zip" TargetMode="External"/><Relationship Id="rId6534" Type="http://schemas.openxmlformats.org/officeDocument/2006/relationships/hyperlink" Target="https://archive.org/download/ni-roms/roms/Nintendo%20-%20Nintendo%20Entertainment%20System%20%28Unheadered%29.zip/They%20Came%20to%20Wreak%20Hell%20%28World%29%20%28v0.1%29%20%28Proto%29%20%28NESDev%202022%29%20%28Aftermarket%29%20%28Unl%29.zip" TargetMode="External"/><Relationship Id="rId5239" Type="http://schemas.openxmlformats.org/officeDocument/2006/relationships/hyperlink" Target="https://archive.org/download/ni-roms/roms/Nintendo%20-%20Nintendo%20Entertainment%20System%20%28Unheadered%29.zip/Rescue%20-%20The%20Embassy%20Mission%20%28USA%29%20%28Beta%29.zip" TargetMode="External"/><Relationship Id="rId6560" Type="http://schemas.openxmlformats.org/officeDocument/2006/relationships/hyperlink" Target="https://archive.org/download/ni-roms/roms/Nintendo%20-%20Nintendo%20Entertainment%20System%20%28Unheadered%29.zip/Tiaowu%20Yu%20Karaoke%20%28China%29%20%28En%29%20%28Unl%29.zip" TargetMode="External"/><Relationship Id="rId5230" Type="http://schemas.openxmlformats.org/officeDocument/2006/relationships/hyperlink" Target="https://archive.org/download/ni-roms/roms/Nintendo%20-%20Nintendo%20Entertainment%20System%20%28Unheadered%29.zip/Reknum%20-%20The%20Awakening%20%28World%29%20%28Aftermarket%29%20%28Unl%29.zip" TargetMode="External"/><Relationship Id="rId6561" Type="http://schemas.openxmlformats.org/officeDocument/2006/relationships/hyperlink" Target="https://archive.org/download/ni-roms/roms/Nintendo%20-%20Nintendo%20Entertainment%20System%20%28Unheadered%29.zip/Tic-Tac%20XO%20%28World%29%20%28Demo%29%20%28Aftermarket%29%20%28Unl%29.zip" TargetMode="External"/><Relationship Id="rId5233" Type="http://schemas.openxmlformats.org/officeDocument/2006/relationships/hyperlink" Target="https://archive.org/download/ni-roms/roms/Nintendo%20-%20Nintendo%20Entertainment%20System%20%28Unheadered%29.zip/Renegade%20%28USA%29%20%28Beta%29.zip" TargetMode="External"/><Relationship Id="rId6564" Type="http://schemas.openxmlformats.org/officeDocument/2006/relationships/hyperlink" Target="https://archive.org/download/ni-roms/roms/Nintendo%20-%20Nintendo%20Entertainment%20System%20%28Unheadered%29.zip/Tiejia%20Tuji%20%28China%29%20%28Pirate%29.zip" TargetMode="External"/><Relationship Id="rId5234" Type="http://schemas.openxmlformats.org/officeDocument/2006/relationships/hyperlink" Target="https://archive.org/download/ni-roms/roms/Nintendo%20-%20Nintendo%20Entertainment%20System%20%28Unheadered%29.zip/Renegade%20%28USA%29%20%28Virtual%20Console%29.zip" TargetMode="External"/><Relationship Id="rId6565" Type="http://schemas.openxmlformats.org/officeDocument/2006/relationships/hyperlink" Target="https://archive.org/download/ni-roms/roms/Nintendo%20-%20Nintendo%20Entertainment%20System%20%28Unheadered%29.zip/Tiexue%20Lianmeng%20%28China%29%20%28Aftermarket%29%20%28Pirate%29.zip" TargetMode="External"/><Relationship Id="rId5231" Type="http://schemas.openxmlformats.org/officeDocument/2006/relationships/hyperlink" Target="https://archive.org/download/ni-roms/roms/Nintendo%20-%20Nintendo%20Entertainment%20System%20%28Unheadered%29.zip/Remote%20Control%20%28USA%29.zip" TargetMode="External"/><Relationship Id="rId6562" Type="http://schemas.openxmlformats.org/officeDocument/2006/relationships/hyperlink" Target="https://archive.org/download/ni-roms/roms/Nintendo%20-%20Nintendo%20Entertainment%20System%20%28Unheadered%29.zip/Tic-Tac%20XO%20%28World%29%20%28Robert%20L%20Bryant%29%20%28Aftermarket%29%20%28Unl%29.zip" TargetMode="External"/><Relationship Id="rId5232" Type="http://schemas.openxmlformats.org/officeDocument/2006/relationships/hyperlink" Target="https://archive.org/download/ni-roms/roms/Nintendo%20-%20Nintendo%20Entertainment%20System%20%28Unheadered%29.zip/Ren%20%26%20Stimpy%20Show%2C%20The%20-%20Buckeroo%24%21%20%28USA%29.zip" TargetMode="External"/><Relationship Id="rId6563" Type="http://schemas.openxmlformats.org/officeDocument/2006/relationships/hyperlink" Target="https://archive.org/download/ni-roms/roms/Nintendo%20-%20Nintendo%20Entertainment%20System%20%28Unheadered%29.zip/Tic-Tac%20XO%20%28World%29%20%28Sly%20Dog%20Studios%29%20%28Aftermarket%29%20%28Unl%29.zip" TargetMode="External"/><Relationship Id="rId5237" Type="http://schemas.openxmlformats.org/officeDocument/2006/relationships/hyperlink" Target="https://archive.org/download/ni-roms/roms/Nintendo%20-%20Nintendo%20Entertainment%20System%20%28Unheadered%29.zip/Replanet%20%28World%29%20%28Demo%29%20%28Byte-Off%202022%29%20%28Aftermarket%29%20%28Unl%29.zip" TargetMode="External"/><Relationship Id="rId6568" Type="http://schemas.openxmlformats.org/officeDocument/2006/relationships/hyperlink" Target="https://archive.org/download/ni-roms/roms/Nintendo%20-%20Nintendo%20Entertainment%20System%20%28Unheadered%29.zip/Tiger-Heli%20%28Europe%29.zip" TargetMode="External"/><Relationship Id="rId5238" Type="http://schemas.openxmlformats.org/officeDocument/2006/relationships/hyperlink" Target="https://archive.org/download/ni-roms/roms/Nintendo%20-%20Nintendo%20Entertainment%20System%20%28Unheadered%29.zip/Rescue%20-%20The%20Embassy%20Mission%20%28Europe%29.zip" TargetMode="External"/><Relationship Id="rId6569" Type="http://schemas.openxmlformats.org/officeDocument/2006/relationships/hyperlink" Target="https://archive.org/download/ni-roms/roms/Nintendo%20-%20Nintendo%20Entertainment%20System%20%28Unheadered%29.zip/Tiger-Heli%20%28Japan%29.zip" TargetMode="External"/><Relationship Id="rId5235" Type="http://schemas.openxmlformats.org/officeDocument/2006/relationships/hyperlink" Target="https://archive.org/download/ni-roms/roms/Nintendo%20-%20Nintendo%20Entertainment%20System%20%28Unheadered%29.zip/Renegade%20%28USA%29.zip" TargetMode="External"/><Relationship Id="rId6566" Type="http://schemas.openxmlformats.org/officeDocument/2006/relationships/hyperlink" Target="https://archive.org/download/ni-roms/roms/Nintendo%20-%20Nintendo%20Entertainment%20System%20%28Unheadered%29.zip/Tiger%20%28Asia%29%20%28En%29%20%28FK-C4-33%29%20%28Pirate%29.zip" TargetMode="External"/><Relationship Id="rId5236" Type="http://schemas.openxmlformats.org/officeDocument/2006/relationships/hyperlink" Target="https://archive.org/download/ni-roms/roms/Nintendo%20-%20Nintendo%20Entertainment%20System%20%28Unheadered%29.zip/Renegades%20-%20Mountain%20Showdown%20%28World%29%20%28Demo%29%20%28Byte-Off%202019%29%20%28Aftermarket%29%20%28Unl%29.zip" TargetMode="External"/><Relationship Id="rId6567" Type="http://schemas.openxmlformats.org/officeDocument/2006/relationships/hyperlink" Target="https://archive.org/download/ni-roms/roms/Nintendo%20-%20Nintendo%20Entertainment%20System%20%28Unheadered%29.zip/Tiger-Heli%20%28Europe%29%20%28Rev%201%29.zip" TargetMode="External"/><Relationship Id="rId5228" Type="http://schemas.openxmlformats.org/officeDocument/2006/relationships/hyperlink" Target="https://archive.org/download/ni-roms/roms/Nintendo%20-%20Nintendo%20Entertainment%20System%20%28Unheadered%29.zip/Reign%20of%20Death%20%28World%29%20%28Demo%202%29%20%28Byte-Off%202022%29%20%28Aftermarket%29%20%28Unl%29.zip" TargetMode="External"/><Relationship Id="rId6559" Type="http://schemas.openxmlformats.org/officeDocument/2006/relationships/hyperlink" Target="https://archive.org/download/ni-roms/roms/Nintendo%20-%20Nintendo%20Entertainment%20System%20%28Unheadered%29.zip/Tianwang%20Xiangmo%20Zhuan%20%28China%29%20%28Unl%29.zip" TargetMode="External"/><Relationship Id="rId5229" Type="http://schemas.openxmlformats.org/officeDocument/2006/relationships/hyperlink" Target="https://archive.org/download/ni-roms/roms/Nintendo%20-%20Nintendo%20Entertainment%20System%20%28Unheadered%29.zip/Reign%20of%20Death%20%28World%29%20%28Demo%203%29%20%28Aftermarket%29%20%28Unl%29.zip" TargetMode="External"/><Relationship Id="rId6550" Type="http://schemas.openxmlformats.org/officeDocument/2006/relationships/hyperlink" Target="https://archive.org/download/ni-roms/roms/Nintendo%20-%20Nintendo%20Entertainment%20System%20%28Unheadered%29.zip/Thundercade%20%28USA%29.zip" TargetMode="External"/><Relationship Id="rId396" Type="http://schemas.openxmlformats.org/officeDocument/2006/relationships/hyperlink" Target="https://archive.org/download/ni-roms/roms/Nintendo%20-%20Nintendo%20Entertainment%20System%20%28Unheadered%29.zip/AV%20Soccer%20%28Japan%29%20%28Unl%29.zip" TargetMode="External"/><Relationship Id="rId5222" Type="http://schemas.openxmlformats.org/officeDocument/2006/relationships/hyperlink" Target="https://archive.org/download/ni-roms/roms/Nintendo%20-%20Nintendo%20Entertainment%20System%20%28Unheadered%29.zip/Rayban%20the%20Third%20%28Asia%29%20%28Ja%29%20%28Pirate%29.zip" TargetMode="External"/><Relationship Id="rId6553" Type="http://schemas.openxmlformats.org/officeDocument/2006/relationships/hyperlink" Target="https://archive.org/download/ni-roms/roms/Nintendo%20-%20Nintendo%20Entertainment%20System%20%28Unheadered%29.zip/Thwaite%20%28World%29%20%28v0.03%29%20%28Aftermarket%29%20%28Unl%29.zip" TargetMode="External"/><Relationship Id="rId395" Type="http://schemas.openxmlformats.org/officeDocument/2006/relationships/hyperlink" Target="https://archive.org/download/ni-roms/roms/Nintendo%20-%20Nintendo%20Entertainment%20System%20%28Unheadered%29.zip/Double%20Dribble%20%28USA%29%20%28Rev%201%29.zip" TargetMode="External"/><Relationship Id="rId5223" Type="http://schemas.openxmlformats.org/officeDocument/2006/relationships/hyperlink" Target="https://archive.org/download/ni-roms/roms/Nintendo%20-%20Nintendo%20Entertainment%20System%20%28Unheadered%29.zip/Red%20Arremer%20II%20%28Japan%29.zip" TargetMode="External"/><Relationship Id="rId6554" Type="http://schemas.openxmlformats.org/officeDocument/2006/relationships/hyperlink" Target="https://archive.org/download/ni-roms/roms/Nintendo%20-%20Nintendo%20Entertainment%20System%20%28Unheadered%29.zip/Thwaite%20%28World%29%20%28v0.04%29%20%28Aftermarket%29%20%28Unl%29.zip" TargetMode="External"/><Relationship Id="rId394" Type="http://schemas.openxmlformats.org/officeDocument/2006/relationships/hyperlink" Target="https://archive.org/download/ni-roms/roms/Nintendo%20-%20Nintendo%20Entertainment%20System%20%28Unheadered%29.zip/AV%20Poker%20%28World%29%20%28Aftermarket%29%20%28Pirate%29.zip" TargetMode="External"/><Relationship Id="rId5220" Type="http://schemas.openxmlformats.org/officeDocument/2006/relationships/hyperlink" Target="https://archive.org/download/ni-roms/roms/Nintendo%20-%20Nintendo%20Entertainment%20System%20%28Unheadered%29.zip/Raven%27s%20Gate%20%28World%29%20%28Aftermarket%29%20%28Unl%29.zip" TargetMode="External"/><Relationship Id="rId6551" Type="http://schemas.openxmlformats.org/officeDocument/2006/relationships/hyperlink" Target="https://archive.org/download/ni-roms/roms/Nintendo%20-%20Nintendo%20Entertainment%20System%20%28Unheadered%29.zip/Thwaite%20%28World%29%20%28v0.01%29%20%28NESDev%202011%29%20%28Aftermarket%29%20%28Unl%29.zip" TargetMode="External"/><Relationship Id="rId393" Type="http://schemas.openxmlformats.org/officeDocument/2006/relationships/hyperlink" Target="https://archive.org/download/ni-roms/roms/Nintendo%20-%20Nintendo%20Entertainment%20System%20%28Unheadered%29.zip/Double%20Dragon%20III%20-%20The%20Sacred%20Stones%20%28USA%29.zip" TargetMode="External"/><Relationship Id="rId5221" Type="http://schemas.openxmlformats.org/officeDocument/2006/relationships/hyperlink" Target="https://archive.org/download/ni-roms/roms/Nintendo%20-%20Nintendo%20Entertainment%20System%20%28Unheadered%29.zip/Raven%27s%20Gate%20%28World%29%20%28NESDev%202022%29%20%28Aftermarket%29%20%28Unl%29.zip" TargetMode="External"/><Relationship Id="rId6552" Type="http://schemas.openxmlformats.org/officeDocument/2006/relationships/hyperlink" Target="https://archive.org/download/ni-roms/roms/Nintendo%20-%20Nintendo%20Entertainment%20System%20%28Unheadered%29.zip/Thwaite%20%28World%29%20%28v0.02%29%20%28Aftermarket%29%20%28Unl%29.zip" TargetMode="External"/><Relationship Id="rId5226" Type="http://schemas.openxmlformats.org/officeDocument/2006/relationships/hyperlink" Target="https://archive.org/download/ni-roms/roms/Nintendo%20-%20Nintendo%20Entertainment%20System%20%28Unheadered%29.zip/Reigen%20Doushi%20%28Japan%29.zip" TargetMode="External"/><Relationship Id="rId6557" Type="http://schemas.openxmlformats.org/officeDocument/2006/relationships/hyperlink" Target="https://archive.org/download/ni-roms/roms/Nintendo%20-%20Nintendo%20Entertainment%20System%20%28Unheadered%29.zip/Tianshen%20Zhi%20Jian%20%28China%29%20%28Aftermarket%29%20%28Pirate%29.zip" TargetMode="External"/><Relationship Id="rId399" Type="http://schemas.openxmlformats.org/officeDocument/2006/relationships/hyperlink" Target="https://archive.org/download/ni-roms/roms/Nintendo%20-%20Nintendo%20Entertainment%20System%20%28Unheadered%29.zip/Dr.%20Jekyll%20and%20Mr.%20Hyde%20%28USA%29.zip" TargetMode="External"/><Relationship Id="rId5227" Type="http://schemas.openxmlformats.org/officeDocument/2006/relationships/hyperlink" Target="https://archive.org/download/ni-roms/roms/Nintendo%20-%20Nintendo%20Entertainment%20System%20%28Unheadered%29.zip/Reign%20of%20Death%20%28World%29%20%28Demo%201%29%20%28Aftermarket%29%20%28Unl%29.zip" TargetMode="External"/><Relationship Id="rId6558" Type="http://schemas.openxmlformats.org/officeDocument/2006/relationships/hyperlink" Target="https://archive.org/download/ni-roms/roms/Nintendo%20-%20Nintendo%20Entertainment%20System%20%28Unheadered%29.zip/Tianshi%20Zhi%20Yi%202%20%28China%29%20%28Aftermarket%29%20%28Pirate%29.zip" TargetMode="External"/><Relationship Id="rId398" Type="http://schemas.openxmlformats.org/officeDocument/2006/relationships/hyperlink" Target="https://archive.org/download/ni-roms/roms/Nintendo%20-%20Nintendo%20Entertainment%20System%20%28Unheadered%29.zip/AV%20Super%20Real%20Pachinko%20%28Japan%29%20%28Unl%29.zip" TargetMode="External"/><Relationship Id="rId5224" Type="http://schemas.openxmlformats.org/officeDocument/2006/relationships/hyperlink" Target="https://archive.org/download/ni-roms/roms/Nintendo%20-%20Nintendo%20Entertainment%20System%20%28Unheadered%29.zip/Reggie%27s%20Radical%20Adventures%20%28World%29%20%28Aftermarket%29%20%28Pirate%29.zip" TargetMode="External"/><Relationship Id="rId6555" Type="http://schemas.openxmlformats.org/officeDocument/2006/relationships/hyperlink" Target="https://archive.org/download/ni-roms/roms/Nintendo%20-%20Nintendo%20Entertainment%20System%20%28Unheadered%29.zip/Tiancai%20Xiaozi%20%28China%29%20%28Unl%29.zip" TargetMode="External"/><Relationship Id="rId397" Type="http://schemas.openxmlformats.org/officeDocument/2006/relationships/hyperlink" Target="https://archive.org/download/ni-roms/roms/Nintendo%20-%20Nintendo%20Entertainment%20System%20%28Unheadered%29.zip/Dr.%20Chaos%20%28USA%29.zip" TargetMode="External"/><Relationship Id="rId5225" Type="http://schemas.openxmlformats.org/officeDocument/2006/relationships/hyperlink" Target="https://archive.org/download/ni-roms/roms/Nintendo%20-%20Nintendo%20Entertainment%20System%20%28Unheadered%29.zip/Reggie%27s%20Radical%20Adventures%20%28World%29%20%28Patreon%29%20%28Aftermarket%29%20%28Pirate%29.zip" TargetMode="External"/><Relationship Id="rId6556" Type="http://schemas.openxmlformats.org/officeDocument/2006/relationships/hyperlink" Target="https://archive.org/download/ni-roms/roms/Nintendo%20-%20Nintendo%20Entertainment%20System%20%28Unheadered%29.zip/Tianlong%20Ba%20Bu%20%28China%29%20%28Aftermarket%29%20%28Unl%29.zip" TargetMode="External"/><Relationship Id="rId1730" Type="http://schemas.openxmlformats.org/officeDocument/2006/relationships/hyperlink" Target="https://archive.org/download/ni-roms/roms/Nintendo%20-%20Nintendo%20Entertainment%20System%20%28Unheadered%29.zip/Castelian%20%28Europe%29.zip" TargetMode="External"/><Relationship Id="rId1731" Type="http://schemas.openxmlformats.org/officeDocument/2006/relationships/hyperlink" Target="https://archive.org/download/ni-roms/roms/Nintendo%20-%20Nintendo%20Entertainment%20System%20%28Unheadered%29.zip/Castelian%20%28USA%29.zip" TargetMode="External"/><Relationship Id="rId1732" Type="http://schemas.openxmlformats.org/officeDocument/2006/relationships/hyperlink" Target="https://archive.org/download/ni-roms/roms/Nintendo%20-%20Nintendo%20Entertainment%20System%20%28Unheadered%29.zip/Castle%20Excellent%20%28Japan%29.zip" TargetMode="External"/><Relationship Id="rId1733" Type="http://schemas.openxmlformats.org/officeDocument/2006/relationships/hyperlink" Target="https://archive.org/download/ni-roms/roms/Nintendo%20-%20Nintendo%20Entertainment%20System%20%28Unheadered%29.zip/Castle%20Quest%20%28Japan%29.zip" TargetMode="External"/><Relationship Id="rId1734" Type="http://schemas.openxmlformats.org/officeDocument/2006/relationships/hyperlink" Target="https://archive.org/download/ni-roms/roms/Nintendo%20-%20Nintendo%20Entertainment%20System%20%28Unheadered%29.zip/Castle%20of%20Deceit%20%28USA%29%20%28Unl%29.zip" TargetMode="External"/><Relationship Id="rId1735" Type="http://schemas.openxmlformats.org/officeDocument/2006/relationships/hyperlink" Target="https://archive.org/download/ni-roms/roms/Nintendo%20-%20Nintendo%20Entertainment%20System%20%28Unheadered%29.zip/Castle%20of%20Dragon%20%28USA%29.zip" TargetMode="External"/><Relationship Id="rId1736" Type="http://schemas.openxmlformats.org/officeDocument/2006/relationships/hyperlink" Target="https://archive.org/download/ni-roms/roms/Nintendo%20-%20Nintendo%20Entertainment%20System%20%28Unheadered%29.zip/Castlequest%20%28USA%29.zip" TargetMode="External"/><Relationship Id="rId1737" Type="http://schemas.openxmlformats.org/officeDocument/2006/relationships/hyperlink" Target="https://archive.org/download/ni-roms/roms/Nintendo%20-%20Nintendo%20Entertainment%20System%20%28Unheadered%29.zip/Castlevania%20%28Europe%29%20%28Virtual%20Console%29.zip" TargetMode="External"/><Relationship Id="rId1738" Type="http://schemas.openxmlformats.org/officeDocument/2006/relationships/hyperlink" Target="https://archive.org/download/ni-roms/roms/Nintendo%20-%20Nintendo%20Entertainment%20System%20%28Unheadered%29.zip/Castlevania%20%28Europe%29.zip" TargetMode="External"/><Relationship Id="rId1739" Type="http://schemas.openxmlformats.org/officeDocument/2006/relationships/hyperlink" Target="https://archive.org/download/ni-roms/roms/Nintendo%20-%20Nintendo%20Entertainment%20System%20%28Unheadered%29.zip/Castlevania%20%28USA%29%20%28Rev%201%29%20%28Virtual%20Console%29.zip" TargetMode="External"/><Relationship Id="rId1720" Type="http://schemas.openxmlformats.org/officeDocument/2006/relationships/hyperlink" Target="https://archive.org/download/ni-roms/roms/Nintendo%20-%20Nintendo%20Entertainment%20System%20%28Unheadered%29.zip/Captain%20Skyhawk%20%28USA%29%20%28Rev%201%29.zip" TargetMode="External"/><Relationship Id="rId1721" Type="http://schemas.openxmlformats.org/officeDocument/2006/relationships/hyperlink" Target="https://archive.org/download/ni-roms/roms/Nintendo%20-%20Nintendo%20Entertainment%20System%20%28Unheadered%29.zip/Captain%20Skyhawk%20%28USA%29.zip" TargetMode="External"/><Relationship Id="rId1722" Type="http://schemas.openxmlformats.org/officeDocument/2006/relationships/hyperlink" Target="https://archive.org/download/ni-roms/roms/Nintendo%20-%20Nintendo%20Entertainment%20System%20%28Unheadered%29.zip/Captain%20Tsubasa%20%28Japan%29.zip" TargetMode="External"/><Relationship Id="rId1723" Type="http://schemas.openxmlformats.org/officeDocument/2006/relationships/hyperlink" Target="https://archive.org/download/ni-roms/roms/Nintendo%20-%20Nintendo%20Entertainment%20System%20%28Unheadered%29.zip/Captain%20Tsubasa%20II%20-%20Super%20Striker%20%28Japan%29.zip" TargetMode="External"/><Relationship Id="rId1724" Type="http://schemas.openxmlformats.org/officeDocument/2006/relationships/hyperlink" Target="https://archive.org/download/ni-roms/roms/Nintendo%20-%20Nintendo%20Entertainment%20System%20%28Unheadered%29.zip/Carmilla%20%28World%29%20%28Demo%201%29%20%28Aftermarket%29%20%28Unl%29.zip" TargetMode="External"/><Relationship Id="rId1725" Type="http://schemas.openxmlformats.org/officeDocument/2006/relationships/hyperlink" Target="https://archive.org/download/ni-roms/roms/Nintendo%20-%20Nintendo%20Entertainment%20System%20%28Unheadered%29.zip/Carmilla%20%28World%29%20%28Demo%202%29%20%28Byte-Off%202024%29%20%28Aftermarket%29%20%28Unl%29.zip" TargetMode="External"/><Relationship Id="rId1726" Type="http://schemas.openxmlformats.org/officeDocument/2006/relationships/hyperlink" Target="https://archive.org/download/ni-roms/roms/Nintendo%20-%20Nintendo%20Entertainment%20System%20%28Unheadered%29.zip/Carpet%20Shark%20%28World%29%20%28Aftermarket%29%20%28Unl%29.zip" TargetMode="External"/><Relationship Id="rId1727" Type="http://schemas.openxmlformats.org/officeDocument/2006/relationships/hyperlink" Target="https://archive.org/download/ni-roms/roms/Nintendo%20-%20Nintendo%20Entertainment%20System%20%28Unheadered%29.zip/Casino%20Derby%20%28Japan%29.zip" TargetMode="External"/><Relationship Id="rId1728" Type="http://schemas.openxmlformats.org/officeDocument/2006/relationships/hyperlink" Target="https://archive.org/download/ni-roms/roms/Nintendo%20-%20Nintendo%20Entertainment%20System%20%28Unheadered%29.zip/Casino%20Kid%20%28USA%29.zip" TargetMode="External"/><Relationship Id="rId1729" Type="http://schemas.openxmlformats.org/officeDocument/2006/relationships/hyperlink" Target="https://archive.org/download/ni-roms/roms/Nintendo%20-%20Nintendo%20Entertainment%20System%20%28Unheadered%29.zip/Casino%20Kid%20II%20%28USA%29.zip" TargetMode="External"/><Relationship Id="rId1752" Type="http://schemas.openxmlformats.org/officeDocument/2006/relationships/hyperlink" Target="https://archive.org/download/ni-roms/roms/Nintendo%20-%20Nintendo%20Entertainment%20System%20%28Unheadered%29.zip/Castlevania%20III%20-%20Dracula%27s%20Curse%20%28World%29%20%28Castlevania%20Anniversary%20Collection%29.zip" TargetMode="External"/><Relationship Id="rId1753" Type="http://schemas.openxmlformats.org/officeDocument/2006/relationships/hyperlink" Target="https://archive.org/download/ni-roms/roms/Nintendo%20-%20Nintendo%20Entertainment%20System%20%28Unheadered%29.zip/Castlevania%20III%20-%20Dracula%27s%20Curse%20%28World%29%20%28Konami%20Collector%27s%20Series%29%20%28Unl%29.zip" TargetMode="External"/><Relationship Id="rId1754" Type="http://schemas.openxmlformats.org/officeDocument/2006/relationships/hyperlink" Target="https://archive.org/download/ni-roms/roms/Nintendo%20-%20Nintendo%20Entertainment%20System%20%28Unheadered%29.zip/Cat%20Hero%20%28World%29%20%28Proto%29%20%282023-08-24%29%20%28Aftermarket%29%20%28Unl%29.zip" TargetMode="External"/><Relationship Id="rId1755" Type="http://schemas.openxmlformats.org/officeDocument/2006/relationships/hyperlink" Target="https://archive.org/download/ni-roms/roms/Nintendo%20-%20Nintendo%20Entertainment%20System%20%28Unheadered%29.zip/Cat%20Hero%20%28World%29%20%28Proto%29%20%282023-08-31%29%20%28Aftermarket%29%20%28Unl%29.zip" TargetMode="External"/><Relationship Id="rId1756" Type="http://schemas.openxmlformats.org/officeDocument/2006/relationships/hyperlink" Target="https://archive.org/download/ni-roms/roms/Nintendo%20-%20Nintendo%20Entertainment%20System%20%28Unheadered%29.zip/Cat%20Killer%20%28World%29%20%28Demo%201%29%20%28Aftermarket%29%20%28Unl%29.zip" TargetMode="External"/><Relationship Id="rId1757" Type="http://schemas.openxmlformats.org/officeDocument/2006/relationships/hyperlink" Target="https://archive.org/download/ni-roms/roms/Nintendo%20-%20Nintendo%20Entertainment%20System%20%28Unheadered%29.zip/Cat%20Killer%20%28World%29%20%28Demo%202%29%20%28Aftermarket%29%20%28Unl%29.zip" TargetMode="External"/><Relationship Id="rId1758" Type="http://schemas.openxmlformats.org/officeDocument/2006/relationships/hyperlink" Target="https://archive.org/download/ni-roms/roms/Nintendo%20-%20Nintendo%20Entertainment%20System%20%28Unheadered%29.zip/Cat%20Ninden%20Teyandee%20%28Japan%29.zip" TargetMode="External"/><Relationship Id="rId1759" Type="http://schemas.openxmlformats.org/officeDocument/2006/relationships/hyperlink" Target="https://archive.org/download/ni-roms/roms/Nintendo%20-%20Nintendo%20Entertainment%20System%20%28Unheadered%29.zip/Catmercs%20-%20Big%20Bug%20Invasion%20%28World%29%20%28Proto%29%20%28Aftermarket%29%20%28Unl%29.zip" TargetMode="External"/><Relationship Id="rId1750" Type="http://schemas.openxmlformats.org/officeDocument/2006/relationships/hyperlink" Target="https://archive.org/download/ni-roms/roms/Nintendo%20-%20Nintendo%20Entertainment%20System%20%28Unheadered%29.zip/Castlevania%20III%20-%20Dracula%27s%20Curse%20%28USA%29.zip" TargetMode="External"/><Relationship Id="rId1751" Type="http://schemas.openxmlformats.org/officeDocument/2006/relationships/hyperlink" Target="https://archive.org/download/ni-roms/roms/Nintendo%20-%20Nintendo%20Entertainment%20System%20%28Unheadered%29.zip/Castlevania%20III%20-%20Dracula%27s%20Curse%20%28USA%2C%20Europe%29%20%28USA%20Wii%20Virtual%20Console%2C%20Wii%20U%20Virtual%20Console%29.zip" TargetMode="External"/><Relationship Id="rId1741" Type="http://schemas.openxmlformats.org/officeDocument/2006/relationships/hyperlink" Target="https://archive.org/download/ni-roms/roms/Nintendo%20-%20Nintendo%20Entertainment%20System%20%28Unheadered%29.zip/Castlevania%20%28USA%29.zip" TargetMode="External"/><Relationship Id="rId1742" Type="http://schemas.openxmlformats.org/officeDocument/2006/relationships/hyperlink" Target="https://archive.org/download/ni-roms/roms/Nintendo%20-%20Nintendo%20Entertainment%20System%20%28Unheadered%29.zip/Castlevania%20%28World%29%20%28Castlevania%20Anniversary%20Collection%29.zip" TargetMode="External"/><Relationship Id="rId1743" Type="http://schemas.openxmlformats.org/officeDocument/2006/relationships/hyperlink" Target="https://archive.org/download/ni-roms/roms/Nintendo%20-%20Nintendo%20Entertainment%20System%20%28Unheadered%29.zip/Castlevania%20%28World%29%20%28Konami%20Collector%27s%20Series%29%20%28Unl%29.zip" TargetMode="External"/><Relationship Id="rId1744" Type="http://schemas.openxmlformats.org/officeDocument/2006/relationships/hyperlink" Target="https://archive.org/download/ni-roms/roms/Nintendo%20-%20Nintendo%20Entertainment%20System%20%28Unheadered%29.zip/Castlevania%20II%20-%20Simon%27s%20Quest%20%28Europe%29.zip" TargetMode="External"/><Relationship Id="rId1745" Type="http://schemas.openxmlformats.org/officeDocument/2006/relationships/hyperlink" Target="https://archive.org/download/ni-roms/roms/Nintendo%20-%20Nintendo%20Entertainment%20System%20%28Unheadered%29.zip/Castlevania%20II%20-%20Simon%27s%20Quest%20%28USA%29.zip" TargetMode="External"/><Relationship Id="rId1746" Type="http://schemas.openxmlformats.org/officeDocument/2006/relationships/hyperlink" Target="https://archive.org/download/ni-roms/roms/Nintendo%20-%20Nintendo%20Entertainment%20System%20%28Unheadered%29.zip/Castlevania%20II%20-%20Simon%27s%20Quest%20%28World%29%20%28Castlevania%20Anniversary%20Collection%29.zip" TargetMode="External"/><Relationship Id="rId1747" Type="http://schemas.openxmlformats.org/officeDocument/2006/relationships/hyperlink" Target="https://archive.org/download/ni-roms/roms/Nintendo%20-%20Nintendo%20Entertainment%20System%20%28Unheadered%29.zip/Castlevania%20II%20-%20Simon%27s%20Quest%20%28World%29%20%28Konami%20Collector%27s%20Series%29%20%28Unl%29.zip" TargetMode="External"/><Relationship Id="rId1748" Type="http://schemas.openxmlformats.org/officeDocument/2006/relationships/hyperlink" Target="https://archive.org/download/ni-roms/roms/Nintendo%20-%20Nintendo%20Entertainment%20System%20%28Unheadered%29.zip/Castlevania%20III%20-%20Dracula%27s%20Curse%20%28Europe%29%20%28Wii%20Virtual%20Console%29.zip" TargetMode="External"/><Relationship Id="rId1749" Type="http://schemas.openxmlformats.org/officeDocument/2006/relationships/hyperlink" Target="https://archive.org/download/ni-roms/roms/Nintendo%20-%20Nintendo%20Entertainment%20System%20%28Unheadered%29.zip/Castlevania%20III%20-%20Dracula%27s%20Curse%20%28Europe%29.zip" TargetMode="External"/><Relationship Id="rId1740" Type="http://schemas.openxmlformats.org/officeDocument/2006/relationships/hyperlink" Target="https://archive.org/download/ni-roms/roms/Nintendo%20-%20Nintendo%20Entertainment%20System%20%28Unheadered%29.zip/Castlevania%20%28USA%29%20%28Rev%201%29.zip" TargetMode="External"/><Relationship Id="rId5291" Type="http://schemas.openxmlformats.org/officeDocument/2006/relationships/hyperlink" Target="https://archive.org/download/ni-roms/roms/Nintendo%20-%20Nintendo%20Entertainment%20System%20%28Unheadered%29.zip/Robo%20Warrior%20%28USA%29.zip" TargetMode="External"/><Relationship Id="rId5292" Type="http://schemas.openxmlformats.org/officeDocument/2006/relationships/hyperlink" Target="https://archive.org/download/ni-roms/roms/Nintendo%20-%20Nintendo%20Entertainment%20System%20%28Unheadered%29.zip/Robocco%20Wars%20%28Japan%29.zip" TargetMode="External"/><Relationship Id="rId5290" Type="http://schemas.openxmlformats.org/officeDocument/2006/relationships/hyperlink" Target="https://archive.org/download/ni-roms/roms/Nintendo%20-%20Nintendo%20Entertainment%20System%20%28Unheadered%29.zip/Robo%20Warrior%20%28Europe%29.zip" TargetMode="External"/><Relationship Id="rId5295" Type="http://schemas.openxmlformats.org/officeDocument/2006/relationships/hyperlink" Target="https://archive.org/download/ni-roms/roms/Nintendo%20-%20Nintendo%20Entertainment%20System%20%28Unheadered%29.zip/Rock%20Paper%20Scissors%20%28World%29%20%28Aftermarket%29%20%28Unl%29.zip" TargetMode="External"/><Relationship Id="rId5296" Type="http://schemas.openxmlformats.org/officeDocument/2006/relationships/hyperlink" Target="https://archive.org/download/ni-roms/roms/Nintendo%20-%20Nintendo%20Entertainment%20System%20%28Unheadered%29.zip/Rock%20Paper%20Scissors%20Lizard%20Sbock%20%28World%29%20%28Beta%29%20%28Build%209b%29%20%28Aftermarket%29%20%28Unl%29.zip" TargetMode="External"/><Relationship Id="rId5293" Type="http://schemas.openxmlformats.org/officeDocument/2006/relationships/hyperlink" Target="https://archive.org/download/ni-roms/roms/Nintendo%20-%20Nintendo%20Entertainment%20System%20%28Unheadered%29.zip/Robodemons%20%28USA%29%20%28Unl%29.zip" TargetMode="External"/><Relationship Id="rId5294" Type="http://schemas.openxmlformats.org/officeDocument/2006/relationships/hyperlink" Target="https://archive.org/download/ni-roms/roms/Nintendo%20-%20Nintendo%20Entertainment%20System%20%28Unheadered%29.zip/Rock%20%27n%27%20Ball%20%28USA%29.zip" TargetMode="External"/><Relationship Id="rId5299" Type="http://schemas.openxmlformats.org/officeDocument/2006/relationships/hyperlink" Target="https://archive.org/download/ni-roms/roms/Nintendo%20-%20Nintendo%20Entertainment%20System%20%28Unheadered%29.zip/Rocket%20Ranger%20%28USA%29.zip" TargetMode="External"/><Relationship Id="rId5297" Type="http://schemas.openxmlformats.org/officeDocument/2006/relationships/hyperlink" Target="https://archive.org/download/ni-roms/roms/Nintendo%20-%20Nintendo%20Entertainment%20System%20%28Unheadered%29.zip/Rock%20Paper%20Scissors%20Lizard%20Sbock%20%28World%29%20%28NESDev%202016%29%20%28Aftermarket%29%20%28Unl%29.zip" TargetMode="External"/><Relationship Id="rId5298" Type="http://schemas.openxmlformats.org/officeDocument/2006/relationships/hyperlink" Target="https://archive.org/download/ni-roms/roms/Nintendo%20-%20Nintendo%20Entertainment%20System%20%28Unheadered%29.zip/Rockball%20%28Asia%29%20%28En%29%20%28Unl%29.zip" TargetMode="External"/><Relationship Id="rId5280" Type="http://schemas.openxmlformats.org/officeDocument/2006/relationships/hyperlink" Target="https://archive.org/download/ni-roms/roms/Nintendo%20-%20Nintendo%20Entertainment%20System%20%28Unheadered%29.zip/RoboCop%20%28USA%29%20%28Beta%29.zip" TargetMode="External"/><Relationship Id="rId5281" Type="http://schemas.openxmlformats.org/officeDocument/2006/relationships/hyperlink" Target="https://archive.org/download/ni-roms/roms/Nintendo%20-%20Nintendo%20Entertainment%20System%20%28Unheadered%29.zip/RoboCop%20%28USA%29.zip" TargetMode="External"/><Relationship Id="rId5284" Type="http://schemas.openxmlformats.org/officeDocument/2006/relationships/hyperlink" Target="https://archive.org/download/ni-roms/roms/Nintendo%20-%20Nintendo%20Entertainment%20System%20%28Unheadered%29.zip/RoboCop%202%20%28USA%29%20%28Rev%201%29.zip" TargetMode="External"/><Relationship Id="rId5285" Type="http://schemas.openxmlformats.org/officeDocument/2006/relationships/hyperlink" Target="https://archive.org/download/ni-roms/roms/Nintendo%20-%20Nintendo%20Entertainment%20System%20%28Unheadered%29.zip/RoboCop%202%20%28USA%29.zip" TargetMode="External"/><Relationship Id="rId5282" Type="http://schemas.openxmlformats.org/officeDocument/2006/relationships/hyperlink" Target="https://archive.org/download/ni-roms/roms/Nintendo%20-%20Nintendo%20Entertainment%20System%20%28Unheadered%29.zip/RoboCop%202%20%28Europe%29.zip" TargetMode="External"/><Relationship Id="rId5283" Type="http://schemas.openxmlformats.org/officeDocument/2006/relationships/hyperlink" Target="https://archive.org/download/ni-roms/roms/Nintendo%20-%20Nintendo%20Entertainment%20System%20%28Unheadered%29.zip/RoboCop%202%20%28Japan%29.zip" TargetMode="External"/><Relationship Id="rId5288" Type="http://schemas.openxmlformats.org/officeDocument/2006/relationships/hyperlink" Target="https://archive.org/download/ni-roms/roms/Nintendo%20-%20Nintendo%20Entertainment%20System%20%28Unheadered%29.zip/RoboCop%20versus%20The%20Terminator%20%28USA%29%20%28Proto%29.zip" TargetMode="External"/><Relationship Id="rId5289" Type="http://schemas.openxmlformats.org/officeDocument/2006/relationships/hyperlink" Target="https://archive.org/download/ni-roms/roms/Nintendo%20-%20Nintendo%20Entertainment%20System%20%28Unheadered%29.zip/Robo%20Fix%20It%20%28World%29%20%28Demo%29%20%28Aftermarket%29%20%28Unl%29.zip" TargetMode="External"/><Relationship Id="rId5286" Type="http://schemas.openxmlformats.org/officeDocument/2006/relationships/hyperlink" Target="https://archive.org/download/ni-roms/roms/Nintendo%20-%20Nintendo%20Entertainment%20System%20%28Unheadered%29.zip/RoboCop%203%20%28Europe%29.zip" TargetMode="External"/><Relationship Id="rId5287" Type="http://schemas.openxmlformats.org/officeDocument/2006/relationships/hyperlink" Target="https://archive.org/download/ni-roms/roms/Nintendo%20-%20Nintendo%20Entertainment%20System%20%28Unheadered%29.zip/RoboCop%203%20%28USA%29.zip" TargetMode="External"/><Relationship Id="rId1710" Type="http://schemas.openxmlformats.org/officeDocument/2006/relationships/hyperlink" Target="https://archive.org/download/ni-roms/roms/Nintendo%20-%20Nintendo%20Entertainment%20System%20%28Unheadered%29.zip/Captain%20Comic%20-%20The%20Adventure%20%28Europe%29%20%28Unl%29.zip" TargetMode="External"/><Relationship Id="rId1711" Type="http://schemas.openxmlformats.org/officeDocument/2006/relationships/hyperlink" Target="https://archive.org/download/ni-roms/roms/Nintendo%20-%20Nintendo%20Entertainment%20System%20%28Unheadered%29.zip/Captain%20Comic%20-%20The%20Adventure%20%28USA%2C%20Brazil%29%20%28En%29%20%28Unl%29.zip" TargetMode="External"/><Relationship Id="rId1712" Type="http://schemas.openxmlformats.org/officeDocument/2006/relationships/hyperlink" Target="https://archive.org/download/ni-roms/roms/Nintendo%20-%20Nintendo%20Entertainment%20System%20%28Unheadered%29.zip/Captain%20ED%20%28Japan%29.zip" TargetMode="External"/><Relationship Id="rId1713" Type="http://schemas.openxmlformats.org/officeDocument/2006/relationships/hyperlink" Target="https://archive.org/download/ni-roms/roms/Nintendo%20-%20Nintendo%20Entertainment%20System%20%28Unheadered%29.zip/Captain%20Planet%20and%20the%20Planeteers%20%28Asia%29%20%28En%29%20%28VT-3121%29%20%28Pirate%29.zip" TargetMode="External"/><Relationship Id="rId1714" Type="http://schemas.openxmlformats.org/officeDocument/2006/relationships/hyperlink" Target="https://archive.org/download/ni-roms/roms/Nintendo%20-%20Nintendo%20Entertainment%20System%20%28Unheadered%29.zip/Captain%20Planet%20and%20the%20Planeteers%20%28Europe%29.zip" TargetMode="External"/><Relationship Id="rId1715" Type="http://schemas.openxmlformats.org/officeDocument/2006/relationships/hyperlink" Target="https://archive.org/download/ni-roms/roms/Nintendo%20-%20Nintendo%20Entertainment%20System%20%28Unheadered%29.zip/Captain%20Planet%20and%20the%20Planeteers%20%28USA%29.zip" TargetMode="External"/><Relationship Id="rId1716" Type="http://schemas.openxmlformats.org/officeDocument/2006/relationships/hyperlink" Target="https://archive.org/download/ni-roms/roms/Nintendo%20-%20Nintendo%20Entertainment%20System%20%28Unheadered%29.zip/Captain%20Saver%20%28Japan%29.zip" TargetMode="External"/><Relationship Id="rId1717" Type="http://schemas.openxmlformats.org/officeDocument/2006/relationships/hyperlink" Target="https://archive.org/download/ni-roms/roms/Nintendo%20-%20Nintendo%20Entertainment%20System%20%28Unheadered%29.zip/Captain%20Silver%20%28Japan%29.zip" TargetMode="External"/><Relationship Id="rId1718" Type="http://schemas.openxmlformats.org/officeDocument/2006/relationships/hyperlink" Target="https://archive.org/download/ni-roms/roms/Nintendo%20-%20Nintendo%20Entertainment%20System%20%28Unheadered%29.zip/Captain%20Skyhawk%20%28Europe%29.zip" TargetMode="External"/><Relationship Id="rId1719" Type="http://schemas.openxmlformats.org/officeDocument/2006/relationships/hyperlink" Target="https://archive.org/download/ni-roms/roms/Nintendo%20-%20Nintendo%20Entertainment%20System%20%28Unheadered%29.zip/Captain%20Skyhawk%20%28Russia%29%20%28Pirate%29.zip" TargetMode="External"/><Relationship Id="rId1700" Type="http://schemas.openxmlformats.org/officeDocument/2006/relationships/hyperlink" Target="https://archive.org/download/ni-roms/roms/Nintendo%20-%20Nintendo%20Entertainment%20System%20%28Unheadered%29.zip/Candelabra%20-%20Estoscerro%20%28World%29%20%28Demo%201%29%20%28Aftermarket%29%20%28Unl%29.zip" TargetMode="External"/><Relationship Id="rId1701" Type="http://schemas.openxmlformats.org/officeDocument/2006/relationships/hyperlink" Target="https://archive.org/download/ni-roms/roms/Nintendo%20-%20Nintendo%20Entertainment%20System%20%28Unheadered%29.zip/Candelabra%20-%20Estoscerro%20%28World%29%20%28Demo%202%29%20%28Aftermarket%29%20%28Unl%29.zip" TargetMode="External"/><Relationship Id="rId1702" Type="http://schemas.openxmlformats.org/officeDocument/2006/relationships/hyperlink" Target="https://archive.org/download/ni-roms/roms/Nintendo%20-%20Nintendo%20Entertainment%20System%20%28Unheadered%29.zip/Candelabra%20-%20Estoscerro%20%28World%29%20%28Digital%29%20%28Aftermarket%29%20%28Unl%29.zip" TargetMode="External"/><Relationship Id="rId1703" Type="http://schemas.openxmlformats.org/officeDocument/2006/relationships/hyperlink" Target="https://archive.org/download/ni-roms/roms/Nintendo%20-%20Nintendo%20Entertainment%20System%20%28Unheadered%29.zip/Candyman%20-%20Be%20My%20Victim%20%28World%29%20%28v0.12%29%20%28Aftermarket%29%20%28Unl%29.zip" TargetMode="External"/><Relationship Id="rId1704" Type="http://schemas.openxmlformats.org/officeDocument/2006/relationships/hyperlink" Target="https://archive.org/download/ni-roms/roms/Nintendo%20-%20Nintendo%20Entertainment%20System%20%28Unheadered%29.zip/Canyon%20Bomber%20%28USA%29%20%28Atari%20Flashback%29%20%28Aftermarket%29%20%28Unl%29.zip" TargetMode="External"/><Relationship Id="rId1705" Type="http://schemas.openxmlformats.org/officeDocument/2006/relationships/hyperlink" Target="https://archive.org/download/ni-roms/roms/Nintendo%20-%20Nintendo%20Entertainment%20System%20%28Unheadered%29.zip/Capcom%27s%20Gold%20Medal%20Challenge%20%2792%20%28Europe%29.zip" TargetMode="External"/><Relationship Id="rId1706" Type="http://schemas.openxmlformats.org/officeDocument/2006/relationships/hyperlink" Target="https://archive.org/download/ni-roms/roms/Nintendo%20-%20Nintendo%20Entertainment%20System%20%28Unheadered%29.zip/Capcom%27s%20Gold%20Medal%20Challenge%20%2792%20%28USA%29.zip" TargetMode="External"/><Relationship Id="rId1707" Type="http://schemas.openxmlformats.org/officeDocument/2006/relationships/hyperlink" Target="https://archive.org/download/ni-roms/roms/Nintendo%20-%20Nintendo%20Entertainment%20System%20%28Unheadered%29.zip/Capcom%20Barcelona%20%2792%20%28Japan%29.zip" TargetMode="External"/><Relationship Id="rId1708" Type="http://schemas.openxmlformats.org/officeDocument/2006/relationships/hyperlink" Target="https://archive.org/download/ni-roms/roms/Nintendo%20-%20Nintendo%20Entertainment%20System%20%28Unheadered%29.zip/Captain%20America%20and%20the%20Avengers%20%28Australia%29.zip" TargetMode="External"/><Relationship Id="rId1709" Type="http://schemas.openxmlformats.org/officeDocument/2006/relationships/hyperlink" Target="https://archive.org/download/ni-roms/roms/Nintendo%20-%20Nintendo%20Entertainment%20System%20%28Unheadered%29.zip/Captain%20America%20and%20the%20Avengers%20%28USA%29.zip" TargetMode="External"/><Relationship Id="rId40" Type="http://schemas.openxmlformats.org/officeDocument/2006/relationships/hyperlink" Target="https://archive.org/download/ni-roms/roms/Nintendo%20-%20Nintendo%20Entertainment%20System%20%28Unheadered%29.zip/4-in-1%20%28CK-001%29%20%28Asia%29%20%28En%29%20%28Pirate%29.zip" TargetMode="External"/><Relationship Id="rId42" Type="http://schemas.openxmlformats.org/officeDocument/2006/relationships/hyperlink" Target="https://archive.org/download/ni-roms/roms/Nintendo%20-%20Nintendo%20Entertainment%20System%20%28Unheadered%29.zip/4-in-1%20%28SN%20406%29%20%28Asia%29%20%28En%29%20%28Pirate%29.zip" TargetMode="External"/><Relationship Id="rId41" Type="http://schemas.openxmlformats.org/officeDocument/2006/relationships/hyperlink" Target="https://archive.org/download/ni-roms/roms/Nintendo%20-%20Nintendo%20Entertainment%20System%20%28Unheadered%29.zip/Adventures%20in%20the%20Magic%20Kingdom%20%28USA%29.zip" TargetMode="External"/><Relationship Id="rId44" Type="http://schemas.openxmlformats.org/officeDocument/2006/relationships/hyperlink" Target="https://archive.org/download/ni-roms/roms/Nintendo%20-%20Nintendo%20Entertainment%20System%20%28Unheadered%29.zip/4-in-1%20-%20BattleCity%20-%20Pac-Man%20-%20Galaga%20-%20Ice%20Climber%20%28Asia%29%20%28En%29%20%28Pirate%29.zip" TargetMode="External"/><Relationship Id="rId43" Type="http://schemas.openxmlformats.org/officeDocument/2006/relationships/hyperlink" Target="https://archive.org/download/ni-roms/roms/Nintendo%20-%20Nintendo%20Entertainment%20System%20%28Unheadered%29.zip/Adventures%20of%20Bayou%20Billy%2C%20The%20%28USA%29.zip" TargetMode="External"/><Relationship Id="rId46" Type="http://schemas.openxmlformats.org/officeDocument/2006/relationships/hyperlink" Target="https://archive.org/download/ni-roms/roms/Nintendo%20-%20Nintendo%20Entertainment%20System%20%28Unheadered%29.zip/4-in-1%20-%20Unsurpass%20Air-Combat%20Series%20%28Asia%29%20%28Ja%29%20%28TY018%29%20%28Pirate%29.zip" TargetMode="External"/><Relationship Id="rId45" Type="http://schemas.openxmlformats.org/officeDocument/2006/relationships/hyperlink" Target="https://archive.org/download/ni-roms/roms/Nintendo%20-%20Nintendo%20Entertainment%20System%20%28Unheadered%29.zip/Adventures%20of%20Dino%20Riki%20%28USA%29.zip" TargetMode="External"/><Relationship Id="rId48" Type="http://schemas.openxmlformats.org/officeDocument/2006/relationships/hyperlink" Target="https://archive.org/download/ni-roms/roms/Nintendo%20-%20Nintendo%20Entertainment%20System%20%28Unheadered%29.zip/5-STAR%20Restaurant%20%28World%29%20%28Aftermarket%29%20%28Unl%29.zip" TargetMode="External"/><Relationship Id="rId47" Type="http://schemas.openxmlformats.org/officeDocument/2006/relationships/hyperlink" Target="https://archive.org/download/ni-roms/roms/Nintendo%20-%20Nintendo%20Entertainment%20System%20%28Unheadered%29.zip/Adventures%20of%20Gilligan%27s%20Island%2C%20The%20%28USA%29.zip" TargetMode="External"/><Relationship Id="rId49" Type="http://schemas.openxmlformats.org/officeDocument/2006/relationships/hyperlink" Target="https://archive.org/download/ni-roms/roms/Nintendo%20-%20Nintendo%20Entertainment%20System%20%28Unheadered%29.zip/Adventures%20of%20Lolo%20%28USA%29.zip" TargetMode="External"/><Relationship Id="rId31" Type="http://schemas.openxmlformats.org/officeDocument/2006/relationships/hyperlink" Target="https://archive.org/download/ni-roms/roms/Nintendo%20-%20Nintendo%20Entertainment%20System%20%28Unheadered%29.zip/Adventure%20Island%20%28USA%29.zip" TargetMode="External"/><Relationship Id="rId30" Type="http://schemas.openxmlformats.org/officeDocument/2006/relationships/hyperlink" Target="https://archive.org/download/ni-roms/roms/Nintendo%20-%20Nintendo%20Entertainment%20System%20%28Unheadered%29.zip/3D%20Block%20%28Asia%29%20%28En%29%20%28Hwang%20Shinwei%29%20%28Unl%29.zip" TargetMode="External"/><Relationship Id="rId33" Type="http://schemas.openxmlformats.org/officeDocument/2006/relationships/hyperlink" Target="https://archive.org/download/ni-roms/roms/Nintendo%20-%20Nintendo%20Entertainment%20System%20%28Unheadered%29.zip/Adventure%20Island%203%20%28USA%29.zip" TargetMode="External"/><Relationship Id="rId32" Type="http://schemas.openxmlformats.org/officeDocument/2006/relationships/hyperlink" Target="https://archive.org/download/ni-roms/roms/Nintendo%20-%20Nintendo%20Entertainment%20System%20%28Unheadered%29.zip/3D%20Block%20%28Asia%29%20%28En%29%20%28RCM%20Group%29%20%28Unl%29.zip" TargetMode="External"/><Relationship Id="rId35" Type="http://schemas.openxmlformats.org/officeDocument/2006/relationships/hyperlink" Target="https://archive.org/download/ni-roms/roms/Nintendo%20-%20Nintendo%20Entertainment%20System%20%28Unheadered%29.zip/Adventure%20Island%20Classic%20%28Europe%29.zip" TargetMode="External"/><Relationship Id="rId34" Type="http://schemas.openxmlformats.org/officeDocument/2006/relationships/hyperlink" Target="https://archive.org/download/ni-roms/roms/Nintendo%20-%20Nintendo%20Entertainment%20System%20%28Unheadered%29.zip/4%20Nin%20Uchi%20Mahjong%20%28Japan%29%20%28Rev%201%29.zip" TargetMode="External"/><Relationship Id="rId37" Type="http://schemas.openxmlformats.org/officeDocument/2006/relationships/hyperlink" Target="https://archive.org/download/ni-roms/roms/Nintendo%20-%20Nintendo%20Entertainment%20System%20%28Unheadered%29.zip/Adventure%20Island%20II%20%28USA%29.zip" TargetMode="External"/><Relationship Id="rId36" Type="http://schemas.openxmlformats.org/officeDocument/2006/relationships/hyperlink" Target="https://archive.org/download/ni-roms/roms/Nintendo%20-%20Nintendo%20Entertainment%20System%20%28Unheadered%29.zip/4%20Nin%20Uchi%20Mahjong%20%28Japan%29.zip" TargetMode="External"/><Relationship Id="rId39" Type="http://schemas.openxmlformats.org/officeDocument/2006/relationships/hyperlink" Target="https://archive.org/download/ni-roms/roms/Nintendo%20-%20Nintendo%20Entertainment%20System%20%28Unheadered%29.zip/Adventure%20Island%20Part%20II%2C%20The%20%28Europe%29.zip" TargetMode="External"/><Relationship Id="rId38" Type="http://schemas.openxmlformats.org/officeDocument/2006/relationships/hyperlink" Target="https://archive.org/download/ni-roms/roms/Nintendo%20-%20Nintendo%20Entertainment%20System%20%28Unheadered%29.zip/4-in-1%20%28Asia%29%20%28En%29%20%28AP009%29%20%28Pirate%29.zip" TargetMode="External"/><Relationship Id="rId20" Type="http://schemas.openxmlformats.org/officeDocument/2006/relationships/hyperlink" Target="https://archive.org/download/ni-roms/roms/Nintendo%20-%20Nintendo%20Entertainment%20System%20%28Unheadered%29.zip/3-in-1%20%28Asia%29%20%28En%29%20%28Super%20308%29%20%28Pirate%29.zip" TargetMode="External"/><Relationship Id="rId22" Type="http://schemas.openxmlformats.org/officeDocument/2006/relationships/hyperlink" Target="https://archive.org/download/ni-roms/roms/Nintendo%20-%20Nintendo%20Entertainment%20System%20%28Unheadered%29.zip/3-in-1%202p%20Pak%20%28World%29%20%28Beta%29%20%282012-03-17%29%20%28Aftermarket%29%20%28Unl%29.zip" TargetMode="External"/><Relationship Id="rId21" Type="http://schemas.openxmlformats.org/officeDocument/2006/relationships/hyperlink" Target="https://archive.org/download/ni-roms/roms/Nintendo%20-%20Nintendo%20Entertainment%20System%20%28Unheadered%29.zip/Addams%20Family%2C%20The%20%28USA%29.zip" TargetMode="External"/><Relationship Id="rId24" Type="http://schemas.openxmlformats.org/officeDocument/2006/relationships/hyperlink" Target="https://archive.org/download/ni-roms/roms/Nintendo%20-%20Nintendo%20Entertainment%20System%20%28Unheadered%29.zip/3-in-1%202p%20Pak%20%28World%29%20%28Robert%20L%20Bryant%29%20%28Aftermarket%29%20%28Unl%29.zip" TargetMode="External"/><Relationship Id="rId23" Type="http://schemas.openxmlformats.org/officeDocument/2006/relationships/hyperlink" Target="https://archive.org/download/ni-roms/roms/Nintendo%20-%20Nintendo%20Entertainment%20System%20%28Unheadered%29.zip/Advanced%20Dungeons%20%26%20Dragons%20-%20DragonStrike%20%28USA%29.zip" TargetMode="External"/><Relationship Id="rId26" Type="http://schemas.openxmlformats.org/officeDocument/2006/relationships/hyperlink" Target="https://archive.org/download/ni-roms/roms/Nintendo%20-%20Nintendo%20Entertainment%20System%20%28Unheadered%29.zip/3-in-1%202p%20Pak%20%28World%29%20%28Sly%20Dog%20Studios%29%20%28Aftermarket%29%20%28Unl%29.zip" TargetMode="External"/><Relationship Id="rId25" Type="http://schemas.openxmlformats.org/officeDocument/2006/relationships/hyperlink" Target="https://archive.org/download/ni-roms/roms/Nintendo%20-%20Nintendo%20Entertainment%20System%20%28Unheadered%29.zip/Advanced%20Dungeons%20%26%20Dragons%20-%20Heroes%20of%20the%20Lance%20%28USA%29.zip" TargetMode="External"/><Relationship Id="rId28" Type="http://schemas.openxmlformats.org/officeDocument/2006/relationships/hyperlink" Target="https://archive.org/download/ni-roms/roms/Nintendo%20-%20Nintendo%20Entertainment%20System%20%28Unheadered%29.zip/3-in-1%20Supergun%20%28Asia%29%20%28En%29%20%28Unl%29.zip" TargetMode="External"/><Relationship Id="rId27" Type="http://schemas.openxmlformats.org/officeDocument/2006/relationships/hyperlink" Target="https://archive.org/download/ni-roms/roms/Nintendo%20-%20Nintendo%20Entertainment%20System%20%28Unheadered%29.zip/Advanced%20Dungeons%20%26%20Dragons%20-%20Hillsfar%20%28USA%29.zip" TargetMode="External"/><Relationship Id="rId29" Type="http://schemas.openxmlformats.org/officeDocument/2006/relationships/hyperlink" Target="https://archive.org/download/ni-roms/roms/Nintendo%20-%20Nintendo%20Entertainment%20System%20%28Unheadered%29.zip/Advanced%20Dungeons%20%26%20Dragons%20-%20Pool%20of%20Radiance%20%28USA%29.zip" TargetMode="External"/><Relationship Id="rId11" Type="http://schemas.openxmlformats.org/officeDocument/2006/relationships/hyperlink" Target="https://archive.org/download/ni-roms/roms/Nintendo%20-%20Nintendo%20Entertainment%20System%20%28Unheadered%29.zip/720%20Degrees%20%28USA%29.zip" TargetMode="External"/><Relationship Id="rId10" Type="http://schemas.openxmlformats.org/officeDocument/2006/relationships/hyperlink" Target="https://archive.org/download/ni-roms/roms/Nintendo%20-%20Nintendo%20Entertainment%20System%20%28Unheadered%29.zip/2-in-1%20-%20Street%20Dance%20%2B%20Hit%20Mouse%20%28China%29%20%28En%29%20%28Aftermarket%29%20%28Unl%29.zip" TargetMode="External"/><Relationship Id="rId13" Type="http://schemas.openxmlformats.org/officeDocument/2006/relationships/hyperlink" Target="https://archive.org/download/ni-roms/roms/Nintendo%20-%20Nintendo%20Entertainment%20System%20%28Unheadered%29.zip/8%20Eyes%20%28USA%29.zip" TargetMode="External"/><Relationship Id="rId12" Type="http://schemas.openxmlformats.org/officeDocument/2006/relationships/hyperlink" Target="https://archive.org/download/ni-roms/roms/Nintendo%20-%20Nintendo%20Entertainment%20System%20%28Unheadered%29.zip/2-in-1%20-%20Zhili%20Pintu%20%2B%20Dudu%20Wawa%20Da%20Maoxian%20%28China%29%20%28Unl%29.zip" TargetMode="External"/><Relationship Id="rId15" Type="http://schemas.openxmlformats.org/officeDocument/2006/relationships/hyperlink" Target="https://archive.org/download/ni-roms/roms/Nintendo%20-%20Nintendo%20Entertainment%20System%20%28Unheadered%29.zip/Abadox%20-%20The%20Deadly%20Inner%20War%20%28USA%29.zip" TargetMode="External"/><Relationship Id="rId14" Type="http://schemas.openxmlformats.org/officeDocument/2006/relationships/hyperlink" Target="https://archive.org/download/ni-roms/roms/Nintendo%20-%20Nintendo%20Entertainment%20System%20%28Unheadered%29.zip/2-in-1%20Geminim-Siamond%20%28World%29%20%28Aftermarket%29%20%28Unl%29.zip" TargetMode="External"/><Relationship Id="rId17" Type="http://schemas.openxmlformats.org/officeDocument/2006/relationships/hyperlink" Target="https://archive.org/download/ni-roms/roms/Nintendo%20-%20Nintendo%20Entertainment%20System%20%28Unheadered%29.zip/Action%20in%20New%20York%20%28Europe%29.zip" TargetMode="External"/><Relationship Id="rId16" Type="http://schemas.openxmlformats.org/officeDocument/2006/relationships/hyperlink" Target="https://archive.org/download/ni-roms/roms/Nintendo%20-%20Nintendo%20Entertainment%20System%20%28Unheadered%29.zip/2A03%20Puritans%20%28World%29%20%28Aftermarket%29%20%28Unl%29.zip" TargetMode="External"/><Relationship Id="rId19" Type="http://schemas.openxmlformats.org/officeDocument/2006/relationships/hyperlink" Target="https://archive.org/download/ni-roms/roms/Nintendo%20-%20Nintendo%20Entertainment%20System%20%28Unheadered%29.zip/Addams%20Family%2C%20The%20-%20Pugsley%27s%20Scavenger%20Hunt%20%28USA%29.zip" TargetMode="External"/><Relationship Id="rId18" Type="http://schemas.openxmlformats.org/officeDocument/2006/relationships/hyperlink" Target="https://archive.org/download/ni-roms/roms/Nintendo%20-%20Nintendo%20Entertainment%20System%20%28Unheadered%29.zip/3-D%20WorldRunner%20%28USA%29.zip" TargetMode="External"/><Relationship Id="rId84" Type="http://schemas.openxmlformats.org/officeDocument/2006/relationships/hyperlink" Target="https://archive.org/download/ni-roms/roms/Nintendo%20-%20Nintendo%20Entertainment%20System%20%28Unheadered%29.zip/8-BIT%20XMAS%202014%20%28World%29%20%28Demo%29%20%28Aftermarket%29%20%28Unl%29.zip" TargetMode="External"/><Relationship Id="rId1774" Type="http://schemas.openxmlformats.org/officeDocument/2006/relationships/hyperlink" Target="https://archive.org/download/ni-roms/roms/Nintendo%20-%20Nintendo%20Entertainment%20System%20%28Unheadered%29.zip/Champion%20Cassette%202-in-1%20%28Asia%29%20%28En%29%20%28AS300%29%20%28Pirate%29.zip" TargetMode="External"/><Relationship Id="rId83" Type="http://schemas.openxmlformats.org/officeDocument/2006/relationships/hyperlink" Target="https://archive.org/download/ni-roms/roms/Nintendo%20-%20Nintendo%20Entertainment%20System%20%28Unheadered%29.zip/Anticipation%20%28USA%29.zip" TargetMode="External"/><Relationship Id="rId1775" Type="http://schemas.openxmlformats.org/officeDocument/2006/relationships/hyperlink" Target="https://archive.org/download/ni-roms/roms/Nintendo%20-%20Nintendo%20Entertainment%20System%20%28Unheadered%29.zip/Championship%202015%20%28World%29%20%28Beta%29%20%28www.retroPLAYER.nl%29%20%28Aftermarket%29%20%28Pirate%29.zip" TargetMode="External"/><Relationship Id="rId86" Type="http://schemas.openxmlformats.org/officeDocument/2006/relationships/hyperlink" Target="https://archive.org/download/ni-roms/roms/Nintendo%20-%20Nintendo%20Entertainment%20System%20%28Unheadered%29.zip/8-BIT%20XMAS%202015%20%28World%29%20%28Demo%29%20%28Aftermarket%29%20%28Unl%29.zip" TargetMode="External"/><Relationship Id="rId1776" Type="http://schemas.openxmlformats.org/officeDocument/2006/relationships/hyperlink" Target="https://archive.org/download/ni-roms/roms/Nintendo%20-%20Nintendo%20Entertainment%20System%20%28Unheadered%29.zip/Championship%202015%20%28World%29%20%28www.retroPLAYER.nl%29%20%28Aftermarket%29%20%28Pirate%29.zip" TargetMode="External"/><Relationship Id="rId85" Type="http://schemas.openxmlformats.org/officeDocument/2006/relationships/hyperlink" Target="https://archive.org/download/ni-roms/roms/Nintendo%20-%20Nintendo%20Entertainment%20System%20%28Unheadered%29.zip/Arch%20Rivals%20-%20A%20Basketbrawl%21%20%28USA%29.zip" TargetMode="External"/><Relationship Id="rId1777" Type="http://schemas.openxmlformats.org/officeDocument/2006/relationships/hyperlink" Target="https://archive.org/download/ni-roms/roms/Nintendo%20-%20Nintendo%20Entertainment%20System%20%28Unheadered%29.zip/Championship%20Bowling%20%28Japan%29.zip" TargetMode="External"/><Relationship Id="rId88" Type="http://schemas.openxmlformats.org/officeDocument/2006/relationships/hyperlink" Target="https://archive.org/download/ni-roms/roms/Nintendo%20-%20Nintendo%20Entertainment%20System%20%28Unheadered%29.zip/8-BIT%20XMAS%202016%20%28World%29%20%28Aftermarket%29%20%28Unl%29.zip" TargetMode="External"/><Relationship Id="rId1778" Type="http://schemas.openxmlformats.org/officeDocument/2006/relationships/hyperlink" Target="https://archive.org/download/ni-roms/roms/Nintendo%20-%20Nintendo%20Entertainment%20System%20%28Unheadered%29.zip/Championship%20Bowling%20%28USA%29.zip" TargetMode="External"/><Relationship Id="rId87" Type="http://schemas.openxmlformats.org/officeDocument/2006/relationships/hyperlink" Target="https://archive.org/download/ni-roms/roms/Nintendo%20-%20Nintendo%20Entertainment%20System%20%28Unheadered%29.zip/Archon%20%28USA%29.zip" TargetMode="External"/><Relationship Id="rId1779" Type="http://schemas.openxmlformats.org/officeDocument/2006/relationships/hyperlink" Target="https://archive.org/download/ni-roms/roms/Nintendo%20-%20Nintendo%20Entertainment%20System%20%28Unheadered%29.zip/Championship%20Lode%20Runner%20%28Japan%29.zip" TargetMode="External"/><Relationship Id="rId89" Type="http://schemas.openxmlformats.org/officeDocument/2006/relationships/hyperlink" Target="https://archive.org/download/ni-roms/roms/Nintendo%20-%20Nintendo%20Entertainment%20System%20%28Unheadered%29.zip/Arkanoid%20%28USA%29.zip" TargetMode="External"/><Relationship Id="rId80" Type="http://schemas.openxmlformats.org/officeDocument/2006/relationships/hyperlink" Target="https://archive.org/download/ni-roms/roms/Nintendo%20-%20Nintendo%20Entertainment%20System%20%28Unheadered%29.zip/8-BIT%20XMAS%202013%20%28World%29%20%28Demo%202%29%20%28Aftermarket%29%20%28Unl%29.zip" TargetMode="External"/><Relationship Id="rId82" Type="http://schemas.openxmlformats.org/officeDocument/2006/relationships/hyperlink" Target="https://archive.org/download/ni-roms/roms/Nintendo%20-%20Nintendo%20Entertainment%20System%20%28Unheadered%29.zip/8-BIT%20XMAS%202014%20%28World%29%20%28Aftermarket%29%20%28Unl%29.zip" TargetMode="External"/><Relationship Id="rId81" Type="http://schemas.openxmlformats.org/officeDocument/2006/relationships/hyperlink" Target="https://archive.org/download/ni-roms/roms/Nintendo%20-%20Nintendo%20Entertainment%20System%20%28Unheadered%29.zip/American%20Gladiators%20%28USA%29.zip" TargetMode="External"/><Relationship Id="rId1770" Type="http://schemas.openxmlformats.org/officeDocument/2006/relationships/hyperlink" Target="https://archive.org/download/ni-roms/roms/Nintendo%20-%20Nintendo%20Entertainment%20System%20%28Unheadered%29.zip/Chack%27n%20Pop%20%28Japan%29.zip" TargetMode="External"/><Relationship Id="rId1771" Type="http://schemas.openxmlformats.org/officeDocument/2006/relationships/hyperlink" Target="https://archive.org/download/ni-roms/roms/Nintendo%20-%20Nintendo%20Entertainment%20System%20%28Unheadered%29.zip/Challenge%20of%20the%20Dragon%20%28Asia%29%20%28En%29%20%28Sachen%29%20%28Unl%29.zip" TargetMode="External"/><Relationship Id="rId1772" Type="http://schemas.openxmlformats.org/officeDocument/2006/relationships/hyperlink" Target="https://archive.org/download/ni-roms/roms/Nintendo%20-%20Nintendo%20Entertainment%20System%20%28Unheadered%29.zip/Challenge%20of%20the%20Dragon%20%28USA%29%20%28Color%20Dreams%29%20%28Unl%29.zip" TargetMode="External"/><Relationship Id="rId1773" Type="http://schemas.openxmlformats.org/officeDocument/2006/relationships/hyperlink" Target="https://archive.org/download/ni-roms/roms/Nintendo%20-%20Nintendo%20Entertainment%20System%20%28Unheadered%29.zip/Challenger%20%28Japan%29.zip" TargetMode="External"/><Relationship Id="rId73" Type="http://schemas.openxmlformats.org/officeDocument/2006/relationships/hyperlink" Target="https://archive.org/download/ni-roms/roms/Nintendo%20-%20Nintendo%20Entertainment%20System%20%28Unheadered%29.zip/Alien%203%20%28USA%29.zip" TargetMode="External"/><Relationship Id="rId1763" Type="http://schemas.openxmlformats.org/officeDocument/2006/relationships/hyperlink" Target="https://archive.org/download/ni-roms/roms/Nintendo%20-%20Nintendo%20Entertainment%20System%20%28Unheadered%29.zip/Cave%20Driller%20%28World%29%20%28v2.2%29%20%28Aftermarket%29%20%28Unl%29.zip" TargetMode="External"/><Relationship Id="rId72" Type="http://schemas.openxmlformats.org/officeDocument/2006/relationships/hyperlink" Target="https://archive.org/download/ni-roms/roms/Nintendo%20-%20Nintendo%20Entertainment%20System%20%28Unheadered%29.zip/8-BIT%20XMAS%202012%20%28World%29%20%28Aftermarket%29%20%28Unl%29.zip" TargetMode="External"/><Relationship Id="rId1764" Type="http://schemas.openxmlformats.org/officeDocument/2006/relationships/hyperlink" Target="https://archive.org/download/ni-roms/roms/Nintendo%20-%20Nintendo%20Entertainment%20System%20%28Unheadered%29.zip/Cave%20Driller%20%28World%29%20%28v3.0%29%20%28Aftermarket%29%20%28Unl%29.zip" TargetMode="External"/><Relationship Id="rId75" Type="http://schemas.openxmlformats.org/officeDocument/2006/relationships/hyperlink" Target="https://archive.org/download/ni-roms/roms/Nintendo%20-%20Nintendo%20Entertainment%20System%20%28Unheadered%29.zip/All-Pro%20Basketball%20%28USA%29.zip" TargetMode="External"/><Relationship Id="rId1765" Type="http://schemas.openxmlformats.org/officeDocument/2006/relationships/hyperlink" Target="https://archive.org/download/ni-roms/roms/Nintendo%20-%20Nintendo%20Entertainment%20System%20%28Unheadered%29.zip/Caveman%20Games%20%28USA%29.zip" TargetMode="External"/><Relationship Id="rId74" Type="http://schemas.openxmlformats.org/officeDocument/2006/relationships/hyperlink" Target="https://archive.org/download/ni-roms/roms/Nintendo%20-%20Nintendo%20Entertainment%20System%20%28Unheadered%29.zip/8-BIT%20XMAS%202012%20%28World%29%20%28Demo%29%20%28Aftermarket%29%20%28Unl%29.zip" TargetMode="External"/><Relationship Id="rId1766" Type="http://schemas.openxmlformats.org/officeDocument/2006/relationships/hyperlink" Target="https://archive.org/download/ni-roms/roms/Nintendo%20-%20Nintendo%20Entertainment%20System%20%28Unheadered%29.zip/Cell%2C%20The%20%28World%29%20%28Demo%29%20%28Aftermarket%29%20%28Unl%29.zip" TargetMode="External"/><Relationship Id="rId77" Type="http://schemas.openxmlformats.org/officeDocument/2006/relationships/hyperlink" Target="https://archive.org/download/ni-roms/roms/Nintendo%20-%20Nintendo%20Entertainment%20System%20%28Unheadered%29.zip/Alpha%20Mission%20%28USA%29.zip" TargetMode="External"/><Relationship Id="rId1767" Type="http://schemas.openxmlformats.org/officeDocument/2006/relationships/hyperlink" Target="https://archive.org/download/ni-roms/roms/Nintendo%20-%20Nintendo%20Entertainment%20System%20%28Unheadered%29.zip/Cemetery%20%28World%29%20%28Demo%29%20%28Byte-Off%202022%29%20%28Aftermarket%29%20%28Unl%29.zip" TargetMode="External"/><Relationship Id="rId76" Type="http://schemas.openxmlformats.org/officeDocument/2006/relationships/hyperlink" Target="https://archive.org/download/ni-roms/roms/Nintendo%20-%20Nintendo%20Entertainment%20System%20%28Unheadered%29.zip/8-BIT%20XMAS%202013%20%28World%29%20%28Aftermarket%29%20%28Unl%29.zip" TargetMode="External"/><Relationship Id="rId1768" Type="http://schemas.openxmlformats.org/officeDocument/2006/relationships/hyperlink" Target="https://archive.org/download/ni-roms/roms/Nintendo%20-%20Nintendo%20Entertainment%20System%20%28Unheadered%29.zip/Centipede%20%28USA%29%20%28Atari%20Flashback%29%20%28Aftermarket%29%20%28Unl%29.zip" TargetMode="External"/><Relationship Id="rId79" Type="http://schemas.openxmlformats.org/officeDocument/2006/relationships/hyperlink" Target="https://archive.org/download/ni-roms/roms/Nintendo%20-%20Nintendo%20Entertainment%20System%20%28Unheadered%29.zip/Amagon%20%28USA%29.zip" TargetMode="External"/><Relationship Id="rId1769" Type="http://schemas.openxmlformats.org/officeDocument/2006/relationships/hyperlink" Target="https://archive.org/download/ni-roms/roms/Nintendo%20-%20Nintendo%20Entertainment%20System%20%28Unheadered%29.zip/Cha%20Cha%20Cha%20%28World%29%20%28Aftermarket%29%20%28Unl%29.zip" TargetMode="External"/><Relationship Id="rId78" Type="http://schemas.openxmlformats.org/officeDocument/2006/relationships/hyperlink" Target="https://archive.org/download/ni-roms/roms/Nintendo%20-%20Nintendo%20Entertainment%20System%20%28Unheadered%29.zip/8-BIT%20XMAS%202013%20%28World%29%20%28Demo%201%29%20%28Aftermarket%29%20%28Unl%29.zip" TargetMode="External"/><Relationship Id="rId71" Type="http://schemas.openxmlformats.org/officeDocument/2006/relationships/hyperlink" Target="https://archive.org/download/ni-roms/roms/Nintendo%20-%20Nintendo%20Entertainment%20System%20%28Unheadered%29.zip/Alfred%20Chicken%20%28USA%29.zip" TargetMode="External"/><Relationship Id="rId70" Type="http://schemas.openxmlformats.org/officeDocument/2006/relationships/hyperlink" Target="https://archive.org/download/ni-roms/roms/Nintendo%20-%20Nintendo%20Entertainment%20System%20%28Unheadered%29.zip/8-BIT%20XMAS%202011%20%28World%29%20%28Demo%29%20%28Aftermarket%29%20%28Unl%29.zip" TargetMode="External"/><Relationship Id="rId1760" Type="http://schemas.openxmlformats.org/officeDocument/2006/relationships/hyperlink" Target="https://archive.org/download/ni-roms/roms/Nintendo%20-%20Nintendo%20Entertainment%20System%20%28Unheadered%29.zip/Catventure%20-%20The%20Red%20Cat%20Quest%20%28World%29%20%28Demo%29%20%282023-10-23%29%20%28Aftermarket%29%20%28Unl%29.zip" TargetMode="External"/><Relationship Id="rId1761" Type="http://schemas.openxmlformats.org/officeDocument/2006/relationships/hyperlink" Target="https://archive.org/download/ni-roms/roms/Nintendo%20-%20Nintendo%20Entertainment%20System%20%28Unheadered%29.zip/Catventure%20-%20The%20Red%20Cat%20Quest%20%28World%29%20%28Demo%29%20%282023-11-17%29%20%28Aftermarket%29%20%28Unl%29.zip" TargetMode="External"/><Relationship Id="rId1762" Type="http://schemas.openxmlformats.org/officeDocument/2006/relationships/hyperlink" Target="https://archive.org/download/ni-roms/roms/Nintendo%20-%20Nintendo%20Entertainment%20System%20%28Unheadered%29.zip/Cave%20Driller%20%28World%29%20%28v2.0%29%20%28Aftermarket%29%20%28Unl%29.zip" TargetMode="External"/><Relationship Id="rId62" Type="http://schemas.openxmlformats.org/officeDocument/2006/relationships/hyperlink" Target="https://archive.org/download/ni-roms/roms/Nintendo%20-%20Nintendo%20Entertainment%20System%20%28Unheadered%29.zip/8-BIT%20ADV%20STEINS%3BGATE%20%28USA%29%20%28Switch%29%20%28Aftermarket%29%20%28Unl%29.zip" TargetMode="External"/><Relationship Id="rId1796" Type="http://schemas.openxmlformats.org/officeDocument/2006/relationships/hyperlink" Target="https://archive.org/download/ni-roms/roms/Nintendo%20-%20Nintendo%20Entertainment%20System%20%28Unheadered%29.zip/Chaoyiliu%20Yan%20Shan%20Bei%20Weiqi%20%28Asia%29%20%28Pirate%29.zip" TargetMode="External"/><Relationship Id="rId61" Type="http://schemas.openxmlformats.org/officeDocument/2006/relationships/hyperlink" Target="https://archive.org/download/ni-roms/roms/Nintendo%20-%20Nintendo%20Entertainment%20System%20%28Unheadered%29.zip/Air%20Fortress%20%28USA%29.zip" TargetMode="External"/><Relationship Id="rId1797" Type="http://schemas.openxmlformats.org/officeDocument/2006/relationships/hyperlink" Target="https://archive.org/download/ni-roms/roms/Nintendo%20-%20Nintendo%20Entertainment%20System%20%28Unheadered%29.zip/Chase%20%28World%29%20%28v1.0%29%20%28Aftermarket%29%20%28Unl%29.zip" TargetMode="External"/><Relationship Id="rId64" Type="http://schemas.openxmlformats.org/officeDocument/2006/relationships/hyperlink" Target="https://archive.org/download/ni-roms/roms/Nintendo%20-%20Nintendo%20Entertainment%20System%20%28Unheadered%29.zip/8-BIT%20XMAS%202008%20%28World%29%20%28Demo%29%20%28Aftermarket%29%20%28Unl%29.zip" TargetMode="External"/><Relationship Id="rId1798" Type="http://schemas.openxmlformats.org/officeDocument/2006/relationships/hyperlink" Target="https://archive.org/download/ni-roms/roms/Nintendo%20-%20Nintendo%20Entertainment%20System%20%28Unheadered%29.zip/Chase%20%28World%29%20%28v1.1%29%20%28Aftermarket%29%20%28Unl%29.zip" TargetMode="External"/><Relationship Id="rId63" Type="http://schemas.openxmlformats.org/officeDocument/2006/relationships/hyperlink" Target="https://archive.org/download/ni-roms/roms/Nintendo%20-%20Nintendo%20Entertainment%20System%20%28Unheadered%29.zip/Airwolf%20%28USA%29%20%28Acclaim%29.zip" TargetMode="External"/><Relationship Id="rId1799" Type="http://schemas.openxmlformats.org/officeDocument/2006/relationships/hyperlink" Target="https://archive.org/download/ni-roms/roms/Nintendo%20-%20Nintendo%20Entertainment%20System%20%28Unheadered%29.zip/Chase%20%28World%29%20%28v1.2%29%20%28Aftermarket%29%20%28Unl%29.zip" TargetMode="External"/><Relationship Id="rId66" Type="http://schemas.openxmlformats.org/officeDocument/2006/relationships/hyperlink" Target="https://archive.org/download/ni-roms/roms/Nintendo%20-%20Nintendo%20Entertainment%20System%20%28Unheadered%29.zip/8-BIT%20XMAS%202009%20%28World%29%20%28Demo%29%20%28Aftermarket%29%20%28Unl%29.zip" TargetMode="External"/><Relationship Id="rId65" Type="http://schemas.openxmlformats.org/officeDocument/2006/relationships/hyperlink" Target="https://archive.org/download/ni-roms/roms/Nintendo%20-%20Nintendo%20Entertainment%20System%20%28Unheadered%29.zip/Al%20Unser%20Jr.%20Turbo%20Racing%20%28USA%29.zip" TargetMode="External"/><Relationship Id="rId68" Type="http://schemas.openxmlformats.org/officeDocument/2006/relationships/hyperlink" Target="https://archive.org/download/ni-roms/roms/Nintendo%20-%20Nintendo%20Entertainment%20System%20%28Unheadered%29.zip/8-BIT%20XMAS%202010%20%28World%29%20%28Demo%29%20%28Aftermarket%29%20%28Unl%29.zip" TargetMode="External"/><Relationship Id="rId67" Type="http://schemas.openxmlformats.org/officeDocument/2006/relationships/hyperlink" Target="https://archive.org/download/ni-roms/roms/Nintendo%20-%20Nintendo%20Entertainment%20System%20%28Unheadered%29.zip/Aladdin%20%28Europe%29.zip" TargetMode="External"/><Relationship Id="rId60" Type="http://schemas.openxmlformats.org/officeDocument/2006/relationships/hyperlink" Target="https://archive.org/download/ni-roms/roms/Nintendo%20-%20Nintendo%20Entertainment%20System%20%28Unheadered%29.zip/8%20Eyes%20%28USA%29.zip" TargetMode="External"/><Relationship Id="rId69" Type="http://schemas.openxmlformats.org/officeDocument/2006/relationships/hyperlink" Target="https://archive.org/download/ni-roms/roms/Nintendo%20-%20Nintendo%20Entertainment%20System%20%28Unheadered%29.zip/Alex%20DeMeo%27s%20Race%20America%20%28USA%29.zip" TargetMode="External"/><Relationship Id="rId1790" Type="http://schemas.openxmlformats.org/officeDocument/2006/relationships/hyperlink" Target="https://archive.org/download/ni-roms/roms/Nintendo%20-%20Nintendo%20Entertainment%20System%20%28Unheadered%29.zip/Chaoren%20Duizhang%20%28Super%20Man%29%20%28Asia%29%20%28En%29%20%28Pirate%29.zip" TargetMode="External"/><Relationship Id="rId1791" Type="http://schemas.openxmlformats.org/officeDocument/2006/relationships/hyperlink" Target="https://archive.org/download/ni-roms/roms/Nintendo%20-%20Nintendo%20Entertainment%20System%20%28Unheadered%29.zip/Chaos%20Between%20Realms%20%28World%29%20%28v0.0%29%20%28Demo%29%20%282020-09-20%29%20%28Byte-Off%202020%29%20%28Aftermarket%29%20%28Unl%29.zip" TargetMode="External"/><Relationship Id="rId1792" Type="http://schemas.openxmlformats.org/officeDocument/2006/relationships/hyperlink" Target="https://archive.org/download/ni-roms/roms/Nintendo%20-%20Nintendo%20Entertainment%20System%20%28Unheadered%29.zip/Chaos%20Between%20Realms%20%28World%29%20%28v0.1%29%20%28Demo%29%20%282021-02-22%29%20%28Aftermarket%29%20%28Unl%29.zip" TargetMode="External"/><Relationship Id="rId1793" Type="http://schemas.openxmlformats.org/officeDocument/2006/relationships/hyperlink" Target="https://archive.org/download/ni-roms/roms/Nintendo%20-%20Nintendo%20Entertainment%20System%20%28Unheadered%29.zip/Chaos%20Between%20Realms%20-%20Mission%20to%20Midwest%20Gaming%20Classic%202023%20%28World%29%20%28Aftermarket%29%20%28Unl%29.zip" TargetMode="External"/><Relationship Id="rId1794" Type="http://schemas.openxmlformats.org/officeDocument/2006/relationships/hyperlink" Target="https://archive.org/download/ni-roms/roms/Nintendo%20-%20Nintendo%20Entertainment%20System%20%28Unheadered%29.zip/Chaos%20World%20%28Japan%29.zip" TargetMode="External"/><Relationship Id="rId1795" Type="http://schemas.openxmlformats.org/officeDocument/2006/relationships/hyperlink" Target="https://archive.org/download/ni-roms/roms/Nintendo%20-%20Nintendo%20Entertainment%20System%20%28Unheadered%29.zip/Chaosu%20Hanma%20-%20The%20Hummer%20%28Asia%29%20%28En%29%20%28Pirate%29.zip" TargetMode="External"/><Relationship Id="rId51" Type="http://schemas.openxmlformats.org/officeDocument/2006/relationships/hyperlink" Target="https://archive.org/download/ni-roms/roms/Nintendo%20-%20Nintendo%20Entertainment%20System%20%28Unheadered%29.zip/Adventures%20of%20Lolo%202%20%28USA%29.zip" TargetMode="External"/><Relationship Id="rId1785" Type="http://schemas.openxmlformats.org/officeDocument/2006/relationships/hyperlink" Target="https://archive.org/download/ni-roms/roms/Nintendo%20-%20Nintendo%20Entertainment%20System%20%28Unheadered%29.zip/Chaoji%20Dazhanlue%20%28China%29%20%280100703%29%20%28Pirate%29.zip" TargetMode="External"/><Relationship Id="rId50" Type="http://schemas.openxmlformats.org/officeDocument/2006/relationships/hyperlink" Target="https://archive.org/download/ni-roms/roms/Nintendo%20-%20Nintendo%20Entertainment%20System%20%28Unheadered%29.zip/5-in-1%20%281993%29%20%28Asia%29%20%28En%29%20%28Unl%29.zip" TargetMode="External"/><Relationship Id="rId1786" Type="http://schemas.openxmlformats.org/officeDocument/2006/relationships/hyperlink" Target="https://archive.org/download/ni-roms/roms/Nintendo%20-%20Nintendo%20Entertainment%20System%20%28Unheadered%29.zip/Chaoji%20Dazhanlue%20%28China%29%20%28970487%29%20%28Pirate%29.zip" TargetMode="External"/><Relationship Id="rId53" Type="http://schemas.openxmlformats.org/officeDocument/2006/relationships/hyperlink" Target="https://archive.org/download/ni-roms/roms/Nintendo%20-%20Nintendo%20Entertainment%20System%20%28Unheadered%29.zip/Adventures%20of%20Lolo%203%20%28USA%29.zip" TargetMode="External"/><Relationship Id="rId1787" Type="http://schemas.openxmlformats.org/officeDocument/2006/relationships/hyperlink" Target="https://archive.org/download/ni-roms/roms/Nintendo%20-%20Nintendo%20Entertainment%20System%20%28Unheadered%29.zip/Chaoji%20Jiqiren%20Dazhan%20A%20%28China%29%20%28Aftermarket%29%20%28Pirate%29.zip" TargetMode="External"/><Relationship Id="rId52" Type="http://schemas.openxmlformats.org/officeDocument/2006/relationships/hyperlink" Target="https://archive.org/download/ni-roms/roms/Nintendo%20-%20Nintendo%20Entertainment%20System%20%28Unheadered%29.zip/7-in-1%20%28Asia%29%20%28YH-708%29%20%28Aftermarket%29%20%28Pirate%29.zip" TargetMode="External"/><Relationship Id="rId1788" Type="http://schemas.openxmlformats.org/officeDocument/2006/relationships/hyperlink" Target="https://archive.org/download/ni-roms/roms/Nintendo%20-%20Nintendo%20Entertainment%20System%20%28Unheadered%29.zip/Chaoji%20Zhan%20Hun%20-%20Super%20Contra%207%20%28China%29%20%28960418%29%20%28Pirate%29.zip" TargetMode="External"/><Relationship Id="rId55" Type="http://schemas.openxmlformats.org/officeDocument/2006/relationships/hyperlink" Target="https://archive.org/download/ni-roms/roms/Nintendo%20-%20Nintendo%20Entertainment%20System%20%28Unheadered%29.zip/Adventures%20of%20Rad%20Gravity%2C%20The%20%28USA%29.zip" TargetMode="External"/><Relationship Id="rId1789" Type="http://schemas.openxmlformats.org/officeDocument/2006/relationships/hyperlink" Target="https://archive.org/download/ni-roms/roms/Nintendo%20-%20Nintendo%20Entertainment%20System%20%28Unheadered%29.zip/Chaoji%20Zhan%20Hun%20-%20Super%20Contra%207%20%28China%29%20%28Pirate%29.zip" TargetMode="External"/><Relationship Id="rId54" Type="http://schemas.openxmlformats.org/officeDocument/2006/relationships/hyperlink" Target="https://archive.org/download/ni-roms/roms/Nintendo%20-%20Nintendo%20Entertainment%20System%20%28Unheadered%29.zip/7-in-1%20Famicom%20Yarou%20Vol.%202%20%28Japan%29%20%28En%29%20%28Aftermarket%29%20%28Unl%29.zip" TargetMode="External"/><Relationship Id="rId57" Type="http://schemas.openxmlformats.org/officeDocument/2006/relationships/hyperlink" Target="https://archive.org/download/ni-roms/roms/Nintendo%20-%20Nintendo%20Entertainment%20System%20%28Unheadered%29.zip/Adventures%20of%20Rocky%20and%20Bullwinkle%20and%20Friends%2C%20The%20%28USA%29.zip" TargetMode="External"/><Relationship Id="rId56" Type="http://schemas.openxmlformats.org/officeDocument/2006/relationships/hyperlink" Target="https://archive.org/download/ni-roms/roms/Nintendo%20-%20Nintendo%20Entertainment%20System%20%28Unheadered%29.zip/7-in-1%20Famicom%20Yarou%20Vol.%203%20%28Japan%29%20%28En%29%20%28Aftermarket%29%20%28Unl%29.zip" TargetMode="External"/><Relationship Id="rId59" Type="http://schemas.openxmlformats.org/officeDocument/2006/relationships/hyperlink" Target="https://archive.org/download/ni-roms/roms/Nintendo%20-%20Nintendo%20Entertainment%20System%20%28Unheadered%29.zip/Adventures%20of%20Tom%20Sawyer%20%28USA%29.zip" TargetMode="External"/><Relationship Id="rId58" Type="http://schemas.openxmlformats.org/officeDocument/2006/relationships/hyperlink" Target="https://archive.org/download/ni-roms/roms/Nintendo%20-%20Nintendo%20Entertainment%20System%20%28Unheadered%29.zip/8%20Eyes%20%28Japan%29.zip" TargetMode="External"/><Relationship Id="rId1780" Type="http://schemas.openxmlformats.org/officeDocument/2006/relationships/hyperlink" Target="https://archive.org/download/ni-roms/roms/Nintendo%20-%20Nintendo%20Entertainment%20System%20%28Unheadered%29.zip/Championship%20Pool%20%28USA%29.zip" TargetMode="External"/><Relationship Id="rId1781" Type="http://schemas.openxmlformats.org/officeDocument/2006/relationships/hyperlink" Target="https://archive.org/download/ni-roms/roms/Nintendo%20-%20Nintendo%20Entertainment%20System%20%28Unheadered%29.zip/Championship%20Rally%20%28Europe%29.zip" TargetMode="External"/><Relationship Id="rId1782" Type="http://schemas.openxmlformats.org/officeDocument/2006/relationships/hyperlink" Target="https://archive.org/download/ni-roms/roms/Nintendo%20-%20Nintendo%20Entertainment%20System%20%28Unheadered%29.zip/Chao%20Keji%20He%20Ka%2076-in-1%20%28China%29%20%28En%29%20%28Tsang%20Hai%29%20%28Pirate%29.zip" TargetMode="External"/><Relationship Id="rId1783" Type="http://schemas.openxmlformats.org/officeDocument/2006/relationships/hyperlink" Target="https://archive.org/download/ni-roms/roms/Nintendo%20-%20Nintendo%20Entertainment%20System%20%28Unheadered%29.zip/Chao%20Qiang%20Gedou%20Jizhan%20Pian%20%28Asia%29%20%28En%2CJa%2CZh%29%20%28JY-227%29%20%28Aftermarket%29%20%28Pirate%29.zip" TargetMode="External"/><Relationship Id="rId1784" Type="http://schemas.openxmlformats.org/officeDocument/2006/relationships/hyperlink" Target="https://archive.org/download/ni-roms/roms/Nintendo%20-%20Nintendo%20Entertainment%20System%20%28Unheadered%29.zip/Chaoji%20Da%20Fuweng%20%28China%29%20%28Unl%29.zip" TargetMode="External"/><Relationship Id="rId6627" Type="http://schemas.openxmlformats.org/officeDocument/2006/relationships/hyperlink" Target="https://archive.org/download/ni-roms/roms/Nintendo%20-%20Nintendo%20Entertainment%20System%20%28Unheadered%29.zip/Toobin%27%20%28Korea%29%20%28En%29%20%28Supercom%29%20%28Unl%29.zip" TargetMode="External"/><Relationship Id="rId6628" Type="http://schemas.openxmlformats.org/officeDocument/2006/relationships/hyperlink" Target="https://archive.org/download/ni-roms/roms/Nintendo%20-%20Nintendo%20Entertainment%20System%20%28Unheadered%29.zip/Toobin%27%20%28USA%29%20%28Unl%29.zip" TargetMode="External"/><Relationship Id="rId6625" Type="http://schemas.openxmlformats.org/officeDocument/2006/relationships/hyperlink" Target="https://archive.org/download/ni-roms/roms/Nintendo%20-%20Nintendo%20Entertainment%20System%20%28Unheadered%29.zip/Tombs%20%26%20Treasure%20%28USA%29.zip" TargetMode="External"/><Relationship Id="rId6626" Type="http://schemas.openxmlformats.org/officeDocument/2006/relationships/hyperlink" Target="https://archive.org/download/ni-roms/roms/Nintendo%20-%20Nintendo%20Entertainment%20System%20%28Unheadered%29.zip/Tommy%20T%27S%20Sound%20Editor%20%28USA%29%20%28Proto%29%20%28Program%29.zip" TargetMode="External"/><Relationship Id="rId6629" Type="http://schemas.openxmlformats.org/officeDocument/2006/relationships/hyperlink" Target="https://archive.org/download/ni-roms/roms/Nintendo%20-%20Nintendo%20Entertainment%20System%20%28Unheadered%29.zip/Top%20Gun%20%28Europe%29.zip" TargetMode="External"/><Relationship Id="rId349" Type="http://schemas.openxmlformats.org/officeDocument/2006/relationships/hyperlink" Target="https://archive.org/download/ni-roms/roms/Nintendo%20-%20Nintendo%20Entertainment%20System%20%28Unheadered%29.zip/Defenders%20of%20Dynatron%20City%20%28USA%29.zip" TargetMode="External"/><Relationship Id="rId348" Type="http://schemas.openxmlformats.org/officeDocument/2006/relationships/hyperlink" Target="https://archive.org/download/ni-roms/roms/Nintendo%20-%20Nintendo%20Entertainment%20System%20%28Unheadered%29.zip/9999999-in-1%20-%20World%20Series%20Championship%20%28Asia%29%20%28En%29%20%28Pirate%29.zip" TargetMode="External"/><Relationship Id="rId347" Type="http://schemas.openxmlformats.org/officeDocument/2006/relationships/hyperlink" Target="https://archive.org/download/ni-roms/roms/Nintendo%20-%20Nintendo%20Entertainment%20System%20%28Unheadered%29.zip/Defender%20of%20the%20Crown%20%28USA%29.zip" TargetMode="External"/><Relationship Id="rId346" Type="http://schemas.openxmlformats.org/officeDocument/2006/relationships/hyperlink" Target="https://archive.org/download/ni-roms/roms/Nintendo%20-%20Nintendo%20Entertainment%20System%20%28Unheadered%29.zip/9999999-in-1%20%28Italy%29%20%28En%29%20%28Pirate%29.zip" TargetMode="External"/><Relationship Id="rId341" Type="http://schemas.openxmlformats.org/officeDocument/2006/relationships/hyperlink" Target="https://archive.org/download/ni-roms/roms/Nintendo%20-%20Nintendo%20Entertainment%20System%20%28Unheadered%29.zip/Days%20of%20Thunder%20%28USA%29.zip" TargetMode="External"/><Relationship Id="rId340" Type="http://schemas.openxmlformats.org/officeDocument/2006/relationships/hyperlink" Target="https://archive.org/download/ni-roms/roms/Nintendo%20-%20Nintendo%20Entertainment%20System%20%28Unheadered%29.zip/2600%20AD%20%28World%29%20%28Demo%29%20%28Byte-Off%202020%29%20%28Aftermarket%29%20%28Unl%29.zip" TargetMode="External"/><Relationship Id="rId6620" Type="http://schemas.openxmlformats.org/officeDocument/2006/relationships/hyperlink" Target="https://archive.org/download/ni-roms/roms/Nintendo%20-%20Nintendo%20Entertainment%20System%20%28Unheadered%29.zip/Tom%20%26%20Jerry%20-%20The%20Ultimate%20Game%20of%20Cat%20and%20Mouse%21%20%28Europe%29.zip" TargetMode="External"/><Relationship Id="rId345" Type="http://schemas.openxmlformats.org/officeDocument/2006/relationships/hyperlink" Target="https://archive.org/download/ni-roms/roms/Nintendo%20-%20Nintendo%20Entertainment%20System%20%28Unheadered%29.zip/Defender%20II%20%28USA%29.zip" TargetMode="External"/><Relationship Id="rId6623" Type="http://schemas.openxmlformats.org/officeDocument/2006/relationships/hyperlink" Target="https://archive.org/download/ni-roms/roms/Nintendo%20-%20Nintendo%20Entertainment%20System%20%28Unheadered%29.zip/Tom%20Sawyer%20no%20Bouken%20%28Japan%29.zip" TargetMode="External"/><Relationship Id="rId344" Type="http://schemas.openxmlformats.org/officeDocument/2006/relationships/hyperlink" Target="https://archive.org/download/ni-roms/roms/Nintendo%20-%20Nintendo%20Entertainment%20System%20%28Unheadered%29.zip/9999999-in-1%20%28Asia%29%20%28En%29%20%28Pirate%29.zip" TargetMode="External"/><Relationship Id="rId6624" Type="http://schemas.openxmlformats.org/officeDocument/2006/relationships/hyperlink" Target="https://archive.org/download/ni-roms/roms/Nintendo%20-%20Nintendo%20Entertainment%20System%20%28Unheadered%29.zip/Tomb%20of%20Ice%20%28World%29%20%28Aftermarket%29%20%28Unl%29.zip" TargetMode="External"/><Relationship Id="rId343" Type="http://schemas.openxmlformats.org/officeDocument/2006/relationships/hyperlink" Target="https://archive.org/download/ni-roms/roms/Nintendo%20-%20Nintendo%20Entertainment%20System%20%28Unheadered%29.zip/Deadly%20Towers%20%28USA%29.zip" TargetMode="External"/><Relationship Id="rId6621" Type="http://schemas.openxmlformats.org/officeDocument/2006/relationships/hyperlink" Target="https://archive.org/download/ni-roms/roms/Nintendo%20-%20Nintendo%20Entertainment%20System%20%28Unheadered%29.zip/Tom%20%26%20Jerry%20-%20The%20Ultimate%20Game%20of%20Cat%20and%20Mouse%21%20%28USA%29.zip" TargetMode="External"/><Relationship Id="rId342" Type="http://schemas.openxmlformats.org/officeDocument/2006/relationships/hyperlink" Target="https://archive.org/download/ni-roms/roms/Nintendo%20-%20Nintendo%20Entertainment%20System%20%28Unheadered%29.zip/6800000-in-1%20%28Asia%29%20%28En%29%20%28BS-5652%29%20%28Pirate%29.zip" TargetMode="External"/><Relationship Id="rId6622" Type="http://schemas.openxmlformats.org/officeDocument/2006/relationships/hyperlink" Target="https://archive.org/download/ni-roms/roms/Nintendo%20-%20Nintendo%20Entertainment%20System%20%28Unheadered%29.zip/Tom%20%26%20Jerry%203%20%28China%29%20%28En%29%20%28Pirate%29.zip" TargetMode="External"/><Relationship Id="rId6616" Type="http://schemas.openxmlformats.org/officeDocument/2006/relationships/hyperlink" Target="https://archive.org/download/ni-roms/roms/Nintendo%20-%20Nintendo%20Entertainment%20System%20%28Unheadered%29.zip/Tokkyuu%20Shirei%20Solbrain%20%28Japan%29.zip" TargetMode="External"/><Relationship Id="rId6617" Type="http://schemas.openxmlformats.org/officeDocument/2006/relationships/hyperlink" Target="https://archive.org/download/ni-roms/roms/Nintendo%20-%20Nintendo%20Entertainment%20System%20%28Unheadered%29.zip/Tokoro-san%20no%20Mamoru%20mo%20Semeru%20mo%20%28Japan%29.zip" TargetMode="External"/><Relationship Id="rId6614" Type="http://schemas.openxmlformats.org/officeDocument/2006/relationships/hyperlink" Target="https://archive.org/download/ni-roms/roms/Nintendo%20-%20Nintendo%20Entertainment%20System%20%28Unheadered%29.zip/Toki%20%28USA%29.zip" TargetMode="External"/><Relationship Id="rId6615" Type="http://schemas.openxmlformats.org/officeDocument/2006/relationships/hyperlink" Target="https://archive.org/download/ni-roms/roms/Nintendo%20-%20Nintendo%20Entertainment%20System%20%28Unheadered%29.zip/Toki%20no%20Tabibito%20-%20Time%20Stranger%20%28Japan%29.zip" TargetMode="External"/><Relationship Id="rId6618" Type="http://schemas.openxmlformats.org/officeDocument/2006/relationships/hyperlink" Target="https://archive.org/download/ni-roms/roms/Nintendo%20-%20Nintendo%20Entertainment%20System%20%28Unheadered%29.zip/Tola%20%28World%29%20%28Aftermarket%29%20%28Unl%29.zip" TargetMode="External"/><Relationship Id="rId6619" Type="http://schemas.openxmlformats.org/officeDocument/2006/relationships/hyperlink" Target="https://archive.org/download/ni-roms/roms/Nintendo%20-%20Nintendo%20Entertainment%20System%20%28Unheadered%29.zip/Tom%20%26%20Jerry%20%28Japan%29.zip" TargetMode="External"/><Relationship Id="rId338" Type="http://schemas.openxmlformats.org/officeDocument/2006/relationships/hyperlink" Target="https://archive.org/download/ni-roms/roms/Nintendo%20-%20Nintendo%20Entertainment%20System%20%28Unheadered%29.zip/2048%20%28World%29%20%28Rev%205%29%20%28Aftermarket%29%20%28Unl%29.zip" TargetMode="External"/><Relationship Id="rId337" Type="http://schemas.openxmlformats.org/officeDocument/2006/relationships/hyperlink" Target="https://archive.org/download/ni-roms/roms/Nintendo%20-%20Nintendo%20Entertainment%20System%20%28Unheadered%29.zip/David%20Crane%27s%20A%20Boy%20and%20His%20Blob%20-%20Trouble%20on%20Blobolonia%20%28USA%29.zip" TargetMode="External"/><Relationship Id="rId336" Type="http://schemas.openxmlformats.org/officeDocument/2006/relationships/hyperlink" Target="https://archive.org/download/ni-roms/roms/Nintendo%20-%20Nintendo%20Entertainment%20System%20%28Unheadered%29.zip/2010%20Street%20Fighter%20%28Japan%29.zip" TargetMode="External"/><Relationship Id="rId335" Type="http://schemas.openxmlformats.org/officeDocument/2006/relationships/hyperlink" Target="https://archive.org/download/ni-roms/roms/Nintendo%20-%20Nintendo%20Entertainment%20System%20%28Unheadered%29.zip/Dash%20Galaxy%20in%20the%20Alien%20Asylum%20%28USA%29.zip" TargetMode="External"/><Relationship Id="rId339" Type="http://schemas.openxmlformats.org/officeDocument/2006/relationships/hyperlink" Target="https://archive.org/download/ni-roms/roms/Nintendo%20-%20Nintendo%20Entertainment%20System%20%28Unheadered%29.zip/Day%20Dreamin%27%20Davey%20%28USA%29.zip" TargetMode="External"/><Relationship Id="rId330" Type="http://schemas.openxmlformats.org/officeDocument/2006/relationships/hyperlink" Target="https://archive.org/download/ni-roms/roms/Nintendo%20-%20Nintendo%20Entertainment%20System%20%28Unheadered%29.zip/1996%20Yingyu%20CAI%203-in-1%20%28China%29%20%28Unl%29.zip" TargetMode="External"/><Relationship Id="rId334" Type="http://schemas.openxmlformats.org/officeDocument/2006/relationships/hyperlink" Target="https://archive.org/download/ni-roms/roms/Nintendo%20-%20Nintendo%20Entertainment%20System%20%28Unheadered%29.zip/1999%20-%20Hore%2C%20Mitakotoka%21%20Seikimatsu%20%28Japan%29.zip" TargetMode="External"/><Relationship Id="rId6612" Type="http://schemas.openxmlformats.org/officeDocument/2006/relationships/hyperlink" Target="https://archive.org/download/ni-roms/roms/Nintendo%20-%20Nintendo%20Entertainment%20System%20%28Unheadered%29.zip/Tobidase%20Daisakusen%20%28Asia%29%20%28Ja%29%20%28Whirlwind%20Manu%29%20%28LH15%29%20%28Pirate%29.zip" TargetMode="External"/><Relationship Id="rId333" Type="http://schemas.openxmlformats.org/officeDocument/2006/relationships/hyperlink" Target="https://archive.org/download/ni-roms/roms/Nintendo%20-%20Nintendo%20Entertainment%20System%20%28Unheadered%29.zip/Darkwing%20Duck%20%28USA%29.zip" TargetMode="External"/><Relationship Id="rId6613" Type="http://schemas.openxmlformats.org/officeDocument/2006/relationships/hyperlink" Target="https://archive.org/download/ni-roms/roms/Nintendo%20-%20Nintendo%20Entertainment%20System%20%28Unheadered%29.zip/Toki%20%28USA%29%20%28Beta%29.zip" TargetMode="External"/><Relationship Id="rId332" Type="http://schemas.openxmlformats.org/officeDocument/2006/relationships/hyperlink" Target="https://archive.org/download/ni-roms/roms/Nintendo%20-%20Nintendo%20Entertainment%20System%20%28Unheadered%29.zip/1997%20SUPER%20HIK%2016-in-1%20%28Asia%29%20%28En%29%20%28Pirate%29.zip" TargetMode="External"/><Relationship Id="rId6610" Type="http://schemas.openxmlformats.org/officeDocument/2006/relationships/hyperlink" Target="https://archive.org/download/ni-roms/roms/Nintendo%20-%20Nintendo%20Entertainment%20System%20%28Unheadered%29.zip/Titanic%20%28China%29%20%28Mars%20Production%29%20%28Unl%29.zip" TargetMode="External"/><Relationship Id="rId331" Type="http://schemas.openxmlformats.org/officeDocument/2006/relationships/hyperlink" Target="https://archive.org/download/ni-roms/roms/Nintendo%20-%20Nintendo%20Entertainment%20System%20%28Unheadered%29.zip/Darkman%20%28USA%29.zip" TargetMode="External"/><Relationship Id="rId6611" Type="http://schemas.openxmlformats.org/officeDocument/2006/relationships/hyperlink" Target="https://archive.org/download/ni-roms/roms/Nintendo%20-%20Nintendo%20Entertainment%20System%20%28Unheadered%29.zip/Titenic%20%28Asia%29%20%28En%29%20%28Unl%29.zip" TargetMode="External"/><Relationship Id="rId5318" Type="http://schemas.openxmlformats.org/officeDocument/2006/relationships/hyperlink" Target="https://archive.org/download/ni-roms/roms/Nintendo%20-%20Nintendo%20Entertainment%20System%20%28Unheadered%29.zip/Rockman%205%20-%20Blues%20no%20Wana%21%20%28Japan%29.zip" TargetMode="External"/><Relationship Id="rId6649" Type="http://schemas.openxmlformats.org/officeDocument/2006/relationships/hyperlink" Target="https://archive.org/download/ni-roms/roms/Nintendo%20-%20Nintendo%20Entertainment%20System%20%28Unheadered%29.zip/Totally%20Rad%20%28USA%29.zip" TargetMode="External"/><Relationship Id="rId5319" Type="http://schemas.openxmlformats.org/officeDocument/2006/relationships/hyperlink" Target="https://archive.org/download/ni-roms/roms/Nintendo%20-%20Nintendo%20Entertainment%20System%20%28Unheadered%29.zip/Rockman%206%20-%20Shijou%20Saidai%20no%20Tatakai%21%21%20%28Japan%29.zip" TargetMode="External"/><Relationship Id="rId5316" Type="http://schemas.openxmlformats.org/officeDocument/2006/relationships/hyperlink" Target="https://archive.org/download/ni-roms/roms/Nintendo%20-%20Nintendo%20Entertainment%20System%20%28Unheadered%29.zip/Rockman%204%20-%20Aratanaru%20Yabou%21%21%20%28Japan%29.zip" TargetMode="External"/><Relationship Id="rId6647" Type="http://schemas.openxmlformats.org/officeDocument/2006/relationships/hyperlink" Target="https://archive.org/download/ni-roms/roms/Nintendo%20-%20Nintendo%20Entertainment%20System%20%28Unheadered%29.zip/Totally%20Rad%20%28Asia%29%20%28En%29%20%28Pirate%29.zip" TargetMode="External"/><Relationship Id="rId5317" Type="http://schemas.openxmlformats.org/officeDocument/2006/relationships/hyperlink" Target="https://archive.org/download/ni-roms/roms/Nintendo%20-%20Nintendo%20Entertainment%20System%20%28Unheadered%29.zip/Rockman%205%20-%20Blues%20no%20Wana%21%20%28Japan%29%20%28Virtual%20Console%29.zip" TargetMode="External"/><Relationship Id="rId6648" Type="http://schemas.openxmlformats.org/officeDocument/2006/relationships/hyperlink" Target="https://archive.org/download/ni-roms/roms/Nintendo%20-%20Nintendo%20Entertainment%20System%20%28Unheadered%29.zip/Totally%20Rad%20%28Europe%29.zip" TargetMode="External"/><Relationship Id="rId370" Type="http://schemas.openxmlformats.org/officeDocument/2006/relationships/hyperlink" Target="https://archive.org/download/ni-roms/roms/Nintendo%20-%20Nintendo%20Entertainment%20System%20%28Unheadered%29.zip/AV%20Kyuukyoku%20Mahjong%202%20%28Asia%29%20%28Ja%29%20%28Ge%20De%29%20%28Unl%29.zip" TargetMode="External"/><Relationship Id="rId369" Type="http://schemas.openxmlformats.org/officeDocument/2006/relationships/hyperlink" Target="https://archive.org/download/ni-roms/roms/Nintendo%20-%20Nintendo%20Entertainment%20System%20%28Unheadered%29.zip/Dig%20Dug%20II%20-%20Trouble%20in%20Paradise%20%28USA%29.zip" TargetMode="External"/><Relationship Id="rId368" Type="http://schemas.openxmlformats.org/officeDocument/2006/relationships/hyperlink" Target="https://archive.org/download/ni-roms/roms/Nintendo%20-%20Nintendo%20Entertainment%20System%20%28Unheadered%29.zip/AV%20Hanafuda%20Club%20%28Japan%29%20%28Unl%29.zip" TargetMode="External"/><Relationship Id="rId363" Type="http://schemas.openxmlformats.org/officeDocument/2006/relationships/hyperlink" Target="https://archive.org/download/ni-roms/roms/Nintendo%20-%20Nintendo%20Entertainment%20System%20%28Unheadered%29.zip/Dick%20Tracy%20%28USA%29.zip" TargetMode="External"/><Relationship Id="rId5310" Type="http://schemas.openxmlformats.org/officeDocument/2006/relationships/hyperlink" Target="https://archive.org/download/ni-roms/roms/Nintendo%20-%20Nintendo%20Entertainment%20System%20%28Unheadered%29.zip/Rockman%202%20-%20Dr.%20Wily%20no%20Nazo%20%28Japan%29%20%28Virtual%20Console%29.zip" TargetMode="External"/><Relationship Id="rId6641" Type="http://schemas.openxmlformats.org/officeDocument/2006/relationships/hyperlink" Target="https://archive.org/download/ni-roms/roms/Nintendo%20-%20Nintendo%20Entertainment%20System%20%28Unheadered%29.zip/Tortoises%20%28USA%29%20%28v1.1%29%20%28Aftermarket%29%20%28Unl%29.zip" TargetMode="External"/><Relationship Id="rId362" Type="http://schemas.openxmlformats.org/officeDocument/2006/relationships/hyperlink" Target="https://archive.org/download/ni-roms/roms/Nintendo%20-%20Nintendo%20Entertainment%20System%20%28Unheadered%29.zip/A%20Ressha%20de%20Ikou%20%28Japan%29.zip" TargetMode="External"/><Relationship Id="rId5311" Type="http://schemas.openxmlformats.org/officeDocument/2006/relationships/hyperlink" Target="https://archive.org/download/ni-roms/roms/Nintendo%20-%20Nintendo%20Entertainment%20System%20%28Unheadered%29.zip/Rockman%202%20-%20Dr.%20Wily%20no%20Nazo%20%28Japan%29.zip" TargetMode="External"/><Relationship Id="rId6642" Type="http://schemas.openxmlformats.org/officeDocument/2006/relationships/hyperlink" Target="https://archive.org/download/ni-roms/roms/Nintendo%20-%20Nintendo%20Entertainment%20System%20%28Unheadered%29.zip/Total%20Extinction%20%28World%29%20%28v1.0%29%20%28Aftermarket%29%20%28Unl%29.zip" TargetMode="External"/><Relationship Id="rId361" Type="http://schemas.openxmlformats.org/officeDocument/2006/relationships/hyperlink" Target="https://archive.org/download/ni-roms/roms/Nintendo%20-%20Nintendo%20Entertainment%20System%20%28Unheadered%29.zip/Devil%20World%20%28Europe%29.zip" TargetMode="External"/><Relationship Id="rId360" Type="http://schemas.openxmlformats.org/officeDocument/2006/relationships/hyperlink" Target="https://archive.org/download/ni-roms/roms/Nintendo%20-%20Nintendo%20Entertainment%20System%20%28Unheadered%29.zip/AO%20%28World%29%20%28Demo%29%20%28Second%20Dimension%29%20%28Aftermarket%29%20%28Unl%29.zip" TargetMode="External"/><Relationship Id="rId6640" Type="http://schemas.openxmlformats.org/officeDocument/2006/relationships/hyperlink" Target="https://archive.org/download/ni-roms/roms/Nintendo%20-%20Nintendo%20Entertainment%20System%20%28Unheadered%29.zip/Tortoises%20%28USA%29%20%28Aftermarket%29%20%28Unl%29.zip" TargetMode="External"/><Relationship Id="rId367" Type="http://schemas.openxmlformats.org/officeDocument/2006/relationships/hyperlink" Target="https://archive.org/download/ni-roms/roms/Nintendo%20-%20Nintendo%20Entertainment%20System%20%28Unheadered%29.zip/Dig%20Dug%20%28World%29%20%28Namcot%20Collection%2C%20Namco%20Museum%20Archives%20Vol%201%29.zip" TargetMode="External"/><Relationship Id="rId5314" Type="http://schemas.openxmlformats.org/officeDocument/2006/relationships/hyperlink" Target="https://archive.org/download/ni-roms/roms/Nintendo%20-%20Nintendo%20Entertainment%20System%20%28Unheadered%29.zip/Rockman%204%20-%20Aratanaru%20Yabou%21%21%20%28Japan%29%20%28Rev%201%29.zip" TargetMode="External"/><Relationship Id="rId6645" Type="http://schemas.openxmlformats.org/officeDocument/2006/relationships/hyperlink" Target="https://archive.org/download/ni-roms/roms/Nintendo%20-%20Nintendo%20Entertainment%20System%20%28Unheadered%29.zip/Total%20Recall%20%28Europe%29.zip" TargetMode="External"/><Relationship Id="rId366" Type="http://schemas.openxmlformats.org/officeDocument/2006/relationships/hyperlink" Target="https://archive.org/download/ni-roms/roms/Nintendo%20-%20Nintendo%20Entertainment%20System%20%28Unheadered%29.zip/ASO%20-%20Armored%20Scrum%20Object%20%28Japan%29%20%28En%29.zip" TargetMode="External"/><Relationship Id="rId5315" Type="http://schemas.openxmlformats.org/officeDocument/2006/relationships/hyperlink" Target="https://archive.org/download/ni-roms/roms/Nintendo%20-%20Nintendo%20Entertainment%20System%20%28Unheadered%29.zip/Rockman%204%20-%20Aratanaru%20Yabou%21%21%20%28Japan%29%20%28Virtual%20Console%29.zip" TargetMode="External"/><Relationship Id="rId6646" Type="http://schemas.openxmlformats.org/officeDocument/2006/relationships/hyperlink" Target="https://archive.org/download/ni-roms/roms/Nintendo%20-%20Nintendo%20Entertainment%20System%20%28Unheadered%29.zip/Total%20Recall%20%28USA%29.zip" TargetMode="External"/><Relationship Id="rId365" Type="http://schemas.openxmlformats.org/officeDocument/2006/relationships/hyperlink" Target="https://archive.org/download/ni-roms/roms/Nintendo%20-%20Nintendo%20Entertainment%20System%20%28Unheadered%29.zip/Die%20Hard%20%28USA%29.zip" TargetMode="External"/><Relationship Id="rId5312" Type="http://schemas.openxmlformats.org/officeDocument/2006/relationships/hyperlink" Target="https://archive.org/download/ni-roms/roms/Nintendo%20-%20Nintendo%20Entertainment%20System%20%28Unheadered%29.zip/Rockman%203%20-%20Dr.%20Wily%20no%20Saigo%21%20%28Japan%29%20%28Virtual%20Console%29.zip" TargetMode="External"/><Relationship Id="rId6643" Type="http://schemas.openxmlformats.org/officeDocument/2006/relationships/hyperlink" Target="https://archive.org/download/ni-roms/roms/Nintendo%20-%20Nintendo%20Entertainment%20System%20%28Unheadered%29.zip/Total%20Extinction%20%28World%29%20%28v1.1%29%20%28Aftermarket%29%20%28Unl%29.zip" TargetMode="External"/><Relationship Id="rId364" Type="http://schemas.openxmlformats.org/officeDocument/2006/relationships/hyperlink" Target="https://archive.org/download/ni-roms/roms/Nintendo%20-%20Nintendo%20Entertainment%20System%20%28Unheadered%29.zip/ASO%20-%20Armored%20Scrum%20Object%20%28Japan%29%20%28En%29%20%28Sample%29.zip" TargetMode="External"/><Relationship Id="rId5313" Type="http://schemas.openxmlformats.org/officeDocument/2006/relationships/hyperlink" Target="https://archive.org/download/ni-roms/roms/Nintendo%20-%20Nintendo%20Entertainment%20System%20%28Unheadered%29.zip/Rockman%203%20-%20Dr.%20Wily%20no%20Saigo%21%20%28Japan%29.zip" TargetMode="External"/><Relationship Id="rId6644" Type="http://schemas.openxmlformats.org/officeDocument/2006/relationships/hyperlink" Target="https://archive.org/download/ni-roms/roms/Nintendo%20-%20Nintendo%20Entertainment%20System%20%28Unheadered%29.zip/Total%20Funpak%20%28Australia%29%20%28Unl%29.zip" TargetMode="External"/><Relationship Id="rId95" Type="http://schemas.openxmlformats.org/officeDocument/2006/relationships/hyperlink" Target="https://archive.org/download/ni-roms/roms/Nintendo%20-%20Nintendo%20Entertainment%20System%20%28Unheadered%29.zip/ASO%20-%20Armored%20Scrum%20Object%20%28Japan%29%20%28En%29.zip" TargetMode="External"/><Relationship Id="rId5307" Type="http://schemas.openxmlformats.org/officeDocument/2006/relationships/hyperlink" Target="https://archive.org/download/ni-roms/roms/Nintendo%20-%20Nintendo%20Entertainment%20System%20%28Unheadered%29.zip/Rockman%20%28Russia%29%20%28Pirate%29.zip" TargetMode="External"/><Relationship Id="rId6638" Type="http://schemas.openxmlformats.org/officeDocument/2006/relationships/hyperlink" Target="https://archive.org/download/ni-roms/roms/Nintendo%20-%20Nintendo%20Entertainment%20System%20%28Unheadered%29.zip/Top%20Rider%20%28Japan%29.zip" TargetMode="External"/><Relationship Id="rId94" Type="http://schemas.openxmlformats.org/officeDocument/2006/relationships/hyperlink" Target="https://archive.org/download/ni-roms/roms/Nintendo%20-%20Nintendo%20Entertainment%20System%20%28Unheadered%29.zip/8-BIT%20XMAS%202018%20%28World%29%20%28Aftermarket%29%20%28Unl%29.zip" TargetMode="External"/><Relationship Id="rId5308" Type="http://schemas.openxmlformats.org/officeDocument/2006/relationships/hyperlink" Target="https://archive.org/download/ni-roms/roms/Nintendo%20-%20Nintendo%20Entertainment%20System%20%28Unheadered%29.zip/Rockman%202%20%28Japan%29%20%28Capcom%20Town%29.zip" TargetMode="External"/><Relationship Id="rId6639" Type="http://schemas.openxmlformats.org/officeDocument/2006/relationships/hyperlink" Target="https://archive.org/download/ni-roms/roms/Nintendo%20-%20Nintendo%20Entertainment%20System%20%28Unheadered%29.zip/Top%20Striker%20%28Japan%29.zip" TargetMode="External"/><Relationship Id="rId97" Type="http://schemas.openxmlformats.org/officeDocument/2006/relationships/hyperlink" Target="https://archive.org/download/ni-roms/roms/Nintendo%20-%20Nintendo%20Entertainment%20System%20%28Unheadered%29.zip/Asterix%20%28Europe%29%20%28En%2CFr%2CDe%2CEs%2CIt%29.zip" TargetMode="External"/><Relationship Id="rId5305" Type="http://schemas.openxmlformats.org/officeDocument/2006/relationships/hyperlink" Target="https://archive.org/download/ni-roms/roms/Nintendo%20-%20Nintendo%20Entertainment%20System%20%28Unheadered%29.zip/Rockman%20%28Japan%29%20%28En%29.zip" TargetMode="External"/><Relationship Id="rId6636" Type="http://schemas.openxmlformats.org/officeDocument/2006/relationships/hyperlink" Target="https://archive.org/download/ni-roms/roms/Nintendo%20-%20Nintendo%20Entertainment%20System%20%28Unheadered%29.zip/Top%20Gun%20-%20The%20Second%20Mission%20%28USA%29.zip" TargetMode="External"/><Relationship Id="rId96" Type="http://schemas.openxmlformats.org/officeDocument/2006/relationships/hyperlink" Target="https://archive.org/download/ni-roms/roms/Nintendo%20-%20Nintendo%20Entertainment%20System%20%28Unheadered%29.zip/8-BIT%20XMAS%202019%20%28World%29%20%28Demo%29%20%28Aftermarket%29%20%28Unl%29.zip" TargetMode="External"/><Relationship Id="rId5306" Type="http://schemas.openxmlformats.org/officeDocument/2006/relationships/hyperlink" Target="https://archive.org/download/ni-roms/roms/Nintendo%20-%20Nintendo%20Entertainment%20System%20%28Unheadered%29.zip/Rockman%20%28Japan%29%20%28Virtual%20Console%29.zip" TargetMode="External"/><Relationship Id="rId6637" Type="http://schemas.openxmlformats.org/officeDocument/2006/relationships/hyperlink" Target="https://archive.org/download/ni-roms/roms/Nintendo%20-%20Nintendo%20Entertainment%20System%20%28Unheadered%29.zip/Top%20Gun%20III%20%28Asia%29%20%28En%29%20%28Pirate%29.zip" TargetMode="External"/><Relationship Id="rId99" Type="http://schemas.openxmlformats.org/officeDocument/2006/relationships/hyperlink" Target="https://archive.org/download/ni-roms/roms/Nintendo%20-%20Nintendo%20Entertainment%20System%20%28Unheadered%29.zip/Astyanax%20%28USA%29.zip" TargetMode="External"/><Relationship Id="rId98" Type="http://schemas.openxmlformats.org/officeDocument/2006/relationships/hyperlink" Target="https://archive.org/download/ni-roms/roms/Nintendo%20-%20Nintendo%20Entertainment%20System%20%28Unheadered%29.zip/8-BIT%20XMAS%202020%20%28World%29%20%28Demo%29%20%28Aftermarket%29%20%28Unl%29.zip" TargetMode="External"/><Relationship Id="rId5309" Type="http://schemas.openxmlformats.org/officeDocument/2006/relationships/hyperlink" Target="https://archive.org/download/ni-roms/roms/Nintendo%20-%20Nintendo%20Entertainment%20System%20%28Unheadered%29.zip/Rockman%202%20%28Taiwan%29%20%28En%29%20%28Rockman%20123%29.zip" TargetMode="External"/><Relationship Id="rId91" Type="http://schemas.openxmlformats.org/officeDocument/2006/relationships/hyperlink" Target="https://archive.org/download/ni-roms/roms/Nintendo%20-%20Nintendo%20Entertainment%20System%20%28Unheadered%29.zip/Arkanoid%20II%20%28Japan%29%20%28En%29.zip" TargetMode="External"/><Relationship Id="rId90" Type="http://schemas.openxmlformats.org/officeDocument/2006/relationships/hyperlink" Target="https://archive.org/download/ni-roms/roms/Nintendo%20-%20Nintendo%20Entertainment%20System%20%28Unheadered%29.zip/8-BIT%20XMAS%202016%20%28World%29%20%28Demo%29%20%28Aftermarket%29%20%28Unl%29.zip" TargetMode="External"/><Relationship Id="rId93" Type="http://schemas.openxmlformats.org/officeDocument/2006/relationships/hyperlink" Target="https://archive.org/download/ni-roms/roms/Nintendo%20-%20Nintendo%20Entertainment%20System%20%28Unheadered%29.zip/Arkista%27s%20Ring%20%28USA%29.zip" TargetMode="External"/><Relationship Id="rId92" Type="http://schemas.openxmlformats.org/officeDocument/2006/relationships/hyperlink" Target="https://archive.org/download/ni-roms/roms/Nintendo%20-%20Nintendo%20Entertainment%20System%20%28Unheadered%29.zip/8-BIT%20XMAS%202017%20%28World%29%20%28Aftermarket%29%20%28Unl%29.zip" TargetMode="External"/><Relationship Id="rId359" Type="http://schemas.openxmlformats.org/officeDocument/2006/relationships/hyperlink" Target="https://archive.org/download/ni-roms/roms/Nintendo%20-%20Nintendo%20Entertainment%20System%20%28Unheadered%29.zip/Destiny%20of%20an%20Emperor%20%28USA%29.zip" TargetMode="External"/><Relationship Id="rId358" Type="http://schemas.openxmlformats.org/officeDocument/2006/relationships/hyperlink" Target="https://archive.org/download/ni-roms/roms/Nintendo%20-%20Nintendo%20Entertainment%20System%20%28Unheadered%29.zip/ANTR%20-%20Another%20NES%20Tetris%20Remake%20%28World%29%20%28Aftermarket%29%20%28Unl%29.zip" TargetMode="External"/><Relationship Id="rId357" Type="http://schemas.openxmlformats.org/officeDocument/2006/relationships/hyperlink" Target="https://archive.org/download/ni-roms/roms/Nintendo%20-%20Nintendo%20Entertainment%20System%20%28Unheadered%29.zip/Destination%20Earthstar%20%28USA%29.zip" TargetMode="External"/><Relationship Id="rId352" Type="http://schemas.openxmlformats.org/officeDocument/2006/relationships/hyperlink" Target="https://archive.org/download/ni-roms/roms/Nintendo%20-%20Nintendo%20Entertainment%20System%20%28Unheadered%29.zip/ANNA%20%28World%29%20%28Demo%29%20%28Aftermarket%29%20%28Unl%29.zip" TargetMode="External"/><Relationship Id="rId6630" Type="http://schemas.openxmlformats.org/officeDocument/2006/relationships/hyperlink" Target="https://archive.org/download/ni-roms/roms/Nintendo%20-%20Nintendo%20Entertainment%20System%20%28Unheadered%29.zip/Top%20Gun%20%28Japan%29.zip" TargetMode="External"/><Relationship Id="rId351" Type="http://schemas.openxmlformats.org/officeDocument/2006/relationships/hyperlink" Target="https://archive.org/download/ni-roms/roms/Nintendo%20-%20Nintendo%20Entertainment%20System%20%28Unheadered%29.zip/Deja%20Vu%20%28USA%29.zip" TargetMode="External"/><Relationship Id="rId5300" Type="http://schemas.openxmlformats.org/officeDocument/2006/relationships/hyperlink" Target="https://archive.org/download/ni-roms/roms/Nintendo%20-%20Nintendo%20Entertainment%20System%20%28Unheadered%29.zip/Rocketeer%2C%20The%20%28USA%29.zip" TargetMode="External"/><Relationship Id="rId6631" Type="http://schemas.openxmlformats.org/officeDocument/2006/relationships/hyperlink" Target="https://archive.org/download/ni-roms/roms/Nintendo%20-%20Nintendo%20Entertainment%20System%20%28Unheadered%29.zip/Top%20Gun%20%28Russia%29%20%28Pirate%29.zip" TargetMode="External"/><Relationship Id="rId350" Type="http://schemas.openxmlformats.org/officeDocument/2006/relationships/hyperlink" Target="https://archive.org/download/ni-roms/roms/Nintendo%20-%20Nintendo%20Entertainment%20System%20%28Unheadered%29.zip/10000000-in-1%20Unchained%20Melody%2095%20%28Asia%29%20%28En%29%20%28Pirate%29.zip" TargetMode="External"/><Relationship Id="rId356" Type="http://schemas.openxmlformats.org/officeDocument/2006/relationships/hyperlink" Target="https://archive.org/download/ni-roms/roms/Nintendo%20-%20Nintendo%20Entertainment%20System%20%28Unheadered%29.zip/ANNA%20%28World%29%20%28v2.0.1%29%20%28Demo%29%20%28Aftermarket%29%20%28Unl%29.zip" TargetMode="External"/><Relationship Id="rId5303" Type="http://schemas.openxmlformats.org/officeDocument/2006/relationships/hyperlink" Target="https://archive.org/download/ni-roms/roms/Nintendo%20-%20Nintendo%20Entertainment%20System%20%28Unheadered%29.zip/Rockin%27%20Kats%20%28USA%29.zip" TargetMode="External"/><Relationship Id="rId6634" Type="http://schemas.openxmlformats.org/officeDocument/2006/relationships/hyperlink" Target="https://archive.org/download/ni-roms/roms/Nintendo%20-%20Nintendo%20Entertainment%20System%20%28Unheadered%29.zip/Top%20Gun%20-%20Dual%20Fighters%20%28Japan%29.zip" TargetMode="External"/><Relationship Id="rId355" Type="http://schemas.openxmlformats.org/officeDocument/2006/relationships/hyperlink" Target="https://archive.org/download/ni-roms/roms/Nintendo%20-%20Nintendo%20Entertainment%20System%20%28Unheadered%29.zip/Desert%20Commander%20%28USA%29.zip" TargetMode="External"/><Relationship Id="rId5304" Type="http://schemas.openxmlformats.org/officeDocument/2006/relationships/hyperlink" Target="https://archive.org/download/ni-roms/roms/Nintendo%20-%20Nintendo%20Entertainment%20System%20%28Unheadered%29.zip/Rockman%20%28Japan%29%20%28Capcom%20Town%29.zip" TargetMode="External"/><Relationship Id="rId6635" Type="http://schemas.openxmlformats.org/officeDocument/2006/relationships/hyperlink" Target="https://archive.org/download/ni-roms/roms/Nintendo%20-%20Nintendo%20Entertainment%20System%20%28Unheadered%29.zip/Top%20Gun%20-%20The%20Second%20Mission%20%28Europe%29.zip" TargetMode="External"/><Relationship Id="rId354" Type="http://schemas.openxmlformats.org/officeDocument/2006/relationships/hyperlink" Target="https://archive.org/download/ni-roms/roms/Nintendo%20-%20Nintendo%20Entertainment%20System%20%28Unheadered%29.zip/ANNA%20%28World%29%20%28v2.0.0%29%20%28Demo%29%20%28Aftermarket%29%20%28Unl%29.zip" TargetMode="External"/><Relationship Id="rId5301" Type="http://schemas.openxmlformats.org/officeDocument/2006/relationships/hyperlink" Target="https://archive.org/download/ni-roms/roms/Nintendo%20-%20Nintendo%20Entertainment%20System%20%28Unheadered%29.zip/Rockin%27%20Kats%20%28Europe%29.zip" TargetMode="External"/><Relationship Id="rId6632" Type="http://schemas.openxmlformats.org/officeDocument/2006/relationships/hyperlink" Target="https://archive.org/download/ni-roms/roms/Nintendo%20-%20Nintendo%20Entertainment%20System%20%28Unheadered%29.zip/Top%20Gun%20%28USA%29%20%28Rev%201%29.zip" TargetMode="External"/><Relationship Id="rId353" Type="http://schemas.openxmlformats.org/officeDocument/2006/relationships/hyperlink" Target="https://archive.org/download/ni-roms/roms/Nintendo%20-%20Nintendo%20Entertainment%20System%20%28Unheadered%29.zip/Demon%20Sword%20%28USA%29.zip" TargetMode="External"/><Relationship Id="rId5302" Type="http://schemas.openxmlformats.org/officeDocument/2006/relationships/hyperlink" Target="https://archive.org/download/ni-roms/roms/Nintendo%20-%20Nintendo%20Entertainment%20System%20%28Unheadered%29.zip/Rockin%27%20Kats%20%28USA%29%20%28Beta%29%20%281991-05-06%29.zip" TargetMode="External"/><Relationship Id="rId6633" Type="http://schemas.openxmlformats.org/officeDocument/2006/relationships/hyperlink" Target="https://archive.org/download/ni-roms/roms/Nintendo%20-%20Nintendo%20Entertainment%20System%20%28Unheadered%29.zip/Top%20Gun%20%28USA%29.zip" TargetMode="External"/><Relationship Id="rId305" Type="http://schemas.openxmlformats.org/officeDocument/2006/relationships/hyperlink" Target="https://archive.org/download/ni-roms/roms/Nintendo%20-%20Nintendo%20Entertainment%20System%20%28Unheadered%29.zip/Contra%20%28USA%29.zip" TargetMode="External"/><Relationship Id="rId304" Type="http://schemas.openxmlformats.org/officeDocument/2006/relationships/hyperlink" Target="https://archive.org/download/ni-roms/roms/Nintendo%20-%20Nintendo%20Entertainment%20System%20%28Unheadered%29.zip/1942%20%28Japan%2C%20USA%29%20%28En%29.zip" TargetMode="External"/><Relationship Id="rId303" Type="http://schemas.openxmlformats.org/officeDocument/2006/relationships/hyperlink" Target="https://archive.org/download/ni-roms/roms/Nintendo%20-%20Nintendo%20Entertainment%20System%20%28Unheadered%29.zip/Conquest%20of%20the%20Crystal%20Palace%20%28USA%29.zip" TargetMode="External"/><Relationship Id="rId302" Type="http://schemas.openxmlformats.org/officeDocument/2006/relationships/hyperlink" Target="https://archive.org/download/ni-roms/roms/Nintendo%20-%20Nintendo%20Entertainment%20System%20%28Unheadered%29.zip/1200-in-1%20%28Asia%29%20%28En%29%20%28Pirate%29.zip" TargetMode="External"/><Relationship Id="rId309" Type="http://schemas.openxmlformats.org/officeDocument/2006/relationships/hyperlink" Target="https://archive.org/download/ni-roms/roms/Nintendo%20-%20Nintendo%20Entertainment%20System%20%28Unheadered%29.zip/Cool%20World%20%28USA%29.zip" TargetMode="External"/><Relationship Id="rId308" Type="http://schemas.openxmlformats.org/officeDocument/2006/relationships/hyperlink" Target="https://archive.org/download/ni-roms/roms/Nintendo%20-%20Nintendo%20Entertainment%20System%20%28Unheadered%29.zip/1943%20-%20The%20Battle%20of%20Midway%20%28Japan%29%20%28Beta%29.zip" TargetMode="External"/><Relationship Id="rId307" Type="http://schemas.openxmlformats.org/officeDocument/2006/relationships/hyperlink" Target="https://archive.org/download/ni-roms/roms/Nintendo%20-%20Nintendo%20Entertainment%20System%20%28Unheadered%29.zip/Contra%20Force%20%28USA%29.zip" TargetMode="External"/><Relationship Id="rId306" Type="http://schemas.openxmlformats.org/officeDocument/2006/relationships/hyperlink" Target="https://archive.org/download/ni-roms/roms/Nintendo%20-%20Nintendo%20Entertainment%20System%20%28Unheadered%29.zip/1943%20%28Japan%29%20%28FamicomBox%29.zip" TargetMode="External"/><Relationship Id="rId301" Type="http://schemas.openxmlformats.org/officeDocument/2006/relationships/hyperlink" Target="https://archive.org/download/ni-roms/roms/Nintendo%20-%20Nintendo%20Entertainment%20System%20%28Unheadered%29.zip/Conflict%20%28USA%29.zip" TargetMode="External"/><Relationship Id="rId300" Type="http://schemas.openxmlformats.org/officeDocument/2006/relationships/hyperlink" Target="https://archive.org/download/ni-roms/roms/Nintendo%20-%20Nintendo%20Entertainment%20System%20%28Unheadered%29.zip/1007%20Bolts%20%28World%29%20%28Beta%29%20%28Aftermarket%29%20%28Unl%29.zip" TargetMode="External"/><Relationship Id="rId6605" Type="http://schemas.openxmlformats.org/officeDocument/2006/relationships/hyperlink" Target="https://archive.org/download/ni-roms/roms/Nintendo%20-%20Nintendo%20Entertainment%20System%20%28Unheadered%29.zip/Tiny%20Toon%20Adventures%206%20%28Asia%29%20%28En%29%20%28J.Y.%20Company%29%20%28Pirate%29.zip" TargetMode="External"/><Relationship Id="rId6606" Type="http://schemas.openxmlformats.org/officeDocument/2006/relationships/hyperlink" Target="https://archive.org/download/ni-roms/roms/Nintendo%20-%20Nintendo%20Entertainment%20System%20%28Unheadered%29.zip/Tiny%20Toon%20Adventures%206%20%28Asia%29%20%28En%29%20%28Ka%20Sheng%29%20%28NT-6088%29%20%28Pirate%29.zip" TargetMode="External"/><Relationship Id="rId6603" Type="http://schemas.openxmlformats.org/officeDocument/2006/relationships/hyperlink" Target="https://archive.org/download/ni-roms/roms/Nintendo%20-%20Nintendo%20Entertainment%20System%20%28Unheadered%29.zip/Tiny%20Toon%20Adventures%202%20-%20Trouble%20in%20Wackyland%20%28Europe%29.zip" TargetMode="External"/><Relationship Id="rId6604" Type="http://schemas.openxmlformats.org/officeDocument/2006/relationships/hyperlink" Target="https://archive.org/download/ni-roms/roms/Nintendo%20-%20Nintendo%20Entertainment%20System%20%28Unheadered%29.zip/Tiny%20Toon%20Adventures%202%20-%20Trouble%20in%20Wackyland%20%28USA%29.zip" TargetMode="External"/><Relationship Id="rId6609" Type="http://schemas.openxmlformats.org/officeDocument/2006/relationships/hyperlink" Target="https://archive.org/download/ni-roms/roms/Nintendo%20-%20Nintendo%20Entertainment%20System%20%28Unheadered%29.zip/Titanic%20%28China%29%20%28Dragon%20Co.%29%20%28Aftermarket%29%20%28Unl%29.zip" TargetMode="External"/><Relationship Id="rId6607" Type="http://schemas.openxmlformats.org/officeDocument/2006/relationships/hyperlink" Target="https://archive.org/download/ni-roms/roms/Nintendo%20-%20Nintendo%20Entertainment%20System%20%28Unheadered%29.zip/Titan%20%28Japan%29.zip" TargetMode="External"/><Relationship Id="rId6608" Type="http://schemas.openxmlformats.org/officeDocument/2006/relationships/hyperlink" Target="https://archive.org/download/ni-roms/roms/Nintendo%20-%20Nintendo%20Entertainment%20System%20%28Unheadered%29.zip/Titan%20Warriors%20%28USA%29%20%28Proto%29.zip" TargetMode="External"/><Relationship Id="rId327" Type="http://schemas.openxmlformats.org/officeDocument/2006/relationships/hyperlink" Target="https://archive.org/download/ni-roms/roms/Nintendo%20-%20Nintendo%20Entertainment%20System%20%28Unheadered%29.zip/Dance%20Aerobics%20%28USA%29.zip" TargetMode="External"/><Relationship Id="rId326" Type="http://schemas.openxmlformats.org/officeDocument/2006/relationships/hyperlink" Target="https://archive.org/download/ni-roms/roms/Nintendo%20-%20Nintendo%20Entertainment%20System%20%28Unheadered%29.zip/1995%20Super%20Value%20Collection%202-in-1%20%28Asia%29%20%28En%29%20%28QB-003%29%20%28Pirate%29%20%5Bb%5D.zip" TargetMode="External"/><Relationship Id="rId325" Type="http://schemas.openxmlformats.org/officeDocument/2006/relationships/hyperlink" Target="https://archive.org/download/ni-roms/roms/Nintendo%20-%20Nintendo%20Entertainment%20System%20%28Unheadered%29.zip/Cybernoid%20-%20The%20Fighting%20Machine%20%28USA%29.zip" TargetMode="External"/><Relationship Id="rId324" Type="http://schemas.openxmlformats.org/officeDocument/2006/relationships/hyperlink" Target="https://archive.org/download/ni-roms/roms/Nintendo%20-%20Nintendo%20Entertainment%20System%20%28Unheadered%29.zip/1993%20290-in-1%20%28Asia%29%20%28En%29%20%28Pirate%29.zip" TargetMode="External"/><Relationship Id="rId329" Type="http://schemas.openxmlformats.org/officeDocument/2006/relationships/hyperlink" Target="https://archive.org/download/ni-roms/roms/Nintendo%20-%20Nintendo%20Entertainment%20System%20%28Unheadered%29.zip/Danny%20Sullivan%27s%20Indy%20Heat%20%28USA%29.zip" TargetMode="External"/><Relationship Id="rId328" Type="http://schemas.openxmlformats.org/officeDocument/2006/relationships/hyperlink" Target="https://archive.org/download/ni-roms/roms/Nintendo%20-%20Nintendo%20Entertainment%20System%20%28Unheadered%29.zip/1996%20Aoyunhui%20Jingji%20Ban%2024-in-1%20%28Asia%29%20%28En%29%20%28CK-008%29%20%28Pirate%29.zip" TargetMode="External"/><Relationship Id="rId323" Type="http://schemas.openxmlformats.org/officeDocument/2006/relationships/hyperlink" Target="https://archive.org/download/ni-roms/roms/Nintendo%20-%20Nintendo%20Entertainment%20System%20%28Unheadered%29.zip/Cyberball%20%28USA%29.zip" TargetMode="External"/><Relationship Id="rId6601" Type="http://schemas.openxmlformats.org/officeDocument/2006/relationships/hyperlink" Target="https://archive.org/download/ni-roms/roms/Nintendo%20-%20Nintendo%20Entertainment%20System%20%28Unheadered%29.zip/Tiny%20Toon%20Adventures%20-%20Cartoon%20Workshop%20%28USA%29.zip" TargetMode="External"/><Relationship Id="rId322" Type="http://schemas.openxmlformats.org/officeDocument/2006/relationships/hyperlink" Target="https://archive.org/download/ni-roms/roms/Nintendo%20-%20Nintendo%20Entertainment%20System%20%28Unheadered%29.zip/1992%20Gaishi%20190-in-1%20Hua%20Mian%20Xuan%20Guan%20%28Asia%29%20%28En%29%20%28Pirate%29.zip" TargetMode="External"/><Relationship Id="rId6602" Type="http://schemas.openxmlformats.org/officeDocument/2006/relationships/hyperlink" Target="https://archive.org/download/ni-roms/roms/Nintendo%20-%20Nintendo%20Entertainment%20System%20%28Unheadered%29.zip/Tiny%20Toon%20Adventures%202%20-%20Montana%20Land%20e%20Youkoso%20%28Japan%29.zip" TargetMode="External"/><Relationship Id="rId321" Type="http://schemas.openxmlformats.org/officeDocument/2006/relationships/hyperlink" Target="https://archive.org/download/ni-roms/roms/Nintendo%20-%20Nintendo%20Entertainment%20System%20%28Unheadered%29.zip/Cyber%20Stadium%20Series%20-%20Base%20Wars%20%28USA%29.zip" TargetMode="External"/><Relationship Id="rId320" Type="http://schemas.openxmlformats.org/officeDocument/2006/relationships/hyperlink" Target="https://archive.org/download/ni-roms/roms/Nintendo%20-%20Nintendo%20Entertainment%20System%20%28Unheadered%29.zip/1991%20Du%20Ma%20Racing%20%28Asia%29%20%28Micro%20Genius%29%20%28Unl%29.zip" TargetMode="External"/><Relationship Id="rId6600" Type="http://schemas.openxmlformats.org/officeDocument/2006/relationships/hyperlink" Target="https://archive.org/download/ni-roms/roms/Nintendo%20-%20Nintendo%20Entertainment%20System%20%28Unheadered%29.zip/Tiny%20Toon%20Adventures%20-%20Cartoon%20Workshop%20%28Europe%29.zip" TargetMode="External"/><Relationship Id="rId316" Type="http://schemas.openxmlformats.org/officeDocument/2006/relationships/hyperlink" Target="https://archive.org/download/ni-roms/roms/Nintendo%20-%20Nintendo%20Entertainment%20System%20%28Unheadered%29.zip/1988%20Jinpai%20Mali%20%28Asia%29%20%28En%29%20%28Kaiser%29%20%28KS-7032%29%20%28Pirate%29.zip" TargetMode="External"/><Relationship Id="rId315" Type="http://schemas.openxmlformats.org/officeDocument/2006/relationships/hyperlink" Target="https://archive.org/download/ni-roms/roms/Nintendo%20-%20Nintendo%20Entertainment%20System%20%28Unheadered%29.zip/Crackout%20%28Europe%29.zip" TargetMode="External"/><Relationship Id="rId314" Type="http://schemas.openxmlformats.org/officeDocument/2006/relationships/hyperlink" Target="https://archive.org/download/ni-roms/roms/Nintendo%20-%20Nintendo%20Entertainment%20System%20%28Unheadered%29.zip/1943%20-%20The%20Battle%20of%20Valhalla%20%28Japan%29.zip" TargetMode="External"/><Relationship Id="rId313" Type="http://schemas.openxmlformats.org/officeDocument/2006/relationships/hyperlink" Target="https://archive.org/download/ni-roms/roms/Nintendo%20-%20Nintendo%20Entertainment%20System%20%28Unheadered%29.zip/Cowboy%20Kid%20%28USA%29.zip" TargetMode="External"/><Relationship Id="rId319" Type="http://schemas.openxmlformats.org/officeDocument/2006/relationships/hyperlink" Target="https://archive.org/download/ni-roms/roms/Nintendo%20-%20Nintendo%20Entertainment%20System%20%28Unheadered%29.zip/Crystalis%20%28USA%29.zip" TargetMode="External"/><Relationship Id="rId318" Type="http://schemas.openxmlformats.org/officeDocument/2006/relationships/hyperlink" Target="https://archive.org/download/ni-roms/roms/Nintendo%20-%20Nintendo%20Entertainment%20System%20%28Unheadered%29.zip/1991%20Du%20Ma%20Racing%20%28Asia%29%20%28Idea-Tek%29%20%28Unl%29.zip" TargetMode="External"/><Relationship Id="rId317" Type="http://schemas.openxmlformats.org/officeDocument/2006/relationships/hyperlink" Target="https://archive.org/download/ni-roms/roms/Nintendo%20-%20Nintendo%20Entertainment%20System%20%28Unheadered%29.zip/Crash%20%27n%27%20the%20Boys%20-%20Street%20Challenge%20%28USA%29.zip" TargetMode="External"/><Relationship Id="rId312" Type="http://schemas.openxmlformats.org/officeDocument/2006/relationships/hyperlink" Target="https://archive.org/download/ni-roms/roms/Nintendo%20-%20Nintendo%20Entertainment%20System%20%28Unheadered%29.zip/1943%20-%20The%20Battle%20of%20Midway%20%28USA%29.zip" TargetMode="External"/><Relationship Id="rId311" Type="http://schemas.openxmlformats.org/officeDocument/2006/relationships/hyperlink" Target="https://archive.org/download/ni-roms/roms/Nintendo%20-%20Nintendo%20Entertainment%20System%20%28Unheadered%29.zip/Corvette%20ZR-1%20Challenge%20%28Europe%29.zip" TargetMode="External"/><Relationship Id="rId310" Type="http://schemas.openxmlformats.org/officeDocument/2006/relationships/hyperlink" Target="https://archive.org/download/ni-roms/roms/Nintendo%20-%20Nintendo%20Entertainment%20System%20%28Unheadered%29.zip/1943%20-%20The%20Battle%20of%20Midway%20%28USA%29%20%28Retro-Bit%20Generations%29.zip" TargetMode="External"/><Relationship Id="rId4040" Type="http://schemas.openxmlformats.org/officeDocument/2006/relationships/hyperlink" Target="https://archive.org/download/ni-roms/roms/Nintendo%20-%20Nintendo%20Entertainment%20System%20%28Unheadered%29.zip/Mahjong%20Taisen%20%28Japan%29.zip" TargetMode="External"/><Relationship Id="rId5372" Type="http://schemas.openxmlformats.org/officeDocument/2006/relationships/hyperlink" Target="https://archive.org/download/ni-roms/roms/Nintendo%20-%20Nintendo%20Entertainment%20System%20%28Unheadered%29.zip/S.C.A.T.%20-%20Special%20Cybernetic%20Attack%20Team%20%28USA%2C%20Europe%29%20%28Virtual%20Console%29.zip" TargetMode="External"/><Relationship Id="rId5373" Type="http://schemas.openxmlformats.org/officeDocument/2006/relationships/hyperlink" Target="https://archive.org/download/ni-roms/roms/Nintendo%20-%20Nintendo%20Entertainment%20System%20%28Unheadered%29.zip/S.%20M.%20Bros.%201988%20%28USA%29%20%28SuperVision%29%20%28ASN%200097%29%20%28Pirate%29.zip" TargetMode="External"/><Relationship Id="rId4042" Type="http://schemas.openxmlformats.org/officeDocument/2006/relationships/hyperlink" Target="https://archive.org/download/ni-roms/roms/Nintendo%20-%20Nintendo%20Entertainment%20System%20%28Unheadered%29.zip/Mahjong%20World%2C%20The%20%28Asia%29%20%28Ja%29%20%2860%20pin%20cart%29%20%28Unl%29.zip" TargetMode="External"/><Relationship Id="rId5370" Type="http://schemas.openxmlformats.org/officeDocument/2006/relationships/hyperlink" Target="https://archive.org/download/ni-roms/roms/Nintendo%20-%20Nintendo%20Entertainment%20System%20%28Unheadered%29.zip/S.C.A.T.%20-%20Special%20Cybernetic%20Attack%20Team%20%28USA%29%20%28Limited%20Run%20Games%29.zip" TargetMode="External"/><Relationship Id="rId4041" Type="http://schemas.openxmlformats.org/officeDocument/2006/relationships/hyperlink" Target="https://archive.org/download/ni-roms/roms/Nintendo%20-%20Nintendo%20Entertainment%20System%20%28Unheadered%29.zip/Mahjong%20Trap%20%28Asia%29%20%28Ja%29%20%28Unl%29.zip" TargetMode="External"/><Relationship Id="rId5371" Type="http://schemas.openxmlformats.org/officeDocument/2006/relationships/hyperlink" Target="https://archive.org/download/ni-roms/roms/Nintendo%20-%20Nintendo%20Entertainment%20System%20%28Unheadered%29.zip/S.C.A.T.%20-%20Special%20Cybernetic%20Attack%20Team%20%28USA%29.zip" TargetMode="External"/><Relationship Id="rId4044" Type="http://schemas.openxmlformats.org/officeDocument/2006/relationships/hyperlink" Target="https://archive.org/download/ni-roms/roms/Nintendo%20-%20Nintendo%20Entertainment%20System%20%28Unheadered%29.zip/Mahou%20no%20Princess%20Minky%20Momo%20-%20Remember%20Dream%20%28Japan%29.zip" TargetMode="External"/><Relationship Id="rId5376" Type="http://schemas.openxmlformats.org/officeDocument/2006/relationships/hyperlink" Target="https://archive.org/download/ni-roms/roms/Nintendo%20-%20Nintendo%20Entertainment%20System%20%28Unheadered%29.zip/SD%20Gaoda%20Waizhuan%20-%20Qishi%20Gaoda%20Gushi%203%20-%20Chuanshuo%20Zhi%20Qishi%20Tuan%20%28China%29%20%28Aftermarket%29%20%28Unl%29.zip" TargetMode="External"/><Relationship Id="rId4043" Type="http://schemas.openxmlformats.org/officeDocument/2006/relationships/hyperlink" Target="https://archive.org/download/ni-roms/roms/Nintendo%20-%20Nintendo%20Entertainment%20System%20%28Unheadered%29.zip/Mahjong%20World%2C%20The%20%28Asia%29%20%28Ja%29%20%2872%20pin%20cart%29%20%28Unl%29.zip" TargetMode="External"/><Relationship Id="rId5377" Type="http://schemas.openxmlformats.org/officeDocument/2006/relationships/hyperlink" Target="https://archive.org/download/ni-roms/roms/Nintendo%20-%20Nintendo%20Entertainment%20System%20%28Unheadered%29.zip/SD%20Gundam%20-%20Gachapon%20Senshi%202%20-%20Capsule%20Senki%20%28Japan%29.zip" TargetMode="External"/><Relationship Id="rId4046" Type="http://schemas.openxmlformats.org/officeDocument/2006/relationships/hyperlink" Target="https://archive.org/download/ni-roms/roms/Nintendo%20-%20Nintendo%20Entertainment%20System%20%28Unheadered%29.zip/Maison%20Ikkoku%20%28Japan%29.zip" TargetMode="External"/><Relationship Id="rId5374" Type="http://schemas.openxmlformats.org/officeDocument/2006/relationships/hyperlink" Target="https://archive.org/download/ni-roms/roms/Nintendo%20-%20Nintendo%20Entertainment%20System%20%28Unheadered%29.zip/S.T.I.N.G.%20%28World%29%20%28Aftermarket%29%20%28Unl%29.zip" TargetMode="External"/><Relationship Id="rId4045" Type="http://schemas.openxmlformats.org/officeDocument/2006/relationships/hyperlink" Target="https://archive.org/download/ni-roms/roms/Nintendo%20-%20Nintendo%20Entertainment%20System%20%28Unheadered%29.zip/Maile%20Penguin%27s%20Christmas%20Card%20Adventure%20%28World%29%20%28Aftermarket%29%20%28Unl%29.zip" TargetMode="External"/><Relationship Id="rId5375" Type="http://schemas.openxmlformats.org/officeDocument/2006/relationships/hyperlink" Target="https://archive.org/download/ni-roms/roms/Nintendo%20-%20Nintendo%20Entertainment%20System%20%28Unheadered%29.zip/SD%20Battle%20Oozumou%20-%20Heisei%20Hero%20Basho%20%28Japan%29.zip" TargetMode="External"/><Relationship Id="rId4048" Type="http://schemas.openxmlformats.org/officeDocument/2006/relationships/hyperlink" Target="https://archive.org/download/ni-roms/roms/Nintendo%20-%20Nintendo%20Entertainment%20System%20%28Unheadered%29.zip/Major%20League%20%28Japan%29.zip" TargetMode="External"/><Relationship Id="rId4047" Type="http://schemas.openxmlformats.org/officeDocument/2006/relationships/hyperlink" Target="https://archive.org/download/ni-roms/roms/Nintendo%20-%20Nintendo%20Entertainment%20System%20%28Unheadered%29.zip/Majaventure%20-%20Mahjong%20Senki%20%28Japan%29.zip" TargetMode="External"/><Relationship Id="rId5378" Type="http://schemas.openxmlformats.org/officeDocument/2006/relationships/hyperlink" Target="https://archive.org/download/ni-roms/roms/Nintendo%20-%20Nintendo%20Entertainment%20System%20%28Unheadered%29.zip/SD%20Gundam%20-%20Gachapon%20Senshi%203%20-%20Eiyuu%20Senki%20%28Japan%29.zip" TargetMode="External"/><Relationship Id="rId4049" Type="http://schemas.openxmlformats.org/officeDocument/2006/relationships/hyperlink" Target="https://archive.org/download/ni-roms/roms/Nintendo%20-%20Nintendo%20Entertainment%20System%20%28Unheadered%29.zip/Major%20League%20Baseball%20%28USA%29%20%28Rev%201%29.zip" TargetMode="External"/><Relationship Id="rId5379" Type="http://schemas.openxmlformats.org/officeDocument/2006/relationships/hyperlink" Target="https://archive.org/download/ni-roms/roms/Nintendo%20-%20Nintendo%20Entertainment%20System%20%28Unheadered%29.zip/SD%20Gundam%20-%20Gachapon%20Senshi%204%20-%20NewType%20Story%20%28Japan%29.zip" TargetMode="External"/><Relationship Id="rId5361" Type="http://schemas.openxmlformats.org/officeDocument/2006/relationships/hyperlink" Target="https://archive.org/download/ni-roms/roms/Nintendo%20-%20Nintendo%20Entertainment%20System%20%28Unheadered%29.zip/Run%20Dash%20Run%20%28World%29%20%28vB0.1C%29%20%28Proto%29%20%28Aftermarket%29%20%28Unl%29.zip" TargetMode="External"/><Relationship Id="rId6692" Type="http://schemas.openxmlformats.org/officeDocument/2006/relationships/hyperlink" Target="https://archive.org/download/ni-roms/roms/Nintendo%20-%20Nintendo%20Entertainment%20System%20%28Unheadered%29.zip/Track%20%26%20Field%20%28USA%29.zip" TargetMode="External"/><Relationship Id="rId5362" Type="http://schemas.openxmlformats.org/officeDocument/2006/relationships/hyperlink" Target="https://archive.org/download/ni-roms/roms/Nintendo%20-%20Nintendo%20Entertainment%20System%20%28Unheadered%29.zip/Rush%27n%20Attack%20%28Europe%29.zip" TargetMode="External"/><Relationship Id="rId6693" Type="http://schemas.openxmlformats.org/officeDocument/2006/relationships/hyperlink" Target="https://archive.org/download/ni-roms/roms/Nintendo%20-%20Nintendo%20Entertainment%20System%20%28Unheadered%29.zip/Track%20%26%20Field%20II%20%28Europe%29.zip" TargetMode="External"/><Relationship Id="rId4031" Type="http://schemas.openxmlformats.org/officeDocument/2006/relationships/hyperlink" Target="https://archive.org/download/ni-roms/roms/Nintendo%20-%20Nintendo%20Entertainment%20System%20%28Unheadered%29.zip/Mahjong%20%28Japan%29%20%28Rev%202%29.zip" TargetMode="External"/><Relationship Id="rId6690" Type="http://schemas.openxmlformats.org/officeDocument/2006/relationships/hyperlink" Target="https://archive.org/download/ni-roms/roms/Nintendo%20-%20Nintendo%20Entertainment%20System%20%28Unheadered%29.zip/Toxic%20Crusaders%20%28USA%29.zip" TargetMode="External"/><Relationship Id="rId4030" Type="http://schemas.openxmlformats.org/officeDocument/2006/relationships/hyperlink" Target="https://archive.org/download/ni-roms/roms/Nintendo%20-%20Nintendo%20Entertainment%20System%20%28Unheadered%29.zip/Mahjong%20%28Japan%29%20%28Rev%202%29%20%28GameCube%20Edition%29.zip" TargetMode="External"/><Relationship Id="rId5360" Type="http://schemas.openxmlformats.org/officeDocument/2006/relationships/hyperlink" Target="https://archive.org/download/ni-roms/roms/Nintendo%20-%20Nintendo%20Entertainment%20System%20%28Unheadered%29.zip/Rumblefest%20%2789%20%28World%29%20%28Proto%29%20%28Byte-Off%202020%29%20%28Aftermarket%29%20%28Unl%29.zip" TargetMode="External"/><Relationship Id="rId6691" Type="http://schemas.openxmlformats.org/officeDocument/2006/relationships/hyperlink" Target="https://archive.org/download/ni-roms/roms/Nintendo%20-%20Nintendo%20Entertainment%20System%20%28Unheadered%29.zip/Toy%20Story%20%28Asia%29%20%28En%29%20%28Pirate%29.zip" TargetMode="External"/><Relationship Id="rId297" Type="http://schemas.openxmlformats.org/officeDocument/2006/relationships/hyperlink" Target="https://archive.org/download/ni-roms/roms/Nintendo%20-%20Nintendo%20Entertainment%20System%20%28Unheadered%29.zip/Commando%20%28USA%29.zip" TargetMode="External"/><Relationship Id="rId4033" Type="http://schemas.openxmlformats.org/officeDocument/2006/relationships/hyperlink" Target="https://archive.org/download/ni-roms/roms/Nintendo%20-%20Nintendo%20Entertainment%20System%20%28Unheadered%29.zip/Mahjong%20Academy%20%28Asia%29%20%28Ja%29%20%28Unl%29.zip" TargetMode="External"/><Relationship Id="rId5365" Type="http://schemas.openxmlformats.org/officeDocument/2006/relationships/hyperlink" Target="https://archive.org/download/ni-roms/roms/Nintendo%20-%20Nintendo%20Entertainment%20System%20%28Unheadered%29.zip/Russian%20Roulette%20%28World%29%20%28Aftermarket%29%20%28Unl%29.zip" TargetMode="External"/><Relationship Id="rId6696" Type="http://schemas.openxmlformats.org/officeDocument/2006/relationships/hyperlink" Target="https://archive.org/download/ni-roms/roms/Nintendo%20-%20Nintendo%20Entertainment%20System%20%28Unheadered%29.zip/Track%20%26%20Field%20in%20Barcelona%20%28Europe%29.zip" TargetMode="External"/><Relationship Id="rId296" Type="http://schemas.openxmlformats.org/officeDocument/2006/relationships/hyperlink" Target="https://archive.org/download/ni-roms/roms/Nintendo%20-%20Nintendo%20Entertainment%20System%20%28Unheadered%29.zip/1000%20Stars%20%28World%29%20%28Proto%29%20%28Byte-Off%202020%29%20%28Aftermarket%29%20%28Unl%29.zip" TargetMode="External"/><Relationship Id="rId4032" Type="http://schemas.openxmlformats.org/officeDocument/2006/relationships/hyperlink" Target="https://archive.org/download/ni-roms/roms/Nintendo%20-%20Nintendo%20Entertainment%20System%20%28Unheadered%29.zip/Mahjong%20%28Japan%29.zip" TargetMode="External"/><Relationship Id="rId5366" Type="http://schemas.openxmlformats.org/officeDocument/2006/relationships/hyperlink" Target="https://archive.org/download/ni-roms/roms/Nintendo%20-%20Nintendo%20Entertainment%20System%20%28Unheadered%29.zip/Rygar%20%28Europe%29.zip" TargetMode="External"/><Relationship Id="rId6697" Type="http://schemas.openxmlformats.org/officeDocument/2006/relationships/hyperlink" Target="https://archive.org/download/ni-roms/roms/Nintendo%20-%20Nintendo%20Entertainment%20System%20%28Unheadered%29.zip/Track%20%2B%20Feel%20II%20%28World%29%20%28Aftermarket%29%20%28Unl%29.zip" TargetMode="External"/><Relationship Id="rId295" Type="http://schemas.openxmlformats.org/officeDocument/2006/relationships/hyperlink" Target="https://archive.org/download/ni-roms/roms/Nintendo%20-%20Nintendo%20Entertainment%20System%20%28Unheadered%29.zip/Color%20a%20Dinosaur%20%28USA%29.zip" TargetMode="External"/><Relationship Id="rId4035" Type="http://schemas.openxmlformats.org/officeDocument/2006/relationships/hyperlink" Target="https://archive.org/download/ni-roms/roms/Nintendo%20-%20Nintendo%20Entertainment%20System%20%28Unheadered%29.zip/Mahjong%20Block%20%28Asia%29%20%28TXC%29%20%28Unl%29.zip" TargetMode="External"/><Relationship Id="rId5363" Type="http://schemas.openxmlformats.org/officeDocument/2006/relationships/hyperlink" Target="https://archive.org/download/ni-roms/roms/Nintendo%20-%20Nintendo%20Entertainment%20System%20%28Unheadered%29.zip/Rush%27n%20Attack%20%28Russia%29%20%28Pirate%29.zip" TargetMode="External"/><Relationship Id="rId6694" Type="http://schemas.openxmlformats.org/officeDocument/2006/relationships/hyperlink" Target="https://archive.org/download/ni-roms/roms/Nintendo%20-%20Nintendo%20Entertainment%20System%20%28Unheadered%29.zip/Track%20%26%20Field%20II%20%28USA%29%20%28Rev%201%29.zip" TargetMode="External"/><Relationship Id="rId294" Type="http://schemas.openxmlformats.org/officeDocument/2006/relationships/hyperlink" Target="https://archive.org/download/ni-roms/roms/Nintendo%20-%20Nintendo%20Entertainment%20System%20%28Unheadered%29.zip/999-in-1%20%28Asia%29%20%28En%29%20%28FC999%29%20%28Pirate%29.zip" TargetMode="External"/><Relationship Id="rId4034" Type="http://schemas.openxmlformats.org/officeDocument/2006/relationships/hyperlink" Target="https://archive.org/download/ni-roms/roms/Nintendo%20-%20Nintendo%20Entertainment%20System%20%28Unheadered%29.zip/Mahjong%20Block%20%28Asia%29%20%28Super%20Mega%29%20%28Unl%29.zip" TargetMode="External"/><Relationship Id="rId5364" Type="http://schemas.openxmlformats.org/officeDocument/2006/relationships/hyperlink" Target="https://archive.org/download/ni-roms/roms/Nintendo%20-%20Nintendo%20Entertainment%20System%20%28Unheadered%29.zip/Rush%27n%20Attack%20%28USA%29.zip" TargetMode="External"/><Relationship Id="rId6695" Type="http://schemas.openxmlformats.org/officeDocument/2006/relationships/hyperlink" Target="https://archive.org/download/ni-roms/roms/Nintendo%20-%20Nintendo%20Entertainment%20System%20%28Unheadered%29.zip/Track%20%26%20Field%20II%20%28USA%29.zip" TargetMode="External"/><Relationship Id="rId4037" Type="http://schemas.openxmlformats.org/officeDocument/2006/relationships/hyperlink" Target="https://archive.org/download/ni-roms/roms/Nintendo%20-%20Nintendo%20Entertainment%20System%20%28Unheadered%29.zip/Mahjong%20RPG%20Dora%20Dora%20Dora%20%28Japan%29.zip" TargetMode="External"/><Relationship Id="rId5369" Type="http://schemas.openxmlformats.org/officeDocument/2006/relationships/hyperlink" Target="https://archive.org/download/ni-roms/roms/Nintendo%20-%20Nintendo%20Entertainment%20System%20%28Unheadered%29.zip/S.C.A.T.%20-%20Special%20Cybernetic%20Attack%20Team%20%28USA%29%20%28Beta%29.zip" TargetMode="External"/><Relationship Id="rId4036" Type="http://schemas.openxmlformats.org/officeDocument/2006/relationships/hyperlink" Target="https://archive.org/download/ni-roms/roms/Nintendo%20-%20Nintendo%20Entertainment%20System%20%28Unheadered%29.zip/Mahjong%20Club%20Nagatachou%20-%20Sousaisen%20%28Japan%29.zip" TargetMode="External"/><Relationship Id="rId299" Type="http://schemas.openxmlformats.org/officeDocument/2006/relationships/hyperlink" Target="https://archive.org/download/ni-roms/roms/Nintendo%20-%20Nintendo%20Entertainment%20System%20%28Unheadered%29.zip/Conan%20%28USA%29.zip" TargetMode="External"/><Relationship Id="rId4039" Type="http://schemas.openxmlformats.org/officeDocument/2006/relationships/hyperlink" Target="https://archive.org/download/ni-roms/roms/Nintendo%20-%20Nintendo%20Entertainment%20System%20%28Unheadered%29.zip/Mahjong%20Taikai%20%28Japan%29.zip" TargetMode="External"/><Relationship Id="rId5367" Type="http://schemas.openxmlformats.org/officeDocument/2006/relationships/hyperlink" Target="https://archive.org/download/ni-roms/roms/Nintendo%20-%20Nintendo%20Entertainment%20System%20%28Unheadered%29.zip/Rygar%20%28USA%29%20%28Rev%201%29.zip" TargetMode="External"/><Relationship Id="rId6698" Type="http://schemas.openxmlformats.org/officeDocument/2006/relationships/hyperlink" Target="https://archive.org/download/ni-roms/roms/Nintendo%20-%20Nintendo%20Entertainment%20System%20%28Unheadered%29.zip/Tracy%27s%20NEScapades%20%28World%29%20%28Aftermarket%29%20%28Unl%29.zip" TargetMode="External"/><Relationship Id="rId298" Type="http://schemas.openxmlformats.org/officeDocument/2006/relationships/hyperlink" Target="https://archive.org/download/ni-roms/roms/Nintendo%20-%20Nintendo%20Entertainment%20System%20%28Unheadered%29.zip/1007%20Bolts%20%28World%29%20%28Aftermarket%29%20%28Unl%29.zip" TargetMode="External"/><Relationship Id="rId4038" Type="http://schemas.openxmlformats.org/officeDocument/2006/relationships/hyperlink" Target="https://archive.org/download/ni-roms/roms/Nintendo%20-%20Nintendo%20Entertainment%20System%20%28Unheadered%29.zip/Mahjong%20Samit%20-%20Kabukicho%20Hen%20%28Japan%29%20%28Unl%29.zip" TargetMode="External"/><Relationship Id="rId5368" Type="http://schemas.openxmlformats.org/officeDocument/2006/relationships/hyperlink" Target="https://archive.org/download/ni-roms/roms/Nintendo%20-%20Nintendo%20Entertainment%20System%20%28Unheadered%29.zip/Rygar%20%28USA%29.zip" TargetMode="External"/><Relationship Id="rId6699" Type="http://schemas.openxmlformats.org/officeDocument/2006/relationships/hyperlink" Target="https://archive.org/download/ni-roms/roms/Nintendo%20-%20Nintendo%20Entertainment%20System%20%28Unheadered%29.zip/Tragedy%20of%20Ryohyukan%2C%20The%20%28Japan%29%20%28Family%20BASIC%29%20%28Unl%29.zip" TargetMode="External"/><Relationship Id="rId5390" Type="http://schemas.openxmlformats.org/officeDocument/2006/relationships/hyperlink" Target="https://archive.org/download/ni-roms/roms/Nintendo%20-%20Nintendo%20Entertainment%20System%20%28Unheadered%29.zip/SMMM%20%28World%29%20%28v1.01%29%20%28Music%20Program%29%20%28Aftermarket%29%20%28Unl%29.zip" TargetMode="External"/><Relationship Id="rId5391" Type="http://schemas.openxmlformats.org/officeDocument/2006/relationships/hyperlink" Target="https://archive.org/download/ni-roms/roms/Nintendo%20-%20Nintendo%20Entertainment%20System%20%28Unheadered%29.zip/STED%20-%20Iseki%20Wakusei%20no%20Yabou%20%28Japan%29.zip" TargetMode="External"/><Relationship Id="rId4060" Type="http://schemas.openxmlformats.org/officeDocument/2006/relationships/hyperlink" Target="https://archive.org/download/ni-roms/roms/Nintendo%20-%20Nintendo%20Entertainment%20System%20%28Unheadered%29.zip/Mancelona%20Tarnation%20%28World%29%20%28vA.4.3%29%20%28Demo%29%20%28Aftermarket%29%20%28Unl%29.zip" TargetMode="External"/><Relationship Id="rId4062" Type="http://schemas.openxmlformats.org/officeDocument/2006/relationships/hyperlink" Target="https://archive.org/download/ni-roms/roms/Nintendo%20-%20Nintendo%20Entertainment%20System%20%28Unheadered%29.zip/Maniac%20Mansion%20%28Europe%29.zip" TargetMode="External"/><Relationship Id="rId5394" Type="http://schemas.openxmlformats.org/officeDocument/2006/relationships/hyperlink" Target="https://archive.org/download/ni-roms/roms/Nintendo%20-%20Nintendo%20Entertainment%20System%20%28Unheadered%29.zip/Sack%20of%20Flour%20-%20Heart%20of%20Gold%20%28World%29%20%28Aftermarket%29%20%28Unl%29.zip" TargetMode="External"/><Relationship Id="rId4061" Type="http://schemas.openxmlformats.org/officeDocument/2006/relationships/hyperlink" Target="https://archive.org/download/ni-roms/roms/Nintendo%20-%20Nintendo%20Entertainment%20System%20%28Unheadered%29.zip/Mandelbrot%20Set%20%28World%29%20%28Aftermarket%29%20%28Unl%29.zip" TargetMode="External"/><Relationship Id="rId5395" Type="http://schemas.openxmlformats.org/officeDocument/2006/relationships/hyperlink" Target="https://archive.org/download/ni-roms/roms/Nintendo%20-%20Nintendo%20Entertainment%20System%20%28Unheadered%29.zip/Saint%20Seiya%20-%20Ougon%20Densetsu%20%28Japan%29.zip" TargetMode="External"/><Relationship Id="rId4064" Type="http://schemas.openxmlformats.org/officeDocument/2006/relationships/hyperlink" Target="https://archive.org/download/ni-roms/roms/Nintendo%20-%20Nintendo%20Entertainment%20System%20%28Unheadered%29.zip/Maniac%20Mansion%20%28Germany%29.zip" TargetMode="External"/><Relationship Id="rId5392" Type="http://schemas.openxmlformats.org/officeDocument/2006/relationships/hyperlink" Target="https://archive.org/download/ni-roms/roms/Nintendo%20-%20Nintendo%20Entertainment%20System%20%28Unheadered%29.zip/SWAT%20-%20Special%20Weapons%20and%20Tactics%20%28Japan%29.zip" TargetMode="External"/><Relationship Id="rId4063" Type="http://schemas.openxmlformats.org/officeDocument/2006/relationships/hyperlink" Target="https://archive.org/download/ni-roms/roms/Nintendo%20-%20Nintendo%20Entertainment%20System%20%28Unheadered%29.zip/Maniac%20Mansion%20%28France%29.zip" TargetMode="External"/><Relationship Id="rId5393" Type="http://schemas.openxmlformats.org/officeDocument/2006/relationships/hyperlink" Target="https://archive.org/download/ni-roms/roms/Nintendo%20-%20Nintendo%20Entertainment%20System%20%28Unheadered%29.zip/Saboteur%20%28USA%29%20%28Atari%20Flashback%29%20%28Aftermarket%29%20%28Unl%29.zip" TargetMode="External"/><Relationship Id="rId4066" Type="http://schemas.openxmlformats.org/officeDocument/2006/relationships/hyperlink" Target="https://archive.org/download/ni-roms/roms/Nintendo%20-%20Nintendo%20Entertainment%20System%20%28Unheadered%29.zip/Maniac%20Mansion%20%28Japan%29.zip" TargetMode="External"/><Relationship Id="rId5398" Type="http://schemas.openxmlformats.org/officeDocument/2006/relationships/hyperlink" Target="https://archive.org/download/ni-roms/roms/Nintendo%20-%20Nintendo%20Entertainment%20System%20%28Unheadered%29.zip/Saiwai%20Qixia%20Zhuan%20%28China%29%20%28Hengge%29%20%28Unl%29.zip" TargetMode="External"/><Relationship Id="rId4065" Type="http://schemas.openxmlformats.org/officeDocument/2006/relationships/hyperlink" Target="https://archive.org/download/ni-roms/roms/Nintendo%20-%20Nintendo%20Entertainment%20System%20%28Unheadered%29.zip/Maniac%20Mansion%20%28Italy%29.zip" TargetMode="External"/><Relationship Id="rId5399" Type="http://schemas.openxmlformats.org/officeDocument/2006/relationships/hyperlink" Target="https://archive.org/download/ni-roms/roms/Nintendo%20-%20Nintendo%20Entertainment%20System%20%28Unheadered%29.zip/Saiya%20Ren%20Miejue%20Jihua%20%28China%29%20%28Aftermarket%29%20%28Pirate%29.zip" TargetMode="External"/><Relationship Id="rId4068" Type="http://schemas.openxmlformats.org/officeDocument/2006/relationships/hyperlink" Target="https://archive.org/download/ni-roms/roms/Nintendo%20-%20Nintendo%20Entertainment%20System%20%28Unheadered%29.zip/Maniac%20Mansion%20%28Sweden%29.zip" TargetMode="External"/><Relationship Id="rId5396" Type="http://schemas.openxmlformats.org/officeDocument/2006/relationships/hyperlink" Target="https://archive.org/download/ni-roms/roms/Nintendo%20-%20Nintendo%20Entertainment%20System%20%28Unheadered%29.zip/Saint%20Seiya%20-%20Ougon%20Densetsu%20Kanketsu%20Hen%20%28Japan%29%20%28Beta%29.zip" TargetMode="External"/><Relationship Id="rId4067" Type="http://schemas.openxmlformats.org/officeDocument/2006/relationships/hyperlink" Target="https://archive.org/download/ni-roms/roms/Nintendo%20-%20Nintendo%20Entertainment%20System%20%28Unheadered%29.zip/Maniac%20Mansion%20%28Spain%29.zip" TargetMode="External"/><Relationship Id="rId5397" Type="http://schemas.openxmlformats.org/officeDocument/2006/relationships/hyperlink" Target="https://archive.org/download/ni-roms/roms/Nintendo%20-%20Nintendo%20Entertainment%20System%20%28Unheadered%29.zip/Saint%20Seiya%20-%20Ougon%20Densetsu%20Kanketsu%20Hen%20%28Japan%29.zip" TargetMode="External"/><Relationship Id="rId4069" Type="http://schemas.openxmlformats.org/officeDocument/2006/relationships/hyperlink" Target="https://archive.org/download/ni-roms/roms/Nintendo%20-%20Nintendo%20Entertainment%20System%20%28Unheadered%29.zip/Maniac%20Mansion%20%28USA%29%20%28Beta%29.zip" TargetMode="External"/><Relationship Id="rId5380" Type="http://schemas.openxmlformats.org/officeDocument/2006/relationships/hyperlink" Target="https://archive.org/download/ni-roms/roms/Nintendo%20-%20Nintendo%20Entertainment%20System%20%28Unheadered%29.zip/SD%20Gundam%20-%20Gachapon%20Senshi%205%20-%20Battle%20of%20Universal%20Century%20%28Japan%29.zip" TargetMode="External"/><Relationship Id="rId4051" Type="http://schemas.openxmlformats.org/officeDocument/2006/relationships/hyperlink" Target="https://archive.org/download/ni-roms/roms/Nintendo%20-%20Nintendo%20Entertainment%20System%20%28Unheadered%29.zip/Majou%20Densetsu%20II%20-%20Daimashikyou%20Galious%20%28Japan%29.zip" TargetMode="External"/><Relationship Id="rId5383" Type="http://schemas.openxmlformats.org/officeDocument/2006/relationships/hyperlink" Target="https://archive.org/download/ni-roms/roms/Nintendo%20-%20Nintendo%20Entertainment%20System%20%28Unheadered%29.zip/SD%20Gundam%20Gaiden%20-%20Knight%20Gundam%20Monogatari%20%28Japan%29.zip" TargetMode="External"/><Relationship Id="rId4050" Type="http://schemas.openxmlformats.org/officeDocument/2006/relationships/hyperlink" Target="https://archive.org/download/ni-roms/roms/Nintendo%20-%20Nintendo%20Entertainment%20System%20%28Unheadered%29.zip/Major%20League%20Baseball%20%28USA%29.zip" TargetMode="External"/><Relationship Id="rId5384" Type="http://schemas.openxmlformats.org/officeDocument/2006/relationships/hyperlink" Target="https://archive.org/download/ni-roms/roms/Nintendo%20-%20Nintendo%20Entertainment%20System%20%28Unheadered%29.zip/SD%20Gundam%20Gaiden%20-%20Knight%20Gundam%20Monogatari%202%20-%20Hikari%20no%20Knight%20%28Japan%29.zip" TargetMode="External"/><Relationship Id="rId4053" Type="http://schemas.openxmlformats.org/officeDocument/2006/relationships/hyperlink" Target="https://archive.org/download/ni-roms/roms/Nintendo%20-%20Nintendo%20Entertainment%20System%20%28Unheadered%29.zip/Makai%20Island%20%28USA%29%20%28Proto%29.zip" TargetMode="External"/><Relationship Id="rId5381" Type="http://schemas.openxmlformats.org/officeDocument/2006/relationships/hyperlink" Target="https://archive.org/download/ni-roms/roms/Nintendo%20-%20Nintendo%20Entertainment%20System%20%28Unheadered%29.zip/SD%20Gundam%20-%20Gundam%20Wars%20%28Japan%29%20%28Datach%29.zip" TargetMode="External"/><Relationship Id="rId4052" Type="http://schemas.openxmlformats.org/officeDocument/2006/relationships/hyperlink" Target="https://archive.org/download/ni-roms/roms/Nintendo%20-%20Nintendo%20Entertainment%20System%20%28Unheadered%29.zip/Makai%20Island%20%28USA%29%20%28NintendoAge%29%20%28Aftermarket%29%20%28Pirate%29.zip" TargetMode="External"/><Relationship Id="rId5382" Type="http://schemas.openxmlformats.org/officeDocument/2006/relationships/hyperlink" Target="https://archive.org/download/ni-roms/roms/Nintendo%20-%20Nintendo%20Entertainment%20System%20%28Unheadered%29.zip/SD%20Gundam%20Gaiden%20-%20Knight%20Gundam%20Monogatari%20%28Japan%29%20%28Rev%201%29.zip" TargetMode="External"/><Relationship Id="rId4055" Type="http://schemas.openxmlformats.org/officeDocument/2006/relationships/hyperlink" Target="https://archive.org/download/ni-roms/roms/Nintendo%20-%20Nintendo%20Entertainment%20System%20%28Unheadered%29.zip/Malen%27kaya%20Rusalochka%20%28Russia%29%20%28Pirate%29.zip" TargetMode="External"/><Relationship Id="rId5387" Type="http://schemas.openxmlformats.org/officeDocument/2006/relationships/hyperlink" Target="https://archive.org/download/ni-roms/roms/Nintendo%20-%20Nintendo%20Entertainment%20System%20%28Unheadered%29.zip/SD%20Keiji%20-%20Blader%20%28Japan%29.zip" TargetMode="External"/><Relationship Id="rId4054" Type="http://schemas.openxmlformats.org/officeDocument/2006/relationships/hyperlink" Target="https://archive.org/download/ni-roms/roms/Nintendo%20-%20Nintendo%20Entertainment%20System%20%28Unheadered%29.zip/Makaimura%20%28Japan%29.zip" TargetMode="External"/><Relationship Id="rId5388" Type="http://schemas.openxmlformats.org/officeDocument/2006/relationships/hyperlink" Target="https://archive.org/download/ni-roms/roms/Nintendo%20-%20Nintendo%20Entertainment%20System%20%28Unheadered%29.zip/SD%20Sengoku%20Bushou%20Retsuden%20%28Japan%29.zip" TargetMode="External"/><Relationship Id="rId4057" Type="http://schemas.openxmlformats.org/officeDocument/2006/relationships/hyperlink" Target="https://archive.org/download/ni-roms/roms/Nintendo%20-%20Nintendo%20Entertainment%20System%20%28Unheadered%29.zip/Mali%20Boss%20%28Asia%29%20%28Ja%29%20%28Pirate%29.zip" TargetMode="External"/><Relationship Id="rId5385" Type="http://schemas.openxmlformats.org/officeDocument/2006/relationships/hyperlink" Target="https://archive.org/download/ni-roms/roms/Nintendo%20-%20Nintendo%20Entertainment%20System%20%28Unheadered%29.zip/SD%20Gundam%20Gaiden%20-%20Knight%20Gundam%20Monogatari%203%20-%20Densetsu%20no%20Kishi%20Dan%20%28Japan%29.zip" TargetMode="External"/><Relationship Id="rId4056" Type="http://schemas.openxmlformats.org/officeDocument/2006/relationships/hyperlink" Target="https://archive.org/download/ni-roms/roms/Nintendo%20-%20Nintendo%20Entertainment%20System%20%28Unheadered%29.zip/Mali%20%26%20Lugi%20Fighting%202%20%28Asia%29%20%28Ja%29%20%28Pirate%29.zip" TargetMode="External"/><Relationship Id="rId5386" Type="http://schemas.openxmlformats.org/officeDocument/2006/relationships/hyperlink" Target="https://archive.org/download/ni-roms/roms/Nintendo%20-%20Nintendo%20Entertainment%20System%20%28Unheadered%29.zip/SD%20Hero%20Soukessen%20-%20Taose%21%20Aku%20no%20Gundan%20%28Japan%29.zip" TargetMode="External"/><Relationship Id="rId4059" Type="http://schemas.openxmlformats.org/officeDocument/2006/relationships/hyperlink" Target="https://archive.org/download/ni-roms/roms/Nintendo%20-%20Nintendo%20Entertainment%20System%20%28Unheadered%29.zip/Mancelona%20Tarnation%20%28World%29%20%28vA.4.2%29%20%28Demo%29%20%28Aftermarket%29%20%28Unl%29.zip" TargetMode="External"/><Relationship Id="rId4058" Type="http://schemas.openxmlformats.org/officeDocument/2006/relationships/hyperlink" Target="https://archive.org/download/ni-roms/roms/Nintendo%20-%20Nintendo%20Entertainment%20System%20%28Unheadered%29.zip/Mali%20Jiazu%207-in-1%20%28Asia%29%20%28Pirate%29.zip" TargetMode="External"/><Relationship Id="rId5389" Type="http://schemas.openxmlformats.org/officeDocument/2006/relationships/hyperlink" Target="https://archive.org/download/ni-roms/roms/Nintendo%20-%20Nintendo%20Entertainment%20System%20%28Unheadered%29.zip/SFX%20Editor%20%28World%29%20%28Program%29%20%28Aftermarket%29%20%28Unl%29.zip" TargetMode="External"/><Relationship Id="rId4008" Type="http://schemas.openxmlformats.org/officeDocument/2006/relationships/hyperlink" Target="https://archive.org/download/ni-roms/roms/Nintendo%20-%20Nintendo%20Entertainment%20System%20%28Unheadered%29.zip/Magician%20%28USA%29.zip" TargetMode="External"/><Relationship Id="rId4007" Type="http://schemas.openxmlformats.org/officeDocument/2006/relationships/hyperlink" Target="https://archive.org/download/ni-roms/roms/Nintendo%20-%20Nintendo%20Entertainment%20System%20%28Unheadered%29.zip/Magician%20%28USA%29%20%28Beta%203%29.zip" TargetMode="External"/><Relationship Id="rId5338" Type="http://schemas.openxmlformats.org/officeDocument/2006/relationships/hyperlink" Target="https://archive.org/download/ni-roms/roms/Nintendo%20-%20Nintendo%20Entertainment%20System%20%28Unheadered%29.zip/Rollergames%20%28Europe%29.zip" TargetMode="External"/><Relationship Id="rId6669" Type="http://schemas.openxmlformats.org/officeDocument/2006/relationships/hyperlink" Target="https://archive.org/download/ni-roms/roms/Nintendo%20-%20Nintendo%20Entertainment%20System%20%28Unheadered%29.zip/Touhou%20Rououmu%20%28World%29%20%28Ja%29%20%28v0.68%29%20%28Beta%29%20%28Aftermarket%29%20%28Unl%29.zip" TargetMode="External"/><Relationship Id="rId4009" Type="http://schemas.openxmlformats.org/officeDocument/2006/relationships/hyperlink" Target="https://archive.org/download/ni-roms/roms/Nintendo%20-%20Nintendo%20Entertainment%20System%20%28Unheadered%29.zip/Magic%20of%20Scheherazade%2C%20The%20%28USA%29.zip" TargetMode="External"/><Relationship Id="rId5339" Type="http://schemas.openxmlformats.org/officeDocument/2006/relationships/hyperlink" Target="https://archive.org/download/ni-roms/roms/Nintendo%20-%20Nintendo%20Entertainment%20System%20%28Unheadered%29.zip/Rollergames%20%28USA%29.zip" TargetMode="External"/><Relationship Id="rId271" Type="http://schemas.openxmlformats.org/officeDocument/2006/relationships/hyperlink" Target="https://archive.org/download/ni-roms/roms/Nintendo%20-%20Nintendo%20Entertainment%20System%20%28Unheadered%29.zip/Choplifter%20%28Japan%29%20%28En%29%20%28Rev%201%29.zip" TargetMode="External"/><Relationship Id="rId270" Type="http://schemas.openxmlformats.org/officeDocument/2006/relationships/hyperlink" Target="https://archive.org/download/ni-roms/roms/Nintendo%20-%20Nintendo%20Entertainment%20System%20%28Unheadered%29.zip/240p%20Test%20Suite%20%28World%29%20%28v0.22-132%29%20%28BNROM%29%20%28Program%29%20%28Aftermarket%29%20%28Unl%29.zip" TargetMode="External"/><Relationship Id="rId269" Type="http://schemas.openxmlformats.org/officeDocument/2006/relationships/hyperlink" Target="https://archive.org/download/ni-roms/roms/Nintendo%20-%20Nintendo%20Entertainment%20System%20%28Unheadered%29.zip/Chip%20%27n%20Dale%20-%20Rescue%20Rangers%202%20%28USA%29.zip" TargetMode="External"/><Relationship Id="rId6660" Type="http://schemas.openxmlformats.org/officeDocument/2006/relationships/hyperlink" Target="https://archive.org/download/ni-roms/roms/Nintendo%20-%20Nintendo%20Entertainment%20System%20%28Unheadered%29.zip/Touhou%20Rououmu%20%28World%29%20%28Ja%29%20%28v0.45%29%20%28Beta%29%20%28Aftermarket%29%20%28Unl%29.zip" TargetMode="External"/><Relationship Id="rId264" Type="http://schemas.openxmlformats.org/officeDocument/2006/relationships/hyperlink" Target="https://archive.org/download/ni-roms/roms/Nintendo%20-%20Nintendo%20Entertainment%20System%20%28Unheadered%29.zip/240p%20Test%20Suite%20%28World%29%20%28v0.21%29%20%28Program%29%20%28Aftermarket%29%20%28Unl%29.zip" TargetMode="External"/><Relationship Id="rId4000" Type="http://schemas.openxmlformats.org/officeDocument/2006/relationships/hyperlink" Target="https://archive.org/download/ni-roms/roms/Nintendo%20-%20Nintendo%20Entertainment%20System%20%28Unheadered%29.zip/Magical%20Mathematics%20%28Asia%29%20%28En%29%20%28NTSC%29%20%28Unl%29.zip" TargetMode="External"/><Relationship Id="rId5332" Type="http://schemas.openxmlformats.org/officeDocument/2006/relationships/hyperlink" Target="https://archive.org/download/ni-roms/roms/Nintendo%20-%20Nintendo%20Entertainment%20System%20%28Unheadered%29.zip/Roguelore%20%28World%29%20%28Pt-BR%29%20%28v1.1.0%29%20%28Aftermarket%29%20%28Unl%29.zip" TargetMode="External"/><Relationship Id="rId6663" Type="http://schemas.openxmlformats.org/officeDocument/2006/relationships/hyperlink" Target="https://archive.org/download/ni-roms/roms/Nintendo%20-%20Nintendo%20Entertainment%20System%20%28Unheadered%29.zip/Touhou%20Rououmu%20%28World%29%20%28Ja%29%20%28v0.50%29%20%28Beta%29%20%28Aftermarket%29%20%28Unl%29.zip" TargetMode="External"/><Relationship Id="rId263" Type="http://schemas.openxmlformats.org/officeDocument/2006/relationships/hyperlink" Target="https://archive.org/download/ni-roms/roms/Nintendo%20-%20Nintendo%20Entertainment%20System%20%28Unheadered%29.zip/Championship%20Rally%20%28Europe%29.zip" TargetMode="External"/><Relationship Id="rId5333" Type="http://schemas.openxmlformats.org/officeDocument/2006/relationships/hyperlink" Target="https://archive.org/download/ni-roms/roms/Nintendo%20-%20Nintendo%20Entertainment%20System%20%28Unheadered%29.zip/Rokudenashi%20Blues%20%28Japan%29.zip" TargetMode="External"/><Relationship Id="rId6664" Type="http://schemas.openxmlformats.org/officeDocument/2006/relationships/hyperlink" Target="https://archive.org/download/ni-roms/roms/Nintendo%20-%20Nintendo%20Entertainment%20System%20%28Unheadered%29.zip/Touhou%20Rououmu%20%28World%29%20%28Ja%29%20%28v0.51%29%20%28Beta%29%20%28Aftermarket%29%20%28Unl%29.zip" TargetMode="External"/><Relationship Id="rId262" Type="http://schemas.openxmlformats.org/officeDocument/2006/relationships/hyperlink" Target="https://archive.org/download/ni-roms/roms/Nintendo%20-%20Nintendo%20Entertainment%20System%20%28Unheadered%29.zip/240p%20Test%20Suite%20%28World%29%20%28v0.21%29%20%28Program%29%20%28Aftermarket%29%20%28Unl%29%20%28Alt%29.zip" TargetMode="External"/><Relationship Id="rId4002" Type="http://schemas.openxmlformats.org/officeDocument/2006/relationships/hyperlink" Target="https://archive.org/download/ni-roms/roms/Nintendo%20-%20Nintendo%20Entertainment%20System%20%28Unheadered%29.zip/Magical%20Taruruuto-kun%20-%20Fantastic%20World%21%21%20%28Japan%29%20%28Rev%201%29.zip" TargetMode="External"/><Relationship Id="rId5330" Type="http://schemas.openxmlformats.org/officeDocument/2006/relationships/hyperlink" Target="https://archive.org/download/ni-roms/roms/Nintendo%20-%20Nintendo%20Entertainment%20System%20%28Unheadered%29.zip/Roger%20Clemens%27%20MVP%20Baseball%20%28USA%29%20%28Rev%201%29.zip" TargetMode="External"/><Relationship Id="rId6661" Type="http://schemas.openxmlformats.org/officeDocument/2006/relationships/hyperlink" Target="https://archive.org/download/ni-roms/roms/Nintendo%20-%20Nintendo%20Entertainment%20System%20%28Unheadered%29.zip/Touhou%20Rououmu%20%28World%29%20%28Ja%29%20%28v0.46%29%20%28Beta%29%20%28Aftermarket%29%20%28Unl%29.zip" TargetMode="External"/><Relationship Id="rId261" Type="http://schemas.openxmlformats.org/officeDocument/2006/relationships/hyperlink" Target="https://archive.org/download/ni-roms/roms/Nintendo%20-%20Nintendo%20Entertainment%20System%20%28Unheadered%29.zip/Championship%20Pool%20%28USA%29.zip" TargetMode="External"/><Relationship Id="rId4001" Type="http://schemas.openxmlformats.org/officeDocument/2006/relationships/hyperlink" Target="https://archive.org/download/ni-roms/roms/Nintendo%20-%20Nintendo%20Entertainment%20System%20%28Unheadered%29.zip/Magical%20Mathematics%20%28Asia%29%20%28Ja%29%20%28PAL%29%20%28Unl%29.zip" TargetMode="External"/><Relationship Id="rId5331" Type="http://schemas.openxmlformats.org/officeDocument/2006/relationships/hyperlink" Target="https://archive.org/download/ni-roms/roms/Nintendo%20-%20Nintendo%20Entertainment%20System%20%28Unheadered%29.zip/Roger%20Clemens%27%20MVP%20Baseball%20%28USA%29.zip" TargetMode="External"/><Relationship Id="rId6662" Type="http://schemas.openxmlformats.org/officeDocument/2006/relationships/hyperlink" Target="https://archive.org/download/ni-roms/roms/Nintendo%20-%20Nintendo%20Entertainment%20System%20%28Unheadered%29.zip/Touhou%20Rououmu%20%28World%29%20%28Ja%29%20%28v0.47%29%20%28Beta%29%20%28Aftermarket%29%20%28Unl%29.zip" TargetMode="External"/><Relationship Id="rId268" Type="http://schemas.openxmlformats.org/officeDocument/2006/relationships/hyperlink" Target="https://archive.org/download/ni-roms/roms/Nintendo%20-%20Nintendo%20Entertainment%20System%20%28Unheadered%29.zip/240p%20Test%20Suite%20%28World%29%20%28v0.22%29%20%28UNROM%29%20%28Program%29%20%28Aftermarket%29%20%28Unl%29.zip" TargetMode="External"/><Relationship Id="rId4004" Type="http://schemas.openxmlformats.org/officeDocument/2006/relationships/hyperlink" Target="https://archive.org/download/ni-roms/roms/Nintendo%20-%20Nintendo%20Entertainment%20System%20%28Unheadered%29.zip/Magical%20Taruruuto-kun%202%20-%20Mahou%20Daibouken%20%28Japan%29.zip" TargetMode="External"/><Relationship Id="rId5336" Type="http://schemas.openxmlformats.org/officeDocument/2006/relationships/hyperlink" Target="https://archive.org/download/ni-roms/roms/Nintendo%20-%20Nintendo%20Entertainment%20System%20%28Unheadered%29.zip/Rollerball%20%28USA%29.zip" TargetMode="External"/><Relationship Id="rId6667" Type="http://schemas.openxmlformats.org/officeDocument/2006/relationships/hyperlink" Target="https://archive.org/download/ni-roms/roms/Nintendo%20-%20Nintendo%20Entertainment%20System%20%28Unheadered%29.zip/Touhou%20Rououmu%20%28World%29%20%28Ja%29%20%28v0.61%29%20%28Beta%29%20%28Aftermarket%29%20%28Unl%29.zip" TargetMode="External"/><Relationship Id="rId267" Type="http://schemas.openxmlformats.org/officeDocument/2006/relationships/hyperlink" Target="https://archive.org/download/ni-roms/roms/Nintendo%20-%20Nintendo%20Entertainment%20System%20%28Unheadered%29.zip/Chip%20%27n%20Dale%20-%20Rescue%20Rangers%20%28USA%29.zip" TargetMode="External"/><Relationship Id="rId4003" Type="http://schemas.openxmlformats.org/officeDocument/2006/relationships/hyperlink" Target="https://archive.org/download/ni-roms/roms/Nintendo%20-%20Nintendo%20Entertainment%20System%20%28Unheadered%29.zip/Magical%20Taruruuto-kun%20-%20Fantastic%20World%21%21%20%28Japan%29.zip" TargetMode="External"/><Relationship Id="rId5337" Type="http://schemas.openxmlformats.org/officeDocument/2006/relationships/hyperlink" Target="https://archive.org/download/ni-roms/roms/Nintendo%20-%20Nintendo%20Entertainment%20System%20%28Unheadered%29.zip/Rollerblade%20Racer%20%28USA%29.zip" TargetMode="External"/><Relationship Id="rId6668" Type="http://schemas.openxmlformats.org/officeDocument/2006/relationships/hyperlink" Target="https://archive.org/download/ni-roms/roms/Nintendo%20-%20Nintendo%20Entertainment%20System%20%28Unheadered%29.zip/Touhou%20Rououmu%20%28World%29%20%28Ja%29%20%28v0.62%29%20%28Beta%29%20%28Aftermarket%29%20%28Unl%29.zip" TargetMode="External"/><Relationship Id="rId266" Type="http://schemas.openxmlformats.org/officeDocument/2006/relationships/hyperlink" Target="https://archive.org/download/ni-roms/roms/Nintendo%20-%20Nintendo%20Entertainment%20System%20%28Unheadered%29.zip/240p%20Test%20Suite%20%28World%29%20%28v0.22%29%20%28BNROM%29%20%28Program%29%20%28Aftermarket%29%20%28Unl%29.zip" TargetMode="External"/><Relationship Id="rId4006" Type="http://schemas.openxmlformats.org/officeDocument/2006/relationships/hyperlink" Target="https://archive.org/download/ni-roms/roms/Nintendo%20-%20Nintendo%20Entertainment%20System%20%28Unheadered%29.zip/Magician%20%28USA%29%20%28Beta%202%29.zip" TargetMode="External"/><Relationship Id="rId5334" Type="http://schemas.openxmlformats.org/officeDocument/2006/relationships/hyperlink" Target="https://archive.org/download/ni-roms/roms/Nintendo%20-%20Nintendo%20Entertainment%20System%20%28Unheadered%29.zip/Rollerball%20%28Australia%29.zip" TargetMode="External"/><Relationship Id="rId6665" Type="http://schemas.openxmlformats.org/officeDocument/2006/relationships/hyperlink" Target="https://archive.org/download/ni-roms/roms/Nintendo%20-%20Nintendo%20Entertainment%20System%20%28Unheadered%29.zip/Touhou%20Rououmu%20%28World%29%20%28Ja%29%20%28v0.58%29%20%28Beta%29%20%28Aftermarket%29%20%28Unl%29.zip" TargetMode="External"/><Relationship Id="rId265" Type="http://schemas.openxmlformats.org/officeDocument/2006/relationships/hyperlink" Target="https://archive.org/download/ni-roms/roms/Nintendo%20-%20Nintendo%20Entertainment%20System%20%28Unheadered%29.zip/Chessmaster%2C%20The%20%28USA%29%20%28Rev%201%29.zip" TargetMode="External"/><Relationship Id="rId4005" Type="http://schemas.openxmlformats.org/officeDocument/2006/relationships/hyperlink" Target="https://archive.org/download/ni-roms/roms/Nintendo%20-%20Nintendo%20Entertainment%20System%20%28Unheadered%29.zip/Magician%20%28USA%29%20%28Beta%201%29%20%281990-03-02%29.zip" TargetMode="External"/><Relationship Id="rId5335" Type="http://schemas.openxmlformats.org/officeDocument/2006/relationships/hyperlink" Target="https://archive.org/download/ni-roms/roms/Nintendo%20-%20Nintendo%20Entertainment%20System%20%28Unheadered%29.zip/Rollerball%20%28Japan%29.zip" TargetMode="External"/><Relationship Id="rId6666" Type="http://schemas.openxmlformats.org/officeDocument/2006/relationships/hyperlink" Target="https://archive.org/download/ni-roms/roms/Nintendo%20-%20Nintendo%20Entertainment%20System%20%28Unheadered%29.zip/Touhou%20Rououmu%20%28World%29%20%28Ja%29%20%28v0.60%29%20%28Beta%29%20%28Aftermarket%29%20%28Unl%29.zip" TargetMode="External"/><Relationship Id="rId5329" Type="http://schemas.openxmlformats.org/officeDocument/2006/relationships/hyperlink" Target="https://archive.org/download/ni-roms/roms/Nintendo%20-%20Nintendo%20Entertainment%20System%20%28Unheadered%29.zip/Rodland%20%28Europe%29.zip" TargetMode="External"/><Relationship Id="rId5327" Type="http://schemas.openxmlformats.org/officeDocument/2006/relationships/hyperlink" Target="https://archive.org/download/ni-roms/roms/Nintendo%20-%20Nintendo%20Entertainment%20System%20%28Unheadered%29.zip/Rodent-Eating%20Serpent%20%28World%29%20%28Proto%29%20%28Aftermarket%29%20%28Unl%29.zip" TargetMode="External"/><Relationship Id="rId6658" Type="http://schemas.openxmlformats.org/officeDocument/2006/relationships/hyperlink" Target="https://archive.org/download/ni-roms/roms/Nintendo%20-%20Nintendo%20Entertainment%20System%20%28Unheadered%29.zip/Touhou%20Rououmu%20%28World%29%20%28Ja%29%20%28v0.43%29%20%28Beta%29%20%28Aftermarket%29%20%28Unl%29.zip" TargetMode="External"/><Relationship Id="rId5328" Type="http://schemas.openxmlformats.org/officeDocument/2006/relationships/hyperlink" Target="https://archive.org/download/ni-roms/roms/Nintendo%20-%20Nintendo%20Entertainment%20System%20%28Unheadered%29.zip/Rodland%20%28Europe%29%20%28Beta%29.zip" TargetMode="External"/><Relationship Id="rId6659" Type="http://schemas.openxmlformats.org/officeDocument/2006/relationships/hyperlink" Target="https://archive.org/download/ni-roms/roms/Nintendo%20-%20Nintendo%20Entertainment%20System%20%28Unheadered%29.zip/Touhou%20Rououmu%20%28World%29%20%28Ja%29%20%28v0.44%29%20%28Beta%29%20%28Aftermarket%29%20%28Unl%29.zip" TargetMode="External"/><Relationship Id="rId260" Type="http://schemas.openxmlformats.org/officeDocument/2006/relationships/hyperlink" Target="https://archive.org/download/ni-roms/roms/Nintendo%20-%20Nintendo%20Entertainment%20System%20%28Unheadered%29.zip/240p%20Test%20Suite%20%28World%29%20%28v0.20%29%20%28Program%29%20%28Aftermarket%29%20%28Unl%29.zip" TargetMode="External"/><Relationship Id="rId259" Type="http://schemas.openxmlformats.org/officeDocument/2006/relationships/hyperlink" Target="https://archive.org/download/ni-roms/roms/Nintendo%20-%20Nintendo%20Entertainment%20System%20%28Unheadered%29.zip/Championship%20Bowling%20%28USA%29.zip" TargetMode="External"/><Relationship Id="rId258" Type="http://schemas.openxmlformats.org/officeDocument/2006/relationships/hyperlink" Target="https://archive.org/download/ni-roms/roms/Nintendo%20-%20Nintendo%20Entertainment%20System%20%28Unheadered%29.zip/240p%20Test%20Suite%20%28World%29%20%28v0.20%29%20%28Program%29%20%28Aftermarket%29%20%28Unl%29%20%28Alt%29.zip" TargetMode="External"/><Relationship Id="rId253" Type="http://schemas.openxmlformats.org/officeDocument/2006/relationships/hyperlink" Target="https://archive.org/download/ni-roms/roms/Nintendo%20-%20Nintendo%20Entertainment%20System%20%28Unheadered%29.zip/Castlevania%20II%20-%20Simon%27s%20Quest%20%28USA%29.zip" TargetMode="External"/><Relationship Id="rId5321" Type="http://schemas.openxmlformats.org/officeDocument/2006/relationships/hyperlink" Target="https://archive.org/download/ni-roms/roms/Nintendo%20-%20Nintendo%20Entertainment%20System%20%28Unheadered%29.zip/Rockman%20III%20%28Taiwan%29%20%28En%29%20%28Rockman%20123%29.zip" TargetMode="External"/><Relationship Id="rId6652" Type="http://schemas.openxmlformats.org/officeDocument/2006/relationships/hyperlink" Target="https://archive.org/download/ni-roms/roms/Nintendo%20-%20Nintendo%20Entertainment%20System%20%28Unheadered%29.zip/To%20the%20Ends%20of%20the%20Earth%20%28World%29%20%28Demo%29%20%28Byte-Off%202019%29%20%28Aftermarket%29%20%28Unl%29.zip" TargetMode="External"/><Relationship Id="rId252" Type="http://schemas.openxmlformats.org/officeDocument/2006/relationships/hyperlink" Target="https://archive.org/download/ni-roms/roms/Nintendo%20-%20Nintendo%20Entertainment%20System%20%28Unheadered%29.zip/240p%20Test%20Suite%20%28World%29%20%28v0.18%29%20%28Program%29%20%28Aftermarket%29%20%28Unl%29.zip" TargetMode="External"/><Relationship Id="rId5322" Type="http://schemas.openxmlformats.org/officeDocument/2006/relationships/hyperlink" Target="https://archive.org/download/ni-roms/roms/Nintendo%20-%20Nintendo%20Entertainment%20System%20%28Unheadered%29.zip/Rockman%20IV%20%28Taiwan%29%20%28En%29%20%28Rockman%20123%29.zip" TargetMode="External"/><Relationship Id="rId6653" Type="http://schemas.openxmlformats.org/officeDocument/2006/relationships/hyperlink" Target="https://archive.org/download/ni-roms/roms/Nintendo%20-%20Nintendo%20Entertainment%20System%20%28Unheadered%29.zip/Totsuzen%21%20Macchoman%20%28Japan%29%20%28Beta%29.zip" TargetMode="External"/><Relationship Id="rId251" Type="http://schemas.openxmlformats.org/officeDocument/2006/relationships/hyperlink" Target="https://archive.org/download/ni-roms/roms/Nintendo%20-%20Nintendo%20Entertainment%20System%20%28Unheadered%29.zip/Castlevania%20%28USA%29%20%28Rev%201%29.zip" TargetMode="External"/><Relationship Id="rId6650" Type="http://schemas.openxmlformats.org/officeDocument/2006/relationships/hyperlink" Target="https://archive.org/download/ni-roms/roms/Nintendo%20-%20Nintendo%20Entertainment%20System%20%28Unheadered%29.zip/To%20the%20Earth%20%28Europe%29.zip" TargetMode="External"/><Relationship Id="rId250" Type="http://schemas.openxmlformats.org/officeDocument/2006/relationships/hyperlink" Target="https://archive.org/download/ni-roms/roms/Nintendo%20-%20Nintendo%20Entertainment%20System%20%28Unheadered%29.zip/240p%20Test%20Suite%20%28World%29%20%28v0.18%29%20%28Program%29%20%28Aftermarket%29%20%28Unl%29%20%28Alt%29.zip" TargetMode="External"/><Relationship Id="rId5320" Type="http://schemas.openxmlformats.org/officeDocument/2006/relationships/hyperlink" Target="https://archive.org/download/ni-roms/roms/Nintendo%20-%20Nintendo%20Entertainment%20System%20%28Unheadered%29.zip/Rockman%20Family%2010-in-1%20%28Asia%29%20%28En%2CJa%29%20%28PL-016%29%20%28Aftermarket%29%20%28Pirate%29.zip" TargetMode="External"/><Relationship Id="rId6651" Type="http://schemas.openxmlformats.org/officeDocument/2006/relationships/hyperlink" Target="https://archive.org/download/ni-roms/roms/Nintendo%20-%20Nintendo%20Entertainment%20System%20%28Unheadered%29.zip/To%20the%20Earth%20%28USA%29.zip" TargetMode="External"/><Relationship Id="rId257" Type="http://schemas.openxmlformats.org/officeDocument/2006/relationships/hyperlink" Target="https://archive.org/download/ni-roms/roms/Nintendo%20-%20Nintendo%20Entertainment%20System%20%28Unheadered%29.zip/Caveman%20Games%20%28USA%29.zip" TargetMode="External"/><Relationship Id="rId5325" Type="http://schemas.openxmlformats.org/officeDocument/2006/relationships/hyperlink" Target="https://archive.org/download/ni-roms/roms/Nintendo%20-%20Nintendo%20Entertainment%20System%20%28Unheadered%29.zip/Rocman%20X%20%28Asia%29%20%28En%29%20%28Pirate%29.zip" TargetMode="External"/><Relationship Id="rId6656" Type="http://schemas.openxmlformats.org/officeDocument/2006/relationships/hyperlink" Target="https://archive.org/download/ni-roms/roms/Nintendo%20-%20Nintendo%20Entertainment%20System%20%28Unheadered%29.zip/Touhou%20Kenbun%20Roku%20%28Japan%29.zip" TargetMode="External"/><Relationship Id="rId256" Type="http://schemas.openxmlformats.org/officeDocument/2006/relationships/hyperlink" Target="https://archive.org/download/ni-roms/roms/Nintendo%20-%20Nintendo%20Entertainment%20System%20%28Unheadered%29.zip/240p%20Test%20Suite%20%28World%29%20%28v0.19%29%20%28Program%29%20%28Aftermarket%29%20%28Unl%29.zip" TargetMode="External"/><Relationship Id="rId5326" Type="http://schemas.openxmlformats.org/officeDocument/2006/relationships/hyperlink" Target="https://archive.org/download/ni-roms/roms/Nintendo%20-%20Nintendo%20Entertainment%20System%20%28Unheadered%29.zip/Rocman%20X%20%28Asia%29%20%28Zh%29%20%28Pirate%29.zip" TargetMode="External"/><Relationship Id="rId6657" Type="http://schemas.openxmlformats.org/officeDocument/2006/relationships/hyperlink" Target="https://archive.org/download/ni-roms/roms/Nintendo%20-%20Nintendo%20Entertainment%20System%20%28Unheadered%29.zip/Touhou%20Rououmu%20%28World%29%20%28Ja%29%20%28Aftermarket%29%20%28Unl%29.zip" TargetMode="External"/><Relationship Id="rId255" Type="http://schemas.openxmlformats.org/officeDocument/2006/relationships/hyperlink" Target="https://archive.org/download/ni-roms/roms/Nintendo%20-%20Nintendo%20Entertainment%20System%20%28Unheadered%29.zip/Castlevania%20III%20-%20Dracula%27s%20Curse%20%28USA%29.zip" TargetMode="External"/><Relationship Id="rId5323" Type="http://schemas.openxmlformats.org/officeDocument/2006/relationships/hyperlink" Target="https://archive.org/download/ni-roms/roms/Nintendo%20-%20Nintendo%20Entertainment%20System%20%28Unheadered%29.zip/Rockman%20V%20%28Taiwan%29%20%28En%29%20%28Rockman%20123%29.zip" TargetMode="External"/><Relationship Id="rId6654" Type="http://schemas.openxmlformats.org/officeDocument/2006/relationships/hyperlink" Target="https://archive.org/download/ni-roms/roms/Nintendo%20-%20Nintendo%20Entertainment%20System%20%28Unheadered%29.zip/Totsuzen%21%20Macchoman%20%28Japan%29.zip" TargetMode="External"/><Relationship Id="rId254" Type="http://schemas.openxmlformats.org/officeDocument/2006/relationships/hyperlink" Target="https://archive.org/download/ni-roms/roms/Nintendo%20-%20Nintendo%20Entertainment%20System%20%28Unheadered%29.zip/240p%20Test%20Suite%20%28World%29%20%28v0.19%29%20%28Program%29%20%28Aftermarket%29%20%28Unl%29%20%28Alt%29.zip" TargetMode="External"/><Relationship Id="rId5324" Type="http://schemas.openxmlformats.org/officeDocument/2006/relationships/hyperlink" Target="https://archive.org/download/ni-roms/roms/Nintendo%20-%20Nintendo%20Entertainment%20System%20%28Unheadered%29.zip/Rockman%20VI%20%28Taiwan%29%20%28En%29%20%28Rockman%20123%29.zip" TargetMode="External"/><Relationship Id="rId6655" Type="http://schemas.openxmlformats.org/officeDocument/2006/relationships/hyperlink" Target="https://archive.org/download/ni-roms/roms/Nintendo%20-%20Nintendo%20Entertainment%20System%20%28Unheadered%29.zip/Touchdown%20Fever%20%28USA%29.zip" TargetMode="External"/><Relationship Id="rId4029" Type="http://schemas.openxmlformats.org/officeDocument/2006/relationships/hyperlink" Target="https://archive.org/download/ni-roms/roms/Nintendo%20-%20Nintendo%20Entertainment%20System%20%28Unheadered%29.zip/Mahjong%20%28Japan%29%20%28Rev%201%29.zip" TargetMode="External"/><Relationship Id="rId293" Type="http://schemas.openxmlformats.org/officeDocument/2006/relationships/hyperlink" Target="https://archive.org/download/ni-roms/roms/Nintendo%20-%20Nintendo%20Entertainment%20System%20%28Unheadered%29.zip/Code%20Name%20-%20Viper%20%28USA%29.zip" TargetMode="External"/><Relationship Id="rId292" Type="http://schemas.openxmlformats.org/officeDocument/2006/relationships/hyperlink" Target="https://archive.org/download/ni-roms/roms/Nintendo%20-%20Nintendo%20Entertainment%20System%20%28Unheadered%29.zip/777%20Xingyun%20Lunpan%20%28Asia%29%20%28Unl%29.zip" TargetMode="External"/><Relationship Id="rId291" Type="http://schemas.openxmlformats.org/officeDocument/2006/relationships/hyperlink" Target="https://archive.org/download/ni-roms/roms/Nintendo%20-%20Nintendo%20Entertainment%20System%20%28Unheadered%29.zip/Cobra%20Triangle%20%28USA%29.zip" TargetMode="External"/><Relationship Id="rId290" Type="http://schemas.openxmlformats.org/officeDocument/2006/relationships/hyperlink" Target="https://archive.org/download/ni-roms/roms/Nintendo%20-%20Nintendo%20Entertainment%20System%20%28Unheadered%29.zip/777%20Lucky%20Bingo%20%28Asia%29%20%28En%29%20%28Unl%29.zip" TargetMode="External"/><Relationship Id="rId5350" Type="http://schemas.openxmlformats.org/officeDocument/2006/relationships/hyperlink" Target="https://archive.org/download/ni-roms/roms/Nintendo%20-%20Nintendo%20Entertainment%20System%20%28Unheadered%29.zip/Rooms%20%28World%29%20%28Aftermarket%29%20%28Unl%29.zip" TargetMode="External"/><Relationship Id="rId6681" Type="http://schemas.openxmlformats.org/officeDocument/2006/relationships/hyperlink" Target="https://archive.org/download/ni-roms/roms/Nintendo%20-%20Nintendo%20Entertainment%20System%20%28Unheadered%29.zip/Toukyou%20Pachi-Slot%20Adventure%20%28Japan%29%20%28Rev%201%29.zip" TargetMode="External"/><Relationship Id="rId5351" Type="http://schemas.openxmlformats.org/officeDocument/2006/relationships/hyperlink" Target="https://archive.org/download/ni-roms/roms/Nintendo%20-%20Nintendo%20Entertainment%20System%20%28Unheadered%29.zip/Rough%20World%20%28Japan%29.zip" TargetMode="External"/><Relationship Id="rId6682" Type="http://schemas.openxmlformats.org/officeDocument/2006/relationships/hyperlink" Target="https://archive.org/download/ni-roms/roms/Nintendo%20-%20Nintendo%20Entertainment%20System%20%28Unheadered%29.zip/Toukyou%20Pachi-Slot%20Adventure%20%28Japan%29.zip" TargetMode="External"/><Relationship Id="rId4020" Type="http://schemas.openxmlformats.org/officeDocument/2006/relationships/hyperlink" Target="https://archive.org/download/ni-roms/roms/Nintendo%20-%20Nintendo%20Entertainment%20System%20%28Unheadered%29.zip/Magnilo%20Case%2C%20The%20%28World%29%20%28v1.1%29%20%28Digital%20Version%29%20%28Aftermarket%29%20%28Unl%29.zip" TargetMode="External"/><Relationship Id="rId6680" Type="http://schemas.openxmlformats.org/officeDocument/2006/relationships/hyperlink" Target="https://archive.org/download/ni-roms/roms/Nintendo%20-%20Nintendo%20Entertainment%20System%20%28Unheadered%29.zip/Toukon%20Club%20%28Japan%29.zip" TargetMode="External"/><Relationship Id="rId286" Type="http://schemas.openxmlformats.org/officeDocument/2006/relationships/hyperlink" Target="https://archive.org/download/ni-roms/roms/Nintendo%20-%20Nintendo%20Entertainment%20System%20%28Unheadered%29.zip/500-in-1%20-%20Unchained%20Melody%20%28Asia%29%20%28En%29%20%28Pirate%29.zip" TargetMode="External"/><Relationship Id="rId4022" Type="http://schemas.openxmlformats.org/officeDocument/2006/relationships/hyperlink" Target="https://archive.org/download/ni-roms/roms/Nintendo%20-%20Nintendo%20Entertainment%20System%20%28Unheadered%29.zip/Magnilo%20Case%2C%20The%20%28World%29%20%28v5.0%29%20%28Demo%29%20%28Aftermarket%29%20%28Unl%29.zip" TargetMode="External"/><Relationship Id="rId5354" Type="http://schemas.openxmlformats.org/officeDocument/2006/relationships/hyperlink" Target="https://archive.org/download/ni-roms/roms/Nintendo%20-%20Nintendo%20Entertainment%20System%20%28Unheadered%29.zip/Route-16%20Turbo%20%28Japan%29.zip" TargetMode="External"/><Relationship Id="rId6685" Type="http://schemas.openxmlformats.org/officeDocument/2006/relationships/hyperlink" Target="https://archive.org/download/ni-roms/roms/Nintendo%20-%20Nintendo%20Entertainment%20System%20%28Unheadered%29.zip/Tower%20of%20Radia%20%28USA%29%20%28Proto%29.zip" TargetMode="External"/><Relationship Id="rId285" Type="http://schemas.openxmlformats.org/officeDocument/2006/relationships/hyperlink" Target="https://archive.org/download/ni-roms/roms/Nintendo%20-%20Nintendo%20Entertainment%20System%20%28Unheadered%29.zip/Cliffhanger%20%28USA%29.zip" TargetMode="External"/><Relationship Id="rId4021" Type="http://schemas.openxmlformats.org/officeDocument/2006/relationships/hyperlink" Target="https://archive.org/download/ni-roms/roms/Nintendo%20-%20Nintendo%20Entertainment%20System%20%28Unheadered%29.zip/Magnilo%20Case%2C%20The%20%28World%29%20%28v2.0%29%20%28Demo%29%20%28Digital%20Version%29%20%28Aftermarket%29%20%28Unl%29.zip" TargetMode="External"/><Relationship Id="rId5355" Type="http://schemas.openxmlformats.org/officeDocument/2006/relationships/hyperlink" Target="https://archive.org/download/ni-roms/roms/Nintendo%20-%20Nintendo%20Entertainment%20System%20%28Unheadered%29.zip/Royal%20Blood%20%28Japan%29.zip" TargetMode="External"/><Relationship Id="rId6686" Type="http://schemas.openxmlformats.org/officeDocument/2006/relationships/hyperlink" Target="https://archive.org/download/ni-roms/roms/Nintendo%20-%20Nintendo%20Entertainment%20System%20%28Unheadered%29.zip/Tower%20of%20Turmoil%2C%20The%20%28World%29%20%28v1.01%29%20%28Aftermarket%29%20%28Unl%29.zip" TargetMode="External"/><Relationship Id="rId284" Type="http://schemas.openxmlformats.org/officeDocument/2006/relationships/hyperlink" Target="https://archive.org/download/ni-roms/roms/Nintendo%20-%20Nintendo%20Entertainment%20System%20%28Unheadered%29.zip/240p%20Test%20Suite%20%28World%29%20%28v0.23%29%20%28UNROM%29%20%28Program%29%20%28Aftermarket%29%20%28Unl%29.zip" TargetMode="External"/><Relationship Id="rId4024" Type="http://schemas.openxmlformats.org/officeDocument/2006/relationships/hyperlink" Target="https://archive.org/download/ni-roms/roms/Nintendo%20-%20Nintendo%20Entertainment%20System%20%28Unheadered%29.zip/Maharaja%20%28Japan%29.zip" TargetMode="External"/><Relationship Id="rId5352" Type="http://schemas.openxmlformats.org/officeDocument/2006/relationships/hyperlink" Target="https://archive.org/download/ni-roms/roms/Nintendo%20-%20Nintendo%20Entertainment%20System%20%28Unheadered%29.zip/Roundball%20-%202-on-2%20Challenge%20%28Europe%29.zip" TargetMode="External"/><Relationship Id="rId6683" Type="http://schemas.openxmlformats.org/officeDocument/2006/relationships/hyperlink" Target="https://archive.org/download/ni-roms/roms/Nintendo%20-%20Nintendo%20Entertainment%20System%20%28Unheadered%29.zip/Tourtoise%20%28World%29%20%28Aftermarket%29%20%28Unl%29.zip" TargetMode="External"/><Relationship Id="rId283" Type="http://schemas.openxmlformats.org/officeDocument/2006/relationships/hyperlink" Target="https://archive.org/download/ni-roms/roms/Nintendo%20-%20Nintendo%20Entertainment%20System%20%28Unheadered%29.zip/Classic%20Concentration%20%28USA%29.zip" TargetMode="External"/><Relationship Id="rId4023" Type="http://schemas.openxmlformats.org/officeDocument/2006/relationships/hyperlink" Target="https://archive.org/download/ni-roms/roms/Nintendo%20-%20Nintendo%20Entertainment%20System%20%28Unheadered%29.zip/Magnum%20Kikiippatsu%20-%20Empire%20City%20-%201931%20%28Japan%29.zip" TargetMode="External"/><Relationship Id="rId5353" Type="http://schemas.openxmlformats.org/officeDocument/2006/relationships/hyperlink" Target="https://archive.org/download/ni-roms/roms/Nintendo%20-%20Nintendo%20Entertainment%20System%20%28Unheadered%29.zip/Roundball%20-%202-on-2%20Challenge%20%28USA%29.zip" TargetMode="External"/><Relationship Id="rId6684" Type="http://schemas.openxmlformats.org/officeDocument/2006/relationships/hyperlink" Target="https://archive.org/download/ni-roms/roms/Nintendo%20-%20Nintendo%20Entertainment%20System%20%28Unheadered%29.zip/Tower%20Defense%201990%20%28USA%29%20%28Aftermarket%29%20%28Unl%29.zip" TargetMode="External"/><Relationship Id="rId4026" Type="http://schemas.openxmlformats.org/officeDocument/2006/relationships/hyperlink" Target="https://archive.org/download/ni-roms/roms/Nintendo%20-%20Nintendo%20Entertainment%20System%20%28Unheadered%29.zip/Mahjang%20Companion%20%28Japan%29%20%28Hacker%29%20%28SA-002%203011%20PCB%29%20%28Unl%29.zip" TargetMode="External"/><Relationship Id="rId5358" Type="http://schemas.openxmlformats.org/officeDocument/2006/relationships/hyperlink" Target="https://archive.org/download/ni-roms/roms/Nintendo%20-%20Nintendo%20Entertainment%20System%20%28Unheadered%29.zip/Rugrats%20-%20Adventures%20in%20Gameland%20%28World%29%20%28Demo%29%20%282024-06-13%29%20%28Aftermarket%29%20%28Unl%29.zip" TargetMode="External"/><Relationship Id="rId6689" Type="http://schemas.openxmlformats.org/officeDocument/2006/relationships/hyperlink" Target="https://archive.org/download/ni-roms/roms/Nintendo%20-%20Nintendo%20Entertainment%20System%20%28Unheadered%29.zip/Town%20%26%20Country%20Surf%20Designs%20-%20Wood%20%26%20Water%20Rage%20%28USA%29.zip" TargetMode="External"/><Relationship Id="rId289" Type="http://schemas.openxmlformats.org/officeDocument/2006/relationships/hyperlink" Target="https://archive.org/download/ni-roms/roms/Nintendo%20-%20Nintendo%20Entertainment%20System%20%28Unheadered%29.zip/Cobra%20Command%20%28USA%29.zip" TargetMode="External"/><Relationship Id="rId4025" Type="http://schemas.openxmlformats.org/officeDocument/2006/relationships/hyperlink" Target="https://archive.org/download/ni-roms/roms/Nintendo%20-%20Nintendo%20Entertainment%20System%20%28Unheadered%29.zip/Mahjang%20Companion%20%28Asia%29%20%28Ja%29%20%28Sachen%29%20%28Unl%29.zip" TargetMode="External"/><Relationship Id="rId5359" Type="http://schemas.openxmlformats.org/officeDocument/2006/relationships/hyperlink" Target="https://archive.org/download/ni-roms/roms/Nintendo%20-%20Nintendo%20Entertainment%20System%20%28Unheadered%29.zip/Rumble%20Station%20-%2015%20in%201%20%28USA%29%20%28Unl%29.zip" TargetMode="External"/><Relationship Id="rId288" Type="http://schemas.openxmlformats.org/officeDocument/2006/relationships/hyperlink" Target="https://archive.org/download/ni-roms/roms/Nintendo%20-%20Nintendo%20Entertainment%20System%20%28Unheadered%29.zip/720%20Degrees%20%28USA%29.zip" TargetMode="External"/><Relationship Id="rId4028" Type="http://schemas.openxmlformats.org/officeDocument/2006/relationships/hyperlink" Target="https://archive.org/download/ni-roms/roms/Nintendo%20-%20Nintendo%20Entertainment%20System%20%28Unheadered%29.zip/Mahjong%20%28Asia%29%20%28Ja%29%20%28Pirate%29.zip" TargetMode="External"/><Relationship Id="rId5356" Type="http://schemas.openxmlformats.org/officeDocument/2006/relationships/hyperlink" Target="https://archive.org/download/ni-roms/roms/Nintendo%20-%20Nintendo%20Entertainment%20System%20%28Unheadered%29.zip/Rugrats%20-%20Adventures%20in%20Gameland%20%28World%29%20%28Demo%29%20%282024-04-08%29%20%28Aftermarket%29%20%28Unl%29.zip" TargetMode="External"/><Relationship Id="rId6687" Type="http://schemas.openxmlformats.org/officeDocument/2006/relationships/hyperlink" Target="https://archive.org/download/ni-roms/roms/Nintendo%20-%20Nintendo%20Entertainment%20System%20%28Unheadered%29.zip/Tower%20of%20Turmoil%2C%20The%20%28World%29%20%28v1.03%29%20%28Aftermarket%29%20%28Unl%29.zip" TargetMode="External"/><Relationship Id="rId287" Type="http://schemas.openxmlformats.org/officeDocument/2006/relationships/hyperlink" Target="https://archive.org/download/ni-roms/roms/Nintendo%20-%20Nintendo%20Entertainment%20System%20%28Unheadered%29.zip/Clu%20Clu%20Land%20%28USA%29%20%28e-Reader%20Edition%29.zip" TargetMode="External"/><Relationship Id="rId4027" Type="http://schemas.openxmlformats.org/officeDocument/2006/relationships/hyperlink" Target="https://archive.org/download/ni-roms/roms/Nintendo%20-%20Nintendo%20Entertainment%20System%20%28Unheadered%29.zip/Mahjang%20Companion%20%28Japan%29%20%28Hacker%29%20%28SA-016%20PCB%29%20%28Unl%29.zip" TargetMode="External"/><Relationship Id="rId5357" Type="http://schemas.openxmlformats.org/officeDocument/2006/relationships/hyperlink" Target="https://archive.org/download/ni-roms/roms/Nintendo%20-%20Nintendo%20Entertainment%20System%20%28Unheadered%29.zip/Rugrats%20-%20Adventures%20in%20Gameland%20%28World%29%20%28Demo%29%20%282024-04-15%29%20%28Aftermarket%29%20%28Unl%29.zip" TargetMode="External"/><Relationship Id="rId6688" Type="http://schemas.openxmlformats.org/officeDocument/2006/relationships/hyperlink" Target="https://archive.org/download/ni-roms/roms/Nintendo%20-%20Nintendo%20Entertainment%20System%20%28Unheadered%29.zip/Town%20%26%20Country%20Surf%20Designs%20-%20Thrilla%27s%20Surfari%20%28USA%29.zip" TargetMode="External"/><Relationship Id="rId4019" Type="http://schemas.openxmlformats.org/officeDocument/2006/relationships/hyperlink" Target="https://archive.org/download/ni-roms/roms/Nintendo%20-%20Nintendo%20Entertainment%20System%20%28Unheadered%29.zip/Magnilo%20Case%2C%20The%20%28World%29%20%28Digital%20Version%29%20%28Aftermarket%29%20%28Unl%29.zip" TargetMode="External"/><Relationship Id="rId4018" Type="http://schemas.openxmlformats.org/officeDocument/2006/relationships/hyperlink" Target="https://archive.org/download/ni-roms/roms/Nintendo%20-%20Nintendo%20Entertainment%20System%20%28Unheadered%29.zip/Magnilo%20Case%2C%20The%20%28World%29%20%28Demo%29%20%282020-09-19%29%20%28Byte-Off%202020%29%20%28Aftermarket%29%20%28Unl%29.zip" TargetMode="External"/><Relationship Id="rId5349" Type="http://schemas.openxmlformats.org/officeDocument/2006/relationships/hyperlink" Target="https://archive.org/download/ni-roms/roms/Nintendo%20-%20Nintendo%20Entertainment%20System%20%28Unheadered%29.zip/Roniu%27s%20Tale%20%28World%29%20%28Demo%29%20%28Aftermarket%29%20%28Unl%29.zip" TargetMode="External"/><Relationship Id="rId282" Type="http://schemas.openxmlformats.org/officeDocument/2006/relationships/hyperlink" Target="https://archive.org/download/ni-roms/roms/Nintendo%20-%20Nintendo%20Entertainment%20System%20%28Unheadered%29.zip/240p%20Test%20Suite%20%28World%29%20%28v0.23%29%20%28TGROM%29%20%28Program%29%20%28Aftermarket%29%20%28Unl%29.zip" TargetMode="External"/><Relationship Id="rId281" Type="http://schemas.openxmlformats.org/officeDocument/2006/relationships/hyperlink" Target="https://archive.org/download/ni-roms/roms/Nintendo%20-%20Nintendo%20Entertainment%20System%20%28Unheadered%29.zip/Clash%20at%20Demonhead%20%28USA%29.zip" TargetMode="External"/><Relationship Id="rId280" Type="http://schemas.openxmlformats.org/officeDocument/2006/relationships/hyperlink" Target="https://archive.org/download/ni-roms/roms/Nintendo%20-%20Nintendo%20Entertainment%20System%20%28Unheadered%29.zip/240p%20Test%20Suite%20%28World%29%20%28v0.23%29%20%28SGROM%29%20%28Program%29%20%28Aftermarket%29%20%28Unl%29.zip" TargetMode="External"/><Relationship Id="rId6670" Type="http://schemas.openxmlformats.org/officeDocument/2006/relationships/hyperlink" Target="https://archive.org/download/ni-roms/roms/Nintendo%20-%20Nintendo%20Entertainment%20System%20%28Unheadered%29.zip/Touhou%20Rououmu%20%28World%29%20%28Ja%29%20%28v0.70%29%20%28Beta%29%20%28Aftermarket%29%20%28Unl%29.zip" TargetMode="External"/><Relationship Id="rId5340" Type="http://schemas.openxmlformats.org/officeDocument/2006/relationships/hyperlink" Target="https://archive.org/download/ni-roms/roms/Nintendo%20-%20Nintendo%20Entertainment%20System%20%28Unheadered%29.zip/Rolling%20Thunder%20%28Japan%29.zip" TargetMode="External"/><Relationship Id="rId6671" Type="http://schemas.openxmlformats.org/officeDocument/2006/relationships/hyperlink" Target="https://archive.org/download/ni-roms/roms/Nintendo%20-%20Nintendo%20Entertainment%20System%20%28Unheadered%29.zip/Touhou%20Rououmu%20%28World%29%20%28Ja%29%20%28v0.71%29%20%28Beta%29%20%28Aftermarket%29%20%28Unl%29.zip" TargetMode="External"/><Relationship Id="rId275" Type="http://schemas.openxmlformats.org/officeDocument/2006/relationships/hyperlink" Target="https://archive.org/download/ni-roms/roms/Nintendo%20-%20Nintendo%20Entertainment%20System%20%28Unheadered%29.zip/Chubby%20Cherub%20%28USA%29.zip" TargetMode="External"/><Relationship Id="rId4011" Type="http://schemas.openxmlformats.org/officeDocument/2006/relationships/hyperlink" Target="https://archive.org/download/ni-roms/roms/Nintendo%20-%20Nintendo%20Entertainment%20System%20%28Unheadered%29.zip/Magmax%20%28USA%29.zip" TargetMode="External"/><Relationship Id="rId5343" Type="http://schemas.openxmlformats.org/officeDocument/2006/relationships/hyperlink" Target="https://archive.org/download/ni-roms/roms/Nintendo%20-%20Nintendo%20Entertainment%20System%20%28Unheadered%29.zip/Romance%20of%20the%20Three%20Kingdoms%20%28USA%29.zip" TargetMode="External"/><Relationship Id="rId6674" Type="http://schemas.openxmlformats.org/officeDocument/2006/relationships/hyperlink" Target="https://archive.org/download/ni-roms/roms/Nintendo%20-%20Nintendo%20Entertainment%20System%20%28Unheadered%29.zip/Touhou%20Rououmu%20%28World%29%20%28Ja%29%20%28v0.84%29%20%28Beta%29%20%28Aftermarket%29%20%28Unl%29.zip" TargetMode="External"/><Relationship Id="rId274" Type="http://schemas.openxmlformats.org/officeDocument/2006/relationships/hyperlink" Target="https://archive.org/download/ni-roms/roms/Nintendo%20-%20Nintendo%20Entertainment%20System%20%28Unheadered%29.zip/240p%20Test%20Suite%20%28World%29%20%28v0.22-132%29%20%28TGROM%29%20%28Program%29%20%28Aftermarket%29%20%28Unl%29.zip" TargetMode="External"/><Relationship Id="rId4010" Type="http://schemas.openxmlformats.org/officeDocument/2006/relationships/hyperlink" Target="https://archive.org/download/ni-roms/roms/Nintendo%20-%20Nintendo%20Entertainment%20System%20%28Unheadered%29.zip/Magmax%20%28Japan%29.zip" TargetMode="External"/><Relationship Id="rId5344" Type="http://schemas.openxmlformats.org/officeDocument/2006/relationships/hyperlink" Target="https://archive.org/download/ni-roms/roms/Nintendo%20-%20Nintendo%20Entertainment%20System%20%28Unheadered%29.zip/Romance%20of%20the%20Three%20Kingdoms%20II%20%28USA%29.zip" TargetMode="External"/><Relationship Id="rId6675" Type="http://schemas.openxmlformats.org/officeDocument/2006/relationships/hyperlink" Target="https://archive.org/download/ni-roms/roms/Nintendo%20-%20Nintendo%20Entertainment%20System%20%28Unheadered%29.zip/Touhou%20Rououmu%20%28World%29%20%28Ja%29%20%28v0.86%29%20%28Beta%29%20%28Aftermarket%29%20%28Unl%29.zip" TargetMode="External"/><Relationship Id="rId273" Type="http://schemas.openxmlformats.org/officeDocument/2006/relationships/hyperlink" Target="https://archive.org/download/ni-roms/roms/Nintendo%20-%20Nintendo%20Entertainment%20System%20%28Unheadered%29.zip/Chris%20Evert%20%26%20Ivan%20Lendl%20in%20Top%20Players%27%20Tennis%20%28USA%29.zip" TargetMode="External"/><Relationship Id="rId4013" Type="http://schemas.openxmlformats.org/officeDocument/2006/relationships/hyperlink" Target="https://archive.org/download/ni-roms/roms/Nintendo%20-%20Nintendo%20Entertainment%20System%20%28Unheadered%29.zip/Magnetizer%20%28World%29%20%28Proto%29%20%282023-03-31%29%20%28Aftermarket%29%20%28Unl%29.zip" TargetMode="External"/><Relationship Id="rId5341" Type="http://schemas.openxmlformats.org/officeDocument/2006/relationships/hyperlink" Target="https://archive.org/download/ni-roms/roms/Nintendo%20-%20Nintendo%20Entertainment%20System%20%28Unheadered%29.zip/Rolling%20Thunder%20%28USA%29%20%28Unl%29.zip" TargetMode="External"/><Relationship Id="rId6672" Type="http://schemas.openxmlformats.org/officeDocument/2006/relationships/hyperlink" Target="https://archive.org/download/ni-roms/roms/Nintendo%20-%20Nintendo%20Entertainment%20System%20%28Unheadered%29.zip/Touhou%20Rououmu%20%28World%29%20%28Ja%29%20%28v0.80%29%20%28Beta%29%20%28Aftermarket%29%20%28Unl%29.zip" TargetMode="External"/><Relationship Id="rId272" Type="http://schemas.openxmlformats.org/officeDocument/2006/relationships/hyperlink" Target="https://archive.org/download/ni-roms/roms/Nintendo%20-%20Nintendo%20Entertainment%20System%20%28Unheadered%29.zip/240p%20Test%20Suite%20%28World%29%20%28v0.22-132%29%20%28SGROM%29%20%28Program%29%20%28Aftermarket%29%20%28Unl%29.zip" TargetMode="External"/><Relationship Id="rId4012" Type="http://schemas.openxmlformats.org/officeDocument/2006/relationships/hyperlink" Target="https://archive.org/download/ni-roms/roms/Nintendo%20-%20Nintendo%20Entertainment%20System%20%28Unheadered%29.zip/Magnetizer%20%28World%29%20%28Proto%29%20%282023-03-24%29%20%28Aftermarket%29%20%28Unl%29.zip" TargetMode="External"/><Relationship Id="rId5342" Type="http://schemas.openxmlformats.org/officeDocument/2006/relationships/hyperlink" Target="https://archive.org/download/ni-roms/roms/Nintendo%20-%20Nintendo%20Entertainment%20System%20%28Unheadered%29.zip/Rolling%20Thunder%20%28World%29%20%28Namcot%20Collection%2C%20Namco%20Museum%20Archives%20Vol%202%29.zip" TargetMode="External"/><Relationship Id="rId6673" Type="http://schemas.openxmlformats.org/officeDocument/2006/relationships/hyperlink" Target="https://archive.org/download/ni-roms/roms/Nintendo%20-%20Nintendo%20Entertainment%20System%20%28Unheadered%29.zip/Touhou%20Rououmu%20%28World%29%20%28Ja%29%20%28v0.81%29%20%28Beta%29%20%28Aftermarket%29%20%28Unl%29.zip" TargetMode="External"/><Relationship Id="rId279" Type="http://schemas.openxmlformats.org/officeDocument/2006/relationships/hyperlink" Target="https://archive.org/download/ni-roms/roms/Nintendo%20-%20Nintendo%20Entertainment%20System%20%28Unheadered%29.zip/City%20Connection%20%28USA%29.zip" TargetMode="External"/><Relationship Id="rId4015" Type="http://schemas.openxmlformats.org/officeDocument/2006/relationships/hyperlink" Target="https://archive.org/download/ni-roms/roms/Nintendo%20-%20Nintendo%20Entertainment%20System%20%28Unheadered%29.zip/Magnetizer%20%28World%29%20%28Proto%29%20%282023-04-04%29%20%28Aftermarket%29%20%28Unl%29.zip" TargetMode="External"/><Relationship Id="rId5347" Type="http://schemas.openxmlformats.org/officeDocument/2006/relationships/hyperlink" Target="https://archive.org/download/ni-roms/roms/Nintendo%20-%20Nintendo%20Entertainment%20System%20%28Unheadered%29.zip/Rongyao%20Zhi%20Qishi%20Tuan%20%28China%29%20%28Aftermarket%29%20%28Unl%29.zip" TargetMode="External"/><Relationship Id="rId6678" Type="http://schemas.openxmlformats.org/officeDocument/2006/relationships/hyperlink" Target="https://archive.org/download/ni-roms/roms/Nintendo%20-%20Nintendo%20Entertainment%20System%20%28Unheadered%29.zip/Touhou%20Rououmu%20%28World%29%20%28Ja%29%20%28v1.00%29%20%28Beta%202%29%20%28Aftermarket%29%20%28Unl%29.zip" TargetMode="External"/><Relationship Id="rId278" Type="http://schemas.openxmlformats.org/officeDocument/2006/relationships/hyperlink" Target="https://archive.org/download/ni-roms/roms/Nintendo%20-%20Nintendo%20Entertainment%20System%20%28Unheadered%29.zip/240p%20Test%20Suite%20%28World%29%20%28v0.23%29%20%28BNROM%29%20%28Program%29%20%28Aftermarket%29%20%28Unl%29.zip" TargetMode="External"/><Relationship Id="rId4014" Type="http://schemas.openxmlformats.org/officeDocument/2006/relationships/hyperlink" Target="https://archive.org/download/ni-roms/roms/Nintendo%20-%20Nintendo%20Entertainment%20System%20%28Unheadered%29.zip/Magnetizer%20%28World%29%20%28Proto%29%20%282023-04-03%29%20%28Aftermarket%29%20%28Unl%29.zip" TargetMode="External"/><Relationship Id="rId5348" Type="http://schemas.openxmlformats.org/officeDocument/2006/relationships/hyperlink" Target="https://archive.org/download/ni-roms/roms/Nintendo%20-%20Nintendo%20Entertainment%20System%20%28Unheadered%29.zip/Rongyu%20Xunzhang%20%28China%29%20%28Aftermarket%29%20%28Pirate%29.zip" TargetMode="External"/><Relationship Id="rId6679" Type="http://schemas.openxmlformats.org/officeDocument/2006/relationships/hyperlink" Target="https://archive.org/download/ni-roms/roms/Nintendo%20-%20Nintendo%20Entertainment%20System%20%28Unheadered%29.zip/Touhou%20Rououmu%20%28World%29%20%28Ja%29%20%28v1.00%29%20%28Beta%203%29%20%28Aftermarket%29%20%28Unl%29.zip" TargetMode="External"/><Relationship Id="rId277" Type="http://schemas.openxmlformats.org/officeDocument/2006/relationships/hyperlink" Target="https://archive.org/download/ni-roms/roms/Nintendo%20-%20Nintendo%20Entertainment%20System%20%28Unheadered%29.zip/Circus%20Caper%20%28USA%29.zip" TargetMode="External"/><Relationship Id="rId4017" Type="http://schemas.openxmlformats.org/officeDocument/2006/relationships/hyperlink" Target="https://archive.org/download/ni-roms/roms/Nintendo%20-%20Nintendo%20Entertainment%20System%20%28Unheadered%29.zip/Magnilo%20Case%2C%20The%20%28World%29%20%28Demo%29%20%282020-09-15%29%20%28Aftermarket%29%20%28Unl%29.zip" TargetMode="External"/><Relationship Id="rId5345" Type="http://schemas.openxmlformats.org/officeDocument/2006/relationships/hyperlink" Target="https://archive.org/download/ni-roms/roms/Nintendo%20-%20Nintendo%20Entertainment%20System%20%28Unheadered%29.zip/Romancia%20%28Japan%29%20%28Rev%201%29%20%28Possible%20Proto%29.zip" TargetMode="External"/><Relationship Id="rId6676" Type="http://schemas.openxmlformats.org/officeDocument/2006/relationships/hyperlink" Target="https://archive.org/download/ni-roms/roms/Nintendo%20-%20Nintendo%20Entertainment%20System%20%28Unheadered%29.zip/Touhou%20Rououmu%20%28World%29%20%28Ja%29%20%28v0.90%29%20%28Beta%29%20%28Aftermarket%29%20%28Unl%29.zip" TargetMode="External"/><Relationship Id="rId276" Type="http://schemas.openxmlformats.org/officeDocument/2006/relationships/hyperlink" Target="https://archive.org/download/ni-roms/roms/Nintendo%20-%20Nintendo%20Entertainment%20System%20%28Unheadered%29.zip/240p%20Test%20Suite%20%28World%29%20%28v0.22-132%29%20%28UNROM%29%20%28Program%29%20%28Aftermarket%29%20%28Unl%29.zip" TargetMode="External"/><Relationship Id="rId4016" Type="http://schemas.openxmlformats.org/officeDocument/2006/relationships/hyperlink" Target="https://archive.org/download/ni-roms/roms/Nintendo%20-%20Nintendo%20Entertainment%20System%20%28Unheadered%29.zip/Magnetizer%20%28World%29%20%28Proto%29%20%282023-04-23%29%20%28Aftermarket%29%20%28Unl%29.zip" TargetMode="External"/><Relationship Id="rId5346" Type="http://schemas.openxmlformats.org/officeDocument/2006/relationships/hyperlink" Target="https://archive.org/download/ni-roms/roms/Nintendo%20-%20Nintendo%20Entertainment%20System%20%28Unheadered%29.zip/Romancia%20%28Japan%29.zip" TargetMode="External"/><Relationship Id="rId6677" Type="http://schemas.openxmlformats.org/officeDocument/2006/relationships/hyperlink" Target="https://archive.org/download/ni-roms/roms/Nintendo%20-%20Nintendo%20Entertainment%20System%20%28Unheadered%29.zip/Touhou%20Rououmu%20%28World%29%20%28Ja%29%20%28v1.00%29%20%28Beta%201%29%20%28Aftermarket%29%20%28Unl%29.zip" TargetMode="External"/><Relationship Id="rId1851" Type="http://schemas.openxmlformats.org/officeDocument/2006/relationships/hyperlink" Target="https://archive.org/download/ni-roms/roms/Nintendo%20-%20Nintendo%20Entertainment%20System%20%28Unheadered%29.zip/Chip%20%27n%20Dale%20-%20Rescue%20Rangers%202%20%28USA%29.zip" TargetMode="External"/><Relationship Id="rId1852" Type="http://schemas.openxmlformats.org/officeDocument/2006/relationships/hyperlink" Target="https://archive.org/download/ni-roms/roms/Nintendo%20-%20Nintendo%20Entertainment%20System%20%28Unheadered%29.zip/Chip%20%27n%20Dale%20-%20Rescue%20Rangers%202%20%28World%29%20%28The%20Disney%20Afternoon%20Collection%29%20%28Switch%29.zip" TargetMode="External"/><Relationship Id="rId1853" Type="http://schemas.openxmlformats.org/officeDocument/2006/relationships/hyperlink" Target="https://archive.org/download/ni-roms/roms/Nintendo%20-%20Nintendo%20Entertainment%20System%20%28Unheadered%29.zip/Chip%27s%20Challenge%20%28USA%29%20%28v0.924B%29%20%28Proto%29.zip" TargetMode="External"/><Relationship Id="rId1854" Type="http://schemas.openxmlformats.org/officeDocument/2006/relationships/hyperlink" Target="https://archive.org/download/ni-roms/roms/Nintendo%20-%20Nintendo%20Entertainment%20System%20%28Unheadered%29.zip/Chip%20Dale%202%20%28Asia%29%20%28En%29%20%28K1023%29%20%28Pirate%29.zip" TargetMode="External"/><Relationship Id="rId1855" Type="http://schemas.openxmlformats.org/officeDocument/2006/relationships/hyperlink" Target="https://archive.org/download/ni-roms/roms/Nintendo%20-%20Nintendo%20Entertainment%20System%20%28Unheadered%29.zip/Chip%20to%20Dale%20no%20Daisakusen%20%28Japan%29.zip" TargetMode="External"/><Relationship Id="rId1856" Type="http://schemas.openxmlformats.org/officeDocument/2006/relationships/hyperlink" Target="https://archive.org/download/ni-roms/roms/Nintendo%20-%20Nintendo%20Entertainment%20System%20%28Unheadered%29.zip/Chip%20to%20Dale%20no%20Daisakusen%202%20%28Asia%29%20%28Ja%29%20%28C-D2%29%20%28Pirate%29.zip" TargetMode="External"/><Relationship Id="rId1857" Type="http://schemas.openxmlformats.org/officeDocument/2006/relationships/hyperlink" Target="https://archive.org/download/ni-roms/roms/Nintendo%20-%20Nintendo%20Entertainment%20System%20%28Unheadered%29.zip/Chip%20to%20Dale%20no%20Daisakusen%202%20%28Japan%29.zip" TargetMode="External"/><Relationship Id="rId1858" Type="http://schemas.openxmlformats.org/officeDocument/2006/relationships/hyperlink" Target="https://archive.org/download/ni-roms/roms/Nintendo%20-%20Nintendo%20Entertainment%20System%20%28Unheadered%29.zip/Chiptune%20Hell%20%28World%29%20%28Ja%29%20%28Demo%29%20%28Aftermarket%29%20%28Unl%29.zip" TargetMode="External"/><Relationship Id="rId1859" Type="http://schemas.openxmlformats.org/officeDocument/2006/relationships/hyperlink" Target="https://archive.org/download/ni-roms/roms/Nintendo%20-%20Nintendo%20Entertainment%20System%20%28Unheadered%29.zip/Chitei%20Senkuu%20Vazolder%20%28Japan%29.zip" TargetMode="External"/><Relationship Id="rId1850" Type="http://schemas.openxmlformats.org/officeDocument/2006/relationships/hyperlink" Target="https://archive.org/download/ni-roms/roms/Nintendo%20-%20Nintendo%20Entertainment%20System%20%28Unheadered%29.zip/Chip%20%27n%20Dale%20-%20Rescue%20Rangers%202%20%28USA%29%20%28Beta%29.zip" TargetMode="External"/><Relationship Id="rId1840" Type="http://schemas.openxmlformats.org/officeDocument/2006/relationships/hyperlink" Target="https://archive.org/download/ni-roms/roms/Nintendo%20-%20Nintendo%20Entertainment%20System%20%28Unheadered%29.zip/Chiller%20%28USA%29%20%28Unl%29.zip" TargetMode="External"/><Relationship Id="rId1841" Type="http://schemas.openxmlformats.org/officeDocument/2006/relationships/hyperlink" Target="https://archive.org/download/ni-roms/roms/Nintendo%20-%20Nintendo%20Entertainment%20System%20%28Unheadered%29.zip/Chinese%20Checkers%20%28Asia%29%20%28En%29%20%2860%20pin%20cart%29%20%28Unl%29.zip" TargetMode="External"/><Relationship Id="rId1842" Type="http://schemas.openxmlformats.org/officeDocument/2006/relationships/hyperlink" Target="https://archive.org/download/ni-roms/roms/Nintendo%20-%20Nintendo%20Entertainment%20System%20%28Unheadered%29.zip/Chinese%20Checkers%20%28Asia%29%20%28En%29%20%2872%20pin%20cart%29%20%28Unl%29.zip" TargetMode="External"/><Relationship Id="rId1843" Type="http://schemas.openxmlformats.org/officeDocument/2006/relationships/hyperlink" Target="https://archive.org/download/ni-roms/roms/Nintendo%20-%20Nintendo%20Entertainment%20System%20%28Unheadered%29.zip/Chip%20%26%20Dale%203%20%28Asia%29%20%28En%29%20%28C-D3%29%20%28Pirate%29.zip" TargetMode="External"/><Relationship Id="rId1844" Type="http://schemas.openxmlformats.org/officeDocument/2006/relationships/hyperlink" Target="https://archive.org/download/ni-roms/roms/Nintendo%20-%20Nintendo%20Entertainment%20System%20%28Unheadered%29.zip/Chip%20%26%20Dales%20%28Asia%29%20%28Ja%29%20%28BA058%29%20%28Pirate%29.zip" TargetMode="External"/><Relationship Id="rId1845" Type="http://schemas.openxmlformats.org/officeDocument/2006/relationships/hyperlink" Target="https://archive.org/download/ni-roms/roms/Nintendo%20-%20Nintendo%20Entertainment%20System%20%28Unheadered%29.zip/Chip%20%27n%20Dale%20-%20Rescue%20Rangers%20%28Europe%29%20%28Beta%29.zip" TargetMode="External"/><Relationship Id="rId1846" Type="http://schemas.openxmlformats.org/officeDocument/2006/relationships/hyperlink" Target="https://archive.org/download/ni-roms/roms/Nintendo%20-%20Nintendo%20Entertainment%20System%20%28Unheadered%29.zip/Chip%20%27n%20Dale%20-%20Rescue%20Rangers%20%28Europe%29.zip" TargetMode="External"/><Relationship Id="rId1847" Type="http://schemas.openxmlformats.org/officeDocument/2006/relationships/hyperlink" Target="https://archive.org/download/ni-roms/roms/Nintendo%20-%20Nintendo%20Entertainment%20System%20%28Unheadered%29.zip/Chip%20%27n%20Dale%20-%20Rescue%20Rangers%20%28USA%29.zip" TargetMode="External"/><Relationship Id="rId1848" Type="http://schemas.openxmlformats.org/officeDocument/2006/relationships/hyperlink" Target="https://archive.org/download/ni-roms/roms/Nintendo%20-%20Nintendo%20Entertainment%20System%20%28Unheadered%29.zip/Chip%20%27n%20Dale%20-%20Rescue%20Rangers%20%28World%29%20%28The%20Disney%20Afternoon%20Collection%29%20%28Switch%29.zip" TargetMode="External"/><Relationship Id="rId1849" Type="http://schemas.openxmlformats.org/officeDocument/2006/relationships/hyperlink" Target="https://archive.org/download/ni-roms/roms/Nintendo%20-%20Nintendo%20Entertainment%20System%20%28Unheadered%29.zip/Chip%20%27n%20Dale%20-%20Rescue%20Rangers%202%20%28Europe%29.zip" TargetMode="External"/><Relationship Id="rId1873" Type="http://schemas.openxmlformats.org/officeDocument/2006/relationships/hyperlink" Target="https://archive.org/download/ni-roms/roms/Nintendo%20-%20Nintendo%20Entertainment%20System%20%28Unheadered%29.zip/Chou%20Fuyuu%20Yousai%20-%20Exed%20Exes%20%28Japan%29.zip" TargetMode="External"/><Relationship Id="rId1874" Type="http://schemas.openxmlformats.org/officeDocument/2006/relationships/hyperlink" Target="https://archive.org/download/ni-roms/roms/Nintendo%20-%20Nintendo%20Entertainment%20System%20%28Unheadered%29.zip/Choujikuu%20Yousai%20-%20Macross%20%28Japan%29.zip" TargetMode="External"/><Relationship Id="rId1875" Type="http://schemas.openxmlformats.org/officeDocument/2006/relationships/hyperlink" Target="https://archive.org/download/ni-roms/roms/Nintendo%20-%20Nintendo%20Entertainment%20System%20%28Unheadered%29.zip/Choujin%20-%20Ultra%20Baseball%20%28Japan%29%20%28Virtual%20Console%29.zip" TargetMode="External"/><Relationship Id="rId1876" Type="http://schemas.openxmlformats.org/officeDocument/2006/relationships/hyperlink" Target="https://archive.org/download/ni-roms/roms/Nintendo%20-%20Nintendo%20Entertainment%20System%20%28Unheadered%29.zip/Choujin%20-%20Ultra%20Baseball%20%28Japan%29.zip" TargetMode="External"/><Relationship Id="rId1877" Type="http://schemas.openxmlformats.org/officeDocument/2006/relationships/hyperlink" Target="https://archive.org/download/ni-roms/roms/Nintendo%20-%20Nintendo%20Entertainment%20System%20%28Unheadered%29.zip/Choujin%20Sentai%20-%20Jetman%20%28Japan%29.zip" TargetMode="External"/><Relationship Id="rId1878" Type="http://schemas.openxmlformats.org/officeDocument/2006/relationships/hyperlink" Target="https://archive.org/download/ni-roms/roms/Nintendo%20-%20Nintendo%20Entertainment%20System%20%28Unheadered%29.zip/Choujinrou%20Senki%20-%20Warwolf%20%28Japan%29.zip" TargetMode="External"/><Relationship Id="rId1879" Type="http://schemas.openxmlformats.org/officeDocument/2006/relationships/hyperlink" Target="https://archive.org/download/ni-roms/roms/Nintendo%20-%20Nintendo%20Entertainment%20System%20%28Unheadered%29.zip/Chris%20Evert%20%26%20Ivan%20Lendl%20in%20Top%20Players%27%20Tennis%20%28USA%29.zip" TargetMode="External"/><Relationship Id="rId1870" Type="http://schemas.openxmlformats.org/officeDocument/2006/relationships/hyperlink" Target="https://archive.org/download/ni-roms/roms/Nintendo%20-%20Nintendo%20Entertainment%20System%20%28Unheadered%29.zip/Choplifter%20%28Japan%29%20%28En%29.zip" TargetMode="External"/><Relationship Id="rId1871" Type="http://schemas.openxmlformats.org/officeDocument/2006/relationships/hyperlink" Target="https://archive.org/download/ni-roms/roms/Nintendo%20-%20Nintendo%20Entertainment%20System%20%28Unheadered%29.zip/Chou-Wakusei%20Senki%20-%20MetaFight%20%28Japan%29%20%28Virtual%20Console%29.zip" TargetMode="External"/><Relationship Id="rId1872" Type="http://schemas.openxmlformats.org/officeDocument/2006/relationships/hyperlink" Target="https://archive.org/download/ni-roms/roms/Nintendo%20-%20Nintendo%20Entertainment%20System%20%28Unheadered%29.zip/Chou-Wakusei%20Senki%20-%20MetaFight%20%28Japan%29.zip" TargetMode="External"/><Relationship Id="rId1862" Type="http://schemas.openxmlformats.org/officeDocument/2006/relationships/hyperlink" Target="https://archive.org/download/ni-roms/roms/Nintendo%20-%20Nintendo%20Entertainment%20System%20%28Unheadered%29.zip/Chongwu%20Baobao%20%28China%29%20%28Unl%29.zip" TargetMode="External"/><Relationship Id="rId1863" Type="http://schemas.openxmlformats.org/officeDocument/2006/relationships/hyperlink" Target="https://archive.org/download/ni-roms/roms/Nintendo%20-%20Nintendo%20Entertainment%20System%20%28Unheadered%29.zip/Chongwu%20Da%20Jiazu%20-%20Buluo%20Fenzheng%20%28Pet%20Family%29%20%28China%29%20%28Unl%29.zip" TargetMode="External"/><Relationship Id="rId1864" Type="http://schemas.openxmlformats.org/officeDocument/2006/relationships/hyperlink" Target="https://archive.org/download/ni-roms/roms/Nintendo%20-%20Nintendo%20Entertainment%20System%20%28Unheadered%29.zip/Chongwu%20Gaoda%20Zhan%20Ji%20%28China%29%20%28Unl%29.zip" TargetMode="External"/><Relationship Id="rId1865" Type="http://schemas.openxmlformats.org/officeDocument/2006/relationships/hyperlink" Target="https://archive.org/download/ni-roms/roms/Nintendo%20-%20Nintendo%20Entertainment%20System%20%28Unheadered%29.zip/Chongwu%20Jinhua%20Shi%20%28Pet%20Evolve%29%20%28China%29%20%28Unl%29.zip" TargetMode="External"/><Relationship Id="rId1866" Type="http://schemas.openxmlformats.org/officeDocument/2006/relationships/hyperlink" Target="https://archive.org/download/ni-roms/roms/Nintendo%20-%20Nintendo%20Entertainment%20System%20%28Unheadered%29.zip/Chongwu%20Xiao%20Jingling%20II%20-%20Pikachu%20%28China%29%20%28Pirate%29.zip" TargetMode="External"/><Relationship Id="rId1867" Type="http://schemas.openxmlformats.org/officeDocument/2006/relationships/hyperlink" Target="https://archive.org/download/ni-roms/roms/Nintendo%20-%20Nintendo%20Entertainment%20System%20%28Unheadered%29.zip/Chongwu%20Xiao%20Jingling%20IV%20%28China%29%20%28Aftermarket%29%20%28Pirate%29.zip" TargetMode="External"/><Relationship Id="rId1868" Type="http://schemas.openxmlformats.org/officeDocument/2006/relationships/hyperlink" Target="https://archive.org/download/ni-roms/roms/Nintendo%20-%20Nintendo%20Entertainment%20System%20%28Unheadered%29.zip/Chongwu%20Xiao%20Jingling%20VI%20%28China%29%20%28Aftermarket%29%20%28Pirate%29.zip" TargetMode="External"/><Relationship Id="rId1869" Type="http://schemas.openxmlformats.org/officeDocument/2006/relationships/hyperlink" Target="https://archive.org/download/ni-roms/roms/Nintendo%20-%20Nintendo%20Entertainment%20System%20%28Unheadered%29.zip/Choplifter%20%28Japan%29%20%28En%29%20%28Rev%201%29.zip" TargetMode="External"/><Relationship Id="rId1860" Type="http://schemas.openxmlformats.org/officeDocument/2006/relationships/hyperlink" Target="https://archive.org/download/ni-roms/roms/Nintendo%20-%20Nintendo%20Entertainment%20System%20%28Unheadered%29.zip/Chiyonofuji%20no%20Ooichou%20%28Japan%29.zip" TargetMode="External"/><Relationship Id="rId1861" Type="http://schemas.openxmlformats.org/officeDocument/2006/relationships/hyperlink" Target="https://archive.org/download/ni-roms/roms/Nintendo%20-%20Nintendo%20Entertainment%20System%20%28Unheadered%29.zip/Chongwu%20-%20Hong%20%28China%29%20%28Aftermarket%29%20%28Pirate%29.zip" TargetMode="External"/><Relationship Id="rId1810" Type="http://schemas.openxmlformats.org/officeDocument/2006/relationships/hyperlink" Target="https://archive.org/download/ni-roms/roms/Nintendo%20-%20Nintendo%20Entertainment%20System%20%28Unheadered%29.zip/Cheril%20in%20the%20Cave%20%28World%29%20%28En%29%20%28Aftermarket%29%20%28Unl%29.zip" TargetMode="External"/><Relationship Id="rId1811" Type="http://schemas.openxmlformats.org/officeDocument/2006/relationships/hyperlink" Target="https://archive.org/download/ni-roms/roms/Nintendo%20-%20Nintendo%20Entertainment%20System%20%28Unheadered%29.zip/Cheril%20in%20the%20Cave%20%28World%29%20%28Es%29%20%28Aftermarket%29%20%28Unl%29.zip" TargetMode="External"/><Relationship Id="rId1812" Type="http://schemas.openxmlformats.org/officeDocument/2006/relationships/hyperlink" Target="https://archive.org/download/ni-roms/roms/Nintendo%20-%20Nintendo%20Entertainment%20System%20%28Unheadered%29.zip/Cheril%20the%20Goddess%20%28World%29%20%28NESDev%202016%29%20%28Aftermarket%29%20%28Unl%29%20%28Alt%29.zip" TargetMode="External"/><Relationship Id="rId1813" Type="http://schemas.openxmlformats.org/officeDocument/2006/relationships/hyperlink" Target="https://archive.org/download/ni-roms/roms/Nintendo%20-%20Nintendo%20Entertainment%20System%20%28Unheadered%29.zip/Cheril%20the%20Goddess%20%28World%29%20%28NESDev%202016%29%20%28Aftermarket%29%20%28Unl%29.zip" TargetMode="External"/><Relationship Id="rId1814" Type="http://schemas.openxmlformats.org/officeDocument/2006/relationships/hyperlink" Target="https://archive.org/download/ni-roms/roms/Nintendo%20-%20Nintendo%20Entertainment%20System%20%28Unheadered%29.zip/Cheril%20the%20Goddess%20%28World%29%20%28v1.1%29%20%28Aftermarket%29%20%28Unl%29.zip" TargetMode="External"/><Relationship Id="rId1815" Type="http://schemas.openxmlformats.org/officeDocument/2006/relationships/hyperlink" Target="https://archive.org/download/ni-roms/roms/Nintendo%20-%20Nintendo%20Entertainment%20System%20%28Unheadered%29.zip/Cheril%20the%20Goddess%20%28World%29%20%28v1.2%29%20%28Aftermarket%29%20%28Unl%29.zip" TargetMode="External"/><Relationship Id="rId1816" Type="http://schemas.openxmlformats.org/officeDocument/2006/relationships/hyperlink" Target="https://archive.org/download/ni-roms/roms/Nintendo%20-%20Nintendo%20Entertainment%20System%20%28Unheadered%29.zip/Cheril%20the%20Goddess%20%28World%29%20%28v1.3%29%20%28Aftermarket%29%20%28Unl%29.zip" TargetMode="External"/><Relationship Id="rId1817" Type="http://schemas.openxmlformats.org/officeDocument/2006/relationships/hyperlink" Target="https://archive.org/download/ni-roms/roms/Nintendo%20-%20Nintendo%20Entertainment%20System%20%28Unheadered%29.zip/Cheril%20the%20Goddess%20%28World%29%20%28v1.4%29%20%28Aftermarket%29%20%28Unl%29.zip" TargetMode="External"/><Relationship Id="rId1818" Type="http://schemas.openxmlformats.org/officeDocument/2006/relationships/hyperlink" Target="https://archive.org/download/ni-roms/roms/Nintendo%20-%20Nintendo%20Entertainment%20System%20%28Unheadered%29.zip/Cheril%20the%20Goddess%20%28World%29%20%28v1.5%29%20%28Aftermarket%29%20%28Unl%29.zip" TargetMode="External"/><Relationship Id="rId1819" Type="http://schemas.openxmlformats.org/officeDocument/2006/relationships/hyperlink" Target="https://archive.org/download/ni-roms/roms/Nintendo%20-%20Nintendo%20Entertainment%20System%20%28Unheadered%29.zip/Cheril%20the%20Writer%20%28World%29%20%28Aftermarket%29%20%28Unl%29.zip" TargetMode="External"/><Relationship Id="rId4080" Type="http://schemas.openxmlformats.org/officeDocument/2006/relationships/hyperlink" Target="https://archive.org/download/ni-roms/roms/Nintendo%20-%20Nintendo%20Entertainment%20System%20%28Unheadered%29.zip/Mappy%20Kids%20%28Japan%29.zip" TargetMode="External"/><Relationship Id="rId4082" Type="http://schemas.openxmlformats.org/officeDocument/2006/relationships/hyperlink" Target="https://archive.org/download/ni-roms/roms/Nintendo%20-%20Nintendo%20Entertainment%20System%20%28Unheadered%29.zip/Marble%20Madness%20%28USA%29.zip" TargetMode="External"/><Relationship Id="rId4081" Type="http://schemas.openxmlformats.org/officeDocument/2006/relationships/hyperlink" Target="https://archive.org/download/ni-roms/roms/Nintendo%20-%20Nintendo%20Entertainment%20System%20%28Unheadered%29.zip/Marble%20Madness%20%28Europe%29.zip" TargetMode="External"/><Relationship Id="rId4084" Type="http://schemas.openxmlformats.org/officeDocument/2006/relationships/hyperlink" Target="https://archive.org/download/ni-roms/roms/Nintendo%20-%20Nintendo%20Entertainment%20System%20%28Unheadered%29.zip/March%20of%20the%20Minotaurs%20%28World%29%20%28Demo%29%20%28Uncut%29%20%28Aftermarket%29%20%28Unl%29.zip" TargetMode="External"/><Relationship Id="rId4083" Type="http://schemas.openxmlformats.org/officeDocument/2006/relationships/hyperlink" Target="https://archive.org/download/ni-roms/roms/Nintendo%20-%20Nintendo%20Entertainment%20System%20%28Unheadered%29.zip/March%20of%20the%20Minotaurs%20%28World%29%20%28Demo%29%20%28Byte-Off%202019%29%20%28Aftermarket%29%20%28Unl%29.zip" TargetMode="External"/><Relationship Id="rId4086" Type="http://schemas.openxmlformats.org/officeDocument/2006/relationships/hyperlink" Target="https://archive.org/download/ni-roms/roms/Nintendo%20-%20Nintendo%20Entertainment%20System%20%28Unheadered%29.zip/Mario%20%26%20Yoshi%20%28Europe%29.zip" TargetMode="External"/><Relationship Id="rId4085" Type="http://schemas.openxmlformats.org/officeDocument/2006/relationships/hyperlink" Target="https://archive.org/download/ni-roms/roms/Nintendo%20-%20Nintendo%20Entertainment%20System%20%28Unheadered%29.zip/Mari%20Street%20Fighter%20III%20%28Asia%29%20%28En%29%20%28Pirate%29.zip" TargetMode="External"/><Relationship Id="rId4088" Type="http://schemas.openxmlformats.org/officeDocument/2006/relationships/hyperlink" Target="https://archive.org/download/ni-roms/roms/Nintendo%20-%20Nintendo%20Entertainment%20System%20%28Unheadered%29.zip/Mario%2012%20%28Asia%29%20%28Ja%29%20%28Pirate%29.zip" TargetMode="External"/><Relationship Id="rId4087" Type="http://schemas.openxmlformats.org/officeDocument/2006/relationships/hyperlink" Target="https://archive.org/download/ni-roms/roms/Nintendo%20-%20Nintendo%20Entertainment%20System%20%28Unheadered%29.zip/Mario%27s%20Time%20Machine%20%28USA%29.zip" TargetMode="External"/><Relationship Id="rId4089" Type="http://schemas.openxmlformats.org/officeDocument/2006/relationships/hyperlink" Target="https://archive.org/download/ni-roms/roms/Nintendo%20-%20Nintendo%20Entertainment%20System%20%28Unheadered%29.zip/Mario%2016%20%28Asia%29%20%28En%29%20%281993%29%20%28Pirate%29.zip" TargetMode="External"/><Relationship Id="rId1800" Type="http://schemas.openxmlformats.org/officeDocument/2006/relationships/hyperlink" Target="https://archive.org/download/ni-roms/roms/Nintendo%20-%20Nintendo%20Entertainment%20System%20%28Unheadered%29.zip/Chasing%20Bottaflies%20%28World%29%20%282024-02-04%29%20%28Aftermarket%29%20%28Unl%29.zip" TargetMode="External"/><Relationship Id="rId1801" Type="http://schemas.openxmlformats.org/officeDocument/2006/relationships/hyperlink" Target="https://archive.org/download/ni-roms/roms/Nintendo%20-%20Nintendo%20Entertainment%20System%20%28Unheadered%29.zip/Chasing%20Bottaflies%20%28World%29%20%282024-02-05%29%20%28Aftermarket%29%20%28Unl%29.zip" TargetMode="External"/><Relationship Id="rId1802" Type="http://schemas.openxmlformats.org/officeDocument/2006/relationships/hyperlink" Target="https://archive.org/download/ni-roms/roms/Nintendo%20-%20Nintendo%20Entertainment%20System%20%28Unheadered%29.zip/Chasse%20aux%20Pipayons%2C%20La%20%28World%29%20%28Fr%29%20%282024-02-02%29%20%28Aftermarket%29%20%28Unl%29.zip" TargetMode="External"/><Relationship Id="rId1803" Type="http://schemas.openxmlformats.org/officeDocument/2006/relationships/hyperlink" Target="https://archive.org/download/ni-roms/roms/Nintendo%20-%20Nintendo%20Entertainment%20System%20%28Unheadered%29.zip/Chasse%20aux%20Pipayons%2C%20La%20%28World%29%20%28Fr%29%20%282024-02-04%29%20%28Aftermarket%29%20%28Unl%29.zip" TargetMode="External"/><Relationship Id="rId1804" Type="http://schemas.openxmlformats.org/officeDocument/2006/relationships/hyperlink" Target="https://archive.org/download/ni-roms/roms/Nintendo%20-%20Nintendo%20Entertainment%20System%20%28Unheadered%29.zip/Che-Man%20%28World%29%20%28En%2CDe%2CEs%29%20%28Aftermarket%29%20%28Unl%29.zip" TargetMode="External"/><Relationship Id="rId1805" Type="http://schemas.openxmlformats.org/officeDocument/2006/relationships/hyperlink" Target="https://archive.org/download/ni-roms/roms/Nintendo%20-%20Nintendo%20Entertainment%20System%20%28Unheadered%29.zip/Cheetahmen%20II%20%28USA%29%20%28Unl%29.zip" TargetMode="External"/><Relationship Id="rId1806" Type="http://schemas.openxmlformats.org/officeDocument/2006/relationships/hyperlink" Target="https://archive.org/download/ni-roms/roms/Nintendo%20-%20Nintendo%20Entertainment%20System%20%28Unheadered%29.zip/Chengjisi%20Han%20%28Genghis%20Khan%29%20%28China%29%20%28Aftermarket%29%20%28Unl%29.zip" TargetMode="External"/><Relationship Id="rId1807" Type="http://schemas.openxmlformats.org/officeDocument/2006/relationships/hyperlink" Target="https://archive.org/download/ni-roms/roms/Nintendo%20-%20Nintendo%20Entertainment%20System%20%28Unheadered%29.zip/Cheril%20Perils%20Classic%20%28World%29%20%28Aftermarket%29%20%28Unl%29.zip" TargetMode="External"/><Relationship Id="rId1808" Type="http://schemas.openxmlformats.org/officeDocument/2006/relationships/hyperlink" Target="https://archive.org/download/ni-roms/roms/Nintendo%20-%20Nintendo%20Entertainment%20System%20%28Unheadered%29.zip/Cheril%20Perils%20Classic%20%28World%29%20%28Beta%29%20%28Aftermarket%29%20%28Unl%29.zip" TargetMode="External"/><Relationship Id="rId1809" Type="http://schemas.openxmlformats.org/officeDocument/2006/relationships/hyperlink" Target="https://archive.org/download/ni-roms/roms/Nintendo%20-%20Nintendo%20Entertainment%20System%20%28Unheadered%29.zip/Cheril%20in%20Cadaverion%20%28World%29%20%28Aftermarket%29%20%28Unl%29.zip" TargetMode="External"/><Relationship Id="rId4071" Type="http://schemas.openxmlformats.org/officeDocument/2006/relationships/hyperlink" Target="https://archive.org/download/ni-roms/roms/Nintendo%20-%20Nintendo%20Entertainment%20System%20%28Unheadered%29.zip/Manoir%20des%20Zombies%2C%20Le%20%28World%29%20%28Demo%29%20%282022-08-27%29%20%28Byte-Off%202022%29%20%28Aftermarket%29%20%28Unl%29.zip" TargetMode="External"/><Relationship Id="rId4070" Type="http://schemas.openxmlformats.org/officeDocument/2006/relationships/hyperlink" Target="https://archive.org/download/ni-roms/roms/Nintendo%20-%20Nintendo%20Entertainment%20System%20%28Unheadered%29.zip/Maniac%20Mansion%20%28USA%29.zip" TargetMode="External"/><Relationship Id="rId4073" Type="http://schemas.openxmlformats.org/officeDocument/2006/relationships/hyperlink" Target="https://archive.org/download/ni-roms/roms/Nintendo%20-%20Nintendo%20Entertainment%20System%20%28Unheadered%29.zip/Mappy%20%28Asia%29%20%28En%29%20%28LA22%29%20%28Pirate%29.zip" TargetMode="External"/><Relationship Id="rId4072" Type="http://schemas.openxmlformats.org/officeDocument/2006/relationships/hyperlink" Target="https://archive.org/download/ni-roms/roms/Nintendo%20-%20Nintendo%20Entertainment%20System%20%28Unheadered%29.zip/Manoir%20des%20Zombies%2C%20Le%20%28World%29%20%28Demo%29%20%282022-09-16%29%20%28Aftermarket%29%20%28Unl%29.zip" TargetMode="External"/><Relationship Id="rId4075" Type="http://schemas.openxmlformats.org/officeDocument/2006/relationships/hyperlink" Target="https://archive.org/download/ni-roms/roms/Nintendo%20-%20Nintendo%20Entertainment%20System%20%28Unheadered%29.zip/Mappy%20%28World%29%20%28Namcot%20Collection%2C%20Namco%20Museum%20Archives%20Vol%201%29.zip" TargetMode="External"/><Relationship Id="rId4074" Type="http://schemas.openxmlformats.org/officeDocument/2006/relationships/hyperlink" Target="https://archive.org/download/ni-roms/roms/Nintendo%20-%20Nintendo%20Entertainment%20System%20%28Unheadered%29.zip/Mappy%20%28Japan%29.zip" TargetMode="External"/><Relationship Id="rId4077" Type="http://schemas.openxmlformats.org/officeDocument/2006/relationships/hyperlink" Target="https://archive.org/download/ni-roms/roms/Nintendo%20-%20Nintendo%20Entertainment%20System%20%28Unheadered%29.zip/Mappy-Land%20%28USA%29.zip" TargetMode="External"/><Relationship Id="rId4076" Type="http://schemas.openxmlformats.org/officeDocument/2006/relationships/hyperlink" Target="https://archive.org/download/ni-roms/roms/Nintendo%20-%20Nintendo%20Entertainment%20System%20%28Unheadered%29.zip/Mappy-Land%20%28Japan%29.zip" TargetMode="External"/><Relationship Id="rId4079" Type="http://schemas.openxmlformats.org/officeDocument/2006/relationships/hyperlink" Target="https://archive.org/download/ni-roms/roms/Nintendo%20-%20Nintendo%20Entertainment%20System%20%28Unheadered%29.zip/Mappy-Land%20%28USA%2C%20Europe%29%20%28Virtual%20Console%29.zip" TargetMode="External"/><Relationship Id="rId4078" Type="http://schemas.openxmlformats.org/officeDocument/2006/relationships/hyperlink" Target="https://archive.org/download/ni-roms/roms/Nintendo%20-%20Nintendo%20Entertainment%20System%20%28Unheadered%29.zip/Mappy-Land%20%28USA%2C%20Europe%29%20%28Namco%20Museum%20Archives%20Vol%202%29.zip" TargetMode="External"/><Relationship Id="rId1830" Type="http://schemas.openxmlformats.org/officeDocument/2006/relationships/hyperlink" Target="https://archive.org/download/ni-roms/roms/Nintendo%20-%20Nintendo%20Entertainment%20System%20%28Unheadered%29.zip/Chibi%20Maruko-chan%20-%20Uki%20Uki%20Shopping%20%28Japan%29.zip" TargetMode="External"/><Relationship Id="rId1831" Type="http://schemas.openxmlformats.org/officeDocument/2006/relationships/hyperlink" Target="https://archive.org/download/ni-roms/roms/Nintendo%20-%20Nintendo%20Entertainment%20System%20%28Unheadered%29.zip/Chibi%20Monster%20Br4wl%20%28World%29%20%282024-03-03%29%20%28Aftermarket%29%20%28Unl%29.zip" TargetMode="External"/><Relationship Id="rId1832" Type="http://schemas.openxmlformats.org/officeDocument/2006/relationships/hyperlink" Target="https://archive.org/download/ni-roms/roms/Nintendo%20-%20Nintendo%20Entertainment%20System%20%28Unheadered%29.zip/Chibi%20Monster%20Br4wl%20%28World%29%20%28Demo%29%20%282022-09-20%29%20%28Aftermarket%29%20%28Unl%29.zip" TargetMode="External"/><Relationship Id="rId1833" Type="http://schemas.openxmlformats.org/officeDocument/2006/relationships/hyperlink" Target="https://archive.org/download/ni-roms/roms/Nintendo%20-%20Nintendo%20Entertainment%20System%20%28Unheadered%29.zip/Chibi%20Monster%20Br4wl%20%28World%29%20%28Demo%29%20%282024-01-31%29%20%28Aftermarket%29%20%28Unl%29.zip" TargetMode="External"/><Relationship Id="rId1834" Type="http://schemas.openxmlformats.org/officeDocument/2006/relationships/hyperlink" Target="https://archive.org/download/ni-roms/roms/Nintendo%20-%20Nintendo%20Entertainment%20System%20%28Unheadered%29.zip/Chicken%20of%20the%20Farm%20%28World%29%20%28NESDev%202018%29%20%28Aftermarket%29%20%28Unl%29.zip" TargetMode="External"/><Relationship Id="rId1835" Type="http://schemas.openxmlformats.org/officeDocument/2006/relationships/hyperlink" Target="https://archive.org/download/ni-roms/roms/Nintendo%20-%20Nintendo%20Entertainment%20System%20%28Unheadered%29.zip/Chicken%20of%20the%20Farm%20%28World%29%20%28v0.1%29%20%28Beta%29%20%28Aftermarket%29%20%28Unl%29.zip" TargetMode="External"/><Relationship Id="rId1836" Type="http://schemas.openxmlformats.org/officeDocument/2006/relationships/hyperlink" Target="https://archive.org/download/ni-roms/roms/Nintendo%20-%20Nintendo%20Entertainment%20System%20%28Unheadered%29.zip/Chicken%20of%20the%20Farm%20%28World%29%20%28v0.2%29%20%28Beta%29%20%28Aftermarket%29%20%28Unl%29.zip" TargetMode="External"/><Relationship Id="rId1837" Type="http://schemas.openxmlformats.org/officeDocument/2006/relationships/hyperlink" Target="https://archive.org/download/ni-roms/roms/Nintendo%20-%20Nintendo%20Entertainment%20System%20%28Unheadered%29.zip/Chiisana%20Obake%20-%20Acchi%20Socchi%20Kocchi%20%28Japan%29.zip" TargetMode="External"/><Relationship Id="rId1838" Type="http://schemas.openxmlformats.org/officeDocument/2006/relationships/hyperlink" Target="https://archive.org/download/ni-roms/roms/Nintendo%20-%20Nintendo%20Entertainment%20System%20%28Unheadered%29.zip/Chiki%20Chiki%20Machine%20Mou%20Race%20%28Japan%29.zip" TargetMode="External"/><Relationship Id="rId1839" Type="http://schemas.openxmlformats.org/officeDocument/2006/relationships/hyperlink" Target="https://archive.org/download/ni-roms/roms/Nintendo%20-%20Nintendo%20Entertainment%20System%20%28Unheadered%29.zip/Chiller%20%28Australia%29%20%28Unl%29.zip" TargetMode="External"/><Relationship Id="rId1820" Type="http://schemas.openxmlformats.org/officeDocument/2006/relationships/hyperlink" Target="https://archive.org/download/ni-roms/roms/Nintendo%20-%20Nintendo%20Entertainment%20System%20%28Unheadered%29.zip/Chess%20Academy%20%28Asia%29%20%28Ja%29%20%28NTSC%29%20%28Unl%29.zip" TargetMode="External"/><Relationship Id="rId1821" Type="http://schemas.openxmlformats.org/officeDocument/2006/relationships/hyperlink" Target="https://archive.org/download/ni-roms/roms/Nintendo%20-%20Nintendo%20Entertainment%20System%20%28Unheadered%29.zip/Chessmaster%2C%20The%20%28Europe%29.zip" TargetMode="External"/><Relationship Id="rId1822" Type="http://schemas.openxmlformats.org/officeDocument/2006/relationships/hyperlink" Target="https://archive.org/download/ni-roms/roms/Nintendo%20-%20Nintendo%20Entertainment%20System%20%28Unheadered%29.zip/Chessmaster%2C%20The%20%28USA%29%20%28Rev%201%29.zip" TargetMode="External"/><Relationship Id="rId1823" Type="http://schemas.openxmlformats.org/officeDocument/2006/relationships/hyperlink" Target="https://archive.org/download/ni-roms/roms/Nintendo%20-%20Nintendo%20Entertainment%20System%20%28Unheadered%29.zip/Chessmaster%2C%20The%20%28USA%29.zip" TargetMode="External"/><Relationship Id="rId1824" Type="http://schemas.openxmlformats.org/officeDocument/2006/relationships/hyperlink" Target="https://archive.org/download/ni-roms/roms/Nintendo%20-%20Nintendo%20Entertainment%20System%20%28Unheadered%29.zip/Chessnovice%20%28World%29%20%28Aftermarket%29%20%28Unl%29.zip" TargetMode="External"/><Relationship Id="rId1825" Type="http://schemas.openxmlformats.org/officeDocument/2006/relationships/hyperlink" Target="https://archive.org/download/ni-roms/roms/Nintendo%20-%20Nintendo%20Entertainment%20System%20%28Unheadered%29.zip/Chessnovice%20%28World%29%20%28v1.1%29%20%28Aftermarket%29%20%28Unl%29.zip" TargetMode="External"/><Relationship Id="rId1826" Type="http://schemas.openxmlformats.org/officeDocument/2006/relationships/hyperlink" Target="https://archive.org/download/ni-roms/roms/Nintendo%20-%20Nintendo%20Entertainment%20System%20%28Unheadered%29.zip/Chester%20Field%20-%20Ankoku%20Shin%20e%20no%20Chousen%20%28Japan%29%20%28Beta%29.zip" TargetMode="External"/><Relationship Id="rId1827" Type="http://schemas.openxmlformats.org/officeDocument/2006/relationships/hyperlink" Target="https://archive.org/download/ni-roms/roms/Nintendo%20-%20Nintendo%20Entertainment%20System%20%28Unheadered%29.zip/Chester%20Field%20-%20Ankoku%20Shin%20e%20no%20Chousen%20%28Japan%29.zip" TargetMode="External"/><Relationship Id="rId1828" Type="http://schemas.openxmlformats.org/officeDocument/2006/relationships/hyperlink" Target="https://archive.org/download/ni-roms/roms/Nintendo%20-%20Nintendo%20Entertainment%20System%20%28Unheadered%29.zip/Chevaliers%20du%20Zodiaque%2C%20Les%20-%20La%20Legende%20d%27Or%20%28France%29.zip" TargetMode="External"/><Relationship Id="rId1829" Type="http://schemas.openxmlformats.org/officeDocument/2006/relationships/hyperlink" Target="https://archive.org/download/ni-roms/roms/Nintendo%20-%20Nintendo%20Entertainment%20System%20%28Unheadered%29.zip/Chew%20Chew%20Mimic%20%28World%29%20%28Demo%29%20%28Aftermarket%29%20%28Unl%29.zip" TargetMode="External"/><Relationship Id="rId4091" Type="http://schemas.openxmlformats.org/officeDocument/2006/relationships/hyperlink" Target="https://archive.org/download/ni-roms/roms/Nintendo%20-%20Nintendo%20Entertainment%20System%20%28Unheadered%29.zip/Mario%20Baby%20%28Asia%29%20%28Ja%29%20%28Whirlwind%20Manu%29%20%28LH90%29%20%28Pirate%29.zip" TargetMode="External"/><Relationship Id="rId4090" Type="http://schemas.openxmlformats.org/officeDocument/2006/relationships/hyperlink" Target="https://archive.org/download/ni-roms/roms/Nintendo%20-%20Nintendo%20Entertainment%20System%20%28Unheadered%29.zip/Mario%2016%20%28Asia%29%20%28En%29%20%281996%29%20%28Pirate%29.zip" TargetMode="External"/><Relationship Id="rId4093" Type="http://schemas.openxmlformats.org/officeDocument/2006/relationships/hyperlink" Target="https://archive.org/download/ni-roms/roms/Nintendo%20-%20Nintendo%20Entertainment%20System%20%28Unheadered%29.zip/Mario%20Bros.%20%28Europe%29%20%28PAL-MA-0%29.zip" TargetMode="External"/><Relationship Id="rId4092" Type="http://schemas.openxmlformats.org/officeDocument/2006/relationships/hyperlink" Target="https://archive.org/download/ni-roms/roms/Nintendo%20-%20Nintendo%20Entertainment%20System%20%28Unheadered%29.zip/Mario%20Bros.%20%28Asia%29%20%28En%29%20%28LA01%29%20%28Pirate%29.zip" TargetMode="External"/><Relationship Id="rId4095" Type="http://schemas.openxmlformats.org/officeDocument/2006/relationships/hyperlink" Target="https://archive.org/download/ni-roms/roms/Nintendo%20-%20Nintendo%20Entertainment%20System%20%28Unheadered%29.zip/Mario%20Bros.%20%28USA%29%20%28e-Reader%20Edition%29.zip" TargetMode="External"/><Relationship Id="rId4094" Type="http://schemas.openxmlformats.org/officeDocument/2006/relationships/hyperlink" Target="https://archive.org/download/ni-roms/roms/Nintendo%20-%20Nintendo%20Entertainment%20System%20%28Unheadered%29.zip/Mario%20Bros.%20%28Europe%29%20%28PAL-MC-0%2C%20Classic%20Series%29.zip" TargetMode="External"/><Relationship Id="rId4097" Type="http://schemas.openxmlformats.org/officeDocument/2006/relationships/hyperlink" Target="https://archive.org/download/ni-roms/roms/Nintendo%20-%20Nintendo%20Entertainment%20System%20%28Unheadered%29.zip/Mario%20Bros.%20%28World%29.zip" TargetMode="External"/><Relationship Id="rId4096" Type="http://schemas.openxmlformats.org/officeDocument/2006/relationships/hyperlink" Target="https://archive.org/download/ni-roms/roms/Nintendo%20-%20Nintendo%20Entertainment%20System%20%28Unheadered%29.zip/Mario%20Bros.%20%28World%29%20%28GameCube%20Edition%29.zip" TargetMode="External"/><Relationship Id="rId4099" Type="http://schemas.openxmlformats.org/officeDocument/2006/relationships/hyperlink" Target="https://archive.org/download/ni-roms/roms/Nintendo%20-%20Nintendo%20Entertainment%20System%20%28Unheadered%29.zip/Mario%20Fighter%20III%20%28Asia%29%20%28En%29%20%28Pirate%29.zip" TargetMode="External"/><Relationship Id="rId4098" Type="http://schemas.openxmlformats.org/officeDocument/2006/relationships/hyperlink" Target="https://archive.org/download/ni-roms/roms/Nintendo%20-%20Nintendo%20Entertainment%20System%20%28Unheadered%29.zip/Mario%20Bros%2014%20%28Asia%29%20%28Ja%29%20%28Pirate%29.zip" TargetMode="External"/><Relationship Id="rId1895" Type="http://schemas.openxmlformats.org/officeDocument/2006/relationships/hyperlink" Target="https://archive.org/download/ni-roms/roms/Nintendo%20-%20Nintendo%20Entertainment%20System%20%28Unheadered%29.zip/Chubby%20Cherub%20%28USA%29.zip" TargetMode="External"/><Relationship Id="rId1896" Type="http://schemas.openxmlformats.org/officeDocument/2006/relationships/hyperlink" Target="https://archive.org/download/ni-roms/roms/Nintendo%20-%20Nintendo%20Entertainment%20System%20%28Unheadered%29.zip/Chuck%20Yeager%27s%20Fighter%20Combat%20%28USA%29%20%28Proto%29.zip" TargetMode="External"/><Relationship Id="rId1897" Type="http://schemas.openxmlformats.org/officeDocument/2006/relationships/hyperlink" Target="https://archive.org/download/ni-roms/roms/Nintendo%20-%20Nintendo%20Entertainment%20System%20%28Unheadered%29.zip/Chuliuxiang%20Xin%20Chuan%20%28China%29%20%28Aftermarket%29%20%28Unl%29.zip" TargetMode="External"/><Relationship Id="rId1898" Type="http://schemas.openxmlformats.org/officeDocument/2006/relationships/hyperlink" Target="https://archive.org/download/ni-roms/roms/Nintendo%20-%20Nintendo%20Entertainment%20System%20%28Unheadered%29.zip/Chuugoku%20Janshi%20Story%20-%20Tonfuu%20%28Japan%29.zip" TargetMode="External"/><Relationship Id="rId1899" Type="http://schemas.openxmlformats.org/officeDocument/2006/relationships/hyperlink" Target="https://archive.org/download/ni-roms/roms/Nintendo%20-%20Nintendo%20Entertainment%20System%20%28Unheadered%29.zip/Chuugoku%20Senseijutsu%20%28Japan%29.zip" TargetMode="External"/><Relationship Id="rId1890" Type="http://schemas.openxmlformats.org/officeDocument/2006/relationships/hyperlink" Target="https://archive.org/download/ni-roms/roms/Nintendo%20-%20Nintendo%20Entertainment%20System%20%28Unheadered%29.zip/Chu%20Han%20Zhengba%20-%20The%20War%20Between%20Chu%20%26%20Han%20%28China%29%20%28980005%29%20%28Unl%29.zip" TargetMode="External"/><Relationship Id="rId1891" Type="http://schemas.openxmlformats.org/officeDocument/2006/relationships/hyperlink" Target="https://archive.org/download/ni-roms/roms/Nintendo%20-%20Nintendo%20Entertainment%20System%20%28Unheadered%29.zip/Chu%20Liu%20Xiang%20-%20Xiang%20Shuai%20Chuanqi%20Zhi%20Xue%20Hai%20Piaoling%20%28China%29%20%28FS005%29%20%28Unl%29.zip" TargetMode="External"/><Relationship Id="rId1892" Type="http://schemas.openxmlformats.org/officeDocument/2006/relationships/hyperlink" Target="https://archive.org/download/ni-roms/roms/Nintendo%20-%20Nintendo%20Entertainment%20System%20%28Unheadered%29.zip/Chu%20Liu%20Xiang%20-%20Xiang%20Shuai%20Chuanqi%20Zhi%20Xue%20Hai%20Piaoling%20%28China%29%20%28Unl%29.zip" TargetMode="External"/><Relationship Id="rId1893" Type="http://schemas.openxmlformats.org/officeDocument/2006/relationships/hyperlink" Target="https://archive.org/download/ni-roms/roms/Nintendo%20-%20Nintendo%20Entertainment%20System%20%28Unheadered%29.zip/Chuangshiji%20Yingxiong%20%28China%29%20%28Pirate%29.zip" TargetMode="External"/><Relationship Id="rId1894" Type="http://schemas.openxmlformats.org/officeDocument/2006/relationships/hyperlink" Target="https://archive.org/download/ni-roms/roms/Nintendo%20-%20Nintendo%20Entertainment%20System%20%28Unheadered%29.zip/Chuanshen%20Feng%20Jian%20%28China%29%20%28Aftermarket%29%20%28Unl%29.zip" TargetMode="External"/><Relationship Id="rId1884" Type="http://schemas.openxmlformats.org/officeDocument/2006/relationships/hyperlink" Target="https://archive.org/download/ni-roms/roms/Nintendo%20-%20Nintendo%20Entertainment%20System%20%28Unheadered%29.zip/Chronomancer%20-%20The%20Gears%20of%20Time%20%28World%29%20%28Demo%29%20%28Byte-Off%202020%29%20%28Aftermarket%29%20%28Unl%29.zip" TargetMode="External"/><Relationship Id="rId1885" Type="http://schemas.openxmlformats.org/officeDocument/2006/relationships/hyperlink" Target="https://archive.org/download/ni-roms/roms/Nintendo%20-%20Nintendo%20Entertainment%20System%20%28Unheadered%29.zip/ChuChu%20Rocket%21%20%28World%29%20%28Proto%29%20%282010-05-29%29%20%28Aftermarket%29%20%28Unl%29.zip" TargetMode="External"/><Relationship Id="rId1886" Type="http://schemas.openxmlformats.org/officeDocument/2006/relationships/hyperlink" Target="https://archive.org/download/ni-roms/roms/Nintendo%20-%20Nintendo%20Entertainment%20System%20%28Unheadered%29.zip/ChuChu%20Rocket%21%20%28World%29%20%28Proto%29%20%282018-06-16%29%20%28Aftermarket%29%20%28Unl%29.zip" TargetMode="External"/><Relationship Id="rId1887" Type="http://schemas.openxmlformats.org/officeDocument/2006/relationships/hyperlink" Target="https://archive.org/download/ni-roms/roms/Nintendo%20-%20Nintendo%20Entertainment%20System%20%28Unheadered%29.zip/Chu%20Da%20D%20%28Asia%29%20%28Unl%29.zip" TargetMode="External"/><Relationship Id="rId1888" Type="http://schemas.openxmlformats.org/officeDocument/2006/relationships/hyperlink" Target="https://archive.org/download/ni-roms/roms/Nintendo%20-%20Nintendo%20Entertainment%20System%20%28Unheadered%29.zip/Chu%20Han%20Fengyun%20%28China%29%20%28Aftermarket%29%20%28Unl%29.zip" TargetMode="External"/><Relationship Id="rId1889" Type="http://schemas.openxmlformats.org/officeDocument/2006/relationships/hyperlink" Target="https://archive.org/download/ni-roms/roms/Nintendo%20-%20Nintendo%20Entertainment%20System%20%28Unheadered%29.zip/Chu%20Han%20Zhengba%20-%20The%20War%20Between%20Chu%20%26%20Han%20%28China%29%20%280100396%29%20%28Unl%29.zip" TargetMode="External"/><Relationship Id="rId1880" Type="http://schemas.openxmlformats.org/officeDocument/2006/relationships/hyperlink" Target="https://archive.org/download/ni-roms/roms/Nintendo%20-%20Nintendo%20Entertainment%20System%20%28Unheadered%29.zip/Christmas%20on%20Mars%20%28World%29%20%28Demo%29%20%28Byte-Off%202024%29%20%28Aftermarket%29%20%28Unl%29.zip" TargetMode="External"/><Relationship Id="rId1881" Type="http://schemas.openxmlformats.org/officeDocument/2006/relationships/hyperlink" Target="https://archive.org/download/ni-roms/roms/Nintendo%20-%20Nintendo%20Entertainment%20System%20%28Unheadered%29.zip/ChronoKnight%20%28World%29%20%28Byte-Off%202020%29%20%28Aftermarket%29%20%28Unl%29.zip" TargetMode="External"/><Relationship Id="rId1882" Type="http://schemas.openxmlformats.org/officeDocument/2006/relationships/hyperlink" Target="https://archive.org/download/ni-roms/roms/Nintendo%20-%20Nintendo%20Entertainment%20System%20%28Unheadered%29.zip/Chrono%20Trigger%20-%20Shikong%20Zhi%20Lun%20%28China%29%20%28Pirate%29.zip" TargetMode="External"/><Relationship Id="rId1883" Type="http://schemas.openxmlformats.org/officeDocument/2006/relationships/hyperlink" Target="https://archive.org/download/ni-roms/roms/Nintendo%20-%20Nintendo%20Entertainment%20System%20%28Unheadered%29.zip/Chrono%20Trigger%20-%20The%20Wheel%20of%20Time%20%28World%29%20%28Aftermarket%29%20%28Pirate%29.zip" TargetMode="External"/><Relationship Id="rId5417" Type="http://schemas.openxmlformats.org/officeDocument/2006/relationships/hyperlink" Target="https://archive.org/download/ni-roms/roms/Nintendo%20-%20Nintendo%20Entertainment%20System%20%28Unheadered%29.zip/Sangokushi%20%28Japan%29%20%28Rev%201%29.zip" TargetMode="External"/><Relationship Id="rId6748" Type="http://schemas.openxmlformats.org/officeDocument/2006/relationships/hyperlink" Target="https://archive.org/download/ni-roms/roms/Nintendo%20-%20Nintendo%20Entertainment%20System%20%28Unheadered%29.zip/Turtle%20Rescue%20-%20Unhatched%20%28World%29%20%28Byte-Off%202019%29%20%28Aftermarket%29%20%28Unl%29.zip" TargetMode="External"/><Relationship Id="rId5418" Type="http://schemas.openxmlformats.org/officeDocument/2006/relationships/hyperlink" Target="https://archive.org/download/ni-roms/roms/Nintendo%20-%20Nintendo%20Entertainment%20System%20%28Unheadered%29.zip/Sangokushi%20%28Japan%29.zip" TargetMode="External"/><Relationship Id="rId6749" Type="http://schemas.openxmlformats.org/officeDocument/2006/relationships/hyperlink" Target="https://archive.org/download/ni-roms/roms/Nintendo%20-%20Nintendo%20Entertainment%20System%20%28Unheadered%29.zip/Turtle%20Rescue%20-%20Unhatched%20DX%20%28World%29%20%28v1.0%29%20%28Aftermarket%29%20%28Unl%29.zip" TargetMode="External"/><Relationship Id="rId5415" Type="http://schemas.openxmlformats.org/officeDocument/2006/relationships/hyperlink" Target="https://archive.org/download/ni-roms/roms/Nintendo%20-%20Nintendo%20Entertainment%20System%20%28Unheadered%29.zip/Sand%20Emperor%20%28World%29%20%28Demo%205d9%29%20%28Aftermarket%29%20%28Unl%29.zip" TargetMode="External"/><Relationship Id="rId6746" Type="http://schemas.openxmlformats.org/officeDocument/2006/relationships/hyperlink" Target="https://archive.org/download/ni-roms/roms/Nintendo%20-%20Nintendo%20Entertainment%20System%20%28Unheadered%29.zip/Turtle%20Paint%20%28World%29%20%28Demo%29%20%282021-07-08%29%20%28Aftermarket%29%20%28Unl%29.zip" TargetMode="External"/><Relationship Id="rId5416" Type="http://schemas.openxmlformats.org/officeDocument/2006/relationships/hyperlink" Target="https://archive.org/download/ni-roms/roms/Nintendo%20-%20Nintendo%20Entertainment%20System%20%28Unheadered%29.zip/Sangoku%20III%20%28Asia%29%20%28Ja%29%20%28BJ-56%29%20%28Pirate%29.zip" TargetMode="External"/><Relationship Id="rId6747" Type="http://schemas.openxmlformats.org/officeDocument/2006/relationships/hyperlink" Target="https://archive.org/download/ni-roms/roms/Nintendo%20-%20Nintendo%20Entertainment%20System%20%28Unheadered%29.zip/Turtle%20Paint%20%28World%29%20%28Demo%29%20%28Byte-Off%202020%29%20%28Aftermarket%29%20%28Unl%29.zip" TargetMode="External"/><Relationship Id="rId5419" Type="http://schemas.openxmlformats.org/officeDocument/2006/relationships/hyperlink" Target="https://archive.org/download/ni-roms/roms/Nintendo%20-%20Nintendo%20Entertainment%20System%20%28Unheadered%29.zip/Sangokushi%20-%20Chuugen%20no%20Hasha%20%28Japan%29.zip" TargetMode="External"/><Relationship Id="rId228" Type="http://schemas.openxmlformats.org/officeDocument/2006/relationships/hyperlink" Target="https://archive.org/download/ni-roms/roms/Nintendo%20-%20Nintendo%20Entertainment%20System%20%28Unheadered%29.zip/240p%20Test%20Suite%20%28World%29%20%28v0.12%29%20%28UNROM%29%20%28Program%29%20%28Aftermarket%29%20%28Unl%29.zip" TargetMode="External"/><Relationship Id="rId227" Type="http://schemas.openxmlformats.org/officeDocument/2006/relationships/hyperlink" Target="https://archive.org/download/ni-roms/roms/Nintendo%20-%20Nintendo%20Entertainment%20System%20%28Unheadered%29.zip/Cabal%20%28USA%29.zip" TargetMode="External"/><Relationship Id="rId226" Type="http://schemas.openxmlformats.org/officeDocument/2006/relationships/hyperlink" Target="https://archive.org/download/ni-roms/roms/Nintendo%20-%20Nintendo%20Entertainment%20System%20%28Unheadered%29.zip/240p%20Test%20Suite%20%28World%29%20%28v0.12%29%20%28BNROM%29%20%28Program%29%20%28Aftermarket%29%20%28Unl%29.zip" TargetMode="External"/><Relationship Id="rId225" Type="http://schemas.openxmlformats.org/officeDocument/2006/relationships/hyperlink" Target="https://archive.org/download/ni-roms/roms/Nintendo%20-%20Nintendo%20Entertainment%20System%20%28Unheadered%29.zip/BurgerTime%20%28USA%29.zip" TargetMode="External"/><Relationship Id="rId229" Type="http://schemas.openxmlformats.org/officeDocument/2006/relationships/hyperlink" Target="https://archive.org/download/ni-roms/roms/Nintendo%20-%20Nintendo%20Entertainment%20System%20%28Unheadered%29.zip/Caesars%20Palace%20%28USA%29.zip" TargetMode="External"/><Relationship Id="rId220" Type="http://schemas.openxmlformats.org/officeDocument/2006/relationships/hyperlink" Target="https://archive.org/download/ni-roms/roms/Nintendo%20-%20Nintendo%20Entertainment%20System%20%28Unheadered%29.zip/240p%20Test%20Suite%20%28World%29%20%28v0.10%29%20%28Program%29%20%28Aftermarket%29%20%28Unl%29.zip" TargetMode="External"/><Relationship Id="rId6740" Type="http://schemas.openxmlformats.org/officeDocument/2006/relationships/hyperlink" Target="https://archive.org/download/ni-roms/roms/Nintendo%20-%20Nintendo%20Entertainment%20System%20%28Unheadered%29.zip/Tunshi%20Tiandi%20-%20Sanguo%20Waizhuan%20%28China%29%20%28Xianfeng%29%20%28NTSC%29%20%28Pirate%29.zip" TargetMode="External"/><Relationship Id="rId5410" Type="http://schemas.openxmlformats.org/officeDocument/2006/relationships/hyperlink" Target="https://archive.org/download/ni-roms/roms/Nintendo%20-%20Nintendo%20Entertainment%20System%20%28Unheadered%29.zip/Samurai%20Shodown%20III%20%28Asia%29%20%28En%29%20%28Pirate%29.zip" TargetMode="External"/><Relationship Id="rId6741" Type="http://schemas.openxmlformats.org/officeDocument/2006/relationships/hyperlink" Target="https://archive.org/download/ni-roms/roms/Nintendo%20-%20Nintendo%20Entertainment%20System%20%28Unheadered%29.zip/Tunshi%20Tiandi%20-%20Sanguo%20Waizhuan%20%28China%29%20%28Xianfeng%29%20%28PAL%29%20%28Pirate%29.zip" TargetMode="External"/><Relationship Id="rId224" Type="http://schemas.openxmlformats.org/officeDocument/2006/relationships/hyperlink" Target="https://archive.org/download/ni-roms/roms/Nintendo%20-%20Nintendo%20Entertainment%20System%20%28Unheadered%29.zip/240p%20Test%20Suite%20%28World%29%20%28v0.11%29%20%28Program%29%20%28Aftermarket%29%20%28Unl%29.zip" TargetMode="External"/><Relationship Id="rId5413" Type="http://schemas.openxmlformats.org/officeDocument/2006/relationships/hyperlink" Target="https://archive.org/download/ni-roms/roms/Nintendo%20-%20Nintendo%20Entertainment%20System%20%28Unheadered%29.zip/Sand%20Emperor%20%28World%29%20%28Demo%205c%29%20%28NTSC%29%20%28Aftermarket%29%20%28Unl%29.zip" TargetMode="External"/><Relationship Id="rId6744" Type="http://schemas.openxmlformats.org/officeDocument/2006/relationships/hyperlink" Target="https://archive.org/download/ni-roms/roms/Nintendo%20-%20Nintendo%20Entertainment%20System%20%28Unheadered%29.zip/Turquoise%20Palace%20%28World%29%20%28Aftermarket%29%20%28Unl%29%20%28Alt%29.zip" TargetMode="External"/><Relationship Id="rId223" Type="http://schemas.openxmlformats.org/officeDocument/2006/relationships/hyperlink" Target="https://archive.org/download/ni-roms/roms/Nintendo%20-%20Nintendo%20Entertainment%20System%20%28Unheadered%29.zip/Burai%20Fighter%20%28USA%29.zip" TargetMode="External"/><Relationship Id="rId5414" Type="http://schemas.openxmlformats.org/officeDocument/2006/relationships/hyperlink" Target="https://archive.org/download/ni-roms/roms/Nintendo%20-%20Nintendo%20Entertainment%20System%20%28Unheadered%29.zip/Sand%20Emperor%20%28World%29%20%28Demo%205c%29%20%28PAL%29%20%28Aftermarket%29%20%28Unl%29.zip" TargetMode="External"/><Relationship Id="rId6745" Type="http://schemas.openxmlformats.org/officeDocument/2006/relationships/hyperlink" Target="https://archive.org/download/ni-roms/roms/Nintendo%20-%20Nintendo%20Entertainment%20System%20%28Unheadered%29.zip/Turquoise%20Palace%20%28World%29%20%28Aftermarket%29%20%28Unl%29.zip" TargetMode="External"/><Relationship Id="rId222" Type="http://schemas.openxmlformats.org/officeDocument/2006/relationships/hyperlink" Target="https://archive.org/download/ni-roms/roms/Nintendo%20-%20Nintendo%20Entertainment%20System%20%28Unheadered%29.zip/240p%20Test%20Suite%20%28World%29%20%28v0.11%29%20%28Program%29%20%28Aftermarket%29%20%28Unl%29%20%28Alt%29.zip" TargetMode="External"/><Relationship Id="rId5411" Type="http://schemas.openxmlformats.org/officeDocument/2006/relationships/hyperlink" Target="https://archive.org/download/ni-roms/roms/Nintendo%20-%20Nintendo%20Entertainment%20System%20%28Unheadered%29.zip/Samurai%20Zombie%20Nation%20%28Asia%29%20%28En%29%20%28LEE08072%29%20%28Pirate%29.zip" TargetMode="External"/><Relationship Id="rId6742" Type="http://schemas.openxmlformats.org/officeDocument/2006/relationships/hyperlink" Target="https://archive.org/download/ni-roms/roms/Nintendo%20-%20Nintendo%20Entertainment%20System%20%28Unheadered%29.zip/Tunshi%20Tiandi%20VI%20-%20Liubei%20Zhuan%20%28China%29%20%28Aftermarket%29%20%28Unl%29.zip" TargetMode="External"/><Relationship Id="rId221" Type="http://schemas.openxmlformats.org/officeDocument/2006/relationships/hyperlink" Target="https://archive.org/download/ni-roms/roms/Nintendo%20-%20Nintendo%20Entertainment%20System%20%28Unheadered%29.zip/Bump%20%27n%27%20Jump%20%28USA%29.zip" TargetMode="External"/><Relationship Id="rId5412" Type="http://schemas.openxmlformats.org/officeDocument/2006/relationships/hyperlink" Target="https://archive.org/download/ni-roms/roms/Nintendo%20-%20Nintendo%20Entertainment%20System%20%28Unheadered%29.zip/Sanada%20Juu%20Yuushi%20%28Japan%29.zip" TargetMode="External"/><Relationship Id="rId6743" Type="http://schemas.openxmlformats.org/officeDocument/2006/relationships/hyperlink" Target="https://archive.org/download/ni-roms/roms/Nintendo%20-%20Nintendo%20Entertainment%20System%20%28Unheadered%29.zip/Turbo%20Racing%20%28Europe%29.zip" TargetMode="External"/><Relationship Id="rId5406" Type="http://schemas.openxmlformats.org/officeDocument/2006/relationships/hyperlink" Target="https://archive.org/download/ni-roms/roms/Nintendo%20-%20Nintendo%20Entertainment%20System%20%28Unheadered%29.zip/Salamander%20%28Japan%29.zip" TargetMode="External"/><Relationship Id="rId6737" Type="http://schemas.openxmlformats.org/officeDocument/2006/relationships/hyperlink" Target="https://archive.org/download/ni-roms/roms/Nintendo%20-%20Nintendo%20Entertainment%20System%20%28Unheadered%29.zip/Tuji%20-%20Raid%20%28Asia%29%20%28v1.1%29%20%28Unl%29.zip" TargetMode="External"/><Relationship Id="rId5407" Type="http://schemas.openxmlformats.org/officeDocument/2006/relationships/hyperlink" Target="https://archive.org/download/ni-roms/roms/Nintendo%20-%20Nintendo%20Entertainment%20System%20%28Unheadered%29.zip/Sam%27s%20Journey%20%28Europe%29%20%28Demo%29%20%28NTSC%29%20%28Aftermarket%29%20%28Unl%29.zip" TargetMode="External"/><Relationship Id="rId6738" Type="http://schemas.openxmlformats.org/officeDocument/2006/relationships/hyperlink" Target="https://archive.org/download/ni-roms/roms/Nintendo%20-%20Nintendo%20Entertainment%20System%20%28Unheadered%29.zip/Tunshi%20Tiandi%20%28China%29%20%28Coolboy%29%20%28Pirate%29.zip" TargetMode="External"/><Relationship Id="rId5404" Type="http://schemas.openxmlformats.org/officeDocument/2006/relationships/hyperlink" Target="https://archive.org/download/ni-roms/roms/Nintendo%20-%20Nintendo%20Entertainment%20System%20%28Unheadered%29.zip/Salad%20no%20Kuni%20no%20Tomato%20Hime%20%28Japan%29%20%28Virtual%20Console%29.zip" TargetMode="External"/><Relationship Id="rId6735" Type="http://schemas.openxmlformats.org/officeDocument/2006/relationships/hyperlink" Target="https://archive.org/download/ni-roms/roms/Nintendo%20-%20Nintendo%20Entertainment%20System%20%28Unheadered%29.zip/Tuidaohu%20Mahjong%20%28Asia%29%20%28Kaiser%29%20%28Pirate%29.zip" TargetMode="External"/><Relationship Id="rId5405" Type="http://schemas.openxmlformats.org/officeDocument/2006/relationships/hyperlink" Target="https://archive.org/download/ni-roms/roms/Nintendo%20-%20Nintendo%20Entertainment%20System%20%28Unheadered%29.zip/Salad%20no%20Kuni%20no%20Tomato%20Hime%20%28Japan%29.zip" TargetMode="External"/><Relationship Id="rId6736" Type="http://schemas.openxmlformats.org/officeDocument/2006/relationships/hyperlink" Target="https://archive.org/download/ni-roms/roms/Nintendo%20-%20Nintendo%20Entertainment%20System%20%28Unheadered%29.zip/Tuji%20-%20Raid%20%28Asia%29%20%28v1.0%29%20%28Unl%29.zip" TargetMode="External"/><Relationship Id="rId5408" Type="http://schemas.openxmlformats.org/officeDocument/2006/relationships/hyperlink" Target="https://archive.org/download/ni-roms/roms/Nintendo%20-%20Nintendo%20Entertainment%20System%20%28Unheadered%29.zip/Sam%27s%20Journey%20%28Europe%29%20%28Demo%29%20%28PAL%29%20%28Aftermarket%29%20%28Unl%29.zip" TargetMode="External"/><Relationship Id="rId6739" Type="http://schemas.openxmlformats.org/officeDocument/2006/relationships/hyperlink" Target="https://archive.org/download/ni-roms/roms/Nintendo%20-%20Nintendo%20Entertainment%20System%20%28Unheadered%29.zip/Tunshi%20Tiandi%20-%20Sanguo%20Waizhuan%20%28China%29%20%28Waixing%29%20%28Pirate%29.zip" TargetMode="External"/><Relationship Id="rId5409" Type="http://schemas.openxmlformats.org/officeDocument/2006/relationships/hyperlink" Target="https://archive.org/download/ni-roms/roms/Nintendo%20-%20Nintendo%20Entertainment%20System%20%28Unheadered%29.zip/Samsara%20Naga%20%28Japan%29.zip" TargetMode="External"/><Relationship Id="rId217" Type="http://schemas.openxmlformats.org/officeDocument/2006/relationships/hyperlink" Target="https://archive.org/download/ni-roms/roms/Nintendo%20-%20Nintendo%20Entertainment%20System%20%28Unheadered%29.zip/Bugs%20Bunny%20Blowout%2C%20The%20%28Europe%29.zip" TargetMode="External"/><Relationship Id="rId216" Type="http://schemas.openxmlformats.org/officeDocument/2006/relationships/hyperlink" Target="https://archive.org/download/ni-roms/roms/Nintendo%20-%20Nintendo%20Entertainment%20System%20%28Unheadered%29.zip/240p%20Test%20Suite%20%28World%29%20%28v0.09%29%20%28Program%29%20%28Aftermarket%29%20%28Unl%29.zip" TargetMode="External"/><Relationship Id="rId215" Type="http://schemas.openxmlformats.org/officeDocument/2006/relationships/hyperlink" Target="https://archive.org/download/ni-roms/roms/Nintendo%20-%20Nintendo%20Entertainment%20System%20%28Unheadered%29.zip/Bugs%20Bunny%20Birthday%20Blowout%2C%20The%20%28USA%29.zip" TargetMode="External"/><Relationship Id="rId214" Type="http://schemas.openxmlformats.org/officeDocument/2006/relationships/hyperlink" Target="https://archive.org/download/ni-roms/roms/Nintendo%20-%20Nintendo%20Entertainment%20System%20%28Unheadered%29.zip/240p%20Test%20Suite%20%28World%29%20%28v0.09%29%20%28Program%29%20%28Aftermarket%29%20%28Unl%29%20%28Alt%29.zip" TargetMode="External"/><Relationship Id="rId219" Type="http://schemas.openxmlformats.org/officeDocument/2006/relationships/hyperlink" Target="https://archive.org/download/ni-roms/roms/Nintendo%20-%20Nintendo%20Entertainment%20System%20%28Unheadered%29.zip/Bugs%20Bunny%20Crazy%20Castle%2C%20The%20%28USA%29.zip" TargetMode="External"/><Relationship Id="rId218" Type="http://schemas.openxmlformats.org/officeDocument/2006/relationships/hyperlink" Target="https://archive.org/download/ni-roms/roms/Nintendo%20-%20Nintendo%20Entertainment%20System%20%28Unheadered%29.zip/240p%20Test%20Suite%20%28World%29%20%28v0.10%29%20%28Program%29%20%28Aftermarket%29%20%28Unl%29%20%28Alt%29.zip" TargetMode="External"/><Relationship Id="rId6730" Type="http://schemas.openxmlformats.org/officeDocument/2006/relationships/hyperlink" Target="https://archive.org/download/ni-roms/roms/Nintendo%20-%20Nintendo%20Entertainment%20System%20%28Unheadered%29.zip/Tsuppari%20Wars%20%28Japan%29.zip" TargetMode="External"/><Relationship Id="rId213" Type="http://schemas.openxmlformats.org/officeDocument/2006/relationships/hyperlink" Target="https://archive.org/download/ni-roms/roms/Nintendo%20-%20Nintendo%20Entertainment%20System%20%28Unheadered%29.zip/Bucky%20O%27Hare%20%28USA%29.zip" TargetMode="External"/><Relationship Id="rId5402" Type="http://schemas.openxmlformats.org/officeDocument/2006/relationships/hyperlink" Target="https://archive.org/download/ni-roms/roms/Nintendo%20-%20Nintendo%20Entertainment%20System%20%28Unheadered%29.zip/Saiyuuki%20World%202%20-%20Tenjoukai%20no%20Majin%20%28Japan%29.zip" TargetMode="External"/><Relationship Id="rId6733" Type="http://schemas.openxmlformats.org/officeDocument/2006/relationships/hyperlink" Target="https://archive.org/download/ni-roms/roms/Nintendo%20-%20Nintendo%20Entertainment%20System%20%28Unheadered%29.zip/Tu%20Long%20Dao%20%28China%29%20%28Unl%29.zip" TargetMode="External"/><Relationship Id="rId212" Type="http://schemas.openxmlformats.org/officeDocument/2006/relationships/hyperlink" Target="https://archive.org/download/ni-roms/roms/Nintendo%20-%20Nintendo%20Entertainment%20System%20%28Unheadered%29.zip/240p%20Test%20Suite%20%28World%29%20%28v0.08%29%20%28Program%29%20%28Aftermarket%29%20%28Unl%29.zip" TargetMode="External"/><Relationship Id="rId5403" Type="http://schemas.openxmlformats.org/officeDocument/2006/relationships/hyperlink" Target="https://archive.org/download/ni-roms/roms/Nintendo%20-%20Nintendo%20Entertainment%20System%20%28Unheadered%29.zip/Sakigake%21%21%20Otoko%20Juku%20-%20Shippuu%20Ichi%20Gou%20Sei%20%28Japan%29.zip" TargetMode="External"/><Relationship Id="rId6734" Type="http://schemas.openxmlformats.org/officeDocument/2006/relationships/hyperlink" Target="https://archive.org/download/ni-roms/roms/Nintendo%20-%20Nintendo%20Entertainment%20System%20%28Unheadered%29.zip/Tuidaohu%20Mahjong%20%28Asia%29%20%28J.Y.%20Company%29%20%28Pirate%29.zip" TargetMode="External"/><Relationship Id="rId211" Type="http://schemas.openxmlformats.org/officeDocument/2006/relationships/hyperlink" Target="https://archive.org/download/ni-roms/roms/Nintendo%20-%20Nintendo%20Entertainment%20System%20%28Unheadered%29.zip/Bubble%20Bobble%20Part%202%20%28USA%29.zip" TargetMode="External"/><Relationship Id="rId5400" Type="http://schemas.openxmlformats.org/officeDocument/2006/relationships/hyperlink" Target="https://archive.org/download/ni-roms/roms/Nintendo%20-%20Nintendo%20Entertainment%20System%20%28Unheadered%29.zip/Saiyuuki%20World%20%28Japan%29%20%28Beta%29.zip" TargetMode="External"/><Relationship Id="rId6731" Type="http://schemas.openxmlformats.org/officeDocument/2006/relationships/hyperlink" Target="https://archive.org/download/ni-roms/roms/Nintendo%20-%20Nintendo%20Entertainment%20System%20%28Unheadered%29.zip/Tsuri%20Kichi%20Sanpei%20-%20Blue%20Marlin%20Hen%20%28Japan%29.zip" TargetMode="External"/><Relationship Id="rId210" Type="http://schemas.openxmlformats.org/officeDocument/2006/relationships/hyperlink" Target="https://archive.org/download/ni-roms/roms/Nintendo%20-%20Nintendo%20Entertainment%20System%20%28Unheadered%29.zip/240p%20Test%20Suite%20%28World%29%20%28v0.08%29%20%28Program%29%20%28Aftermarket%29%20%28Unl%29%20%28Alt%29.zip" TargetMode="External"/><Relationship Id="rId5401" Type="http://schemas.openxmlformats.org/officeDocument/2006/relationships/hyperlink" Target="https://archive.org/download/ni-roms/roms/Nintendo%20-%20Nintendo%20Entertainment%20System%20%28Unheadered%29.zip/Saiyuuki%20World%20%28Japan%29.zip" TargetMode="External"/><Relationship Id="rId6732" Type="http://schemas.openxmlformats.org/officeDocument/2006/relationships/hyperlink" Target="https://archive.org/download/ni-roms/roms/Nintendo%20-%20Nintendo%20Entertainment%20System%20%28Unheadered%29.zip/Tsuru%20Pika%20Hagemaru%20-%20Mezase%21%20Tsuru%20Seko%20no%20Akashi%20%28Japan%29.zip" TargetMode="External"/><Relationship Id="rId4107" Type="http://schemas.openxmlformats.org/officeDocument/2006/relationships/hyperlink" Target="https://archive.org/download/ni-roms/roms/Nintendo%20-%20Nintendo%20Entertainment%20System%20%28Unheadered%29.zip/Marusa%20no%20Onna%20%28Japan%29.zip" TargetMode="External"/><Relationship Id="rId5439" Type="http://schemas.openxmlformats.org/officeDocument/2006/relationships/hyperlink" Target="https://archive.org/download/ni-roms/roms/Nintendo%20-%20Nintendo%20Entertainment%20System%20%28Unheadered%29.zip/Sanguozhi%20-%20Shu%20Wei%20Zhengba%20%28China%29%20%28Aftermarket%29%20%28Unl%29.zip" TargetMode="External"/><Relationship Id="rId4106" Type="http://schemas.openxmlformats.org/officeDocument/2006/relationships/hyperlink" Target="https://archive.org/download/ni-roms/roms/Nintendo%20-%20Nintendo%20Entertainment%20System%20%28Unheadered%29.zip/Mark%20of%20the%20Beast%20%28World%29%20%28Demo%29%20%28Aftermarket%29%20%28Unl%29.zip" TargetMode="External"/><Relationship Id="rId4109" Type="http://schemas.openxmlformats.org/officeDocument/2006/relationships/hyperlink" Target="https://archive.org/download/ni-roms/roms/Nintendo%20-%20Nintendo%20Entertainment%20System%20%28Unheadered%29.zip/Mashin%20Eiyuuden%20Wataru%20Gaiden%20%28Japan%29.zip" TargetMode="External"/><Relationship Id="rId5437" Type="http://schemas.openxmlformats.org/officeDocument/2006/relationships/hyperlink" Target="https://archive.org/download/ni-roms/roms/Nintendo%20-%20Nintendo%20Entertainment%20System%20%28Unheadered%29.zip/Sanguozhi%20-%20Lubu%20Zhuan%20%28China%29%20%28Aftermarket%29%20%28Unl%29.zip" TargetMode="External"/><Relationship Id="rId6768" Type="http://schemas.openxmlformats.org/officeDocument/2006/relationships/hyperlink" Target="https://archive.org/download/ni-roms/roms/Nintendo%20-%20Nintendo%20Entertainment%20System%20%28Unheadered%29.zip/U-Force%20Power%20Games%20%28USA%29%20%28Proto%201%29.zip" TargetMode="External"/><Relationship Id="rId4108" Type="http://schemas.openxmlformats.org/officeDocument/2006/relationships/hyperlink" Target="https://archive.org/download/ni-roms/roms/Nintendo%20-%20Nintendo%20Entertainment%20System%20%28Unheadered%29.zip/Mary%20Pizza%20Pop%21%20%28Asia%29%20%28Ja%29%20%28Pirate%29.zip" TargetMode="External"/><Relationship Id="rId5438" Type="http://schemas.openxmlformats.org/officeDocument/2006/relationships/hyperlink" Target="https://archive.org/download/ni-roms/roms/Nintendo%20-%20Nintendo%20Entertainment%20System%20%28Unheadered%29.zip/Sanguozhi%20-%20Qunxiong%20Zhengba%20%28Asia%29%20%28Unl%29.zip" TargetMode="External"/><Relationship Id="rId6769" Type="http://schemas.openxmlformats.org/officeDocument/2006/relationships/hyperlink" Target="https://archive.org/download/ni-roms/roms/Nintendo%20-%20Nintendo%20Entertainment%20System%20%28Unheadered%29.zip/U-Force%20Power%20Games%20%28USA%29%20%28Proto%202%29%20%28NintendoAge%29.zip" TargetMode="External"/><Relationship Id="rId249" Type="http://schemas.openxmlformats.org/officeDocument/2006/relationships/hyperlink" Target="https://archive.org/download/ni-roms/roms/Nintendo%20-%20Nintendo%20Entertainment%20System%20%28Unheadered%29.zip/Castlequest%20%28USA%29.zip" TargetMode="External"/><Relationship Id="rId248" Type="http://schemas.openxmlformats.org/officeDocument/2006/relationships/hyperlink" Target="https://archive.org/download/ni-roms/roms/Nintendo%20-%20Nintendo%20Entertainment%20System%20%28Unheadered%29.zip/240p%20Test%20Suite%20%28World%29%20%28v0.17%29%20%28Program%29%20%28Aftermarket%29%20%28Unl%29.zip" TargetMode="External"/><Relationship Id="rId247" Type="http://schemas.openxmlformats.org/officeDocument/2006/relationships/hyperlink" Target="https://archive.org/download/ni-roms/roms/Nintendo%20-%20Nintendo%20Entertainment%20System%20%28Unheadered%29.zip/Castle%20of%20Dragon%20%28USA%29.zip" TargetMode="External"/><Relationship Id="rId242" Type="http://schemas.openxmlformats.org/officeDocument/2006/relationships/hyperlink" Target="https://archive.org/download/ni-roms/roms/Nintendo%20-%20Nintendo%20Entertainment%20System%20%28Unheadered%29.zip/240p%20Test%20Suite%20%28World%29%20%28v0.16%29%20%28Program%29%20%28Aftermarket%29%20%28Unl%29%20%28Alt%29.zip" TargetMode="External"/><Relationship Id="rId5431" Type="http://schemas.openxmlformats.org/officeDocument/2006/relationships/hyperlink" Target="https://archive.org/download/ni-roms/roms/Nintendo%20-%20Nintendo%20Entertainment%20System%20%28Unheadered%29.zip/Sanguo%20Taoyuan%20Ji%20-%20The%20Story%20of%20Three%20Kingdoms%20%28China%29%20%28Unl%29.zip" TargetMode="External"/><Relationship Id="rId6762" Type="http://schemas.openxmlformats.org/officeDocument/2006/relationships/hyperlink" Target="https://archive.org/download/ni-roms/roms/Nintendo%20-%20Nintendo%20Entertainment%20System%20%28Unheadered%29.zip/Twin%20Dragons%20%28World%29%20%28Demo%202%29%20%282017-02-17%29%20%28Aftermarket%29%20%28Unl%29.zip" TargetMode="External"/><Relationship Id="rId241" Type="http://schemas.openxmlformats.org/officeDocument/2006/relationships/hyperlink" Target="https://archive.org/download/ni-roms/roms/Nintendo%20-%20Nintendo%20Entertainment%20System%20%28Unheadered%29.zip/Casino%20Kid%20%28USA%29.zip" TargetMode="External"/><Relationship Id="rId5432" Type="http://schemas.openxmlformats.org/officeDocument/2006/relationships/hyperlink" Target="https://archive.org/download/ni-roms/roms/Nintendo%20-%20Nintendo%20Entertainment%20System%20%28Unheadered%29.zip/Sanguo%20Wushuang%20-%20Mengjiang%20Zhuan%20%28China%29%20%28Aftermarket%29%20%28Unl%29.zip" TargetMode="External"/><Relationship Id="rId6763" Type="http://schemas.openxmlformats.org/officeDocument/2006/relationships/hyperlink" Target="https://archive.org/download/ni-roms/roms/Nintendo%20-%20Nintendo%20Entertainment%20System%20%28Unheadered%29.zip/Twin%20Dragons%20%28World%29%20%28Demo%203%29%20%28Aftermarket%29%20%28Unl%29.zip" TargetMode="External"/><Relationship Id="rId240" Type="http://schemas.openxmlformats.org/officeDocument/2006/relationships/hyperlink" Target="https://archive.org/download/ni-roms/roms/Nintendo%20-%20Nintendo%20Entertainment%20System%20%28Unheadered%29.zip/240p%20Test%20Suite%20%28World%29%20%28v0.15%29%20%28Program%29%20%28Aftermarket%29%20%28Unl%29.zip" TargetMode="External"/><Relationship Id="rId4101" Type="http://schemas.openxmlformats.org/officeDocument/2006/relationships/hyperlink" Target="https://archive.org/download/ni-roms/roms/Nintendo%20-%20Nintendo%20Entertainment%20System%20%28Unheadered%29.zip/Mario%20Open%20Golf%20%28Japan%29%20%28Rev%201%29.zip" TargetMode="External"/><Relationship Id="rId6760" Type="http://schemas.openxmlformats.org/officeDocument/2006/relationships/hyperlink" Target="https://archive.org/download/ni-roms/roms/Nintendo%20-%20Nintendo%20Entertainment%20System%20%28Unheadered%29.zip/Twin%20Cobra%20%28USA%29.zip" TargetMode="External"/><Relationship Id="rId4100" Type="http://schemas.openxmlformats.org/officeDocument/2006/relationships/hyperlink" Target="https://archive.org/download/ni-roms/roms/Nintendo%20-%20Nintendo%20Entertainment%20System%20%28Unheadered%29.zip/Mario%20Open%20Golf%20%28Japan%29%20%28Rev%201%29%20%28Virtual%20Console%29.zip" TargetMode="External"/><Relationship Id="rId5430" Type="http://schemas.openxmlformats.org/officeDocument/2006/relationships/hyperlink" Target="https://archive.org/download/ni-roms/roms/Nintendo%20-%20Nintendo%20Entertainment%20System%20%28Unheadered%29.zip/Sanguo%20Qunying%20Chuan%20%28China%29%20%28Aftermarket%29%20%28Unl%29.zip" TargetMode="External"/><Relationship Id="rId6761" Type="http://schemas.openxmlformats.org/officeDocument/2006/relationships/hyperlink" Target="https://archive.org/download/ni-roms/roms/Nintendo%20-%20Nintendo%20Entertainment%20System%20%28Unheadered%29.zip/Twin%20Dragons%20%28World%29%20%28Demo%201%29%20%282017-01-31%29%20%28Aftermarket%29%20%28Unl%29.zip" TargetMode="External"/><Relationship Id="rId246" Type="http://schemas.openxmlformats.org/officeDocument/2006/relationships/hyperlink" Target="https://archive.org/download/ni-roms/roms/Nintendo%20-%20Nintendo%20Entertainment%20System%20%28Unheadered%29.zip/240p%20Test%20Suite%20%28World%29%20%28v0.17%29%20%28Program%29%20%28Aftermarket%29%20%28Unl%29%20%28Alt%29.zip" TargetMode="External"/><Relationship Id="rId4103" Type="http://schemas.openxmlformats.org/officeDocument/2006/relationships/hyperlink" Target="https://archive.org/download/ni-roms/roms/Nintendo%20-%20Nintendo%20Entertainment%20System%20%28Unheadered%29.zip/Mario%20Rider%20%28Asia%29%20%28Ja%29%20%28JY010%29%20%28Pirate%29.zip" TargetMode="External"/><Relationship Id="rId5435" Type="http://schemas.openxmlformats.org/officeDocument/2006/relationships/hyperlink" Target="https://archive.org/download/ni-roms/roms/Nintendo%20-%20Nintendo%20Entertainment%20System%20%28Unheadered%29.zip/Sanguozhi%20-%20Caocao%20Zhuan%20%28China%29%20%28Aftermarket%29%20%28Unl%29.zip" TargetMode="External"/><Relationship Id="rId6766" Type="http://schemas.openxmlformats.org/officeDocument/2006/relationships/hyperlink" Target="https://archive.org/download/ni-roms/roms/Nintendo%20-%20Nintendo%20Entertainment%20System%20%28Unheadered%29.zip/Twin%20Eagle%20%28USA%29.zip" TargetMode="External"/><Relationship Id="rId245" Type="http://schemas.openxmlformats.org/officeDocument/2006/relationships/hyperlink" Target="https://archive.org/download/ni-roms/roms/Nintendo%20-%20Nintendo%20Entertainment%20System%20%28Unheadered%29.zip/Castelian%20%28USA%29.zip" TargetMode="External"/><Relationship Id="rId4102" Type="http://schemas.openxmlformats.org/officeDocument/2006/relationships/hyperlink" Target="https://archive.org/download/ni-roms/roms/Nintendo%20-%20Nintendo%20Entertainment%20System%20%28Unheadered%29.zip/Mario%20Open%20Golf%20%28Japan%29.zip" TargetMode="External"/><Relationship Id="rId5436" Type="http://schemas.openxmlformats.org/officeDocument/2006/relationships/hyperlink" Target="https://archive.org/download/ni-roms/roms/Nintendo%20-%20Nintendo%20Entertainment%20System%20%28Unheadered%29.zip/Sanguozhi%20-%20Chibi%20Zhi%20Zhan%20%28Asia%29%20%28Unl%29.zip" TargetMode="External"/><Relationship Id="rId6767" Type="http://schemas.openxmlformats.org/officeDocument/2006/relationships/hyperlink" Target="https://archive.org/download/ni-roms/roms/Nintendo%20-%20Nintendo%20Entertainment%20System%20%28Unheadered%29.zip/Tymkrs%20-%20Rabbit%20Hole%20%28World%29%20%28Aftermarket%29%20%28Unl%29.zip" TargetMode="External"/><Relationship Id="rId244" Type="http://schemas.openxmlformats.org/officeDocument/2006/relationships/hyperlink" Target="https://archive.org/download/ni-roms/roms/Nintendo%20-%20Nintendo%20Entertainment%20System%20%28Unheadered%29.zip/240p%20Test%20Suite%20%28World%29%20%28v0.16%29%20%28Program%29%20%28Aftermarket%29%20%28Unl%29.zip" TargetMode="External"/><Relationship Id="rId4105" Type="http://schemas.openxmlformats.org/officeDocument/2006/relationships/hyperlink" Target="https://archive.org/download/ni-roms/roms/Nintendo%20-%20Nintendo%20Entertainment%20System%20%28Unheadered%29.zip/Mario%20is%20Missing%21%20%28USA%29.zip" TargetMode="External"/><Relationship Id="rId5433" Type="http://schemas.openxmlformats.org/officeDocument/2006/relationships/hyperlink" Target="https://archive.org/download/ni-roms/roms/Nintendo%20-%20Nintendo%20Entertainment%20System%20%28Unheadered%29.zip/Sanguo%20Zhonglie%20Zhuan%20-%20The%20Story%20of%20Three%20Kingdoms%20%28China%29%20%28FS005%29%20%28Unl%29.zip" TargetMode="External"/><Relationship Id="rId6764" Type="http://schemas.openxmlformats.org/officeDocument/2006/relationships/hyperlink" Target="https://archive.org/download/ni-roms/roms/Nintendo%20-%20Nintendo%20Entertainment%20System%20%28Unheadered%29.zip/Twin%20Eagle%20%28Asia%29%20%28Ja%29%20%28PAL%29%20%28Unl%29.zip" TargetMode="External"/><Relationship Id="rId243" Type="http://schemas.openxmlformats.org/officeDocument/2006/relationships/hyperlink" Target="https://archive.org/download/ni-roms/roms/Nintendo%20-%20Nintendo%20Entertainment%20System%20%28Unheadered%29.zip/Casino%20Kid%20II%20%28USA%29.zip" TargetMode="External"/><Relationship Id="rId4104" Type="http://schemas.openxmlformats.org/officeDocument/2006/relationships/hyperlink" Target="https://archive.org/download/ni-roms/roms/Nintendo%20-%20Nintendo%20Entertainment%20System%20%28Unheadered%29.zip/Mario%20is%20Missing%21%20%28Europe%29.zip" TargetMode="External"/><Relationship Id="rId5434" Type="http://schemas.openxmlformats.org/officeDocument/2006/relationships/hyperlink" Target="https://archive.org/download/ni-roms/roms/Nintendo%20-%20Nintendo%20Entertainment%20System%20%28Unheadered%29.zip/Sanguo%20Zhonglie%20Zhuan%20-%20The%20Story%20of%20Three%20Kingdoms%20%28China%29%20%28FS305%29%20%28Unl%29.zip" TargetMode="External"/><Relationship Id="rId6765" Type="http://schemas.openxmlformats.org/officeDocument/2006/relationships/hyperlink" Target="https://archive.org/download/ni-roms/roms/Nintendo%20-%20Nintendo%20Entertainment%20System%20%28Unheadered%29.zip/Twin%20Eagle%20%28Japan%29.zip" TargetMode="External"/><Relationship Id="rId5428" Type="http://schemas.openxmlformats.org/officeDocument/2006/relationships/hyperlink" Target="https://archive.org/download/ni-roms/roms/Nintendo%20-%20Nintendo%20Entertainment%20System%20%28Unheadered%29.zip/Sanguo%20Fengyun%20%28China%29%20%28Jncota%29%20%28Unl%29.zip" TargetMode="External"/><Relationship Id="rId6759" Type="http://schemas.openxmlformats.org/officeDocument/2006/relationships/hyperlink" Target="https://archive.org/download/ni-roms/roms/Nintendo%20-%20Nintendo%20Entertainment%20System%20%28Unheadered%29.zip/TwinBee%203%20-%20Poko%20Poko%20Daimaou%20%28Japan%29.zip" TargetMode="External"/><Relationship Id="rId5429" Type="http://schemas.openxmlformats.org/officeDocument/2006/relationships/hyperlink" Target="https://archive.org/download/ni-roms/roms/Nintendo%20-%20Nintendo%20Entertainment%20System%20%28Unheadered%29.zip/Sanguo%20Qun%20Xia%20Zhuan%20%28China%29%20%28Aftermarket%29%20%28Unl%29.zip" TargetMode="External"/><Relationship Id="rId5426" Type="http://schemas.openxmlformats.org/officeDocument/2006/relationships/hyperlink" Target="https://archive.org/download/ni-roms/roms/Nintendo%20-%20Nintendo%20Entertainment%20System%20%28Unheadered%29.zip/Sanguo%20Chunqiu%20-%20Sichuan%20Sheng%20%28Asia%29%20%28Unl%29.zip" TargetMode="External"/><Relationship Id="rId6757" Type="http://schemas.openxmlformats.org/officeDocument/2006/relationships/hyperlink" Target="https://archive.org/download/ni-roms/roms/Nintendo%20-%20Nintendo%20Entertainment%20System%20%28Unheadered%29.zip/TwinBee%20%28Japan%29.zip" TargetMode="External"/><Relationship Id="rId5427" Type="http://schemas.openxmlformats.org/officeDocument/2006/relationships/hyperlink" Target="https://archive.org/download/ni-roms/roms/Nintendo%20-%20Nintendo%20Entertainment%20System%20%28Unheadered%29.zip/Sanguo%20Daluan%20Dou%20-%20Zhanguo%20%28Orochi%29%20%28China%29%20%28Aftermarket%29%20%28Unl%29.zip" TargetMode="External"/><Relationship Id="rId6758" Type="http://schemas.openxmlformats.org/officeDocument/2006/relationships/hyperlink" Target="https://archive.org/download/ni-roms/roms/Nintendo%20-%20Nintendo%20Entertainment%20System%20%28Unheadered%29.zip/TwinBee%203%20-%20Poko%20Poko%20Daimaou%20%28Japan%29%20%28Sample%29.zip" TargetMode="External"/><Relationship Id="rId239" Type="http://schemas.openxmlformats.org/officeDocument/2006/relationships/hyperlink" Target="https://archive.org/download/ni-roms/roms/Nintendo%20-%20Nintendo%20Entertainment%20System%20%28Unheadered%29.zip/Captain%20Skyhawk%20%28USA%29%20%28Rev%201%29.zip" TargetMode="External"/><Relationship Id="rId238" Type="http://schemas.openxmlformats.org/officeDocument/2006/relationships/hyperlink" Target="https://archive.org/download/ni-roms/roms/Nintendo%20-%20Nintendo%20Entertainment%20System%20%28Unheadered%29.zip/240p%20Test%20Suite%20%28World%29%20%28v0.15%29%20%28Program%29%20%28Aftermarket%29%20%28Unl%29%20%28Alt%29.zip" TargetMode="External"/><Relationship Id="rId237" Type="http://schemas.openxmlformats.org/officeDocument/2006/relationships/hyperlink" Target="https://archive.org/download/ni-roms/roms/Nintendo%20-%20Nintendo%20Entertainment%20System%20%28Unheadered%29.zip/Captain%20Planet%20and%20the%20Planeteers%20%28USA%29.zip" TargetMode="External"/><Relationship Id="rId236" Type="http://schemas.openxmlformats.org/officeDocument/2006/relationships/hyperlink" Target="https://archive.org/download/ni-roms/roms/Nintendo%20-%20Nintendo%20Entertainment%20System%20%28Unheadered%29.zip/240p%20Test%20Suite%20%28World%29%20%28v0.14%29%20%28Program%29%20%28Aftermarket%29%20%28Unl%29.zip" TargetMode="External"/><Relationship Id="rId231" Type="http://schemas.openxmlformats.org/officeDocument/2006/relationships/hyperlink" Target="https://archive.org/download/ni-roms/roms/Nintendo%20-%20Nintendo%20Entertainment%20System%20%28Unheadered%29.zip/California%20Games%20%28USA%29.zip" TargetMode="External"/><Relationship Id="rId5420" Type="http://schemas.openxmlformats.org/officeDocument/2006/relationships/hyperlink" Target="https://archive.org/download/ni-roms/roms/Nintendo%20-%20Nintendo%20Entertainment%20System%20%28Unheadered%29.zip/Sangokushi%20II%20%28Japan%29%20%28Rev%201%29.zip" TargetMode="External"/><Relationship Id="rId6751" Type="http://schemas.openxmlformats.org/officeDocument/2006/relationships/hyperlink" Target="https://archive.org/download/ni-roms/roms/Nintendo%20-%20Nintendo%20Entertainment%20System%20%28Unheadered%29.zip/Turtle%20Rescue%20-%20Unwrapped%20Holiday%20Edition%20%28World%29%20%28Aftermarket%29%20%28Unl%29.zip" TargetMode="External"/><Relationship Id="rId230" Type="http://schemas.openxmlformats.org/officeDocument/2006/relationships/hyperlink" Target="https://archive.org/download/ni-roms/roms/Nintendo%20-%20Nintendo%20Entertainment%20System%20%28Unheadered%29.zip/240p%20Test%20Suite%20%28World%29%20%28v0.13%29%20%28Program%29%20%28Aftermarket%29%20%28Unl%29%20%28Alt%29.zip" TargetMode="External"/><Relationship Id="rId5421" Type="http://schemas.openxmlformats.org/officeDocument/2006/relationships/hyperlink" Target="https://archive.org/download/ni-roms/roms/Nintendo%20-%20Nintendo%20Entertainment%20System%20%28Unheadered%29.zip/Sangokushi%20II%20%28Japan%29.zip" TargetMode="External"/><Relationship Id="rId6752" Type="http://schemas.openxmlformats.org/officeDocument/2006/relationships/hyperlink" Target="https://archive.org/download/ni-roms/roms/Nintendo%20-%20Nintendo%20Entertainment%20System%20%28Unheadered%29.zip/Turtle%20Rescue%20Adventures%20%28World%29%20%28Demo%29%20%28Aftermarket%29%20%28Unl%29.zip" TargetMode="External"/><Relationship Id="rId6750" Type="http://schemas.openxmlformats.org/officeDocument/2006/relationships/hyperlink" Target="https://archive.org/download/ni-roms/roms/Nintendo%20-%20Nintendo%20Entertainment%20System%20%28Unheadered%29.zip/Turtle%20Rescue%20-%20Unhatched%20DX%20%28World%29%20%28v1.1%29%20%28Aftermarket%29%20%28Unl%29.zip" TargetMode="External"/><Relationship Id="rId235" Type="http://schemas.openxmlformats.org/officeDocument/2006/relationships/hyperlink" Target="https://archive.org/download/ni-roms/roms/Nintendo%20-%20Nintendo%20Entertainment%20System%20%28Unheadered%29.zip/Captain%20America%20and%20the%20Avengers%20%28USA%29.zip" TargetMode="External"/><Relationship Id="rId5424" Type="http://schemas.openxmlformats.org/officeDocument/2006/relationships/hyperlink" Target="https://archive.org/download/ni-roms/roms/Nintendo%20-%20Nintendo%20Entertainment%20System%20%28Unheadered%29.zip/Sangokushi%20II%20-%20Haou%20no%20Tairiku%20%28Japan%29.zip" TargetMode="External"/><Relationship Id="rId6755" Type="http://schemas.openxmlformats.org/officeDocument/2006/relationships/hyperlink" Target="https://archive.org/download/ni-roms/roms/Nintendo%20-%20Nintendo%20Entertainment%20System%20%28Unheadered%29.zip/TwinBee%20%28Asia%29%20%28En%29%20%28LB16%29%20%28Pirate%29.zip" TargetMode="External"/><Relationship Id="rId234" Type="http://schemas.openxmlformats.org/officeDocument/2006/relationships/hyperlink" Target="https://archive.org/download/ni-roms/roms/Nintendo%20-%20Nintendo%20Entertainment%20System%20%28Unheadered%29.zip/240p%20Test%20Suite%20%28World%29%20%28v0.14%29%20%28Program%29%20%28Aftermarket%29%20%28Unl%29%20%28Alt%29.zip" TargetMode="External"/><Relationship Id="rId5425" Type="http://schemas.openxmlformats.org/officeDocument/2006/relationships/hyperlink" Target="https://archive.org/download/ni-roms/roms/Nintendo%20-%20Nintendo%20Entertainment%20System%20%28Unheadered%29.zip/Sangokushi%20III%20-%20Haou%20no%20Tairiku%20%28Asia%29%20%28Ja%29%20%28Pirate%29.zip" TargetMode="External"/><Relationship Id="rId6756" Type="http://schemas.openxmlformats.org/officeDocument/2006/relationships/hyperlink" Target="https://archive.org/download/ni-roms/roms/Nintendo%20-%20Nintendo%20Entertainment%20System%20%28Unheadered%29.zip/TwinBee%20%28Japan%29%20%28FamicomBox%29.zip" TargetMode="External"/><Relationship Id="rId233" Type="http://schemas.openxmlformats.org/officeDocument/2006/relationships/hyperlink" Target="https://archive.org/download/ni-roms/roms/Nintendo%20-%20Nintendo%20Entertainment%20System%20%28Unheadered%29.zip/Capcom%27s%20Gold%20Medal%20Challenge%20%2792%20%28USA%29.zip" TargetMode="External"/><Relationship Id="rId5422" Type="http://schemas.openxmlformats.org/officeDocument/2006/relationships/hyperlink" Target="https://archive.org/download/ni-roms/roms/Nintendo%20-%20Nintendo%20Entertainment%20System%20%28Unheadered%29.zip/Sangokushi%20II%20-%20Haou%20no%20Tairiku%20%28China%29%20%28Ja%29%20%28Subor%29%20%28Pirate%29.zip" TargetMode="External"/><Relationship Id="rId6753" Type="http://schemas.openxmlformats.org/officeDocument/2006/relationships/hyperlink" Target="https://archive.org/download/ni-roms/roms/Nintendo%20-%20Nintendo%20Entertainment%20System%20%28Unheadered%29.zip/Twig%20%28World%29%20%28Demo%29%20%28Aftermarket%29%20%28Unl%29.zip" TargetMode="External"/><Relationship Id="rId232" Type="http://schemas.openxmlformats.org/officeDocument/2006/relationships/hyperlink" Target="https://archive.org/download/ni-roms/roms/Nintendo%20-%20Nintendo%20Entertainment%20System%20%28Unheadered%29.zip/240p%20Test%20Suite%20%28World%29%20%28v0.13%29%20%28Program%29%20%28Aftermarket%29%20%28Unl%29.zip" TargetMode="External"/><Relationship Id="rId5423" Type="http://schemas.openxmlformats.org/officeDocument/2006/relationships/hyperlink" Target="https://archive.org/download/ni-roms/roms/Nintendo%20-%20Nintendo%20Entertainment%20System%20%28Unheadered%29.zip/Sangokushi%20II%20-%20Haou%20no%20Tairiku%20%28China%29%20%28Ja%29%20%28Waixing%29%20%28Pirate%29.zip" TargetMode="External"/><Relationship Id="rId6754" Type="http://schemas.openxmlformats.org/officeDocument/2006/relationships/hyperlink" Target="https://archive.org/download/ni-roms/roms/Nintendo%20-%20Nintendo%20Entertainment%20System%20%28Unheadered%29.zip/Twilight%20of%20Powers%20%28World%29%20%28Demo%29%20%28Byte-Off%202019%29%20%28Aftermarket%29%20%28Unl%29.zip" TargetMode="External"/><Relationship Id="rId6704" Type="http://schemas.openxmlformats.org/officeDocument/2006/relationships/hyperlink" Target="https://archive.org/download/ni-roms/roms/Nintendo%20-%20Nintendo%20Entertainment%20System%20%28Unheadered%29.zip/Treasure%20Hunt%20%28World%29%20%282023-09-08%29%20%28Proto%29%20%28Aftermarket%29%20%28Unl%29.zip" TargetMode="External"/><Relationship Id="rId6705" Type="http://schemas.openxmlformats.org/officeDocument/2006/relationships/hyperlink" Target="https://archive.org/download/ni-roms/roms/Nintendo%20-%20Nintendo%20Entertainment%20System%20%28Unheadered%29.zip/Treasure%20Hunt%20%28World%29%20%282023-09-30%29%20%28Proto%29%20%28Aftermarket%29%20%28Unl%29.zip" TargetMode="External"/><Relationship Id="rId6702" Type="http://schemas.openxmlformats.org/officeDocument/2006/relationships/hyperlink" Target="https://archive.org/download/ni-roms/roms/Nintendo%20-%20Nintendo%20Entertainment%20System%20%28Unheadered%29.zip/Treasure%20Hunt%20%28World%29%20%282023-09-05%29%20%28Proto%29%20%28Aftermarket%29%20%28Unl%29.zip" TargetMode="External"/><Relationship Id="rId6703" Type="http://schemas.openxmlformats.org/officeDocument/2006/relationships/hyperlink" Target="https://archive.org/download/ni-roms/roms/Nintendo%20-%20Nintendo%20Entertainment%20System%20%28Unheadered%29.zip/Treasure%20Hunt%20%28World%29%20%282023-09-07%29%20%28Proto%29%20%28Aftermarket%29%20%28Unl%29.zip" TargetMode="External"/><Relationship Id="rId6708" Type="http://schemas.openxmlformats.org/officeDocument/2006/relationships/hyperlink" Target="https://archive.org/download/ni-roms/roms/Nintendo%20-%20Nintendo%20Entertainment%20System%20%28Unheadered%29.zip/Treat%20Sweep%20on%20Creep%20Street%20%28World%29%20%28Demo%201%29%20%28Aftermarket%29%20%28Unl%29.zip" TargetMode="External"/><Relationship Id="rId6709" Type="http://schemas.openxmlformats.org/officeDocument/2006/relationships/hyperlink" Target="https://archive.org/download/ni-roms/roms/Nintendo%20-%20Nintendo%20Entertainment%20System%20%28Unheadered%29.zip/Treat%20Sweep%20on%20Creep%20Street%20%28World%29%20%28Demo%202%29%20%28Aftermarket%29%20%28Unl%29.zip" TargetMode="External"/><Relationship Id="rId6706" Type="http://schemas.openxmlformats.org/officeDocument/2006/relationships/hyperlink" Target="https://archive.org/download/ni-roms/roms/Nintendo%20-%20Nintendo%20Entertainment%20System%20%28Unheadered%29.zip/Treasure%20Island%20Dizzy%20%28World%29%20%28Unl%29.zip" TargetMode="External"/><Relationship Id="rId6707" Type="http://schemas.openxmlformats.org/officeDocument/2006/relationships/hyperlink" Target="https://archive.org/download/ni-roms/roms/Nintendo%20-%20Nintendo%20Entertainment%20System%20%28Unheadered%29.zip/Treasure%20Master%20%28USA%29.zip" TargetMode="External"/><Relationship Id="rId6700" Type="http://schemas.openxmlformats.org/officeDocument/2006/relationships/hyperlink" Target="https://archive.org/download/ni-roms/roms/Nintendo%20-%20Nintendo%20Entertainment%20System%20%28Unheadered%29.zip/Transformers%20%28USA%29%20%28NintendoAge%29%20%28Aftermarket%29%20%28Pirate%29.zip" TargetMode="External"/><Relationship Id="rId6701" Type="http://schemas.openxmlformats.org/officeDocument/2006/relationships/hyperlink" Target="https://archive.org/download/ni-roms/roms/Nintendo%20-%20Nintendo%20Entertainment%20System%20%28Unheadered%29.zip/Treasure%20Hunt%20%28World%29%20%282023-09-03%29%20%28Proto%29%20%28Aftermarket%29%20%28Unl%29.zip" TargetMode="External"/><Relationship Id="rId6726" Type="http://schemas.openxmlformats.org/officeDocument/2006/relationships/hyperlink" Target="https://archive.org/download/ni-roms/roms/Nintendo%20-%20Nintendo%20Entertainment%20System%20%28Unheadered%29.zip/Tryptic%20%28World%29%20%28v0.9%29%20%28Demo%202%29%20%28Aftermarket%29%20%28Unl%29.zip" TargetMode="External"/><Relationship Id="rId6727" Type="http://schemas.openxmlformats.org/officeDocument/2006/relationships/hyperlink" Target="https://archive.org/download/ni-roms/roms/Nintendo%20-%20Nintendo%20Entertainment%20System%20%28Unheadered%29.zip/Tryptic%20%28World%29%20%28v0.9%29%20%28Demo%203%29%20%28Aftermarket%29%20%28Unl%29.zip" TargetMode="External"/><Relationship Id="rId6724" Type="http://schemas.openxmlformats.org/officeDocument/2006/relationships/hyperlink" Target="https://archive.org/download/ni-roms/roms/Nintendo%20-%20Nintendo%20Entertainment%20System%20%28Unheadered%29.zip/Tryptic%20%28World%29%20%28Demo%201%29%20%28Aftermarket%29%20%28Unl%29.zip" TargetMode="External"/><Relationship Id="rId6725" Type="http://schemas.openxmlformats.org/officeDocument/2006/relationships/hyperlink" Target="https://archive.org/download/ni-roms/roms/Nintendo%20-%20Nintendo%20Entertainment%20System%20%28Unheadered%29.zip/Tryptic%20%28World%29%20%28Demo%204%29%20%28Aftermarket%29%20%28Unl%29.zip" TargetMode="External"/><Relationship Id="rId6728" Type="http://schemas.openxmlformats.org/officeDocument/2006/relationships/hyperlink" Target="https://archive.org/download/ni-roms/roms/Nintendo%20-%20Nintendo%20Entertainment%20System%20%28Unheadered%29.zip/Tsuppari%20Oozumou%20%28Japan%29%20%28Virtual%20Console%29.zip" TargetMode="External"/><Relationship Id="rId6729" Type="http://schemas.openxmlformats.org/officeDocument/2006/relationships/hyperlink" Target="https://archive.org/download/ni-roms/roms/Nintendo%20-%20Nintendo%20Entertainment%20System%20%28Unheadered%29.zip/Tsuppari%20Oozumou%20%28Japan%29.zip" TargetMode="External"/><Relationship Id="rId206" Type="http://schemas.openxmlformats.org/officeDocument/2006/relationships/hyperlink" Target="https://archive.org/download/ni-roms/roms/Nintendo%20-%20Nintendo%20Entertainment%20System%20%28Unheadered%29.zip/240p%20Test%20Suite%20%28World%29%20%28v0.06%29%20%28Program%29%20%28Aftermarket%29%20%28Unl%29.zip" TargetMode="External"/><Relationship Id="rId205" Type="http://schemas.openxmlformats.org/officeDocument/2006/relationships/hyperlink" Target="https://archive.org/download/ni-roms/roms/Nintendo%20-%20Nintendo%20Entertainment%20System%20%28Unheadered%29.zip/Break%20Time%20-%20The%20National%20Pool%20Tour%20%28USA%29.zip" TargetMode="External"/><Relationship Id="rId204" Type="http://schemas.openxmlformats.org/officeDocument/2006/relationships/hyperlink" Target="https://archive.org/download/ni-roms/roms/Nintendo%20-%20Nintendo%20Entertainment%20System%20%28Unheadered%29.zip/240p%20Test%20Suite%20%28World%29%20%28v0.05%29%20%28Program%29%20%28Aftermarket%29%20%28Unl%29.zip" TargetMode="External"/><Relationship Id="rId203" Type="http://schemas.openxmlformats.org/officeDocument/2006/relationships/hyperlink" Target="https://archive.org/download/ni-roms/roms/Nintendo%20-%20Nintendo%20Entertainment%20System%20%28Unheadered%29.zip/Bram%20Stoker%27s%20Dracula%20%28USA%29.zip" TargetMode="External"/><Relationship Id="rId209" Type="http://schemas.openxmlformats.org/officeDocument/2006/relationships/hyperlink" Target="https://archive.org/download/ni-roms/roms/Nintendo%20-%20Nintendo%20Entertainment%20System%20%28Unheadered%29.zip/Bubble%20Bobble%20%28USA%29.zip" TargetMode="External"/><Relationship Id="rId208" Type="http://schemas.openxmlformats.org/officeDocument/2006/relationships/hyperlink" Target="https://archive.org/download/ni-roms/roms/Nintendo%20-%20Nintendo%20Entertainment%20System%20%28Unheadered%29.zip/240p%20Test%20Suite%20%28World%29%20%28v0.07%29%20%28Program%29%20%28Aftermarket%29%20%28Unl%29.zip" TargetMode="External"/><Relationship Id="rId207" Type="http://schemas.openxmlformats.org/officeDocument/2006/relationships/hyperlink" Target="https://archive.org/download/ni-roms/roms/Nintendo%20-%20Nintendo%20Entertainment%20System%20%28Unheadered%29.zip/BreakThru%20%28USA%29.zip" TargetMode="External"/><Relationship Id="rId202" Type="http://schemas.openxmlformats.org/officeDocument/2006/relationships/hyperlink" Target="https://archive.org/download/ni-roms/roms/Nintendo%20-%20Nintendo%20Entertainment%20System%20%28Unheadered%29.zip/240p%20Test%20Suite%20%28World%29%20%28v0.04%29%20%28Program%29%20%28Aftermarket%29%20%28Unl%29.zip" TargetMode="External"/><Relationship Id="rId6722" Type="http://schemas.openxmlformats.org/officeDocument/2006/relationships/hyperlink" Target="https://archive.org/download/ni-roms/roms/Nintendo%20-%20Nintendo%20Entertainment%20System%20%28Unheadered%29.zip/Trolls%20on%20Treasure%20Island%20%28USA%29%20%28Unl%29.zip" TargetMode="External"/><Relationship Id="rId201" Type="http://schemas.openxmlformats.org/officeDocument/2006/relationships/hyperlink" Target="https://archive.org/download/ni-roms/roms/Nintendo%20-%20Nintendo%20Entertainment%20System%20%28Unheadered%29.zip/Boulder%20Dash%20%28USA%29.zip" TargetMode="External"/><Relationship Id="rId6723" Type="http://schemas.openxmlformats.org/officeDocument/2006/relationships/hyperlink" Target="https://archive.org/download/ni-roms/roms/Nintendo%20-%20Nintendo%20Entertainment%20System%20%28Unheadered%29.zip/Trouble%20at%202A03%20%28World%29%20%28Aftermarket%29%20%28Unl%29.zip" TargetMode="External"/><Relationship Id="rId200" Type="http://schemas.openxmlformats.org/officeDocument/2006/relationships/hyperlink" Target="https://archive.org/download/ni-roms/roms/Nintendo%20-%20Nintendo%20Entertainment%20System%20%28Unheadered%29.zip/240p%20Test%20Suite%20%28World%29%20%28v0.03%29%20%28Program%29%20%28Aftermarket%29%20%28Unl%29.zip" TargetMode="External"/><Relationship Id="rId6720" Type="http://schemas.openxmlformats.org/officeDocument/2006/relationships/hyperlink" Target="https://archive.org/download/ni-roms/roms/Nintendo%20-%20Nintendo%20Entertainment%20System%20%28Unheadered%29.zip/Troll%20Burner%20%28World%29%20%28Demo%29%20%28Aftermarket%29%20%28Unl%29.zip" TargetMode="External"/><Relationship Id="rId6721" Type="http://schemas.openxmlformats.org/officeDocument/2006/relationships/hyperlink" Target="https://archive.org/download/ni-roms/roms/Nintendo%20-%20Nintendo%20Entertainment%20System%20%28Unheadered%29.zip/Trolls%20in%20Crazyland%2C%20The%20%28Europe%29.zip" TargetMode="External"/><Relationship Id="rId6715" Type="http://schemas.openxmlformats.org/officeDocument/2006/relationships/hyperlink" Target="https://archive.org/download/ni-roms/roms/Nintendo%20-%20Nintendo%20Entertainment%20System%20%28Unheadered%29.zip/Trinca%20%28World%29%20%28Aftermarket%29%20%28Unl%29.zip" TargetMode="External"/><Relationship Id="rId6716" Type="http://schemas.openxmlformats.org/officeDocument/2006/relationships/hyperlink" Target="https://archive.org/download/ni-roms/roms/Nintendo%20-%20Nintendo%20Entertainment%20System%20%28Unheadered%29.zip/Trog%21%20%28Europe%29.zip" TargetMode="External"/><Relationship Id="rId6713" Type="http://schemas.openxmlformats.org/officeDocument/2006/relationships/hyperlink" Target="https://archive.org/download/ni-roms/roms/Nintendo%20-%20Nintendo%20Entertainment%20System%20%28Unheadered%29.zip/Triathron%2C%20The%20%28Japan%29.zip" TargetMode="External"/><Relationship Id="rId6714" Type="http://schemas.openxmlformats.org/officeDocument/2006/relationships/hyperlink" Target="https://archive.org/download/ni-roms/roms/Nintendo%20-%20Nintendo%20Entertainment%20System%20%28Unheadered%29.zip/Tricky%20Taxi%20%28World%29%20%28Demo%29%20%28Byte-Off%202024%29%20%28Aftermarket%29%20%28Unl%29.zip" TargetMode="External"/><Relationship Id="rId6719" Type="http://schemas.openxmlformats.org/officeDocument/2006/relationships/hyperlink" Target="https://archive.org/download/ni-roms/roms/Nintendo%20-%20Nintendo%20Entertainment%20System%20%28Unheadered%29.zip/Trojan%20%28USA%29.zip" TargetMode="External"/><Relationship Id="rId6717" Type="http://schemas.openxmlformats.org/officeDocument/2006/relationships/hyperlink" Target="https://archive.org/download/ni-roms/roms/Nintendo%20-%20Nintendo%20Entertainment%20System%20%28Unheadered%29.zip/Trog%21%20%28USA%29.zip" TargetMode="External"/><Relationship Id="rId6718" Type="http://schemas.openxmlformats.org/officeDocument/2006/relationships/hyperlink" Target="https://archive.org/download/ni-roms/roms/Nintendo%20-%20Nintendo%20Entertainment%20System%20%28Unheadered%29.zip/Trojan%20%28Europe%29.zip" TargetMode="External"/><Relationship Id="rId6711" Type="http://schemas.openxmlformats.org/officeDocument/2006/relationships/hyperlink" Target="https://archive.org/download/ni-roms/roms/Nintendo%20-%20Nintendo%20Entertainment%20System%20%28Unheadered%29.zip/Trial%20of%20Kharzoid%2C%20The%20%28World%29%20%28Demo%29%20%282023-10-28%29%20%28Aftermarket%29%20%28Unl%29.zip" TargetMode="External"/><Relationship Id="rId6712" Type="http://schemas.openxmlformats.org/officeDocument/2006/relationships/hyperlink" Target="https://archive.org/download/ni-roms/roms/Nintendo%20-%20Nintendo%20Entertainment%20System%20%28Unheadered%29.zip/Trial%20of%20Kharzoid%2C%20The%20%28World%29%20%28Demo%29%20%282024-04-10%29%20%28Aftermarket%29%20%28Unl%29.zip" TargetMode="External"/><Relationship Id="rId6710" Type="http://schemas.openxmlformats.org/officeDocument/2006/relationships/hyperlink" Target="https://archive.org/download/ni-roms/roms/Nintendo%20-%20Nintendo%20Entertainment%20System%20%28Unheadered%29.zip/Trial%20by%20Fire%20%28World%29%20%28v0.10B%29%20%28Demo%29%20%28Aftermarket%29%20%28Unl%29.zip" TargetMode="External"/><Relationship Id="rId5490" Type="http://schemas.openxmlformats.org/officeDocument/2006/relationships/hyperlink" Target="https://archive.org/download/ni-roms/roms/Nintendo%20-%20Nintendo%20Entertainment%20System%20%28Unheadered%29.zip/Seicross%20%28USA%29.zip" TargetMode="External"/><Relationship Id="rId4161" Type="http://schemas.openxmlformats.org/officeDocument/2006/relationships/hyperlink" Target="https://archive.org/download/ni-roms/roms/Nintendo%20-%20Nintendo%20Entertainment%20System%20%28Unheadered%29.zip/Mega%20Man%205%20%28Europe%29%20%28Virtual%20Console%29.zip" TargetMode="External"/><Relationship Id="rId5493" Type="http://schemas.openxmlformats.org/officeDocument/2006/relationships/hyperlink" Target="https://archive.org/download/ni-roms/roms/Nintendo%20-%20Nintendo%20Entertainment%20System%20%28Unheadered%29.zip/Seirei%20Gari%20%28Japan%29.zip" TargetMode="External"/><Relationship Id="rId4160" Type="http://schemas.openxmlformats.org/officeDocument/2006/relationships/hyperlink" Target="https://archive.org/download/ni-roms/roms/Nintendo%20-%20Nintendo%20Entertainment%20System%20%28Unheadered%29.zip/Mega%20Man%204%20%28World%29%20%28Mega%20Man%20Legacy%20Collection%29.zip" TargetMode="External"/><Relationship Id="rId5494" Type="http://schemas.openxmlformats.org/officeDocument/2006/relationships/hyperlink" Target="https://archive.org/download/ni-roms/roms/Nintendo%20-%20Nintendo%20Entertainment%20System%20%28Unheadered%29.zip/Seiryaku%20Simulation%20-%20Inbou%20no%20Wakusei%20-%20Shancara%20%28Japan%29.zip" TargetMode="External"/><Relationship Id="rId4163" Type="http://schemas.openxmlformats.org/officeDocument/2006/relationships/hyperlink" Target="https://archive.org/download/ni-roms/roms/Nintendo%20-%20Nintendo%20Entertainment%20System%20%28Unheadered%29.zip/Mega%20Man%205%20%28USA%29%20%28Virtual%20Console%29.zip" TargetMode="External"/><Relationship Id="rId5491" Type="http://schemas.openxmlformats.org/officeDocument/2006/relationships/hyperlink" Target="https://archive.org/download/ni-roms/roms/Nintendo%20-%20Nintendo%20Entertainment%20System%20%28Unheadered%29.zip/Seikima%20II%20-%20Akuma%20no%20Gyakushuu%21%20%28Japan%29.zip" TargetMode="External"/><Relationship Id="rId4162" Type="http://schemas.openxmlformats.org/officeDocument/2006/relationships/hyperlink" Target="https://archive.org/download/ni-roms/roms/Nintendo%20-%20Nintendo%20Entertainment%20System%20%28Unheadered%29.zip/Mega%20Man%205%20%28Europe%29.zip" TargetMode="External"/><Relationship Id="rId5492" Type="http://schemas.openxmlformats.org/officeDocument/2006/relationships/hyperlink" Target="https://archive.org/download/ni-roms/roms/Nintendo%20-%20Nintendo%20Entertainment%20System%20%28Unheadered%29.zip/Seirei%20Densetsu%20Lickle%20%28Japan%29.zip" TargetMode="External"/><Relationship Id="rId4165" Type="http://schemas.openxmlformats.org/officeDocument/2006/relationships/hyperlink" Target="https://archive.org/download/ni-roms/roms/Nintendo%20-%20Nintendo%20Entertainment%20System%20%28Unheadered%29.zip/Mega%20Man%205%20%28World%29%20%28Mega%20Man%20Legacy%20Collection%29.zip" TargetMode="External"/><Relationship Id="rId5497" Type="http://schemas.openxmlformats.org/officeDocument/2006/relationships/hyperlink" Target="https://archive.org/download/ni-roms/roms/Nintendo%20-%20Nintendo%20Entertainment%20System%20%28Unheadered%29.zip/Senjou%20no%20Ookami%20%28Japan%29.zip" TargetMode="External"/><Relationship Id="rId4164" Type="http://schemas.openxmlformats.org/officeDocument/2006/relationships/hyperlink" Target="https://archive.org/download/ni-roms/roms/Nintendo%20-%20Nintendo%20Entertainment%20System%20%28Unheadered%29.zip/Mega%20Man%205%20%28USA%29.zip" TargetMode="External"/><Relationship Id="rId5498" Type="http://schemas.openxmlformats.org/officeDocument/2006/relationships/hyperlink" Target="https://archive.org/download/ni-roms/roms/Nintendo%20-%20Nintendo%20Entertainment%20System%20%28Unheadered%29.zip/Senseless%20City%20%28World%29%20%28Aftermarket%29%20%28Unl%29.zip" TargetMode="External"/><Relationship Id="rId4167" Type="http://schemas.openxmlformats.org/officeDocument/2006/relationships/hyperlink" Target="https://archive.org/download/ni-roms/roms/Nintendo%20-%20Nintendo%20Entertainment%20System%20%28Unheadered%29.zip/Mega%20Man%206%20%28World%29%20%28Mega%20Man%20Legacy%20Collection%29.zip" TargetMode="External"/><Relationship Id="rId5495" Type="http://schemas.openxmlformats.org/officeDocument/2006/relationships/hyperlink" Target="https://archive.org/download/ni-roms/roms/Nintendo%20-%20Nintendo%20Entertainment%20System%20%28Unheadered%29.zip/Sekiryuuou%20%28Japan%29.zip" TargetMode="External"/><Relationship Id="rId4166" Type="http://schemas.openxmlformats.org/officeDocument/2006/relationships/hyperlink" Target="https://archive.org/download/ni-roms/roms/Nintendo%20-%20Nintendo%20Entertainment%20System%20%28Unheadered%29.zip/Mega%20Man%206%20%28USA%29.zip" TargetMode="External"/><Relationship Id="rId5496" Type="http://schemas.openxmlformats.org/officeDocument/2006/relationships/hyperlink" Target="https://archive.org/download/ni-roms/roms/Nintendo%20-%20Nintendo%20Entertainment%20System%20%28Unheadered%29.zip/Senjou%20no%20Ookami%20%28Japan%29%20%28EPROM%29%20%28FamicomBox%29.zip" TargetMode="External"/><Relationship Id="rId4169" Type="http://schemas.openxmlformats.org/officeDocument/2006/relationships/hyperlink" Target="https://archive.org/download/ni-roms/roms/Nintendo%20-%20Nintendo%20Entertainment%20System%20%28Unheadered%29.zip/Mega%20Man%20X%20%28World%29%20%28Pacnsacdave%20Reproductions%29%20%28Aftermarket%29%20%28Pirate%29.zip" TargetMode="External"/><Relationship Id="rId4168" Type="http://schemas.openxmlformats.org/officeDocument/2006/relationships/hyperlink" Target="https://archive.org/download/ni-roms/roms/Nintendo%20-%20Nintendo%20Entertainment%20System%20%28Unheadered%29.zip/Mega%20Man%20X%20%28World%29%20%28Flashback%20Entertainment%29%20%28Aftermarket%29%20%28Pirate%29.zip" TargetMode="External"/><Relationship Id="rId5499" Type="http://schemas.openxmlformats.org/officeDocument/2006/relationships/hyperlink" Target="https://archive.org/download/ni-roms/roms/Nintendo%20-%20Nintendo%20Entertainment%20System%20%28Unheadered%29.zip/Senseless%20City%20-%20Space%20Jesus%20%28World%29%20%282023-03-23%29%20%28Demo%29%20%28Aftermarket%29%20%28Unl%29.zip" TargetMode="External"/><Relationship Id="rId4150" Type="http://schemas.openxmlformats.org/officeDocument/2006/relationships/hyperlink" Target="https://archive.org/download/ni-roms/roms/Nintendo%20-%20Nintendo%20Entertainment%20System%20%28Unheadered%29.zip/Mega%20Man%203%20%28Europe%29.zip" TargetMode="External"/><Relationship Id="rId5482" Type="http://schemas.openxmlformats.org/officeDocument/2006/relationships/hyperlink" Target="https://archive.org/download/ni-roms/roms/Nintendo%20-%20Nintendo%20Entertainment%20System%20%28Unheadered%29.zip/Secret%20Ties%20%28USA%29%20%28Proto%29.zip" TargetMode="External"/><Relationship Id="rId5483" Type="http://schemas.openxmlformats.org/officeDocument/2006/relationships/hyperlink" Target="https://archive.org/download/ni-roms/roms/Nintendo%20-%20Nintendo%20Entertainment%20System%20%28Unheadered%29.zip/Secret%20of%20Grimshire%20%28World%29%20%28Aftermarket%29%20%28Unl%29.zip" TargetMode="External"/><Relationship Id="rId4152" Type="http://schemas.openxmlformats.org/officeDocument/2006/relationships/hyperlink" Target="https://archive.org/download/ni-roms/roms/Nintendo%20-%20Nintendo%20Entertainment%20System%20%28Unheadered%29.zip/Mega%20Man%203%20%28USA%29%20%28Virtual%20Console%29.zip" TargetMode="External"/><Relationship Id="rId5480" Type="http://schemas.openxmlformats.org/officeDocument/2006/relationships/hyperlink" Target="https://archive.org/download/ni-roms/roms/Nintendo%20-%20Nintendo%20Entertainment%20System%20%28Unheadered%29.zip/Secret%20Scout%20in%20the%20Temple%20of%20Demise%20%28USA%29%20%28Beta%29%20%28Unl%29.zip" TargetMode="External"/><Relationship Id="rId4151" Type="http://schemas.openxmlformats.org/officeDocument/2006/relationships/hyperlink" Target="https://archive.org/download/ni-roms/roms/Nintendo%20-%20Nintendo%20Entertainment%20System%20%28Unheadered%29.zip/Mega%20Man%203%20%28USA%29%20%28Beta%29.zip" TargetMode="External"/><Relationship Id="rId5481" Type="http://schemas.openxmlformats.org/officeDocument/2006/relationships/hyperlink" Target="https://archive.org/download/ni-roms/roms/Nintendo%20-%20Nintendo%20Entertainment%20System%20%28Unheadered%29.zip/Secret%20Scout%20in%20the%20Temple%20of%20Demise%20%28USA%29%20%28Unl%29.zip" TargetMode="External"/><Relationship Id="rId4154" Type="http://schemas.openxmlformats.org/officeDocument/2006/relationships/hyperlink" Target="https://archive.org/download/ni-roms/roms/Nintendo%20-%20Nintendo%20Entertainment%20System%20%28Unheadered%29.zip/Mega%20Man%203%20%28World%29%20%28Mega%20Man%20Legacy%20Collection%29.zip" TargetMode="External"/><Relationship Id="rId5486" Type="http://schemas.openxmlformats.org/officeDocument/2006/relationships/hyperlink" Target="https://archive.org/download/ni-roms/roms/Nintendo%20-%20Nintendo%20Entertainment%20System%20%28Unheadered%29.zip/Section-Z%20%28USA%29.zip" TargetMode="External"/><Relationship Id="rId4153" Type="http://schemas.openxmlformats.org/officeDocument/2006/relationships/hyperlink" Target="https://archive.org/download/ni-roms/roms/Nintendo%20-%20Nintendo%20Entertainment%20System%20%28Unheadered%29.zip/Mega%20Man%203%20%28USA%29.zip" TargetMode="External"/><Relationship Id="rId5487" Type="http://schemas.openxmlformats.org/officeDocument/2006/relationships/hyperlink" Target="https://archive.org/download/ni-roms/roms/Nintendo%20-%20Nintendo%20Entertainment%20System%20%28Unheadered%29.zip/Seicross%20%28Japan%29%20%28Rev%201%29.zip" TargetMode="External"/><Relationship Id="rId4156" Type="http://schemas.openxmlformats.org/officeDocument/2006/relationships/hyperlink" Target="https://archive.org/download/ni-roms/roms/Nintendo%20-%20Nintendo%20Entertainment%20System%20%28Unheadered%29.zip/Mega%20Man%204%20%28Europe%29.zip" TargetMode="External"/><Relationship Id="rId5484" Type="http://schemas.openxmlformats.org/officeDocument/2006/relationships/hyperlink" Target="https://archive.org/download/ni-roms/roms/Nintendo%20-%20Nintendo%20Entertainment%20System%20%28Unheadered%29.zip/Secret%20of%20NecroNancy%2C%20The%20%28World%29%20%28Demo%29%20%28Aftermarket%29%20%28Unl%29.zip" TargetMode="External"/><Relationship Id="rId4155" Type="http://schemas.openxmlformats.org/officeDocument/2006/relationships/hyperlink" Target="https://archive.org/download/ni-roms/roms/Nintendo%20-%20Nintendo%20Entertainment%20System%20%28Unheadered%29.zip/Mega%20Man%204%20%28Europe%29%20%28Virtual%20Console%29.zip" TargetMode="External"/><Relationship Id="rId5485" Type="http://schemas.openxmlformats.org/officeDocument/2006/relationships/hyperlink" Target="https://archive.org/download/ni-roms/roms/Nintendo%20-%20Nintendo%20Entertainment%20System%20%28Unheadered%29.zip/Section-Z%20%28Europe%29.zip" TargetMode="External"/><Relationship Id="rId4158" Type="http://schemas.openxmlformats.org/officeDocument/2006/relationships/hyperlink" Target="https://archive.org/download/ni-roms/roms/Nintendo%20-%20Nintendo%20Entertainment%20System%20%28Unheadered%29.zip/Mega%20Man%204%20%28USA%29%20%28Virtual%20Console%29.zip" TargetMode="External"/><Relationship Id="rId4157" Type="http://schemas.openxmlformats.org/officeDocument/2006/relationships/hyperlink" Target="https://archive.org/download/ni-roms/roms/Nintendo%20-%20Nintendo%20Entertainment%20System%20%28Unheadered%29.zip/Mega%20Man%204%20%28USA%29%20%28Rev%201%29.zip" TargetMode="External"/><Relationship Id="rId5488" Type="http://schemas.openxmlformats.org/officeDocument/2006/relationships/hyperlink" Target="https://archive.org/download/ni-roms/roms/Nintendo%20-%20Nintendo%20Entertainment%20System%20%28Unheadered%29.zip/Seicross%20%28Japan%29%20%28Virtual%20Console%29.zip" TargetMode="External"/><Relationship Id="rId4159" Type="http://schemas.openxmlformats.org/officeDocument/2006/relationships/hyperlink" Target="https://archive.org/download/ni-roms/roms/Nintendo%20-%20Nintendo%20Entertainment%20System%20%28Unheadered%29.zip/Mega%20Man%204%20%28USA%29.zip" TargetMode="External"/><Relationship Id="rId5489" Type="http://schemas.openxmlformats.org/officeDocument/2006/relationships/hyperlink" Target="https://archive.org/download/ni-roms/roms/Nintendo%20-%20Nintendo%20Entertainment%20System%20%28Unheadered%29.zip/Seicross%20%28Japan%29.zip" TargetMode="External"/><Relationship Id="rId1910" Type="http://schemas.openxmlformats.org/officeDocument/2006/relationships/hyperlink" Target="https://archive.org/download/ni-roms/roms/Nintendo%20-%20Nintendo%20Entertainment%20System%20%28Unheadered%29.zip/City%20Trouble%20%28USA%2C%20Europe%29%20%28Aftermarket%29%20%28Unl%29.zip" TargetMode="External"/><Relationship Id="rId1911" Type="http://schemas.openxmlformats.org/officeDocument/2006/relationships/hyperlink" Target="https://archive.org/download/ni-roms/roms/Nintendo%20-%20Nintendo%20Entertainment%20System%20%28Unheadered%29.zip/City%20of%20the%20Undead%20%28World%29%20%28Demo%29%20%28Aftermarket%29%20%28Unl%29.zip" TargetMode="External"/><Relationship Id="rId1912" Type="http://schemas.openxmlformats.org/officeDocument/2006/relationships/hyperlink" Target="https://archive.org/download/ni-roms/roms/Nintendo%20-%20Nintendo%20Entertainment%20System%20%28Unheadered%29.zip/Clash%20at%20Demonhead%20%28USA%29.zip" TargetMode="External"/><Relationship Id="rId1913" Type="http://schemas.openxmlformats.org/officeDocument/2006/relationships/hyperlink" Target="https://archive.org/download/ni-roms/roms/Nintendo%20-%20Nintendo%20Entertainment%20System%20%28Unheadered%29.zip/Classic%20500-in-1%20Jiaqiang%20Ban%20Bu%20Chongfu%20%28World%29%20%28Aftermarket%29%20%28Pirate%29.zip" TargetMode="External"/><Relationship Id="rId1914" Type="http://schemas.openxmlformats.org/officeDocument/2006/relationships/hyperlink" Target="https://archive.org/download/ni-roms/roms/Nintendo%20-%20Nintendo%20Entertainment%20System%20%28Unheadered%29.zip/Classic%20Concentration%20%28USA%29.zip" TargetMode="External"/><Relationship Id="rId1915" Type="http://schemas.openxmlformats.org/officeDocument/2006/relationships/hyperlink" Target="https://archive.org/download/ni-roms/roms/Nintendo%20-%20Nintendo%20Entertainment%20System%20%28Unheadered%29.zip/Claudia%20Adventure%20%28World%29%20%28Demo%29%20%28Byte-Off%202020%29%20%28Aftermarket%29%20%28Unl%29.zip" TargetMode="External"/><Relationship Id="rId1916" Type="http://schemas.openxmlformats.org/officeDocument/2006/relationships/hyperlink" Target="https://archive.org/download/ni-roms/roms/Nintendo%20-%20Nintendo%20Entertainment%20System%20%28Unheadered%29.zip/Cliffhanger%20%28USA%29.zip" TargetMode="External"/><Relationship Id="rId1917" Type="http://schemas.openxmlformats.org/officeDocument/2006/relationships/hyperlink" Target="https://archive.org/download/ni-roms/roms/Nintendo%20-%20Nintendo%20Entertainment%20System%20%28Unheadered%29.zip/Closeout%20%28World%29%20%28Byte-Off%202019%29%20%28Aftermarket%29%20%28Unl%29.zip" TargetMode="External"/><Relationship Id="rId1918" Type="http://schemas.openxmlformats.org/officeDocument/2006/relationships/hyperlink" Target="https://archive.org/download/ni-roms/roms/Nintendo%20-%20Nintendo%20Entertainment%20System%20%28Unheadered%29.zip/Closing%20In%21%20Barney%27s%20Daring%20Escape%20%28World%29%20%28Aftermarket%29%20%28Unl%29.zip" TargetMode="External"/><Relationship Id="rId1919" Type="http://schemas.openxmlformats.org/officeDocument/2006/relationships/hyperlink" Target="https://archive.org/download/ni-roms/roms/Nintendo%20-%20Nintendo%20Entertainment%20System%20%28Unheadered%29.zip/Closing%20In%21%20Barney%27s%20Daring%20Escape%20%28World%29%20%28v1.1%29%20%28Aftermarket%29%20%28Unl%29.zip" TargetMode="External"/><Relationship Id="rId4181" Type="http://schemas.openxmlformats.org/officeDocument/2006/relationships/hyperlink" Target="https://archive.org/download/ni-roms/roms/Nintendo%20-%20Nintendo%20Entertainment%20System%20%28Unheadered%29.zip/Meimon%21%20Takonishi%20Ouendan%20-%20Kouha%206%20Nin%20Shuu%20%28Japan%29.zip" TargetMode="External"/><Relationship Id="rId4180" Type="http://schemas.openxmlformats.org/officeDocument/2006/relationships/hyperlink" Target="https://archive.org/download/ni-roms/roms/Nintendo%20-%20Nintendo%20Entertainment%20System%20%28Unheadered%29.zip/Meimon%21%20Daisan%20Yakyuubu%20%28Japan%29.zip" TargetMode="External"/><Relationship Id="rId4183" Type="http://schemas.openxmlformats.org/officeDocument/2006/relationships/hyperlink" Target="https://archive.org/download/ni-roms/roms/Nintendo%20-%20Nintendo%20Entertainment%20System%20%28Unheadered%29.zip/Meitantei%20Holmes%20-%20M%20kara%20no%20Chousenjou%20%28Japan%29.zip" TargetMode="External"/><Relationship Id="rId4182" Type="http://schemas.openxmlformats.org/officeDocument/2006/relationships/hyperlink" Target="https://archive.org/download/ni-roms/roms/Nintendo%20-%20Nintendo%20Entertainment%20System%20%28Unheadered%29.zip/Meitantei%20Holmes%20-%20Kiri%20no%20London%20Satsujin%20Jiken%20%28Japan%29.zip" TargetMode="External"/><Relationship Id="rId4185" Type="http://schemas.openxmlformats.org/officeDocument/2006/relationships/hyperlink" Target="https://archive.org/download/ni-roms/roms/Nintendo%20-%20Nintendo%20Entertainment%20System%20%28Unheadered%29.zip/Melo%20Jellos%202%20%28World%29%20%28Aftermarket%29%20%28Unl%29.zip" TargetMode="External"/><Relationship Id="rId4184" Type="http://schemas.openxmlformats.org/officeDocument/2006/relationships/hyperlink" Target="https://archive.org/download/ni-roms/roms/Nintendo%20-%20Nintendo%20Entertainment%20System%20%28Unheadered%29.zip/Melanchony%20of%20Existance%20-%20Chapter%200%20%28World%29%20%28Demo%29%20%28NESDev%202011%29%20%28Aftermarket%29%20%28Unl%29.zip" TargetMode="External"/><Relationship Id="rId4187" Type="http://schemas.openxmlformats.org/officeDocument/2006/relationships/hyperlink" Target="https://archive.org/download/ni-roms/roms/Nintendo%20-%20Nintendo%20Entertainment%20System%20%28Unheadered%29.zip/Mendel%20Palace%20%28USA%29.zip" TargetMode="External"/><Relationship Id="rId4186" Type="http://schemas.openxmlformats.org/officeDocument/2006/relationships/hyperlink" Target="https://archive.org/download/ni-roms/roms/Nintendo%20-%20Nintendo%20Entertainment%20System%20%28Unheadered%29.zip/Menace%20Beach%20%28USA%29%20%28Unl%29.zip" TargetMode="External"/><Relationship Id="rId4189" Type="http://schemas.openxmlformats.org/officeDocument/2006/relationships/hyperlink" Target="https://archive.org/download/ni-roms/roms/Nintendo%20-%20Nintendo%20Entertainment%20System%20%28Unheadered%29.zip/Meng%20Huan%20-%20Xiang%20Shuai%20Chuanqi%20Zhi%20Xue%20Hai%20Piaoling%20%28China%29%20%28Aftermarket%29%20%28Unl%29.zip" TargetMode="External"/><Relationship Id="rId4188" Type="http://schemas.openxmlformats.org/officeDocument/2006/relationships/hyperlink" Target="https://archive.org/download/ni-roms/roms/Nintendo%20-%20Nintendo%20Entertainment%20System%20%28Unheadered%29.zip/Mendel%20Palace%20%28USA%2C%20Europe%29%20%28Namco%20Museum%20Archives%20Vol%202%29.zip" TargetMode="External"/><Relationship Id="rId1900" Type="http://schemas.openxmlformats.org/officeDocument/2006/relationships/hyperlink" Target="https://archive.org/download/ni-roms/roms/Nintendo%20-%20Nintendo%20Entertainment%20System%20%28Unheadered%29.zip/Chuuka%20Taisen%20%28Japan%29.zip" TargetMode="External"/><Relationship Id="rId1901" Type="http://schemas.openxmlformats.org/officeDocument/2006/relationships/hyperlink" Target="https://archive.org/download/ni-roms/roms/Nintendo%20-%20Nintendo%20Entertainment%20System%20%28Unheadered%29.zip/Circus%20Caper%20%28USA%29.zip" TargetMode="External"/><Relationship Id="rId1902" Type="http://schemas.openxmlformats.org/officeDocument/2006/relationships/hyperlink" Target="https://archive.org/download/ni-roms/roms/Nintendo%20-%20Nintendo%20Entertainment%20System%20%28Unheadered%29.zip/Circus%20Charlie%20%28Japan%29.zip" TargetMode="External"/><Relationship Id="rId1903" Type="http://schemas.openxmlformats.org/officeDocument/2006/relationships/hyperlink" Target="https://archive.org/download/ni-roms/roms/Nintendo%20-%20Nintendo%20Entertainment%20System%20%28Unheadered%29.zip/City%20Adventure%20Touch%20-%20Mystery%20of%20Triangle%20%28Japan%29.zip" TargetMode="External"/><Relationship Id="rId1904" Type="http://schemas.openxmlformats.org/officeDocument/2006/relationships/hyperlink" Target="https://archive.org/download/ni-roms/roms/Nintendo%20-%20Nintendo%20Entertainment%20System%20%28Unheadered%29.zip/City%20Connection%20%28Europe%29%20%28Virtual%20Console%29.zip" TargetMode="External"/><Relationship Id="rId1905" Type="http://schemas.openxmlformats.org/officeDocument/2006/relationships/hyperlink" Target="https://archive.org/download/ni-roms/roms/Nintendo%20-%20Nintendo%20Entertainment%20System%20%28Unheadered%29.zip/City%20Connection%20%28Europe%29.zip" TargetMode="External"/><Relationship Id="rId1906" Type="http://schemas.openxmlformats.org/officeDocument/2006/relationships/hyperlink" Target="https://archive.org/download/ni-roms/roms/Nintendo%20-%20Nintendo%20Entertainment%20System%20%28Unheadered%29.zip/City%20Connection%20%28Japan%29.zip" TargetMode="External"/><Relationship Id="rId1907" Type="http://schemas.openxmlformats.org/officeDocument/2006/relationships/hyperlink" Target="https://archive.org/download/ni-roms/roms/Nintendo%20-%20Nintendo%20Entertainment%20System%20%28Unheadered%29.zip/City%20Connection%20%28USA%29.zip" TargetMode="External"/><Relationship Id="rId1908" Type="http://schemas.openxmlformats.org/officeDocument/2006/relationships/hyperlink" Target="https://archive.org/download/ni-roms/roms/Nintendo%20-%20Nintendo%20Entertainment%20System%20%28Unheadered%29.zip/City%20Fighter%20IV%20%28Asia%29%20%28En%29%20%28Pirate%29.zip" TargetMode="External"/><Relationship Id="rId1909" Type="http://schemas.openxmlformats.org/officeDocument/2006/relationships/hyperlink" Target="https://archive.org/download/ni-roms/roms/Nintendo%20-%20Nintendo%20Entertainment%20System%20%28Unheadered%29.zip/City%20Patrolman%20%28China%29%20%28En%29%20%28Unl%29.zip" TargetMode="External"/><Relationship Id="rId4170" Type="http://schemas.openxmlformats.org/officeDocument/2006/relationships/hyperlink" Target="https://archive.org/download/ni-roms/roms/Nintendo%20-%20Nintendo%20Entertainment%20System%20%28Unheadered%29.zip/Mei%20Shaonu%20Meng%20Gongchang%20%28Asia%29%20%28Pirate%29.zip" TargetMode="External"/><Relationship Id="rId4172" Type="http://schemas.openxmlformats.org/officeDocument/2006/relationships/hyperlink" Target="https://archive.org/download/ni-roms/roms/Nintendo%20-%20Nintendo%20Entertainment%20System%20%28Unheadered%29.zip/Meiji%20Ishin%20%28Japan%29.zip" TargetMode="External"/><Relationship Id="rId4171" Type="http://schemas.openxmlformats.org/officeDocument/2006/relationships/hyperlink" Target="https://archive.org/download/ni-roms/roms/Nintendo%20-%20Nintendo%20Entertainment%20System%20%28Unheadered%29.zip/Meiguo%20Fuhao%20%28China%29%20%28Unl%29.zip" TargetMode="External"/><Relationship Id="rId4174" Type="http://schemas.openxmlformats.org/officeDocument/2006/relationships/hyperlink" Target="https://archive.org/download/ni-roms/roms/Nintendo%20-%20Nintendo%20Entertainment%20System%20%28Unheadered%29.zip/Meikyuu%20Jiin%20Dababa%20%28Asia%29%20%28Ja%29%20%28Kaiser%29%20%28KS-7016B%29%20%28Pirate%29.zip" TargetMode="External"/><Relationship Id="rId4173" Type="http://schemas.openxmlformats.org/officeDocument/2006/relationships/hyperlink" Target="https://archive.org/download/ni-roms/roms/Nintendo%20-%20Nintendo%20Entertainment%20System%20%28Unheadered%29.zip/Meikyuu-jima%20%28Japan%29.zip" TargetMode="External"/><Relationship Id="rId4176" Type="http://schemas.openxmlformats.org/officeDocument/2006/relationships/hyperlink" Target="https://archive.org/download/ni-roms/roms/Nintendo%20-%20Nintendo%20Entertainment%20System%20%28Unheadered%29.zip/Meikyuu%20Kumikyoku%20-%20Milon%20no%20Daibouken%20%28Japan%29%20%28Sample%29.zip" TargetMode="External"/><Relationship Id="rId4175" Type="http://schemas.openxmlformats.org/officeDocument/2006/relationships/hyperlink" Target="https://archive.org/download/ni-roms/roms/Nintendo%20-%20Nintendo%20Entertainment%20System%20%28Unheadered%29.zip/Meikyuu%20Jiin%20Dababa%20%28Asia%29%20%28Ja%29%20%28Whirlwind%20Manu%29%20%28LH28%29%20%28Pirate%29.zip" TargetMode="External"/><Relationship Id="rId4178" Type="http://schemas.openxmlformats.org/officeDocument/2006/relationships/hyperlink" Target="https://archive.org/download/ni-roms/roms/Nintendo%20-%20Nintendo%20Entertainment%20System%20%28Unheadered%29.zip/Meikyuu%20Kumikyoku%20-%20Milon%20no%20Daibouken%20%28Japan%29.zip" TargetMode="External"/><Relationship Id="rId4177" Type="http://schemas.openxmlformats.org/officeDocument/2006/relationships/hyperlink" Target="https://archive.org/download/ni-roms/roms/Nintendo%20-%20Nintendo%20Entertainment%20System%20%28Unheadered%29.zip/Meikyuu%20Kumikyoku%20-%20Milon%20no%20Daibouken%20%28Japan%29%20%28Virtual%20Console%29.zip" TargetMode="External"/><Relationship Id="rId4179" Type="http://schemas.openxmlformats.org/officeDocument/2006/relationships/hyperlink" Target="https://archive.org/download/ni-roms/roms/Nintendo%20-%20Nintendo%20Entertainment%20System%20%28Unheadered%29.zip/Meikyuu%20no%20Tatsujin%20-%20Daimeiro%20%28Japan%29.zip" TargetMode="External"/><Relationship Id="rId4129" Type="http://schemas.openxmlformats.org/officeDocument/2006/relationships/hyperlink" Target="https://archive.org/download/ni-roms/roms/Nintendo%20-%20Nintendo%20Entertainment%20System%20%28Unheadered%29.zip/Maxwell%20The%20Cat%20-%20NES%20Adventure%20%28World%29%20%28Aftermarket%29%20%28Unl%29.zip" TargetMode="External"/><Relationship Id="rId4128" Type="http://schemas.openxmlformats.org/officeDocument/2006/relationships/hyperlink" Target="https://archive.org/download/ni-roms/roms/Nintendo%20-%20Nintendo%20Entertainment%20System%20%28Unheadered%29.zip/Maxi%2015%20%28USA%29%20%28Unl%29.zip" TargetMode="External"/><Relationship Id="rId5459" Type="http://schemas.openxmlformats.org/officeDocument/2006/relationships/hyperlink" Target="https://archive.org/download/ni-roms/roms/Nintendo%20-%20Nintendo%20Entertainment%20System%20%28Unheadered%29.zip/Sansuu%201%20Nen%20-%20Keisan%20Game%20%28Japan%29.zip" TargetMode="External"/><Relationship Id="rId6780" Type="http://schemas.openxmlformats.org/officeDocument/2006/relationships/hyperlink" Target="https://archive.org/download/ni-roms/roms/Nintendo%20-%20Nintendo%20Entertainment%20System%20%28Unheadered%29.zip/Ufouria%20-%20The%20Saga%20%28Europe%29%20%28Beta%29.zip" TargetMode="External"/><Relationship Id="rId5450" Type="http://schemas.openxmlformats.org/officeDocument/2006/relationships/hyperlink" Target="https://archive.org/download/ni-roms/roms/Nintendo%20-%20Nintendo%20Entertainment%20System%20%28Unheadered%29.zip/Sanguozhi%20II%20Dai%20%28China%29%20%28Waixing%29%20%28Aftermarket%29%20%28Unl%29.zip" TargetMode="External"/><Relationship Id="rId6781" Type="http://schemas.openxmlformats.org/officeDocument/2006/relationships/hyperlink" Target="https://archive.org/download/ni-roms/roms/Nintendo%20-%20Nintendo%20Entertainment%20System%20%28Unheadered%29.zip/Ufouria%20-%20The%20Saga%20%28Europe%29.zip" TargetMode="External"/><Relationship Id="rId4121" Type="http://schemas.openxmlformats.org/officeDocument/2006/relationships/hyperlink" Target="https://archive.org/download/ni-roms/roms/Nintendo%20-%20Nintendo%20Entertainment%20System%20%28Unheadered%29.zip/Matsumoto%20Tooru%20no%20Kabushiki%20Hisshou%20Gaku%20%28Japan%29.zip" TargetMode="External"/><Relationship Id="rId5453" Type="http://schemas.openxmlformats.org/officeDocument/2006/relationships/hyperlink" Target="https://archive.org/download/ni-roms/roms/Nintendo%20-%20Nintendo%20Entertainment%20System%20%28Unheadered%29.zip/Sanma%20no%20Meitantei%20%28Japan%29.zip" TargetMode="External"/><Relationship Id="rId6784" Type="http://schemas.openxmlformats.org/officeDocument/2006/relationships/hyperlink" Target="https://archive.org/download/ni-roms/roms/Nintendo%20-%20Nintendo%20Entertainment%20System%20%28Unheadered%29.zip/Ufouria%20-%20The%20Saga%20%28USA%2C%20Europe%29%20%28Wii%20U%20Virtual%20Console%29.zip" TargetMode="External"/><Relationship Id="rId4120" Type="http://schemas.openxmlformats.org/officeDocument/2006/relationships/hyperlink" Target="https://archive.org/download/ni-roms/roms/Nintendo%20-%20Nintendo%20Entertainment%20System%20%28Unheadered%29.zip/Matendouji%20%28Japan%29.zip" TargetMode="External"/><Relationship Id="rId5454" Type="http://schemas.openxmlformats.org/officeDocument/2006/relationships/hyperlink" Target="https://archive.org/download/ni-roms/roms/Nintendo%20-%20Nintendo%20Entertainment%20System%20%28Unheadered%29.zip/Sanrio%20Carnival%20%28Japan%29.zip" TargetMode="External"/><Relationship Id="rId6785" Type="http://schemas.openxmlformats.org/officeDocument/2006/relationships/hyperlink" Target="https://archive.org/download/ni-roms/roms/Nintendo%20-%20Nintendo%20Entertainment%20System%20%28Unheadered%29.zip/Ufouria%20-%20The%20Saga%20%28USA%2C%20Europe%29%20%28Wii%20Virtual%20Console%29.zip" TargetMode="External"/><Relationship Id="rId4123" Type="http://schemas.openxmlformats.org/officeDocument/2006/relationships/hyperlink" Target="https://archive.org/download/ni-roms/roms/Nintendo%20-%20Nintendo%20Entertainment%20System%20%28Unheadered%29.zip/Mawthorne%20%28World%29%20%28Demo%29%20%28Aftermarket%29%20%28Unl%29.zip" TargetMode="External"/><Relationship Id="rId5451" Type="http://schemas.openxmlformats.org/officeDocument/2006/relationships/hyperlink" Target="https://archive.org/download/ni-roms/roms/Nintendo%20-%20Nintendo%20Entertainment%20System%20%28Unheadered%29.zip/Sanguozhi%20III%20%28China%29%20%28Aftermarket%29%20%28Pirate%29.zip" TargetMode="External"/><Relationship Id="rId6782" Type="http://schemas.openxmlformats.org/officeDocument/2006/relationships/hyperlink" Target="https://archive.org/download/ni-roms/roms/Nintendo%20-%20Nintendo%20Entertainment%20System%20%28Unheadered%29.zip/Ufouria%20-%20The%20Saga%20%28USA%29%20%28Proto%201%29%20%5Bb%5D.zip" TargetMode="External"/><Relationship Id="rId4122" Type="http://schemas.openxmlformats.org/officeDocument/2006/relationships/hyperlink" Target="https://archive.org/download/ni-roms/roms/Nintendo%20-%20Nintendo%20Entertainment%20System%20%28Unheadered%29.zip/Matsumoto%20Tooru%20no%20Kabushiki%20Hisshou%20Gaku%20-%20Part%20II%20%28Japan%29.zip" TargetMode="External"/><Relationship Id="rId5452" Type="http://schemas.openxmlformats.org/officeDocument/2006/relationships/hyperlink" Target="https://archive.org/download/ni-roms/roms/Nintendo%20-%20Nintendo%20Entertainment%20System%20%28Unheadered%29.zip/Sanguozhi%20IV%20-%20Chibi%20Fengyun%20%28Asia%29%20%28Pirate%29.zip" TargetMode="External"/><Relationship Id="rId6783" Type="http://schemas.openxmlformats.org/officeDocument/2006/relationships/hyperlink" Target="https://archive.org/download/ni-roms/roms/Nintendo%20-%20Nintendo%20Entertainment%20System%20%28Unheadered%29.zip/Ufouria%20-%20The%20Saga%20%28USA%29%20%28Proto%202%29.zip" TargetMode="External"/><Relationship Id="rId4125" Type="http://schemas.openxmlformats.org/officeDocument/2006/relationships/hyperlink" Target="https://archive.org/download/ni-roms/roms/Nintendo%20-%20Nintendo%20Entertainment%20System%20%28Unheadered%29.zip/Maxi-15%20Pack%20%28Australia%29%20%28Rev%201%29%20%28Unl%29.zip" TargetMode="External"/><Relationship Id="rId5457" Type="http://schemas.openxmlformats.org/officeDocument/2006/relationships/hyperlink" Target="https://archive.org/download/ni-roms/roms/Nintendo%20-%20Nintendo%20Entertainment%20System%20%28Unheadered%29.zip/Sanshiliu%20Ji%20-%20The%20Thirty-Six%20Tricks%20%28China%29%20%28970158%29%20%28Unl%29.zip" TargetMode="External"/><Relationship Id="rId6788" Type="http://schemas.openxmlformats.org/officeDocument/2006/relationships/hyperlink" Target="https://archive.org/download/ni-roms/roms/Nintendo%20-%20Nintendo%20Entertainment%20System%20%28Unheadered%29.zip/Ultima%20-%20Kyoufu%20no%20Exodus%20%28Japan%29.zip" TargetMode="External"/><Relationship Id="rId4124" Type="http://schemas.openxmlformats.org/officeDocument/2006/relationships/hyperlink" Target="https://archive.org/download/ni-roms/roms/Nintendo%20-%20Nintendo%20Entertainment%20System%20%28Unheadered%29.zip/Max%20Warrior%20-%20Wakusei%20Kaigenrei%20%28Japan%29.zip" TargetMode="External"/><Relationship Id="rId5458" Type="http://schemas.openxmlformats.org/officeDocument/2006/relationships/hyperlink" Target="https://archive.org/download/ni-roms/roms/Nintendo%20-%20Nintendo%20Entertainment%20System%20%28Unheadered%29.zip/Sanshiliu%20Ji%20-%20The%20Thirty-Six%20Tricks%20%28China%29%20%28Unl%29.zip" TargetMode="External"/><Relationship Id="rId6789" Type="http://schemas.openxmlformats.org/officeDocument/2006/relationships/hyperlink" Target="https://archive.org/download/ni-roms/roms/Nintendo%20-%20Nintendo%20Entertainment%20System%20%28Unheadered%29.zip/Ultima%20-%20Quest%20of%20the%20Avatar%20%28USA%29.zip" TargetMode="External"/><Relationship Id="rId4127" Type="http://schemas.openxmlformats.org/officeDocument/2006/relationships/hyperlink" Target="https://archive.org/download/ni-roms/roms/Nintendo%20-%20Nintendo%20Entertainment%20System%20%28Unheadered%29.zip/Maxi%2015%20%28USA%29%20%28Rev%201%29%20%28Unl%29.zip" TargetMode="External"/><Relationship Id="rId5455" Type="http://schemas.openxmlformats.org/officeDocument/2006/relationships/hyperlink" Target="https://archive.org/download/ni-roms/roms/Nintendo%20-%20Nintendo%20Entertainment%20System%20%28Unheadered%29.zip/Sanrio%20Carnival%202%20%28Japan%29.zip" TargetMode="External"/><Relationship Id="rId6786" Type="http://schemas.openxmlformats.org/officeDocument/2006/relationships/hyperlink" Target="https://archive.org/download/ni-roms/roms/Nintendo%20-%20Nintendo%20Entertainment%20System%20%28Unheadered%29.zip/Ugadayka%20%28Russia%29%20%28Unl%29.zip" TargetMode="External"/><Relationship Id="rId4126" Type="http://schemas.openxmlformats.org/officeDocument/2006/relationships/hyperlink" Target="https://archive.org/download/ni-roms/roms/Nintendo%20-%20Nintendo%20Entertainment%20System%20%28Unheadered%29.zip/Maxi-15%20Pack%20%28Australia%29%20%28Unl%29.zip" TargetMode="External"/><Relationship Id="rId5456" Type="http://schemas.openxmlformats.org/officeDocument/2006/relationships/hyperlink" Target="https://archive.org/download/ni-roms/roms/Nintendo%20-%20Nintendo%20Entertainment%20System%20%28Unheadered%29.zip/Sanrio%20Cup%20-%20Pon%20Pon%20Volley%20%28Japan%29.zip" TargetMode="External"/><Relationship Id="rId6787" Type="http://schemas.openxmlformats.org/officeDocument/2006/relationships/hyperlink" Target="https://archive.org/download/ni-roms/roms/Nintendo%20-%20Nintendo%20Entertainment%20System%20%28Unheadered%29.zip/Ultima%20-%20Exodus%20%28USA%29.zip" TargetMode="External"/><Relationship Id="rId4118" Type="http://schemas.openxmlformats.org/officeDocument/2006/relationships/hyperlink" Target="https://archive.org/download/ni-roms/roms/Nintendo%20-%20Nintendo%20Entertainment%20System%20%28Unheadered%29.zip/Master%20of%20Time%20%28World%29%20%28Proto%29%20%28Byte-Off%202020%29%20%28Aftermarket%29%20%28Unl%29.zip" TargetMode="External"/><Relationship Id="rId4117" Type="http://schemas.openxmlformats.org/officeDocument/2006/relationships/hyperlink" Target="https://archive.org/download/ni-roms/roms/Nintendo%20-%20Nintendo%20Entertainment%20System%20%28Unheadered%29.zip/Master%20Shooter%20%28Asia%29%20%28Ja%29%20%28Unl%29.zip" TargetMode="External"/><Relationship Id="rId5448" Type="http://schemas.openxmlformats.org/officeDocument/2006/relationships/hyperlink" Target="https://archive.org/download/ni-roms/roms/Nintendo%20-%20Nintendo%20Entertainment%20System%20%28Unheadered%29.zip/Sanguozhi%202%20-%20Zhongwen%20Jiaqiang%20Ban%20%28China%29%20%28Pirate%29.zip" TargetMode="External"/><Relationship Id="rId6779" Type="http://schemas.openxmlformats.org/officeDocument/2006/relationships/hyperlink" Target="https://archive.org/download/ni-roms/roms/Nintendo%20-%20Nintendo%20Entertainment%20System%20%28Unheadered%29.zip/Uchuusen%20Cosmo%20Carrier%20%28Japan%29.zip" TargetMode="External"/><Relationship Id="rId4119" Type="http://schemas.openxmlformats.org/officeDocument/2006/relationships/hyperlink" Target="https://archive.org/download/ni-roms/roms/Nintendo%20-%20Nintendo%20Entertainment%20System%20%28Unheadered%29.zip/Masuzoe%20Youichi%20-%20Asa%20Made%20Famicom%20%28Japan%29.zip" TargetMode="External"/><Relationship Id="rId5449" Type="http://schemas.openxmlformats.org/officeDocument/2006/relationships/hyperlink" Target="https://archive.org/download/ni-roms/roms/Nintendo%20-%20Nintendo%20Entertainment%20System%20%28Unheadered%29.zip/Sanguozhi%20II%20%28China%29%20%28Zhenhua%29%20%28Aftermarket%29%20%28Unl%29.zip" TargetMode="External"/><Relationship Id="rId6770" Type="http://schemas.openxmlformats.org/officeDocument/2006/relationships/hyperlink" Target="https://archive.org/download/ni-roms/roms/Nintendo%20-%20Nintendo%20Entertainment%20System%20%28Unheadered%29.zip/U-Force%20Test%20%28USA%29%20%28Test%20Program%29.zip" TargetMode="External"/><Relationship Id="rId4110" Type="http://schemas.openxmlformats.org/officeDocument/2006/relationships/hyperlink" Target="https://archive.org/download/ni-roms/roms/Nintendo%20-%20Nintendo%20Entertainment%20System%20%28Unheadered%29.zip/Mashou%20%28Japan%29.zip" TargetMode="External"/><Relationship Id="rId5442" Type="http://schemas.openxmlformats.org/officeDocument/2006/relationships/hyperlink" Target="https://archive.org/download/ni-roms/roms/Nintendo%20-%20Nintendo%20Entertainment%20System%20%28Unheadered%29.zip/Sanguozhi%20-%20Xiongba%20Tianxia%20%28China%29%20%28980100026%29%20%28Unl%29.zip" TargetMode="External"/><Relationship Id="rId6773" Type="http://schemas.openxmlformats.org/officeDocument/2006/relationships/hyperlink" Target="https://archive.org/download/ni-roms/roms/Nintendo%20-%20Nintendo%20Entertainment%20System%20%28Unheadered%29.zip/UFO%20Invaders%20%28World%29%20%28Aftermarket%29%20%28Unl%29.zip" TargetMode="External"/><Relationship Id="rId5443" Type="http://schemas.openxmlformats.org/officeDocument/2006/relationships/hyperlink" Target="https://archive.org/download/ni-roms/roms/Nintendo%20-%20Nintendo%20Entertainment%20System%20%28Unheadered%29.zip/Sanguozhi%20-%20Yingjie%20Zhuan%20%28China%29%20%28Simplified%29%20%28Pirate%29.zip" TargetMode="External"/><Relationship Id="rId6774" Type="http://schemas.openxmlformats.org/officeDocument/2006/relationships/hyperlink" Target="https://archive.org/download/ni-roms/roms/Nintendo%20-%20Nintendo%20Entertainment%20System%20%28Unheadered%29.zip/UFO%20Sighted%21%20%28World%29%20%28v0.04%29%20%28Proto%29%20%28Aftermarket%29%20%28Unl%29.zip" TargetMode="External"/><Relationship Id="rId4112" Type="http://schemas.openxmlformats.org/officeDocument/2006/relationships/hyperlink" Target="https://archive.org/download/ni-roms/roms/Nintendo%20-%20Nintendo%20Entertainment%20System%20%28Unheadered%29.zip/Master%20Chu%20and%20the%20Drunkard%20Hu%20%28USA%29%20%28Unl%29.zip" TargetMode="External"/><Relationship Id="rId5440" Type="http://schemas.openxmlformats.org/officeDocument/2006/relationships/hyperlink" Target="https://archive.org/download/ni-roms/roms/Nintendo%20-%20Nintendo%20Entertainment%20System%20%28Unheadered%29.zip/Sanguozhi%20-%20Shuhan%20Fengyun%20%28China%29%20%28Aftermarket%29%20%28Unl%29.zip" TargetMode="External"/><Relationship Id="rId6771" Type="http://schemas.openxmlformats.org/officeDocument/2006/relationships/hyperlink" Target="https://archive.org/download/ni-roms/roms/Nintendo%20-%20Nintendo%20Entertainment%20System%20%28Unheadered%29.zip/U.S.%20Championship%20V%27Ball%20%28Japan%29%20%28Sample%29.zip" TargetMode="External"/><Relationship Id="rId4111" Type="http://schemas.openxmlformats.org/officeDocument/2006/relationships/hyperlink" Target="https://archive.org/download/ni-roms/roms/Nintendo%20-%20Nintendo%20Entertainment%20System%20%28Unheadered%29.zip/Master%20Chu%20and%20the%20Drunkard%20Hu%20%28Asia%29%20%28En%29%20%2872%20pin%20cart%29%20%28Unl%29.zip" TargetMode="External"/><Relationship Id="rId5441" Type="http://schemas.openxmlformats.org/officeDocument/2006/relationships/hyperlink" Target="https://archive.org/download/ni-roms/roms/Nintendo%20-%20Nintendo%20Entertainment%20System%20%28Unheadered%29.zip/Sanguozhi%20-%20Xiongba%20Tianxia%20%28China%29%20%28980337%29%20%28Unl%29.zip" TargetMode="External"/><Relationship Id="rId6772" Type="http://schemas.openxmlformats.org/officeDocument/2006/relationships/hyperlink" Target="https://archive.org/download/ni-roms/roms/Nintendo%20-%20Nintendo%20Entertainment%20System%20%28Unheadered%29.zip/U.S.%20Championship%20V%27Ball%20%28Japan%29.zip" TargetMode="External"/><Relationship Id="rId4114" Type="http://schemas.openxmlformats.org/officeDocument/2006/relationships/hyperlink" Target="https://archive.org/download/ni-roms/roms/Nintendo%20-%20Nintendo%20Entertainment%20System%20%28Unheadered%29.zip/Master%20Fighter%20III%20%28Asia%29%20%28En%29%20%28Pirate%29.zip" TargetMode="External"/><Relationship Id="rId5446" Type="http://schemas.openxmlformats.org/officeDocument/2006/relationships/hyperlink" Target="https://archive.org/download/ni-roms/roms/Nintendo%20-%20Nintendo%20Entertainment%20System%20%28Unheadered%29.zip/Sanguozhi%20-%20Zhi%20Aoshi%20Tiandi%20%28China%29%20%28Aftermarket%29%20%28Pirate%29.zip" TargetMode="External"/><Relationship Id="rId6777" Type="http://schemas.openxmlformats.org/officeDocument/2006/relationships/hyperlink" Target="https://archive.org/download/ni-roms/roms/Nintendo%20-%20Nintendo%20Entertainment%20System%20%28Unheadered%29.zip/Uchusen%20-%20Ultimate%20PLOID%20Avengers%20%28World%29%20%28Demo%29%20%28Aftermarket%29%20%28Unl%29.zip" TargetMode="External"/><Relationship Id="rId4113" Type="http://schemas.openxmlformats.org/officeDocument/2006/relationships/hyperlink" Target="https://archive.org/download/ni-roms/roms/Nintendo%20-%20Nintendo%20Entertainment%20System%20%28Unheadered%29.zip/Master%20Fighter%20II%20%28Asia%29%20%28En%29%20%28Pirate%29.zip" TargetMode="External"/><Relationship Id="rId5447" Type="http://schemas.openxmlformats.org/officeDocument/2006/relationships/hyperlink" Target="https://archive.org/download/ni-roms/roms/Nintendo%20-%20Nintendo%20Entertainment%20System%20%28Unheadered%29.zip/Sanguozhi%20-%20Zhi%20Qian%20Jun%20Po%20%28China%29%20%28Zhenhua%29%20%28Aftermarket%29%20%28Unl%29.zip" TargetMode="External"/><Relationship Id="rId6778" Type="http://schemas.openxmlformats.org/officeDocument/2006/relationships/hyperlink" Target="https://archive.org/download/ni-roms/roms/Nintendo%20-%20Nintendo%20Entertainment%20System%20%28Unheadered%29.zip/Uchuu%20Keibitai%20SDF%20%28Japan%29.zip" TargetMode="External"/><Relationship Id="rId4116" Type="http://schemas.openxmlformats.org/officeDocument/2006/relationships/hyperlink" Target="https://archive.org/download/ni-roms/roms/Nintendo%20-%20Nintendo%20Entertainment%20System%20%28Unheadered%29.zip/Master%20Fighter%20VI%27%20%28Asia%29%20%28En%29%20%28Pirate%29.zip" TargetMode="External"/><Relationship Id="rId5444" Type="http://schemas.openxmlformats.org/officeDocument/2006/relationships/hyperlink" Target="https://archive.org/download/ni-roms/roms/Nintendo%20-%20Nintendo%20Entertainment%20System%20%28Unheadered%29.zip/Sanguozhi%20-%20Yingjie%20Zhuan%20%28China%29%20%28Traditional%29%20%28Pirate%29.zip" TargetMode="External"/><Relationship Id="rId6775" Type="http://schemas.openxmlformats.org/officeDocument/2006/relationships/hyperlink" Target="https://archive.org/download/ni-roms/roms/Nintendo%20-%20Nintendo%20Entertainment%20System%20%28Unheadered%29.zip/USA%20Ice%20Hockey%20in%20FC%20%28Japan%29.zip" TargetMode="External"/><Relationship Id="rId4115" Type="http://schemas.openxmlformats.org/officeDocument/2006/relationships/hyperlink" Target="https://archive.org/download/ni-roms/roms/Nintendo%20-%20Nintendo%20Entertainment%20System%20%28Unheadered%29.zip/Master%20Fighter%20VI%27%20%28Asia%29%20%28En%29%20%28EJ-4003%29%20%28Pirate%29.zip" TargetMode="External"/><Relationship Id="rId5445" Type="http://schemas.openxmlformats.org/officeDocument/2006/relationships/hyperlink" Target="https://archive.org/download/ni-roms/roms/Nintendo%20-%20Nintendo%20Entertainment%20System%20%28Unheadered%29.zip/Sanguozhi%20-%20Yingjie%20Zhuan%20-%20Hero%20Legend%20%28China%29%20%28Pirate%29.zip" TargetMode="External"/><Relationship Id="rId6776" Type="http://schemas.openxmlformats.org/officeDocument/2006/relationships/hyperlink" Target="https://archive.org/download/ni-roms/roms/Nintendo%20-%20Nintendo%20Entertainment%20System%20%28Unheadered%29.zip/UWC%20%28USA%29%20%28Proto%29.zip" TargetMode="External"/><Relationship Id="rId5471" Type="http://schemas.openxmlformats.org/officeDocument/2006/relationships/hyperlink" Target="https://archive.org/download/ni-roms/roms/Nintendo%20-%20Nintendo%20Entertainment%20System%20%28Unheadered%29.zip/Satsui%20no%20Kaisou%20-%20Soft%20House%20Renzoku%20Satsujin%20Jiken%20%28Japan%29.zip" TargetMode="External"/><Relationship Id="rId5472" Type="http://schemas.openxmlformats.org/officeDocument/2006/relationships/hyperlink" Target="https://archive.org/download/ni-roms/roms/Nintendo%20-%20Nintendo%20Entertainment%20System%20%28Unheadered%29.zip/SaturdayMan%20%28World%29%20%28Fr%29%20%28Demo%29%20%28Aftermarket%29%20%28Unl%29.zip" TargetMode="External"/><Relationship Id="rId4141" Type="http://schemas.openxmlformats.org/officeDocument/2006/relationships/hyperlink" Target="https://archive.org/download/ni-roms/roms/Nintendo%20-%20Nintendo%20Entertainment%20System%20%28Unheadered%29.zip/Mega%20Man%202%20%28Europe%29%20%28Virtual%20Console%29.zip" TargetMode="External"/><Relationship Id="rId4140" Type="http://schemas.openxmlformats.org/officeDocument/2006/relationships/hyperlink" Target="https://archive.org/download/ni-roms/roms/Nintendo%20-%20Nintendo%20Entertainment%20System%20%28Unheadered%29.zip/Mega%20Man%20%28World%29%20%28Mega%20Man%20Legacy%20Collection%29.zip" TargetMode="External"/><Relationship Id="rId5470" Type="http://schemas.openxmlformats.org/officeDocument/2006/relationships/hyperlink" Target="https://archive.org/download/ni-roms/roms/Nintendo%20-%20Nintendo%20Entertainment%20System%20%28Unheadered%29.zip/Satomi%20Hakkenden%20%28Japan%29.zip" TargetMode="External"/><Relationship Id="rId4143" Type="http://schemas.openxmlformats.org/officeDocument/2006/relationships/hyperlink" Target="https://archive.org/download/ni-roms/roms/Nintendo%20-%20Nintendo%20Entertainment%20System%20%28Unheadered%29.zip/Mega%20Man%202%20%28USA%29%20%28Capcom%20Town%29.zip" TargetMode="External"/><Relationship Id="rId5475" Type="http://schemas.openxmlformats.org/officeDocument/2006/relationships/hyperlink" Target="https://archive.org/download/ni-roms/roms/Nintendo%20-%20Nintendo%20Entertainment%20System%20%28Unheadered%29.zip/Save%20the%20Kuin%20%28World%29%20%28v0.1%29%20%28Proto%29%20%28NESDev%202019%29%20%28Aftermarket%29%20%28Unl%29.zip" TargetMode="External"/><Relationship Id="rId4142" Type="http://schemas.openxmlformats.org/officeDocument/2006/relationships/hyperlink" Target="https://archive.org/download/ni-roms/roms/Nintendo%20-%20Nintendo%20Entertainment%20System%20%28Unheadered%29.zip/Mega%20Man%202%20%28Europe%29.zip" TargetMode="External"/><Relationship Id="rId5476" Type="http://schemas.openxmlformats.org/officeDocument/2006/relationships/hyperlink" Target="https://archive.org/download/ni-roms/roms/Nintendo%20-%20Nintendo%20Entertainment%20System%20%28Unheadered%29.zip/Save%20the%20Kuin%20%28World%29%20%28v0.5%29%20%28Proto%29%20%28Aftermarket%29%20%28Unl%29.zip" TargetMode="External"/><Relationship Id="rId4145" Type="http://schemas.openxmlformats.org/officeDocument/2006/relationships/hyperlink" Target="https://archive.org/download/ni-roms/roms/Nintendo%20-%20Nintendo%20Entertainment%20System%20%28Unheadered%29.zip/Mega%20Man%202%20%28USA%29%20%28iam8bit%29.zip" TargetMode="External"/><Relationship Id="rId5473" Type="http://schemas.openxmlformats.org/officeDocument/2006/relationships/hyperlink" Target="https://archive.org/download/ni-roms/roms/Nintendo%20-%20Nintendo%20Entertainment%20System%20%28Unheadered%29.zip/Saturn%20Smash%20%28World%29%20%28Aftermarket%29%20%28Unl%29.zip" TargetMode="External"/><Relationship Id="rId4144" Type="http://schemas.openxmlformats.org/officeDocument/2006/relationships/hyperlink" Target="https://archive.org/download/ni-roms/roms/Nintendo%20-%20Nintendo%20Entertainment%20System%20%28Unheadered%29.zip/Mega%20Man%202%20%28USA%29%20%28Virtual%20Console%29.zip" TargetMode="External"/><Relationship Id="rId5474" Type="http://schemas.openxmlformats.org/officeDocument/2006/relationships/hyperlink" Target="https://archive.org/download/ni-roms/roms/Nintendo%20-%20Nintendo%20Entertainment%20System%20%28Unheadered%29.zip/Save%20the%20Kuin%20%28World%29%20%28Demo%29%20%28Kickstarter%20Version%29%20%28Aftermarket%29%20%28Unl%29.zip" TargetMode="External"/><Relationship Id="rId4147" Type="http://schemas.openxmlformats.org/officeDocument/2006/relationships/hyperlink" Target="https://archive.org/download/ni-roms/roms/Nintendo%20-%20Nintendo%20Entertainment%20System%20%28Unheadered%29.zip/Mega%20Man%202%20%28World%29%20%28Mega%20Man%20Legacy%20Collection%29.zip" TargetMode="External"/><Relationship Id="rId5479" Type="http://schemas.openxmlformats.org/officeDocument/2006/relationships/hyperlink" Target="https://archive.org/download/ni-roms/roms/Nintendo%20-%20Nintendo%20Entertainment%20System%20%28Unheadered%29.zip/Sea%20of%20Dreamland%20%28Europe%2C%20Asia%29%20%28En%29%20%28Unl%29.zip" TargetMode="External"/><Relationship Id="rId4146" Type="http://schemas.openxmlformats.org/officeDocument/2006/relationships/hyperlink" Target="https://archive.org/download/ni-roms/roms/Nintendo%20-%20Nintendo%20Entertainment%20System%20%28Unheadered%29.zip/Mega%20Man%202%20%28USA%29.zip" TargetMode="External"/><Relationship Id="rId4149" Type="http://schemas.openxmlformats.org/officeDocument/2006/relationships/hyperlink" Target="https://archive.org/download/ni-roms/roms/Nintendo%20-%20Nintendo%20Entertainment%20System%20%28Unheadered%29.zip/Mega%20Man%203%20%28Europe%29%20%28Rev%201%29.zip" TargetMode="External"/><Relationship Id="rId5477" Type="http://schemas.openxmlformats.org/officeDocument/2006/relationships/hyperlink" Target="https://archive.org/download/ni-roms/roms/Nintendo%20-%20Nintendo%20Entertainment%20System%20%28Unheadered%29.zip/Scarabeus%20%28USA%29%20%28Proto%29.zip" TargetMode="External"/><Relationship Id="rId4148" Type="http://schemas.openxmlformats.org/officeDocument/2006/relationships/hyperlink" Target="https://archive.org/download/ni-roms/roms/Nintendo%20-%20Nintendo%20Entertainment%20System%20%28Unheadered%29.zip/Mega%20Man%203%20%28Europe%29%20%28Rev%201%29%20%28Virtual%20Console%29.zip" TargetMode="External"/><Relationship Id="rId5478" Type="http://schemas.openxmlformats.org/officeDocument/2006/relationships/hyperlink" Target="https://archive.org/download/ni-roms/roms/Nintendo%20-%20Nintendo%20Entertainment%20System%20%28Unheadered%29.zip/Scramble%20%28USA%29%20%28Aftermarket%29%20%28Unl%29.zip" TargetMode="External"/><Relationship Id="rId4139" Type="http://schemas.openxmlformats.org/officeDocument/2006/relationships/hyperlink" Target="https://archive.org/download/ni-roms/roms/Nintendo%20-%20Nintendo%20Entertainment%20System%20%28Unheadered%29.zip/Mega%20Man%20%28USA%29.zip" TargetMode="External"/><Relationship Id="rId5460" Type="http://schemas.openxmlformats.org/officeDocument/2006/relationships/hyperlink" Target="https://archive.org/download/ni-roms/roms/Nintendo%20-%20Nintendo%20Entertainment%20System%20%28Unheadered%29.zip/Sansuu%202%20Nen%20-%20Keisan%20Game%20%28Japan%29.zip" TargetMode="External"/><Relationship Id="rId6791" Type="http://schemas.openxmlformats.org/officeDocument/2006/relationships/hyperlink" Target="https://archive.org/download/ni-roms/roms/Nintendo%20-%20Nintendo%20Entertainment%20System%20%28Unheadered%29.zip/Ultima%20-%20Warriors%20of%20Destiny%20%28USA%29.zip" TargetMode="External"/><Relationship Id="rId5461" Type="http://schemas.openxmlformats.org/officeDocument/2006/relationships/hyperlink" Target="https://archive.org/download/ni-roms/roms/Nintendo%20-%20Nintendo%20Entertainment%20System%20%28Unheadered%29.zip/Sansuu%203%20Nen%20-%20Keisan%20Game%20%28Japan%29.zip" TargetMode="External"/><Relationship Id="rId6792" Type="http://schemas.openxmlformats.org/officeDocument/2006/relationships/hyperlink" Target="https://archive.org/download/ni-roms/roms/Nintendo%20-%20Nintendo%20Entertainment%20System%20%28Unheadered%29.zip/Ultimate%20Air%20Combat%20%28Europe%29%20%28En%2CFr%2CDe%29%20%28Beta%29.zip" TargetMode="External"/><Relationship Id="rId4130" Type="http://schemas.openxmlformats.org/officeDocument/2006/relationships/hyperlink" Target="https://archive.org/download/ni-roms/roms/Nintendo%20-%20Nintendo%20Entertainment%20System%20%28Unheadered%29.zip/McDonaldland%20%28Europe%29.zip" TargetMode="External"/><Relationship Id="rId6790" Type="http://schemas.openxmlformats.org/officeDocument/2006/relationships/hyperlink" Target="https://archive.org/download/ni-roms/roms/Nintendo%20-%20Nintendo%20Entertainment%20System%20%28Unheadered%29.zip/Ultima%20-%20Seija%20e%20no%20Michi%20%28Japan%29.zip" TargetMode="External"/><Relationship Id="rId4132" Type="http://schemas.openxmlformats.org/officeDocument/2006/relationships/hyperlink" Target="https://archive.org/download/ni-roms/roms/Nintendo%20-%20Nintendo%20Entertainment%20System%20%28Unheadered%29.zip/Meating%2C%20The%20%28World%29%20%28Demo%29%20%28Aftermarket%29%20%28Unl%29.zip" TargetMode="External"/><Relationship Id="rId5464" Type="http://schemas.openxmlformats.org/officeDocument/2006/relationships/hyperlink" Target="https://archive.org/download/ni-roms/roms/Nintendo%20-%20Nintendo%20Entertainment%20System%20%28Unheadered%29.zip/Sansuu%205%20%26%206%20Nen%20-%20Keisan%20Game%20%28Japan%29%20%28Beta%29.zip" TargetMode="External"/><Relationship Id="rId6795" Type="http://schemas.openxmlformats.org/officeDocument/2006/relationships/hyperlink" Target="https://archive.org/download/ni-roms/roms/Nintendo%20-%20Nintendo%20Entertainment%20System%20%28Unheadered%29.zip/Ultimate%20Basketball%20%28USA%29.zip" TargetMode="External"/><Relationship Id="rId4131" Type="http://schemas.openxmlformats.org/officeDocument/2006/relationships/hyperlink" Target="https://archive.org/download/ni-roms/roms/Nintendo%20-%20Nintendo%20Entertainment%20System%20%28Unheadered%29.zip/McDonaldland%20%28France%29.zip" TargetMode="External"/><Relationship Id="rId5465" Type="http://schemas.openxmlformats.org/officeDocument/2006/relationships/hyperlink" Target="https://archive.org/download/ni-roms/roms/Nintendo%20-%20Nintendo%20Entertainment%20System%20%28Unheadered%29.zip/Sansuu%205%20%26%206%20Nen%20-%20Keisan%20Game%20%28Japan%29.zip" TargetMode="External"/><Relationship Id="rId6796" Type="http://schemas.openxmlformats.org/officeDocument/2006/relationships/hyperlink" Target="https://archive.org/download/ni-roms/roms/Nintendo%20-%20Nintendo%20Entertainment%20System%20%28Unheadered%29.zip/Ultimate%20Frogger%20Champion%20%28World%29%20%28Aftermarket%29%20%28Unl%29.zip" TargetMode="External"/><Relationship Id="rId4134" Type="http://schemas.openxmlformats.org/officeDocument/2006/relationships/hyperlink" Target="https://archive.org/download/ni-roms/roms/Nintendo%20-%20Nintendo%20Entertainment%20System%20%28Unheadered%29.zip/Mechanized%20Attack%20%28USA%29.zip" TargetMode="External"/><Relationship Id="rId5462" Type="http://schemas.openxmlformats.org/officeDocument/2006/relationships/hyperlink" Target="https://archive.org/download/ni-roms/roms/Nintendo%20-%20Nintendo%20Entertainment%20System%20%28Unheadered%29.zip/Sansuu%204%20Nen%20-%20Keisan%20Game%20%28Japan%29%20%28Beta%29.zip" TargetMode="External"/><Relationship Id="rId6793" Type="http://schemas.openxmlformats.org/officeDocument/2006/relationships/hyperlink" Target="https://archive.org/download/ni-roms/roms/Nintendo%20-%20Nintendo%20Entertainment%20System%20%28Unheadered%29.zip/Ultimate%20Air%20Combat%20%28Europe%29%20%28En%2CFr%2CDe%29.zip" TargetMode="External"/><Relationship Id="rId4133" Type="http://schemas.openxmlformats.org/officeDocument/2006/relationships/hyperlink" Target="https://archive.org/download/ni-roms/roms/Nintendo%20-%20Nintendo%20Entertainment%20System%20%28Unheadered%29.zip/Meating%2C%20The%20%28World%29%20%28Demo%29%20%28CAFe%20DEMOPARTY%202019%29%20%28Aftermarket%29%20%28Unl%29.zip" TargetMode="External"/><Relationship Id="rId5463" Type="http://schemas.openxmlformats.org/officeDocument/2006/relationships/hyperlink" Target="https://archive.org/download/ni-roms/roms/Nintendo%20-%20Nintendo%20Entertainment%20System%20%28Unheadered%29.zip/Sansuu%204%20Nen%20-%20Keisan%20Game%20%28Japan%29.zip" TargetMode="External"/><Relationship Id="rId6794" Type="http://schemas.openxmlformats.org/officeDocument/2006/relationships/hyperlink" Target="https://archive.org/download/ni-roms/roms/Nintendo%20-%20Nintendo%20Entertainment%20System%20%28Unheadered%29.zip/Ultimate%20Air%20Combat%20%28USA%29.zip" TargetMode="External"/><Relationship Id="rId4136" Type="http://schemas.openxmlformats.org/officeDocument/2006/relationships/hyperlink" Target="https://archive.org/download/ni-roms/roms/Nintendo%20-%20Nintendo%20Entertainment%20System%20%28Unheadered%29.zip/Mega%20Man%20%28Europe%29.zip" TargetMode="External"/><Relationship Id="rId5468" Type="http://schemas.openxmlformats.org/officeDocument/2006/relationships/hyperlink" Target="https://archive.org/download/ni-roms/roms/Nintendo%20-%20Nintendo%20Entertainment%20System%20%28Unheadered%29.zip/Sanxia%20Wuyi%20-%20Yumao%20Chuanqi%20%28China%29%20%282006SR04307%29%20%28Aftermarket%29%20%28Unl%29.zip" TargetMode="External"/><Relationship Id="rId6799" Type="http://schemas.openxmlformats.org/officeDocument/2006/relationships/hyperlink" Target="https://archive.org/download/ni-roms/roms/Nintendo%20-%20Nintendo%20Entertainment%20System%20%28Unheadered%29.zip/Ultimate%20League%20Soccer%20%28Europe%29%20%28Unl%29.zip" TargetMode="External"/><Relationship Id="rId4135" Type="http://schemas.openxmlformats.org/officeDocument/2006/relationships/hyperlink" Target="https://archive.org/download/ni-roms/roms/Nintendo%20-%20Nintendo%20Entertainment%20System%20%28Unheadered%29.zip/Meet%20Me%20in%20the%20Parking%20Lot%20%28World%29%20%28Aftermarket%29%20%28Unl%29.zip" TargetMode="External"/><Relationship Id="rId5469" Type="http://schemas.openxmlformats.org/officeDocument/2006/relationships/hyperlink" Target="https://archive.org/download/ni-roms/roms/Nintendo%20-%20Nintendo%20Entertainment%20System%20%28Unheadered%29.zip/Sanxia%20Wuyi%20-%20Yumao%20Chuanqi%20%28China%29%20%28980816%29%20%28Unl%29.zip" TargetMode="External"/><Relationship Id="rId4138" Type="http://schemas.openxmlformats.org/officeDocument/2006/relationships/hyperlink" Target="https://archive.org/download/ni-roms/roms/Nintendo%20-%20Nintendo%20Entertainment%20System%20%28Unheadered%29.zip/Mega%20Man%20%28USA%29%20%28Virtual%20Console%29.zip" TargetMode="External"/><Relationship Id="rId5466" Type="http://schemas.openxmlformats.org/officeDocument/2006/relationships/hyperlink" Target="https://archive.org/download/ni-roms/roms/Nintendo%20-%20Nintendo%20Entertainment%20System%20%28Unheadered%29.zip/Santa%27s%20Magical%20Christmas%20Sleigh%20%28World%29%20%28Demo%29%20%28Aftermarket%29%20%28Unl%29.zip" TargetMode="External"/><Relationship Id="rId6797" Type="http://schemas.openxmlformats.org/officeDocument/2006/relationships/hyperlink" Target="https://archive.org/download/ni-roms/roms/Nintendo%20-%20Nintendo%20Entertainment%20System%20%28Unheadered%29.zip/Ultimate%20Frogger%20Champion%20%28World%29%20%28Demo%201%29%20%28Aftermarket%29%20%28Unl%29.zip" TargetMode="External"/><Relationship Id="rId4137" Type="http://schemas.openxmlformats.org/officeDocument/2006/relationships/hyperlink" Target="https://archive.org/download/ni-roms/roms/Nintendo%20-%20Nintendo%20Entertainment%20System%20%28Unheadered%29.zip/Mega%20Man%20%28USA%29%20%28Capcom%20Town%29.zip" TargetMode="External"/><Relationship Id="rId5467" Type="http://schemas.openxmlformats.org/officeDocument/2006/relationships/hyperlink" Target="https://archive.org/download/ni-roms/roms/Nintendo%20-%20Nintendo%20Entertainment%20System%20%28Unheadered%29.zip/Santa%27s%20Snowman%20%28World%29%20%28Aftermarket%29%20%28Unl%29.zip" TargetMode="External"/><Relationship Id="rId6798" Type="http://schemas.openxmlformats.org/officeDocument/2006/relationships/hyperlink" Target="https://archive.org/download/ni-roms/roms/Nintendo%20-%20Nintendo%20Entertainment%20System%20%28Unheadered%29.zip/Ultimate%20Frogger%20Champion%20%28World%29%20%28Demo%202%29%20%28Aftermarket%29%20%28Unl%29.zip" TargetMode="External"/><Relationship Id="rId1972" Type="http://schemas.openxmlformats.org/officeDocument/2006/relationships/hyperlink" Target="https://archive.org/download/ni-roms/roms/Nintendo%20-%20Nintendo%20Entertainment%20System%20%28Unheadered%29.zip/Concentration%20Room%20%28World%29%20%28v0.02%29%20%28Aftermarket%29%20%28Unl%29.zip" TargetMode="External"/><Relationship Id="rId1973" Type="http://schemas.openxmlformats.org/officeDocument/2006/relationships/hyperlink" Target="https://archive.org/download/ni-roms/roms/Nintendo%20-%20Nintendo%20Entertainment%20System%20%28Unheadered%29.zip/Conflict%20%28Japan%29.zip" TargetMode="External"/><Relationship Id="rId1974" Type="http://schemas.openxmlformats.org/officeDocument/2006/relationships/hyperlink" Target="https://archive.org/download/ni-roms/roms/Nintendo%20-%20Nintendo%20Entertainment%20System%20%28Unheadered%29.zip/Conflict%20%28USA%29.zip" TargetMode="External"/><Relationship Id="rId1975" Type="http://schemas.openxmlformats.org/officeDocument/2006/relationships/hyperlink" Target="https://archive.org/download/ni-roms/roms/Nintendo%20-%20Nintendo%20Entertainment%20System%20%28Unheadered%29.zip/Connect%204%20%28World%29%20%28Proto%29%20%28Aftermarket%29%20%28Unl%29.zip" TargetMode="External"/><Relationship Id="rId1976" Type="http://schemas.openxmlformats.org/officeDocument/2006/relationships/hyperlink" Target="https://archive.org/download/ni-roms/roms/Nintendo%20-%20Nintendo%20Entertainment%20System%20%28Unheadered%29.zip/Conquest%20of%20the%20Crystal%20Palace%20%28USA%29.zip" TargetMode="External"/><Relationship Id="rId1977" Type="http://schemas.openxmlformats.org/officeDocument/2006/relationships/hyperlink" Target="https://archive.org/download/ni-roms/roms/Nintendo%20-%20Nintendo%20Entertainment%20System%20%28Unheadered%29.zip/Contra%20%28Asia%29%20%28En%29%20%28LH57%29%20%28Pirate%29.zip" TargetMode="External"/><Relationship Id="rId1978" Type="http://schemas.openxmlformats.org/officeDocument/2006/relationships/hyperlink" Target="https://archive.org/download/ni-roms/roms/Nintendo%20-%20Nintendo%20Entertainment%20System%20%28Unheadered%29.zip/Contra%20%28Asia%29%20%28Ja%29%20%28Pirate%29.zip" TargetMode="External"/><Relationship Id="rId1979" Type="http://schemas.openxmlformats.org/officeDocument/2006/relationships/hyperlink" Target="https://archive.org/download/ni-roms/roms/Nintendo%20-%20Nintendo%20Entertainment%20System%20%28Unheadered%29.zip/Contra%20%28Japan%29%20%28Sample%29.zip" TargetMode="External"/><Relationship Id="rId1970" Type="http://schemas.openxmlformats.org/officeDocument/2006/relationships/hyperlink" Target="https://archive.org/download/ni-roms/roms/Nintendo%20-%20Nintendo%20Entertainment%20System%20%28Unheadered%29.zip/Conan%20%28USA%29.zip" TargetMode="External"/><Relationship Id="rId1971" Type="http://schemas.openxmlformats.org/officeDocument/2006/relationships/hyperlink" Target="https://archive.org/download/ni-roms/roms/Nintendo%20-%20Nintendo%20Entertainment%20System%20%28Unheadered%29.zip/Concentration%20Room%20%28World%29%20%28v0.01%29%20%28Aftermarket%29%20%28Unl%29.zip" TargetMode="External"/><Relationship Id="rId1961" Type="http://schemas.openxmlformats.org/officeDocument/2006/relationships/hyperlink" Target="https://archive.org/download/ni-roms/roms/Nintendo%20-%20Nintendo%20Entertainment%20System%20%28Unheadered%29.zip/Columbus%20-%20Ougon%20no%20Yoake%20%28Japan%29%20%28Beta%29.zip" TargetMode="External"/><Relationship Id="rId1962" Type="http://schemas.openxmlformats.org/officeDocument/2006/relationships/hyperlink" Target="https://archive.org/download/ni-roms/roms/Nintendo%20-%20Nintendo%20Entertainment%20System%20%28Unheadered%29.zip/Columbus%20-%20Ougon%20no%20Yoake%20%28Japan%29.zip" TargetMode="External"/><Relationship Id="rId1963" Type="http://schemas.openxmlformats.org/officeDocument/2006/relationships/hyperlink" Target="https://archive.org/download/ni-roms/roms/Nintendo%20-%20Nintendo%20Entertainment%20System%20%28Unheadered%29.zip/Columns%20%28World%29%20%28Beta%29%20%28Aftermarket%29%20%28Unl%29.zip" TargetMode="External"/><Relationship Id="rId1964" Type="http://schemas.openxmlformats.org/officeDocument/2006/relationships/hyperlink" Target="https://archive.org/download/ni-roms/roms/Nintendo%20-%20Nintendo%20Entertainment%20System%20%28Unheadered%29.zip/Commander%20Pango%20and%20the%20Pyramid%20Aliens%20of%20Pyramidonia%20%28World%29%20%28Proto%29%20%28Aftermarket%29%20%28Unl%29.zip" TargetMode="External"/><Relationship Id="rId1965" Type="http://schemas.openxmlformats.org/officeDocument/2006/relationships/hyperlink" Target="https://archive.org/download/ni-roms/roms/Nintendo%20-%20Nintendo%20Entertainment%20System%20%28Unheadered%29.zip/Commando%20%28USA%29.zip" TargetMode="External"/><Relationship Id="rId1966" Type="http://schemas.openxmlformats.org/officeDocument/2006/relationships/hyperlink" Target="https://archive.org/download/ni-roms/roms/Nintendo%20-%20Nintendo%20Entertainment%20System%20%28Unheadered%29.zip/Commie%20Killer%20%28USA%29%20%28Aftermarket%29%20%28Unl%29.zip" TargetMode="External"/><Relationship Id="rId1967" Type="http://schemas.openxmlformats.org/officeDocument/2006/relationships/hyperlink" Target="https://archive.org/download/ni-roms/roms/Nintendo%20-%20Nintendo%20Entertainment%20System%20%28Unheadered%29.zip/Complex%2C%20The%20%28World%29%20%28Demo%29%20%28Aftermarket%29%20%28Unl%29.zip" TargetMode="External"/><Relationship Id="rId1968" Type="http://schemas.openxmlformats.org/officeDocument/2006/relationships/hyperlink" Target="https://archive.org/download/ni-roms/roms/Nintendo%20-%20Nintendo%20Entertainment%20System%20%28Unheadered%29.zip/Computers%20Are%20Easy%2C%20Love%20Is%20Kind%20%28World%29%20%28Demo%29%20%28Aftermarket%29%20%28Unl%29.zip" TargetMode="External"/><Relationship Id="rId1969" Type="http://schemas.openxmlformats.org/officeDocument/2006/relationships/hyperlink" Target="https://archive.org/download/ni-roms/roms/Nintendo%20-%20Nintendo%20Entertainment%20System%20%28Unheadered%29.zip/ConTroll%20%28World%29%20%28Aftermarket%29%20%28Unl%29.zip" TargetMode="External"/><Relationship Id="rId1960" Type="http://schemas.openxmlformats.org/officeDocument/2006/relationships/hyperlink" Target="https://archive.org/download/ni-roms/roms/Nintendo%20-%20Nintendo%20Entertainment%20System%20%28Unheadered%29.zip/Colour%202001%20Streetfighter%20II%20%28Asia%29%20%28En%29%20%28Pirate%29.zip" TargetMode="External"/><Relationship Id="rId1994" Type="http://schemas.openxmlformats.org/officeDocument/2006/relationships/hyperlink" Target="https://archive.org/download/ni-roms/roms/Nintendo%20-%20Nintendo%20Entertainment%20System%20%28Unheadered%29.zip/Convoy%2C%20The%20%28World%29%20%28Aftermarket%29%20%28Unl%29.zip" TargetMode="External"/><Relationship Id="rId1995" Type="http://schemas.openxmlformats.org/officeDocument/2006/relationships/hyperlink" Target="https://archive.org/download/ni-roms/roms/Nintendo%20-%20Nintendo%20Entertainment%20System%20%28Unheadered%29.zip/Conway%27s%20Game%20of%20Life%20%28World%29%20%28Aftermarket%29%20%28Unl%29.zip" TargetMode="External"/><Relationship Id="rId1996" Type="http://schemas.openxmlformats.org/officeDocument/2006/relationships/hyperlink" Target="https://archive.org/download/ni-roms/roms/Nintendo%20-%20Nintendo%20Entertainment%20System%20%28Unheadered%29.zip/Cookie%20Clicker%20%28World%29%20%28Proto%29%20%28Aftermarket%29%20%28Unl%29.zip" TargetMode="External"/><Relationship Id="rId1997" Type="http://schemas.openxmlformats.org/officeDocument/2006/relationships/hyperlink" Target="https://archive.org/download/ni-roms/roms/Nintendo%20-%20Nintendo%20Entertainment%20System%20%28Unheadered%29.zip/CoolBoy%20198-in-1%20Real%20Game%20%28World%29%20%28Aftermarket%29%20%28Pirate%29%20%28Alt%29.zip" TargetMode="External"/><Relationship Id="rId1998" Type="http://schemas.openxmlformats.org/officeDocument/2006/relationships/hyperlink" Target="https://archive.org/download/ni-roms/roms/Nintendo%20-%20Nintendo%20Entertainment%20System%20%28Unheadered%29.zip/CoolBoy%20198-in-1%20Real%20Game%20%28World%29%20%28Aftermarket%29%20%28Pirate%29.zip" TargetMode="External"/><Relationship Id="rId1999" Type="http://schemas.openxmlformats.org/officeDocument/2006/relationships/hyperlink" Target="https://archive.org/download/ni-roms/roms/Nintendo%20-%20Nintendo%20Entertainment%20System%20%28Unheadered%29.zip/CoolBoy%20218-in-1%20Real%20Game%20%28World%29%20%28Aftermarket%29%20%28Pirate%29%20%28Alt%29.zip" TargetMode="External"/><Relationship Id="rId1990" Type="http://schemas.openxmlformats.org/officeDocument/2006/relationships/hyperlink" Target="https://archive.org/download/ni-roms/roms/Nintendo%20-%20Nintendo%20Entertainment%20System%20%28Unheadered%29.zip/Contra%20Spirits%20%28Asia%29%20%28En%29%20%281995%29%20%28Pirate%29.zip" TargetMode="External"/><Relationship Id="rId1991" Type="http://schemas.openxmlformats.org/officeDocument/2006/relationships/hyperlink" Target="https://archive.org/download/ni-roms/roms/Nintendo%20-%20Nintendo%20Entertainment%20System%20%28Unheadered%29.zip/Contra%20Spirits%20%28Asia%29%20%28En%29%20%281996%29%20%28Pirate%29.zip" TargetMode="External"/><Relationship Id="rId1992" Type="http://schemas.openxmlformats.org/officeDocument/2006/relationships/hyperlink" Target="https://archive.org/download/ni-roms/roms/Nintendo%20-%20Nintendo%20Entertainment%20System%20%28Unheadered%29.zip/Controller%20Test%20Program%20%28Japan%29%20%28En%29%20%28Test%20Program%29.zip" TargetMode="External"/><Relationship Id="rId1993" Type="http://schemas.openxmlformats.org/officeDocument/2006/relationships/hyperlink" Target="https://archive.org/download/ni-roms/roms/Nintendo%20-%20Nintendo%20Entertainment%20System%20%28Unheadered%29.zip/Convention%20Quest%20%28USA%29%20%28Aftermarket%29%20%28Unl%29.zip" TargetMode="External"/><Relationship Id="rId1983" Type="http://schemas.openxmlformats.org/officeDocument/2006/relationships/hyperlink" Target="https://archive.org/download/ni-roms/roms/Nintendo%20-%20Nintendo%20Entertainment%20System%20%28Unheadered%29.zip/Contra%20%28World%29%20%28Contra%20Anniversary%20Collection%29.zip" TargetMode="External"/><Relationship Id="rId1984" Type="http://schemas.openxmlformats.org/officeDocument/2006/relationships/hyperlink" Target="https://archive.org/download/ni-roms/roms/Nintendo%20-%20Nintendo%20Entertainment%20System%20%28Unheadered%29.zip/Contra%20%28World%29%20%28Ja%29%20%28Contra%20Anniversary%20Collection%29.zip" TargetMode="External"/><Relationship Id="rId1985" Type="http://schemas.openxmlformats.org/officeDocument/2006/relationships/hyperlink" Target="https://archive.org/download/ni-roms/roms/Nintendo%20-%20Nintendo%20Entertainment%20System%20%28Unheadered%29.zip/Contra%20%28World%29%20%28Konami%20Collector%27s%20Series%29%20%28Unl%29.zip" TargetMode="External"/><Relationship Id="rId1986" Type="http://schemas.openxmlformats.org/officeDocument/2006/relationships/hyperlink" Target="https://archive.org/download/ni-roms/roms/Nintendo%20-%20Nintendo%20Entertainment%20System%20%28Unheadered%29.zip/Contra%2024%20in%201%20%28Asia%29%20%28En%29%20%28S-P1%29%20%28Pirate%29.zip" TargetMode="External"/><Relationship Id="rId1987" Type="http://schemas.openxmlformats.org/officeDocument/2006/relationships/hyperlink" Target="https://archive.org/download/ni-roms/roms/Nintendo%20-%20Nintendo%20Entertainment%20System%20%28Unheadered%29.zip/Contra%20Fighter%20%28Asia%29%20%28En%29%20%28Pirate%29.zip" TargetMode="External"/><Relationship Id="rId1988" Type="http://schemas.openxmlformats.org/officeDocument/2006/relationships/hyperlink" Target="https://archive.org/download/ni-roms/roms/Nintendo%20-%20Nintendo%20Entertainment%20System%20%28Unheadered%29.zip/Contra%20Force%20%28Super%201998%29%20%28Asia%29%20%28En%29%20%28VT-3090%29%20%28Pirate%29.zip" TargetMode="External"/><Relationship Id="rId1989" Type="http://schemas.openxmlformats.org/officeDocument/2006/relationships/hyperlink" Target="https://archive.org/download/ni-roms/roms/Nintendo%20-%20Nintendo%20Entertainment%20System%20%28Unheadered%29.zip/Contra%20Force%20%28USA%29.zip" TargetMode="External"/><Relationship Id="rId1980" Type="http://schemas.openxmlformats.org/officeDocument/2006/relationships/hyperlink" Target="https://archive.org/download/ni-roms/roms/Nintendo%20-%20Nintendo%20Entertainment%20System%20%28Unheadered%29.zip/Contra%20%28Japan%29.zip" TargetMode="External"/><Relationship Id="rId1981" Type="http://schemas.openxmlformats.org/officeDocument/2006/relationships/hyperlink" Target="https://archive.org/download/ni-roms/roms/Nintendo%20-%20Nintendo%20Entertainment%20System%20%28Unheadered%29.zip/Contra%20%28Russia%29%20%28Pirate%29.zip" TargetMode="External"/><Relationship Id="rId1982" Type="http://schemas.openxmlformats.org/officeDocument/2006/relationships/hyperlink" Target="https://archive.org/download/ni-roms/roms/Nintendo%20-%20Nintendo%20Entertainment%20System%20%28Unheadered%29.zip/Contra%20%28USA%29.zip" TargetMode="External"/><Relationship Id="rId1930" Type="http://schemas.openxmlformats.org/officeDocument/2006/relationships/hyperlink" Target="https://archive.org/download/ni-roms/roms/Nintendo%20-%20Nintendo%20Entertainment%20System%20%28Unheadered%29.zip/Cobra%20Command%20%28USA%29.zip" TargetMode="External"/><Relationship Id="rId1931" Type="http://schemas.openxmlformats.org/officeDocument/2006/relationships/hyperlink" Target="https://archive.org/download/ni-roms/roms/Nintendo%20-%20Nintendo%20Entertainment%20System%20%28Unheadered%29.zip/Cobra%20Mission%20%28Asia%29%20%28Ja%29%20%28Unl%29.zip" TargetMode="External"/><Relationship Id="rId1932" Type="http://schemas.openxmlformats.org/officeDocument/2006/relationships/hyperlink" Target="https://archive.org/download/ni-roms/roms/Nintendo%20-%20Nintendo%20Entertainment%20System%20%28Unheadered%29.zip/Cobra%20Triangle%20%28Europe%29.zip" TargetMode="External"/><Relationship Id="rId1933" Type="http://schemas.openxmlformats.org/officeDocument/2006/relationships/hyperlink" Target="https://archive.org/download/ni-roms/roms/Nintendo%20-%20Nintendo%20Entertainment%20System%20%28Unheadered%29.zip/Cobra%20Triangle%20%28USA%29.zip" TargetMode="External"/><Relationship Id="rId1934" Type="http://schemas.openxmlformats.org/officeDocument/2006/relationships/hyperlink" Target="https://archive.org/download/ni-roms/roms/Nintendo%20-%20Nintendo%20Entertainment%20System%20%28Unheadered%29.zip/Cocoron%20%28Japan%29.zip" TargetMode="External"/><Relationship Id="rId1935" Type="http://schemas.openxmlformats.org/officeDocument/2006/relationships/hyperlink" Target="https://archive.org/download/ni-roms/roms/Nintendo%20-%20Nintendo%20Entertainment%20System%20%28Unheadered%29.zip/Code%20Name%20-%20Viper%20%28USA%29.zip" TargetMode="External"/><Relationship Id="rId1936" Type="http://schemas.openxmlformats.org/officeDocument/2006/relationships/hyperlink" Target="https://archive.org/download/ni-roms/roms/Nintendo%20-%20Nintendo%20Entertainment%20System%20%28Unheadered%29.zip/Coffin%20Pauper%20%28World%29%20%28Demo%29%20%28Aftermarket%29%20%28Unl%29.zip" TargetMode="External"/><Relationship Id="rId1937" Type="http://schemas.openxmlformats.org/officeDocument/2006/relationships/hyperlink" Target="https://archive.org/download/ni-roms/roms/Nintendo%20-%20Nintendo%20Entertainment%20System%20%28Unheadered%29.zip/Coin%20World%20%28World%29%20%28Aftermarket%29%20%28Unl%29.zip" TargetMode="External"/><Relationship Id="rId1938" Type="http://schemas.openxmlformats.org/officeDocument/2006/relationships/hyperlink" Target="https://archive.org/download/ni-roms/roms/Nintendo%20-%20Nintendo%20Entertainment%20System%20%28Unheadered%29.zip/Cold%20%26%20Starving%20%28World%29%20%28Proto%29%20%282023-11-13%29%20%28Aftermarket%29%20%28Unl%29.zip" TargetMode="External"/><Relationship Id="rId1939" Type="http://schemas.openxmlformats.org/officeDocument/2006/relationships/hyperlink" Target="https://archive.org/download/ni-roms/roms/Nintendo%20-%20Nintendo%20Entertainment%20System%20%28Unheadered%29.zip/Cold%20%26%20Starving%20%28World%29%20%28Proto%29%20%282023-12-06%29%20%28Aftermarket%29%20%28Unl%29.zip" TargetMode="External"/><Relationship Id="rId1920" Type="http://schemas.openxmlformats.org/officeDocument/2006/relationships/hyperlink" Target="https://archive.org/download/ni-roms/roms/Nintendo%20-%20Nintendo%20Entertainment%20System%20%28Unheadered%29.zip/Closing%20In%21%20Barney%27s%20Daring%20Escape%20%28World%29%20%28v1.2%29%20%28Aftermarket%29%20%28Unl%29.zip" TargetMode="External"/><Relationship Id="rId1921" Type="http://schemas.openxmlformats.org/officeDocument/2006/relationships/hyperlink" Target="https://archive.org/download/ni-roms/roms/Nintendo%20-%20Nintendo%20Entertainment%20System%20%28Unheadered%29.zip/Closing%20In%21%20Barney%27s%20Daring%20Escape%20%28World%29%20%28v1.3%29%20%28Aftermarket%29%20%28Unl%29.zip" TargetMode="External"/><Relationship Id="rId1922" Type="http://schemas.openxmlformats.org/officeDocument/2006/relationships/hyperlink" Target="https://archive.org/download/ni-roms/roms/Nintendo%20-%20Nintendo%20Entertainment%20System%20%28Unheadered%29.zip/Clouds%20%27n%20Crows%20%28World%29%20%28Proto%29%20%28Aftermarket%29%20%28Unl%29.zip" TargetMode="External"/><Relationship Id="rId1923" Type="http://schemas.openxmlformats.org/officeDocument/2006/relationships/hyperlink" Target="https://archive.org/download/ni-roms/roms/Nintendo%20-%20Nintendo%20Entertainment%20System%20%28Unheadered%29.zip/Clu%20Clu%20Land%20%28USA%29%20%28e-Reader%20Edition%29.zip" TargetMode="External"/><Relationship Id="rId1924" Type="http://schemas.openxmlformats.org/officeDocument/2006/relationships/hyperlink" Target="https://archive.org/download/ni-roms/roms/Nintendo%20-%20Nintendo%20Entertainment%20System%20%28Unheadered%29.zip/Clu%20Clu%20Land%20%28World%29%20%28GameCube%20Edition%29.zip" TargetMode="External"/><Relationship Id="rId1925" Type="http://schemas.openxmlformats.org/officeDocument/2006/relationships/hyperlink" Target="https://archive.org/download/ni-roms/roms/Nintendo%20-%20Nintendo%20Entertainment%20System%20%28Unheadered%29.zip/Clu%20Clu%20Land%20%28World%29%20%28Virtual%20Console%29.zip" TargetMode="External"/><Relationship Id="rId1926" Type="http://schemas.openxmlformats.org/officeDocument/2006/relationships/hyperlink" Target="https://archive.org/download/ni-roms/roms/Nintendo%20-%20Nintendo%20Entertainment%20System%20%28Unheadered%29.zip/Clu%20Clu%20Land%20%28World%29.zip" TargetMode="External"/><Relationship Id="rId1927" Type="http://schemas.openxmlformats.org/officeDocument/2006/relationships/hyperlink" Target="https://archive.org/download/ni-roms/roms/Nintendo%20-%20Nintendo%20Entertainment%20System%20%28Unheadered%29.zip/CoOperating%20System%20%28World%29%20%28Proto%29%20%28Byte-Off%202020%29%20%28Aftermarket%29%20%28Unl%29%20%28Alt%29.zip" TargetMode="External"/><Relationship Id="rId1928" Type="http://schemas.openxmlformats.org/officeDocument/2006/relationships/hyperlink" Target="https://archive.org/download/ni-roms/roms/Nintendo%20-%20Nintendo%20Entertainment%20System%20%28Unheadered%29.zip/CoOperating%20System%20%28World%29%20%28Proto%29%20%28Byte-Off%202020%29%20%28Aftermarket%29%20%28Unl%29.zip" TargetMode="External"/><Relationship Id="rId1929" Type="http://schemas.openxmlformats.org/officeDocument/2006/relationships/hyperlink" Target="https://archive.org/download/ni-roms/roms/Nintendo%20-%20Nintendo%20Entertainment%20System%20%28Unheadered%29.zip/Cobra%20Command%20%28Japan%29.zip" TargetMode="External"/><Relationship Id="rId4190" Type="http://schemas.openxmlformats.org/officeDocument/2006/relationships/hyperlink" Target="https://archive.org/download/ni-roms/roms/Nintendo%20-%20Nintendo%20Entertainment%20System%20%28Unheadered%29.zip/Meng%20Jun%20Gansidui%20%28China%29%20%28Aftermarket%29%20%28Unl%29.zip" TargetMode="External"/><Relationship Id="rId4192" Type="http://schemas.openxmlformats.org/officeDocument/2006/relationships/hyperlink" Target="https://archive.org/download/ni-roms/roms/Nintendo%20-%20Nintendo%20Entertainment%20System%20%28Unheadered%29.zip/Menghuan%20Xianjing%20%28China%29%20%28Aftermarket%29%20%28Pirate%29.zip" TargetMode="External"/><Relationship Id="rId4191" Type="http://schemas.openxmlformats.org/officeDocument/2006/relationships/hyperlink" Target="https://archive.org/download/ni-roms/roms/Nintendo%20-%20Nintendo%20Entertainment%20System%20%28Unheadered%29.zip/Menghuan%20Shalou%20%28China%29%20%28Aftermarket%29%20%28Pirate%29.zip" TargetMode="External"/><Relationship Id="rId4194" Type="http://schemas.openxmlformats.org/officeDocument/2006/relationships/hyperlink" Target="https://archive.org/download/ni-roms/roms/Nintendo%20-%20Nintendo%20Entertainment%20System%20%28Unheadered%29.zip/Mengjing%20Zhi%20Wang%20-%20Dream%20Master%20%28China%29%20%28Aftermarket%29%20%28Pirate%29.zip" TargetMode="External"/><Relationship Id="rId4193" Type="http://schemas.openxmlformats.org/officeDocument/2006/relationships/hyperlink" Target="https://archive.org/download/ni-roms/roms/Nintendo%20-%20Nintendo%20Entertainment%20System%20%28Unheadered%29.zip/Menghuan%20Zhi%20Xing%20IV%20%28China%29%20%28Unl%29.zip" TargetMode="External"/><Relationship Id="rId4196" Type="http://schemas.openxmlformats.org/officeDocument/2006/relationships/hyperlink" Target="https://archive.org/download/ni-roms/roms/Nintendo%20-%20Nintendo%20Entertainment%20System%20%28Unheadered%29.zip/Mermaid%20%28Asia%29%20%28Ja%29%20%28M-U1%29%20%28Pirate%29.zip" TargetMode="External"/><Relationship Id="rId4195" Type="http://schemas.openxmlformats.org/officeDocument/2006/relationships/hyperlink" Target="https://archive.org/download/ni-roms/roms/Nintendo%20-%20Nintendo%20Entertainment%20System%20%28Unheadered%29.zip/Meribo%20%28World%29%20%28Aftermarket%29%20%28Unl%29.zip" TargetMode="External"/><Relationship Id="rId4198" Type="http://schemas.openxmlformats.org/officeDocument/2006/relationships/hyperlink" Target="https://archive.org/download/ni-roms/roms/Nintendo%20-%20Nintendo%20Entertainment%20System%20%28Unheadered%29.zip/Mermay%27s%20Den%20-%20Deep%20Sea%20Escape%20%28World%29%20%280.10b%29%20%28Proto%29%20%28Aftermarket%29%20%28Unl%29.zip" TargetMode="External"/><Relationship Id="rId4197" Type="http://schemas.openxmlformats.org/officeDocument/2006/relationships/hyperlink" Target="https://archive.org/download/ni-roms/roms/Nintendo%20-%20Nintendo%20Entertainment%20System%20%28Unheadered%29.zip/Mermaids%20of%20Atlantis%20-%20The%20Riddle%20of%20the%20Magic%20Bubble%20%28USA%29%20%28Unl%29.zip" TargetMode="External"/><Relationship Id="rId4199" Type="http://schemas.openxmlformats.org/officeDocument/2006/relationships/hyperlink" Target="https://archive.org/download/ni-roms/roms/Nintendo%20-%20Nintendo%20Entertainment%20System%20%28Unheadered%29.zip/Mess%20Maker%20%28World%29%20%28Byte-Off%202020%29%20%28Program%29%20%28Aftermarket%29%20%28Unl%29.zip" TargetMode="External"/><Relationship Id="rId1950" Type="http://schemas.openxmlformats.org/officeDocument/2006/relationships/hyperlink" Target="https://archive.org/download/ni-roms/roms/Nintendo%20-%20Nintendo%20Entertainment%20System%20%28Unheadered%29.zip/Cold%20%26%20Starving%20%28World%29%20%28Proto%29%20%282024-05-05%29%20%28PAL%29%20%28Aftermarket%29%20%28Unl%29.zip" TargetMode="External"/><Relationship Id="rId1951" Type="http://schemas.openxmlformats.org/officeDocument/2006/relationships/hyperlink" Target="https://archive.org/download/ni-roms/roms/Nintendo%20-%20Nintendo%20Entertainment%20System%20%28Unheadered%29.zip/Cold%20%26%20Starving%20%28World%29%20%28Proto%29%20%282024-05-29%29%20%28NTSC%29%20%28Aftermarket%29%20%28Unl%29.zip" TargetMode="External"/><Relationship Id="rId1952" Type="http://schemas.openxmlformats.org/officeDocument/2006/relationships/hyperlink" Target="https://archive.org/download/ni-roms/roms/Nintendo%20-%20Nintendo%20Entertainment%20System%20%28Unheadered%29.zip/Cold%20%26%20Starving%20%28World%29%20%28Proto%29%20%282024-05-29%29%20%28PAL%29%20%28Aftermarket%29%20%28Unl%29.zip" TargetMode="External"/><Relationship Id="rId1953" Type="http://schemas.openxmlformats.org/officeDocument/2006/relationships/hyperlink" Target="https://archive.org/download/ni-roms/roms/Nintendo%20-%20Nintendo%20Entertainment%20System%20%28Unheadered%29.zip/Cold%20%26%20Starving%20%28World%29%20%28Proto%29%20%282024-06-21%29%20%28NTSC%29%20%28Aftermarket%29%20%28Unl%29.zip" TargetMode="External"/><Relationship Id="rId1954" Type="http://schemas.openxmlformats.org/officeDocument/2006/relationships/hyperlink" Target="https://archive.org/download/ni-roms/roms/Nintendo%20-%20Nintendo%20Entertainment%20System%20%28Unheadered%29.zip/Cold%20%26%20Starving%20%28World%29%20%28Proto%29%20%282024-06-21%29%20%28PAL%29%20%28Aftermarket%29%20%28Unl%29.zip" TargetMode="External"/><Relationship Id="rId1955" Type="http://schemas.openxmlformats.org/officeDocument/2006/relationships/hyperlink" Target="https://archive.org/download/ni-roms/roms/Nintendo%20-%20Nintendo%20Entertainment%20System%20%28Unheadered%29.zip/Color%20Match%20Combat%20%28World%29%20%282023-06-05%29%20%28Proto%29%20%28Aftermarket%29%20%28Unl%29.zip" TargetMode="External"/><Relationship Id="rId1956" Type="http://schemas.openxmlformats.org/officeDocument/2006/relationships/hyperlink" Target="https://archive.org/download/ni-roms/roms/Nintendo%20-%20Nintendo%20Entertainment%20System%20%28Unheadered%29.zip/Color%20Match%20Combat%20%28World%29%20%28Proto%29%20%282023-11-17%29%20%28Aftermarket%29%20%28Unl%29.zip" TargetMode="External"/><Relationship Id="rId1957" Type="http://schemas.openxmlformats.org/officeDocument/2006/relationships/hyperlink" Target="https://archive.org/download/ni-roms/roms/Nintendo%20-%20Nintendo%20Entertainment%20System%20%28Unheadered%29.zip/Color%20a%20Dinosaur%20%28USA%29%20%28Beta%29.zip" TargetMode="External"/><Relationship Id="rId1958" Type="http://schemas.openxmlformats.org/officeDocument/2006/relationships/hyperlink" Target="https://archive.org/download/ni-roms/roms/Nintendo%20-%20Nintendo%20Entertainment%20System%20%28Unheadered%29.zip/Color%20a%20Dinosaur%20%28USA%29.zip" TargetMode="External"/><Relationship Id="rId1959" Type="http://schemas.openxmlformats.org/officeDocument/2006/relationships/hyperlink" Target="https://archive.org/download/ni-roms/roms/Nintendo%20-%20Nintendo%20Entertainment%20System%20%28Unheadered%29.zip/Colorful%20Dragon%20%28Asia%29%20%28Ja%29%20%28Unl%29.zip" TargetMode="External"/><Relationship Id="rId1940" Type="http://schemas.openxmlformats.org/officeDocument/2006/relationships/hyperlink" Target="https://archive.org/download/ni-roms/roms/Nintendo%20-%20Nintendo%20Entertainment%20System%20%28Unheadered%29.zip/Cold%20%26%20Starving%20%28World%29%20%28Proto%29%20%282023-12-31%29%20%28Aftermarket%29%20%28Unl%29.zip" TargetMode="External"/><Relationship Id="rId1941" Type="http://schemas.openxmlformats.org/officeDocument/2006/relationships/hyperlink" Target="https://archive.org/download/ni-roms/roms/Nintendo%20-%20Nintendo%20Entertainment%20System%20%28Unheadered%29.zip/Cold%20%26%20Starving%20%28World%29%20%28Proto%29%20%282024-01-25%29%20%28NTSC%29%20%28Aftermarket%29%20%28Unl%29.zip" TargetMode="External"/><Relationship Id="rId1942" Type="http://schemas.openxmlformats.org/officeDocument/2006/relationships/hyperlink" Target="https://archive.org/download/ni-roms/roms/Nintendo%20-%20Nintendo%20Entertainment%20System%20%28Unheadered%29.zip/Cold%20%26%20Starving%20%28World%29%20%28Proto%29%20%282024-01-25%29%20%28PAL%29%20%28Aftermarket%29%20%28Unl%29.zip" TargetMode="External"/><Relationship Id="rId1943" Type="http://schemas.openxmlformats.org/officeDocument/2006/relationships/hyperlink" Target="https://archive.org/download/ni-roms/roms/Nintendo%20-%20Nintendo%20Entertainment%20System%20%28Unheadered%29.zip/Cold%20%26%20Starving%20%28World%29%20%28Proto%29%20%282024-02-18%29%20%28NTSC%29%20%28Aftermarket%29%20%28Unl%29.zip" TargetMode="External"/><Relationship Id="rId1944" Type="http://schemas.openxmlformats.org/officeDocument/2006/relationships/hyperlink" Target="https://archive.org/download/ni-roms/roms/Nintendo%20-%20Nintendo%20Entertainment%20System%20%28Unheadered%29.zip/Cold%20%26%20Starving%20%28World%29%20%28Proto%29%20%282024-02-18%29%20%28PAL%29%20%28Aftermarket%29%20%28Unl%29.zip" TargetMode="External"/><Relationship Id="rId1945" Type="http://schemas.openxmlformats.org/officeDocument/2006/relationships/hyperlink" Target="https://archive.org/download/ni-roms/roms/Nintendo%20-%20Nintendo%20Entertainment%20System%20%28Unheadered%29.zip/Cold%20%26%20Starving%20%28World%29%20%28Proto%29%20%282024-03-25%29%20%28NTSC%29%20%28Aftermarket%29%20%28Unl%29.zip" TargetMode="External"/><Relationship Id="rId1946" Type="http://schemas.openxmlformats.org/officeDocument/2006/relationships/hyperlink" Target="https://archive.org/download/ni-roms/roms/Nintendo%20-%20Nintendo%20Entertainment%20System%20%28Unheadered%29.zip/Cold%20%26%20Starving%20%28World%29%20%28Proto%29%20%282024-03-25%29%20%28PAL%29%20%28Aftermarket%29%20%28Unl%29.zip" TargetMode="External"/><Relationship Id="rId1947" Type="http://schemas.openxmlformats.org/officeDocument/2006/relationships/hyperlink" Target="https://archive.org/download/ni-roms/roms/Nintendo%20-%20Nintendo%20Entertainment%20System%20%28Unheadered%29.zip/Cold%20%26%20Starving%20%28World%29%20%28Proto%29%20%282024-04-17%29%20%28NTSC%29%20%28Aftermarket%29%20%28Unl%29.zip" TargetMode="External"/><Relationship Id="rId1948" Type="http://schemas.openxmlformats.org/officeDocument/2006/relationships/hyperlink" Target="https://archive.org/download/ni-roms/roms/Nintendo%20-%20Nintendo%20Entertainment%20System%20%28Unheadered%29.zip/Cold%20%26%20Starving%20%28World%29%20%28Proto%29%20%282024-04-17%29%20%28PAL%29%20%28Aftermarket%29%20%28Unl%29.zip" TargetMode="External"/><Relationship Id="rId1949" Type="http://schemas.openxmlformats.org/officeDocument/2006/relationships/hyperlink" Target="https://archive.org/download/ni-roms/roms/Nintendo%20-%20Nintendo%20Entertainment%20System%20%28Unheadered%29.zip/Cold%20%26%20Starving%20%28World%29%20%28Proto%29%20%282024-05-05%29%20%28NTSC%29%20%28Aftermarket%29%20%28Unl%29.zip" TargetMode="External"/><Relationship Id="rId509" Type="http://schemas.openxmlformats.org/officeDocument/2006/relationships/hyperlink" Target="https://archive.org/download/ni-roms/roms/Nintendo%20-%20Nintendo%20Entertainment%20System%20%28Unheadered%29.zip/Frankenstein%20-%20The%20Monster%20Returns%20%28USA%29.zip" TargetMode="External"/><Relationship Id="rId508" Type="http://schemas.openxmlformats.org/officeDocument/2006/relationships/hyperlink" Target="https://archive.org/download/ni-roms/roms/Nintendo%20-%20Nintendo%20Entertainment%20System%20%28Unheadered%29.zip/Adventures%20of%20Bayou%20Billy%2C%20The%20%28USA%29%20%28Virtual%20Console%29.zip" TargetMode="External"/><Relationship Id="rId503" Type="http://schemas.openxmlformats.org/officeDocument/2006/relationships/hyperlink" Target="https://archive.org/download/ni-roms/roms/Nintendo%20-%20Nintendo%20Entertainment%20System%20%28Unheadered%29.zip/Formula%20One%20-%20Built%20to%20Win%20%28USA%29.zip" TargetMode="External"/><Relationship Id="rId502" Type="http://schemas.openxmlformats.org/officeDocument/2006/relationships/hyperlink" Target="https://archive.org/download/ni-roms/roms/Nintendo%20-%20Nintendo%20Entertainment%20System%20%28Unheadered%29.zip/Adventures%20in%20the%20Magic%20Kingdom%20%28USA%29%20%28Beta%202%29.zip" TargetMode="External"/><Relationship Id="rId501" Type="http://schemas.openxmlformats.org/officeDocument/2006/relationships/hyperlink" Target="https://archive.org/download/ni-roms/roms/Nintendo%20-%20Nintendo%20Entertainment%20System%20%28Unheadered%29.zip/Formula%201%20Sensation%20%28Europe%29.zip" TargetMode="External"/><Relationship Id="rId500" Type="http://schemas.openxmlformats.org/officeDocument/2006/relationships/hyperlink" Target="https://archive.org/download/ni-roms/roms/Nintendo%20-%20Nintendo%20Entertainment%20System%20%28Unheadered%29.zip/Adventures%20in%20the%20Magic%20Kingdom%20%28USA%29%20%28Beta%201%29.zip" TargetMode="External"/><Relationship Id="rId507" Type="http://schemas.openxmlformats.org/officeDocument/2006/relationships/hyperlink" Target="https://archive.org/download/ni-roms/roms/Nintendo%20-%20Nintendo%20Entertainment%20System%20%28Unheadered%29.zip/Fox%27s%20Peter%20Pan%20%26%20the%20Pirates%20-%20The%20Revenge%20of%20Captain%20Hook%20%28USA%29.zip" TargetMode="External"/><Relationship Id="rId506" Type="http://schemas.openxmlformats.org/officeDocument/2006/relationships/hyperlink" Target="https://archive.org/download/ni-roms/roms/Nintendo%20-%20Nintendo%20Entertainment%20System%20%28Unheadered%29.zip/Adventures%20of%20Bayou%20Billy%2C%20The%20%28Europe%29.zip" TargetMode="External"/><Relationship Id="rId505" Type="http://schemas.openxmlformats.org/officeDocument/2006/relationships/hyperlink" Target="https://archive.org/download/ni-roms/roms/Nintendo%20-%20Nintendo%20Entertainment%20System%20%28Unheadered%29.zip/Four%20Players%27%20Tennis%20%28Europe%29.zip" TargetMode="External"/><Relationship Id="rId504" Type="http://schemas.openxmlformats.org/officeDocument/2006/relationships/hyperlink" Target="https://archive.org/download/ni-roms/roms/Nintendo%20-%20Nintendo%20Entertainment%20System%20%28Unheadered%29.zip/Adventures%20in%20the%20Magic%20Kingdom%20%28USA%29.zip" TargetMode="External"/><Relationship Id="rId6803" Type="http://schemas.openxmlformats.org/officeDocument/2006/relationships/hyperlink" Target="https://archive.org/download/ni-roms/roms/Nintendo%20-%20Nintendo%20Entertainment%20System%20%28Unheadered%29.zip/Ultimate%20Stuntman%2C%20The%20%28Asia%29%20%28En%29%20%28Unl%29.zip" TargetMode="External"/><Relationship Id="rId6804" Type="http://schemas.openxmlformats.org/officeDocument/2006/relationships/hyperlink" Target="https://archive.org/download/ni-roms/roms/Nintendo%20-%20Nintendo%20Entertainment%20System%20%28Unheadered%29.zip/Ultimate%20Stuntman%2C%20The%20%28Europe%29%20%28Unl%29.zip" TargetMode="External"/><Relationship Id="rId6801" Type="http://schemas.openxmlformats.org/officeDocument/2006/relationships/hyperlink" Target="https://archive.org/download/ni-roms/roms/Nintendo%20-%20Nintendo%20Entertainment%20System%20%28Unheadered%29.zip/Ultimate%20Mortal%20Kombat%203%20%28Asia%29%20%28En%29%20%28Pirate%29.zip" TargetMode="External"/><Relationship Id="rId6802" Type="http://schemas.openxmlformats.org/officeDocument/2006/relationships/hyperlink" Target="https://archive.org/download/ni-roms/roms/Nintendo%20-%20Nintendo%20Entertainment%20System%20%28Unheadered%29.zip/Ultimate%20Mortal%20Kombat%204%20%28Asia%29%20%28En%29%20%28Pirate%29.zip" TargetMode="External"/><Relationship Id="rId6807" Type="http://schemas.openxmlformats.org/officeDocument/2006/relationships/hyperlink" Target="https://archive.org/download/ni-roms/roms/Nintendo%20-%20Nintendo%20Entertainment%20System%20%28Unheadered%29.zip/Ultraman%20Club%20-%20Supokon%20Fight%21%20%28Japan%29%20%28Datach%29.zip" TargetMode="External"/><Relationship Id="rId6808" Type="http://schemas.openxmlformats.org/officeDocument/2006/relationships/hyperlink" Target="https://archive.org/download/ni-roms/roms/Nintendo%20-%20Nintendo%20Entertainment%20System%20%28Unheadered%29.zip/Ultraman%20Club%202%20-%20Kaettekita%20Ultraman%20Club%20%28Japan%29.zip" TargetMode="External"/><Relationship Id="rId6805" Type="http://schemas.openxmlformats.org/officeDocument/2006/relationships/hyperlink" Target="https://archive.org/download/ni-roms/roms/Nintendo%20-%20Nintendo%20Entertainment%20System%20%28Unheadered%29.zip/Ultimate%20Stuntman%2C%20The%20%28USA%29%20%28Unl%29.zip" TargetMode="External"/><Relationship Id="rId6806" Type="http://schemas.openxmlformats.org/officeDocument/2006/relationships/hyperlink" Target="https://archive.org/download/ni-roms/roms/Nintendo%20-%20Nintendo%20Entertainment%20System%20%28Unheadered%29.zip/Ultraman%20Club%20-%20Kaijuu%20Daikessen%21%21%20%28Japan%29.zip" TargetMode="External"/><Relationship Id="rId6809" Type="http://schemas.openxmlformats.org/officeDocument/2006/relationships/hyperlink" Target="https://archive.org/download/ni-roms/roms/Nintendo%20-%20Nintendo%20Entertainment%20System%20%28Unheadered%29.zip/Ultraman%20Club%203%20-%20Matamata%20Shutsugeki%21%21%20Ultra%20Kyoudai%20%28Japan%29.zip" TargetMode="External"/><Relationship Id="rId525" Type="http://schemas.openxmlformats.org/officeDocument/2006/relationships/hyperlink" Target="https://archive.org/download/ni-roms/roms/Nintendo%20-%20Nintendo%20Entertainment%20System%20%28Unheadered%29.zip/Galaxian%20%28World%29%20%28Namcot%20Collection%2C%20Namco%20Museum%20Archives%20Vol%201%29.zip" TargetMode="External"/><Relationship Id="rId524" Type="http://schemas.openxmlformats.org/officeDocument/2006/relationships/hyperlink" Target="https://archive.org/download/ni-roms/roms/Nintendo%20-%20Nintendo%20Entertainment%20System%20%28Unheadered%29.zip/Adventures%20of%20Lex%20and%20Grim%2C%20The%20%28World%29%20%28Aftermarket%29%20%28Unl%29.zip" TargetMode="External"/><Relationship Id="rId523" Type="http://schemas.openxmlformats.org/officeDocument/2006/relationships/hyperlink" Target="https://archive.org/download/ni-roms/roms/Nintendo%20-%20Nintendo%20Entertainment%20System%20%28Unheadered%29.zip/Galaga%20%28World%29%20%28Namcot%20Collection%2C%20Namco%20Museum%20Archives%20Vol%202%29.zip" TargetMode="External"/><Relationship Id="rId522" Type="http://schemas.openxmlformats.org/officeDocument/2006/relationships/hyperlink" Target="https://archive.org/download/ni-roms/roms/Nintendo%20-%20Nintendo%20Entertainment%20System%20%28Unheadered%29.zip/Adventures%20of%20Gilligan%27s%20Island%2C%20The%20%28USA%29.zip" TargetMode="External"/><Relationship Id="rId529" Type="http://schemas.openxmlformats.org/officeDocument/2006/relationships/hyperlink" Target="https://archive.org/download/ni-roms/roms/Nintendo%20-%20Nintendo%20Entertainment%20System%20%28Unheadered%29.zip/Garfield%20no%20Isshukan%20%28Japan%29%20%28En%29.zip" TargetMode="External"/><Relationship Id="rId528" Type="http://schemas.openxmlformats.org/officeDocument/2006/relationships/hyperlink" Target="https://archive.org/download/ni-roms/roms/Nintendo%20-%20Nintendo%20Entertainment%20System%20%28Unheadered%29.zip/Adventures%20of%20Lolo%20%28Europe%29.zip" TargetMode="External"/><Relationship Id="rId527" Type="http://schemas.openxmlformats.org/officeDocument/2006/relationships/hyperlink" Target="https://archive.org/download/ni-roms/roms/Nintendo%20-%20Nintendo%20Entertainment%20System%20%28Unheadered%29.zip/Galaxy%205000%20-%20Racing%20in%20the%2051st%20Century%20%28USA%29.zip" TargetMode="External"/><Relationship Id="rId526" Type="http://schemas.openxmlformats.org/officeDocument/2006/relationships/hyperlink" Target="https://archive.org/download/ni-roms/roms/Nintendo%20-%20Nintendo%20Entertainment%20System%20%28Unheadered%29.zip/Adventures%20of%20Lolo%20%28Europe%29%20%28Virtual%20Console%29.zip" TargetMode="External"/><Relationship Id="rId521" Type="http://schemas.openxmlformats.org/officeDocument/2006/relationships/hyperlink" Target="https://archive.org/download/ni-roms/roms/Nintendo%20-%20Nintendo%20Entertainment%20System%20%28Unheadered%29.zip/Galaga%20-%20Demons%20of%20Death%20%28USA%29.zip" TargetMode="External"/><Relationship Id="rId520" Type="http://schemas.openxmlformats.org/officeDocument/2006/relationships/hyperlink" Target="https://archive.org/download/ni-roms/roms/Nintendo%20-%20Nintendo%20Entertainment%20System%20%28Unheadered%29.zip/Adventures%20of%20Eldorin%20%28World%29%20%28Demo%29%20%28Byte-Off%202019%29%20%28Aftermarket%29%20%28Unl%29.zip" TargetMode="External"/><Relationship Id="rId6800" Type="http://schemas.openxmlformats.org/officeDocument/2006/relationships/hyperlink" Target="https://archive.org/download/ni-roms/roms/Nintendo%20-%20Nintendo%20Entertainment%20System%20%28Unheadered%29.zip/Ultimate%20League%20Soccer%20%28USA%29%20%28Unl%29.zip" TargetMode="External"/><Relationship Id="rId519" Type="http://schemas.openxmlformats.org/officeDocument/2006/relationships/hyperlink" Target="https://archive.org/download/ni-roms/roms/Nintendo%20-%20Nintendo%20Entertainment%20System%20%28Unheadered%29.zip/G.I.%20Joe%20-%20The%20Atlantis%20Factor%20%28USA%29.zip" TargetMode="External"/><Relationship Id="rId514" Type="http://schemas.openxmlformats.org/officeDocument/2006/relationships/hyperlink" Target="https://archive.org/download/ni-roms/roms/Nintendo%20-%20Nintendo%20Entertainment%20System%20%28Unheadered%29.zip/Adventures%20of%20Dr.%20Franken%2C%20The%20%28USA%29%20%28Proto%29.zip" TargetMode="External"/><Relationship Id="rId513" Type="http://schemas.openxmlformats.org/officeDocument/2006/relationships/hyperlink" Target="https://archive.org/download/ni-roms/roms/Nintendo%20-%20Nintendo%20Entertainment%20System%20%28Unheadered%29.zip/Friday%20the%2013th%20%28USA%29.zip" TargetMode="External"/><Relationship Id="rId512" Type="http://schemas.openxmlformats.org/officeDocument/2006/relationships/hyperlink" Target="https://archive.org/download/ni-roms/roms/Nintendo%20-%20Nintendo%20Entertainment%20System%20%28Unheadered%29.zip/Adventures%20of%20Dino%20Riki%20%28USA%29.zip" TargetMode="External"/><Relationship Id="rId511" Type="http://schemas.openxmlformats.org/officeDocument/2006/relationships/hyperlink" Target="https://archive.org/download/ni-roms/roms/Nintendo%20-%20Nintendo%20Entertainment%20System%20%28Unheadered%29.zip/Freedom%20Force%20%28USA%29.zip" TargetMode="External"/><Relationship Id="rId518" Type="http://schemas.openxmlformats.org/officeDocument/2006/relationships/hyperlink" Target="https://archive.org/download/ni-roms/roms/Nintendo%20-%20Nintendo%20Entertainment%20System%20%28Unheadered%29.zip/Adventures%20of%20Eldorin%20%28World%29%20%28Demo%29%20%282021%29%20%28Aftermarket%29%20%28Unl%29.zip" TargetMode="External"/><Relationship Id="rId517" Type="http://schemas.openxmlformats.org/officeDocument/2006/relationships/hyperlink" Target="https://archive.org/download/ni-roms/roms/Nintendo%20-%20Nintendo%20Entertainment%20System%20%28Unheadered%29.zip/G.I.%20Joe%20-%20A%20Real%20American%20Hero%20%28USA%29.zip" TargetMode="External"/><Relationship Id="rId516" Type="http://schemas.openxmlformats.org/officeDocument/2006/relationships/hyperlink" Target="https://archive.org/download/ni-roms/roms/Nintendo%20-%20Nintendo%20Entertainment%20System%20%28Unheadered%29.zip/Adventures%20of%20Eldorin%20%28World%29%20%28Aftermarket%29%20%28Unl%29.zip" TargetMode="External"/><Relationship Id="rId515" Type="http://schemas.openxmlformats.org/officeDocument/2006/relationships/hyperlink" Target="https://archive.org/download/ni-roms/roms/Nintendo%20-%20Nintendo%20Entertainment%20System%20%28Unheadered%29.zip/Fun%20House%20%28USA%29.zip" TargetMode="External"/><Relationship Id="rId510" Type="http://schemas.openxmlformats.org/officeDocument/2006/relationships/hyperlink" Target="https://archive.org/download/ni-roms/roms/Nintendo%20-%20Nintendo%20Entertainment%20System%20%28Unheadered%29.zip/Adventures%20of%20Bayou%20Billy%2C%20The%20%28USA%29.zip" TargetMode="External"/><Relationship Id="rId4206" Type="http://schemas.openxmlformats.org/officeDocument/2006/relationships/hyperlink" Target="https://archive.org/download/ni-roms/roms/Nintendo%20-%20Nintendo%20Entertainment%20System%20%28Unheadered%29.zip/Metal%20Force%20%28Korea%29%20%28En%29%20%28Unl%29.zip" TargetMode="External"/><Relationship Id="rId5538" Type="http://schemas.openxmlformats.org/officeDocument/2006/relationships/hyperlink" Target="https://archive.org/download/ni-roms/roms/Nintendo%20-%20Nintendo%20Entertainment%20System%20%28Unheadered%29.zip/Shatterhand%20%28Europe%29.zip" TargetMode="External"/><Relationship Id="rId6869" Type="http://schemas.openxmlformats.org/officeDocument/2006/relationships/hyperlink" Target="https://archive.org/download/ni-roms/roms/Nintendo%20-%20Nintendo%20Entertainment%20System%20%28Unheadered%29.zip/Videopoker%20Bonza%20%28Russia%29%20%28Unl%29.zip" TargetMode="External"/><Relationship Id="rId4205" Type="http://schemas.openxmlformats.org/officeDocument/2006/relationships/hyperlink" Target="https://archive.org/download/ni-roms/roms/Nintendo%20-%20Nintendo%20Entertainment%20System%20%28Unheadered%29.zip/Metal%20Flame%20-%20Psy%20Buster%20%28Japan%29.zip" TargetMode="External"/><Relationship Id="rId5539" Type="http://schemas.openxmlformats.org/officeDocument/2006/relationships/hyperlink" Target="https://archive.org/download/ni-roms/roms/Nintendo%20-%20Nintendo%20Entertainment%20System%20%28Unheadered%29.zip/Shatterhand%20%28USA%29%20%28Beta%29.zip" TargetMode="External"/><Relationship Id="rId4208" Type="http://schemas.openxmlformats.org/officeDocument/2006/relationships/hyperlink" Target="https://archive.org/download/ni-roms/roms/Nintendo%20-%20Nintendo%20Entertainment%20System%20%28Unheadered%29.zip/Metal%20Gear%20%28Japan%29%20%28Metal%20Gear%20Solid%20Collection%29.zip" TargetMode="External"/><Relationship Id="rId5536" Type="http://schemas.openxmlformats.org/officeDocument/2006/relationships/hyperlink" Target="https://archive.org/download/ni-roms/roms/Nintendo%20-%20Nintendo%20Entertainment%20System%20%28Unheadered%29.zip/Shaonian%20Youxia%20-%20Guangming%20Zhi%20Shen%20%28Young%20Chivalry%29%20%28China%29%20%28FS308%29%20%28Unl%29.zip" TargetMode="External"/><Relationship Id="rId6867" Type="http://schemas.openxmlformats.org/officeDocument/2006/relationships/hyperlink" Target="https://archive.org/download/ni-roms/roms/Nintendo%20-%20Nintendo%20Entertainment%20System%20%28Unheadered%29.zip/Videomation%20%28USA%29%20%28Pirate%29.zip" TargetMode="External"/><Relationship Id="rId4207" Type="http://schemas.openxmlformats.org/officeDocument/2006/relationships/hyperlink" Target="https://archive.org/download/ni-roms/roms/Nintendo%20-%20Nintendo%20Entertainment%20System%20%28Unheadered%29.zip/Metal%20Gear%20%28Europe%29.zip" TargetMode="External"/><Relationship Id="rId5537" Type="http://schemas.openxmlformats.org/officeDocument/2006/relationships/hyperlink" Target="https://archive.org/download/ni-roms/roms/Nintendo%20-%20Nintendo%20Entertainment%20System%20%28Unheadered%29.zip/Shark%20%28World%29%20%28Demo%29%20%28Aftermarket%29%20%28Unl%29.zip" TargetMode="External"/><Relationship Id="rId6868" Type="http://schemas.openxmlformats.org/officeDocument/2006/relationships/hyperlink" Target="https://archive.org/download/ni-roms/roms/Nintendo%20-%20Nintendo%20Entertainment%20System%20%28Unheadered%29.zip/Videomation%20%28USA%29.zip" TargetMode="External"/><Relationship Id="rId590" Type="http://schemas.openxmlformats.org/officeDocument/2006/relationships/hyperlink" Target="https://archive.org/download/ni-roms/roms/Nintendo%20-%20Nintendo%20Entertainment%20System%20%28Unheadered%29.zip/After%20Burner%20%28Japan%29.zip" TargetMode="External"/><Relationship Id="rId4209" Type="http://schemas.openxmlformats.org/officeDocument/2006/relationships/hyperlink" Target="https://archive.org/download/ni-roms/roms/Nintendo%20-%20Nintendo%20Entertainment%20System%20%28Unheadered%29.zip/Metal%20Gear%20%28Japan%29.zip" TargetMode="External"/><Relationship Id="rId589" Type="http://schemas.openxmlformats.org/officeDocument/2006/relationships/hyperlink" Target="https://archive.org/download/ni-roms/roms/Nintendo%20-%20Nintendo%20Entertainment%20System%20%28Unheadered%29.zip/Guerrilla%20War%20%28USA%29.zip" TargetMode="External"/><Relationship Id="rId588" Type="http://schemas.openxmlformats.org/officeDocument/2006/relationships/hyperlink" Target="https://archive.org/download/ni-roms/roms/Nintendo%20-%20Nintendo%20Entertainment%20System%20%28Unheadered%29.zip/Adventures%20of%20Tom%20Sawyer%20%28USA%29.zip" TargetMode="External"/><Relationship Id="rId583" Type="http://schemas.openxmlformats.org/officeDocument/2006/relationships/hyperlink" Target="https://archive.org/download/ni-roms/roms/Nintendo%20-%20Nintendo%20Entertainment%20System%20%28Unheadered%29.zip/Greg%20Norman%27s%20Golf%20Power%20%28USA%29.zip" TargetMode="External"/><Relationship Id="rId5530" Type="http://schemas.openxmlformats.org/officeDocument/2006/relationships/hyperlink" Target="https://archive.org/download/ni-roms/roms/Nintendo%20-%20Nintendo%20Entertainment%20System%20%28Unheadered%29.zip/Shanghai%20%28Japan%29%20%28En%29.zip" TargetMode="External"/><Relationship Id="rId6861" Type="http://schemas.openxmlformats.org/officeDocument/2006/relationships/hyperlink" Target="https://archive.org/download/ni-roms/roms/Nintendo%20-%20Nintendo%20Entertainment%20System%20%28Unheadered%29.zip/Venice%20Beach%20Volleyball%20%28USA%29%20%28Beta%29%20%28Unl%29.zip" TargetMode="External"/><Relationship Id="rId582" Type="http://schemas.openxmlformats.org/officeDocument/2006/relationships/hyperlink" Target="https://archive.org/download/ni-roms/roms/Nintendo%20-%20Nintendo%20Entertainment%20System%20%28Unheadered%29.zip/Adventures%20of%20Rocky%20and%20Bullwinkle%20and%20Friends%2C%20The%20%28USA%29.zip" TargetMode="External"/><Relationship Id="rId5531" Type="http://schemas.openxmlformats.org/officeDocument/2006/relationships/hyperlink" Target="https://archive.org/download/ni-roms/roms/Nintendo%20-%20Nintendo%20Entertainment%20System%20%28Unheadered%29.zip/Shanghai%20Daheng%20%28Shanghai%20Tycoon%29%20%28China%29%20%28Unl%29.zip" TargetMode="External"/><Relationship Id="rId6862" Type="http://schemas.openxmlformats.org/officeDocument/2006/relationships/hyperlink" Target="https://archive.org/download/ni-roms/roms/Nintendo%20-%20Nintendo%20Entertainment%20System%20%28Unheadered%29.zip/Venice%20Beach%20Volleyball%20%28USA%29%20%28MB-91%29%20%28Unl%29.zip" TargetMode="External"/><Relationship Id="rId581" Type="http://schemas.openxmlformats.org/officeDocument/2006/relationships/hyperlink" Target="https://archive.org/download/ni-roms/roms/Nintendo%20-%20Nintendo%20Entertainment%20System%20%28Unheadered%29.zip/Great%20Waldo%20Search%2C%20The%20%28USA%29.zip" TargetMode="External"/><Relationship Id="rId4200" Type="http://schemas.openxmlformats.org/officeDocument/2006/relationships/hyperlink" Target="https://archive.org/download/ni-roms/roms/Nintendo%20-%20Nintendo%20Entertainment%20System%20%28Unheadered%29.zip/Metal%20Arms%20%28Japan%29%20%28En%29%20%28Family%20BASIC%29%20%28Unl%29.zip" TargetMode="External"/><Relationship Id="rId580" Type="http://schemas.openxmlformats.org/officeDocument/2006/relationships/hyperlink" Target="https://archive.org/download/ni-roms/roms/Nintendo%20-%20Nintendo%20Entertainment%20System%20%28Unheadered%29.zip/Adventures%20of%20Rad%20Gravity%2C%20The%20%28USA%29.zip" TargetMode="External"/><Relationship Id="rId6860" Type="http://schemas.openxmlformats.org/officeDocument/2006/relationships/hyperlink" Target="https://archive.org/download/ni-roms/roms/Nintendo%20-%20Nintendo%20Entertainment%20System%20%28Unheadered%29.zip/Venice%20Beach%20Volleyball%20%28Asia%29%20%28En%29%20%28TXC%29%20%28Unl%29.zip" TargetMode="External"/><Relationship Id="rId587" Type="http://schemas.openxmlformats.org/officeDocument/2006/relationships/hyperlink" Target="https://archive.org/download/ni-roms/roms/Nintendo%20-%20Nintendo%20Entertainment%20System%20%28Unheadered%29.zip/Guardian%20Legend%2C%20The%20%28USA%29.zip" TargetMode="External"/><Relationship Id="rId4202" Type="http://schemas.openxmlformats.org/officeDocument/2006/relationships/hyperlink" Target="https://archive.org/download/ni-roms/roms/Nintendo%20-%20Nintendo%20Entertainment%20System%20%28Unheadered%29.zip/Metal%20Fighter%20%28Asia%29%20%28En%29%20%28Sachen%29%20%2872%20pin%20cart%29%20%28Unl%29.zip" TargetMode="External"/><Relationship Id="rId5534" Type="http://schemas.openxmlformats.org/officeDocument/2006/relationships/hyperlink" Target="https://archive.org/download/ni-roms/roms/Nintendo%20-%20Nintendo%20Entertainment%20System%20%28Unheadered%29.zip/Shaolin%20Squirrel%20%28World%29%20%28Demo%29%20%28Byte-Off%202019%29%20%28Aftermarket%29%20%28Unl%29.zip" TargetMode="External"/><Relationship Id="rId6865" Type="http://schemas.openxmlformats.org/officeDocument/2006/relationships/hyperlink" Target="https://archive.org/download/ni-roms/roms/Nintendo%20-%20Nintendo%20Entertainment%20System%20%28Unheadered%29.zip/Vice%20-%20Project%20Doom%20%28USA%29.zip" TargetMode="External"/><Relationship Id="rId586" Type="http://schemas.openxmlformats.org/officeDocument/2006/relationships/hyperlink" Target="https://archive.org/download/ni-roms/roms/Nintendo%20-%20Nintendo%20Entertainment%20System%20%28Unheadered%29.zip/Adventures%20of%20Spaceman%20BIT%2C%20The%20%28World%29%20%28Demo%29%20%282024-03-26%29%20%28Aftermarket%29%20%28Unl%29.zip" TargetMode="External"/><Relationship Id="rId4201" Type="http://schemas.openxmlformats.org/officeDocument/2006/relationships/hyperlink" Target="https://archive.org/download/ni-roms/roms/Nintendo%20-%20Nintendo%20Entertainment%20System%20%28Unheadered%29.zip/Metal%20Arms%20%28Japan%29%20%28Family%20BASIC%29%20%28Ending%20Credits%20Program%29%20%28Unl%29.zip" TargetMode="External"/><Relationship Id="rId5535" Type="http://schemas.openxmlformats.org/officeDocument/2006/relationships/hyperlink" Target="https://archive.org/download/ni-roms/roms/Nintendo%20-%20Nintendo%20Entertainment%20System%20%28Unheadered%29.zip/Shaonian%20Youxia%20-%20Guangming%20Zhi%20Shen%20%28Young%20Chivalry%29%20%28China%29%20%28FS005%29%20%28Unl%29.zip" TargetMode="External"/><Relationship Id="rId6866" Type="http://schemas.openxmlformats.org/officeDocument/2006/relationships/hyperlink" Target="https://archive.org/download/ni-roms/roms/Nintendo%20-%20Nintendo%20Entertainment%20System%20%28Unheadered%29.zip/Video%20Poker%20-%20Five%20Card%20Draw%20%28World%29%20%28v1.3%29%20%28Proto%29%20%28Aftermarket%29%20%28Unl%29.zip" TargetMode="External"/><Relationship Id="rId585" Type="http://schemas.openxmlformats.org/officeDocument/2006/relationships/hyperlink" Target="https://archive.org/download/ni-roms/roms/Nintendo%20-%20Nintendo%20Entertainment%20System%20%28Unheadered%29.zip/Gremlins%202%20-%20The%20New%20Batch%20%28USA%29.zip" TargetMode="External"/><Relationship Id="rId4204" Type="http://schemas.openxmlformats.org/officeDocument/2006/relationships/hyperlink" Target="https://archive.org/download/ni-roms/roms/Nintendo%20-%20Nintendo%20Entertainment%20System%20%28Unheadered%29.zip/Metal%20Fighter%20Mu%20%28Japan%29%20%28Unl%29.zip" TargetMode="External"/><Relationship Id="rId5532" Type="http://schemas.openxmlformats.org/officeDocument/2006/relationships/hyperlink" Target="https://archive.org/download/ni-roms/roms/Nintendo%20-%20Nintendo%20Entertainment%20System%20%28Unheadered%29.zip/Shanghai%20II%20%28Japan%29.zip" TargetMode="External"/><Relationship Id="rId6863" Type="http://schemas.openxmlformats.org/officeDocument/2006/relationships/hyperlink" Target="https://archive.org/download/ni-roms/roms/Nintendo%20-%20Nintendo%20Entertainment%20System%20%28Unheadered%29.zip/Venice%20Beach%20Volleyball%20%28USA%29%20%28NINA-06%29%20%28Unl%29.zip" TargetMode="External"/><Relationship Id="rId584" Type="http://schemas.openxmlformats.org/officeDocument/2006/relationships/hyperlink" Target="https://archive.org/download/ni-roms/roms/Nintendo%20-%20Nintendo%20Entertainment%20System%20%28Unheadered%29.zip/Adventures%20of%20Spaceman%20BIT%2C%20The%20%28World%29%20%28Demo%29%20%282022-09-24%29%20%28Aftermarket%29%20%28Unl%29.zip" TargetMode="External"/><Relationship Id="rId4203" Type="http://schemas.openxmlformats.org/officeDocument/2006/relationships/hyperlink" Target="https://archive.org/download/ni-roms/roms/Nintendo%20-%20Nintendo%20Entertainment%20System%20%28Unheadered%29.zip/Metal%20Fighter%20%28USA%29%20%28Unl%29.zip" TargetMode="External"/><Relationship Id="rId5533" Type="http://schemas.openxmlformats.org/officeDocument/2006/relationships/hyperlink" Target="https://archive.org/download/ni-roms/roms/Nintendo%20-%20Nintendo%20Entertainment%20System%20%28Unheadered%29.zip/Shanshan%20de%20Hongxing%20%28China%29%20%28Aftermarket%29%20%28Unl%29.zip" TargetMode="External"/><Relationship Id="rId6864" Type="http://schemas.openxmlformats.org/officeDocument/2006/relationships/hyperlink" Target="https://archive.org/download/ni-roms/roms/Nintendo%20-%20Nintendo%20Entertainment%20System%20%28Unheadered%29.zip/Venus%20Senki%20-%20Back%20the%20City%20%28Japan%29.zip" TargetMode="External"/><Relationship Id="rId5527" Type="http://schemas.openxmlformats.org/officeDocument/2006/relationships/hyperlink" Target="https://archive.org/download/ni-roms/roms/Nintendo%20-%20Nintendo%20Entertainment%20System%20%28Unheadered%29.zip/Shanggu%20Shen%20Jian%20%28China%29%20%28Unl%29.zip" TargetMode="External"/><Relationship Id="rId6858" Type="http://schemas.openxmlformats.org/officeDocument/2006/relationships/hyperlink" Target="https://archive.org/download/ni-roms/roms/Nintendo%20-%20Nintendo%20Entertainment%20System%20%28Unheadered%29.zip/Vehion%20%28World%29%20%28Aftermarket%29%20%28Unl%29.zip" TargetMode="External"/><Relationship Id="rId5528" Type="http://schemas.openxmlformats.org/officeDocument/2006/relationships/hyperlink" Target="https://archive.org/download/ni-roms/roms/Nintendo%20-%20Nintendo%20Entertainment%20System%20%28Unheadered%29.zip/Shanggu%20Shendian%20%28China%29%20%28Aftermarket%29%20%28Pirate%29.zip" TargetMode="External"/><Relationship Id="rId6859" Type="http://schemas.openxmlformats.org/officeDocument/2006/relationships/hyperlink" Target="https://archive.org/download/ni-roms/roms/Nintendo%20-%20Nintendo%20Entertainment%20System%20%28Unheadered%29.zip/Venice%20Beach%20Volleyball%20%28Asia%29%20%28En%29%20%28Super%20Mega%29%20%28Unl%29.zip" TargetMode="External"/><Relationship Id="rId5525" Type="http://schemas.openxmlformats.org/officeDocument/2006/relationships/hyperlink" Target="https://archive.org/download/ni-roms/roms/Nintendo%20-%20Nintendo%20Entertainment%20System%20%28Unheadered%29.zip/Shadow%20of%20the%20Ninja%20%28USA%29.zip" TargetMode="External"/><Relationship Id="rId6856" Type="http://schemas.openxmlformats.org/officeDocument/2006/relationships/hyperlink" Target="https://archive.org/download/ni-roms/roms/Nintendo%20-%20Nintendo%20Entertainment%20System%20%28Unheadered%29.zip/Vegavox%20II%20%28USA%29%20%28Aftermarket%29%20%28Unl%29.zip" TargetMode="External"/><Relationship Id="rId5526" Type="http://schemas.openxmlformats.org/officeDocument/2006/relationships/hyperlink" Target="https://archive.org/download/ni-roms/roms/Nintendo%20-%20Nintendo%20Entertainment%20System%20%28Unheadered%29.zip/Shadow%20of%20the%20Ninja%20%28USA%2C%20Europe%29%20%28Virtual%20Console%29.zip" TargetMode="External"/><Relationship Id="rId6857" Type="http://schemas.openxmlformats.org/officeDocument/2006/relationships/hyperlink" Target="https://archive.org/download/ni-roms/roms/Nintendo%20-%20Nintendo%20Entertainment%20System%20%28Unheadered%29.zip/Veggie%20Invasion%20%28World%29%20%28Aftermarket%29%20%28Unl%29.zip" TargetMode="External"/><Relationship Id="rId5529" Type="http://schemas.openxmlformats.org/officeDocument/2006/relationships/hyperlink" Target="https://archive.org/download/ni-roms/roms/Nintendo%20-%20Nintendo%20Entertainment%20System%20%28Unheadered%29.zip/Shanghai%20%28Japan%29%20%28En%29%20%28Sample%29.zip" TargetMode="External"/><Relationship Id="rId579" Type="http://schemas.openxmlformats.org/officeDocument/2006/relationships/hyperlink" Target="https://archive.org/download/ni-roms/roms/Nintendo%20-%20Nintendo%20Entertainment%20System%20%28Unheadered%29.zip/Great%20Deal%20%28Japan%29%20%28En%29.zip" TargetMode="External"/><Relationship Id="rId578" Type="http://schemas.openxmlformats.org/officeDocument/2006/relationships/hyperlink" Target="https://archive.org/download/ni-roms/roms/Nintendo%20-%20Nintendo%20Entertainment%20System%20%28Unheadered%29.zip/Adventures%20of%20Rad%20Gravity%2C%20The%20%28Europe%29.zip" TargetMode="External"/><Relationship Id="rId577" Type="http://schemas.openxmlformats.org/officeDocument/2006/relationships/hyperlink" Target="https://archive.org/download/ni-roms/roms/Nintendo%20-%20Nintendo%20Entertainment%20System%20%28Unheadered%29.zip/Gradius%20II%20%28Japan%29%20%28En%29.zip" TargetMode="External"/><Relationship Id="rId572" Type="http://schemas.openxmlformats.org/officeDocument/2006/relationships/hyperlink" Target="https://archive.org/download/ni-roms/roms/Nintendo%20-%20Nintendo%20Entertainment%20System%20%28Unheadered%29.zip/Adventures%20of%20Panzer%203%2C%20The%20%28World%29%20%28Demo%202%29%20%28Aftermarket%29%20%28Unl%29.zip" TargetMode="External"/><Relationship Id="rId6850" Type="http://schemas.openxmlformats.org/officeDocument/2006/relationships/hyperlink" Target="https://archive.org/download/ni-roms/roms/Nintendo%20-%20Nintendo%20Entertainment%20System%20%28Unheadered%29.zip/Vector%20Run%202%20-%20The%20Breakout%20%28World%29%20%28Aftermarket%29%20%28Unl%29.zip" TargetMode="External"/><Relationship Id="rId571" Type="http://schemas.openxmlformats.org/officeDocument/2006/relationships/hyperlink" Target="https://archive.org/download/ni-roms/roms/Nintendo%20-%20Nintendo%20Entertainment%20System%20%28Unheadered%29.zip/Goonies%20II%2C%20The%20%28USA%29.zip" TargetMode="External"/><Relationship Id="rId5520" Type="http://schemas.openxmlformats.org/officeDocument/2006/relationships/hyperlink" Target="https://archive.org/download/ni-roms/roms/Nintendo%20-%20Nintendo%20Entertainment%20System%20%28Unheadered%29.zip/Shadowgate%20%28Japan%29%20%28Beta%29%20%281988-11-xx%29.zip" TargetMode="External"/><Relationship Id="rId6851" Type="http://schemas.openxmlformats.org/officeDocument/2006/relationships/hyperlink" Target="https://archive.org/download/ni-roms/roms/Nintendo%20-%20Nintendo%20Entertainment%20System%20%28Unheadered%29.zip/Vector%20Run%20Collection%20%28World%29%20%282023%29%20%28Aftermarket%29%20%28Unl%29.zip" TargetMode="External"/><Relationship Id="rId570" Type="http://schemas.openxmlformats.org/officeDocument/2006/relationships/hyperlink" Target="https://archive.org/download/ni-roms/roms/Nintendo%20-%20Nintendo%20Entertainment%20System%20%28Unheadered%29.zip/Adventures%20of%20Panzer%203%2C%20The%20%28World%29%20%28Demo%201%29%20%28Aftermarket%29%20%28Unl%29.zip" TargetMode="External"/><Relationship Id="rId576" Type="http://schemas.openxmlformats.org/officeDocument/2006/relationships/hyperlink" Target="https://archive.org/download/ni-roms/roms/Nintendo%20-%20Nintendo%20Entertainment%20System%20%28Unheadered%29.zip/Adventures%20of%20Panzer%203%2C%20The%20%28World%29%20%28Demo%204%29%20%28Aftermarket%29%20%28Unl%29.zip" TargetMode="External"/><Relationship Id="rId5523" Type="http://schemas.openxmlformats.org/officeDocument/2006/relationships/hyperlink" Target="https://archive.org/download/ni-roms/roms/Nintendo%20-%20Nintendo%20Entertainment%20System%20%28Unheadered%29.zip/Shadowgate%20%28USA%29.zip" TargetMode="External"/><Relationship Id="rId6854" Type="http://schemas.openxmlformats.org/officeDocument/2006/relationships/hyperlink" Target="https://archive.org/download/ni-roms/roms/Nintendo%20-%20Nintendo%20Entertainment%20System%20%28Unheadered%29.zip/Vegas%20Dream%20%28USA%29.zip" TargetMode="External"/><Relationship Id="rId575" Type="http://schemas.openxmlformats.org/officeDocument/2006/relationships/hyperlink" Target="https://archive.org/download/ni-roms/roms/Nintendo%20-%20Nintendo%20Entertainment%20System%20%28Unheadered%29.zip/Gradius%20%28USA%29.zip" TargetMode="External"/><Relationship Id="rId5524" Type="http://schemas.openxmlformats.org/officeDocument/2006/relationships/hyperlink" Target="https://archive.org/download/ni-roms/roms/Nintendo%20-%20Nintendo%20Entertainment%20System%20%28Unheadered%29.zip/Shadow%20of%20the%20Ninja%20%28USA%29%20%28Sample%29.zip" TargetMode="External"/><Relationship Id="rId6855" Type="http://schemas.openxmlformats.org/officeDocument/2006/relationships/hyperlink" Target="https://archive.org/download/ni-roms/roms/Nintendo%20-%20Nintendo%20Entertainment%20System%20%28Unheadered%29.zip/Vegavox%20%28USA%29%20%28Aftermarket%29%20%28Unl%29.zip" TargetMode="External"/><Relationship Id="rId574" Type="http://schemas.openxmlformats.org/officeDocument/2006/relationships/hyperlink" Target="https://archive.org/download/ni-roms/roms/Nintendo%20-%20Nintendo%20Entertainment%20System%20%28Unheadered%29.zip/Adventures%20of%20Panzer%203%2C%20The%20%28World%29%20%28Demo%203%29%20%28Aftermarket%29%20%28Unl%29.zip" TargetMode="External"/><Relationship Id="rId5521" Type="http://schemas.openxmlformats.org/officeDocument/2006/relationships/hyperlink" Target="https://archive.org/download/ni-roms/roms/Nintendo%20-%20Nintendo%20Entertainment%20System%20%28Unheadered%29.zip/Shadowgate%20%28Japan%29.zip" TargetMode="External"/><Relationship Id="rId6852" Type="http://schemas.openxmlformats.org/officeDocument/2006/relationships/hyperlink" Target="https://archive.org/download/ni-roms/roms/Nintendo%20-%20Nintendo%20Entertainment%20System%20%28Unheadered%29.zip/Vector%20Run%20Collection%20%28World%29%20%28Demo%29%20%282021%29%20%28Aftermarket%29%20%28Unl%29.zip" TargetMode="External"/><Relationship Id="rId573" Type="http://schemas.openxmlformats.org/officeDocument/2006/relationships/hyperlink" Target="https://archive.org/download/ni-roms/roms/Nintendo%20-%20Nintendo%20Entertainment%20System%20%28Unheadered%29.zip/Gotcha%21%20-%20The%20Sport%21%20%28USA%29.zip" TargetMode="External"/><Relationship Id="rId5522" Type="http://schemas.openxmlformats.org/officeDocument/2006/relationships/hyperlink" Target="https://archive.org/download/ni-roms/roms/Nintendo%20-%20Nintendo%20Entertainment%20System%20%28Unheadered%29.zip/Shadowgate%20%28Sweden%29.zip" TargetMode="External"/><Relationship Id="rId6853" Type="http://schemas.openxmlformats.org/officeDocument/2006/relationships/hyperlink" Target="https://archive.org/download/ni-roms/roms/Nintendo%20-%20Nintendo%20Entertainment%20System%20%28Unheadered%29.zip/Vegas%20Connection%20-%20Casino%20kara%20Ai%20o%20Komete%20%28Japan%29.zip" TargetMode="External"/><Relationship Id="rId4228" Type="http://schemas.openxmlformats.org/officeDocument/2006/relationships/hyperlink" Target="https://archive.org/download/ni-roms/roms/Nintendo%20-%20Nintendo%20Entertainment%20System%20%28Unheadered%29.zip/Mezase%20Pachi%20Pro%20-%20Pachio-kun%20%28Japan%29%20%28Beta%29.zip" TargetMode="External"/><Relationship Id="rId4227" Type="http://schemas.openxmlformats.org/officeDocument/2006/relationships/hyperlink" Target="https://archive.org/download/ni-roms/roms/Nintendo%20-%20Nintendo%20Entertainment%20System%20%28Unheadered%29.zip/Mezase%21%20Top%20Pro%20-%20Green%20ni%20Kakeru%20Yume%20%28Japan%29.zip" TargetMode="External"/><Relationship Id="rId5558" Type="http://schemas.openxmlformats.org/officeDocument/2006/relationships/hyperlink" Target="https://archive.org/download/ni-roms/roms/Nintendo%20-%20Nintendo%20Entertainment%20System%20%28Unheadered%29.zip/Shenghuo%20Liezhuan%20%28China%29%20%28Jncota%29%20%28Aftermarket%29%20%28Unl%29.zip" TargetMode="External"/><Relationship Id="rId6889" Type="http://schemas.openxmlformats.org/officeDocument/2006/relationships/hyperlink" Target="https://archive.org/download/ni-roms/roms/Nintendo%20-%20Nintendo%20Entertainment%20System%20%28Unheadered%29.zip/Volshebnaya%20Palitra%20%28Russia%29%20%28Pirate%29.zip" TargetMode="External"/><Relationship Id="rId4229" Type="http://schemas.openxmlformats.org/officeDocument/2006/relationships/hyperlink" Target="https://archive.org/download/ni-roms/roms/Nintendo%20-%20Nintendo%20Entertainment%20System%20%28Unheadered%29.zip/Mezase%20Pachi%20Pro%20-%20Pachio-kun%20%28Japan%29.zip" TargetMode="External"/><Relationship Id="rId5559" Type="http://schemas.openxmlformats.org/officeDocument/2006/relationships/hyperlink" Target="https://archive.org/download/ni-roms/roms/Nintendo%20-%20Nintendo%20Entertainment%20System%20%28Unheadered%29.zip/Shenghuo%20Shao%20Xia%20%28China%29%20%28Aftermarket%29%20%28Unl%29.zip" TargetMode="External"/><Relationship Id="rId6880" Type="http://schemas.openxmlformats.org/officeDocument/2006/relationships/hyperlink" Target="https://archive.org/download/ni-roms/roms/Nintendo%20-%20Nintendo%20Entertainment%20System%20%28Unheadered%29.zip/Viva%21%20Las%20Vegas%20%28Japan%29.zip" TargetMode="External"/><Relationship Id="rId4220" Type="http://schemas.openxmlformats.org/officeDocument/2006/relationships/hyperlink" Target="https://archive.org/download/ni-roms/roms/Nintendo%20-%20Nintendo%20Entertainment%20System%20%28Unheadered%29.zip/Meteor%20Swarm%20%28USA%29%20%28Aftermarket%29%20%28Unl%29.zip" TargetMode="External"/><Relationship Id="rId5552" Type="http://schemas.openxmlformats.org/officeDocument/2006/relationships/hyperlink" Target="https://archive.org/download/ni-roms/roms/Nintendo%20-%20Nintendo%20Entertainment%20System%20%28Unheadered%29.zip/Shenghuo%20Huizhang%20-%20Sofia%20Fusu%20%28China%29%20%28v1.1%29%20%28Pirate%29.zip" TargetMode="External"/><Relationship Id="rId6883" Type="http://schemas.openxmlformats.org/officeDocument/2006/relationships/hyperlink" Target="https://archive.org/download/ni-roms/roms/Nintendo%20-%20Nintendo%20Entertainment%20System%20%28Unheadered%29.zip/Volguard%20II%20%28Japan%29%20%28En%29.zip" TargetMode="External"/><Relationship Id="rId5553" Type="http://schemas.openxmlformats.org/officeDocument/2006/relationships/hyperlink" Target="https://archive.org/download/ni-roms/roms/Nintendo%20-%20Nintendo%20Entertainment%20System%20%28Unheadered%29.zip/Shenghuo%20Huizhang%20II%20%28China%29%20%28v1.0%29%20%28Pirate%29.zip" TargetMode="External"/><Relationship Id="rId6884" Type="http://schemas.openxmlformats.org/officeDocument/2006/relationships/hyperlink" Target="https://archive.org/download/ni-roms/roms/Nintendo%20-%20Nintendo%20Entertainment%20System%20%28Unheadered%29.zip/Volley%20Ball%20%28Spain%29%20%28En%29%20%28Idea-Tek%29%20%28Unl%29.zip" TargetMode="External"/><Relationship Id="rId4222" Type="http://schemas.openxmlformats.org/officeDocument/2006/relationships/hyperlink" Target="https://archive.org/download/ni-roms/roms/Nintendo%20-%20Nintendo%20Entertainment%20System%20%28Unheadered%29.zip/Metro-Cross%20%28Japan%29.zip" TargetMode="External"/><Relationship Id="rId5550" Type="http://schemas.openxmlformats.org/officeDocument/2006/relationships/hyperlink" Target="https://archive.org/download/ni-roms/roms/Nintendo%20-%20Nintendo%20Entertainment%20System%20%28Unheadered%29.zip/Shenghua%20Weiji%20-%20Bio%20Hazard%20%28China%29%20%28200314121%29%20%28Pirate%29.zip" TargetMode="External"/><Relationship Id="rId6881" Type="http://schemas.openxmlformats.org/officeDocument/2006/relationships/hyperlink" Target="https://archive.org/download/ni-roms/roms/Nintendo%20-%20Nintendo%20Entertainment%20System%20%28Unheadered%29.zip/Void%2C%20The%20%28World%29%20%28v1.0%29%20%28Aftermarket%29%20%28Unl%29.zip" TargetMode="External"/><Relationship Id="rId4221" Type="http://schemas.openxmlformats.org/officeDocument/2006/relationships/hyperlink" Target="https://archive.org/download/ni-roms/roms/Nintendo%20-%20Nintendo%20Entertainment%20System%20%28Unheadered%29.zip/Metro-Cross%20%28Japan%29%20%28Namcot%20Collection%29.zip" TargetMode="External"/><Relationship Id="rId5551" Type="http://schemas.openxmlformats.org/officeDocument/2006/relationships/hyperlink" Target="https://archive.org/download/ni-roms/roms/Nintendo%20-%20Nintendo%20Entertainment%20System%20%28Unheadered%29.zip/Shenghuo%20Huizhang%20-%20Sofia%20Fusu%20%28China%29%20%28v1.0%29%20%28Pirate%29.zip" TargetMode="External"/><Relationship Id="rId6882" Type="http://schemas.openxmlformats.org/officeDocument/2006/relationships/hyperlink" Target="https://archive.org/download/ni-roms/roms/Nintendo%20-%20Nintendo%20Entertainment%20System%20%28Unheadered%29.zip/Void%2C%20The%20%28World%29%20%28v1.1%29%20%28Aftermarket%29%20%28Unl%29.zip" TargetMode="External"/><Relationship Id="rId4224" Type="http://schemas.openxmlformats.org/officeDocument/2006/relationships/hyperlink" Target="https://archive.org/download/ni-roms/roms/Nintendo%20-%20Nintendo%20Entertainment%20System%20%28Unheadered%29.zip/Metroid%20%28Europe%29.zip" TargetMode="External"/><Relationship Id="rId5556" Type="http://schemas.openxmlformats.org/officeDocument/2006/relationships/hyperlink" Target="https://archive.org/download/ni-roms/roms/Nintendo%20-%20Nintendo%20Entertainment%20System%20%28Unheadered%29.zip/Shenghuo%20Huizhang%20Waizhuan%20%28China%29%20%28Pirate%29.zip" TargetMode="External"/><Relationship Id="rId6887" Type="http://schemas.openxmlformats.org/officeDocument/2006/relationships/hyperlink" Target="https://archive.org/download/ni-roms/roms/Nintendo%20-%20Nintendo%20Entertainment%20System%20%28Unheadered%29.zip/Volleyball%20%28USA%2C%20Europe%29%20%28Virtual%20Console%29.zip" TargetMode="External"/><Relationship Id="rId4223" Type="http://schemas.openxmlformats.org/officeDocument/2006/relationships/hyperlink" Target="https://archive.org/download/ni-roms/roms/Nintendo%20-%20Nintendo%20Entertainment%20System%20%28Unheadered%29.zip/Metroid%20%28Europe%29%20%28Virtual%20Console%29.zip" TargetMode="External"/><Relationship Id="rId5557" Type="http://schemas.openxmlformats.org/officeDocument/2006/relationships/hyperlink" Target="https://archive.org/download/ni-roms/roms/Nintendo%20-%20Nintendo%20Entertainment%20System%20%28Unheadered%29.zip/Shenghuo%20Liezhuan%20%28Asia%29%20%28C%26E%29%20%28Unl%29.zip" TargetMode="External"/><Relationship Id="rId6888" Type="http://schemas.openxmlformats.org/officeDocument/2006/relationships/hyperlink" Target="https://archive.org/download/ni-roms/roms/Nintendo%20-%20Nintendo%20Entertainment%20System%20%28Unheadered%29.zip/Volleyball%20%28USA%2C%20Europe%29.zip" TargetMode="External"/><Relationship Id="rId4226" Type="http://schemas.openxmlformats.org/officeDocument/2006/relationships/hyperlink" Target="https://archive.org/download/ni-roms/roms/Nintendo%20-%20Nintendo%20Entertainment%20System%20%28Unheadered%29.zip/Metroid%20%28USA%29.zip" TargetMode="External"/><Relationship Id="rId5554" Type="http://schemas.openxmlformats.org/officeDocument/2006/relationships/hyperlink" Target="https://archive.org/download/ni-roms/roms/Nintendo%20-%20Nintendo%20Entertainment%20System%20%28Unheadered%29.zip/Shenghuo%20Huizhang%20II%20%28China%29%20%28v1.1%29%20%28Pirate%29.zip" TargetMode="External"/><Relationship Id="rId6885" Type="http://schemas.openxmlformats.org/officeDocument/2006/relationships/hyperlink" Target="https://archive.org/download/ni-roms/roms/Nintendo%20-%20Nintendo%20Entertainment%20System%20%28Unheadered%29.zip/Volleyball%20%28Asia%29%20%28En%29%20%28LE08%29%20%28Pirate%29.zip" TargetMode="External"/><Relationship Id="rId4225" Type="http://schemas.openxmlformats.org/officeDocument/2006/relationships/hyperlink" Target="https://archive.org/download/ni-roms/roms/Nintendo%20-%20Nintendo%20Entertainment%20System%20%28Unheadered%29.zip/Metroid%20%28USA%29%20%28Virtual%20Console%29.zip" TargetMode="External"/><Relationship Id="rId5555" Type="http://schemas.openxmlformats.org/officeDocument/2006/relationships/hyperlink" Target="https://archive.org/download/ni-roms/roms/Nintendo%20-%20Nintendo%20Entertainment%20System%20%28Unheadered%29.zip/Shenghuo%20Huizhang%20III%20%28China%29%20%28Aftermarket%29%20%28Pirate%29.zip" TargetMode="External"/><Relationship Id="rId6886" Type="http://schemas.openxmlformats.org/officeDocument/2006/relationships/hyperlink" Target="https://archive.org/download/ni-roms/roms/Nintendo%20-%20Nintendo%20Entertainment%20System%20%28Unheadered%29.zip/Volleyball%20%28Japan%29%20%28FamicomBox%29.zip" TargetMode="External"/><Relationship Id="rId4217" Type="http://schemas.openxmlformats.org/officeDocument/2006/relationships/hyperlink" Target="https://archive.org/download/ni-roms/roms/Nintendo%20-%20Nintendo%20Entertainment%20System%20%28Unheadered%29.zip/Metal%20Slader%20Glory%20%28Japan%29.zip" TargetMode="External"/><Relationship Id="rId5549" Type="http://schemas.openxmlformats.org/officeDocument/2006/relationships/hyperlink" Target="https://archive.org/download/ni-roms/roms/Nintendo%20-%20Nintendo%20Entertainment%20System%20%28Unheadered%29.zip/Shenghua%20Weiji%20-%20Bio%20Hazard%20%28China%29%20%282003SR7416%29%20%28Pirate%29.zip" TargetMode="External"/><Relationship Id="rId4216" Type="http://schemas.openxmlformats.org/officeDocument/2006/relationships/hyperlink" Target="https://archive.org/download/ni-roms/roms/Nintendo%20-%20Nintendo%20Entertainment%20System%20%28Unheadered%29.zip/Metal%20Slader%20Glory%20%28Japan%29%20%28Virtual%20Console%29.zip" TargetMode="External"/><Relationship Id="rId4219" Type="http://schemas.openxmlformats.org/officeDocument/2006/relationships/hyperlink" Target="https://archive.org/download/ni-roms/roms/Nintendo%20-%20Nintendo%20Entertainment%20System%20%28Unheadered%29.zip/Metal%20Storm%20%28USA%29.zip" TargetMode="External"/><Relationship Id="rId5547" Type="http://schemas.openxmlformats.org/officeDocument/2006/relationships/hyperlink" Target="https://archive.org/download/ni-roms/roms/Nintendo%20-%20Nintendo%20Entertainment%20System%20%28Unheadered%29.zip/Sheng%20Doushi%20Xingshi%20-%20Tianma%20Zhi%20Huanxiang%20%28China%29%20%28Aftermarket%29%20%28Pirate%29.zip" TargetMode="External"/><Relationship Id="rId6878" Type="http://schemas.openxmlformats.org/officeDocument/2006/relationships/hyperlink" Target="https://archive.org/download/ni-roms/roms/Nintendo%20-%20Nintendo%20Entertainment%20System%20%28Unheadered%29.zip/Virus%20%28USA%29%20%28Proto%29%20%281990-03-xx%29%20%28PC10%29%20%5Bb%5D.zip" TargetMode="External"/><Relationship Id="rId4218" Type="http://schemas.openxmlformats.org/officeDocument/2006/relationships/hyperlink" Target="https://archive.org/download/ni-roms/roms/Nintendo%20-%20Nintendo%20Entertainment%20System%20%28Unheadered%29.zip/Metal%20Slug%20Advance%20%28China%29%20%28En%29%20%28Aftermarket%29%20%28Pirate%29.zip" TargetMode="External"/><Relationship Id="rId5548" Type="http://schemas.openxmlformats.org/officeDocument/2006/relationships/hyperlink" Target="https://archive.org/download/ni-roms/roms/Nintendo%20-%20Nintendo%20Entertainment%20System%20%28Unheadered%29.zip/Sheng%20Jian%20Chuanshuo%20%28China%29%20%28Aftermarket%29%20%28Pirate%29.zip" TargetMode="External"/><Relationship Id="rId6879" Type="http://schemas.openxmlformats.org/officeDocument/2006/relationships/hyperlink" Target="https://archive.org/download/ni-roms/roms/Nintendo%20-%20Nintendo%20Entertainment%20System%20%28Unheadered%29.zip/Visitor%2C%20The%20%28World%29%20%28Demo%29%20%28Aftermarket%29%20%28Unl%29.zip" TargetMode="External"/><Relationship Id="rId599" Type="http://schemas.openxmlformats.org/officeDocument/2006/relationships/hyperlink" Target="https://archive.org/download/ni-roms/roms/Nintendo%20-%20Nintendo%20Entertainment%20System%20%28Unheadered%29.zip/Gyruss%20%28USA%29.zip" TargetMode="External"/><Relationship Id="rId594" Type="http://schemas.openxmlformats.org/officeDocument/2006/relationships/hyperlink" Target="https://archive.org/download/ni-roms/roms/Nintendo%20-%20Nintendo%20Entertainment%20System%20%28Unheadered%29.zip/AfterWorld%20Deluxe%20%28World%29%20%28Aftermarket%29%20%28Unl%29.zip" TargetMode="External"/><Relationship Id="rId5541" Type="http://schemas.openxmlformats.org/officeDocument/2006/relationships/hyperlink" Target="https://archive.org/download/ni-roms/roms/Nintendo%20-%20Nintendo%20Entertainment%20System%20%28Unheadered%29.zip/She%20Diao%20Yingxiong%20Zhuan%20%28China%29%20%28Aftermarket%29%20%28Unl%29.zip" TargetMode="External"/><Relationship Id="rId6872" Type="http://schemas.openxmlformats.org/officeDocument/2006/relationships/hyperlink" Target="https://archive.org/download/ni-roms/roms/Nintendo%20-%20Nintendo%20Entertainment%20System%20%28Unheadered%29.zip/Vigilante%20Ninja%20II%20%28World%29%20%28Demo%29%20%282016-07-31%29%20%28Aftermarket%29%20%28Unl%29.zip" TargetMode="External"/><Relationship Id="rId593" Type="http://schemas.openxmlformats.org/officeDocument/2006/relationships/hyperlink" Target="https://archive.org/download/ni-roms/roms/Nintendo%20-%20Nintendo%20Entertainment%20System%20%28Unheadered%29.zip/Gun%20Nac%20%28USA%29.zip" TargetMode="External"/><Relationship Id="rId5542" Type="http://schemas.openxmlformats.org/officeDocument/2006/relationships/hyperlink" Target="https://archive.org/download/ni-roms/roms/Nintendo%20-%20Nintendo%20Entertainment%20System%20%28Unheadered%29.zip/Shen%20Gui%20Chuanqi%20%28Mummy%29%20%28China%29%20%28Aftermarket%29%20%28Unl%29.zip" TargetMode="External"/><Relationship Id="rId6873" Type="http://schemas.openxmlformats.org/officeDocument/2006/relationships/hyperlink" Target="https://archive.org/download/ni-roms/roms/Nintendo%20-%20Nintendo%20Entertainment%20System%20%28Unheadered%29.zip/Vigilante%20Ninja%20II%20%28World%29%20%28Demo%29%20%282017-05-17%29%20%28Aftermarket%29%20%28Unl%29.zip" TargetMode="External"/><Relationship Id="rId592" Type="http://schemas.openxmlformats.org/officeDocument/2006/relationships/hyperlink" Target="https://archive.org/download/ni-roms/roms/Nintendo%20-%20Nintendo%20Entertainment%20System%20%28Unheadered%29.zip/After%20Burner%20%28USA%29%20%28Unl%29.zip" TargetMode="External"/><Relationship Id="rId4211" Type="http://schemas.openxmlformats.org/officeDocument/2006/relationships/hyperlink" Target="https://archive.org/download/ni-roms/roms/Nintendo%20-%20Nintendo%20Entertainment%20System%20%28Unheadered%29.zip/Metal%20Gear%20%28USA%29.zip" TargetMode="External"/><Relationship Id="rId6870" Type="http://schemas.openxmlformats.org/officeDocument/2006/relationships/hyperlink" Target="https://archive.org/download/ni-roms/roms/Nintendo%20-%20Nintendo%20Entertainment%20System%20%28Unheadered%29.zip/Videopoker%20Bonza%20%28Russia%29%20%28v1.1%29%20%28Unl%29.zip" TargetMode="External"/><Relationship Id="rId591" Type="http://schemas.openxmlformats.org/officeDocument/2006/relationships/hyperlink" Target="https://archive.org/download/ni-roms/roms/Nintendo%20-%20Nintendo%20Entertainment%20System%20%28Unheadered%29.zip/Gumshoe%20%28USA%2C%20Europe%29.zip" TargetMode="External"/><Relationship Id="rId4210" Type="http://schemas.openxmlformats.org/officeDocument/2006/relationships/hyperlink" Target="https://archive.org/download/ni-roms/roms/Nintendo%20-%20Nintendo%20Entertainment%20System%20%28Unheadered%29.zip/Metal%20Gear%20%28USA%29%20%28Metal%20Gear%20Solid%20Collection%29.zip" TargetMode="External"/><Relationship Id="rId5540" Type="http://schemas.openxmlformats.org/officeDocument/2006/relationships/hyperlink" Target="https://archive.org/download/ni-roms/roms/Nintendo%20-%20Nintendo%20Entertainment%20System%20%28Unheadered%29.zip/Shatterhand%20%28USA%29.zip" TargetMode="External"/><Relationship Id="rId6871" Type="http://schemas.openxmlformats.org/officeDocument/2006/relationships/hyperlink" Target="https://archive.org/download/ni-roms/roms/Nintendo%20-%20Nintendo%20Entertainment%20System%20%28Unheadered%29.zip/Vigilante%20Ninja%20II%20%28World%29%20%28Aftermarket%29%20%28Unl%29.zip" TargetMode="External"/><Relationship Id="rId598" Type="http://schemas.openxmlformats.org/officeDocument/2006/relationships/hyperlink" Target="https://archive.org/download/ni-roms/roms/Nintendo%20-%20Nintendo%20Entertainment%20System%20%28Unheadered%29.zip/Age%20of%20Darkness%20%28World%29%20%28Demo%29%20%282023-03-23T110720%29%20%28Aftermarket%29%20%28Unl%29.zip" TargetMode="External"/><Relationship Id="rId4213" Type="http://schemas.openxmlformats.org/officeDocument/2006/relationships/hyperlink" Target="https://archive.org/download/ni-roms/roms/Nintendo%20-%20Nintendo%20Entertainment%20System%20%28Unheadered%29.zip/Metal%20Max%20%28Japan%29%20%28Virtual%20Console%29.zip" TargetMode="External"/><Relationship Id="rId5545" Type="http://schemas.openxmlformats.org/officeDocument/2006/relationships/hyperlink" Target="https://archive.org/download/ni-roms/roms/Nintendo%20-%20Nintendo%20Entertainment%20System%20%28Unheadered%29.zip/Sheng%20Doushi%20Xingshi%20-%20Beiou%20Tuji%20Pian%20%28China%29%20%28Aftermarket%29%20%28Unl%29.zip" TargetMode="External"/><Relationship Id="rId6876" Type="http://schemas.openxmlformats.org/officeDocument/2006/relationships/hyperlink" Target="https://archive.org/download/ni-roms/roms/Nintendo%20-%20Nintendo%20Entertainment%20System%20%28Unheadered%29.zip/Virus%20%28USA%29%20%28Beta%29%20%281989-xx-xx%29.zip" TargetMode="External"/><Relationship Id="rId597" Type="http://schemas.openxmlformats.org/officeDocument/2006/relationships/hyperlink" Target="https://archive.org/download/ni-roms/roms/Nintendo%20-%20Nintendo%20Entertainment%20System%20%28Unheadered%29.zip/Gyromite%20%28World%29.zip" TargetMode="External"/><Relationship Id="rId4212" Type="http://schemas.openxmlformats.org/officeDocument/2006/relationships/hyperlink" Target="https://archive.org/download/ni-roms/roms/Nintendo%20-%20Nintendo%20Entertainment%20System%20%28Unheadered%29.zip/Metal%20Max%20%28Japan%29%20%28Beta%29%20%281991-01-31%29.zip" TargetMode="External"/><Relationship Id="rId5546" Type="http://schemas.openxmlformats.org/officeDocument/2006/relationships/hyperlink" Target="https://archive.org/download/ni-roms/roms/Nintendo%20-%20Nintendo%20Entertainment%20System%20%28Unheadered%29.zip/Sheng%20Doushi%20Xingshi%20-%20Shikong%20Doushi%20%28China%29%20%28Aftermarket%29%20%28Pirate%29.zip" TargetMode="External"/><Relationship Id="rId6877" Type="http://schemas.openxmlformats.org/officeDocument/2006/relationships/hyperlink" Target="https://archive.org/download/ni-roms/roms/Nintendo%20-%20Nintendo%20Entertainment%20System%20%28Unheadered%29.zip/Virus%20%28USA%29%20%28Beta%29%20%281990-02-02%29.zip" TargetMode="External"/><Relationship Id="rId596" Type="http://schemas.openxmlformats.org/officeDocument/2006/relationships/hyperlink" Target="https://archive.org/download/ni-roms/roms/Nintendo%20-%20Nintendo%20Entertainment%20System%20%28Unheadered%29.zip/Age%20of%20Darkness%20%28World%29%20%28Demo%29%20%282023-03-23T110402%29%20%28Aftermarket%29%20%28Unl%29.zip" TargetMode="External"/><Relationship Id="rId4215" Type="http://schemas.openxmlformats.org/officeDocument/2006/relationships/hyperlink" Target="https://archive.org/download/ni-roms/roms/Nintendo%20-%20Nintendo%20Entertainment%20System%20%28Unheadered%29.zip/MetalMech%20-%20Man%20%26%20Machine%20%28USA%29.zip" TargetMode="External"/><Relationship Id="rId5543" Type="http://schemas.openxmlformats.org/officeDocument/2006/relationships/hyperlink" Target="https://archive.org/download/ni-roms/roms/Nintendo%20-%20Nintendo%20Entertainment%20System%20%28Unheadered%29.zip/Shen%20Mo%20Dalu%20%28China%29%20%28Aftermarket%29%20%28Unl%29.zip" TargetMode="External"/><Relationship Id="rId6874" Type="http://schemas.openxmlformats.org/officeDocument/2006/relationships/hyperlink" Target="https://archive.org/download/ni-roms/roms/Nintendo%20-%20Nintendo%20Entertainment%20System%20%28Unheadered%29.zip/Vigor%20Maze%20%28World%29%20%28Demo%29%20%28Aftermarket%29%20%28Unl%29.zip" TargetMode="External"/><Relationship Id="rId595" Type="http://schemas.openxmlformats.org/officeDocument/2006/relationships/hyperlink" Target="https://archive.org/download/ni-roms/roms/Nintendo%20-%20Nintendo%20Entertainment%20System%20%28Unheadered%29.zip/Gun.Smoke%20%28USA%29.zip" TargetMode="External"/><Relationship Id="rId4214" Type="http://schemas.openxmlformats.org/officeDocument/2006/relationships/hyperlink" Target="https://archive.org/download/ni-roms/roms/Nintendo%20-%20Nintendo%20Entertainment%20System%20%28Unheadered%29.zip/Metal%20Max%20%28Japan%29.zip" TargetMode="External"/><Relationship Id="rId5544" Type="http://schemas.openxmlformats.org/officeDocument/2006/relationships/hyperlink" Target="https://archive.org/download/ni-roms/roms/Nintendo%20-%20Nintendo%20Entertainment%20System%20%28Unheadered%29.zip/Sheng%20Doushi%20%28China%29%20%28Bensheng%29%20%28Pirate%29.zip" TargetMode="External"/><Relationship Id="rId6875" Type="http://schemas.openxmlformats.org/officeDocument/2006/relationships/hyperlink" Target="https://archive.org/download/ni-roms/roms/Nintendo%20-%20Nintendo%20Entertainment%20System%20%28Unheadered%29.zip/Vindicators%20%28USA%29%20%28Unl%29.zip" TargetMode="External"/><Relationship Id="rId6825" Type="http://schemas.openxmlformats.org/officeDocument/2006/relationships/hyperlink" Target="https://archive.org/download/ni-roms/roms/Nintendo%20-%20Nintendo%20Entertainment%20System%20%28Unheadered%29.zip/Untouchables%2C%20The%20%28USA%29%20%28Rev%201%29.zip" TargetMode="External"/><Relationship Id="rId6826" Type="http://schemas.openxmlformats.org/officeDocument/2006/relationships/hyperlink" Target="https://archive.org/download/ni-roms/roms/Nintendo%20-%20Nintendo%20Entertainment%20System%20%28Unheadered%29.zip/Untouchables%2C%20The%20%28USA%29%20%28Rev%202%29.zip" TargetMode="External"/><Relationship Id="rId6823" Type="http://schemas.openxmlformats.org/officeDocument/2006/relationships/hyperlink" Target="https://archive.org/download/ni-roms/roms/Nintendo%20-%20Nintendo%20Entertainment%20System%20%28Unheadered%29.zip/Untitled%20Platformer%20%28World%29%20%28Proto%29%20%28Aftermarket%29%20%28Unl%29.zip" TargetMode="External"/><Relationship Id="rId6824" Type="http://schemas.openxmlformats.org/officeDocument/2006/relationships/hyperlink" Target="https://archive.org/download/ni-roms/roms/Nintendo%20-%20Nintendo%20Entertainment%20System%20%28Unheadered%29.zip/Untouchables%2C%20The%20%28Japan%29.zip" TargetMode="External"/><Relationship Id="rId6829" Type="http://schemas.openxmlformats.org/officeDocument/2006/relationships/hyperlink" Target="https://archive.org/download/ni-roms/roms/Nintendo%20-%20Nintendo%20Entertainment%20System%20%28Unheadered%29.zip/Urban%20Champion%20%28Asia%29%20%28En%29%20%28LA17%29%20%28Pirate%29.zip" TargetMode="External"/><Relationship Id="rId6827" Type="http://schemas.openxmlformats.org/officeDocument/2006/relationships/hyperlink" Target="https://archive.org/download/ni-roms/roms/Nintendo%20-%20Nintendo%20Entertainment%20System%20%28Unheadered%29.zip/Untouchables%2C%20The%20%28USA%29.zip" TargetMode="External"/><Relationship Id="rId6828" Type="http://schemas.openxmlformats.org/officeDocument/2006/relationships/hyperlink" Target="https://archive.org/download/ni-roms/roms/Nintendo%20-%20Nintendo%20Entertainment%20System%20%28Unheadered%29.zip/Upsad%20Down%20%28World%29%20%28v0.6%29%20%28Proto%29%20%28NESDev%202020-21%29%20%28Aftermarket%29%20%28Unl%29.zip" TargetMode="External"/><Relationship Id="rId547" Type="http://schemas.openxmlformats.org/officeDocument/2006/relationships/hyperlink" Target="https://archive.org/download/ni-roms/roms/Nintendo%20-%20Nintendo%20Entertainment%20System%20%28Unheadered%29.zip/Ghost%27n%20Goblins%20%28Europe%29.zip" TargetMode="External"/><Relationship Id="rId546" Type="http://schemas.openxmlformats.org/officeDocument/2006/relationships/hyperlink" Target="https://archive.org/download/ni-roms/roms/Nintendo%20-%20Nintendo%20Entertainment%20System%20%28Unheadered%29.zip/Adventures%20of%20Lolo%203%20%28USA%29.zip" TargetMode="External"/><Relationship Id="rId545" Type="http://schemas.openxmlformats.org/officeDocument/2006/relationships/hyperlink" Target="https://archive.org/download/ni-roms/roms/Nintendo%20-%20Nintendo%20Entertainment%20System%20%28Unheadered%29.zip/Ghost%20Lion%20%28USA%29.zip" TargetMode="External"/><Relationship Id="rId544" Type="http://schemas.openxmlformats.org/officeDocument/2006/relationships/hyperlink" Target="https://archive.org/download/ni-roms/roms/Nintendo%20-%20Nintendo%20Entertainment%20System%20%28Unheadered%29.zip/Adventures%20of%20Lolo%203%20%28Europe%29.zip" TargetMode="External"/><Relationship Id="rId549" Type="http://schemas.openxmlformats.org/officeDocument/2006/relationships/hyperlink" Target="https://archive.org/download/ni-roms/roms/Nintendo%20-%20Nintendo%20Entertainment%20System%20%28Unheadered%29.zip/Ghostbusters%20%28USA%29.zip" TargetMode="External"/><Relationship Id="rId548" Type="http://schemas.openxmlformats.org/officeDocument/2006/relationships/hyperlink" Target="https://archive.org/download/ni-roms/roms/Nintendo%20-%20Nintendo%20Entertainment%20System%20%28Unheadered%29.zip/Adventures%20of%20Lolo%20II%20%28Japan%29.zip" TargetMode="External"/><Relationship Id="rId543" Type="http://schemas.openxmlformats.org/officeDocument/2006/relationships/hyperlink" Target="https://archive.org/download/ni-roms/roms/Nintendo%20-%20Nintendo%20Entertainment%20System%20%28Unheadered%29.zip/George%20Foreman%27s%20KO%20Boxing%20%28USA%29.zip" TargetMode="External"/><Relationship Id="rId6821" Type="http://schemas.openxmlformats.org/officeDocument/2006/relationships/hyperlink" Target="https://archive.org/download/ni-roms/roms/Nintendo%20-%20Nintendo%20Entertainment%20System%20%28Unheadered%29.zip/Universe%20Soldiers%2C%20The%20%28Asia%29%20%28En%29%20%28Unl%29.zip" TargetMode="External"/><Relationship Id="rId542" Type="http://schemas.openxmlformats.org/officeDocument/2006/relationships/hyperlink" Target="https://archive.org/download/ni-roms/roms/Nintendo%20-%20Nintendo%20Entertainment%20System%20%28Unheadered%29.zip/Adventures%20of%20Lolo%202%20%28USA%29.zip" TargetMode="External"/><Relationship Id="rId6822" Type="http://schemas.openxmlformats.org/officeDocument/2006/relationships/hyperlink" Target="https://archive.org/download/ni-roms/roms/Nintendo%20-%20Nintendo%20Entertainment%20System%20%28Unheadered%29.zip/Unknown%20Soldier%20%28World%29%20%28Aftermarket%29%20%28Unl%29.zip" TargetMode="External"/><Relationship Id="rId541" Type="http://schemas.openxmlformats.org/officeDocument/2006/relationships/hyperlink" Target="https://archive.org/download/ni-roms/roms/Nintendo%20-%20Nintendo%20Entertainment%20System%20%28Unheadered%29.zip/Genghis%20Khan%20%28USA%29.zip" TargetMode="External"/><Relationship Id="rId540" Type="http://schemas.openxmlformats.org/officeDocument/2006/relationships/hyperlink" Target="https://archive.org/download/ni-roms/roms/Nintendo%20-%20Nintendo%20Entertainment%20System%20%28Unheadered%29.zip/Adventures%20of%20Lolo%202%20%28USA%29%20%28Virtual%20Console%29.zip" TargetMode="External"/><Relationship Id="rId6820" Type="http://schemas.openxmlformats.org/officeDocument/2006/relationships/hyperlink" Target="https://archive.org/download/ni-roms/roms/Nintendo%20-%20Nintendo%20Entertainment%20System%20%28Unheadered%29.zip/Uninvited%20%28USA%29.zip" TargetMode="External"/><Relationship Id="rId6814" Type="http://schemas.openxmlformats.org/officeDocument/2006/relationships/hyperlink" Target="https://archive.org/download/ni-roms/roms/Nintendo%20-%20Nintendo%20Entertainment%20System%20%28Unheadered%29.zip/Underground%20Adventure%20%28World%29%20%28Demo%29%20%282019-07-19%29%20%28Aftermarket%29%20%28Unl%29.zip" TargetMode="External"/><Relationship Id="rId6815" Type="http://schemas.openxmlformats.org/officeDocument/2006/relationships/hyperlink" Target="https://archive.org/download/ni-roms/roms/Nintendo%20-%20Nintendo%20Entertainment%20System%20%28Unheadered%29.zip/Underground%20Mission%20%28China%29%20%28Aftermarket%29%20%28Unl%29.zip" TargetMode="External"/><Relationship Id="rId6812" Type="http://schemas.openxmlformats.org/officeDocument/2006/relationships/hyperlink" Target="https://archive.org/download/ni-roms/roms/Nintendo%20-%20Nintendo%20Entertainment%20System%20%28Unheadered%29.zip/Underground%20Adventure%20%28World%29%20%28Demo%29%20%282018-10-25%29%20%28Aftermarket%29%20%28Unl%29.zip" TargetMode="External"/><Relationship Id="rId6813" Type="http://schemas.openxmlformats.org/officeDocument/2006/relationships/hyperlink" Target="https://archive.org/download/ni-roms/roms/Nintendo%20-%20Nintendo%20Entertainment%20System%20%28Unheadered%29.zip/Underground%20Adventure%20%28World%29%20%28Demo%29%20%282019-03-10%29%20%28Byte-Off%202019%29%20%28Aftermarket%29%20%28Unl%29.zip" TargetMode="External"/><Relationship Id="rId6818" Type="http://schemas.openxmlformats.org/officeDocument/2006/relationships/hyperlink" Target="https://archive.org/download/ni-roms/roms/Nintendo%20-%20Nintendo%20Entertainment%20System%20%28Unheadered%29.zip/Uninvited%20%28USA%29%20%28Beta%29%20%281990-08-30%29.zip" TargetMode="External"/><Relationship Id="rId6819" Type="http://schemas.openxmlformats.org/officeDocument/2006/relationships/hyperlink" Target="https://archive.org/download/ni-roms/roms/Nintendo%20-%20Nintendo%20Entertainment%20System%20%28Unheadered%29.zip/Uninvited%20%28USA%29%20%28Beta%29%20%281990-09-10%29.zip" TargetMode="External"/><Relationship Id="rId6816" Type="http://schemas.openxmlformats.org/officeDocument/2006/relationships/hyperlink" Target="https://archive.org/download/ni-roms/roms/Nintendo%20-%20Nintendo%20Entertainment%20System%20%28Unheadered%29.zip/Uninvited%20%28USA%29%20%28Beta%29%20%281990-07-04%29.zip" TargetMode="External"/><Relationship Id="rId6817" Type="http://schemas.openxmlformats.org/officeDocument/2006/relationships/hyperlink" Target="https://archive.org/download/ni-roms/roms/Nintendo%20-%20Nintendo%20Entertainment%20System%20%28Unheadered%29.zip/Uninvited%20%28USA%29%20%28Beta%29%20%281990-08-23%29.zip" TargetMode="External"/><Relationship Id="rId536" Type="http://schemas.openxmlformats.org/officeDocument/2006/relationships/hyperlink" Target="https://archive.org/download/ni-roms/roms/Nintendo%20-%20Nintendo%20Entertainment%20System%20%28Unheadered%29.zip/Adventures%20of%20Lolo%202%20%28Europe%29%20%28Virtual%20Console%29.zip" TargetMode="External"/><Relationship Id="rId535" Type="http://schemas.openxmlformats.org/officeDocument/2006/relationships/hyperlink" Target="https://archive.org/download/ni-roms/roms/Nintendo%20-%20Nintendo%20Entertainment%20System%20%28Unheadered%29.zip/Gauntlet%20%28USA%29.zip" TargetMode="External"/><Relationship Id="rId534" Type="http://schemas.openxmlformats.org/officeDocument/2006/relationships/hyperlink" Target="https://archive.org/download/ni-roms/roms/Nintendo%20-%20Nintendo%20Entertainment%20System%20%28Unheadered%29.zip/Adventures%20of%20Lolo%20%28USA%29.zip" TargetMode="External"/><Relationship Id="rId533" Type="http://schemas.openxmlformats.org/officeDocument/2006/relationships/hyperlink" Target="https://archive.org/download/ni-roms/roms/Nintendo%20-%20Nintendo%20Entertainment%20System%20%28Unheadered%29.zip/Garry%20Kitchen%27s%20Battletank%20%28USA%29.zip" TargetMode="External"/><Relationship Id="rId539" Type="http://schemas.openxmlformats.org/officeDocument/2006/relationships/hyperlink" Target="https://archive.org/download/ni-roms/roms/Nintendo%20-%20Nintendo%20Entertainment%20System%20%28Unheadered%29.zip/Gemfire%20%28USA%29.zip" TargetMode="External"/><Relationship Id="rId538" Type="http://schemas.openxmlformats.org/officeDocument/2006/relationships/hyperlink" Target="https://archive.org/download/ni-roms/roms/Nintendo%20-%20Nintendo%20Entertainment%20System%20%28Unheadered%29.zip/Adventures%20of%20Lolo%202%20%28Europe%29.zip" TargetMode="External"/><Relationship Id="rId537" Type="http://schemas.openxmlformats.org/officeDocument/2006/relationships/hyperlink" Target="https://archive.org/download/ni-roms/roms/Nintendo%20-%20Nintendo%20Entertainment%20System%20%28Unheadered%29.zip/Gauntlet%20II%20%28USA%29.zip" TargetMode="External"/><Relationship Id="rId532" Type="http://schemas.openxmlformats.org/officeDocument/2006/relationships/hyperlink" Target="https://archive.org/download/ni-roms/roms/Nintendo%20-%20Nintendo%20Entertainment%20System%20%28Unheadered%29.zip/Adventures%20of%20Lolo%20%28USA%29%20%28Virtual%20Console%29.zip" TargetMode="External"/><Relationship Id="rId6810" Type="http://schemas.openxmlformats.org/officeDocument/2006/relationships/hyperlink" Target="https://archive.org/download/ni-roms/roms/Nintendo%20-%20Nintendo%20Entertainment%20System%20%28Unheadered%29.zip/Uncanny%20X-Men%2C%20The%20%28USA%29.zip" TargetMode="External"/><Relationship Id="rId531" Type="http://schemas.openxmlformats.org/officeDocument/2006/relationships/hyperlink" Target="https://archive.org/download/ni-roms/roms/Nintendo%20-%20Nintendo%20Entertainment%20System%20%28Unheadered%29.zip/Gargoyle%27s%20Quest%20II%20%28USA%29.zip" TargetMode="External"/><Relationship Id="rId6811" Type="http://schemas.openxmlformats.org/officeDocument/2006/relationships/hyperlink" Target="https://archive.org/download/ni-roms/roms/Nintendo%20-%20Nintendo%20Entertainment%20System%20%28Unheadered%29.zip/Uncharted%20Waters%20%28USA%29.zip" TargetMode="External"/><Relationship Id="rId530" Type="http://schemas.openxmlformats.org/officeDocument/2006/relationships/hyperlink" Target="https://archive.org/download/ni-roms/roms/Nintendo%20-%20Nintendo%20Entertainment%20System%20%28Unheadered%29.zip/Adventures%20of%20Lolo%20%28Japan%29.zip" TargetMode="External"/><Relationship Id="rId5516" Type="http://schemas.openxmlformats.org/officeDocument/2006/relationships/hyperlink" Target="https://archive.org/download/ni-roms/roms/Nintendo%20-%20Nintendo%20Entertainment%20System%20%28Unheadered%29.zip/Shadow%20Warriors%20II%20-%20Ninja%20Gaiden%20II%20%28Europe%29.zip" TargetMode="External"/><Relationship Id="rId6847" Type="http://schemas.openxmlformats.org/officeDocument/2006/relationships/hyperlink" Target="https://archive.org/download/ni-roms/roms/Nintendo%20-%20Nintendo%20Entertainment%20System%20%28Unheadered%29.zip/Vector%20Run%20%28World%29%20%28v1.2%29%20%28Aftermarket%29%20%28Unl%29.zip" TargetMode="External"/><Relationship Id="rId5517" Type="http://schemas.openxmlformats.org/officeDocument/2006/relationships/hyperlink" Target="https://archive.org/download/ni-roms/roms/Nintendo%20-%20Nintendo%20Entertainment%20System%20%28Unheadered%29.zip/Shadowgate%20%28Europe%29.zip" TargetMode="External"/><Relationship Id="rId6848" Type="http://schemas.openxmlformats.org/officeDocument/2006/relationships/hyperlink" Target="https://archive.org/download/ni-roms/roms/Nintendo%20-%20Nintendo%20Entertainment%20System%20%28Unheadered%29.zip/Vector%20Run%20-%20The%20Remake%20%28World%29%20%28Aftermarket%29%20%28Unl%29.zip" TargetMode="External"/><Relationship Id="rId5514" Type="http://schemas.openxmlformats.org/officeDocument/2006/relationships/hyperlink" Target="https://archive.org/download/ni-roms/roms/Nintendo%20-%20Nintendo%20Entertainment%20System%20%28Unheadered%29.zip/Shadow%20Warriors%20-%20Ninja%20Gaiden%20%28Europe%29%20%28Virtual%20Console%29.zip" TargetMode="External"/><Relationship Id="rId6845" Type="http://schemas.openxmlformats.org/officeDocument/2006/relationships/hyperlink" Target="https://archive.org/download/ni-roms/roms/Nintendo%20-%20Nintendo%20Entertainment%20System%20%28Unheadered%29.zip/Vector%20Run%20%28World%29%20%28v1.0%29%20%28Aftermarket%29%20%28Unl%29.zip" TargetMode="External"/><Relationship Id="rId5515" Type="http://schemas.openxmlformats.org/officeDocument/2006/relationships/hyperlink" Target="https://archive.org/download/ni-roms/roms/Nintendo%20-%20Nintendo%20Entertainment%20System%20%28Unheadered%29.zip/Shadow%20Warriors%20-%20Ninja%20Gaiden%20%28Europe%29.zip" TargetMode="External"/><Relationship Id="rId6846" Type="http://schemas.openxmlformats.org/officeDocument/2006/relationships/hyperlink" Target="https://archive.org/download/ni-roms/roms/Nintendo%20-%20Nintendo%20Entertainment%20System%20%28Unheadered%29.zip/Vector%20Run%20%28World%29%20%28v1.1%29%20%28Aftermarket%29%20%28Unl%29.zip" TargetMode="External"/><Relationship Id="rId5518" Type="http://schemas.openxmlformats.org/officeDocument/2006/relationships/hyperlink" Target="https://archive.org/download/ni-roms/roms/Nintendo%20-%20Nintendo%20Entertainment%20System%20%28Unheadered%29.zip/Shadowgate%20%28France%29.zip" TargetMode="External"/><Relationship Id="rId6849" Type="http://schemas.openxmlformats.org/officeDocument/2006/relationships/hyperlink" Target="https://archive.org/download/ni-roms/roms/Nintendo%20-%20Nintendo%20Entertainment%20System%20%28Unheadered%29.zip/Vector%20Run%20-%20The%20Trilogy%20%28World%29%20%28Aftermarket%29%20%28Unl%29.zip" TargetMode="External"/><Relationship Id="rId5519" Type="http://schemas.openxmlformats.org/officeDocument/2006/relationships/hyperlink" Target="https://archive.org/download/ni-roms/roms/Nintendo%20-%20Nintendo%20Entertainment%20System%20%28Unheadered%29.zip/Shadowgate%20%28Germany%29.zip" TargetMode="External"/><Relationship Id="rId569" Type="http://schemas.openxmlformats.org/officeDocument/2006/relationships/hyperlink" Target="https://archive.org/download/ni-roms/roms/Nintendo%20-%20Nintendo%20Entertainment%20System%20%28Unheadered%29.zip/Golgo%2013%20-%20Top%20Secret%20Episode%20%28USA%29.zip" TargetMode="External"/><Relationship Id="rId568" Type="http://schemas.openxmlformats.org/officeDocument/2006/relationships/hyperlink" Target="https://archive.org/download/ni-roms/roms/Nintendo%20-%20Nintendo%20Entertainment%20System%20%28Unheadered%29.zip/Adventures%20of%20Panzer%202%2C%20The%20%28World%29%20%28v0.6%29%20%28Beta%29%20%28Aftermarket%29%20%28Unl%29.zip" TargetMode="External"/><Relationship Id="rId567" Type="http://schemas.openxmlformats.org/officeDocument/2006/relationships/hyperlink" Target="https://archive.org/download/ni-roms/roms/Nintendo%20-%20Nintendo%20Entertainment%20System%20%28Unheadered%29.zip/Golf%20Grand%20Slam%20%28USA%29.zip" TargetMode="External"/><Relationship Id="rId566" Type="http://schemas.openxmlformats.org/officeDocument/2006/relationships/hyperlink" Target="https://archive.org/download/ni-roms/roms/Nintendo%20-%20Nintendo%20Entertainment%20System%20%28Unheadered%29.zip/Adventures%20of%20Panzer%2C%20The%20-%20Frontiers%20%28World%29%20%28v1.9%29%20%28Demo%29%20%28Byte-Off%202024%29%20%28Aftermarket%29%20%28Unl%29.zip" TargetMode="External"/><Relationship Id="rId561" Type="http://schemas.openxmlformats.org/officeDocument/2006/relationships/hyperlink" Target="https://archive.org/download/ni-roms/roms/Nintendo%20-%20Nintendo%20Entertainment%20System%20%28Unheadered%29.zip/Godzilla%20-%20Monster%20of%20Monsters%21%20%28USA%29.zip" TargetMode="External"/><Relationship Id="rId560" Type="http://schemas.openxmlformats.org/officeDocument/2006/relationships/hyperlink" Target="https://archive.org/download/ni-roms/roms/Nintendo%20-%20Nintendo%20Entertainment%20System%20%28Unheadered%29.zip/Adventures%20of%20Panzer%2C%20The%20-%20Frontiers%20%28World%29%20%28v1.6%29%20%28Demo%29%20%28Aftermarket%29%20%28Unl%29.zip" TargetMode="External"/><Relationship Id="rId6840" Type="http://schemas.openxmlformats.org/officeDocument/2006/relationships/hyperlink" Target="https://archive.org/download/ni-roms/roms/Nintendo%20-%20Nintendo%20Entertainment%20System%20%28Unheadered%29.zip/UtwoPia%20%28World%29%20%28Demo%29%20%282023-03-22T222458%29%20%28Aftermarket%29%20%28Unl%29.zip" TargetMode="External"/><Relationship Id="rId565" Type="http://schemas.openxmlformats.org/officeDocument/2006/relationships/hyperlink" Target="https://archive.org/download/ni-roms/roms/Nintendo%20-%20Nintendo%20Entertainment%20System%20%28Unheadered%29.zip/Golf%20%28USA%2C%20Asia%29%20%28En%29.zip" TargetMode="External"/><Relationship Id="rId5512" Type="http://schemas.openxmlformats.org/officeDocument/2006/relationships/hyperlink" Target="https://archive.org/download/ni-roms/roms/Nintendo%20-%20Nintendo%20Entertainment%20System%20%28Unheadered%29.zip/Shadow%20Animus%20%28World%29%20%28Demo%29%20%28Byte-Off%202020%29%20%28Aftermarket%29%20%28Unl%29.zip" TargetMode="External"/><Relationship Id="rId6843" Type="http://schemas.openxmlformats.org/officeDocument/2006/relationships/hyperlink" Target="https://archive.org/download/ni-roms/roms/Nintendo%20-%20Nintendo%20Entertainment%20System%20%28Unheadered%29.zip/Valkyrie%20no%20Bouken%20-%20Toki%20no%20Kagi%20Densetsu%20%28Japan%29%20%28Virtual%20Console%29.zip" TargetMode="External"/><Relationship Id="rId564" Type="http://schemas.openxmlformats.org/officeDocument/2006/relationships/hyperlink" Target="https://archive.org/download/ni-roms/roms/Nintendo%20-%20Nintendo%20Entertainment%20System%20%28Unheadered%29.zip/Adventures%20of%20Panzer%2C%20The%20-%20Frontiers%20%28World%29%20%28v1.8%29%20%28Demo%29%20%28Aftermarket%29%20%28Unl%29.zip" TargetMode="External"/><Relationship Id="rId5513" Type="http://schemas.openxmlformats.org/officeDocument/2006/relationships/hyperlink" Target="https://archive.org/download/ni-roms/roms/Nintendo%20-%20Nintendo%20Entertainment%20System%20%28Unheadered%29.zip/Shadow%20Brain%20%28Japan%29.zip" TargetMode="External"/><Relationship Id="rId6844" Type="http://schemas.openxmlformats.org/officeDocument/2006/relationships/hyperlink" Target="https://archive.org/download/ni-roms/roms/Nintendo%20-%20Nintendo%20Entertainment%20System%20%28Unheadered%29.zip/Valkyrie%20no%20Bouken%20-%20Toki%20no%20Kagi%20Densetsu%20%28Japan%29.zip" TargetMode="External"/><Relationship Id="rId563" Type="http://schemas.openxmlformats.org/officeDocument/2006/relationships/hyperlink" Target="https://archive.org/download/ni-roms/roms/Nintendo%20-%20Nintendo%20Entertainment%20System%20%28Unheadered%29.zip/Godzilla%202%20-%20War%20of%20the%20Monsters%20%28USA%29.zip" TargetMode="External"/><Relationship Id="rId5510" Type="http://schemas.openxmlformats.org/officeDocument/2006/relationships/hyperlink" Target="https://archive.org/download/ni-roms/roms/Nintendo%20-%20Nintendo%20Entertainment%20System%20%28Unheadered%29.zip/Sgt.%20Helmet%20Training%20Day%20%28USA%2C%20Europe%29%20%28Aftermarket%29%20%28Unl%29.zip" TargetMode="External"/><Relationship Id="rId6841" Type="http://schemas.openxmlformats.org/officeDocument/2006/relationships/hyperlink" Target="https://archive.org/download/ni-roms/roms/Nintendo%20-%20Nintendo%20Entertainment%20System%20%28Unheadered%29.zip/VGBS%20Gaming%20Podcast%20-%20Season%201%20%28USA%29%20%28Aftermarket%29%20%28Unl%29.zip" TargetMode="External"/><Relationship Id="rId562" Type="http://schemas.openxmlformats.org/officeDocument/2006/relationships/hyperlink" Target="https://archive.org/download/ni-roms/roms/Nintendo%20-%20Nintendo%20Entertainment%20System%20%28Unheadered%29.zip/Adventures%20of%20Panzer%2C%20The%20-%20Frontiers%20%28World%29%20%28v1.7%29%20%28Demo%29%20%28Aftermarket%29%20%28Unl%29.zip" TargetMode="External"/><Relationship Id="rId5511" Type="http://schemas.openxmlformats.org/officeDocument/2006/relationships/hyperlink" Target="https://archive.org/download/ni-roms/roms/Nintendo%20-%20Nintendo%20Entertainment%20System%20%28Unheadered%29.zip/Shadow%20-%20An%20Adventure%20in%20Monochrome%20%28World%29%20%28Byte-Off%202019%29%20%28Aftermarket%29%20%28Unl%29.zip" TargetMode="External"/><Relationship Id="rId6842" Type="http://schemas.openxmlformats.org/officeDocument/2006/relationships/hyperlink" Target="https://archive.org/download/ni-roms/roms/Nintendo%20-%20Nintendo%20Entertainment%20System%20%28Unheadered%29.zip/Valkyrie%20no%20Bouken%20-%20Toki%20no%20Kagi%20Densetsu%20%28Japan%29%20%28Namcot%20Collection%29.zip" TargetMode="External"/><Relationship Id="rId5505" Type="http://schemas.openxmlformats.org/officeDocument/2006/relationships/hyperlink" Target="https://archive.org/download/ni-roms/roms/Nintendo%20-%20Nintendo%20Entertainment%20System%20%28Unheadered%29.zip/Sesame%20Street%20-%20ABC%20%26%20123%20%28USA%29.zip" TargetMode="External"/><Relationship Id="rId6836" Type="http://schemas.openxmlformats.org/officeDocument/2006/relationships/hyperlink" Target="https://archive.org/download/ni-roms/roms/Nintendo%20-%20Nintendo%20Entertainment%20System%20%28Unheadered%29.zip/Utaco%20%28World%29%20%28En%2CJa%2CEs%29%20%28v1.0%29%20%28Aftermarket%29%20%28Unl%29.zip" TargetMode="External"/><Relationship Id="rId5506" Type="http://schemas.openxmlformats.org/officeDocument/2006/relationships/hyperlink" Target="https://archive.org/download/ni-roms/roms/Nintendo%20-%20Nintendo%20Entertainment%20System%20%28Unheadered%29.zip/Sesame%20Street%20-%20ABC%20%28USA%29.zip" TargetMode="External"/><Relationship Id="rId6837" Type="http://schemas.openxmlformats.org/officeDocument/2006/relationships/hyperlink" Target="https://archive.org/download/ni-roms/roms/Nintendo%20-%20Nintendo%20Entertainment%20System%20%28Unheadered%29.zip/Utaco%20%28World%29%20%28En%2CJa%2CEs%29%20%28v1.1%29%20%28Aftermarket%29%20%28Unl%29.zip" TargetMode="External"/><Relationship Id="rId5503" Type="http://schemas.openxmlformats.org/officeDocument/2006/relationships/hyperlink" Target="https://archive.org/download/ni-roms/roms/Nintendo%20-%20Nintendo%20Entertainment%20System%20%28Unheadered%29.zip/Sensha%20Senryaku%20-%20Sabaku%20no%20Kitsune%20%28Japan%29.zip" TargetMode="External"/><Relationship Id="rId6834" Type="http://schemas.openxmlformats.org/officeDocument/2006/relationships/hyperlink" Target="https://archive.org/download/ni-roms/roms/Nintendo%20-%20Nintendo%20Entertainment%20System%20%28Unheadered%29.zip/Urusei%20Yatsura%20-%20Lum%20no%20Wedding%20Bell%20%28Japan%29.zip" TargetMode="External"/><Relationship Id="rId5504" Type="http://schemas.openxmlformats.org/officeDocument/2006/relationships/hyperlink" Target="https://archive.org/download/ni-roms/roms/Nintendo%20-%20Nintendo%20Entertainment%20System%20%28Unheadered%29.zip/Sesame%20Street%20-%20123%20%28USA%29.zip" TargetMode="External"/><Relationship Id="rId6835" Type="http://schemas.openxmlformats.org/officeDocument/2006/relationships/hyperlink" Target="https://archive.org/download/ni-roms/roms/Nintendo%20-%20Nintendo%20Entertainment%20System%20%28Unheadered%29.zip/Ushio%20to%20Tora%20-%20Shinen%20no%20Taiyou%20%28Japan%29.zip" TargetMode="External"/><Relationship Id="rId5509" Type="http://schemas.openxmlformats.org/officeDocument/2006/relationships/hyperlink" Target="https://archive.org/download/ni-roms/roms/Nintendo%20-%20Nintendo%20Entertainment%20System%20%28Unheadered%29.zip/Sesame%20Street%20-%20Countdown%20%28USA%29.zip" TargetMode="External"/><Relationship Id="rId5507" Type="http://schemas.openxmlformats.org/officeDocument/2006/relationships/hyperlink" Target="https://archive.org/download/ni-roms/roms/Nintendo%20-%20Nintendo%20Entertainment%20System%20%28Unheadered%29.zip/Sesame%20Street%20-%20Big%20Bird%27s%20Hide%20%26%20Speak%20%28USA%29.zip" TargetMode="External"/><Relationship Id="rId6838" Type="http://schemas.openxmlformats.org/officeDocument/2006/relationships/hyperlink" Target="https://archive.org/download/ni-roms/roms/Nintendo%20-%20Nintendo%20Entertainment%20System%20%28Unheadered%29.zip/Utsurun%20Desu.%20-%20Kawauso%20Hawaii%20e%20Iku%20%28Japan%29.zip" TargetMode="External"/><Relationship Id="rId5508" Type="http://schemas.openxmlformats.org/officeDocument/2006/relationships/hyperlink" Target="https://archive.org/download/ni-roms/roms/Nintendo%20-%20Nintendo%20Entertainment%20System%20%28Unheadered%29.zip/Sesame%20Street%20-%20Countdown%20%28USA%29%20%28Beta%29.zip" TargetMode="External"/><Relationship Id="rId6839" Type="http://schemas.openxmlformats.org/officeDocument/2006/relationships/hyperlink" Target="https://archive.org/download/ni-roms/roms/Nintendo%20-%20Nintendo%20Entertainment%20System%20%28Unheadered%29.zip/UtwoPia%20%28World%29%20%28Demo%29%20%282023-03-22T184118%29%20%28Aftermarket%29%20%28Unl%29.zip" TargetMode="External"/><Relationship Id="rId558" Type="http://schemas.openxmlformats.org/officeDocument/2006/relationships/hyperlink" Target="https://archive.org/download/ni-roms/roms/Nintendo%20-%20Nintendo%20Entertainment%20System%20%28Unheadered%29.zip/Adventures%20of%20Panzer%2C%20The%20-%20DMuscles%20%28World%29%20%28v1.5%29%20%28Proto%29%20%28Aftermarket%29%20%28Unl%29.zip" TargetMode="External"/><Relationship Id="rId557" Type="http://schemas.openxmlformats.org/officeDocument/2006/relationships/hyperlink" Target="https://archive.org/download/ni-roms/roms/Nintendo%20-%20Nintendo%20Entertainment%20System%20%28Unheadered%29.zip/Goal%21%20%28USA%29.zip" TargetMode="External"/><Relationship Id="rId556" Type="http://schemas.openxmlformats.org/officeDocument/2006/relationships/hyperlink" Target="https://archive.org/download/ni-roms/roms/Nintendo%20-%20Nintendo%20Entertainment%20System%20%28Unheadered%29.zip/Adventures%20of%20Panzer%2C%20The%20-%20DMuscles%20%28World%29%20%28v1.4%29%20%28Proto%29%20%28Byte-Off%202022%29%20%28Aftermarket%29%20%28Unl%29.zip" TargetMode="External"/><Relationship Id="rId555" Type="http://schemas.openxmlformats.org/officeDocument/2006/relationships/hyperlink" Target="https://archive.org/download/ni-roms/roms/Nintendo%20-%20Nintendo%20Entertainment%20System%20%28Unheadered%29.zip/Ghoul%20School%20%28USA%29.zip" TargetMode="External"/><Relationship Id="rId559" Type="http://schemas.openxmlformats.org/officeDocument/2006/relationships/hyperlink" Target="https://archive.org/download/ni-roms/roms/Nintendo%20-%20Nintendo%20Entertainment%20System%20%28Unheadered%29.zip/Goal%21%20Two%20%28USA%29.zip" TargetMode="External"/><Relationship Id="rId550" Type="http://schemas.openxmlformats.org/officeDocument/2006/relationships/hyperlink" Target="https://archive.org/download/ni-roms/roms/Nintendo%20-%20Nintendo%20Entertainment%20System%20%28Unheadered%29.zip/Adventures%20of%20Mr.%202%20and%20Puncher%20P.%2C%20The%20%28World%29%20%28Demo%29%20%28Byte-Off%202024%29%20%28Aftermarket%29%20%28Unl%29.zip" TargetMode="External"/><Relationship Id="rId554" Type="http://schemas.openxmlformats.org/officeDocument/2006/relationships/hyperlink" Target="https://archive.org/download/ni-roms/roms/Nintendo%20-%20Nintendo%20Entertainment%20System%20%28Unheadered%29.zip/Adventures%20of%20Panzer%2C%20The%20-%20DMuscles%20%28World%29%20%28v1.3%29%20%28Proto%29%20%28Aftermarket%29%20%28Unl%29.zip" TargetMode="External"/><Relationship Id="rId5501" Type="http://schemas.openxmlformats.org/officeDocument/2006/relationships/hyperlink" Target="https://archive.org/download/ni-roms/roms/Nintendo%20-%20Nintendo%20Entertainment%20System%20%28Unheadered%29.zip/Senseless%20City%20-%20Space%20Jesus%20%28World%29%20%28Demo%29%20%282023-05-23%29%20%28Aftermarket%29%20%28Unl%29.zip" TargetMode="External"/><Relationship Id="rId6832" Type="http://schemas.openxmlformats.org/officeDocument/2006/relationships/hyperlink" Target="https://archive.org/download/ni-roms/roms/Nintendo%20-%20Nintendo%20Entertainment%20System%20%28Unheadered%29.zip/Urban%20Strike%20%28Asia%29%20%28Ja%29%20%28Pirate%29.zip" TargetMode="External"/><Relationship Id="rId553" Type="http://schemas.openxmlformats.org/officeDocument/2006/relationships/hyperlink" Target="https://archive.org/download/ni-roms/roms/Nintendo%20-%20Nintendo%20Entertainment%20System%20%28Unheadered%29.zip/Ghosts%27n%20Goblins%20%28USA%29%20%28Capcom%20Town%29.zip" TargetMode="External"/><Relationship Id="rId5502" Type="http://schemas.openxmlformats.org/officeDocument/2006/relationships/hyperlink" Target="https://archive.org/download/ni-roms/roms/Nintendo%20-%20Nintendo%20Entertainment%20System%20%28Unheadered%29.zip/Senseless%20City%20-%20Space%20Jesus%20%28World%29%20%28Demo%29%20%282023-07-23%29%20%28Aftermarket%29%20%28Unl%29.zip" TargetMode="External"/><Relationship Id="rId6833" Type="http://schemas.openxmlformats.org/officeDocument/2006/relationships/hyperlink" Target="https://archive.org/download/ni-roms/roms/Nintendo%20-%20Nintendo%20Entertainment%20System%20%28Unheadered%29.zip/Urusei%20Yatsura%20-%20Lum%20no%20Wedding%20Bell%20%28Japan%29%20%28Beta%29.zip" TargetMode="External"/><Relationship Id="rId552" Type="http://schemas.openxmlformats.org/officeDocument/2006/relationships/hyperlink" Target="https://archive.org/download/ni-roms/roms/Nintendo%20-%20Nintendo%20Entertainment%20System%20%28Unheadered%29.zip/Adventures%20of%20Panzer%2C%20The%20%28World%29%20%28v1.2%29%20%28Demo%29%20%28Aftermarket%29%20%28Unl%29.zip" TargetMode="External"/><Relationship Id="rId6830" Type="http://schemas.openxmlformats.org/officeDocument/2006/relationships/hyperlink" Target="https://archive.org/download/ni-roms/roms/Nintendo%20-%20Nintendo%20Entertainment%20System%20%28Unheadered%29.zip/Urban%20Champion%20%28USA%29%20%28e-Reader%20Edition%29.zip" TargetMode="External"/><Relationship Id="rId551" Type="http://schemas.openxmlformats.org/officeDocument/2006/relationships/hyperlink" Target="https://archive.org/download/ni-roms/roms/Nintendo%20-%20Nintendo%20Entertainment%20System%20%28Unheadered%29.zip/Ghostbusters%20II%20%28USA%29.zip" TargetMode="External"/><Relationship Id="rId5500" Type="http://schemas.openxmlformats.org/officeDocument/2006/relationships/hyperlink" Target="https://archive.org/download/ni-roms/roms/Nintendo%20-%20Nintendo%20Entertainment%20System%20%28Unheadered%29.zip/Senseless%20City%20-%20Space%20Jesus%20%28World%29%20%28Demo%29%20%282023-04-30%29%20%28Aftermarket%29%20%28Unl%29.zip" TargetMode="External"/><Relationship Id="rId6831" Type="http://schemas.openxmlformats.org/officeDocument/2006/relationships/hyperlink" Target="https://archive.org/download/ni-roms/roms/Nintendo%20-%20Nintendo%20Entertainment%20System%20%28Unheadered%29.zip/Urban%20Champion%20%28World%29.zip" TargetMode="External"/><Relationship Id="rId4280" Type="http://schemas.openxmlformats.org/officeDocument/2006/relationships/hyperlink" Target="https://archive.org/download/ni-roms/roms/Nintendo%20-%20Nintendo%20Entertainment%20System%20%28Unheadered%29.zip/Mighty%20Morphin%20-%20Power%20Rangers%20IV%20-%20The%20Movie%20%28Asia%29%20%28En%29%20%28Pirate%29.zip" TargetMode="External"/><Relationship Id="rId4282" Type="http://schemas.openxmlformats.org/officeDocument/2006/relationships/hyperlink" Target="https://archive.org/download/ni-roms/roms/Nintendo%20-%20Nintendo%20Entertainment%20System%20%28Unheadered%29.zip/Mike%20Ditka%27s%20Big%20Play%20Football%20%28USA%29%20%28NintendoAge%29%20%28Aftermarket%29%20%28Pirate%29.zip" TargetMode="External"/><Relationship Id="rId4281" Type="http://schemas.openxmlformats.org/officeDocument/2006/relationships/hyperlink" Target="https://archive.org/download/ni-roms/roms/Nintendo%20-%20Nintendo%20Entertainment%20System%20%28Unheadered%29.zip/Mihu%20Che%20%28Asia%29%20%28Unl%29.zip" TargetMode="External"/><Relationship Id="rId4284" Type="http://schemas.openxmlformats.org/officeDocument/2006/relationships/hyperlink" Target="https://archive.org/download/ni-roms/roms/Nintendo%20-%20Nintendo%20Entertainment%20System%20%28Unheadered%29.zip/Mike%20Tyson%27s%20Intergalactic%20Power%20Punch%20%28USA%29%20%28NintendoAge%29%20%28Aftermarket%29%20%28Pirate%29.zip" TargetMode="External"/><Relationship Id="rId4283" Type="http://schemas.openxmlformats.org/officeDocument/2006/relationships/hyperlink" Target="https://archive.org/download/ni-roms/roms/Nintendo%20-%20Nintendo%20Entertainment%20System%20%28Unheadered%29.zip/Mike%20Tyson%27s%20Intergalactic%20Power%20Punch%20%28USA%29%20%28Beta%29.zip" TargetMode="External"/><Relationship Id="rId4286" Type="http://schemas.openxmlformats.org/officeDocument/2006/relationships/hyperlink" Target="https://archive.org/download/ni-roms/roms/Nintendo%20-%20Nintendo%20Entertainment%20System%20%28Unheadered%29.zip/Mike%20Tyson%27s%20Punch-Out%21%21%20%28Europe%29%20%28Rev%201%29.zip" TargetMode="External"/><Relationship Id="rId4285" Type="http://schemas.openxmlformats.org/officeDocument/2006/relationships/hyperlink" Target="https://archive.org/download/ni-roms/roms/Nintendo%20-%20Nintendo%20Entertainment%20System%20%28Unheadered%29.zip/Mike%20Tyson%27s%20Punch-Out%21%21%20%28Asia%29%20%28En%29%20%28Pirate%29.zip" TargetMode="External"/><Relationship Id="rId4288" Type="http://schemas.openxmlformats.org/officeDocument/2006/relationships/hyperlink" Target="https://archive.org/download/ni-roms/roms/Nintendo%20-%20Nintendo%20Entertainment%20System%20%28Unheadered%29.zip/Mike%20Tyson%27s%20Punch-Out%21%21%20%28Japan%2C%20USA%29%20%28En%29%20%28Rev%201%29.zip" TargetMode="External"/><Relationship Id="rId4287" Type="http://schemas.openxmlformats.org/officeDocument/2006/relationships/hyperlink" Target="https://archive.org/download/ni-roms/roms/Nintendo%20-%20Nintendo%20Entertainment%20System%20%28Unheadered%29.zip/Mike%20Tyson%27s%20Punch-Out%21%21%20%28Europe%29.zip" TargetMode="External"/><Relationship Id="rId4289" Type="http://schemas.openxmlformats.org/officeDocument/2006/relationships/hyperlink" Target="https://archive.org/download/ni-roms/roms/Nintendo%20-%20Nintendo%20Entertainment%20System%20%28Unheadered%29.zip/Mike%20Tyson%27s%20Punch-Out%21%21%20%28Japan%2C%20USA%29%20%28En%29.zip" TargetMode="External"/><Relationship Id="rId4271" Type="http://schemas.openxmlformats.org/officeDocument/2006/relationships/hyperlink" Target="https://archive.org/download/ni-roms/roms/Nintendo%20-%20Nintendo%20Entertainment%20System%20%28Unheadered%29.zip/Mighty%20Bomb%20Jack%20%28Japan%29%20%28Rev%201%29%20%28Virtual%20Console%29.zip" TargetMode="External"/><Relationship Id="rId4270" Type="http://schemas.openxmlformats.org/officeDocument/2006/relationships/hyperlink" Target="https://archive.org/download/ni-roms/roms/Nintendo%20-%20Nintendo%20Entertainment%20System%20%28Unheadered%29.zip/Mighty%20Bomb%20Jack%20%28Europe%29.zip" TargetMode="External"/><Relationship Id="rId4273" Type="http://schemas.openxmlformats.org/officeDocument/2006/relationships/hyperlink" Target="https://archive.org/download/ni-roms/roms/Nintendo%20-%20Nintendo%20Entertainment%20System%20%28Unheadered%29.zip/Mighty%20Bomb%20Jack%20%28Japan%29.zip" TargetMode="External"/><Relationship Id="rId4272" Type="http://schemas.openxmlformats.org/officeDocument/2006/relationships/hyperlink" Target="https://archive.org/download/ni-roms/roms/Nintendo%20-%20Nintendo%20Entertainment%20System%20%28Unheadered%29.zip/Mighty%20Bomb%20Jack%20%28Japan%29%20%28Rev%201%29.zip" TargetMode="External"/><Relationship Id="rId4275" Type="http://schemas.openxmlformats.org/officeDocument/2006/relationships/hyperlink" Target="https://archive.org/download/ni-roms/roms/Nintendo%20-%20Nintendo%20Entertainment%20System%20%28Unheadered%29.zip/Mighty%20Final%20Fight%20%28Europe%29.zip" TargetMode="External"/><Relationship Id="rId4274" Type="http://schemas.openxmlformats.org/officeDocument/2006/relationships/hyperlink" Target="https://archive.org/download/ni-roms/roms/Nintendo%20-%20Nintendo%20Entertainment%20System%20%28Unheadered%29.zip/Mighty%20Bomb%20Jack%20%28USA%29.zip" TargetMode="External"/><Relationship Id="rId4277" Type="http://schemas.openxmlformats.org/officeDocument/2006/relationships/hyperlink" Target="https://archive.org/download/ni-roms/roms/Nintendo%20-%20Nintendo%20Entertainment%20System%20%28Unheadered%29.zip/Mighty%20Final%20Fight%20%28USA%29%20%28Capcom%20Classics%20Mini%20Mix%29%20%28Aftermarket%29%20%28Unl%29.zip" TargetMode="External"/><Relationship Id="rId4276" Type="http://schemas.openxmlformats.org/officeDocument/2006/relationships/hyperlink" Target="https://archive.org/download/ni-roms/roms/Nintendo%20-%20Nintendo%20Entertainment%20System%20%28Unheadered%29.zip/Mighty%20Final%20Fight%20%28Japan%29.zip" TargetMode="External"/><Relationship Id="rId4279" Type="http://schemas.openxmlformats.org/officeDocument/2006/relationships/hyperlink" Target="https://archive.org/download/ni-roms/roms/Nintendo%20-%20Nintendo%20Entertainment%20System%20%28Unheadered%29.zip/Mighty%20Morphin%20-%20Power%20Rangers%20III%20%28Asia%29%20%28En%29%20%28Pirate%29.zip" TargetMode="External"/><Relationship Id="rId4278" Type="http://schemas.openxmlformats.org/officeDocument/2006/relationships/hyperlink" Target="https://archive.org/download/ni-roms/roms/Nintendo%20-%20Nintendo%20Entertainment%20System%20%28Unheadered%29.zip/Mighty%20Final%20Fight%20%28USA%29.zip" TargetMode="External"/><Relationship Id="rId4291" Type="http://schemas.openxmlformats.org/officeDocument/2006/relationships/hyperlink" Target="https://archive.org/download/ni-roms/roms/Nintendo%20-%20Nintendo%20Entertainment%20System%20%28Unheadered%29.zip/Millionaire%20%28Asia%29%20%28En%29%20%2872%20pin%20cart%29%20%28Unl%29.zip" TargetMode="External"/><Relationship Id="rId4290" Type="http://schemas.openxmlformats.org/officeDocument/2006/relationships/hyperlink" Target="https://archive.org/download/ni-roms/roms/Nintendo%20-%20Nintendo%20Entertainment%20System%20%28Unheadered%29.zip/MilioNESy%20%28World%29%20%28Aftermarket%29%20%28Unl%29.zip" TargetMode="External"/><Relationship Id="rId4293" Type="http://schemas.openxmlformats.org/officeDocument/2006/relationships/hyperlink" Target="https://archive.org/download/ni-roms/roms/Nintendo%20-%20Nintendo%20Entertainment%20System%20%28Unheadered%29.zip/Millipede%20%28USA%29%20%28Atari%20Flashback%29%20%28Aftermarket%29%20%28Unl%29.zip" TargetMode="External"/><Relationship Id="rId4292" Type="http://schemas.openxmlformats.org/officeDocument/2006/relationships/hyperlink" Target="https://archive.org/download/ni-roms/roms/Nintendo%20-%20Nintendo%20Entertainment%20System%20%28Unheadered%29.zip/Millipede%20%28Japan%29%20%28En%29%20%28Proto%29.zip" TargetMode="External"/><Relationship Id="rId4295" Type="http://schemas.openxmlformats.org/officeDocument/2006/relationships/hyperlink" Target="https://archive.org/download/ni-roms/roms/Nintendo%20-%20Nintendo%20Entertainment%20System%20%28Unheadered%29.zip/Millipede%20-%20Kyodai%20Konchuu%20no%20Gyakushuu%20%28Japan%29.zip" TargetMode="External"/><Relationship Id="rId4294" Type="http://schemas.openxmlformats.org/officeDocument/2006/relationships/hyperlink" Target="https://archive.org/download/ni-roms/roms/Nintendo%20-%20Nintendo%20Entertainment%20System%20%28Unheadered%29.zip/Millipede%20%28USA%29.zip" TargetMode="External"/><Relationship Id="rId4297" Type="http://schemas.openxmlformats.org/officeDocument/2006/relationships/hyperlink" Target="https://archive.org/download/ni-roms/roms/Nintendo%20-%20Nintendo%20Entertainment%20System%20%28Unheadered%29.zip/Milon%27s%20Secret%20Castle%20%28USA%29.zip" TargetMode="External"/><Relationship Id="rId4296" Type="http://schemas.openxmlformats.org/officeDocument/2006/relationships/hyperlink" Target="https://archive.org/download/ni-roms/roms/Nintendo%20-%20Nintendo%20Entertainment%20System%20%28Unheadered%29.zip/Milon%27s%20Secret%20Castle%20%28USA%29%20%28Virtual%20Console%29.zip" TargetMode="External"/><Relationship Id="rId4299" Type="http://schemas.openxmlformats.org/officeDocument/2006/relationships/hyperlink" Target="https://archive.org/download/ni-roms/roms/Nintendo%20-%20Nintendo%20Entertainment%20System%20%28Unheadered%29.zip/Mindkids%20114-in-1%20%28World%29%20%28Aftermarket%29%20%28Pirate%29.zip" TargetMode="External"/><Relationship Id="rId4298" Type="http://schemas.openxmlformats.org/officeDocument/2006/relationships/hyperlink" Target="https://archive.org/download/ni-roms/roms/Nintendo%20-%20Nintendo%20Entertainment%20System%20%28Unheadered%29.zip/Mindblower%20Pak%20%28Australia%29%20%28Unl%29.zip" TargetMode="External"/><Relationship Id="rId4249" Type="http://schemas.openxmlformats.org/officeDocument/2006/relationships/hyperlink" Target="https://archive.org/download/ni-roms/roms/Nintendo%20-%20Nintendo%20Entertainment%20System%20%28Unheadered%29.zip/Micro%20Knight%20-%20Revenge%20of%20the%20Four%20Skulls%20%28World%29%20%28Aftermarket%29%20%28Unl%29.zip" TargetMode="External"/><Relationship Id="rId5570" Type="http://schemas.openxmlformats.org/officeDocument/2006/relationships/hyperlink" Target="https://archive.org/download/ni-roms/roms/Nintendo%20-%20Nintendo%20Entertainment%20System%20%28Unheadered%29.zip/Shikinjou%20%28Japan%29.zip" TargetMode="External"/><Relationship Id="rId5571" Type="http://schemas.openxmlformats.org/officeDocument/2006/relationships/hyperlink" Target="https://archive.org/download/ni-roms/roms/Nintendo%20-%20Nintendo%20Entertainment%20System%20%28Unheadered%29.zip/Shiluo%20de%20Shenqi%20%28China%29%20%28Aftermarket%29%20%28Unl%29.zip" TargetMode="External"/><Relationship Id="rId4240" Type="http://schemas.openxmlformats.org/officeDocument/2006/relationships/hyperlink" Target="https://archive.org/download/ni-roms/roms/Nintendo%20-%20Nintendo%20Entertainment%20System%20%28Unheadered%29.zip/Mickey%27s%20Adventure%20in%20Numberland%20%28USA%29.zip" TargetMode="External"/><Relationship Id="rId4242" Type="http://schemas.openxmlformats.org/officeDocument/2006/relationships/hyperlink" Target="https://archive.org/download/ni-roms/roms/Nintendo%20-%20Nintendo%20Entertainment%20System%20%28Unheadered%29.zip/Mickey%20Mania%207%20%28Asia%29%20%28En%29%20%28Pirate%29.zip" TargetMode="External"/><Relationship Id="rId5574" Type="http://schemas.openxmlformats.org/officeDocument/2006/relationships/hyperlink" Target="https://archive.org/download/ni-roms/roms/Nintendo%20-%20Nintendo%20Entertainment%20System%20%28Unheadered%29.zip/Shin%20Moero%21%21%20Pro%20Yakyuu%20%28Japan%29.zip" TargetMode="External"/><Relationship Id="rId4241" Type="http://schemas.openxmlformats.org/officeDocument/2006/relationships/hyperlink" Target="https://archive.org/download/ni-roms/roms/Nintendo%20-%20Nintendo%20Entertainment%20System%20%28Unheadered%29.zip/Mickey%27s%20Safari%20in%20Letterland%20%28USA%29.zip" TargetMode="External"/><Relationship Id="rId5575" Type="http://schemas.openxmlformats.org/officeDocument/2006/relationships/hyperlink" Target="https://archive.org/download/ni-roms/roms/Nintendo%20-%20Nintendo%20Entertainment%20System%20%28Unheadered%29.zip/Shin%20Samurai%20Spirits%202%20-%20Haoumaru%20Jigoku%20Hen%20%28Asia%29%20%28Pirate%29.zip" TargetMode="External"/><Relationship Id="rId4244" Type="http://schemas.openxmlformats.org/officeDocument/2006/relationships/hyperlink" Target="https://archive.org/download/ni-roms/roms/Nintendo%20-%20Nintendo%20Entertainment%20System%20%28Unheadered%29.zip/Mickey%20Mouse%20-%20Fushigi%20no%20Kuni%20no%20Daibouken%20%28Asia%29%20%28En%29%20%28LD28%29%20%28Pirate%29.zip" TargetMode="External"/><Relationship Id="rId5572" Type="http://schemas.openxmlformats.org/officeDocument/2006/relationships/hyperlink" Target="https://archive.org/download/ni-roms/roms/Nintendo%20-%20Nintendo%20Entertainment%20System%20%28Unheadered%29.zip/Shin%204%20Nin%20Uchi%20Mahjong%20-%20Yakuman%20Tengoku%20%28Japan%29.zip" TargetMode="External"/><Relationship Id="rId4243" Type="http://schemas.openxmlformats.org/officeDocument/2006/relationships/hyperlink" Target="https://archive.org/download/ni-roms/roms/Nintendo%20-%20Nintendo%20Entertainment%20System%20%28Unheadered%29.zip/Mickey%20Mouse%20-%20Dream%20Balloon%20%28USA%29%20%28Beta%29.zip" TargetMode="External"/><Relationship Id="rId5573" Type="http://schemas.openxmlformats.org/officeDocument/2006/relationships/hyperlink" Target="https://archive.org/download/ni-roms/roms/Nintendo%20-%20Nintendo%20Entertainment%20System%20%28Unheadered%29.zip/Shin%20Jinrui%20-%20The%20New%20Type%20%28Japan%29.zip" TargetMode="External"/><Relationship Id="rId4246" Type="http://schemas.openxmlformats.org/officeDocument/2006/relationships/hyperlink" Target="https://archive.org/download/ni-roms/roms/Nintendo%20-%20Nintendo%20Entertainment%20System%20%28Unheadered%29.zip/Mickey%20Mouse%20III%20-%20Yume%20Fuusen%20%28Japan%29.zip" TargetMode="External"/><Relationship Id="rId5578" Type="http://schemas.openxmlformats.org/officeDocument/2006/relationships/hyperlink" Target="https://archive.org/download/ni-roms/roms/Nintendo%20-%20Nintendo%20Entertainment%20System%20%28Unheadered%29.zip/Shinobi%20%28USA%29%20%28Unl%29.zip" TargetMode="External"/><Relationship Id="rId4245" Type="http://schemas.openxmlformats.org/officeDocument/2006/relationships/hyperlink" Target="https://archive.org/download/ni-roms/roms/Nintendo%20-%20Nintendo%20Entertainment%20System%20%28Unheadered%29.zip/Mickey%20Mouse%20-%20Fushigi%20no%20Kuni%20no%20Daibouken%20%28Japan%29%20%28En%29.zip" TargetMode="External"/><Relationship Id="rId5579" Type="http://schemas.openxmlformats.org/officeDocument/2006/relationships/hyperlink" Target="https://archive.org/download/ni-roms/roms/Nintendo%20-%20Nintendo%20Entertainment%20System%20%28Unheadered%29.zip/Shinsenden%20%28Japan%29.zip" TargetMode="External"/><Relationship Id="rId4248" Type="http://schemas.openxmlformats.org/officeDocument/2006/relationships/hyperlink" Target="https://archive.org/download/ni-roms/roms/Nintendo%20-%20Nintendo%20Entertainment%20System%20%28Unheadered%29.zip/Micro%20Knight%20%28World%29%20%28v1.3%29%20%28Aftermarket%29%20%28Unl%29.zip" TargetMode="External"/><Relationship Id="rId5576" Type="http://schemas.openxmlformats.org/officeDocument/2006/relationships/hyperlink" Target="https://archive.org/download/ni-roms/roms/Nintendo%20-%20Nintendo%20Entertainment%20System%20%28Unheadered%29.zip/Shin%20Satomi%20Hakken-Den%20-%20Hikari%20to%20Yami%20no%20Tatakai%20%28Japan%29.zip" TargetMode="External"/><Relationship Id="rId4247" Type="http://schemas.openxmlformats.org/officeDocument/2006/relationships/hyperlink" Target="https://archive.org/download/ni-roms/roms/Nintendo%20-%20Nintendo%20Entertainment%20System%20%28Unheadered%29.zip/Mickey%20Mousecapade%20%28USA%29.zip" TargetMode="External"/><Relationship Id="rId5577" Type="http://schemas.openxmlformats.org/officeDocument/2006/relationships/hyperlink" Target="https://archive.org/download/ni-roms/roms/Nintendo%20-%20Nintendo%20Entertainment%20System%20%28Unheadered%29.zip/Shingen%20the%20Ruler%20%28USA%29.zip" TargetMode="External"/><Relationship Id="rId4239" Type="http://schemas.openxmlformats.org/officeDocument/2006/relationships/hyperlink" Target="https://archive.org/download/ni-roms/roms/Nintendo%20-%20Nintendo%20Entertainment%20System%20%28Unheadered%29.zip/Mickey%27s%20Adventure%20in%20Numberland%20%28USA%29%20%28Beta%29.zip" TargetMode="External"/><Relationship Id="rId4238" Type="http://schemas.openxmlformats.org/officeDocument/2006/relationships/hyperlink" Target="https://archive.org/download/ni-roms/roms/Nintendo%20-%20Nintendo%20Entertainment%20System%20%28Unheadered%29.zip/Mick%20%26%20Mack%20as%20the%20Global%20Gladiators%20%28USA%29%20%28Proto%29%20%281993-07-09%29.zip" TargetMode="External"/><Relationship Id="rId5569" Type="http://schemas.openxmlformats.org/officeDocument/2006/relationships/hyperlink" Target="https://archive.org/download/ni-roms/roms/Nintendo%20-%20Nintendo%20Entertainment%20System%20%28Unheadered%29.zip/Sherlock%20Holmes%20-%20Hakushaku%20Reijou%20Yuukai%20Jiken%20%28Japan%29.zip" TargetMode="External"/><Relationship Id="rId6890" Type="http://schemas.openxmlformats.org/officeDocument/2006/relationships/hyperlink" Target="https://archive.org/download/ni-roms/roms/Nintendo%20-%20Nintendo%20Entertainment%20System%20%28Unheadered%29.zip/Vs.%20from%20Below%20%28World%29%20%28v0.10.0%29%20%28Beta%29%20%28Aftermarket%29%20%28Unl%29.zip" TargetMode="External"/><Relationship Id="rId5560" Type="http://schemas.openxmlformats.org/officeDocument/2006/relationships/hyperlink" Target="https://archive.org/download/ni-roms/roms/Nintendo%20-%20Nintendo%20Entertainment%20System%20%28Unheadered%29.zip/Shenhua%20Jian%20Yun%20%28China%29%20%28Aftermarket%29%20%28Pirate%29.zip" TargetMode="External"/><Relationship Id="rId6891" Type="http://schemas.openxmlformats.org/officeDocument/2006/relationships/hyperlink" Target="https://archive.org/download/ni-roms/roms/Nintendo%20-%20Nintendo%20Entertainment%20System%20%28Unheadered%29.zip/WCW%20World%20Championship%20Wrestling%20%28USA%29.zip" TargetMode="External"/><Relationship Id="rId495" Type="http://schemas.openxmlformats.org/officeDocument/2006/relationships/hyperlink" Target="https://archive.org/download/ni-roms/roms/Nintendo%20-%20Nintendo%20Entertainment%20System%20%28Unheadered%29.zip/Flipull%20-%20An%20Exciting%20Cube%20Game%20%28Japan%29%20%28En%29%20%28Rev%201%29.zip" TargetMode="External"/><Relationship Id="rId4231" Type="http://schemas.openxmlformats.org/officeDocument/2006/relationships/hyperlink" Target="https://archive.org/download/ni-roms/roms/Nintendo%20-%20Nintendo%20Entertainment%20System%20%28Unheadered%29.zip/Mi%20Hun%20Che%20%28Asia%29%20%28Unl%29.zip" TargetMode="External"/><Relationship Id="rId5563" Type="http://schemas.openxmlformats.org/officeDocument/2006/relationships/hyperlink" Target="https://archive.org/download/ni-roms/roms/Nintendo%20-%20Nintendo%20Entertainment%20System%20%28Unheadered%29.zip/Shentan%20Kenan%20%28China%29%20%28Pirate%29.zip" TargetMode="External"/><Relationship Id="rId6894" Type="http://schemas.openxmlformats.org/officeDocument/2006/relationships/hyperlink" Target="https://archive.org/download/ni-roms/roms/Nintendo%20-%20Nintendo%20Entertainment%20System%20%28Unheadered%29.zip/WWF%20WrestleMania%20%28Europe%29.zip" TargetMode="External"/><Relationship Id="rId494" Type="http://schemas.openxmlformats.org/officeDocument/2006/relationships/hyperlink" Target="https://archive.org/download/ni-roms/roms/Nintendo%20-%20Nintendo%20Entertainment%20System%20%28Unheadered%29.zip/Adventure%20Island%20III%20%28Europe%29%20%28Proto%29.zip" TargetMode="External"/><Relationship Id="rId4230" Type="http://schemas.openxmlformats.org/officeDocument/2006/relationships/hyperlink" Target="https://archive.org/download/ni-roms/roms/Nintendo%20-%20Nintendo%20Entertainment%20System%20%28Unheadered%29.zip/MiG%2029%20-%20Soviet%20Fighter%20%28USA%2C%20Europe%29%20%28Unl%29.zip" TargetMode="External"/><Relationship Id="rId5564" Type="http://schemas.openxmlformats.org/officeDocument/2006/relationships/hyperlink" Target="https://archive.org/download/ni-roms/roms/Nintendo%20-%20Nintendo%20Entertainment%20System%20%28Unheadered%29.zip/Shera%20and%20the%2040%20Thieves%20%28World%29%20%28Demo%29%20%28Byte-Off%202019%29%20%28Aftermarket%29%20%28Unl%29.zip" TargetMode="External"/><Relationship Id="rId6895" Type="http://schemas.openxmlformats.org/officeDocument/2006/relationships/hyperlink" Target="https://archive.org/download/ni-roms/roms/Nintendo%20-%20Nintendo%20Entertainment%20System%20%28Unheadered%29.zip/WWF%20WrestleMania%20%28USA%29.zip" TargetMode="External"/><Relationship Id="rId493" Type="http://schemas.openxmlformats.org/officeDocument/2006/relationships/hyperlink" Target="https://archive.org/download/ni-roms/roms/Nintendo%20-%20Nintendo%20Entertainment%20System%20%28Unheadered%29.zip/Flintstones%2C%20The%20-%20The%20Surprise%20at%20Dinosaur%20Peak%21%20%28USA%29.zip" TargetMode="External"/><Relationship Id="rId4233" Type="http://schemas.openxmlformats.org/officeDocument/2006/relationships/hyperlink" Target="https://archive.org/download/ni-roms/roms/Nintendo%20-%20Nintendo%20Entertainment%20System%20%28Unheadered%29.zip/Michael%20Andretti%27s%20World%20GP%20%28USA%29.zip" TargetMode="External"/><Relationship Id="rId5561" Type="http://schemas.openxmlformats.org/officeDocument/2006/relationships/hyperlink" Target="https://archive.org/download/ni-roms/roms/Nintendo%20-%20Nintendo%20Entertainment%20System%20%28Unheadered%29.zip/Shenqi%20Baobei%20%28China%29%20%28Aftermarket%29%20%28Pirate%29.zip" TargetMode="External"/><Relationship Id="rId6892" Type="http://schemas.openxmlformats.org/officeDocument/2006/relationships/hyperlink" Target="https://archive.org/download/ni-roms/roms/Nintendo%20-%20Nintendo%20Entertainment%20System%20%28Unheadered%29.zip/WWF%20King%20of%20the%20Ring%20%28Europe%29.zip" TargetMode="External"/><Relationship Id="rId492" Type="http://schemas.openxmlformats.org/officeDocument/2006/relationships/hyperlink" Target="https://archive.org/download/ni-roms/roms/Nintendo%20-%20Nintendo%20Entertainment%20System%20%28Unheadered%29.zip/Adventure%20Island%20II%20%28USA%29.zip" TargetMode="External"/><Relationship Id="rId4232" Type="http://schemas.openxmlformats.org/officeDocument/2006/relationships/hyperlink" Target="https://archive.org/download/ni-roms/roms/Nintendo%20-%20Nintendo%20Entertainment%20System%20%28Unheadered%29.zip/Mica%20-%20El%20Videojuego%20%28World%29%20%28Es%29%20%28Demo%29%20%28Aftermarket%29%20%28Unl%29.zip" TargetMode="External"/><Relationship Id="rId5562" Type="http://schemas.openxmlformats.org/officeDocument/2006/relationships/hyperlink" Target="https://archive.org/download/ni-roms/roms/Nintendo%20-%20Nintendo%20Entertainment%20System%20%28Unheadered%29.zip/Shenqi%20Si%20Xia%20%28China%29%20%28Aftermarket%29%20%28Unl%29.zip" TargetMode="External"/><Relationship Id="rId6893" Type="http://schemas.openxmlformats.org/officeDocument/2006/relationships/hyperlink" Target="https://archive.org/download/ni-roms/roms/Nintendo%20-%20Nintendo%20Entertainment%20System%20%28Unheadered%29.zip/WWF%20King%20of%20the%20Ring%20%28USA%29.zip" TargetMode="External"/><Relationship Id="rId499" Type="http://schemas.openxmlformats.org/officeDocument/2006/relationships/hyperlink" Target="https://archive.org/download/ni-roms/roms/Nintendo%20-%20Nintendo%20Entertainment%20System%20%28Unheadered%29.zip/Flying%20Warriors%20%28USA%29.zip" TargetMode="External"/><Relationship Id="rId4235" Type="http://schemas.openxmlformats.org/officeDocument/2006/relationships/hyperlink" Target="https://archive.org/download/ni-roms/roms/Nintendo%20-%20Nintendo%20Entertainment%20System%20%28Unheadered%29.zip/Mick%20%26%20Mack%20as%20the%20Global%20Gladiators%20%28USA%29%20%28Proto%29%20%281993-05-28%29.zip" TargetMode="External"/><Relationship Id="rId5567" Type="http://schemas.openxmlformats.org/officeDocument/2006/relationships/hyperlink" Target="https://archive.org/download/ni-roms/roms/Nintendo%20-%20Nintendo%20Entertainment%20System%20%28Unheadered%29.zip/Shera%20and%20the%2040%20Thieves%20-%20Definitive%20Edition%20%28World%29%20%28Demo%29%20%282022-11-15%29%20%28Aftermarket%29%20%28Unl%29.zip" TargetMode="External"/><Relationship Id="rId6898" Type="http://schemas.openxmlformats.org/officeDocument/2006/relationships/hyperlink" Target="https://archive.org/download/ni-roms/roms/Nintendo%20-%20Nintendo%20Entertainment%20System%20%28Unheadered%29.zip/WWF%20WrestleMania%20-%20Challenge%20%28USA%29.zip" TargetMode="External"/><Relationship Id="rId498" Type="http://schemas.openxmlformats.org/officeDocument/2006/relationships/hyperlink" Target="https://archive.org/download/ni-roms/roms/Nintendo%20-%20Nintendo%20Entertainment%20System%20%28Unheadered%29.zip/Adventures%20in%20the%20Magic%20Kingdom%20%28Europe%29.zip" TargetMode="External"/><Relationship Id="rId4234" Type="http://schemas.openxmlformats.org/officeDocument/2006/relationships/hyperlink" Target="https://archive.org/download/ni-roms/roms/Nintendo%20-%20Nintendo%20Entertainment%20System%20%28Unheadered%29.zip/Mick%20%26%20Mack%20as%20the%20Global%20Gladiators%20%28USA%29%20%28Proto%29%20%281993-05-28%29%20%28Alt%29.zip" TargetMode="External"/><Relationship Id="rId5568" Type="http://schemas.openxmlformats.org/officeDocument/2006/relationships/hyperlink" Target="https://archive.org/download/ni-roms/roms/Nintendo%20-%20Nintendo%20Entertainment%20System%20%28Unheadered%29.zip/Shera%20and%20the%2040%20Thieves%20-%20Definitive%20Edition%20%28World%29%20%28v1.1%29%20%28Demo%29%20%28Aftermarket%29%20%28Unl%29.zip" TargetMode="External"/><Relationship Id="rId6899" Type="http://schemas.openxmlformats.org/officeDocument/2006/relationships/hyperlink" Target="https://archive.org/download/ni-roms/roms/Nintendo%20-%20Nintendo%20Entertainment%20System%20%28Unheadered%29.zip/WWF%20WrestleMania%20-%20Steel%20Cage%20Challenge%20%28Europe%29.zip" TargetMode="External"/><Relationship Id="rId497" Type="http://schemas.openxmlformats.org/officeDocument/2006/relationships/hyperlink" Target="https://archive.org/download/ni-roms/roms/Nintendo%20-%20Nintendo%20Entertainment%20System%20%28Unheadered%29.zip/Flying%20Dragon%20-%20The%20Secret%20Scroll%20%28USA%29.zip" TargetMode="External"/><Relationship Id="rId4237" Type="http://schemas.openxmlformats.org/officeDocument/2006/relationships/hyperlink" Target="https://archive.org/download/ni-roms/roms/Nintendo%20-%20Nintendo%20Entertainment%20System%20%28Unheadered%29.zip/Mick%20%26%20Mack%20as%20the%20Global%20Gladiators%20%28USA%29%20%28Proto%29%20%281993-06-30%29.zip" TargetMode="External"/><Relationship Id="rId5565" Type="http://schemas.openxmlformats.org/officeDocument/2006/relationships/hyperlink" Target="https://archive.org/download/ni-roms/roms/Nintendo%20-%20Nintendo%20Entertainment%20System%20%28Unheadered%29.zip/Shera%20and%20the%2040%20Thieves%20-%20Definitive%20Edition%20%28World%29%20%28Demo%29%20%282022-06-XX%29%20%28Aftermarket%29%20%28Unl%29.zip" TargetMode="External"/><Relationship Id="rId6896" Type="http://schemas.openxmlformats.org/officeDocument/2006/relationships/hyperlink" Target="https://archive.org/download/ni-roms/roms/Nintendo%20-%20Nintendo%20Entertainment%20System%20%28Unheadered%29.zip/WWF%20WrestleMania%20-%20Challenge%20%28Europe%29.zip" TargetMode="External"/><Relationship Id="rId496" Type="http://schemas.openxmlformats.org/officeDocument/2006/relationships/hyperlink" Target="https://archive.org/download/ni-roms/roms/Nintendo%20-%20Nintendo%20Entertainment%20System%20%28Unheadered%29.zip/Adventure%20Island%20Part%20II%2C%20The%20%28Europe%29.zip" TargetMode="External"/><Relationship Id="rId4236" Type="http://schemas.openxmlformats.org/officeDocument/2006/relationships/hyperlink" Target="https://archive.org/download/ni-roms/roms/Nintendo%20-%20Nintendo%20Entertainment%20System%20%28Unheadered%29.zip/Mick%20%26%20Mack%20as%20the%20Global%20Gladiators%20%28USA%29%20%28Proto%29%20%281993-06-16%29.zip" TargetMode="External"/><Relationship Id="rId5566" Type="http://schemas.openxmlformats.org/officeDocument/2006/relationships/hyperlink" Target="https://archive.org/download/ni-roms/roms/Nintendo%20-%20Nintendo%20Entertainment%20System%20%28Unheadered%29.zip/Shera%20and%20the%2040%20Thieves%20-%20Definitive%20Edition%20%28World%29%20%28Demo%29%20%282022-11-11%29%20%28Aftermarket%29%20%28Unl%29.zip" TargetMode="External"/><Relationship Id="rId6897" Type="http://schemas.openxmlformats.org/officeDocument/2006/relationships/hyperlink" Target="https://archive.org/download/ni-roms/roms/Nintendo%20-%20Nintendo%20Entertainment%20System%20%28Unheadered%29.zip/WWF%20WrestleMania%20-%20Challenge%20%28Japan%29.zip" TargetMode="External"/><Relationship Id="rId4260" Type="http://schemas.openxmlformats.org/officeDocument/2006/relationships/hyperlink" Target="https://archive.org/download/ni-roms/roms/Nintendo%20-%20Nintendo%20Entertainment%20System%20%28Unheadered%29.zip/Midnight%20Zone%20%28World%29%20%28Demo%203%29%20%28Aftermarket%29%20%28Unl%29.zip" TargetMode="External"/><Relationship Id="rId5592" Type="http://schemas.openxmlformats.org/officeDocument/2006/relationships/hyperlink" Target="https://archive.org/download/ni-roms/roms/Nintendo%20-%20Nintendo%20Entertainment%20System%20%28Unheadered%29.zip/Shooting%20Range%20%28USA%29.zip" TargetMode="External"/><Relationship Id="rId5593" Type="http://schemas.openxmlformats.org/officeDocument/2006/relationships/hyperlink" Target="https://archive.org/download/ni-roms/roms/Nintendo%20-%20Nintendo%20Entertainment%20System%20%28Unheadered%29.zip/Shorin%20Musha%20-%20Chinese%20KungFu%20%28Asia%29%20%28Unl%29.zip" TargetMode="External"/><Relationship Id="rId4262" Type="http://schemas.openxmlformats.org/officeDocument/2006/relationships/hyperlink" Target="https://archive.org/download/ni-roms/roms/Nintendo%20-%20Nintendo%20Entertainment%20System%20%28Unheadered%29.zip/Midnight%20Zone%20%28World%29%20%28Demo%205%29%20%28Byte-Off%202024%29%20%28Aftermarket%29%20%28Unl%29.zip" TargetMode="External"/><Relationship Id="rId5590" Type="http://schemas.openxmlformats.org/officeDocument/2006/relationships/hyperlink" Target="https://archive.org/download/ni-roms/roms/Nintendo%20-%20Nintendo%20Entertainment%20System%20%28Unheadered%29.zip/Shokan%20Doro%20Beginning%20%28World%29%20%28Demo%29%20%282019-10-29%29%20%28Aftermarket%29%20%28Unl%29.zip" TargetMode="External"/><Relationship Id="rId4261" Type="http://schemas.openxmlformats.org/officeDocument/2006/relationships/hyperlink" Target="https://archive.org/download/ni-roms/roms/Nintendo%20-%20Nintendo%20Entertainment%20System%20%28Unheadered%29.zip/Midnight%20Zone%20%28World%29%20%28Demo%204%29%20%28Aftermarket%29%20%28Unl%29.zip" TargetMode="External"/><Relationship Id="rId5591" Type="http://schemas.openxmlformats.org/officeDocument/2006/relationships/hyperlink" Target="https://archive.org/download/ni-roms/roms/Nintendo%20-%20Nintendo%20Entertainment%20System%20%28Unheadered%29.zip/ShootNES%20%28World%29%20%28Demo%29%20%28Aftermarket%29%20%28Unl%29.zip" TargetMode="External"/><Relationship Id="rId4264" Type="http://schemas.openxmlformats.org/officeDocument/2006/relationships/hyperlink" Target="https://archive.org/download/ni-roms/roms/Nintendo%20-%20Nintendo%20Entertainment%20System%20%28Unheadered%29.zip/Midnight%20Zone%20%28World%29%20%28Demo%207%29%20%28Aftermarket%29%20%28Unl%29.zip" TargetMode="External"/><Relationship Id="rId5596" Type="http://schemas.openxmlformats.org/officeDocument/2006/relationships/hyperlink" Target="https://archive.org/download/ni-roms/roms/Nintendo%20-%20Nintendo%20Entertainment%20System%20%28Unheadered%29.zip/Shouen%20no%20Kishi%20-%20Durandal%20%28World%29%20%28Ja%29%20%282022-05-09%29%20%28Aftermarket%29%20%28Unl%29.zip" TargetMode="External"/><Relationship Id="rId4263" Type="http://schemas.openxmlformats.org/officeDocument/2006/relationships/hyperlink" Target="https://archive.org/download/ni-roms/roms/Nintendo%20-%20Nintendo%20Entertainment%20System%20%28Unheadered%29.zip/Midnight%20Zone%20%28World%29%20%28Demo%206%29%20%28Aftermarket%29%20%28Unl%29.zip" TargetMode="External"/><Relationship Id="rId5597" Type="http://schemas.openxmlformats.org/officeDocument/2006/relationships/hyperlink" Target="https://archive.org/download/ni-roms/roms/Nintendo%20-%20Nintendo%20Entertainment%20System%20%28Unheadered%29.zip/Shougi%20Meikan%20%2792%20%28Japan%29.zip" TargetMode="External"/><Relationship Id="rId4266" Type="http://schemas.openxmlformats.org/officeDocument/2006/relationships/hyperlink" Target="https://archive.org/download/ni-roms/roms/Nintendo%20-%20Nintendo%20Entertainment%20System%20%28Unheadered%29.zip/Midnight%20Zone%20%28World%29%20%28Demo%209%29%20%28Aftermarket%29%20%28Unl%29.zip" TargetMode="External"/><Relationship Id="rId5594" Type="http://schemas.openxmlformats.org/officeDocument/2006/relationships/hyperlink" Target="https://archive.org/download/ni-roms/roms/Nintendo%20-%20Nintendo%20Entertainment%20System%20%28Unheadered%29.zip/Short%20Order%20%2B%20Eggsplode%21%20%28USA%29.zip" TargetMode="External"/><Relationship Id="rId4265" Type="http://schemas.openxmlformats.org/officeDocument/2006/relationships/hyperlink" Target="https://archive.org/download/ni-roms/roms/Nintendo%20-%20Nintendo%20Entertainment%20System%20%28Unheadered%29.zip/Midnight%20Zone%20%28World%29%20%28Demo%208%29%20%28Aftermarket%29%20%28Unl%29.zip" TargetMode="External"/><Relationship Id="rId5595" Type="http://schemas.openxmlformats.org/officeDocument/2006/relationships/hyperlink" Target="https://archive.org/download/ni-roms/roms/Nintendo%20-%20Nintendo%20Entertainment%20System%20%28Unheadered%29.zip/Shouen%20no%20Kishi%20-%20Durandal%20%28World%29%20%28Ja%29%20%282021-09-13%29%20%28Aftermarket%29%20%28Unl%29.zip" TargetMode="External"/><Relationship Id="rId4268" Type="http://schemas.openxmlformats.org/officeDocument/2006/relationships/hyperlink" Target="https://archive.org/download/ni-roms/roms/Nintendo%20-%20Nintendo%20Entertainment%20System%20%28Unheadered%29.zip/Might%20%26%20Magic%20-%20Secret%20of%20the%20Inner%20Sanctum%20%28USA%29.zip" TargetMode="External"/><Relationship Id="rId4267" Type="http://schemas.openxmlformats.org/officeDocument/2006/relationships/hyperlink" Target="https://archive.org/download/ni-roms/roms/Nintendo%20-%20Nintendo%20Entertainment%20System%20%28Unheadered%29.zip/MiedoW%20%28World%29%20%28Aftermarket%29%20%28Unl%29.zip" TargetMode="External"/><Relationship Id="rId5598" Type="http://schemas.openxmlformats.org/officeDocument/2006/relationships/hyperlink" Target="https://archive.org/download/ni-roms/roms/Nintendo%20-%20Nintendo%20Entertainment%20System%20%28Unheadered%29.zip/Shougi%20Meikan%20%2793%20%28Japan%29.zip" TargetMode="External"/><Relationship Id="rId4269" Type="http://schemas.openxmlformats.org/officeDocument/2006/relationships/hyperlink" Target="https://archive.org/download/ni-roms/roms/Nintendo%20-%20Nintendo%20Entertainment%20System%20%28Unheadered%29.zip/Might%20and%20Magic%20-%20Book%20One%20-%20Secret%20of%20the%20Inner%20Sanctum%20%28Japan%29.zip" TargetMode="External"/><Relationship Id="rId5599" Type="http://schemas.openxmlformats.org/officeDocument/2006/relationships/hyperlink" Target="https://archive.org/download/ni-roms/roms/Nintendo%20-%20Nintendo%20Entertainment%20System%20%28Unheadered%29.zip/Shoukoushi%20Ceddie%20%28Japan%29.zip" TargetMode="External"/><Relationship Id="rId5581" Type="http://schemas.openxmlformats.org/officeDocument/2006/relationships/hyperlink" Target="https://archive.org/download/ni-roms/roms/Nintendo%20-%20Nintendo%20Entertainment%20System%20%28Unheadered%29.zip/Shisen%20Mahjong%20-%20Seifuku%20Hen%20%28Japan%29%20%28Unl%29.zip" TargetMode="External"/><Relationship Id="rId5582" Type="http://schemas.openxmlformats.org/officeDocument/2006/relationships/hyperlink" Target="https://archive.org/download/ni-roms/roms/Nintendo%20-%20Nintendo%20Entertainment%20System%20%28Unheadered%29.zip/Shisen%20Mahjong%202%20%28Asia%29%20%28Unl%29.zip" TargetMode="External"/><Relationship Id="rId4251" Type="http://schemas.openxmlformats.org/officeDocument/2006/relationships/hyperlink" Target="https://archive.org/download/ni-roms/roms/Nintendo%20-%20Nintendo%20Entertainment%20System%20%28Unheadered%29.zip/Micro%20Knight%20II%20%28World%29%20%28v1.1%29%20%28Aftermarket%29%20%28Unl%29.zip" TargetMode="External"/><Relationship Id="rId4250" Type="http://schemas.openxmlformats.org/officeDocument/2006/relationships/hyperlink" Target="https://archive.org/download/ni-roms/roms/Nintendo%20-%20Nintendo%20Entertainment%20System%20%28Unheadered%29.zip/Micro%20Knight%20II%20%28World%29%20%28Aftermarket%29%20%28Unl%29.zip" TargetMode="External"/><Relationship Id="rId5580" Type="http://schemas.openxmlformats.org/officeDocument/2006/relationships/hyperlink" Target="https://archive.org/download/ni-roms/roms/Nintendo%20-%20Nintendo%20Entertainment%20System%20%28Unheadered%29.zip/Shiqi%20Shidai%20%28China%29%20%28Aftermarket%29%20%28Unl%29.zip" TargetMode="External"/><Relationship Id="rId4253" Type="http://schemas.openxmlformats.org/officeDocument/2006/relationships/hyperlink" Target="https://archive.org/download/ni-roms/roms/Nintendo%20-%20Nintendo%20Entertainment%20System%20%28Unheadered%29.zip/Micro%20Knight%20IV%20%28World%29%20%28v1.05%29%20%28Aftermarket%29%20%28Unl%29.zip" TargetMode="External"/><Relationship Id="rId5585" Type="http://schemas.openxmlformats.org/officeDocument/2006/relationships/hyperlink" Target="https://archive.org/download/ni-roms/roms/Nintendo%20-%20Nintendo%20Entertainment%20System%20%28Unheadered%29.zip/Shockwave%20%28USA%29%20%28Unl%29.zip" TargetMode="External"/><Relationship Id="rId4252" Type="http://schemas.openxmlformats.org/officeDocument/2006/relationships/hyperlink" Target="https://archive.org/download/ni-roms/roms/Nintendo%20-%20Nintendo%20Entertainment%20System%20%28Unheadered%29.zip/Micro%20Knight%20IV%20%28World%29%20%28v1.02%29%20%28Aftermarket%29%20%28Unl%29.zip" TargetMode="External"/><Relationship Id="rId5586" Type="http://schemas.openxmlformats.org/officeDocument/2006/relationships/hyperlink" Target="https://archive.org/download/ni-roms/roms/Nintendo%20-%20Nintendo%20Entertainment%20System%20%28Unheadered%29.zip/Shogun%20%28Japan%29.zip" TargetMode="External"/><Relationship Id="rId4255" Type="http://schemas.openxmlformats.org/officeDocument/2006/relationships/hyperlink" Target="https://archive.org/download/ni-roms/roms/Nintendo%20-%20Nintendo%20Entertainment%20System%20%28Unheadered%29.zip/Micro%20Machines%20%28USA%29%20%28Aladdin%20Compact%20Cartridge%29%20%28Unl%29.zip" TargetMode="External"/><Relationship Id="rId5583" Type="http://schemas.openxmlformats.org/officeDocument/2006/relationships/hyperlink" Target="https://archive.org/download/ni-roms/roms/Nintendo%20-%20Nintendo%20Entertainment%20System%20%28Unheadered%29.zip/Shishang%20Tiaowutan%20%28China%29%20%28Pirate%29.zip" TargetMode="External"/><Relationship Id="rId4254" Type="http://schemas.openxmlformats.org/officeDocument/2006/relationships/hyperlink" Target="https://archive.org/download/ni-roms/roms/Nintendo%20-%20Nintendo%20Entertainment%20System%20%28Unheadered%29.zip/Micro%20Machines%20%28Europe%29%20%28Unl%29.zip" TargetMode="External"/><Relationship Id="rId5584" Type="http://schemas.openxmlformats.org/officeDocument/2006/relationships/hyperlink" Target="https://archive.org/download/ni-roms/roms/Nintendo%20-%20Nintendo%20Entertainment%20System%20%28Unheadered%29.zip/ShmupSpeed%20%28World%29%20%28Aftermarket%29%20%28Unl%29.zip" TargetMode="External"/><Relationship Id="rId4257" Type="http://schemas.openxmlformats.org/officeDocument/2006/relationships/hyperlink" Target="https://archive.org/download/ni-roms/roms/Nintendo%20-%20Nintendo%20Entertainment%20System%20%28Unheadered%29.zip/Micro%20Mages%20%28World%29%20%28Demo%29%20%28Digital%29%20%28Aftermarket%29%20%28Unl%29.zip" TargetMode="External"/><Relationship Id="rId5589" Type="http://schemas.openxmlformats.org/officeDocument/2006/relationships/hyperlink" Target="https://archive.org/download/ni-roms/roms/Nintendo%20-%20Nintendo%20Entertainment%20System%20%28Unheadered%29.zip/Shokan%20Doro%20Beginning%20%28World%29%20%28Demo%29%20%282019-03-15%29%20%28Aftermarket%29%20%28Unl%29.zip" TargetMode="External"/><Relationship Id="rId4256" Type="http://schemas.openxmlformats.org/officeDocument/2006/relationships/hyperlink" Target="https://archive.org/download/ni-roms/roms/Nintendo%20-%20Nintendo%20Entertainment%20System%20%28Unheadered%29.zip/Micro%20Machines%20%28USA%29%20%28Unl%29.zip" TargetMode="External"/><Relationship Id="rId4259" Type="http://schemas.openxmlformats.org/officeDocument/2006/relationships/hyperlink" Target="https://archive.org/download/ni-roms/roms/Nintendo%20-%20Nintendo%20Entertainment%20System%20%28Unheadered%29.zip/Midnight%20Zone%20%28World%29%20%28Demo%202%29%20%28Aftermarket%29%20%28Unl%29.zip" TargetMode="External"/><Relationship Id="rId5587" Type="http://schemas.openxmlformats.org/officeDocument/2006/relationships/hyperlink" Target="https://archive.org/download/ni-roms/roms/Nintendo%20-%20Nintendo%20Entertainment%20System%20%28Unheadered%29.zip/Shokan%20Doro%20Beginning%20%28World%29%20%28Demo%29%20%282018-xx-xx%29%20%28Aftermarket%29%20%28Unl%29.zip" TargetMode="External"/><Relationship Id="rId4258" Type="http://schemas.openxmlformats.org/officeDocument/2006/relationships/hyperlink" Target="https://archive.org/download/ni-roms/roms/Nintendo%20-%20Nintendo%20Entertainment%20System%20%28Unheadered%29.zip/Midnight%20Zone%20%28World%29%20%28Demo%201%29%20%28Aftermarket%29%20%28Unl%29.zip" TargetMode="External"/><Relationship Id="rId5588" Type="http://schemas.openxmlformats.org/officeDocument/2006/relationships/hyperlink" Target="https://archive.org/download/ni-roms/roms/Nintendo%20-%20Nintendo%20Entertainment%20System%20%28Unheadered%29.zip/Shokan%20Doro%20Beginning%20%28World%29%20%28Demo%29%20%282019-03-11%29%20%28Byte-Off%202019%29%20%28Aftermarket%29%20%28Unl%29.zip" TargetMode="External"/><Relationship Id="rId6902" Type="http://schemas.openxmlformats.org/officeDocument/2006/relationships/hyperlink" Target="https://archive.org/download/ni-roms/roms/Nintendo%20-%20Nintendo%20Entertainment%20System%20%28Unheadered%29.zip/Wacky%20Races%20%28USA%29.zip" TargetMode="External"/><Relationship Id="rId6903" Type="http://schemas.openxmlformats.org/officeDocument/2006/relationships/hyperlink" Target="https://archive.org/download/ni-roms/roms/Nintendo%20-%20Nintendo%20Entertainment%20System%20%28Unheadered%29.zip/Waddles%20the%20Duck%20%28World%29%20%28v1.0%29%20%28NESDev%202016%29%20%28Aftermarket%29%20%28Unl%29.zip" TargetMode="External"/><Relationship Id="rId6900" Type="http://schemas.openxmlformats.org/officeDocument/2006/relationships/hyperlink" Target="https://archive.org/download/ni-roms/roms/Nintendo%20-%20Nintendo%20Entertainment%20System%20%28Unheadered%29.zip/WWF%20WrestleMania%20-%20Steel%20Cage%20Challenge%20%28USA%29.zip" TargetMode="External"/><Relationship Id="rId6901" Type="http://schemas.openxmlformats.org/officeDocument/2006/relationships/hyperlink" Target="https://archive.org/download/ni-roms/roms/Nintendo%20-%20Nintendo%20Entertainment%20System%20%28Unheadered%29.zip/Wacko%20%28World%29%20%28Aftermarket%29%20%28Unl%29.zip" TargetMode="External"/><Relationship Id="rId6906" Type="http://schemas.openxmlformats.org/officeDocument/2006/relationships/hyperlink" Target="https://archive.org/download/ni-roms/roms/Nintendo%20-%20Nintendo%20Entertainment%20System%20%28Unheadered%29.zip/Waddles%20the%20Duck%20%28World%29%20%28v1.3%29%20%28Aftermarket%29%20%28Unl%29.zip" TargetMode="External"/><Relationship Id="rId6907" Type="http://schemas.openxmlformats.org/officeDocument/2006/relationships/hyperlink" Target="https://archive.org/download/ni-roms/roms/Nintendo%20-%20Nintendo%20Entertainment%20System%20%28Unheadered%29.zip/Waddles%20the%20Duck%20%28World%29%20%28v1.4%29%20%28Aftermarket%29%20%28Unl%29.zip" TargetMode="External"/><Relationship Id="rId6904" Type="http://schemas.openxmlformats.org/officeDocument/2006/relationships/hyperlink" Target="https://archive.org/download/ni-roms/roms/Nintendo%20-%20Nintendo%20Entertainment%20System%20%28Unheadered%29.zip/Waddles%20the%20Duck%20%28World%29%20%28v1.1%29%20%28Aftermarket%29%20%28Unl%29.zip" TargetMode="External"/><Relationship Id="rId6905" Type="http://schemas.openxmlformats.org/officeDocument/2006/relationships/hyperlink" Target="https://archive.org/download/ni-roms/roms/Nintendo%20-%20Nintendo%20Entertainment%20System%20%28Unheadered%29.zip/Waddles%20the%20Duck%20%28World%29%20%28v1.2%29%20%28Aftermarket%29%20%28Unl%29.zip" TargetMode="External"/><Relationship Id="rId6908" Type="http://schemas.openxmlformats.org/officeDocument/2006/relationships/hyperlink" Target="https://archive.org/download/ni-roms/roms/Nintendo%20-%20Nintendo%20Entertainment%20System%20%28Unheadered%29.zip/Waddles%20the%20Duck%20%28World%29%20%28v1.5%29%20%28Aftermarket%29%20%28Unl%29.zip" TargetMode="External"/><Relationship Id="rId6909" Type="http://schemas.openxmlformats.org/officeDocument/2006/relationships/hyperlink" Target="https://archive.org/download/ni-roms/roms/Nintendo%20-%20Nintendo%20Entertainment%20System%20%28Unheadered%29.zip/Wagyan%20Land%20%28Japan%29%20%28Namcot%20Collection%29.zip" TargetMode="External"/><Relationship Id="rId6924" Type="http://schemas.openxmlformats.org/officeDocument/2006/relationships/hyperlink" Target="https://archive.org/download/ni-roms/roms/Nintendo%20-%20Nintendo%20Entertainment%20System%20%28Unheadered%29.zip/Walter%20Nate%20-%20Timeline%20Agent%20%28World%29%20%28Demo%29%20%28Byte-Off%202020%29%20%28Aftermarket%29%20%28Unl%29.zip" TargetMode="External"/><Relationship Id="rId6925" Type="http://schemas.openxmlformats.org/officeDocument/2006/relationships/hyperlink" Target="https://archive.org/download/ni-roms/roms/Nintendo%20-%20Nintendo%20Entertainment%20System%20%28Unheadered%29.zip/Wangling%20Jueqi%20%28China%29%20%28Aftermarket%29%20%28Unl%29.zip" TargetMode="External"/><Relationship Id="rId6922" Type="http://schemas.openxmlformats.org/officeDocument/2006/relationships/hyperlink" Target="https://archive.org/download/ni-roms/roms/Nintendo%20-%20Nintendo%20Entertainment%20System%20%28Unheadered%29.zip/Wally%20Bear%20and%20the%20No%21%20Gang%20%28USA%29%20%28Beta%29%20%28Unl%29.zip" TargetMode="External"/><Relationship Id="rId6923" Type="http://schemas.openxmlformats.org/officeDocument/2006/relationships/hyperlink" Target="https://archive.org/download/ni-roms/roms/Nintendo%20-%20Nintendo%20Entertainment%20System%20%28Unheadered%29.zip/Wally%20Bear%20and%20the%20No%21%20Gang%20%28USA%29%20%28Unl%29.zip" TargetMode="External"/><Relationship Id="rId6928" Type="http://schemas.openxmlformats.org/officeDocument/2006/relationships/hyperlink" Target="https://archive.org/download/ni-roms/roms/Nintendo%20-%20Nintendo%20Entertainment%20System%20%28Unheadered%29.zip/Wangzhe%20Wushuang%20%28China%29%20%28Aftermarket%29%20%28Unl%29.zip" TargetMode="External"/><Relationship Id="rId6929" Type="http://schemas.openxmlformats.org/officeDocument/2006/relationships/hyperlink" Target="https://archive.org/download/ni-roms/roms/Nintendo%20-%20Nintendo%20Entertainment%20System%20%28Unheadered%29.zip/Wangzi%20Fuchou%20Ji%20%28China%29%20%28Unl%29.zip" TargetMode="External"/><Relationship Id="rId6926" Type="http://schemas.openxmlformats.org/officeDocument/2006/relationships/hyperlink" Target="https://archive.org/download/ni-roms/roms/Nintendo%20-%20Nintendo%20Entertainment%20System%20%28Unheadered%29.zip/Wangpai%20-%20Zuqiu%20Youxi%20%28China%29%20%28Aftermarket%29%20%28Pirate%29.zip" TargetMode="External"/><Relationship Id="rId6927" Type="http://schemas.openxmlformats.org/officeDocument/2006/relationships/hyperlink" Target="https://archive.org/download/ni-roms/roms/Nintendo%20-%20Nintendo%20Entertainment%20System%20%28Unheadered%29.zip/Wangpai%20Haizhan%20%28China%29%20%28Unl%29.zip" TargetMode="External"/><Relationship Id="rId409" Type="http://schemas.openxmlformats.org/officeDocument/2006/relationships/hyperlink" Target="https://archive.org/download/ni-roms/roms/Nintendo%20-%20Nintendo%20Entertainment%20System%20%28Unheadered%29.zip/Dragon%20Power%20%28USA%29.zip" TargetMode="External"/><Relationship Id="rId404" Type="http://schemas.openxmlformats.org/officeDocument/2006/relationships/hyperlink" Target="https://archive.org/download/ni-roms/roms/Nintendo%20-%20Nintendo%20Entertainment%20System%20%28Unheadered%29.zip/Abadox%20-%20The%20Deadly%20Inner%20War%20%28USA%29.zip" TargetMode="External"/><Relationship Id="rId403" Type="http://schemas.openxmlformats.org/officeDocument/2006/relationships/hyperlink" Target="https://archive.org/download/ni-roms/roms/Nintendo%20-%20Nintendo%20Entertainment%20System%20%28Unheadered%29.zip/Dragon%20Buster%20%28World%29%20%28Namcot%20Collection%2C%20Namco%20Museum%20Archives%20Vol%201%29.zip" TargetMode="External"/><Relationship Id="rId402" Type="http://schemas.openxmlformats.org/officeDocument/2006/relationships/hyperlink" Target="https://archive.org/download/ni-roms/roms/Nintendo%20-%20Nintendo%20Entertainment%20System%20%28Unheadered%29.zip/Abadox%20%28Japan%29.zip" TargetMode="External"/><Relationship Id="rId401" Type="http://schemas.openxmlformats.org/officeDocument/2006/relationships/hyperlink" Target="https://archive.org/download/ni-roms/roms/Nintendo%20-%20Nintendo%20Entertainment%20System%20%28Unheadered%29.zip/Dr.%20Mario%20%28Japan%2C%20USA%29%20%28En%29%20%28Rev%201%29.zip" TargetMode="External"/><Relationship Id="rId408" Type="http://schemas.openxmlformats.org/officeDocument/2006/relationships/hyperlink" Target="https://archive.org/download/ni-roms/roms/Nintendo%20-%20Nintendo%20Entertainment%20System%20%28Unheadered%29.zip/Abbaye%20des%20Morts%2C%20L%27%20%28World%29%20%28En%2CJa%2CFr%2CEs%2CPt%29%20%28Aftermarket%29%20%28Unl%29.zip" TargetMode="External"/><Relationship Id="rId407" Type="http://schemas.openxmlformats.org/officeDocument/2006/relationships/hyperlink" Target="https://archive.org/download/ni-roms/roms/Nintendo%20-%20Nintendo%20Entertainment%20System%20%28Unheadered%29.zip/Dragon%20Fighter%20%28USA%29.zip" TargetMode="External"/><Relationship Id="rId406" Type="http://schemas.openxmlformats.org/officeDocument/2006/relationships/hyperlink" Target="https://archive.org/download/ni-roms/roms/Nintendo%20-%20Nintendo%20Entertainment%20System%20%28Unheadered%29.zip/Abarenbou%20Tengu%20%28Japan%29.zip" TargetMode="External"/><Relationship Id="rId405" Type="http://schemas.openxmlformats.org/officeDocument/2006/relationships/hyperlink" Target="https://archive.org/download/ni-roms/roms/Nintendo%20-%20Nintendo%20Entertainment%20System%20%28Unheadered%29.zip/Dragon%20Buster%20II%20-%20Yami%20no%20Fuuin%20%28USA%2C%20Europe%29%20%28Namco%20Museum%20Archives%20Vol%202%29.zip" TargetMode="External"/><Relationship Id="rId400" Type="http://schemas.openxmlformats.org/officeDocument/2006/relationships/hyperlink" Target="https://archive.org/download/ni-roms/roms/Nintendo%20-%20Nintendo%20Entertainment%20System%20%28Unheadered%29.zip/Aa%20Yakyuu%20Jinsei%20Icchokusen%20%28Japan%29.zip" TargetMode="External"/><Relationship Id="rId6920" Type="http://schemas.openxmlformats.org/officeDocument/2006/relationships/hyperlink" Target="https://archive.org/download/ni-roms/roms/Nintendo%20-%20Nintendo%20Entertainment%20System%20%28Unheadered%29.zip/Waldos%20Forever%20%28USA%29%20%28Aftermarket%29%20%28Unl%29.zip" TargetMode="External"/><Relationship Id="rId6921" Type="http://schemas.openxmlformats.org/officeDocument/2006/relationships/hyperlink" Target="https://archive.org/download/ni-roms/roms/Nintendo%20-%20Nintendo%20Entertainment%20System%20%28Unheadered%29.zip/Wall%20Street%20Kid%20%28USA%29.zip" TargetMode="External"/><Relationship Id="rId6913" Type="http://schemas.openxmlformats.org/officeDocument/2006/relationships/hyperlink" Target="https://archive.org/download/ni-roms/roms/Nintendo%20-%20Nintendo%20Entertainment%20System%20%28Unheadered%29.zip/Wagyan%20Land%203%20%28Japan%29.zip" TargetMode="External"/><Relationship Id="rId6914" Type="http://schemas.openxmlformats.org/officeDocument/2006/relationships/hyperlink" Target="https://archive.org/download/ni-roms/roms/Nintendo%20-%20Nintendo%20Entertainment%20System%20%28Unheadered%29.zip/Wai%20Wai%20World%202%20-%20SOS%21%21%20Parsley%20Jou%20%28Japan%29%20%28Virtual%20Console%29.zip" TargetMode="External"/><Relationship Id="rId6911" Type="http://schemas.openxmlformats.org/officeDocument/2006/relationships/hyperlink" Target="https://archive.org/download/ni-roms/roms/Nintendo%20-%20Nintendo%20Entertainment%20System%20%28Unheadered%29.zip/Wagyan%20Land%202%20%28Japan%29%20%28Virtual%20Console%29.zip" TargetMode="External"/><Relationship Id="rId6912" Type="http://schemas.openxmlformats.org/officeDocument/2006/relationships/hyperlink" Target="https://archive.org/download/ni-roms/roms/Nintendo%20-%20Nintendo%20Entertainment%20System%20%28Unheadered%29.zip/Wagyan%20Land%202%20%28Japan%29.zip" TargetMode="External"/><Relationship Id="rId6917" Type="http://schemas.openxmlformats.org/officeDocument/2006/relationships/hyperlink" Target="https://archive.org/download/ni-roms/roms/Nintendo%20-%20Nintendo%20Entertainment%20System%20%28Unheadered%29.zip/Waixing%208-in-1%20%28China%29%20%28KK3310%29%20%28Aftermarket%29%20%28Pirate%29.zip" TargetMode="External"/><Relationship Id="rId6918" Type="http://schemas.openxmlformats.org/officeDocument/2006/relationships/hyperlink" Target="https://archive.org/download/ni-roms/roms/Nintendo%20-%20Nintendo%20Entertainment%20System%20%28Unheadered%29.zip/Waixing%20120-in-1%20%28China%29%20%28Aftermarket%29%20%28Pirate%29.zip" TargetMode="External"/><Relationship Id="rId6915" Type="http://schemas.openxmlformats.org/officeDocument/2006/relationships/hyperlink" Target="https://archive.org/download/ni-roms/roms/Nintendo%20-%20Nintendo%20Entertainment%20System%20%28Unheadered%29.zip/Wai%20Wai%20World%202%20-%20SOS%21%21%20Parsley%20Jou%20%28Japan%29.zip" TargetMode="External"/><Relationship Id="rId6916" Type="http://schemas.openxmlformats.org/officeDocument/2006/relationships/hyperlink" Target="https://archive.org/download/ni-roms/roms/Nintendo%20-%20Nintendo%20Entertainment%20System%20%28Unheadered%29.zip/Wait%20and%20See%21%20%28Asia%29%20%28En%29%20%28Unl%29.zip" TargetMode="External"/><Relationship Id="rId6919" Type="http://schemas.openxmlformats.org/officeDocument/2006/relationships/hyperlink" Target="https://archive.org/download/ni-roms/roms/Nintendo%20-%20Nintendo%20Entertainment%20System%20%28Unheadered%29.zip/Waixing%20Zhanshi%20%28China%29%20%28Unl%29.zip" TargetMode="External"/><Relationship Id="rId6910" Type="http://schemas.openxmlformats.org/officeDocument/2006/relationships/hyperlink" Target="https://archive.org/download/ni-roms/roms/Nintendo%20-%20Nintendo%20Entertainment%20System%20%28Unheadered%29.zip/Wagyan%20Land%20%28Japan%29.zip" TargetMode="External"/><Relationship Id="rId4327" Type="http://schemas.openxmlformats.org/officeDocument/2006/relationships/hyperlink" Target="https://archive.org/download/ni-roms/roms/Nintendo%20-%20Nintendo%20Entertainment%20System%20%28Unheadered%29.zip/Mischief%20Castle%20%28World%29%20%28Demo%29%20%282023-09-08T171433%29%20%28Aftermarket%29%20%28Unl%29%20%28Alt%29.zip" TargetMode="External"/><Relationship Id="rId5659" Type="http://schemas.openxmlformats.org/officeDocument/2006/relationships/hyperlink" Target="https://archive.org/download/ni-roms/roms/Nintendo%20-%20Nintendo%20Entertainment%20System%20%28Unheadered%29.zip/Sirvenge%20%28World%29%20%28Demo%29%20%28Aftermarket%29%20%28Unl%29.zip" TargetMode="External"/><Relationship Id="rId4326" Type="http://schemas.openxmlformats.org/officeDocument/2006/relationships/hyperlink" Target="https://archive.org/download/ni-roms/roms/Nintendo%20-%20Nintendo%20Entertainment%20System%20%28Unheadered%29.zip/Mischief%20Castle%20%28World%29%20%28Demo%29%20%282023-09-07%29%20%28Aftermarket%29%20%28Unl%29.zip" TargetMode="External"/><Relationship Id="rId4329" Type="http://schemas.openxmlformats.org/officeDocument/2006/relationships/hyperlink" Target="https://archive.org/download/ni-roms/roms/Nintendo%20-%20Nintendo%20Entertainment%20System%20%28Unheadered%29.zip/Mischief%20Castle%20%28World%29%20%28Demo%29%20%282023-09-11%29%20%28Aftermarket%29%20%28Unl%29.zip" TargetMode="External"/><Relationship Id="rId5657" Type="http://schemas.openxmlformats.org/officeDocument/2006/relationships/hyperlink" Target="https://archive.org/download/ni-roms/roms/Nintendo%20-%20Nintendo%20Entertainment%20System%20%28Unheadered%29.zip/Sir%20Ababol%20%28World%29%20%28Aftermarket%29%20%28Unl%29.zip" TargetMode="External"/><Relationship Id="rId6988" Type="http://schemas.openxmlformats.org/officeDocument/2006/relationships/hyperlink" Target="https://archive.org/download/ni-roms/roms/Nintendo%20-%20Nintendo%20Entertainment%20System%20%28Unheadered%29.zip/Wizard%2C%20The%20-%20Story%20Unknown%20%28World%29%20%28Aftermarket%29%20%28Unl%29.zip" TargetMode="External"/><Relationship Id="rId4328" Type="http://schemas.openxmlformats.org/officeDocument/2006/relationships/hyperlink" Target="https://archive.org/download/ni-roms/roms/Nintendo%20-%20Nintendo%20Entertainment%20System%20%28Unheadered%29.zip/Mischief%20Castle%20%28World%29%20%28Demo%29%20%282023-09-08T193917%29%20%28Aftermarket%29%20%28Unl%29.zip" TargetMode="External"/><Relationship Id="rId5658" Type="http://schemas.openxmlformats.org/officeDocument/2006/relationships/hyperlink" Target="https://archive.org/download/ni-roms/roms/Nintendo%20-%20Nintendo%20Entertainment%20System%20%28Unheadered%29.zip/Sir%20Ababol%20%28World%29%20%28Remastered%29%20%28Aftermarket%29%20%28Unl%29.zip" TargetMode="External"/><Relationship Id="rId6989" Type="http://schemas.openxmlformats.org/officeDocument/2006/relationships/hyperlink" Target="https://archive.org/download/ni-roms/roms/Nintendo%20-%20Nintendo%20Entertainment%20System%20%28Unheadered%29.zip/Wizardry%20-%20Knight%20of%20Diamonds%20-%20The%20Second%20Scenario%20%28USA%29.zip" TargetMode="External"/><Relationship Id="rId469" Type="http://schemas.openxmlformats.org/officeDocument/2006/relationships/hyperlink" Target="https://archive.org/download/ni-roms/roms/Nintendo%20-%20Nintendo%20Entertainment%20System%20%28Unheadered%29.zip/Felix%20the%20Cat%20%28USA%29%20%28Hudson%29.zip" TargetMode="External"/><Relationship Id="rId468" Type="http://schemas.openxmlformats.org/officeDocument/2006/relationships/hyperlink" Target="https://archive.org/download/ni-roms/roms/Nintendo%20-%20Nintendo%20Entertainment%20System%20%28Unheadered%29.zip/Advanced%20Dungeons%20%26%20Dragons%20-%20Heroes%20of%20the%20Lance%20%28USA%29.zip" TargetMode="External"/><Relationship Id="rId467" Type="http://schemas.openxmlformats.org/officeDocument/2006/relationships/hyperlink" Target="https://archive.org/download/ni-roms/roms/Nintendo%20-%20Nintendo%20Entertainment%20System%20%28Unheadered%29.zip/Faxanadu%20%28USA%29%20%28Rev%201%29.zip" TargetMode="External"/><Relationship Id="rId462" Type="http://schemas.openxmlformats.org/officeDocument/2006/relationships/hyperlink" Target="https://archive.org/download/ni-roms/roms/Nintendo%20-%20Nintendo%20Entertainment%20System%20%28Unheadered%29.zip/Advanced%20Dungeons%20%26%20Dragons%20-%20Dragons%20of%20Flame%20%28Japan%29.zip" TargetMode="External"/><Relationship Id="rId5651" Type="http://schemas.openxmlformats.org/officeDocument/2006/relationships/hyperlink" Target="https://archive.org/download/ni-roms/roms/Nintendo%20-%20Nintendo%20Entertainment%20System%20%28Unheadered%29.zip/Simpsons%2C%20The%20-%20Bart%20vs.%20the%20Space%20Mutants%20%28USA%29%20%28Beta%29.zip" TargetMode="External"/><Relationship Id="rId6982" Type="http://schemas.openxmlformats.org/officeDocument/2006/relationships/hyperlink" Target="https://archive.org/download/ni-roms/roms/Nintendo%20-%20Nintendo%20Entertainment%20System%20%28Unheadered%29.zip/Winter%20Games%20%28USA%29.zip" TargetMode="External"/><Relationship Id="rId461" Type="http://schemas.openxmlformats.org/officeDocument/2006/relationships/hyperlink" Target="https://archive.org/download/ni-roms/roms/Nintendo%20-%20Nintendo%20Entertainment%20System%20%28Unheadered%29.zip/Family%20Circuit%20%2791%20%28Japan%29%20%28En%29.zip" TargetMode="External"/><Relationship Id="rId5652" Type="http://schemas.openxmlformats.org/officeDocument/2006/relationships/hyperlink" Target="https://archive.org/download/ni-roms/roms/Nintendo%20-%20Nintendo%20Entertainment%20System%20%28Unheadered%29.zip/Simpsons%2C%20The%20-%20Bart%20vs.%20the%20Space%20Mutants%20%28USA%29%20%28Rev%201%29.zip" TargetMode="External"/><Relationship Id="rId6983" Type="http://schemas.openxmlformats.org/officeDocument/2006/relationships/hyperlink" Target="https://archive.org/download/ni-roms/roms/Nintendo%20-%20Nintendo%20Entertainment%20System%20%28Unheadered%29.zip/Wit%27s%20%28Japan%29.zip" TargetMode="External"/><Relationship Id="rId460" Type="http://schemas.openxmlformats.org/officeDocument/2006/relationships/hyperlink" Target="https://archive.org/download/ni-roms/roms/Nintendo%20-%20Nintendo%20Entertainment%20System%20%28Unheadered%29.zip/Advanced%20Dungeons%20%26%20Dragons%20-%20DragonStrike%20%28USA%29.zip" TargetMode="External"/><Relationship Id="rId4321" Type="http://schemas.openxmlformats.org/officeDocument/2006/relationships/hyperlink" Target="https://archive.org/download/ni-roms/roms/Nintendo%20-%20Nintendo%20Entertainment%20System%20%28Unheadered%29.zip/Miroh%20%28World%29%20%28v2.0.0%29%20%28Aftermarket%29%20%28Unl%29.zip" TargetMode="External"/><Relationship Id="rId6980" Type="http://schemas.openxmlformats.org/officeDocument/2006/relationships/hyperlink" Target="https://archive.org/download/ni-roms/roms/Nintendo%20-%20Nintendo%20Entertainment%20System%20%28Unheadered%29.zip/Winning%20Goal%205%20%28Asia%29%20%28Ja%29%20%28Pirate%29.zip" TargetMode="External"/><Relationship Id="rId4320" Type="http://schemas.openxmlformats.org/officeDocument/2006/relationships/hyperlink" Target="https://archive.org/download/ni-roms/roms/Nintendo%20-%20Nintendo%20Entertainment%20System%20%28Unheadered%29.zip/Miroh%20%28World%29%20%28v1.0.1%29%20%28Aftermarket%29%20%28Unl%29.zip" TargetMode="External"/><Relationship Id="rId5650" Type="http://schemas.openxmlformats.org/officeDocument/2006/relationships/hyperlink" Target="https://archive.org/download/ni-roms/roms/Nintendo%20-%20Nintendo%20Entertainment%20System%20%28Unheadered%29.zip/Simpsons%2C%20The%20-%20Bart%20vs.%20the%20Space%20Mutants%20%28Europe%29.zip" TargetMode="External"/><Relationship Id="rId6981" Type="http://schemas.openxmlformats.org/officeDocument/2006/relationships/hyperlink" Target="https://archive.org/download/ni-roms/roms/Nintendo%20-%20Nintendo%20Entertainment%20System%20%28Unheadered%29.zip/Winter%20Games%20%28USA%29%20%28Rev%201%29.zip" TargetMode="External"/><Relationship Id="rId466" Type="http://schemas.openxmlformats.org/officeDocument/2006/relationships/hyperlink" Target="https://archive.org/download/ni-roms/roms/Nintendo%20-%20Nintendo%20Entertainment%20System%20%28Unheadered%29.zip/Advanced%20Dungeons%20%26%20Dragons%20-%20Heroes%20of%20the%20Lance%20%28USA%29%20%28Beta%29.zip" TargetMode="External"/><Relationship Id="rId4323" Type="http://schemas.openxmlformats.org/officeDocument/2006/relationships/hyperlink" Target="https://archive.org/download/ni-roms/roms/Nintendo%20-%20Nintendo%20Entertainment%20System%20%28Unheadered%29.zip/Mischief%20Castle%20%28World%29%20%28Demo%29%20%282023-09-01%29%20%28Aftermarket%29%20%28Unl%29.zip" TargetMode="External"/><Relationship Id="rId5655" Type="http://schemas.openxmlformats.org/officeDocument/2006/relationships/hyperlink" Target="https://archive.org/download/ni-roms/roms/Nintendo%20-%20Nintendo%20Entertainment%20System%20%28Unheadered%29.zip/Simpsons%2C%20The%20-%20Bart%20vs.%20the%20World%20%28USA%29.zip" TargetMode="External"/><Relationship Id="rId6986" Type="http://schemas.openxmlformats.org/officeDocument/2006/relationships/hyperlink" Target="https://archive.org/download/ni-roms/roms/Nintendo%20-%20Nintendo%20Entertainment%20System%20%28Unheadered%29.zip/Witch%20City%20%28World%29%20%28Demo%29%20%28Byte-Off%202019%29%20%28Aftermarket%29%20%28Unl%29.zip" TargetMode="External"/><Relationship Id="rId465" Type="http://schemas.openxmlformats.org/officeDocument/2006/relationships/hyperlink" Target="https://archive.org/download/ni-roms/roms/Nintendo%20-%20Nintendo%20Entertainment%20System%20%28Unheadered%29.zip/Faria%20-%20A%20World%20of%20Mystery%20%26%20Danger%21%20%28USA%29.zip" TargetMode="External"/><Relationship Id="rId4322" Type="http://schemas.openxmlformats.org/officeDocument/2006/relationships/hyperlink" Target="https://archive.org/download/ni-roms/roms/Nintendo%20-%20Nintendo%20Entertainment%20System%20%28Unheadered%29.zip/Miroh%20%28World%29%20%28v2.0.1%29%20%28Aftermarket%29%20%28Unl%29.zip" TargetMode="External"/><Relationship Id="rId5656" Type="http://schemas.openxmlformats.org/officeDocument/2006/relationships/hyperlink" Target="https://archive.org/download/ni-roms/roms/Nintendo%20-%20Nintendo%20Entertainment%20System%20%28Unheadered%29.zip/Sinking%20Feeling%20%28World%29%20%28Aftermarket%29%20%28Unl%29.zip" TargetMode="External"/><Relationship Id="rId6987" Type="http://schemas.openxmlformats.org/officeDocument/2006/relationships/hyperlink" Target="https://archive.org/download/ni-roms/roms/Nintendo%20-%20Nintendo%20Entertainment%20System%20%28Unheadered%29.zip/Witch%20n%27%20Wiz%20%28World%29%20%28Beta%29%20%28Aftermarket%29%20%28Unl%29.zip" TargetMode="External"/><Relationship Id="rId464" Type="http://schemas.openxmlformats.org/officeDocument/2006/relationships/hyperlink" Target="https://archive.org/download/ni-roms/roms/Nintendo%20-%20Nintendo%20Entertainment%20System%20%28Unheadered%29.zip/Advanced%20Dungeons%20%26%20Dragons%20-%20Heroes%20of%20the%20Lance%20%28Japan%29.zip" TargetMode="External"/><Relationship Id="rId4325" Type="http://schemas.openxmlformats.org/officeDocument/2006/relationships/hyperlink" Target="https://archive.org/download/ni-roms/roms/Nintendo%20-%20Nintendo%20Entertainment%20System%20%28Unheadered%29.zip/Mischief%20Castle%20%28World%29%20%28Demo%29%20%282023-09-03%29%20%28Aftermarket%29%20%28Unl%29.zip" TargetMode="External"/><Relationship Id="rId5653" Type="http://schemas.openxmlformats.org/officeDocument/2006/relationships/hyperlink" Target="https://archive.org/download/ni-roms/roms/Nintendo%20-%20Nintendo%20Entertainment%20System%20%28Unheadered%29.zip/Simpsons%2C%20The%20-%20Bart%20vs.%20the%20Space%20Mutants%20%28USA%29.zip" TargetMode="External"/><Relationship Id="rId6984" Type="http://schemas.openxmlformats.org/officeDocument/2006/relationships/hyperlink" Target="https://archive.org/download/ni-roms/roms/Nintendo%20-%20Nintendo%20Entertainment%20System%20%28Unheadered%29.zip/Wit.nes%2C%20The%20%28World%29%20%28Demo%29%20%28Aftermarket%29%20%28Unl%29.zip" TargetMode="External"/><Relationship Id="rId463" Type="http://schemas.openxmlformats.org/officeDocument/2006/relationships/hyperlink" Target="https://archive.org/download/ni-roms/roms/Nintendo%20-%20Nintendo%20Entertainment%20System%20%28Unheadered%29.zip/Family%20Feud%20%28USA%29.zip" TargetMode="External"/><Relationship Id="rId4324" Type="http://schemas.openxmlformats.org/officeDocument/2006/relationships/hyperlink" Target="https://archive.org/download/ni-roms/roms/Nintendo%20-%20Nintendo%20Entertainment%20System%20%28Unheadered%29.zip/Mischief%20Castle%20%28World%29%20%28Demo%29%20%282023-09-02%29%20%28Aftermarket%29%20%28Unl%29.zip" TargetMode="External"/><Relationship Id="rId5654" Type="http://schemas.openxmlformats.org/officeDocument/2006/relationships/hyperlink" Target="https://archive.org/download/ni-roms/roms/Nintendo%20-%20Nintendo%20Entertainment%20System%20%28Unheadered%29.zip/Simpsons%2C%20The%20-%20Bart%20vs.%20the%20World%20%28Europe%29.zip" TargetMode="External"/><Relationship Id="rId6985" Type="http://schemas.openxmlformats.org/officeDocument/2006/relationships/hyperlink" Target="https://archive.org/download/ni-roms/roms/Nintendo%20-%20Nintendo%20Entertainment%20System%20%28Unheadered%29.zip/Witch%20City%20%28World%29%20%28Demo%29%20%282018-11-07%29%20%28Aftermarket%29%20%28Unl%29.zip" TargetMode="External"/><Relationship Id="rId4316" Type="http://schemas.openxmlformats.org/officeDocument/2006/relationships/hyperlink" Target="https://archive.org/download/ni-roms/roms/Nintendo%20-%20Nintendo%20Entertainment%20System%20%28Unheadered%29.zip/Miracle%20Piano%20Teaching%20System%2C%20The%20%28United%20Kingdom%29.zip" TargetMode="External"/><Relationship Id="rId5648" Type="http://schemas.openxmlformats.org/officeDocument/2006/relationships/hyperlink" Target="https://archive.org/download/ni-roms/roms/Nintendo%20-%20Nintendo%20Entertainment%20System%20%28Unheadered%29.zip/Simpsons%2C%20The%20-%20Bartman%20Meets%20Radioactive%20Man%20%28USA%29%20%28Beta%29.zip" TargetMode="External"/><Relationship Id="rId6979" Type="http://schemas.openxmlformats.org/officeDocument/2006/relationships/hyperlink" Target="https://archive.org/download/ni-roms/roms/Nintendo%20-%20Nintendo%20Entertainment%20System%20%28Unheadered%29.zip/Windows%202000%20%28Asia%29%20%28Subor%20Keyboard%29%20%28Pirate%29.zip" TargetMode="External"/><Relationship Id="rId4315" Type="http://schemas.openxmlformats.org/officeDocument/2006/relationships/hyperlink" Target="https://archive.org/download/ni-roms/roms/Nintendo%20-%20Nintendo%20Entertainment%20System%20%28Unheadered%29.zip/Miracle%20Piano%20Teaching%20System%2C%20The%20%28USA%29.zip" TargetMode="External"/><Relationship Id="rId5649" Type="http://schemas.openxmlformats.org/officeDocument/2006/relationships/hyperlink" Target="https://archive.org/download/ni-roms/roms/Nintendo%20-%20Nintendo%20Entertainment%20System%20%28Unheadered%29.zip/Simpsons%2C%20The%20-%20Bartman%20Meets%20Radioactive%20Man%20%28USA%29.zip" TargetMode="External"/><Relationship Id="rId4318" Type="http://schemas.openxmlformats.org/officeDocument/2006/relationships/hyperlink" Target="https://archive.org/download/ni-roms/roms/Nintendo%20-%20Nintendo%20Entertainment%20System%20%28Unheadered%29.zip/Mirai%20Shinwa%20Jarvas%20%28Japan%29.zip" TargetMode="External"/><Relationship Id="rId5646" Type="http://schemas.openxmlformats.org/officeDocument/2006/relationships/hyperlink" Target="https://archive.org/download/ni-roms/roms/Nintendo%20-%20Nintendo%20Entertainment%20System%20%28Unheadered%29.zip/Simple%20Platformer%20Game%2C%20A%20%28World%29%20%28Byte-Off%202020%29%20%28Aftermarket%29%20%28Unl%29.zip" TargetMode="External"/><Relationship Id="rId6977" Type="http://schemas.openxmlformats.org/officeDocument/2006/relationships/hyperlink" Target="https://archive.org/download/ni-roms/roms/Nintendo%20-%20Nintendo%20Entertainment%20System%20%28Unheadered%29.zip/Win%2C%20Lose%20or%20Draw%20%28USA%29.zip" TargetMode="External"/><Relationship Id="rId4317" Type="http://schemas.openxmlformats.org/officeDocument/2006/relationships/hyperlink" Target="https://archive.org/download/ni-roms/roms/Nintendo%20-%20Nintendo%20Entertainment%20System%20%28Unheadered%29.zip/Miracle%20Ropit%27s%20-%202100%20Nen%20no%20Daibouken%20%28Japan%29.zip" TargetMode="External"/><Relationship Id="rId5647" Type="http://schemas.openxmlformats.org/officeDocument/2006/relationships/hyperlink" Target="https://archive.org/download/ni-roms/roms/Nintendo%20-%20Nintendo%20Entertainment%20System%20%28Unheadered%29.zip/Simpsons%2C%20The%20-%20Bartman%20Meets%20Radioactive%20Man%20%28Europe%29.zip" TargetMode="External"/><Relationship Id="rId6978" Type="http://schemas.openxmlformats.org/officeDocument/2006/relationships/hyperlink" Target="https://archive.org/download/ni-roms/roms/Nintendo%20-%20Nintendo%20Entertainment%20System%20%28Unheadered%29.zip/Windermere%20%28World%29%20%28Demo%29%20%28Byte-Off%202019%29%20%28Aftermarket%29%20%28Unl%29.zip" TargetMode="External"/><Relationship Id="rId4319" Type="http://schemas.openxmlformats.org/officeDocument/2006/relationships/hyperlink" Target="https://archive.org/download/ni-roms/roms/Nintendo%20-%20Nintendo%20Entertainment%20System%20%28Unheadered%29.zip/Miroh%20%28World%29%20%28v1.0.0%29%20%28Aftermarket%29%20%28Unl%29.zip" TargetMode="External"/><Relationship Id="rId459" Type="http://schemas.openxmlformats.org/officeDocument/2006/relationships/hyperlink" Target="https://archive.org/download/ni-roms/roms/Nintendo%20-%20Nintendo%20Entertainment%20System%20%28Unheadered%29.zip/F-15%20Strike%20Eagle%20%28USA%29.zip" TargetMode="External"/><Relationship Id="rId458" Type="http://schemas.openxmlformats.org/officeDocument/2006/relationships/hyperlink" Target="https://archive.org/download/ni-roms/roms/Nintendo%20-%20Nintendo%20Entertainment%20System%20%28Unheadered%29.zip/Addams%20Family%2C%20The%20-%20Uncle%20Fester%27s%20Quest%20%28USA%29%20%28Beta%29.zip" TargetMode="External"/><Relationship Id="rId457" Type="http://schemas.openxmlformats.org/officeDocument/2006/relationships/hyperlink" Target="https://archive.org/download/ni-roms/roms/Nintendo%20-%20Nintendo%20Entertainment%20System%20%28Unheadered%29.zip/F-117A%20Stealth%20Fighter%20%28USA%29.zip" TargetMode="External"/><Relationship Id="rId456" Type="http://schemas.openxmlformats.org/officeDocument/2006/relationships/hyperlink" Target="https://archive.org/download/ni-roms/roms/Nintendo%20-%20Nintendo%20Entertainment%20System%20%28Unheadered%29.zip/Addams%20Family%2C%20The%20-%20Pugsley%27s%20Scavenger%20Hunt%20%28USA%29.zip" TargetMode="External"/><Relationship Id="rId451" Type="http://schemas.openxmlformats.org/officeDocument/2006/relationships/hyperlink" Target="https://archive.org/download/ni-roms/roms/Nintendo%20-%20Nintendo%20Entertainment%20System%20%28Unheadered%29.zip/Excitebike%20%28Japan%2C%20USA%29%20%28En%29%20%28GameCube%20Edition%29.zip" TargetMode="External"/><Relationship Id="rId5640" Type="http://schemas.openxmlformats.org/officeDocument/2006/relationships/hyperlink" Target="https://archive.org/download/ni-roms/roms/Nintendo%20-%20Nintendo%20Entertainment%20System%20%28Unheadered%29.zip/Silu%20Chuanqi%20%28China%29%20%28Unl%29.zip" TargetMode="External"/><Relationship Id="rId6971" Type="http://schemas.openxmlformats.org/officeDocument/2006/relationships/hyperlink" Target="https://archive.org/download/ni-roms/roms/Nintendo%20-%20Nintendo%20Entertainment%20System%20%28Unheadered%29.zip/Wild%20Gunman%20%28World%29%20%28Rev%201%29.zip" TargetMode="External"/><Relationship Id="rId450" Type="http://schemas.openxmlformats.org/officeDocument/2006/relationships/hyperlink" Target="https://archive.org/download/ni-roms/roms/Nintendo%20-%20Nintendo%20Entertainment%20System%20%28Unheadered%29.zip/Addams%20Family%2C%20The%20%28USA%29.zip" TargetMode="External"/><Relationship Id="rId5641" Type="http://schemas.openxmlformats.org/officeDocument/2006/relationships/hyperlink" Target="https://archive.org/download/ni-roms/roms/Nintendo%20-%20Nintendo%20Entertainment%20System%20%28Unheadered%29.zip/Silva%20Saga%20%28Japan%29.zip" TargetMode="External"/><Relationship Id="rId6972" Type="http://schemas.openxmlformats.org/officeDocument/2006/relationships/hyperlink" Target="https://archive.org/download/ni-roms/roms/Nintendo%20-%20Nintendo%20Entertainment%20System%20%28Unheadered%29.zip/Willow%20%28Europe%29.zip" TargetMode="External"/><Relationship Id="rId4310" Type="http://schemas.openxmlformats.org/officeDocument/2006/relationships/hyperlink" Target="https://archive.org/download/ni-roms/roms/Nintendo%20-%20Nintendo%20Entertainment%20System%20%28Unheadered%29.zip/Minna%20no%20Taabou%20no%20Nakayoshi%20Daisakusen%20%28Japan%29%20%28Rev%201%29.zip" TargetMode="External"/><Relationship Id="rId6970" Type="http://schemas.openxmlformats.org/officeDocument/2006/relationships/hyperlink" Target="https://archive.org/download/ni-roms/roms/Nintendo%20-%20Nintendo%20Entertainment%20System%20%28Unheadered%29.zip/Wild%20Gunman%20%28Japan%2C%20USA%29%20%28En%29.zip" TargetMode="External"/><Relationship Id="rId455" Type="http://schemas.openxmlformats.org/officeDocument/2006/relationships/hyperlink" Target="https://archive.org/download/ni-roms/roms/Nintendo%20-%20Nintendo%20Entertainment%20System%20%28Unheadered%29.zip/F-1%20Sensation%20%28Japan%29%20%28En%29.zip" TargetMode="External"/><Relationship Id="rId4312" Type="http://schemas.openxmlformats.org/officeDocument/2006/relationships/hyperlink" Target="https://archive.org/download/ni-roms/roms/Nintendo%20-%20Nintendo%20Entertainment%20System%20%28Unheadered%29.zip/Minotaur%20Game%20%28World%29%20%28Demo%29%20%28Byte-Off%202020%29%20%28Aftermarket%29%20%28Unl%29.zip" TargetMode="External"/><Relationship Id="rId5644" Type="http://schemas.openxmlformats.org/officeDocument/2006/relationships/hyperlink" Target="https://archive.org/download/ni-roms/roms/Nintendo%20-%20Nintendo%20Entertainment%20System%20%28Unheadered%29.zip/Silver%20Surfer%20%28USA%29.zip" TargetMode="External"/><Relationship Id="rId6975" Type="http://schemas.openxmlformats.org/officeDocument/2006/relationships/hyperlink" Target="https://archive.org/download/ni-roms/roms/Nintendo%20-%20Nintendo%20Entertainment%20System%20%28Unheadered%29.zip/Wily%20%26%20Right%20no%20Rockboard%20-%20That%27s%20Paradise%20%28Japan%29%20%28Sample%29.zip" TargetMode="External"/><Relationship Id="rId454" Type="http://schemas.openxmlformats.org/officeDocument/2006/relationships/hyperlink" Target="https://archive.org/download/ni-roms/roms/Nintendo%20-%20Nintendo%20Entertainment%20System%20%28Unheadered%29.zip/Addams%20Family%2C%20The%20-%20Pugsley%27s%20Scavenger%20Hunt%20%28Europe%29.zip" TargetMode="External"/><Relationship Id="rId4311" Type="http://schemas.openxmlformats.org/officeDocument/2006/relationships/hyperlink" Target="https://archive.org/download/ni-roms/roms/Nintendo%20-%20Nintendo%20Entertainment%20System%20%28Unheadered%29.zip/Minna%20no%20Taabou%20no%20Nakayoshi%20Daisakusen%20%28Japan%29.zip" TargetMode="External"/><Relationship Id="rId5645" Type="http://schemas.openxmlformats.org/officeDocument/2006/relationships/hyperlink" Target="https://archive.org/download/ni-roms/roms/Nintendo%20-%20Nintendo%20Entertainment%20System%20%28Unheadered%29.zip/SimCity%20%28USA%29%20%28Proto%29.zip" TargetMode="External"/><Relationship Id="rId6976" Type="http://schemas.openxmlformats.org/officeDocument/2006/relationships/hyperlink" Target="https://archive.org/download/ni-roms/roms/Nintendo%20-%20Nintendo%20Entertainment%20System%20%28Unheadered%29.zip/Wily%20%26%20Right%20no%20Rockboard%20-%20That%27s%20Paradise%20%28Japan%29.zip" TargetMode="External"/><Relationship Id="rId453" Type="http://schemas.openxmlformats.org/officeDocument/2006/relationships/hyperlink" Target="https://archive.org/download/ni-roms/roms/Nintendo%20-%20Nintendo%20Entertainment%20System%20%28Unheadered%29.zip/Exerion%20%28Japan%29%20%28En%29.zip" TargetMode="External"/><Relationship Id="rId4314" Type="http://schemas.openxmlformats.org/officeDocument/2006/relationships/hyperlink" Target="https://archive.org/download/ni-roms/roms/Nintendo%20-%20Nintendo%20Entertainment%20System%20%28Unheadered%29.zip/Miracle%20Piano%20Teaching%20System%2C%20The%20%28Germany%29.zip" TargetMode="External"/><Relationship Id="rId5642" Type="http://schemas.openxmlformats.org/officeDocument/2006/relationships/hyperlink" Target="https://archive.org/download/ni-roms/roms/Nintendo%20-%20Nintendo%20Entertainment%20System%20%28Unheadered%29.zip/Silver%20Eagle%20%28Asia%29%20%28En%29%20%2872%20pin%20cart%29%20%28Unl%29.zip" TargetMode="External"/><Relationship Id="rId6973" Type="http://schemas.openxmlformats.org/officeDocument/2006/relationships/hyperlink" Target="https://archive.org/download/ni-roms/roms/Nintendo%20-%20Nintendo%20Entertainment%20System%20%28Unheadered%29.zip/Willow%20%28Japan%29.zip" TargetMode="External"/><Relationship Id="rId452" Type="http://schemas.openxmlformats.org/officeDocument/2006/relationships/hyperlink" Target="https://archive.org/download/ni-roms/roms/Nintendo%20-%20Nintendo%20Entertainment%20System%20%28Unheadered%29.zip/Addams%20Family%2C%20The%20-%20Pugsley%27s%20Scavenger%20Hunt%20%28Europe%29%20%28Beta%29.zip" TargetMode="External"/><Relationship Id="rId4313" Type="http://schemas.openxmlformats.org/officeDocument/2006/relationships/hyperlink" Target="https://archive.org/download/ni-roms/roms/Nintendo%20-%20Nintendo%20Entertainment%20System%20%28Unheadered%29.zip/Miracle%20Piano%20Teaching%20System%2C%20The%20%28France%29.zip" TargetMode="External"/><Relationship Id="rId5643" Type="http://schemas.openxmlformats.org/officeDocument/2006/relationships/hyperlink" Target="https://archive.org/download/ni-roms/roms/Nintendo%20-%20Nintendo%20Entertainment%20System%20%28Unheadered%29.zip/Silver%20Island%20%28World%29%20%28Demo%29%20%28Byte-Off%202019%29%20%28Aftermarket%29%20%28Unl%29.zip" TargetMode="External"/><Relationship Id="rId6974" Type="http://schemas.openxmlformats.org/officeDocument/2006/relationships/hyperlink" Target="https://archive.org/download/ni-roms/roms/Nintendo%20-%20Nintendo%20Entertainment%20System%20%28Unheadered%29.zip/Willow%20%28USA%29.zip" TargetMode="External"/><Relationship Id="rId3018" Type="http://schemas.openxmlformats.org/officeDocument/2006/relationships/hyperlink" Target="https://archive.org/download/ni-roms/roms/Nintendo%20-%20Nintendo%20Entertainment%20System%20%28Unheadered%29.zip/Goal%21%20Two%20%28USA%29.zip" TargetMode="External"/><Relationship Id="rId4349" Type="http://schemas.openxmlformats.org/officeDocument/2006/relationships/hyperlink" Target="https://archive.org/download/ni-roms/roms/Nintendo%20-%20Nintendo%20Entertainment%20System%20%28Unheadered%29.zip/Mississippi%20Satsujin%20Jiken%20%28Japan%29%20%28Rev%201%29.zip" TargetMode="External"/><Relationship Id="rId3017" Type="http://schemas.openxmlformats.org/officeDocument/2006/relationships/hyperlink" Target="https://archive.org/download/ni-roms/roms/Nintendo%20-%20Nintendo%20Entertainment%20System%20%28Unheadered%29.zip/Goal%21%20%28USA%29.zip" TargetMode="External"/><Relationship Id="rId4348" Type="http://schemas.openxmlformats.org/officeDocument/2006/relationships/hyperlink" Target="https://archive.org/download/ni-roms/roms/Nintendo%20-%20Nintendo%20Entertainment%20System%20%28Unheadered%29.zip/Mission%20Cobra%20%28USA%29%20%28Unl%29.zip" TargetMode="External"/><Relationship Id="rId5679" Type="http://schemas.openxmlformats.org/officeDocument/2006/relationships/hyperlink" Target="https://archive.org/download/ni-roms/roms/Nintendo%20-%20Nintendo%20Entertainment%20System%20%28Unheadered%29.zip/Ski%20or%20Die%20%28USA%29.zip" TargetMode="External"/><Relationship Id="rId3019" Type="http://schemas.openxmlformats.org/officeDocument/2006/relationships/hyperlink" Target="https://archive.org/download/ni-roms/roms/Nintendo%20-%20Nintendo%20Entertainment%20System%20%28Unheadered%29.zip/Goal%203%20%28Asia%29%20%28Ja%29%20%28Pirate%29%20%28Alt%29.zip" TargetMode="External"/><Relationship Id="rId491" Type="http://schemas.openxmlformats.org/officeDocument/2006/relationships/hyperlink" Target="https://archive.org/download/ni-roms/roms/Nintendo%20-%20Nintendo%20Entertainment%20System%20%28Unheadered%29.zip/Flintstones%2C%20The%20-%20The%20Surprise%20at%20Dinosaur%20Peak%20%28Europe%29.zip" TargetMode="External"/><Relationship Id="rId490" Type="http://schemas.openxmlformats.org/officeDocument/2006/relationships/hyperlink" Target="https://archive.org/download/ni-roms/roms/Nintendo%20-%20Nintendo%20Entertainment%20System%20%28Unheadered%29.zip/Adventure%20Island%20II%20%28USA%29%20%28Beta%29.zip" TargetMode="External"/><Relationship Id="rId489" Type="http://schemas.openxmlformats.org/officeDocument/2006/relationships/hyperlink" Target="https://archive.org/download/ni-roms/roms/Nintendo%20-%20Nintendo%20Entertainment%20System%20%28Unheadered%29.zip/Flintstones%2C%20The%20-%20The%20Rescue%20of%20Dino%20%26%20Hoppy%20%28USA%29.zip" TargetMode="External"/><Relationship Id="rId5670" Type="http://schemas.openxmlformats.org/officeDocument/2006/relationships/hyperlink" Target="https://archive.org/download/ni-roms/roms/Nintendo%20-%20Nintendo%20Entertainment%20System%20%28Unheadered%29.zip/SkateCat%20%28World%29%20%28Fr%29%20%28Demo%29%20%282022-06-30%29%20%28Aftermarket%29%20%28Unl%29.zip" TargetMode="External"/><Relationship Id="rId484" Type="http://schemas.openxmlformats.org/officeDocument/2006/relationships/hyperlink" Target="https://archive.org/download/ni-roms/roms/Nintendo%20-%20Nintendo%20Entertainment%20System%20%28Unheadered%29.zip/Adventure%20Island%203%20%28USA%29.zip" TargetMode="External"/><Relationship Id="rId3010" Type="http://schemas.openxmlformats.org/officeDocument/2006/relationships/hyperlink" Target="https://archive.org/download/ni-roms/roms/Nintendo%20-%20Nintendo%20Entertainment%20System%20%28Unheadered%29.zip/Global%20Warming%20%28World%29%20%28Demo%29%20%28Byte-Off%202019%29%20%28Aftermarket%29%20%28Unl%29.zip" TargetMode="External"/><Relationship Id="rId4341" Type="http://schemas.openxmlformats.org/officeDocument/2006/relationships/hyperlink" Target="https://archive.org/download/ni-roms/roms/Nintendo%20-%20Nintendo%20Entertainment%20System%20%28Unheadered%29.zip/Mischief%20Castle%20%28World%29%20%28Demo%29%20%282024-01-22%29%20%28Aftermarket%29%20%28Unl%29.zip" TargetMode="External"/><Relationship Id="rId5673" Type="http://schemas.openxmlformats.org/officeDocument/2006/relationships/hyperlink" Target="https://archive.org/download/ni-roms/roms/Nintendo%20-%20Nintendo%20Entertainment%20System%20%28Unheadered%29.zip/Skate%20or%20Die%20%28Europe%29.zip" TargetMode="External"/><Relationship Id="rId483" Type="http://schemas.openxmlformats.org/officeDocument/2006/relationships/hyperlink" Target="https://archive.org/download/ni-roms/roms/Nintendo%20-%20Nintendo%20Entertainment%20System%20%28Unheadered%29.zip/Fisher-Price%20-%20Perfect%20Fit%20%28USA%29.zip" TargetMode="External"/><Relationship Id="rId4340" Type="http://schemas.openxmlformats.org/officeDocument/2006/relationships/hyperlink" Target="https://archive.org/download/ni-roms/roms/Nintendo%20-%20Nintendo%20Entertainment%20System%20%28Unheadered%29.zip/Mischief%20Castle%20%28World%29%20%28Demo%29%20%282023-12-15%29%20%28Aftermarket%29%20%28Unl%29.zip" TargetMode="External"/><Relationship Id="rId5674" Type="http://schemas.openxmlformats.org/officeDocument/2006/relationships/hyperlink" Target="https://archive.org/download/ni-roms/roms/Nintendo%20-%20Nintendo%20Entertainment%20System%20%28Unheadered%29.zip/Skate%20or%20Die%20%28USA%29.zip" TargetMode="External"/><Relationship Id="rId482" Type="http://schemas.openxmlformats.org/officeDocument/2006/relationships/hyperlink" Target="https://archive.org/download/ni-roms/roms/Nintendo%20-%20Nintendo%20Entertainment%20System%20%28Unheadered%29.zip/Adventure%20Island%20%28USA%29.zip" TargetMode="External"/><Relationship Id="rId3012" Type="http://schemas.openxmlformats.org/officeDocument/2006/relationships/hyperlink" Target="https://archive.org/download/ni-roms/roms/Nintendo%20-%20Nintendo%20Entertainment%20System%20%28Unheadered%29.zip/Gluk%20the%20Thunder%20Warrior%20%28Spain%29%20%28En%29%20%28Micro%20Genius%29%20%28Unl%29.zip" TargetMode="External"/><Relationship Id="rId4343" Type="http://schemas.openxmlformats.org/officeDocument/2006/relationships/hyperlink" Target="https://archive.org/download/ni-roms/roms/Nintendo%20-%20Nintendo%20Entertainment%20System%20%28Unheadered%29.zip/Missing%20Lands%20%28World%29%20%28Ludum%20Dare%2038%29%20%28Aftermarket%29%20%28Unl%29.zip" TargetMode="External"/><Relationship Id="rId5671" Type="http://schemas.openxmlformats.org/officeDocument/2006/relationships/hyperlink" Target="https://archive.org/download/ni-roms/roms/Nintendo%20-%20Nintendo%20Entertainment%20System%20%28Unheadered%29.zip/Skate%20Scramble%20%28World%29%20%28NESDev%202023%29%20%28Aftermarket%29%20%28Unl%29.zip" TargetMode="External"/><Relationship Id="rId481" Type="http://schemas.openxmlformats.org/officeDocument/2006/relationships/hyperlink" Target="https://archive.org/download/ni-roms/roms/Nintendo%20-%20Nintendo%20Entertainment%20System%20%28Unheadered%29.zip/Fisher-Price%20-%20I%20Can%20Remember%20%28USA%29.zip" TargetMode="External"/><Relationship Id="rId3011" Type="http://schemas.openxmlformats.org/officeDocument/2006/relationships/hyperlink" Target="https://archive.org/download/ni-roms/roms/Nintendo%20-%20Nintendo%20Entertainment%20System%20%28Unheadered%29.zip/Glubers%20Gleepers%20%28World%29%20%28Proto%29%20%28Aftermarket%29%20%28Unl%29.zip" TargetMode="External"/><Relationship Id="rId4342" Type="http://schemas.openxmlformats.org/officeDocument/2006/relationships/hyperlink" Target="https://archive.org/download/ni-roms/roms/Nintendo%20-%20Nintendo%20Entertainment%20System%20%28Unheadered%29.zip/Mischievous%20Crow%20%28Japan%29%20%28Family%20BASIC%29%20%28Unl%29.zip" TargetMode="External"/><Relationship Id="rId5672" Type="http://schemas.openxmlformats.org/officeDocument/2006/relationships/hyperlink" Target="https://archive.org/download/ni-roms/roms/Nintendo%20-%20Nintendo%20Entertainment%20System%20%28Unheadered%29.zip/Skatemasta%20Tcheco%20%28World%29%20%28Demo%29%20%28Aftermarket%29%20%28Unl%29.zip" TargetMode="External"/><Relationship Id="rId488" Type="http://schemas.openxmlformats.org/officeDocument/2006/relationships/hyperlink" Target="https://archive.org/download/ni-roms/roms/Nintendo%20-%20Nintendo%20Entertainment%20System%20%28Unheadered%29.zip/Adventure%20Island%20II%20%28Asia%29%20%28En%29%20%28Pirate%29.zip" TargetMode="External"/><Relationship Id="rId3014" Type="http://schemas.openxmlformats.org/officeDocument/2006/relationships/hyperlink" Target="https://archive.org/download/ni-roms/roms/Nintendo%20-%20Nintendo%20Entertainment%20System%20%28Unheadered%29.zip/Go%21%20Dizzy%20Go%21%20%28World%29%20%28Unl%29.zip" TargetMode="External"/><Relationship Id="rId4345" Type="http://schemas.openxmlformats.org/officeDocument/2006/relationships/hyperlink" Target="https://archive.org/download/ni-roms/roms/Nintendo%20-%20Nintendo%20Entertainment%20System%20%28Unheadered%29.zip/Mission%20-%20Impossible%20%28Europe%29.zip" TargetMode="External"/><Relationship Id="rId5677" Type="http://schemas.openxmlformats.org/officeDocument/2006/relationships/hyperlink" Target="https://archive.org/download/ni-roms/roms/Nintendo%20-%20Nintendo%20Entertainment%20System%20%28Unheadered%29.zip/Ski%20or%20Die%20%28Europe%29.zip" TargetMode="External"/><Relationship Id="rId487" Type="http://schemas.openxmlformats.org/officeDocument/2006/relationships/hyperlink" Target="https://archive.org/download/ni-roms/roms/Nintendo%20-%20Nintendo%20Entertainment%20System%20%28Unheadered%29.zip/Flight%20of%20the%20Intruder%20%28USA%29.zip" TargetMode="External"/><Relationship Id="rId3013" Type="http://schemas.openxmlformats.org/officeDocument/2006/relationships/hyperlink" Target="https://archive.org/download/ni-roms/roms/Nintendo%20-%20Nintendo%20Entertainment%20System%20%28Unheadered%29.zip/Go%21%20Benny%21%20%28Asia%29%20%28En%29%20%28Mega%20Soft%29%20%28Unl%29.zip" TargetMode="External"/><Relationship Id="rId4344" Type="http://schemas.openxmlformats.org/officeDocument/2006/relationships/hyperlink" Target="https://archive.org/download/ni-roms/roms/Nintendo%20-%20Nintendo%20Entertainment%20System%20%28Unheadered%29.zip/Missing%20Lands%20DX%20%28World%29%20%28Aftermarket%29%20%28Unl%29.zip" TargetMode="External"/><Relationship Id="rId5678" Type="http://schemas.openxmlformats.org/officeDocument/2006/relationships/hyperlink" Target="https://archive.org/download/ni-roms/roms/Nintendo%20-%20Nintendo%20Entertainment%20System%20%28Unheadered%29.zip/Ski%20or%20Die%20%28USA%29%20%28Beta%29.zip" TargetMode="External"/><Relationship Id="rId486" Type="http://schemas.openxmlformats.org/officeDocument/2006/relationships/hyperlink" Target="https://archive.org/download/ni-roms/roms/Nintendo%20-%20Nintendo%20Entertainment%20System%20%28Unheadered%29.zip/Adventure%20Island%20Classic%20%28Europe%29.zip" TargetMode="External"/><Relationship Id="rId3016" Type="http://schemas.openxmlformats.org/officeDocument/2006/relationships/hyperlink" Target="https://archive.org/download/ni-roms/roms/Nintendo%20-%20Nintendo%20Entertainment%20System%20%28Unheadered%29.zip/Goal%21%20%28Europe%29.zip" TargetMode="External"/><Relationship Id="rId4347" Type="http://schemas.openxmlformats.org/officeDocument/2006/relationships/hyperlink" Target="https://archive.org/download/ni-roms/roms/Nintendo%20-%20Nintendo%20Entertainment%20System%20%28Unheadered%29.zip/Mission%20-%20Impossible%20%28USA%29.zip" TargetMode="External"/><Relationship Id="rId5675" Type="http://schemas.openxmlformats.org/officeDocument/2006/relationships/hyperlink" Target="https://archive.org/download/ni-roms/roms/Nintendo%20-%20Nintendo%20Entertainment%20System%20%28Unheadered%29.zip/Skate%20or%20Die%202%20-%20The%20Search%20for%20Double%20Trouble%20%28USA%29.zip" TargetMode="External"/><Relationship Id="rId485" Type="http://schemas.openxmlformats.org/officeDocument/2006/relationships/hyperlink" Target="https://archive.org/download/ni-roms/roms/Nintendo%20-%20Nintendo%20Entertainment%20System%20%28Unheadered%29.zip/Fist%20of%20the%20North%20Star%20%28USA%29.zip" TargetMode="External"/><Relationship Id="rId3015" Type="http://schemas.openxmlformats.org/officeDocument/2006/relationships/hyperlink" Target="https://archive.org/download/ni-roms/roms/Nintendo%20-%20Nintendo%20Entertainment%20System%20%28Unheadered%29.zip/Goal%21%21%20%28Japan%29.zip" TargetMode="External"/><Relationship Id="rId4346" Type="http://schemas.openxmlformats.org/officeDocument/2006/relationships/hyperlink" Target="https://archive.org/download/ni-roms/roms/Nintendo%20-%20Nintendo%20Entertainment%20System%20%28Unheadered%29.zip/Mission%20-%20Impossible%20%28France%29.zip" TargetMode="External"/><Relationship Id="rId5676" Type="http://schemas.openxmlformats.org/officeDocument/2006/relationships/hyperlink" Target="https://archive.org/download/ni-roms/roms/Nintendo%20-%20Nintendo%20Entertainment%20System%20%28Unheadered%29.zip/Ski%20Pirates%20%28World%29%20%28Proto%29%20%28Byte-Off%202019%29%20%28Aftermarket%29%20%28Unl%29.zip" TargetMode="External"/><Relationship Id="rId3007" Type="http://schemas.openxmlformats.org/officeDocument/2006/relationships/hyperlink" Target="https://archive.org/download/ni-roms/roms/Nintendo%20-%20Nintendo%20Entertainment%20System%20%28Unheadered%29.zip/Glider%20%28World%29%20%28Aftermarket%29%20%28Unl%29.zip" TargetMode="External"/><Relationship Id="rId4338" Type="http://schemas.openxmlformats.org/officeDocument/2006/relationships/hyperlink" Target="https://archive.org/download/ni-roms/roms/Nintendo%20-%20Nintendo%20Entertainment%20System%20%28Unheadered%29.zip/Mischief%20Castle%20%28World%29%20%28Demo%29%20%282023-11-05%29%20%28Aftermarket%29%20%28Unl%29.zip" TargetMode="External"/><Relationship Id="rId3006" Type="http://schemas.openxmlformats.org/officeDocument/2006/relationships/hyperlink" Target="https://archive.org/download/ni-roms/roms/Nintendo%20-%20Nintendo%20Entertainment%20System%20%28Unheadered%29.zip/Ginga%20no%20Sannin%20%28Japan%29.zip" TargetMode="External"/><Relationship Id="rId4337" Type="http://schemas.openxmlformats.org/officeDocument/2006/relationships/hyperlink" Target="https://archive.org/download/ni-roms/roms/Nintendo%20-%20Nintendo%20Entertainment%20System%20%28Unheadered%29.zip/Mischief%20Castle%20%28World%29%20%28Demo%29%20%282023-10-27%29%20%28Aftermarket%29%20%28Unl%29.zip" TargetMode="External"/><Relationship Id="rId3009" Type="http://schemas.openxmlformats.org/officeDocument/2006/relationships/hyperlink" Target="https://archive.org/download/ni-roms/roms/Nintendo%20-%20Nintendo%20Entertainment%20System%20%28Unheadered%29.zip/Glider%20-%20Pluto%27s%20Bath%20House%20%28World%29%20%28Aftermarket%29%20%28Unl%29.zip" TargetMode="External"/><Relationship Id="rId5668" Type="http://schemas.openxmlformats.org/officeDocument/2006/relationships/hyperlink" Target="https://archive.org/download/ni-roms/roms/Nintendo%20-%20Nintendo%20Entertainment%20System%20%28Unheadered%29.zip/SkateCat%20%28World%29%20%28En%2CFr%29%20%28Demo%29%20%282023-01-16%29%20%28Aftermarket%29%20%28Unl%29.zip" TargetMode="External"/><Relationship Id="rId6999" Type="http://schemas.openxmlformats.org/officeDocument/2006/relationships/hyperlink" Target="https://archive.org/download/ni-roms/roms/Nintendo%20-%20Nintendo%20Entertainment%20System%20%28Unheadered%29.zip/Wizards%20%26%20Warriors%20X%20-%20Fortress%20of%20Fear%20Soundtrack%20%28World%29%20%282023-04-12%29%20%28Aftermarket%29%20%28Pirate%29.zip" TargetMode="External"/><Relationship Id="rId3008" Type="http://schemas.openxmlformats.org/officeDocument/2006/relationships/hyperlink" Target="https://archive.org/download/ni-roms/roms/Nintendo%20-%20Nintendo%20Entertainment%20System%20%28Unheadered%29.zip/Glider%20-%20Mad%20House%20%28World%29%20%28Aftermarket%29%20%28Unl%29.zip" TargetMode="External"/><Relationship Id="rId4339" Type="http://schemas.openxmlformats.org/officeDocument/2006/relationships/hyperlink" Target="https://archive.org/download/ni-roms/roms/Nintendo%20-%20Nintendo%20Entertainment%20System%20%28Unheadered%29.zip/Mischief%20Castle%20%28World%29%20%28Demo%29%20%282023-12-12%29%20%28Aftermarket%29%20%28Unl%29.zip" TargetMode="External"/><Relationship Id="rId5669" Type="http://schemas.openxmlformats.org/officeDocument/2006/relationships/hyperlink" Target="https://archive.org/download/ni-roms/roms/Nintendo%20-%20Nintendo%20Entertainment%20System%20%28Unheadered%29.zip/SkateCat%20%28World%29%20%28En%2CFr%29%20%28Demo%29%20%282023-02-18%29%20%28Aftermarket%29%20%28Unl%29.zip" TargetMode="External"/><Relationship Id="rId480" Type="http://schemas.openxmlformats.org/officeDocument/2006/relationships/hyperlink" Target="https://archive.org/download/ni-roms/roms/Nintendo%20-%20Nintendo%20Entertainment%20System%20%28Unheadered%29.zip/Adventure%20%28USA%29%20%28Atari%20Flashback%29%20%28Aftermarket%29%20%28Unl%29.zip" TargetMode="External"/><Relationship Id="rId479" Type="http://schemas.openxmlformats.org/officeDocument/2006/relationships/hyperlink" Target="https://archive.org/download/ni-roms/roms/Nintendo%20-%20Nintendo%20Entertainment%20System%20%28Unheadered%29.zip/Fisher-Price%20-%20Firehouse%20Rescue%20%28USA%29.zip" TargetMode="External"/><Relationship Id="rId478" Type="http://schemas.openxmlformats.org/officeDocument/2006/relationships/hyperlink" Target="https://archive.org/download/ni-roms/roms/Nintendo%20-%20Nintendo%20Entertainment%20System%20%28Unheadered%29.zip/Advanced%20Dungeons%20%26%20Dragons%20-%20Pool%20of%20Radiance%20%28USA%29.zip" TargetMode="External"/><Relationship Id="rId6990" Type="http://schemas.openxmlformats.org/officeDocument/2006/relationships/hyperlink" Target="https://archive.org/download/ni-roms/roms/Nintendo%20-%20Nintendo%20Entertainment%20System%20%28Unheadered%29.zip/Wizardry%20-%20Proving%20Grounds%20of%20the%20Mad%20Overlord%20%28Japan%29.zip" TargetMode="External"/><Relationship Id="rId473" Type="http://schemas.openxmlformats.org/officeDocument/2006/relationships/hyperlink" Target="https://archive.org/download/ni-roms/roms/Nintendo%20-%20Nintendo%20Entertainment%20System%20%28Unheadered%29.zip/Fester%27s%20Quest%20%28USA%29.zip" TargetMode="External"/><Relationship Id="rId4330" Type="http://schemas.openxmlformats.org/officeDocument/2006/relationships/hyperlink" Target="https://archive.org/download/ni-roms/roms/Nintendo%20-%20Nintendo%20Entertainment%20System%20%28Unheadered%29.zip/Mischief%20Castle%20%28World%29%20%28Demo%29%20%282023-09-12%29%20%28Aftermarket%29%20%28Unl%29.zip" TargetMode="External"/><Relationship Id="rId5662" Type="http://schemas.openxmlformats.org/officeDocument/2006/relationships/hyperlink" Target="https://archive.org/download/ni-roms/roms/Nintendo%20-%20Nintendo%20Entertainment%20System%20%28Unheadered%29.zip/SkateCat%20%28World%29%20%28Demo%29%20%282022-04-23%29%20%28Aftermarket%29%20%28Unl%29.zip" TargetMode="External"/><Relationship Id="rId6993" Type="http://schemas.openxmlformats.org/officeDocument/2006/relationships/hyperlink" Target="https://archive.org/download/ni-roms/roms/Nintendo%20-%20Nintendo%20Entertainment%20System%20%28Unheadered%29.zip/Wizardry%20III%20-%20Diamond%20no%20Kishi%20%28Japan%29.zip" TargetMode="External"/><Relationship Id="rId472" Type="http://schemas.openxmlformats.org/officeDocument/2006/relationships/hyperlink" Target="https://archive.org/download/ni-roms/roms/Nintendo%20-%20Nintendo%20Entertainment%20System%20%28Unheadered%29.zip/Advanced%20Dungeons%20%26%20Dragons%20-%20Hillsfar%20%28USA%29%20%28Beta%29.zip" TargetMode="External"/><Relationship Id="rId5663" Type="http://schemas.openxmlformats.org/officeDocument/2006/relationships/hyperlink" Target="https://archive.org/download/ni-roms/roms/Nintendo%20-%20Nintendo%20Entertainment%20System%20%28Unheadered%29.zip/SkateCat%20%28World%29%20%28En%2CFr%29%20%28Demo%29%20%282022-12-25%29%20%28Aftermarket%29%20%28Unl%29.zip" TargetMode="External"/><Relationship Id="rId6994" Type="http://schemas.openxmlformats.org/officeDocument/2006/relationships/hyperlink" Target="https://archive.org/download/ni-roms/roms/Nintendo%20-%20Nintendo%20Entertainment%20System%20%28Unheadered%29.zip/Wizards%20%26%20Warriors%20%28Europe%29.zip" TargetMode="External"/><Relationship Id="rId471" Type="http://schemas.openxmlformats.org/officeDocument/2006/relationships/hyperlink" Target="https://archive.org/download/ni-roms/roms/Nintendo%20-%20Nintendo%20Entertainment%20System%20%28Unheadered%29.zip/Ferrari%20Grand%20Prix%20Challenge%20%28USA%29.zip" TargetMode="External"/><Relationship Id="rId3001" Type="http://schemas.openxmlformats.org/officeDocument/2006/relationships/hyperlink" Target="https://archive.org/download/ni-roms/roms/Nintendo%20-%20Nintendo%20Entertainment%20System%20%28Unheadered%29.zip/Gimmi%20a%20Break%20-%20Shijou%20Saikyou%20no%20Quiz%20Ou%20Ketteisen%20%28Japan%29.zip" TargetMode="External"/><Relationship Id="rId4332" Type="http://schemas.openxmlformats.org/officeDocument/2006/relationships/hyperlink" Target="https://archive.org/download/ni-roms/roms/Nintendo%20-%20Nintendo%20Entertainment%20System%20%28Unheadered%29.zip/Mischief%20Castle%20%28World%29%20%28Demo%29%20%282023-10-23T012452%29%20%28Aftermarket%29%20%28Unl%29.zip" TargetMode="External"/><Relationship Id="rId5660" Type="http://schemas.openxmlformats.org/officeDocument/2006/relationships/hyperlink" Target="https://archive.org/download/ni-roms/roms/Nintendo%20-%20Nintendo%20Entertainment%20System%20%28Unheadered%29.zip/Sistema%20Cyber%20%28World%29%20%28Es%29%20%283002S%29%20%28Aftermarket%29%20%28Unl%29.zip" TargetMode="External"/><Relationship Id="rId6991" Type="http://schemas.openxmlformats.org/officeDocument/2006/relationships/hyperlink" Target="https://archive.org/download/ni-roms/roms/Nintendo%20-%20Nintendo%20Entertainment%20System%20%28Unheadered%29.zip/Wizardry%20-%20Proving%20Grounds%20of%20the%20Mad%20Overlord%20%28USA%29.zip" TargetMode="External"/><Relationship Id="rId470" Type="http://schemas.openxmlformats.org/officeDocument/2006/relationships/hyperlink" Target="https://archive.org/download/ni-roms/roms/Nintendo%20-%20Nintendo%20Entertainment%20System%20%28Unheadered%29.zip/Advanced%20Dungeons%20%26%20Dragons%20-%20Hillsfar%20%28Japan%29.zip" TargetMode="External"/><Relationship Id="rId3000" Type="http://schemas.openxmlformats.org/officeDocument/2006/relationships/hyperlink" Target="https://archive.org/download/ni-roms/roms/Nintendo%20-%20Nintendo%20Entertainment%20System%20%28Unheadered%29.zip/Gift%20%28World%29%20%28Pt-BR%29%20%28Aftermarket%29%20%28Unl%29.zip" TargetMode="External"/><Relationship Id="rId4331" Type="http://schemas.openxmlformats.org/officeDocument/2006/relationships/hyperlink" Target="https://archive.org/download/ni-roms/roms/Nintendo%20-%20Nintendo%20Entertainment%20System%20%28Unheadered%29.zip/Mischief%20Castle%20%28World%29%20%28Demo%29%20%282023-09-21T003932%29%20%28Aftermarket%29%20%28Unl%29.zip" TargetMode="External"/><Relationship Id="rId5661" Type="http://schemas.openxmlformats.org/officeDocument/2006/relationships/hyperlink" Target="https://archive.org/download/ni-roms/roms/Nintendo%20-%20Nintendo%20Entertainment%20System%20%28Unheadered%29.zip/Skate%20Boy%20%28Europe%2C%20Asia%29%20%28En%29%20%28Unl%29.zip" TargetMode="External"/><Relationship Id="rId6992" Type="http://schemas.openxmlformats.org/officeDocument/2006/relationships/hyperlink" Target="https://archive.org/download/ni-roms/roms/Nintendo%20-%20Nintendo%20Entertainment%20System%20%28Unheadered%29.zip/Wizardry%20II%20-%20Llylgamyn%20no%20Isan%20%28Japan%29.zip" TargetMode="External"/><Relationship Id="rId477" Type="http://schemas.openxmlformats.org/officeDocument/2006/relationships/hyperlink" Target="https://archive.org/download/ni-roms/roms/Nintendo%20-%20Nintendo%20Entertainment%20System%20%28Unheadered%29.zip/Fire%20%27n%20Ice%20%28USA%29.zip" TargetMode="External"/><Relationship Id="rId3003" Type="http://schemas.openxmlformats.org/officeDocument/2006/relationships/hyperlink" Target="https://archive.org/download/ni-roms/roms/Nintendo%20-%20Nintendo%20Entertainment%20System%20%28Unheadered%29.zip/Gimmick%21%20%28Japan%29%20%28Beta%29.zip" TargetMode="External"/><Relationship Id="rId4334" Type="http://schemas.openxmlformats.org/officeDocument/2006/relationships/hyperlink" Target="https://archive.org/download/ni-roms/roms/Nintendo%20-%20Nintendo%20Entertainment%20System%20%28Unheadered%29.zip/Mischief%20Castle%20%28World%29%20%28Demo%29%20%282023-10-25T145855%29%20%28Aftermarket%29%20%28Unl%29.zip" TargetMode="External"/><Relationship Id="rId5666" Type="http://schemas.openxmlformats.org/officeDocument/2006/relationships/hyperlink" Target="https://archive.org/download/ni-roms/roms/Nintendo%20-%20Nintendo%20Entertainment%20System%20%28Unheadered%29.zip/SkateCat%20%28World%29%20%28En%2CFr%29%20%28Demo%29%20%282023-01-09%29%20%28Aftermarket%29%20%28Unl%29.zip" TargetMode="External"/><Relationship Id="rId6997" Type="http://schemas.openxmlformats.org/officeDocument/2006/relationships/hyperlink" Target="https://archive.org/download/ni-roms/roms/Nintendo%20-%20Nintendo%20Entertainment%20System%20%28Unheadered%29.zip/Wizards%20%26%20Warriors%20III%20-%20Kuros...Visions%20of%20Power%20%28Europe%29.zip" TargetMode="External"/><Relationship Id="rId476" Type="http://schemas.openxmlformats.org/officeDocument/2006/relationships/hyperlink" Target="https://archive.org/download/ni-roms/roms/Nintendo%20-%20Nintendo%20Entertainment%20System%20%28Unheadered%29.zip/Advanced%20Dungeons%20%26%20Dragons%20-%20Pool%20of%20Radiance%20%28Japan%29.zip" TargetMode="External"/><Relationship Id="rId3002" Type="http://schemas.openxmlformats.org/officeDocument/2006/relationships/hyperlink" Target="https://archive.org/download/ni-roms/roms/Nintendo%20-%20Nintendo%20Entertainment%20System%20%28Unheadered%29.zip/Gimmi%20a%20Break%20-%20Shijou%20Saikyou%20no%20Quiz%20Ou%20Ketteisen%202%20%28Japan%29.zip" TargetMode="External"/><Relationship Id="rId4333" Type="http://schemas.openxmlformats.org/officeDocument/2006/relationships/hyperlink" Target="https://archive.org/download/ni-roms/roms/Nintendo%20-%20Nintendo%20Entertainment%20System%20%28Unheadered%29.zip/Mischief%20Castle%20%28World%29%20%28Demo%29%20%282023-10-23T062406%29%20%28Aftermarket%29%20%28Unl%29.zip" TargetMode="External"/><Relationship Id="rId5667" Type="http://schemas.openxmlformats.org/officeDocument/2006/relationships/hyperlink" Target="https://archive.org/download/ni-roms/roms/Nintendo%20-%20Nintendo%20Entertainment%20System%20%28Unheadered%29.zip/SkateCat%20%28World%29%20%28En%2CFr%29%20%28Demo%29%20%282023-01-13%29%20%28Aftermarket%29%20%28Unl%29.zip" TargetMode="External"/><Relationship Id="rId6998" Type="http://schemas.openxmlformats.org/officeDocument/2006/relationships/hyperlink" Target="https://archive.org/download/ni-roms/roms/Nintendo%20-%20Nintendo%20Entertainment%20System%20%28Unheadered%29.zip/Wizards%20%26%20Warriors%20III%20-%20Kuros...Visions%20of%20Power%20%28USA%29.zip" TargetMode="External"/><Relationship Id="rId475" Type="http://schemas.openxmlformats.org/officeDocument/2006/relationships/hyperlink" Target="https://archive.org/download/ni-roms/roms/Nintendo%20-%20Nintendo%20Entertainment%20System%20%28Unheadered%29.zip/Final%20Fantasy%20%28USA%29.zip" TargetMode="External"/><Relationship Id="rId3005" Type="http://schemas.openxmlformats.org/officeDocument/2006/relationships/hyperlink" Target="https://archive.org/download/ni-roms/roms/Nintendo%20-%20Nintendo%20Entertainment%20System%20%28Unheadered%29.zip/Ginga%20Eiyuu%20Densetsu%20%28Japan%29.zip" TargetMode="External"/><Relationship Id="rId4336" Type="http://schemas.openxmlformats.org/officeDocument/2006/relationships/hyperlink" Target="https://archive.org/download/ni-roms/roms/Nintendo%20-%20Nintendo%20Entertainment%20System%20%28Unheadered%29.zip/Mischief%20Castle%20%28World%29%20%28Demo%29%20%282023-10-26%29%20%28Aftermarket%29%20%28Unl%29.zip" TargetMode="External"/><Relationship Id="rId5664" Type="http://schemas.openxmlformats.org/officeDocument/2006/relationships/hyperlink" Target="https://archive.org/download/ni-roms/roms/Nintendo%20-%20Nintendo%20Entertainment%20System%20%28Unheadered%29.zip/SkateCat%20%28World%29%20%28En%2CFr%29%20%28Demo%29%20%282022-12-26%29%20%28Aftermarket%29%20%28Unl%29.zip" TargetMode="External"/><Relationship Id="rId6995" Type="http://schemas.openxmlformats.org/officeDocument/2006/relationships/hyperlink" Target="https://archive.org/download/ni-roms/roms/Nintendo%20-%20Nintendo%20Entertainment%20System%20%28Unheadered%29.zip/Wizards%20%26%20Warriors%20%28USA%29%20%28Rev%201%29.zip" TargetMode="External"/><Relationship Id="rId474" Type="http://schemas.openxmlformats.org/officeDocument/2006/relationships/hyperlink" Target="https://archive.org/download/ni-roms/roms/Nintendo%20-%20Nintendo%20Entertainment%20System%20%28Unheadered%29.zip/Advanced%20Dungeons%20%26%20Dragons%20-%20Hillsfar%20%28USA%29.zip" TargetMode="External"/><Relationship Id="rId3004" Type="http://schemas.openxmlformats.org/officeDocument/2006/relationships/hyperlink" Target="https://archive.org/download/ni-roms/roms/Nintendo%20-%20Nintendo%20Entertainment%20System%20%28Unheadered%29.zip/Gimmick%21%20%28Japan%29.zip" TargetMode="External"/><Relationship Id="rId4335" Type="http://schemas.openxmlformats.org/officeDocument/2006/relationships/hyperlink" Target="https://archive.org/download/ni-roms/roms/Nintendo%20-%20Nintendo%20Entertainment%20System%20%28Unheadered%29.zip/Mischief%20Castle%20%28World%29%20%28Demo%29%20%282023-10-25T213035%29%20%28Aftermarket%29%20%28Unl%29.zip" TargetMode="External"/><Relationship Id="rId5665" Type="http://schemas.openxmlformats.org/officeDocument/2006/relationships/hyperlink" Target="https://archive.org/download/ni-roms/roms/Nintendo%20-%20Nintendo%20Entertainment%20System%20%28Unheadered%29.zip/SkateCat%20%28World%29%20%28En%2CFr%29%20%28Demo%29%20%282023-01-07%29%20%28Aftermarket%29%20%28Unl%29.zip" TargetMode="External"/><Relationship Id="rId6996" Type="http://schemas.openxmlformats.org/officeDocument/2006/relationships/hyperlink" Target="https://archive.org/download/ni-roms/roms/Nintendo%20-%20Nintendo%20Entertainment%20System%20%28Unheadered%29.zip/Wizards%20%26%20Warriors%20%28USA%29.zip" TargetMode="External"/><Relationship Id="rId5615" Type="http://schemas.openxmlformats.org/officeDocument/2006/relationships/hyperlink" Target="https://archive.org/download/ni-roms/roms/Nintendo%20-%20Nintendo%20Entertainment%20System%20%28Unheadered%29.zip/Shuma%20Baobei%20%28China%29%20%28Aftermarket%29%20%28Pirate%29.zip" TargetMode="External"/><Relationship Id="rId6946" Type="http://schemas.openxmlformats.org/officeDocument/2006/relationships/hyperlink" Target="https://archive.org/download/ni-roms/roms/Nintendo%20-%20Nintendo%20Entertainment%20System%20%28Unheadered%29.zip/Wart%20Worm%20Wingding%21%20%28World%29%20%28Aftermarket%29%20%28Unl%29.zip" TargetMode="External"/><Relationship Id="rId5616" Type="http://schemas.openxmlformats.org/officeDocument/2006/relationships/hyperlink" Target="https://archive.org/download/ni-roms/roms/Nintendo%20-%20Nintendo%20Entertainment%20System%20%28Unheadered%29.zip/Shuma%20Baolong%204%20-%20Shuijing%20Ban%20%28China%29%20%282004SR01259%29%20%28Pirate%29.zip" TargetMode="External"/><Relationship Id="rId6947" Type="http://schemas.openxmlformats.org/officeDocument/2006/relationships/hyperlink" Target="https://archive.org/download/ni-roms/roms/Nintendo%20-%20Nintendo%20Entertainment%20System%20%28Unheadered%29.zip/Wayne%27s%20World%20%28USA%29.zip" TargetMode="External"/><Relationship Id="rId5613" Type="http://schemas.openxmlformats.org/officeDocument/2006/relationships/hyperlink" Target="https://archive.org/download/ni-roms/roms/Nintendo%20-%20Nintendo%20Entertainment%20System%20%28Unheadered%29.zip/Shuihu%20Zhuan%20%28China%29%20%28Unl%29.zip" TargetMode="External"/><Relationship Id="rId6944" Type="http://schemas.openxmlformats.org/officeDocument/2006/relationships/hyperlink" Target="https://archive.org/download/ni-roms/roms/Nintendo%20-%20Nintendo%20Entertainment%20System%20%28Unheadered%29.zip/Warpman%20%28Japan%29%20%28Namcot%20Collection%29.zip" TargetMode="External"/><Relationship Id="rId5614" Type="http://schemas.openxmlformats.org/officeDocument/2006/relationships/hyperlink" Target="https://archive.org/download/ni-roms/roms/Nintendo%20-%20Nintendo%20Entertainment%20System%20%28Unheadered%29.zip/Shuihu%20Zhuan%20-%20Marsh%20Outlaws%20%28China%29%20%28960415%29%20%28Unl%29.zip" TargetMode="External"/><Relationship Id="rId6945" Type="http://schemas.openxmlformats.org/officeDocument/2006/relationships/hyperlink" Target="https://archive.org/download/ni-roms/roms/Nintendo%20-%20Nintendo%20Entertainment%20System%20%28Unheadered%29.zip/Warpman%20%28Japan%29.zip" TargetMode="External"/><Relationship Id="rId5619" Type="http://schemas.openxmlformats.org/officeDocument/2006/relationships/hyperlink" Target="https://archive.org/download/ni-roms/roms/Nintendo%20-%20Nintendo%20Entertainment%20System%20%28Unheadered%29.zip/Shuma%20Zhandui%20II%20%28China%29%20%28Aftermarket%29%20%28Pirate%29.zip" TargetMode="External"/><Relationship Id="rId5617" Type="http://schemas.openxmlformats.org/officeDocument/2006/relationships/hyperlink" Target="https://archive.org/download/ni-roms/roms/Nintendo%20-%20Nintendo%20Entertainment%20System%20%28Unheadered%29.zip/Shuma%20Baolong%204%20-%20Shuijing%20Ban%20%28China%29%20%28Pirate%29.zip" TargetMode="External"/><Relationship Id="rId6948" Type="http://schemas.openxmlformats.org/officeDocument/2006/relationships/hyperlink" Target="https://archive.org/download/ni-roms/roms/Nintendo%20-%20Nintendo%20Entertainment%20System%20%28Unheadered%29.zip/Wayne%20Gretzky%20Hockey%20%28USA%29.zip" TargetMode="External"/><Relationship Id="rId5618" Type="http://schemas.openxmlformats.org/officeDocument/2006/relationships/hyperlink" Target="https://archive.org/download/ni-roms/roms/Nintendo%20-%20Nintendo%20Entertainment%20System%20%28Unheadered%29.zip/Shuma%20Baolong%20III%20%28China%29%20%28Aftermarket%29%20%28Pirate%29.zip" TargetMode="External"/><Relationship Id="rId6949" Type="http://schemas.openxmlformats.org/officeDocument/2006/relationships/hyperlink" Target="https://archive.org/download/ni-roms/roms/Nintendo%20-%20Nintendo%20Entertainment%20System%20%28Unheadered%29.zip/We%20Are%20Hejickle%20%28World%29%20%28Aftermarket%29%20%28Unl%29.zip" TargetMode="External"/><Relationship Id="rId426" Type="http://schemas.openxmlformats.org/officeDocument/2006/relationships/hyperlink" Target="https://archive.org/download/ni-roms/roms/Nintendo%20-%20Nintendo%20Entertainment%20System%20%28Unheadered%29.zip/Action%2053%20Vol.%203%20-%20Revenge%20of%20the%20Twins%20%28World%29%20%28v1.5%29%20%28Aftermarket%29%20%28Unl%29.zip" TargetMode="External"/><Relationship Id="rId425" Type="http://schemas.openxmlformats.org/officeDocument/2006/relationships/hyperlink" Target="https://archive.org/download/ni-roms/roms/Nintendo%20-%20Nintendo%20Entertainment%20System%20%28Unheadered%29.zip/Druaga%20no%20Tou%20%28World%29%20%28Namcot%20Collection%2C%20Namco%20Museum%20Archives%20Vol%201%29.zip" TargetMode="External"/><Relationship Id="rId424" Type="http://schemas.openxmlformats.org/officeDocument/2006/relationships/hyperlink" Target="https://archive.org/download/ni-roms/roms/Nintendo%20-%20Nintendo%20Entertainment%20System%20%28Unheadered%29.zip/Action%2053%20Vol.%203%20-%20Revenge%20of%20the%20Twins%20%28World%29%20%28v1.3%29%20%28Aftermarket%29%20%28Unl%29.zip" TargetMode="External"/><Relationship Id="rId423" Type="http://schemas.openxmlformats.org/officeDocument/2006/relationships/hyperlink" Target="https://archive.org/download/ni-roms/roms/Nintendo%20-%20Nintendo%20Entertainment%20System%20%28Unheadered%29.zip/Dropzone%20%28Europe%29.zip" TargetMode="External"/><Relationship Id="rId429" Type="http://schemas.openxmlformats.org/officeDocument/2006/relationships/hyperlink" Target="https://archive.org/download/ni-roms/roms/Nintendo%20-%20Nintendo%20Entertainment%20System%20%28Unheadered%29.zip/DuckTales%20%28USA%29.zip" TargetMode="External"/><Relationship Id="rId428" Type="http://schemas.openxmlformats.org/officeDocument/2006/relationships/hyperlink" Target="https://archive.org/download/ni-roms/roms/Nintendo%20-%20Nintendo%20Entertainment%20System%20%28Unheadered%29.zip/Action%2053%20Vol.%203%20-%20Revenge%20of%20the%20Twins%20%28World%29%20%28v1.5%29%20%28Disk%201%29%20%28Aftermarket%29%20%28Unl%29.zip" TargetMode="External"/><Relationship Id="rId427" Type="http://schemas.openxmlformats.org/officeDocument/2006/relationships/hyperlink" Target="https://archive.org/download/ni-roms/roms/Nintendo%20-%20Nintendo%20Entertainment%20System%20%28Unheadered%29.zip/Duck%20Hunt%20%28World%29.zip" TargetMode="External"/><Relationship Id="rId422" Type="http://schemas.openxmlformats.org/officeDocument/2006/relationships/hyperlink" Target="https://archive.org/download/ni-roms/roms/Nintendo%20-%20Nintendo%20Entertainment%20System%20%28Unheadered%29.zip/Action%2053%20Vol.%203%20-%20Revenge%20of%20the%20Twins%20%28USA%29%20%28Limited%20Edition%29%20%28Aftermarket%29%20%28Unl%29.zip" TargetMode="External"/><Relationship Id="rId5611" Type="http://schemas.openxmlformats.org/officeDocument/2006/relationships/hyperlink" Target="https://archive.org/download/ni-roms/roms/Nintendo%20-%20Nintendo%20Entertainment%20System%20%28Unheadered%29.zip/Shuihu%20Shenshou%20%28China%29%20%28Waixing%29%20%28Aftermarket%29%20%28Unl%29.zip" TargetMode="External"/><Relationship Id="rId6942" Type="http://schemas.openxmlformats.org/officeDocument/2006/relationships/hyperlink" Target="https://archive.org/download/ni-roms/roms/Nintendo%20-%20Nintendo%20Entertainment%20System%20%28Unheadered%29.zip/War%20on%20Wheels%20%28USA%29%20%28Proto%29%20%281991%29.zip" TargetMode="External"/><Relationship Id="rId421" Type="http://schemas.openxmlformats.org/officeDocument/2006/relationships/hyperlink" Target="https://archive.org/download/ni-roms/roms/Nintendo%20-%20Nintendo%20Entertainment%20System%20%28Unheadered%29.zip/Dragon%27s%20Lair%20%28USA%29.zip" TargetMode="External"/><Relationship Id="rId5612" Type="http://schemas.openxmlformats.org/officeDocument/2006/relationships/hyperlink" Target="https://archive.org/download/ni-roms/roms/Nintendo%20-%20Nintendo%20Entertainment%20System%20%28Unheadered%29.zip/Shuihu%20Xin%20Zhuan%20%28China%29%20%28Unl%29.zip" TargetMode="External"/><Relationship Id="rId6943" Type="http://schemas.openxmlformats.org/officeDocument/2006/relationships/hyperlink" Target="https://archive.org/download/ni-roms/roms/Nintendo%20-%20Nintendo%20Entertainment%20System%20%28Unheadered%29.zip/Warpman%20%28Japan%29%20%28En%29%20%28Rev%201%29%20%28Namcot%20Collection%29.zip" TargetMode="External"/><Relationship Id="rId420" Type="http://schemas.openxmlformats.org/officeDocument/2006/relationships/hyperlink" Target="https://archive.org/download/ni-roms/roms/Nintendo%20-%20Nintendo%20Entertainment%20System%20%28Unheadered%29.zip/Action%2053%20Function%2016%20-%20Volume%20One%20%28World%29%20%28RC.2%29%20%28Aftermarket%29%20%28Unl%29.zip" TargetMode="External"/><Relationship Id="rId6940" Type="http://schemas.openxmlformats.org/officeDocument/2006/relationships/hyperlink" Target="https://archive.org/download/ni-roms/roms/Nintendo%20-%20Nintendo%20Entertainment%20System%20%28Unheadered%29.zip/Warlords%20%28USA%29%20%28Atari%20Flashback%29%20%28Aftermarket%29%20%28Unl%29.zip" TargetMode="External"/><Relationship Id="rId5610" Type="http://schemas.openxmlformats.org/officeDocument/2006/relationships/hyperlink" Target="https://archive.org/download/ni-roms/roms/Nintendo%20-%20Nintendo%20Entertainment%20System%20%28Unheadered%29.zip/Shuihu%20Shenshou%20%28China%29%20%28Nanjing%29%20%28Aftermarket%29%20%28Unl%29.zip" TargetMode="External"/><Relationship Id="rId6941" Type="http://schemas.openxmlformats.org/officeDocument/2006/relationships/hyperlink" Target="https://archive.org/download/ni-roms/roms/Nintendo%20-%20Nintendo%20Entertainment%20System%20%28Unheadered%29.zip/War%20on%20Wheels%20%28USA%29%20%28Proto%29%20%281990%29.zip" TargetMode="External"/><Relationship Id="rId5604" Type="http://schemas.openxmlformats.org/officeDocument/2006/relationships/hyperlink" Target="https://archive.org/download/ni-roms/roms/Nintendo%20-%20Nintendo%20Entertainment%20System%20%28Unheadered%29.zip/Shudu%20%26%20Wuziqi%20%28China%29%20%28Aftermarket%29%20%28Unl%29.zip" TargetMode="External"/><Relationship Id="rId6935" Type="http://schemas.openxmlformats.org/officeDocument/2006/relationships/hyperlink" Target="https://archive.org/download/ni-roms/roms/Nintendo%20-%20Nintendo%20Entertainment%20System%20%28Unheadered%29.zip/War%20in%20the%20Gulf%20%28Brazil%2C%20Spain%29%20%28En%29%20%28Unl%29.zip" TargetMode="External"/><Relationship Id="rId5605" Type="http://schemas.openxmlformats.org/officeDocument/2006/relationships/hyperlink" Target="https://archive.org/download/ni-roms/roms/Nintendo%20-%20Nintendo%20Entertainment%20System%20%28Unheadered%29.zip/Shuffle%20Fight%20%28Japan%29.zip" TargetMode="External"/><Relationship Id="rId6936" Type="http://schemas.openxmlformats.org/officeDocument/2006/relationships/hyperlink" Target="https://archive.org/download/ni-roms/roms/Nintendo%20-%20Nintendo%20Entertainment%20System%20%28Unheadered%29.zip/Wario%27s%20Woods%20%28Europe%29.zip" TargetMode="External"/><Relationship Id="rId5602" Type="http://schemas.openxmlformats.org/officeDocument/2006/relationships/hyperlink" Target="https://archive.org/download/ni-roms/roms/Nintendo%20-%20Nintendo%20Entertainment%20System%20%28Unheadered%29.zip/Shuang%20Yue%20Zhuan%20%28China%29%20%28Aftermarket%29%20%28Unl%29.zip" TargetMode="External"/><Relationship Id="rId6933" Type="http://schemas.openxmlformats.org/officeDocument/2006/relationships/hyperlink" Target="https://archive.org/download/ni-roms/roms/Nintendo%20-%20Nintendo%20Entertainment%20System%20%28Unheadered%29.zip/War%20Game%20%28Japan%29%20%28En%29%20%28BG2%29%20%28Family%20BASIC%29%20%28Unl%29.zip" TargetMode="External"/><Relationship Id="rId5603" Type="http://schemas.openxmlformats.org/officeDocument/2006/relationships/hyperlink" Target="https://archive.org/download/ni-roms/roms/Nintendo%20-%20Nintendo%20Entertainment%20System%20%28Unheadered%29.zip/Shuangxiang%20Pao%20%28Asia%29%20%28En%29%20%28Unl%29.zip" TargetMode="External"/><Relationship Id="rId6934" Type="http://schemas.openxmlformats.org/officeDocument/2006/relationships/hyperlink" Target="https://archive.org/download/ni-roms/roms/Nintendo%20-%20Nintendo%20Entertainment%20System%20%28Unheadered%29.zip/War%20Game%20%28Japan%29%20%28En%29%20%28Family%20BASIC%29%20%28Unl%29.zip" TargetMode="External"/><Relationship Id="rId5608" Type="http://schemas.openxmlformats.org/officeDocument/2006/relationships/hyperlink" Target="https://archive.org/download/ni-roms/roms/Nintendo%20-%20Nintendo%20Entertainment%20System%20%28Unheadered%29.zip/Shuiguan%20Pipe%20%28Asia%29%20%28En%29%20%28Pirate%29.zip" TargetMode="External"/><Relationship Id="rId6939" Type="http://schemas.openxmlformats.org/officeDocument/2006/relationships/hyperlink" Target="https://archive.org/download/ni-roms/roms/Nintendo%20-%20Nintendo%20Entertainment%20System%20%28Unheadered%29.zip/Wario%20no%20Mori%20%28Japan%29%20%28En%29.zip" TargetMode="External"/><Relationship Id="rId5609" Type="http://schemas.openxmlformats.org/officeDocument/2006/relationships/hyperlink" Target="https://archive.org/download/ni-roms/roms/Nintendo%20-%20Nintendo%20Entertainment%20System%20%28Unheadered%29.zip/Shuihu%20III%20%28China%29%20%28Aftermarket%29%20%28Unl%29.zip" TargetMode="External"/><Relationship Id="rId5606" Type="http://schemas.openxmlformats.org/officeDocument/2006/relationships/hyperlink" Target="https://archive.org/download/ni-roms/roms/Nintendo%20-%20Nintendo%20Entertainment%20System%20%28Unheadered%29.zip/Shufflepuck%20Cafe%20%28Japan%29.zip" TargetMode="External"/><Relationship Id="rId6937" Type="http://schemas.openxmlformats.org/officeDocument/2006/relationships/hyperlink" Target="https://archive.org/download/ni-roms/roms/Nintendo%20-%20Nintendo%20Entertainment%20System%20%28Unheadered%29.zip/Wario%27s%20Woods%20%28USA%29.zip" TargetMode="External"/><Relationship Id="rId5607" Type="http://schemas.openxmlformats.org/officeDocument/2006/relationships/hyperlink" Target="https://archive.org/download/ni-roms/roms/Nintendo%20-%20Nintendo%20Entertainment%20System%20%28Unheadered%29.zip/Shui%20Guo%20Li%20%28Asia%29%20%28Unl%29.zip" TargetMode="External"/><Relationship Id="rId6938" Type="http://schemas.openxmlformats.org/officeDocument/2006/relationships/hyperlink" Target="https://archive.org/download/ni-roms/roms/Nintendo%20-%20Nintendo%20Entertainment%20System%20%28Unheadered%29.zip/Wario%20Land%202%20%28Asia%29%20%28Ja%29%20%28JY039%29%20%28Pirate%29.zip" TargetMode="External"/><Relationship Id="rId415" Type="http://schemas.openxmlformats.org/officeDocument/2006/relationships/hyperlink" Target="https://archive.org/download/ni-roms/roms/Nintendo%20-%20Nintendo%20Entertainment%20System%20%28Unheadered%29.zip/Dragon%20Warrior%20II%20%28USA%29.zip" TargetMode="External"/><Relationship Id="rId414" Type="http://schemas.openxmlformats.org/officeDocument/2006/relationships/hyperlink" Target="https://archive.org/download/ni-roms/roms/Nintendo%20-%20Nintendo%20Entertainment%20System%20%28Unheadered%29.zip/Action%2052%20%28USA%29%20%28Rev%20B%29%20%28Unl%29.zip" TargetMode="External"/><Relationship Id="rId413" Type="http://schemas.openxmlformats.org/officeDocument/2006/relationships/hyperlink" Target="https://archive.org/download/ni-roms/roms/Nintendo%20-%20Nintendo%20Entertainment%20System%20%28Unheadered%29.zip/Dragon%20Warrior%20%28USA%29%20%28Rev%201%29.zip" TargetMode="External"/><Relationship Id="rId412" Type="http://schemas.openxmlformats.org/officeDocument/2006/relationships/hyperlink" Target="https://archive.org/download/ni-roms/roms/Nintendo%20-%20Nintendo%20Entertainment%20System%20%28Unheadered%29.zip/Action%2052%20%28USA%29%20%28Rev%20A%29%20%28Unl%29.zip" TargetMode="External"/><Relationship Id="rId419" Type="http://schemas.openxmlformats.org/officeDocument/2006/relationships/hyperlink" Target="https://archive.org/download/ni-roms/roms/Nintendo%20-%20Nintendo%20Entertainment%20System%20%28Unheadered%29.zip/Dragon%20Warrior%20IV%20%28USA%29.zip" TargetMode="External"/><Relationship Id="rId418" Type="http://schemas.openxmlformats.org/officeDocument/2006/relationships/hyperlink" Target="https://archive.org/download/ni-roms/roms/Nintendo%20-%20Nintendo%20Entertainment%20System%20%28Unheadered%29.zip/Action%2053%20Function%2016%20-%20Volume%20One%20%28World%29%20%28RC.1%29%20%28Aftermarket%29%20%28Unl%29.zip" TargetMode="External"/><Relationship Id="rId417" Type="http://schemas.openxmlformats.org/officeDocument/2006/relationships/hyperlink" Target="https://archive.org/download/ni-roms/roms/Nintendo%20-%20Nintendo%20Entertainment%20System%20%28Unheadered%29.zip/Dragon%20Warrior%20III%20%28USA%29.zip" TargetMode="External"/><Relationship Id="rId416" Type="http://schemas.openxmlformats.org/officeDocument/2006/relationships/hyperlink" Target="https://archive.org/download/ni-roms/roms/Nintendo%20-%20Nintendo%20Entertainment%20System%20%28Unheadered%29.zip/Action%2052%20%28USA%29%20%28Unl%29.zip" TargetMode="External"/><Relationship Id="rId411" Type="http://schemas.openxmlformats.org/officeDocument/2006/relationships/hyperlink" Target="https://archive.org/download/ni-roms/roms/Nintendo%20-%20Nintendo%20Entertainment%20System%20%28Unheadered%29.zip/Dragon%20Spirit%20-%20The%20New%20Legend%20%28USA%29.zip" TargetMode="External"/><Relationship Id="rId5600" Type="http://schemas.openxmlformats.org/officeDocument/2006/relationships/hyperlink" Target="https://archive.org/download/ni-roms/roms/Nintendo%20-%20Nintendo%20Entertainment%20System%20%28Unheadered%29.zip/Shounen%20Ashibe%20-%20Nepal%20Daibouken%20no%20Maki%20%28Japan%29.zip" TargetMode="External"/><Relationship Id="rId6931" Type="http://schemas.openxmlformats.org/officeDocument/2006/relationships/hyperlink" Target="https://archive.org/download/ni-roms/roms/Nintendo%20-%20Nintendo%20Entertainment%20System%20%28Unheadered%29.zip/Wanpaku%20Duck%20Yume%20Bouken%20%28Japan%29.zip" TargetMode="External"/><Relationship Id="rId410" Type="http://schemas.openxmlformats.org/officeDocument/2006/relationships/hyperlink" Target="https://archive.org/download/ni-roms/roms/Nintendo%20-%20Nintendo%20Entertainment%20System%20%28Unheadered%29.zip/Aces%20-%20Iron%20Eagle%20III%20%28Japan%29.zip" TargetMode="External"/><Relationship Id="rId5601" Type="http://schemas.openxmlformats.org/officeDocument/2006/relationships/hyperlink" Target="https://archive.org/download/ni-roms/roms/Nintendo%20-%20Nintendo%20Entertainment%20System%20%28Unheadered%29.zip/Shuang%20Ying%20%28Asia%29%20%28Ja%29%20%28Unl%29.zip" TargetMode="External"/><Relationship Id="rId6932" Type="http://schemas.openxmlformats.org/officeDocument/2006/relationships/hyperlink" Target="https://archive.org/download/ni-roms/roms/Nintendo%20-%20Nintendo%20Entertainment%20System%20%28Unheadered%29.zip/Wanpaku%20Kokkun%20no%20Gourmet%20World%20%28Japan%29.zip" TargetMode="External"/><Relationship Id="rId6930" Type="http://schemas.openxmlformats.org/officeDocument/2006/relationships/hyperlink" Target="https://archive.org/download/ni-roms/roms/Nintendo%20-%20Nintendo%20Entertainment%20System%20%28Unheadered%29.zip/Wanpaku%20Duck%20Yume%20Bouken%20%28Japan%29%20%28Beta%29.zip" TargetMode="External"/><Relationship Id="rId4305" Type="http://schemas.openxmlformats.org/officeDocument/2006/relationships/hyperlink" Target="https://archive.org/download/ni-roms/roms/Nintendo%20-%20Nintendo%20Entertainment%20System%20%28Unheadered%29.zip/Miner%20%28World%29%20%28Byte-Off%202019%29%20%28Aftermarket%29%20%28Unl%29.zip" TargetMode="External"/><Relationship Id="rId5637" Type="http://schemas.openxmlformats.org/officeDocument/2006/relationships/hyperlink" Target="https://archive.org/download/ni-roms/roms/Nintendo%20-%20Nintendo%20Entertainment%20System%20%28Unheadered%29.zip/Silk%202%20%28Asia%29%20%28En%29%20%28Pirate%29.zip" TargetMode="External"/><Relationship Id="rId6968" Type="http://schemas.openxmlformats.org/officeDocument/2006/relationships/hyperlink" Target="https://archive.org/download/ni-roms/roms/Nintendo%20-%20Nintendo%20Entertainment%20System%20%28Unheadered%29.zip/Widget%20%28USA%29.zip" TargetMode="External"/><Relationship Id="rId4304" Type="http://schemas.openxmlformats.org/officeDocument/2006/relationships/hyperlink" Target="https://archive.org/download/ni-roms/roms/Nintendo%20-%20Nintendo%20Entertainment%20System%20%28Unheadered%29.zip/Minelvaton%20Saga%20-%20Ragon%20no%20Fukkatsu%20%28Japan%29.zip" TargetMode="External"/><Relationship Id="rId5638" Type="http://schemas.openxmlformats.org/officeDocument/2006/relationships/hyperlink" Target="https://archive.org/download/ni-roms/roms/Nintendo%20-%20Nintendo%20Entertainment%20System%20%28Unheadered%29.zip/Silk%20Worm%20%28USA%29%20%28Sample%29.zip" TargetMode="External"/><Relationship Id="rId6969" Type="http://schemas.openxmlformats.org/officeDocument/2006/relationships/hyperlink" Target="https://archive.org/download/ni-roms/roms/Nintendo%20-%20Nintendo%20Entertainment%20System%20%28Unheadered%29.zip/Wild%20Boys%20of%20Dogstar%20%28World%29%20%28Demo%29%20%28Aftermarket%29%20%28Unl%29.zip" TargetMode="External"/><Relationship Id="rId4307" Type="http://schemas.openxmlformats.org/officeDocument/2006/relationships/hyperlink" Target="https://archive.org/download/ni-roms/roms/Nintendo%20-%20Nintendo%20Entertainment%20System%20%28Unheadered%29.zip/Mini-Putt%20%28Japan%29.zip" TargetMode="External"/><Relationship Id="rId5635" Type="http://schemas.openxmlformats.org/officeDocument/2006/relationships/hyperlink" Target="https://archive.org/download/ni-roms/roms/Nintendo%20-%20Nintendo%20Entertainment%20System%20%28Unheadered%29.zip/Silent%20Service%20%28USA%29%20%28Rev%201%29.zip" TargetMode="External"/><Relationship Id="rId6966" Type="http://schemas.openxmlformats.org/officeDocument/2006/relationships/hyperlink" Target="https://archive.org/download/ni-roms/roms/Nintendo%20-%20Nintendo%20Entertainment%20System%20%28Unheadered%29.zip/Who%20Framed%20Roger%20Rabbit%20%28USA%29.zip" TargetMode="External"/><Relationship Id="rId4306" Type="http://schemas.openxmlformats.org/officeDocument/2006/relationships/hyperlink" Target="https://archive.org/download/ni-roms/roms/Nintendo%20-%20Nintendo%20Entertainment%20System%20%28Unheadered%29.zip/Miner%20%28World%29%20%28v1.1%29%20%28Aftermarket%29%20%28Unl%29.zip" TargetMode="External"/><Relationship Id="rId5636" Type="http://schemas.openxmlformats.org/officeDocument/2006/relationships/hyperlink" Target="https://archive.org/download/ni-roms/roms/Nintendo%20-%20Nintendo%20Entertainment%20System%20%28Unheadered%29.zip/Silent%20Service%20%28USA%29.zip" TargetMode="External"/><Relationship Id="rId6967" Type="http://schemas.openxmlformats.org/officeDocument/2006/relationships/hyperlink" Target="https://archive.org/download/ni-roms/roms/Nintendo%20-%20Nintendo%20Entertainment%20System%20%28Unheadered%29.zip/Whomp%20%27Em%20%28USA%29.zip" TargetMode="External"/><Relationship Id="rId4309" Type="http://schemas.openxmlformats.org/officeDocument/2006/relationships/hyperlink" Target="https://archive.org/download/ni-roms/roms/Nintendo%20-%20Nintendo%20Entertainment%20System%20%28Unheadered%29.zip/Minnade%20Mamotte%20Knight%20-%20Amazon%27s%20Running%20Diet%20%28World%29%20%28Ja%29%20%28Aftermarket%29%20%28Unl%29.zip" TargetMode="External"/><Relationship Id="rId4308" Type="http://schemas.openxmlformats.org/officeDocument/2006/relationships/hyperlink" Target="https://archive.org/download/ni-roms/roms/Nintendo%20-%20Nintendo%20Entertainment%20System%20%28Unheadered%29.zip/Mini-Putt%20%28USA%29%20%28Proto%29.zip" TargetMode="External"/><Relationship Id="rId5639" Type="http://schemas.openxmlformats.org/officeDocument/2006/relationships/hyperlink" Target="https://archive.org/download/ni-roms/roms/Nintendo%20-%20Nintendo%20Entertainment%20System%20%28Unheadered%29.zip/Silk%20Worm%20%28USA%29.zip" TargetMode="External"/><Relationship Id="rId448" Type="http://schemas.openxmlformats.org/officeDocument/2006/relationships/hyperlink" Target="https://archive.org/download/ni-roms/roms/Nintendo%20-%20Nintendo%20Entertainment%20System%20%28Unheadered%29.zip/Addams%20Family%2C%20The%20%28Europe%29%20%28En%2CFr%2CDe%29.zip" TargetMode="External"/><Relationship Id="rId447" Type="http://schemas.openxmlformats.org/officeDocument/2006/relationships/hyperlink" Target="https://archive.org/download/ni-roms/roms/Nintendo%20-%20Nintendo%20Entertainment%20System%20%28Unheadered%29.zip/Empereur%2C%20L%27%20%28USA%29.zip" TargetMode="External"/><Relationship Id="rId446" Type="http://schemas.openxmlformats.org/officeDocument/2006/relationships/hyperlink" Target="https://archive.org/download/ni-roms/roms/Nintendo%20-%20Nintendo%20Entertainment%20System%20%28Unheadered%29.zip/Adam%20%26%20Eve%20%28Spain%29%20%28En%29%20%28NTDEC%29%20%28Unl%29.zip" TargetMode="External"/><Relationship Id="rId445" Type="http://schemas.openxmlformats.org/officeDocument/2006/relationships/hyperlink" Target="https://archive.org/download/ni-roms/roms/Nintendo%20-%20Nintendo%20Entertainment%20System%20%28Unheadered%29.zip/Elite%20%28Europe%29%20%28En%2CFr%2CDe%29.zip" TargetMode="External"/><Relationship Id="rId449" Type="http://schemas.openxmlformats.org/officeDocument/2006/relationships/hyperlink" Target="https://archive.org/download/ni-roms/roms/Nintendo%20-%20Nintendo%20Entertainment%20System%20%28Unheadered%29.zip/Eric%20Cantona%20Football%20Challenge%20-%20Goal%21%202%20%28Europe%29.zip" TargetMode="External"/><Relationship Id="rId440" Type="http://schemas.openxmlformats.org/officeDocument/2006/relationships/hyperlink" Target="https://archive.org/download/ni-roms/roms/Nintendo%20-%20Nintendo%20Entertainment%20System%20%28Unheadered%29.zip/Action%2053%20Vol.%204%20-%20Actually%2054%20%28World%29%20%28Disk%204%29%20%28Aftermarket%29%20%28Unl%29.zip" TargetMode="External"/><Relationship Id="rId6960" Type="http://schemas.openxmlformats.org/officeDocument/2006/relationships/hyperlink" Target="https://archive.org/download/ni-roms/roms/Nintendo%20-%20Nintendo%20Entertainment%20System%20%28Unheadered%29.zip/Wheel%20of%20Fortune%20-%20Junior%20Edition%20%28USA%29.zip" TargetMode="External"/><Relationship Id="rId5630" Type="http://schemas.openxmlformats.org/officeDocument/2006/relationships/hyperlink" Target="https://archive.org/download/ni-roms/roms/Nintendo%20-%20Nintendo%20Entertainment%20System%20%28Unheadered%29.zip/Sidewinder%20%28Australia%29%20%28Unl%29.zip" TargetMode="External"/><Relationship Id="rId6961" Type="http://schemas.openxmlformats.org/officeDocument/2006/relationships/hyperlink" Target="https://archive.org/download/ni-roms/roms/Nintendo%20-%20Nintendo%20Entertainment%20System%20%28Unheadered%29.zip/Wheel%20of%20Fortune%20Featuring%20Vanna%20White%20%28USA%29.zip" TargetMode="External"/><Relationship Id="rId444" Type="http://schemas.openxmlformats.org/officeDocument/2006/relationships/hyperlink" Target="https://archive.org/download/ni-roms/roms/Nintendo%20-%20Nintendo%20Entertainment%20System%20%28Unheadered%29.zip/Adam%20%26%20Eve%20%28Asia%29%20%28En%29%20%28Mega%20Soft%29%20%28Unl%29.zip" TargetMode="External"/><Relationship Id="rId4301" Type="http://schemas.openxmlformats.org/officeDocument/2006/relationships/hyperlink" Target="https://archive.org/download/ni-roms/roms/Nintendo%20-%20Nintendo%20Entertainment%20System%20%28Unheadered%29.zip/Mine%20Mayhem%20%28World%29%20%28Aftermarket%29%20%28Unl%29.zip" TargetMode="External"/><Relationship Id="rId5633" Type="http://schemas.openxmlformats.org/officeDocument/2006/relationships/hyperlink" Target="https://archive.org/download/ni-roms/roms/Nintendo%20-%20Nintendo%20Entertainment%20System%20%28Unheadered%29.zip/Silent%20Assault%20%28USA%29%20%28Unl%29.zip" TargetMode="External"/><Relationship Id="rId6964" Type="http://schemas.openxmlformats.org/officeDocument/2006/relationships/hyperlink" Target="https://archive.org/download/ni-roms/roms/Nintendo%20-%20Nintendo%20Entertainment%20System%20%28Unheadered%29.zip/Where%20in%20Time%20Is%20Carmen%20Sandiego%20%28USA%29.zip" TargetMode="External"/><Relationship Id="rId443" Type="http://schemas.openxmlformats.org/officeDocument/2006/relationships/hyperlink" Target="https://archive.org/download/ni-roms/roms/Nintendo%20-%20Nintendo%20Entertainment%20System%20%28Unheadered%29.zip/Eliminator%20Boat%20Duel%20%28USA%29.zip" TargetMode="External"/><Relationship Id="rId4300" Type="http://schemas.openxmlformats.org/officeDocument/2006/relationships/hyperlink" Target="https://archive.org/download/ni-roms/roms/Nintendo%20-%20Nintendo%20Entertainment%20System%20%28Unheadered%29.zip/Mindseeker%20%28Japan%29.zip" TargetMode="External"/><Relationship Id="rId5634" Type="http://schemas.openxmlformats.org/officeDocument/2006/relationships/hyperlink" Target="https://archive.org/download/ni-roms/roms/Nintendo%20-%20Nintendo%20Entertainment%20System%20%28Unheadered%29.zip/Silent%20Service%20%28Europe%29.zip" TargetMode="External"/><Relationship Id="rId6965" Type="http://schemas.openxmlformats.org/officeDocument/2006/relationships/hyperlink" Target="https://archive.org/download/ni-roms/roms/Nintendo%20-%20Nintendo%20Entertainment%20System%20%28Unheadered%29.zip/White%20Lion%20Densetsu%20-%20Pyramid%20no%20Kanata%20ni%20%28Japan%29.zip" TargetMode="External"/><Relationship Id="rId442" Type="http://schemas.openxmlformats.org/officeDocument/2006/relationships/hyperlink" Target="https://archive.org/download/ni-roms/roms/Nintendo%20-%20Nintendo%20Entertainment%20System%20%28Unheadered%29.zip/Action%20in%20New%20York%20%28Europe%29.zip" TargetMode="External"/><Relationship Id="rId4303" Type="http://schemas.openxmlformats.org/officeDocument/2006/relationships/hyperlink" Target="https://archive.org/download/ni-roms/roms/Nintendo%20-%20Nintendo%20Entertainment%20System%20%28Unheadered%29.zip/Minekart%20Madness%20%28World%29%20%28Aftermarket%29%20%28Unl%29.zip" TargetMode="External"/><Relationship Id="rId5631" Type="http://schemas.openxmlformats.org/officeDocument/2006/relationships/hyperlink" Target="https://archive.org/download/ni-roms/roms/Nintendo%20-%20Nintendo%20Entertainment%20System%20%28Unheadered%29.zip/Signal%20Test%20%28World%29%20%28Auto%20Demo%29%20%28Aftermarket%29%20%28Unl%29.zip" TargetMode="External"/><Relationship Id="rId6962" Type="http://schemas.openxmlformats.org/officeDocument/2006/relationships/hyperlink" Target="https://archive.org/download/ni-roms/roms/Nintendo%20-%20Nintendo%20Entertainment%20System%20%28Unheadered%29.zip/When%20the%20World%20Went%20Maddie%20%28World%29%20%28Demo%29%20%28Byte-Off%202024%29%20%28Aftermarket%29%20%28Unl%29%20%28Alt%29.zip" TargetMode="External"/><Relationship Id="rId441" Type="http://schemas.openxmlformats.org/officeDocument/2006/relationships/hyperlink" Target="https://archive.org/download/ni-roms/roms/Nintendo%20-%20Nintendo%20Entertainment%20System%20%28Unheadered%29.zip/Elevator%20Action%20%28USA%29.zip" TargetMode="External"/><Relationship Id="rId4302" Type="http://schemas.openxmlformats.org/officeDocument/2006/relationships/hyperlink" Target="https://archive.org/download/ni-roms/roms/Nintendo%20-%20Nintendo%20Entertainment%20System%20%28Unheadered%29.zip/Mine%20Shaft%20%28World%29%20%28Aftermarket%29%20%28Unl%29.zip" TargetMode="External"/><Relationship Id="rId5632" Type="http://schemas.openxmlformats.org/officeDocument/2006/relationships/hyperlink" Target="https://archive.org/download/ni-roms/roms/Nintendo%20-%20Nintendo%20Entertainment%20System%20%28Unheadered%29.zip/Silent%20Assault%20%28Asia%29%20%28En%29%20%2872%20pin%20cart%29%20%28Unl%29.zip" TargetMode="External"/><Relationship Id="rId6963" Type="http://schemas.openxmlformats.org/officeDocument/2006/relationships/hyperlink" Target="https://archive.org/download/ni-roms/roms/Nintendo%20-%20Nintendo%20Entertainment%20System%20%28Unheadered%29.zip/Where%27s%20Waldo%20%28USA%29.zip" TargetMode="External"/><Relationship Id="rId5626" Type="http://schemas.openxmlformats.org/officeDocument/2006/relationships/hyperlink" Target="https://archive.org/download/ni-roms/roms/Nintendo%20-%20Nintendo%20Entertainment%20System%20%28Unheadered%29.zip/Side%20Pocket%20%28Japan%29.zip" TargetMode="External"/><Relationship Id="rId6957" Type="http://schemas.openxmlformats.org/officeDocument/2006/relationships/hyperlink" Target="https://archive.org/download/ni-roms/roms/Nintendo%20-%20Nintendo%20Entertainment%20System%20%28Unheadered%29.zip/Wheel%20of%20Fortune%20%28USA%29%20%28Rev%201%29.zip" TargetMode="External"/><Relationship Id="rId5627" Type="http://schemas.openxmlformats.org/officeDocument/2006/relationships/hyperlink" Target="https://archive.org/download/ni-roms/roms/Nintendo%20-%20Nintendo%20Entertainment%20System%20%28Unheadered%29.zip/Side%20Pocket%20%28Russia%29%20%28Pirate%29.zip" TargetMode="External"/><Relationship Id="rId6958" Type="http://schemas.openxmlformats.org/officeDocument/2006/relationships/hyperlink" Target="https://archive.org/download/ni-roms/roms/Nintendo%20-%20Nintendo%20Entertainment%20System%20%28Unheadered%29.zip/Wheel%20of%20Fortune%20%28USA%29.zip" TargetMode="External"/><Relationship Id="rId5624" Type="http://schemas.openxmlformats.org/officeDocument/2006/relationships/hyperlink" Target="https://archive.org/download/ni-roms/roms/Nintendo%20-%20Nintendo%20Entertainment%20System%20%28Unheadered%29.zip/Side%20Pocket%20%28Asia%29%20%28En%29%20%28LG06%29%20%28Pirate%29.zip" TargetMode="External"/><Relationship Id="rId6955" Type="http://schemas.openxmlformats.org/officeDocument/2006/relationships/hyperlink" Target="https://archive.org/download/ni-roms/roms/Nintendo%20-%20Nintendo%20Entertainment%20System%20%28Unheadered%29.zip/Werewolf%20-%20The%20Last%20Warrior%20%28USA%29.zip" TargetMode="External"/><Relationship Id="rId5625" Type="http://schemas.openxmlformats.org/officeDocument/2006/relationships/hyperlink" Target="https://archive.org/download/ni-roms/roms/Nintendo%20-%20Nintendo%20Entertainment%20System%20%28Unheadered%29.zip/Side%20Pocket%20%28Europe%29.zip" TargetMode="External"/><Relationship Id="rId6956" Type="http://schemas.openxmlformats.org/officeDocument/2006/relationships/hyperlink" Target="https://archive.org/download/ni-roms/roms/Nintendo%20-%20Nintendo%20Entertainment%20System%20%28Unheadered%29.zip/Western%20Kids%20%28Japan%29.zip" TargetMode="External"/><Relationship Id="rId5628" Type="http://schemas.openxmlformats.org/officeDocument/2006/relationships/hyperlink" Target="https://archive.org/download/ni-roms/roms/Nintendo%20-%20Nintendo%20Entertainment%20System%20%28Unheadered%29.zip/Side%20Pocket%20%28USA%29.zip" TargetMode="External"/><Relationship Id="rId6959" Type="http://schemas.openxmlformats.org/officeDocument/2006/relationships/hyperlink" Target="https://archive.org/download/ni-roms/roms/Nintendo%20-%20Nintendo%20Entertainment%20System%20%28Unheadered%29.zip/Wheel%20of%20Fortune%20-%20Family%20Edition%20%28USA%29.zip" TargetMode="External"/><Relationship Id="rId5629" Type="http://schemas.openxmlformats.org/officeDocument/2006/relationships/hyperlink" Target="https://archive.org/download/ni-roms/roms/Nintendo%20-%20Nintendo%20Entertainment%20System%20%28Unheadered%29.zip/Sidewinder%20%28Asia%29%20%28En%29%20%2872%20pin%20cart%29%20%28Unl%29.zip" TargetMode="External"/><Relationship Id="rId437" Type="http://schemas.openxmlformats.org/officeDocument/2006/relationships/hyperlink" Target="https://archive.org/download/ni-roms/roms/Nintendo%20-%20Nintendo%20Entertainment%20System%20%28Unheadered%29.zip/Dynablaster%20%28Europe%29.zip" TargetMode="External"/><Relationship Id="rId436" Type="http://schemas.openxmlformats.org/officeDocument/2006/relationships/hyperlink" Target="https://archive.org/download/ni-roms/roms/Nintendo%20-%20Nintendo%20Entertainment%20System%20%28Unheadered%29.zip/Action%2053%20Vol.%204%20-%20Actually%2054%20%28World%29%20%28Disk%202%29%20%28Aftermarket%29%20%28Unl%29.zip" TargetMode="External"/><Relationship Id="rId435" Type="http://schemas.openxmlformats.org/officeDocument/2006/relationships/hyperlink" Target="https://archive.org/download/ni-roms/roms/Nintendo%20-%20Nintendo%20Entertainment%20System%20%28Unheadered%29.zip/Dusty%20Diamond%27s%20All-Star%20Softball%20%28USA%29.zip" TargetMode="External"/><Relationship Id="rId434" Type="http://schemas.openxmlformats.org/officeDocument/2006/relationships/hyperlink" Target="https://archive.org/download/ni-roms/roms/Nintendo%20-%20Nintendo%20Entertainment%20System%20%28Unheadered%29.zip/Action%2053%20Vol.%204%20-%20Actually%2054%20%28World%29%20%28Disk%201%29%20%28Aftermarket%29%20%28Unl%29.zip" TargetMode="External"/><Relationship Id="rId439" Type="http://schemas.openxmlformats.org/officeDocument/2006/relationships/hyperlink" Target="https://archive.org/download/ni-roms/roms/Nintendo%20-%20Nintendo%20Entertainment%20System%20%28Unheadered%29.zip/Dynowarz%20-%20The%20Destruction%20of%20Spondylus%20%28USA%29.zip" TargetMode="External"/><Relationship Id="rId438" Type="http://schemas.openxmlformats.org/officeDocument/2006/relationships/hyperlink" Target="https://archive.org/download/ni-roms/roms/Nintendo%20-%20Nintendo%20Entertainment%20System%20%28Unheadered%29.zip/Action%2053%20Vol.%204%20-%20Actually%2054%20%28World%29%20%28Disk%203%29%20%28Aftermarket%29%20%28Unl%29.zip" TargetMode="External"/><Relationship Id="rId6950" Type="http://schemas.openxmlformats.org/officeDocument/2006/relationships/hyperlink" Target="https://archive.org/download/ni-roms/roms/Nintendo%20-%20Nintendo%20Entertainment%20System%20%28Unheadered%29.zip/Weed%20N%27Stiff%202%20-%20Bobson%27s%20Revenge%20%28World%29%20%28Demo%29%20%282022-09-19%29%20%28Aftermarket%29%20%28Unl%29.zip" TargetMode="External"/><Relationship Id="rId433" Type="http://schemas.openxmlformats.org/officeDocument/2006/relationships/hyperlink" Target="https://archive.org/download/ni-roms/roms/Nintendo%20-%20Nintendo%20Entertainment%20System%20%28Unheadered%29.zip/Dungeon%20Magic%20-%20Sword%20of%20the%20Elements%20%28USA%29.zip" TargetMode="External"/><Relationship Id="rId5622" Type="http://schemas.openxmlformats.org/officeDocument/2006/relationships/hyperlink" Target="https://archive.org/download/ni-roms/roms/Nintendo%20-%20Nintendo%20Entertainment%20System%20%28Unheadered%29.zip/Siamond%20%28World%29%20%28v0.950%29%20%28Aftermarket%29%20%28Unl%29.zip" TargetMode="External"/><Relationship Id="rId6953" Type="http://schemas.openxmlformats.org/officeDocument/2006/relationships/hyperlink" Target="https://archive.org/download/ni-roms/roms/Nintendo%20-%20Nintendo%20Entertainment%20System%20%28Unheadered%29.zip/Wenzi%20Guangchang%20%2B%20Pailei%20%28China%29%20%28Unl%29.zip" TargetMode="External"/><Relationship Id="rId432" Type="http://schemas.openxmlformats.org/officeDocument/2006/relationships/hyperlink" Target="https://archive.org/download/ni-roms/roms/Nintendo%20-%20Nintendo%20Entertainment%20System%20%28Unheadered%29.zip/Action%2053%20Vol.%204%20-%20Actually%2054%20%28World%29%20%28Aftermarket%29%20%28Unl%29.zip" TargetMode="External"/><Relationship Id="rId5623" Type="http://schemas.openxmlformats.org/officeDocument/2006/relationships/hyperlink" Target="https://archive.org/download/ni-roms/roms/Nintendo%20-%20Nintendo%20Entertainment%20System%20%28Unheadered%29.zip/Siamond%20%28World%29%20%28v0.980%29%20%28Aftermarket%29%20%28Unl%29.zip" TargetMode="External"/><Relationship Id="rId6954" Type="http://schemas.openxmlformats.org/officeDocument/2006/relationships/hyperlink" Target="https://archive.org/download/ni-roms/roms/Nintendo%20-%20Nintendo%20Entertainment%20System%20%28Unheadered%29.zip/Werewolf%20-%20The%20Last%20Warrior%20%28Europe%29.zip" TargetMode="External"/><Relationship Id="rId431" Type="http://schemas.openxmlformats.org/officeDocument/2006/relationships/hyperlink" Target="https://archive.org/download/ni-roms/roms/Nintendo%20-%20Nintendo%20Entertainment%20System%20%28Unheadered%29.zip/DuckTales%202%20%28USA%29.zip" TargetMode="External"/><Relationship Id="rId5620" Type="http://schemas.openxmlformats.org/officeDocument/2006/relationships/hyperlink" Target="https://archive.org/download/ni-roms/roms/Nintendo%20-%20Nintendo%20Entertainment%20System%20%28Unheadered%29.zip/Shutshimi%20%28World%29%20%28Demo%29%20%28Aftermarket%29%20%28Unl%29.zip" TargetMode="External"/><Relationship Id="rId6951" Type="http://schemas.openxmlformats.org/officeDocument/2006/relationships/hyperlink" Target="https://archive.org/download/ni-roms/roms/Nintendo%20-%20Nintendo%20Entertainment%20System%20%28Unheadered%29.zip/Weed%20N%27Stiff%202%20-%20Bobson%27s%20Revenge%20%28World%29%20%28Demo%29%20%282022-10-14%29%20%28Aftermarket%29%20%28Unl%29.zip" TargetMode="External"/><Relationship Id="rId430" Type="http://schemas.openxmlformats.org/officeDocument/2006/relationships/hyperlink" Target="https://archive.org/download/ni-roms/roms/Nintendo%20-%20Nintendo%20Entertainment%20System%20%28Unheadered%29.zip/Action%2053%20Vol.%203%20-%20Revenge%20of%20the%20Twins%20%28World%29%20%28v1.5%29%20%28Disk%202%29%20%28Aftermarket%29%20%28Unl%29.zip" TargetMode="External"/><Relationship Id="rId5621" Type="http://schemas.openxmlformats.org/officeDocument/2006/relationships/hyperlink" Target="https://archive.org/download/ni-roms/roms/Nintendo%20-%20Nintendo%20Entertainment%20System%20%28Unheadered%29.zip/Siamond%20%28World%29%20%28Beta%29%20%28Aftermarket%29%20%28Unl%29.zip" TargetMode="External"/><Relationship Id="rId6952" Type="http://schemas.openxmlformats.org/officeDocument/2006/relationships/hyperlink" Target="https://archive.org/download/ni-roms/roms/Nintendo%20-%20Nintendo%20Entertainment%20System%20%28Unheadered%29.zip/Weilai%20Xiaozi%20-%20Joy%20Van%20Kid%20%28Asia%29%20%28En%29%20%28Unl%29.zip" TargetMode="External"/><Relationship Id="rId6108" Type="http://schemas.openxmlformats.org/officeDocument/2006/relationships/hyperlink" Target="https://archive.org/download/ni-roms/roms/Nintendo%20-%20Nintendo%20Entertainment%20System%20%28Unheadered%29.zip/Super%20Chinese%202%20-%20Dragon%20Kid%20%28Japan%29.zip" TargetMode="External"/><Relationship Id="rId6109" Type="http://schemas.openxmlformats.org/officeDocument/2006/relationships/hyperlink" Target="https://archive.org/download/ni-roms/roms/Nintendo%20-%20Nintendo%20Entertainment%20System%20%28Unheadered%29.zip/Super%20Chinese%203%20%28Japan%29.zip" TargetMode="External"/><Relationship Id="rId6102" Type="http://schemas.openxmlformats.org/officeDocument/2006/relationships/hyperlink" Target="https://archive.org/download/ni-roms/roms/Nintendo%20-%20Nintendo%20Entertainment%20System%20%28Unheadered%29.zip/Super%20Cartridge%20Ver%207%20-%204%20in%201%20%28Asia%29%20%28En%29%20%28Unl%29.zip" TargetMode="External"/><Relationship Id="rId6103" Type="http://schemas.openxmlformats.org/officeDocument/2006/relationships/hyperlink" Target="https://archive.org/download/ni-roms/roms/Nintendo%20-%20Nintendo%20Entertainment%20System%20%28Unheadered%29.zip/Super%20Cartridge%20Ver%208%20-%204%20in%201%20%28Asia%29%20%28En%29%20%28Unl%29.zip" TargetMode="External"/><Relationship Id="rId6100" Type="http://schemas.openxmlformats.org/officeDocument/2006/relationships/hyperlink" Target="https://archive.org/download/ni-roms/roms/Nintendo%20-%20Nintendo%20Entertainment%20System%20%28Unheadered%29.zip/Super%20Cartridge%20Ver%205%20-%207%20in%201%20%28Asia%29%20%28Unl%29.zip" TargetMode="External"/><Relationship Id="rId6101" Type="http://schemas.openxmlformats.org/officeDocument/2006/relationships/hyperlink" Target="https://archive.org/download/ni-roms/roms/Nintendo%20-%20Nintendo%20Entertainment%20System%20%28Unheadered%29.zip/Super%20Cartridge%20Ver%206%20-%206%20in%201%20%28Asia%29%20%28En%29%20%28Unl%29.zip" TargetMode="External"/><Relationship Id="rId6106" Type="http://schemas.openxmlformats.org/officeDocument/2006/relationships/hyperlink" Target="https://archive.org/download/ni-roms/roms/Nintendo%20-%20Nintendo%20Entertainment%20System%20%28Unheadered%29.zip/Super%20Chinese%20%28Japan%29.zip" TargetMode="External"/><Relationship Id="rId6107" Type="http://schemas.openxmlformats.org/officeDocument/2006/relationships/hyperlink" Target="https://archive.org/download/ni-roms/roms/Nintendo%20-%20Nintendo%20Entertainment%20System%20%28Unheadered%29.zip/Super%20Chinese%202%20-%20Dragon%20Kid%20%28Japan%29%20%28Virtual%20Console%29.zip" TargetMode="External"/><Relationship Id="rId6104" Type="http://schemas.openxmlformats.org/officeDocument/2006/relationships/hyperlink" Target="https://archive.org/download/ni-roms/roms/Nintendo%20-%20Nintendo%20Entertainment%20System%20%28Unheadered%29.zip/Super%20Cartridge%20Ver%209%20-%203%20in%201%20%28Asia%29%20%28En%29%20%28Unl%29.zip" TargetMode="External"/><Relationship Id="rId6105" Type="http://schemas.openxmlformats.org/officeDocument/2006/relationships/hyperlink" Target="https://archive.org/download/ni-roms/roms/Nintendo%20-%20Nintendo%20Entertainment%20System%20%28Unheadered%29.zip/Super%20Child%20Bros.%203%20%28World%29%20%28Aftermarket%29%20%28Unl%29.zip" TargetMode="External"/><Relationship Id="rId6120" Type="http://schemas.openxmlformats.org/officeDocument/2006/relationships/hyperlink" Target="https://archive.org/download/ni-roms/roms/Nintendo%20-%20Nintendo%20Entertainment%20System%20%28Unheadered%29.zip/Super%20Contra%208%20%28China%29%20%28En%29%20%28Pirate%29.zip" TargetMode="External"/><Relationship Id="rId6121" Type="http://schemas.openxmlformats.org/officeDocument/2006/relationships/hyperlink" Target="https://archive.org/download/ni-roms/roms/Nintendo%20-%20Nintendo%20Entertainment%20System%20%28Unheadered%29.zip/Super%20Contra%20DS%20%28Asia%29%20%28En%29%20%28Pirate%29.zip" TargetMode="External"/><Relationship Id="rId6124" Type="http://schemas.openxmlformats.org/officeDocument/2006/relationships/hyperlink" Target="https://archive.org/download/ni-roms/roms/Nintendo%20-%20Nintendo%20Entertainment%20System%20%28Unheadered%29.zip/Super%20Contra%20II%20%28Russia%29%20%28Pirate%29.zip" TargetMode="External"/><Relationship Id="rId6125" Type="http://schemas.openxmlformats.org/officeDocument/2006/relationships/hyperlink" Target="https://archive.org/download/ni-roms/roms/Nintendo%20-%20Nintendo%20Entertainment%20System%20%28Unheadered%29.zip/Super%20Contra%20X%20%28China%29%20%28Pirate%29.zip" TargetMode="External"/><Relationship Id="rId6122" Type="http://schemas.openxmlformats.org/officeDocument/2006/relationships/hyperlink" Target="https://archive.org/download/ni-roms/roms/Nintendo%20-%20Nintendo%20Entertainment%20System%20%28Unheadered%29.zip/Super%20Contra%20II%20%28Asia%29%20%28En%29%20%28Pirate%29%20%28Alt%29.zip" TargetMode="External"/><Relationship Id="rId6123" Type="http://schemas.openxmlformats.org/officeDocument/2006/relationships/hyperlink" Target="https://archive.org/download/ni-roms/roms/Nintendo%20-%20Nintendo%20Entertainment%20System%20%28Unheadered%29.zip/Super%20Contra%20II%20%28Asia%29%20%28En%29%20%28Pirate%29.zip" TargetMode="External"/><Relationship Id="rId6128" Type="http://schemas.openxmlformats.org/officeDocument/2006/relationships/hyperlink" Target="https://archive.org/download/ni-roms/roms/Nintendo%20-%20Nintendo%20Entertainment%20System%20%28Unheadered%29.zip/Super%20Dodge%20Ball%20%28USA%29.zip" TargetMode="External"/><Relationship Id="rId6129" Type="http://schemas.openxmlformats.org/officeDocument/2006/relationships/hyperlink" Target="https://archive.org/download/ni-roms/roms/Nintendo%20-%20Nintendo%20Entertainment%20System%20%28Unheadered%29.zip/Super%20Donkey%20Kong%20%28Asia%29%20%28En%29%20%28Pirate%29.zip" TargetMode="External"/><Relationship Id="rId6126" Type="http://schemas.openxmlformats.org/officeDocument/2006/relationships/hyperlink" Target="https://archive.org/download/ni-roms/roms/Nintendo%20-%20Nintendo%20Entertainment%20System%20%28Unheadered%29.zip/Super%20Crusher%20Fighters%20%28World%29%20%28Aftermarket%29%20%28Unl%29.zip" TargetMode="External"/><Relationship Id="rId6127" Type="http://schemas.openxmlformats.org/officeDocument/2006/relationships/hyperlink" Target="https://archive.org/download/ni-roms/roms/Nintendo%20-%20Nintendo%20Entertainment%20System%20%28Unheadered%29.zip/Super%20Dodge%20Ball%20%28USA%29%20%28Virtual%20Console%29.zip" TargetMode="External"/><Relationship Id="rId6119" Type="http://schemas.openxmlformats.org/officeDocument/2006/relationships/hyperlink" Target="https://archive.org/download/ni-roms/roms/Nintendo%20-%20Nintendo%20Entertainment%20System%20%28Unheadered%29.zip/Super%20Contra%206%20%28Asia%29%20%28En%29%20%28Pirate%29.zip" TargetMode="External"/><Relationship Id="rId6110" Type="http://schemas.openxmlformats.org/officeDocument/2006/relationships/hyperlink" Target="https://archive.org/download/ni-roms/roms/Nintendo%20-%20Nintendo%20Entertainment%20System%20%28Unheadered%29.zip/Super%20Choice%205-in-1%20%28Asia%29%20%28SPC011%29%20%28Pirate%29.zip" TargetMode="External"/><Relationship Id="rId6113" Type="http://schemas.openxmlformats.org/officeDocument/2006/relationships/hyperlink" Target="https://archive.org/download/ni-roms/roms/Nintendo%20-%20Nintendo%20Entertainment%20System%20%28Unheadered%29.zip/Super%20City%20Tank%20%28Asia%29%20%28En%29%20%28Infinite%20lives%29%20%28Unl%29.zip" TargetMode="External"/><Relationship Id="rId6114" Type="http://schemas.openxmlformats.org/officeDocument/2006/relationships/hyperlink" Target="https://archive.org/download/ni-roms/roms/Nintendo%20-%20Nintendo%20Entertainment%20System%20%28Unheadered%29.zip/Super%20City%20Tank%20%28Asia%29%20%28En%29%20%28Unl%29.zip" TargetMode="External"/><Relationship Id="rId6111" Type="http://schemas.openxmlformats.org/officeDocument/2006/relationships/hyperlink" Target="https://archive.org/download/ni-roms/roms/Nintendo%20-%20Nintendo%20Entertainment%20System%20%28Unheadered%29.zip/Super%20City%20Mayor%20%28World%29%20%28Global%20Game%20Jam%202020%29%20%28Aftermarket%29%20%28Unl%29.zip" TargetMode="External"/><Relationship Id="rId6112" Type="http://schemas.openxmlformats.org/officeDocument/2006/relationships/hyperlink" Target="https://archive.org/download/ni-roms/roms/Nintendo%20-%20Nintendo%20Entertainment%20System%20%28Unheadered%29.zip/Super%20City%20Mayor%20%28World%29%20%28NESDev%202019%29%20%28Aftermarket%29%20%28Unl%29.zip" TargetMode="External"/><Relationship Id="rId6117" Type="http://schemas.openxmlformats.org/officeDocument/2006/relationships/hyperlink" Target="https://archive.org/download/ni-roms/roms/Nintendo%20-%20Nintendo%20Entertainment%20System%20%28Unheadered%29.zip/Super%20Contra%203-in-1%20%28Asia%29%20%28En%29%20%28Pirate%29.zip" TargetMode="External"/><Relationship Id="rId6118" Type="http://schemas.openxmlformats.org/officeDocument/2006/relationships/hyperlink" Target="https://archive.org/download/ni-roms/roms/Nintendo%20-%20Nintendo%20Entertainment%20System%20%28Unheadered%29.zip/Super%20Contra%205%20%28Asia%29%20%28En%29%20%28Pirate%29.zip" TargetMode="External"/><Relationship Id="rId6115" Type="http://schemas.openxmlformats.org/officeDocument/2006/relationships/hyperlink" Target="https://archive.org/download/ni-roms/roms/Nintendo%20-%20Nintendo%20Entertainment%20System%20%28Unheadered%29.zip/Super%20Contra%20%28Asia%29%20%28En%29%20%28Pirate%29.zip" TargetMode="External"/><Relationship Id="rId6116" Type="http://schemas.openxmlformats.org/officeDocument/2006/relationships/hyperlink" Target="https://archive.org/download/ni-roms/roms/Nintendo%20-%20Nintendo%20Entertainment%20System%20%28Unheadered%29.zip/Super%20Contra%20%28Japan%29.zip" TargetMode="External"/><Relationship Id="rId1" Type="http://schemas.openxmlformats.org/officeDocument/2006/relationships/hyperlink" Target="https://archive.org/download/ni-roms/roms/Nintendo%20-%20Nintendo%20Entertainment%20System%20%28Unheadered%29.zip/%2789%20Dennou%20Kyuusei%20Uranai%20%28Japan%29.zip" TargetMode="External"/><Relationship Id="rId2" Type="http://schemas.openxmlformats.org/officeDocument/2006/relationships/hyperlink" Target="https://archive.org/download/ni-roms/roms/Nintendo%20-%20Nintendo%20Entertainment%20System%20%28Unheadered%29.zip/%2793%20Chaoji%20Hun%20%28Contra%20%2793%29%20%28Asia%29%20%28Pirate%29.zip" TargetMode="External"/><Relationship Id="rId3" Type="http://schemas.openxmlformats.org/officeDocument/2006/relationships/hyperlink" Target="https://archive.org/download/ni-roms/roms/Nintendo%20-%20Nintendo%20Entertainment%20System%20%28Unheadered%29.zip/10-Yard%20Fight%20%28USA%2C%20Europe%29.zip" TargetMode="External"/><Relationship Id="rId4" Type="http://schemas.openxmlformats.org/officeDocument/2006/relationships/hyperlink" Target="https://archive.org/download/ni-roms/roms/Nintendo%20-%20Nintendo%20Entertainment%20System%20%28Unheadered%29.zip/0-to-X%20%28World%29%20%28Demo%29%20%28Aftermarket%29%20%28Unl%29.zip" TargetMode="External"/><Relationship Id="rId9" Type="http://schemas.openxmlformats.org/officeDocument/2006/relationships/hyperlink" Target="https://archive.org/download/ni-roms/roms/Nintendo%20-%20Nintendo%20Entertainment%20System%20%28Unheadered%29.zip/3-D%20WorldRunner%20%28USA%29.zip" TargetMode="External"/><Relationship Id="rId5" Type="http://schemas.openxmlformats.org/officeDocument/2006/relationships/hyperlink" Target="https://archive.org/download/ni-roms/roms/Nintendo%20-%20Nintendo%20Entertainment%20System%20%28Unheadered%29.zip/1942%20%28Japan%2C%20USA%29%20%28En%29.zip" TargetMode="External"/><Relationship Id="rId6" Type="http://schemas.openxmlformats.org/officeDocument/2006/relationships/hyperlink" Target="https://archive.org/download/ni-roms/roms/Nintendo%20-%20Nintendo%20Entertainment%20System%20%28Unheadered%29.zip/2-in-1%20-%20Conan%20%26%20Rygar%20%28Asia%29%20%28En%29%20%28RC58%29%20%28Pirate%29.zip" TargetMode="External"/><Relationship Id="rId7" Type="http://schemas.openxmlformats.org/officeDocument/2006/relationships/hyperlink" Target="https://archive.org/download/ni-roms/roms/Nintendo%20-%20Nintendo%20Entertainment%20System%20%28Unheadered%29.zip/1943%20-%20The%20Battle%20of%20Midway%20%28USA%29.zip" TargetMode="External"/><Relationship Id="rId8" Type="http://schemas.openxmlformats.org/officeDocument/2006/relationships/hyperlink" Target="https://archive.org/download/ni-roms/roms/Nintendo%20-%20Nintendo%20Entertainment%20System%20%28Unheadered%29.zip/2-in-1%20-%20Shuang%20Wang%20Ji%20%28Asia%29%20%28Pirate%29.zip" TargetMode="External"/><Relationship Id="rId3911" Type="http://schemas.openxmlformats.org/officeDocument/2006/relationships/hyperlink" Target="https://archive.org/download/ni-roms/roms/Nintendo%20-%20Nintendo%20Entertainment%20System%20%28Unheadered%29.zip/Locksmith%20%28Asia%29%20%28En%29%20%2872%20pin%20cart%29%20%28Unl%29.zip" TargetMode="External"/><Relationship Id="rId3910" Type="http://schemas.openxmlformats.org/officeDocument/2006/relationships/hyperlink" Target="https://archive.org/download/ni-roms/roms/Nintendo%20-%20Nintendo%20Entertainment%20System%20%28Unheadered%29.zip/Llamagade%20%28World%29%20%28Demo%29%20%28Byte-Off%202019%29%20%28Aftermarket%29%20%28Unl%29.zip" TargetMode="External"/><Relationship Id="rId3913" Type="http://schemas.openxmlformats.org/officeDocument/2006/relationships/hyperlink" Target="https://archive.org/download/ni-roms/roms/Nintendo%20-%20Nintendo%20Entertainment%20System%20%28Unheadered%29.zip/Lode%20Runner%20%28Japan%29%20%28Virtual%20Console%29.zip" TargetMode="External"/><Relationship Id="rId3912" Type="http://schemas.openxmlformats.org/officeDocument/2006/relationships/hyperlink" Target="https://archive.org/download/ni-roms/roms/Nintendo%20-%20Nintendo%20Entertainment%20System%20%28Unheadered%29.zip/Lode%20Runner%20%28Asia%29%20%28En%29%20%28LA59%29%20%28Pirate%29.zip" TargetMode="External"/><Relationship Id="rId3915" Type="http://schemas.openxmlformats.org/officeDocument/2006/relationships/hyperlink" Target="https://archive.org/download/ni-roms/roms/Nintendo%20-%20Nintendo%20Entertainment%20System%20%28Unheadered%29.zip/Lode%20Runner%20%28USA%29.zip" TargetMode="External"/><Relationship Id="rId3914" Type="http://schemas.openxmlformats.org/officeDocument/2006/relationships/hyperlink" Target="https://archive.org/download/ni-roms/roms/Nintendo%20-%20Nintendo%20Entertainment%20System%20%28Unheadered%29.zip/Lode%20Runner%20%28Japan%29.zip" TargetMode="External"/><Relationship Id="rId3917" Type="http://schemas.openxmlformats.org/officeDocument/2006/relationships/hyperlink" Target="https://archive.org/download/ni-roms/roms/Nintendo%20-%20Nintendo%20Entertainment%20System%20%28Unheadered%29.zip/Log%20Jammers%20%28USA%29%20%28Demo%29%20%28Aftermarket%29%20%28Unl%29.zip" TargetMode="External"/><Relationship Id="rId3916" Type="http://schemas.openxmlformats.org/officeDocument/2006/relationships/hyperlink" Target="https://archive.org/download/ni-roms/roms/Nintendo%20-%20Nintendo%20Entertainment%20System%20%28Unheadered%29.zip/Lode%20Runner%20%28USA%2C%20Europe%29%20%28Virtual%20Console%29.zip" TargetMode="External"/><Relationship Id="rId3919" Type="http://schemas.openxmlformats.org/officeDocument/2006/relationships/hyperlink" Target="https://archive.org/download/ni-roms/roms/Nintendo%20-%20Nintendo%20Entertainment%20System%20%28Unheadered%29.zip/Long%20Hun%20%28China%29%20%28Pirate%29.zip" TargetMode="External"/><Relationship Id="rId3918" Type="http://schemas.openxmlformats.org/officeDocument/2006/relationships/hyperlink" Target="https://archive.org/download/ni-roms/roms/Nintendo%20-%20Nintendo%20Entertainment%20System%20%28Unheadered%29.zip/Lone%20Ranger%2C%20The%20%28USA%29.zip" TargetMode="External"/><Relationship Id="rId6190" Type="http://schemas.openxmlformats.org/officeDocument/2006/relationships/hyperlink" Target="https://archive.org/download/ni-roms/roms/Nintendo%20-%20Nintendo%20Entertainment%20System%20%28Unheadered%29.zip/Super%20Gun%20Game%201992%20Puzzle%20Edition%2036-in-1%20%28China%29%20%28Pirate%29.zip" TargetMode="External"/><Relationship Id="rId6182" Type="http://schemas.openxmlformats.org/officeDocument/2006/relationships/hyperlink" Target="https://archive.org/download/ni-roms/roms/Nintendo%20-%20Nintendo%20Entertainment%20System%20%28Unheadered%29.zip/Super%20Games%20143-in-1%20%28World%29%20%28SuperUFO%29%20%28Aftermarket%29%20%28Pirate%29.zip" TargetMode="External"/><Relationship Id="rId6183" Type="http://schemas.openxmlformats.org/officeDocument/2006/relationships/hyperlink" Target="https://archive.org/download/ni-roms/roms/Nintendo%20-%20Nintendo%20Entertainment%20System%20%28Unheadered%29.zip/Super%20Games%20360-in-1%20%28World%29%20%28Aftermarket%29%20%28Pirate%29.zip" TargetMode="External"/><Relationship Id="rId6180" Type="http://schemas.openxmlformats.org/officeDocument/2006/relationships/hyperlink" Target="https://archive.org/download/ni-roms/roms/Nintendo%20-%20Nintendo%20Entertainment%20System%20%28Unheadered%29.zip/Super%20Games%20143-in-1%20%28World%29%20%28HMNK-143%29%20%28Aftermarket%29%20%28Pirate%29.zip" TargetMode="External"/><Relationship Id="rId6181" Type="http://schemas.openxmlformats.org/officeDocument/2006/relationships/hyperlink" Target="https://archive.org/download/ni-roms/roms/Nintendo%20-%20Nintendo%20Entertainment%20System%20%28Unheadered%29.zip/Super%20Games%20143-in-1%20%28World%29%20%28Retroad%29%20%28Aftermarket%29%20%28Pirate%29.zip" TargetMode="External"/><Relationship Id="rId6186" Type="http://schemas.openxmlformats.org/officeDocument/2006/relationships/hyperlink" Target="https://archive.org/download/ni-roms/roms/Nintendo%20-%20Nintendo%20Entertainment%20System%20%28Unheadered%29.zip/Super%20Games%20500-in-1%20%28World%29%20%28Aftermarket%29%20%28Pirate%29.zip" TargetMode="External"/><Relationship Id="rId6187" Type="http://schemas.openxmlformats.org/officeDocument/2006/relationships/hyperlink" Target="https://archive.org/download/ni-roms/roms/Nintendo%20-%20Nintendo%20Entertainment%20System%20%28Unheadered%29.zip/Super%20Glove%20Ball%20%28USA%29.zip" TargetMode="External"/><Relationship Id="rId6184" Type="http://schemas.openxmlformats.org/officeDocument/2006/relationships/hyperlink" Target="https://archive.org/download/ni-roms/roms/Nintendo%20-%20Nintendo%20Entertainment%20System%20%28Unheadered%29.zip/Super%20Games%20450-in-1%20%28Asia%29%20%28En%29%20%28Aftermarket%29%20%28Pirate%29.zip" TargetMode="External"/><Relationship Id="rId6185" Type="http://schemas.openxmlformats.org/officeDocument/2006/relationships/hyperlink" Target="https://archive.org/download/ni-roms/roms/Nintendo%20-%20Nintendo%20Entertainment%20System%20%28Unheadered%29.zip/Super%20Games%20500-in-1%20%28World%29%20%28Aftermarket%29%20%28Pirate%29%20%28Alt%29.zip" TargetMode="External"/><Relationship Id="rId6188" Type="http://schemas.openxmlformats.org/officeDocument/2006/relationships/hyperlink" Target="https://archive.org/download/ni-roms/roms/Nintendo%20-%20Nintendo%20Entertainment%20System%20%28Unheadered%29.zip/Super%20Gun%20%28USA%29%20%28Unl%29.zip" TargetMode="External"/><Relationship Id="rId6189" Type="http://schemas.openxmlformats.org/officeDocument/2006/relationships/hyperlink" Target="https://archive.org/download/ni-roms/roms/Nintendo%20-%20Nintendo%20Entertainment%20System%20%28Unheadered%29.zip/Super%20Gun%20Game%2012-in-1%20%28Asia%29%20%28En%2CJa%29%20%28AA1201%29%20%28Aftermarket%29%20%28Pirate%29.zip" TargetMode="External"/><Relationship Id="rId3900" Type="http://schemas.openxmlformats.org/officeDocument/2006/relationships/hyperlink" Target="https://archive.org/download/ni-roms/roms/Nintendo%20-%20Nintendo%20Entertainment%20System%20%28Unheadered%29.zip/Little%20Ninja%20Brothers%20%28Europe%29.zip" TargetMode="External"/><Relationship Id="rId3902" Type="http://schemas.openxmlformats.org/officeDocument/2006/relationships/hyperlink" Target="https://archive.org/download/ni-roms/roms/Nintendo%20-%20Nintendo%20Entertainment%20System%20%28Unheadered%29.zip/Little%20Red%20Hood%20%28Australia%29%20%28Unl%29.zip" TargetMode="External"/><Relationship Id="rId3901" Type="http://schemas.openxmlformats.org/officeDocument/2006/relationships/hyperlink" Target="https://archive.org/download/ni-roms/roms/Nintendo%20-%20Nintendo%20Entertainment%20System%20%28Unheadered%29.zip/Little%20Ninja%20Brothers%20%28USA%29.zip" TargetMode="External"/><Relationship Id="rId3904" Type="http://schemas.openxmlformats.org/officeDocument/2006/relationships/hyperlink" Target="https://archive.org/download/ni-roms/roms/Nintendo%20-%20Nintendo%20Entertainment%20System%20%28Unheadered%29.zip/Little%20Samson%20%28Europe%29.zip" TargetMode="External"/><Relationship Id="rId3903" Type="http://schemas.openxmlformats.org/officeDocument/2006/relationships/hyperlink" Target="https://archive.org/download/ni-roms/roms/Nintendo%20-%20Nintendo%20Entertainment%20System%20%28Unheadered%29.zip/Little%20Red%20Hood%20-%20Xiao%20Hong%20Mao%20%28Asia%29%20%28Ja%29%20%28Unl%29.zip" TargetMode="External"/><Relationship Id="rId3906" Type="http://schemas.openxmlformats.org/officeDocument/2006/relationships/hyperlink" Target="https://archive.org/download/ni-roms/roms/Nintendo%20-%20Nintendo%20Entertainment%20System%20%28Unheadered%29.zip/Little%20Sisyphus%20%28World%29%20%28Aftermarket%29%20%28Unl%29.zip" TargetMode="External"/><Relationship Id="rId3905" Type="http://schemas.openxmlformats.org/officeDocument/2006/relationships/hyperlink" Target="https://archive.org/download/ni-roms/roms/Nintendo%20-%20Nintendo%20Entertainment%20System%20%28Unheadered%29.zip/Little%20Samson%20%28USA%29.zip" TargetMode="External"/><Relationship Id="rId3908" Type="http://schemas.openxmlformats.org/officeDocument/2006/relationships/hyperlink" Target="https://archive.org/download/ni-roms/roms/Nintendo%20-%20Nintendo%20Entertainment%20System%20%28Unheadered%29.zip/Lizard%20%28World%29%20%28Demo%29%20%282014-10-28%29%20%28Aftermarket%29%20%28Unl%29.zip" TargetMode="External"/><Relationship Id="rId3907" Type="http://schemas.openxmlformats.org/officeDocument/2006/relationships/hyperlink" Target="https://archive.org/download/ni-roms/roms/Nintendo%20-%20Nintendo%20Entertainment%20System%20%28Unheadered%29.zip/Lizard%20%28World%29%20%28Beta%29%20%282011%29%20%28Aftermarket%29%20%28Unl%29.zip" TargetMode="External"/><Relationship Id="rId3909" Type="http://schemas.openxmlformats.org/officeDocument/2006/relationships/hyperlink" Target="https://archive.org/download/ni-roms/roms/Nintendo%20-%20Nintendo%20Entertainment%20System%20%28Unheadered%29.zip/Lizard%20%28World%29%20%28Demo%29%20%282018-11-01%29%20%28Aftermarket%29%20%28Unl%29.zip" TargetMode="External"/><Relationship Id="rId6171" Type="http://schemas.openxmlformats.org/officeDocument/2006/relationships/hyperlink" Target="https://archive.org/download/ni-roms/roms/Nintendo%20-%20Nintendo%20Entertainment%20System%20%28Unheadered%29.zip/Super%20Game%204-in-1%20%28Hengge%2018016%29%20%28China%29%20%28Aftermarket%29%20%28Pirate%29.zip" TargetMode="External"/><Relationship Id="rId6172" Type="http://schemas.openxmlformats.org/officeDocument/2006/relationships/hyperlink" Target="https://archive.org/download/ni-roms/roms/Nintendo%20-%20Nintendo%20Entertainment%20System%20%28Unheadered%29.zip/Super%20Game%2019-in-1%20%28Asia%29%20%28En%2CJa%29%20%28Aftermarket%29%20%28Pirate%29.zip" TargetMode="External"/><Relationship Id="rId6170" Type="http://schemas.openxmlformats.org/officeDocument/2006/relationships/hyperlink" Target="https://archive.org/download/ni-roms/roms/Nintendo%20-%20Nintendo%20Entertainment%20System%20%28Unheadered%29.zip/Super%20Game%204-in-1%20%28Hengge%2018010%29%20%28China%29%20%28Aftermarket%29%20%28Unl%29.zip" TargetMode="External"/><Relationship Id="rId6175" Type="http://schemas.openxmlformats.org/officeDocument/2006/relationships/hyperlink" Target="https://archive.org/download/ni-roms/roms/Nintendo%20-%20Nintendo%20Entertainment%20System%20%28Unheadered%29.zip/Super%20Game%20340-in-1%20%28World%29%20%28Aftermarket%29%20%28Pirate%29.zip" TargetMode="External"/><Relationship Id="rId6176" Type="http://schemas.openxmlformats.org/officeDocument/2006/relationships/hyperlink" Target="https://archive.org/download/ni-roms/roms/Nintendo%20-%20Nintendo%20Entertainment%20System%20%28Unheadered%29.zip/Super%20Game%20360-in-1%20%28World%29%20%28Aftermarket%29%20%28Pirate%29.zip" TargetMode="External"/><Relationship Id="rId6173" Type="http://schemas.openxmlformats.org/officeDocument/2006/relationships/hyperlink" Target="https://archive.org/download/ni-roms/roms/Nintendo%20-%20Nintendo%20Entertainment%20System%20%28Unheadered%29.zip/Super%20Game%20190-in-1%20%28Asia%29%20%28En%29%20%28Aftermarket%29%20%28Pirate%29.zip" TargetMode="External"/><Relationship Id="rId6174" Type="http://schemas.openxmlformats.org/officeDocument/2006/relationships/hyperlink" Target="https://archive.org/download/ni-roms/roms/Nintendo%20-%20Nintendo%20Entertainment%20System%20%28Unheadered%29.zip/Super%20Game%20208-in-1%20%28World%29%20%28Aftermarket%29%20%28Pirate%29.zip" TargetMode="External"/><Relationship Id="rId6179" Type="http://schemas.openxmlformats.org/officeDocument/2006/relationships/hyperlink" Target="https://archive.org/download/ni-roms/roms/Nintendo%20-%20Nintendo%20Entertainment%20System%20%28Unheadered%29.zip/Super%20Games%208-in-1%20-%20Castlevania%20VS%20Mega%20Man%20%28World%29%20%28En%2CPt-BR%29%20%28PL-0006%29%20%28Aftermarket%29%20%28Pirate%29.zip" TargetMode="External"/><Relationship Id="rId6177" Type="http://schemas.openxmlformats.org/officeDocument/2006/relationships/hyperlink" Target="https://archive.org/download/ni-roms/roms/Nintendo%20-%20Nintendo%20Entertainment%20System%20%28Unheadered%29.zip/Super%20Game%20402-in-1%20%28World%29%20%28Aftermarket%29%20%28Pirate%29.zip" TargetMode="External"/><Relationship Id="rId6178" Type="http://schemas.openxmlformats.org/officeDocument/2006/relationships/hyperlink" Target="https://archive.org/download/ni-roms/roms/Nintendo%20-%20Nintendo%20Entertainment%20System%20%28Unheadered%29.zip/Super%20Game%20Mario%2030-in-1%20Real%20Game%20%28Asia%29%20%28En%2CJa%29%20%28Aftermarket%29%20%28Pirate%29.zip" TargetMode="External"/><Relationship Id="rId3931" Type="http://schemas.openxmlformats.org/officeDocument/2006/relationships/hyperlink" Target="https://archive.org/download/ni-roms/roms/Nintendo%20-%20Nintendo%20Entertainment%20System%20%28Unheadered%29.zip/Love%20Story%20%28World%29%20%28Aftermarket%29%20%28Unl%29.zip" TargetMode="External"/><Relationship Id="rId2600" Type="http://schemas.openxmlformats.org/officeDocument/2006/relationships/hyperlink" Target="https://archive.org/download/ni-roms/roms/Nintendo%20-%20Nintendo%20Entertainment%20System%20%28Unheadered%29.zip/Exploding%20Fist%20%28USA%29%20%28Proto%202%29.zip" TargetMode="External"/><Relationship Id="rId3930" Type="http://schemas.openxmlformats.org/officeDocument/2006/relationships/hyperlink" Target="https://archive.org/download/ni-roms/roms/Nintendo%20-%20Nintendo%20Entertainment%20System%20%28Unheadered%29.zip/Love%20Recovery%20%28World%29%20%28Aftermarket%29%20%28Unl%29.zip" TargetMode="External"/><Relationship Id="rId2601" Type="http://schemas.openxmlformats.org/officeDocument/2006/relationships/hyperlink" Target="https://archive.org/download/ni-roms/roms/Nintendo%20-%20Nintendo%20Entertainment%20System%20%28Unheadered%29.zip/Eyra%2C%20The%20Crow%20Maiden%20%28World%29%20%28Demo%29%20%28Aftermarket%29%20%28Unl%29.zip" TargetMode="External"/><Relationship Id="rId3933" Type="http://schemas.openxmlformats.org/officeDocument/2006/relationships/hyperlink" Target="https://archive.org/download/ni-roms/roms/Nintendo%20-%20Nintendo%20Entertainment%20System%20%28Unheadered%29.zip/Low%20G%20Man%20-%20The%20Low%20Gravity%20Man%20%28Europe%29.zip" TargetMode="External"/><Relationship Id="rId2602" Type="http://schemas.openxmlformats.org/officeDocument/2006/relationships/hyperlink" Target="https://archive.org/download/ni-roms/roms/Nintendo%20-%20Nintendo%20Entertainment%20System%20%28Unheadered%29.zip/F-1%20Race%20%28Japan%29%20%28Beta%29.zip" TargetMode="External"/><Relationship Id="rId3932" Type="http://schemas.openxmlformats.org/officeDocument/2006/relationships/hyperlink" Target="https://archive.org/download/ni-roms/roms/Nintendo%20-%20Nintendo%20Entertainment%20System%20%28Unheadered%29.zip/Love%20Story%20%28World%29%20%28NESDev%202014%29%20%28Aftermarket%29%20%28Unl%29.zip" TargetMode="External"/><Relationship Id="rId2603" Type="http://schemas.openxmlformats.org/officeDocument/2006/relationships/hyperlink" Target="https://archive.org/download/ni-roms/roms/Nintendo%20-%20Nintendo%20Entertainment%20System%20%28Unheadered%29.zip/F-1%20Sensation%20%28Japan%29%20%28En%29.zip" TargetMode="External"/><Relationship Id="rId3935" Type="http://schemas.openxmlformats.org/officeDocument/2006/relationships/hyperlink" Target="https://archive.org/download/ni-roms/roms/Nintendo%20-%20Nintendo%20Entertainment%20System%20%28Unheadered%29.zip/Loxiaolong%20Chuanqi%20%28The%20Dragon%29%20%28Asia%29%20%28En%2CAr%29%20%28Unl%29.zip" TargetMode="External"/><Relationship Id="rId2604" Type="http://schemas.openxmlformats.org/officeDocument/2006/relationships/hyperlink" Target="https://archive.org/download/ni-roms/roms/Nintendo%20-%20Nintendo%20Entertainment%20System%20%28Unheadered%29.zip/F-15%20City%20War%20%28Asia%29%20%28En%29%20%28Idea-Tek%29%20%28Unl%29.zip" TargetMode="External"/><Relationship Id="rId3934" Type="http://schemas.openxmlformats.org/officeDocument/2006/relationships/hyperlink" Target="https://archive.org/download/ni-roms/roms/Nintendo%20-%20Nintendo%20Entertainment%20System%20%28Unheadered%29.zip/Low%20G%20Man%20-%20The%20Low%20Gravity%20Man%20%28USA%29.zip" TargetMode="External"/><Relationship Id="rId2605" Type="http://schemas.openxmlformats.org/officeDocument/2006/relationships/hyperlink" Target="https://archive.org/download/ni-roms/roms/Nintendo%20-%20Nintendo%20Entertainment%20System%20%28Unheadered%29.zip/F-15%20City%20War%20%28Spain%29%20%28En%29%20%28Idea-Tek%29%20%28Unl%29.zip" TargetMode="External"/><Relationship Id="rId3937" Type="http://schemas.openxmlformats.org/officeDocument/2006/relationships/hyperlink" Target="https://archive.org/download/ni-roms/roms/Nintendo%20-%20Nintendo%20Entertainment%20System%20%28Unheadered%29.zip/Lucky%20Penguin%20%28USA%29%20%28Demo%29%20%28Aftermarket%29%20%28Unl%29.zip" TargetMode="External"/><Relationship Id="rId2606" Type="http://schemas.openxmlformats.org/officeDocument/2006/relationships/hyperlink" Target="https://archive.org/download/ni-roms/roms/Nintendo%20-%20Nintendo%20Entertainment%20System%20%28Unheadered%29.zip/F-15%20City%20War%20%28USA%29%20%28v1.0%29%20%28Unl%29.zip" TargetMode="External"/><Relationship Id="rId3936" Type="http://schemas.openxmlformats.org/officeDocument/2006/relationships/hyperlink" Target="https://archive.org/download/ni-roms/roms/Nintendo%20-%20Nintendo%20Entertainment%20System%20%28Unheadered%29.zip/Luanshi%20Sanguo%20%28China%29%20%28Unl%29.zip" TargetMode="External"/><Relationship Id="rId808" Type="http://schemas.openxmlformats.org/officeDocument/2006/relationships/hyperlink" Target="https://archive.org/download/ni-roms/roms/Nintendo%20-%20Nintendo%20Entertainment%20System%20%28Unheadered%29.zip/Anna%20-%20The%20Magic%20of%20Words%20%28World%29%20%28v4.0.1%29%20%28Demo%29%20%28Aftermarket%29%20%28Unl%29.zip" TargetMode="External"/><Relationship Id="rId2607" Type="http://schemas.openxmlformats.org/officeDocument/2006/relationships/hyperlink" Target="https://archive.org/download/ni-roms/roms/Nintendo%20-%20Nintendo%20Entertainment%20System%20%28Unheadered%29.zip/F-15%20City%20War%20%28USA%29%20%28v1.1%29%20%28MB-91%29%20%28Unl%29.zip" TargetMode="External"/><Relationship Id="rId3939" Type="http://schemas.openxmlformats.org/officeDocument/2006/relationships/hyperlink" Target="https://archive.org/download/ni-roms/roms/Nintendo%20-%20Nintendo%20Entertainment%20System%20%28Unheadered%29.zip/Ludingji%20%28China%29%20%28Aftermarket%29%20%28Unl%29.zip" TargetMode="External"/><Relationship Id="rId807" Type="http://schemas.openxmlformats.org/officeDocument/2006/relationships/hyperlink" Target="https://archive.org/download/ni-roms/roms/Nintendo%20-%20Nintendo%20Entertainment%20System%20%28Unheadered%29.zip/M8%20Game%20Selectable%20Working%20Product%20Display%20%28USA%29%20%28Rev%20B%29%20%28Kiosk%29.zip" TargetMode="External"/><Relationship Id="rId2608" Type="http://schemas.openxmlformats.org/officeDocument/2006/relationships/hyperlink" Target="https://archive.org/download/ni-roms/roms/Nintendo%20-%20Nintendo%20Entertainment%20System%20%28Unheadered%29.zip/F-15%20City%20War%20%28USA%29%20%28v1.1%29%20%28NINA-06%29%20%28Unl%29.zip" TargetMode="External"/><Relationship Id="rId3938" Type="http://schemas.openxmlformats.org/officeDocument/2006/relationships/hyperlink" Target="https://archive.org/download/ni-roms/roms/Nintendo%20-%20Nintendo%20Entertainment%20System%20%28Unheadered%29.zip/Lucky%20Rabbit%20%28Asia%29%20%28En%29%20%28Pirate%29.zip" TargetMode="External"/><Relationship Id="rId806" Type="http://schemas.openxmlformats.org/officeDocument/2006/relationships/hyperlink" Target="https://archive.org/download/ni-roms/roms/Nintendo%20-%20Nintendo%20Entertainment%20System%20%28Unheadered%29.zip/Anna%20-%20The%20Magic%20of%20Words%20%28World%29%20%28v4.0.0%29%20%28Demo%29%20%28Aftermarket%29%20%28Unl%29.zip" TargetMode="External"/><Relationship Id="rId2609" Type="http://schemas.openxmlformats.org/officeDocument/2006/relationships/hyperlink" Target="https://archive.org/download/ni-roms/roms/Nintendo%20-%20Nintendo%20Entertainment%20System%20%28Unheadered%29.zip/F-15%20Strike%20Eagle%20%28Europe%29%20%28En%2CSv%2CDa%2CFi%29.zip" TargetMode="External"/><Relationship Id="rId805" Type="http://schemas.openxmlformats.org/officeDocument/2006/relationships/hyperlink" Target="https://archive.org/download/ni-roms/roms/Nintendo%20-%20Nintendo%20Entertainment%20System%20%28Unheadered%29.zip/M.U.S.C.L.E.%20-%20Tag%20Team%20Match%20%28USA%29.zip" TargetMode="External"/><Relationship Id="rId809" Type="http://schemas.openxmlformats.org/officeDocument/2006/relationships/hyperlink" Target="https://archive.org/download/ni-roms/roms/Nintendo%20-%20Nintendo%20Entertainment%20System%20%28Unheadered%29.zip/Mach%20Rider%20%28Japan%2C%20USA%29%20%28En%29%20%28Rev%201%29.zip" TargetMode="External"/><Relationship Id="rId800" Type="http://schemas.openxmlformats.org/officeDocument/2006/relationships/hyperlink" Target="https://archive.org/download/ni-roms/roms/Nintendo%20-%20Nintendo%20Entertainment%20System%20%28Unheadered%29.zip/Ankoro%20Mochi%20Manufacturing%20Factory%20%28World%29%20%28Ja%29%20%28Aftermarket%29%20%28Unl%29.zip" TargetMode="External"/><Relationship Id="rId804" Type="http://schemas.openxmlformats.org/officeDocument/2006/relationships/hyperlink" Target="https://archive.org/download/ni-roms/roms/Nintendo%20-%20Nintendo%20Entertainment%20System%20%28Unheadered%29.zip/Anna%20-%20The%20Magic%20of%20Words%20%28World%29%20%28v3.0.2%29%20%28Demo%29%20%28Aftermarket%29%20%28Unl%29.zip" TargetMode="External"/><Relationship Id="rId803" Type="http://schemas.openxmlformats.org/officeDocument/2006/relationships/hyperlink" Target="https://archive.org/download/ni-roms/roms/Nintendo%20-%20Nintendo%20Entertainment%20System%20%28Unheadered%29.zip/M.U.L.E.%20%28USA%29.zip" TargetMode="External"/><Relationship Id="rId802" Type="http://schemas.openxmlformats.org/officeDocument/2006/relationships/hyperlink" Target="https://archive.org/download/ni-roms/roms/Nintendo%20-%20Nintendo%20Entertainment%20System%20%28Unheadered%29.zip/Anna%20-%20The%20Magic%20of%20Words%20%28World%29%20%28v3.0.1%29%20%28Demo%29%20%28Aftermarket%29%20%28Unl%29.zip" TargetMode="External"/><Relationship Id="rId801" Type="http://schemas.openxmlformats.org/officeDocument/2006/relationships/hyperlink" Target="https://archive.org/download/ni-roms/roms/Nintendo%20-%20Nintendo%20Entertainment%20System%20%28Unheadered%29.zip/M.C.%20Kids%20%28USA%29.zip" TargetMode="External"/><Relationship Id="rId3920" Type="http://schemas.openxmlformats.org/officeDocument/2006/relationships/hyperlink" Target="https://archive.org/download/ni-roms/roms/Nintendo%20-%20Nintendo%20Entertainment%20System%20%28Unheadered%29.zip/Long%20Zhi%20Gu%20%28China%29%20%28Pirate%29.zip" TargetMode="External"/><Relationship Id="rId3922" Type="http://schemas.openxmlformats.org/officeDocument/2006/relationships/hyperlink" Target="https://archive.org/download/ni-roms/roms/Nintendo%20-%20Nintendo%20Entertainment%20System%20%28Unheadered%29.zip/Longzhu%20Z3%20-%20Ren%20Zao%20Ren%20Lie%20Zhuan%20%28China%29%20%28Aftermarket%29%20%28Pirate%29.zip" TargetMode="External"/><Relationship Id="rId3921" Type="http://schemas.openxmlformats.org/officeDocument/2006/relationships/hyperlink" Target="https://archive.org/download/ni-roms/roms/Nintendo%20-%20Nintendo%20Entertainment%20System%20%28Unheadered%29.zip/Longzhu%20Yingxiong%20%28China%29%20%28Waixing%29%20%28Pirate%29.zip" TargetMode="External"/><Relationship Id="rId3924" Type="http://schemas.openxmlformats.org/officeDocument/2006/relationships/hyperlink" Target="https://archive.org/download/ni-roms/roms/Nintendo%20-%20Nintendo%20Entertainment%20System%20%28Unheadered%29.zip/Lord%20of%20King%2C%20The%20%28Japan%29.zip" TargetMode="External"/><Relationship Id="rId3923" Type="http://schemas.openxmlformats.org/officeDocument/2006/relationships/hyperlink" Target="https://archive.org/download/ni-roms/roms/Nintendo%20-%20Nintendo%20Entertainment%20System%20%28Unheadered%29.zip/Loopz%20%28USA%29.zip" TargetMode="External"/><Relationship Id="rId3926" Type="http://schemas.openxmlformats.org/officeDocument/2006/relationships/hyperlink" Target="https://archive.org/download/ni-roms/roms/Nintendo%20-%20Nintendo%20Entertainment%20System%20%28Unheadered%29.zip/Lost%20Word%20of%20Jenny%20-%20Ushinawareta%20Message%20%28Japan%29.zip" TargetMode="External"/><Relationship Id="rId3925" Type="http://schemas.openxmlformats.org/officeDocument/2006/relationships/hyperlink" Target="https://archive.org/download/ni-roms/roms/Nintendo%20-%20Nintendo%20Entertainment%20System%20%28Unheadered%29.zip/Lost%20Boys%2C%20The%20-%20Frog%20Bros%20%28World%29%20%28Aftermarket%29%20%28Pirate%29.zip" TargetMode="External"/><Relationship Id="rId3928" Type="http://schemas.openxmlformats.org/officeDocument/2006/relationships/hyperlink" Target="https://archive.org/download/ni-roms/roms/Nintendo%20-%20Nintendo%20Entertainment%20System%20%28Unheadered%29.zip/Lot%20Lot%20%28Japan%29.zip" TargetMode="External"/><Relationship Id="rId3927" Type="http://schemas.openxmlformats.org/officeDocument/2006/relationships/hyperlink" Target="https://archive.org/download/ni-roms/roms/Nintendo%20-%20Nintendo%20Entertainment%20System%20%28Unheadered%29.zip/Lost%20World%2C%20The%20-%20Jurassic%20Park%20%28Asia%29%20%28En%29%20%28Pirate%29.zip" TargetMode="External"/><Relationship Id="rId3929" Type="http://schemas.openxmlformats.org/officeDocument/2006/relationships/hyperlink" Target="https://archive.org/download/ni-roms/roms/Nintendo%20-%20Nintendo%20Entertainment%20System%20%28Unheadered%29.zip/Love%20Carnival%20%28World%29%20%28Demo%29%20%28Aftermarket%29%20%28Unl%29.zip" TargetMode="External"/><Relationship Id="rId6193" Type="http://schemas.openxmlformats.org/officeDocument/2006/relationships/hyperlink" Target="https://archive.org/download/ni-roms/roms/Nintendo%20-%20Nintendo%20Entertainment%20System%20%28Unheadered%29.zip/Super%20Homebrew%20War%20%28World%29%20%28BNROM%29%20%28Aftermarket%29%20%28Unl%29.zip" TargetMode="External"/><Relationship Id="rId6194" Type="http://schemas.openxmlformats.org/officeDocument/2006/relationships/hyperlink" Target="https://archive.org/download/ni-roms/roms/Nintendo%20-%20Nintendo%20Entertainment%20System%20%28Unheadered%29.zip/Super%20Homebrew%20War%20%28World%29%20%28Beta%29%20%282018-11-08%29%20%28Aftermarket%29%20%28Unl%29.zip" TargetMode="External"/><Relationship Id="rId6191" Type="http://schemas.openxmlformats.org/officeDocument/2006/relationships/hyperlink" Target="https://archive.org/download/ni-roms/roms/Nintendo%20-%20Nintendo%20Entertainment%20System%20%28Unheadered%29.zip/Super%20Hang-On%20%28China%29%20%28Pirate%29.zip" TargetMode="External"/><Relationship Id="rId6192" Type="http://schemas.openxmlformats.org/officeDocument/2006/relationships/hyperlink" Target="https://archive.org/download/ni-roms/roms/Nintendo%20-%20Nintendo%20Entertainment%20System%20%28Unheadered%29.zip/Super%20Hero%20%28China%29%20%28En%29%20%28Unl%29.zip" TargetMode="External"/><Relationship Id="rId6197" Type="http://schemas.openxmlformats.org/officeDocument/2006/relationships/hyperlink" Target="https://archive.org/download/ni-roms/roms/Nintendo%20-%20Nintendo%20Entertainment%20System%20%28Unheadered%29.zip/Super%20Honza%20%28World%29%20%28Aftermarket%29%20%28Unl%29.zip" TargetMode="External"/><Relationship Id="rId6198" Type="http://schemas.openxmlformats.org/officeDocument/2006/relationships/hyperlink" Target="https://archive.org/download/ni-roms/roms/Nintendo%20-%20Nintendo%20Entertainment%20System%20%28Unheadered%29.zip/Super%20Insect%20Swatter%20%28World%29%20%28Aftermarket%29%20%28Unl%29.zip" TargetMode="External"/><Relationship Id="rId6195" Type="http://schemas.openxmlformats.org/officeDocument/2006/relationships/hyperlink" Target="https://archive.org/download/ni-roms/roms/Nintendo%20-%20Nintendo%20Entertainment%20System%20%28Unheadered%29.zip/Super%20Homebrew%20War%20%28World%29%20%28Beta%29%20%282018-11-21%29%20%28Aftermarket%29%20%28Unl%29.zip" TargetMode="External"/><Relationship Id="rId6196" Type="http://schemas.openxmlformats.org/officeDocument/2006/relationships/hyperlink" Target="https://archive.org/download/ni-roms/roms/Nintendo%20-%20Nintendo%20Entertainment%20System%20%28Unheadered%29.zip/Super%20Homebrew%20War%20%28World%29%20%28GTROM%29%20%28Aftermarket%29%20%28Unl%29.zip" TargetMode="External"/><Relationship Id="rId6199" Type="http://schemas.openxmlformats.org/officeDocument/2006/relationships/hyperlink" Target="https://archive.org/download/ni-roms/roms/Nintendo%20-%20Nintendo%20Entertainment%20System%20%28Unheadered%29.zip/Super%20Irmaos%20%28Brazil%29%20%28En%29%20%28Unl%29.zip" TargetMode="External"/><Relationship Id="rId6142" Type="http://schemas.openxmlformats.org/officeDocument/2006/relationships/hyperlink" Target="https://archive.org/download/ni-roms/roms/Nintendo%20-%20Nintendo%20Entertainment%20System%20%28Unheadered%29.zip/Super%20Game%204-in-1%20%28Asia%29%20%28En%29%20%28F-4003%29%20%28Aftermarket%29%20%28Pirate%29.zip" TargetMode="External"/><Relationship Id="rId6143" Type="http://schemas.openxmlformats.org/officeDocument/2006/relationships/hyperlink" Target="https://archive.org/download/ni-roms/roms/Nintendo%20-%20Nintendo%20Entertainment%20System%20%28Unheadered%29.zip/Super%20Game%204-in-1%20%28Asia%29%20%28En%29%20%28F-4004%29%20%28Aftermarket%29%20%28Pirate%29.zip" TargetMode="External"/><Relationship Id="rId6140" Type="http://schemas.openxmlformats.org/officeDocument/2006/relationships/hyperlink" Target="https://archive.org/download/ni-roms/roms/Nintendo%20-%20Nintendo%20Entertainment%20System%20%28Unheadered%29.zip/Super%20Game%204-in-1%20%28Asia%29%20%28En%29%20%28F-4001%29%20%28Aftermarket%29%20%28Pirate%29.zip" TargetMode="External"/><Relationship Id="rId6141" Type="http://schemas.openxmlformats.org/officeDocument/2006/relationships/hyperlink" Target="https://archive.org/download/ni-roms/roms/Nintendo%20-%20Nintendo%20Entertainment%20System%20%28Unheadered%29.zip/Super%20Game%204-in-1%20%28Asia%29%20%28En%29%20%28F-4002%29%20%28Aftermarket%29%20%28Pirate%29.zip" TargetMode="External"/><Relationship Id="rId6146" Type="http://schemas.openxmlformats.org/officeDocument/2006/relationships/hyperlink" Target="https://archive.org/download/ni-roms/roms/Nintendo%20-%20Nintendo%20Entertainment%20System%20%28Unheadered%29.zip/Super%20Game%204-in-1%20%28Asia%29%20%28En%29%20%28F-4007%29%20%28Aftermarket%29%20%28Pirate%29.zip" TargetMode="External"/><Relationship Id="rId6147" Type="http://schemas.openxmlformats.org/officeDocument/2006/relationships/hyperlink" Target="https://archive.org/download/ni-roms/roms/Nintendo%20-%20Nintendo%20Entertainment%20System%20%28Unheadered%29.zip/Super%20Game%204-in-1%20%28Asia%29%20%28En%29%20%28F-4008%29%20%28Aftermarket%29%20%28Pirate%29.zip" TargetMode="External"/><Relationship Id="rId6144" Type="http://schemas.openxmlformats.org/officeDocument/2006/relationships/hyperlink" Target="https://archive.org/download/ni-roms/roms/Nintendo%20-%20Nintendo%20Entertainment%20System%20%28Unheadered%29.zip/Super%20Game%204-in-1%20%28Asia%29%20%28En%29%20%28F-4005%29%20%28Aftermarket%29%20%28Pirate%29.zip" TargetMode="External"/><Relationship Id="rId6145" Type="http://schemas.openxmlformats.org/officeDocument/2006/relationships/hyperlink" Target="https://archive.org/download/ni-roms/roms/Nintendo%20-%20Nintendo%20Entertainment%20System%20%28Unheadered%29.zip/Super%20Game%204-in-1%20%28Asia%29%20%28En%29%20%28F-4006%29%20%28Aftermarket%29%20%28Pirate%29.zip" TargetMode="External"/><Relationship Id="rId6148" Type="http://schemas.openxmlformats.org/officeDocument/2006/relationships/hyperlink" Target="https://archive.org/download/ni-roms/roms/Nintendo%20-%20Nintendo%20Entertainment%20System%20%28Unheadered%29.zip/Super%20Game%204-in-1%20%28Asia%29%20%28En%29%20%28F-4009%29%20%28Aftermarket%29%20%28Pirate%29.zip" TargetMode="External"/><Relationship Id="rId6149" Type="http://schemas.openxmlformats.org/officeDocument/2006/relationships/hyperlink" Target="https://archive.org/download/ni-roms/roms/Nintendo%20-%20Nintendo%20Entertainment%20System%20%28Unheadered%29.zip/Super%20Game%204-in-1%20%28Asia%29%20%28En%29%20%28F-4010%29%20%28Aftermarket%29%20%28Pirate%29.zip" TargetMode="External"/><Relationship Id="rId6131" Type="http://schemas.openxmlformats.org/officeDocument/2006/relationships/hyperlink" Target="https://archive.org/download/ni-roms/roms/Nintendo%20-%20Nintendo%20Entertainment%20System%20%28Unheadered%29.zip/Super%20Donkey%20Kong%202%20%28Asia%29%20%28En%29%20%28Pirate%29%20%28Alt%29.zip" TargetMode="External"/><Relationship Id="rId6132" Type="http://schemas.openxmlformats.org/officeDocument/2006/relationships/hyperlink" Target="https://archive.org/download/ni-roms/roms/Nintendo%20-%20Nintendo%20Entertainment%20System%20%28Unheadered%29.zip/Super%20Donkey%20Kong%202%20%28Asia%29%20%28En%29%20%28Pirate%29.zip" TargetMode="External"/><Relationship Id="rId6130" Type="http://schemas.openxmlformats.org/officeDocument/2006/relationships/hyperlink" Target="https://archive.org/download/ni-roms/roms/Nintendo%20-%20Nintendo%20Entertainment%20System%20%28Unheadered%29.zip/Super%20Donkey%20Kong%20-%20Xiang%20Jiao%20Chuan%20%28China%29%20%28Unl%29.zip" TargetMode="External"/><Relationship Id="rId6135" Type="http://schemas.openxmlformats.org/officeDocument/2006/relationships/hyperlink" Target="https://archive.org/download/ni-roms/roms/Nintendo%20-%20Nintendo%20Entertainment%20System%20%28Unheadered%29.zip/Super%20Fighter%20II%27%20%28Asia%29%20%28En%29%20%28Pirate%29.zip" TargetMode="External"/><Relationship Id="rId6136" Type="http://schemas.openxmlformats.org/officeDocument/2006/relationships/hyperlink" Target="https://archive.org/download/ni-roms/roms/Nintendo%20-%20Nintendo%20Entertainment%20System%20%28Unheadered%29.zip/Super%20Fighter%20III%20%28Asia%29%20%28En%29%20%28SuperVision%29%20%28Pirate%29.zip" TargetMode="External"/><Relationship Id="rId6133" Type="http://schemas.openxmlformats.org/officeDocument/2006/relationships/hyperlink" Target="https://archive.org/download/ni-roms/roms/Nintendo%20-%20Nintendo%20Entertainment%20System%20%28Unheadered%29.zip/Super%20Dyna%27mix%20Badminton%20%28Japan%29.zip" TargetMode="External"/><Relationship Id="rId6134" Type="http://schemas.openxmlformats.org/officeDocument/2006/relationships/hyperlink" Target="https://archive.org/download/ni-roms/roms/Nintendo%20-%20Nintendo%20Entertainment%20System%20%28Unheadered%29.zip/Super%20Fighter%20%28Asia%29%20%28En%29%20%28Pirate%29.zip" TargetMode="External"/><Relationship Id="rId6139" Type="http://schemas.openxmlformats.org/officeDocument/2006/relationships/hyperlink" Target="https://archive.org/download/ni-roms/roms/Nintendo%20-%20Nintendo%20Entertainment%20System%20%28Unheadered%29.zip/Super%20Fighters%20%28Asia%29%20%28En%29%20%28Pirate%29.zip" TargetMode="External"/><Relationship Id="rId6137" Type="http://schemas.openxmlformats.org/officeDocument/2006/relationships/hyperlink" Target="https://archive.org/download/ni-roms/roms/Nintendo%20-%20Nintendo%20Entertainment%20System%20%28Unheadered%29.zip/Super%20Fighter%20III%20%28Asia%29%20%28En%29%20%28Unknown%29%20%28FC-28%205027%29%20%28Pirate%29.zip" TargetMode="External"/><Relationship Id="rId6138" Type="http://schemas.openxmlformats.org/officeDocument/2006/relationships/hyperlink" Target="https://archive.org/download/ni-roms/roms/Nintendo%20-%20Nintendo%20Entertainment%20System%20%28Unheadered%29.zip/Super%20Fighter%20III%20%28Asia%29%20%28En%29%20%28Unknown%29%20%28Pirate%29.zip" TargetMode="External"/><Relationship Id="rId6160" Type="http://schemas.openxmlformats.org/officeDocument/2006/relationships/hyperlink" Target="https://archive.org/download/ni-roms/roms/Nintendo%20-%20Nintendo%20Entertainment%20System%20%28Unheadered%29.zip/Super%20Game%204-in-1%20%28Asia%29%20%28En%29%20%28KG-461%29%20%28Aftermarket%29%20%28Pirate%29.zip" TargetMode="External"/><Relationship Id="rId6161" Type="http://schemas.openxmlformats.org/officeDocument/2006/relationships/hyperlink" Target="https://archive.org/download/ni-roms/roms/Nintendo%20-%20Nintendo%20Entertainment%20System%20%28Unheadered%29.zip/Super%20Game%204-in-1%20%28Asia%29%20%28En%29%20%28KG-462%29%20%28Aftermarket%29%20%28Pirate%29.zip" TargetMode="External"/><Relationship Id="rId6164" Type="http://schemas.openxmlformats.org/officeDocument/2006/relationships/hyperlink" Target="https://archive.org/download/ni-roms/roms/Nintendo%20-%20Nintendo%20Entertainment%20System%20%28Unheadered%29.zip/Super%20Game%204-in-1%20%28Asia%29%20%28En%29%20%28KG-495%29%20%28Aftermarket%29%20%28Pirate%29.zip" TargetMode="External"/><Relationship Id="rId6165" Type="http://schemas.openxmlformats.org/officeDocument/2006/relationships/hyperlink" Target="https://archive.org/download/ni-roms/roms/Nintendo%20-%20Nintendo%20Entertainment%20System%20%28Unheadered%29.zip/Super%20Game%204-in-1%20%28Asia%29%20%28En%29%20%28KG-496%29%20%28Aftermarket%29%20%28Pirate%29.zip" TargetMode="External"/><Relationship Id="rId6162" Type="http://schemas.openxmlformats.org/officeDocument/2006/relationships/hyperlink" Target="https://archive.org/download/ni-roms/roms/Nintendo%20-%20Nintendo%20Entertainment%20System%20%28Unheadered%29.zip/Super%20Game%204-in-1%20%28Asia%29%20%28En%29%20%28KG-481%29%20%28Aftermarket%29%20%28Pirate%29.zip" TargetMode="External"/><Relationship Id="rId6163" Type="http://schemas.openxmlformats.org/officeDocument/2006/relationships/hyperlink" Target="https://archive.org/download/ni-roms/roms/Nintendo%20-%20Nintendo%20Entertainment%20System%20%28Unheadered%29.zip/Super%20Game%204-in-1%20%28Asia%29%20%28En%29%20%28KG-483%29%20%28Aftermarket%29%20%28Pirate%29.zip" TargetMode="External"/><Relationship Id="rId6168" Type="http://schemas.openxmlformats.org/officeDocument/2006/relationships/hyperlink" Target="https://archive.org/download/ni-roms/roms/Nintendo%20-%20Nintendo%20Entertainment%20System%20%28Unheadered%29.zip/Super%20Game%204-in-1%20%28Hengge%2018003%29%20%28China%29%20%28Aftermarket%29%20%28Pirate%29.zip" TargetMode="External"/><Relationship Id="rId6169" Type="http://schemas.openxmlformats.org/officeDocument/2006/relationships/hyperlink" Target="https://archive.org/download/ni-roms/roms/Nintendo%20-%20Nintendo%20Entertainment%20System%20%28Unheadered%29.zip/Super%20Game%204-in-1%20%28Hengge%2018007%29%20%28China%29%20%28Aftermarket%29%20%28Pirate%29.zip" TargetMode="External"/><Relationship Id="rId6166" Type="http://schemas.openxmlformats.org/officeDocument/2006/relationships/hyperlink" Target="https://archive.org/download/ni-roms/roms/Nintendo%20-%20Nintendo%20Entertainment%20System%20%28Unheadered%29.zip/Super%20Game%204-in-1%20%28Asia%29%20%28En%29%20%28KG-497%29%20%28Aftermarket%29%20%28Pirate%29.zip" TargetMode="External"/><Relationship Id="rId6167" Type="http://schemas.openxmlformats.org/officeDocument/2006/relationships/hyperlink" Target="https://archive.org/download/ni-roms/roms/Nintendo%20-%20Nintendo%20Entertainment%20System%20%28Unheadered%29.zip/Super%20Game%204-in-1%20%28Hengge%2018001%29%20%28China%29%20%28Aftermarket%29%20%28Pirate%29.zip" TargetMode="External"/><Relationship Id="rId6150" Type="http://schemas.openxmlformats.org/officeDocument/2006/relationships/hyperlink" Target="https://archive.org/download/ni-roms/roms/Nintendo%20-%20Nintendo%20Entertainment%20System%20%28Unheadered%29.zip/Super%20Game%204-in-1%20%28Asia%29%20%28En%29%20%28FK-8004%29%20%28Pirate%29.zip" TargetMode="External"/><Relationship Id="rId6153" Type="http://schemas.openxmlformats.org/officeDocument/2006/relationships/hyperlink" Target="https://archive.org/download/ni-roms/roms/Nintendo%20-%20Nintendo%20Entertainment%20System%20%28Unheadered%29.zip/Super%20Game%204-in-1%20%28Asia%29%20%28En%29%20%28KG-448%29%20%28Aftermarket%29%20%28Pirate%29.zip" TargetMode="External"/><Relationship Id="rId6154" Type="http://schemas.openxmlformats.org/officeDocument/2006/relationships/hyperlink" Target="https://archive.org/download/ni-roms/roms/Nintendo%20-%20Nintendo%20Entertainment%20System%20%28Unheadered%29.zip/Super%20Game%204-in-1%20%28Asia%29%20%28En%29%20%28KG-449%29%20%28Aftermarket%29%20%28Pirate%29.zip" TargetMode="External"/><Relationship Id="rId6151" Type="http://schemas.openxmlformats.org/officeDocument/2006/relationships/hyperlink" Target="https://archive.org/download/ni-roms/roms/Nintendo%20-%20Nintendo%20Entertainment%20System%20%28Unheadered%29.zip/Super%20Game%204-in-1%20%28Asia%29%20%28En%29%20%28FK-8006%29%20%28Pirate%29.zip" TargetMode="External"/><Relationship Id="rId6152" Type="http://schemas.openxmlformats.org/officeDocument/2006/relationships/hyperlink" Target="https://archive.org/download/ni-roms/roms/Nintendo%20-%20Nintendo%20Entertainment%20System%20%28Unheadered%29.zip/Super%20Game%204-in-1%20%28Asia%29%20%28En%29%20%28KG-410%29%20%28Aftermarket%29%20%28Pirate%29.zip" TargetMode="External"/><Relationship Id="rId6157" Type="http://schemas.openxmlformats.org/officeDocument/2006/relationships/hyperlink" Target="https://archive.org/download/ni-roms/roms/Nintendo%20-%20Nintendo%20Entertainment%20System%20%28Unheadered%29.zip/Super%20Game%204-in-1%20%28Asia%29%20%28En%29%20%28KG-458%29%20%28Aftermarket%29%20%28Pirate%29.zip" TargetMode="External"/><Relationship Id="rId6158" Type="http://schemas.openxmlformats.org/officeDocument/2006/relationships/hyperlink" Target="https://archive.org/download/ni-roms/roms/Nintendo%20-%20Nintendo%20Entertainment%20System%20%28Unheadered%29.zip/Super%20Game%204-in-1%20%28Asia%29%20%28En%29%20%28KG-459%29%20%28Aftermarket%29%20%28Pirate%29.zip" TargetMode="External"/><Relationship Id="rId6155" Type="http://schemas.openxmlformats.org/officeDocument/2006/relationships/hyperlink" Target="https://archive.org/download/ni-roms/roms/Nintendo%20-%20Nintendo%20Entertainment%20System%20%28Unheadered%29.zip/Super%20Game%204-in-1%20%28Asia%29%20%28En%29%20%28KG-450%29%20%28Aftermarket%29%20%28Pirate%29.zip" TargetMode="External"/><Relationship Id="rId6156" Type="http://schemas.openxmlformats.org/officeDocument/2006/relationships/hyperlink" Target="https://archive.org/download/ni-roms/roms/Nintendo%20-%20Nintendo%20Entertainment%20System%20%28Unheadered%29.zip/Super%20Game%204-in-1%20%28Asia%29%20%28En%29%20%28KG-457%29%20%28Aftermarket%29%20%28Pirate%29.zip" TargetMode="External"/><Relationship Id="rId6159" Type="http://schemas.openxmlformats.org/officeDocument/2006/relationships/hyperlink" Target="https://archive.org/download/ni-roms/roms/Nintendo%20-%20Nintendo%20Entertainment%20System%20%28Unheadered%29.zip/Super%20Game%204-in-1%20%28Asia%29%20%28En%29%20%28KG-460%29%20%28Aftermarket%29%20%28Pirate%29.zip" TargetMode="External"/><Relationship Id="rId1334" Type="http://schemas.openxmlformats.org/officeDocument/2006/relationships/hyperlink" Target="https://archive.org/download/ni-roms/roms/Nintendo%20-%20Nintendo%20Entertainment%20System%20%28Unheadered%29.zip/Be%20a%20Pirate%20%28World%29%20%28Proto%29%20%282023-07-10%29%20%28Aftermarket%29%20%28Unl%29.zip" TargetMode="External"/><Relationship Id="rId2665" Type="http://schemas.openxmlformats.org/officeDocument/2006/relationships/hyperlink" Target="https://archive.org/download/ni-roms/roms/Nintendo%20-%20Nintendo%20Entertainment%20System%20%28Unheadered%29.zip/Family%20Jockey%20%28Japan%29.zip" TargetMode="External"/><Relationship Id="rId3997" Type="http://schemas.openxmlformats.org/officeDocument/2006/relationships/hyperlink" Target="https://archive.org/download/ni-roms/roms/Nintendo%20-%20Nintendo%20Entertainment%20System%20%28Unheadered%29.zip/Magical%20Doropie%20%28Asia%29%20%28Ja%29%20%28M-D2%29%20%28Pirate%29.zip" TargetMode="External"/><Relationship Id="rId1335" Type="http://schemas.openxmlformats.org/officeDocument/2006/relationships/hyperlink" Target="https://archive.org/download/ni-roms/roms/Nintendo%20-%20Nintendo%20Entertainment%20System%20%28Unheadered%29.zip/Tecmo%20Bowl%20%28USA%29%20%28Rev%201%29.zip" TargetMode="External"/><Relationship Id="rId2666" Type="http://schemas.openxmlformats.org/officeDocument/2006/relationships/hyperlink" Target="https://archive.org/download/ni-roms/roms/Nintendo%20-%20Nintendo%20Entertainment%20System%20%28Unheadered%29.zip/Family%20Kid%20%28Asia%29%20%28En%29%20%28Pirate%29.zip" TargetMode="External"/><Relationship Id="rId3996" Type="http://schemas.openxmlformats.org/officeDocument/2006/relationships/hyperlink" Target="https://archive.org/download/ni-roms/roms/Nintendo%20-%20Nintendo%20Entertainment%20System%20%28Unheadered%29.zip/Magic%20Kid%20Googoo%20%28Korea%29%20%28En%29%20%28Unl%29.zip" TargetMode="External"/><Relationship Id="rId1336" Type="http://schemas.openxmlformats.org/officeDocument/2006/relationships/hyperlink" Target="https://archive.org/download/ni-roms/roms/Nintendo%20-%20Nintendo%20Entertainment%20System%20%28Unheadered%29.zip/Beastly%20Battalion%20%28World%29%20%28Proto%29%20%282023-03-24%29%20%28Aftermarket%29%20%28Unl%29.zip" TargetMode="External"/><Relationship Id="rId2667" Type="http://schemas.openxmlformats.org/officeDocument/2006/relationships/hyperlink" Target="https://archive.org/download/ni-roms/roms/Nintendo%20-%20Nintendo%20Entertainment%20System%20%28Unheadered%29.zip/Family%20Mahjong%20%28Japan%29%20%28Rev%201%29.zip" TargetMode="External"/><Relationship Id="rId3999" Type="http://schemas.openxmlformats.org/officeDocument/2006/relationships/hyperlink" Target="https://archive.org/download/ni-roms/roms/Nintendo%20-%20Nintendo%20Entertainment%20System%20%28Unheadered%29.zip/Magical%20Kid%27s%20Doropie%20%28Japan%29.zip" TargetMode="External"/><Relationship Id="rId1337" Type="http://schemas.openxmlformats.org/officeDocument/2006/relationships/hyperlink" Target="https://archive.org/download/ni-roms/roms/Nintendo%20-%20Nintendo%20Entertainment%20System%20%28Unheadered%29.zip/Tecmo%20Cup%20-%20Football%20Game%20%28Europe%29.zip" TargetMode="External"/><Relationship Id="rId2668" Type="http://schemas.openxmlformats.org/officeDocument/2006/relationships/hyperlink" Target="https://archive.org/download/ni-roms/roms/Nintendo%20-%20Nintendo%20Entertainment%20System%20%28Unheadered%29.zip/Family%20Mahjong%20%28Japan%29.zip" TargetMode="External"/><Relationship Id="rId3998" Type="http://schemas.openxmlformats.org/officeDocument/2006/relationships/hyperlink" Target="https://archive.org/download/ni-roms/roms/Nintendo%20-%20Nintendo%20Entertainment%20System%20%28Unheadered%29.zip/Magical%20Kid%27s%20Doropie%20%28Japan%29%20%28Beta%29.zip" TargetMode="External"/><Relationship Id="rId1338" Type="http://schemas.openxmlformats.org/officeDocument/2006/relationships/hyperlink" Target="https://archive.org/download/ni-roms/roms/Nintendo%20-%20Nintendo%20Entertainment%20System%20%28Unheadered%29.zip/Beastly%20Battalion%20%28World%29%20%28Proto%29%20%282023-05-05%29%20%28Aftermarket%29%20%28Unl%29.zip" TargetMode="External"/><Relationship Id="rId2669" Type="http://schemas.openxmlformats.org/officeDocument/2006/relationships/hyperlink" Target="https://archive.org/download/ni-roms/roms/Nintendo%20-%20Nintendo%20Entertainment%20System%20%28Unheadered%29.zip/Family%20Mahjong%20II%20-%20Shanghai%20e%20no%20Michi%20%28Japan%29.zip" TargetMode="External"/><Relationship Id="rId1339" Type="http://schemas.openxmlformats.org/officeDocument/2006/relationships/hyperlink" Target="https://archive.org/download/ni-roms/roms/Nintendo%20-%20Nintendo%20Entertainment%20System%20%28Unheadered%29.zip/Tecmo%20Cup%20-%20Soccer%20Game%20%28USA%29.zip" TargetMode="External"/><Relationship Id="rId745" Type="http://schemas.openxmlformats.org/officeDocument/2006/relationships/hyperlink" Target="https://archive.org/download/ni-roms/roms/Nintendo%20-%20Nintendo%20Entertainment%20System%20%28Unheadered%29.zip/Kung%20Fu%20%28Japan%2C%20USA%29%20%28En%29.zip" TargetMode="External"/><Relationship Id="rId744" Type="http://schemas.openxmlformats.org/officeDocument/2006/relationships/hyperlink" Target="https://archive.org/download/ni-roms/roms/Nintendo%20-%20Nintendo%20Entertainment%20System%20%28Unheadered%29.zip/Almika%20-%20The%20Star%20Rider%20-%20Densetsu%20Gaiden%20%28World%29%20%28Aftermarket%29%20%28Unl%29.zip" TargetMode="External"/><Relationship Id="rId743" Type="http://schemas.openxmlformats.org/officeDocument/2006/relationships/hyperlink" Target="https://archive.org/download/ni-roms/roms/Nintendo%20-%20Nintendo%20Entertainment%20System%20%28Unheadered%29.zip/Krusty%27s%20Fun%20House%20%28USA%29.zip" TargetMode="External"/><Relationship Id="rId742" Type="http://schemas.openxmlformats.org/officeDocument/2006/relationships/hyperlink" Target="https://archive.org/download/ni-roms/roms/Nintendo%20-%20Nintendo%20Entertainment%20System%20%28Unheadered%29.zip/Allison%20of%20Astra%20in%20-%20Timeless%20and%20Spaceless%20%28World%29%20%28Demo%29%20%28Byte-Off%202020%29%20%28Aftermarket%29%20%28Unl%29.zip" TargetMode="External"/><Relationship Id="rId749" Type="http://schemas.openxmlformats.org/officeDocument/2006/relationships/hyperlink" Target="https://archive.org/download/ni-roms/roms/Nintendo%20-%20Nintendo%20Entertainment%20System%20%28Unheadered%29.zip/Laser%20Invasion%20%28USA%29.zip" TargetMode="External"/><Relationship Id="rId748" Type="http://schemas.openxmlformats.org/officeDocument/2006/relationships/hyperlink" Target="https://archive.org/download/ni-roms/roms/Nintendo%20-%20Nintendo%20Entertainment%20System%20%28Unheadered%29.zip/Almika%20-%20The%20Star%20Rider%20-%20Densetsu%20Gaiden%20%28World%29%20%28v1.1%29%20%28Aftermarket%29%20%28Unl%29.zip" TargetMode="External"/><Relationship Id="rId747" Type="http://schemas.openxmlformats.org/officeDocument/2006/relationships/hyperlink" Target="https://archive.org/download/ni-roms/roms/Nintendo%20-%20Nintendo%20Entertainment%20System%20%28Unheadered%29.zip/Kung-Fu%20Heroes%20%28USA%29.zip" TargetMode="External"/><Relationship Id="rId746" Type="http://schemas.openxmlformats.org/officeDocument/2006/relationships/hyperlink" Target="https://archive.org/download/ni-roms/roms/Nintendo%20-%20Nintendo%20Entertainment%20System%20%28Unheadered%29.zip/Almika%20-%20The%20Star%20Rider%20-%20Densetsu%20Gaiden%20%28World%29%20%28Beta%29%20%28Aftermarket%29%20%28Unl%29.zip" TargetMode="External"/><Relationship Id="rId3991" Type="http://schemas.openxmlformats.org/officeDocument/2006/relationships/hyperlink" Target="https://archive.org/download/ni-roms/roms/Nintendo%20-%20Nintendo%20Entertainment%20System%20%28Unheadered%29.zip/Magic%20Giral%20%28Meinu%20Quan%29%20%28Asia%29%20%28Unl%29.zip" TargetMode="External"/><Relationship Id="rId2660" Type="http://schemas.openxmlformats.org/officeDocument/2006/relationships/hyperlink" Target="https://archive.org/download/ni-roms/roms/Nintendo%20-%20Nintendo%20Entertainment%20System%20%28Unheadered%29.zip/Family%20Circuit%20%2791%20%28Japan%29%20%28En%29.zip" TargetMode="External"/><Relationship Id="rId3990" Type="http://schemas.openxmlformats.org/officeDocument/2006/relationships/hyperlink" Target="https://archive.org/download/ni-roms/roms/Nintendo%20-%20Nintendo%20Entertainment%20System%20%28Unheadered%29.zip/Magic%20Floor%20%28World%29%20%28Aftermarket%29%20%28Unl%29.zip" TargetMode="External"/><Relationship Id="rId741" Type="http://schemas.openxmlformats.org/officeDocument/2006/relationships/hyperlink" Target="https://archive.org/download/ni-roms/roms/Nintendo%20-%20Nintendo%20Entertainment%20System%20%28Unheadered%29.zip/Krion%20Conquest%2C%20The%20%28USA%29.zip" TargetMode="External"/><Relationship Id="rId1330" Type="http://schemas.openxmlformats.org/officeDocument/2006/relationships/hyperlink" Target="https://archive.org/download/ni-roms/roms/Nintendo%20-%20Nintendo%20Entertainment%20System%20%28Unheadered%29.zip/Be-Bop-Highschool%20-%20Koukousei%20Gokuraku%20Densetsu%20%28Japan%29.zip" TargetMode="External"/><Relationship Id="rId2661" Type="http://schemas.openxmlformats.org/officeDocument/2006/relationships/hyperlink" Target="https://archive.org/download/ni-roms/roms/Nintendo%20-%20Nintendo%20Entertainment%20System%20%28Unheadered%29.zip/Family%20Circuit%20%28Japan%29%20%28Namcot%20Collection%29.zip" TargetMode="External"/><Relationship Id="rId3993" Type="http://schemas.openxmlformats.org/officeDocument/2006/relationships/hyperlink" Target="https://archive.org/download/ni-roms/roms/Nintendo%20-%20Nintendo%20Entertainment%20System%20%28Unheadered%29.zip/Magic%20Jewelry%20II%20%28Asia%29%20%28En%29%20%28Unl%29.zip" TargetMode="External"/><Relationship Id="rId740" Type="http://schemas.openxmlformats.org/officeDocument/2006/relationships/hyperlink" Target="https://archive.org/download/ni-roms/roms/Nintendo%20-%20Nintendo%20Entertainment%20System%20%28Unheadered%29.zip/Allison%20of%20Astra%20Starring%20in%20PRGE%20the%20Game%20%28World%29%20%28Demo%29%20%28Aftermarket%29%20%28Unl%29.zip" TargetMode="External"/><Relationship Id="rId1331" Type="http://schemas.openxmlformats.org/officeDocument/2006/relationships/hyperlink" Target="https://archive.org/download/ni-roms/roms/Nintendo%20-%20Nintendo%20Entertainment%20System%20%28Unheadered%29.zip/Target%20-%20Renegade%20%28USA%29.zip" TargetMode="External"/><Relationship Id="rId2662" Type="http://schemas.openxmlformats.org/officeDocument/2006/relationships/hyperlink" Target="https://archive.org/download/ni-roms/roms/Nintendo%20-%20Nintendo%20Entertainment%20System%20%28Unheadered%29.zip/Family%20Circuit%20%28Japan%29.zip" TargetMode="External"/><Relationship Id="rId3992" Type="http://schemas.openxmlformats.org/officeDocument/2006/relationships/hyperlink" Target="https://archive.org/download/ni-roms/roms/Nintendo%20-%20Nintendo%20Entertainment%20System%20%28Unheadered%29.zip/Magic%20Jewelry%20%28Asia%29%20%28En%29%20%28Unl%29.zip" TargetMode="External"/><Relationship Id="rId1332" Type="http://schemas.openxmlformats.org/officeDocument/2006/relationships/hyperlink" Target="https://archive.org/download/ni-roms/roms/Nintendo%20-%20Nintendo%20Entertainment%20System%20%28Unheadered%29.zip/Be%20a%20Pirate%20%28World%29%20%28Proto%29%20%282022-04-22%29%20%28Aftermarket%29%20%28Unl%29.zip" TargetMode="External"/><Relationship Id="rId2663" Type="http://schemas.openxmlformats.org/officeDocument/2006/relationships/hyperlink" Target="https://archive.org/download/ni-roms/roms/Nintendo%20-%20Nintendo%20Entertainment%20System%20%28Unheadered%29.zip/Family%20Feud%20%28USA%29.zip" TargetMode="External"/><Relationship Id="rId3995" Type="http://schemas.openxmlformats.org/officeDocument/2006/relationships/hyperlink" Target="https://archive.org/download/ni-roms/roms/Nintendo%20-%20Nintendo%20Entertainment%20System%20%28Unheadered%29.zip/Magic%20Johnson%27s%20Fast%20Break%20%28USA%29.zip" TargetMode="External"/><Relationship Id="rId1333" Type="http://schemas.openxmlformats.org/officeDocument/2006/relationships/hyperlink" Target="https://archive.org/download/ni-roms/roms/Nintendo%20-%20Nintendo%20Entertainment%20System%20%28Unheadered%29.zip/Tecmo%20Baseball%20%28USA%29.zip" TargetMode="External"/><Relationship Id="rId2664" Type="http://schemas.openxmlformats.org/officeDocument/2006/relationships/hyperlink" Target="https://archive.org/download/ni-roms/roms/Nintendo%20-%20Nintendo%20Entertainment%20System%20%28Unheadered%29.zip/Family%20Jockey%20%28Japan%29%20%28Namcot%20Collection%29.zip" TargetMode="External"/><Relationship Id="rId3994" Type="http://schemas.openxmlformats.org/officeDocument/2006/relationships/hyperlink" Target="https://archive.org/download/ni-roms/roms/Nintendo%20-%20Nintendo%20Entertainment%20System%20%28Unheadered%29.zip/Magic%20John%20%28Japan%29.zip" TargetMode="External"/><Relationship Id="rId1323" Type="http://schemas.openxmlformats.org/officeDocument/2006/relationships/hyperlink" Target="https://archive.org/download/ni-roms/roms/Nintendo%20-%20Nintendo%20Entertainment%20System%20%28Unheadered%29.zip/Swords%20and%20Serpents%20%28USA%29.zip" TargetMode="External"/><Relationship Id="rId2654" Type="http://schemas.openxmlformats.org/officeDocument/2006/relationships/hyperlink" Target="https://archive.org/download/ni-roms/roms/Nintendo%20-%20Nintendo%20Entertainment%20System%20%28Unheadered%29.zip/Family%20BASIC%20%28Japan%29%20%28v1.0%29.zip" TargetMode="External"/><Relationship Id="rId3986" Type="http://schemas.openxmlformats.org/officeDocument/2006/relationships/hyperlink" Target="https://archive.org/download/ni-roms/roms/Nintendo%20-%20Nintendo%20Entertainment%20System%20%28Unheadered%29.zip/Magic%20Cube%20%28Asia%29%20%28En%29%20%2872%20pin%20cart%29%20%28Unl%29.zip" TargetMode="External"/><Relationship Id="rId1324" Type="http://schemas.openxmlformats.org/officeDocument/2006/relationships/hyperlink" Target="https://archive.org/download/ni-roms/roms/Nintendo%20-%20Nintendo%20Entertainment%20System%20%28Unheadered%29.zip/Battletoads-Double%20Dragon%20%28World%29%20%28Retro-Bit%29.zip" TargetMode="External"/><Relationship Id="rId2655" Type="http://schemas.openxmlformats.org/officeDocument/2006/relationships/hyperlink" Target="https://archive.org/download/ni-roms/roms/Nintendo%20-%20Nintendo%20Entertainment%20System%20%28Unheadered%29.zip/Family%20BASIC%20%28Japan%29%20%28v2.0%29.zip" TargetMode="External"/><Relationship Id="rId3985" Type="http://schemas.openxmlformats.org/officeDocument/2006/relationships/hyperlink" Target="https://archive.org/download/ni-roms/roms/Nintendo%20-%20Nintendo%20Entertainment%20System%20%28Unheadered%29.zip/Magic%20Carpet%201001%20%28USA%29%20%28Unl%29.zip" TargetMode="External"/><Relationship Id="rId1325" Type="http://schemas.openxmlformats.org/officeDocument/2006/relationships/hyperlink" Target="https://archive.org/download/ni-roms/roms/Nintendo%20-%20Nintendo%20Entertainment%20System%20%28Unheadered%29.zip/Taboo%20-%20The%20Sixth%20Sense%20%28USA%29%20%28Rev%201%29.zip" TargetMode="External"/><Relationship Id="rId2656" Type="http://schemas.openxmlformats.org/officeDocument/2006/relationships/hyperlink" Target="https://archive.org/download/ni-roms/roms/Nintendo%20-%20Nintendo%20Entertainment%20System%20%28Unheadered%29.zip/Family%20BASIC%20%28Japan%29%20%28v2.1%29.zip" TargetMode="External"/><Relationship Id="rId3988" Type="http://schemas.openxmlformats.org/officeDocument/2006/relationships/hyperlink" Target="https://archive.org/download/ni-roms/roms/Nintendo%20-%20Nintendo%20Entertainment%20System%20%28Unheadered%29.zip/Magic%20Darts%20%28USA%29.zip" TargetMode="External"/><Relationship Id="rId1326" Type="http://schemas.openxmlformats.org/officeDocument/2006/relationships/hyperlink" Target="https://archive.org/download/ni-roms/roms/Nintendo%20-%20Nintendo%20Entertainment%20System%20%28Unheadered%29.zip/Battlezone%20%28USA%29%20%28Atari%20Flashback%29%20%28Aftermarket%29%20%28Unl%29.zip" TargetMode="External"/><Relationship Id="rId2657" Type="http://schemas.openxmlformats.org/officeDocument/2006/relationships/hyperlink" Target="https://archive.org/download/ni-roms/roms/Nintendo%20-%20Nintendo%20Entertainment%20System%20%28Unheadered%29.zip/Family%20BASIC%20V3%20%28Japan%29.zip" TargetMode="External"/><Relationship Id="rId3987" Type="http://schemas.openxmlformats.org/officeDocument/2006/relationships/hyperlink" Target="https://archive.org/download/ni-roms/roms/Nintendo%20-%20Nintendo%20Entertainment%20System%20%28Unheadered%29.zip/Magic%20Darts%20%28Japan%29.zip" TargetMode="External"/><Relationship Id="rId1327" Type="http://schemas.openxmlformats.org/officeDocument/2006/relationships/hyperlink" Target="https://archive.org/download/ni-roms/roms/Nintendo%20-%20Nintendo%20Entertainment%20System%20%28Unheadered%29.zip/Tag%20Team%20Wrestling%20%28USA%29.zip" TargetMode="External"/><Relationship Id="rId2658" Type="http://schemas.openxmlformats.org/officeDocument/2006/relationships/hyperlink" Target="https://archive.org/download/ni-roms/roms/Nintendo%20-%20Nintendo%20Entertainment%20System%20%28Unheadered%29.zip/Family%20Block%20%28Japan%29.zip" TargetMode="External"/><Relationship Id="rId1328" Type="http://schemas.openxmlformats.org/officeDocument/2006/relationships/hyperlink" Target="https://archive.org/download/ni-roms/roms/Nintendo%20-%20Nintendo%20Entertainment%20System%20%28Unheadered%29.zip/Bawang%20de%20Dalu%20-%20Zhongwen%20Jiaqiang%20Ban%20%28China%29%20%28Pirate%29.zip" TargetMode="External"/><Relationship Id="rId2659" Type="http://schemas.openxmlformats.org/officeDocument/2006/relationships/hyperlink" Target="https://archive.org/download/ni-roms/roms/Nintendo%20-%20Nintendo%20Entertainment%20System%20%28Unheadered%29.zip/Family%20Boxing%20%28Japan%29.zip" TargetMode="External"/><Relationship Id="rId3989" Type="http://schemas.openxmlformats.org/officeDocument/2006/relationships/hyperlink" Target="https://archive.org/download/ni-roms/roms/Nintendo%20-%20Nintendo%20Entertainment%20System%20%28Unheadered%29.zip/Magic%20Dragon%20%28Asia%29%20%28En%29%20%28Pirate%29.zip" TargetMode="External"/><Relationship Id="rId1329" Type="http://schemas.openxmlformats.org/officeDocument/2006/relationships/hyperlink" Target="https://archive.org/download/ni-roms/roms/Nintendo%20-%20Nintendo%20Entertainment%20System%20%28Unheadered%29.zip/TaleSpin%20%28USA%29.zip" TargetMode="External"/><Relationship Id="rId739" Type="http://schemas.openxmlformats.org/officeDocument/2006/relationships/hyperlink" Target="https://archive.org/download/ni-roms/roms/Nintendo%20-%20Nintendo%20Entertainment%20System%20%28Unheadered%29.zip/Konami%20Hyper%20Soccer%20%28Europe%29.zip" TargetMode="External"/><Relationship Id="rId734" Type="http://schemas.openxmlformats.org/officeDocument/2006/relationships/hyperlink" Target="https://archive.org/download/ni-roms/roms/Nintendo%20-%20Nintendo%20Entertainment%20System%20%28Unheadered%29.zip/All-Pro%20Basketball%20%28USA%29.zip" TargetMode="External"/><Relationship Id="rId733" Type="http://schemas.openxmlformats.org/officeDocument/2006/relationships/hyperlink" Target="https://archive.org/download/ni-roms/roms/Nintendo%20-%20Nintendo%20Entertainment%20System%20%28Unheadered%29.zip/Kiwi%20Kraze%20-%20A%20Bird-Brained%20Adventure%21%20%28USA%29.zip" TargetMode="External"/><Relationship Id="rId732" Type="http://schemas.openxmlformats.org/officeDocument/2006/relationships/hyperlink" Target="https://archive.org/download/ni-roms/roms/Nintendo%20-%20Nintendo%20Entertainment%20System%20%28Unheadered%29.zip/Alienoids%20%28World%29%20%28Demo%29%20%28Aftermarket%29%20%28Unl%29.zip" TargetMode="External"/><Relationship Id="rId731" Type="http://schemas.openxmlformats.org/officeDocument/2006/relationships/hyperlink" Target="https://archive.org/download/ni-roms/roms/Nintendo%20-%20Nintendo%20Entertainment%20System%20%28Unheadered%29.zip/Kirby%27s%20Adventure%20%28USA%29%20%28Rev%201%29.zip" TargetMode="External"/><Relationship Id="rId738" Type="http://schemas.openxmlformats.org/officeDocument/2006/relationships/hyperlink" Target="https://archive.org/download/ni-roms/roms/Nintendo%20-%20Nintendo%20Entertainment%20System%20%28Unheadered%29.zip/Allison%20of%20Astra%20-%20Dodgeball%20RPG%20%28World%29%20%28Demo%29%20%28Aftermarket%29%20%28Unl%29.zip" TargetMode="External"/><Relationship Id="rId737" Type="http://schemas.openxmlformats.org/officeDocument/2006/relationships/hyperlink" Target="https://archive.org/download/ni-roms/roms/Nintendo%20-%20Nintendo%20Entertainment%20System%20%28Unheadered%29.zip/Knight%20Rider%20%28USA%29.zip" TargetMode="External"/><Relationship Id="rId736" Type="http://schemas.openxmlformats.org/officeDocument/2006/relationships/hyperlink" Target="https://archive.org/download/ni-roms/roms/Nintendo%20-%20Nintendo%20Entertainment%20System%20%28Unheadered%29.zip/Allison%27s%20Amazing%20Activity%20Generator%20%28World%29%20%28Aftermarket%29%20%28Unl%29.zip" TargetMode="External"/><Relationship Id="rId735" Type="http://schemas.openxmlformats.org/officeDocument/2006/relationships/hyperlink" Target="https://archive.org/download/ni-roms/roms/Nintendo%20-%20Nintendo%20Entertainment%20System%20%28Unheadered%29.zip/KlashBall%20%28USA%29.zip" TargetMode="External"/><Relationship Id="rId3980" Type="http://schemas.openxmlformats.org/officeDocument/2006/relationships/hyperlink" Target="https://archive.org/download/ni-roms/roms/Nintendo%20-%20Nintendo%20Entertainment%20System%20%28Unheadered%29.zip/Mafat%20Conspiracy%2C%20The%20%28USA%29.zip" TargetMode="External"/><Relationship Id="rId730" Type="http://schemas.openxmlformats.org/officeDocument/2006/relationships/hyperlink" Target="https://archive.org/download/ni-roms/roms/Nintendo%20-%20Nintendo%20Entertainment%20System%20%28Unheadered%29.zip/Alien%20Syndrome%20%28USA%29%20%28Unl%29.zip" TargetMode="External"/><Relationship Id="rId2650" Type="http://schemas.openxmlformats.org/officeDocument/2006/relationships/hyperlink" Target="https://archive.org/download/ni-roms/roms/Nintendo%20-%20Nintendo%20Entertainment%20System%20%28Unheadered%29.zip/Famicom%20de%20Pon%20%28World%29%20%28Aftermarket%29%20%28Unl%29.zip" TargetMode="External"/><Relationship Id="rId3982" Type="http://schemas.openxmlformats.org/officeDocument/2006/relationships/hyperlink" Target="https://archive.org/download/ni-roms/roms/Nintendo%20-%20Nintendo%20Entertainment%20System%20%28Unheadered%29.zip/Magic%20Bubble%20%28Asia%29%20%28En%29%20%28Unl%29.zip" TargetMode="External"/><Relationship Id="rId1320" Type="http://schemas.openxmlformats.org/officeDocument/2006/relationships/hyperlink" Target="https://archive.org/download/ni-roms/roms/Nintendo%20-%20Nintendo%20Entertainment%20System%20%28Unheadered%29.zip/Battletoads-Double%20Dragon%20%28Europe%29.zip" TargetMode="External"/><Relationship Id="rId2651" Type="http://schemas.openxmlformats.org/officeDocument/2006/relationships/hyperlink" Target="https://archive.org/download/ni-roms/roms/Nintendo%20-%20Nintendo%20Entertainment%20System%20%28Unheadered%29.zip/Famicompo%20Pico%20%28World%29%20%28Aftermarket%29%20%28Unl%29.zip" TargetMode="External"/><Relationship Id="rId3981" Type="http://schemas.openxmlformats.org/officeDocument/2006/relationships/hyperlink" Target="https://archive.org/download/ni-roms/roms/Nintendo%20-%20Nintendo%20Entertainment%20System%20%28Unheadered%29.zip/Magic%20Block%20%28Asia%29%20%28En%29%20%28Mega%20Soft%29%20%28Unl%29.zip" TargetMode="External"/><Relationship Id="rId1321" Type="http://schemas.openxmlformats.org/officeDocument/2006/relationships/hyperlink" Target="https://archive.org/download/ni-roms/roms/Nintendo%20-%20Nintendo%20Entertainment%20System%20%28Unheadered%29.zip/Sword%20Master%20%28USA%29.zip" TargetMode="External"/><Relationship Id="rId2652" Type="http://schemas.openxmlformats.org/officeDocument/2006/relationships/hyperlink" Target="https://archive.org/download/ni-roms/roms/Nintendo%20-%20Nintendo%20Entertainment%20System%20%28Unheadered%29.zip/Famicompo%20Pico%202%20%28World%29%20%28Aftermarket%29%20%28Unl%29.zip" TargetMode="External"/><Relationship Id="rId3984" Type="http://schemas.openxmlformats.org/officeDocument/2006/relationships/hyperlink" Target="https://archive.org/download/ni-roms/roms/Nintendo%20-%20Nintendo%20Entertainment%20System%20%28Unheadered%29.zip/Magic%20Carpet%201001%20%28Europe%2C%20Asia%29%20%28En%29%20%28Unl%29.zip" TargetMode="External"/><Relationship Id="rId1322" Type="http://schemas.openxmlformats.org/officeDocument/2006/relationships/hyperlink" Target="https://archive.org/download/ni-roms/roms/Nintendo%20-%20Nintendo%20Entertainment%20System%20%28Unheadered%29.zip/Battletoads-Double%20Dragon%20%28USA%29.zip" TargetMode="External"/><Relationship Id="rId2653" Type="http://schemas.openxmlformats.org/officeDocument/2006/relationships/hyperlink" Target="https://archive.org/download/ni-roms/roms/Nintendo%20-%20Nintendo%20Entertainment%20System%20%28Unheadered%29.zip/Famidash%20%28World%29%20%28v4.05.1%29%20%28Demo%29%20%28Aftermarket%29%20%28Unl%29.zip" TargetMode="External"/><Relationship Id="rId3983" Type="http://schemas.openxmlformats.org/officeDocument/2006/relationships/hyperlink" Target="https://archive.org/download/ni-roms/roms/Nintendo%20-%20Nintendo%20Entertainment%20System%20%28Unheadered%29.zip/Magic%20Candle%2C%20The%20%28Japan%29.zip" TargetMode="External"/><Relationship Id="rId1356" Type="http://schemas.openxmlformats.org/officeDocument/2006/relationships/hyperlink" Target="https://archive.org/download/ni-roms/roms/Nintendo%20-%20Nintendo%20Entertainment%20System%20%28Unheadered%29.zip/Below%20Chaos%20%28World%29%20%28Demo%29%20%28Byte-Off%202024%29%20%28Aftermarket%29%20%28Unl%29.zip" TargetMode="External"/><Relationship Id="rId2687" Type="http://schemas.openxmlformats.org/officeDocument/2006/relationships/hyperlink" Target="https://archive.org/download/ni-roms/roms/Nintendo%20-%20Nintendo%20Entertainment%20System%20%28Unheadered%29.zip/Family%20Trainer%207%20-%20Daiundoukai%20%28Japan%29.zip" TargetMode="External"/><Relationship Id="rId1357" Type="http://schemas.openxmlformats.org/officeDocument/2006/relationships/hyperlink" Target="https://archive.org/download/ni-roms/roms/Nintendo%20-%20Nintendo%20Entertainment%20System%20%28Unheadered%29.zip/Teenage%20Mutant%20Ninja%20Turtles%20%28USA%29%20%28The%20Cowabunga%20Collection%29.zip" TargetMode="External"/><Relationship Id="rId2688" Type="http://schemas.openxmlformats.org/officeDocument/2006/relationships/hyperlink" Target="https://archive.org/download/ni-roms/roms/Nintendo%20-%20Nintendo%20Entertainment%20System%20%28Unheadered%29.zip/Family%20Trainer%208%20-%20Totsugeki%21%20Fuuun%20Takeshi-jou%20%28Japan%29.zip" TargetMode="External"/><Relationship Id="rId1358" Type="http://schemas.openxmlformats.org/officeDocument/2006/relationships/hyperlink" Target="https://archive.org/download/ni-roms/roms/Nintendo%20-%20Nintendo%20Entertainment%20System%20%28Unheadered%29.zip/Berzerk%20%28World%29%20%28NES%20Mini%20Version%29%20%28Aftermarket%29%20%28Unl%29.zip" TargetMode="External"/><Relationship Id="rId2689" Type="http://schemas.openxmlformats.org/officeDocument/2006/relationships/hyperlink" Target="https://archive.org/download/ni-roms/roms/Nintendo%20-%20Nintendo%20Entertainment%20System%20%28Unheadered%29.zip/Family%20Trainer%209%20-%20Fuuun%20Takeshi-jou%202%20%28Japan%29.zip" TargetMode="External"/><Relationship Id="rId1359" Type="http://schemas.openxmlformats.org/officeDocument/2006/relationships/hyperlink" Target="https://archive.org/download/ni-roms/roms/Nintendo%20-%20Nintendo%20Entertainment%20System%20%28Unheadered%29.zip/Teenage%20Mutant%20Ninja%20Turtles%20II%20-%20The%20Arcade%20Game%20%28USA%29%20%28The%20Cowabunga%20Collection%29.zip" TargetMode="External"/><Relationship Id="rId767" Type="http://schemas.openxmlformats.org/officeDocument/2006/relationships/hyperlink" Target="https://archive.org/download/ni-roms/roms/Nintendo%20-%20Nintendo%20Entertainment%20System%20%28Unheadered%29.zip/Legendary%20Wings%20%28USA%29.zip" TargetMode="External"/><Relationship Id="rId766" Type="http://schemas.openxmlformats.org/officeDocument/2006/relationships/hyperlink" Target="https://archive.org/download/ni-roms/roms/Nintendo%20-%20Nintendo%20Entertainment%20System%20%28Unheadered%29.zip/Alwa%27s%20Awakening%20Soundtrack%20%28World%29%20%28Aftermarket%29%20%28Unl%29.zip" TargetMode="External"/><Relationship Id="rId765" Type="http://schemas.openxmlformats.org/officeDocument/2006/relationships/hyperlink" Target="https://archive.org/download/ni-roms/roms/Nintendo%20-%20Nintendo%20Entertainment%20System%20%28Unheadered%29.zip/Legend%20of%20Zelda%2C%20The%20%28USA%29%20%28Rev%201%29%20%28GameCube%20Edition%29.zip" TargetMode="External"/><Relationship Id="rId764" Type="http://schemas.openxmlformats.org/officeDocument/2006/relationships/hyperlink" Target="https://archive.org/download/ni-roms/roms/Nintendo%20-%20Nintendo%20Entertainment%20System%20%28Unheadered%29.zip/Alwa%27s%20Awakening%20-%20The%208-Bit%20Edition%20%28World%29%20%28Demo%29%20%28Aftermarket%29%20%28Unl%29.zip" TargetMode="External"/><Relationship Id="rId769" Type="http://schemas.openxmlformats.org/officeDocument/2006/relationships/hyperlink" Target="https://archive.org/download/ni-roms/roms/Nintendo%20-%20Nintendo%20Entertainment%20System%20%28Unheadered%29.zip/Legends%20of%20the%20Diamond%20-%20The%20Baseball%20Championship%20Game%20%28USA%29.zip" TargetMode="External"/><Relationship Id="rId768" Type="http://schemas.openxmlformats.org/officeDocument/2006/relationships/hyperlink" Target="https://archive.org/download/ni-roms/roms/Nintendo%20-%20Nintendo%20Entertainment%20System%20%28Unheadered%29.zip/Amagon%20%28USA%29.zip" TargetMode="External"/><Relationship Id="rId2680" Type="http://schemas.openxmlformats.org/officeDocument/2006/relationships/hyperlink" Target="https://archive.org/download/ni-roms/roms/Nintendo%20-%20Nintendo%20Entertainment%20System%20%28Unheadered%29.zip/Family%20Trainer%201%20-%20Athletic%20World%20%28Japan%29%20%28Rev%201%29.zip" TargetMode="External"/><Relationship Id="rId1350" Type="http://schemas.openxmlformats.org/officeDocument/2006/relationships/hyperlink" Target="https://archive.org/download/ni-roms/roms/Nintendo%20-%20Nintendo%20Entertainment%20System%20%28Unheadered%29.zip/Beauty%20and%20the%20Beast%20%28Europe%29.zip" TargetMode="External"/><Relationship Id="rId2681" Type="http://schemas.openxmlformats.org/officeDocument/2006/relationships/hyperlink" Target="https://archive.org/download/ni-roms/roms/Nintendo%20-%20Nintendo%20Entertainment%20System%20%28Unheadered%29.zip/Family%20Trainer%201%20-%20Athletic%20World%20%28Japan%29.zip" TargetMode="External"/><Relationship Id="rId1351" Type="http://schemas.openxmlformats.org/officeDocument/2006/relationships/hyperlink" Target="https://archive.org/download/ni-roms/roms/Nintendo%20-%20Nintendo%20Entertainment%20System%20%28Unheadered%29.zip/Teenage%20Mutant%20Hero%20Turtles%20%28Europe%29.zip" TargetMode="External"/><Relationship Id="rId2682" Type="http://schemas.openxmlformats.org/officeDocument/2006/relationships/hyperlink" Target="https://archive.org/download/ni-roms/roms/Nintendo%20-%20Nintendo%20Entertainment%20System%20%28Unheadered%29.zip/Family%20Trainer%202%20-%20Running%20Stadium%20%28Japan%29.zip" TargetMode="External"/><Relationship Id="rId763" Type="http://schemas.openxmlformats.org/officeDocument/2006/relationships/hyperlink" Target="https://archive.org/download/ni-roms/roms/Nintendo%20-%20Nintendo%20Entertainment%20System%20%28Unheadered%29.zip/Legend%20of%20Prince%20Valiant%2C%20The%20%28Europe%29.zip" TargetMode="External"/><Relationship Id="rId1352" Type="http://schemas.openxmlformats.org/officeDocument/2006/relationships/hyperlink" Target="https://archive.org/download/ni-roms/roms/Nintendo%20-%20Nintendo%20Entertainment%20System%20%28Unheadered%29.zip/Bee%2052%20%28USA%29%20%28Unl%29.zip" TargetMode="External"/><Relationship Id="rId2683" Type="http://schemas.openxmlformats.org/officeDocument/2006/relationships/hyperlink" Target="https://archive.org/download/ni-roms/roms/Nintendo%20-%20Nintendo%20Entertainment%20System%20%28Unheadered%29.zip/Family%20Trainer%203%20-%20Aerobics%20Studio%20%28Japan%29.zip" TargetMode="External"/><Relationship Id="rId762" Type="http://schemas.openxmlformats.org/officeDocument/2006/relationships/hyperlink" Target="https://archive.org/download/ni-roms/roms/Nintendo%20-%20Nintendo%20Entertainment%20System%20%28Unheadered%29.zip/Altercation%20%28World%29%20%28Aftermarket%29%20%28Unl%29.zip" TargetMode="External"/><Relationship Id="rId1353" Type="http://schemas.openxmlformats.org/officeDocument/2006/relationships/hyperlink" Target="https://archive.org/download/ni-roms/roms/Nintendo%20-%20Nintendo%20Entertainment%20System%20%28Unheadered%29.zip/Teenage%20Mutant%20Hero%20Turtles%20II%20-%20The%20Arcade%20Game%20%28Europe%29.zip" TargetMode="External"/><Relationship Id="rId2684" Type="http://schemas.openxmlformats.org/officeDocument/2006/relationships/hyperlink" Target="https://archive.org/download/ni-roms/roms/Nintendo%20-%20Nintendo%20Entertainment%20System%20%28Unheadered%29.zip/Family%20Trainer%204%20-%20Jogging%20Race%20%28Japan%29.zip" TargetMode="External"/><Relationship Id="rId761" Type="http://schemas.openxmlformats.org/officeDocument/2006/relationships/hyperlink" Target="https://archive.org/download/ni-roms/roms/Nintendo%20-%20Nintendo%20Entertainment%20System%20%28Unheadered%29.zip/Legend%20of%20Kage%2C%20The%20%28USA%29.zip" TargetMode="External"/><Relationship Id="rId1354" Type="http://schemas.openxmlformats.org/officeDocument/2006/relationships/hyperlink" Target="https://archive.org/download/ni-roms/roms/Nintendo%20-%20Nintendo%20Entertainment%20System%20%28Unheadered%29.zip/Beetlejuice%20%28USA%29.zip" TargetMode="External"/><Relationship Id="rId2685" Type="http://schemas.openxmlformats.org/officeDocument/2006/relationships/hyperlink" Target="https://archive.org/download/ni-roms/roms/Nintendo%20-%20Nintendo%20Entertainment%20System%20%28Unheadered%29.zip/Family%20Trainer%205%20-%20Meiro%20Daisakusen%20%28Japan%29.zip" TargetMode="External"/><Relationship Id="rId760" Type="http://schemas.openxmlformats.org/officeDocument/2006/relationships/hyperlink" Target="https://archive.org/download/ni-roms/roms/Nintendo%20-%20Nintendo%20Entertainment%20System%20%28Unheadered%29.zip/Alter%20Ego%20%28World%29%20%28Aftermarket%29%20%28Unl%29.zip" TargetMode="External"/><Relationship Id="rId1355" Type="http://schemas.openxmlformats.org/officeDocument/2006/relationships/hyperlink" Target="https://archive.org/download/ni-roms/roms/Nintendo%20-%20Nintendo%20Entertainment%20System%20%28Unheadered%29.zip/Teenage%20Mutant%20Ninja%20Turtles%20-%20Tournament%20Fighters%20%28USA%29%20%28The%20Cowabunga%20Collection%29.zip" TargetMode="External"/><Relationship Id="rId2686" Type="http://schemas.openxmlformats.org/officeDocument/2006/relationships/hyperlink" Target="https://archive.org/download/ni-roms/roms/Nintendo%20-%20Nintendo%20Entertainment%20System%20%28Unheadered%29.zip/Family%20Trainer%206%20-%20Manhattan%20Police%20%28Japan%29.zip" TargetMode="External"/><Relationship Id="rId1345" Type="http://schemas.openxmlformats.org/officeDocument/2006/relationships/hyperlink" Target="https://archive.org/download/ni-roms/roms/Nintendo%20-%20Nintendo%20Entertainment%20System%20%28Unheadered%29.zip/Tecmo%20World%20Cup%20Soccer%20%28Europe%29.zip" TargetMode="External"/><Relationship Id="rId2676" Type="http://schemas.openxmlformats.org/officeDocument/2006/relationships/hyperlink" Target="https://archive.org/download/ni-roms/roms/Nintendo%20-%20Nintendo%20Entertainment%20System%20%28Unheadered%29.zip/Family%20Pinball%20%28Japan%29.zip" TargetMode="External"/><Relationship Id="rId1346" Type="http://schemas.openxmlformats.org/officeDocument/2006/relationships/hyperlink" Target="https://archive.org/download/ni-roms/roms/Nintendo%20-%20Nintendo%20Entertainment%20System%20%28Unheadered%29.zip/Beat%27em%20%26%20Eat%27em%20%28World%29%20%28Beta%202%29%20%28Aftermarket%29%20%28Unl%29.zip" TargetMode="External"/><Relationship Id="rId2677" Type="http://schemas.openxmlformats.org/officeDocument/2006/relationships/hyperlink" Target="https://archive.org/download/ni-roms/roms/Nintendo%20-%20Nintendo%20Entertainment%20System%20%28Unheadered%29.zip/Family%20Quiz%20-%204-nin%20wa%20Rival%20%28Japan%29.zip" TargetMode="External"/><Relationship Id="rId1347" Type="http://schemas.openxmlformats.org/officeDocument/2006/relationships/hyperlink" Target="https://archive.org/download/ni-roms/roms/Nintendo%20-%20Nintendo%20Entertainment%20System%20%28Unheadered%29.zip/Tecmo%20World%20Wrestling%20%28USA%29.zip" TargetMode="External"/><Relationship Id="rId2678" Type="http://schemas.openxmlformats.org/officeDocument/2006/relationships/hyperlink" Target="https://archive.org/download/ni-roms/roms/Nintendo%20-%20Nintendo%20Entertainment%20System%20%28Unheadered%29.zip/Family%20School%20%28Japan%29.zip" TargetMode="External"/><Relationship Id="rId1348" Type="http://schemas.openxmlformats.org/officeDocument/2006/relationships/hyperlink" Target="https://archive.org/download/ni-roms/roms/Nintendo%20-%20Nintendo%20Entertainment%20System%20%28Unheadered%29.zip/Beat%20%27n%20Box%20%28Korea%29%20%28Unl%29.zip" TargetMode="External"/><Relationship Id="rId2679" Type="http://schemas.openxmlformats.org/officeDocument/2006/relationships/hyperlink" Target="https://archive.org/download/ni-roms/roms/Nintendo%20-%20Nintendo%20Entertainment%20System%20%28Unheadered%29.zip/Family%20Tennis%20%28Japan%29.zip" TargetMode="External"/><Relationship Id="rId1349" Type="http://schemas.openxmlformats.org/officeDocument/2006/relationships/hyperlink" Target="https://archive.org/download/ni-roms/roms/Nintendo%20-%20Nintendo%20Entertainment%20System%20%28Unheadered%29.zip/Teenage%20Mutant%20Hero%20Turtles%20-%20Tournament%20Fighters%20%28Europe%29.zip" TargetMode="External"/><Relationship Id="rId756" Type="http://schemas.openxmlformats.org/officeDocument/2006/relationships/hyperlink" Target="https://archive.org/download/ni-roms/roms/Nintendo%20-%20Nintendo%20Entertainment%20System%20%28Unheadered%29.zip/Alter%20Ego%20%28World%29%20%282011-07-23%29%20%28Aftermarket%29%20%28Unl%29.zip" TargetMode="External"/><Relationship Id="rId755" Type="http://schemas.openxmlformats.org/officeDocument/2006/relationships/hyperlink" Target="https://archive.org/download/ni-roms/roms/Nintendo%20-%20Nintendo%20Entertainment%20System%20%28Unheadered%29.zip/Last%20Starfighter%2C%20The%20%28USA%29.zip" TargetMode="External"/><Relationship Id="rId754" Type="http://schemas.openxmlformats.org/officeDocument/2006/relationships/hyperlink" Target="https://archive.org/download/ni-roms/roms/Nintendo%20-%20Nintendo%20Entertainment%20System%20%28Unheadered%29.zip/Alpha%20Mission%20%28USA%29.zip" TargetMode="External"/><Relationship Id="rId753" Type="http://schemas.openxmlformats.org/officeDocument/2006/relationships/hyperlink" Target="https://archive.org/download/ni-roms/roms/Nintendo%20-%20Nintendo%20Entertainment%20System%20%28Unheadered%29.zip/Last%20Ninja%2C%20The%20%28USA%29.zip" TargetMode="External"/><Relationship Id="rId759" Type="http://schemas.openxmlformats.org/officeDocument/2006/relationships/hyperlink" Target="https://archive.org/download/ni-roms/roms/Nintendo%20-%20Nintendo%20Entertainment%20System%20%28Unheadered%29.zip/Legacy%20of%20the%20Wizard%20%28USA%29.zip" TargetMode="External"/><Relationship Id="rId758" Type="http://schemas.openxmlformats.org/officeDocument/2006/relationships/hyperlink" Target="https://archive.org/download/ni-roms/roms/Nintendo%20-%20Nintendo%20Entertainment%20System%20%28Unheadered%29.zip/Alter%20Ego%20%28World%29%20%282011-12-16%29%20%28Aftermarket%29%20%28Unl%29.zip" TargetMode="External"/><Relationship Id="rId757" Type="http://schemas.openxmlformats.org/officeDocument/2006/relationships/hyperlink" Target="https://archive.org/download/ni-roms/roms/Nintendo%20-%20Nintendo%20Entertainment%20System%20%28Unheadered%29.zip/Lee%20Trevino%27s%20Fighting%20Golf%20%28USA%29.zip" TargetMode="External"/><Relationship Id="rId2670" Type="http://schemas.openxmlformats.org/officeDocument/2006/relationships/hyperlink" Target="https://archive.org/download/ni-roms/roms/Nintendo%20-%20Nintendo%20Entertainment%20System%20%28Unheadered%29.zip/Family%20Noraebang%20%28Korea%29%20%28Unl%29.zip" TargetMode="External"/><Relationship Id="rId1340" Type="http://schemas.openxmlformats.org/officeDocument/2006/relationships/hyperlink" Target="https://archive.org/download/ni-roms/roms/Nintendo%20-%20Nintendo%20Entertainment%20System%20%28Unheadered%29.zip/Beat%20%27Em%20High%20%28World%29%20%28Auto%20Demo%29%20%28NESDev%202023%29%20%28Aftermarket%29%20%28Unl%29.zip" TargetMode="External"/><Relationship Id="rId2671" Type="http://schemas.openxmlformats.org/officeDocument/2006/relationships/hyperlink" Target="https://archive.org/download/ni-roms/roms/Nintendo%20-%20Nintendo%20Entertainment%20System%20%28Unheadered%29.zip/Family%20Noraebang%20-%2016%20Songs%20Collection%20%28Korea%29%20%28DS-H355%29%20%28Unl%29.zip" TargetMode="External"/><Relationship Id="rId752" Type="http://schemas.openxmlformats.org/officeDocument/2006/relationships/hyperlink" Target="https://archive.org/download/ni-roms/roms/Nintendo%20-%20Nintendo%20Entertainment%20System%20%28Unheadered%29.zip/Alpha%20Mission%20%28Europe%29.zip" TargetMode="External"/><Relationship Id="rId1341" Type="http://schemas.openxmlformats.org/officeDocument/2006/relationships/hyperlink" Target="https://archive.org/download/ni-roms/roms/Nintendo%20-%20Nintendo%20Entertainment%20System%20%28Unheadered%29.zip/Tecmo%20NBA%20Basketball%20%28USA%29%20%28NES-BK%29%20%28Rev%201%29.zip" TargetMode="External"/><Relationship Id="rId2672" Type="http://schemas.openxmlformats.org/officeDocument/2006/relationships/hyperlink" Target="https://archive.org/download/ni-roms/roms/Nintendo%20-%20Nintendo%20Entertainment%20System%20%28Unheadered%29.zip/Family%20Noraebang%20-%20The%20Best%2032%20Songs%20%28Korea%29%20%28DS-H352%29%20%28Unl%29.zip" TargetMode="External"/><Relationship Id="rId751" Type="http://schemas.openxmlformats.org/officeDocument/2006/relationships/hyperlink" Target="https://archive.org/download/ni-roms/roms/Nintendo%20-%20Nintendo%20Entertainment%20System%20%28Unheadered%29.zip/Last%20Action%20Hero%20%28USA%29.zip" TargetMode="External"/><Relationship Id="rId1342" Type="http://schemas.openxmlformats.org/officeDocument/2006/relationships/hyperlink" Target="https://archive.org/download/ni-roms/roms/Nintendo%20-%20Nintendo%20Entertainment%20System%20%28Unheadered%29.zip/Beat%27em%20%26%20Eat%27em%20%28World%29%20%28Aftermarket%29%20%28Unl%29.zip" TargetMode="External"/><Relationship Id="rId2673" Type="http://schemas.openxmlformats.org/officeDocument/2006/relationships/hyperlink" Target="https://archive.org/download/ni-roms/roms/Nintendo%20-%20Nintendo%20Entertainment%20System%20%28Unheadered%29.zip/Family%20Noraebang%20-%20The%20Best%2040%20Songs%20%28Korea%29%20%28DS-H353%29%20%28Unl%29.zip" TargetMode="External"/><Relationship Id="rId750" Type="http://schemas.openxmlformats.org/officeDocument/2006/relationships/hyperlink" Target="https://archive.org/download/ni-roms/roms/Nintendo%20-%20Nintendo%20Entertainment%20System%20%28Unheadered%29.zip/Alone%20in%20the%20Dark%20%28World%29%20%28Demo%29%20%28Byte-Off%202022%29%20%28Aftermarket%29%20%28Unl%29.zip" TargetMode="External"/><Relationship Id="rId1343" Type="http://schemas.openxmlformats.org/officeDocument/2006/relationships/hyperlink" Target="https://archive.org/download/ni-roms/roms/Nintendo%20-%20Nintendo%20Entertainment%20System%20%28Unheadered%29.zip/Tecmo%20Super%20Bowl%20%28USA%29.zip" TargetMode="External"/><Relationship Id="rId2674" Type="http://schemas.openxmlformats.org/officeDocument/2006/relationships/hyperlink" Target="https://archive.org/download/ni-roms/roms/Nintendo%20-%20Nintendo%20Entertainment%20System%20%28Unheadered%29.zip/Family%20Noraebang%20-%20The%20Best%2040%20Songs%20%28Korea%29%20%28DS-H354%29%20%28Unl%29.zip" TargetMode="External"/><Relationship Id="rId1344" Type="http://schemas.openxmlformats.org/officeDocument/2006/relationships/hyperlink" Target="https://archive.org/download/ni-roms/roms/Nintendo%20-%20Nintendo%20Entertainment%20System%20%28Unheadered%29.zip/Beat%27em%20%26%20Eat%27em%20%28World%29%20%28Beta%201%29%20%28Aftermarket%29%20%28Unl%29.zip" TargetMode="External"/><Relationship Id="rId2675" Type="http://schemas.openxmlformats.org/officeDocument/2006/relationships/hyperlink" Target="https://archive.org/download/ni-roms/roms/Nintendo%20-%20Nintendo%20Entertainment%20System%20%28Unheadered%29.zip/Family%20Pinball%20%28Japan%29%20%28Namcot%20Collection%29.zip" TargetMode="External"/><Relationship Id="rId2621" Type="http://schemas.openxmlformats.org/officeDocument/2006/relationships/hyperlink" Target="https://archive.org/download/ni-roms/roms/Nintendo%20-%20Nintendo%20Entertainment%20System%20%28Unheadered%29.zip/FC%20Genjin%20-%20Freakthoropus%20Computerus%20%28Japan%29.zip" TargetMode="External"/><Relationship Id="rId3953" Type="http://schemas.openxmlformats.org/officeDocument/2006/relationships/hyperlink" Target="https://archive.org/download/ni-roms/roms/Nintendo%20-%20Nintendo%20Entertainment%20System%20%28Unheadered%29.zip/M.U.L.E.%20%28USA%29.zip" TargetMode="External"/><Relationship Id="rId2622" Type="http://schemas.openxmlformats.org/officeDocument/2006/relationships/hyperlink" Target="https://archive.org/download/ni-roms/roms/Nintendo%20-%20Nintendo%20Entertainment%20System%20%28Unheadered%29.zip/FIFA%2099%20%28Asia%29%20%28En%29%20%28Pirate%29.zip" TargetMode="External"/><Relationship Id="rId3952" Type="http://schemas.openxmlformats.org/officeDocument/2006/relationships/hyperlink" Target="https://archive.org/download/ni-roms/roms/Nintendo%20-%20Nintendo%20Entertainment%20System%20%28Unheadered%29.zip/M.C.%20Mario%20%28Asia%29%20%28En%29%20%28Pirate%29.zip" TargetMode="External"/><Relationship Id="rId2623" Type="http://schemas.openxmlformats.org/officeDocument/2006/relationships/hyperlink" Target="https://archive.org/download/ni-roms/roms/Nintendo%20-%20Nintendo%20Entertainment%20System%20%28Unheadered%29.zip/FIFA%20International%20Soccer%20%2796%20%28Asia%29%20%28Ja%29%20%28Pirate%29.zip" TargetMode="External"/><Relationship Id="rId3955" Type="http://schemas.openxmlformats.org/officeDocument/2006/relationships/hyperlink" Target="https://archive.org/download/ni-roms/roms/Nintendo%20-%20Nintendo%20Entertainment%20System%20%28Unheadered%29.zip/M8%20Game%20Selectable%20Working%20Product%20Display%20%28USA%29%20%28Rev%20B%29%20%28Kiosk%29.zip" TargetMode="External"/><Relationship Id="rId2624" Type="http://schemas.openxmlformats.org/officeDocument/2006/relationships/hyperlink" Target="https://archive.org/download/ni-roms/roms/Nintendo%20-%20Nintendo%20Entertainment%20System%20%28Unheadered%29.zip/FIFA%20International%20Soccer%20%2797%20%28Asia%29%20%28Ja%29%20%28Pirate%29.zip" TargetMode="External"/><Relationship Id="rId3954" Type="http://schemas.openxmlformats.org/officeDocument/2006/relationships/hyperlink" Target="https://archive.org/download/ni-roms/roms/Nintendo%20-%20Nintendo%20Entertainment%20System%20%28Unheadered%29.zip/M.U.S.C.L.E.%20-%20Tag%20Team%20Match%20%28USA%29.zip" TargetMode="External"/><Relationship Id="rId2625" Type="http://schemas.openxmlformats.org/officeDocument/2006/relationships/hyperlink" Target="https://archive.org/download/ni-roms/roms/Nintendo%20-%20Nintendo%20Entertainment%20System%20%28Unheadered%29.zip/Fairyland%20Story%2C%20The%20%28Japan%29%20%28En%29%20%28Proto%29.zip" TargetMode="External"/><Relationship Id="rId3957" Type="http://schemas.openxmlformats.org/officeDocument/2006/relationships/hyperlink" Target="https://archive.org/download/ni-roms/roms/Nintendo%20-%20Nintendo%20Entertainment%20System%20%28Unheadered%29.zip/MK%206%20%28Asia%29%20%28En%29%20%28Pirate%29.zip" TargetMode="External"/><Relationship Id="rId2626" Type="http://schemas.openxmlformats.org/officeDocument/2006/relationships/hyperlink" Target="https://archive.org/download/ni-roms/roms/Nintendo%20-%20Nintendo%20Entertainment%20System%20%28Unheadered%29.zip/Falao%20Wang%20Chuanshuo%20%28Pharaoh%29%20%28China%29%20%28Aftermarket%29%20%28Unl%29.zip" TargetMode="External"/><Relationship Id="rId3956" Type="http://schemas.openxmlformats.org/officeDocument/2006/relationships/hyperlink" Target="https://archive.org/download/ni-roms/roms/Nintendo%20-%20Nintendo%20Entertainment%20System%20%28Unheadered%29.zip/M82%20Game%20Selectable%20Working%20Product%20Display%20%28Europe%29%20%28Demo%29%20%28Kiosk%29.zip" TargetMode="External"/><Relationship Id="rId2627" Type="http://schemas.openxmlformats.org/officeDocument/2006/relationships/hyperlink" Target="https://archive.org/download/ni-roms/roms/Nintendo%20-%20Nintendo%20Entertainment%20System%20%28Unheadered%29.zip/Falldown%20%28World%29%20%28Aftermarket%29%20%28Unl%29.zip" TargetMode="External"/><Relationship Id="rId3959" Type="http://schemas.openxmlformats.org/officeDocument/2006/relationships/hyperlink" Target="https://archive.org/download/ni-roms/roms/Nintendo%20-%20Nintendo%20Entertainment%20System%20%28Unheadered%29.zip/Mach%20Rider%20%28Europe%29%20%28Virtual%20Console%29.zip" TargetMode="External"/><Relationship Id="rId2628" Type="http://schemas.openxmlformats.org/officeDocument/2006/relationships/hyperlink" Target="https://archive.org/download/ni-roms/roms/Nintendo%20-%20Nintendo%20Entertainment%20System%20%28Unheadered%29.zip/Falling%20%28World%29%20%28v1.0%29%20%28Aftermarket%29%20%28Unl%29.zip" TargetMode="External"/><Relationship Id="rId3958" Type="http://schemas.openxmlformats.org/officeDocument/2006/relationships/hyperlink" Target="https://archive.org/download/ni-roms/roms/Nintendo%20-%20Nintendo%20Entertainment%20System%20%28Unheadered%29.zip/MOON8%20%28World%29%20%28Aftermarket%29%20%28Unl%29.zip" TargetMode="External"/><Relationship Id="rId709" Type="http://schemas.openxmlformats.org/officeDocument/2006/relationships/hyperlink" Target="https://archive.org/download/ni-roms/roms/Nintendo%20-%20Nintendo%20Entertainment%20System%20%28Unheadered%29.zip/Kick%20Off%20%28Europe%29.zip" TargetMode="External"/><Relationship Id="rId2629" Type="http://schemas.openxmlformats.org/officeDocument/2006/relationships/hyperlink" Target="https://archive.org/download/ni-roms/roms/Nintendo%20-%20Nintendo%20Entertainment%20System%20%28Unheadered%29.zip/Falling%20%28World%29%20%28v1.01%29%20%28Aftermarket%29%20%28Unl%29.zip" TargetMode="External"/><Relationship Id="rId708" Type="http://schemas.openxmlformats.org/officeDocument/2006/relationships/hyperlink" Target="https://archive.org/download/ni-roms/roms/Nintendo%20-%20Nintendo%20Entertainment%20System%20%28Unheadered%29.zip/Alfonzo%20Game%2C%20The%20%28World%29%20%28Demo%201%29%20%28Aftermarket%29%20%28Unl%29.zip" TargetMode="External"/><Relationship Id="rId707" Type="http://schemas.openxmlformats.org/officeDocument/2006/relationships/hyperlink" Target="https://archive.org/download/ni-roms/roms/Nintendo%20-%20Nintendo%20Entertainment%20System%20%28Unheadered%29.zip/Karnov%20%28USA%29.zip" TargetMode="External"/><Relationship Id="rId706" Type="http://schemas.openxmlformats.org/officeDocument/2006/relationships/hyperlink" Target="https://archive.org/download/ni-roms/roms/Nintendo%20-%20Nintendo%20Entertainment%20System%20%28Unheadered%29.zip/Alfonzo%27s%20Arctic%20Adventure%20%28World%29%20%28Demo%203%29%20%28Aftermarket%29%20%28Unl%29.zip" TargetMode="External"/><Relationship Id="rId701" Type="http://schemas.openxmlformats.org/officeDocument/2006/relationships/hyperlink" Target="https://archive.org/download/ni-roms/roms/Nintendo%20-%20Nintendo%20Entertainment%20System%20%28Unheadered%29.zip/Kabuki%20-%20Quantum%20Fighter%20%28USA%29.zip" TargetMode="External"/><Relationship Id="rId700" Type="http://schemas.openxmlformats.org/officeDocument/2006/relationships/hyperlink" Target="https://archive.org/download/ni-roms/roms/Nintendo%20-%20Nintendo%20Entertainment%20System%20%28Unheadered%29.zip/Alerio%20%28World%29%20%28Demo%29%20%28Byte-Off%202024%29%20%28Aftermarket%29%20%28Unl%29.zip" TargetMode="External"/><Relationship Id="rId705" Type="http://schemas.openxmlformats.org/officeDocument/2006/relationships/hyperlink" Target="https://archive.org/download/ni-roms/roms/Nintendo%20-%20Nintendo%20Entertainment%20System%20%28Unheadered%29.zip/Karate%20Kid%2C%20The%20%28USA%29.zip" TargetMode="External"/><Relationship Id="rId704" Type="http://schemas.openxmlformats.org/officeDocument/2006/relationships/hyperlink" Target="https://archive.org/download/ni-roms/roms/Nintendo%20-%20Nintendo%20Entertainment%20System%20%28Unheadered%29.zip/Alex%20Islands%20%28World%29%20%28Aftermarket%29%20%28Unl%29.zip" TargetMode="External"/><Relationship Id="rId703" Type="http://schemas.openxmlformats.org/officeDocument/2006/relationships/hyperlink" Target="https://archive.org/download/ni-roms/roms/Nintendo%20-%20Nintendo%20Entertainment%20System%20%28Unheadered%29.zip/Karate%20Champ%20%28USA%29%20%28Rev%201%29.zip" TargetMode="External"/><Relationship Id="rId702" Type="http://schemas.openxmlformats.org/officeDocument/2006/relationships/hyperlink" Target="https://archive.org/download/ni-roms/roms/Nintendo%20-%20Nintendo%20Entertainment%20System%20%28Unheadered%29.zip/Alex%20DeMeo%27s%20Race%20America%20%28USA%29.zip" TargetMode="External"/><Relationship Id="rId3951" Type="http://schemas.openxmlformats.org/officeDocument/2006/relationships/hyperlink" Target="https://archive.org/download/ni-roms/roms/Nintendo%20-%20Nintendo%20Entertainment%20System%20%28Unheadered%29.zip/M.C.%20Kids%20%28USA%29.zip" TargetMode="External"/><Relationship Id="rId2620" Type="http://schemas.openxmlformats.org/officeDocument/2006/relationships/hyperlink" Target="https://archive.org/download/ni-roms/roms/Nintendo%20-%20Nintendo%20Entertainment%20System%20%28Unheadered%29.zip/F1%20Race%20%28Russia%29%20%28Pirate%29.zip" TargetMode="External"/><Relationship Id="rId3950" Type="http://schemas.openxmlformats.org/officeDocument/2006/relationships/hyperlink" Target="https://archive.org/download/ni-roms/roms/Nintendo%20-%20Nintendo%20Entertainment%20System%20%28Unheadered%29.zip/M.C.%20Kids%20%28USA%29%20%28Beta%29.zip" TargetMode="External"/><Relationship Id="rId2610" Type="http://schemas.openxmlformats.org/officeDocument/2006/relationships/hyperlink" Target="https://archive.org/download/ni-roms/roms/Nintendo%20-%20Nintendo%20Entertainment%20System%20%28Unheadered%29.zip/F-15%20Strike%20Eagle%20%28Europe%29.zip" TargetMode="External"/><Relationship Id="rId3942" Type="http://schemas.openxmlformats.org/officeDocument/2006/relationships/hyperlink" Target="https://archive.org/download/ni-roms/roms/Nintendo%20-%20Nintendo%20Entertainment%20System%20%28Unheadered%29.zip/Lunar%20Limit%20%28World%29%20%28v1.1%29%20%28Aftermarket%29%20%28Unl%29.zip" TargetMode="External"/><Relationship Id="rId2611" Type="http://schemas.openxmlformats.org/officeDocument/2006/relationships/hyperlink" Target="https://archive.org/download/ni-roms/roms/Nintendo%20-%20Nintendo%20Entertainment%20System%20%28Unheadered%29.zip/F-15%20Strike%20Eagle%20%28France%29%20%28En%2CFr%2CNl%29.zip" TargetMode="External"/><Relationship Id="rId3941" Type="http://schemas.openxmlformats.org/officeDocument/2006/relationships/hyperlink" Target="https://archive.org/download/ni-roms/roms/Nintendo%20-%20Nintendo%20Entertainment%20System%20%28Unheadered%29.zip/Lunar%20Limit%20%28World%29%20%28Aftermarket%29%20%28Unl%29.zip" TargetMode="External"/><Relationship Id="rId2612" Type="http://schemas.openxmlformats.org/officeDocument/2006/relationships/hyperlink" Target="https://archive.org/download/ni-roms/roms/Nintendo%20-%20Nintendo%20Entertainment%20System%20%28Unheadered%29.zip/F-15%20Strike%20Eagle%20%28Germany%29.zip" TargetMode="External"/><Relationship Id="rId3944" Type="http://schemas.openxmlformats.org/officeDocument/2006/relationships/hyperlink" Target="https://archive.org/download/ni-roms/roms/Nintendo%20-%20Nintendo%20Entertainment%20System%20%28Unheadered%29.zip/Lunar%20Pool%20%28USA%29.zip" TargetMode="External"/><Relationship Id="rId2613" Type="http://schemas.openxmlformats.org/officeDocument/2006/relationships/hyperlink" Target="https://archive.org/download/ni-roms/roms/Nintendo%20-%20Nintendo%20Entertainment%20System%20%28Unheadered%29.zip/F-15%20Strike%20Eagle%20%28Italy%29.zip" TargetMode="External"/><Relationship Id="rId3943" Type="http://schemas.openxmlformats.org/officeDocument/2006/relationships/hyperlink" Target="https://archive.org/download/ni-roms/roms/Nintendo%20-%20Nintendo%20Entertainment%20System%20%28Unheadered%29.zip/Lunar%20Pool%20%28Europe%29.zip" TargetMode="External"/><Relationship Id="rId2614" Type="http://schemas.openxmlformats.org/officeDocument/2006/relationships/hyperlink" Target="https://archive.org/download/ni-roms/roms/Nintendo%20-%20Nintendo%20Entertainment%20System%20%28Unheadered%29.zip/F-15%20Strike%20Eagle%20%28USA%29.zip" TargetMode="External"/><Relationship Id="rId3946" Type="http://schemas.openxmlformats.org/officeDocument/2006/relationships/hyperlink" Target="https://archive.org/download/ni-roms/roms/Nintendo%20-%20Nintendo%20Entertainment%20System%20%28Unheadered%29.zip/Luori%20Zhengzhan%20%28China%29%20%28Aftermarket%29%20%28Unl%29.zip" TargetMode="External"/><Relationship Id="rId2615" Type="http://schemas.openxmlformats.org/officeDocument/2006/relationships/hyperlink" Target="https://archive.org/download/ni-roms/roms/Nintendo%20-%20Nintendo%20Entertainment%20System%20%28Unheadered%29.zip/F-117A%20Stealth%20Fighter%20%28USA%29.zip" TargetMode="External"/><Relationship Id="rId3945" Type="http://schemas.openxmlformats.org/officeDocument/2006/relationships/hyperlink" Target="https://archive.org/download/ni-roms/roms/Nintendo%20-%20Nintendo%20Entertainment%20System%20%28Unheadered%29.zip/Luoke%20Ren%20X%20%28China%29%20%28Aftermarket%29%20%28Unl%29.zip" TargetMode="External"/><Relationship Id="rId2616" Type="http://schemas.openxmlformats.org/officeDocument/2006/relationships/hyperlink" Target="https://archive.org/download/ni-roms/roms/Nintendo%20-%20Nintendo%20Entertainment%20System%20%28Unheadered%29.zip/F-FF%20%28World%29%20%28Aftermarket%29%20%28Unl%29.zip" TargetMode="External"/><Relationship Id="rId3948" Type="http://schemas.openxmlformats.org/officeDocument/2006/relationships/hyperlink" Target="https://archive.org/download/ni-roms/roms/Nintendo%20-%20Nintendo%20Entertainment%20System%20%28Unheadered%29.zip/Luye%20Xian%20Zong%20%28China%29%20%28970307%29%20%28Unl%29.zip" TargetMode="External"/><Relationship Id="rId2617" Type="http://schemas.openxmlformats.org/officeDocument/2006/relationships/hyperlink" Target="https://archive.org/download/ni-roms/roms/Nintendo%20-%20Nintendo%20Entertainment%20System%20%28Unheadered%29.zip/F1%20Circus%20%28Japan%29.zip" TargetMode="External"/><Relationship Id="rId3947" Type="http://schemas.openxmlformats.org/officeDocument/2006/relationships/hyperlink" Target="https://archive.org/download/ni-roms/roms/Nintendo%20-%20Nintendo%20Entertainment%20System%20%28Unheadered%29.zip/Lupin%20Sansei%20-%20Pandora%20no%20Isan%20%28Japan%29.zip" TargetMode="External"/><Relationship Id="rId2618" Type="http://schemas.openxmlformats.org/officeDocument/2006/relationships/hyperlink" Target="https://archive.org/download/ni-roms/roms/Nintendo%20-%20Nintendo%20Entertainment%20System%20%28Unheadered%29.zip/F1%20Race%20%28Asia%29%20%28En%29%20%28LA16%29%20%28Pirate%29.zip" TargetMode="External"/><Relationship Id="rId2619" Type="http://schemas.openxmlformats.org/officeDocument/2006/relationships/hyperlink" Target="https://archive.org/download/ni-roms/roms/Nintendo%20-%20Nintendo%20Entertainment%20System%20%28Unheadered%29.zip/F1%20Race%20%28Japan%29.zip" TargetMode="External"/><Relationship Id="rId3949" Type="http://schemas.openxmlformats.org/officeDocument/2006/relationships/hyperlink" Target="https://archive.org/download/ni-roms/roms/Nintendo%20-%20Nintendo%20Entertainment%20System%20%28Unheadered%29.zip/Luye%20Xian%20Zong%20%28China%29%20%28960100549%29%20%28Unl%29.zip" TargetMode="External"/><Relationship Id="rId3940" Type="http://schemas.openxmlformats.org/officeDocument/2006/relationships/hyperlink" Target="https://archive.org/download/ni-roms/roms/Nintendo%20-%20Nintendo%20Entertainment%20System%20%28Unheadered%29.zip/Lunar%20Ball%20%28Japan%29.zip" TargetMode="External"/><Relationship Id="rId1312" Type="http://schemas.openxmlformats.org/officeDocument/2006/relationships/hyperlink" Target="https://archive.org/download/ni-roms/roms/Nintendo%20-%20Nintendo%20Entertainment%20System%20%28Unheadered%29.zip/Battletoads%20%28Japan%29%20%28Columbus%20Circle%29.zip" TargetMode="External"/><Relationship Id="rId2643" Type="http://schemas.openxmlformats.org/officeDocument/2006/relationships/hyperlink" Target="https://archive.org/download/ni-roms/roms/Nintendo%20-%20Nintendo%20Entertainment%20System%20%28Unheadered%29.zip/Famicom%20Shougi%20-%20Ryuuousen%20%28Japan%29%20%28Beta%29.zip" TargetMode="External"/><Relationship Id="rId3975" Type="http://schemas.openxmlformats.org/officeDocument/2006/relationships/hyperlink" Target="https://archive.org/download/ni-roms/roms/Nintendo%20-%20Nintendo%20Entertainment%20System%20%28Unheadered%29.zip/Mad%20Wizard%2C%20The%20-%20A%20Candelabra%20Chronicle%20%28World%29%20%28Demo%29%20%282015-06-15%29%20%28Aftermarket%29%20%28Unl%29.zip" TargetMode="External"/><Relationship Id="rId1313" Type="http://schemas.openxmlformats.org/officeDocument/2006/relationships/hyperlink" Target="https://archive.org/download/ni-roms/roms/Nintendo%20-%20Nintendo%20Entertainment%20System%20%28Unheadered%29.zip/Super%20Turrican%20%28Europe%29.zip" TargetMode="External"/><Relationship Id="rId2644" Type="http://schemas.openxmlformats.org/officeDocument/2006/relationships/hyperlink" Target="https://archive.org/download/ni-roms/roms/Nintendo%20-%20Nintendo%20Entertainment%20System%20%28Unheadered%29.zip/Famicom%20Shougi%20-%20Ryuuousen%20%28Japan%29.zip" TargetMode="External"/><Relationship Id="rId3974" Type="http://schemas.openxmlformats.org/officeDocument/2006/relationships/hyperlink" Target="https://archive.org/download/ni-roms/roms/Nintendo%20-%20Nintendo%20Entertainment%20System%20%28Unheadered%29.zip/Mad%20Wizard%2C%20The%20-%20A%20Candelabra%20Chronicle%20%28World%29%20%28Beta%29%20%282014-12-20%29%20%28Aftermarket%29%20%28Unl%29.zip" TargetMode="External"/><Relationship Id="rId1314" Type="http://schemas.openxmlformats.org/officeDocument/2006/relationships/hyperlink" Target="https://archive.org/download/ni-roms/roms/Nintendo%20-%20Nintendo%20Entertainment%20System%20%28Unheadered%29.zip/Battletoads%20%28Japan%29.zip" TargetMode="External"/><Relationship Id="rId2645" Type="http://schemas.openxmlformats.org/officeDocument/2006/relationships/hyperlink" Target="https://archive.org/download/ni-roms/roms/Nintendo%20-%20Nintendo%20Entertainment%20System%20%28Unheadered%29.zip/FamicomStation%20%28Japan%29%20%28Menu%20Cart%29.zip" TargetMode="External"/><Relationship Id="rId3977" Type="http://schemas.openxmlformats.org/officeDocument/2006/relationships/hyperlink" Target="https://archive.org/download/ni-roms/roms/Nintendo%20-%20Nintendo%20Entertainment%20System%20%28Unheadered%29.zip/Mad%20Wizard%2C%20The%20-%20A%20Candelabra%20Chronicle%20%28World%29%20%28Sly%20Dog%20Studios%29%20%28Aftermarket%29%20%28Unl%29.zip" TargetMode="External"/><Relationship Id="rId1315" Type="http://schemas.openxmlformats.org/officeDocument/2006/relationships/hyperlink" Target="https://archive.org/download/ni-roms/roms/Nintendo%20-%20Nintendo%20Entertainment%20System%20%28Unheadered%29.zip/Super%20Xevious%20-%20Gump%20no%20Nazo%20%28USA%2C%20Europe%29%20%28Namco%20Museum%20Archives%20Vol%202%29.zip" TargetMode="External"/><Relationship Id="rId2646" Type="http://schemas.openxmlformats.org/officeDocument/2006/relationships/hyperlink" Target="https://archive.org/download/ni-roms/roms/Nintendo%20-%20Nintendo%20Entertainment%20System%20%28Unheadered%29.zip/Famicom%20Top%20Management%20%28Japan%29.zip" TargetMode="External"/><Relationship Id="rId3976" Type="http://schemas.openxmlformats.org/officeDocument/2006/relationships/hyperlink" Target="https://archive.org/download/ni-roms/roms/Nintendo%20-%20Nintendo%20Entertainment%20System%20%28Unheadered%29.zip/Mad%20Wizard%2C%20The%20-%20A%20Candelabra%20Chronicle%20%28World%29%20%28Robert%20L%20Bryant%29%20%28Aftermarket%29%20%28Unl%29.zip" TargetMode="External"/><Relationship Id="rId1316" Type="http://schemas.openxmlformats.org/officeDocument/2006/relationships/hyperlink" Target="https://archive.org/download/ni-roms/roms/Nintendo%20-%20Nintendo%20Entertainment%20System%20%28Unheadered%29.zip/Battletoads%20%28USA%29%20%28iam8bit%29.zip" TargetMode="External"/><Relationship Id="rId2647" Type="http://schemas.openxmlformats.org/officeDocument/2006/relationships/hyperlink" Target="https://archive.org/download/ni-roms/roms/Nintendo%20-%20Nintendo%20Entertainment%20System%20%28Unheadered%29.zip/Famicom%20Wars%20%28Japan%29%20%28Virtual%20Console%29.zip" TargetMode="External"/><Relationship Id="rId3979" Type="http://schemas.openxmlformats.org/officeDocument/2006/relationships/hyperlink" Target="https://archive.org/download/ni-roms/roms/Nintendo%20-%20Nintendo%20Entertainment%20System%20%28Unheadered%29.zip/Madoola%20no%20Tsubasa%20%28Japan%29.zip" TargetMode="External"/><Relationship Id="rId1317" Type="http://schemas.openxmlformats.org/officeDocument/2006/relationships/hyperlink" Target="https://archive.org/download/ni-roms/roms/Nintendo%20-%20Nintendo%20Entertainment%20System%20%28Unheadered%29.zip/Superman%20%28USA%29%20%28Kemco%29.zip" TargetMode="External"/><Relationship Id="rId2648" Type="http://schemas.openxmlformats.org/officeDocument/2006/relationships/hyperlink" Target="https://archive.org/download/ni-roms/roms/Nintendo%20-%20Nintendo%20Entertainment%20System%20%28Unheadered%29.zip/Famicom%20Wars%20%28Japan%29.zip" TargetMode="External"/><Relationship Id="rId3978" Type="http://schemas.openxmlformats.org/officeDocument/2006/relationships/hyperlink" Target="https://archive.org/download/ni-roms/roms/Nintendo%20-%20Nintendo%20Entertainment%20System%20%28Unheadered%29.zip/Madoola%20no%20Tsubasa%20%28Japan%29%20%28Sample%29.zip" TargetMode="External"/><Relationship Id="rId1318" Type="http://schemas.openxmlformats.org/officeDocument/2006/relationships/hyperlink" Target="https://archive.org/download/ni-roms/roms/Nintendo%20-%20Nintendo%20Entertainment%20System%20%28Unheadered%29.zip/Battletoads%20%28USA%29.zip" TargetMode="External"/><Relationship Id="rId2649" Type="http://schemas.openxmlformats.org/officeDocument/2006/relationships/hyperlink" Target="https://archive.org/download/ni-roms/roms/Nintendo%20-%20Nintendo%20Entertainment%20System%20%28Unheadered%29.zip/Famicom%20Yakyuu%20Ban%20%28Japan%29.zip" TargetMode="External"/><Relationship Id="rId1319" Type="http://schemas.openxmlformats.org/officeDocument/2006/relationships/hyperlink" Target="https://archive.org/download/ni-roms/roms/Nintendo%20-%20Nintendo%20Entertainment%20System%20%28Unheadered%29.zip/Swamp%20Thing%20%28USA%29.zip" TargetMode="External"/><Relationship Id="rId729" Type="http://schemas.openxmlformats.org/officeDocument/2006/relationships/hyperlink" Target="https://archive.org/download/ni-roms/roms/Nintendo%20-%20Nintendo%20Entertainment%20System%20%28Unheadered%29.zip/Kings%20of%20the%20Beach%20-%20Professional%20Beach%20Volleyball%20%28USA%29.zip" TargetMode="External"/><Relationship Id="rId728" Type="http://schemas.openxmlformats.org/officeDocument/2006/relationships/hyperlink" Target="https://archive.org/download/ni-roms/roms/Nintendo%20-%20Nintendo%20Entertainment%20System%20%28Unheadered%29.zip/Alien%20Syndrome%20%28Japan%29.zip" TargetMode="External"/><Relationship Id="rId723" Type="http://schemas.openxmlformats.org/officeDocument/2006/relationships/hyperlink" Target="https://archive.org/download/ni-roms/roms/Nintendo%20-%20Nintendo%20Entertainment%20System%20%28Unheadered%29.zip/Kid%20Niki%20-%20Radical%20Ninja%20%28USA%29%20%28Rev%201%29.zip" TargetMode="External"/><Relationship Id="rId722" Type="http://schemas.openxmlformats.org/officeDocument/2006/relationships/hyperlink" Target="https://archive.org/download/ni-roms/roms/Nintendo%20-%20Nintendo%20Entertainment%20System%20%28Unheadered%29.zip/Alien%203%20%28USA%29.zip" TargetMode="External"/><Relationship Id="rId721" Type="http://schemas.openxmlformats.org/officeDocument/2006/relationships/hyperlink" Target="https://archive.org/download/ni-roms/roms/Nintendo%20-%20Nintendo%20Entertainment%20System%20%28Unheadered%29.zip/Kid%20Kool%20and%20the%20Quest%20for%20the%20Seven%20Wonder%20Herbs%20%28USA%29.zip" TargetMode="External"/><Relationship Id="rId720" Type="http://schemas.openxmlformats.org/officeDocument/2006/relationships/hyperlink" Target="https://archive.org/download/ni-roms/roms/Nintendo%20-%20Nintendo%20Entertainment%20System%20%28Unheadered%29.zip/Alien%203%20%28Europe%29.zip" TargetMode="External"/><Relationship Id="rId727" Type="http://schemas.openxmlformats.org/officeDocument/2006/relationships/hyperlink" Target="https://archive.org/download/ni-roms/roms/Nintendo%20-%20Nintendo%20Entertainment%20System%20%28Unheadered%29.zip/King%27s%20Quest%20V%20%28USA%29.zip" TargetMode="External"/><Relationship Id="rId726" Type="http://schemas.openxmlformats.org/officeDocument/2006/relationships/hyperlink" Target="https://archive.org/download/ni-roms/roms/Nintendo%20-%20Nintendo%20Entertainment%20System%20%28Unheadered%29.zip/Alien%20Nah%27topsy%20%28World%29%20%28Aftermarket%29%20%28Unl%29.zip" TargetMode="External"/><Relationship Id="rId725" Type="http://schemas.openxmlformats.org/officeDocument/2006/relationships/hyperlink" Target="https://archive.org/download/ni-roms/roms/Nintendo%20-%20Nintendo%20Entertainment%20System%20%28Unheadered%29.zip/King%27s%20Knight%20%28USA%29.zip" TargetMode="External"/><Relationship Id="rId724" Type="http://schemas.openxmlformats.org/officeDocument/2006/relationships/hyperlink" Target="https://archive.org/download/ni-roms/roms/Nintendo%20-%20Nintendo%20Entertainment%20System%20%28Unheadered%29.zip/Alien%20Cat%202%20%28World%29%20%28Demo%29%20%28Aftermarket%29%20%28Unl%29.zip" TargetMode="External"/><Relationship Id="rId3971" Type="http://schemas.openxmlformats.org/officeDocument/2006/relationships/hyperlink" Target="https://archive.org/download/ni-roms/roms/Nintendo%20-%20Nintendo%20Entertainment%20System%20%28Unheadered%29.zip/Mad%20Max%20%28USA%29.zip" TargetMode="External"/><Relationship Id="rId2640" Type="http://schemas.openxmlformats.org/officeDocument/2006/relationships/hyperlink" Target="https://archive.org/download/ni-roms/roms/Nintendo%20-%20Nintendo%20Entertainment%20System%20%28Unheadered%29.zip/Famicom%20Jump%20II%20-%20Saikyou%20no%207%20Nin%20%28Japan%29.zip" TargetMode="External"/><Relationship Id="rId3970" Type="http://schemas.openxmlformats.org/officeDocument/2006/relationships/hyperlink" Target="https://archive.org/download/ni-roms/roms/Nintendo%20-%20Nintendo%20Entertainment%20System%20%28Unheadered%29.zip/Mad%20City%20%28Japan%29.zip" TargetMode="External"/><Relationship Id="rId1310" Type="http://schemas.openxmlformats.org/officeDocument/2006/relationships/hyperlink" Target="https://archive.org/download/ni-roms/roms/Nintendo%20-%20Nintendo%20Entertainment%20System%20%28Unheadered%29.zip/Battletoads%20%28Europe%29.zip" TargetMode="External"/><Relationship Id="rId2641" Type="http://schemas.openxmlformats.org/officeDocument/2006/relationships/hyperlink" Target="https://archive.org/download/ni-roms/roms/Nintendo%20-%20Nintendo%20Entertainment%20System%20%28Unheadered%29.zip/Famicom%20Meijin%20Sen%20%28Japan%29%20%28Rev%201%29.zip" TargetMode="External"/><Relationship Id="rId3973" Type="http://schemas.openxmlformats.org/officeDocument/2006/relationships/hyperlink" Target="https://archive.org/download/ni-roms/roms/Nintendo%20-%20Nintendo%20Entertainment%20System%20%28Unheadered%29.zip/Mad%20Wizard%2C%20The%20-%20A%20Candelabra%20Chronicle%20%28World%29%20%28Beta%29%20%282014-12-19%29%20%28Aftermarket%29%20%28Unl%29.zip" TargetMode="External"/><Relationship Id="rId1311" Type="http://schemas.openxmlformats.org/officeDocument/2006/relationships/hyperlink" Target="https://archive.org/download/ni-roms/roms/Nintendo%20-%20Nintendo%20Entertainment%20System%20%28Unheadered%29.zip/Super%20Team%20Games%20%28USA%29.zip" TargetMode="External"/><Relationship Id="rId2642" Type="http://schemas.openxmlformats.org/officeDocument/2006/relationships/hyperlink" Target="https://archive.org/download/ni-roms/roms/Nintendo%20-%20Nintendo%20Entertainment%20System%20%28Unheadered%29.zip/Famicom%20Meijin%20Sen%20%28Japan%29.zip" TargetMode="External"/><Relationship Id="rId3972" Type="http://schemas.openxmlformats.org/officeDocument/2006/relationships/hyperlink" Target="https://archive.org/download/ni-roms/roms/Nintendo%20-%20Nintendo%20Entertainment%20System%20%28Unheadered%29.zip/Mad%20Wizard%2C%20The%20-%20A%20Candelabra%20Chronicle%20%28World%29%20%28Beta%29%20%282014-11-25%29%20%28Aftermarket%29%20%28Unl%29.zip" TargetMode="External"/><Relationship Id="rId1301" Type="http://schemas.openxmlformats.org/officeDocument/2006/relationships/hyperlink" Target="https://archive.org/download/ni-roms/roms/Nintendo%20-%20Nintendo%20Entertainment%20System%20%28Unheadered%29.zip/Super%20Pitfall%20%28USA%29.zip" TargetMode="External"/><Relationship Id="rId2632" Type="http://schemas.openxmlformats.org/officeDocument/2006/relationships/hyperlink" Target="https://archive.org/download/ni-roms/roms/Nintendo%20-%20Nintendo%20Entertainment%20System%20%28Unheadered%29.zip/Falling%20Tiles%20%28World%29%20%28v1.1%29%20%28Aftermarket%29%20%28Unl%29.zip" TargetMode="External"/><Relationship Id="rId3964" Type="http://schemas.openxmlformats.org/officeDocument/2006/relationships/hyperlink" Target="https://archive.org/download/ni-roms/roms/Nintendo%20-%20Nintendo%20Entertainment%20System%20%28Unheadered%29.zip/Mach%20Rider%20%28Japan%2C%20USA%29%20%28En%29.zip" TargetMode="External"/><Relationship Id="rId1302" Type="http://schemas.openxmlformats.org/officeDocument/2006/relationships/hyperlink" Target="https://archive.org/download/ni-roms/roms/Nintendo%20-%20Nintendo%20Entertainment%20System%20%28Unheadered%29.zip/Battleship%20%28Russia%29%20%28Pirate%29.zip" TargetMode="External"/><Relationship Id="rId2633" Type="http://schemas.openxmlformats.org/officeDocument/2006/relationships/hyperlink" Target="https://archive.org/download/ni-roms/roms/Nintendo%20-%20Nintendo%20Entertainment%20System%20%28Unheadered%29.zip/Falsion%20%28Asia%29%20%28En%29%20%28Whirlwind%20Manu%29%20%28LH54%29%20%28Pirate%29.zip" TargetMode="External"/><Relationship Id="rId3963" Type="http://schemas.openxmlformats.org/officeDocument/2006/relationships/hyperlink" Target="https://archive.org/download/ni-roms/roms/Nintendo%20-%20Nintendo%20Entertainment%20System%20%28Unheadered%29.zip/Mach%20Rider%20%28Japan%2C%20USA%29%20%28En%29%20%28Virtual%20Console%29.zip" TargetMode="External"/><Relationship Id="rId1303" Type="http://schemas.openxmlformats.org/officeDocument/2006/relationships/hyperlink" Target="https://archive.org/download/ni-roms/roms/Nintendo%20-%20Nintendo%20Entertainment%20System%20%28Unheadered%29.zip/Super%20Spike%20V%27Ball%20%28USA%29.zip" TargetMode="External"/><Relationship Id="rId2634" Type="http://schemas.openxmlformats.org/officeDocument/2006/relationships/hyperlink" Target="https://archive.org/download/ni-roms/roms/Nintendo%20-%20Nintendo%20Entertainment%20System%20%28Unheadered%29.zip/FamiDepth%20%28World%29%20%28Aftermarket%29%20%28Unl%29.zip" TargetMode="External"/><Relationship Id="rId3966" Type="http://schemas.openxmlformats.org/officeDocument/2006/relationships/hyperlink" Target="https://archive.org/download/ni-roms/roms/Nintendo%20-%20Nintendo%20Entertainment%20System%20%28Unheadered%29.zip/Machine%20Cave%20%28World%29%20%28v1.18b%29%20%28Aftermarket%29%20%28Unl%29.zip" TargetMode="External"/><Relationship Id="rId1304" Type="http://schemas.openxmlformats.org/officeDocument/2006/relationships/hyperlink" Target="https://archive.org/download/ni-roms/roms/Nintendo%20-%20Nintendo%20Entertainment%20System%20%28Unheadered%29.zip/Battleship%20%28USA%29.zip" TargetMode="External"/><Relationship Id="rId2635" Type="http://schemas.openxmlformats.org/officeDocument/2006/relationships/hyperlink" Target="https://archive.org/download/ni-roms/roms/Nintendo%20-%20Nintendo%20Entertainment%20System%20%28Unheadered%29.zip/FamicomBox%20%28Japan%29%20%28Menu%20Cart%29.zip" TargetMode="External"/><Relationship Id="rId3965" Type="http://schemas.openxmlformats.org/officeDocument/2006/relationships/hyperlink" Target="https://archive.org/download/ni-roms/roms/Nintendo%20-%20Nintendo%20Entertainment%20System%20%28Unheadered%29.zip/Machine%20Cave%20%28World%29%20%28v1.15%29%20%28Aftermarket%29%20%28Unl%29.zip" TargetMode="External"/><Relationship Id="rId1305" Type="http://schemas.openxmlformats.org/officeDocument/2006/relationships/hyperlink" Target="https://archive.org/download/ni-roms/roms/Nintendo%20-%20Nintendo%20Entertainment%20System%20%28Unheadered%29.zip/Super%20Spike%20V%27Ball%20%2B%20Nintendo%20World%20Cup%20%28USA%29.zip" TargetMode="External"/><Relationship Id="rId2636" Type="http://schemas.openxmlformats.org/officeDocument/2006/relationships/hyperlink" Target="https://archive.org/download/ni-roms/roms/Nintendo%20-%20Nintendo%20Entertainment%20System%20%28Unheadered%29.zip/Famicom%20Doubutsu%20Seitai%20Zukan%21%20-%20Katte%20ni%20Shirokuma%20-%20Mori%20o%20Sukue%20no%20Maki%21%20%28Japan%29.zip" TargetMode="External"/><Relationship Id="rId3968" Type="http://schemas.openxmlformats.org/officeDocument/2006/relationships/hyperlink" Target="https://archive.org/download/ni-roms/roms/Nintendo%20-%20Nintendo%20Entertainment%20System%20%28Unheadered%29.zip/Mad%20City%20%28Japan%29%20%28Beta%29.zip" TargetMode="External"/><Relationship Id="rId1306" Type="http://schemas.openxmlformats.org/officeDocument/2006/relationships/hyperlink" Target="https://archive.org/download/ni-roms/roms/Nintendo%20-%20Nintendo%20Entertainment%20System%20%28Unheadered%29.zip/Battletoad%20II%20%28Asia%29%20%28En%29%20%28Ka%20Sheng%29%20%28NT-672%29%20%28Pirate%29.zip" TargetMode="External"/><Relationship Id="rId2637" Type="http://schemas.openxmlformats.org/officeDocument/2006/relationships/hyperlink" Target="https://archive.org/download/ni-roms/roms/Nintendo%20-%20Nintendo%20Entertainment%20System%20%28Unheadered%29.zip/Famicom%20Igo%20Nyuumon%20%28Japan%29.zip" TargetMode="External"/><Relationship Id="rId3967" Type="http://schemas.openxmlformats.org/officeDocument/2006/relationships/hyperlink" Target="https://archive.org/download/ni-roms/roms/Nintendo%20-%20Nintendo%20Entertainment%20System%20%28Unheadered%29.zip/Machine%20Cave%20%28World%29%20%28v1.19%29%20%28Aftermarket%29%20%28Unl%29.zip" TargetMode="External"/><Relationship Id="rId1307" Type="http://schemas.openxmlformats.org/officeDocument/2006/relationships/hyperlink" Target="https://archive.org/download/ni-roms/roms/Nintendo%20-%20Nintendo%20Entertainment%20System%20%28Unheadered%29.zip/Super%20Sprint%20%28Japan%29%20%28En%29.zip" TargetMode="External"/><Relationship Id="rId2638" Type="http://schemas.openxmlformats.org/officeDocument/2006/relationships/hyperlink" Target="https://archive.org/download/ni-roms/roms/Nintendo%20-%20Nintendo%20Entertainment%20System%20%28Unheadered%29.zip/Famicom%20Jump%20-%20Eiyuu%20Retsuden%20%28Japan%29.zip" TargetMode="External"/><Relationship Id="rId1308" Type="http://schemas.openxmlformats.org/officeDocument/2006/relationships/hyperlink" Target="https://archive.org/download/ni-roms/roms/Nintendo%20-%20Nintendo%20Entertainment%20System%20%28Unheadered%29.zip/Battletoads%20%28Brazil%29%20%28En%2CPt-BR%29%20%28Conector%29%20%28Unl%29.zip" TargetMode="External"/><Relationship Id="rId2639" Type="http://schemas.openxmlformats.org/officeDocument/2006/relationships/hyperlink" Target="https://archive.org/download/ni-roms/roms/Nintendo%20-%20Nintendo%20Entertainment%20System%20%28Unheadered%29.zip/Famicom%20Jump%20-%20Heroes%20History%20%28World%29%20%28Aftermarket%29%20%28Pirate%29.zip" TargetMode="External"/><Relationship Id="rId3969" Type="http://schemas.openxmlformats.org/officeDocument/2006/relationships/hyperlink" Target="https://archive.org/download/ni-roms/roms/Nintendo%20-%20Nintendo%20Entertainment%20System%20%28Unheadered%29.zip/Mad%20City%20%28Japan%29%20%28Virtual%20Console%29.zip" TargetMode="External"/><Relationship Id="rId1309" Type="http://schemas.openxmlformats.org/officeDocument/2006/relationships/hyperlink" Target="https://archive.org/download/ni-roms/roms/Nintendo%20-%20Nintendo%20Entertainment%20System%20%28Unheadered%29.zip/Super%20Spy%20Hunter%20%28USA%29.zip" TargetMode="External"/><Relationship Id="rId719" Type="http://schemas.openxmlformats.org/officeDocument/2006/relationships/hyperlink" Target="https://archive.org/download/ni-roms/roms/Nintendo%20-%20Nintendo%20Entertainment%20System%20%28Unheadered%29.zip/Kid%20Klown%20in%20Night%20Mayor%20World%20%28USA%29.zip" TargetMode="External"/><Relationship Id="rId718" Type="http://schemas.openxmlformats.org/officeDocument/2006/relationships/hyperlink" Target="https://archive.org/download/ni-roms/roms/Nintendo%20-%20Nintendo%20Entertainment%20System%20%28Unheadered%29.zip/Alien%203%20%28Asia%29%20%28En%29%20%28Pirate%29.zip" TargetMode="External"/><Relationship Id="rId717" Type="http://schemas.openxmlformats.org/officeDocument/2006/relationships/hyperlink" Target="https://archive.org/download/ni-roms/roms/Nintendo%20-%20Nintendo%20Entertainment%20System%20%28Unheadered%29.zip/Kid%20Icarus%20%28USA%2C%20Europe%29%20%28Rev%201%29.zip" TargetMode="External"/><Relationship Id="rId712" Type="http://schemas.openxmlformats.org/officeDocument/2006/relationships/hyperlink" Target="https://archive.org/download/ni-roms/roms/Nintendo%20-%20Nintendo%20Entertainment%20System%20%28Unheadered%29.zip/Alfonzo%20Melee%21%20%28World%29%20%28Demo%29%20%28NESDev%202017%29%20%28Aftermarket%29%20%28Unl%29.zip" TargetMode="External"/><Relationship Id="rId711" Type="http://schemas.openxmlformats.org/officeDocument/2006/relationships/hyperlink" Target="https://archive.org/download/ni-roms/roms/Nintendo%20-%20Nintendo%20Entertainment%20System%20%28Unheadered%29.zip/Kickle%20Cubicle%20%28USA%29.zip" TargetMode="External"/><Relationship Id="rId710" Type="http://schemas.openxmlformats.org/officeDocument/2006/relationships/hyperlink" Target="https://archive.org/download/ni-roms/roms/Nintendo%20-%20Nintendo%20Entertainment%20System%20%28Unheadered%29.zip/Alfonzo%20Game%2C%20The%20%28World%29%20%28Demo%202%29%20%28NESDev%202017%29%20%28Aftermarket%29%20%28Unl%29.zip" TargetMode="External"/><Relationship Id="rId716" Type="http://schemas.openxmlformats.org/officeDocument/2006/relationships/hyperlink" Target="https://archive.org/download/ni-roms/roms/Nintendo%20-%20Nintendo%20Entertainment%20System%20%28Unheadered%29.zip/Alfred%20Chicken%20%28USA%29.zip" TargetMode="External"/><Relationship Id="rId715" Type="http://schemas.openxmlformats.org/officeDocument/2006/relationships/hyperlink" Target="https://archive.org/download/ni-roms/roms/Nintendo%20-%20Nintendo%20Entertainment%20System%20%28Unheadered%29.zip/Kid%20Dracula%20%28World%29%20%28Castlevania%20Anniversary%20Collection%29.zip" TargetMode="External"/><Relationship Id="rId714" Type="http://schemas.openxmlformats.org/officeDocument/2006/relationships/hyperlink" Target="https://archive.org/download/ni-roms/roms/Nintendo%20-%20Nintendo%20Entertainment%20System%20%28Unheadered%29.zip/Alfred%20Chicken%20%28Europe%29.zip" TargetMode="External"/><Relationship Id="rId713" Type="http://schemas.openxmlformats.org/officeDocument/2006/relationships/hyperlink" Target="https://archive.org/download/ni-roms/roms/Nintendo%20-%20Nintendo%20Entertainment%20System%20%28Unheadered%29.zip/KickMaster%20%28USA%29.zip" TargetMode="External"/><Relationship Id="rId3960" Type="http://schemas.openxmlformats.org/officeDocument/2006/relationships/hyperlink" Target="https://archive.org/download/ni-roms/roms/Nintendo%20-%20Nintendo%20Entertainment%20System%20%28Unheadered%29.zip/Mach%20Rider%20%28Europe%29.zip" TargetMode="External"/><Relationship Id="rId2630" Type="http://schemas.openxmlformats.org/officeDocument/2006/relationships/hyperlink" Target="https://archive.org/download/ni-roms/roms/Nintendo%20-%20Nintendo%20Entertainment%20System%20%28Unheadered%29.zip/Falling%20%28World%29%20%28v1.1%29%20%28Aftermarket%29%20%28Unl%29.zip" TargetMode="External"/><Relationship Id="rId3962" Type="http://schemas.openxmlformats.org/officeDocument/2006/relationships/hyperlink" Target="https://archive.org/download/ni-roms/roms/Nintendo%20-%20Nintendo%20Entertainment%20System%20%28Unheadered%29.zip/Mach%20Rider%20%28Japan%2C%20USA%29%20%28En%29%20%28Rev%201%29.zip" TargetMode="External"/><Relationship Id="rId1300" Type="http://schemas.openxmlformats.org/officeDocument/2006/relationships/hyperlink" Target="https://archive.org/download/ni-roms/roms/Nintendo%20-%20Nintendo%20Entertainment%20System%20%28Unheadered%29.zip/Battleship%20%28Europe%29%20%28En%2CFr%2CDe%2CEs%29.zip" TargetMode="External"/><Relationship Id="rId2631" Type="http://schemas.openxmlformats.org/officeDocument/2006/relationships/hyperlink" Target="https://archive.org/download/ni-roms/roms/Nintendo%20-%20Nintendo%20Entertainment%20System%20%28Unheadered%29.zip/Falling%20Tiles%20%28World%29%20%28NESDev%202019%29%20%28Aftermarket%29%20%28Unl%29.zip" TargetMode="External"/><Relationship Id="rId3961" Type="http://schemas.openxmlformats.org/officeDocument/2006/relationships/hyperlink" Target="https://archive.org/download/ni-roms/roms/Nintendo%20-%20Nintendo%20Entertainment%20System%20%28Unheadered%29.zip/Mach%20Rider%20%28Japan%2C%20USA%29%20%28En%29%20%28Rev%201%29%20%28Virtual%20Console%29.zip" TargetMode="External"/><Relationship Id="rId1378" Type="http://schemas.openxmlformats.org/officeDocument/2006/relationships/hyperlink" Target="https://archive.org/download/ni-roms/roms/Nintendo%20-%20Nintendo%20Entertainment%20System%20%28Unheadered%29.zip/Best%20of%20the%20Best%20-%20Championship%20Karate%20%28USA%29.zip" TargetMode="External"/><Relationship Id="rId1379" Type="http://schemas.openxmlformats.org/officeDocument/2006/relationships/hyperlink" Target="https://archive.org/download/ni-roms/roms/Nintendo%20-%20Nintendo%20Entertainment%20System%20%28Unheadered%29.zip/Thunderbirds%20%28USA%29.zip" TargetMode="External"/><Relationship Id="rId789" Type="http://schemas.openxmlformats.org/officeDocument/2006/relationships/hyperlink" Target="https://archive.org/download/ni-roms/roms/Nintendo%20-%20Nintendo%20Entertainment%20System%20%28Unheadered%29.zip/Little%20Samson%20%28USA%29.zip" TargetMode="External"/><Relationship Id="rId788" Type="http://schemas.openxmlformats.org/officeDocument/2006/relationships/hyperlink" Target="https://archive.org/download/ni-roms/roms/Nintendo%20-%20Nintendo%20Entertainment%20System%20%28Unheadered%29.zip/Anguna%20-%20Scourge%20of%20the%20Goblin%20King%20%28USA%29%20%28Beta%29%20%28Aftermarket%29%20%28Unl%29.zip" TargetMode="External"/><Relationship Id="rId787" Type="http://schemas.openxmlformats.org/officeDocument/2006/relationships/hyperlink" Target="https://archive.org/download/ni-roms/roms/Nintendo%20-%20Nintendo%20Entertainment%20System%20%28Unheadered%29.zip/Little%20Ninja%20Brothers%20%28USA%29.zip" TargetMode="External"/><Relationship Id="rId786" Type="http://schemas.openxmlformats.org/officeDocument/2006/relationships/hyperlink" Target="https://archive.org/download/ni-roms/roms/Nintendo%20-%20Nintendo%20Entertainment%20System%20%28Unheadered%29.zip/AngstMan%20Rebooted%20%28World%29%20%28Demo%29%20%28Byte-Off%202022%29%20%28Aftermarket%29%20%28Unl%29.zip" TargetMode="External"/><Relationship Id="rId781" Type="http://schemas.openxmlformats.org/officeDocument/2006/relationships/hyperlink" Target="https://archive.org/download/ni-roms/roms/Nintendo%20-%20Nintendo%20Entertainment%20System%20%28Unheadered%29.zip/Little%20League%20Baseball%20-%20Championship%20Series%20%28USA%29.zip" TargetMode="External"/><Relationship Id="rId1370" Type="http://schemas.openxmlformats.org/officeDocument/2006/relationships/hyperlink" Target="https://archive.org/download/ni-roms/roms/Nintendo%20-%20Nintendo%20Entertainment%20System%20%28Unheadered%29.zip/Best%20Play%20Pro%20Yakyuu%20II%20%28Japan%29.zip" TargetMode="External"/><Relationship Id="rId780" Type="http://schemas.openxmlformats.org/officeDocument/2006/relationships/hyperlink" Target="https://archive.org/download/ni-roms/roms/Nintendo%20-%20Nintendo%20Entertainment%20System%20%28Unheadered%29.zip/American%20Gladiators%20%28USA%29.zip" TargetMode="External"/><Relationship Id="rId1371" Type="http://schemas.openxmlformats.org/officeDocument/2006/relationships/hyperlink" Target="https://archive.org/download/ni-roms/roms/Nintendo%20-%20Nintendo%20Entertainment%20System%20%28Unheadered%29.zip/Tetris%20%28USA%29.zip" TargetMode="External"/><Relationship Id="rId1372" Type="http://schemas.openxmlformats.org/officeDocument/2006/relationships/hyperlink" Target="https://archive.org/download/ni-roms/roms/Nintendo%20-%20Nintendo%20Entertainment%20System%20%28Unheadered%29.zip/Best%20Play%20Pro%20Yakyuu%20Special%20%28Japan%29%20%28Rev%201%29.zip" TargetMode="External"/><Relationship Id="rId1373" Type="http://schemas.openxmlformats.org/officeDocument/2006/relationships/hyperlink" Target="https://archive.org/download/ni-roms/roms/Nintendo%20-%20Nintendo%20Entertainment%20System%20%28Unheadered%29.zip/Tetris%202%20%28USA%29.zip" TargetMode="External"/><Relationship Id="rId785" Type="http://schemas.openxmlformats.org/officeDocument/2006/relationships/hyperlink" Target="https://archive.org/download/ni-roms/roms/Nintendo%20-%20Nintendo%20Entertainment%20System%20%28Unheadered%29.zip/Little%20Nemo%20-%20The%20Dream%20Master%20%28USA%29.zip" TargetMode="External"/><Relationship Id="rId1374" Type="http://schemas.openxmlformats.org/officeDocument/2006/relationships/hyperlink" Target="https://archive.org/download/ni-roms/roms/Nintendo%20-%20Nintendo%20Entertainment%20System%20%28Unheadered%29.zip/Best%20Play%20Pro%20Yakyuu%20Special%20%28Japan%29.zip" TargetMode="External"/><Relationship Id="rId784" Type="http://schemas.openxmlformats.org/officeDocument/2006/relationships/hyperlink" Target="https://archive.org/download/ni-roms/roms/Nintendo%20-%20Nintendo%20Entertainment%20System%20%28Unheadered%29.zip/Angry%20Birds%20%28Asia%29%20%28En%29%20%28Aftermarket%29%20%28Pirate%29.zip" TargetMode="External"/><Relationship Id="rId1375" Type="http://schemas.openxmlformats.org/officeDocument/2006/relationships/hyperlink" Target="https://archive.org/download/ni-roms/roms/Nintendo%20-%20Nintendo%20Entertainment%20System%20%28Unheadered%29.zip/Three%20Stooges%2C%20The%20%28USA%29.zip" TargetMode="External"/><Relationship Id="rId783" Type="http://schemas.openxmlformats.org/officeDocument/2006/relationships/hyperlink" Target="https://archive.org/download/ni-roms/roms/Nintendo%20-%20Nintendo%20Entertainment%20System%20%28Unheadered%29.zip/Little%20Mermaid%2C%20The%20%28USA%29.zip" TargetMode="External"/><Relationship Id="rId1376" Type="http://schemas.openxmlformats.org/officeDocument/2006/relationships/hyperlink" Target="https://archive.org/download/ni-roms/roms/Nintendo%20-%20Nintendo%20Entertainment%20System%20%28Unheadered%29.zip/Best%20of%20the%20Best%20-%20Championship%20Karate%20%28Europe%29.zip" TargetMode="External"/><Relationship Id="rId782" Type="http://schemas.openxmlformats.org/officeDocument/2006/relationships/hyperlink" Target="https://archive.org/download/ni-roms/roms/Nintendo%20-%20Nintendo%20Entertainment%20System%20%28Unheadered%29.zip/Anamanaguchi%20-%20Power%20Supply%20%28USA%29%20%28Aftermarket%29%20%28Unl%29.zip" TargetMode="External"/><Relationship Id="rId1377" Type="http://schemas.openxmlformats.org/officeDocument/2006/relationships/hyperlink" Target="https://archive.org/download/ni-roms/roms/Nintendo%20-%20Nintendo%20Entertainment%20System%20%28Unheadered%29.zip/Thunder%20%26%20Lightning%20%28USA%29.zip" TargetMode="External"/><Relationship Id="rId1367" Type="http://schemas.openxmlformats.org/officeDocument/2006/relationships/hyperlink" Target="https://archive.org/download/ni-roms/roms/Nintendo%20-%20Nintendo%20Entertainment%20System%20%28Unheadered%29.zip/Terminator%2C%20The%20%28USA%2C%20Europe%29.zip" TargetMode="External"/><Relationship Id="rId2698" Type="http://schemas.openxmlformats.org/officeDocument/2006/relationships/hyperlink" Target="https://archive.org/download/ni-roms/roms/Nintendo%20-%20Nintendo%20Entertainment%20System%20%28Unheadered%29.zip/Fang%20Shi%20Yu%20%28China%29%20%28Aftermarket%29%20%28Unl%29.zip" TargetMode="External"/><Relationship Id="rId1368" Type="http://schemas.openxmlformats.org/officeDocument/2006/relationships/hyperlink" Target="https://archive.org/download/ni-roms/roms/Nintendo%20-%20Nintendo%20Entertainment%20System%20%28Unheadered%29.zip/Best%20Play%20Pro%20Yakyuu%20%28Japan%29.zip" TargetMode="External"/><Relationship Id="rId2699" Type="http://schemas.openxmlformats.org/officeDocument/2006/relationships/hyperlink" Target="https://archive.org/download/ni-roms/roms/Nintendo%20-%20Nintendo%20Entertainment%20System%20%28Unheadered%29.zip/Fangkuai%20Zongdongyuan%20%28China%29%20%28Pirate%29.zip" TargetMode="External"/><Relationship Id="rId1369" Type="http://schemas.openxmlformats.org/officeDocument/2006/relationships/hyperlink" Target="https://archive.org/download/ni-roms/roms/Nintendo%20-%20Nintendo%20Entertainment%20System%20%28Unheadered%29.zip/Terra%20Cresta%20%28USA%29.zip" TargetMode="External"/><Relationship Id="rId778" Type="http://schemas.openxmlformats.org/officeDocument/2006/relationships/hyperlink" Target="https://archive.org/download/ni-roms/roms/Nintendo%20-%20Nintendo%20Entertainment%20System%20%28Unheadered%29.zip/American%20Football%20-%20Touchdown%20Fever%20%28Japan%29.zip" TargetMode="External"/><Relationship Id="rId777" Type="http://schemas.openxmlformats.org/officeDocument/2006/relationships/hyperlink" Target="https://archive.org/download/ni-roms/roms/Nintendo%20-%20Nintendo%20Entertainment%20System%20%28Unheadered%29.zip/Life%20Force%20%28USA%29.zip" TargetMode="External"/><Relationship Id="rId776" Type="http://schemas.openxmlformats.org/officeDocument/2006/relationships/hyperlink" Target="https://archive.org/download/ni-roms/roms/Nintendo%20-%20Nintendo%20Entertainment%20System%20%28Unheadered%29.zip/American%20Dream%20%28Japan%29.zip" TargetMode="External"/><Relationship Id="rId775" Type="http://schemas.openxmlformats.org/officeDocument/2006/relationships/hyperlink" Target="https://archive.org/download/ni-roms/roms/Nintendo%20-%20Nintendo%20Entertainment%20System%20%28Unheadered%29.zip/Life%20Force%20-%20Salamander%20%28Europe%29.zip" TargetMode="External"/><Relationship Id="rId779" Type="http://schemas.openxmlformats.org/officeDocument/2006/relationships/hyperlink" Target="https://archive.org/download/ni-roms/roms/Nintendo%20-%20Nintendo%20Entertainment%20System%20%28Unheadered%29.zip/Lion%20King%2C%20The%20%28Europe%29.zip" TargetMode="External"/><Relationship Id="rId770" Type="http://schemas.openxmlformats.org/officeDocument/2006/relationships/hyperlink" Target="https://archive.org/download/ni-roms/roms/Nintendo%20-%20Nintendo%20Entertainment%20System%20%28Unheadered%29.zip/America%20Daitouryou%20Senkyo%20%28Japan%29.zip" TargetMode="External"/><Relationship Id="rId2690" Type="http://schemas.openxmlformats.org/officeDocument/2006/relationships/hyperlink" Target="https://archive.org/download/ni-roms/roms/Nintendo%20-%20Nintendo%20Entertainment%20System%20%28Unheadered%29.zip/Family%20Trainer%2010%20-%20Rairai%20Kyonsees%20%28Japan%29%20%28Beta%29.zip" TargetMode="External"/><Relationship Id="rId1360" Type="http://schemas.openxmlformats.org/officeDocument/2006/relationships/hyperlink" Target="https://archive.org/download/ni-roms/roms/Nintendo%20-%20Nintendo%20Entertainment%20System%20%28Unheadered%29.zip/Best%20Keiba%20-%20Derby%20Stallion%20%28Japan%29%20%28Rev%201%29.zip" TargetMode="External"/><Relationship Id="rId2691" Type="http://schemas.openxmlformats.org/officeDocument/2006/relationships/hyperlink" Target="https://archive.org/download/ni-roms/roms/Nintendo%20-%20Nintendo%20Entertainment%20System%20%28Unheadered%29.zip/Family%20Trainer%2010%20-%20Rairai%20Kyonsees%20%28Japan%29.zip" TargetMode="External"/><Relationship Id="rId1361" Type="http://schemas.openxmlformats.org/officeDocument/2006/relationships/hyperlink" Target="https://archive.org/download/ni-roms/roms/Nintendo%20-%20Nintendo%20Entertainment%20System%20%28Unheadered%29.zip/Teenage%20Mutant%20Ninja%20Turtles%20III%20-%20The%20Manhattan%20Project%20%28USA%29%20%28The%20Cowabunga%20Collection%29.zip" TargetMode="External"/><Relationship Id="rId2692" Type="http://schemas.openxmlformats.org/officeDocument/2006/relationships/hyperlink" Target="https://archive.org/download/ni-roms/roms/Nintendo%20-%20Nintendo%20Entertainment%20System%20%28Unheadered%29.zip/Famista%20%2789%20-%20Kaimaku%20Ban%21%21%20%28Japan%29.zip" TargetMode="External"/><Relationship Id="rId1362" Type="http://schemas.openxmlformats.org/officeDocument/2006/relationships/hyperlink" Target="https://archive.org/download/ni-roms/roms/Nintendo%20-%20Nintendo%20Entertainment%20System%20%28Unheadered%29.zip/Best%20Keiba%20-%20Derby%20Stallion%20%28Japan%29.zip" TargetMode="External"/><Relationship Id="rId2693" Type="http://schemas.openxmlformats.org/officeDocument/2006/relationships/hyperlink" Target="https://archive.org/download/ni-roms/roms/Nintendo%20-%20Nintendo%20Entertainment%20System%20%28Unheadered%29.zip/Famista%20%2790%20%28Japan%29.zip" TargetMode="External"/><Relationship Id="rId774" Type="http://schemas.openxmlformats.org/officeDocument/2006/relationships/hyperlink" Target="https://archive.org/download/ni-roms/roms/Nintendo%20-%20Nintendo%20Entertainment%20System%20%28Unheadered%29.zip/America%20Oudan%20Ultra%20Quiz%20-%20Shijou%20Saidai%20no%20Tatakai%20%28Japan%29.zip" TargetMode="External"/><Relationship Id="rId1363" Type="http://schemas.openxmlformats.org/officeDocument/2006/relationships/hyperlink" Target="https://archive.org/download/ni-roms/roms/Nintendo%20-%20Nintendo%20Entertainment%20System%20%28Unheadered%29.zip/Tennis%20%28Japan%2C%20USA%29%20%28En%29%20%28GameCube%20Edition%29.zip" TargetMode="External"/><Relationship Id="rId2694" Type="http://schemas.openxmlformats.org/officeDocument/2006/relationships/hyperlink" Target="https://archive.org/download/ni-roms/roms/Nintendo%20-%20Nintendo%20Entertainment%20System%20%28Unheadered%29.zip/Famista%20%2791%20%28Japan%29.zip" TargetMode="External"/><Relationship Id="rId773" Type="http://schemas.openxmlformats.org/officeDocument/2006/relationships/hyperlink" Target="https://archive.org/download/ni-roms/roms/Nintendo%20-%20Nintendo%20Entertainment%20System%20%28Unheadered%29.zip/Lethal%20Weapon%20%28USA%29.zip" TargetMode="External"/><Relationship Id="rId1364" Type="http://schemas.openxmlformats.org/officeDocument/2006/relationships/hyperlink" Target="https://archive.org/download/ni-roms/roms/Nintendo%20-%20Nintendo%20Entertainment%20System%20%28Unheadered%29.zip/Best%20Play%20Pro%20Yakyuu%20%2790%20%28Japan%29.zip" TargetMode="External"/><Relationship Id="rId2695" Type="http://schemas.openxmlformats.org/officeDocument/2006/relationships/hyperlink" Target="https://archive.org/download/ni-roms/roms/Nintendo%20-%20Nintendo%20Entertainment%20System%20%28Unheadered%29.zip/Famista%20%2792%20%28Japan%29.zip" TargetMode="External"/><Relationship Id="rId772" Type="http://schemas.openxmlformats.org/officeDocument/2006/relationships/hyperlink" Target="https://archive.org/download/ni-roms/roms/Nintendo%20-%20Nintendo%20Entertainment%20System%20%28Unheadered%29.zip/America%20Oudan%20Ultra%20Quiz%20-%20Shijou%20Saidai%20no%20Tatakai%20%28Japan%29%20%28Rev%201%29.zip" TargetMode="External"/><Relationship Id="rId1365" Type="http://schemas.openxmlformats.org/officeDocument/2006/relationships/hyperlink" Target="https://archive.org/download/ni-roms/roms/Nintendo%20-%20Nintendo%20Entertainment%20System%20%28Unheadered%29.zip/Terminator%202%20-%20Judgment%20Day%20%28USA%29.zip" TargetMode="External"/><Relationship Id="rId2696" Type="http://schemas.openxmlformats.org/officeDocument/2006/relationships/hyperlink" Target="https://archive.org/download/ni-roms/roms/Nintendo%20-%20Nintendo%20Entertainment%20System%20%28Unheadered%29.zip/Famista%20%2793%20%28Japan%29.zip" TargetMode="External"/><Relationship Id="rId771" Type="http://schemas.openxmlformats.org/officeDocument/2006/relationships/hyperlink" Target="https://archive.org/download/ni-roms/roms/Nintendo%20-%20Nintendo%20Entertainment%20System%20%28Unheadered%29.zip/Lemmings%20%28USA%29.zip" TargetMode="External"/><Relationship Id="rId1366" Type="http://schemas.openxmlformats.org/officeDocument/2006/relationships/hyperlink" Target="https://archive.org/download/ni-roms/roms/Nintendo%20-%20Nintendo%20Entertainment%20System%20%28Unheadered%29.zip/Best%20Play%20Pro%20Yakyuu%20%28Japan%29%20%28Rev%201%29.zip" TargetMode="External"/><Relationship Id="rId2697" Type="http://schemas.openxmlformats.org/officeDocument/2006/relationships/hyperlink" Target="https://archive.org/download/ni-roms/roms/Nintendo%20-%20Nintendo%20Entertainment%20System%20%28Unheadered%29.zip/Famista%20%2794%20%28Japan%29.zip" TargetMode="External"/><Relationship Id="rId1390" Type="http://schemas.openxmlformats.org/officeDocument/2006/relationships/hyperlink" Target="https://archive.org/download/ni-roms/roms/Nintendo%20-%20Nintendo%20Entertainment%20System%20%28Unheadered%29.zip/Bible%20Adventures%20%28USA%29%20%28v1.1%29%20%28Unl%29.zip" TargetMode="External"/><Relationship Id="rId1391" Type="http://schemas.openxmlformats.org/officeDocument/2006/relationships/hyperlink" Target="https://archive.org/download/ni-roms/roms/Nintendo%20-%20Nintendo%20Entertainment%20System%20%28Unheadered%29.zip/Tiny%20Toon%20Adventures%20-%20Cartoon%20Workshop%20%28USA%29.zip" TargetMode="External"/><Relationship Id="rId1392" Type="http://schemas.openxmlformats.org/officeDocument/2006/relationships/hyperlink" Target="https://archive.org/download/ni-roms/roms/Nintendo%20-%20Nintendo%20Entertainment%20System%20%28Unheadered%29.zip/Bible%20Adventures%20%28USA%29%20%28v1.2%29%20%28Unl%29.zip" TargetMode="External"/><Relationship Id="rId1393" Type="http://schemas.openxmlformats.org/officeDocument/2006/relationships/hyperlink" Target="https://archive.org/download/ni-roms/roms/Nintendo%20-%20Nintendo%20Entertainment%20System%20%28Unheadered%29.zip/Tiny%20Toon%20Adventures%20%28USA%29.zip" TargetMode="External"/><Relationship Id="rId1394" Type="http://schemas.openxmlformats.org/officeDocument/2006/relationships/hyperlink" Target="https://archive.org/download/ni-roms/roms/Nintendo%20-%20Nintendo%20Entertainment%20System%20%28Unheadered%29.zip/Bible%20Adventures%20%28USA%29%20%28v1.3%29%20%28Unl%29.zip" TargetMode="External"/><Relationship Id="rId1395" Type="http://schemas.openxmlformats.org/officeDocument/2006/relationships/hyperlink" Target="https://archive.org/download/ni-roms/roms/Nintendo%20-%20Nintendo%20Entertainment%20System%20%28Unheadered%29.zip/Tiny%20Toon%20Adventures%202%20-%20Trouble%20in%20Wackyland%20%28USA%29.zip" TargetMode="External"/><Relationship Id="rId1396" Type="http://schemas.openxmlformats.org/officeDocument/2006/relationships/hyperlink" Target="https://archive.org/download/ni-roms/roms/Nintendo%20-%20Nintendo%20Entertainment%20System%20%28Unheadered%29.zip/Bible%20Adventures%20%28USA%29%20%28v1.4%29%20%28Unl%29.zip" TargetMode="External"/><Relationship Id="rId1397" Type="http://schemas.openxmlformats.org/officeDocument/2006/relationships/hyperlink" Target="https://archive.org/download/ni-roms/roms/Nintendo%20-%20Nintendo%20Entertainment%20System%20%28Unheadered%29.zip/To%20the%20Earth%20%28USA%29.zip" TargetMode="External"/><Relationship Id="rId1398" Type="http://schemas.openxmlformats.org/officeDocument/2006/relationships/hyperlink" Target="https://archive.org/download/ni-roms/roms/Nintendo%20-%20Nintendo%20Entertainment%20System%20%28Unheadered%29.zip/Bible%20Adventures%20%28USA%29%20%28v1.5%29%20%28Unl%29.zip" TargetMode="External"/><Relationship Id="rId1399" Type="http://schemas.openxmlformats.org/officeDocument/2006/relationships/hyperlink" Target="https://archive.org/download/ni-roms/roms/Nintendo%20-%20Nintendo%20Entertainment%20System%20%28Unheadered%29.zip/Toki%20%28USA%29.zip" TargetMode="External"/><Relationship Id="rId1389" Type="http://schemas.openxmlformats.org/officeDocument/2006/relationships/hyperlink" Target="https://archive.org/download/ni-roms/roms/Nintendo%20-%20Nintendo%20Entertainment%20System%20%28Unheadered%29.zip/Times%20of%20Lore%20%28USA%29.zip" TargetMode="External"/><Relationship Id="rId799" Type="http://schemas.openxmlformats.org/officeDocument/2006/relationships/hyperlink" Target="https://archive.org/download/ni-roms/roms/Nintendo%20-%20Nintendo%20Entertainment%20System%20%28Unheadered%29.zip/Lunar%20Pool%20%28USA%29.zip" TargetMode="External"/><Relationship Id="rId798" Type="http://schemas.openxmlformats.org/officeDocument/2006/relationships/hyperlink" Target="https://archive.org/download/ni-roms/roms/Nintendo%20-%20Nintendo%20Entertainment%20System%20%28Unheadered%29.zip/Ankoku%20Shinwa%20-%20Yamato%20Takeru%20Densetsu%20%28Japan%29.zip" TargetMode="External"/><Relationship Id="rId797" Type="http://schemas.openxmlformats.org/officeDocument/2006/relationships/hyperlink" Target="https://archive.org/download/ni-roms/roms/Nintendo%20-%20Nintendo%20Entertainment%20System%20%28Unheadered%29.zip/Low%20G%20Man%20-%20The%20Low%20Gravity%20Man%20%28USA%29.zip" TargetMode="External"/><Relationship Id="rId1380" Type="http://schemas.openxmlformats.org/officeDocument/2006/relationships/hyperlink" Target="https://archive.org/download/ni-roms/roms/Nintendo%20-%20Nintendo%20Entertainment%20System%20%28Unheadered%29.zip/Beyond%20Frontier%205%20%28World%29%20%28Demo%29%20%28Byte-Off%202024%29%20%28Aftermarket%29%20%28Unl%29.zip" TargetMode="External"/><Relationship Id="rId792" Type="http://schemas.openxmlformats.org/officeDocument/2006/relationships/hyperlink" Target="https://archive.org/download/ni-roms/roms/Nintendo%20-%20Nintendo%20Entertainment%20System%20%28Unheadered%29.zip/Anhei%20Pohuai%20Shen%20-%20Diablo%20%28China%29%20%28Aftermarket%29%20%28Pirate%29.zip" TargetMode="External"/><Relationship Id="rId1381" Type="http://schemas.openxmlformats.org/officeDocument/2006/relationships/hyperlink" Target="https://archive.org/download/ni-roms/roms/Nintendo%20-%20Nintendo%20Entertainment%20System%20%28Unheadered%29.zip/Thunderbolt%20Fighting%20Plane%20%28World%29%20%28QUByte%20Classics%29.zip" TargetMode="External"/><Relationship Id="rId791" Type="http://schemas.openxmlformats.org/officeDocument/2006/relationships/hyperlink" Target="https://archive.org/download/ni-roms/roms/Nintendo%20-%20Nintendo%20Entertainment%20System%20%28Unheadered%29.zip/Lode%20Runner%20%28USA%29.zip" TargetMode="External"/><Relationship Id="rId1382" Type="http://schemas.openxmlformats.org/officeDocument/2006/relationships/hyperlink" Target="https://archive.org/download/ni-roms/roms/Nintendo%20-%20Nintendo%20Entertainment%20System%20%28Unheadered%29.zip/Beyond%20Frontier%205%20%28World%29%20%28Demo%201%29%20%28Aftermarket%29%20%28Unl%29.zip" TargetMode="External"/><Relationship Id="rId790" Type="http://schemas.openxmlformats.org/officeDocument/2006/relationships/hyperlink" Target="https://archive.org/download/ni-roms/roms/Nintendo%20-%20Nintendo%20Entertainment%20System%20%28Unheadered%29.zip/Anguna%20Zero%20%28USA%29%20%28Patreon%20Demo%200320%29%20%28Aftermarket%29%20%28Unl%29.zip" TargetMode="External"/><Relationship Id="rId1383" Type="http://schemas.openxmlformats.org/officeDocument/2006/relationships/hyperlink" Target="https://archive.org/download/ni-roms/roms/Nintendo%20-%20Nintendo%20Entertainment%20System%20%28Unheadered%29.zip/Thundercade%20%28USA%29.zip" TargetMode="External"/><Relationship Id="rId1384" Type="http://schemas.openxmlformats.org/officeDocument/2006/relationships/hyperlink" Target="https://archive.org/download/ni-roms/roms/Nintendo%20-%20Nintendo%20Entertainment%20System%20%28Unheadered%29.zip/Beyond%20Frontier%205%20%28World%29%20%28Demo%202%29%20%28Aftermarket%29%20%28Unl%29.zip" TargetMode="External"/><Relationship Id="rId796" Type="http://schemas.openxmlformats.org/officeDocument/2006/relationships/hyperlink" Target="https://archive.org/download/ni-roms/roms/Nintendo%20-%20Nintendo%20Entertainment%20System%20%28Unheadered%29.zip/Animalia%20Dreamland%20%28World%29%20%28Aftermarket%29%20%28Unl%29.zip" TargetMode="External"/><Relationship Id="rId1385" Type="http://schemas.openxmlformats.org/officeDocument/2006/relationships/hyperlink" Target="https://archive.org/download/ni-roms/roms/Nintendo%20-%20Nintendo%20Entertainment%20System%20%28Unheadered%29.zip/Tiger-Heli%20%28USA%29.zip" TargetMode="External"/><Relationship Id="rId795" Type="http://schemas.openxmlformats.org/officeDocument/2006/relationships/hyperlink" Target="https://archive.org/download/ni-roms/roms/Nintendo%20-%20Nintendo%20Entertainment%20System%20%28Unheadered%29.zip/Loopz%20%28USA%29.zip" TargetMode="External"/><Relationship Id="rId1386" Type="http://schemas.openxmlformats.org/officeDocument/2006/relationships/hyperlink" Target="https://archive.org/download/ni-roms/roms/Nintendo%20-%20Nintendo%20Entertainment%20System%20%28Unheadered%29.zip/Beyond%20the%20Pins%20%28USA%29%20%28Aftermarket%29%20%28Unl%29.zip" TargetMode="External"/><Relationship Id="rId794" Type="http://schemas.openxmlformats.org/officeDocument/2006/relationships/hyperlink" Target="https://archive.org/download/ni-roms/roms/Nintendo%20-%20Nintendo%20Entertainment%20System%20%28Unheadered%29.zip/Animal%20Clipper%20%28World%29%20%28Aftermarket%29%20%28Unl%29.zip" TargetMode="External"/><Relationship Id="rId1387" Type="http://schemas.openxmlformats.org/officeDocument/2006/relationships/hyperlink" Target="https://archive.org/download/ni-roms/roms/Nintendo%20-%20Nintendo%20Entertainment%20System%20%28Unheadered%29.zip/Time%20Lord%20%28USA%29.zip" TargetMode="External"/><Relationship Id="rId793" Type="http://schemas.openxmlformats.org/officeDocument/2006/relationships/hyperlink" Target="https://archive.org/download/ni-roms/roms/Nintendo%20-%20Nintendo%20Entertainment%20System%20%28Unheadered%29.zip/Lone%20Ranger%2C%20The%20%28USA%29.zip" TargetMode="External"/><Relationship Id="rId1388" Type="http://schemas.openxmlformats.org/officeDocument/2006/relationships/hyperlink" Target="https://archive.org/download/ni-roms/roms/Nintendo%20-%20Nintendo%20Entertainment%20System%20%28Unheadered%29.zip/Bible%20Adventures%20%28USA%29%20%28Unl%29.zip" TargetMode="External"/><Relationship Id="rId6229" Type="http://schemas.openxmlformats.org/officeDocument/2006/relationships/hyperlink" Target="https://archive.org/download/ni-roms/roms/Nintendo%20-%20Nintendo%20Entertainment%20System%20%28Unheadered%29.zip/Super%20Mario%20Bros.%202%20%28Asia%29%20%28En%29%20%28TONY-I%20PCB%29%20%28Pirate%29.zip" TargetMode="External"/><Relationship Id="rId6220" Type="http://schemas.openxmlformats.org/officeDocument/2006/relationships/hyperlink" Target="https://archive.org/download/ni-roms/roms/Nintendo%20-%20Nintendo%20Entertainment%20System%20%28Unheadered%29.zip/Super%20Mario%20Bros.%20%2B%20Duck%20Hunt%20%2B%20World%20Class%20Track%20Meet%20%28USA%29%20%28Rev%201%29.zip" TargetMode="External"/><Relationship Id="rId6223" Type="http://schemas.openxmlformats.org/officeDocument/2006/relationships/hyperlink" Target="https://archive.org/download/ni-roms/roms/Nintendo%20-%20Nintendo%20Entertainment%20System%20%28Unheadered%29.zip/Super%20Mario%20Bros.%20%2B%20Tetris%20%2B%20Nintendo%20World%20Cup%20%28Europe%29.zip" TargetMode="External"/><Relationship Id="rId6224" Type="http://schemas.openxmlformats.org/officeDocument/2006/relationships/hyperlink" Target="https://archive.org/download/ni-roms/roms/Nintendo%20-%20Nintendo%20Entertainment%20System%20%28Unheadered%29.zip/Super%20Mario%20Bros.%20-%2025th%20Anniversary%20%28Australia%29%20%28Virtual%20Console%29.zip" TargetMode="External"/><Relationship Id="rId6221" Type="http://schemas.openxmlformats.org/officeDocument/2006/relationships/hyperlink" Target="https://archive.org/download/ni-roms/roms/Nintendo%20-%20Nintendo%20Entertainment%20System%20%28Unheadered%29.zip/Super%20Mario%20Bros.%20%2B%20Duck%20Hunt%20%2B%20World%20Class%20Track%20Meet%20%28USA%29.zip" TargetMode="External"/><Relationship Id="rId6222" Type="http://schemas.openxmlformats.org/officeDocument/2006/relationships/hyperlink" Target="https://archive.org/download/ni-roms/roms/Nintendo%20-%20Nintendo%20Entertainment%20System%20%28Unheadered%29.zip/Super%20Mario%20Bros.%20%2B%20Tetris%20%2B%20Nintendo%20World%20Cup%20%28Europe%29%20%28Rev%201%29.zip" TargetMode="External"/><Relationship Id="rId6227" Type="http://schemas.openxmlformats.org/officeDocument/2006/relationships/hyperlink" Target="https://archive.org/download/ni-roms/roms/Nintendo%20-%20Nintendo%20Entertainment%20System%20%28Unheadered%29.zip/Super%20Mario%20Bros.%202%20%28Asia%29%20%28En%29%20%2809-034A%20PCB%29%20%28LE10%29%20%28Pirate%29.zip" TargetMode="External"/><Relationship Id="rId6228" Type="http://schemas.openxmlformats.org/officeDocument/2006/relationships/hyperlink" Target="https://archive.org/download/ni-roms/roms/Nintendo%20-%20Nintendo%20Entertainment%20System%20%28Unheadered%29.zip/Super%20Mario%20Bros.%202%20%28Asia%29%20%28En%29%20%28761214%20PCB%29%20%28N-32%29%20%28Pirate%29.zip" TargetMode="External"/><Relationship Id="rId6225" Type="http://schemas.openxmlformats.org/officeDocument/2006/relationships/hyperlink" Target="https://archive.org/download/ni-roms/roms/Nintendo%20-%20Nintendo%20Entertainment%20System%20%28Unheadered%29.zip/Super%20Mario%20Bros.%20-%2025th%20Anniversary%20%28Japan%29%20%28En%29%20%28Virtual%20Console%29.zip" TargetMode="External"/><Relationship Id="rId6226" Type="http://schemas.openxmlformats.org/officeDocument/2006/relationships/hyperlink" Target="https://archive.org/download/ni-roms/roms/Nintendo%20-%20Nintendo%20Entertainment%20System%20%28Unheadered%29.zip/Super%20Mario%20Bros.%20-%20Pocker%20Mali%20%28Asia%29%20%28Ja%29%20%28Pirate%29.zip" TargetMode="External"/><Relationship Id="rId6218" Type="http://schemas.openxmlformats.org/officeDocument/2006/relationships/hyperlink" Target="https://archive.org/download/ni-roms/roms/Nintendo%20-%20Nintendo%20Entertainment%20System%20%28Unheadered%29.zip/Super%20Mario%20Bros.%20%2B%20Duck%20Hunt%20%28Europe%2C%20Asia%29%20%28En%29.zip" TargetMode="External"/><Relationship Id="rId6219" Type="http://schemas.openxmlformats.org/officeDocument/2006/relationships/hyperlink" Target="https://archive.org/download/ni-roms/roms/Nintendo%20-%20Nintendo%20Entertainment%20System%20%28Unheadered%29.zip/Super%20Mario%20Bros.%20%2B%20Duck%20Hunt%20%28USA%29.zip" TargetMode="External"/><Relationship Id="rId6212" Type="http://schemas.openxmlformats.org/officeDocument/2006/relationships/hyperlink" Target="https://archive.org/download/ni-roms/roms/Nintendo%20-%20Nintendo%20Entertainment%20System%20%28Unheadered%29.zip/Super%20Mario%206%20%28Asia%29%20%28En%29%20%28S-M6%29%20%28Pirate%29.zip" TargetMode="External"/><Relationship Id="rId6213" Type="http://schemas.openxmlformats.org/officeDocument/2006/relationships/hyperlink" Target="https://archive.org/download/ni-roms/roms/Nintendo%20-%20Nintendo%20Entertainment%20System%20%28Unheadered%29.zip/Super%20Mario%2014%20%28Asia%29%20%28Ja%29%20%28Pirate%29.zip" TargetMode="External"/><Relationship Id="rId6210" Type="http://schemas.openxmlformats.org/officeDocument/2006/relationships/hyperlink" Target="https://archive.org/download/ni-roms/roms/Nintendo%20-%20Nintendo%20Entertainment%20System%20%28Unheadered%29.zip/Super%20Mario%20%28Korea%29%20%28Pirate%29.zip" TargetMode="External"/><Relationship Id="rId6211" Type="http://schemas.openxmlformats.org/officeDocument/2006/relationships/hyperlink" Target="https://archive.org/download/ni-roms/roms/Nintendo%20-%20Nintendo%20Entertainment%20System%20%28Unheadered%29.zip/Super%20Mario%20-%20Jurassk%20Park%20%28Asia%29%20%28En%29%20%28Pirate%29.zip" TargetMode="External"/><Relationship Id="rId6216" Type="http://schemas.openxmlformats.org/officeDocument/2006/relationships/hyperlink" Target="https://archive.org/download/ni-roms/roms/Nintendo%20-%20Nintendo%20Entertainment%20System%20%28Unheadered%29.zip/Super%20Mario%20Bros.%20%28Europe%29.zip" TargetMode="External"/><Relationship Id="rId6217" Type="http://schemas.openxmlformats.org/officeDocument/2006/relationships/hyperlink" Target="https://archive.org/download/ni-roms/roms/Nintendo%20-%20Nintendo%20Entertainment%20System%20%28Unheadered%29.zip/Super%20Mario%20Bros.%20%28World%29.zip" TargetMode="External"/><Relationship Id="rId6214" Type="http://schemas.openxmlformats.org/officeDocument/2006/relationships/hyperlink" Target="https://archive.org/download/ni-roms/roms/Nintendo%20-%20Nintendo%20Entertainment%20System%20%28Unheadered%29.zip/Super%20Mario%2015%20%28Asia%29%20%28Ja%29%20%28Pirate%29.zip" TargetMode="External"/><Relationship Id="rId6215" Type="http://schemas.openxmlformats.org/officeDocument/2006/relationships/hyperlink" Target="https://archive.org/download/ni-roms/roms/Nintendo%20-%20Nintendo%20Entertainment%20System%20%28Unheadered%29.zip/Super%20Mario%20Bros.%20%28Asia%29%20%28En%29%20%28LB35%29%20%28Pirate%29.zip" TargetMode="External"/><Relationship Id="rId6241" Type="http://schemas.openxmlformats.org/officeDocument/2006/relationships/hyperlink" Target="https://archive.org/download/ni-roms/roms/Nintendo%20-%20Nintendo%20Entertainment%20System%20%28Unheadered%29.zip/Super%20Mario%20Bros.%203%20%28Asia%29%20%28En%29%20%28Unknown%29%20%28047%29%20%28Pirate%29.zip" TargetMode="External"/><Relationship Id="rId6242" Type="http://schemas.openxmlformats.org/officeDocument/2006/relationships/hyperlink" Target="https://archive.org/download/ni-roms/roms/Nintendo%20-%20Nintendo%20Entertainment%20System%20%28Unheadered%29.zip/Super%20Mario%20Bros.%203%20%28Europe%29%20%28Virtual%20Console%29.zip" TargetMode="External"/><Relationship Id="rId6240" Type="http://schemas.openxmlformats.org/officeDocument/2006/relationships/hyperlink" Target="https://archive.org/download/ni-roms/roms/Nintendo%20-%20Nintendo%20Entertainment%20System%20%28Unheadered%29.zip/Super%20Mario%20Bros.%203%20%28Asia%29%20%28En%29%20%28Kaiser%29%20%28Pirate%29.zip" TargetMode="External"/><Relationship Id="rId6245" Type="http://schemas.openxmlformats.org/officeDocument/2006/relationships/hyperlink" Target="https://archive.org/download/ni-roms/roms/Nintendo%20-%20Nintendo%20Entertainment%20System%20%28Unheadered%29.zip/Super%20Mario%20Bros.%203%20%28Japan%29%20%28Rev%201%29.zip" TargetMode="External"/><Relationship Id="rId6246" Type="http://schemas.openxmlformats.org/officeDocument/2006/relationships/hyperlink" Target="https://archive.org/download/ni-roms/roms/Nintendo%20-%20Nintendo%20Entertainment%20System%20%28Unheadered%29.zip/Super%20Mario%20Bros.%203%20%28Japan%29.zip" TargetMode="External"/><Relationship Id="rId6243" Type="http://schemas.openxmlformats.org/officeDocument/2006/relationships/hyperlink" Target="https://archive.org/download/ni-roms/roms/Nintendo%20-%20Nintendo%20Entertainment%20System%20%28Unheadered%29.zip/Super%20Mario%20Bros.%203%20%28Europe%29.zip" TargetMode="External"/><Relationship Id="rId6244" Type="http://schemas.openxmlformats.org/officeDocument/2006/relationships/hyperlink" Target="https://archive.org/download/ni-roms/roms/Nintendo%20-%20Nintendo%20Entertainment%20System%20%28Unheadered%29.zip/Super%20Mario%20Bros.%203%20%28Japan%29%20%28Rev%201%29%20%28Virtual%20Console%29.zip" TargetMode="External"/><Relationship Id="rId6249" Type="http://schemas.openxmlformats.org/officeDocument/2006/relationships/hyperlink" Target="https://archive.org/download/ni-roms/roms/Nintendo%20-%20Nintendo%20Entertainment%20System%20%28Unheadered%29.zip/Super%20Mario%20Bros.%203%20%28USA%29.zip" TargetMode="External"/><Relationship Id="rId6247" Type="http://schemas.openxmlformats.org/officeDocument/2006/relationships/hyperlink" Target="https://archive.org/download/ni-roms/roms/Nintendo%20-%20Nintendo%20Entertainment%20System%20%28Unheadered%29.zip/Super%20Mario%20Bros.%203%20%28USA%29%20%28Rev%201%29%20%28Virtual%20Console%29.zip" TargetMode="External"/><Relationship Id="rId6248" Type="http://schemas.openxmlformats.org/officeDocument/2006/relationships/hyperlink" Target="https://archive.org/download/ni-roms/roms/Nintendo%20-%20Nintendo%20Entertainment%20System%20%28Unheadered%29.zip/Super%20Mario%20Bros.%203%20%28USA%29%20%28Rev%201%29.zip" TargetMode="External"/><Relationship Id="rId6230" Type="http://schemas.openxmlformats.org/officeDocument/2006/relationships/hyperlink" Target="https://archive.org/download/ni-roms/roms/Nintendo%20-%20Nintendo%20Entertainment%20System%20%28Unheadered%29.zip/Super%20Mario%20Bros.%202%20%28Asia%29%20%28En%29%20%28Whirlwind%20Manu%29%20%28LF36%29%20%28Pirate%29.zip" TargetMode="External"/><Relationship Id="rId6231" Type="http://schemas.openxmlformats.org/officeDocument/2006/relationships/hyperlink" Target="https://archive.org/download/ni-roms/roms/Nintendo%20-%20Nintendo%20Entertainment%20System%20%28Unheadered%29.zip/Super%20Mario%20Bros.%202%20%28Asia%29%20%28En%29%20%28YS-612%20PCB%29%20%28Pirate%29.zip" TargetMode="External"/><Relationship Id="rId6234" Type="http://schemas.openxmlformats.org/officeDocument/2006/relationships/hyperlink" Target="https://archive.org/download/ni-roms/roms/Nintendo%20-%20Nintendo%20Entertainment%20System%20%28Unheadered%29.zip/Super%20Mario%20Bros.%202%20%28Europe%29.zip" TargetMode="External"/><Relationship Id="rId6235" Type="http://schemas.openxmlformats.org/officeDocument/2006/relationships/hyperlink" Target="https://archive.org/download/ni-roms/roms/Nintendo%20-%20Nintendo%20Entertainment%20System%20%28Unheadered%29.zip/Super%20Mario%20Bros.%202%20%28USA%29%20%28Beta%29.zip" TargetMode="External"/><Relationship Id="rId6232" Type="http://schemas.openxmlformats.org/officeDocument/2006/relationships/hyperlink" Target="https://archive.org/download/ni-roms/roms/Nintendo%20-%20Nintendo%20Entertainment%20System%20%28Unheadered%29.zip/Super%20Mario%20Bros.%202%20%28Asia%29%20%28En%29%20%28YUNG-08%20PCB%29%20%28Pirate%29.zip" TargetMode="External"/><Relationship Id="rId6233" Type="http://schemas.openxmlformats.org/officeDocument/2006/relationships/hyperlink" Target="https://archive.org/download/ni-roms/roms/Nintendo%20-%20Nintendo%20Entertainment%20System%20%28Unheadered%29.zip/Super%20Mario%20Bros.%202%20%28Europe%29%20%28Virtual%20Console%29.zip" TargetMode="External"/><Relationship Id="rId6238" Type="http://schemas.openxmlformats.org/officeDocument/2006/relationships/hyperlink" Target="https://archive.org/download/ni-roms/roms/Nintendo%20-%20Nintendo%20Entertainment%20System%20%28Unheadered%29.zip/Super%20Mario%20Bros.%202%20%28USA%29.zip" TargetMode="External"/><Relationship Id="rId6239" Type="http://schemas.openxmlformats.org/officeDocument/2006/relationships/hyperlink" Target="https://archive.org/download/ni-roms/roms/Nintendo%20-%20Nintendo%20Entertainment%20System%20%28Unheadered%29.zip/Super%20Mario%20Bros.%202j%20%28USA%29%20%28RetroZone%29%20%28Aftermarket%29%20%28Pirate%29.zip" TargetMode="External"/><Relationship Id="rId6236" Type="http://schemas.openxmlformats.org/officeDocument/2006/relationships/hyperlink" Target="https://archive.org/download/ni-roms/roms/Nintendo%20-%20Nintendo%20Entertainment%20System%20%28Unheadered%29.zip/Super%20Mario%20Bros.%202%20%28USA%29%20%28Rev%201%29%20%28Virtual%20Console%29.zip" TargetMode="External"/><Relationship Id="rId6237" Type="http://schemas.openxmlformats.org/officeDocument/2006/relationships/hyperlink" Target="https://archive.org/download/ni-roms/roms/Nintendo%20-%20Nintendo%20Entertainment%20System%20%28Unheadered%29.zip/Super%20Mario%20Bros.%202%20%28USA%29%20%28Rev%201%29.zip" TargetMode="External"/><Relationship Id="rId6209" Type="http://schemas.openxmlformats.org/officeDocument/2006/relationships/hyperlink" Target="https://archive.org/download/ni-roms/roms/Nintendo%20-%20Nintendo%20Entertainment%20System%20%28Unheadered%29.zip/Super%20Mario%20%26%20Sonic%202%20%28Asia%29%20%28Ja%29%20%28v1.1%29%20%28Pirate%29.zip" TargetMode="External"/><Relationship Id="rId6207" Type="http://schemas.openxmlformats.org/officeDocument/2006/relationships/hyperlink" Target="https://archive.org/download/ni-roms/roms/Nintendo%20-%20Nintendo%20Entertainment%20System%20%28Unheadered%29.zip/Super%20Mali%20-%20Hero%20Legends%20%28Asia%29%20%28En%29%20%28Pirate%29.zip" TargetMode="External"/><Relationship Id="rId6208" Type="http://schemas.openxmlformats.org/officeDocument/2006/relationships/hyperlink" Target="https://archive.org/download/ni-roms/roms/Nintendo%20-%20Nintendo%20Entertainment%20System%20%28Unheadered%29.zip/Super%20Mario%20%26%20Sonic%202%20%28Asia%29%20%28Ja%29%20%28v1.0%29%20%28Pirate%29.zip" TargetMode="External"/><Relationship Id="rId6201" Type="http://schemas.openxmlformats.org/officeDocument/2006/relationships/hyperlink" Target="https://archive.org/download/ni-roms/roms/Nintendo%20-%20Nintendo%20Entertainment%20System%20%28Unheadered%29.zip/Super%20Lion%20King%20%28Asia%29%20%28En%29%20%28NT-656%29%20%28Pirate%29.zip" TargetMode="External"/><Relationship Id="rId6202" Type="http://schemas.openxmlformats.org/officeDocument/2006/relationships/hyperlink" Target="https://archive.org/download/ni-roms/roms/Nintendo%20-%20Nintendo%20Entertainment%20System%20%28Unheadered%29.zip/Super%20Lion%20King%20%28Asia%29%20%28En%29%20%28v1.0%29%20%28Super%20Game%29%20%28Pirate%29.zip" TargetMode="External"/><Relationship Id="rId6200" Type="http://schemas.openxmlformats.org/officeDocument/2006/relationships/hyperlink" Target="https://archive.org/download/ni-roms/roms/Nintendo%20-%20Nintendo%20Entertainment%20System%20%28Unheadered%29.zip/Super%20Jeopardy%21%20%28USA%29.zip" TargetMode="External"/><Relationship Id="rId6205" Type="http://schemas.openxmlformats.org/officeDocument/2006/relationships/hyperlink" Target="https://archive.org/download/ni-roms/roms/Nintendo%20-%20Nintendo%20Entertainment%20System%20%28Unheadered%29.zip/Super%20Little%20Mamaid%202%20%28Asia%29%20%28En%29%20%28NT-6031%29%20%28Pirate%29.zip" TargetMode="External"/><Relationship Id="rId6206" Type="http://schemas.openxmlformats.org/officeDocument/2006/relationships/hyperlink" Target="https://archive.org/download/ni-roms/roms/Nintendo%20-%20Nintendo%20Entertainment%20System%20%28Unheadered%29.zip/Super%20Mad%20Max%20%28Asia%29%20%28En%29%20%28VT-3074%29%20%28Pirate%29.zip" TargetMode="External"/><Relationship Id="rId6203" Type="http://schemas.openxmlformats.org/officeDocument/2006/relationships/hyperlink" Target="https://archive.org/download/ni-roms/roms/Nintendo%20-%20Nintendo%20Entertainment%20System%20%28Unheadered%29.zip/Super%20Lion%20King%20%28Asia%29%20%28En%29%20%28v1.1%29%20%28Super%20Game%29%20%28Pirate%29.zip" TargetMode="External"/><Relationship Id="rId6204" Type="http://schemas.openxmlformats.org/officeDocument/2006/relationships/hyperlink" Target="https://archive.org/download/ni-roms/roms/Nintendo%20-%20Nintendo%20Entertainment%20System%20%28Unheadered%29.zip/Super%20Lion%20King%202%2C%20The%20%28Asia%29%20%28En%29%20%28Pirate%29.zip" TargetMode="External"/><Relationship Id="rId2700" Type="http://schemas.openxmlformats.org/officeDocument/2006/relationships/hyperlink" Target="https://archive.org/download/ni-roms/roms/Nintendo%20-%20Nintendo%20Entertainment%20System%20%28Unheadered%29.zip/Fankong%20Fengbao%20Zhi%20Haiwan%20Zhanzheng%20%28China%29%20%28Aftermarket%29%20%28Pirate%29.zip" TargetMode="External"/><Relationship Id="rId2701" Type="http://schemas.openxmlformats.org/officeDocument/2006/relationships/hyperlink" Target="https://archive.org/download/ni-roms/roms/Nintendo%20-%20Nintendo%20Entertainment%20System%20%28Unheadered%29.zip/Fankong%20Jingying%20%28China%29%20%28Aftermarket%29%20%28Pirate%29.zip" TargetMode="External"/><Relationship Id="rId2702" Type="http://schemas.openxmlformats.org/officeDocument/2006/relationships/hyperlink" Target="https://archive.org/download/ni-roms/roms/Nintendo%20-%20Nintendo%20Entertainment%20System%20%28Unheadered%29.zip/Fantastic%20Adventures%20of%20Dizzy%2C%20The%20%28Europe%29%20%28En%2CFr%2CDe%29%20%28Unl%29.zip" TargetMode="External"/><Relationship Id="rId2703" Type="http://schemas.openxmlformats.org/officeDocument/2006/relationships/hyperlink" Target="https://archive.org/download/ni-roms/roms/Nintendo%20-%20Nintendo%20Entertainment%20System%20%28Unheadered%29.zip/Fantastic%20Adventures%20of%20Dizzy%2C%20The%20%28USA%29%20%28Aladdin%20Compact%20Cartridge%29%20%28Unl%29.zip" TargetMode="External"/><Relationship Id="rId2704" Type="http://schemas.openxmlformats.org/officeDocument/2006/relationships/hyperlink" Target="https://archive.org/download/ni-roms/roms/Nintendo%20-%20Nintendo%20Entertainment%20System%20%28Unheadered%29.zip/Fantastic%20Adventures%20of%20Dizzy%2C%20The%20%28USA%29%20%28Unl%29.zip" TargetMode="External"/><Relationship Id="rId2705" Type="http://schemas.openxmlformats.org/officeDocument/2006/relationships/hyperlink" Target="https://archive.org/download/ni-roms/roms/Nintendo%20-%20Nintendo%20Entertainment%20System%20%28Unheadered%29.zip/Fantasy%20Legend%2C%20The%20%28World%29%20%28Demo%29%20%28Byte-Off%202024%29%20%28Aftermarket%29%20%28Unl%29.zip" TargetMode="External"/><Relationship Id="rId2706" Type="http://schemas.openxmlformats.org/officeDocument/2006/relationships/hyperlink" Target="https://archive.org/download/ni-roms/roms/Nintendo%20-%20Nintendo%20Entertainment%20System%20%28Unheadered%29.zip/Fantasy%20Zone%20%28Japan%29%20%28Sunsoft%29.zip" TargetMode="External"/><Relationship Id="rId2707" Type="http://schemas.openxmlformats.org/officeDocument/2006/relationships/hyperlink" Target="https://archive.org/download/ni-roms/roms/Nintendo%20-%20Nintendo%20Entertainment%20System%20%28Unheadered%29.zip/Fantasy%20Zone%20%28USA%29%20%28Tengen%29%20%28Unl%29.zip" TargetMode="External"/><Relationship Id="rId2708" Type="http://schemas.openxmlformats.org/officeDocument/2006/relationships/hyperlink" Target="https://archive.org/download/ni-roms/roms/Nintendo%20-%20Nintendo%20Entertainment%20System%20%28Unheadered%29.zip/Fantasy%20Zone%20II%20-%20Opa-Opa%20no%20Namida%20%28Japan%29.zip" TargetMode="External"/><Relationship Id="rId2709" Type="http://schemas.openxmlformats.org/officeDocument/2006/relationships/hyperlink" Target="https://archive.org/download/ni-roms/roms/Nintendo%20-%20Nintendo%20Entertainment%20System%20%28Unheadered%29.zip/Faria%20-%20A%20World%20of%20Mystery%20%26%20Danger%21%20%28USA%29.zip" TargetMode="External"/><Relationship Id="rId6292" Type="http://schemas.openxmlformats.org/officeDocument/2006/relationships/hyperlink" Target="https://archive.org/download/ni-roms/roms/Nintendo%20-%20Nintendo%20Entertainment%20System%20%28Unheadered%29.zip/Super%20Spike%20V%27Ball%20%28USA%29.zip" TargetMode="External"/><Relationship Id="rId6293" Type="http://schemas.openxmlformats.org/officeDocument/2006/relationships/hyperlink" Target="https://archive.org/download/ni-roms/roms/Nintendo%20-%20Nintendo%20Entertainment%20System%20%28Unheadered%29.zip/Super%20Spike%20V%27Ball%20%2B%20Nintendo%20World%20Cup%20%28USA%29.zip" TargetMode="External"/><Relationship Id="rId6290" Type="http://schemas.openxmlformats.org/officeDocument/2006/relationships/hyperlink" Target="https://archive.org/download/ni-roms/roms/Nintendo%20-%20Nintendo%20Entertainment%20System%20%28Unheadered%29.zip/Super%20Sonic%205%20%28Asia%29%20%28En%29%20%28Pirate%29.zip" TargetMode="External"/><Relationship Id="rId6291" Type="http://schemas.openxmlformats.org/officeDocument/2006/relationships/hyperlink" Target="https://archive.org/download/ni-roms/roms/Nintendo%20-%20Nintendo%20Entertainment%20System%20%28Unheadered%29.zip/Super%20Spike%20V%27Ball%20%28Europe%29.zip" TargetMode="External"/><Relationship Id="rId6296" Type="http://schemas.openxmlformats.org/officeDocument/2006/relationships/hyperlink" Target="https://archive.org/download/ni-roms/roms/Nintendo%20-%20Nintendo%20Entertainment%20System%20%28Unheadered%29.zip/Super%20Sports%20Challenge%20-%20Quattro%20Sports%20%28Europe%29%20%28V3%29%20%28NR8QV2%20PCB%29%20%28Unl%29.zip" TargetMode="External"/><Relationship Id="rId6297" Type="http://schemas.openxmlformats.org/officeDocument/2006/relationships/hyperlink" Target="https://archive.org/download/ni-roms/roms/Nintendo%20-%20Nintendo%20Entertainment%20System%20%28Unheadered%29.zip/Super%20Sprint%20%28Japan%29%20%28En%29.zip" TargetMode="External"/><Relationship Id="rId6294" Type="http://schemas.openxmlformats.org/officeDocument/2006/relationships/hyperlink" Target="https://archive.org/download/ni-roms/roms/Nintendo%20-%20Nintendo%20Entertainment%20System%20%28Unheadered%29.zip/Super%20Sports%20Challenge%20-%20Quattro%20Sports%20%28Europe%29%20%28V2%29%20%28Unl%29.zip" TargetMode="External"/><Relationship Id="rId6295" Type="http://schemas.openxmlformats.org/officeDocument/2006/relationships/hyperlink" Target="https://archive.org/download/ni-roms/roms/Nintendo%20-%20Nintendo%20Entertainment%20System%20%28Unheadered%29.zip/Super%20Sports%20Challenge%20-%20Quattro%20Sports%20%28Europe%29%20%28V3%29%20%28NR8QV1%20PCB%29%20%28Unl%29.zip" TargetMode="External"/><Relationship Id="rId6298" Type="http://schemas.openxmlformats.org/officeDocument/2006/relationships/hyperlink" Target="https://archive.org/download/ni-roms/roms/Nintendo%20-%20Nintendo%20Entertainment%20System%20%28Unheadered%29.zip/Super%20Sprint%20%28USA%29%20%28Unl%29.zip" TargetMode="External"/><Relationship Id="rId6299" Type="http://schemas.openxmlformats.org/officeDocument/2006/relationships/hyperlink" Target="https://archive.org/download/ni-roms/roms/Nintendo%20-%20Nintendo%20Entertainment%20System%20%28Unheadered%29.zip/Super%20Spy%20Hunter%20%28Europe%29.zip" TargetMode="External"/><Relationship Id="rId2720" Type="http://schemas.openxmlformats.org/officeDocument/2006/relationships/hyperlink" Target="https://archive.org/download/ni-roms/roms/Nintendo%20-%20Nintendo%20Entertainment%20System%20%28Unheadered%29.zip/Faxanadu%20%28USA%29%20%28Rev%201%29.zip" TargetMode="External"/><Relationship Id="rId2721" Type="http://schemas.openxmlformats.org/officeDocument/2006/relationships/hyperlink" Target="https://archive.org/download/ni-roms/roms/Nintendo%20-%20Nintendo%20Entertainment%20System%20%28Unheadered%29.zip/Faxanadu%20%28USA%29.zip" TargetMode="External"/><Relationship Id="rId2722" Type="http://schemas.openxmlformats.org/officeDocument/2006/relationships/hyperlink" Target="https://archive.org/download/ni-roms/roms/Nintendo%20-%20Nintendo%20Entertainment%20System%20%28Unheadered%29.zip/Fearless%20%28World%29%20%28Aftermarket%29%20%28Pirate%29.zip" TargetMode="External"/><Relationship Id="rId2723" Type="http://schemas.openxmlformats.org/officeDocument/2006/relationships/hyperlink" Target="https://archive.org/download/ni-roms/roms/Nintendo%20-%20Nintendo%20Entertainment%20System%20%28Unheadered%29.zip/Feline%20Flood%20Fiasco%20%28World%29%20%28Aftermarket%29%20%28Unl%29.zip" TargetMode="External"/><Relationship Id="rId2724" Type="http://schemas.openxmlformats.org/officeDocument/2006/relationships/hyperlink" Target="https://archive.org/download/ni-roms/roms/Nintendo%20-%20Nintendo%20Entertainment%20System%20%28Unheadered%29.zip/Felix%20the%20Cat%20%28China%29%20%28En%29%20%28Dragon%20Co.%29%20%28Unl%29.zip" TargetMode="External"/><Relationship Id="rId2725" Type="http://schemas.openxmlformats.org/officeDocument/2006/relationships/hyperlink" Target="https://archive.org/download/ni-roms/roms/Nintendo%20-%20Nintendo%20Entertainment%20System%20%28Unheadered%29.zip/Felix%20the%20Cat%20%28Europe%29%20%28Hudson%29.zip" TargetMode="External"/><Relationship Id="rId2726" Type="http://schemas.openxmlformats.org/officeDocument/2006/relationships/hyperlink" Target="https://archive.org/download/ni-roms/roms/Nintendo%20-%20Nintendo%20Entertainment%20System%20%28Unheadered%29.zip/Felix%20the%20Cat%20%28USA%29%20%28Hudson%29.zip" TargetMode="External"/><Relationship Id="rId2727" Type="http://schemas.openxmlformats.org/officeDocument/2006/relationships/hyperlink" Target="https://archive.org/download/ni-roms/roms/Nintendo%20-%20Nintendo%20Entertainment%20System%20%28Unheadered%29.zip/Felix%20the%20Cat%20%28World%29%20%28En%29%20%28Limited%20Run%20Games%29%20%28Switch%29.zip" TargetMode="External"/><Relationship Id="rId2728" Type="http://schemas.openxmlformats.org/officeDocument/2006/relationships/hyperlink" Target="https://archive.org/download/ni-roms/roms/Nintendo%20-%20Nintendo%20Entertainment%20System%20%28Unheadered%29.zip/Felix%20the%20Cat%20%28World%29%20%28Ja%29%20%28Limited%20Run%20Games%29%20%28Switch%29.zip" TargetMode="External"/><Relationship Id="rId2729" Type="http://schemas.openxmlformats.org/officeDocument/2006/relationships/hyperlink" Target="https://archive.org/download/ni-roms/roms/Nintendo%20-%20Nintendo%20Entertainment%20System%20%28Unheadered%29.zip/Felix%20vs%20Jerry%20%28Asia%29%20%28En%29%20%28F-Y2%29%20%28Pirate%29.zip" TargetMode="External"/><Relationship Id="rId2710" Type="http://schemas.openxmlformats.org/officeDocument/2006/relationships/hyperlink" Target="https://archive.org/download/ni-roms/roms/Nintendo%20-%20Nintendo%20Entertainment%20System%20%28Unheadered%29.zip/Faria%20-%20Fuuin%20no%20Tsurugi%20%28Japan%29.zip" TargetMode="External"/><Relationship Id="rId2711" Type="http://schemas.openxmlformats.org/officeDocument/2006/relationships/hyperlink" Target="https://archive.org/download/ni-roms/roms/Nintendo%20-%20Nintendo%20Entertainment%20System%20%28Unheadered%29.zip/Farming%20Mushrooms%20in%20LOWAS%20%28World%29%20%28Aftermarket%29%20%28Unl%29.zip" TargetMode="External"/><Relationship Id="rId2712" Type="http://schemas.openxmlformats.org/officeDocument/2006/relationships/hyperlink" Target="https://archive.org/download/ni-roms/roms/Nintendo%20-%20Nintendo%20Entertainment%20System%20%28Unheadered%29.zip/Farpoint%20-%20Toys%20Matter%20%28World%29%20%28v1.0%29%20%28Demo%29%20%28Aftermarket%29%20%28Unl%29.zip" TargetMode="External"/><Relationship Id="rId2713" Type="http://schemas.openxmlformats.org/officeDocument/2006/relationships/hyperlink" Target="https://archive.org/download/ni-roms/roms/Nintendo%20-%20Nintendo%20Entertainment%20System%20%28Unheadered%29.zip/Farpoint%20-%20Toys%20Matter%20%28World%29%20%28v1.2%29%20%28Demo%29%20%28Aftermarket%29%20%28Unl%29.zip" TargetMode="External"/><Relationship Id="rId2714" Type="http://schemas.openxmlformats.org/officeDocument/2006/relationships/hyperlink" Target="https://archive.org/download/ni-roms/roms/Nintendo%20-%20Nintendo%20Entertainment%20System%20%28Unheadered%29.zip/Farpoint%20-%20Toys%20Matter%20%28World%29%20%28v1.3%29%20%28Demo%29%20%28Aftermarket%29%20%28Unl%29.zip" TargetMode="External"/><Relationship Id="rId2715" Type="http://schemas.openxmlformats.org/officeDocument/2006/relationships/hyperlink" Target="https://archive.org/download/ni-roms/roms/Nintendo%20-%20Nintendo%20Entertainment%20System%20%28Unheadered%29.zip/Fatal%20Fury%202%20%28Asia%29%20%28En%2CZh%29%20%28Pirate%29.zip" TargetMode="External"/><Relationship Id="rId2716" Type="http://schemas.openxmlformats.org/officeDocument/2006/relationships/hyperlink" Target="https://archive.org/download/ni-roms/roms/Nintendo%20-%20Nintendo%20Entertainment%20System%20%28Unheadered%29.zip/Fatal%20Fury%202%27%20%28Asia%29%20%28En%2CZh%29%20%28Pirate%29.zip" TargetMode="External"/><Relationship Id="rId2717" Type="http://schemas.openxmlformats.org/officeDocument/2006/relationships/hyperlink" Target="https://archive.org/download/ni-roms/roms/Nintendo%20-%20Nintendo%20Entertainment%20System%20%28Unheadered%29.zip/Fateslayer%2C%20The%20%28World%29%20%28Proto%29%20%28Byte-Off%202020%29%20%28Aftermarket%29%20%28Unl%29.zip" TargetMode="External"/><Relationship Id="rId2718" Type="http://schemas.openxmlformats.org/officeDocument/2006/relationships/hyperlink" Target="https://archive.org/download/ni-roms/roms/Nintendo%20-%20Nintendo%20Entertainment%20System%20%28Unheadered%29.zip/Faxanadu%20%28Europe%29.zip" TargetMode="External"/><Relationship Id="rId2719" Type="http://schemas.openxmlformats.org/officeDocument/2006/relationships/hyperlink" Target="https://archive.org/download/ni-roms/roms/Nintendo%20-%20Nintendo%20Entertainment%20System%20%28Unheadered%29.zip/Faxanadu%20%28Japan%29.zip" TargetMode="External"/><Relationship Id="rId6260" Type="http://schemas.openxmlformats.org/officeDocument/2006/relationships/hyperlink" Target="https://archive.org/download/ni-roms/roms/Nintendo%20-%20Nintendo%20Entertainment%20System%20%28Unheadered%29.zip/Super%20Mario%20World%209%20%28Asia%29%20%28En%29%20%28Pirate%29.zip" TargetMode="External"/><Relationship Id="rId6263" Type="http://schemas.openxmlformats.org/officeDocument/2006/relationships/hyperlink" Target="https://archive.org/download/ni-roms/roms/Nintendo%20-%20Nintendo%20Entertainment%20System%20%28Unheadered%29.zip/Super%20Micro%20Machines%201999%20%28Asia%29%20%28En%29%20%28NT-6036%29%20%28Pirate%29.zip" TargetMode="External"/><Relationship Id="rId6264" Type="http://schemas.openxmlformats.org/officeDocument/2006/relationships/hyperlink" Target="https://archive.org/download/ni-roms/roms/Nintendo%20-%20Nintendo%20Entertainment%20System%20%28Unheadered%29.zip/Super%20Mogura%20Tataki%21%21%20-%20Pokkun%20Mogurar%20%28Japan%29.zip" TargetMode="External"/><Relationship Id="rId6261" Type="http://schemas.openxmlformats.org/officeDocument/2006/relationships/hyperlink" Target="https://archive.org/download/ni-roms/roms/Nintendo%20-%20Nintendo%20Entertainment%20System%20%28Unheadered%29.zip/Super%20Maruo%20%28Japan%29%20%28Unl%29.zip" TargetMode="External"/><Relationship Id="rId6262" Type="http://schemas.openxmlformats.org/officeDocument/2006/relationships/hyperlink" Target="https://archive.org/download/ni-roms/roms/Nintendo%20-%20Nintendo%20Entertainment%20System%20%28Unheadered%29.zip/Super%20Marxsky%20Comrades%20%28World%29%20%28Demo%29%20%28Aftermarket%29%20%28Unl%29.zip" TargetMode="External"/><Relationship Id="rId6267" Type="http://schemas.openxmlformats.org/officeDocument/2006/relationships/hyperlink" Target="https://archive.org/download/ni-roms/roms/Nintendo%20-%20Nintendo%20Entertainment%20System%20%28Unheadered%29.zip/Super%20NHL%2097%20%28Asia%29%20%28En%29%20%28NT-881%29%20%28Pirate%29.zip" TargetMode="External"/><Relationship Id="rId6268" Type="http://schemas.openxmlformats.org/officeDocument/2006/relationships/hyperlink" Target="https://archive.org/download/ni-roms/roms/Nintendo%20-%20Nintendo%20Entertainment%20System%20%28Unheadered%29.zip/Super%20NeSnake%202%20%28USA%29%20%28Demo%29%20%28Aftermarket%29%20%28Unl%29.zip" TargetMode="External"/><Relationship Id="rId6265" Type="http://schemas.openxmlformats.org/officeDocument/2006/relationships/hyperlink" Target="https://archive.org/download/ni-roms/roms/Nintendo%20-%20Nintendo%20Entertainment%20System%20%28Unheadered%29.zip/Super%20Momotarou%20Dentetsu%20%28Japan%29.zip" TargetMode="External"/><Relationship Id="rId6266" Type="http://schemas.openxmlformats.org/officeDocument/2006/relationships/hyperlink" Target="https://archive.org/download/ni-roms/roms/Nintendo%20-%20Nintendo%20Entertainment%20System%20%28Unheadered%29.zip/Super%20Mortal%20Kombat%202-in-1%20%28Asia%29%20%28En%29%20%28Pirate%29.zip" TargetMode="External"/><Relationship Id="rId6269" Type="http://schemas.openxmlformats.org/officeDocument/2006/relationships/hyperlink" Target="https://archive.org/download/ni-roms/roms/Nintendo%20-%20Nintendo%20Entertainment%20System%20%28Unheadered%29.zip/Super%20Ninja%20Cat%20%28Asia%29%20%28Ja%29%20%28VT3096%29%20%28Pirate%29.zip" TargetMode="External"/><Relationship Id="rId6252" Type="http://schemas.openxmlformats.org/officeDocument/2006/relationships/hyperlink" Target="https://archive.org/download/ni-roms/roms/Nintendo%20-%20Nintendo%20Entertainment%20System%20%28Unheadered%29.zip/Super%20Mario%20Bros%2016%20%28Asia%29%20%28Ja%29%20%28Pirate%29.zip" TargetMode="External"/><Relationship Id="rId6253" Type="http://schemas.openxmlformats.org/officeDocument/2006/relationships/hyperlink" Target="https://archive.org/download/ni-roms/roms/Nintendo%20-%20Nintendo%20Entertainment%20System%20%28Unheadered%29.zip/Super%20Mario%20IV%20%28Asia%29%20%28Ja%29%20%28Pirate%29.zip" TargetMode="External"/><Relationship Id="rId6250" Type="http://schemas.openxmlformats.org/officeDocument/2006/relationships/hyperlink" Target="https://archive.org/download/ni-roms/roms/Nintendo%20-%20Nintendo%20Entertainment%20System%20%28Unheadered%29.zip/Super%20Mario%20Bros.%204%20%28Asia%29%20%28En%29%20%28Pirate%29.zip" TargetMode="External"/><Relationship Id="rId6251" Type="http://schemas.openxmlformats.org/officeDocument/2006/relationships/hyperlink" Target="https://archive.org/download/ni-roms/roms/Nintendo%20-%20Nintendo%20Entertainment%20System%20%28Unheadered%29.zip/Super%20Mario%20Bros.%20II%2B%20%28Asia%29%20%28En%29%20%28Hey%20Sung%29%20%28Pirate%29.zip" TargetMode="External"/><Relationship Id="rId6256" Type="http://schemas.openxmlformats.org/officeDocument/2006/relationships/hyperlink" Target="https://archive.org/download/ni-roms/roms/Nintendo%20-%20Nintendo%20Entertainment%20System%20%28Unheadered%29.zip/Super%20Mario%20USA%20%28Japan%29%20%28En%29%20%28Virtual%20Console%29.zip" TargetMode="External"/><Relationship Id="rId6257" Type="http://schemas.openxmlformats.org/officeDocument/2006/relationships/hyperlink" Target="https://archive.org/download/ni-roms/roms/Nintendo%20-%20Nintendo%20Entertainment%20System%20%28Unheadered%29.zip/Super%20Mario%20USA%20%28Japan%29%20%28En%29.zip" TargetMode="External"/><Relationship Id="rId6254" Type="http://schemas.openxmlformats.org/officeDocument/2006/relationships/hyperlink" Target="https://archive.org/download/ni-roms/roms/Nintendo%20-%20Nintendo%20Entertainment%20System%20%28Unheadered%29.zip/Super%20Mario%20Kart%20Rider%20%28Asia%29%20%28En%29%20%28Pirate%29.zip" TargetMode="External"/><Relationship Id="rId6255" Type="http://schemas.openxmlformats.org/officeDocument/2006/relationships/hyperlink" Target="https://archive.org/download/ni-roms/roms/Nintendo%20-%20Nintendo%20Entertainment%20System%20%28Unheadered%29.zip/Super%20Mario%20Sister%20%28Asia%29%20%28En%29%20%28Pirate%29.zip" TargetMode="External"/><Relationship Id="rId6258" Type="http://schemas.openxmlformats.org/officeDocument/2006/relationships/hyperlink" Target="https://archive.org/download/ni-roms/roms/Nintendo%20-%20Nintendo%20Entertainment%20System%20%28Unheadered%29.zip/Super%20Mario%20World%20%28Asia%29%20%28En%29%20%28Pirate%29.zip" TargetMode="External"/><Relationship Id="rId6259" Type="http://schemas.openxmlformats.org/officeDocument/2006/relationships/hyperlink" Target="https://archive.org/download/ni-roms/roms/Nintendo%20-%20Nintendo%20Entertainment%20System%20%28Unheadered%29.zip/Super%20Mario%20World%209%20%28Asia%29%20%28En%29%20%28Pirate%29%20%28Alt%29.zip" TargetMode="External"/><Relationship Id="rId6281" Type="http://schemas.openxmlformats.org/officeDocument/2006/relationships/hyperlink" Target="https://archive.org/download/ni-roms/roms/Nintendo%20-%20Nintendo%20Entertainment%20System%20%28Unheadered%29.zip/Super%20Real%20Baseball%20%2788%20%28Japan%29.zip" TargetMode="External"/><Relationship Id="rId6282" Type="http://schemas.openxmlformats.org/officeDocument/2006/relationships/hyperlink" Target="https://archive.org/download/ni-roms/roms/Nintendo%20-%20Nintendo%20Entertainment%20System%20%28Unheadered%29.zip/Super%20Real%20Bout%2097%20%28Asia%29%20%28Pirate%29.zip" TargetMode="External"/><Relationship Id="rId6280" Type="http://schemas.openxmlformats.org/officeDocument/2006/relationships/hyperlink" Target="https://archive.org/download/ni-roms/roms/Nintendo%20-%20Nintendo%20Entertainment%20System%20%28Unheadered%29.zip/Super%20PoPo%27s%20Adventure%20%28Asia%29%20%28En%29%20%28Pirate%29.zip" TargetMode="External"/><Relationship Id="rId6285" Type="http://schemas.openxmlformats.org/officeDocument/2006/relationships/hyperlink" Target="https://archive.org/download/ni-roms/roms/Nintendo%20-%20Nintendo%20Entertainment%20System%20%28Unheadered%29.zip/Super%20Russian%20Roulette%20%28World%29%20%28Aftermarket%29%20%28Unl%29.zip" TargetMode="External"/><Relationship Id="rId6286" Type="http://schemas.openxmlformats.org/officeDocument/2006/relationships/hyperlink" Target="https://archive.org/download/ni-roms/roms/Nintendo%20-%20Nintendo%20Entertainment%20System%20%28Unheadered%29.zip/Super%20Shinobi%2C%20The%20%28Asia%29%20%28En%29%20%28Ka%20Sheng%29%20%28Pirate%29.zip" TargetMode="External"/><Relationship Id="rId6283" Type="http://schemas.openxmlformats.org/officeDocument/2006/relationships/hyperlink" Target="https://archive.org/download/ni-roms/roms/Nintendo%20-%20Nintendo%20Entertainment%20System%20%28Unheadered%29.zip/Super%20Robin%20Hood%20%28Asia%29%20%28En%29%20%28Unl%29.zip" TargetMode="External"/><Relationship Id="rId6284" Type="http://schemas.openxmlformats.org/officeDocument/2006/relationships/hyperlink" Target="https://archive.org/download/ni-roms/roms/Nintendo%20-%20Nintendo%20Entertainment%20System%20%28Unheadered%29.zip/Super%20Rugby%20%28Japan%29.zip" TargetMode="External"/><Relationship Id="rId6289" Type="http://schemas.openxmlformats.org/officeDocument/2006/relationships/hyperlink" Target="https://archive.org/download/ni-roms/roms/Nintendo%20-%20Nintendo%20Entertainment%20System%20%28Unheadered%29.zip/Super%20Soccer%20Champion%20%28Asia%29%20%28Ja%29%20%28Pirate%29.zip" TargetMode="External"/><Relationship Id="rId6287" Type="http://schemas.openxmlformats.org/officeDocument/2006/relationships/hyperlink" Target="https://archive.org/download/ni-roms/roms/Nintendo%20-%20Nintendo%20Entertainment%20System%20%28Unheadered%29.zip/Super%20Shinobi%2C%20The%20%28Asia%29%20%28En%29%20%28Pirate%29.zip" TargetMode="External"/><Relationship Id="rId6288" Type="http://schemas.openxmlformats.org/officeDocument/2006/relationships/hyperlink" Target="https://archive.org/download/ni-roms/roms/Nintendo%20-%20Nintendo%20Entertainment%20System%20%28Unheadered%29.zip/Super%20Snake%20Off%20%28World%29%20%28Aftermarket%29%20%28Unl%29.zip" TargetMode="External"/><Relationship Id="rId6270" Type="http://schemas.openxmlformats.org/officeDocument/2006/relationships/hyperlink" Target="https://archive.org/download/ni-roms/roms/Nintendo%20-%20Nintendo%20Entertainment%20System%20%28Unheadered%29.zip/Super%20Painter%20%28World%29%20%28Aftermarket%29%20%28Unl%29.zip" TargetMode="External"/><Relationship Id="rId6271" Type="http://schemas.openxmlformats.org/officeDocument/2006/relationships/hyperlink" Target="https://archive.org/download/ni-roms/roms/Nintendo%20-%20Nintendo%20Entertainment%20System%20%28Unheadered%29.zip/Super%20PakPak%20%28World%29%20%28Aftermarket%29%20%28Unl%29.zip" TargetMode="External"/><Relationship Id="rId6274" Type="http://schemas.openxmlformats.org/officeDocument/2006/relationships/hyperlink" Target="https://archive.org/download/ni-roms/roms/Nintendo%20-%20Nintendo%20Entertainment%20System%20%28Unheadered%29.zip/Super%20Pang%20II%20%28Asia%29%20%28En%29%20%28Unl%29.zip" TargetMode="External"/><Relationship Id="rId6275" Type="http://schemas.openxmlformats.org/officeDocument/2006/relationships/hyperlink" Target="https://archive.org/download/ni-roms/roms/Nintendo%20-%20Nintendo%20Entertainment%20System%20%28Unheadered%29.zip/Super%20Pinball%20%28Japan%29%20%28Beta%29.zip" TargetMode="External"/><Relationship Id="rId6272" Type="http://schemas.openxmlformats.org/officeDocument/2006/relationships/hyperlink" Target="https://archive.org/download/ni-roms/roms/Nintendo%20-%20Nintendo%20Entertainment%20System%20%28Unheadered%29.zip/Super%20PakPak%20%28World%29%20%28Double%20Action%2053%20-%20Volume%202%29%20%28Aftermarket%29%20%28Unl%29.zip" TargetMode="External"/><Relationship Id="rId6273" Type="http://schemas.openxmlformats.org/officeDocument/2006/relationships/hyperlink" Target="https://archive.org/download/ni-roms/roms/Nintendo%20-%20Nintendo%20Entertainment%20System%20%28Unheadered%29.zip/Super%20Pang%20%28Asia%29%20%28En%29%20%28Unl%29.zip" TargetMode="External"/><Relationship Id="rId6278" Type="http://schemas.openxmlformats.org/officeDocument/2006/relationships/hyperlink" Target="https://archive.org/download/ni-roms/roms/Nintendo%20-%20Nintendo%20Entertainment%20System%20%28Unheadered%29.zip/Super%20Pitfall%20%28USA%29.zip" TargetMode="External"/><Relationship Id="rId6279" Type="http://schemas.openxmlformats.org/officeDocument/2006/relationships/hyperlink" Target="https://archive.org/download/ni-roms/roms/Nintendo%20-%20Nintendo%20Entertainment%20System%20%28Unheadered%29.zip/Super%20Pitfall%20II%20%28USA%29%20%28Proto%29.zip" TargetMode="External"/><Relationship Id="rId6276" Type="http://schemas.openxmlformats.org/officeDocument/2006/relationships/hyperlink" Target="https://archive.org/download/ni-roms/roms/Nintendo%20-%20Nintendo%20Entertainment%20System%20%28Unheadered%29.zip/Super%20Pinball%20%28Japan%29.zip" TargetMode="External"/><Relationship Id="rId6277" Type="http://schemas.openxmlformats.org/officeDocument/2006/relationships/hyperlink" Target="https://archive.org/download/ni-roms/roms/Nintendo%20-%20Nintendo%20Entertainment%20System%20%28Unheadered%29.zip/Super%20Pitfall%20%28Japan%29.zip" TargetMode="External"/><Relationship Id="rId1455" Type="http://schemas.openxmlformats.org/officeDocument/2006/relationships/hyperlink" Target="https://archive.org/download/ni-roms/roms/Nintendo%20-%20Nintendo%20Entertainment%20System%20%28Unheadered%29.zip/Uncharted%20Waters%20%28USA%29.zip" TargetMode="External"/><Relationship Id="rId2786" Type="http://schemas.openxmlformats.org/officeDocument/2006/relationships/hyperlink" Target="https://archive.org/download/ni-roms/roms/Nintendo%20-%20Nintendo%20Entertainment%20System%20%28Unheadered%29.zip/Final%20Fantasy%20VII%20-%20Zuizhong%20Huanxiang%207%20%28China%29%20%28Aftermarket%29%20%28Pirate%29.zip" TargetMode="External"/><Relationship Id="rId1456" Type="http://schemas.openxmlformats.org/officeDocument/2006/relationships/hyperlink" Target="https://archive.org/download/ni-roms/roms/Nintendo%20-%20Nintendo%20Entertainment%20System%20%28Unheadered%29.zip/Bionic%20Commando%20%28USA%29.zip" TargetMode="External"/><Relationship Id="rId2787" Type="http://schemas.openxmlformats.org/officeDocument/2006/relationships/hyperlink" Target="https://archive.org/download/ni-roms/roms/Nintendo%20-%20Nintendo%20Entertainment%20System%20%28Unheadered%29.zip/Final%20Fight%203%20%28Asia%29%20%28En%29%20%28Pirate%29.zip" TargetMode="External"/><Relationship Id="rId1457" Type="http://schemas.openxmlformats.org/officeDocument/2006/relationships/hyperlink" Target="https://archive.org/download/ni-roms/roms/Nintendo%20-%20Nintendo%20Entertainment%20System%20%28Unheadered%29.zip/Uninvited%20%28USA%29.zip" TargetMode="External"/><Relationship Id="rId2788" Type="http://schemas.openxmlformats.org/officeDocument/2006/relationships/hyperlink" Target="https://archive.org/download/ni-roms/roms/Nintendo%20-%20Nintendo%20Entertainment%20System%20%28Unheadered%29.zip/Final%20Lap%20%28Japan%29.zip" TargetMode="External"/><Relationship Id="rId1458" Type="http://schemas.openxmlformats.org/officeDocument/2006/relationships/hyperlink" Target="https://archive.org/download/ni-roms/roms/Nintendo%20-%20Nintendo%20Entertainment%20System%20%28Unheadered%29.zip/Bird%20Week%20%28Japan%29.zip" TargetMode="External"/><Relationship Id="rId2789" Type="http://schemas.openxmlformats.org/officeDocument/2006/relationships/hyperlink" Target="https://archive.org/download/ni-roms/roms/Nintendo%20-%20Nintendo%20Entertainment%20System%20%28Unheadered%29.zip/Final%20Mission%20%28Japan%29.zip" TargetMode="External"/><Relationship Id="rId1459" Type="http://schemas.openxmlformats.org/officeDocument/2006/relationships/hyperlink" Target="https://archive.org/download/ni-roms/roms/Nintendo%20-%20Nintendo%20Entertainment%20System%20%28Unheadered%29.zip/Untouchables%2C%20The%20%28USA%29%20%28Rev%202%29.zip" TargetMode="External"/><Relationship Id="rId629" Type="http://schemas.openxmlformats.org/officeDocument/2006/relationships/hyperlink" Target="https://archive.org/download/ni-roms/roms/Nintendo%20-%20Nintendo%20Entertainment%20System%20%28Unheadered%29.zip/Hydlide%20%28USA%29.zip" TargetMode="External"/><Relationship Id="rId624" Type="http://schemas.openxmlformats.org/officeDocument/2006/relationships/hyperlink" Target="https://archive.org/download/ni-roms/roms/Nintendo%20-%20Nintendo%20Entertainment%20System%20%28Unheadered%29.zip/Air%20Fortress%20%28USA%29.zip" TargetMode="External"/><Relationship Id="rId623" Type="http://schemas.openxmlformats.org/officeDocument/2006/relationships/hyperlink" Target="https://archive.org/download/ni-roms/roms/Nintendo%20-%20Nintendo%20Entertainment%20System%20%28Unheadered%29.zip/Hoops%20%28USA%29.zip" TargetMode="External"/><Relationship Id="rId622" Type="http://schemas.openxmlformats.org/officeDocument/2006/relationships/hyperlink" Target="https://archive.org/download/ni-roms/roms/Nintendo%20-%20Nintendo%20Entertainment%20System%20%28Unheadered%29.zip/Air%20Fortress%20%28Japan%29.zip" TargetMode="External"/><Relationship Id="rId621" Type="http://schemas.openxmlformats.org/officeDocument/2006/relationships/hyperlink" Target="https://archive.org/download/ni-roms/roms/Nintendo%20-%20Nintendo%20Entertainment%20System%20%28Unheadered%29.zip/Hook%20%28USA%29.zip" TargetMode="External"/><Relationship Id="rId628" Type="http://schemas.openxmlformats.org/officeDocument/2006/relationships/hyperlink" Target="https://archive.org/download/ni-roms/roms/Nintendo%20-%20Nintendo%20Entertainment%20System%20%28Unheadered%29.zip/Air%20Sea%20Battle%20%28USA%29%20%28Atari%20Flashback%29%20%28Aftermarket%29%20%28Unl%29.zip" TargetMode="External"/><Relationship Id="rId627" Type="http://schemas.openxmlformats.org/officeDocument/2006/relationships/hyperlink" Target="https://archive.org/download/ni-roms/roms/Nintendo%20-%20Nintendo%20Entertainment%20System%20%28Unheadered%29.zip/Hunt%20for%20Red%20October%2C%20The%20%28USA%29%20%28Rev%201%29.zip" TargetMode="External"/><Relationship Id="rId626" Type="http://schemas.openxmlformats.org/officeDocument/2006/relationships/hyperlink" Target="https://archive.org/download/ni-roms/roms/Nintendo%20-%20Nintendo%20Entertainment%20System%20%28Unheadered%29.zip/AirGap%202020%20Commemorative%20NES%20Cartridge%20%28World%29%20%28Aftermarket%29%20%28Unl%29.zip" TargetMode="External"/><Relationship Id="rId625" Type="http://schemas.openxmlformats.org/officeDocument/2006/relationships/hyperlink" Target="https://archive.org/download/ni-roms/roms/Nintendo%20-%20Nintendo%20Entertainment%20System%20%28Unheadered%29.zip/Hudson%20Hawk%20%28USA%29.zip" TargetMode="External"/><Relationship Id="rId2780" Type="http://schemas.openxmlformats.org/officeDocument/2006/relationships/hyperlink" Target="https://archive.org/download/ni-roms/roms/Nintendo%20-%20Nintendo%20Entertainment%20System%20%28Unheadered%29.zip/Final%20Fantasy%20II%20%28Japan%29.zip" TargetMode="External"/><Relationship Id="rId1450" Type="http://schemas.openxmlformats.org/officeDocument/2006/relationships/hyperlink" Target="https://archive.org/download/ni-roms/roms/Nintendo%20-%20Nintendo%20Entertainment%20System%20%28Unheadered%29.zip/Biocats%20%28World%29%20%28v1.04%29%20%28Aftermarket%29%20%28Unl%29.zip" TargetMode="External"/><Relationship Id="rId2781" Type="http://schemas.openxmlformats.org/officeDocument/2006/relationships/hyperlink" Target="https://archive.org/download/ni-roms/roms/Nintendo%20-%20Nintendo%20Entertainment%20System%20%28Unheadered%29.zip/Final%20Fantasy%20II%20%28USA%29%20%28Proto%29.zip" TargetMode="External"/><Relationship Id="rId620" Type="http://schemas.openxmlformats.org/officeDocument/2006/relationships/hyperlink" Target="https://archive.org/download/ni-roms/roms/Nintendo%20-%20Nintendo%20Entertainment%20System%20%28Unheadered%29.zip/Air%20Fortress%20%28Europe%29.zip" TargetMode="External"/><Relationship Id="rId1451" Type="http://schemas.openxmlformats.org/officeDocument/2006/relationships/hyperlink" Target="https://archive.org/download/ni-roms/roms/Nintendo%20-%20Nintendo%20Entertainment%20System%20%28Unheadered%29.zip/Ultimate%20Basketball%20%28USA%29.zip" TargetMode="External"/><Relationship Id="rId2782" Type="http://schemas.openxmlformats.org/officeDocument/2006/relationships/hyperlink" Target="https://archive.org/download/ni-roms/roms/Nintendo%20-%20Nintendo%20Entertainment%20System%20%28Unheadered%29.zip/Final%20Fantasy%20III%20%28Japan%29%20%283DS%20Virtual%20Console%29.zip" TargetMode="External"/><Relationship Id="rId1452" Type="http://schemas.openxmlformats.org/officeDocument/2006/relationships/hyperlink" Target="https://archive.org/download/ni-roms/roms/Nintendo%20-%20Nintendo%20Entertainment%20System%20%28Unheadered%29.zip/Bionic%20Commando%20%28Europe%29.zip" TargetMode="External"/><Relationship Id="rId2783" Type="http://schemas.openxmlformats.org/officeDocument/2006/relationships/hyperlink" Target="https://archive.org/download/ni-roms/roms/Nintendo%20-%20Nintendo%20Entertainment%20System%20%28Unheadered%29.zip/Final%20Fantasy%20III%20%28Japan%29%20%28Wii%20U%20Virtual%20Console%29.zip" TargetMode="External"/><Relationship Id="rId1453" Type="http://schemas.openxmlformats.org/officeDocument/2006/relationships/hyperlink" Target="https://archive.org/download/ni-roms/roms/Nintendo%20-%20Nintendo%20Entertainment%20System%20%28Unheadered%29.zip/Uncanny%20X-Men%2C%20The%20%28USA%29.zip" TargetMode="External"/><Relationship Id="rId2784" Type="http://schemas.openxmlformats.org/officeDocument/2006/relationships/hyperlink" Target="https://archive.org/download/ni-roms/roms/Nintendo%20-%20Nintendo%20Entertainment%20System%20%28Unheadered%29.zip/Final%20Fantasy%20III%20%28Japan%29%20%28Wii%20Virtual%20Console%29.zip" TargetMode="External"/><Relationship Id="rId1454" Type="http://schemas.openxmlformats.org/officeDocument/2006/relationships/hyperlink" Target="https://archive.org/download/ni-roms/roms/Nintendo%20-%20Nintendo%20Entertainment%20System%20%28Unheadered%29.zip/Bionic%20Commando%20%28USA%29%20%28Capcom%20Classics%20Mini%20Mix%29.zip" TargetMode="External"/><Relationship Id="rId2785" Type="http://schemas.openxmlformats.org/officeDocument/2006/relationships/hyperlink" Target="https://archive.org/download/ni-roms/roms/Nintendo%20-%20Nintendo%20Entertainment%20System%20%28Unheadered%29.zip/Final%20Fantasy%20III%20%28Japan%29.zip" TargetMode="External"/><Relationship Id="rId1444" Type="http://schemas.openxmlformats.org/officeDocument/2006/relationships/hyperlink" Target="https://archive.org/download/ni-roms/roms/Nintendo%20-%20Nintendo%20Entertainment%20System%20%28Unheadered%29.zip/Bio%20Force%20Ape%20%28USA%29%20%28Proto%29.zip" TargetMode="External"/><Relationship Id="rId2775" Type="http://schemas.openxmlformats.org/officeDocument/2006/relationships/hyperlink" Target="https://archive.org/download/ni-roms/roms/Nintendo%20-%20Nintendo%20Entertainment%20System%20%28Unheadered%29.zip/Final%20Fantasy%20-%20Taikong%20Zhanshi%20V%20%28China%29%20%28v1.1%29%20%28Pirate%29.zip" TargetMode="External"/><Relationship Id="rId1445" Type="http://schemas.openxmlformats.org/officeDocument/2006/relationships/hyperlink" Target="https://archive.org/download/ni-roms/roms/Nintendo%20-%20Nintendo%20Entertainment%20System%20%28Unheadered%29.zip/Ultima%20-%20Quest%20of%20the%20Avatar%20%28USA%29.zip" TargetMode="External"/><Relationship Id="rId2776" Type="http://schemas.openxmlformats.org/officeDocument/2006/relationships/hyperlink" Target="https://archive.org/download/ni-roms/roms/Nintendo%20-%20Nintendo%20Entertainment%20System%20%28Unheadered%29.zip/Final%20Fantasy%207%20-%20Hexin%20Weiji%20%28China%29%20%28Aftermarket%29%20%28Pirate%29.zip" TargetMode="External"/><Relationship Id="rId1446" Type="http://schemas.openxmlformats.org/officeDocument/2006/relationships/hyperlink" Target="https://archive.org/download/ni-roms/roms/Nintendo%20-%20Nintendo%20Entertainment%20System%20%28Unheadered%29.zip/Bio%20Miracle%20Bokutte%20Upa%20%28Japan%29.zip" TargetMode="External"/><Relationship Id="rId2777" Type="http://schemas.openxmlformats.org/officeDocument/2006/relationships/hyperlink" Target="https://archive.org/download/ni-roms/roms/Nintendo%20-%20Nintendo%20Entertainment%20System%20%28Unheadered%29.zip/Final%20Fantasy%20I%2C%20II%20%28Japan%29.zip" TargetMode="External"/><Relationship Id="rId1447" Type="http://schemas.openxmlformats.org/officeDocument/2006/relationships/hyperlink" Target="https://archive.org/download/ni-roms/roms/Nintendo%20-%20Nintendo%20Entertainment%20System%20%28Unheadered%29.zip/Ultima%20-%20Warriors%20of%20Destiny%20%28USA%29.zip" TargetMode="External"/><Relationship Id="rId2778" Type="http://schemas.openxmlformats.org/officeDocument/2006/relationships/hyperlink" Target="https://archive.org/download/ni-roms/roms/Nintendo%20-%20Nintendo%20Entertainment%20System%20%28Unheadered%29.zip/Final%20Fantasy%20II%20%28Japan%29%20%283DS%20Virtual%20Console%29.zip" TargetMode="External"/><Relationship Id="rId1448" Type="http://schemas.openxmlformats.org/officeDocument/2006/relationships/hyperlink" Target="https://archive.org/download/ni-roms/roms/Nintendo%20-%20Nintendo%20Entertainment%20System%20%28Unheadered%29.zip/Bio%20Senshi%20Dan%20-%20Increaser%20Tono%20Tatakai%20%28Japan%29.zip" TargetMode="External"/><Relationship Id="rId2779" Type="http://schemas.openxmlformats.org/officeDocument/2006/relationships/hyperlink" Target="https://archive.org/download/ni-roms/roms/Nintendo%20-%20Nintendo%20Entertainment%20System%20%28Unheadered%29.zip/Final%20Fantasy%20II%20%28Japan%29%20%28Wii%20and%20Wii%20U%20Virtual%20Console%29.zip" TargetMode="External"/><Relationship Id="rId1449" Type="http://schemas.openxmlformats.org/officeDocument/2006/relationships/hyperlink" Target="https://archive.org/download/ni-roms/roms/Nintendo%20-%20Nintendo%20Entertainment%20System%20%28Unheadered%29.zip/Ultimate%20Air%20Combat%20%28USA%29.zip" TargetMode="External"/><Relationship Id="rId619" Type="http://schemas.openxmlformats.org/officeDocument/2006/relationships/hyperlink" Target="https://archive.org/download/ni-roms/roms/Nintendo%20-%20Nintendo%20Entertainment%20System%20%28Unheadered%29.zip/Home%20Alone%202%20-%20Lost%20in%20New%20York%20%28USA%29.zip" TargetMode="External"/><Relationship Id="rId618" Type="http://schemas.openxmlformats.org/officeDocument/2006/relationships/hyperlink" Target="https://archive.org/download/ni-roms/roms/Nintendo%20-%20Nintendo%20Entertainment%20System%20%28Unheadered%29.zip/Aigina%20no%20Yogen%20-%20Balubalouk%20no%20Densetsu%20Yori%20%28Japan%29.zip" TargetMode="External"/><Relationship Id="rId613" Type="http://schemas.openxmlformats.org/officeDocument/2006/relationships/hyperlink" Target="https://archive.org/download/ni-roms/roms/Nintendo%20-%20Nintendo%20Entertainment%20System%20%28Unheadered%29.zip/Hogan%27s%20Alley%20%28World%29.zip" TargetMode="External"/><Relationship Id="rId612" Type="http://schemas.openxmlformats.org/officeDocument/2006/relationships/hyperlink" Target="https://archive.org/download/ni-roms/roms/Nintendo%20-%20Nintendo%20Entertainment%20System%20%28Unheadered%29.zip/Ai%20Senshi%20Nicol%20%28Asia%29%20%28Ja%29%20%28Whirlwind%20Manu%29%20%28LH51%29%20%28Pirate%29.zip" TargetMode="External"/><Relationship Id="rId611" Type="http://schemas.openxmlformats.org/officeDocument/2006/relationships/hyperlink" Target="https://archive.org/download/ni-roms/roms/Nintendo%20-%20Nintendo%20Entertainment%20System%20%28Unheadered%29.zip/High%20Speed%20%28USA%29.zip" TargetMode="External"/><Relationship Id="rId610" Type="http://schemas.openxmlformats.org/officeDocument/2006/relationships/hyperlink" Target="https://archive.org/download/ni-roms/roms/Nintendo%20-%20Nintendo%20Entertainment%20System%20%28Unheadered%29.zip/Ai%20Sensei%20no%20Oshiete%20-%20Watashi%20no%20Hoshi%20%28Japan%29.zip" TargetMode="External"/><Relationship Id="rId617" Type="http://schemas.openxmlformats.org/officeDocument/2006/relationships/hyperlink" Target="https://archive.org/download/ni-roms/roms/Nintendo%20-%20Nintendo%20Entertainment%20System%20%28Unheadered%29.zip/Home%20Alone%20%28USA%29%20%28Rev%201%29.zip" TargetMode="External"/><Relationship Id="rId616" Type="http://schemas.openxmlformats.org/officeDocument/2006/relationships/hyperlink" Target="https://archive.org/download/ni-roms/roms/Nintendo%20-%20Nintendo%20Entertainment%20System%20%28Unheadered%29.zip/Ai%20Senshi%20Nicol%20%28Asia%29%20%28Ja%29%20%28v1.1%29%20%28Kaiser%29%20%28KS-7050%29%20%28Pirate%29.zip" TargetMode="External"/><Relationship Id="rId615" Type="http://schemas.openxmlformats.org/officeDocument/2006/relationships/hyperlink" Target="https://archive.org/download/ni-roms/roms/Nintendo%20-%20Nintendo%20Entertainment%20System%20%28Unheadered%29.zip/Hollywood%20Squares%20%28USA%29.zip" TargetMode="External"/><Relationship Id="rId614" Type="http://schemas.openxmlformats.org/officeDocument/2006/relationships/hyperlink" Target="https://archive.org/download/ni-roms/roms/Nintendo%20-%20Nintendo%20Entertainment%20System%20%28Unheadered%29.zip/Ai%20Senshi%20Nicol%20%28Asia%29%20%28Ja%29%20%28v1.0%29%20%28Kaiser%29%20%28KS-7050%29%20%28Pirate%29.zip" TargetMode="External"/><Relationship Id="rId2770" Type="http://schemas.openxmlformats.org/officeDocument/2006/relationships/hyperlink" Target="https://archive.org/download/ni-roms/roms/Nintendo%20-%20Nintendo%20Entertainment%20System%20%28Unheadered%29.zip/Final%20Fantasy%20%28Japan%29.zip" TargetMode="External"/><Relationship Id="rId1440" Type="http://schemas.openxmlformats.org/officeDocument/2006/relationships/hyperlink" Target="https://archive.org/download/ni-roms/roms/Nintendo%20-%20Nintendo%20Entertainment%20System%20%28Unheadered%29.zip/Bingo%2075%20%28Asia%29%20%28Ja%29%20%28Unl%29.zip" TargetMode="External"/><Relationship Id="rId2771" Type="http://schemas.openxmlformats.org/officeDocument/2006/relationships/hyperlink" Target="https://archive.org/download/ni-roms/roms/Nintendo%20-%20Nintendo%20Entertainment%20System%20%28Unheadered%29.zip/Final%20Fantasy%20%28USA%29%20%28Beta%29.zip" TargetMode="External"/><Relationship Id="rId1441" Type="http://schemas.openxmlformats.org/officeDocument/2006/relationships/hyperlink" Target="https://archive.org/download/ni-roms/roms/Nintendo%20-%20Nintendo%20Entertainment%20System%20%28Unheadered%29.zip/Ufouria%20-%20The%20Saga%20%28Europe%29.zip" TargetMode="External"/><Relationship Id="rId2772" Type="http://schemas.openxmlformats.org/officeDocument/2006/relationships/hyperlink" Target="https://archive.org/download/ni-roms/roms/Nintendo%20-%20Nintendo%20Entertainment%20System%20%28Unheadered%29.zip/Final%20Fantasy%20%28USA%29%20%28Virtual%20Console%29.zip" TargetMode="External"/><Relationship Id="rId1442" Type="http://schemas.openxmlformats.org/officeDocument/2006/relationships/hyperlink" Target="https://archive.org/download/ni-roms/roms/Nintendo%20-%20Nintendo%20Entertainment%20System%20%28Unheadered%29.zip/Bio%20Force%20Ape%20%28Japan%29%20%28En%29%20%28Proto%29.zip" TargetMode="External"/><Relationship Id="rId2773" Type="http://schemas.openxmlformats.org/officeDocument/2006/relationships/hyperlink" Target="https://archive.org/download/ni-roms/roms/Nintendo%20-%20Nintendo%20Entertainment%20System%20%28Unheadered%29.zip/Final%20Fantasy%20%28USA%29.zip" TargetMode="External"/><Relationship Id="rId1443" Type="http://schemas.openxmlformats.org/officeDocument/2006/relationships/hyperlink" Target="https://archive.org/download/ni-roms/roms/Nintendo%20-%20Nintendo%20Entertainment%20System%20%28Unheadered%29.zip/Ultima%20-%20Exodus%20%28USA%29.zip" TargetMode="External"/><Relationship Id="rId2774" Type="http://schemas.openxmlformats.org/officeDocument/2006/relationships/hyperlink" Target="https://archive.org/download/ni-roms/roms/Nintendo%20-%20Nintendo%20Entertainment%20System%20%28Unheadered%29.zip/Final%20Fantasy%20-%20Taikong%20Zhanshi%20V%20%28China%29%20%28v1.0%29%20%28Pirate%29.zip" TargetMode="External"/><Relationship Id="rId1477" Type="http://schemas.openxmlformats.org/officeDocument/2006/relationships/hyperlink" Target="https://archive.org/download/ni-roms/roms/Nintendo%20-%20Nintendo%20Entertainment%20System%20%28Unheadered%29.zip/Wario%20no%20Mori%20%28Japan%29%20%28En%29.zip" TargetMode="External"/><Relationship Id="rId1478" Type="http://schemas.openxmlformats.org/officeDocument/2006/relationships/hyperlink" Target="https://archive.org/download/ni-roms/roms/Nintendo%20-%20Nintendo%20Entertainment%20System%20%28Unheadered%29.zip/Black%20Box%20Challenge%20%28World%29%20%28Beta%29%20%282017-07-01%29%20%28Aftermarket%29%20%28Unl%29.zip" TargetMode="External"/><Relationship Id="rId1479" Type="http://schemas.openxmlformats.org/officeDocument/2006/relationships/hyperlink" Target="https://archive.org/download/ni-roms/roms/Nintendo%20-%20Nintendo%20Entertainment%20System%20%28Unheadered%29.zip/Wario%27s%20Woods%20%28USA%29.zip" TargetMode="External"/><Relationship Id="rId646" Type="http://schemas.openxmlformats.org/officeDocument/2006/relationships/hyperlink" Target="https://archive.org/download/ni-roms/roms/Nintendo%20-%20Nintendo%20Entertainment%20System%20%28Unheadered%29.zip/Akai%20Ringo%20to%20Midori%20no%20Inko%20%28World%29%20%28En%2CJa%29%20%28Aftermarket%29%20%28Unl%29.zip" TargetMode="External"/><Relationship Id="rId645" Type="http://schemas.openxmlformats.org/officeDocument/2006/relationships/hyperlink" Target="https://archive.org/download/ni-roms/roms/Nintendo%20-%20Nintendo%20Entertainment%20System%20%28Unheadered%29.zip/Incredible%20Crash%20Dummies%2C%20The%20%28USA%29.zip" TargetMode="External"/><Relationship Id="rId644" Type="http://schemas.openxmlformats.org/officeDocument/2006/relationships/hyperlink" Target="https://archive.org/download/ni-roms/roms/Nintendo%20-%20Nintendo%20Entertainment%20System%20%28Unheadered%29.zip/Akagawa%20Jirou%20no%20Yuurei%20Ressha%20%28Japan%29.zip" TargetMode="External"/><Relationship Id="rId643" Type="http://schemas.openxmlformats.org/officeDocument/2006/relationships/hyperlink" Target="https://archive.org/download/ni-roms/roms/Nintendo%20-%20Nintendo%20Entertainment%20System%20%28Unheadered%29.zip/Immortal%2C%20The%20%28USA%29.zip" TargetMode="External"/><Relationship Id="rId649" Type="http://schemas.openxmlformats.org/officeDocument/2006/relationships/hyperlink" Target="https://archive.org/download/ni-roms/roms/Nintendo%20-%20Nintendo%20Entertainment%20System%20%28Unheadered%29.zip/Indiana%20Jones%20and%20the%20Temple%20of%20Doom%20%28USA%29%20%28Rev%201%29.zip" TargetMode="External"/><Relationship Id="rId648" Type="http://schemas.openxmlformats.org/officeDocument/2006/relationships/hyperlink" Target="https://archive.org/download/ni-roms/roms/Nintendo%20-%20Nintendo%20Entertainment%20System%20%28Unheadered%29.zip/Akira%20%28Japan%29.zip" TargetMode="External"/><Relationship Id="rId647" Type="http://schemas.openxmlformats.org/officeDocument/2006/relationships/hyperlink" Target="https://archive.org/download/ni-roms/roms/Nintendo%20-%20Nintendo%20Entertainment%20System%20%28Unheadered%29.zip/Indiana%20Jones%20and%20the%20Last%20Crusade%20%28USA%29%20%28Taito%29.zip" TargetMode="External"/><Relationship Id="rId1470" Type="http://schemas.openxmlformats.org/officeDocument/2006/relationships/hyperlink" Target="https://archive.org/download/ni-roms/roms/Nintendo%20-%20Nintendo%20Entertainment%20System%20%28Unheadered%29.zip/Black%20Box%20Challenge%20%28World%29%20%28Beta%29%20%282017-01-02%29%20%28Aftermarket%29%20%28Unl%29.zip" TargetMode="External"/><Relationship Id="rId1471" Type="http://schemas.openxmlformats.org/officeDocument/2006/relationships/hyperlink" Target="https://archive.org/download/ni-roms/roms/Nintendo%20-%20Nintendo%20Entertainment%20System%20%28Unheadered%29.zip/Volleyball%20%28USA%2C%20Europe%29.zip" TargetMode="External"/><Relationship Id="rId1472" Type="http://schemas.openxmlformats.org/officeDocument/2006/relationships/hyperlink" Target="https://archive.org/download/ni-roms/roms/Nintendo%20-%20Nintendo%20Entertainment%20System%20%28Unheadered%29.zip/Black%20Box%20Challenge%20%28World%29%20%28Beta%29%20%282017-02-03%29%20%28Jeffrey%20Wittenhagen%27s%29%20%28Aftermarket%29%20%28Unl%29.zip" TargetMode="External"/><Relationship Id="rId642" Type="http://schemas.openxmlformats.org/officeDocument/2006/relationships/hyperlink" Target="https://archive.org/download/ni-roms/roms/Nintendo%20-%20Nintendo%20Entertainment%20System%20%28Unheadered%29.zip/Airwolf%20%28USA%29%20%28Acclaim%29.zip" TargetMode="External"/><Relationship Id="rId1473" Type="http://schemas.openxmlformats.org/officeDocument/2006/relationships/hyperlink" Target="https://archive.org/download/ni-roms/roms/Nintendo%20-%20Nintendo%20Entertainment%20System%20%28Unheadered%29.zip/Wacky%20Races%20%28USA%29.zip" TargetMode="External"/><Relationship Id="rId641" Type="http://schemas.openxmlformats.org/officeDocument/2006/relationships/hyperlink" Target="https://archive.org/download/ni-roms/roms/Nintendo%20-%20Nintendo%20Entertainment%20System%20%28Unheadered%29.zip/ImageFight%20%28USA%29.zip" TargetMode="External"/><Relationship Id="rId1474" Type="http://schemas.openxmlformats.org/officeDocument/2006/relationships/hyperlink" Target="https://archive.org/download/ni-roms/roms/Nintendo%20-%20Nintendo%20Entertainment%20System%20%28Unheadered%29.zip/Black%20Box%20Challenge%20%28World%29%20%28Beta%29%20%282017-03-15%29%20%28Jeffrey%20Wittenhagen%27s%29%20%28Aftermarket%29%20%28Unl%29.zip" TargetMode="External"/><Relationship Id="rId640" Type="http://schemas.openxmlformats.org/officeDocument/2006/relationships/hyperlink" Target="https://archive.org/download/ni-roms/roms/Nintendo%20-%20Nintendo%20Entertainment%20System%20%28Unheadered%29.zip/Airwolf%20%28Japan%29%20%28Kyugo%29.zip" TargetMode="External"/><Relationship Id="rId1475" Type="http://schemas.openxmlformats.org/officeDocument/2006/relationships/hyperlink" Target="https://archive.org/download/ni-roms/roms/Nintendo%20-%20Nintendo%20Entertainment%20System%20%28Unheadered%29.zip/Wall%20Street%20Kid%20%28USA%29.zip" TargetMode="External"/><Relationship Id="rId1476" Type="http://schemas.openxmlformats.org/officeDocument/2006/relationships/hyperlink" Target="https://archive.org/download/ni-roms/roms/Nintendo%20-%20Nintendo%20Entertainment%20System%20%28Unheadered%29.zip/Black%20Box%20Challenge%20%28World%29%20%28Beta%29%20%282017-06-29%29%20%28Jeffrey%20Wittenhagen%27s%29%20%28Aftermarket%29%20%28Unl%29.zip" TargetMode="External"/><Relationship Id="rId1466" Type="http://schemas.openxmlformats.org/officeDocument/2006/relationships/hyperlink" Target="https://archive.org/download/ni-roms/roms/Nintendo%20-%20Nintendo%20Entertainment%20System%20%28Unheadered%29.zip/Black%20Box%20Challenge%20%28World%29%20%28Aftermarket%29%20%28Unl%29.zip" TargetMode="External"/><Relationship Id="rId2797" Type="http://schemas.openxmlformats.org/officeDocument/2006/relationships/hyperlink" Target="https://archive.org/download/ni-roms/roms/Nintendo%20-%20Nintendo%20Entertainment%20System%20%28Unheadered%29.zip/Fire%20of%20Rebellion%20%28World%29%20%28Pt-BR%29%20%28Aftermarket%29%20%28Unl%29.zip" TargetMode="External"/><Relationship Id="rId1467" Type="http://schemas.openxmlformats.org/officeDocument/2006/relationships/hyperlink" Target="https://archive.org/download/ni-roms/roms/Nintendo%20-%20Nintendo%20Entertainment%20System%20%28Unheadered%29.zip/Videomation%20%28USA%29.zip" TargetMode="External"/><Relationship Id="rId2798" Type="http://schemas.openxmlformats.org/officeDocument/2006/relationships/hyperlink" Target="https://archive.org/download/ni-roms/roms/Nintendo%20-%20Nintendo%20Entertainment%20System%20%28Unheadered%29.zip/Firewall%20%28World%29%20%28Ludum%20Dare%2054%29%20%28Aftermarket%29%20%28Unl%29.zip" TargetMode="External"/><Relationship Id="rId1468" Type="http://schemas.openxmlformats.org/officeDocument/2006/relationships/hyperlink" Target="https://archive.org/download/ni-roms/roms/Nintendo%20-%20Nintendo%20Entertainment%20System%20%28Unheadered%29.zip/Black%20Box%20Challenge%20%28World%29%20%28Beta%29%20%282016-12-08%29%20%28Jeffrey%20Wittenhagen%27s%29%20%28Aftermarket%29%20%28Unl%29.zip" TargetMode="External"/><Relationship Id="rId2799" Type="http://schemas.openxmlformats.org/officeDocument/2006/relationships/hyperlink" Target="https://archive.org/download/ni-roms/roms/Nintendo%20-%20Nintendo%20Entertainment%20System%20%28Unheadered%29.zip/Firewall%20%28World%29%20%28v1.1%29%20%28Aftermarket%29%20%28Unl%29.zip" TargetMode="External"/><Relationship Id="rId1469" Type="http://schemas.openxmlformats.org/officeDocument/2006/relationships/hyperlink" Target="https://archive.org/download/ni-roms/roms/Nintendo%20-%20Nintendo%20Entertainment%20System%20%28Unheadered%29.zip/Volguard%20II%20%28Japan%29%20%28En%29.zip" TargetMode="External"/><Relationship Id="rId635" Type="http://schemas.openxmlformats.org/officeDocument/2006/relationships/hyperlink" Target="https://archive.org/download/ni-roms/roms/Nintendo%20-%20Nintendo%20Entertainment%20System%20%28Unheadered%29.zip/Ikari%20III%20-%20The%20Rescue%20%28USA%29.zip" TargetMode="External"/><Relationship Id="rId634" Type="http://schemas.openxmlformats.org/officeDocument/2006/relationships/hyperlink" Target="https://archive.org/download/ni-roms/roms/Nintendo%20-%20Nintendo%20Entertainment%20System%20%28Unheadered%29.zip/Airball%20%28USA%29%20%28Proto%202%29.zip" TargetMode="External"/><Relationship Id="rId633" Type="http://schemas.openxmlformats.org/officeDocument/2006/relationships/hyperlink" Target="https://archive.org/download/ni-roms/roms/Nintendo%20-%20Nintendo%20Entertainment%20System%20%28Unheadered%29.zip/Ice%20Hockey%20%28USA%29.zip" TargetMode="External"/><Relationship Id="rId632" Type="http://schemas.openxmlformats.org/officeDocument/2006/relationships/hyperlink" Target="https://archive.org/download/ni-roms/roms/Nintendo%20-%20Nintendo%20Entertainment%20System%20%28Unheadered%29.zip/Airball%20%28USA%29%20%28Proto%201%29.zip" TargetMode="External"/><Relationship Id="rId639" Type="http://schemas.openxmlformats.org/officeDocument/2006/relationships/hyperlink" Target="https://archive.org/download/ni-roms/roms/Nintendo%20-%20Nintendo%20Entertainment%20System%20%28Unheadered%29.zip/Ikari%20Warriors%20II%20-%20Victory%20Road%20%28USA%29.zip" TargetMode="External"/><Relationship Id="rId638" Type="http://schemas.openxmlformats.org/officeDocument/2006/relationships/hyperlink" Target="https://archive.org/download/ni-roms/roms/Nintendo%20-%20Nintendo%20Entertainment%20System%20%28Unheadered%29.zip/Airwolf%20%28Europe%29%20%28Acclaim%29.zip" TargetMode="External"/><Relationship Id="rId637" Type="http://schemas.openxmlformats.org/officeDocument/2006/relationships/hyperlink" Target="https://archive.org/download/ni-roms/roms/Nintendo%20-%20Nintendo%20Entertainment%20System%20%28Unheadered%29.zip/Ikari%20Warriors%20%28USA%29%20%28Rev%201%29.zip" TargetMode="External"/><Relationship Id="rId636" Type="http://schemas.openxmlformats.org/officeDocument/2006/relationships/hyperlink" Target="https://archive.org/download/ni-roms/roms/Nintendo%20-%20Nintendo%20Entertainment%20System%20%28Unheadered%29.zip/Airboat%20Apocalypse%20%28World%29%20%28Demo%29%20%28Byte-Off%202019%29%20%28Aftermarket%29%20%28Unl%29.zip" TargetMode="External"/><Relationship Id="rId2790" Type="http://schemas.openxmlformats.org/officeDocument/2006/relationships/hyperlink" Target="https://archive.org/download/ni-roms/roms/Nintendo%20-%20Nintendo%20Entertainment%20System%20%28Unheadered%29.zip/Fire%20%27n%20Ice%20%28USA%29.zip" TargetMode="External"/><Relationship Id="rId1460" Type="http://schemas.openxmlformats.org/officeDocument/2006/relationships/hyperlink" Target="https://archive.org/download/ni-roms/roms/Nintendo%20-%20Nintendo%20Entertainment%20System%20%28Unheadered%29.zip/Black%20Bass%2C%20The%20%28Japan%29.zip" TargetMode="External"/><Relationship Id="rId2791" Type="http://schemas.openxmlformats.org/officeDocument/2006/relationships/hyperlink" Target="https://archive.org/download/ni-roms/roms/Nintendo%20-%20Nintendo%20Entertainment%20System%20%28Unheadered%29.zip/Fire%20Dragon%20%28Asia%29%20%28En%29%20%28Unl%29.zip" TargetMode="External"/><Relationship Id="rId1461" Type="http://schemas.openxmlformats.org/officeDocument/2006/relationships/hyperlink" Target="https://archive.org/download/ni-roms/roms/Nintendo%20-%20Nintendo%20Entertainment%20System%20%28Unheadered%29.zip/Urban%20Champion%20%28USA%29%20%28e-Reader%20Edition%29.zip" TargetMode="External"/><Relationship Id="rId2792" Type="http://schemas.openxmlformats.org/officeDocument/2006/relationships/hyperlink" Target="https://archive.org/download/ni-roms/roms/Nintendo%20-%20Nintendo%20Entertainment%20System%20%28Unheadered%29.zip/Fire%20Emblem%20-%20Ankoku%20Ryuu%20to%20Hikari%20no%20Tsurugi%20%28Japan%29.zip" TargetMode="External"/><Relationship Id="rId631" Type="http://schemas.openxmlformats.org/officeDocument/2006/relationships/hyperlink" Target="https://archive.org/download/ni-roms/roms/Nintendo%20-%20Nintendo%20Entertainment%20System%20%28Unheadered%29.zip/Ice%20Climber%20%28USA%2C%20Europe%2C%20Korea%29%20%28En%29.zip" TargetMode="External"/><Relationship Id="rId1462" Type="http://schemas.openxmlformats.org/officeDocument/2006/relationships/hyperlink" Target="https://archive.org/download/ni-roms/roms/Nintendo%20-%20Nintendo%20Entertainment%20System%20%28Unheadered%29.zip/Black%20Bass%2C%20The%20%28USA%29.zip" TargetMode="External"/><Relationship Id="rId2793" Type="http://schemas.openxmlformats.org/officeDocument/2006/relationships/hyperlink" Target="https://archive.org/download/ni-roms/roms/Nintendo%20-%20Nintendo%20Entertainment%20System%20%28Unheadered%29.zip/Fire%20Emblem%20Gaiden%20%28Japan%29%20%28Virtual%20Console%29.zip" TargetMode="External"/><Relationship Id="rId630" Type="http://schemas.openxmlformats.org/officeDocument/2006/relationships/hyperlink" Target="https://archive.org/download/ni-roms/roms/Nintendo%20-%20Nintendo%20Entertainment%20System%20%28Unheadered%29.zip/Airball%20%28USA%29%20%28Aftermarket%29%20%28Unl%29.zip" TargetMode="External"/><Relationship Id="rId1463" Type="http://schemas.openxmlformats.org/officeDocument/2006/relationships/hyperlink" Target="https://archive.org/download/ni-roms/roms/Nintendo%20-%20Nintendo%20Entertainment%20System%20%28Unheadered%29.zip/Vegas%20Dream%20%28USA%29.zip" TargetMode="External"/><Relationship Id="rId2794" Type="http://schemas.openxmlformats.org/officeDocument/2006/relationships/hyperlink" Target="https://archive.org/download/ni-roms/roms/Nintendo%20-%20Nintendo%20Entertainment%20System%20%28Unheadered%29.zip/Fire%20Emblem%20Gaiden%20%28Japan%29.zip" TargetMode="External"/><Relationship Id="rId1464" Type="http://schemas.openxmlformats.org/officeDocument/2006/relationships/hyperlink" Target="https://archive.org/download/ni-roms/roms/Nintendo%20-%20Nintendo%20Entertainment%20System%20%28Unheadered%29.zip/Black%20Bass%20II%2C%20The%20%28Japan%29.zip" TargetMode="External"/><Relationship Id="rId2795" Type="http://schemas.openxmlformats.org/officeDocument/2006/relationships/hyperlink" Target="https://archive.org/download/ni-roms/roms/Nintendo%20-%20Nintendo%20Entertainment%20System%20%28Unheadered%29.zip/Firehawk%20%28Europe%29%20%28Unl%29.zip" TargetMode="External"/><Relationship Id="rId1465" Type="http://schemas.openxmlformats.org/officeDocument/2006/relationships/hyperlink" Target="https://archive.org/download/ni-roms/roms/Nintendo%20-%20Nintendo%20Entertainment%20System%20%28Unheadered%29.zip/Vice%20-%20Project%20Doom%20%28USA%29.zip" TargetMode="External"/><Relationship Id="rId2796" Type="http://schemas.openxmlformats.org/officeDocument/2006/relationships/hyperlink" Target="https://archive.org/download/ni-roms/roms/Nintendo%20-%20Nintendo%20Entertainment%20System%20%28Unheadered%29.zip/Firehawk%20%28USA%29%20%28Unl%29.zip" TargetMode="External"/><Relationship Id="rId1411" Type="http://schemas.openxmlformats.org/officeDocument/2006/relationships/hyperlink" Target="https://archive.org/download/ni-roms/roms/Nintendo%20-%20Nintendo%20Entertainment%20System%20%28Unheadered%29.zip/Totally%20Rad%20%28USA%29.zip" TargetMode="External"/><Relationship Id="rId2742" Type="http://schemas.openxmlformats.org/officeDocument/2006/relationships/hyperlink" Target="https://archive.org/download/ni-roms/roms/Nintendo%20-%20Nintendo%20Entertainment%20System%20%28Unheadered%29.zip/Ferrari%20Grand%20Prix%20Challenge%20%28Europe%29.zip" TargetMode="External"/><Relationship Id="rId1412" Type="http://schemas.openxmlformats.org/officeDocument/2006/relationships/hyperlink" Target="https://archive.org/download/ni-roms/roms/Nintendo%20-%20Nintendo%20Entertainment%20System%20%28Unheadered%29.zip/Big%20Nose%20Freaks%20Out%20%28USA%29%20%28Unl%29%20%28Alt%29.zip" TargetMode="External"/><Relationship Id="rId2743" Type="http://schemas.openxmlformats.org/officeDocument/2006/relationships/hyperlink" Target="https://archive.org/download/ni-roms/roms/Nintendo%20-%20Nintendo%20Entertainment%20System%20%28Unheadered%29.zip/Ferrari%20Grand%20Prix%20Challenge%20%28USA%29.zip" TargetMode="External"/><Relationship Id="rId1413" Type="http://schemas.openxmlformats.org/officeDocument/2006/relationships/hyperlink" Target="https://archive.org/download/ni-roms/roms/Nintendo%20-%20Nintendo%20Entertainment%20System%20%28Unheadered%29.zip/Touchdown%20Fever%20%28USA%29.zip" TargetMode="External"/><Relationship Id="rId2744" Type="http://schemas.openxmlformats.org/officeDocument/2006/relationships/hyperlink" Target="https://archive.org/download/ni-roms/roms/Nintendo%20-%20Nintendo%20Entertainment%20System%20%28Unheadered%29.zip/Fester%27s%20Quest%20%28Europe%29%20%28Rev%201%29.zip" TargetMode="External"/><Relationship Id="rId1414" Type="http://schemas.openxmlformats.org/officeDocument/2006/relationships/hyperlink" Target="https://archive.org/download/ni-roms/roms/Nintendo%20-%20Nintendo%20Entertainment%20System%20%28Unheadered%29.zip/Big%20Nose%20Freaks%20Out%20%28USA%29%20%28Unl%29.zip" TargetMode="External"/><Relationship Id="rId2745" Type="http://schemas.openxmlformats.org/officeDocument/2006/relationships/hyperlink" Target="https://archive.org/download/ni-roms/roms/Nintendo%20-%20Nintendo%20Entertainment%20System%20%28Unheadered%29.zip/Fester%27s%20Quest%20%28Europe%29.zip" TargetMode="External"/><Relationship Id="rId1415" Type="http://schemas.openxmlformats.org/officeDocument/2006/relationships/hyperlink" Target="https://archive.org/download/ni-roms/roms/Nintendo%20-%20Nintendo%20Entertainment%20System%20%28Unheadered%29.zip/Town%20%26%20Country%20Surf%20Designs%20-%20Thrilla%27s%20Surfari%20%28USA%29.zip" TargetMode="External"/><Relationship Id="rId2746" Type="http://schemas.openxmlformats.org/officeDocument/2006/relationships/hyperlink" Target="https://archive.org/download/ni-roms/roms/Nintendo%20-%20Nintendo%20Entertainment%20System%20%28Unheadered%29.zip/Fester%27s%20Quest%20%28USA%29.zip" TargetMode="External"/><Relationship Id="rId1416" Type="http://schemas.openxmlformats.org/officeDocument/2006/relationships/hyperlink" Target="https://archive.org/download/ni-roms/roms/Nintendo%20-%20Nintendo%20Entertainment%20System%20%28Unheadered%29.zip/Big%20Nose%20and%20the%20Witchdoctor%20%28USA%29%20%28Beta%29%20%28Unl%29.zip" TargetMode="External"/><Relationship Id="rId2747" Type="http://schemas.openxmlformats.org/officeDocument/2006/relationships/hyperlink" Target="https://archive.org/download/ni-roms/roms/Nintendo%20-%20Nintendo%20Entertainment%20System%20%28Unheadered%29.zip/Field%20Combat%20%28Japan%29.zip" TargetMode="External"/><Relationship Id="rId1417" Type="http://schemas.openxmlformats.org/officeDocument/2006/relationships/hyperlink" Target="https://archive.org/download/ni-roms/roms/Nintendo%20-%20Nintendo%20Entertainment%20System%20%28Unheadered%29.zip/Town%20%26%20Country%20Surf%20Designs%20-%20Wood%20%26%20Water%20Rage%20%28USA%29.zip" TargetMode="External"/><Relationship Id="rId2748" Type="http://schemas.openxmlformats.org/officeDocument/2006/relationships/hyperlink" Target="https://archive.org/download/ni-roms/roms/Nintendo%20-%20Nintendo%20Entertainment%20System%20%28Unheadered%29.zip/Fight%20Street%20VI%20%288%20People%29%20%28Asia%29%20%28En%29%20%28Pirate%29.zip" TargetMode="External"/><Relationship Id="rId1418" Type="http://schemas.openxmlformats.org/officeDocument/2006/relationships/hyperlink" Target="https://archive.org/download/ni-roms/roms/Nintendo%20-%20Nintendo%20Entertainment%20System%20%28Unheadered%29.zip/Big%20Nose%20the%20Caveman%20%28USA%29%20%28Unl%29.zip" TargetMode="External"/><Relationship Id="rId2749" Type="http://schemas.openxmlformats.org/officeDocument/2006/relationships/hyperlink" Target="https://archive.org/download/ni-roms/roms/Nintendo%20-%20Nintendo%20Entertainment%20System%20%28Unheadered%29.zip/Fight%20Street%20VI%20%2816%20People%29%20%28Asia%29%20%28En%29%20%28Pirate%29.zip" TargetMode="External"/><Relationship Id="rId1419" Type="http://schemas.openxmlformats.org/officeDocument/2006/relationships/hyperlink" Target="https://archive.org/download/ni-roms/roms/Nintendo%20-%20Nintendo%20Entertainment%20System%20%28Unheadered%29.zip/Toxic%20Crusaders%20%28USA%29.zip" TargetMode="External"/><Relationship Id="rId2740" Type="http://schemas.openxmlformats.org/officeDocument/2006/relationships/hyperlink" Target="https://archive.org/download/ni-roms/roms/Nintendo%20-%20Nintendo%20Entertainment%20System%20%28Unheadered%29.zip/Fengyun%20Shaolinquan%20%28Asia%29%20%28Ja%29%20%28Whirlwind%20Manu%29%20%28LH10%29%20%28Pirate%29.zip" TargetMode="External"/><Relationship Id="rId1410" Type="http://schemas.openxmlformats.org/officeDocument/2006/relationships/hyperlink" Target="https://archive.org/download/ni-roms/roms/Nintendo%20-%20Nintendo%20Entertainment%20System%20%28Unheadered%29.zip/Big%20City%20Sliding%20Blaster%20%28World%29%20%28v1.1%29%20%28Aftermarket%29%20%28Unl%29.zip" TargetMode="External"/><Relationship Id="rId2741" Type="http://schemas.openxmlformats.org/officeDocument/2006/relationships/hyperlink" Target="https://archive.org/download/ni-roms/roms/Nintendo%20-%20Nintendo%20Entertainment%20System%20%28Unheadered%29.zip/Ferrari%20%28Japan%29.zip" TargetMode="External"/><Relationship Id="rId1400" Type="http://schemas.openxmlformats.org/officeDocument/2006/relationships/hyperlink" Target="https://archive.org/download/ni-roms/roms/Nintendo%20-%20Nintendo%20Entertainment%20System%20%28Unheadered%29.zip/Bible%20Buffet%20%28USA%29%20%28v6.0%29%20%28Unl%29.zip" TargetMode="External"/><Relationship Id="rId2731" Type="http://schemas.openxmlformats.org/officeDocument/2006/relationships/hyperlink" Target="https://archive.org/download/ni-roms/roms/Nintendo%20-%20Nintendo%20Entertainment%20System%20%28Unheadered%29.zip/Fengkuang%20Jidan%20Zi%20-%20Flighty%20Chicken%20%28China%29%20%28Unl%29.zip" TargetMode="External"/><Relationship Id="rId1401" Type="http://schemas.openxmlformats.org/officeDocument/2006/relationships/hyperlink" Target="https://archive.org/download/ni-roms/roms/Nintendo%20-%20Nintendo%20Entertainment%20System%20%28Unheadered%29.zip/Tom%20%26%20Jerry%20-%20The%20Ultimate%20Game%20of%20Cat%20and%20Mouse%21%20%28USA%29.zip" TargetMode="External"/><Relationship Id="rId2732" Type="http://schemas.openxmlformats.org/officeDocument/2006/relationships/hyperlink" Target="https://archive.org/download/ni-roms/roms/Nintendo%20-%20Nintendo%20Entertainment%20System%20%28Unheadered%29.zip/Fengse%20Huanxiang%20%28China%29%20%28Aftermarket%29%20%28Pirate%29.zip" TargetMode="External"/><Relationship Id="rId1402" Type="http://schemas.openxmlformats.org/officeDocument/2006/relationships/hyperlink" Target="https://archive.org/download/ni-roms/roms/Nintendo%20-%20Nintendo%20Entertainment%20System%20%28Unheadered%29.zip/Big%20City%20Sliding%20Blaster%20%28World%29%20%28Beta%29%20%282014-04-01%29%20%28NESDev%202014%29%20%28Aftermarket%29%20%28Unl%29.zip" TargetMode="External"/><Relationship Id="rId2733" Type="http://schemas.openxmlformats.org/officeDocument/2006/relationships/hyperlink" Target="https://archive.org/download/ni-roms/roms/Nintendo%20-%20Nintendo%20Entertainment%20System%20%28Unheadered%29.zip/Fengshenbang%20%28Asia%29%20%28C%26E%29%20%28Simplified%29%20%28Unl%29.zip" TargetMode="External"/><Relationship Id="rId1403" Type="http://schemas.openxmlformats.org/officeDocument/2006/relationships/hyperlink" Target="https://archive.org/download/ni-roms/roms/Nintendo%20-%20Nintendo%20Entertainment%20System%20%28Unheadered%29.zip/Tombs%20%26%20Treasure%20%28USA%29.zip" TargetMode="External"/><Relationship Id="rId2734" Type="http://schemas.openxmlformats.org/officeDocument/2006/relationships/hyperlink" Target="https://archive.org/download/ni-roms/roms/Nintendo%20-%20Nintendo%20Entertainment%20System%20%28Unheadered%29.zip/Fengshenbang%20%28Asia%29%20%28C%26E%29%20%28Traditional%29%20%28Unl%29.zip" TargetMode="External"/><Relationship Id="rId1404" Type="http://schemas.openxmlformats.org/officeDocument/2006/relationships/hyperlink" Target="https://archive.org/download/ni-roms/roms/Nintendo%20-%20Nintendo%20Entertainment%20System%20%28Unheadered%29.zip/Big%20City%20Sliding%20Blaster%20%28World%29%20%28Beta%29%20%282014-05-25%29%20%28Aftermarket%29%20%28Unl%29.zip" TargetMode="External"/><Relationship Id="rId2735" Type="http://schemas.openxmlformats.org/officeDocument/2006/relationships/hyperlink" Target="https://archive.org/download/ni-roms/roms/Nintendo%20-%20Nintendo%20Entertainment%20System%20%28Unheadered%29.zip/Fengshenbang%20%28China%29%20%28Jncota%29%20%28Aftermarket%29%20%28Unl%29.zip" TargetMode="External"/><Relationship Id="rId1405" Type="http://schemas.openxmlformats.org/officeDocument/2006/relationships/hyperlink" Target="https://archive.org/download/ni-roms/roms/Nintendo%20-%20Nintendo%20Entertainment%20System%20%28Unheadered%29.zip/Top%20Gun%20-%20The%20Second%20Mission%20%28USA%29.zip" TargetMode="External"/><Relationship Id="rId2736" Type="http://schemas.openxmlformats.org/officeDocument/2006/relationships/hyperlink" Target="https://archive.org/download/ni-roms/roms/Nintendo%20-%20Nintendo%20Entertainment%20System%20%28Unheadered%29.zip/Fengshenbang%20%28Myth%20Struggle%29%20%28China%29%20%28Pirate%29.zip" TargetMode="External"/><Relationship Id="rId1406" Type="http://schemas.openxmlformats.org/officeDocument/2006/relationships/hyperlink" Target="https://archive.org/download/ni-roms/roms/Nintendo%20-%20Nintendo%20Entertainment%20System%20%28Unheadered%29.zip/Big%20City%20Sliding%20Blaster%20%28World%29%20%28Beta%29%20%282014-06-17%29%20%28Aftermarket%29%20%28Unl%29.zip" TargetMode="External"/><Relationship Id="rId2737" Type="http://schemas.openxmlformats.org/officeDocument/2006/relationships/hyperlink" Target="https://archive.org/download/ni-roms/roms/Nintendo%20-%20Nintendo%20Entertainment%20System%20%28Unheadered%29.zip/Fengyun%20-%20Traitor%20Legend%20%28China%29%20%28980334%29%20%28Unl%29.zip" TargetMode="External"/><Relationship Id="rId1407" Type="http://schemas.openxmlformats.org/officeDocument/2006/relationships/hyperlink" Target="https://archive.org/download/ni-roms/roms/Nintendo%20-%20Nintendo%20Entertainment%20System%20%28Unheadered%29.zip/Top%20Gun%20%28USA%29%20%28Rev%201%29.zip" TargetMode="External"/><Relationship Id="rId2738" Type="http://schemas.openxmlformats.org/officeDocument/2006/relationships/hyperlink" Target="https://archive.org/download/ni-roms/roms/Nintendo%20-%20Nintendo%20Entertainment%20System%20%28Unheadered%29.zip/Fengyun%20-%20Traitor%20Legend%20%28China%29%20%28970100684%29%20%2843-406%20PCB%29%20%28Unl%29.zip" TargetMode="External"/><Relationship Id="rId1408" Type="http://schemas.openxmlformats.org/officeDocument/2006/relationships/hyperlink" Target="https://archive.org/download/ni-roms/roms/Nintendo%20-%20Nintendo%20Entertainment%20System%20%28Unheadered%29.zip/Big%20City%20Sliding%20Blaster%20%28World%29%20%28v1.0%29%20%28Aftermarket%29%20%28Unl%29.zip" TargetMode="External"/><Relationship Id="rId2739" Type="http://schemas.openxmlformats.org/officeDocument/2006/relationships/hyperlink" Target="https://archive.org/download/ni-roms/roms/Nintendo%20-%20Nintendo%20Entertainment%20System%20%28Unheadered%29.zip/Fengyun%20-%20Traitor%20Legend%20%28China%29%20%28970100684%29%20%28Unl%29.zip" TargetMode="External"/><Relationship Id="rId1409" Type="http://schemas.openxmlformats.org/officeDocument/2006/relationships/hyperlink" Target="https://archive.org/download/ni-roms/roms/Nintendo%20-%20Nintendo%20Entertainment%20System%20%28Unheadered%29.zip/Total%20Recall%20%28USA%29.zip" TargetMode="External"/><Relationship Id="rId2730" Type="http://schemas.openxmlformats.org/officeDocument/2006/relationships/hyperlink" Target="https://archive.org/download/ni-roms/roms/Nintendo%20-%20Nintendo%20Entertainment%20System%20%28Unheadered%29.zip/Fengchen%20Yixialu%20%28China%29%20%28Hengge%29%20%28Unl%29.zip" TargetMode="External"/><Relationship Id="rId1433" Type="http://schemas.openxmlformats.org/officeDocument/2006/relationships/hyperlink" Target="https://archive.org/download/ni-roms/roms/Nintendo%20-%20Nintendo%20Entertainment%20System%20%28Unheadered%29.zip/Trolls%20in%20Crazyland%2C%20The%20%28Europe%29.zip" TargetMode="External"/><Relationship Id="rId2764" Type="http://schemas.openxmlformats.org/officeDocument/2006/relationships/hyperlink" Target="https://archive.org/download/ni-roms/roms/Nintendo%20-%20Nintendo%20Entertainment%20System%20%28Unheadered%29.zip/Final%20Combat%20%28Asia%29%20%28En%29%20%2860%20pin%20cart%29%20%28Unl%29.zip" TargetMode="External"/><Relationship Id="rId1434" Type="http://schemas.openxmlformats.org/officeDocument/2006/relationships/hyperlink" Target="https://archive.org/download/ni-roms/roms/Nintendo%20-%20Nintendo%20Entertainment%20System%20%28Unheadered%29.zip/BinGuo%2075%20%28Asia%29%20%28Ja%29%20%28Unl%29.zip" TargetMode="External"/><Relationship Id="rId2765" Type="http://schemas.openxmlformats.org/officeDocument/2006/relationships/hyperlink" Target="https://archive.org/download/ni-roms/roms/Nintendo%20-%20Nintendo%20Entertainment%20System%20%28Unheadered%29.zip/Final%20Combat%20%28Asia%29%20%28En%29%20%2872%20pin%20cart%29%20%28Unl%29.zip" TargetMode="External"/><Relationship Id="rId1435" Type="http://schemas.openxmlformats.org/officeDocument/2006/relationships/hyperlink" Target="https://archive.org/download/ni-roms/roms/Nintendo%20-%20Nintendo%20Entertainment%20System%20%28Unheadered%29.zip/Turbo%20Racing%20%28Europe%29.zip" TargetMode="External"/><Relationship Id="rId2766" Type="http://schemas.openxmlformats.org/officeDocument/2006/relationships/hyperlink" Target="https://archive.org/download/ni-roms/roms/Nintendo%20-%20Nintendo%20Entertainment%20System%20%28Unheadered%29.zip/Final%20Command%20-%20Akai%20Yousai%20%28Asia%29%20%28En%29%20%28Whirlwind%20Manu%29%20%28LH89%29%20%28Pirate%29.zip" TargetMode="External"/><Relationship Id="rId1436" Type="http://schemas.openxmlformats.org/officeDocument/2006/relationships/hyperlink" Target="https://archive.org/download/ni-roms/roms/Nintendo%20-%20Nintendo%20Entertainment%20System%20%28Unheadered%29.zip/Binary%20Land%20%28Japan%29.zip" TargetMode="External"/><Relationship Id="rId2767" Type="http://schemas.openxmlformats.org/officeDocument/2006/relationships/hyperlink" Target="https://archive.org/download/ni-roms/roms/Nintendo%20-%20Nintendo%20Entertainment%20System%20%28Unheadered%29.zip/Final%20Fantasy%20%28Japan%29%20%28Rev%201%29%20%283DS%20Virtual%20Console%29.zip" TargetMode="External"/><Relationship Id="rId1437" Type="http://schemas.openxmlformats.org/officeDocument/2006/relationships/hyperlink" Target="https://archive.org/download/ni-roms/roms/Nintendo%20-%20Nintendo%20Entertainment%20System%20%28Unheadered%29.zip/Twin%20Cobra%20%28USA%29.zip" TargetMode="External"/><Relationship Id="rId2768" Type="http://schemas.openxmlformats.org/officeDocument/2006/relationships/hyperlink" Target="https://archive.org/download/ni-roms/roms/Nintendo%20-%20Nintendo%20Entertainment%20System%20%28Unheadered%29.zip/Final%20Fantasy%20%28Japan%29%20%28Rev%201%29%20%28Wii%20and%20Wii%20U%20Virtual%20Console%29.zip" TargetMode="External"/><Relationship Id="rId1438" Type="http://schemas.openxmlformats.org/officeDocument/2006/relationships/hyperlink" Target="https://archive.org/download/ni-roms/roms/Nintendo%20-%20Nintendo%20Entertainment%20System%20%28Unheadered%29.zip/Bingo%20%28Asia%29%20%28TXC%29%20%28Unl%29.zip" TargetMode="External"/><Relationship Id="rId2769" Type="http://schemas.openxmlformats.org/officeDocument/2006/relationships/hyperlink" Target="https://archive.org/download/ni-roms/roms/Nintendo%20-%20Nintendo%20Entertainment%20System%20%28Unheadered%29.zip/Final%20Fantasy%20%28Japan%29%20%28Rev%201%29.zip" TargetMode="External"/><Relationship Id="rId1439" Type="http://schemas.openxmlformats.org/officeDocument/2006/relationships/hyperlink" Target="https://archive.org/download/ni-roms/roms/Nintendo%20-%20Nintendo%20Entertainment%20System%20%28Unheadered%29.zip/Twin%20Eagle%20%28USA%29.zip" TargetMode="External"/><Relationship Id="rId609" Type="http://schemas.openxmlformats.org/officeDocument/2006/relationships/hyperlink" Target="https://archive.org/download/ni-roms/roms/Nintendo%20-%20Nintendo%20Entertainment%20System%20%28Unheadered%29.zip/Heavy%20Shreddin%27%20%28USA%29.zip" TargetMode="External"/><Relationship Id="rId608" Type="http://schemas.openxmlformats.org/officeDocument/2006/relationships/hyperlink" Target="https://archive.org/download/ni-roms/roms/Nintendo%20-%20Nintendo%20Entertainment%20System%20%28Unheadered%29.zip/Age%20of%20Darkness%20%28World%29%20%28Demo%29%20%282023-03-24T140316%29%20%28Aftermarket%29%20%28Unl%29.zip" TargetMode="External"/><Relationship Id="rId607" Type="http://schemas.openxmlformats.org/officeDocument/2006/relationships/hyperlink" Target="https://archive.org/download/ni-roms/roms/Nintendo%20-%20Nintendo%20Entertainment%20System%20%28Unheadered%29.zip/Heavy%20Barrel%20%28USA%29.zip" TargetMode="External"/><Relationship Id="rId602" Type="http://schemas.openxmlformats.org/officeDocument/2006/relationships/hyperlink" Target="https://archive.org/download/ni-roms/roms/Nintendo%20-%20Nintendo%20Entertainment%20System%20%28Unheadered%29.zip/Age%20of%20Darkness%20%28World%29%20%28Demo%29%20%282023-03-24T092850%29%20%28Aftermarket%29%20%28Unl%29.zip" TargetMode="External"/><Relationship Id="rId601" Type="http://schemas.openxmlformats.org/officeDocument/2006/relationships/hyperlink" Target="https://archive.org/download/ni-roms/roms/Nintendo%20-%20Nintendo%20Entertainment%20System%20%28Unheadered%29.zip/Hammerin%27%20Harry%20%28Europe%29.zip" TargetMode="External"/><Relationship Id="rId600" Type="http://schemas.openxmlformats.org/officeDocument/2006/relationships/hyperlink" Target="https://archive.org/download/ni-roms/roms/Nintendo%20-%20Nintendo%20Entertainment%20System%20%28Unheadered%29.zip/Age%20of%20Darkness%20%28World%29%20%28Demo%29%20%282023-03-23T232225%29%20%28Aftermarket%29%20%28Unl%29.zip" TargetMode="External"/><Relationship Id="rId606" Type="http://schemas.openxmlformats.org/officeDocument/2006/relationships/hyperlink" Target="https://archive.org/download/ni-roms/roms/Nintendo%20-%20Nintendo%20Entertainment%20System%20%28Unheadered%29.zip/Age%20of%20Darkness%20%28World%29%20%28Demo%29%20%282023-03-24T102057%29%20%28Aftermarket%29%20%28Unl%29.zip" TargetMode="External"/><Relationship Id="rId605" Type="http://schemas.openxmlformats.org/officeDocument/2006/relationships/hyperlink" Target="https://archive.org/download/ni-roms/roms/Nintendo%20-%20Nintendo%20Entertainment%20System%20%28Unheadered%29.zip/Hatris%20%28USA%29.zip" TargetMode="External"/><Relationship Id="rId604" Type="http://schemas.openxmlformats.org/officeDocument/2006/relationships/hyperlink" Target="https://archive.org/download/ni-roms/roms/Nintendo%20-%20Nintendo%20Entertainment%20System%20%28Unheadered%29.zip/Age%20of%20Darkness%20%28World%29%20%28Demo%29%20%282023-03-24T101002%29%20%28Aftermarket%29%20%28Unl%29.zip" TargetMode="External"/><Relationship Id="rId603" Type="http://schemas.openxmlformats.org/officeDocument/2006/relationships/hyperlink" Target="https://archive.org/download/ni-roms/roms/Nintendo%20-%20Nintendo%20Entertainment%20System%20%28Unheadered%29.zip/Harlem%20Globetrotters%20%28USA%29.zip" TargetMode="External"/><Relationship Id="rId2760" Type="http://schemas.openxmlformats.org/officeDocument/2006/relationships/hyperlink" Target="https://archive.org/download/ni-roms/roms/Nintendo%20-%20Nintendo%20Entertainment%20System%20%28Unheadered%29.zip/Fight%20of%20the%20Phoenix%20%28World%29%20%28Demo%202%29%20%28Byte-Off%202019%29%20%28Aftermarket%29%20%28Unl%29.zip" TargetMode="External"/><Relationship Id="rId1430" Type="http://schemas.openxmlformats.org/officeDocument/2006/relationships/hyperlink" Target="https://archive.org/download/ni-roms/roms/Nintendo%20-%20Nintendo%20Entertainment%20System%20%28Unheadered%29.zip/Bill%20%26%20Ted%27s%20Excellent%20Video%20Game%20Adventure%20%28World%29%20%28Retro%20Collection%29.zip" TargetMode="External"/><Relationship Id="rId2761" Type="http://schemas.openxmlformats.org/officeDocument/2006/relationships/hyperlink" Target="https://archive.org/download/ni-roms/roms/Nintendo%20-%20Nintendo%20Entertainment%20System%20%28Unheadered%29.zip/File%20Fixers%20%28World%29%20%28Aftermarket%29%20%28Unl%29.zip" TargetMode="External"/><Relationship Id="rId1431" Type="http://schemas.openxmlformats.org/officeDocument/2006/relationships/hyperlink" Target="https://archive.org/download/ni-roms/roms/Nintendo%20-%20Nintendo%20Entertainment%20System%20%28Unheadered%29.zip/Trojan%20%28USA%29.zip" TargetMode="External"/><Relationship Id="rId2762" Type="http://schemas.openxmlformats.org/officeDocument/2006/relationships/hyperlink" Target="https://archive.org/download/ni-roms/roms/Nintendo%20-%20Nintendo%20Entertainment%20System%20%28Unheadered%29.zip/Filthy%20Kitchen%20%28World%29%20%28Aftermarket%29%20%28Unl%29.zip" TargetMode="External"/><Relationship Id="rId1432" Type="http://schemas.openxmlformats.org/officeDocument/2006/relationships/hyperlink" Target="https://archive.org/download/ni-roms/roms/Nintendo%20-%20Nintendo%20Entertainment%20System%20%28Unheadered%29.zip/Bill%20Elliott%27s%20NASCAR%20Challenge%20%28USA%29.zip" TargetMode="External"/><Relationship Id="rId2763" Type="http://schemas.openxmlformats.org/officeDocument/2006/relationships/hyperlink" Target="https://archive.org/download/ni-roms/roms/Nintendo%20-%20Nintendo%20Entertainment%20System%20%28Unheadered%29.zip/Filthy%20Kitchen%20%28World%29%20%28NESDev%202016%29%20%28Aftermarket%29%20%28Unl%29.zip" TargetMode="External"/><Relationship Id="rId1422" Type="http://schemas.openxmlformats.org/officeDocument/2006/relationships/hyperlink" Target="https://archive.org/download/ni-roms/roms/Nintendo%20-%20Nintendo%20Entertainment%20System%20%28Unheadered%29.zip/Bigfoot%20%28USA%29.zip" TargetMode="External"/><Relationship Id="rId2753" Type="http://schemas.openxmlformats.org/officeDocument/2006/relationships/hyperlink" Target="https://archive.org/download/ni-roms/roms/Nintendo%20-%20Nintendo%20Entertainment%20System%20%28Unheadered%29.zip/Fighting%20Hero%20%28Asia%29%20%28En%29%20%28Unl%29.zip" TargetMode="External"/><Relationship Id="rId1423" Type="http://schemas.openxmlformats.org/officeDocument/2006/relationships/hyperlink" Target="https://archive.org/download/ni-roms/roms/Nintendo%20-%20Nintendo%20Entertainment%20System%20%28Unheadered%29.zip/Track%20%26%20Field%20II%20%28USA%29%20%28Rev%201%29.zip" TargetMode="External"/><Relationship Id="rId2754" Type="http://schemas.openxmlformats.org/officeDocument/2006/relationships/hyperlink" Target="https://archive.org/download/ni-roms/roms/Nintendo%20-%20Nintendo%20Entertainment%20System%20%28Unheadered%29.zip/Fighting%20Hero%20%28Asia%29%20%28En%29%20%28v1.1%29%20%28Unl%29.zip" TargetMode="External"/><Relationship Id="rId1424" Type="http://schemas.openxmlformats.org/officeDocument/2006/relationships/hyperlink" Target="https://archive.org/download/ni-roms/roms/Nintendo%20-%20Nintendo%20Entertainment%20System%20%28Unheadered%29.zip/Bikkuri%20Nekketsu%20Shin%20Kiroku%21%20-%20Harukanaru%20Kin%20Medal%20%28Japan%29.zip" TargetMode="External"/><Relationship Id="rId2755" Type="http://schemas.openxmlformats.org/officeDocument/2006/relationships/hyperlink" Target="https://archive.org/download/ni-roms/roms/Nintendo%20-%20Nintendo%20Entertainment%20System%20%28Unheadered%29.zip/Fighting%20Hero%20%28Asia%29%20%28En%29%20%28v1.2%29%20%28Unl%29.zip" TargetMode="External"/><Relationship Id="rId1425" Type="http://schemas.openxmlformats.org/officeDocument/2006/relationships/hyperlink" Target="https://archive.org/download/ni-roms/roms/Nintendo%20-%20Nintendo%20Entertainment%20System%20%28Unheadered%29.zip/Track%20%26%20Field%20in%20Barcelona%20%28Europe%29.zip" TargetMode="External"/><Relationship Id="rId2756" Type="http://schemas.openxmlformats.org/officeDocument/2006/relationships/hyperlink" Target="https://archive.org/download/ni-roms/roms/Nintendo%20-%20Nintendo%20Entertainment%20System%20%28Unheadered%29.zip/Fighting%20Hero%20III%20%28Asia%29%20%28Ja%29%20%28Unl%29.zip" TargetMode="External"/><Relationship Id="rId1426" Type="http://schemas.openxmlformats.org/officeDocument/2006/relationships/hyperlink" Target="https://archive.org/download/ni-roms/roms/Nintendo%20-%20Nintendo%20Entertainment%20System%20%28Unheadered%29.zip/Bikkuriman%20World%20-%20Gekitou%20Sei%20Senshi%20%28Japan%29.zip" TargetMode="External"/><Relationship Id="rId2757" Type="http://schemas.openxmlformats.org/officeDocument/2006/relationships/hyperlink" Target="https://archive.org/download/ni-roms/roms/Nintendo%20-%20Nintendo%20Entertainment%20System%20%28Unheadered%29.zip/Fighting%20Road%20%28Japan%29.zip" TargetMode="External"/><Relationship Id="rId1427" Type="http://schemas.openxmlformats.org/officeDocument/2006/relationships/hyperlink" Target="https://archive.org/download/ni-roms/roms/Nintendo%20-%20Nintendo%20Entertainment%20System%20%28Unheadered%29.zip/Treasure%20Master%20%28USA%29.zip" TargetMode="External"/><Relationship Id="rId2758" Type="http://schemas.openxmlformats.org/officeDocument/2006/relationships/hyperlink" Target="https://archive.org/download/ni-roms/roms/Nintendo%20-%20Nintendo%20Entertainment%20System%20%28Unheadered%29.zip/Fighting%20Simulator%20-%20World%20Champ%20%28USA%29%20%28Proto%29.zip" TargetMode="External"/><Relationship Id="rId1428" Type="http://schemas.openxmlformats.org/officeDocument/2006/relationships/hyperlink" Target="https://archive.org/download/ni-roms/roms/Nintendo%20-%20Nintendo%20Entertainment%20System%20%28Unheadered%29.zip/Bill%20%26%20Ted%27s%20Excellent%20Video%20Game%20Adventure%20%28USA%29.zip" TargetMode="External"/><Relationship Id="rId2759" Type="http://schemas.openxmlformats.org/officeDocument/2006/relationships/hyperlink" Target="https://archive.org/download/ni-roms/roms/Nintendo%20-%20Nintendo%20Entertainment%20System%20%28Unheadered%29.zip/Fight%20of%20the%20Phoenix%20%28World%29%20%28Demo%201%29%20%28Aftermarket%29%20%28Unl%29.zip" TargetMode="External"/><Relationship Id="rId1429" Type="http://schemas.openxmlformats.org/officeDocument/2006/relationships/hyperlink" Target="https://archive.org/download/ni-roms/roms/Nintendo%20-%20Nintendo%20Entertainment%20System%20%28Unheadered%29.zip/Trog%21%20%28USA%29.zip" TargetMode="External"/><Relationship Id="rId2750" Type="http://schemas.openxmlformats.org/officeDocument/2006/relationships/hyperlink" Target="https://archive.org/download/ni-roms/roms/Nintendo%20-%20Nintendo%20Entertainment%20System%20%28Unheadered%29.zip/Fighter%20V%20%28Asia%29%20%28En%29%20%28Pirate%29.zip" TargetMode="External"/><Relationship Id="rId1420" Type="http://schemas.openxmlformats.org/officeDocument/2006/relationships/hyperlink" Target="https://archive.org/download/ni-roms/roms/Nintendo%20-%20Nintendo%20Entertainment%20System%20%28Unheadered%29.zip/Bigfoot%20%28Europe%29.zip" TargetMode="External"/><Relationship Id="rId2751" Type="http://schemas.openxmlformats.org/officeDocument/2006/relationships/hyperlink" Target="https://archive.org/download/ni-roms/roms/Nintendo%20-%20Nintendo%20Entertainment%20System%20%28Unheadered%29.zip/Fighting%20Golf%20%28Japan%29%20%28FamicomBox%29.zip" TargetMode="External"/><Relationship Id="rId1421" Type="http://schemas.openxmlformats.org/officeDocument/2006/relationships/hyperlink" Target="https://archive.org/download/ni-roms/roms/Nintendo%20-%20Nintendo%20Entertainment%20System%20%28Unheadered%29.zip/Track%20%26%20Field%20%28USA%29.zip" TargetMode="External"/><Relationship Id="rId2752" Type="http://schemas.openxmlformats.org/officeDocument/2006/relationships/hyperlink" Target="https://archive.org/download/ni-roms/roms/Nintendo%20-%20Nintendo%20Entertainment%20System%20%28Unheadered%29.zip/Fighting%20Golf%20%28Japan%29.zip" TargetMode="External"/><Relationship Id="rId699" Type="http://schemas.openxmlformats.org/officeDocument/2006/relationships/hyperlink" Target="https://archive.org/download/ni-roms/roms/Nintendo%20-%20Nintendo%20Entertainment%20System%20%28Unheadered%29.zip/Jurassic%20Park%20%28USA%29.zip" TargetMode="External"/><Relationship Id="rId698" Type="http://schemas.openxmlformats.org/officeDocument/2006/relationships/hyperlink" Target="https://archive.org/download/ni-roms/roms/Nintendo%20-%20Nintendo%20Entertainment%20System%20%28Unheadered%29.zip/Aladdin%20III%20%28Asia%29%20%28En%29%20%28Pirate%29.zip" TargetMode="External"/><Relationship Id="rId693" Type="http://schemas.openxmlformats.org/officeDocument/2006/relationships/hyperlink" Target="https://archive.org/download/ni-roms/roms/Nintendo%20-%20Nintendo%20Entertainment%20System%20%28Unheadered%29.zip/Journey%20to%20Silius%20%28USA%29.zip" TargetMode="External"/><Relationship Id="rId692" Type="http://schemas.openxmlformats.org/officeDocument/2006/relationships/hyperlink" Target="https://archive.org/download/ni-roms/roms/Nintendo%20-%20Nintendo%20Entertainment%20System%20%28Unheadered%29.zip/Aladdin%20II%20%28Asia%29%20%28En%29%20%28Hummer%20Team%29%20%28Pirate%29.zip" TargetMode="External"/><Relationship Id="rId691" Type="http://schemas.openxmlformats.org/officeDocument/2006/relationships/hyperlink" Target="https://archive.org/download/ni-roms/roms/Nintendo%20-%20Nintendo%20Entertainment%20System%20%28Unheadered%29.zip/Jordan%20vs%20Bird%20-%20One%20on%20One%20%28USA%29.zip" TargetMode="External"/><Relationship Id="rId690" Type="http://schemas.openxmlformats.org/officeDocument/2006/relationships/hyperlink" Target="https://archive.org/download/ni-roms/roms/Nintendo%20-%20Nintendo%20Entertainment%20System%20%28Unheadered%29.zip/Aladdin%204%20%28Asia%29%20%28En%29%20%281996%29%20%28Pirate%29.zip" TargetMode="External"/><Relationship Id="rId697" Type="http://schemas.openxmlformats.org/officeDocument/2006/relationships/hyperlink" Target="https://archive.org/download/ni-roms/roms/Nintendo%20-%20Nintendo%20Entertainment%20System%20%28Unheadered%29.zip/Jungle%20Book%2C%20The%20%28USA%29.zip" TargetMode="External"/><Relationship Id="rId696" Type="http://schemas.openxmlformats.org/officeDocument/2006/relationships/hyperlink" Target="https://archive.org/download/ni-roms/roms/Nintendo%20-%20Nintendo%20Entertainment%20System%20%28Unheadered%29.zip/Aladdin%20III%20%28A-N2%29%20%28Asia%29%20%28En%29%20%28Pirate%29.zip" TargetMode="External"/><Relationship Id="rId695" Type="http://schemas.openxmlformats.org/officeDocument/2006/relationships/hyperlink" Target="https://archive.org/download/ni-roms/roms/Nintendo%20-%20Nintendo%20Entertainment%20System%20%28Unheadered%29.zip/Joust%20%28USA%29.zip" TargetMode="External"/><Relationship Id="rId694" Type="http://schemas.openxmlformats.org/officeDocument/2006/relationships/hyperlink" Target="https://archive.org/download/ni-roms/roms/Nintendo%20-%20Nintendo%20Entertainment%20System%20%28Unheadered%29.zip/Aladdin%20II%20%28China%29%20%28En%29%20%28Pirate%29.zip" TargetMode="External"/><Relationship Id="rId1499" Type="http://schemas.openxmlformats.org/officeDocument/2006/relationships/hyperlink" Target="https://archive.org/download/ni-roms/roms/Nintendo%20-%20Nintendo%20Entertainment%20System%20%28Unheadered%29.zip/Where%20in%20Time%20Is%20Carmen%20Sandiego%20%28USA%29.zip" TargetMode="External"/><Relationship Id="rId668" Type="http://schemas.openxmlformats.org/officeDocument/2006/relationships/hyperlink" Target="https://archive.org/download/ni-roms/roms/Nintendo%20-%20Nintendo%20Entertainment%20System%20%28Unheadered%29.zip/Akumajou%20Special%20-%20Boku%20Dracula-kun%20%28World%29%20%28Ja%29%20%28Castlevania%20Anniversary%20Collection%29.zip" TargetMode="External"/><Relationship Id="rId667" Type="http://schemas.openxmlformats.org/officeDocument/2006/relationships/hyperlink" Target="https://archive.org/download/ni-roms/roms/Nintendo%20-%20Nintendo%20Entertainment%20System%20%28Unheadered%29.zip/Jackie%20Chan%27s%20Action%20Kung%20Fu%20%28USA%29.zip" TargetMode="External"/><Relationship Id="rId666" Type="http://schemas.openxmlformats.org/officeDocument/2006/relationships/hyperlink" Target="https://archive.org/download/ni-roms/roms/Nintendo%20-%20Nintendo%20Entertainment%20System%20%28Unheadered%29.zip/Akumajou%20Special%20-%20Boku%20Dracula-kun%20%28Japan%29.zip" TargetMode="External"/><Relationship Id="rId665" Type="http://schemas.openxmlformats.org/officeDocument/2006/relationships/hyperlink" Target="https://archive.org/download/ni-roms/roms/Nintendo%20-%20Nintendo%20Entertainment%20System%20%28Unheadered%29.zip/Jackal%20%28USA%29.zip" TargetMode="External"/><Relationship Id="rId669" Type="http://schemas.openxmlformats.org/officeDocument/2006/relationships/hyperlink" Target="https://archive.org/download/ni-roms/roms/Nintendo%20-%20Nintendo%20Entertainment%20System%20%28Unheadered%29.zip/James%20Bond%20Jr%20%28USA%29.zip" TargetMode="External"/><Relationship Id="rId1490" Type="http://schemas.openxmlformats.org/officeDocument/2006/relationships/hyperlink" Target="https://archive.org/download/ni-roms/roms/Nintendo%20-%20Nintendo%20Entertainment%20System%20%28Unheadered%29.zip/Black%20Jewel%20Reborn%20%28World%29%20%28v0.1%29%20%28Demo%29%20%28Aftermarket%29%20%28Unl%29.zip" TargetMode="External"/><Relationship Id="rId660" Type="http://schemas.openxmlformats.org/officeDocument/2006/relationships/hyperlink" Target="https://archive.org/download/ni-roms/roms/Nintendo%20-%20Nintendo%20Entertainment%20System%20%28Unheadered%29.zip/Akumajou%20Dracula%20%28Japan%29.zip" TargetMode="External"/><Relationship Id="rId1491" Type="http://schemas.openxmlformats.org/officeDocument/2006/relationships/hyperlink" Target="https://archive.org/download/ni-roms/roms/Nintendo%20-%20Nintendo%20Entertainment%20System%20%28Unheadered%29.zip/Wheel%20of%20Fortune%20-%20Family%20Edition%20%28USA%29.zip" TargetMode="External"/><Relationship Id="rId1492" Type="http://schemas.openxmlformats.org/officeDocument/2006/relationships/hyperlink" Target="https://archive.org/download/ni-roms/roms/Nintendo%20-%20Nintendo%20Entertainment%20System%20%28Unheadered%29.zip/Black%20Jewel%20Reborn%20%28World%29%20%28v0.14%29%20%28Demo%29%20%28Aftermarket%29%20%28Unl%29.zip" TargetMode="External"/><Relationship Id="rId1493" Type="http://schemas.openxmlformats.org/officeDocument/2006/relationships/hyperlink" Target="https://archive.org/download/ni-roms/roms/Nintendo%20-%20Nintendo%20Entertainment%20System%20%28Unheadered%29.zip/Wheel%20of%20Fortune%20-%20Junior%20Edition%20%28USA%29.zip" TargetMode="External"/><Relationship Id="rId1494" Type="http://schemas.openxmlformats.org/officeDocument/2006/relationships/hyperlink" Target="https://archive.org/download/ni-roms/roms/Nintendo%20-%20Nintendo%20Entertainment%20System%20%28Unheadered%29.zip/Black%20Jewel%20Reborn%20%28World%29%20%28v0.16%29%20%28Demo%29%20%28Aftermarket%29%20%28Unl%29.zip" TargetMode="External"/><Relationship Id="rId664" Type="http://schemas.openxmlformats.org/officeDocument/2006/relationships/hyperlink" Target="https://archive.org/download/ni-roms/roms/Nintendo%20-%20Nintendo%20Entertainment%20System%20%28Unheadered%29.zip/Akumajou%20Special%20-%20Boku%20Dracula-kun%20%28Japan%29%20%28Pirate%29.zip" TargetMode="External"/><Relationship Id="rId1495" Type="http://schemas.openxmlformats.org/officeDocument/2006/relationships/hyperlink" Target="https://archive.org/download/ni-roms/roms/Nintendo%20-%20Nintendo%20Entertainment%20System%20%28Unheadered%29.zip/Wheel%20of%20Fortune%20%28USA%29%20%28Rev%201%29.zip" TargetMode="External"/><Relationship Id="rId663" Type="http://schemas.openxmlformats.org/officeDocument/2006/relationships/hyperlink" Target="https://archive.org/download/ni-roms/roms/Nintendo%20-%20Nintendo%20Entertainment%20System%20%28Unheadered%29.zip/Jack%20Nicklaus%27%20Greatest%2018%20Holes%20of%20Major%20Championship%20Golf%20%28USA%29.zip" TargetMode="External"/><Relationship Id="rId1496" Type="http://schemas.openxmlformats.org/officeDocument/2006/relationships/hyperlink" Target="https://archive.org/download/ni-roms/roms/Nintendo%20-%20Nintendo%20Entertainment%20System%20%28Unheadered%29.zip/Black%20Jewel%20Reborn%20%28World%29%20%28v0.161%29%20%28Demo%29%20%28Aftermarket%29%20%28Unl%29.zip" TargetMode="External"/><Relationship Id="rId662" Type="http://schemas.openxmlformats.org/officeDocument/2006/relationships/hyperlink" Target="https://archive.org/download/ni-roms/roms/Nintendo%20-%20Nintendo%20Entertainment%20System%20%28Unheadered%29.zip/Akumajou%20Dracula%20%28World%29%20%28Ja%29%20%28Castlevania%20Anniversary%20Collection%29.zip" TargetMode="External"/><Relationship Id="rId1497" Type="http://schemas.openxmlformats.org/officeDocument/2006/relationships/hyperlink" Target="https://archive.org/download/ni-roms/roms/Nintendo%20-%20Nintendo%20Entertainment%20System%20%28Unheadered%29.zip/Wheel%20of%20Fortune%20Featuring%20Vanna%20White%20%28USA%29.zip" TargetMode="External"/><Relationship Id="rId661" Type="http://schemas.openxmlformats.org/officeDocument/2006/relationships/hyperlink" Target="https://archive.org/download/ni-roms/roms/Nintendo%20-%20Nintendo%20Entertainment%20System%20%28Unheadered%29.zip/Ivan%20%27Ironman%27%20Stewart%27s%20Super%20Off%20Road%20%28USA%29.zip" TargetMode="External"/><Relationship Id="rId1498" Type="http://schemas.openxmlformats.org/officeDocument/2006/relationships/hyperlink" Target="https://archive.org/download/ni-roms/roms/Nintendo%20-%20Nintendo%20Entertainment%20System%20%28Unheadered%29.zip/Black%20Jewel%20Reborn%20%28World%29%20%28v0.165%29%20%28Demo%29%20%28Aftermarket%29%20%28Unl%29.zip" TargetMode="External"/><Relationship Id="rId1488" Type="http://schemas.openxmlformats.org/officeDocument/2006/relationships/hyperlink" Target="https://archive.org/download/ni-roms/roms/Nintendo%20-%20Nintendo%20Entertainment%20System%20%28Unheadered%29.zip/Black%20Dragon%20%28Korea%29%20%28Unl%29.zip" TargetMode="External"/><Relationship Id="rId1489" Type="http://schemas.openxmlformats.org/officeDocument/2006/relationships/hyperlink" Target="https://archive.org/download/ni-roms/roms/Nintendo%20-%20Nintendo%20Entertainment%20System%20%28Unheadered%29.zip/Werewolf%20-%20The%20Last%20Warrior%20%28USA%29.zip" TargetMode="External"/><Relationship Id="rId657" Type="http://schemas.openxmlformats.org/officeDocument/2006/relationships/hyperlink" Target="https://archive.org/download/ni-roms/roms/Nintendo%20-%20Nintendo%20Entertainment%20System%20%28Unheadered%29.zip/IronSword%20-%20Wizards%20%26%20Warriors%20II%20%28USA%29.zip" TargetMode="External"/><Relationship Id="rId656" Type="http://schemas.openxmlformats.org/officeDocument/2006/relationships/hyperlink" Target="https://archive.org/download/ni-roms/roms/Nintendo%20-%20Nintendo%20Entertainment%20System%20%28Unheadered%29.zip/Akumajou%20Densetsu%20%28World%29%20%28Ja%29%20%28Castlevania%20Anniversary%20Collection%29.zip" TargetMode="External"/><Relationship Id="rId655" Type="http://schemas.openxmlformats.org/officeDocument/2006/relationships/hyperlink" Target="https://archive.org/download/ni-roms/roms/Nintendo%20-%20Nintendo%20Entertainment%20System%20%28Unheadered%29.zip/Iron%20Tank%20-%20The%20Invasion%20of%20Normandy%20%28USA%29.zip" TargetMode="External"/><Relationship Id="rId654" Type="http://schemas.openxmlformats.org/officeDocument/2006/relationships/hyperlink" Target="https://archive.org/download/ni-roms/roms/Nintendo%20-%20Nintendo%20Entertainment%20System%20%28Unheadered%29.zip/Akumajou%20Densetsu%20%28Japan%29.zip" TargetMode="External"/><Relationship Id="rId659" Type="http://schemas.openxmlformats.org/officeDocument/2006/relationships/hyperlink" Target="https://archive.org/download/ni-roms/roms/Nintendo%20-%20Nintendo%20Entertainment%20System%20%28Unheadered%29.zip/Isolated%20Warrior%20%28USA%29.zip" TargetMode="External"/><Relationship Id="rId658" Type="http://schemas.openxmlformats.org/officeDocument/2006/relationships/hyperlink" Target="https://archive.org/download/ni-roms/roms/Nintendo%20-%20Nintendo%20Entertainment%20System%20%28Unheadered%29.zip/Akumajou%20Dracula%20%28Asia%29%20%28Ja%29%20%28Kaiser%29%20%28KS-7010%29%20%28Pirate%29.zip" TargetMode="External"/><Relationship Id="rId1480" Type="http://schemas.openxmlformats.org/officeDocument/2006/relationships/hyperlink" Target="https://archive.org/download/ni-roms/roms/Nintendo%20-%20Nintendo%20Entertainment%20System%20%28Unheadered%29.zip/Black%20Box%20Challenge%20%28World%29%20%28Beta%29%20%282017-09-17%29%20%28Aftermarket%29%20%28Unl%29.zip" TargetMode="External"/><Relationship Id="rId1481" Type="http://schemas.openxmlformats.org/officeDocument/2006/relationships/hyperlink" Target="https://archive.org/download/ni-roms/roms/Nintendo%20-%20Nintendo%20Entertainment%20System%20%28Unheadered%29.zip/Warpman%20%28Japan%29%20%28En%29%20%28Rev%201%29%20%28Namcot%20Collection%29.zip" TargetMode="External"/><Relationship Id="rId1482" Type="http://schemas.openxmlformats.org/officeDocument/2006/relationships/hyperlink" Target="https://archive.org/download/ni-roms/roms/Nintendo%20-%20Nintendo%20Entertainment%20System%20%28Unheadered%29.zip/Black%20Box%20Challenge%20%28World%29%20%28Jeffrey%20Wittenhagen%27s%29%20%28Aftermarket%29%20%28Unl%29%20%28Alt%29.zip" TargetMode="External"/><Relationship Id="rId1483" Type="http://schemas.openxmlformats.org/officeDocument/2006/relationships/hyperlink" Target="https://archive.org/download/ni-roms/roms/Nintendo%20-%20Nintendo%20Entertainment%20System%20%28Unheadered%29.zip/Wayne%20Gretzky%20Hockey%20%28USA%29.zip" TargetMode="External"/><Relationship Id="rId653" Type="http://schemas.openxmlformats.org/officeDocument/2006/relationships/hyperlink" Target="https://archive.org/download/ni-roms/roms/Nintendo%20-%20Nintendo%20Entertainment%20System%20%28Unheadered%29.zip/International%20Cricket%20%28Australia%29.zip" TargetMode="External"/><Relationship Id="rId1484" Type="http://schemas.openxmlformats.org/officeDocument/2006/relationships/hyperlink" Target="https://archive.org/download/ni-roms/roms/Nintendo%20-%20Nintendo%20Entertainment%20System%20%28Unheadered%29.zip/Black%20Box%20Challenge%20%28World%29%20%28Jeffrey%20Wittenhagen%27s%29%20%28Aftermarket%29%20%28Unl%29.zip" TargetMode="External"/><Relationship Id="rId652" Type="http://schemas.openxmlformats.org/officeDocument/2006/relationships/hyperlink" Target="https://archive.org/download/ni-roms/roms/Nintendo%20-%20Nintendo%20Entertainment%20System%20%28Unheadered%29.zip/Akumajou%20Densetsu%20%28Japan%29%20%28Virtual%20Console%29.zip" TargetMode="External"/><Relationship Id="rId1485" Type="http://schemas.openxmlformats.org/officeDocument/2006/relationships/hyperlink" Target="https://archive.org/download/ni-roms/roms/Nintendo%20-%20Nintendo%20Entertainment%20System%20%28Unheadered%29.zip/Wayne%27s%20World%20%28USA%29.zip" TargetMode="External"/><Relationship Id="rId651" Type="http://schemas.openxmlformats.org/officeDocument/2006/relationships/hyperlink" Target="https://archive.org/download/ni-roms/roms/Nintendo%20-%20Nintendo%20Entertainment%20System%20%28Unheadered%29.zip/Infiltrator%20%28USA%29.zip" TargetMode="External"/><Relationship Id="rId1486" Type="http://schemas.openxmlformats.org/officeDocument/2006/relationships/hyperlink" Target="https://archive.org/download/ni-roms/roms/Nintendo%20-%20Nintendo%20Entertainment%20System%20%28Unheadered%29.zip/Black%20Box%20Challenge%20%28World%29%20%28Sly%20Dog%20Studios%29%20%28Aftermarket%29%20%28Unl%29.zip" TargetMode="External"/><Relationship Id="rId650" Type="http://schemas.openxmlformats.org/officeDocument/2006/relationships/hyperlink" Target="https://archive.org/download/ni-roms/roms/Nintendo%20-%20Nintendo%20Entertainment%20System%20%28Unheadered%29.zip/Akuma-kun%20-%20Makai%20no%20Wana%20%28Japan%29.zip" TargetMode="External"/><Relationship Id="rId1487" Type="http://schemas.openxmlformats.org/officeDocument/2006/relationships/hyperlink" Target="https://archive.org/download/ni-roms/roms/Nintendo%20-%20Nintendo%20Entertainment%20System%20%28Unheadered%29.zip/WCW%20World%20Championship%20Wrestling%20%28USA%29.zip" TargetMode="External"/><Relationship Id="rId689" Type="http://schemas.openxmlformats.org/officeDocument/2006/relationships/hyperlink" Target="https://archive.org/download/ni-roms/roms/Nintendo%20-%20Nintendo%20Entertainment%20System%20%28Unheadered%29.zip/John%20Elway%27s%20Quarterback%20%28USA%29.zip" TargetMode="External"/><Relationship Id="rId688" Type="http://schemas.openxmlformats.org/officeDocument/2006/relationships/hyperlink" Target="https://archive.org/download/ni-roms/roms/Nintendo%20-%20Nintendo%20Entertainment%20System%20%28Unheadered%29.zip/Aladdin%204%20%28Asia%29%20%28En%29%20%281995%29%20%28Pirate%29.zip" TargetMode="External"/><Relationship Id="rId687" Type="http://schemas.openxmlformats.org/officeDocument/2006/relationships/hyperlink" Target="https://archive.org/download/ni-roms/roms/Nintendo%20-%20Nintendo%20Entertainment%20System%20%28Unheadered%29.zip/Joe%20%26%20Mac%20%28USA%29.zip" TargetMode="External"/><Relationship Id="rId682" Type="http://schemas.openxmlformats.org/officeDocument/2006/relationships/hyperlink" Target="https://archive.org/download/ni-roms/roms/Nintendo%20-%20Nintendo%20Entertainment%20System%20%28Unheadered%29.zip/Aladdin%20%28Asia%29%20%28En%29%20%28Super%20Game%29%20%28Pirate%29.zip" TargetMode="External"/><Relationship Id="rId681" Type="http://schemas.openxmlformats.org/officeDocument/2006/relationships/hyperlink" Target="https://archive.org/download/ni-roms/roms/Nintendo%20-%20Nintendo%20Entertainment%20System%20%28Unheadered%29.zip/Jim%20Power%20-%20The%20Lost%20Dimension%20%28World%29%20%28QUByte%20Classics%29.zip" TargetMode="External"/><Relationship Id="rId680" Type="http://schemas.openxmlformats.org/officeDocument/2006/relationships/hyperlink" Target="https://archive.org/download/ni-roms/roms/Nintendo%20-%20Nintendo%20Entertainment%20System%20%28Unheadered%29.zip/Aladdin%20%28Asia%29%20%28En%29%20%28Super%20Game%29%20%28A-N8%29%20%28Pirate%29.zip" TargetMode="External"/><Relationship Id="rId686" Type="http://schemas.openxmlformats.org/officeDocument/2006/relationships/hyperlink" Target="https://archive.org/download/ni-roms/roms/Nintendo%20-%20Nintendo%20Entertainment%20System%20%28Unheadered%29.zip/Aladdin%20%28Russia%29%20%28Pirate%29.zip" TargetMode="External"/><Relationship Id="rId685" Type="http://schemas.openxmlformats.org/officeDocument/2006/relationships/hyperlink" Target="https://archive.org/download/ni-roms/roms/Nintendo%20-%20Nintendo%20Entertainment%20System%20%28Unheadered%29.zip/Joe%20%26%20Mac%20-%20Caveman%20Ninja%20%28Europe%29.zip" TargetMode="External"/><Relationship Id="rId684" Type="http://schemas.openxmlformats.org/officeDocument/2006/relationships/hyperlink" Target="https://archive.org/download/ni-roms/roms/Nintendo%20-%20Nintendo%20Entertainment%20System%20%28Unheadered%29.zip/Aladdin%20%28Europe%29.zip" TargetMode="External"/><Relationship Id="rId683" Type="http://schemas.openxmlformats.org/officeDocument/2006/relationships/hyperlink" Target="https://archive.org/download/ni-roms/roms/Nintendo%20-%20Nintendo%20Entertainment%20System%20%28Unheadered%29.zip/Jimmy%20Connors%20Tennis%20%28USA%29.zip" TargetMode="External"/><Relationship Id="rId679" Type="http://schemas.openxmlformats.org/officeDocument/2006/relationships/hyperlink" Target="https://archive.org/download/ni-roms/roms/Nintendo%20-%20Nintendo%20Entertainment%20System%20%28Unheadered%29.zip/Jetsons%2C%20The%20-%20Cogswell%27s%20Caper%20%28USA%29.zip" TargetMode="External"/><Relationship Id="rId678" Type="http://schemas.openxmlformats.org/officeDocument/2006/relationships/hyperlink" Target="https://archive.org/download/ni-roms/roms/Nintendo%20-%20Nintendo%20Entertainment%20System%20%28Unheadered%29.zip/Aladdin%20%28Asia%29%20%28En%29%20%28NT-622%29%20%28Pirate%29.zip" TargetMode="External"/><Relationship Id="rId677" Type="http://schemas.openxmlformats.org/officeDocument/2006/relationships/hyperlink" Target="https://archive.org/download/ni-roms/roms/Nintendo%20-%20Nintendo%20Entertainment%20System%20%28Unheadered%29.zip/Jeopardy%21%20Junior%20Edition%20%28USA%29.zip" TargetMode="External"/><Relationship Id="rId676" Type="http://schemas.openxmlformats.org/officeDocument/2006/relationships/hyperlink" Target="https://archive.org/download/ni-roms/roms/Nintendo%20-%20Nintendo%20Entertainment%20System%20%28Unheadered%29.zip/Aladdin%20%28Asia%29%20%28En%29%20%28Hummer%20Team%29%20%28Pirate%29.zip" TargetMode="External"/><Relationship Id="rId671" Type="http://schemas.openxmlformats.org/officeDocument/2006/relationships/hyperlink" Target="https://archive.org/download/ni-roms/roms/Nintendo%20-%20Nintendo%20Entertainment%20System%20%28Unheadered%29.zip/Jaws%20%28USA%29.zip" TargetMode="External"/><Relationship Id="rId670" Type="http://schemas.openxmlformats.org/officeDocument/2006/relationships/hyperlink" Target="https://archive.org/download/ni-roms/roms/Nintendo%20-%20Nintendo%20Entertainment%20System%20%28Unheadered%29.zip/Akuma%20no%20Shoutaijou%20%28Japan%29.zip" TargetMode="External"/><Relationship Id="rId675" Type="http://schemas.openxmlformats.org/officeDocument/2006/relationships/hyperlink" Target="https://archive.org/download/ni-roms/roms/Nintendo%20-%20Nintendo%20Entertainment%20System%20%28Unheadered%29.zip/Jeopardy%21%2025th%20Anniversary%20Edition%20%28USA%29.zip" TargetMode="External"/><Relationship Id="rId674" Type="http://schemas.openxmlformats.org/officeDocument/2006/relationships/hyperlink" Target="https://archive.org/download/ni-roms/roms/Nintendo%20-%20Nintendo%20Entertainment%20System%20%28Unheadered%29.zip/Aladdin%20%28Asia%29%20%28En%29%20%28A-N7%29%20%28Pirate%29.zip" TargetMode="External"/><Relationship Id="rId673" Type="http://schemas.openxmlformats.org/officeDocument/2006/relationships/hyperlink" Target="https://archive.org/download/ni-roms/roms/Nintendo%20-%20Nintendo%20Entertainment%20System%20%28Unheadered%29.zip/Jeopardy%21%20%28USA%29%20%28Rev%201%29.zip" TargetMode="External"/><Relationship Id="rId672" Type="http://schemas.openxmlformats.org/officeDocument/2006/relationships/hyperlink" Target="https://archive.org/download/ni-roms/roms/Nintendo%20-%20Nintendo%20Entertainment%20System%20%28Unheadered%29.zip/Al%20Unser%20Jr.%20Turbo%20Racing%20%28USA%29.zip" TargetMode="External"/><Relationship Id="rId5019" Type="http://schemas.openxmlformats.org/officeDocument/2006/relationships/hyperlink" Target="https://archive.org/download/ni-roms/roms/Nintendo%20-%20Nintendo%20Entertainment%20System%20%28Unheadered%29.zip/Power%20Pad%20Test%20%28World%29%20%28v0.1%29%20%28Proto%29%20%28Test%20Program%29%20%28Aftermarket%29%20%28Unl%29.zip" TargetMode="External"/><Relationship Id="rId6340" Type="http://schemas.openxmlformats.org/officeDocument/2006/relationships/hyperlink" Target="https://archive.org/download/ni-roms/roms/Nintendo%20-%20Nintendo%20Entertainment%20System%20%28Unheadered%29.zip/Sweet%20Dreams%20Nonogram%20%28World%29%20%28Aftermarket%29%20%28Unl%29.zip" TargetMode="External"/><Relationship Id="rId5010" Type="http://schemas.openxmlformats.org/officeDocument/2006/relationships/hyperlink" Target="https://archive.org/download/ni-roms/roms/Nintendo%20-%20Nintendo%20Entertainment%20System%20%28Unheadered%29.zip/Popo%20Team%20%28Asia%29%20%28En%29%20%28Unl%29.zip" TargetMode="External"/><Relationship Id="rId6341" Type="http://schemas.openxmlformats.org/officeDocument/2006/relationships/hyperlink" Target="https://archive.org/download/ni-roms/roms/Nintendo%20-%20Nintendo%20Entertainment%20System%20%28Unheadered%29.zip/Sweet%20Home%20%28Japan%29%20%28Sample%29.zip" TargetMode="External"/><Relationship Id="rId5013" Type="http://schemas.openxmlformats.org/officeDocument/2006/relationships/hyperlink" Target="https://archive.org/download/ni-roms/roms/Nintendo%20-%20Nintendo%20Entertainment%20System%20%28Unheadered%29.zip/Porun-chan%20no%20Onigiri%20Daisuki%20%28Japan%29%20%28Digital%20Edition%29%20%28Aftermarket%29%20%28Unl%29.zip" TargetMode="External"/><Relationship Id="rId6344" Type="http://schemas.openxmlformats.org/officeDocument/2006/relationships/hyperlink" Target="https://archive.org/download/ni-roms/roms/Nintendo%20-%20Nintendo%20Entertainment%20System%20%28Unheadered%29.zip/Sword%20Master%20%28Europe%29.zip" TargetMode="External"/><Relationship Id="rId5014" Type="http://schemas.openxmlformats.org/officeDocument/2006/relationships/hyperlink" Target="https://archive.org/download/ni-roms/roms/Nintendo%20-%20Nintendo%20Entertainment%20System%20%28Unheadered%29.zip/Porun-chan%20no%20Onigiri%20Daisuki%20%28Japan%29%20%28Trial%20Edition%29%20%28Aftermarket%29%20%28Unl%29.zip" TargetMode="External"/><Relationship Id="rId6345" Type="http://schemas.openxmlformats.org/officeDocument/2006/relationships/hyperlink" Target="https://archive.org/download/ni-roms/roms/Nintendo%20-%20Nintendo%20Entertainment%20System%20%28Unheadered%29.zip/Sword%20Master%20%28Japan%29.zip" TargetMode="External"/><Relationship Id="rId5011" Type="http://schemas.openxmlformats.org/officeDocument/2006/relationships/hyperlink" Target="https://archive.org/download/ni-roms/roms/Nintendo%20-%20Nintendo%20Entertainment%20System%20%28Unheadered%29.zip/Porter%20%28Asia%29%20%28En%29%20%28Unl%29.zip" TargetMode="External"/><Relationship Id="rId6342" Type="http://schemas.openxmlformats.org/officeDocument/2006/relationships/hyperlink" Target="https://archive.org/download/ni-roms/roms/Nintendo%20-%20Nintendo%20Entertainment%20System%20%28Unheadered%29.zip/Sweet%20Home%20%28Japan%29.zip" TargetMode="External"/><Relationship Id="rId5012" Type="http://schemas.openxmlformats.org/officeDocument/2006/relationships/hyperlink" Target="https://archive.org/download/ni-roms/roms/Nintendo%20-%20Nintendo%20Entertainment%20System%20%28Unheadered%29.zip/Portopia%20Renzoku%20Satsujin%20Jiken%20%28Japan%29.zip" TargetMode="External"/><Relationship Id="rId6343" Type="http://schemas.openxmlformats.org/officeDocument/2006/relationships/hyperlink" Target="https://archive.org/download/ni-roms/roms/Nintendo%20-%20Nintendo%20Entertainment%20System%20%28Unheadered%29.zip/Sword%20Master%20%28Asia%29%20%28En%29%20%28S-R2%29%20%28Pirate%29.zip" TargetMode="External"/><Relationship Id="rId5017" Type="http://schemas.openxmlformats.org/officeDocument/2006/relationships/hyperlink" Target="https://archive.org/download/ni-roms/roms/Nintendo%20-%20Nintendo%20Entertainment%20System%20%28Unheadered%29.zip/Power%20Blade%202%20%28USA%29.zip" TargetMode="External"/><Relationship Id="rId6348" Type="http://schemas.openxmlformats.org/officeDocument/2006/relationships/hyperlink" Target="https://archive.org/download/ni-roms/roms/Nintendo%20-%20Nintendo%20Entertainment%20System%20%28Unheadered%29.zip/Swords%20and%20Serpents%20%28France%29.zip" TargetMode="External"/><Relationship Id="rId5018" Type="http://schemas.openxmlformats.org/officeDocument/2006/relationships/hyperlink" Target="https://archive.org/download/ni-roms/roms/Nintendo%20-%20Nintendo%20Entertainment%20System%20%28Unheadered%29.zip/Power%20Blazer%20%28Japan%29.zip" TargetMode="External"/><Relationship Id="rId6349" Type="http://schemas.openxmlformats.org/officeDocument/2006/relationships/hyperlink" Target="https://archive.org/download/ni-roms/roms/Nintendo%20-%20Nintendo%20Entertainment%20System%20%28Unheadered%29.zip/Swords%20and%20Serpents%20%28USA%29.zip" TargetMode="External"/><Relationship Id="rId5015" Type="http://schemas.openxmlformats.org/officeDocument/2006/relationships/hyperlink" Target="https://archive.org/download/ni-roms/roms/Nintendo%20-%20Nintendo%20Entertainment%20System%20%28Unheadered%29.zip/Power%20Blade%20%28Europe%29.zip" TargetMode="External"/><Relationship Id="rId6346" Type="http://schemas.openxmlformats.org/officeDocument/2006/relationships/hyperlink" Target="https://archive.org/download/ni-roms/roms/Nintendo%20-%20Nintendo%20Entertainment%20System%20%28Unheadered%29.zip/Sword%20Master%20%28USA%29.zip" TargetMode="External"/><Relationship Id="rId5016" Type="http://schemas.openxmlformats.org/officeDocument/2006/relationships/hyperlink" Target="https://archive.org/download/ni-roms/roms/Nintendo%20-%20Nintendo%20Entertainment%20System%20%28Unheadered%29.zip/Power%20Blade%20%28USA%29.zip" TargetMode="External"/><Relationship Id="rId6347" Type="http://schemas.openxmlformats.org/officeDocument/2006/relationships/hyperlink" Target="https://archive.org/download/ni-roms/roms/Nintendo%20-%20Nintendo%20Entertainment%20System%20%28Unheadered%29.zip/Swords%20and%20Serpents%20%28Europe%29.zip" TargetMode="External"/><Relationship Id="rId5008" Type="http://schemas.openxmlformats.org/officeDocument/2006/relationships/hyperlink" Target="https://archive.org/download/ni-roms/roms/Nintendo%20-%20Nintendo%20Entertainment%20System%20%28Unheadered%29.zip/Popeye%20II%20-%20Travels%20in%20Persia%20%28Asia%29%20%28En%29%20%28Pirate%29.zip" TargetMode="External"/><Relationship Id="rId6339" Type="http://schemas.openxmlformats.org/officeDocument/2006/relationships/hyperlink" Target="https://archive.org/download/ni-roms/roms/Nintendo%20-%20Nintendo%20Entertainment%20System%20%28Unheadered%29.zip/Swamp%20Thing%20%28USA%29.zip" TargetMode="External"/><Relationship Id="rId5009" Type="http://schemas.openxmlformats.org/officeDocument/2006/relationships/hyperlink" Target="https://archive.org/download/ni-roms/roms/Nintendo%20-%20Nintendo%20Entertainment%20System%20%28Unheadered%29.zip/Popeye%20no%20Eigo%20Asobi%20%28Japan%29.zip" TargetMode="External"/><Relationship Id="rId6330" Type="http://schemas.openxmlformats.org/officeDocument/2006/relationships/hyperlink" Target="https://archive.org/download/ni-roms/roms/Nintendo%20-%20Nintendo%20Entertainment%20System%20%28Unheadered%29.zip/Super%20Xevious%20-%20Gump%20no%20Nazo%20%28Japan%29.zip" TargetMode="External"/><Relationship Id="rId5002" Type="http://schemas.openxmlformats.org/officeDocument/2006/relationships/hyperlink" Target="https://archive.org/download/ni-roms/roms/Nintendo%20-%20Nintendo%20Entertainment%20System%20%28Unheadered%29.zip/Pong%20and%20Head%20Bounce%20%28World%29%20%28Aftermarket%29%20%28Unl%29.zip" TargetMode="External"/><Relationship Id="rId6333" Type="http://schemas.openxmlformats.org/officeDocument/2006/relationships/hyperlink" Target="https://archive.org/download/ni-roms/roms/Nintendo%20-%20Nintendo%20Entertainment%20System%20%28Unheadered%29.zip/Superman%20%28Japan%29.zip" TargetMode="External"/><Relationship Id="rId5003" Type="http://schemas.openxmlformats.org/officeDocument/2006/relationships/hyperlink" Target="https://archive.org/download/ni-roms/roms/Nintendo%20-%20Nintendo%20Entertainment%20System%20%28Unheadered%29.zip/Pooyan%20%28Japan%29.zip" TargetMode="External"/><Relationship Id="rId6334" Type="http://schemas.openxmlformats.org/officeDocument/2006/relationships/hyperlink" Target="https://archive.org/download/ni-roms/roms/Nintendo%20-%20Nintendo%20Entertainment%20System%20%28Unheadered%29.zip/Superman%20%28USA%29%20%28Kemco%29.zip" TargetMode="External"/><Relationship Id="rId5000" Type="http://schemas.openxmlformats.org/officeDocument/2006/relationships/hyperlink" Target="https://archive.org/download/ni-roms/roms/Nintendo%20-%20Nintendo%20Entertainment%20System%20%28Unheadered%29.zip/Pong%20198x%20%28World%29%20%28NESDev%202014%29%20%28Aftermarket%29%20%28Unl%29.zip" TargetMode="External"/><Relationship Id="rId6331" Type="http://schemas.openxmlformats.org/officeDocument/2006/relationships/hyperlink" Target="https://archive.org/download/ni-roms/roms/Nintendo%20-%20Nintendo%20Entertainment%20System%20%28Unheadered%29.zip/Super%20Xevious%20-%20Gump%20no%20Nazo%20%28USA%2C%20Europe%29%20%28Namco%20Museum%20Archives%20Vol%202%29.zip" TargetMode="External"/><Relationship Id="rId5001" Type="http://schemas.openxmlformats.org/officeDocument/2006/relationships/hyperlink" Target="https://archive.org/download/ni-roms/roms/Nintendo%20-%20Nintendo%20Entertainment%20System%20%28Unheadered%29.zip/Pong%20198x%20%28World%29%20%28v1.1%29%20%28Aftermarket%29%20%28Unl%29.zip" TargetMode="External"/><Relationship Id="rId6332" Type="http://schemas.openxmlformats.org/officeDocument/2006/relationships/hyperlink" Target="https://archive.org/download/ni-roms/roms/Nintendo%20-%20Nintendo%20Entertainment%20System%20%28Unheadered%29.zip/Superman%20%28Japan%29%20%28Beta%29.zip" TargetMode="External"/><Relationship Id="rId5006" Type="http://schemas.openxmlformats.org/officeDocument/2006/relationships/hyperlink" Target="https://archive.org/download/ni-roms/roms/Nintendo%20-%20Nintendo%20Entertainment%20System%20%28Unheadered%29.zip/Popeye%20%28Japan%29.zip" TargetMode="External"/><Relationship Id="rId6337" Type="http://schemas.openxmlformats.org/officeDocument/2006/relationships/hyperlink" Target="https://archive.org/download/ni-roms/roms/Nintendo%20-%20Nintendo%20Entertainment%20System%20%28Unheadered%29.zip/Swamp%20Donkey%20%28World%29%20%28Demo%29%20%28Byte-Off%202019%29%20%28Aftermarket%29%20%28Unl%29.zip" TargetMode="External"/><Relationship Id="rId5007" Type="http://schemas.openxmlformats.org/officeDocument/2006/relationships/hyperlink" Target="https://archive.org/download/ni-roms/roms/Nintendo%20-%20Nintendo%20Entertainment%20System%20%28Unheadered%29.zip/Popeye%20%28World%29%20%28Rev%201%29.zip" TargetMode="External"/><Relationship Id="rId6338" Type="http://schemas.openxmlformats.org/officeDocument/2006/relationships/hyperlink" Target="https://archive.org/download/ni-roms/roms/Nintendo%20-%20Nintendo%20Entertainment%20System%20%28Unheadered%29.zip/Swamp%20Thing%20%28Europe%29.zip" TargetMode="External"/><Relationship Id="rId5004" Type="http://schemas.openxmlformats.org/officeDocument/2006/relationships/hyperlink" Target="https://archive.org/download/ni-roms/roms/Nintendo%20-%20Nintendo%20Entertainment%20System%20%28Unheadered%29.zip/Popeye%20%28Asia%29%20%28En%29%20%28Unknown%29%20%28LA02%29%20%28Pirate%29.zip" TargetMode="External"/><Relationship Id="rId6335" Type="http://schemas.openxmlformats.org/officeDocument/2006/relationships/hyperlink" Target="https://archive.org/download/ni-roms/roms/Nintendo%20-%20Nintendo%20Entertainment%20System%20%28Unheadered%29.zip/Superman%20%28USA%29%20%28Proto%29%20%28Sunsoft%29.zip" TargetMode="External"/><Relationship Id="rId5005" Type="http://schemas.openxmlformats.org/officeDocument/2006/relationships/hyperlink" Target="https://archive.org/download/ni-roms/roms/Nintendo%20-%20Nintendo%20Entertainment%20System%20%28Unheadered%29.zip/Popeye%20%28Asia%29%20%28En%29%20%28Whirlwind%20Manu%29%20%28LA02%29%20%28Pirate%29.zip" TargetMode="External"/><Relationship Id="rId6336" Type="http://schemas.openxmlformats.org/officeDocument/2006/relationships/hyperlink" Target="https://archive.org/download/ni-roms/roms/Nintendo%20-%20Nintendo%20Entertainment%20System%20%28Unheadered%29.zip/Superstar%20Pro%20Wrestling%20%28Japan%29.zip" TargetMode="External"/><Relationship Id="rId5031" Type="http://schemas.openxmlformats.org/officeDocument/2006/relationships/hyperlink" Target="https://archive.org/download/ni-roms/roms/Nintendo%20-%20Nintendo%20Entertainment%20System%20%28Unheadered%29.zip/Press%20Start%20Game%20%28World%29%20%28Proto%29%20%28Aftermarket%29%20%28Unl%29.zip" TargetMode="External"/><Relationship Id="rId6362" Type="http://schemas.openxmlformats.org/officeDocument/2006/relationships/hyperlink" Target="https://archive.org/download/ni-roms/roms/Nintendo%20-%20Nintendo%20Entertainment%20System%20%28Unheadered%29.zip/Tactus%20%28World%29%20%28Proto%29%20%28NESDev%202022%29%20%28Aftermarket%29%20%28Unl%29.zip" TargetMode="External"/><Relationship Id="rId5032" Type="http://schemas.openxmlformats.org/officeDocument/2006/relationships/hyperlink" Target="https://archive.org/download/ni-roms/roms/Nintendo%20-%20Nintendo%20Entertainment%20System%20%28Unheadered%29.zip/Pressing%20Buttons%20%28World%29%20%28Program%29%20%28Aftermarket%29%20%28Unl%29.zip" TargetMode="External"/><Relationship Id="rId6363" Type="http://schemas.openxmlformats.org/officeDocument/2006/relationships/hyperlink" Target="https://archive.org/download/ni-roms/roms/Nintendo%20-%20Nintendo%20Entertainment%20System%20%28Unheadered%29.zip/Tactus%20%28World%29%20%28v0.2%29%20%28Demo%29%20%28Aftermarket%29%20%28Unl%29.zip" TargetMode="External"/><Relationship Id="rId6360" Type="http://schemas.openxmlformats.org/officeDocument/2006/relationships/hyperlink" Target="https://archive.org/download/ni-roms/roms/Nintendo%20-%20Nintendo%20Entertainment%20System%20%28Unheadered%29.zip/Taboo%20-%20The%20Sixth%20Sense%20%28USA%29%20%28Rev%201%29.zip" TargetMode="External"/><Relationship Id="rId5030" Type="http://schemas.openxmlformats.org/officeDocument/2006/relationships/hyperlink" Target="https://archive.org/download/ni-roms/roms/Nintendo%20-%20Nintendo%20Entertainment%20System%20%28Unheadered%29.zip/Press%20Start%20Again%20%28World%29%20%28V4.0.11%29%20%28Proto%29%20%28Aftermarket%29%20%28Unl%29.zip" TargetMode="External"/><Relationship Id="rId6361" Type="http://schemas.openxmlformats.org/officeDocument/2006/relationships/hyperlink" Target="https://archive.org/download/ni-roms/roms/Nintendo%20-%20Nintendo%20Entertainment%20System%20%28Unheadered%29.zip/Taboo%20-%20The%20Sixth%20Sense%20%28USA%29.zip" TargetMode="External"/><Relationship Id="rId5035" Type="http://schemas.openxmlformats.org/officeDocument/2006/relationships/hyperlink" Target="https://archive.org/download/ni-roms/roms/Nintendo%20-%20Nintendo%20Entertainment%20System%20%28Unheadered%29.zip/Prince%20of%20Persia%20%28Europe%29.zip" TargetMode="External"/><Relationship Id="rId6366" Type="http://schemas.openxmlformats.org/officeDocument/2006/relationships/hyperlink" Target="https://archive.org/download/ni-roms/roms/Nintendo%20-%20Nintendo%20Entertainment%20System%20%28Unheadered%29.zip/Tag%20Team%20Pro-Wrestling%20Special%20%28Japan%29%20%28Not%20for%20Resale%29.zip" TargetMode="External"/><Relationship Id="rId5036" Type="http://schemas.openxmlformats.org/officeDocument/2006/relationships/hyperlink" Target="https://archive.org/download/ni-roms/roms/Nintendo%20-%20Nintendo%20Entertainment%20System%20%28Unheadered%29.zip/Prince%20of%20Persia%20%28France%29.zip" TargetMode="External"/><Relationship Id="rId6367" Type="http://schemas.openxmlformats.org/officeDocument/2006/relationships/hyperlink" Target="https://archive.org/download/ni-roms/roms/Nintendo%20-%20Nintendo%20Entertainment%20System%20%28Unheadered%29.zip/Tag%20Team%20Wrestling%20%28USA%29.zip" TargetMode="External"/><Relationship Id="rId5033" Type="http://schemas.openxmlformats.org/officeDocument/2006/relationships/hyperlink" Target="https://archive.org/download/ni-roms/roms/Nintendo%20-%20Nintendo%20Entertainment%20System%20%28Unheadered%29.zip/Primitive%20II%20%28World%29%20%28Aftermarket%29%20%28Pirate%29.zip" TargetMode="External"/><Relationship Id="rId6364" Type="http://schemas.openxmlformats.org/officeDocument/2006/relationships/hyperlink" Target="https://archive.org/download/ni-roms/roms/Nintendo%20-%20Nintendo%20Entertainment%20System%20%28Unheadered%29.zip/Tag%20Team%20Pro-Wrestling%20%28Brazil%29%20%28En%29%20%28Unl%29.zip" TargetMode="External"/><Relationship Id="rId5034" Type="http://schemas.openxmlformats.org/officeDocument/2006/relationships/hyperlink" Target="https://archive.org/download/ni-roms/roms/Nintendo%20-%20Nintendo%20Entertainment%20System%20%28Unheadered%29.zip/Prince%20Persii%20%28Russia%29%20%28Pirate%29.zip" TargetMode="External"/><Relationship Id="rId6365" Type="http://schemas.openxmlformats.org/officeDocument/2006/relationships/hyperlink" Target="https://archive.org/download/ni-roms/roms/Nintendo%20-%20Nintendo%20Entertainment%20System%20%28Unheadered%29.zip/Tag%20Team%20Pro-Wrestling%20%28Japan%29.zip" TargetMode="External"/><Relationship Id="rId5039" Type="http://schemas.openxmlformats.org/officeDocument/2006/relationships/hyperlink" Target="https://archive.org/download/ni-roms/roms/Nintendo%20-%20Nintendo%20Entertainment%20System%20%28Unheadered%29.zip/Prince%20of%20Persia%20%28Russia%29%20%28Snake%29%20%28Pirate%29.zip" TargetMode="External"/><Relationship Id="rId5037" Type="http://schemas.openxmlformats.org/officeDocument/2006/relationships/hyperlink" Target="https://archive.org/download/ni-roms/roms/Nintendo%20-%20Nintendo%20Entertainment%20System%20%28Unheadered%29.zip/Prince%20of%20Persia%20%28Germany%29.zip" TargetMode="External"/><Relationship Id="rId6368" Type="http://schemas.openxmlformats.org/officeDocument/2006/relationships/hyperlink" Target="https://archive.org/download/ni-roms/roms/Nintendo%20-%20Nintendo%20Entertainment%20System%20%28Unheadered%29.zip/Tagin%27%20Dragon%20%28USA%29%20%28Unl%29.zip" TargetMode="External"/><Relationship Id="rId5038" Type="http://schemas.openxmlformats.org/officeDocument/2006/relationships/hyperlink" Target="https://archive.org/download/ni-roms/roms/Nintendo%20-%20Nintendo%20Entertainment%20System%20%28Unheadered%29.zip/Prince%20of%20Persia%20%28Russia%29%20%28Electronica%29%20%28Pirate%29.zip" TargetMode="External"/><Relationship Id="rId6369" Type="http://schemas.openxmlformats.org/officeDocument/2006/relationships/hyperlink" Target="https://archive.org/download/ni-roms/roms/Nintendo%20-%20Nintendo%20Entertainment%20System%20%28Unheadered%29.zip/Taikong%20Huanxiang%20%28China%29%20%28Aftermarket%29%20%28Unl%29.zip" TargetMode="External"/><Relationship Id="rId5020" Type="http://schemas.openxmlformats.org/officeDocument/2006/relationships/hyperlink" Target="https://archive.org/download/ni-roms/roms/Nintendo%20-%20Nintendo%20Entertainment%20System%20%28Unheadered%29.zip/Power%20Punch%20II%20%28USA%29.zip" TargetMode="External"/><Relationship Id="rId6351" Type="http://schemas.openxmlformats.org/officeDocument/2006/relationships/hyperlink" Target="https://archive.org/download/ni-roms/roms/Nintendo%20-%20Nintendo%20Entertainment%20System%20%28Unheadered%29.zip/Synther%20%28World%29%20%28Demo%29%20%28Byte-Off%202024%29%20%28Aftermarket%29%20%28Unl%29.zip" TargetMode="External"/><Relationship Id="rId5021" Type="http://schemas.openxmlformats.org/officeDocument/2006/relationships/hyperlink" Target="https://archive.org/download/ni-roms/roms/Nintendo%20-%20Nintendo%20Entertainment%20System%20%28Unheadered%29.zip/Power%20Rangers%20%28Asia%29%20%28En%29%20%28Pirate%29.zip" TargetMode="External"/><Relationship Id="rId6352" Type="http://schemas.openxmlformats.org/officeDocument/2006/relationships/hyperlink" Target="https://archive.org/download/ni-roms/roms/Nintendo%20-%20Nintendo%20Entertainment%20System%20%28Unheadered%29.zip/T-Gun%20%28World%29%20%28Digital%29%20%28Aftermarket%29%20%28Unl%29.zip" TargetMode="External"/><Relationship Id="rId6350" Type="http://schemas.openxmlformats.org/officeDocument/2006/relationships/hyperlink" Target="https://archive.org/download/ni-roms/roms/Nintendo%20-%20Nintendo%20Entertainment%20System%20%28Unheadered%29.zip/Sydney%20Hunter%20and%20the%20Mayan%27s%20Revenge%20%28World%29%20%28Proto%29%20%28Aftermarket%29%20%28Unl%29.zip" TargetMode="External"/><Relationship Id="rId5024" Type="http://schemas.openxmlformats.org/officeDocument/2006/relationships/hyperlink" Target="https://archive.org/download/ni-roms/roms/Nintendo%20-%20Nintendo%20Entertainment%20System%20%28Unheadered%29.zip/Powerful%20255-in-1%20%28Asia%29%20%28En%29%20%28Pirate%29.zip" TargetMode="External"/><Relationship Id="rId6355" Type="http://schemas.openxmlformats.org/officeDocument/2006/relationships/hyperlink" Target="https://archive.org/download/ni-roms/roms/Nintendo%20-%20Nintendo%20Entertainment%20System%20%28Unheadered%29.zip/TBAS%20Interpreter%20V1%20%28World%29%20%28Program%29%20%28Aftermarket%29%20%28Unl%29.zip" TargetMode="External"/><Relationship Id="rId5025" Type="http://schemas.openxmlformats.org/officeDocument/2006/relationships/hyperlink" Target="https://archive.org/download/ni-roms/roms/Nintendo%20-%20Nintendo%20Entertainment%20System%20%28Unheadered%29.zip/Predator%20%28Australia%29.zip" TargetMode="External"/><Relationship Id="rId6356" Type="http://schemas.openxmlformats.org/officeDocument/2006/relationships/hyperlink" Target="https://archive.org/download/ni-roms/roms/Nintendo%20-%20Nintendo%20Entertainment%20System%20%28Unheadered%29.zip/TM%20Network%20-%20Live%20in%20Power%20Bowl%20%28Japan%29.zip" TargetMode="External"/><Relationship Id="rId5022" Type="http://schemas.openxmlformats.org/officeDocument/2006/relationships/hyperlink" Target="https://archive.org/download/ni-roms/roms/Nintendo%20-%20Nintendo%20Entertainment%20System%20%28Unheadered%29.zip/Power%20Rangers%202%20%28Asia%29%20%28Ja%29%20%28Pirate%29.zip" TargetMode="External"/><Relationship Id="rId6353" Type="http://schemas.openxmlformats.org/officeDocument/2006/relationships/hyperlink" Target="https://archive.org/download/ni-roms/roms/Nintendo%20-%20Nintendo%20Entertainment%20System%20%28Unheadered%29.zip/T3%20Terminator%20%28Asia%29%20%28En%29%20%28A-Q3%29%20%28Pirate%29%20%28Alt%29.zip" TargetMode="External"/><Relationship Id="rId5023" Type="http://schemas.openxmlformats.org/officeDocument/2006/relationships/hyperlink" Target="https://archive.org/download/ni-roms/roms/Nintendo%20-%20Nintendo%20Entertainment%20System%20%28Unheadered%29.zip/Power%20Soccer%20%28Japan%29.zip" TargetMode="External"/><Relationship Id="rId6354" Type="http://schemas.openxmlformats.org/officeDocument/2006/relationships/hyperlink" Target="https://archive.org/download/ni-roms/roms/Nintendo%20-%20Nintendo%20Entertainment%20System%20%28Unheadered%29.zip/T3%20Terminator%20%28Asia%29%20%28En%29%20%28A-Q3%29%20%28Pirate%29.zip" TargetMode="External"/><Relationship Id="rId5028" Type="http://schemas.openxmlformats.org/officeDocument/2006/relationships/hyperlink" Target="https://archive.org/download/ni-roms/roms/Nintendo%20-%20Nintendo%20Entertainment%20System%20%28Unheadered%29.zip/Predator%20%28USA%29.zip" TargetMode="External"/><Relationship Id="rId6359" Type="http://schemas.openxmlformats.org/officeDocument/2006/relationships/hyperlink" Target="https://archive.org/download/ni-roms/roms/Nintendo%20-%20Nintendo%20Entertainment%20System%20%28Unheadered%29.zip/TV-Chan%27s%20Great%20Escape%21%20%28World%29%20%28v2.0%29%20%28Aftermarket%29%20%28Unl%29.zip" TargetMode="External"/><Relationship Id="rId5029" Type="http://schemas.openxmlformats.org/officeDocument/2006/relationships/hyperlink" Target="https://archive.org/download/ni-roms/roms/Nintendo%20-%20Nintendo%20Entertainment%20System%20%28Unheadered%29.zip/President%20no%20Sentaku%20%28Japan%29.zip" TargetMode="External"/><Relationship Id="rId5026" Type="http://schemas.openxmlformats.org/officeDocument/2006/relationships/hyperlink" Target="https://archive.org/download/ni-roms/roms/Nintendo%20-%20Nintendo%20Entertainment%20System%20%28Unheadered%29.zip/Predator%20%28Brazil%29%20%28En%29%20%28Unl%29.zip" TargetMode="External"/><Relationship Id="rId6357" Type="http://schemas.openxmlformats.org/officeDocument/2006/relationships/hyperlink" Target="https://archive.org/download/ni-roms/roms/Nintendo%20-%20Nintendo%20Entertainment%20System%20%28Unheadered%29.zip/TORGMAN%20Adventures%20Pt.%201%20%28World%29%20%28Aftermarket%29%20%28Unl%29.zip" TargetMode="External"/><Relationship Id="rId5027" Type="http://schemas.openxmlformats.org/officeDocument/2006/relationships/hyperlink" Target="https://archive.org/download/ni-roms/roms/Nintendo%20-%20Nintendo%20Entertainment%20System%20%28Unheadered%29.zip/Predator%20%28Japan%29.zip" TargetMode="External"/><Relationship Id="rId6358" Type="http://schemas.openxmlformats.org/officeDocument/2006/relationships/hyperlink" Target="https://archive.org/download/ni-roms/roms/Nintendo%20-%20Nintendo%20Entertainment%20System%20%28Unheadered%29.zip/TV-Chan%27s%20Great%20Escape%21%20%28World%29%20%28Aftermarket%29%20%28Unl%29.zip" TargetMode="External"/><Relationship Id="rId6308" Type="http://schemas.openxmlformats.org/officeDocument/2006/relationships/hyperlink" Target="https://archive.org/download/ni-roms/roms/Nintendo%20-%20Nintendo%20Entertainment%20System%20%28Unheadered%29.zip/Super%20Tilt%20Bro.%20%28World%29%20%28Demo%29%20%28Kickstarter%29%20%28Aftermarket%29%20%28Unl%29.zip" TargetMode="External"/><Relationship Id="rId6309" Type="http://schemas.openxmlformats.org/officeDocument/2006/relationships/hyperlink" Target="https://archive.org/download/ni-roms/roms/Nintendo%20-%20Nintendo%20Entertainment%20System%20%28Unheadered%29.zip/Super%20Tilt%20Bro.%20%28World%29%20%28Demo%29%20%28NESDev%202016%29%20%28Aftermarket%29%20%28Unl%29.zip" TargetMode="External"/><Relationship Id="rId6306" Type="http://schemas.openxmlformats.org/officeDocument/2006/relationships/hyperlink" Target="https://archive.org/download/ni-roms/roms/Nintendo%20-%20Nintendo%20Entertainment%20System%20%28Unheadered%29.zip/Super%20Team%20Games%20%28USA%29.zip" TargetMode="External"/><Relationship Id="rId6307" Type="http://schemas.openxmlformats.org/officeDocument/2006/relationships/hyperlink" Target="https://archive.org/download/ni-roms/roms/Nintendo%20-%20Nintendo%20Entertainment%20System%20%28Unheadered%29.zip/Super%20Tetris%20II%20%28Asia%29%20%28En%29%20%28Unl%29.zip" TargetMode="External"/><Relationship Id="rId6300" Type="http://schemas.openxmlformats.org/officeDocument/2006/relationships/hyperlink" Target="https://archive.org/download/ni-roms/roms/Nintendo%20-%20Nintendo%20Entertainment%20System%20%28Unheadered%29.zip/Super%20Spy%20Hunter%20%28USA%29.zip" TargetMode="External"/><Relationship Id="rId6301" Type="http://schemas.openxmlformats.org/officeDocument/2006/relationships/hyperlink" Target="https://archive.org/download/ni-roms/roms/Nintendo%20-%20Nintendo%20Entertainment%20System%20%28Unheadered%29.zip/Super%20Star%20Force%20%28Japan%29.zip" TargetMode="External"/><Relationship Id="rId6304" Type="http://schemas.openxmlformats.org/officeDocument/2006/relationships/hyperlink" Target="https://archive.org/download/ni-roms/roms/Nintendo%20-%20Nintendo%20Entertainment%20System%20%28Unheadered%29.zip/Super%20Sushi%20Pinball%20%28USA%29%20%28Proto%29.zip" TargetMode="External"/><Relationship Id="rId6305" Type="http://schemas.openxmlformats.org/officeDocument/2006/relationships/hyperlink" Target="https://archive.org/download/ni-roms/roms/Nintendo%20-%20Nintendo%20Entertainment%20System%20%28Unheadered%29.zip/Super%20TV%20Test%20Ver.%204.12%20%28Russia%29%20%28RT-04%29%20%28Unl%29.zip" TargetMode="External"/><Relationship Id="rId6302" Type="http://schemas.openxmlformats.org/officeDocument/2006/relationships/hyperlink" Target="https://archive.org/download/ni-roms/roms/Nintendo%20-%20Nintendo%20Entertainment%20System%20%28Unheadered%29.zip/Super%20Strife%20%28World%29%20%28v1.1%29%20%28Aftermarket%29%20%28Unl%29.zip" TargetMode="External"/><Relationship Id="rId6303" Type="http://schemas.openxmlformats.org/officeDocument/2006/relationships/hyperlink" Target="https://archive.org/download/ni-roms/roms/Nintendo%20-%20Nintendo%20Entertainment%20System%20%28Unheadered%29.zip/Super%20Strife%20%28World%29%20%28v1.2%29%20%28Aftermarket%29%20%28Unl%29.zip" TargetMode="External"/><Relationship Id="rId6328" Type="http://schemas.openxmlformats.org/officeDocument/2006/relationships/hyperlink" Target="https://archive.org/download/ni-roms/roms/Nintendo%20-%20Nintendo%20Entertainment%20System%20%28Unheadered%29.zip/Super%20Turrican%20%28Europe%29.zip" TargetMode="External"/><Relationship Id="rId6329" Type="http://schemas.openxmlformats.org/officeDocument/2006/relationships/hyperlink" Target="https://archive.org/download/ni-roms/roms/Nintendo%20-%20Nintendo%20Entertainment%20System%20%28Unheadered%29.zip/Super%20Uwol%20%28World%29%20%28Aftermarket%29%20%28Unl%29.zip" TargetMode="External"/><Relationship Id="rId6322" Type="http://schemas.openxmlformats.org/officeDocument/2006/relationships/hyperlink" Target="https://archive.org/download/ni-roms/roms/Nintendo%20-%20Nintendo%20Entertainment%20System%20%28Unheadered%29.zip/Super%20Tilt%20Bro.%20%28World%29%20%28v2.0-beta7%29%20%28Beta%29%20%28Aftermarket%29%20%28Unl%29.zip" TargetMode="External"/><Relationship Id="rId6323" Type="http://schemas.openxmlformats.org/officeDocument/2006/relationships/hyperlink" Target="https://archive.org/download/ni-roms/roms/Nintendo%20-%20Nintendo%20Entertainment%20System%20%28Unheadered%29.zip/Super%20Tilt%20Bro.%20%28World%29%20%28v2.0-rc2%29%20%28Beta%29%20%28Aftermarket%29%20%28Unl%29.zip" TargetMode="External"/><Relationship Id="rId6320" Type="http://schemas.openxmlformats.org/officeDocument/2006/relationships/hyperlink" Target="https://archive.org/download/ni-roms/roms/Nintendo%20-%20Nintendo%20Entertainment%20System%20%28Unheadered%29.zip/Super%20Tilt%20Bro.%20%28World%29%20%28v2.0-beta5%29%20%28Beta%29%20%28Aftermarket%29%20%28Unl%29.zip" TargetMode="External"/><Relationship Id="rId6321" Type="http://schemas.openxmlformats.org/officeDocument/2006/relationships/hyperlink" Target="https://archive.org/download/ni-roms/roms/Nintendo%20-%20Nintendo%20Entertainment%20System%20%28Unheadered%29.zip/Super%20Tilt%20Bro.%20%28World%29%20%28v2.0-beta6%29%20%28Beta%29%20%28Aftermarket%29%20%28Unl%29.zip" TargetMode="External"/><Relationship Id="rId6326" Type="http://schemas.openxmlformats.org/officeDocument/2006/relationships/hyperlink" Target="https://archive.org/download/ni-roms/roms/Nintendo%20-%20Nintendo%20Entertainment%20System%20%28Unheadered%29.zip/Super%20Tilt%20Bro.%20%28World%29%20%28v2.1%29%20%28Rainbow%29%20%28Aftermarket%29%20%28Unl%29.zip" TargetMode="External"/><Relationship Id="rId6327" Type="http://schemas.openxmlformats.org/officeDocument/2006/relationships/hyperlink" Target="https://archive.org/download/ni-roms/roms/Nintendo%20-%20Nintendo%20Entertainment%20System%20%28Unheadered%29.zip/Super%20Tilt%20Bro.%20%28World%29%20%28v2.1%29%20%28UxROM%29%20%28Aftermarket%29%20%28Unl%29.zip" TargetMode="External"/><Relationship Id="rId6324" Type="http://schemas.openxmlformats.org/officeDocument/2006/relationships/hyperlink" Target="https://archive.org/download/ni-roms/roms/Nintendo%20-%20Nintendo%20Entertainment%20System%20%28Unheadered%29.zip/Super%20Tilt%20Bro.%20%28World%29%20%28v2.0-rc3%29%20%28Beta%29%20%28Aftermarket%29%20%28Unl%29.zip" TargetMode="External"/><Relationship Id="rId6325" Type="http://schemas.openxmlformats.org/officeDocument/2006/relationships/hyperlink" Target="https://archive.org/download/ni-roms/roms/Nintendo%20-%20Nintendo%20Entertainment%20System%20%28Unheadered%29.zip/Super%20Tilt%20Bro.%20%28World%29%20%28v2.0-rc4%29%20%28Beta%29%20%28Aftermarket%29%20%28Unl%29.zip" TargetMode="External"/><Relationship Id="rId6319" Type="http://schemas.openxmlformats.org/officeDocument/2006/relationships/hyperlink" Target="https://archive.org/download/ni-roms/roms/Nintendo%20-%20Nintendo%20Entertainment%20System%20%28Unheadered%29.zip/Super%20Tilt%20Bro.%20%28World%29%20%28v2.0-beta4%29%20%28Beta%29%20%28Aftermarket%29%20%28Unl%29.zip" TargetMode="External"/><Relationship Id="rId6317" Type="http://schemas.openxmlformats.org/officeDocument/2006/relationships/hyperlink" Target="https://archive.org/download/ni-roms/roms/Nintendo%20-%20Nintendo%20Entertainment%20System%20%28Unheadered%29.zip/Super%20Tilt%20Bro.%20%28World%29%20%28v2.0-beta2%29%20%28Beta%29%20%28Aftermarket%29%20%28Unl%29.zip" TargetMode="External"/><Relationship Id="rId6318" Type="http://schemas.openxmlformats.org/officeDocument/2006/relationships/hyperlink" Target="https://archive.org/download/ni-roms/roms/Nintendo%20-%20Nintendo%20Entertainment%20System%20%28Unheadered%29.zip/Super%20Tilt%20Bro.%20%28World%29%20%28v2.0-beta3%29%20%28Beta%29%20%28Aftermarket%29%20%28Unl%29.zip" TargetMode="External"/><Relationship Id="rId6311" Type="http://schemas.openxmlformats.org/officeDocument/2006/relationships/hyperlink" Target="https://archive.org/download/ni-roms/roms/Nintendo%20-%20Nintendo%20Entertainment%20System%20%28Unheadered%29.zip/Super%20Tilt%20Bro.%20%28World%29%20%28En%29%20%28v1.1%29%20%28Beta%29%20%28Aftermarket%29%20%28Unl%29.zip" TargetMode="External"/><Relationship Id="rId6312" Type="http://schemas.openxmlformats.org/officeDocument/2006/relationships/hyperlink" Target="https://archive.org/download/ni-roms/roms/Nintendo%20-%20Nintendo%20Entertainment%20System%20%28Unheadered%29.zip/Super%20Tilt%20Bro.%20%28World%29%20%28Fr%29%20%28v1.0%29%20%28Beta%29%20%28Aftermarket%29%20%28Unl%29.zip" TargetMode="External"/><Relationship Id="rId6310" Type="http://schemas.openxmlformats.org/officeDocument/2006/relationships/hyperlink" Target="https://archive.org/download/ni-roms/roms/Nintendo%20-%20Nintendo%20Entertainment%20System%20%28Unheadered%29.zip/Super%20Tilt%20Bro.%20%28World%29%20%28En%29%20%28v1.0%29%20%28Beta%29%20%28Aftermarket%29%20%28Unl%29.zip" TargetMode="External"/><Relationship Id="rId6315" Type="http://schemas.openxmlformats.org/officeDocument/2006/relationships/hyperlink" Target="https://archive.org/download/ni-roms/roms/Nintendo%20-%20Nintendo%20Entertainment%20System%20%28Unheadered%29.zip/Super%20Tilt%20Bro.%20%28World%29%20%28v2.0-alpha12%29%20%28Beta%29%20%28Aftermarket%29%20%28Unl%29.zip" TargetMode="External"/><Relationship Id="rId6316" Type="http://schemas.openxmlformats.org/officeDocument/2006/relationships/hyperlink" Target="https://archive.org/download/ni-roms/roms/Nintendo%20-%20Nintendo%20Entertainment%20System%20%28Unheadered%29.zip/Super%20Tilt%20Bro.%20%28World%29%20%28v2.0-beta1%29%20%28Beta%29%20%28Aftermarket%29%20%28Unl%29.zip" TargetMode="External"/><Relationship Id="rId6313" Type="http://schemas.openxmlformats.org/officeDocument/2006/relationships/hyperlink" Target="https://archive.org/download/ni-roms/roms/Nintendo%20-%20Nintendo%20Entertainment%20System%20%28Unheadered%29.zip/Super%20Tilt%20Bro.%20%28World%29%20%28Fr%29%20%28v1.1%29%20%28Beta%29%20%28Aftermarket%29%20%28Unl%29.zip" TargetMode="External"/><Relationship Id="rId6314" Type="http://schemas.openxmlformats.org/officeDocument/2006/relationships/hyperlink" Target="https://archive.org/download/ni-roms/roms/Nintendo%20-%20Nintendo%20Entertainment%20System%20%28Unheadered%29.zip/Super%20Tilt%20Bro.%20%28World%29%20%28v2.0%29%20%28Aftermarket%29%20%28Unl%29.zip" TargetMode="External"/><Relationship Id="rId2820" Type="http://schemas.openxmlformats.org/officeDocument/2006/relationships/hyperlink" Target="https://archive.org/download/ni-roms/roms/Nintendo%20-%20Nintendo%20Entertainment%20System%20%28Unheadered%29.zip/Flea%21%20%28World%29%20%28Demo%29%20%282020-02-23%29%20%28Aftermarket%29%20%28Unl%29.zip" TargetMode="External"/><Relationship Id="rId2821" Type="http://schemas.openxmlformats.org/officeDocument/2006/relationships/hyperlink" Target="https://archive.org/download/ni-roms/roms/Nintendo%20-%20Nintendo%20Entertainment%20System%20%28Unheadered%29.zip/Flea%21%20%28World%29%20%28Demo%29%20%282020-09-19%29%20%28Aftermarket%29%20%28Unl%29.zip" TargetMode="External"/><Relationship Id="rId2822" Type="http://schemas.openxmlformats.org/officeDocument/2006/relationships/hyperlink" Target="https://archive.org/download/ni-roms/roms/Nintendo%20-%20Nintendo%20Entertainment%20System%20%28Unheadered%29.zip/Flea%21%20%28World%29%20%28Demo%29%20%282021-02-19%29%20%28Aftermarket%29%20%28Unl%29.zip" TargetMode="External"/><Relationship Id="rId2823" Type="http://schemas.openxmlformats.org/officeDocument/2006/relationships/hyperlink" Target="https://archive.org/download/ni-roms/roms/Nintendo%20-%20Nintendo%20Entertainment%20System%20%28Unheadered%29.zip/Flea%21%20%28World%29%20%28Demo%29%20%28Byte-Off%202019%29%20%28Aftermarket%29%20%28Unl%29.zip" TargetMode="External"/><Relationship Id="rId2824" Type="http://schemas.openxmlformats.org/officeDocument/2006/relationships/hyperlink" Target="https://archive.org/download/ni-roms/roms/Nintendo%20-%20Nintendo%20Entertainment%20System%20%28Unheadered%29.zip/Flea%21%202%20%28World%29%20%28KS03%29%20%28Demo%29%20%28Aftermarket%29%20%28Unl%29.zip" TargetMode="External"/><Relationship Id="rId2825" Type="http://schemas.openxmlformats.org/officeDocument/2006/relationships/hyperlink" Target="https://archive.org/download/ni-roms/roms/Nintendo%20-%20Nintendo%20Entertainment%20System%20%28Unheadered%29.zip/Flea%21%202%20%28World%29%20%28KS04%29%20%28Demo%29%20%28Aftermarket%29%20%28Unl%29.zip" TargetMode="External"/><Relationship Id="rId2826" Type="http://schemas.openxmlformats.org/officeDocument/2006/relationships/hyperlink" Target="https://archive.org/download/ni-roms/roms/Nintendo%20-%20Nintendo%20Entertainment%20System%20%28Unheadered%29.zip/Fleet%20Commander%20%28Japan%29.zip" TargetMode="External"/><Relationship Id="rId2827" Type="http://schemas.openxmlformats.org/officeDocument/2006/relationships/hyperlink" Target="https://archive.org/download/ni-roms/roms/Nintendo%20-%20Nintendo%20Entertainment%20System%20%28Unheadered%29.zip/Flies%20%28Japan%29%20%28En%29%20%28Family%20BASIC%29%20%28Unl%29.zip" TargetMode="External"/><Relationship Id="rId2828" Type="http://schemas.openxmlformats.org/officeDocument/2006/relationships/hyperlink" Target="https://archive.org/download/ni-roms/roms/Nintendo%20-%20Nintendo%20Entertainment%20System%20%28Unheadered%29.zip/Flight%20of%20the%20Intruder%20%28USA%29.zip" TargetMode="External"/><Relationship Id="rId2829" Type="http://schemas.openxmlformats.org/officeDocument/2006/relationships/hyperlink" Target="https://archive.org/download/ni-roms/roms/Nintendo%20-%20Nintendo%20Entertainment%20System%20%28Unheadered%29.zip/Flintstones%2C%20The%20-%20The%20Rescue%20of%20Dino%20%26%20Hoppy%20%28Europe%29.zip" TargetMode="External"/><Relationship Id="rId5093" Type="http://schemas.openxmlformats.org/officeDocument/2006/relationships/hyperlink" Target="https://archive.org/download/ni-roms/roms/Nintendo%20-%20Nintendo%20Entertainment%20System%20%28Unheadered%29.zip/Punch-Out%21%21%20%28USA%29.zip" TargetMode="External"/><Relationship Id="rId5094" Type="http://schemas.openxmlformats.org/officeDocument/2006/relationships/hyperlink" Target="https://archive.org/download/ni-roms/roms/Nintendo%20-%20Nintendo%20Entertainment%20System%20%28Unheadered%29.zip/Punisher%2C%20The%20%28Asia%29%20%28En%29%20%28Pirate%29.zip" TargetMode="External"/><Relationship Id="rId5091" Type="http://schemas.openxmlformats.org/officeDocument/2006/relationships/hyperlink" Target="https://archive.org/download/ni-roms/roms/Nintendo%20-%20Nintendo%20Entertainment%20System%20%28Unheadered%29.zip/Punch-Out%21%21%20%28Japan%29%20%28En%29%20%28Shouhin%20Golf%20Tournament%20US%20Course%29.zip" TargetMode="External"/><Relationship Id="rId5092" Type="http://schemas.openxmlformats.org/officeDocument/2006/relationships/hyperlink" Target="https://archive.org/download/ni-roms/roms/Nintendo%20-%20Nintendo%20Entertainment%20System%20%28Unheadered%29.zip/Punch-Out%21%21%20%28Japan%2C%20USA%29%20%28En%29%20%28Virtual%20Console%29.zip" TargetMode="External"/><Relationship Id="rId5097" Type="http://schemas.openxmlformats.org/officeDocument/2006/relationships/hyperlink" Target="https://archive.org/download/ni-roms/roms/Nintendo%20-%20Nintendo%20Entertainment%20System%20%28Unheadered%29.zip/Purple%20Cape%20Man%20-%20Vigilante%20Ninja%20%28World%29%20%28v4.0%29%20%28Aftermarket%29%20%28Unl%29.zip" TargetMode="External"/><Relationship Id="rId5098" Type="http://schemas.openxmlformats.org/officeDocument/2006/relationships/hyperlink" Target="https://archive.org/download/ni-roms/roms/Nintendo%20-%20Nintendo%20Entertainment%20System%20%28Unheadered%29.zip/Puss%20%27n%20Boots%20-%20Pero%27s%20Great%20Adventure%20%28USA%29.zip" TargetMode="External"/><Relationship Id="rId5095" Type="http://schemas.openxmlformats.org/officeDocument/2006/relationships/hyperlink" Target="https://archive.org/download/ni-roms/roms/Nintendo%20-%20Nintendo%20Entertainment%20System%20%28Unheadered%29.zip/Punisher%2C%20The%20%28USA%29.zip" TargetMode="External"/><Relationship Id="rId5096" Type="http://schemas.openxmlformats.org/officeDocument/2006/relationships/hyperlink" Target="https://archive.org/download/ni-roms/roms/Nintendo%20-%20Nintendo%20Entertainment%20System%20%28Unheadered%29.zip/Purple%20Cape%20Man%20-%20Vigilante%20Ninja%20%28World%29%20%28v2.0%29%20%28Aftermarket%29%20%28Unl%29.zip" TargetMode="External"/><Relationship Id="rId5099" Type="http://schemas.openxmlformats.org/officeDocument/2006/relationships/hyperlink" Target="https://archive.org/download/ni-roms/roms/Nintendo%20-%20Nintendo%20Entertainment%20System%20%28Unheadered%29.zip/Puteshestvie%20po%20Europe%20%28Russia%29%20%28Unl%29.zip" TargetMode="External"/><Relationship Id="rId2810" Type="http://schemas.openxmlformats.org/officeDocument/2006/relationships/hyperlink" Target="https://archive.org/download/ni-roms/roms/Nintendo%20-%20Nintendo%20Entertainment%20System%20%28Unheadered%29.zip/Flap%20Happy%20%28World%29%20%28Demo%29%20%282024-01-24%29%20%28Aftermarket%29%20%28Unl%29.zip" TargetMode="External"/><Relationship Id="rId2811" Type="http://schemas.openxmlformats.org/officeDocument/2006/relationships/hyperlink" Target="https://archive.org/download/ni-roms/roms/Nintendo%20-%20Nintendo%20Entertainment%20System%20%28Unheadered%29.zip/Flappy%20%28Japan%29.zip" TargetMode="External"/><Relationship Id="rId2812" Type="http://schemas.openxmlformats.org/officeDocument/2006/relationships/hyperlink" Target="https://archive.org/download/ni-roms/roms/Nintendo%20-%20Nintendo%20Entertainment%20System%20%28Unheadered%29.zip/Flappy%20Bat%20%28World%29%20%28v1.0.0%29%20%28Demo%29%20%28Aftermarket%29%20%28Unl%29.zip" TargetMode="External"/><Relationship Id="rId2813" Type="http://schemas.openxmlformats.org/officeDocument/2006/relationships/hyperlink" Target="https://archive.org/download/ni-roms/roms/Nintendo%20-%20Nintendo%20Entertainment%20System%20%28Unheadered%29.zip/Flappy%20Bat%20%28World%29%20%28v1.2.0%29%20%28Demo%29%20%28Aftermarket%29%20%28Unl%29.zip" TargetMode="External"/><Relationship Id="rId2814" Type="http://schemas.openxmlformats.org/officeDocument/2006/relationships/hyperlink" Target="https://archive.org/download/ni-roms/roms/Nintendo%20-%20Nintendo%20Entertainment%20System%20%28Unheadered%29.zip/Flappy%20Bat%20%28World%29%20%28v1.3.0%29%20%28Demo%29%20%28Aftermarket%29%20%28Unl%29.zip" TargetMode="External"/><Relationship Id="rId2815" Type="http://schemas.openxmlformats.org/officeDocument/2006/relationships/hyperlink" Target="https://archive.org/download/ni-roms/roms/Nintendo%20-%20Nintendo%20Entertainment%20System%20%28Unheadered%29.zip/Flappy%20Bat%20%28World%29%20%28v1.5.0%29%20%28Demo%29%20%28Aftermarket%29%20%28Unl%29.zip" TargetMode="External"/><Relationship Id="rId2816" Type="http://schemas.openxmlformats.org/officeDocument/2006/relationships/hyperlink" Target="https://archive.org/download/ni-roms/roms/Nintendo%20-%20Nintendo%20Entertainment%20System%20%28Unheadered%29.zip/Flappy%20Bird%20%28World%29%20%28Easier%29%20%28Nioreh%29%20%28Aftermarket%29%20%28Unl%29.zip" TargetMode="External"/><Relationship Id="rId2817" Type="http://schemas.openxmlformats.org/officeDocument/2006/relationships/hyperlink" Target="https://archive.org/download/ni-roms/roms/Nintendo%20-%20Nintendo%20Entertainment%20System%20%28Unheadered%29.zip/Flappy%20Bird%20%28World%29%20%28Nioreh%29%20%28Aftermarket%29%20%28Unl%29.zip" TargetMode="External"/><Relationship Id="rId2818" Type="http://schemas.openxmlformats.org/officeDocument/2006/relationships/hyperlink" Target="https://archive.org/download/ni-roms/roms/Nintendo%20-%20Nintendo%20Entertainment%20System%20%28Unheadered%29.zip/Flappy%20Bird%20%28World%29%20%28jwarby%29%20%28Aftermarket%29%20%28Unl%29.zip" TargetMode="External"/><Relationship Id="rId2819" Type="http://schemas.openxmlformats.org/officeDocument/2006/relationships/hyperlink" Target="https://archive.org/download/ni-roms/roms/Nintendo%20-%20Nintendo%20Entertainment%20System%20%28Unheadered%29.zip/Flappy%20Jack%20%28World%29%20%28NESDev%202016%29%20%28Aftermarket%29%20%28Unl%29.zip" TargetMode="External"/><Relationship Id="rId5090" Type="http://schemas.openxmlformats.org/officeDocument/2006/relationships/hyperlink" Target="https://archive.org/download/ni-roms/roms/Nintendo%20-%20Nintendo%20Entertainment%20System%20%28Unheadered%29.zip/Punch-Out%21%21%20%28Japan%29%20%28En%29%20%28FamicomBox%29.zip" TargetMode="External"/><Relationship Id="rId5082" Type="http://schemas.openxmlformats.org/officeDocument/2006/relationships/hyperlink" Target="https://archive.org/download/ni-roms/roms/Nintendo%20-%20Nintendo%20Entertainment%20System%20%28Unheadered%29.zip/Pulsar%20%28World%29%20%28v1.01%29%20%28Music%20Program%29%20%28Aftermarket%29%20%28Unl%29.zip" TargetMode="External"/><Relationship Id="rId5083" Type="http://schemas.openxmlformats.org/officeDocument/2006/relationships/hyperlink" Target="https://archive.org/download/ni-roms/roms/Nintendo%20-%20Nintendo%20Entertainment%20System%20%28Unheadered%29.zip/Pulsar%20%28World%29%20%28v1.02%29%20%28Music%20Program%29%20%28Aftermarket%29%20%28Unl%29.zip" TargetMode="External"/><Relationship Id="rId5080" Type="http://schemas.openxmlformats.org/officeDocument/2006/relationships/hyperlink" Target="https://archive.org/download/ni-roms/roms/Nintendo%20-%20Nintendo%20Entertainment%20System%20%28Unheadered%29.zip/Prying%20Eye%2C%20The%20%28World%29%20%28Demo%29%20%28Byte-Off%202020%29%20%28Aftermarket%29%20%28Unl%29.zip" TargetMode="External"/><Relationship Id="rId5081" Type="http://schemas.openxmlformats.org/officeDocument/2006/relationships/hyperlink" Target="https://archive.org/download/ni-roms/roms/Nintendo%20-%20Nintendo%20Entertainment%20System%20%28Unheadered%29.zip/Pulsar%20%28World%29%20%28v1.00%29%20%28Music%20Program%29%20%28Aftermarket%29%20%28Unl%29.zip" TargetMode="External"/><Relationship Id="rId5086" Type="http://schemas.openxmlformats.org/officeDocument/2006/relationships/hyperlink" Target="https://archive.org/download/ni-roms/roms/Nintendo%20-%20Nintendo%20Entertainment%20System%20%28Unheadered%29.zip/Pulsewave%20Invitation%20%282007%2C%20November%29%20%28World%29%20%28Aftermarket%29%20%28Unl%29.zip" TargetMode="External"/><Relationship Id="rId5087" Type="http://schemas.openxmlformats.org/officeDocument/2006/relationships/hyperlink" Target="https://archive.org/download/ni-roms/roms/Nintendo%20-%20Nintendo%20Entertainment%20System%20%28Unheadered%29.zip/Pulveration%20%28Asia%29%20%28En%29%20%28Aftermarket%29%20%28Pirate%29.zip" TargetMode="External"/><Relationship Id="rId5084" Type="http://schemas.openxmlformats.org/officeDocument/2006/relationships/hyperlink" Target="https://archive.org/download/ni-roms/roms/Nintendo%20-%20Nintendo%20Entertainment%20System%20%28Unheadered%29.zip/Pulsar%20%28World%29%20%28v1.04%29%20%28NTSC%29%20%28Music%20Program%29%20%28Aftermarket%29%20%28Unl%29.zip" TargetMode="External"/><Relationship Id="rId5085" Type="http://schemas.openxmlformats.org/officeDocument/2006/relationships/hyperlink" Target="https://archive.org/download/ni-roms/roms/Nintendo%20-%20Nintendo%20Entertainment%20System%20%28Unheadered%29.zip/Pulsar%20%28World%29%20%28v1.04%29%20%28PAL%29%20%28Music%20Program%29%20%28Aftermarket%29%20%28Unl%29.zip" TargetMode="External"/><Relationship Id="rId5088" Type="http://schemas.openxmlformats.org/officeDocument/2006/relationships/hyperlink" Target="https://archive.org/download/ni-roms/roms/Nintendo%20-%20Nintendo%20Entertainment%20System%20%28Unheadered%29.zip/Punch-Out%21%21%20%28Europe%29%20%28Virtual%20Console%29.zip" TargetMode="External"/><Relationship Id="rId5089" Type="http://schemas.openxmlformats.org/officeDocument/2006/relationships/hyperlink" Target="https://archive.org/download/ni-roms/roms/Nintendo%20-%20Nintendo%20Entertainment%20System%20%28Unheadered%29.zip/Punch-Out%21%21%20%28Europe%29.zip" TargetMode="External"/><Relationship Id="rId1510" Type="http://schemas.openxmlformats.org/officeDocument/2006/relationships/hyperlink" Target="https://archive.org/download/ni-roms/roms/Nintendo%20-%20Nintendo%20Entertainment%20System%20%28Unheadered%29.zip/Blades%20of%20Steel%20%28USA%29%20%28Virtual%20Console%29.zip" TargetMode="External"/><Relationship Id="rId2841" Type="http://schemas.openxmlformats.org/officeDocument/2006/relationships/hyperlink" Target="https://archive.org/download/ni-roms/roms/Nintendo%20-%20Nintendo%20Entertainment%20System%20%28Unheadered%29.zip/Flying%20Warriors%20%28USA%29%20%28Beta%29.zip" TargetMode="External"/><Relationship Id="rId1511" Type="http://schemas.openxmlformats.org/officeDocument/2006/relationships/hyperlink" Target="https://archive.org/download/ni-roms/roms/Nintendo%20-%20Nintendo%20Entertainment%20System%20%28Unheadered%29.zip/Willow%20%28USA%29.zip" TargetMode="External"/><Relationship Id="rId2842" Type="http://schemas.openxmlformats.org/officeDocument/2006/relationships/hyperlink" Target="https://archive.org/download/ni-roms/roms/Nintendo%20-%20Nintendo%20Entertainment%20System%20%28Unheadered%29.zip/Flying%20Warriors%20%28USA%29%20%28Virtual%20Console%29.zip" TargetMode="External"/><Relationship Id="rId1512" Type="http://schemas.openxmlformats.org/officeDocument/2006/relationships/hyperlink" Target="https://archive.org/download/ni-roms/roms/Nintendo%20-%20Nintendo%20Entertainment%20System%20%28Unheadered%29.zip/Blades%20of%20Steel%20%28USA%29.zip" TargetMode="External"/><Relationship Id="rId2843" Type="http://schemas.openxmlformats.org/officeDocument/2006/relationships/hyperlink" Target="https://archive.org/download/ni-roms/roms/Nintendo%20-%20Nintendo%20Entertainment%20System%20%28Unheadered%29.zip/Flying%20Warriors%20%28USA%29.zip" TargetMode="External"/><Relationship Id="rId1513" Type="http://schemas.openxmlformats.org/officeDocument/2006/relationships/hyperlink" Target="https://archive.org/download/ni-roms/roms/Nintendo%20-%20Nintendo%20Entertainment%20System%20%28Unheadered%29.zip/Win%2C%20Lose%20or%20Draw%20%28USA%29.zip" TargetMode="External"/><Relationship Id="rId2844" Type="http://schemas.openxmlformats.org/officeDocument/2006/relationships/hyperlink" Target="https://archive.org/download/ni-roms/roms/Nintendo%20-%20Nintendo%20Entertainment%20System%20%28Unheadered%29.zip/Foals%20Creek%20%28World%29%20%28Ru%29%20%28Aftermarket%29%20%28Unl%29.zip" TargetMode="External"/><Relationship Id="rId1514" Type="http://schemas.openxmlformats.org/officeDocument/2006/relationships/hyperlink" Target="https://archive.org/download/ni-roms/roms/Nintendo%20-%20Nintendo%20Entertainment%20System%20%28Unheadered%29.zip/Blaster%20Master%20%28Europe%29.zip" TargetMode="External"/><Relationship Id="rId2845" Type="http://schemas.openxmlformats.org/officeDocument/2006/relationships/hyperlink" Target="https://archive.org/download/ni-roms/roms/Nintendo%20-%20Nintendo%20Entertainment%20System%20%28Unheadered%29.zip/Food%20Fight%20%28USA%29%20%28Atari%20Flashback%29%20%28Aftermarket%29%20%28Unl%29.zip" TargetMode="External"/><Relationship Id="rId1515" Type="http://schemas.openxmlformats.org/officeDocument/2006/relationships/hyperlink" Target="https://archive.org/download/ni-roms/roms/Nintendo%20-%20Nintendo%20Entertainment%20System%20%28Unheadered%29.zip/Winter%20Games%20%28USA%29%20%28Rev%201%29.zip" TargetMode="External"/><Relationship Id="rId2846" Type="http://schemas.openxmlformats.org/officeDocument/2006/relationships/hyperlink" Target="https://archive.org/download/ni-roms/roms/Nintendo%20-%20Nintendo%20Entertainment%20System%20%28Unheadered%29.zip/Foonfboarder%20%28World%29%20%28Demo%29%20%28Byte-Off%202022%29%20%28Aftermarket%29%20%28Unl%29.zip" TargetMode="External"/><Relationship Id="rId1516" Type="http://schemas.openxmlformats.org/officeDocument/2006/relationships/hyperlink" Target="https://archive.org/download/ni-roms/roms/Nintendo%20-%20Nintendo%20Entertainment%20System%20%28Unheadered%29.zip/Blaster%20Master%20%28USA%29%20%28Beta%29%20%281988-05-20%29.zip" TargetMode="External"/><Relationship Id="rId2847" Type="http://schemas.openxmlformats.org/officeDocument/2006/relationships/hyperlink" Target="https://archive.org/download/ni-roms/roms/Nintendo%20-%20Nintendo%20Entertainment%20System%20%28Unheadered%29.zip/Forehead%20Block%20Guy%20%28World%29%20%28NESDev%202011%29%20%28Aftermarket%29%20%28Unl%29.zip" TargetMode="External"/><Relationship Id="rId1517" Type="http://schemas.openxmlformats.org/officeDocument/2006/relationships/hyperlink" Target="https://archive.org/download/ni-roms/roms/Nintendo%20-%20Nintendo%20Entertainment%20System%20%28Unheadered%29.zip/Wizardry%20-%20Knight%20of%20Diamonds%20-%20The%20Second%20Scenario%20%28USA%29.zip" TargetMode="External"/><Relationship Id="rId2848" Type="http://schemas.openxmlformats.org/officeDocument/2006/relationships/hyperlink" Target="https://archive.org/download/ni-roms/roms/Nintendo%20-%20Nintendo%20Entertainment%20System%20%28Unheadered%29.zip/Forgotten%20in%20Time%20%28World%29%20%28Demo%29%20%28Byte-Off%202020%29%20%28Aftermarket%29%20%28Unl%29.zip" TargetMode="External"/><Relationship Id="rId1518" Type="http://schemas.openxmlformats.org/officeDocument/2006/relationships/hyperlink" Target="https://archive.org/download/ni-roms/roms/Nintendo%20-%20Nintendo%20Entertainment%20System%20%28Unheadered%29.zip/Blaster%20Master%20%28USA%29.zip" TargetMode="External"/><Relationship Id="rId2849" Type="http://schemas.openxmlformats.org/officeDocument/2006/relationships/hyperlink" Target="https://archive.org/download/ni-roms/roms/Nintendo%20-%20Nintendo%20Entertainment%20System%20%28Unheadered%29.zip/Formation%20Z%20%28Japan%29%20%28Rev%201%29%20%28Virtual%20Console%29.zip" TargetMode="External"/><Relationship Id="rId1519" Type="http://schemas.openxmlformats.org/officeDocument/2006/relationships/hyperlink" Target="https://archive.org/download/ni-roms/roms/Nintendo%20-%20Nintendo%20Entertainment%20System%20%28Unheadered%29.zip/Wizardry%20-%20Proving%20Grounds%20of%20the%20Mad%20Overlord%20%28USA%29.zip" TargetMode="External"/><Relationship Id="rId2840" Type="http://schemas.openxmlformats.org/officeDocument/2006/relationships/hyperlink" Target="https://archive.org/download/ni-roms/roms/Nintendo%20-%20Nintendo%20Entertainment%20System%20%28Unheadered%29.zip/Flying%20Hero%20%28Japan%29.zip" TargetMode="External"/><Relationship Id="rId2830" Type="http://schemas.openxmlformats.org/officeDocument/2006/relationships/hyperlink" Target="https://archive.org/download/ni-roms/roms/Nintendo%20-%20Nintendo%20Entertainment%20System%20%28Unheadered%29.zip/Flintstones%2C%20The%20-%20The%20Rescue%20of%20Dino%20%26%20Hoppy%20%28Japan%29.zip" TargetMode="External"/><Relationship Id="rId1500" Type="http://schemas.openxmlformats.org/officeDocument/2006/relationships/hyperlink" Target="https://archive.org/download/ni-roms/roms/Nintendo%20-%20Nintendo%20Entertainment%20System%20%28Unheadered%29.zip/Blackjack%20%28USA%29%20%28Unl%29.zip" TargetMode="External"/><Relationship Id="rId2831" Type="http://schemas.openxmlformats.org/officeDocument/2006/relationships/hyperlink" Target="https://archive.org/download/ni-roms/roms/Nintendo%20-%20Nintendo%20Entertainment%20System%20%28Unheadered%29.zip/Flintstones%2C%20The%20-%20The%20Rescue%20of%20Dino%20%26%20Hoppy%20%28USA%29.zip" TargetMode="External"/><Relationship Id="rId1501" Type="http://schemas.openxmlformats.org/officeDocument/2006/relationships/hyperlink" Target="https://archive.org/download/ni-roms/roms/Nintendo%20-%20Nintendo%20Entertainment%20System%20%28Unheadered%29.zip/Where%27s%20Waldo%20%28USA%29.zip" TargetMode="External"/><Relationship Id="rId2832" Type="http://schemas.openxmlformats.org/officeDocument/2006/relationships/hyperlink" Target="https://archive.org/download/ni-roms/roms/Nintendo%20-%20Nintendo%20Entertainment%20System%20%28Unheadered%29.zip/Flintstones%2C%20The%20-%20The%20Surprise%20at%20Dinosaur%20Peak%21%20%28USA%29.zip" TargetMode="External"/><Relationship Id="rId1502" Type="http://schemas.openxmlformats.org/officeDocument/2006/relationships/hyperlink" Target="https://archive.org/download/ni-roms/roms/Nintendo%20-%20Nintendo%20Entertainment%20System%20%28Unheadered%29.zip/Blade%20Buster%20%28Japan%29%20%28En%29%20%28v1.0%29%20%28Aftermarket%29%20%28Unl%29.zip" TargetMode="External"/><Relationship Id="rId2833" Type="http://schemas.openxmlformats.org/officeDocument/2006/relationships/hyperlink" Target="https://archive.org/download/ni-roms/roms/Nintendo%20-%20Nintendo%20Entertainment%20System%20%28Unheadered%29.zip/Flintstones%2C%20The%20-%20The%20Surprise%20at%20Dinosaur%20Peak%20%28Europe%29.zip" TargetMode="External"/><Relationship Id="rId1503" Type="http://schemas.openxmlformats.org/officeDocument/2006/relationships/hyperlink" Target="https://archive.org/download/ni-roms/roms/Nintendo%20-%20Nintendo%20Entertainment%20System%20%28Unheadered%29.zip/Who%20Framed%20Roger%20Rabbit%20%28USA%29.zip" TargetMode="External"/><Relationship Id="rId2834" Type="http://schemas.openxmlformats.org/officeDocument/2006/relationships/hyperlink" Target="https://archive.org/download/ni-roms/roms/Nintendo%20-%20Nintendo%20Entertainment%20System%20%28Unheadered%29.zip/Flipull%20-%20An%20Exciting%20Cube%20Game%20%28Japan%29%20%28En%29%20%28Rev%201%29.zip" TargetMode="External"/><Relationship Id="rId1504" Type="http://schemas.openxmlformats.org/officeDocument/2006/relationships/hyperlink" Target="https://archive.org/download/ni-roms/roms/Nintendo%20-%20Nintendo%20Entertainment%20System%20%28Unheadered%29.zip/Blade%20Buster%20%28Japan%29%20%28En%29%20%28v1.1%29%20%28Aftermarket%29%20%28Unl%29.zip" TargetMode="External"/><Relationship Id="rId2835" Type="http://schemas.openxmlformats.org/officeDocument/2006/relationships/hyperlink" Target="https://archive.org/download/ni-roms/roms/Nintendo%20-%20Nintendo%20Entertainment%20System%20%28Unheadered%29.zip/Flipull%20-%20An%20Exciting%20Cube%20Game%20%28Japan%29%20%28En%29.zip" TargetMode="External"/><Relationship Id="rId1505" Type="http://schemas.openxmlformats.org/officeDocument/2006/relationships/hyperlink" Target="https://archive.org/download/ni-roms/roms/Nintendo%20-%20Nintendo%20Entertainment%20System%20%28Unheadered%29.zip/Whomp%20%27Em%20%28USA%29.zip" TargetMode="External"/><Relationship Id="rId2836" Type="http://schemas.openxmlformats.org/officeDocument/2006/relationships/hyperlink" Target="https://archive.org/download/ni-roms/roms/Nintendo%20-%20Nintendo%20Entertainment%20System%20%28Unheadered%29.zip/Fluffles%20and%20the%20Sock%20Thief%21%20%28World%29%20%28Demo%29%20%28Aftermarket%29%20%28Unl%29.zip" TargetMode="External"/><Relationship Id="rId1506" Type="http://schemas.openxmlformats.org/officeDocument/2006/relationships/hyperlink" Target="https://archive.org/download/ni-roms/roms/Nintendo%20-%20Nintendo%20Entertainment%20System%20%28Unheadered%29.zip/Blades%20of%20Steel%20%28Europe%29%20%28Virtual%20Console%29.zip" TargetMode="External"/><Relationship Id="rId2837" Type="http://schemas.openxmlformats.org/officeDocument/2006/relationships/hyperlink" Target="https://archive.org/download/ni-roms/roms/Nintendo%20-%20Nintendo%20Entertainment%20System%20%28Unheadered%29.zip/Fluffy%20Space%20Escape%20%28World%29%20%28Aftermarket%29%20%28Unl%29.zip" TargetMode="External"/><Relationship Id="rId1507" Type="http://schemas.openxmlformats.org/officeDocument/2006/relationships/hyperlink" Target="https://archive.org/download/ni-roms/roms/Nintendo%20-%20Nintendo%20Entertainment%20System%20%28Unheadered%29.zip/Widget%20%28USA%29.zip" TargetMode="External"/><Relationship Id="rId2838" Type="http://schemas.openxmlformats.org/officeDocument/2006/relationships/hyperlink" Target="https://archive.org/download/ni-roms/roms/Nintendo%20-%20Nintendo%20Entertainment%20System%20%28Unheadered%29.zip/Fly%20a%20Way%20%28World%29%20%28Aftermarket%29%20%28Unl%29.zip" TargetMode="External"/><Relationship Id="rId1508" Type="http://schemas.openxmlformats.org/officeDocument/2006/relationships/hyperlink" Target="https://archive.org/download/ni-roms/roms/Nintendo%20-%20Nintendo%20Entertainment%20System%20%28Unheadered%29.zip/Blades%20of%20Steel%20%28Europe%29.zip" TargetMode="External"/><Relationship Id="rId2839" Type="http://schemas.openxmlformats.org/officeDocument/2006/relationships/hyperlink" Target="https://archive.org/download/ni-roms/roms/Nintendo%20-%20Nintendo%20Entertainment%20System%20%28Unheadered%29.zip/Flying%20Dragon%20-%20The%20Secret%20Scroll%20%28USA%29.zip" TargetMode="External"/><Relationship Id="rId1509" Type="http://schemas.openxmlformats.org/officeDocument/2006/relationships/hyperlink" Target="https://archive.org/download/ni-roms/roms/Nintendo%20-%20Nintendo%20Entertainment%20System%20%28Unheadered%29.zip/Wild%20Gunman%20%28Japan%2C%20USA%29%20%28En%29.zip" TargetMode="External"/><Relationship Id="rId6380" Type="http://schemas.openxmlformats.org/officeDocument/2006/relationships/hyperlink" Target="https://archive.org/download/ni-roms/roms/Nintendo%20-%20Nintendo%20Entertainment%20System%20%28Unheadered%29.zip/Taiyou%20no%20Yuusha%20-%20Fighbird%20%28Japan%29.zip" TargetMode="External"/><Relationship Id="rId5050" Type="http://schemas.openxmlformats.org/officeDocument/2006/relationships/hyperlink" Target="https://archive.org/download/ni-roms/roms/Nintendo%20-%20Nintendo%20Entertainment%20System%20%28Unheadered%29.zip/Pro%20Wres%20%28Asia%29%20%28En%29%20%28Whirlwind%20Manu%29%20%28LE05%29%20%28Pirate%29.zip" TargetMode="External"/><Relationship Id="rId6381" Type="http://schemas.openxmlformats.org/officeDocument/2006/relationships/hyperlink" Target="https://archive.org/download/ni-roms/roms/Nintendo%20-%20Nintendo%20Entertainment%20System%20%28Unheadered%29.zip/Takahashi%20Meijin%20no%20Bouken-jima%20%28Asia%29%20%28Ja%29%20%28LD12%29%20%28Pirate%29.zip" TargetMode="External"/><Relationship Id="rId5053" Type="http://schemas.openxmlformats.org/officeDocument/2006/relationships/hyperlink" Target="https://archive.org/download/ni-roms/roms/Nintendo%20-%20Nintendo%20Entertainment%20System%20%28Unheadered%29.zip/Pro%20Wrestling%20%28USA%29%20%28Rev%201%29.zip" TargetMode="External"/><Relationship Id="rId6384" Type="http://schemas.openxmlformats.org/officeDocument/2006/relationships/hyperlink" Target="https://archive.org/download/ni-roms/roms/Nintendo%20-%20Nintendo%20Entertainment%20System%20%28Unheadered%29.zip/Takahashi%20Meijin%20no%20Bouken-jima%20III%20%28Japan%29.zip" TargetMode="External"/><Relationship Id="rId5054" Type="http://schemas.openxmlformats.org/officeDocument/2006/relationships/hyperlink" Target="https://archive.org/download/ni-roms/roms/Nintendo%20-%20Nintendo%20Entertainment%20System%20%28Unheadered%29.zip/Pro%20Wrestling%20%28USA%29.zip" TargetMode="External"/><Relationship Id="rId6385" Type="http://schemas.openxmlformats.org/officeDocument/2006/relationships/hyperlink" Target="https://archive.org/download/ni-roms/roms/Nintendo%20-%20Nintendo%20Entertainment%20System%20%28Unheadered%29.zip/Takahashi%20Meijin%20no%20Bouken-jima%20IV%20%28Japan%29.zip" TargetMode="External"/><Relationship Id="rId5051" Type="http://schemas.openxmlformats.org/officeDocument/2006/relationships/hyperlink" Target="https://archive.org/download/ni-roms/roms/Nintendo%20-%20Nintendo%20Entertainment%20System%20%28Unheadered%29.zip/Pro%20Wres%20%28Japan%29%20%28FamicomBox%29.zip" TargetMode="External"/><Relationship Id="rId6382" Type="http://schemas.openxmlformats.org/officeDocument/2006/relationships/hyperlink" Target="https://archive.org/download/ni-roms/roms/Nintendo%20-%20Nintendo%20Entertainment%20System%20%28Unheadered%29.zip/Takahashi%20Meijin%20no%20Bouken-jima%20%28Japan%29.zip" TargetMode="External"/><Relationship Id="rId5052" Type="http://schemas.openxmlformats.org/officeDocument/2006/relationships/hyperlink" Target="https://archive.org/download/ni-roms/roms/Nintendo%20-%20Nintendo%20Entertainment%20System%20%28Unheadered%29.zip/Pro%20Wrestling%20%28Europe%29.zip" TargetMode="External"/><Relationship Id="rId6383" Type="http://schemas.openxmlformats.org/officeDocument/2006/relationships/hyperlink" Target="https://archive.org/download/ni-roms/roms/Nintendo%20-%20Nintendo%20Entertainment%20System%20%28Unheadered%29.zip/Takahashi%20Meijin%20no%20Bouken-jima%20II%20%28Japan%29.zip" TargetMode="External"/><Relationship Id="rId5057" Type="http://schemas.openxmlformats.org/officeDocument/2006/relationships/hyperlink" Target="https://archive.org/download/ni-roms/roms/Nintendo%20-%20Nintendo%20Entertainment%20System%20%28Unheadered%29.zip/Pro%20Yakyuu%20-%20Family%20Stadium%20%28Japan%29.zip" TargetMode="External"/><Relationship Id="rId6388" Type="http://schemas.openxmlformats.org/officeDocument/2006/relationships/hyperlink" Target="https://archive.org/download/ni-roms/roms/Nintendo%20-%20Nintendo%20Entertainment%20System%20%28Unheadered%29.zip/Takeda%20Shingen%202%20%28Japan%29.zip" TargetMode="External"/><Relationship Id="rId5058" Type="http://schemas.openxmlformats.org/officeDocument/2006/relationships/hyperlink" Target="https://archive.org/download/ni-roms/roms/Nintendo%20-%20Nintendo%20Entertainment%20System%20%28Unheadered%29.zip/Pro%20Yakyuu%20Satsujin%20Jiken%21%20%28Japan%29.zip" TargetMode="External"/><Relationship Id="rId6389" Type="http://schemas.openxmlformats.org/officeDocument/2006/relationships/hyperlink" Target="https://archive.org/download/ni-roms/roms/Nintendo%20-%20Nintendo%20Entertainment%20System%20%28Unheadered%29.zip/Takeshi%20no%20Chousenjou%20%28Japan%29%20%28Virtual%20Console%29.zip" TargetMode="External"/><Relationship Id="rId5055" Type="http://schemas.openxmlformats.org/officeDocument/2006/relationships/hyperlink" Target="https://archive.org/download/ni-roms/roms/Nintendo%20-%20Nintendo%20Entertainment%20System%20%28Unheadered%29.zip/Pro%20Yakyuu%20-%20Family%20Stadium%20%2787%20%28Japan%29.zip" TargetMode="External"/><Relationship Id="rId6386" Type="http://schemas.openxmlformats.org/officeDocument/2006/relationships/hyperlink" Target="https://archive.org/download/ni-roms/roms/Nintendo%20-%20Nintendo%20Entertainment%20System%20%28Unheadered%29.zip/Takahashi%20Meijin%20no%20Bugutte%20Honey%20%28Japan%29.zip" TargetMode="External"/><Relationship Id="rId5056" Type="http://schemas.openxmlformats.org/officeDocument/2006/relationships/hyperlink" Target="https://archive.org/download/ni-roms/roms/Nintendo%20-%20Nintendo%20Entertainment%20System%20%28Unheadered%29.zip/Pro%20Yakyuu%20-%20Family%20Stadium%20%2788%20%28Japan%29.zip" TargetMode="External"/><Relationship Id="rId6387" Type="http://schemas.openxmlformats.org/officeDocument/2006/relationships/hyperlink" Target="https://archive.org/download/ni-roms/roms/Nintendo%20-%20Nintendo%20Entertainment%20System%20%28Unheadered%29.zip/Takeda%20Shingen%20%28Japan%29.zip" TargetMode="External"/><Relationship Id="rId5059" Type="http://schemas.openxmlformats.org/officeDocument/2006/relationships/hyperlink" Target="https://archive.org/download/ni-roms/roms/Nintendo%20-%20Nintendo%20Entertainment%20System%20%28Unheadered%29.zip/Probotector%20%28Europe%29.zip" TargetMode="External"/><Relationship Id="rId6370" Type="http://schemas.openxmlformats.org/officeDocument/2006/relationships/hyperlink" Target="https://archive.org/download/ni-roms/roms/Nintendo%20-%20Nintendo%20Entertainment%20System%20%28Unheadered%29.zip/Tailgate%20Party%20%28World%29%20%28Demo%29%20%28Aftermarket%29%20%28Unl%29.zip" TargetMode="External"/><Relationship Id="rId5042" Type="http://schemas.openxmlformats.org/officeDocument/2006/relationships/hyperlink" Target="https://archive.org/download/ni-roms/roms/Nintendo%20-%20Nintendo%20Entertainment%20System%20%28Unheadered%29.zip/Princess%20Tomato%20in%20the%20Salad%20Kingdom%20%28USA%29%20%28Beta%29.zip" TargetMode="External"/><Relationship Id="rId6373" Type="http://schemas.openxmlformats.org/officeDocument/2006/relationships/hyperlink" Target="https://archive.org/download/ni-roms/roms/Nintendo%20-%20Nintendo%20Entertainment%20System%20%28Unheadered%29.zip/Taito%20Basketball%20%28Japan%29.zip" TargetMode="External"/><Relationship Id="rId5043" Type="http://schemas.openxmlformats.org/officeDocument/2006/relationships/hyperlink" Target="https://archive.org/download/ni-roms/roms/Nintendo%20-%20Nintendo%20Entertainment%20System%20%28Unheadered%29.zip/Princess%20Tomato%20in%20the%20Salad%20Kingdom%20%28USA%29%20%28Virtual%20Console%29.zip" TargetMode="External"/><Relationship Id="rId6374" Type="http://schemas.openxmlformats.org/officeDocument/2006/relationships/hyperlink" Target="https://archive.org/download/ni-roms/roms/Nintendo%20-%20Nintendo%20Entertainment%20System%20%28Unheadered%29.zip/Taito%20Chase%20H.Q.%20%28Japan%29.zip" TargetMode="External"/><Relationship Id="rId5040" Type="http://schemas.openxmlformats.org/officeDocument/2006/relationships/hyperlink" Target="https://archive.org/download/ni-roms/roms/Nintendo%20-%20Nintendo%20Entertainment%20System%20%28Unheadered%29.zip/Prince%20of%20Persia%20%28Spain%29.zip" TargetMode="External"/><Relationship Id="rId6371" Type="http://schemas.openxmlformats.org/officeDocument/2006/relationships/hyperlink" Target="https://archive.org/download/ni-roms/roms/Nintendo%20-%20Nintendo%20Entertainment%20System%20%28Unheadered%29.zip/Tailgate%20Party%20%28World%29%20%28GTROM%29%20%28Aftermarket%29%20%28Unl%29.zip" TargetMode="External"/><Relationship Id="rId5041" Type="http://schemas.openxmlformats.org/officeDocument/2006/relationships/hyperlink" Target="https://archive.org/download/ni-roms/roms/Nintendo%20-%20Nintendo%20Entertainment%20System%20%28Unheadered%29.zip/Prince%20of%20Persia%20%28USA%29.zip" TargetMode="External"/><Relationship Id="rId6372" Type="http://schemas.openxmlformats.org/officeDocument/2006/relationships/hyperlink" Target="https://archive.org/download/ni-roms/roms/Nintendo%20-%20Nintendo%20Entertainment%20System%20%28Unheadered%29.zip/Tailgate%20Party%20%28World%29%20%28UNROM%20512%29%20%28Aftermarket%29%20%28Unl%29.zip" TargetMode="External"/><Relationship Id="rId5046" Type="http://schemas.openxmlformats.org/officeDocument/2006/relationships/hyperlink" Target="https://archive.org/download/ni-roms/roms/Nintendo%20-%20Nintendo%20Entertainment%20System%20%28Unheadered%29.zip/Pro%20Action%20Replay%20%28Europe%29%20%28v1.1%29%20%28Unl%29.zip" TargetMode="External"/><Relationship Id="rId6377" Type="http://schemas.openxmlformats.org/officeDocument/2006/relationships/hyperlink" Target="https://archive.org/download/ni-roms/roms/Nintendo%20-%20Nintendo%20Entertainment%20System%20%28Unheadered%29.zip/Taiwan%2016%20Maque%20%28Asia%29%20%28v1.1%29%20%28Unl%29.zip" TargetMode="External"/><Relationship Id="rId5047" Type="http://schemas.openxmlformats.org/officeDocument/2006/relationships/hyperlink" Target="https://archive.org/download/ni-roms/roms/Nintendo%20-%20Nintendo%20Entertainment%20System%20%28Unheadered%29.zip/Pro%20Action%20Replay%20%28Europe%29%20%28v1.2%29%20%28Cart%20Present%29%20%28Unl%29%20%5Bb%5D.zip" TargetMode="External"/><Relationship Id="rId6378" Type="http://schemas.openxmlformats.org/officeDocument/2006/relationships/hyperlink" Target="https://archive.org/download/ni-roms/roms/Nintendo%20-%20Nintendo%20Entertainment%20System%20%28Unheadered%29.zip/Taiwan%20Mahjong%202%20%28Asia%29%20%28Ja%29%20%28Unl%29.zip" TargetMode="External"/><Relationship Id="rId5044" Type="http://schemas.openxmlformats.org/officeDocument/2006/relationships/hyperlink" Target="https://archive.org/download/ni-roms/roms/Nintendo%20-%20Nintendo%20Entertainment%20System%20%28Unheadered%29.zip/Princess%20Tomato%20in%20the%20Salad%20Kingdom%20%28USA%29.zip" TargetMode="External"/><Relationship Id="rId6375" Type="http://schemas.openxmlformats.org/officeDocument/2006/relationships/hyperlink" Target="https://archive.org/download/ni-roms/roms/Nintendo%20-%20Nintendo%20Entertainment%20System%20%28Unheadered%29.zip/Taito%20Grand%20Prix%20-%20Eikou%20e%20no%20License%20%28Japan%29.zip" TargetMode="External"/><Relationship Id="rId5045" Type="http://schemas.openxmlformats.org/officeDocument/2006/relationships/hyperlink" Target="https://archive.org/download/ni-roms/roms/Nintendo%20-%20Nintendo%20Entertainment%20System%20%28Unheadered%29.zip/Pro%20Action%20Replay%20%28Europe%29%20%28Unl%29.zip" TargetMode="External"/><Relationship Id="rId6376" Type="http://schemas.openxmlformats.org/officeDocument/2006/relationships/hyperlink" Target="https://archive.org/download/ni-roms/roms/Nintendo%20-%20Nintendo%20Entertainment%20System%20%28Unheadered%29.zip/Taiwan%2016%20Maque%20%28Asia%29%20%28v1.0%29%20%28Unl%29.zip" TargetMode="External"/><Relationship Id="rId5048" Type="http://schemas.openxmlformats.org/officeDocument/2006/relationships/hyperlink" Target="https://archive.org/download/ni-roms/roms/Nintendo%20-%20Nintendo%20Entertainment%20System%20%28Unheadered%29.zip/Pro%20Action%20Replay%20%28Europe%29%20%28v1.2%29%20%28No%20Cart%20Present%29%20%28Unl%29%20%5Bb%5D.zip" TargetMode="External"/><Relationship Id="rId6379" Type="http://schemas.openxmlformats.org/officeDocument/2006/relationships/hyperlink" Target="https://archive.org/download/ni-roms/roms/Nintendo%20-%20Nintendo%20Entertainment%20System%20%28Unheadered%29.zip/Taiyou%20no%20Shinden%20%28Japan%29.zip" TargetMode="External"/><Relationship Id="rId5049" Type="http://schemas.openxmlformats.org/officeDocument/2006/relationships/hyperlink" Target="https://archive.org/download/ni-roms/roms/Nintendo%20-%20Nintendo%20Entertainment%20System%20%28Unheadered%29.zip/Pro%20Sport%20Hockey%20%28USA%29.zip" TargetMode="External"/><Relationship Id="rId2800" Type="http://schemas.openxmlformats.org/officeDocument/2006/relationships/hyperlink" Target="https://archive.org/download/ni-roms/roms/Nintendo%20-%20Nintendo%20Entertainment%20System%20%28Unheadered%29.zip/Firewall%20%28World%29%20%28v1.2%29%20%28NESDev%202023%29%20%28Aftermarket%29%20%28Unl%29.zip" TargetMode="External"/><Relationship Id="rId2801" Type="http://schemas.openxmlformats.org/officeDocument/2006/relationships/hyperlink" Target="https://archive.org/download/ni-roms/roms/Nintendo%20-%20Nintendo%20Entertainment%20System%20%28Unheadered%29.zip/Fisher-Price%20-%20Firehouse%20Rescue%20%28USA%29.zip" TargetMode="External"/><Relationship Id="rId2802" Type="http://schemas.openxmlformats.org/officeDocument/2006/relationships/hyperlink" Target="https://archive.org/download/ni-roms/roms/Nintendo%20-%20Nintendo%20Entertainment%20System%20%28Unheadered%29.zip/Fisher-Price%20-%20I%20Can%20Remember%20%28USA%29.zip" TargetMode="External"/><Relationship Id="rId2803" Type="http://schemas.openxmlformats.org/officeDocument/2006/relationships/hyperlink" Target="https://archive.org/download/ni-roms/roms/Nintendo%20-%20Nintendo%20Entertainment%20System%20%28Unheadered%29.zip/Fisher-Price%20-%20Perfect%20Fit%20%28USA%29.zip" TargetMode="External"/><Relationship Id="rId2804" Type="http://schemas.openxmlformats.org/officeDocument/2006/relationships/hyperlink" Target="https://archive.org/download/ni-roms/roms/Nintendo%20-%20Nintendo%20Entertainment%20System%20%28Unheadered%29.zip/Fisraduth%20-%20Castle%20of%20Tyramis%20%28Japan%29%20%28Easy%20Version%29%20%28Family%20BASIC%29%20%28Unl%29.zip" TargetMode="External"/><Relationship Id="rId2805" Type="http://schemas.openxmlformats.org/officeDocument/2006/relationships/hyperlink" Target="https://archive.org/download/ni-roms/roms/Nintendo%20-%20Nintendo%20Entertainment%20System%20%28Unheadered%29.zip/Fisraduth%20-%20Castle%20of%20Tyramis%20%28Japan%29%20%28Family%20BASIC%29%20%28Unl%29.zip" TargetMode="External"/><Relationship Id="rId2806" Type="http://schemas.openxmlformats.org/officeDocument/2006/relationships/hyperlink" Target="https://archive.org/download/ni-roms/roms/Nintendo%20-%20Nintendo%20Entertainment%20System%20%28Unheadered%29.zip/Fisraduth%20-%20Castle%20of%20Tyramis%20%28Japan%29%20%28Very%20Easy%20Version%29%20%28Family%20BASIC%29%20%28Unl%29.zip" TargetMode="External"/><Relationship Id="rId2807" Type="http://schemas.openxmlformats.org/officeDocument/2006/relationships/hyperlink" Target="https://archive.org/download/ni-roms/roms/Nintendo%20-%20Nintendo%20Entertainment%20System%20%28Unheadered%29.zip/Fist%20of%20the%20North%20Star%20%28USA%29.zip" TargetMode="External"/><Relationship Id="rId2808" Type="http://schemas.openxmlformats.org/officeDocument/2006/relationships/hyperlink" Target="https://archive.org/download/ni-roms/roms/Nintendo%20-%20Nintendo%20Entertainment%20System%20%28Unheadered%29.zip/Five%20Kids%20%28Asia%29%20%28En%29%20%28Unl%29.zip" TargetMode="External"/><Relationship Id="rId2809" Type="http://schemas.openxmlformats.org/officeDocument/2006/relationships/hyperlink" Target="https://archive.org/download/ni-roms/roms/Nintendo%20-%20Nintendo%20Entertainment%20System%20%28Unheadered%29.zip/Flap%20Happy%20%28World%29%20%28Demo%29%20%282024-01-17%29%20%28Aftermarket%29%20%28Unl%29.zip" TargetMode="External"/><Relationship Id="rId5071" Type="http://schemas.openxmlformats.org/officeDocument/2006/relationships/hyperlink" Target="https://archive.org/download/ni-roms/roms/Nintendo%20-%20Nintendo%20Entertainment%20System%20%28Unheadered%29.zip/Project%20DART%20%28World%29%20%28Aftermarket%29%20%28Unl%29.zip" TargetMode="External"/><Relationship Id="rId5072" Type="http://schemas.openxmlformats.org/officeDocument/2006/relationships/hyperlink" Target="https://archive.org/download/ni-roms/roms/Nintendo%20-%20Nintendo%20Entertainment%20System%20%28Unheadered%29.zip/Project%20Kunoichi%20%28World%29%20%28v0.1%29%20%28Proto%29%20%28Byte-Off%202019%29%20%28Aftermarket%29%20%28Unl%29.zip" TargetMode="External"/><Relationship Id="rId5070" Type="http://schemas.openxmlformats.org/officeDocument/2006/relationships/hyperlink" Target="https://archive.org/download/ni-roms/roms/Nintendo%20-%20Nintendo%20Entertainment%20System%20%28Unheadered%29.zip/Project%20Cat%20%28World%29%20%28Ru%29%20%28Demo%204%29%20%28Aftermarket%29%20%28Unl%29.zip" TargetMode="External"/><Relationship Id="rId5075" Type="http://schemas.openxmlformats.org/officeDocument/2006/relationships/hyperlink" Target="https://archive.org/download/ni-roms/roms/Nintendo%20-%20Nintendo%20Entertainment%20System%20%28Unheadered%29.zip/Project%20Q%20%28Japan%29.zip" TargetMode="External"/><Relationship Id="rId5076" Type="http://schemas.openxmlformats.org/officeDocument/2006/relationships/hyperlink" Target="https://archive.org/download/ni-roms/roms/Nintendo%20-%20Nintendo%20Entertainment%20System%20%28Unheadered%29.zip/Project%20S.K.I.F.F.%20%28World%29%20%28Demo%29%20%282023-01-27%29%20%28Aftermarket%29%20%28Unl%29.zip" TargetMode="External"/><Relationship Id="rId5073" Type="http://schemas.openxmlformats.org/officeDocument/2006/relationships/hyperlink" Target="https://archive.org/download/ni-roms/roms/Nintendo%20-%20Nintendo%20Entertainment%20System%20%28Unheadered%29.zip/Project%20PAL%20%28World%29%20%28NTSC%29%20%28Aftermarket%29%20%28Unl%29.zip" TargetMode="External"/><Relationship Id="rId5074" Type="http://schemas.openxmlformats.org/officeDocument/2006/relationships/hyperlink" Target="https://archive.org/download/ni-roms/roms/Nintendo%20-%20Nintendo%20Entertainment%20System%20%28Unheadered%29.zip/Project%20PAL%20%28World%29%20%28PAL%29%20%28Aftermarket%29%20%28Unl%29.zip" TargetMode="External"/><Relationship Id="rId5079" Type="http://schemas.openxmlformats.org/officeDocument/2006/relationships/hyperlink" Target="https://archive.org/download/ni-roms/roms/Nintendo%20-%20Nintendo%20Entertainment%20System%20%28Unheadered%29.zip/Proximity%20Shift%20%28World%29%20%28NESDev%202023%29%20%28Aftermarket%29%20%28Unl%29.zip" TargetMode="External"/><Relationship Id="rId5077" Type="http://schemas.openxmlformats.org/officeDocument/2006/relationships/hyperlink" Target="https://archive.org/download/ni-roms/roms/Nintendo%20-%20Nintendo%20Entertainment%20System%20%28Unheadered%29.zip/Project%20S.K.I.F.F.%20%28World%29%20%28Demo%29%20%282023-10-28T140920%29%20%28Aftermarket%29%20%28Unl%29.zip" TargetMode="External"/><Relationship Id="rId5078" Type="http://schemas.openxmlformats.org/officeDocument/2006/relationships/hyperlink" Target="https://archive.org/download/ni-roms/roms/Nintendo%20-%20Nintendo%20Entertainment%20System%20%28Unheadered%29.zip/Project%20S.K.I.F.F.%20%28World%29%20%28Demo%29%20%282023-10-28T141525%29%20%28Aftermarket%29%20%28Unl%29.zip" TargetMode="External"/><Relationship Id="rId5060" Type="http://schemas.openxmlformats.org/officeDocument/2006/relationships/hyperlink" Target="https://archive.org/download/ni-roms/roms/Nintendo%20-%20Nintendo%20Entertainment%20System%20%28Unheadered%29.zip/Probotector%20II%20-%20Return%20of%20the%20Evil%20Forces%20%28Europe%29.zip" TargetMode="External"/><Relationship Id="rId6391" Type="http://schemas.openxmlformats.org/officeDocument/2006/relationships/hyperlink" Target="https://archive.org/download/ni-roms/roms/Nintendo%20-%20Nintendo%20Entertainment%20System%20%28Unheadered%29.zip/Takeshi%20no%20Sengoku%20Fuuunji%20%28Japan%29%20%28Beta%29.zip" TargetMode="External"/><Relationship Id="rId5061" Type="http://schemas.openxmlformats.org/officeDocument/2006/relationships/hyperlink" Target="https://archive.org/download/ni-roms/roms/Nintendo%20-%20Nintendo%20Entertainment%20System%20%28Unheadered%29.zip/Probotector%20II%20-%20Return%20of%20the%20Evil%20Forces%20%28World%29%20%28Contra%20Anniversary%20Collection%29.zip" TargetMode="External"/><Relationship Id="rId6392" Type="http://schemas.openxmlformats.org/officeDocument/2006/relationships/hyperlink" Target="https://archive.org/download/ni-roms/roms/Nintendo%20-%20Nintendo%20Entertainment%20System%20%28Unheadered%29.zip/Takeshi%20no%20Sengoku%20Fuuunji%20%28Japan%29.zip" TargetMode="External"/><Relationship Id="rId6390" Type="http://schemas.openxmlformats.org/officeDocument/2006/relationships/hyperlink" Target="https://archive.org/download/ni-roms/roms/Nintendo%20-%20Nintendo%20Entertainment%20System%20%28Unheadered%29.zip/Takeshi%20no%20Chousenjou%20%28Japan%29.zip" TargetMode="External"/><Relationship Id="rId5064" Type="http://schemas.openxmlformats.org/officeDocument/2006/relationships/hyperlink" Target="https://archive.org/download/ni-roms/roms/Nintendo%20-%20Nintendo%20Entertainment%20System%20%28Unheadered%29.zip/Project%20Blue%20%28World%29%20%28Demo%29%20%282018-05-01%29%20%28NESDev%202017%29%20%28Aftermarket%29%20%28Unl%29.zip" TargetMode="External"/><Relationship Id="rId6395" Type="http://schemas.openxmlformats.org/officeDocument/2006/relationships/hyperlink" Target="https://archive.org/download/ni-roms/roms/Nintendo%20-%20Nintendo%20Entertainment%20System%20%28Unheadered%29.zip/TaleSpin%20%28USA%29.zip" TargetMode="External"/><Relationship Id="rId5065" Type="http://schemas.openxmlformats.org/officeDocument/2006/relationships/hyperlink" Target="https://archive.org/download/ni-roms/roms/Nintendo%20-%20Nintendo%20Entertainment%20System%20%28Unheadered%29.zip/Project%20Blue%20%28World%29%20%28Demo%29%20%282019-10-22%29%20%28Kickstarter%29%20%28Aftermarket%29%20%28Unl%29.zip" TargetMode="External"/><Relationship Id="rId6396" Type="http://schemas.openxmlformats.org/officeDocument/2006/relationships/hyperlink" Target="https://archive.org/download/ni-roms/roms/Nintendo%20-%20Nintendo%20Entertainment%20System%20%28Unheadered%29.zip/TaleSpin%20%28World%29%20%28The%20Disney%20Afternoon%20Collection%29%20%28Switch%29.zip" TargetMode="External"/><Relationship Id="rId5062" Type="http://schemas.openxmlformats.org/officeDocument/2006/relationships/hyperlink" Target="https://archive.org/download/ni-roms/roms/Nintendo%20-%20Nintendo%20Entertainment%20System%20%28Unheadered%29.zip/Project%20Blue%20%28World%29%20%28Beta%29%20%28Aftermarket%29%20%28Unl%29.zip" TargetMode="External"/><Relationship Id="rId6393" Type="http://schemas.openxmlformats.org/officeDocument/2006/relationships/hyperlink" Target="https://archive.org/download/ni-roms/roms/Nintendo%20-%20Nintendo%20Entertainment%20System%20%28Unheadered%29.zip/Tale%2C%20The%20-%20Elrond%20no%20Eiyuu%20%28Japan%29%20%28Beta%29.zip" TargetMode="External"/><Relationship Id="rId5063" Type="http://schemas.openxmlformats.org/officeDocument/2006/relationships/hyperlink" Target="https://archive.org/download/ni-roms/roms/Nintendo%20-%20Nintendo%20Entertainment%20System%20%28Unheadered%29.zip/Project%20Blue%20%28World%29%20%28Demo%29%20%282017-12-03%29%20%28NESDev%202017%29%20%28Aftermarket%29%20%28Unl%29.zip" TargetMode="External"/><Relationship Id="rId6394" Type="http://schemas.openxmlformats.org/officeDocument/2006/relationships/hyperlink" Target="https://archive.org/download/ni-roms/roms/Nintendo%20-%20Nintendo%20Entertainment%20System%20%28Unheadered%29.zip/TaleSpin%20%28Europe%29.zip" TargetMode="External"/><Relationship Id="rId5068" Type="http://schemas.openxmlformats.org/officeDocument/2006/relationships/hyperlink" Target="https://archive.org/download/ni-roms/roms/Nintendo%20-%20Nintendo%20Entertainment%20System%20%28Unheadered%29.zip/Project%20Cat%20%28World%29%20%28Ru%29%20%28Demo%202%29%20%28Aftermarket%29%20%28Unl%29.zip" TargetMode="External"/><Relationship Id="rId6399" Type="http://schemas.openxmlformats.org/officeDocument/2006/relationships/hyperlink" Target="https://archive.org/download/ni-roms/roms/Nintendo%20-%20Nintendo%20Entertainment%20System%20%28Unheadered%29.zip/Tangbohu%20Dian%20Qiuxiang%20%28China%29%20%28Aftermarket%29%20%28Unl%29.zip" TargetMode="External"/><Relationship Id="rId5069" Type="http://schemas.openxmlformats.org/officeDocument/2006/relationships/hyperlink" Target="https://archive.org/download/ni-roms/roms/Nintendo%20-%20Nintendo%20Entertainment%20System%20%28Unheadered%29.zip/Project%20Cat%20%28World%29%20%28Ru%29%20%28Demo%203%29%20%28Aftermarket%29%20%28Unl%29.zip" TargetMode="External"/><Relationship Id="rId5066" Type="http://schemas.openxmlformats.org/officeDocument/2006/relationships/hyperlink" Target="https://archive.org/download/ni-roms/roms/Nintendo%20-%20Nintendo%20Entertainment%20System%20%28Unheadered%29.zip/Project%20Blue%20%28World%29%20%28Demo%29%20%282019-xx-xx%29%20%28Recalbox%29%20%28Aftermarket%29%20%28Unl%29.zip" TargetMode="External"/><Relationship Id="rId6397" Type="http://schemas.openxmlformats.org/officeDocument/2006/relationships/hyperlink" Target="https://archive.org/download/ni-roms/roms/Nintendo%20-%20Nintendo%20Entertainment%20System%20%28Unheadered%29.zip/Tamfor%20%28World%29%20%28Demo%29%20%28Aftermarket%29%20%28Unl%29.zip" TargetMode="External"/><Relationship Id="rId5067" Type="http://schemas.openxmlformats.org/officeDocument/2006/relationships/hyperlink" Target="https://archive.org/download/ni-roms/roms/Nintendo%20-%20Nintendo%20Entertainment%20System%20%28Unheadered%29.zip/Project%20Cat%20%28World%29%20%28Ru%29%20%28Demo%201%29%20%28Aftermarket%29%20%28Unl%29.zip" TargetMode="External"/><Relationship Id="rId6398" Type="http://schemas.openxmlformats.org/officeDocument/2006/relationships/hyperlink" Target="https://archive.org/download/ni-roms/roms/Nintendo%20-%20Nintendo%20Entertainment%20System%20%28Unheadered%29.zip/Tamura%20Koushou%20Mahjong%20Seminar%20%28Japan%29.zip" TargetMode="External"/><Relationship Id="rId1576" Type="http://schemas.openxmlformats.org/officeDocument/2006/relationships/hyperlink" Target="https://archive.org/download/ni-roms/roms/Nintendo%20-%20Nintendo%20Entertainment%20System%20%28Unheadered%29.zip/Blues%20Brothers%2C%20The%20%28USA%29.zip" TargetMode="External"/><Relationship Id="rId1577" Type="http://schemas.openxmlformats.org/officeDocument/2006/relationships/hyperlink" Target="https://archive.org/download/ni-roms/roms/Nintendo%20-%20Nintendo%20Entertainment%20System%20%28Unheadered%29.zip/Blurred%20Lines%202048%20%28World%29%20%28v1.0%29%20%28Aftermarket%29%20%28Unl%29.zip" TargetMode="External"/><Relationship Id="rId1578" Type="http://schemas.openxmlformats.org/officeDocument/2006/relationships/hyperlink" Target="https://archive.org/download/ni-roms/roms/Nintendo%20-%20Nintendo%20Entertainment%20System%20%28Unheadered%29.zip/Blurred%20Lines%202048%20%28World%29%20%28v1.1%29%20%28Aftermarket%29%20%28Unl%29.zip" TargetMode="External"/><Relationship Id="rId1579" Type="http://schemas.openxmlformats.org/officeDocument/2006/relationships/hyperlink" Target="https://archive.org/download/ni-roms/roms/Nintendo%20-%20Nintendo%20Entertainment%20System%20%28Unheadered%29.zip/Blurred%20Lines%202048%20%28World%29%20%28v1.2%29%20%28Aftermarket%29%20%28Unl%29.zip" TargetMode="External"/><Relationship Id="rId987" Type="http://schemas.openxmlformats.org/officeDocument/2006/relationships/hyperlink" Target="https://archive.org/download/ni-roms/roms/Nintendo%20-%20Nintendo%20Entertainment%20System%20%28Unheadered%29.zip/Pac-Man%20%28USA%29%20%28Namco%29.zip" TargetMode="External"/><Relationship Id="rId986" Type="http://schemas.openxmlformats.org/officeDocument/2006/relationships/hyperlink" Target="https://archive.org/download/ni-roms/roms/Nintendo%20-%20Nintendo%20Entertainment%20System%20%28Unheadered%29.zip/Attack%20Animal%20Gakuen%20%28Japan%29%20%28Famicom%203D%20System%29.zip" TargetMode="External"/><Relationship Id="rId985" Type="http://schemas.openxmlformats.org/officeDocument/2006/relationships/hyperlink" Target="https://archive.org/download/ni-roms/roms/Nintendo%20-%20Nintendo%20Entertainment%20System%20%28Unheadered%29.zip/Pac-Man%20-%20Championship%20Edition%20%28USA%2C%20Europe%29%20%28Namco%20Museum%20Archives%20Vol%201%29.zip" TargetMode="External"/><Relationship Id="rId984" Type="http://schemas.openxmlformats.org/officeDocument/2006/relationships/hyperlink" Target="https://archive.org/download/ni-roms/roms/Nintendo%20-%20Nintendo%20Entertainment%20System%20%28Unheadered%29.zip/Atmoss%209%20%28World%29%20%28Demo%29%20%28Aftermarket%29%20%28Unl%29.zip" TargetMode="External"/><Relationship Id="rId989" Type="http://schemas.openxmlformats.org/officeDocument/2006/relationships/hyperlink" Target="https://archive.org/download/ni-roms/roms/Nintendo%20-%20Nintendo%20Entertainment%20System%20%28Unheadered%29.zip/Palamedes%20%28USA%29.zip" TargetMode="External"/><Relationship Id="rId988" Type="http://schemas.openxmlformats.org/officeDocument/2006/relationships/hyperlink" Target="https://archive.org/download/ni-roms/roms/Nintendo%20-%20Nintendo%20Entertainment%20System%20%28Unheadered%29.zip/Attack%20from%20Planet%20X%20%28World%29%20%28Demo%29%20%28Byte-Off%202020%29%20%28Aftermarket%29%20%28Unl%29.zip" TargetMode="External"/><Relationship Id="rId1570" Type="http://schemas.openxmlformats.org/officeDocument/2006/relationships/hyperlink" Target="https://archive.org/download/ni-roms/roms/Nintendo%20-%20Nintendo%20Entertainment%20System%20%28Unheadered%29.zip/Blue%20Marlin%2C%20The%20%28Japan%29.zip" TargetMode="External"/><Relationship Id="rId1571" Type="http://schemas.openxmlformats.org/officeDocument/2006/relationships/hyperlink" Target="https://archive.org/download/ni-roms/roms/Nintendo%20-%20Nintendo%20Entertainment%20System%20%28Unheadered%29.zip/Zombie%20Nation%20%28USA%29.zip" TargetMode="External"/><Relationship Id="rId983" Type="http://schemas.openxmlformats.org/officeDocument/2006/relationships/hyperlink" Target="https://archive.org/download/ni-roms/roms/Nintendo%20-%20Nintendo%20Entertainment%20System%20%28Unheadered%29.zip/Pac-Land%20%28World%29%20%28Namcot%20Collection%2C%20Namco%20Museum%20Archives%20Vol%202%29.zip" TargetMode="External"/><Relationship Id="rId1572" Type="http://schemas.openxmlformats.org/officeDocument/2006/relationships/hyperlink" Target="https://archive.org/download/ni-roms/roms/Nintendo%20-%20Nintendo%20Entertainment%20System%20%28Unheadered%29.zip/Blue%20Marlin%2C%20The%20%28USA%29.zip" TargetMode="External"/><Relationship Id="rId982" Type="http://schemas.openxmlformats.org/officeDocument/2006/relationships/hyperlink" Target="https://archive.org/download/ni-roms/roms/Nintendo%20-%20Nintendo%20Entertainment%20System%20%28Unheadered%29.zip/Atlantis%20no%20Nazo%20%28Japan%29.zip" TargetMode="External"/><Relationship Id="rId1573" Type="http://schemas.openxmlformats.org/officeDocument/2006/relationships/hyperlink" Target="https://archive.org/download/ni-roms/roms/Nintendo%20-%20Nintendo%20Entertainment%20System%20%28Unheadered%29.zip/Zunou%20Senkan%20Galg%20%28Japan%29%20%28En%29.zip" TargetMode="External"/><Relationship Id="rId981" Type="http://schemas.openxmlformats.org/officeDocument/2006/relationships/hyperlink" Target="https://archive.org/download/ni-roms/roms/Nintendo%20-%20Nintendo%20Entertainment%20System%20%28Unheadered%29.zip/P.O.W.%20-%20Prisoners%20of%20War%20%28USA%29.zip" TargetMode="External"/><Relationship Id="rId1574" Type="http://schemas.openxmlformats.org/officeDocument/2006/relationships/hyperlink" Target="https://archive.org/download/ni-roms/roms/Nintendo%20-%20Nintendo%20Entertainment%20System%20%28Unheadered%29.zip/Blue%20Shadow%20%28Europe%29.zip" TargetMode="External"/><Relationship Id="rId980" Type="http://schemas.openxmlformats.org/officeDocument/2006/relationships/hyperlink" Target="https://archive.org/download/ni-roms/roms/Nintendo%20-%20Nintendo%20Entertainment%20System%20%28Unheadered%29.zip/Atlantis%20no%20Nazo%20%28Japan%29%20%28Virtual%20Console%2C%20Switch%20Online%29.zip" TargetMode="External"/><Relationship Id="rId1575" Type="http://schemas.openxmlformats.org/officeDocument/2006/relationships/hyperlink" Target="https://archive.org/download/ni-roms/roms/Nintendo%20-%20Nintendo%20Entertainment%20System%20%28Unheadered%29.zip/Blues%20Brothers%2C%20The%20%28Europe%29.zip" TargetMode="External"/><Relationship Id="rId1565" Type="http://schemas.openxmlformats.org/officeDocument/2006/relationships/hyperlink" Target="https://archive.org/download/ni-roms/roms/Nintendo%20-%20Nintendo%20Entertainment%20System%20%28Unheadered%29.zip/Zelda%20II%20-%20The%20Adventure%20of%20Link%20%28USA%29%20%28GameCube%20Edition%29.zip" TargetMode="External"/><Relationship Id="rId2896" Type="http://schemas.openxmlformats.org/officeDocument/2006/relationships/hyperlink" Target="https://archive.org/download/ni-roms/roms/Nintendo%20-%20Nintendo%20Entertainment%20System%20%28Unheadered%29.zip/Galactic%20Crusader%20%28Asia%29%20%28En%29%20%28Unl%29.zip" TargetMode="External"/><Relationship Id="rId1566" Type="http://schemas.openxmlformats.org/officeDocument/2006/relationships/hyperlink" Target="https://archive.org/download/ni-roms/roms/Nintendo%20-%20Nintendo%20Entertainment%20System%20%28Unheadered%29.zip/Bloody%20Warriors%20-%20Shan-Go%20no%20Gyakushuu%20%28Japan%29.zip" TargetMode="External"/><Relationship Id="rId2897" Type="http://schemas.openxmlformats.org/officeDocument/2006/relationships/hyperlink" Target="https://archive.org/download/ni-roms/roms/Nintendo%20-%20Nintendo%20Entertainment%20System%20%28Unheadered%29.zip/Galactic%20Crusader%20%28USA%29%20%28Unl%29.zip" TargetMode="External"/><Relationship Id="rId1567" Type="http://schemas.openxmlformats.org/officeDocument/2006/relationships/hyperlink" Target="https://archive.org/download/ni-roms/roms/Nintendo%20-%20Nintendo%20Entertainment%20System%20%28Unheadered%29.zip/Zen%20-%20Intergalactic%20Ninja%20%28USA%29.zip" TargetMode="External"/><Relationship Id="rId2898" Type="http://schemas.openxmlformats.org/officeDocument/2006/relationships/hyperlink" Target="https://archive.org/download/ni-roms/roms/Nintendo%20-%20Nintendo%20Entertainment%20System%20%28Unheadered%29.zip/Galaga%20%28Asia%29%20%28En%29%20%28LA25%29%20%28Pirate%29.zip" TargetMode="External"/><Relationship Id="rId1568" Type="http://schemas.openxmlformats.org/officeDocument/2006/relationships/hyperlink" Target="https://archive.org/download/ni-roms/roms/Nintendo%20-%20Nintendo%20Entertainment%20System%20%28Unheadered%29.zip/Bloque%20Magico%2C%20El%20%28Spain%29%20%28En%29%20%28NTDEC%29%20%28Unl%29.zip" TargetMode="External"/><Relationship Id="rId2899" Type="http://schemas.openxmlformats.org/officeDocument/2006/relationships/hyperlink" Target="https://archive.org/download/ni-roms/roms/Nintendo%20-%20Nintendo%20Entertainment%20System%20%28Unheadered%29.zip/Galaga%20%28Europe%29.zip" TargetMode="External"/><Relationship Id="rId1569" Type="http://schemas.openxmlformats.org/officeDocument/2006/relationships/hyperlink" Target="https://archive.org/download/ni-roms/roms/Nintendo%20-%20Nintendo%20Entertainment%20System%20%28Unheadered%29.zip/Zoda%27s%20Revenge%20-%20StarTropics%20II%20%28USA%29.zip" TargetMode="External"/><Relationship Id="rId976" Type="http://schemas.openxmlformats.org/officeDocument/2006/relationships/hyperlink" Target="https://archive.org/download/ni-roms/roms/Nintendo%20-%20Nintendo%20Entertainment%20System%20%28Unheadered%29.zip/Athletic%20World%20%28USA%29.zip" TargetMode="External"/><Relationship Id="rId975" Type="http://schemas.openxmlformats.org/officeDocument/2006/relationships/hyperlink" Target="https://archive.org/download/ni-roms/roms/Nintendo%20-%20Nintendo%20Entertainment%20System%20%28Unheadered%29.zip/Othello%20%28USA%29.zip" TargetMode="External"/><Relationship Id="rId974" Type="http://schemas.openxmlformats.org/officeDocument/2006/relationships/hyperlink" Target="https://archive.org/download/ni-roms/roms/Nintendo%20-%20Nintendo%20Entertainment%20System%20%28Unheadered%29.zip/Athletic%20World%20%28Europe%29.zip" TargetMode="External"/><Relationship Id="rId973" Type="http://schemas.openxmlformats.org/officeDocument/2006/relationships/hyperlink" Target="https://archive.org/download/ni-roms/roms/Nintendo%20-%20Nintendo%20Entertainment%20System%20%28Unheadered%29.zip/Orb-3D%20%28USA%29.zip" TargetMode="External"/><Relationship Id="rId979" Type="http://schemas.openxmlformats.org/officeDocument/2006/relationships/hyperlink" Target="https://archive.org/download/ni-roms/roms/Nintendo%20-%20Nintendo%20Entertainment%20System%20%28Unheadered%29.zip/Overlord%20%28USA%29.zip" TargetMode="External"/><Relationship Id="rId978" Type="http://schemas.openxmlformats.org/officeDocument/2006/relationships/hyperlink" Target="https://archive.org/download/ni-roms/roms/Nintendo%20-%20Nintendo%20Entertainment%20System%20%28Unheadered%29.zip/Atlantis%20no%20Nazo%20%28Japan%29%20%28Beta%29.zip" TargetMode="External"/><Relationship Id="rId977" Type="http://schemas.openxmlformats.org/officeDocument/2006/relationships/hyperlink" Target="https://archive.org/download/ni-roms/roms/Nintendo%20-%20Nintendo%20Entertainment%20System%20%28Unheadered%29.zip/Over%20Horizon%20%28Europe%29.zip" TargetMode="External"/><Relationship Id="rId2890" Type="http://schemas.openxmlformats.org/officeDocument/2006/relationships/hyperlink" Target="https://archive.org/download/ni-roms/roms/Nintendo%20-%20Nintendo%20Entertainment%20System%20%28Unheadered%29.zip/G.I.%20Joe%20-%20A%20Real%20American%20Hero%20%28USA%29.zip" TargetMode="External"/><Relationship Id="rId1560" Type="http://schemas.openxmlformats.org/officeDocument/2006/relationships/hyperlink" Target="https://archive.org/download/ni-roms/roms/Nintendo%20-%20Nintendo%20Entertainment%20System%20%28Unheadered%29.zip/Blockage%20%28World%29%20%28v0.3.4%29%20%28Demo%29%20%28Aftermarket%29%20%28Unl%29.zip" TargetMode="External"/><Relationship Id="rId2891" Type="http://schemas.openxmlformats.org/officeDocument/2006/relationships/hyperlink" Target="https://archive.org/download/ni-roms/roms/Nintendo%20-%20Nintendo%20Entertainment%20System%20%28Unheadered%29.zip/G.I.%20Joe%20-%20A%20Real%20American%20Hero%20-%20The%20Atlantis%20Factor%20%28USA%29%20%28Beta%29.zip" TargetMode="External"/><Relationship Id="rId972" Type="http://schemas.openxmlformats.org/officeDocument/2006/relationships/hyperlink" Target="https://archive.org/download/ni-roms/roms/Nintendo%20-%20Nintendo%20Entertainment%20System%20%28Unheadered%29.zip/Athin%20%28World%29%20%28Demo%29%20%28Aftermarket%29%20%28Unl%29.zip" TargetMode="External"/><Relationship Id="rId1561" Type="http://schemas.openxmlformats.org/officeDocument/2006/relationships/hyperlink" Target="https://archive.org/download/ni-roms/roms/Nintendo%20-%20Nintendo%20Entertainment%20System%20%28Unheadered%29.zip/Young%20Indiana%20Jones%20Chronicles%2C%20The%20%28USA%29.zip" TargetMode="External"/><Relationship Id="rId2892" Type="http://schemas.openxmlformats.org/officeDocument/2006/relationships/hyperlink" Target="https://archive.org/download/ni-roms/roms/Nintendo%20-%20Nintendo%20Entertainment%20System%20%28Unheadered%29.zip/G.I.%20Joe%20-%20The%20Atlantis%20Factor%20%28USA%29.zip" TargetMode="External"/><Relationship Id="rId971" Type="http://schemas.openxmlformats.org/officeDocument/2006/relationships/hyperlink" Target="https://archive.org/download/ni-roms/roms/Nintendo%20-%20Nintendo%20Entertainment%20System%20%28Unheadered%29.zip/Operation%20Wolf%20%28USA%29.zip" TargetMode="External"/><Relationship Id="rId1562" Type="http://schemas.openxmlformats.org/officeDocument/2006/relationships/hyperlink" Target="https://archive.org/download/ni-roms/roms/Nintendo%20-%20Nintendo%20Entertainment%20System%20%28Unheadered%29.zip/Blodia%20Land%20-%20Puzzle%20Quest%20%28Japan%29.zip" TargetMode="External"/><Relationship Id="rId2893" Type="http://schemas.openxmlformats.org/officeDocument/2006/relationships/hyperlink" Target="https://archive.org/download/ni-roms/roms/Nintendo%20-%20Nintendo%20Entertainment%20System%20%28Unheadered%29.zip/GLK%20Dance%20%28China%29%20%28En%29%20%28Pirate%29.zip" TargetMode="External"/><Relationship Id="rId970" Type="http://schemas.openxmlformats.org/officeDocument/2006/relationships/hyperlink" Target="https://archive.org/download/ni-roms/roms/Nintendo%20-%20Nintendo%20Entertainment%20System%20%28Unheadered%29.zip/Athena%20%28USA%29.zip" TargetMode="External"/><Relationship Id="rId1563" Type="http://schemas.openxmlformats.org/officeDocument/2006/relationships/hyperlink" Target="https://archive.org/download/ni-roms/roms/Nintendo%20-%20Nintendo%20Entertainment%20System%20%28Unheadered%29.zip/Zanac%20%28USA%29.zip" TargetMode="External"/><Relationship Id="rId2894" Type="http://schemas.openxmlformats.org/officeDocument/2006/relationships/hyperlink" Target="https://archive.org/download/ni-roms/roms/Nintendo%20-%20Nintendo%20Entertainment%20System%20%28Unheadered%29.zip/Gaiapolis%20%28Asia%29%20%28En%29%20%28Pirate%29.zip" TargetMode="External"/><Relationship Id="rId1564" Type="http://schemas.openxmlformats.org/officeDocument/2006/relationships/hyperlink" Target="https://archive.org/download/ni-roms/roms/Nintendo%20-%20Nintendo%20Entertainment%20System%20%28Unheadered%29.zip/Bloodfall%20%28World%29%20%28NESDev%202019%29%20%28Aftermarket%29%20%28Unl%29.zip" TargetMode="External"/><Relationship Id="rId2895" Type="http://schemas.openxmlformats.org/officeDocument/2006/relationships/hyperlink" Target="https://archive.org/download/ni-roms/roms/Nintendo%20-%20Nintendo%20Entertainment%20System%20%28Unheadered%29.zip/Galactic%20Ascension%20%28USA%29%20%28Aftermarket%29%20%28Unl%29.zip" TargetMode="External"/><Relationship Id="rId1598" Type="http://schemas.openxmlformats.org/officeDocument/2006/relationships/hyperlink" Target="https://archive.org/download/ni-roms/roms/Nintendo%20-%20Nintendo%20Entertainment%20System%20%28Unheadered%29.zip/Bomberman%20%28USA%29.zip" TargetMode="External"/><Relationship Id="rId1599" Type="http://schemas.openxmlformats.org/officeDocument/2006/relationships/hyperlink" Target="https://archive.org/download/ni-roms/roms/Nintendo%20-%20Nintendo%20Entertainment%20System%20%28Unheadered%29.zip/Bomberman%20II%20%28Japan%29.zip" TargetMode="External"/><Relationship Id="rId1590" Type="http://schemas.openxmlformats.org/officeDocument/2006/relationships/hyperlink" Target="https://archive.org/download/ni-roms/roms/Nintendo%20-%20Nintendo%20Entertainment%20System%20%28Unheadered%29.zip/Bokosuka%20Wars%20%28Japan%29.zip" TargetMode="External"/><Relationship Id="rId1591" Type="http://schemas.openxmlformats.org/officeDocument/2006/relationships/hyperlink" Target="https://archive.org/download/ni-roms/roms/Nintendo%20-%20Nintendo%20Entertainment%20System%20%28Unheadered%29.zip/Bollywood%202003%20%28Asia%29%20%28En%29%20%28Pirate%29.zip" TargetMode="External"/><Relationship Id="rId1592" Type="http://schemas.openxmlformats.org/officeDocument/2006/relationships/hyperlink" Target="https://archive.org/download/ni-roms/roms/Nintendo%20-%20Nintendo%20Entertainment%20System%20%28Unheadered%29.zip/Bollywood%202007%20%28Asia%29%20%28En%29%20%28Pirate%29.zip" TargetMode="External"/><Relationship Id="rId1593" Type="http://schemas.openxmlformats.org/officeDocument/2006/relationships/hyperlink" Target="https://archive.org/download/ni-roms/roms/Nintendo%20-%20Nintendo%20Entertainment%20System%20%28Unheadered%29.zip/Bomb%20Panic%20%28Japan%29%20%28En%29%20%28Family%20BASIC%29%20%28Unl%29.zip" TargetMode="External"/><Relationship Id="rId1594" Type="http://schemas.openxmlformats.org/officeDocument/2006/relationships/hyperlink" Target="https://archive.org/download/ni-roms/roms/Nintendo%20-%20Nintendo%20Entertainment%20System%20%28Unheadered%29.zip/Bomb%20Sweeper%20%28World%29%20%28v0.5%29%20%28Proto%29%20%28Aftermarket%29%20%28Unl%29.zip" TargetMode="External"/><Relationship Id="rId1595" Type="http://schemas.openxmlformats.org/officeDocument/2006/relationships/hyperlink" Target="https://archive.org/download/ni-roms/roms/Nintendo%20-%20Nintendo%20Entertainment%20System%20%28Unheadered%29.zip/Bomber%20Boy%20%28Asia%29%20%28En%29%20%28Pirate%29.zip" TargetMode="External"/><Relationship Id="rId1596" Type="http://schemas.openxmlformats.org/officeDocument/2006/relationships/hyperlink" Target="https://archive.org/download/ni-roms/roms/Nintendo%20-%20Nintendo%20Entertainment%20System%20%28Unheadered%29.zip/Bomber%20King%20%28Japan%29.zip" TargetMode="External"/><Relationship Id="rId1597" Type="http://schemas.openxmlformats.org/officeDocument/2006/relationships/hyperlink" Target="https://archive.org/download/ni-roms/roms/Nintendo%20-%20Nintendo%20Entertainment%20System%20%28Unheadered%29.zip/Bomberman%20%28Japan%29.zip" TargetMode="External"/><Relationship Id="rId1587" Type="http://schemas.openxmlformats.org/officeDocument/2006/relationships/hyperlink" Target="https://archive.org/download/ni-roms/roms/Nintendo%20-%20Nintendo%20Entertainment%20System%20%28Unheadered%29.zip/Bobl%20%28World%29%20%28v1.2%29%20%28Aftermarket%29%20%28Unl%29.zip" TargetMode="External"/><Relationship Id="rId1588" Type="http://schemas.openxmlformats.org/officeDocument/2006/relationships/hyperlink" Target="https://archive.org/download/ni-roms/roms/Nintendo%20-%20Nintendo%20Entertainment%20System%20%28Unheadered%29.zip/Bogen%20%28World%29%20%28Byte-Off%202019%29%20%28Aftermarket%29%20%28Unl%29.zip" TargetMode="External"/><Relationship Id="rId1589" Type="http://schemas.openxmlformats.org/officeDocument/2006/relationships/hyperlink" Target="https://archive.org/download/ni-roms/roms/Nintendo%20-%20Nintendo%20Entertainment%20System%20%28Unheadered%29.zip/Bohpoli%21%20-%20Magical%20Warps%20%28World%29%20%28Demo%29%20%28Byte-Off%202019%29%20%28Aftermarket%29%20%28Unl%29.zip" TargetMode="External"/><Relationship Id="rId998" Type="http://schemas.openxmlformats.org/officeDocument/2006/relationships/hyperlink" Target="https://archive.org/download/ni-roms/roms/Nintendo%20-%20Nintendo%20Entertainment%20System%20%28Unheadered%29.zip/Aussie%20Rules%20Footy%20%28Australia%29.zip" TargetMode="External"/><Relationship Id="rId997" Type="http://schemas.openxmlformats.org/officeDocument/2006/relationships/hyperlink" Target="https://archive.org/download/ni-roms/roms/Nintendo%20-%20Nintendo%20Entertainment%20System%20%28Unheadered%29.zip/Parasol%20Stars%20-%20Rainbow%20Islands%20II%20%28Europe%29.zip" TargetMode="External"/><Relationship Id="rId996" Type="http://schemas.openxmlformats.org/officeDocument/2006/relationships/hyperlink" Target="https://archive.org/download/ni-roms/roms/Nintendo%20-%20Nintendo%20Entertainment%20System%20%28Unheadered%29.zip/Auge%20%28World%29%20%28Aftermarket%29%20%28Unl%29.zip" TargetMode="External"/><Relationship Id="rId995" Type="http://schemas.openxmlformats.org/officeDocument/2006/relationships/hyperlink" Target="https://archive.org/download/ni-roms/roms/Nintendo%20-%20Nintendo%20Entertainment%20System%20%28Unheadered%29.zip/Paperboy%202%20%28USA%29.zip" TargetMode="External"/><Relationship Id="rId999" Type="http://schemas.openxmlformats.org/officeDocument/2006/relationships/hyperlink" Target="https://archive.org/download/ni-roms/roms/Nintendo%20-%20Nintendo%20Entertainment%20System%20%28Unheadered%29.zip/Parodius%20%28Europe%29.zip" TargetMode="External"/><Relationship Id="rId990" Type="http://schemas.openxmlformats.org/officeDocument/2006/relationships/hyperlink" Target="https://archive.org/download/ni-roms/roms/Nintendo%20-%20Nintendo%20Entertainment%20System%20%28Unheadered%29.zip/Attack%20of%20the%20Gummy%20Bears%20%28World%29%20%28Demo%29%20%28Byte-Off%202019%29%20%28Aftermarket%29%20%28Unl%29.zip" TargetMode="External"/><Relationship Id="rId1580" Type="http://schemas.openxmlformats.org/officeDocument/2006/relationships/hyperlink" Target="https://archive.org/download/ni-roms/roms/Nintendo%20-%20Nintendo%20Entertainment%20System%20%28Unheadered%29.zip/Blurred%20Lines%202048%20%28World%29%20%28v1.3%29%20%28Aftermarket%29%20%28Unl%29.zip" TargetMode="External"/><Relationship Id="rId1581" Type="http://schemas.openxmlformats.org/officeDocument/2006/relationships/hyperlink" Target="https://archive.org/download/ni-roms/roms/Nintendo%20-%20Nintendo%20Entertainment%20System%20%28Unheadered%29.zip/Bo%20Jackson%20Baseball%20%28USA%29.zip" TargetMode="External"/><Relationship Id="rId1582" Type="http://schemas.openxmlformats.org/officeDocument/2006/relationships/hyperlink" Target="https://archive.org/download/ni-roms/roms/Nintendo%20-%20Nintendo%20Entertainment%20System%20%28Unheadered%29.zip/Bobby%20Six%20Seven%20-%20Time-Traveling%20Detective%20%28World%29%20%28Demo%29%20%282022-10-14%29%20%28Aftermarket%29%20%28Unl%29.zip" TargetMode="External"/><Relationship Id="rId994" Type="http://schemas.openxmlformats.org/officeDocument/2006/relationships/hyperlink" Target="https://archive.org/download/ni-roms/roms/Nintendo%20-%20Nintendo%20Entertainment%20System%20%28Unheadered%29.zip/Attack%20of%20the%20Killer%20Tomatoes%20%28USA%29.zip" TargetMode="External"/><Relationship Id="rId1583" Type="http://schemas.openxmlformats.org/officeDocument/2006/relationships/hyperlink" Target="https://archive.org/download/ni-roms/roms/Nintendo%20-%20Nintendo%20Entertainment%20System%20%28Unheadered%29.zip/Bobby%20Six%20Seven%20-%20Time-Traveling%20Detective%20%28World%29%20%28Demo%29%20%282022-10-17%29%20%28Aftermarket%29%20%28Unl%29.zip" TargetMode="External"/><Relationship Id="rId993" Type="http://schemas.openxmlformats.org/officeDocument/2006/relationships/hyperlink" Target="https://archive.org/download/ni-roms/roms/Nintendo%20-%20Nintendo%20Entertainment%20System%20%28Unheadered%29.zip/Paperboy%20%28USA%29.zip" TargetMode="External"/><Relationship Id="rId1584" Type="http://schemas.openxmlformats.org/officeDocument/2006/relationships/hyperlink" Target="https://archive.org/download/ni-roms/roms/Nintendo%20-%20Nintendo%20Entertainment%20System%20%28Unheadered%29.zip/Bobby%20Six%20Seven%20-%20Time-Traveling%20Detective%20%28World%29%20%28Demo%29%20%282022-10-27%29%20%28Aftermarket%29%20%28Unl%29.zip" TargetMode="External"/><Relationship Id="rId992" Type="http://schemas.openxmlformats.org/officeDocument/2006/relationships/hyperlink" Target="https://archive.org/download/ni-roms/roms/Nintendo%20-%20Nintendo%20Entertainment%20System%20%28Unheadered%29.zip/Attack%20of%20the%20Killer%20Tomatoes%20%28Europe%29.zip" TargetMode="External"/><Relationship Id="rId1585" Type="http://schemas.openxmlformats.org/officeDocument/2006/relationships/hyperlink" Target="https://archive.org/download/ni-roms/roms/Nintendo%20-%20Nintendo%20Entertainment%20System%20%28Unheadered%29.zip/Bobl%20%28World%29%20%28v1.0%29%20%28Aftermarket%29%20%28Unl%29.zip" TargetMode="External"/><Relationship Id="rId991" Type="http://schemas.openxmlformats.org/officeDocument/2006/relationships/hyperlink" Target="https://archive.org/download/ni-roms/roms/Nintendo%20-%20Nintendo%20Entertainment%20System%20%28Unheadered%29.zip/Panic%20Restaurant%20%28USA%29.zip" TargetMode="External"/><Relationship Id="rId1586" Type="http://schemas.openxmlformats.org/officeDocument/2006/relationships/hyperlink" Target="https://archive.org/download/ni-roms/roms/Nintendo%20-%20Nintendo%20Entertainment%20System%20%28Unheadered%29.zip/Bobl%20%28World%29%20%28v1.1%29%20%28Aftermarket%29%20%28Unl%29.zip" TargetMode="External"/><Relationship Id="rId1532" Type="http://schemas.openxmlformats.org/officeDocument/2006/relationships/hyperlink" Target="https://archive.org/download/ni-roms/roms/Nintendo%20-%20Nintendo%20Entertainment%20System%20%28Unheadered%29.zip/Blob%20Quest%20%28World%29%20%28Aftermarket%29%20%28Unl%29.zip" TargetMode="External"/><Relationship Id="rId2863" Type="http://schemas.openxmlformats.org/officeDocument/2006/relationships/hyperlink" Target="https://archive.org/download/ni-roms/roms/Nintendo%20-%20Nintendo%20Entertainment%20System%20%28Unheadered%29.zip/Freedom%20Force%20%28USA%29%20%28Beta%29.zip" TargetMode="External"/><Relationship Id="rId1533" Type="http://schemas.openxmlformats.org/officeDocument/2006/relationships/hyperlink" Target="https://archive.org/download/ni-roms/roms/Nintendo%20-%20Nintendo%20Entertainment%20System%20%28Unheadered%29.zip/Wrath%20of%20the%20Black%20Manta%20%28USA%29%20%28Rev%201%29.zip" TargetMode="External"/><Relationship Id="rId2864" Type="http://schemas.openxmlformats.org/officeDocument/2006/relationships/hyperlink" Target="https://archive.org/download/ni-roms/roms/Nintendo%20-%20Nintendo%20Entertainment%20System%20%28Unheadered%29.zip/Freedom%20Force%20%28USA%29.zip" TargetMode="External"/><Relationship Id="rId1534" Type="http://schemas.openxmlformats.org/officeDocument/2006/relationships/hyperlink" Target="https://archive.org/download/ni-roms/roms/Nintendo%20-%20Nintendo%20Entertainment%20System%20%28Unheadered%29.zip/Blobert%20%28World%29%20%28Aftermarket%29%20%28Unl%29.zip" TargetMode="External"/><Relationship Id="rId2865" Type="http://schemas.openxmlformats.org/officeDocument/2006/relationships/hyperlink" Target="https://archive.org/download/ni-roms/roms/Nintendo%20-%20Nintendo%20Entertainment%20System%20%28Unheadered%29.zip/Frenzy%20%28World%29%20%28Aftermarket%29%20%28Unl%29.zip" TargetMode="External"/><Relationship Id="rId1535" Type="http://schemas.openxmlformats.org/officeDocument/2006/relationships/hyperlink" Target="https://archive.org/download/ni-roms/roms/Nintendo%20-%20Nintendo%20Entertainment%20System%20%28Unheadered%29.zip/Wrecking%20Crew%20%28World%29.zip" TargetMode="External"/><Relationship Id="rId2866" Type="http://schemas.openxmlformats.org/officeDocument/2006/relationships/hyperlink" Target="https://archive.org/download/ni-roms/roms/Nintendo%20-%20Nintendo%20Entertainment%20System%20%28Unheadered%29.zip/Friday%20the%2013th%20%28USA%29.zip" TargetMode="External"/><Relationship Id="rId1536" Type="http://schemas.openxmlformats.org/officeDocument/2006/relationships/hyperlink" Target="https://archive.org/download/ni-roms/roms/Nintendo%20-%20Nintendo%20Entertainment%20System%20%28Unheadered%29.zip/Block%20Dude%20%28World%29%20%28v0.01%29%20%28Beta%29%20%28Aftermarket%29%20%28Unl%29.zip" TargetMode="External"/><Relationship Id="rId2867" Type="http://schemas.openxmlformats.org/officeDocument/2006/relationships/hyperlink" Target="https://archive.org/download/ni-roms/roms/Nintendo%20-%20Nintendo%20Entertainment%20System%20%28Unheadered%29.zip/Friday%20the%2013th%20-%20Return%20to%20Camp%20Blood%20%28World%29%20%28v1.52%29%20%28Aftermarket%29%20%28Unl%29.zip" TargetMode="External"/><Relationship Id="rId1537" Type="http://schemas.openxmlformats.org/officeDocument/2006/relationships/hyperlink" Target="https://archive.org/download/ni-roms/roms/Nintendo%20-%20Nintendo%20Entertainment%20System%20%28Unheadered%29.zip/Wurm%20-%20Journey%20to%20the%20Center%20of%20the%20Earth%21%20%28USA%29.zip" TargetMode="External"/><Relationship Id="rId2868" Type="http://schemas.openxmlformats.org/officeDocument/2006/relationships/hyperlink" Target="https://archive.org/download/ni-roms/roms/Nintendo%20-%20Nintendo%20Entertainment%20System%20%28Unheadered%29.zip/Frog%20%28World%29%20%28Aftermarket%29%20%28Unl%29.zip" TargetMode="External"/><Relationship Id="rId1538" Type="http://schemas.openxmlformats.org/officeDocument/2006/relationships/hyperlink" Target="https://archive.org/download/ni-roms/roms/Nintendo%20-%20Nintendo%20Entertainment%20System%20%28Unheadered%29.zip/Block%20Dude%20%28World%29%20%28v0.02%29%20%28Beta%29%20%28Aftermarket%29%20%28Unl%29.zip" TargetMode="External"/><Relationship Id="rId2869" Type="http://schemas.openxmlformats.org/officeDocument/2006/relationships/hyperlink" Target="https://archive.org/download/ni-roms/roms/Nintendo%20-%20Nintendo%20Entertainment%20System%20%28Unheadered%29.zip/Frog%20Adventure%20%28World%29%20%28Demo%29%20%282023-03-05%29%20%28Aftermarket%29%20%28Unl%29.zip" TargetMode="External"/><Relationship Id="rId1539" Type="http://schemas.openxmlformats.org/officeDocument/2006/relationships/hyperlink" Target="https://archive.org/download/ni-roms/roms/Nintendo%20-%20Nintendo%20Entertainment%20System%20%28Unheadered%29.zip/WWF%20King%20of%20the%20Ring%20%28USA%29.zip" TargetMode="External"/><Relationship Id="rId949" Type="http://schemas.openxmlformats.org/officeDocument/2006/relationships/hyperlink" Target="https://archive.org/download/ni-roms/roms/Nintendo%20-%20Nintendo%20Entertainment%20System%20%28Unheadered%29.zip/Ninja%20JaJaMaru-kun%20%28USA%2C%20Europe%29%20%28Ninja%20JaJaMaru%20Retro%20Collection%29%20%28Switch%29.zip" TargetMode="External"/><Relationship Id="rId948" Type="http://schemas.openxmlformats.org/officeDocument/2006/relationships/hyperlink" Target="https://archive.org/download/ni-roms/roms/Nintendo%20-%20Nintendo%20Entertainment%20System%20%28Unheadered%29.zip/Astro%20Boy%20%28World%29%20%28Aftermarket%29%20%28Pirate%29.zip" TargetMode="External"/><Relationship Id="rId943" Type="http://schemas.openxmlformats.org/officeDocument/2006/relationships/hyperlink" Target="https://archive.org/download/ni-roms/roms/Nintendo%20-%20Nintendo%20Entertainment%20System%20%28Unheadered%29.zip/Ninja%20JaJaMaru%20-%20Operation%20Milky%20Way%20%28USA%2C%20Europe%29%20%28Ninja%20JaJaMaru%20Retro%20Collection%29%20%28Switch%29.zip" TargetMode="External"/><Relationship Id="rId942" Type="http://schemas.openxmlformats.org/officeDocument/2006/relationships/hyperlink" Target="https://archive.org/download/ni-roms/roms/Nintendo%20-%20Nintendo%20Entertainment%20System%20%28Unheadered%29.zip/Assimilate%20%28World%29%20%28Demo%29%20%28Aftermarket%29%20%28Unl%29.zip" TargetMode="External"/><Relationship Id="rId941" Type="http://schemas.openxmlformats.org/officeDocument/2006/relationships/hyperlink" Target="https://archive.org/download/ni-roms/roms/Nintendo%20-%20Nintendo%20Entertainment%20System%20%28Unheadered%29.zip/Ninja%20Gaiden%20III%20-%20The%20Ancient%20Ship%20of%20Doom%20%28USA%29.zip" TargetMode="External"/><Relationship Id="rId940" Type="http://schemas.openxmlformats.org/officeDocument/2006/relationships/hyperlink" Target="https://archive.org/download/ni-roms/roms/Nintendo%20-%20Nintendo%20Entertainment%20System%20%28Unheadered%29.zip/Assimilate%20%28World%29%20%28Aftermarket%29%20%28Unl%29.zip" TargetMode="External"/><Relationship Id="rId947" Type="http://schemas.openxmlformats.org/officeDocument/2006/relationships/hyperlink" Target="https://archive.org/download/ni-roms/roms/Nintendo%20-%20Nintendo%20Entertainment%20System%20%28Unheadered%29.zip/Ninja%20JaJaMaru%20-%20The%20Ninja%20Skill%20Book%20%28USA%2C%20Europe%29%20%28Ninja%20JaJaMaru%20Retro%20Collection%29%20%28Switch%29.zip" TargetMode="External"/><Relationship Id="rId946" Type="http://schemas.openxmlformats.org/officeDocument/2006/relationships/hyperlink" Target="https://archive.org/download/ni-roms/roms/Nintendo%20-%20Nintendo%20Entertainment%20System%20%28Unheadered%29.zip/Asteroids%20%28USA%29%20%28Atari%20Flashback%29%20%28Aftermarket%29%20%28Unl%29.zip" TargetMode="External"/><Relationship Id="rId945" Type="http://schemas.openxmlformats.org/officeDocument/2006/relationships/hyperlink" Target="https://archive.org/download/ni-roms/roms/Nintendo%20-%20Nintendo%20Entertainment%20System%20%28Unheadered%29.zip/Ninja%20JaJaMaru%20-%20The%20Legend%20of%20the%20Golden%20Castle%20%28USA%2C%20Europe%29%20%28Ninja%20JaJaMaru%20Retro%20Collection%29%20%28Switch%29.zip" TargetMode="External"/><Relationship Id="rId944" Type="http://schemas.openxmlformats.org/officeDocument/2006/relationships/hyperlink" Target="https://archive.org/download/ni-roms/roms/Nintendo%20-%20Nintendo%20Entertainment%20System%20%28Unheadered%29.zip/Asterix%20%28Europe%29%20%28En%2CFr%2CDe%2CEs%2CIt%29.zip" TargetMode="External"/><Relationship Id="rId2860" Type="http://schemas.openxmlformats.org/officeDocument/2006/relationships/hyperlink" Target="https://archive.org/download/ni-roms/roms/Nintendo%20-%20Nintendo%20Entertainment%20System%20%28Unheadered%29.zip/Frankenstein%20-%20The%20Monster%20Returns%20%28USA%29.zip" TargetMode="External"/><Relationship Id="rId1530" Type="http://schemas.openxmlformats.org/officeDocument/2006/relationships/hyperlink" Target="https://archive.org/download/ni-roms/roms/Nintendo%20-%20Nintendo%20Entertainment%20System%20%28Unheadered%29.zip/Blob%20Land%20%28World%29%20%28Aftermarket%29%20%28Unl%29.zip" TargetMode="External"/><Relationship Id="rId2861" Type="http://schemas.openxmlformats.org/officeDocument/2006/relationships/hyperlink" Target="https://archive.org/download/ni-roms/roms/Nintendo%20-%20Nintendo%20Entertainment%20System%20%28Unheadered%29.zip/Free%20Fall%20%28USA%29%20%28Proto%29%20%28Earlier%29.zip" TargetMode="External"/><Relationship Id="rId1531" Type="http://schemas.openxmlformats.org/officeDocument/2006/relationships/hyperlink" Target="https://archive.org/download/ni-roms/roms/Nintendo%20-%20Nintendo%20Entertainment%20System%20%28Unheadered%29.zip/World%20Games%20%28USA%29.zip" TargetMode="External"/><Relationship Id="rId2862" Type="http://schemas.openxmlformats.org/officeDocument/2006/relationships/hyperlink" Target="https://archive.org/download/ni-roms/roms/Nintendo%20-%20Nintendo%20Entertainment%20System%20%28Unheadered%29.zip/Free%20Fall%20%28USA%29%20%28Proto%29%20%28Later%29.zip" TargetMode="External"/><Relationship Id="rId1521" Type="http://schemas.openxmlformats.org/officeDocument/2006/relationships/hyperlink" Target="https://archive.org/download/ni-roms/roms/Nintendo%20-%20Nintendo%20Entertainment%20System%20%28Unheadered%29.zip/Wizards%20%26%20Warriors%20%28USA%29%20%28Rev%201%29.zip" TargetMode="External"/><Relationship Id="rId2852" Type="http://schemas.openxmlformats.org/officeDocument/2006/relationships/hyperlink" Target="https://archive.org/download/ni-roms/roms/Nintendo%20-%20Nintendo%20Entertainment%20System%20%28Unheadered%29.zip/Formula%201%20Sensation%20%28Europe%29.zip" TargetMode="External"/><Relationship Id="rId1522" Type="http://schemas.openxmlformats.org/officeDocument/2006/relationships/hyperlink" Target="https://archive.org/download/ni-roms/roms/Nintendo%20-%20Nintendo%20Entertainment%20System%20%28Unheadered%29.zip/Blazing%20Blocks%20%28World%29%20%28Aftermarket%29%20%28Unl%29.zip" TargetMode="External"/><Relationship Id="rId2853" Type="http://schemas.openxmlformats.org/officeDocument/2006/relationships/hyperlink" Target="https://archive.org/download/ni-roms/roms/Nintendo%20-%20Nintendo%20Entertainment%20System%20%28Unheadered%29.zip/Formula%20One%20-%20Built%20to%20Win%20%28USA%29.zip" TargetMode="External"/><Relationship Id="rId1523" Type="http://schemas.openxmlformats.org/officeDocument/2006/relationships/hyperlink" Target="https://archive.org/download/ni-roms/roms/Nintendo%20-%20Nintendo%20Entertainment%20System%20%28Unheadered%29.zip/Wizards%20%26%20Warriors%20III%20-%20Kuros...Visions%20of%20Power%20%28USA%29.zip" TargetMode="External"/><Relationship Id="rId2854" Type="http://schemas.openxmlformats.org/officeDocument/2006/relationships/hyperlink" Target="https://archive.org/download/ni-roms/roms/Nintendo%20-%20Nintendo%20Entertainment%20System%20%28Unheadered%29.zip/For%20the%20Birds%20VI%20%28World%29%20%28Aftermarket%29%20%28Unl%29.zip" TargetMode="External"/><Relationship Id="rId1524" Type="http://schemas.openxmlformats.org/officeDocument/2006/relationships/hyperlink" Target="https://archive.org/download/ni-roms/roms/Nintendo%20-%20Nintendo%20Entertainment%20System%20%28Unheadered%29.zip/Blazing%20Rangers%20%28World%29%20%28En%29%20%28Demo%29%20%28Aftermarket%29%20%28Unl%29.zip" TargetMode="External"/><Relationship Id="rId2855" Type="http://schemas.openxmlformats.org/officeDocument/2006/relationships/hyperlink" Target="https://archive.org/download/ni-roms/roms/Nintendo%20-%20Nintendo%20Entertainment%20System%20%28Unheadered%29.zip/Fortuna%20%28Russia%29%20%28Unl%29.zip" TargetMode="External"/><Relationship Id="rId1525" Type="http://schemas.openxmlformats.org/officeDocument/2006/relationships/hyperlink" Target="https://archive.org/download/ni-roms/roms/Nintendo%20-%20Nintendo%20Entertainment%20System%20%28Unheadered%29.zip/Wolverine%20%28USA%29.zip" TargetMode="External"/><Relationship Id="rId2856" Type="http://schemas.openxmlformats.org/officeDocument/2006/relationships/hyperlink" Target="https://archive.org/download/ni-roms/roms/Nintendo%20-%20Nintendo%20Entertainment%20System%20%28Unheadered%29.zip/Four%20Players%27%20Tennis%20%28Europe%29.zip" TargetMode="External"/><Relationship Id="rId1526" Type="http://schemas.openxmlformats.org/officeDocument/2006/relationships/hyperlink" Target="https://archive.org/download/ni-roms/roms/Nintendo%20-%20Nintendo%20Entertainment%20System%20%28Unheadered%29.zip/Blazing%20Rescue%20%28World%29%20%28v0.05B%29%20%28Proto%29%20%28Aftermarket%29%20%28Unl%29.zip" TargetMode="External"/><Relationship Id="rId2857" Type="http://schemas.openxmlformats.org/officeDocument/2006/relationships/hyperlink" Target="https://archive.org/download/ni-roms/roms/Nintendo%20-%20Nintendo%20Entertainment%20System%20%28Unheadered%29.zip/Fox%27s%20Peter%20Pan%20%26%20the%20Pirates%20-%20The%20Revenge%20of%20Captain%20Hook%20%28USA%29.zip" TargetMode="External"/><Relationship Id="rId1527" Type="http://schemas.openxmlformats.org/officeDocument/2006/relationships/hyperlink" Target="https://archive.org/download/ni-roms/roms/Nintendo%20-%20Nintendo%20Entertainment%20System%20%28Unheadered%29.zip/World%20Champ%20%28USA%29.zip" TargetMode="External"/><Relationship Id="rId2858" Type="http://schemas.openxmlformats.org/officeDocument/2006/relationships/hyperlink" Target="https://archive.org/download/ni-roms/roms/Nintendo%20-%20Nintendo%20Entertainment%20System%20%28Unheadered%29.zip/Fox%20Hunt%20%28World%29%20%28Demo%29%20%28Byte-Off%202020%29%20%28Aftermarket%29%20%28Unl%29.zip" TargetMode="External"/><Relationship Id="rId1528" Type="http://schemas.openxmlformats.org/officeDocument/2006/relationships/hyperlink" Target="https://archive.org/download/ni-roms/roms/Nintendo%20-%20Nintendo%20Entertainment%20System%20%28Unheadered%29.zip/Blob%20Attack%202%20%28World%29%20%28Demo%29%20%28Aftermarket%29%20%28Unl%29.zip" TargetMode="External"/><Relationship Id="rId2859" Type="http://schemas.openxmlformats.org/officeDocument/2006/relationships/hyperlink" Target="https://archive.org/download/ni-roms/roms/Nintendo%20-%20Nintendo%20Entertainment%20System%20%28Unheadered%29.zip/France%2098%20%28Asia%29%20%28En%29%20%28Pirate%29.zip" TargetMode="External"/><Relationship Id="rId1529" Type="http://schemas.openxmlformats.org/officeDocument/2006/relationships/hyperlink" Target="https://archive.org/download/ni-roms/roms/Nintendo%20-%20Nintendo%20Entertainment%20System%20%28Unheadered%29.zip/World%20Class%20Track%20Meet%20%28USA%29%20%28Rev%201%29.zip" TargetMode="External"/><Relationship Id="rId939" Type="http://schemas.openxmlformats.org/officeDocument/2006/relationships/hyperlink" Target="https://archive.org/download/ni-roms/roms/Nintendo%20-%20Nintendo%20Entertainment%20System%20%28Unheadered%29.zip/Ninja%20Gaiden%20II%20-%20The%20Dark%20Sword%20of%20Chaos%20%28USA%29.zip" TargetMode="External"/><Relationship Id="rId938" Type="http://schemas.openxmlformats.org/officeDocument/2006/relationships/hyperlink" Target="https://archive.org/download/ni-roms/roms/Nintendo%20-%20Nintendo%20Entertainment%20System%20%28Unheadered%29.zip/Assault%21%21%20On%20Planet%20Beezlbub%20%28World%29%20%28Proto%29%20%28Aftermarket%29%20%28Unl%29.zip" TargetMode="External"/><Relationship Id="rId937" Type="http://schemas.openxmlformats.org/officeDocument/2006/relationships/hyperlink" Target="https://archive.org/download/ni-roms/roms/Nintendo%20-%20Nintendo%20Entertainment%20System%20%28Unheadered%29.zip/Ninja%20Gaiden%20%28USA%29.zip" TargetMode="External"/><Relationship Id="rId932" Type="http://schemas.openxmlformats.org/officeDocument/2006/relationships/hyperlink" Target="https://archive.org/download/ni-roms/roms/Nintendo%20-%20Nintendo%20Entertainment%20System%20%28Unheadered%29.zip/Ashen%20House%20%28World%29%20%28v0.2%29%20%28Demo%29%20%28Byte-Off%202020%29%20%28Aftermarket%29%20%28Unl%29.zip" TargetMode="External"/><Relationship Id="rId931" Type="http://schemas.openxmlformats.org/officeDocument/2006/relationships/hyperlink" Target="https://archive.org/download/ni-roms/roms/Nintendo%20-%20Nintendo%20Entertainment%20System%20%28Unheadered%29.zip/Nightmare%20on%20Elm%20Street%2C%20A%20%28USA%29.zip" TargetMode="External"/><Relationship Id="rId930" Type="http://schemas.openxmlformats.org/officeDocument/2006/relationships/hyperlink" Target="https://archive.org/download/ni-roms/roms/Nintendo%20-%20Nintendo%20Entertainment%20System%20%28Unheadered%29.zip/Asder%20-%2020%20in%201%20%28USA%29%20%28Unl%29.zip" TargetMode="External"/><Relationship Id="rId936" Type="http://schemas.openxmlformats.org/officeDocument/2006/relationships/hyperlink" Target="https://archive.org/download/ni-roms/roms/Nintendo%20-%20Nintendo%20Entertainment%20System%20%28Unheadered%29.zip/Aspect%20Star%20%27N%27%20%28World%29%20%28Proto%29%20%28Aftermarket%29%20%28Unl%29.zip" TargetMode="External"/><Relationship Id="rId935" Type="http://schemas.openxmlformats.org/officeDocument/2006/relationships/hyperlink" Target="https://archive.org/download/ni-roms/roms/Nintendo%20-%20Nintendo%20Entertainment%20System%20%28Unheadered%29.zip/Ninja%20Crusaders%20%28USA%29.zip" TargetMode="External"/><Relationship Id="rId934" Type="http://schemas.openxmlformats.org/officeDocument/2006/relationships/hyperlink" Target="https://archive.org/download/ni-roms/roms/Nintendo%20-%20Nintendo%20Entertainment%20System%20%28Unheadered%29.zip/Asmik-kun%20Land%20%28Japan%29.zip" TargetMode="External"/><Relationship Id="rId933" Type="http://schemas.openxmlformats.org/officeDocument/2006/relationships/hyperlink" Target="https://archive.org/download/ni-roms/roms/Nintendo%20-%20Nintendo%20Entertainment%20System%20%28Unheadered%29.zip/Nightshade%20%28USA%29.zip" TargetMode="External"/><Relationship Id="rId2850" Type="http://schemas.openxmlformats.org/officeDocument/2006/relationships/hyperlink" Target="https://archive.org/download/ni-roms/roms/Nintendo%20-%20Nintendo%20Entertainment%20System%20%28Unheadered%29.zip/Formation%20Z%20%28Japan%29%20%28Rev%201%29.zip" TargetMode="External"/><Relationship Id="rId1520" Type="http://schemas.openxmlformats.org/officeDocument/2006/relationships/hyperlink" Target="https://archive.org/download/ni-roms/roms/Nintendo%20-%20Nintendo%20Entertainment%20System%20%28Unheadered%29.zip/Blaster%20Master%20%28USA%2C%20Europe%29%20%28Virtual%20Console%29.zip" TargetMode="External"/><Relationship Id="rId2851" Type="http://schemas.openxmlformats.org/officeDocument/2006/relationships/hyperlink" Target="https://archive.org/download/ni-roms/roms/Nintendo%20-%20Nintendo%20Entertainment%20System%20%28Unheadered%29.zip/Formation%20Z%20%28Japan%29.zip" TargetMode="External"/><Relationship Id="rId1554" Type="http://schemas.openxmlformats.org/officeDocument/2006/relationships/hyperlink" Target="https://archive.org/download/ni-roms/roms/Nintendo%20-%20Nintendo%20Entertainment%20System%20%28Unheadered%29.zip/Block%20Puzzle%20%28Korea%29%20%28En%29%20%28Pirate%29.zip" TargetMode="External"/><Relationship Id="rId2885" Type="http://schemas.openxmlformats.org/officeDocument/2006/relationships/hyperlink" Target="https://archive.org/download/ni-roms/roms/Nintendo%20-%20Nintendo%20Entertainment%20System%20%28Unheadered%29.zip/Futebol%20%28Brazil%29%20%28Unl%29.zip" TargetMode="External"/><Relationship Id="rId1555" Type="http://schemas.openxmlformats.org/officeDocument/2006/relationships/hyperlink" Target="https://archive.org/download/ni-roms/roms/Nintendo%20-%20Nintendo%20Entertainment%20System%20%28Unheadered%29.zip/Yo%21%20Noid%20%28USA%29.zip" TargetMode="External"/><Relationship Id="rId2886" Type="http://schemas.openxmlformats.org/officeDocument/2006/relationships/hyperlink" Target="https://archive.org/download/ni-roms/roms/Nintendo%20-%20Nintendo%20Entertainment%20System%20%28Unheadered%29.zip/Future%20Wars%20-%20Mirai%20Senshi%20Lios%20%28Japan%29.zip" TargetMode="External"/><Relationship Id="rId1556" Type="http://schemas.openxmlformats.org/officeDocument/2006/relationships/hyperlink" Target="https://archive.org/download/ni-roms/roms/Nintendo%20-%20Nintendo%20Entertainment%20System%20%28Unheadered%29.zip/Blockage%20%28World%29%20%28v0.3.1%29%20%28Demo%29%20%28NESDev%202019%29%20%28Aftermarket%29%20%28Unl%29.zip" TargetMode="External"/><Relationship Id="rId2887" Type="http://schemas.openxmlformats.org/officeDocument/2006/relationships/hyperlink" Target="https://archive.org/download/ni-roms/roms/Nintendo%20-%20Nintendo%20Entertainment%20System%20%28Unheadered%29.zip/Fuzhou%20Coolboy%20400-in-1%20Real%20Game%20%28World%29%20%28Aftermarket%29%20%28Pirate%29.zip" TargetMode="External"/><Relationship Id="rId1557" Type="http://schemas.openxmlformats.org/officeDocument/2006/relationships/hyperlink" Target="https://archive.org/download/ni-roms/roms/Nintendo%20-%20Nintendo%20Entertainment%20System%20%28Unheadered%29.zip/Yoshi%20%28USA%29.zip" TargetMode="External"/><Relationship Id="rId2888" Type="http://schemas.openxmlformats.org/officeDocument/2006/relationships/hyperlink" Target="https://archive.org/download/ni-roms/roms/Nintendo%20-%20Nintendo%20Entertainment%20System%20%28Unheadered%29.zip/Fuzzical%20Fighter%20%28Japan%29.zip" TargetMode="External"/><Relationship Id="rId1558" Type="http://schemas.openxmlformats.org/officeDocument/2006/relationships/hyperlink" Target="https://archive.org/download/ni-roms/roms/Nintendo%20-%20Nintendo%20Entertainment%20System%20%28Unheadered%29.zip/Blockage%20%28World%29%20%28v0.3.2%29%20%28Demo%29%20%28Aftermarket%29%20%28Unl%29.zip" TargetMode="External"/><Relationship Id="rId2889" Type="http://schemas.openxmlformats.org/officeDocument/2006/relationships/hyperlink" Target="https://archive.org/download/ni-roms/roms/Nintendo%20-%20Nintendo%20Entertainment%20System%20%28Unheadered%29.zip/G.A.S.%20-%20Gas%20Attendant%20Simulator%20%28World%29%20%28Aftermarket%29%20%28Unl%29.zip" TargetMode="External"/><Relationship Id="rId1559" Type="http://schemas.openxmlformats.org/officeDocument/2006/relationships/hyperlink" Target="https://archive.org/download/ni-roms/roms/Nintendo%20-%20Nintendo%20Entertainment%20System%20%28Unheadered%29.zip/Yoshi%27s%20Cookie%20%28USA%29.zip" TargetMode="External"/><Relationship Id="rId965" Type="http://schemas.openxmlformats.org/officeDocument/2006/relationships/hyperlink" Target="https://archive.org/download/ni-roms/roms/Nintendo%20-%20Nintendo%20Entertainment%20System%20%28Unheadered%29.zip/Nobunaga%27s%20Ambition%20II%20%28USA%29.zip" TargetMode="External"/><Relationship Id="rId964" Type="http://schemas.openxmlformats.org/officeDocument/2006/relationships/hyperlink" Target="https://archive.org/download/ni-roms/roms/Nintendo%20-%20Nintendo%20Entertainment%20System%20%28Unheadered%29.zip/Astyanax%20%28USA%29.zip" TargetMode="External"/><Relationship Id="rId963" Type="http://schemas.openxmlformats.org/officeDocument/2006/relationships/hyperlink" Target="https://archive.org/download/ni-roms/roms/Nintendo%20-%20Nintendo%20Entertainment%20System%20%28Unheadered%29.zip/Nobunaga%27s%20Ambition%20%28USA%29.zip" TargetMode="External"/><Relationship Id="rId962" Type="http://schemas.openxmlformats.org/officeDocument/2006/relationships/hyperlink" Target="https://archive.org/download/ni-roms/roms/Nintendo%20-%20Nintendo%20Entertainment%20System%20%28Unheadered%29.zip/Astyanax%20%28USA%29%20%28Beta%29.zip" TargetMode="External"/><Relationship Id="rId969" Type="http://schemas.openxmlformats.org/officeDocument/2006/relationships/hyperlink" Target="https://archive.org/download/ni-roms/roms/Nintendo%20-%20Nintendo%20Entertainment%20System%20%28Unheadered%29.zip/North%20and%20South%20%28USA%29.zip" TargetMode="External"/><Relationship Id="rId968" Type="http://schemas.openxmlformats.org/officeDocument/2006/relationships/hyperlink" Target="https://archive.org/download/ni-roms/roms/Nintendo%20-%20Nintendo%20Entertainment%20System%20%28Unheadered%29.zip/Athena%20%28Japan%29.zip" TargetMode="External"/><Relationship Id="rId967" Type="http://schemas.openxmlformats.org/officeDocument/2006/relationships/hyperlink" Target="https://archive.org/download/ni-roms/roms/Nintendo%20-%20Nintendo%20Entertainment%20System%20%28Unheadered%29.zip/North%20%26%20South%20%28Europe%29.zip" TargetMode="External"/><Relationship Id="rId966" Type="http://schemas.openxmlformats.org/officeDocument/2006/relationships/hyperlink" Target="https://archive.org/download/ni-roms/roms/Nintendo%20-%20Nintendo%20Entertainment%20System%20%28Unheadered%29.zip/Atari%20Flashback%20%28USA%29%20%28Aftermarket%29%20%28Unl%29.zip" TargetMode="External"/><Relationship Id="rId2880" Type="http://schemas.openxmlformats.org/officeDocument/2006/relationships/hyperlink" Target="https://archive.org/download/ni-roms/roms/Nintendo%20-%20Nintendo%20Entertainment%20System%20%28Unheadered%29.zip/Fun%20House%20%28USA%29.zip" TargetMode="External"/><Relationship Id="rId961" Type="http://schemas.openxmlformats.org/officeDocument/2006/relationships/hyperlink" Target="https://archive.org/download/ni-roms/roms/Nintendo%20-%20Nintendo%20Entertainment%20System%20%28Unheadered%29.zip/Noah%27s%20Ark%20%28Europe%29.zip" TargetMode="External"/><Relationship Id="rId1550" Type="http://schemas.openxmlformats.org/officeDocument/2006/relationships/hyperlink" Target="https://archive.org/download/ni-roms/roms/Nintendo%20-%20Nintendo%20Entertainment%20System%20%28Unheadered%29.zip/Block%20Force%20%28Asia%29%20%28En%29%20%28Unl%29.zip" TargetMode="External"/><Relationship Id="rId2881" Type="http://schemas.openxmlformats.org/officeDocument/2006/relationships/hyperlink" Target="https://archive.org/download/ni-roms/roms/Nintendo%20-%20Nintendo%20Entertainment%20System%20%28Unheadered%29.zip/Funblaster%20Pak%20%28Australia%29%20%28Unl%29.zip" TargetMode="External"/><Relationship Id="rId960" Type="http://schemas.openxmlformats.org/officeDocument/2006/relationships/hyperlink" Target="https://archive.org/download/ni-roms/roms/Nintendo%20-%20Nintendo%20Entertainment%20System%20%28Unheadered%29.zip/Astyanax%20%28Europe%29.zip" TargetMode="External"/><Relationship Id="rId1551" Type="http://schemas.openxmlformats.org/officeDocument/2006/relationships/hyperlink" Target="https://archive.org/download/ni-roms/roms/Nintendo%20-%20Nintendo%20Entertainment%20System%20%28Unheadered%29.zip/Xevious%20%28World%29%20%28Namcot%20Collection%2C%20Namco%20Museum%20Archives%20Vol%201%29.zip" TargetMode="External"/><Relationship Id="rId2882" Type="http://schemas.openxmlformats.org/officeDocument/2006/relationships/hyperlink" Target="https://archive.org/download/ni-roms/roms/Nintendo%20-%20Nintendo%20Entertainment%20System%20%28Unheadered%29.zip/Function%20%28World%29%20%28En%2CPl%29%20%28Aftermarket%29%20%28Unl%29.zip" TargetMode="External"/><Relationship Id="rId1552" Type="http://schemas.openxmlformats.org/officeDocument/2006/relationships/hyperlink" Target="https://archive.org/download/ni-roms/roms/Nintendo%20-%20Nintendo%20Entertainment%20System%20%28Unheadered%29.zip/Block%20Out%20%28USA%29%20%28Proto%29.zip" TargetMode="External"/><Relationship Id="rId2883" Type="http://schemas.openxmlformats.org/officeDocument/2006/relationships/hyperlink" Target="https://archive.org/download/ni-roms/roms/Nintendo%20-%20Nintendo%20Entertainment%20System%20%28Unheadered%29.zip/Fushigi%20na%20Blobby%20-%20Blobania%20no%20Kiki%20%28Japan%29.zip" TargetMode="External"/><Relationship Id="rId1553" Type="http://schemas.openxmlformats.org/officeDocument/2006/relationships/hyperlink" Target="https://archive.org/download/ni-roms/roms/Nintendo%20-%20Nintendo%20Entertainment%20System%20%28Unheadered%29.zip/Xexyz%20%28USA%29.zip" TargetMode="External"/><Relationship Id="rId2884" Type="http://schemas.openxmlformats.org/officeDocument/2006/relationships/hyperlink" Target="https://archive.org/download/ni-roms/roms/Nintendo%20-%20Nintendo%20Entertainment%20System%20%28Unheadered%29.zip/Fushigi%20no%20Umi%20no%20Nadia%20%28Japan%29.zip" TargetMode="External"/><Relationship Id="rId1543" Type="http://schemas.openxmlformats.org/officeDocument/2006/relationships/hyperlink" Target="https://archive.org/download/ni-roms/roms/Nintendo%20-%20Nintendo%20Entertainment%20System%20%28Unheadered%29.zip/WWF%20WrestleMania%20-%20Steel%20Cage%20Challenge%20%28USA%29.zip" TargetMode="External"/><Relationship Id="rId2874" Type="http://schemas.openxmlformats.org/officeDocument/2006/relationships/hyperlink" Target="https://archive.org/download/ni-roms/roms/Nintendo%20-%20Nintendo%20Entertainment%20System%20%28Unheadered%29.zip/Front%20Line%20%28Japan%29.zip" TargetMode="External"/><Relationship Id="rId1544" Type="http://schemas.openxmlformats.org/officeDocument/2006/relationships/hyperlink" Target="https://archive.org/download/ni-roms/roms/Nintendo%20-%20Nintendo%20Entertainment%20System%20%28Unheadered%29.zip/Block%20Dude%20%28World%29%20%28v1.00%29%20%28Aftermarket%29%20%28Unl%29.zip" TargetMode="External"/><Relationship Id="rId2875" Type="http://schemas.openxmlformats.org/officeDocument/2006/relationships/hyperlink" Target="https://archive.org/download/ni-roms/roms/Nintendo%20-%20Nintendo%20Entertainment%20System%20%28Unheadered%29.zip/Fruit%20Shinobi%20%28World%29%20%28Aftermarket%29%20%28Unl%29.zip" TargetMode="External"/><Relationship Id="rId1545" Type="http://schemas.openxmlformats.org/officeDocument/2006/relationships/hyperlink" Target="https://archive.org/download/ni-roms/roms/Nintendo%20-%20Nintendo%20Entertainment%20System%20%28Unheadered%29.zip/WWF%20WrestleMania%20%28USA%29.zip" TargetMode="External"/><Relationship Id="rId2876" Type="http://schemas.openxmlformats.org/officeDocument/2006/relationships/hyperlink" Target="https://archive.org/download/ni-roms/roms/Nintendo%20-%20Nintendo%20Entertainment%20System%20%28Unheadered%29.zip/Fudou%20Myouou%20Den%20%28Japan%29.zip" TargetMode="External"/><Relationship Id="rId1546" Type="http://schemas.openxmlformats.org/officeDocument/2006/relationships/hyperlink" Target="https://archive.org/download/ni-roms/roms/Nintendo%20-%20Nintendo%20Entertainment%20System%20%28Unheadered%29.zip/Block%20Dude%20%28World%29%20%28v1.01%29%20%28NESDev%202018%29%20%28Aftermarket%29%20%28Unl%29.zip" TargetMode="External"/><Relationship Id="rId2877" Type="http://schemas.openxmlformats.org/officeDocument/2006/relationships/hyperlink" Target="https://archive.org/download/ni-roms/roms/Nintendo%20-%20Nintendo%20Entertainment%20System%20%28Unheadered%29.zip/Fujia%20Sanguo%20%28China%29%20%28Aftermarket%29%20%28Unl%29.zip" TargetMode="External"/><Relationship Id="rId1547" Type="http://schemas.openxmlformats.org/officeDocument/2006/relationships/hyperlink" Target="https://archive.org/download/ni-roms/roms/Nintendo%20-%20Nintendo%20Entertainment%20System%20%28Unheadered%29.zip/Xenophobe%20%28USA%29.zip" TargetMode="External"/><Relationship Id="rId2878" Type="http://schemas.openxmlformats.org/officeDocument/2006/relationships/hyperlink" Target="https://archive.org/download/ni-roms/roms/Nintendo%20-%20Nintendo%20Entertainment%20System%20%28Unheadered%29.zip/Fujiya%20Famicasse%20Series%203%20-%20Thinking%20Game%20Collection%20%28Japan%29%20%28En%29%20%28Unl%29.zip" TargetMode="External"/><Relationship Id="rId1548" Type="http://schemas.openxmlformats.org/officeDocument/2006/relationships/hyperlink" Target="https://archive.org/download/ni-roms/roms/Nintendo%20-%20Nintendo%20Entertainment%20System%20%28Unheadered%29.zip/Block%20Dude%20%28World%29%20%28v1.02%29%20%28Aftermarket%29%20%28Unl%29.zip" TargetMode="External"/><Relationship Id="rId2879" Type="http://schemas.openxmlformats.org/officeDocument/2006/relationships/hyperlink" Target="https://archive.org/download/ni-roms/roms/Nintendo%20-%20Nintendo%20Entertainment%20System%20%28Unheadered%29.zip/Fumo%20Yingxiong%20Chuan%20%28China%29%20%28Aftermarket%29%20%28Unl%29.zip" TargetMode="External"/><Relationship Id="rId1549" Type="http://schemas.openxmlformats.org/officeDocument/2006/relationships/hyperlink" Target="https://archive.org/download/ni-roms/roms/Nintendo%20-%20Nintendo%20Entertainment%20System%20%28Unheadered%29.zip/Xevious%20-%20The%20Avenger%20%28USA%29.zip" TargetMode="External"/><Relationship Id="rId959" Type="http://schemas.openxmlformats.org/officeDocument/2006/relationships/hyperlink" Target="https://archive.org/download/ni-roms/roms/Nintendo%20-%20Nintendo%20Entertainment%20System%20%28Unheadered%29.zip/Nintendo%20World%20Cup%20%28USA%29%20%28Rev%201%29.zip" TargetMode="External"/><Relationship Id="rId954" Type="http://schemas.openxmlformats.org/officeDocument/2006/relationships/hyperlink" Target="https://archive.org/download/ni-roms/roms/Nintendo%20-%20Nintendo%20Entertainment%20System%20%28Unheadered%29.zip/Astro%20Robo%20Sasa%20%28Japan%29.zip" TargetMode="External"/><Relationship Id="rId953" Type="http://schemas.openxmlformats.org/officeDocument/2006/relationships/hyperlink" Target="https://archive.org/download/ni-roms/roms/Nintendo%20-%20Nintendo%20Entertainment%20System%20%28Unheadered%29.zip/Ninja%20Kid%20%28USA%29.zip" TargetMode="External"/><Relationship Id="rId952" Type="http://schemas.openxmlformats.org/officeDocument/2006/relationships/hyperlink" Target="https://archive.org/download/ni-roms/roms/Nintendo%20-%20Nintendo%20Entertainment%20System%20%28Unheadered%29.zip/Astro%20Ninja%20Man%20%28Japan%29%20%28Aftermarket%29%20%28Unl%29.zip" TargetMode="External"/><Relationship Id="rId951" Type="http://schemas.openxmlformats.org/officeDocument/2006/relationships/hyperlink" Target="https://archive.org/download/ni-roms/roms/Nintendo%20-%20Nintendo%20Entertainment%20System%20%28Unheadered%29.zip/Ninja%20JaJaMaru%27s%20Big%20Adventure%20%28USA%2C%20Europe%29%20%28Ninja%20JaJaMaru%20Retro%20Collection%29%20%28Switch%29.zip" TargetMode="External"/><Relationship Id="rId958" Type="http://schemas.openxmlformats.org/officeDocument/2006/relationships/hyperlink" Target="https://archive.org/download/ni-roms/roms/Nintendo%20-%20Nintendo%20Entertainment%20System%20%28Unheadered%29.zip/Astrosmash%20%28USA%29%20%28Intellivision%29%20%28Aftermarket%29%20%28Unl%29.zip" TargetMode="External"/><Relationship Id="rId957" Type="http://schemas.openxmlformats.org/officeDocument/2006/relationships/hyperlink" Target="https://archive.org/download/ni-roms/roms/Nintendo%20-%20Nintendo%20Entertainment%20System%20%28Unheadered%29.zip/Nintendo%20World%20Championships%201990%20%28USA%29%20%28Competition%20Cart%29.zip" TargetMode="External"/><Relationship Id="rId956" Type="http://schemas.openxmlformats.org/officeDocument/2006/relationships/hyperlink" Target="https://archive.org/download/ni-roms/roms/Nintendo%20-%20Nintendo%20Entertainment%20System%20%28Unheadered%29.zip/Astro%20Smash%20%27n%27%20Blast%21%20%28World%29%20%28v1.3%29%20%28Aftermarket%29%20%28Unl%29.zip" TargetMode="External"/><Relationship Id="rId955" Type="http://schemas.openxmlformats.org/officeDocument/2006/relationships/hyperlink" Target="https://archive.org/download/ni-roms/roms/Nintendo%20-%20Nintendo%20Entertainment%20System%20%28Unheadered%29.zip/Nintendo%20Campus%20Challenge%201991%20%28USA%29%20%28Competition%20Cart%29%20%5Bb%5D.zip" TargetMode="External"/><Relationship Id="rId950" Type="http://schemas.openxmlformats.org/officeDocument/2006/relationships/hyperlink" Target="https://archive.org/download/ni-roms/roms/Nintendo%20-%20Nintendo%20Entertainment%20System%20%28Unheadered%29.zip/Astro%20Fang%20-%20Super%20Machine%20%28Japan%29.zip" TargetMode="External"/><Relationship Id="rId2870" Type="http://schemas.openxmlformats.org/officeDocument/2006/relationships/hyperlink" Target="https://archive.org/download/ni-roms/roms/Nintendo%20-%20Nintendo%20Entertainment%20System%20%28Unheadered%29.zip/Frog%20Adventure%20%28World%29%20%28Demo%29%20%282023-03-07T001403%29%20%28Aftermarket%29%20%28Unl%29.zip" TargetMode="External"/><Relationship Id="rId1540" Type="http://schemas.openxmlformats.org/officeDocument/2006/relationships/hyperlink" Target="https://archive.org/download/ni-roms/roms/Nintendo%20-%20Nintendo%20Entertainment%20System%20%28Unheadered%29.zip/Block%20Dude%20%28World%29%20%28v0.03%29%20%28Beta%29%20%28Aftermarket%29%20%28Unl%29.zip" TargetMode="External"/><Relationship Id="rId2871" Type="http://schemas.openxmlformats.org/officeDocument/2006/relationships/hyperlink" Target="https://archive.org/download/ni-roms/roms/Nintendo%20-%20Nintendo%20Entertainment%20System%20%28Unheadered%29.zip/Frog%20Adventure%20%28World%29%20%28Demo%29%20%282023-03-07T001953%29%20%28Aftermarket%29%20%28Unl%29.zip" TargetMode="External"/><Relationship Id="rId1541" Type="http://schemas.openxmlformats.org/officeDocument/2006/relationships/hyperlink" Target="https://archive.org/download/ni-roms/roms/Nintendo%20-%20Nintendo%20Entertainment%20System%20%28Unheadered%29.zip/WWF%20WrestleMania%20-%20Challenge%20%28USA%29.zip" TargetMode="External"/><Relationship Id="rId2872" Type="http://schemas.openxmlformats.org/officeDocument/2006/relationships/hyperlink" Target="https://archive.org/download/ni-roms/roms/Nintendo%20-%20Nintendo%20Entertainment%20System%20%28Unheadered%29.zip/Frog%20Adventure%20%28World%29%20%28Demo%29%20%282023-04-08%29%20%28Aftermarket%29%20%28Unl%29.zip" TargetMode="External"/><Relationship Id="rId1542" Type="http://schemas.openxmlformats.org/officeDocument/2006/relationships/hyperlink" Target="https://archive.org/download/ni-roms/roms/Nintendo%20-%20Nintendo%20Entertainment%20System%20%28Unheadered%29.zip/Block%20Dude%20%28World%29%20%28v0.04%29%20%28Beta%29%20%28Aftermarket%29%20%28Unl%29.zip" TargetMode="External"/><Relationship Id="rId2873" Type="http://schemas.openxmlformats.org/officeDocument/2006/relationships/hyperlink" Target="https://archive.org/download/ni-roms/roms/Nintendo%20-%20Nintendo%20Entertainment%20System%20%28Unheadered%29.zip/From%20Below%20%28World%29%20%28Aftermarket%29%20%28Unl%29.zip" TargetMode="External"/><Relationship Id="rId6407" Type="http://schemas.openxmlformats.org/officeDocument/2006/relationships/hyperlink" Target="https://archive.org/download/ni-roms/roms/Nintendo%20-%20Nintendo%20Entertainment%20System%20%28Unheadered%29.zip/Tank%201990%20%28Asia%29%20%28En%29%20%28Pirate%29.zip" TargetMode="External"/><Relationship Id="rId6408" Type="http://schemas.openxmlformats.org/officeDocument/2006/relationships/hyperlink" Target="https://archive.org/download/ni-roms/roms/Nintendo%20-%20Nintendo%20Entertainment%20System%20%28Unheadered%29.zip/Tank%20Fengyun%20-%20King%20Tank%20%28Asia%29%20%28Unl%29.zip" TargetMode="External"/><Relationship Id="rId6405" Type="http://schemas.openxmlformats.org/officeDocument/2006/relationships/hyperlink" Target="https://archive.org/download/ni-roms/roms/Nintendo%20-%20Nintendo%20Entertainment%20System%20%28Unheadered%29.zip/Tank%20%28Asia%29%20%28En%29%20%28Asder%29%20%28Unl%29.zip" TargetMode="External"/><Relationship Id="rId6406" Type="http://schemas.openxmlformats.org/officeDocument/2006/relationships/hyperlink" Target="https://archive.org/download/ni-roms/roms/Nintendo%20-%20Nintendo%20Entertainment%20System%20%28Unheadered%29.zip/Tank%20%28Asia%29%20%28En%29%20%28Caltron%29%20%28Unl%29.zip" TargetMode="External"/><Relationship Id="rId6409" Type="http://schemas.openxmlformats.org/officeDocument/2006/relationships/hyperlink" Target="https://archive.org/download/ni-roms/roms/Nintendo%20-%20Nintendo%20Entertainment%20System%20%28Unheadered%29.zip/Tank%20of%20Lore%20%28World%29%20%28Aftermarket%29%20%28Unl%29.zip" TargetMode="External"/><Relationship Id="rId6400" Type="http://schemas.openxmlformats.org/officeDocument/2006/relationships/hyperlink" Target="https://archive.org/download/ni-roms/roms/Nintendo%20-%20Nintendo%20Entertainment%20System%20%28Unheadered%29.zip/Tangguo%20Mao%202%20%28Asia%29%20%28En%29%20%28Pirate%29.zip" TargetMode="External"/><Relationship Id="rId6403" Type="http://schemas.openxmlformats.org/officeDocument/2006/relationships/hyperlink" Target="https://archive.org/download/ni-roms/roms/Nintendo%20-%20Nintendo%20Entertainment%20System%20%28Unheadered%29.zip/Tanigawa%20Kouji%20no%20Shougi%20Shinan%20II%20%28Japan%29.zip" TargetMode="External"/><Relationship Id="rId6404" Type="http://schemas.openxmlformats.org/officeDocument/2006/relationships/hyperlink" Target="https://archive.org/download/ni-roms/roms/Nintendo%20-%20Nintendo%20Entertainment%20System%20%28Unheadered%29.zip/Tanigawa%20Kouji%20no%20Shougi%20Shinan%20III%20%28Japan%29.zip" TargetMode="External"/><Relationship Id="rId6401" Type="http://schemas.openxmlformats.org/officeDocument/2006/relationships/hyperlink" Target="https://archive.org/download/ni-roms/roms/Nintendo%20-%20Nintendo%20Entertainment%20System%20%28Unheadered%29.zip/Tangmu%20Lixianji%20%28China%29%20%28Aftermarket%29%20%28Pirate%29.zip" TargetMode="External"/><Relationship Id="rId6402" Type="http://schemas.openxmlformats.org/officeDocument/2006/relationships/hyperlink" Target="https://archive.org/download/ni-roms/roms/Nintendo%20-%20Nintendo%20Entertainment%20System%20%28Unheadered%29.zip/Tangmu%20Xunbaoji%20%28China%29%20%28Aftermarket%29%20%28Pirate%29.zip" TargetMode="External"/><Relationship Id="rId5130" Type="http://schemas.openxmlformats.org/officeDocument/2006/relationships/hyperlink" Target="https://archive.org/download/ni-roms/roms/Nintendo%20-%20Nintendo%20Entertainment%20System%20%28Unheadered%29.zip/Qilongzhu%20Z%20Waizhuan%20-%20Saiya%20Ren%20Miejue%20Jihua%20%28China%29%20%28v1.0%29%20%28Aftermarket%29%20%28Pirate%29.zip" TargetMode="External"/><Relationship Id="rId6461" Type="http://schemas.openxmlformats.org/officeDocument/2006/relationships/hyperlink" Target="https://archive.org/download/ni-roms/roms/Nintendo%20-%20Nintendo%20Entertainment%20System%20%28Unheadered%29.zip/Teenage%20Mutant%20Ninja%20Turtles%20-%20Michelangelo%27s%20Mission%20%28World%29%20%28Aftermarket%29%20%28Pirate%29.zip" TargetMode="External"/><Relationship Id="rId5131" Type="http://schemas.openxmlformats.org/officeDocument/2006/relationships/hyperlink" Target="https://archive.org/download/ni-roms/roms/Nintendo%20-%20Nintendo%20Entertainment%20System%20%28Unheadered%29.zip/Qilongzhu%20Z%20Waizhuan%20-%20Saiya%20Ren%20Miejue%20Jihua%20%28China%29%20%28v1.1%29%20%28Aftermarket%29%20%28Pirate%29.zip" TargetMode="External"/><Relationship Id="rId6462" Type="http://schemas.openxmlformats.org/officeDocument/2006/relationships/hyperlink" Target="https://archive.org/download/ni-roms/roms/Nintendo%20-%20Nintendo%20Entertainment%20System%20%28Unheadered%29.zip/Teenage%20Mutant%20Ninja%20Turtles%20-%20Raphael%27s%20Rampage%20%28World%29%20%28Aftermarket%29%20%28Pirate%29.zip" TargetMode="External"/><Relationship Id="rId6460" Type="http://schemas.openxmlformats.org/officeDocument/2006/relationships/hyperlink" Target="https://archive.org/download/ni-roms/roms/Nintendo%20-%20Nintendo%20Entertainment%20System%20%28Unheadered%29.zip/Teenage%20Mutant%20Ninja%20Turtles%20-%20Leonardo%27s%20Legacy%20%28World%29%20%28Aftermarket%29%20%28Pirate%29.zip" TargetMode="External"/><Relationship Id="rId5134" Type="http://schemas.openxmlformats.org/officeDocument/2006/relationships/hyperlink" Target="https://archive.org/download/ni-roms/roms/Nintendo%20-%20Nintendo%20Entertainment%20System%20%28Unheadered%29.zip/Quanhuang%20R-1%20-%20Zui%20Qiang%20Gedou%20Wang%20%28China%29%20%28Aftermarket%29%20%28Pirate%29.zip" TargetMode="External"/><Relationship Id="rId6465" Type="http://schemas.openxmlformats.org/officeDocument/2006/relationships/hyperlink" Target="https://archive.org/download/ni-roms/roms/Nintendo%20-%20Nintendo%20Entertainment%20System%20%28Unheadered%29.zip/Teenage%20Mutant%20Ninja%20Turtles%202%20-%20The%20Manhattan%20Project%20%28Japan%29%20%28The%20Cowabunga%20Collection%29.zip" TargetMode="External"/><Relationship Id="rId5135" Type="http://schemas.openxmlformats.org/officeDocument/2006/relationships/hyperlink" Target="https://archive.org/download/ni-roms/roms/Nintendo%20-%20Nintendo%20Entertainment%20System%20%28Unheadered%29.zip/Quanhuang%20R-2%20-%20Dashe%20Sitianwang%20%28China%29%20%28Aftermarket%29%20%28Pirate%29.zip" TargetMode="External"/><Relationship Id="rId6466" Type="http://schemas.openxmlformats.org/officeDocument/2006/relationships/hyperlink" Target="https://archive.org/download/ni-roms/roms/Nintendo%20-%20Nintendo%20Entertainment%20System%20%28Unheadered%29.zip/Teenage%20Mutant%20Ninja%20Turtles%202%20-%20The%20Manhattan%20Project%20%28Japan%29.zip" TargetMode="External"/><Relationship Id="rId5132" Type="http://schemas.openxmlformats.org/officeDocument/2006/relationships/hyperlink" Target="https://archive.org/download/ni-roms/roms/Nintendo%20-%20Nintendo%20Entertainment%20System%20%28Unheadered%29.zip/Qitian%20Daheng%20%28China%29%20%28Aftermarket%29%20%28Unl%29.zip" TargetMode="External"/><Relationship Id="rId6463" Type="http://schemas.openxmlformats.org/officeDocument/2006/relationships/hyperlink" Target="https://archive.org/download/ni-roms/roms/Nintendo%20-%20Nintendo%20Entertainment%20System%20%28Unheadered%29.zip/Teenage%20Mutant%20Ninja%20Turtles%20-%20Tournament%20Fighters%20%28USA%29%20%28The%20Cowabunga%20Collection%29.zip" TargetMode="External"/><Relationship Id="rId5133" Type="http://schemas.openxmlformats.org/officeDocument/2006/relationships/hyperlink" Target="https://archive.org/download/ni-roms/roms/Nintendo%20-%20Nintendo%20Entertainment%20System%20%28Unheadered%29.zip/Quan%20Ba%204%20%28China%29%20%28Pirate%29.zip" TargetMode="External"/><Relationship Id="rId6464" Type="http://schemas.openxmlformats.org/officeDocument/2006/relationships/hyperlink" Target="https://archive.org/download/ni-roms/roms/Nintendo%20-%20Nintendo%20Entertainment%20System%20%28Unheadered%29.zip/Teenage%20Mutant%20Ninja%20Turtles%20-%20Tournament%20Fighters%20%28USA%29.zip" TargetMode="External"/><Relationship Id="rId5138" Type="http://schemas.openxmlformats.org/officeDocument/2006/relationships/hyperlink" Target="https://archive.org/download/ni-roms/roms/Nintendo%20-%20Nintendo%20Entertainment%20System%20%28Unheadered%29.zip/Quarth%20%28Japan%29.zip" TargetMode="External"/><Relationship Id="rId6469" Type="http://schemas.openxmlformats.org/officeDocument/2006/relationships/hyperlink" Target="https://archive.org/download/ni-roms/roms/Nintendo%20-%20Nintendo%20Entertainment%20System%20%28Unheadered%29.zip/Teenage%20Mutant%20Ninja%20Turtles%20II%20-%20The%20Arcade%20Game%20%28USA%29%20%28Sample%29%20%281990-08-20%29.zip" TargetMode="External"/><Relationship Id="rId5139" Type="http://schemas.openxmlformats.org/officeDocument/2006/relationships/hyperlink" Target="https://archive.org/download/ni-roms/roms/Nintendo%20-%20Nintendo%20Entertainment%20System%20%28Unheadered%29.zip/Quarti%20%28World%29%20%28Aftermarket%29%20%28Unl%29.zip" TargetMode="External"/><Relationship Id="rId5136" Type="http://schemas.openxmlformats.org/officeDocument/2006/relationships/hyperlink" Target="https://archive.org/download/ni-roms/roms/Nintendo%20-%20Nintendo%20Entertainment%20System%20%28Unheadered%29.zip/Quarter%20Back%20Scramble%20%28Japan%29.zip" TargetMode="External"/><Relationship Id="rId6467" Type="http://schemas.openxmlformats.org/officeDocument/2006/relationships/hyperlink" Target="https://archive.org/download/ni-roms/roms/Nintendo%20-%20Nintendo%20Entertainment%20System%20%28Unheadered%29.zip/Teenage%20Mutant%20Ninja%20Turtles%20II%20-%20The%20Arcade%20Game%20%28Australia%29.zip" TargetMode="External"/><Relationship Id="rId5137" Type="http://schemas.openxmlformats.org/officeDocument/2006/relationships/hyperlink" Target="https://archive.org/download/ni-roms/roms/Nintendo%20-%20Nintendo%20Entertainment%20System%20%28Unheadered%29.zip/Quarter%20Back%20Scramble%20%28USA%29%20%28Proto%29.zip" TargetMode="External"/><Relationship Id="rId6468" Type="http://schemas.openxmlformats.org/officeDocument/2006/relationships/hyperlink" Target="https://archive.org/download/ni-roms/roms/Nintendo%20-%20Nintendo%20Entertainment%20System%20%28Unheadered%29.zip/Teenage%20Mutant%20Ninja%20Turtles%20II%20-%20The%20Arcade%20Game%20%28USA%29%20%28Sample%29%20%281990-08-02%29.zip" TargetMode="External"/><Relationship Id="rId5129" Type="http://schemas.openxmlformats.org/officeDocument/2006/relationships/hyperlink" Target="https://archive.org/download/ni-roms/roms/Nintendo%20-%20Nintendo%20Entertainment%20System%20%28Unheadered%29.zip/Qilongzhu%20Z%20Chuanshuo%20%28China%29%20%28Pirate%29.zip" TargetMode="External"/><Relationship Id="rId6450" Type="http://schemas.openxmlformats.org/officeDocument/2006/relationships/hyperlink" Target="https://archive.org/download/ni-roms/roms/Nintendo%20-%20Nintendo%20Entertainment%20System%20%28Unheadered%29.zip/Teenage%20Mutant%20Hero%20Turtles%20-%20Tournament%20Fighters%20%28Europe%29.zip" TargetMode="External"/><Relationship Id="rId5120" Type="http://schemas.openxmlformats.org/officeDocument/2006/relationships/hyperlink" Target="https://archive.org/download/ni-roms/roms/Nintendo%20-%20Nintendo%20Entertainment%20System%20%28Unheadered%29.zip/QIX%20%28USA%29.zip" TargetMode="External"/><Relationship Id="rId6451" Type="http://schemas.openxmlformats.org/officeDocument/2006/relationships/hyperlink" Target="https://archive.org/download/ni-roms/roms/Nintendo%20-%20Nintendo%20Entertainment%20System%20%28Unheadered%29.zip/Teenage%20Mutant%20Hero%20Turtles%20II%20-%20The%20Arcade%20Game%20%28Europe%29.zip" TargetMode="External"/><Relationship Id="rId5123" Type="http://schemas.openxmlformats.org/officeDocument/2006/relationships/hyperlink" Target="https://archive.org/download/ni-roms/roms/Nintendo%20-%20Nintendo%20Entertainment%20System%20%28Unheadered%29.zip/Qi%20Wang%20-%20Chinese%20Chess%20%28Asia%29%20%28Unknown%29%20%28Unl%29.zip" TargetMode="External"/><Relationship Id="rId6454" Type="http://schemas.openxmlformats.org/officeDocument/2006/relationships/hyperlink" Target="https://archive.org/download/ni-roms/roms/Nintendo%20-%20Nintendo%20Entertainment%20System%20%28Unheadered%29.zip/Teenage%20Mutant%20Ninja%20Turtles%20%28Japan%29.zip" TargetMode="External"/><Relationship Id="rId5124" Type="http://schemas.openxmlformats.org/officeDocument/2006/relationships/hyperlink" Target="https://archive.org/download/ni-roms/roms/Nintendo%20-%20Nintendo%20Entertainment%20System%20%28Unheadered%29.zip/Qilongzhu%20-%20Dragon%20Ball%20%28China%29%20%28Pirate%29.zip" TargetMode="External"/><Relationship Id="rId6455" Type="http://schemas.openxmlformats.org/officeDocument/2006/relationships/hyperlink" Target="https://archive.org/download/ni-roms/roms/Nintendo%20-%20Nintendo%20Entertainment%20System%20%28Unheadered%29.zip/Teenage%20Mutant%20Ninja%20Turtles%20%28USA%29%20%28Beta%29.zip" TargetMode="External"/><Relationship Id="rId5121" Type="http://schemas.openxmlformats.org/officeDocument/2006/relationships/hyperlink" Target="https://archive.org/download/ni-roms/roms/Nintendo%20-%20Nintendo%20Entertainment%20System%20%28Unheadered%29.zip/Qi%20Guo%20Dazhan%20%28China%29%20%28Aftermarket%29%20%28Unl%29.zip" TargetMode="External"/><Relationship Id="rId6452" Type="http://schemas.openxmlformats.org/officeDocument/2006/relationships/hyperlink" Target="https://archive.org/download/ni-roms/roms/Nintendo%20-%20Nintendo%20Entertainment%20System%20%28Unheadered%29.zip/Teenage%20Mutant%20Ninja%20Turtles%20%28Australia%29.zip" TargetMode="External"/><Relationship Id="rId5122" Type="http://schemas.openxmlformats.org/officeDocument/2006/relationships/hyperlink" Target="https://archive.org/download/ni-roms/roms/Nintendo%20-%20Nintendo%20Entertainment%20System%20%28Unheadered%29.zip/Qi%20Wang%20-%20Chinese%20Chess%20%28Asia%29%20%28Micro%20Genius%29%20%28Unl%29.zip" TargetMode="External"/><Relationship Id="rId6453" Type="http://schemas.openxmlformats.org/officeDocument/2006/relationships/hyperlink" Target="https://archive.org/download/ni-roms/roms/Nintendo%20-%20Nintendo%20Entertainment%20System%20%28Unheadered%29.zip/Teenage%20Mutant%20Ninja%20Turtles%20%28Japan%29%20%28En%29%20%28The%20Cowabunga%20Collection%29.zip" TargetMode="External"/><Relationship Id="rId5127" Type="http://schemas.openxmlformats.org/officeDocument/2006/relationships/hyperlink" Target="https://archive.org/download/ni-roms/roms/Nintendo%20-%20Nintendo%20Entertainment%20System%20%28Unheadered%29.zip/Qilongzhu%202%20-%20Jizhan%20Freeza%21%21%20%28China%29%20%28Coolboy%29%20%28Aftermarket%29%20%28Pirate%29.zip" TargetMode="External"/><Relationship Id="rId6458" Type="http://schemas.openxmlformats.org/officeDocument/2006/relationships/hyperlink" Target="https://archive.org/download/ni-roms/roms/Nintendo%20-%20Nintendo%20Entertainment%20System%20%28Unheadered%29.zip/Teenage%20Mutant%20Ninja%20Turtles%20%28USA%29.zip" TargetMode="External"/><Relationship Id="rId5128" Type="http://schemas.openxmlformats.org/officeDocument/2006/relationships/hyperlink" Target="https://archive.org/download/ni-roms/roms/Nintendo%20-%20Nintendo%20Entertainment%20System%20%28Unheadered%29.zip/Qilongzhu%20Da%20Maoxian%20-%20Dragon%20Ball%20%28China%29%20%28Aftermarket%29%20%28Unl%29.zip" TargetMode="External"/><Relationship Id="rId6459" Type="http://schemas.openxmlformats.org/officeDocument/2006/relationships/hyperlink" Target="https://archive.org/download/ni-roms/roms/Nintendo%20-%20Nintendo%20Entertainment%20System%20%28Unheadered%29.zip/Teenage%20Mutant%20Ninja%20Turtles%20-%20Donatello%27s%20Destiny%20%28World%29%20%28Aftermarket%29%20%28Pirate%29.zip" TargetMode="External"/><Relationship Id="rId5125" Type="http://schemas.openxmlformats.org/officeDocument/2006/relationships/hyperlink" Target="https://archive.org/download/ni-roms/roms/Nintendo%20-%20Nintendo%20Entertainment%20System%20%28Unheadered%29.zip/Qilongzhu%202%20-%20Dianguang%20Shihuo%20%28China%29%20%28Aftermarket%29%20%28Pirate%29.zip" TargetMode="External"/><Relationship Id="rId6456" Type="http://schemas.openxmlformats.org/officeDocument/2006/relationships/hyperlink" Target="https://archive.org/download/ni-roms/roms/Nintendo%20-%20Nintendo%20Entertainment%20System%20%28Unheadered%29.zip/Teenage%20Mutant%20Ninja%20Turtles%20%28USA%29%20%28The%20Cowabunga%20Collection%29.zip" TargetMode="External"/><Relationship Id="rId5126" Type="http://schemas.openxmlformats.org/officeDocument/2006/relationships/hyperlink" Target="https://archive.org/download/ni-roms/roms/Nintendo%20-%20Nintendo%20Entertainment%20System%20%28Unheadered%29.zip/Qilongzhu%202%20-%20Jizhan%20Freeza%21%21%20%28China%29%20%28Aftermarket%29%20%28Pirate%29.zip" TargetMode="External"/><Relationship Id="rId6457" Type="http://schemas.openxmlformats.org/officeDocument/2006/relationships/hyperlink" Target="https://archive.org/download/ni-roms/roms/Nintendo%20-%20Nintendo%20Entertainment%20System%20%28Unheadered%29.zip/Teenage%20Mutant%20Ninja%20Turtles%20%28USA%29%20%28Virtual%20Console%29.zip" TargetMode="External"/><Relationship Id="rId6480" Type="http://schemas.openxmlformats.org/officeDocument/2006/relationships/hyperlink" Target="https://archive.org/download/ni-roms/roms/Nintendo%20-%20Nintendo%20Entertainment%20System%20%28Unheadered%29.zip/Temple%20Runner%20%28World%29%20%28Aftermarket%29%20%28Unl%29.zip" TargetMode="External"/><Relationship Id="rId5152" Type="http://schemas.openxmlformats.org/officeDocument/2006/relationships/hyperlink" Target="https://archive.org/download/ni-roms/roms/Nintendo%20-%20Nintendo%20Entertainment%20System%20%28Unheadered%29.zip/R.C.%20Pro-Am%20%28Europe%29%20%28Rev%201%29.zip" TargetMode="External"/><Relationship Id="rId6483" Type="http://schemas.openxmlformats.org/officeDocument/2006/relationships/hyperlink" Target="https://archive.org/download/ni-roms/roms/Nintendo%20-%20Nintendo%20Entertainment%20System%20%28Unheadered%29.zip/Tenchi%20o%20Kurau%20II%20-%20Shokatsu%20Koumei%20Den%20%28Japan%29%20%28Rev%201%29.zip" TargetMode="External"/><Relationship Id="rId5153" Type="http://schemas.openxmlformats.org/officeDocument/2006/relationships/hyperlink" Target="https://archive.org/download/ni-roms/roms/Nintendo%20-%20Nintendo%20Entertainment%20System%20%28Unheadered%29.zip/R.C.%20Pro-Am%20%28Europe%29.zip" TargetMode="External"/><Relationship Id="rId6484" Type="http://schemas.openxmlformats.org/officeDocument/2006/relationships/hyperlink" Target="https://archive.org/download/ni-roms/roms/Nintendo%20-%20Nintendo%20Entertainment%20System%20%28Unheadered%29.zip/Tenchi%20o%20Kurau%20II%20-%20Shokatsu%20Koumei%20Den%20%28Japan%29.zip" TargetMode="External"/><Relationship Id="rId5150" Type="http://schemas.openxmlformats.org/officeDocument/2006/relationships/hyperlink" Target="https://archive.org/download/ni-roms/roms/Nintendo%20-%20Nintendo%20Entertainment%20System%20%28Unheadered%29.zip/R.B.I.%20Baseball%202%20%28USA%29%20%28Unl%29.zip" TargetMode="External"/><Relationship Id="rId6481" Type="http://schemas.openxmlformats.org/officeDocument/2006/relationships/hyperlink" Target="https://archive.org/download/ni-roms/roms/Nintendo%20-%20Nintendo%20Entertainment%20System%20%28Unheadered%29.zip/Tenchi%20o%20Kurau%20%28Japan%29%20%28Rev%201%29.zip" TargetMode="External"/><Relationship Id="rId5151" Type="http://schemas.openxmlformats.org/officeDocument/2006/relationships/hyperlink" Target="https://archive.org/download/ni-roms/roms/Nintendo%20-%20Nintendo%20Entertainment%20System%20%28Unheadered%29.zip/R.B.I.%20Baseball%203%20%28USA%29%20%28Unl%29.zip" TargetMode="External"/><Relationship Id="rId6482" Type="http://schemas.openxmlformats.org/officeDocument/2006/relationships/hyperlink" Target="https://archive.org/download/ni-roms/roms/Nintendo%20-%20Nintendo%20Entertainment%20System%20%28Unheadered%29.zip/Tenchi%20o%20Kurau%20%28Japan%29.zip" TargetMode="External"/><Relationship Id="rId5156" Type="http://schemas.openxmlformats.org/officeDocument/2006/relationships/hyperlink" Target="https://archive.org/download/ni-roms/roms/Nintendo%20-%20Nintendo%20Entertainment%20System%20%28Unheadered%29.zip/R.C.%20Pro-Am%20II%20%28Europe%29.zip" TargetMode="External"/><Relationship Id="rId6487" Type="http://schemas.openxmlformats.org/officeDocument/2006/relationships/hyperlink" Target="https://archive.org/download/ni-roms/roms/Nintendo%20-%20Nintendo%20Entertainment%20System%20%28Unheadered%29.zip/Tenkaichi%20Bushi%20-%20Keru%20Naguuru%20%28Japan%29%20%28Namcot%20Collection%29.zip" TargetMode="External"/><Relationship Id="rId5157" Type="http://schemas.openxmlformats.org/officeDocument/2006/relationships/hyperlink" Target="https://archive.org/download/ni-roms/roms/Nintendo%20-%20Nintendo%20Entertainment%20System%20%28Unheadered%29.zip/R.C.%20Pro-Am%20II%20%28USA%29.zip" TargetMode="External"/><Relationship Id="rId6488" Type="http://schemas.openxmlformats.org/officeDocument/2006/relationships/hyperlink" Target="https://archive.org/download/ni-roms/roms/Nintendo%20-%20Nintendo%20Entertainment%20System%20%28Unheadered%29.zip/Tenkaichi%20Bushi%20-%20Keru%20Naguuru%20%28Japan%29.zip" TargetMode="External"/><Relationship Id="rId5154" Type="http://schemas.openxmlformats.org/officeDocument/2006/relationships/hyperlink" Target="https://archive.org/download/ni-roms/roms/Nintendo%20-%20Nintendo%20Entertainment%20System%20%28Unheadered%29.zip/R.C.%20Pro-Am%20%28USA%29%20%28Rev%201%29.zip" TargetMode="External"/><Relationship Id="rId6485" Type="http://schemas.openxmlformats.org/officeDocument/2006/relationships/hyperlink" Target="https://archive.org/download/ni-roms/roms/Nintendo%20-%20Nintendo%20Entertainment%20System%20%28Unheadered%29.zip/Tenebra%20%28World%29%20%28Aftermarket%29%20%28Unl%29.zip" TargetMode="External"/><Relationship Id="rId5155" Type="http://schemas.openxmlformats.org/officeDocument/2006/relationships/hyperlink" Target="https://archive.org/download/ni-roms/roms/Nintendo%20-%20Nintendo%20Entertainment%20System%20%28Unheadered%29.zip/R.C.%20Pro-Am%20%28USA%29.zip" TargetMode="External"/><Relationship Id="rId6486" Type="http://schemas.openxmlformats.org/officeDocument/2006/relationships/hyperlink" Target="https://archive.org/download/ni-roms/roms/Nintendo%20-%20Nintendo%20Entertainment%20System%20%28Unheadered%29.zip/Tenebra%202%20%28World%29%20%28Aftermarket%29%20%28Unl%29.zip" TargetMode="External"/><Relationship Id="rId5158" Type="http://schemas.openxmlformats.org/officeDocument/2006/relationships/hyperlink" Target="https://archive.org/download/ni-roms/roms/Nintendo%20-%20Nintendo%20Entertainment%20System%20%28Unheadered%29.zip/RC2%20Rally%20%28World%29%20%28v1.00%29%20%28Aftermarket%29%20%28Unl%29.zip" TargetMode="External"/><Relationship Id="rId6489" Type="http://schemas.openxmlformats.org/officeDocument/2006/relationships/hyperlink" Target="https://archive.org/download/ni-roms/roms/Nintendo%20-%20Nintendo%20Entertainment%20System%20%28Unheadered%29.zip/Tenka%20no%20Goikenban%20-%20Mito%20Koumon%20%28Japan%29.zip" TargetMode="External"/><Relationship Id="rId5159" Type="http://schemas.openxmlformats.org/officeDocument/2006/relationships/hyperlink" Target="https://archive.org/download/ni-roms/roms/Nintendo%20-%20Nintendo%20Entertainment%20System%20%28Unheadered%29.zip/RC2%20Rally%20%28World%29%20%28v1.01%29%20%28Aftermarket%29%20%28Unl%29.zip" TargetMode="External"/><Relationship Id="rId5141" Type="http://schemas.openxmlformats.org/officeDocument/2006/relationships/hyperlink" Target="https://archive.org/download/ni-roms/roms/Nintendo%20-%20Nintendo%20Entertainment%20System%20%28Unheadered%29.zip/Quattro%20Arcade%20%28USA%29%20%28Unl%29.zip" TargetMode="External"/><Relationship Id="rId6472" Type="http://schemas.openxmlformats.org/officeDocument/2006/relationships/hyperlink" Target="https://archive.org/download/ni-roms/roms/Nintendo%20-%20Nintendo%20Entertainment%20System%20%28Unheadered%29.zip/Teenage%20Mutant%20Ninja%20Turtles%20III%20-%20The%20Manhattan%20Project%20%28USA%29%20%28The%20Cowabunga%20Collection%29.zip" TargetMode="External"/><Relationship Id="rId5142" Type="http://schemas.openxmlformats.org/officeDocument/2006/relationships/hyperlink" Target="https://archive.org/download/ni-roms/roms/Nintendo%20-%20Nintendo%20Entertainment%20System%20%28Unheadered%29.zip/Quattro%20Sports%20%28USA%29%20%28Unl%29.zip" TargetMode="External"/><Relationship Id="rId6473" Type="http://schemas.openxmlformats.org/officeDocument/2006/relationships/hyperlink" Target="https://archive.org/download/ni-roms/roms/Nintendo%20-%20Nintendo%20Entertainment%20System%20%28Unheadered%29.zip/Teenage%20Mutant%20Ninja%20Turtles%20III%20-%20The%20Manhattan%20Project%20%28USA%29.zip" TargetMode="External"/><Relationship Id="rId6470" Type="http://schemas.openxmlformats.org/officeDocument/2006/relationships/hyperlink" Target="https://archive.org/download/ni-roms/roms/Nintendo%20-%20Nintendo%20Entertainment%20System%20%28Unheadered%29.zip/Teenage%20Mutant%20Ninja%20Turtles%20II%20-%20The%20Arcade%20Game%20%28USA%29%20%28The%20Cowabunga%20Collection%29.zip" TargetMode="External"/><Relationship Id="rId5140" Type="http://schemas.openxmlformats.org/officeDocument/2006/relationships/hyperlink" Target="https://archive.org/download/ni-roms/roms/Nintendo%20-%20Nintendo%20Entertainment%20System%20%28Unheadered%29.zip/Quattro%20Adventure%20%28USA%29%20%28Unl%29.zip" TargetMode="External"/><Relationship Id="rId6471" Type="http://schemas.openxmlformats.org/officeDocument/2006/relationships/hyperlink" Target="https://archive.org/download/ni-roms/roms/Nintendo%20-%20Nintendo%20Entertainment%20System%20%28Unheadered%29.zip/Teenage%20Mutant%20Ninja%20Turtles%20II%20-%20The%20Arcade%20Game%20%28USA%29.zip" TargetMode="External"/><Relationship Id="rId5145" Type="http://schemas.openxmlformats.org/officeDocument/2006/relationships/hyperlink" Target="https://archive.org/download/ni-roms/roms/Nintendo%20-%20Nintendo%20Entertainment%20System%20%28Unheadered%29.zip/Quinty%20%28Japan%29%20%28Namcot%20Collection%29.zip" TargetMode="External"/><Relationship Id="rId6476" Type="http://schemas.openxmlformats.org/officeDocument/2006/relationships/hyperlink" Target="https://archive.org/download/ni-roms/roms/Nintendo%20-%20Nintendo%20Entertainment%20System%20%28Unheadered%29.zip/Teletime%20%28World%29%20%28Aftermarket%29%20%28Unl%29.zip" TargetMode="External"/><Relationship Id="rId5146" Type="http://schemas.openxmlformats.org/officeDocument/2006/relationships/hyperlink" Target="https://archive.org/download/ni-roms/roms/Nintendo%20-%20Nintendo%20Entertainment%20System%20%28Unheadered%29.zip/Quinty%20%28Japan%29.zip" TargetMode="External"/><Relationship Id="rId6477" Type="http://schemas.openxmlformats.org/officeDocument/2006/relationships/hyperlink" Target="https://archive.org/download/ni-roms/roms/Nintendo%20-%20Nintendo%20Entertainment%20System%20%28Unheadered%29.zip/Teletubbies%202000%20%28Asia%29%20%28En%29%20%28Pirate%29.zip" TargetMode="External"/><Relationship Id="rId5143" Type="http://schemas.openxmlformats.org/officeDocument/2006/relationships/hyperlink" Target="https://archive.org/download/ni-roms/roms/Nintendo%20-%20Nintendo%20Entertainment%20System%20%28Unheadered%29.zip/Queen%20Bee%20V%20%28Asia%29%20%28En%29%20%28Pirate%29.zip" TargetMode="External"/><Relationship Id="rId6474" Type="http://schemas.openxmlformats.org/officeDocument/2006/relationships/hyperlink" Target="https://archive.org/download/ni-roms/roms/Nintendo%20-%20Nintendo%20Entertainment%20System%20%28Unheadered%29.zip/Tekken%202%20%28Asia%29%20%28En%29%20%28Pirate%29.zip" TargetMode="External"/><Relationship Id="rId5144" Type="http://schemas.openxmlformats.org/officeDocument/2006/relationships/hyperlink" Target="https://archive.org/download/ni-roms/roms/Nintendo%20-%20Nintendo%20Entertainment%20System%20%28Unheadered%29.zip/Quest-IONS%20%28World%29%20%28Proto%29%20%28Aftermarket%29%20%28Unl%29.zip" TargetMode="External"/><Relationship Id="rId6475" Type="http://schemas.openxmlformats.org/officeDocument/2006/relationships/hyperlink" Target="https://archive.org/download/ni-roms/roms/Nintendo%20-%20Nintendo%20Entertainment%20System%20%28Unheadered%29.zip/Tekken%203%20%28Asia%29%20%28En%29%20%28Pirate%29.zip" TargetMode="External"/><Relationship Id="rId5149" Type="http://schemas.openxmlformats.org/officeDocument/2006/relationships/hyperlink" Target="https://archive.org/download/ni-roms/roms/Nintendo%20-%20Nintendo%20Entertainment%20System%20%28Unheadered%29.zip/R.B.I.%20Baseball%202%20%28USA%29%20%28Beta%29%20%281990-03-07%29%20%28Unl%29.zip" TargetMode="External"/><Relationship Id="rId5147" Type="http://schemas.openxmlformats.org/officeDocument/2006/relationships/hyperlink" Target="https://archive.org/download/ni-roms/roms/Nintendo%20-%20Nintendo%20Entertainment%20System%20%28Unheadered%29.zip/R.B.I.%20Baseball%20%28USA%29%20%28Unl%29.zip" TargetMode="External"/><Relationship Id="rId6478" Type="http://schemas.openxmlformats.org/officeDocument/2006/relationships/hyperlink" Target="https://archive.org/download/ni-roms/roms/Nintendo%20-%20Nintendo%20Entertainment%20System%20%28Unheadered%29.zip/Temple%20Dilemma%20%28World%29%20%28v2.0%29%20%28Demo%29%20%28Aftermarket%29%20%28Unl%29.zip" TargetMode="External"/><Relationship Id="rId5148" Type="http://schemas.openxmlformats.org/officeDocument/2006/relationships/hyperlink" Target="https://archive.org/download/ni-roms/roms/Nintendo%20-%20Nintendo%20Entertainment%20System%20%28Unheadered%29.zip/R.B.I.%20Baseball%20%28USA%29.zip" TargetMode="External"/><Relationship Id="rId6479" Type="http://schemas.openxmlformats.org/officeDocument/2006/relationships/hyperlink" Target="https://archive.org/download/ni-roms/roms/Nintendo%20-%20Nintendo%20Entertainment%20System%20%28Unheadered%29.zip/Temple%20Labyrinth%20Dababa%20%28World%29%20%28Aftermarket%29%20%28Pirate%29.zip" TargetMode="External"/><Relationship Id="rId6429" Type="http://schemas.openxmlformats.org/officeDocument/2006/relationships/hyperlink" Target="https://archive.org/download/ni-roms/roms/Nintendo%20-%20Nintendo%20Entertainment%20System%20%28Unheadered%29.zip/Tecmo%20Bowl%20%28USA%29%20%28Beta%29.zip" TargetMode="External"/><Relationship Id="rId6427" Type="http://schemas.openxmlformats.org/officeDocument/2006/relationships/hyperlink" Target="https://archive.org/download/ni-roms/roms/Nintendo%20-%20Nintendo%20Entertainment%20System%20%28Unheadered%29.zip/Tecmo%20Baseball%20%28USA%29.zip" TargetMode="External"/><Relationship Id="rId6428" Type="http://schemas.openxmlformats.org/officeDocument/2006/relationships/hyperlink" Target="https://archive.org/download/ni-roms/roms/Nintendo%20-%20Nintendo%20Entertainment%20System%20%28Unheadered%29.zip/Tecmo%20Bowl%20%28Japan%29.zip" TargetMode="External"/><Relationship Id="rId6421" Type="http://schemas.openxmlformats.org/officeDocument/2006/relationships/hyperlink" Target="https://archive.org/download/ni-roms/roms/Nintendo%20-%20Nintendo%20Entertainment%20System%20%28Unheadered%29.zip/Tashiro%20Masashi%20no%20Princess%20ga%20Ippai%20%28Japan%29.zip" TargetMode="External"/><Relationship Id="rId6422" Type="http://schemas.openxmlformats.org/officeDocument/2006/relationships/hyperlink" Target="https://archive.org/download/ni-roms/roms/Nintendo%20-%20Nintendo%20Entertainment%20System%20%28Unheadered%29.zip/Tatakae%21%21%20Rahmen%20Man%20-%20Sakuretsu%20Choujin%20102%20Gei%20%28Japan%29.zip" TargetMode="External"/><Relationship Id="rId6420" Type="http://schemas.openxmlformats.org/officeDocument/2006/relationships/hyperlink" Target="https://archive.org/download/ni-roms/roms/Nintendo%20-%20Nintendo%20Entertainment%20System%20%28Unheadered%29.zip/Tasac%20%28Asia%29%20%28En%29%20%28Unl%29.zip" TargetMode="External"/><Relationship Id="rId6425" Type="http://schemas.openxmlformats.org/officeDocument/2006/relationships/hyperlink" Target="https://archive.org/download/ni-roms/roms/Nintendo%20-%20Nintendo%20Entertainment%20System%20%28Unheadered%29.zip/Tatakai%20no%20Banka%20%28Japan%29%20%28Rev%201%29.zip" TargetMode="External"/><Relationship Id="rId6426" Type="http://schemas.openxmlformats.org/officeDocument/2006/relationships/hyperlink" Target="https://archive.org/download/ni-roms/roms/Nintendo%20-%20Nintendo%20Entertainment%20System%20%28Unheadered%29.zip/Tatakai%20no%20Banka%20%28Japan%29.zip" TargetMode="External"/><Relationship Id="rId6423" Type="http://schemas.openxmlformats.org/officeDocument/2006/relationships/hyperlink" Target="https://archive.org/download/ni-roms/roms/Nintendo%20-%20Nintendo%20Entertainment%20System%20%28Unheadered%29.zip/Tatakae%21%20Chou%20Robot%20Seimeitai%20Transformers%20-%20Convoy%20no%20Nazo%20%28Japan%29%20%28Virtual%20Console%29.zip" TargetMode="External"/><Relationship Id="rId6424" Type="http://schemas.openxmlformats.org/officeDocument/2006/relationships/hyperlink" Target="https://archive.org/download/ni-roms/roms/Nintendo%20-%20Nintendo%20Entertainment%20System%20%28Unheadered%29.zip/Tatakae%21%20Chou%20Robot%20Seimeitai%20Transformers%20-%20Convoy%20no%20Nazo%20%28Japan%29.zip" TargetMode="External"/><Relationship Id="rId6418" Type="http://schemas.openxmlformats.org/officeDocument/2006/relationships/hyperlink" Target="https://archive.org/download/ni-roms/roms/Nintendo%20-%20Nintendo%20Entertainment%20System%20%28Unheadered%29.zip/Target%20-%20Renegade%20%28USA%29.zip" TargetMode="External"/><Relationship Id="rId6419" Type="http://schemas.openxmlformats.org/officeDocument/2006/relationships/hyperlink" Target="https://archive.org/download/ni-roms/roms/Nintendo%20-%20Nintendo%20Entertainment%20System%20%28Unheadered%29.zip/Taro%27s%20Quest%20%28USA%29%20%28Proto%29.zip" TargetMode="External"/><Relationship Id="rId6416" Type="http://schemas.openxmlformats.org/officeDocument/2006/relationships/hyperlink" Target="https://archive.org/download/ni-roms/roms/Nintendo%20-%20Nintendo%20Entertainment%20System%20%28Unheadered%29.zip/TapeDump%20%28World%29%20%28PAL%29%20%28Program%29%20%28Aftermarket%29%20%28Unl%29.zip" TargetMode="External"/><Relationship Id="rId6417" Type="http://schemas.openxmlformats.org/officeDocument/2006/relationships/hyperlink" Target="https://archive.org/download/ni-roms/roms/Nintendo%20-%20Nintendo%20Entertainment%20System%20%28Unheadered%29.zip/Tapeworm%20-%20Disco%20Puzzle%20%28World%29%20%28Demo%29%20%28Aftermarket%29%20%28Unl%29.zip" TargetMode="External"/><Relationship Id="rId6410" Type="http://schemas.openxmlformats.org/officeDocument/2006/relationships/hyperlink" Target="https://archive.org/download/ni-roms/roms/Nintendo%20-%20Nintendo%20Entertainment%20System%20%28Unheadered%29.zip/Tanque%20%28Spain%29%20%28En%29%20%28NTDEC%29%20%28Unl%29.zip" TargetMode="External"/><Relationship Id="rId6411" Type="http://schemas.openxmlformats.org/officeDocument/2006/relationships/hyperlink" Target="https://archive.org/download/ni-roms/roms/Nintendo%20-%20Nintendo%20Entertainment%20System%20%28Unheadered%29.zip/Tantei%20Jinguuji%20Saburou%20-%20Toki%20no%20Sugiyuku%20Mama%20ni%20%28Japan%29.zip" TargetMode="External"/><Relationship Id="rId6414" Type="http://schemas.openxmlformats.org/officeDocument/2006/relationships/hyperlink" Target="https://archive.org/download/ni-roms/roms/Nintendo%20-%20Nintendo%20Entertainment%20System%20%28Unheadered%29.zip/Tao%20%28Japan%29.zip" TargetMode="External"/><Relationship Id="rId6415" Type="http://schemas.openxmlformats.org/officeDocument/2006/relationships/hyperlink" Target="https://archive.org/download/ni-roms/roms/Nintendo%20-%20Nintendo%20Entertainment%20System%20%28Unheadered%29.zip/TapeDump%20%28World%29%20%28NTSC%29%20%28Program%29%20%28Aftermarket%29%20%28Unl%29.zip" TargetMode="External"/><Relationship Id="rId6412" Type="http://schemas.openxmlformats.org/officeDocument/2006/relationships/hyperlink" Target="https://archive.org/download/ni-roms/roms/Nintendo%20-%20Nintendo%20Entertainment%20System%20%28Unheadered%29.zip/Tantei%20Jinguuji%20Saburou%20-%20Yokohamakou%20Renzoku%20Satsujin%20Jiken%20%28Japan%29%20%28Virtual%20Console%29.zip" TargetMode="External"/><Relationship Id="rId6413" Type="http://schemas.openxmlformats.org/officeDocument/2006/relationships/hyperlink" Target="https://archive.org/download/ni-roms/roms/Nintendo%20-%20Nintendo%20Entertainment%20System%20%28Unheadered%29.zip/Tantei%20Jinguuji%20Saburou%20-%20Yokohamakou%20Renzoku%20Satsujin%20Jiken%20%28Japan%29.zip" TargetMode="External"/><Relationship Id="rId5118" Type="http://schemas.openxmlformats.org/officeDocument/2006/relationships/hyperlink" Target="https://archive.org/download/ni-roms/roms/Nintendo%20-%20Nintendo%20Entertainment%20System%20%28Unheadered%29.zip/Q-bert%20%28USA%29.zip" TargetMode="External"/><Relationship Id="rId6449" Type="http://schemas.openxmlformats.org/officeDocument/2006/relationships/hyperlink" Target="https://archive.org/download/ni-roms/roms/Nintendo%20-%20Nintendo%20Entertainment%20System%20%28Unheadered%29.zip/Teenage%20Mutant%20Hero%20Turtles%20%28Europe%29.zip" TargetMode="External"/><Relationship Id="rId5119" Type="http://schemas.openxmlformats.org/officeDocument/2006/relationships/hyperlink" Target="https://archive.org/download/ni-roms/roms/Nintendo%20-%20Nintendo%20Entertainment%20System%20%28Unheadered%29.zip/Q%20Boy%20%28Asia%29%20%28En%29%20%28Unl%29.zip" TargetMode="External"/><Relationship Id="rId6440" Type="http://schemas.openxmlformats.org/officeDocument/2006/relationships/hyperlink" Target="https://archive.org/download/ni-roms/roms/Nintendo%20-%20Nintendo%20Entertainment%20System%20%28Unheadered%29.zip/Tecmo%20NBA%20Basketball%20%28USA%29%20%28NES-N7%29.zip" TargetMode="External"/><Relationship Id="rId5112" Type="http://schemas.openxmlformats.org/officeDocument/2006/relationships/hyperlink" Target="https://archive.org/download/ni-roms/roms/Nintendo%20-%20Nintendo%20Entertainment%20System%20%28Unheadered%29.zip/Pye%20the%20Pyper%20%28World%29%20%28NESDev%202023%29%20%28Aftermarket%29%20%28Unl%29.zip" TargetMode="External"/><Relationship Id="rId6443" Type="http://schemas.openxmlformats.org/officeDocument/2006/relationships/hyperlink" Target="https://archive.org/download/ni-roms/roms/Nintendo%20-%20Nintendo%20Entertainment%20System%20%28Unheadered%29.zip/Tecmo%20Super%20Bowl%20%28USA%29.zip" TargetMode="External"/><Relationship Id="rId5113" Type="http://schemas.openxmlformats.org/officeDocument/2006/relationships/hyperlink" Target="https://archive.org/download/ni-roms/roms/Nintendo%20-%20Nintendo%20Entertainment%20System%20%28Unheadered%29.zip/Pyokotan%20no%20Daimeiro%20%28Japan%29.zip" TargetMode="External"/><Relationship Id="rId6444" Type="http://schemas.openxmlformats.org/officeDocument/2006/relationships/hyperlink" Target="https://archive.org/download/ni-roms/roms/Nintendo%20-%20Nintendo%20Entertainment%20System%20%28Unheadered%29.zip/Tecmo%20World%20Cup%20Soccer%20%28Europe%29.zip" TargetMode="External"/><Relationship Id="rId5110" Type="http://schemas.openxmlformats.org/officeDocument/2006/relationships/hyperlink" Target="https://archive.org/download/ni-roms/roms/Nintendo%20-%20Nintendo%20Entertainment%20System%20%28Unheadered%29.zip/Pwn%20Adventure%20Z%20%28World%29%20%28Aftermarket%29%20%28Unl%29.zip" TargetMode="External"/><Relationship Id="rId6441" Type="http://schemas.openxmlformats.org/officeDocument/2006/relationships/hyperlink" Target="https://archive.org/download/ni-roms/roms/Nintendo%20-%20Nintendo%20Entertainment%20System%20%28Unheadered%29.zip/Tecmo%20Super%20Bowl%20%28Japan%29.zip" TargetMode="External"/><Relationship Id="rId5111" Type="http://schemas.openxmlformats.org/officeDocument/2006/relationships/hyperlink" Target="https://archive.org/download/ni-roms/roms/Nintendo%20-%20Nintendo%20Entertainment%20System%20%28Unheadered%29.zip/Pwn%20Adventure%20Z%20%28World%29%20%28CSAW%20CTF%202015%29%20%28Aftermarket%29%20%28Unl%29.zip" TargetMode="External"/><Relationship Id="rId6442" Type="http://schemas.openxmlformats.org/officeDocument/2006/relationships/hyperlink" Target="https://archive.org/download/ni-roms/roms/Nintendo%20-%20Nintendo%20Entertainment%20System%20%28Unheadered%29.zip/Tecmo%20Super%20Bowl%20%28USA%29%20%28Beta%29.zip" TargetMode="External"/><Relationship Id="rId5116" Type="http://schemas.openxmlformats.org/officeDocument/2006/relationships/hyperlink" Target="https://archive.org/download/ni-roms/roms/Nintendo%20-%20Nintendo%20Entertainment%20System%20%28Unheadered%29.zip/Pyramid%20-%20Cleopatra%20Kikiippatsu%20%28Japan%29%20%28Unl%29.zip" TargetMode="External"/><Relationship Id="rId6447" Type="http://schemas.openxmlformats.org/officeDocument/2006/relationships/hyperlink" Target="https://archive.org/download/ni-roms/roms/Nintendo%20-%20Nintendo%20Entertainment%20System%20%28Unheadered%29.zip/Tecmo%20World%20Wrestling%20%28USA%29.zip" TargetMode="External"/><Relationship Id="rId5117" Type="http://schemas.openxmlformats.org/officeDocument/2006/relationships/hyperlink" Target="https://archive.org/download/ni-roms/roms/Nintendo%20-%20Nintendo%20Entertainment%20System%20%28Unheadered%29.zip/Pyramid%20II%20%28Asia%29%20%28En%29%20%2872%20pin%20cart%29%20%28Unl%29.zip" TargetMode="External"/><Relationship Id="rId6448" Type="http://schemas.openxmlformats.org/officeDocument/2006/relationships/hyperlink" Target="https://archive.org/download/ni-roms/roms/Nintendo%20-%20Nintendo%20Entertainment%20System%20%28Unheadered%29.zip/Teenage%20Mutant%20Hero%20Turtles%20%28Europe%29%20%28Virtual%20Console%29.zip" TargetMode="External"/><Relationship Id="rId5114" Type="http://schemas.openxmlformats.org/officeDocument/2006/relationships/hyperlink" Target="https://archive.org/download/ni-roms/roms/Nintendo%20-%20Nintendo%20Entertainment%20System%20%28Unheadered%29.zip/Pyramid%20%28USA%29%20%28NINA-03%29%20%28Unl%29.zip" TargetMode="External"/><Relationship Id="rId6445" Type="http://schemas.openxmlformats.org/officeDocument/2006/relationships/hyperlink" Target="https://archive.org/download/ni-roms/roms/Nintendo%20-%20Nintendo%20Entertainment%20System%20%28Unheadered%29.zip/Tecmo%20World%20Cup%20Soccer%20%28Japan%29.zip" TargetMode="External"/><Relationship Id="rId5115" Type="http://schemas.openxmlformats.org/officeDocument/2006/relationships/hyperlink" Target="https://archive.org/download/ni-roms/roms/Nintendo%20-%20Nintendo%20Entertainment%20System%20%28Unheadered%29.zip/Pyramid%20%28USA%29%20%28NINA-06%29%20%28Unl%29.zip" TargetMode="External"/><Relationship Id="rId6446" Type="http://schemas.openxmlformats.org/officeDocument/2006/relationships/hyperlink" Target="https://archive.org/download/ni-roms/roms/Nintendo%20-%20Nintendo%20Entertainment%20System%20%28Unheadered%29.zip/Tecmo%20World%20Wrestling%20%28Europe%29.zip" TargetMode="External"/><Relationship Id="rId5109" Type="http://schemas.openxmlformats.org/officeDocument/2006/relationships/hyperlink" Target="https://archive.org/download/ni-roms/roms/Nintendo%20-%20Nintendo%20Entertainment%20System%20%28Unheadered%29.zip/Puzznic%20%28USA%29.zip" TargetMode="External"/><Relationship Id="rId5107" Type="http://schemas.openxmlformats.org/officeDocument/2006/relationships/hyperlink" Target="https://archive.org/download/ni-roms/roms/Nintendo%20-%20Nintendo%20Entertainment%20System%20%28Unheadered%29.zip/Puzznic%20%28Europe%29.zip" TargetMode="External"/><Relationship Id="rId6438" Type="http://schemas.openxmlformats.org/officeDocument/2006/relationships/hyperlink" Target="https://archive.org/download/ni-roms/roms/Nintendo%20-%20Nintendo%20Entertainment%20System%20%28Unheadered%29.zip/Tecmo%20NBA%20Basketball%20%28USA%29%20%28NES-BK%29%20%28Rev%201%29.zip" TargetMode="External"/><Relationship Id="rId5108" Type="http://schemas.openxmlformats.org/officeDocument/2006/relationships/hyperlink" Target="https://archive.org/download/ni-roms/roms/Nintendo%20-%20Nintendo%20Entertainment%20System%20%28Unheadered%29.zip/Puzznic%20%28Japan%29.zip" TargetMode="External"/><Relationship Id="rId6439" Type="http://schemas.openxmlformats.org/officeDocument/2006/relationships/hyperlink" Target="https://archive.org/download/ni-roms/roms/Nintendo%20-%20Nintendo%20Entertainment%20System%20%28Unheadered%29.zip/Tecmo%20NBA%20Basketball%20%28USA%29%20%28NES-BK%29.zip" TargetMode="External"/><Relationship Id="rId5101" Type="http://schemas.openxmlformats.org/officeDocument/2006/relationships/hyperlink" Target="https://archive.org/download/ni-roms/roms/Nintendo%20-%20Nintendo%20Entertainment%20System%20%28Unheadered%29.zip/Puyo%20Puyo%20%28Japan%29.zip" TargetMode="External"/><Relationship Id="rId6432" Type="http://schemas.openxmlformats.org/officeDocument/2006/relationships/hyperlink" Target="https://archive.org/download/ni-roms/roms/Nintendo%20-%20Nintendo%20Entertainment%20System%20%28Unheadered%29.zip/Tecmo%20Bowl%20%28World%29%20%28Rev%201%29%20%28Virtual%20Console%2C%20Switch%20Online%29.zip" TargetMode="External"/><Relationship Id="rId5102" Type="http://schemas.openxmlformats.org/officeDocument/2006/relationships/hyperlink" Target="https://archive.org/download/ni-roms/roms/Nintendo%20-%20Nintendo%20Entertainment%20System%20%28Unheadered%29.zip/Puzslot%20%28Japan%29.zip" TargetMode="External"/><Relationship Id="rId6433" Type="http://schemas.openxmlformats.org/officeDocument/2006/relationships/hyperlink" Target="https://archive.org/download/ni-roms/roms/Nintendo%20-%20Nintendo%20Entertainment%20System%20%28Unheadered%29.zip/Tecmo%20Cup%20-%20Football%20Game%20%28Europe%29.zip" TargetMode="External"/><Relationship Id="rId6430" Type="http://schemas.openxmlformats.org/officeDocument/2006/relationships/hyperlink" Target="https://archive.org/download/ni-roms/roms/Nintendo%20-%20Nintendo%20Entertainment%20System%20%28Unheadered%29.zip/Tecmo%20Bowl%20%28USA%29%20%28Rev%201%29.zip" TargetMode="External"/><Relationship Id="rId5100" Type="http://schemas.openxmlformats.org/officeDocument/2006/relationships/hyperlink" Target="https://archive.org/download/ni-roms/roms/Nintendo%20-%20Nintendo%20Entertainment%20System%20%28Unheadered%29.zip/Putt%20Putt%20%28World%29%20%28Demo%29%20%28Aftermarket%29%20%28Unl%29.zip" TargetMode="External"/><Relationship Id="rId6431" Type="http://schemas.openxmlformats.org/officeDocument/2006/relationships/hyperlink" Target="https://archive.org/download/ni-roms/roms/Nintendo%20-%20Nintendo%20Entertainment%20System%20%28Unheadered%29.zip/Tecmo%20Bowl%20%28USA%29.zip" TargetMode="External"/><Relationship Id="rId5105" Type="http://schemas.openxmlformats.org/officeDocument/2006/relationships/hyperlink" Target="https://archive.org/download/ni-roms/roms/Nintendo%20-%20Nintendo%20Entertainment%20System%20%28Unheadered%29.zip/Puzzle%20%28USA%29%20%28Idea-Tek%29%20%28Unl%29.zip" TargetMode="External"/><Relationship Id="rId6436" Type="http://schemas.openxmlformats.org/officeDocument/2006/relationships/hyperlink" Target="https://archive.org/download/ni-roms/roms/Nintendo%20-%20Nintendo%20Entertainment%20System%20%28Unheadered%29.zip/Tecmo%20NBA%20Basketball%20%28Asia%29%20%28En%29%20%28Pirate%29%20%28Alt%29.zip" TargetMode="External"/><Relationship Id="rId5106" Type="http://schemas.openxmlformats.org/officeDocument/2006/relationships/hyperlink" Target="https://archive.org/download/ni-roms/roms/Nintendo%20-%20Nintendo%20Entertainment%20System%20%28Unheadered%29.zip/Puzzle%20%28USA%29%20%28Proto%29%20%28Unl%29%20%5Bb%5D.zip" TargetMode="External"/><Relationship Id="rId6437" Type="http://schemas.openxmlformats.org/officeDocument/2006/relationships/hyperlink" Target="https://archive.org/download/ni-roms/roms/Nintendo%20-%20Nintendo%20Entertainment%20System%20%28Unheadered%29.zip/Tecmo%20NBA%20Basketball%20%28Asia%29%20%28En%29%20%28Pirate%29.zip" TargetMode="External"/><Relationship Id="rId5103" Type="http://schemas.openxmlformats.org/officeDocument/2006/relationships/hyperlink" Target="https://archive.org/download/ni-roms/roms/Nintendo%20-%20Nintendo%20Entertainment%20System%20%28Unheadered%29.zip/Puzzle%20%28Asia%29%20%28En%29%20%28Idea-Tek%29%20%28Unl%29.zip" TargetMode="External"/><Relationship Id="rId6434" Type="http://schemas.openxmlformats.org/officeDocument/2006/relationships/hyperlink" Target="https://archive.org/download/ni-roms/roms/Nintendo%20-%20Nintendo%20Entertainment%20System%20%28Unheadered%29.zip/Tecmo%20Cup%20-%20Football%20Game%20%28Spain%29.zip" TargetMode="External"/><Relationship Id="rId5104" Type="http://schemas.openxmlformats.org/officeDocument/2006/relationships/hyperlink" Target="https://archive.org/download/ni-roms/roms/Nintendo%20-%20Nintendo%20Entertainment%20System%20%28Unheadered%29.zip/Puzzle%20%28Spain%29%20%28En%29%20%28Idea-Tek%29%20%28Unl%29.zip" TargetMode="External"/><Relationship Id="rId6435" Type="http://schemas.openxmlformats.org/officeDocument/2006/relationships/hyperlink" Target="https://archive.org/download/ni-roms/roms/Nintendo%20-%20Nintendo%20Entertainment%20System%20%28Unheadered%29.zip/Tecmo%20Cup%20-%20Soccer%20Game%20%28USA%29.zip" TargetMode="External"/><Relationship Id="rId2940" Type="http://schemas.openxmlformats.org/officeDocument/2006/relationships/hyperlink" Target="https://archive.org/download/ni-roms/roms/Nintendo%20-%20Nintendo%20Entertainment%20System%20%28Unheadered%29.zip/Garou%20Densetsu%20Special%20%28Asia%29%20%28Ka%20Sheng%29%20%28Pirate%29.zip" TargetMode="External"/><Relationship Id="rId1610" Type="http://schemas.openxmlformats.org/officeDocument/2006/relationships/hyperlink" Target="https://archive.org/download/ni-roms/roms/Nintendo%20-%20Nintendo%20Entertainment%20System%20%28Unheadered%29.zip/Bootee%20%28World%29%20%28Aftermarket%29%20%28Unl%29.zip" TargetMode="External"/><Relationship Id="rId2941" Type="http://schemas.openxmlformats.org/officeDocument/2006/relationships/hyperlink" Target="https://archive.org/download/ni-roms/roms/Nintendo%20-%20Nintendo%20Entertainment%20System%20%28Unheadered%29.zip/Garry%20Kitchen%27s%20Battletank%20%28USA%29.zip" TargetMode="External"/><Relationship Id="rId1611" Type="http://schemas.openxmlformats.org/officeDocument/2006/relationships/hyperlink" Target="https://archive.org/download/ni-roms/roms/Nintendo%20-%20Nintendo%20Entertainment%20System%20%28Unheadered%29.zip/Boulder%20Dash%20%28Europe%29.zip" TargetMode="External"/><Relationship Id="rId2942" Type="http://schemas.openxmlformats.org/officeDocument/2006/relationships/hyperlink" Target="https://archive.org/download/ni-roms/roms/Nintendo%20-%20Nintendo%20Entertainment%20System%20%28Unheadered%29.zip/Gauntlet%20%28USA%29%20%28Unl%29.zip" TargetMode="External"/><Relationship Id="rId1612" Type="http://schemas.openxmlformats.org/officeDocument/2006/relationships/hyperlink" Target="https://archive.org/download/ni-roms/roms/Nintendo%20-%20Nintendo%20Entertainment%20System%20%28Unheadered%29.zip/Boulder%20Dash%20%28Japan%29.zip" TargetMode="External"/><Relationship Id="rId2943" Type="http://schemas.openxmlformats.org/officeDocument/2006/relationships/hyperlink" Target="https://archive.org/download/ni-roms/roms/Nintendo%20-%20Nintendo%20Entertainment%20System%20%28Unheadered%29.zip/Gauntlet%20%28USA%29.zip" TargetMode="External"/><Relationship Id="rId1613" Type="http://schemas.openxmlformats.org/officeDocument/2006/relationships/hyperlink" Target="https://archive.org/download/ni-roms/roms/Nintendo%20-%20Nintendo%20Entertainment%20System%20%28Unheadered%29.zip/Boulder%20Dash%20%28USA%29.zip" TargetMode="External"/><Relationship Id="rId2944" Type="http://schemas.openxmlformats.org/officeDocument/2006/relationships/hyperlink" Target="https://archive.org/download/ni-roms/roms/Nintendo%20-%20Nintendo%20Entertainment%20System%20%28Unheadered%29.zip/Gauntlet%20II%20%28Europe%29.zip" TargetMode="External"/><Relationship Id="rId1614" Type="http://schemas.openxmlformats.org/officeDocument/2006/relationships/hyperlink" Target="https://archive.org/download/ni-roms/roms/Nintendo%20-%20Nintendo%20Entertainment%20System%20%28Unheadered%29.zip/Bovinium%20Quest%20-%20Batteries%20Not%20Included%20%28USA%29%20%28Aftermarket%29%20%28Unl%29.zip" TargetMode="External"/><Relationship Id="rId2945" Type="http://schemas.openxmlformats.org/officeDocument/2006/relationships/hyperlink" Target="https://archive.org/download/ni-roms/roms/Nintendo%20-%20Nintendo%20Entertainment%20System%20%28Unheadered%29.zip/Gauntlet%20II%20%28USA%29.zip" TargetMode="External"/><Relationship Id="rId1615" Type="http://schemas.openxmlformats.org/officeDocument/2006/relationships/hyperlink" Target="https://archive.org/download/ni-roms/roms/Nintendo%20-%20Nintendo%20Entertainment%20System%20%28Unheadered%29.zip/Bowels%20of%20the%20Beast%20%28World%29%20%28Aftermarket%29%20%28Unl%29.zip" TargetMode="External"/><Relationship Id="rId2946" Type="http://schemas.openxmlformats.org/officeDocument/2006/relationships/hyperlink" Target="https://archive.org/download/ni-roms/roms/Nintendo%20-%20Nintendo%20Entertainment%20System%20%28Unheadered%29.zip/Gedou%20Qilongzhu%20%28China%29%20%28Aftermarket%29%20%28Pirate%29.zip" TargetMode="External"/><Relationship Id="rId1616" Type="http://schemas.openxmlformats.org/officeDocument/2006/relationships/hyperlink" Target="https://archive.org/download/ni-roms/roms/Nintendo%20-%20Nintendo%20Entertainment%20System%20%28Unheadered%29.zip/Bowling%20%28USA%29%20%28Proto%29.zip" TargetMode="External"/><Relationship Id="rId2947" Type="http://schemas.openxmlformats.org/officeDocument/2006/relationships/hyperlink" Target="https://archive.org/download/ni-roms/roms/Nintendo%20-%20Nintendo%20Entertainment%20System%20%28Unheadered%29.zip/Gegege%20no%20Kitarou%20-%20Youkai%20Daimakyou%20%28Japan%29%20%28Beta%29.zip" TargetMode="External"/><Relationship Id="rId907" Type="http://schemas.openxmlformats.org/officeDocument/2006/relationships/hyperlink" Target="https://archive.org/download/ni-roms/roms/Nintendo%20-%20Nintendo%20Entertainment%20System%20%28Unheadered%29.zip/Ms.%20Pac-Man%20%28USA%29%20%28Namco%29.zip" TargetMode="External"/><Relationship Id="rId1617" Type="http://schemas.openxmlformats.org/officeDocument/2006/relationships/hyperlink" Target="https://archive.org/download/ni-roms/roms/Nintendo%20-%20Nintendo%20Entertainment%20System%20%28Unheadered%29.zip/Box%2C%20The%20%28World%29%20%28Byte-Off%202020%29%20%28Aftermarket%29%20%28Unl%29.zip" TargetMode="External"/><Relationship Id="rId2948" Type="http://schemas.openxmlformats.org/officeDocument/2006/relationships/hyperlink" Target="https://archive.org/download/ni-roms/roms/Nintendo%20-%20Nintendo%20Entertainment%20System%20%28Unheadered%29.zip/Gegege%20no%20Kitarou%20-%20Youkai%20Daimakyou%20%28Japan%29.zip" TargetMode="External"/><Relationship Id="rId906" Type="http://schemas.openxmlformats.org/officeDocument/2006/relationships/hyperlink" Target="https://archive.org/download/ni-roms/roms/Nintendo%20-%20Nintendo%20Entertainment%20System%20%28Unheadered%29.zip/Armed%20for%20Battle%20%28World%29%20%28Beta%29%20%282012-04-25%29%20%28Aftermarket%29%20%28Unl%29.zip" TargetMode="External"/><Relationship Id="rId1618" Type="http://schemas.openxmlformats.org/officeDocument/2006/relationships/hyperlink" Target="https://archive.org/download/ni-roms/roms/Nintendo%20-%20Nintendo%20Entertainment%20System%20%28Unheadered%29.zip/Box%20Boy%20%28World%29%20%28Aftermarket%29%20%28Unl%29.zip" TargetMode="External"/><Relationship Id="rId2949" Type="http://schemas.openxmlformats.org/officeDocument/2006/relationships/hyperlink" Target="https://archive.org/download/ni-roms/roms/Nintendo%20-%20Nintendo%20Entertainment%20System%20%28Unheadered%29.zip/Gegege%20no%20Kitarou%202%20-%20Youkai%20Gundan%20no%20Chousen%20%28Japan%29.zip" TargetMode="External"/><Relationship Id="rId905" Type="http://schemas.openxmlformats.org/officeDocument/2006/relationships/hyperlink" Target="https://archive.org/download/ni-roms/roms/Nintendo%20-%20Nintendo%20Entertainment%20System%20%28Unheadered%29.zip/Mr.%20Gimmick%20%28Europe%29.zip" TargetMode="External"/><Relationship Id="rId1619" Type="http://schemas.openxmlformats.org/officeDocument/2006/relationships/hyperlink" Target="https://archive.org/download/ni-roms/roms/Nintendo%20-%20Nintendo%20Entertainment%20System%20%28Unheadered%29.zip/Boxgame%20%28World%29%20%28Byte-Off%202020%29%20%28Aftermarket%29%20%28Unl%29.zip" TargetMode="External"/><Relationship Id="rId904" Type="http://schemas.openxmlformats.org/officeDocument/2006/relationships/hyperlink" Target="https://archive.org/download/ni-roms/roms/Nintendo%20-%20Nintendo%20Entertainment%20System%20%28Unheadered%29.zip/Armed%20for%20Battle%20%28World%29%20%28Beta%29%20%282012-04-03%29%20%28Aftermarket%29%20%28Unl%29.zip" TargetMode="External"/><Relationship Id="rId909" Type="http://schemas.openxmlformats.org/officeDocument/2006/relationships/hyperlink" Target="https://archive.org/download/ni-roms/roms/Nintendo%20-%20Nintendo%20Entertainment%20System%20%28Unheadered%29.zip/Muppet%20Adventure%20-%20Chaos%20at%20the%20Carnival%20%28USA%29.zip" TargetMode="External"/><Relationship Id="rId908" Type="http://schemas.openxmlformats.org/officeDocument/2006/relationships/hyperlink" Target="https://archive.org/download/ni-roms/roms/Nintendo%20-%20Nintendo%20Entertainment%20System%20%28Unheadered%29.zip/Armed%20for%20Battle%20%28World%29%20%28Beta%29%20%282012-09-06%29%20%28Aftermarket%29%20%28Unl%29.zip" TargetMode="External"/><Relationship Id="rId903" Type="http://schemas.openxmlformats.org/officeDocument/2006/relationships/hyperlink" Target="https://archive.org/download/ni-roms/roms/Nintendo%20-%20Nintendo%20Entertainment%20System%20%28Unheadered%29.zip/Motor%20City%20Patrol%20%28USA%29.zip" TargetMode="External"/><Relationship Id="rId902" Type="http://schemas.openxmlformats.org/officeDocument/2006/relationships/hyperlink" Target="https://archive.org/download/ni-roms/roms/Nintendo%20-%20Nintendo%20Entertainment%20System%20%28Unheadered%29.zip/Armed%20for%20Battle%20%28World%29%20%28Beta%29%20%282012-03-21%29%20%28Aftermarket%29%20%28Unl%29.zip" TargetMode="External"/><Relationship Id="rId901" Type="http://schemas.openxmlformats.org/officeDocument/2006/relationships/hyperlink" Target="https://archive.org/download/ni-roms/roms/Nintendo%20-%20Nintendo%20Entertainment%20System%20%28Unheadered%29.zip/Monster%20Truck%20Rally%20%28USA%29.zip" TargetMode="External"/><Relationship Id="rId900" Type="http://schemas.openxmlformats.org/officeDocument/2006/relationships/hyperlink" Target="https://archive.org/download/ni-roms/roms/Nintendo%20-%20Nintendo%20Entertainment%20System%20%28Unheadered%29.zip/Armed%20for%20Battle%20%28World%29%20%28Beta%29%20%282012-02-08%29%20%28Aftermarket%29%20%28Unl%29.zip" TargetMode="External"/><Relationship Id="rId2930" Type="http://schemas.openxmlformats.org/officeDocument/2006/relationships/hyperlink" Target="https://archive.org/download/ni-roms/roms/Nintendo%20-%20Nintendo%20Entertainment%20System%20%28Unheadered%29.zip/Gaoda%20Zhi%20Qishi%20Wuyu%20I%20%28China%29%20%28Aftermarket%29%20%28Pirate%29.zip" TargetMode="External"/><Relationship Id="rId1600" Type="http://schemas.openxmlformats.org/officeDocument/2006/relationships/hyperlink" Target="https://archive.org/download/ni-roms/roms/Nintendo%20-%20Nintendo%20Entertainment%20System%20%28Unheadered%29.zip/Bomberman%20II%20%28USA%29.zip" TargetMode="External"/><Relationship Id="rId2931" Type="http://schemas.openxmlformats.org/officeDocument/2006/relationships/hyperlink" Target="https://archive.org/download/ni-roms/roms/Nintendo%20-%20Nintendo%20Entertainment%20System%20%28Unheadered%29.zip/Gardman%20%28Asia%29%20%28Zh%29%20%28Unl%29.zip" TargetMode="External"/><Relationship Id="rId1601" Type="http://schemas.openxmlformats.org/officeDocument/2006/relationships/hyperlink" Target="https://archive.org/download/ni-roms/roms/Nintendo%20-%20Nintendo%20Entertainment%20System%20%28Unheadered%29.zip/Bonk%27s%20Adventure%20%28USA%29.zip" TargetMode="External"/><Relationship Id="rId2932" Type="http://schemas.openxmlformats.org/officeDocument/2006/relationships/hyperlink" Target="https://archive.org/download/ni-roms/roms/Nintendo%20-%20Nintendo%20Entertainment%20System%20%28Unheadered%29.zip/Garfield%20no%20Isshukan%20%28Japan%29%20%28En%29%20%28Beta%202%29.zip" TargetMode="External"/><Relationship Id="rId1602" Type="http://schemas.openxmlformats.org/officeDocument/2006/relationships/hyperlink" Target="https://archive.org/download/ni-roms/roms/Nintendo%20-%20Nintendo%20Entertainment%20System%20%28Unheadered%29.zip/Bonza%20%28Russia%29%20%28Unl%29.zip" TargetMode="External"/><Relationship Id="rId2933" Type="http://schemas.openxmlformats.org/officeDocument/2006/relationships/hyperlink" Target="https://archive.org/download/ni-roms/roms/Nintendo%20-%20Nintendo%20Entertainment%20System%20%28Unheadered%29.zip/Garfield%20no%20Isshukan%20%28Japan%29%20%28En%29%20%28v0.9%29%20%28Beta%201%29.zip" TargetMode="External"/><Relationship Id="rId1603" Type="http://schemas.openxmlformats.org/officeDocument/2006/relationships/hyperlink" Target="https://archive.org/download/ni-roms/roms/Nintendo%20-%20Nintendo%20Entertainment%20System%20%28Unheadered%29.zip/Bonza%20%28Russia%29%20%28v1.1%29%20%28Unl%29.zip" TargetMode="External"/><Relationship Id="rId2934" Type="http://schemas.openxmlformats.org/officeDocument/2006/relationships/hyperlink" Target="https://archive.org/download/ni-roms/roms/Nintendo%20-%20Nintendo%20Entertainment%20System%20%28Unheadered%29.zip/Garfield%20no%20Isshukan%20%28Japan%29%20%28En%29.zip" TargetMode="External"/><Relationship Id="rId1604" Type="http://schemas.openxmlformats.org/officeDocument/2006/relationships/hyperlink" Target="https://archive.org/download/ni-roms/roms/Nintendo%20-%20Nintendo%20Entertainment%20System%20%28Unheadered%29.zip/Booby%20Kids%20%28Japan%29.zip" TargetMode="External"/><Relationship Id="rId2935" Type="http://schemas.openxmlformats.org/officeDocument/2006/relationships/hyperlink" Target="https://archive.org/download/ni-roms/roms/Nintendo%20-%20Nintendo%20Entertainment%20System%20%28Unheadered%29.zip/Gargoyle%27s%20Quest%20II%20%28Europe%29.zip" TargetMode="External"/><Relationship Id="rId1605" Type="http://schemas.openxmlformats.org/officeDocument/2006/relationships/hyperlink" Target="https://archive.org/download/ni-roms/roms/Nintendo%20-%20Nintendo%20Entertainment%20System%20%28Unheadered%29.zip/Boogerman%20%28Asia%29%20%28En%29%20%28Beta%29%20%281996-11-08%29%20%28Pirate%29.zip" TargetMode="External"/><Relationship Id="rId2936" Type="http://schemas.openxmlformats.org/officeDocument/2006/relationships/hyperlink" Target="https://archive.org/download/ni-roms/roms/Nintendo%20-%20Nintendo%20Entertainment%20System%20%28Unheadered%29.zip/Gargoyle%27s%20Quest%20II%20%28USA%29.zip" TargetMode="External"/><Relationship Id="rId1606" Type="http://schemas.openxmlformats.org/officeDocument/2006/relationships/hyperlink" Target="https://archive.org/download/ni-roms/roms/Nintendo%20-%20Nintendo%20Entertainment%20System%20%28Unheadered%29.zip/Boogerman%20%28Asia%29%20%28En%29%20%28Pirate%29.zip" TargetMode="External"/><Relationship Id="rId2937" Type="http://schemas.openxmlformats.org/officeDocument/2006/relationships/hyperlink" Target="https://archive.org/download/ni-roms/roms/Nintendo%20-%20Nintendo%20Entertainment%20System%20%28Unheadered%29.zip/Garou%20Densetsu%202%20%28Asia%29%20%28Cony%20Soft%29%20%28Pirate%29.zip" TargetMode="External"/><Relationship Id="rId1607" Type="http://schemas.openxmlformats.org/officeDocument/2006/relationships/hyperlink" Target="https://archive.org/download/ni-roms/roms/Nintendo%20-%20Nintendo%20Entertainment%20System%20%28Unheadered%29.zip/Boogerman%20II%20-%20The%20Final%20Adventure%20%28Asia%29%20%28En%29%20%28Pirate%29.zip" TargetMode="External"/><Relationship Id="rId2938" Type="http://schemas.openxmlformats.org/officeDocument/2006/relationships/hyperlink" Target="https://archive.org/download/ni-roms/roms/Nintendo%20-%20Nintendo%20Entertainment%20System%20%28Unheadered%29.zip/Garou%20Densetsu%202%20%28Asia%29%20%28Unknown%29%20%28Pirate%29.zip" TargetMode="External"/><Relationship Id="rId1608" Type="http://schemas.openxmlformats.org/officeDocument/2006/relationships/hyperlink" Target="https://archive.org/download/ni-roms/roms/Nintendo%20-%20Nintendo%20Entertainment%20System%20%28Unheadered%29.zip/Booky%20Man%20%28Brazil%29%20%28En%29%20%28Mega%20Soft%29%20%28Unl%29.zip" TargetMode="External"/><Relationship Id="rId2939" Type="http://schemas.openxmlformats.org/officeDocument/2006/relationships/hyperlink" Target="https://archive.org/download/ni-roms/roms/Nintendo%20-%20Nintendo%20Entertainment%20System%20%28Unheadered%29.zip/Garou%20Densetsu%20Special%20%28Asia%29%20%28Gouder%29%20%28Pirate%29.zip" TargetMode="External"/><Relationship Id="rId1609" Type="http://schemas.openxmlformats.org/officeDocument/2006/relationships/hyperlink" Target="https://archive.org/download/ni-roms/roms/Nintendo%20-%20Nintendo%20Entertainment%20System%20%28Unheadered%29.zip/Booky%20Man%20%28Spain%29%20%28En%29%20%28NTDEC%29%20%28Unl%29.zip" TargetMode="External"/><Relationship Id="rId1631" Type="http://schemas.openxmlformats.org/officeDocument/2006/relationships/hyperlink" Target="https://archive.org/download/ni-roms/roms/Nintendo%20-%20Nintendo%20Entertainment%20System%20%28Unheadered%29.zip/Brian%20Lara%202003%20%28China%29%20%28En%29%20%28Aftermarket%29%20%28Pirate%29.zip" TargetMode="External"/><Relationship Id="rId2962" Type="http://schemas.openxmlformats.org/officeDocument/2006/relationships/hyperlink" Target="https://archive.org/download/ni-roms/roms/Nintendo%20-%20Nintendo%20Entertainment%20System%20%28Unheadered%29.zip/Geminim%20%28World%29%20%28Demo%29%20%28Earlier%29%20%28Aftermarket%29%20%28Unl%29.zip" TargetMode="External"/><Relationship Id="rId1632" Type="http://schemas.openxmlformats.org/officeDocument/2006/relationships/hyperlink" Target="https://archive.org/download/ni-roms/roms/Nintendo%20-%20Nintendo%20Entertainment%20System%20%28Unheadered%29.zip/Brick%20Breaker%20%28World%29%20%28Aftermarket%29%20%28Unl%29.zip" TargetMode="External"/><Relationship Id="rId2963" Type="http://schemas.openxmlformats.org/officeDocument/2006/relationships/hyperlink" Target="https://archive.org/download/ni-roms/roms/Nintendo%20-%20Nintendo%20Entertainment%20System%20%28Unheadered%29.zip/Geminim%20%28World%29%20%28v0.980%29%20%28Demo%29%20%28Aftermarket%29%20%28Unl%29.zip" TargetMode="External"/><Relationship Id="rId1633" Type="http://schemas.openxmlformats.org/officeDocument/2006/relationships/hyperlink" Target="https://archive.org/download/ni-roms/roms/Nintendo%20-%20Nintendo%20Entertainment%20System%20%28Unheadered%29.zip/Brilliant%20Com%20Cocoma%20Pack%201%20%28Korea%29%20%28Unl%29.zip" TargetMode="External"/><Relationship Id="rId2964" Type="http://schemas.openxmlformats.org/officeDocument/2006/relationships/hyperlink" Target="https://archive.org/download/ni-roms/roms/Nintendo%20-%20Nintendo%20Entertainment%20System%20%28Unheadered%29.zip/Geminim%20%28World%29%20%28v0.990%29%20%28Demo%29%20%28Aftermarket%29%20%28Unl%29.zip" TargetMode="External"/><Relationship Id="rId1634" Type="http://schemas.openxmlformats.org/officeDocument/2006/relationships/hyperlink" Target="https://archive.org/download/ni-roms/roms/Nintendo%20-%20Nintendo%20Entertainment%20System%20%28Unheadered%29.zip/Brilliant%20Com%20Cocoma%20Pack%202%20%28Korea%29%20%28Unl%29.zip" TargetMode="External"/><Relationship Id="rId2965" Type="http://schemas.openxmlformats.org/officeDocument/2006/relationships/hyperlink" Target="https://archive.org/download/ni-roms/roms/Nintendo%20-%20Nintendo%20Entertainment%20System%20%28Unheadered%29.zip/Genghis%20Khan%20%28USA%29.zip" TargetMode="External"/><Relationship Id="rId1635" Type="http://schemas.openxmlformats.org/officeDocument/2006/relationships/hyperlink" Target="https://archive.org/download/ni-roms/roms/Nintendo%20-%20Nintendo%20Entertainment%20System%20%28Unheadered%29.zip/Brilliant%20Pebbles%20%28USA%29%20%28Aftermarket%29%20%28Unl%29.zip" TargetMode="External"/><Relationship Id="rId2966" Type="http://schemas.openxmlformats.org/officeDocument/2006/relationships/hyperlink" Target="https://archive.org/download/ni-roms/roms/Nintendo%20-%20Nintendo%20Entertainment%20System%20%28Unheadered%29.zip/Genpei%20Touma%20Den%20-%20Computer%20Boardgame%20%28Japan%29.zip" TargetMode="External"/><Relationship Id="rId1636" Type="http://schemas.openxmlformats.org/officeDocument/2006/relationships/hyperlink" Target="https://archive.org/download/ni-roms/roms/Nintendo%20-%20Nintendo%20Entertainment%20System%20%28Unheadered%29.zip/Brix%20Battle%20%28World%29%20%28NESDev%202016%29%20%28Aftermarket%29%20%28Unl%29.zip" TargetMode="External"/><Relationship Id="rId2967" Type="http://schemas.openxmlformats.org/officeDocument/2006/relationships/hyperlink" Target="https://archive.org/download/ni-roms/roms/Nintendo%20-%20Nintendo%20Entertainment%20System%20%28Unheadered%29.zip/George%20Foreman%27s%20KO%20Boxing%20%28Europe%29.zip" TargetMode="External"/><Relationship Id="rId1637" Type="http://schemas.openxmlformats.org/officeDocument/2006/relationships/hyperlink" Target="https://archive.org/download/ni-roms/roms/Nintendo%20-%20Nintendo%20Entertainment%20System%20%28Unheadered%29.zip/Brony%20Blaster%20%28World%29%20%28Proto%29%20%28Aftermarket%29%20%28Unl%29.zip" TargetMode="External"/><Relationship Id="rId2968" Type="http://schemas.openxmlformats.org/officeDocument/2006/relationships/hyperlink" Target="https://archive.org/download/ni-roms/roms/Nintendo%20-%20Nintendo%20Entertainment%20System%20%28Unheadered%29.zip/George%20Foreman%27s%20KO%20Boxing%20%28USA%29.zip" TargetMode="External"/><Relationship Id="rId1638" Type="http://schemas.openxmlformats.org/officeDocument/2006/relationships/hyperlink" Target="https://archive.org/download/ni-roms/roms/Nintendo%20-%20Nintendo%20Entertainment%20System%20%28Unheadered%29.zip/Brony%20Blaster%20%28World%29%20%28Proto%29%20%28NESWorld%29%20%28Aftermarket%29%20%28Unl%29.zip" TargetMode="External"/><Relationship Id="rId2969" Type="http://schemas.openxmlformats.org/officeDocument/2006/relationships/hyperlink" Target="https://archive.org/download/ni-roms/roms/Nintendo%20-%20Nintendo%20Entertainment%20System%20%28Unheadered%29.zip/Germ%20Squashers%20%28USA%29%20%28Aftermarket%29%20%28Unl%29.zip" TargetMode="External"/><Relationship Id="rId929" Type="http://schemas.openxmlformats.org/officeDocument/2006/relationships/hyperlink" Target="https://archive.org/download/ni-roms/roms/Nintendo%20-%20Nintendo%20Entertainment%20System%20%28Unheadered%29.zip/Nigel%20Mansell%27s%20World%20Championship%20Racing%20%28USA%29.zip" TargetMode="External"/><Relationship Id="rId1639" Type="http://schemas.openxmlformats.org/officeDocument/2006/relationships/hyperlink" Target="https://archive.org/download/ni-roms/roms/Nintendo%20-%20Nintendo%20Entertainment%20System%20%28Unheadered%29.zip/Brother%20%28World%29%20%28Demo%29%20%28Aftermarket%29%20%28Unl%29.zip" TargetMode="External"/><Relationship Id="rId928" Type="http://schemas.openxmlformats.org/officeDocument/2006/relationships/hyperlink" Target="https://archive.org/download/ni-roms/roms/Nintendo%20-%20Nintendo%20Entertainment%20System%20%28Unheadered%29.zip/Artix%20%28World%29%20%28Beta%29%20%28Byte-Off%202019%29%20%28Aftermarket%29%20%28Unl%29.zip" TargetMode="External"/><Relationship Id="rId927" Type="http://schemas.openxmlformats.org/officeDocument/2006/relationships/hyperlink" Target="https://archive.org/download/ni-roms/roms/Nintendo%20-%20Nintendo%20Entertainment%20System%20%28Unheadered%29.zip/Nigel%20Mansell%27s%20World%20Championship%20%28Europe%29%20%28En%2CFr%2CDe%2CEs%2CIt%29.zip" TargetMode="External"/><Relationship Id="rId926" Type="http://schemas.openxmlformats.org/officeDocument/2006/relationships/hyperlink" Target="https://archive.org/download/ni-roms/roms/Nintendo%20-%20Nintendo%20Entertainment%20System%20%28Unheadered%29.zip/Art%20is%20Dead%20%28World%29%20%28Demo%29%20%28Aftermarket%29%20%28Unl%29.zip" TargetMode="External"/><Relationship Id="rId921" Type="http://schemas.openxmlformats.org/officeDocument/2006/relationships/hyperlink" Target="https://archive.org/download/ni-roms/roms/Nintendo%20-%20Nintendo%20Entertainment%20System%20%28Unheadered%29.zip/New%20Ghostbusters%20II%20%28Europe%29.zip" TargetMode="External"/><Relationship Id="rId920" Type="http://schemas.openxmlformats.org/officeDocument/2006/relationships/hyperlink" Target="https://archive.org/download/ni-roms/roms/Nintendo%20-%20Nintendo%20Entertainment%20System%20%28Unheadered%29.zip/Armed%20for%20Battle%20%28World%29%20%28Demo%29%20%282014-04-17%29%20%28Aftermarket%29%20%28Unl%29.zip" TargetMode="External"/><Relationship Id="rId925" Type="http://schemas.openxmlformats.org/officeDocument/2006/relationships/hyperlink" Target="https://archive.org/download/ni-roms/roms/Nintendo%20-%20Nintendo%20Entertainment%20System%20%28Unheadered%29.zip/NFL%20%28USA%29.zip" TargetMode="External"/><Relationship Id="rId924" Type="http://schemas.openxmlformats.org/officeDocument/2006/relationships/hyperlink" Target="https://archive.org/download/ni-roms/roms/Nintendo%20-%20Nintendo%20Entertainment%20System%20%28Unheadered%29.zip/Artelius%20%28Japan%29.zip" TargetMode="External"/><Relationship Id="rId923" Type="http://schemas.openxmlformats.org/officeDocument/2006/relationships/hyperlink" Target="https://archive.org/download/ni-roms/roms/Nintendo%20-%20Nintendo%20Entertainment%20System%20%28Unheadered%29.zip/NewZealand%20Story%2C%20The%20%28Europe%29.zip" TargetMode="External"/><Relationship Id="rId922" Type="http://schemas.openxmlformats.org/officeDocument/2006/relationships/hyperlink" Target="https://archive.org/download/ni-roms/roms/Nintendo%20-%20Nintendo%20Entertainment%20System%20%28Unheadered%29.zip/Armed%20for%20Battle%20%28World%29%20%28Demo%29%20%282016-05-04%29%20%28Aftermarket%29%20%28Unl%29.zip" TargetMode="External"/><Relationship Id="rId2960" Type="http://schemas.openxmlformats.org/officeDocument/2006/relationships/hyperlink" Target="https://archive.org/download/ni-roms/roms/Nintendo%20-%20Nintendo%20Entertainment%20System%20%28Unheadered%29.zip/GemVenture%20%28USA%29%20%28Beta%29%20%28Aftermarket%29%20%28Unl%29.zip" TargetMode="External"/><Relationship Id="rId1630" Type="http://schemas.openxmlformats.org/officeDocument/2006/relationships/hyperlink" Target="https://archive.org/download/ni-roms/roms/Nintendo%20-%20Nintendo%20Entertainment%20System%20%28Unheadered%29.zip/Breakout%20%28USA%29%20%28Atari%20Flashback%29%20%28Aftermarket%29%20%28Unl%29.zip" TargetMode="External"/><Relationship Id="rId2961" Type="http://schemas.openxmlformats.org/officeDocument/2006/relationships/hyperlink" Target="https://archive.org/download/ni-roms/roms/Nintendo%20-%20Nintendo%20Entertainment%20System%20%28Unheadered%29.zip/Gemfire%20%28USA%29.zip" TargetMode="External"/><Relationship Id="rId1620" Type="http://schemas.openxmlformats.org/officeDocument/2006/relationships/hyperlink" Target="https://archive.org/download/ni-roms/roms/Nintendo%20-%20Nintendo%20Entertainment%20System%20%28Unheadered%29.zip/Boxing%20%2B%20Soccer%20%28Asia%29%20%28En%29%20%28Aftermarket%29%20%28Unl%29.zip" TargetMode="External"/><Relationship Id="rId2951" Type="http://schemas.openxmlformats.org/officeDocument/2006/relationships/hyperlink" Target="https://archive.org/download/ni-roms/roms/Nintendo%20-%20Nintendo%20Entertainment%20System%20%28Unheadered%29.zip/Gekikame%20Ninja%20Den%20%28Japan%29%20%28The%20Cowabunga%20Collection%29.zip" TargetMode="External"/><Relationship Id="rId1621" Type="http://schemas.openxmlformats.org/officeDocument/2006/relationships/hyperlink" Target="https://archive.org/download/ni-roms/roms/Nintendo%20-%20Nintendo%20Entertainment%20System%20%28Unheadered%29.zip/Brain%20Fu%20Programming%20Language%20Interpreter%20%28World%29%20%28Program%29%20%28Aftermarket%29%20%28Unl%29.zip" TargetMode="External"/><Relationship Id="rId2952" Type="http://schemas.openxmlformats.org/officeDocument/2006/relationships/hyperlink" Target="https://archive.org/download/ni-roms/roms/Nintendo%20-%20Nintendo%20Entertainment%20System%20%28Unheadered%29.zip/Gekikame%20Ninja%20Den%20%28Japan%29%20%28Virtual%20Console%29.zip" TargetMode="External"/><Relationship Id="rId1622" Type="http://schemas.openxmlformats.org/officeDocument/2006/relationships/hyperlink" Target="https://archive.org/download/ni-roms/roms/Nintendo%20-%20Nintendo%20Entertainment%20System%20%28Unheadered%29.zip/Bram%20Stoker%27s%20Dracula%20%28Europe%29.zip" TargetMode="External"/><Relationship Id="rId2953" Type="http://schemas.openxmlformats.org/officeDocument/2006/relationships/hyperlink" Target="https://archive.org/download/ni-roms/roms/Nintendo%20-%20Nintendo%20Entertainment%20System%20%28Unheadered%29.zip/Gekikame%20Ninja%20Den%20%28Japan%29.zip" TargetMode="External"/><Relationship Id="rId1623" Type="http://schemas.openxmlformats.org/officeDocument/2006/relationships/hyperlink" Target="https://archive.org/download/ni-roms/roms/Nintendo%20-%20Nintendo%20Entertainment%20System%20%28Unheadered%29.zip/Bram%20Stoker%27s%20Dracula%20%28USA%29.zip" TargetMode="External"/><Relationship Id="rId2954" Type="http://schemas.openxmlformats.org/officeDocument/2006/relationships/hyperlink" Target="https://archive.org/download/ni-roms/roms/Nintendo%20-%20Nintendo%20Entertainment%20System%20%28Unheadered%29.zip/Gekitotsu%20Yonku%20Battle%20%28Japan%29.zip" TargetMode="External"/><Relationship Id="rId1624" Type="http://schemas.openxmlformats.org/officeDocument/2006/relationships/hyperlink" Target="https://archive.org/download/ni-roms/roms/Nintendo%20-%20Nintendo%20Entertainment%20System%20%28Unheadered%29.zip/Brandon%2C%20You%27re%20Going%20to%20Hell%21%20%28World%29%20%28Aftermarket%29%20%28Unl%29.zip" TargetMode="External"/><Relationship Id="rId2955" Type="http://schemas.openxmlformats.org/officeDocument/2006/relationships/hyperlink" Target="https://archive.org/download/ni-roms/roms/Nintendo%20-%20Nintendo%20Entertainment%20System%20%28Unheadered%29.zip/Gekitou%20Pro%20Wrestling%21%21%20-%20Toukon%20Densetsu%20%28Japan%29.zip" TargetMode="External"/><Relationship Id="rId1625" Type="http://schemas.openxmlformats.org/officeDocument/2006/relationships/hyperlink" Target="https://archive.org/download/ni-roms/roms/Nintendo%20-%20Nintendo%20Entertainment%20System%20%28Unheadered%29.zip/Bravesoft%20Windows%202000%20%28Russia%29%20%28Subor%20Keyboard%29%20%28Aftermarket%29%20%28Pirate%29.zip" TargetMode="External"/><Relationship Id="rId2956" Type="http://schemas.openxmlformats.org/officeDocument/2006/relationships/hyperlink" Target="https://archive.org/download/ni-roms/roms/Nintendo%20-%20Nintendo%20Entertainment%20System%20%28Unheadered%29.zip/Gekitou%20Stadium%21%21%20%28Japan%29.zip" TargetMode="External"/><Relationship Id="rId1626" Type="http://schemas.openxmlformats.org/officeDocument/2006/relationships/hyperlink" Target="https://archive.org/download/ni-roms/roms/Nintendo%20-%20Nintendo%20Entertainment%20System%20%28Unheadered%29.zip/Brayden%20Bech%20Tolds%20FLC%20%28World%29%20%28Demo%29%20%28Byte-Off%202020%29%20%28Aftermarket%29%20%28Unl%29.zip" TargetMode="External"/><Relationship Id="rId2957" Type="http://schemas.openxmlformats.org/officeDocument/2006/relationships/hyperlink" Target="https://archive.org/download/ni-roms/roms/Nintendo%20-%20Nintendo%20Entertainment%20System%20%28Unheadered%29.zip/Gelunbu%20Maoxianji%20%28China%29%20%28Bensheng%29%20%28Pirate%29.zip" TargetMode="External"/><Relationship Id="rId1627" Type="http://schemas.openxmlformats.org/officeDocument/2006/relationships/hyperlink" Target="https://archive.org/download/ni-roms/roms/Nintendo%20-%20Nintendo%20Entertainment%20System%20%28Unheadered%29.zip/BreakThru%20%28USA%29.zip" TargetMode="External"/><Relationship Id="rId2958" Type="http://schemas.openxmlformats.org/officeDocument/2006/relationships/hyperlink" Target="https://archive.org/download/ni-roms/roms/Nintendo%20-%20Nintendo%20Entertainment%20System%20%28Unheadered%29.zip/Gelunbu%20Zhuan%20%28China%29%20%28Waixing%29%20%28FS006%29%20%28Pirate%29.zip" TargetMode="External"/><Relationship Id="rId918" Type="http://schemas.openxmlformats.org/officeDocument/2006/relationships/hyperlink" Target="https://archive.org/download/ni-roms/roms/Nintendo%20-%20Nintendo%20Entertainment%20System%20%28Unheadered%29.zip/Armed%20for%20Battle%20%28World%29%20%28Demo%29%20%282014-04-02%29%20%28Aftermarket%29%20%28Unl%29.zip" TargetMode="External"/><Relationship Id="rId1628" Type="http://schemas.openxmlformats.org/officeDocument/2006/relationships/hyperlink" Target="https://archive.org/download/ni-roms/roms/Nintendo%20-%20Nintendo%20Entertainment%20System%20%28Unheadered%29.zip/Break%20Time%20-%20The%20National%20Pool%20Tour%20%28USA%29.zip" TargetMode="External"/><Relationship Id="rId2959" Type="http://schemas.openxmlformats.org/officeDocument/2006/relationships/hyperlink" Target="https://archive.org/download/ni-roms/roms/Nintendo%20-%20Nintendo%20Entertainment%20System%20%28Unheadered%29.zip/Gelunbu%20Zhuan%20%28China%29%20%28Waixing%29%20%28FS303%29%20%28Aftermarket%29%20%28Pirate%29.zip" TargetMode="External"/><Relationship Id="rId917" Type="http://schemas.openxmlformats.org/officeDocument/2006/relationships/hyperlink" Target="https://archive.org/download/ni-roms/roms/Nintendo%20-%20Nintendo%20Entertainment%20System%20%28Unheadered%29.zip/NES%20Open%20Tournament%20Golf%20%28USA%29.zip" TargetMode="External"/><Relationship Id="rId1629" Type="http://schemas.openxmlformats.org/officeDocument/2006/relationships/hyperlink" Target="https://archive.org/download/ni-roms/roms/Nintendo%20-%20Nintendo%20Entertainment%20System%20%28Unheadered%29.zip/Breakfast%20of%20Champions%20%28World%29%20%28Demo%29%20%28Byte-Off%202020%29%20%28Aftermarket%29%20%28Unl%29.zip" TargetMode="External"/><Relationship Id="rId916" Type="http://schemas.openxmlformats.org/officeDocument/2006/relationships/hyperlink" Target="https://archive.org/download/ni-roms/roms/Nintendo%20-%20Nintendo%20Entertainment%20System%20%28Unheadered%29.zip/Armed%20for%20Battle%20%28World%29%20%28Demo%29%20%282014-02-04%29%20%28Aftermarket%29%20%28Unl%29.zip" TargetMode="External"/><Relationship Id="rId915" Type="http://schemas.openxmlformats.org/officeDocument/2006/relationships/hyperlink" Target="https://archive.org/download/ni-roms/roms/Nintendo%20-%20Nintendo%20Entertainment%20System%20%28Unheadered%29.zip/NARC%20%28USA%29.zip" TargetMode="External"/><Relationship Id="rId919" Type="http://schemas.openxmlformats.org/officeDocument/2006/relationships/hyperlink" Target="https://archive.org/download/ni-roms/roms/Nintendo%20-%20Nintendo%20Entertainment%20System%20%28Unheadered%29.zip/NES%20Play%20Action%20Football%20%28USA%29.zip" TargetMode="External"/><Relationship Id="rId910" Type="http://schemas.openxmlformats.org/officeDocument/2006/relationships/hyperlink" Target="https://archive.org/download/ni-roms/roms/Nintendo%20-%20Nintendo%20Entertainment%20System%20%28Unheadered%29.zip/Armed%20for%20Battle%20%28World%29%20%28Beta%29%20%282012-10-26%29%20%28Aftermarket%29%20%28Unl%29.zip" TargetMode="External"/><Relationship Id="rId914" Type="http://schemas.openxmlformats.org/officeDocument/2006/relationships/hyperlink" Target="https://archive.org/download/ni-roms/roms/Nintendo%20-%20Nintendo%20Entertainment%20System%20%28Unheadered%29.zip/Armed%20for%20Battle%20%28World%29%20%28Demo%29%20%282014-01-08%29%20%28Aftermarket%29%20%28Unl%29.zip" TargetMode="External"/><Relationship Id="rId913" Type="http://schemas.openxmlformats.org/officeDocument/2006/relationships/hyperlink" Target="https://archive.org/download/ni-roms/roms/Nintendo%20-%20Nintendo%20Entertainment%20System%20%28Unheadered%29.zip/Mystery%20Quest%20%28USA%29.zip" TargetMode="External"/><Relationship Id="rId912" Type="http://schemas.openxmlformats.org/officeDocument/2006/relationships/hyperlink" Target="https://archive.org/download/ni-roms/roms/Nintendo%20-%20Nintendo%20Entertainment%20System%20%28Unheadered%29.zip/Armed%20for%20Battle%20%28World%29%20%28Beta%29%20%282013-03-04%29%20%28Aftermarket%29%20%28Unl%29.zip" TargetMode="External"/><Relationship Id="rId911" Type="http://schemas.openxmlformats.org/officeDocument/2006/relationships/hyperlink" Target="https://archive.org/download/ni-roms/roms/Nintendo%20-%20Nintendo%20Entertainment%20System%20%28Unheadered%29.zip/Mutant%20Virus%2C%20The%20-%20Crisis%20in%20a%20Computer%20World%20%28USA%29.zip" TargetMode="External"/><Relationship Id="rId2950" Type="http://schemas.openxmlformats.org/officeDocument/2006/relationships/hyperlink" Target="https://archive.org/download/ni-roms/roms/Nintendo%20-%20Nintendo%20Entertainment%20System%20%28Unheadered%29.zip/Geimos%20%28Japan%29.zip" TargetMode="External"/><Relationship Id="rId2900" Type="http://schemas.openxmlformats.org/officeDocument/2006/relationships/hyperlink" Target="https://archive.org/download/ni-roms/roms/Nintendo%20-%20Nintendo%20Entertainment%20System%20%28Unheadered%29.zip/Galaga%20%28Japan%29.zip" TargetMode="External"/><Relationship Id="rId2901" Type="http://schemas.openxmlformats.org/officeDocument/2006/relationships/hyperlink" Target="https://archive.org/download/ni-roms/roms/Nintendo%20-%20Nintendo%20Entertainment%20System%20%28Unheadered%29.zip/Galaga%20%28World%29%20%28Namcot%20Collection%2C%20Namco%20Museum%20Archives%20Vol%202%29.zip" TargetMode="External"/><Relationship Id="rId2902" Type="http://schemas.openxmlformats.org/officeDocument/2006/relationships/hyperlink" Target="https://archive.org/download/ni-roms/roms/Nintendo%20-%20Nintendo%20Entertainment%20System%20%28Unheadered%29.zip/Galaga%20-%20Demons%20of%20Death%20%28USA%29.zip" TargetMode="External"/><Relationship Id="rId2903" Type="http://schemas.openxmlformats.org/officeDocument/2006/relationships/hyperlink" Target="https://archive.org/download/ni-roms/roms/Nintendo%20-%20Nintendo%20Entertainment%20System%20%28Unheadered%29.zip/Galaxian%20%28Japan%29%20%28Rev%201%29.zip" TargetMode="External"/><Relationship Id="rId2904" Type="http://schemas.openxmlformats.org/officeDocument/2006/relationships/hyperlink" Target="https://archive.org/download/ni-roms/roms/Nintendo%20-%20Nintendo%20Entertainment%20System%20%28Unheadered%29.zip/Galaxian%20%28Japan%29.zip" TargetMode="External"/><Relationship Id="rId2905" Type="http://schemas.openxmlformats.org/officeDocument/2006/relationships/hyperlink" Target="https://archive.org/download/ni-roms/roms/Nintendo%20-%20Nintendo%20Entertainment%20System%20%28Unheadered%29.zip/Galaxian%20%28World%29%20%28Namcot%20Collection%2C%20Namco%20Museum%20Archives%20Vol%201%29.zip" TargetMode="External"/><Relationship Id="rId2906" Type="http://schemas.openxmlformats.org/officeDocument/2006/relationships/hyperlink" Target="https://archive.org/download/ni-roms/roms/Nintendo%20-%20Nintendo%20Entertainment%20System%20%28Unheadered%29.zip/Galaxxon%20-%20The%20Third%20War%20%28World%29%20%28Aftermarket%29%20%28Unl%29.zip" TargetMode="External"/><Relationship Id="rId2907" Type="http://schemas.openxmlformats.org/officeDocument/2006/relationships/hyperlink" Target="https://archive.org/download/ni-roms/roms/Nintendo%20-%20Nintendo%20Entertainment%20System%20%28Unheadered%29.zip/Galaxy%205000%20-%20Racing%20in%20the%2051st%20Century%20%28Europe%29.zip" TargetMode="External"/><Relationship Id="rId2908" Type="http://schemas.openxmlformats.org/officeDocument/2006/relationships/hyperlink" Target="https://archive.org/download/ni-roms/roms/Nintendo%20-%20Nintendo%20Entertainment%20System%20%28Unheadered%29.zip/Galaxy%205000%20-%20Racing%20in%20the%2051st%20Century%20%28USA%29%20%28Beta%201%29.zip" TargetMode="External"/><Relationship Id="rId2909" Type="http://schemas.openxmlformats.org/officeDocument/2006/relationships/hyperlink" Target="https://archive.org/download/ni-roms/roms/Nintendo%20-%20Nintendo%20Entertainment%20System%20%28Unheadered%29.zip/Galaxy%205000%20-%20Racing%20in%20the%2051st%20Century%20%28USA%29%20%28Beta%202%29.zip" TargetMode="External"/><Relationship Id="rId5170" Type="http://schemas.openxmlformats.org/officeDocument/2006/relationships/hyperlink" Target="https://archive.org/download/ni-roms/roms/Nintendo%20-%20Nintendo%20Entertainment%20System%20%28Unheadered%29.zip/Race-Car%20Guzzler%20%28World%29%20%28NESDev%202022%29%20%28UNROM%29%20%28Aftermarket%29%20%28Unl%29.zip" TargetMode="External"/><Relationship Id="rId5171" Type="http://schemas.openxmlformats.org/officeDocument/2006/relationships/hyperlink" Target="https://archive.org/download/ni-roms/roms/Nintendo%20-%20Nintendo%20Entertainment%20System%20%28Unheadered%29.zip/Race-Car%20Guzzler%20%28World%29%20%28Preliminary%20Speed%20Version%29%20%28UNROM%29%20%28Aftermarket%29%20%28Unl%29.zip" TargetMode="External"/><Relationship Id="rId5174" Type="http://schemas.openxmlformats.org/officeDocument/2006/relationships/hyperlink" Target="https://archive.org/download/ni-roms/roms/Nintendo%20-%20Nintendo%20Entertainment%20System%20%28Unheadered%29.zip/Racermate%20Challenge%20II%20%28USA%29%20%28v3.11.088%29%20%28Unl%29.zip" TargetMode="External"/><Relationship Id="rId5175" Type="http://schemas.openxmlformats.org/officeDocument/2006/relationships/hyperlink" Target="https://archive.org/download/ni-roms/roms/Nintendo%20-%20Nintendo%20Entertainment%20System%20%28Unheadered%29.zip/Racermate%20Challenge%20II%20%28USA%29%20%28v5.01.033%29%20%28Unl%29.zip" TargetMode="External"/><Relationship Id="rId5172" Type="http://schemas.openxmlformats.org/officeDocument/2006/relationships/hyperlink" Target="https://archive.org/download/ni-roms/roms/Nintendo%20-%20Nintendo%20Entertainment%20System%20%28Unheadered%29.zip/Race-Car%20Guzzler%20%28World%29%20%28Preliminary%20Speed%20Version%29%20%28UNROM%20512%29%20%28Aftermarket%29%20%28Unl%29.zip" TargetMode="External"/><Relationship Id="rId5173" Type="http://schemas.openxmlformats.org/officeDocument/2006/relationships/hyperlink" Target="https://archive.org/download/ni-roms/roms/Nintendo%20-%20Nintendo%20Entertainment%20System%20%28Unheadered%29.zip/Racer%20Mini%20Yonku%20-%20Japan%20Cup%20%28Japan%29.zip" TargetMode="External"/><Relationship Id="rId5178" Type="http://schemas.openxmlformats.org/officeDocument/2006/relationships/hyperlink" Target="https://archive.org/download/ni-roms/roms/Nintendo%20-%20Nintendo%20Entertainment%20System%20%28Unheadered%29.zip/Racermate%20Challenge%20II%20%28USA%29%20%28v9.03.128%29%20%28Unl%29.zip" TargetMode="External"/><Relationship Id="rId5179" Type="http://schemas.openxmlformats.org/officeDocument/2006/relationships/hyperlink" Target="https://archive.org/download/ni-roms/roms/Nintendo%20-%20Nintendo%20Entertainment%20System%20%28Unheadered%29.zip/Racermate%20Challenge%20II%20%28USA%2C%20Australia%29%20%28v3.12.027%29%20%28Unl%29.zip" TargetMode="External"/><Relationship Id="rId5176" Type="http://schemas.openxmlformats.org/officeDocument/2006/relationships/hyperlink" Target="https://archive.org/download/ni-roms/roms/Nintendo%20-%20Nintendo%20Entertainment%20System%20%28Unheadered%29.zip/Racermate%20Challenge%20II%20%28USA%29%20%28v6.02.001%29%20%28Unl%29.zip" TargetMode="External"/><Relationship Id="rId5177" Type="http://schemas.openxmlformats.org/officeDocument/2006/relationships/hyperlink" Target="https://archive.org/download/ni-roms/roms/Nintendo%20-%20Nintendo%20Entertainment%20System%20%28Unheadered%29.zip/Racermate%20Challenge%20II%20%28USA%29%20%28v6.02.002%29%20%28Unl%29.zip" TargetMode="External"/><Relationship Id="rId6490" Type="http://schemas.openxmlformats.org/officeDocument/2006/relationships/hyperlink" Target="https://archive.org/download/ni-roms/roms/Nintendo%20-%20Nintendo%20Entertainment%20System%20%28Unheadered%29.zip/Tennis%20%28Asia%29%20%28En%29%20%28Pirate%29.zip" TargetMode="External"/><Relationship Id="rId5160" Type="http://schemas.openxmlformats.org/officeDocument/2006/relationships/hyperlink" Target="https://archive.org/download/ni-roms/roms/Nintendo%20-%20Nintendo%20Entertainment%20System%20%28Unheadered%29.zip/REKT%20%28USA%29%20%28Limited%20Edition%29%20%28Aftermarket%29%20%28Unl%29.zip" TargetMode="External"/><Relationship Id="rId6491" Type="http://schemas.openxmlformats.org/officeDocument/2006/relationships/hyperlink" Target="https://archive.org/download/ni-roms/roms/Nintendo%20-%20Nintendo%20Entertainment%20System%20%28Unheadered%29.zip/Tennis%20%28Europe%29.zip" TargetMode="External"/><Relationship Id="rId5163" Type="http://schemas.openxmlformats.org/officeDocument/2006/relationships/hyperlink" Target="https://archive.org/download/ni-roms/roms/Nintendo%20-%20Nintendo%20Entertainment%20System%20%28Unheadered%29.zip/ROB.N%20%28World%29%20%28Fr%29%20%28Demo%29%20%28Aftermarket%29%20%28Unl%29.zip" TargetMode="External"/><Relationship Id="rId6494" Type="http://schemas.openxmlformats.org/officeDocument/2006/relationships/hyperlink" Target="https://archive.org/download/ni-roms/roms/Nintendo%20-%20Nintendo%20Entertainment%20System%20%28Unheadered%29.zip/Tennis%20%28USA%29%20%28e-Reader%20Edition%29.zip" TargetMode="External"/><Relationship Id="rId5164" Type="http://schemas.openxmlformats.org/officeDocument/2006/relationships/hyperlink" Target="https://archive.org/download/ni-roms/roms/Nintendo%20-%20Nintendo%20Entertainment%20System%20%28Unheadered%29.zip/ROM%20City%20Rampage%20%28USA%2C%20Europe%29%20%28DX%29%20%28Proto%29%20%28Aftermarket%29%20%28Unl%29.zip" TargetMode="External"/><Relationship Id="rId6495" Type="http://schemas.openxmlformats.org/officeDocument/2006/relationships/hyperlink" Target="https://archive.org/download/ni-roms/roms/Nintendo%20-%20Nintendo%20Entertainment%20System%20%28Unheadered%29.zip/Tennis%20for%202%20%28World%29%20%28Aftermarket%29%20%28Unl%29.zip" TargetMode="External"/><Relationship Id="rId5161" Type="http://schemas.openxmlformats.org/officeDocument/2006/relationships/hyperlink" Target="https://archive.org/download/ni-roms/roms/Nintendo%20-%20Nintendo%20Entertainment%20System%20%28Unheadered%29.zip/REKT%20%28World%29%20%28Demo%29%20%28Aftermarket%29%20%28Unl%29.zip" TargetMode="External"/><Relationship Id="rId6492" Type="http://schemas.openxmlformats.org/officeDocument/2006/relationships/hyperlink" Target="https://archive.org/download/ni-roms/roms/Nintendo%20-%20Nintendo%20Entertainment%20System%20%28Unheadered%29.zip/Tennis%20%28Japan%2C%20USA%29%20%28En%29%20%28GameCube%20Edition%29.zip" TargetMode="External"/><Relationship Id="rId5162" Type="http://schemas.openxmlformats.org/officeDocument/2006/relationships/hyperlink" Target="https://archive.org/download/ni-roms/roms/Nintendo%20-%20Nintendo%20Entertainment%20System%20%28Unheadered%29.zip/RGB%20%28World%29%20%28Aftermarket%29%20%28Unl%29.zip" TargetMode="External"/><Relationship Id="rId6493" Type="http://schemas.openxmlformats.org/officeDocument/2006/relationships/hyperlink" Target="https://archive.org/download/ni-roms/roms/Nintendo%20-%20Nintendo%20Entertainment%20System%20%28Unheadered%29.zip/Tennis%20%28Japan%2C%20USA%29%20%28En%29.zip" TargetMode="External"/><Relationship Id="rId5167" Type="http://schemas.openxmlformats.org/officeDocument/2006/relationships/hyperlink" Target="https://archive.org/download/ni-roms/roms/Nintendo%20-%20Nintendo%20Entertainment%20System%20%28Unheadered%29.zip/Race-Car%20Guzzler%20%28World%29%20%28Final%20Version%29%20%28UNROM%29%20%28Aftermarket%29%20%28Unl%29.zip" TargetMode="External"/><Relationship Id="rId6498" Type="http://schemas.openxmlformats.org/officeDocument/2006/relationships/hyperlink" Target="https://archive.org/download/ni-roms/roms/Nintendo%20-%20Nintendo%20Entertainment%20System%20%28Unheadered%29.zip/Terminator%20%28World%29%20%28Proto%29%20%28Aftermarket%29%20%28Unl%29.zip" TargetMode="External"/><Relationship Id="rId5168" Type="http://schemas.openxmlformats.org/officeDocument/2006/relationships/hyperlink" Target="https://archive.org/download/ni-roms/roms/Nintendo%20-%20Nintendo%20Entertainment%20System%20%28Unheadered%29.zip/Race-Car%20Guzzler%20%28World%29%20%28Final%20Version%29%20%28UNROM%20512%29%20%28Aftermarket%29%20%28Unl%29.zip" TargetMode="External"/><Relationship Id="rId6499" Type="http://schemas.openxmlformats.org/officeDocument/2006/relationships/hyperlink" Target="https://archive.org/download/ni-roms/roms/Nintendo%20-%20Nintendo%20Entertainment%20System%20%28Unheadered%29.zip/Terminator%2C%20The%20%28USA%2C%20Europe%29.zip" TargetMode="External"/><Relationship Id="rId5165" Type="http://schemas.openxmlformats.org/officeDocument/2006/relationships/hyperlink" Target="https://archive.org/download/ni-roms/roms/Nintendo%20-%20Nintendo%20Entertainment%20System%20%28Unheadered%29.zip/ROM%20City%20Rampage%20%28USA%2C%20Europe%29%20%28Proto%29%20%28Aftermarket%29%20%28Unl%29.zip" TargetMode="External"/><Relationship Id="rId6496" Type="http://schemas.openxmlformats.org/officeDocument/2006/relationships/hyperlink" Target="https://archive.org/download/ni-roms/roms/Nintendo%20-%20Nintendo%20Entertainment%20System%20%28Unheadered%29.zip/Tense%20Conds%20%28World%29%20%28Aftermarket%29%20%28Unl%29.zip" TargetMode="External"/><Relationship Id="rId5166" Type="http://schemas.openxmlformats.org/officeDocument/2006/relationships/hyperlink" Target="https://archive.org/download/ni-roms/roms/Nintendo%20-%20Nintendo%20Entertainment%20System%20%28Unheadered%29.zip/RPG%20Jinsei%20Game%20%28Japan%29.zip" TargetMode="External"/><Relationship Id="rId6497" Type="http://schemas.openxmlformats.org/officeDocument/2006/relationships/hyperlink" Target="https://archive.org/download/ni-roms/roms/Nintendo%20-%20Nintendo%20Entertainment%20System%20%28Unheadered%29.zip/Terao%20no%20Dosukoi%20Oozumou%20%28Japan%29.zip" TargetMode="External"/><Relationship Id="rId5169" Type="http://schemas.openxmlformats.org/officeDocument/2006/relationships/hyperlink" Target="https://archive.org/download/ni-roms/roms/Nintendo%20-%20Nintendo%20Entertainment%20System%20%28Unheadered%29.zip/Race-Car%20Guzzler%20%28World%29%20%28NESDev%202022%29%20%28NROM%29%20%28Aftermarket%29%20%28Unl%29.zip" TargetMode="External"/><Relationship Id="rId2920" Type="http://schemas.openxmlformats.org/officeDocument/2006/relationships/hyperlink" Target="https://archive.org/download/ni-roms/roms/Nintendo%20-%20Nintendo%20Entertainment%20System%20%28Unheadered%29.zip/Ganbare%20Goemon%21%20-%20Karakuri%20Douchuu%20%28Japan%29.zip" TargetMode="External"/><Relationship Id="rId2921" Type="http://schemas.openxmlformats.org/officeDocument/2006/relationships/hyperlink" Target="https://archive.org/download/ni-roms/roms/Nintendo%20-%20Nintendo%20Entertainment%20System%20%28Unheadered%29.zip/Ganbare%20Goemon%202%20%28Japan%29%20%28Virtual%20Console%29.zip" TargetMode="External"/><Relationship Id="rId2922" Type="http://schemas.openxmlformats.org/officeDocument/2006/relationships/hyperlink" Target="https://archive.org/download/ni-roms/roms/Nintendo%20-%20Nintendo%20Entertainment%20System%20%28Unheadered%29.zip/Ganbare%20Goemon%202%20%28Japan%29.zip" TargetMode="External"/><Relationship Id="rId2923" Type="http://schemas.openxmlformats.org/officeDocument/2006/relationships/hyperlink" Target="https://archive.org/download/ni-roms/roms/Nintendo%20-%20Nintendo%20Entertainment%20System%20%28Unheadered%29.zip/Ganbare%20Goemon%20Gaiden%20-%20Kieta%20Ougon%20Kiseru%20%28Japan%29%20%28Rev%201%29%20%28Virtual%20Console%29.zip" TargetMode="External"/><Relationship Id="rId2924" Type="http://schemas.openxmlformats.org/officeDocument/2006/relationships/hyperlink" Target="https://archive.org/download/ni-roms/roms/Nintendo%20-%20Nintendo%20Entertainment%20System%20%28Unheadered%29.zip/Ganbare%20Goemon%20Gaiden%20-%20Kieta%20Ougon%20Kiseru%20%28Japan%29%20%28Rev%201%29.zip" TargetMode="External"/><Relationship Id="rId2925" Type="http://schemas.openxmlformats.org/officeDocument/2006/relationships/hyperlink" Target="https://archive.org/download/ni-roms/roms/Nintendo%20-%20Nintendo%20Entertainment%20System%20%28Unheadered%29.zip/Ganbare%20Goemon%20Gaiden%20-%20Kieta%20Ougon%20Kiseru%20%28Japan%29.zip" TargetMode="External"/><Relationship Id="rId2926" Type="http://schemas.openxmlformats.org/officeDocument/2006/relationships/hyperlink" Target="https://archive.org/download/ni-roms/roms/Nintendo%20-%20Nintendo%20Entertainment%20System%20%28Unheadered%29.zip/Ganbare%20Goemon%20Gaiden%202%20-%20Tenka%20no%20Zaihou%20%28Japan%29.zip" TargetMode="External"/><Relationship Id="rId2927" Type="http://schemas.openxmlformats.org/officeDocument/2006/relationships/hyperlink" Target="https://archive.org/download/ni-roms/roms/Nintendo%20-%20Nintendo%20Entertainment%20System%20%28Unheadered%29.zip/Ganbare%20Pennant%20Race%21%20%28Japan%29.zip" TargetMode="External"/><Relationship Id="rId2928" Type="http://schemas.openxmlformats.org/officeDocument/2006/relationships/hyperlink" Target="https://archive.org/download/ni-roms/roms/Nintendo%20-%20Nintendo%20Entertainment%20System%20%28Unheadered%29.zip/Ganso%20Saiyuuki%20-%20Super%20Monkey%20Daibouken%20%28Japan%29.zip" TargetMode="External"/><Relationship Id="rId2929" Type="http://schemas.openxmlformats.org/officeDocument/2006/relationships/hyperlink" Target="https://archive.org/download/ni-roms/roms/Nintendo%20-%20Nintendo%20Entertainment%20System%20%28Unheadered%29.zip/Gaoda%20Qishi%20Wuyu%202%20-%20Guang%20Zhi%20Qishi%20%28China%29%20%28Aftermarket%29%20%28Pirate%29.zip" TargetMode="External"/><Relationship Id="rId5192" Type="http://schemas.openxmlformats.org/officeDocument/2006/relationships/hyperlink" Target="https://archive.org/download/ni-roms/roms/Nintendo%20-%20Nintendo%20Entertainment%20System%20%28Unheadered%29.zip/Radia%20Zhan%20Ji%20%28Long%20Yu%20Tianxia%29%20%28China%29%20%28Aftermarket%29%20%28Pirate%29.zip" TargetMode="External"/><Relationship Id="rId5193" Type="http://schemas.openxmlformats.org/officeDocument/2006/relationships/hyperlink" Target="https://archive.org/download/ni-roms/roms/Nintendo%20-%20Nintendo%20Entertainment%20System%20%28Unheadered%29.zip/Raid%202020%20%28USA%29%20%28Beta%29%20%281989-12-xx%29%20%28Unl%29.zip" TargetMode="External"/><Relationship Id="rId5190" Type="http://schemas.openxmlformats.org/officeDocument/2006/relationships/hyperlink" Target="https://archive.org/download/ni-roms/roms/Nintendo%20-%20Nintendo%20Entertainment%20System%20%28Unheadered%29.zip/Raddio%20%28World%29%20%28Aftermarket%29%20%28Unl%29.zip" TargetMode="External"/><Relationship Id="rId5191" Type="http://schemas.openxmlformats.org/officeDocument/2006/relationships/hyperlink" Target="https://archive.org/download/ni-roms/roms/Nintendo%20-%20Nintendo%20Entertainment%20System%20%28Unheadered%29.zip/Radia%20Senki%20-%20Reimei%20Hen%20%28Japan%29.zip" TargetMode="External"/><Relationship Id="rId5196" Type="http://schemas.openxmlformats.org/officeDocument/2006/relationships/hyperlink" Target="https://archive.org/download/ni-roms/roms/Nintendo%20-%20Nintendo%20Entertainment%20System%20%28Unheadered%29.zip/Raid%20on%20Bungeling%20Bay%20%28Japan%29.zip" TargetMode="External"/><Relationship Id="rId5197" Type="http://schemas.openxmlformats.org/officeDocument/2006/relationships/hyperlink" Target="https://archive.org/download/ni-roms/roms/Nintendo%20-%20Nintendo%20Entertainment%20System%20%28Unheadered%29.zip/Raid%20on%20Bungeling%20Bay%20%28USA%29.zip" TargetMode="External"/><Relationship Id="rId5194" Type="http://schemas.openxmlformats.org/officeDocument/2006/relationships/hyperlink" Target="https://archive.org/download/ni-roms/roms/Nintendo%20-%20Nintendo%20Entertainment%20System%20%28Unheadered%29.zip/Raid%202020%20%28USA%29%20%28Unl%29.zip" TargetMode="External"/><Relationship Id="rId5195" Type="http://schemas.openxmlformats.org/officeDocument/2006/relationships/hyperlink" Target="https://archive.org/download/ni-roms/roms/Nintendo%20-%20Nintendo%20Entertainment%20System%20%28Unheadered%29.zip/Raid%20on%20Bungeling%20Bay%20%28Japan%29%20%28En%29%20%28Rev%201%29.zip" TargetMode="External"/><Relationship Id="rId5198" Type="http://schemas.openxmlformats.org/officeDocument/2006/relationships/hyperlink" Target="https://archive.org/download/ni-roms/roms/Nintendo%20-%20Nintendo%20Entertainment%20System%20%28Unheadered%29.zip/Raid%20or%20Die%21%20%28World%29%20%28v0.3%29%20%28Demo%29%20%28Aftermarket%29%20%28Unl%29.zip" TargetMode="External"/><Relationship Id="rId5199" Type="http://schemas.openxmlformats.org/officeDocument/2006/relationships/hyperlink" Target="https://archive.org/download/ni-roms/roms/Nintendo%20-%20Nintendo%20Entertainment%20System%20%28Unheadered%29.zip/Rainbo%20%28World%29%20%28Demo%29%20%28Aftermarket%29%20%28Unl%29.zip" TargetMode="External"/><Relationship Id="rId2910" Type="http://schemas.openxmlformats.org/officeDocument/2006/relationships/hyperlink" Target="https://archive.org/download/ni-roms/roms/Nintendo%20-%20Nintendo%20Entertainment%20System%20%28Unheadered%29.zip/Galaxy%205000%20-%20Racing%20in%20the%2051st%20Century%20%28USA%29.zip" TargetMode="External"/><Relationship Id="rId2911" Type="http://schemas.openxmlformats.org/officeDocument/2006/relationships/hyperlink" Target="https://archive.org/download/ni-roms/roms/Nintendo%20-%20Nintendo%20Entertainment%20System%20%28Unheadered%29.zip/Galf%20%28World%29%20%28Aftermarket%29%20%28Unl%29.zip" TargetMode="External"/><Relationship Id="rId2912" Type="http://schemas.openxmlformats.org/officeDocument/2006/relationships/hyperlink" Target="https://archive.org/download/ni-roms/roms/Nintendo%20-%20Nintendo%20Entertainment%20System%20%28Unheadered%29.zip/Gambler%20Jiko%20Chuushinha%20%28Japan%29.zip" TargetMode="External"/><Relationship Id="rId2913" Type="http://schemas.openxmlformats.org/officeDocument/2006/relationships/hyperlink" Target="https://archive.org/download/ni-roms/roms/Nintendo%20-%20Nintendo%20Entertainment%20System%20%28Unheadered%29.zip/Gambler%20Jiko%20Chuushinha%202%20%28Japan%29.zip" TargetMode="External"/><Relationship Id="rId2914" Type="http://schemas.openxmlformats.org/officeDocument/2006/relationships/hyperlink" Target="https://archive.org/download/ni-roms/roms/Nintendo%20-%20Nintendo%20Entertainment%20System%20%28Unheadered%29.zip/Game%20500-in-1%20%28World%29%20%28Aftermarket%29%20%28Pirate%29.zip" TargetMode="External"/><Relationship Id="rId2915" Type="http://schemas.openxmlformats.org/officeDocument/2006/relationships/hyperlink" Target="https://archive.org/download/ni-roms/roms/Nintendo%20-%20Nintendo%20Entertainment%20System%20%28Unheadered%29.zip/Game%20Designer%20Yousei%20Soft%20-%20Dezaemon%20%28Japan%29.zip" TargetMode="External"/><Relationship Id="rId2916" Type="http://schemas.openxmlformats.org/officeDocument/2006/relationships/hyperlink" Target="https://archive.org/download/ni-roms/roms/Nintendo%20-%20Nintendo%20Entertainment%20System%20%28Unheadered%29.zip/GameOnExpo%20Retro%20Championships%202015%20%28World%29%20%28Aftermarket%29%20%28Unl%29.zip" TargetMode="External"/><Relationship Id="rId2917" Type="http://schemas.openxmlformats.org/officeDocument/2006/relationships/hyperlink" Target="https://archive.org/download/ni-roms/roms/Nintendo%20-%20Nintendo%20Entertainment%20System%20%28Unheadered%29.zip/Game%20Paks%20-%204%20Games%20in%201%20%28Asia%29%20%28En%29%20%28NC-80%29%20%28Pirate%29.zip" TargetMode="External"/><Relationship Id="rId2918" Type="http://schemas.openxmlformats.org/officeDocument/2006/relationships/hyperlink" Target="https://archive.org/download/ni-roms/roms/Nintendo%20-%20Nintendo%20Entertainment%20System%20%28Unheadered%29.zip/Game%20Party%20%28Japan%29.zip" TargetMode="External"/><Relationship Id="rId2919" Type="http://schemas.openxmlformats.org/officeDocument/2006/relationships/hyperlink" Target="https://archive.org/download/ni-roms/roms/Nintendo%20-%20Nintendo%20Entertainment%20System%20%28Unheadered%29.zip/Ganbare%20Goemon%21%20-%20Karakuri%20Douchuu%20%28Japan%29%20%28Virtual%20Console%29.zip" TargetMode="External"/><Relationship Id="rId5181" Type="http://schemas.openxmlformats.org/officeDocument/2006/relationships/hyperlink" Target="https://archive.org/download/ni-roms/roms/Nintendo%20-%20Nintendo%20Entertainment%20System%20%28Unheadered%29.zip/Racket%20Attack%20%28USA%29.zip" TargetMode="External"/><Relationship Id="rId5182" Type="http://schemas.openxmlformats.org/officeDocument/2006/relationships/hyperlink" Target="https://archive.org/download/ni-roms/roms/Nintendo%20-%20Nintendo%20Entertainment%20System%20%28Unheadered%29.zip/Rackets%20%26%20Rivals%20%28Europe%29.zip" TargetMode="External"/><Relationship Id="rId5180" Type="http://schemas.openxmlformats.org/officeDocument/2006/relationships/hyperlink" Target="https://archive.org/download/ni-roms/roms/Nintendo%20-%20Nintendo%20Entertainment%20System%20%28Unheadered%29.zip/Racket%20Attack%20%28Europe%29.zip" TargetMode="External"/><Relationship Id="rId5185" Type="http://schemas.openxmlformats.org/officeDocument/2006/relationships/hyperlink" Target="https://archive.org/download/ni-roms/roms/Nintendo%20-%20Nintendo%20Entertainment%20System%20%28Unheadered%29.zip/Rad%20Racer%20II%20%28USA%29.zip" TargetMode="External"/><Relationship Id="rId5186" Type="http://schemas.openxmlformats.org/officeDocument/2006/relationships/hyperlink" Target="https://archive.org/download/ni-roms/roms/Nintendo%20-%20Nintendo%20Entertainment%20System%20%28Unheadered%29.zip/Rad%20Racket%20-%20Deluxe%20Tennis%20II%20%28Asia%29%20%28En%29%20%28Unl%29.zip" TargetMode="External"/><Relationship Id="rId5183" Type="http://schemas.openxmlformats.org/officeDocument/2006/relationships/hyperlink" Target="https://archive.org/download/ni-roms/roms/Nintendo%20-%20Nintendo%20Entertainment%20System%20%28Unheadered%29.zip/Rad%20Racer%20%28Europe%29.zip" TargetMode="External"/><Relationship Id="rId5184" Type="http://schemas.openxmlformats.org/officeDocument/2006/relationships/hyperlink" Target="https://archive.org/download/ni-roms/roms/Nintendo%20-%20Nintendo%20Entertainment%20System%20%28Unheadered%29.zip/Rad%20Racer%20%28USA%29.zip" TargetMode="External"/><Relationship Id="rId5189" Type="http://schemas.openxmlformats.org/officeDocument/2006/relationships/hyperlink" Target="https://archive.org/download/ni-roms/roms/Nintendo%20-%20Nintendo%20Entertainment%20System%20%28Unheadered%29.zip/Radac%20Tailor-Made%20%28Japan%29.zip" TargetMode="External"/><Relationship Id="rId5187" Type="http://schemas.openxmlformats.org/officeDocument/2006/relationships/hyperlink" Target="https://archive.org/download/ni-roms/roms/Nintendo%20-%20Nintendo%20Entertainment%20System%20%28Unheadered%29.zip/Rad%20Racket%20-%20Deluxe%20Tennis%20II%20%28USA%29%20%28Unl%29.zip" TargetMode="External"/><Relationship Id="rId5188" Type="http://schemas.openxmlformats.org/officeDocument/2006/relationships/hyperlink" Target="https://archive.org/download/ni-roms/roms/Nintendo%20-%20Nintendo%20Entertainment%20System%20%28Unheadered%29.zip/Radac%20Tailor-Made%20%28Japan%29%20%28Rev%201%29%20%28Possible%20Proto%29.zip" TargetMode="External"/><Relationship Id="rId1697" Type="http://schemas.openxmlformats.org/officeDocument/2006/relationships/hyperlink" Target="https://archive.org/download/ni-roms/roms/Nintendo%20-%20Nintendo%20Entertainment%20System%20%28Unheadered%29.zip/California%20Raisins%20-%20The%20Grape%20Escape%20%28USA%29%20%28Proto%202%29.zip" TargetMode="External"/><Relationship Id="rId1698" Type="http://schemas.openxmlformats.org/officeDocument/2006/relationships/hyperlink" Target="https://archive.org/download/ni-roms/roms/Nintendo%20-%20Nintendo%20Entertainment%20System%20%28Unheadered%29.zip/Caltron%20-%206%20in%201%20%28USA%29%20%28Unl%29.zip" TargetMode="External"/><Relationship Id="rId1699" Type="http://schemas.openxmlformats.org/officeDocument/2006/relationships/hyperlink" Target="https://archive.org/download/ni-roms/roms/Nintendo%20-%20Nintendo%20Entertainment%20System%20%28Unheadered%29.zip/Caltron%20-%209%20in%201%20%28USA%29%20%28Proto%29%20%28Unl%29.zip" TargetMode="External"/><Relationship Id="rId866" Type="http://schemas.openxmlformats.org/officeDocument/2006/relationships/hyperlink" Target="https://archive.org/download/ni-roms/roms/Nintendo%20-%20Nintendo%20Entertainment%20System%20%28Unheadered%29.zip/Arkanoid%20%28USA%29.zip" TargetMode="External"/><Relationship Id="rId865" Type="http://schemas.openxmlformats.org/officeDocument/2006/relationships/hyperlink" Target="https://archive.org/download/ni-roms/roms/Nintendo%20-%20Nintendo%20Entertainment%20System%20%28Unheadered%29.zip/MetalMech%20-%20Man%20%26%20Machine%20%28USA%29.zip" TargetMode="External"/><Relationship Id="rId864" Type="http://schemas.openxmlformats.org/officeDocument/2006/relationships/hyperlink" Target="https://archive.org/download/ni-roms/roms/Nintendo%20-%20Nintendo%20Entertainment%20System%20%28Unheadered%29.zip/Arkanoid%20%28Russia%29%20%28Pirate%29.zip" TargetMode="External"/><Relationship Id="rId863" Type="http://schemas.openxmlformats.org/officeDocument/2006/relationships/hyperlink" Target="https://archive.org/download/ni-roms/roms/Nintendo%20-%20Nintendo%20Entertainment%20System%20%28Unheadered%29.zip/Metal%20Storm%20%28USA%29.zip" TargetMode="External"/><Relationship Id="rId869" Type="http://schemas.openxmlformats.org/officeDocument/2006/relationships/hyperlink" Target="https://archive.org/download/ni-roms/roms/Nintendo%20-%20Nintendo%20Entertainment%20System%20%28Unheadered%29.zip/Michael%20Andretti%27s%20World%20GP%20%28USA%29.zip" TargetMode="External"/><Relationship Id="rId868" Type="http://schemas.openxmlformats.org/officeDocument/2006/relationships/hyperlink" Target="https://archive.org/download/ni-roms/roms/Nintendo%20-%20Nintendo%20Entertainment%20System%20%28Unheadered%29.zip/Arkanoid%20II%20%28Japan%29%20%28En%29%20%28Beta%29.zip" TargetMode="External"/><Relationship Id="rId867" Type="http://schemas.openxmlformats.org/officeDocument/2006/relationships/hyperlink" Target="https://archive.org/download/ni-roms/roms/Nintendo%20-%20Nintendo%20Entertainment%20System%20%28Unheadered%29.zip/Metroid%20%28USA%29.zip" TargetMode="External"/><Relationship Id="rId1690" Type="http://schemas.openxmlformats.org/officeDocument/2006/relationships/hyperlink" Target="https://archive.org/download/ni-roms/roms/Nintendo%20-%20Nintendo%20Entertainment%20System%20%28Unheadered%29.zip/Caesars%20Palace%20%28USA%29%20%28Beta%202%29.zip" TargetMode="External"/><Relationship Id="rId1691" Type="http://schemas.openxmlformats.org/officeDocument/2006/relationships/hyperlink" Target="https://archive.org/download/ni-roms/roms/Nintendo%20-%20Nintendo%20Entertainment%20System%20%28Unheadered%29.zip/Caesars%20Palace%20%28USA%29.zip" TargetMode="External"/><Relationship Id="rId1692" Type="http://schemas.openxmlformats.org/officeDocument/2006/relationships/hyperlink" Target="https://archive.org/download/ni-roms/roms/Nintendo%20-%20Nintendo%20Entertainment%20System%20%28Unheadered%29.zip/Caged%20Fury%20%28World%29%20%28Proto%29%20%28Byte-Off%202020%29%20%28Aftermarket%29%20%28Unl%29.zip" TargetMode="External"/><Relationship Id="rId862" Type="http://schemas.openxmlformats.org/officeDocument/2006/relationships/hyperlink" Target="https://archive.org/download/ni-roms/roms/Nintendo%20-%20Nintendo%20Entertainment%20System%20%28Unheadered%29.zip/Arkanoid%20%28Japan%29%20%28En%29.zip" TargetMode="External"/><Relationship Id="rId1693" Type="http://schemas.openxmlformats.org/officeDocument/2006/relationships/hyperlink" Target="https://archive.org/download/ni-roms/roms/Nintendo%20-%20Nintendo%20Entertainment%20System%20%28Unheadered%29.zip/Caishen%20Dao%20%28China%29%20%28Unl%29.zip" TargetMode="External"/><Relationship Id="rId861" Type="http://schemas.openxmlformats.org/officeDocument/2006/relationships/hyperlink" Target="https://archive.org/download/ni-roms/roms/Nintendo%20-%20Nintendo%20Entertainment%20System%20%28Unheadered%29.zip/Metal%20Gear%20%28USA%29%20%28Metal%20Gear%20Solid%20Collection%29.zip" TargetMode="External"/><Relationship Id="rId1694" Type="http://schemas.openxmlformats.org/officeDocument/2006/relationships/hyperlink" Target="https://archive.org/download/ni-roms/roms/Nintendo%20-%20Nintendo%20Entertainment%20System%20%28Unheadered%29.zip/California%20Games%20%28Europe%29.zip" TargetMode="External"/><Relationship Id="rId860" Type="http://schemas.openxmlformats.org/officeDocument/2006/relationships/hyperlink" Target="https://archive.org/download/ni-roms/roms/Nintendo%20-%20Nintendo%20Entertainment%20System%20%28Unheadered%29.zip/Arkanoid%20%28Asia%29%20%28En%29%20%28LC10%29%20%28Pirate%29.zip" TargetMode="External"/><Relationship Id="rId1695" Type="http://schemas.openxmlformats.org/officeDocument/2006/relationships/hyperlink" Target="https://archive.org/download/ni-roms/roms/Nintendo%20-%20Nintendo%20Entertainment%20System%20%28Unheadered%29.zip/California%20Games%20%28USA%29.zip" TargetMode="External"/><Relationship Id="rId1696" Type="http://schemas.openxmlformats.org/officeDocument/2006/relationships/hyperlink" Target="https://archive.org/download/ni-roms/roms/Nintendo%20-%20Nintendo%20Entertainment%20System%20%28Unheadered%29.zip/California%20Raisins%20-%20The%20Grape%20Escape%20%28USA%29%20%28Proto%201%29.zip" TargetMode="External"/><Relationship Id="rId1686" Type="http://schemas.openxmlformats.org/officeDocument/2006/relationships/hyperlink" Target="https://archive.org/download/ni-roms/roms/Nintendo%20-%20Nintendo%20Entertainment%20System%20%28Unheadered%29.zip/Cabal%20%28USA%29.zip" TargetMode="External"/><Relationship Id="rId1687" Type="http://schemas.openxmlformats.org/officeDocument/2006/relationships/hyperlink" Target="https://archive.org/download/ni-roms/roms/Nintendo%20-%20Nintendo%20Entertainment%20System%20%28Unheadered%29.zip/Cadillac%20%28Japan%29%20%28Sample%29.zip" TargetMode="External"/><Relationship Id="rId1688" Type="http://schemas.openxmlformats.org/officeDocument/2006/relationships/hyperlink" Target="https://archive.org/download/ni-roms/roms/Nintendo%20-%20Nintendo%20Entertainment%20System%20%28Unheadered%29.zip/Cadillac%20%28Japan%29.zip" TargetMode="External"/><Relationship Id="rId1689" Type="http://schemas.openxmlformats.org/officeDocument/2006/relationships/hyperlink" Target="https://archive.org/download/ni-roms/roms/Nintendo%20-%20Nintendo%20Entertainment%20System%20%28Unheadered%29.zip/Caesars%20Palace%20%28USA%29%20%28Beta%201%29.zip" TargetMode="External"/><Relationship Id="rId855" Type="http://schemas.openxmlformats.org/officeDocument/2006/relationships/hyperlink" Target="https://archive.org/download/ni-roms/roms/Nintendo%20-%20Nintendo%20Entertainment%20System%20%28Unheadered%29.zip/Mega%20Man%205%20%28USA%29.zip" TargetMode="External"/><Relationship Id="rId854" Type="http://schemas.openxmlformats.org/officeDocument/2006/relationships/hyperlink" Target="https://archive.org/download/ni-roms/roms/Nintendo%20-%20Nintendo%20Entertainment%20System%20%28Unheadered%29.zip/Arkade%20Rush%20%28World%29%20%282021-03-10%29%20%28Aftermarket%29%20%28Unl%29.zip" TargetMode="External"/><Relationship Id="rId853" Type="http://schemas.openxmlformats.org/officeDocument/2006/relationships/hyperlink" Target="https://archive.org/download/ni-roms/roms/Nintendo%20-%20Nintendo%20Entertainment%20System%20%28Unheadered%29.zip/Mega%20Man%204%20%28USA%29%20%28Rev%201%29.zip" TargetMode="External"/><Relationship Id="rId852" Type="http://schemas.openxmlformats.org/officeDocument/2006/relationships/hyperlink" Target="https://archive.org/download/ni-roms/roms/Nintendo%20-%20Nintendo%20Entertainment%20System%20%28Unheadered%29.zip/Argus%20%28Japan%29.zip" TargetMode="External"/><Relationship Id="rId859" Type="http://schemas.openxmlformats.org/officeDocument/2006/relationships/hyperlink" Target="https://archive.org/download/ni-roms/roms/Nintendo%20-%20Nintendo%20Entertainment%20System%20%28Unheadered%29.zip/Mendel%20Palace%20%28USA%29.zip" TargetMode="External"/><Relationship Id="rId858" Type="http://schemas.openxmlformats.org/officeDocument/2006/relationships/hyperlink" Target="https://archive.org/download/ni-roms/roms/Nintendo%20-%20Nintendo%20Entertainment%20System%20%28Unheadered%29.zip/Arkade%20Rush%20%28World%29%20%28NESDev%202020-21%29%20%28Aftermarket%29%20%28Unl%29.zip" TargetMode="External"/><Relationship Id="rId857" Type="http://schemas.openxmlformats.org/officeDocument/2006/relationships/hyperlink" Target="https://archive.org/download/ni-roms/roms/Nintendo%20-%20Nintendo%20Entertainment%20System%20%28Unheadered%29.zip/Mega%20Man%206%20%28USA%29.zip" TargetMode="External"/><Relationship Id="rId856" Type="http://schemas.openxmlformats.org/officeDocument/2006/relationships/hyperlink" Target="https://archive.org/download/ni-roms/roms/Nintendo%20-%20Nintendo%20Entertainment%20System%20%28Unheadered%29.zip/Arkade%20Rush%20%28World%29%20%28Aftermarket%29%20%28Unl%29.zip" TargetMode="External"/><Relationship Id="rId1680" Type="http://schemas.openxmlformats.org/officeDocument/2006/relationships/hyperlink" Target="https://archive.org/download/ni-roms/roms/Nintendo%20-%20Nintendo%20Entertainment%20System%20%28Unheadered%29.zip/CUBE%20%28World%29%20%28v1.04%29%20%28Aftermarket%29%20%28Unl%29.zip" TargetMode="External"/><Relationship Id="rId1681" Type="http://schemas.openxmlformats.org/officeDocument/2006/relationships/hyperlink" Target="https://archive.org/download/ni-roms/roms/Nintendo%20-%20Nintendo%20Entertainment%20System%20%28Unheadered%29.zip/CUBE%20%28World%29%20%28v1.05%29%20%28Aftermarket%29%20%28Unl%29.zip" TargetMode="External"/><Relationship Id="rId851" Type="http://schemas.openxmlformats.org/officeDocument/2006/relationships/hyperlink" Target="https://archive.org/download/ni-roms/roms/Nintendo%20-%20Nintendo%20Entertainment%20System%20%28Unheadered%29.zip/Mega%20Man%203%20%28USA%29.zip" TargetMode="External"/><Relationship Id="rId1682" Type="http://schemas.openxmlformats.org/officeDocument/2006/relationships/hyperlink" Target="https://archive.org/download/ni-roms/roms/Nintendo%20-%20Nintendo%20Entertainment%20System%20%28Unheadered%29.zip/CUBE%20%28World%29%20%28v1.06%29%20%28Aftermarket%29%20%28Unl%29.zip" TargetMode="External"/><Relationship Id="rId850" Type="http://schemas.openxmlformats.org/officeDocument/2006/relationships/hyperlink" Target="https://archive.org/download/ni-roms/roms/Nintendo%20-%20Nintendo%20Entertainment%20System%20%28Unheadered%29.zip/Argos%20no%20Senshi%20-%20Hachamecha%20Daishingeki%20%28Japan%29.zip" TargetMode="External"/><Relationship Id="rId1683" Type="http://schemas.openxmlformats.org/officeDocument/2006/relationships/hyperlink" Target="https://archive.org/download/ni-roms/roms/Nintendo%20-%20Nintendo%20Entertainment%20System%20%28Unheadered%29.zip/CUBE%20%28World%29%20%28v1.07.3%29%20%28Aftermarket%29%20%28Unl%29.zip" TargetMode="External"/><Relationship Id="rId1684" Type="http://schemas.openxmlformats.org/officeDocument/2006/relationships/hyperlink" Target="https://archive.org/download/ni-roms/roms/Nintendo%20-%20Nintendo%20Entertainment%20System%20%28Unheadered%29.zip/CUBE%20%28World%29%20%28v1.08.1%29%20%28Aftermarket%29%20%28Unl%29.zip" TargetMode="External"/><Relationship Id="rId1685" Type="http://schemas.openxmlformats.org/officeDocument/2006/relationships/hyperlink" Target="https://archive.org/download/ni-roms/roms/Nintendo%20-%20Nintendo%20Entertainment%20System%20%28Unheadered%29.zip/CYO%20%28World%29%20%28Aftermarket%29%20%28Unl%29.zip" TargetMode="External"/><Relationship Id="rId888" Type="http://schemas.openxmlformats.org/officeDocument/2006/relationships/hyperlink" Target="https://archive.org/download/ni-roms/roms/Nintendo%20-%20Nintendo%20Entertainment%20System%20%28Unheadered%29.zip/Armed%20for%20Battle%20%28World%29%20%28Beta%29%20%282011-09-24%29%20%28Aftermarket%29%20%28Unl%29.zip" TargetMode="External"/><Relationship Id="rId887" Type="http://schemas.openxmlformats.org/officeDocument/2006/relationships/hyperlink" Target="https://archive.org/download/ni-roms/roms/Nintendo%20-%20Nintendo%20Entertainment%20System%20%28Unheadered%29.zip/Millipede%20%28USA%29.zip" TargetMode="External"/><Relationship Id="rId886" Type="http://schemas.openxmlformats.org/officeDocument/2006/relationships/hyperlink" Target="https://archive.org/download/ni-roms/roms/Nintendo%20-%20Nintendo%20Entertainment%20System%20%28Unheadered%29.zip/Armana%20no%20Kiseki%20%28Asia%29%20%28Ja%29%20%28Whirlwind%20Manu%29%20%28LH29%29%20%28Pirate%29.zip" TargetMode="External"/><Relationship Id="rId885" Type="http://schemas.openxmlformats.org/officeDocument/2006/relationships/hyperlink" Target="https://archive.org/download/ni-roms/roms/Nintendo%20-%20Nintendo%20Entertainment%20System%20%28Unheadered%29.zip/Mike%20Tyson%27s%20Punch-Out%21%21%20%28Japan%2C%20USA%29%20%28En%29%20%28Rev%201%29.zip" TargetMode="External"/><Relationship Id="rId889" Type="http://schemas.openxmlformats.org/officeDocument/2006/relationships/hyperlink" Target="https://archive.org/download/ni-roms/roms/Nintendo%20-%20Nintendo%20Entertainment%20System%20%28Unheadered%29.zip/Milon%27s%20Secret%20Castle%20%28USA%29.zip" TargetMode="External"/><Relationship Id="rId880" Type="http://schemas.openxmlformats.org/officeDocument/2006/relationships/hyperlink" Target="https://archive.org/download/ni-roms/roms/Nintendo%20-%20Nintendo%20Entertainment%20System%20%28Unheadered%29.zip/Armana%20no%20Kiseki%20%28Asia%29%20%28Ja%29%20%28Co%20Tung%29%20%28CTC-15%29%20%28Pirate%29.zip" TargetMode="External"/><Relationship Id="rId884" Type="http://schemas.openxmlformats.org/officeDocument/2006/relationships/hyperlink" Target="https://archive.org/download/ni-roms/roms/Nintendo%20-%20Nintendo%20Entertainment%20System%20%28Unheadered%29.zip/Armana%20no%20Kiseki%20%28Asia%29%20%28Ja%29%20%28Kaiser%29%20%28KS-7017%29%20%28Pirate%29.zip" TargetMode="External"/><Relationship Id="rId883" Type="http://schemas.openxmlformats.org/officeDocument/2006/relationships/hyperlink" Target="https://archive.org/download/ni-roms/roms/Nintendo%20-%20Nintendo%20Entertainment%20System%20%28Unheadered%29.zip/Mighty%20Final%20Fight%20%28USA%29.zip" TargetMode="External"/><Relationship Id="rId882" Type="http://schemas.openxmlformats.org/officeDocument/2006/relationships/hyperlink" Target="https://archive.org/download/ni-roms/roms/Nintendo%20-%20Nintendo%20Entertainment%20System%20%28Unheadered%29.zip/Armana%20no%20Kiseki%20%28Asia%29%20%28Ja%29%20%28Kaiser%29%20%28KS-7017%29%20%28Pirate%29%20%28Alt%29.zip" TargetMode="External"/><Relationship Id="rId881" Type="http://schemas.openxmlformats.org/officeDocument/2006/relationships/hyperlink" Target="https://archive.org/download/ni-roms/roms/Nintendo%20-%20Nintendo%20Entertainment%20System%20%28Unheadered%29.zip/Mighty%20Bomb%20Jack%20%28USA%29.zip" TargetMode="External"/><Relationship Id="rId877" Type="http://schemas.openxmlformats.org/officeDocument/2006/relationships/hyperlink" Target="https://archive.org/download/ni-roms/roms/Nintendo%20-%20Nintendo%20Entertainment%20System%20%28Unheadered%29.zip/Mickey%27s%20Safari%20in%20Letterland%20%28USA%29.zip" TargetMode="External"/><Relationship Id="rId876" Type="http://schemas.openxmlformats.org/officeDocument/2006/relationships/hyperlink" Target="https://archive.org/download/ni-roms/roms/Nintendo%20-%20Nintendo%20Entertainment%20System%20%28Unheadered%29.zip/Arm%20Wrestling%20Classic%2C%20The%20%28World%29%20%28Aftermarket%29%20%28Unl%29.zip" TargetMode="External"/><Relationship Id="rId875" Type="http://schemas.openxmlformats.org/officeDocument/2006/relationships/hyperlink" Target="https://archive.org/download/ni-roms/roms/Nintendo%20-%20Nintendo%20Entertainment%20System%20%28Unheadered%29.zip/Mickey%27s%20Adventure%20in%20Numberland%20%28USA%29.zip" TargetMode="External"/><Relationship Id="rId874" Type="http://schemas.openxmlformats.org/officeDocument/2006/relationships/hyperlink" Target="https://archive.org/download/ni-roms/roms/Nintendo%20-%20Nintendo%20Entertainment%20System%20%28Unheadered%29.zip/Arlington%20Apple%20in%20an%20Interplanetary%20Pickle%20%28World%29%20%28Aftermarket%29%20%28Unl%29.zip" TargetMode="External"/><Relationship Id="rId879" Type="http://schemas.openxmlformats.org/officeDocument/2006/relationships/hyperlink" Target="https://archive.org/download/ni-roms/roms/Nintendo%20-%20Nintendo%20Entertainment%20System%20%28Unheadered%29.zip/Might%20%26%20Magic%20-%20Secret%20of%20the%20Inner%20Sanctum%20%28USA%29.zip" TargetMode="External"/><Relationship Id="rId878" Type="http://schemas.openxmlformats.org/officeDocument/2006/relationships/hyperlink" Target="https://archive.org/download/ni-roms/roms/Nintendo%20-%20Nintendo%20Entertainment%20System%20%28Unheadered%29.zip/Armadillo%20%28Japan%29.zip" TargetMode="External"/><Relationship Id="rId873" Type="http://schemas.openxmlformats.org/officeDocument/2006/relationships/hyperlink" Target="https://archive.org/download/ni-roms/roms/Nintendo%20-%20Nintendo%20Entertainment%20System%20%28Unheadered%29.zip/Mickey%20Mousecapade%20%28USA%29.zip" TargetMode="External"/><Relationship Id="rId872" Type="http://schemas.openxmlformats.org/officeDocument/2006/relationships/hyperlink" Target="https://archive.org/download/ni-roms/roms/Nintendo%20-%20Nintendo%20Entertainment%20System%20%28Unheadered%29.zip/Arkista%27s%20Ring%20%28USA%29.zip" TargetMode="External"/><Relationship Id="rId871" Type="http://schemas.openxmlformats.org/officeDocument/2006/relationships/hyperlink" Target="https://archive.org/download/ni-roms/roms/Nintendo%20-%20Nintendo%20Entertainment%20System%20%28Unheadered%29.zip/Mickey%20Mouse%20-%20Fushigi%20no%20Kuni%20no%20Daibouken%20%28Japan%29%20%28En%29.zip" TargetMode="External"/><Relationship Id="rId870" Type="http://schemas.openxmlformats.org/officeDocument/2006/relationships/hyperlink" Target="https://archive.org/download/ni-roms/roms/Nintendo%20-%20Nintendo%20Entertainment%20System%20%28Unheadered%29.zip/Arkanoid%20II%20%28Japan%29%20%28En%29.zip" TargetMode="External"/><Relationship Id="rId1653" Type="http://schemas.openxmlformats.org/officeDocument/2006/relationships/hyperlink" Target="https://archive.org/download/ni-roms/roms/Nintendo%20-%20Nintendo%20Entertainment%20System%20%28Unheadered%29.zip/Bucky%20O%27Hare%20%28USA%29.zip" TargetMode="External"/><Relationship Id="rId2984" Type="http://schemas.openxmlformats.org/officeDocument/2006/relationships/hyperlink" Target="https://archive.org/download/ni-roms/roms/Nintendo%20-%20Nintendo%20Entertainment%20System%20%28Unheadered%29.zip/Ghost%27n%20Goblins%20%28Europe%29.zip" TargetMode="External"/><Relationship Id="rId1654" Type="http://schemas.openxmlformats.org/officeDocument/2006/relationships/hyperlink" Target="https://archive.org/download/ni-roms/roms/Nintendo%20-%20Nintendo%20Entertainment%20System%20%28Unheadered%29.zip/BugTris%20%28Korea%29%20%28En%29%20%28Unl%29.zip" TargetMode="External"/><Relationship Id="rId2985" Type="http://schemas.openxmlformats.org/officeDocument/2006/relationships/hyperlink" Target="https://archive.org/download/ni-roms/roms/Nintendo%20-%20Nintendo%20Entertainment%20System%20%28Unheadered%29.zip/Ghost%20Castle%20%28World%29%20%28Demo%29%20%28Aftermarket%29%20%28Unl%29.zip" TargetMode="External"/><Relationship Id="rId1655" Type="http://schemas.openxmlformats.org/officeDocument/2006/relationships/hyperlink" Target="https://archive.org/download/ni-roms/roms/Nintendo%20-%20Nintendo%20Entertainment%20System%20%28Unheadered%29.zip/Buggy%20Popper%20%28Asia%29%20%28En%29%20%28KT%202136%29%20%28Aftermarket%29%20%28Pirate%29.zip" TargetMode="External"/><Relationship Id="rId2986" Type="http://schemas.openxmlformats.org/officeDocument/2006/relationships/hyperlink" Target="https://archive.org/download/ni-roms/roms/Nintendo%20-%20Nintendo%20Entertainment%20System%20%28Unheadered%29.zip/Ghost%20Lion%20%28USA%29.zip" TargetMode="External"/><Relationship Id="rId1656" Type="http://schemas.openxmlformats.org/officeDocument/2006/relationships/hyperlink" Target="https://archive.org/download/ni-roms/roms/Nintendo%20-%20Nintendo%20Entertainment%20System%20%28Unheadered%29.zip/Buggy%20Popper%20%28Japan%29.zip" TargetMode="External"/><Relationship Id="rId2987" Type="http://schemas.openxmlformats.org/officeDocument/2006/relationships/hyperlink" Target="https://archive.org/download/ni-roms/roms/Nintendo%20-%20Nintendo%20Entertainment%20System%20%28Unheadered%29.zip/Ghostbusters%20%28Brazil%29%20%28En%29%20%28Unl%29.zip" TargetMode="External"/><Relationship Id="rId1657" Type="http://schemas.openxmlformats.org/officeDocument/2006/relationships/hyperlink" Target="https://archive.org/download/ni-roms/roms/Nintendo%20-%20Nintendo%20Entertainment%20System%20%28Unheadered%29.zip/Bugs%20Bunny%20Birthday%20Bash%20%28USA%29%20%28Beta%29.zip" TargetMode="External"/><Relationship Id="rId2988" Type="http://schemas.openxmlformats.org/officeDocument/2006/relationships/hyperlink" Target="https://archive.org/download/ni-roms/roms/Nintendo%20-%20Nintendo%20Entertainment%20System%20%28Unheadered%29.zip/Ghostbusters%20%28Japan%29%20%28Beta%29.zip" TargetMode="External"/><Relationship Id="rId1658" Type="http://schemas.openxmlformats.org/officeDocument/2006/relationships/hyperlink" Target="https://archive.org/download/ni-roms/roms/Nintendo%20-%20Nintendo%20Entertainment%20System%20%28Unheadered%29.zip/Bugs%20Bunny%20Birthday%20Blowout%2C%20The%20%28USA%29.zip" TargetMode="External"/><Relationship Id="rId2989" Type="http://schemas.openxmlformats.org/officeDocument/2006/relationships/hyperlink" Target="https://archive.org/download/ni-roms/roms/Nintendo%20-%20Nintendo%20Entertainment%20System%20%28Unheadered%29.zip/Ghostbusters%20%28Japan%29.zip" TargetMode="External"/><Relationship Id="rId1659" Type="http://schemas.openxmlformats.org/officeDocument/2006/relationships/hyperlink" Target="https://archive.org/download/ni-roms/roms/Nintendo%20-%20Nintendo%20Entertainment%20System%20%28Unheadered%29.zip/Bugs%20Bunny%20Blowout%2C%20The%20%28Europe%29.zip" TargetMode="External"/><Relationship Id="rId829" Type="http://schemas.openxmlformats.org/officeDocument/2006/relationships/hyperlink" Target="https://archive.org/download/ni-roms/roms/Nintendo%20-%20Nintendo%20Entertainment%20System%20%28Unheadered%29.zip/Mappy%20%28World%29%20%28Namcot%20Collection%2C%20Namco%20Museum%20Archives%20Vol%201%29.zip" TargetMode="External"/><Relationship Id="rId828" Type="http://schemas.openxmlformats.org/officeDocument/2006/relationships/hyperlink" Target="https://archive.org/download/ni-roms/roms/Nintendo%20-%20Nintendo%20Entertainment%20System%20%28Unheadered%29.zip/Aoshi%20Sanguozhi%20%28China%29%20%28Aftermarket%29%20%28Pirate%29.zip" TargetMode="External"/><Relationship Id="rId827" Type="http://schemas.openxmlformats.org/officeDocument/2006/relationships/hyperlink" Target="https://archive.org/download/ni-roms/roms/Nintendo%20-%20Nintendo%20Entertainment%20System%20%28Unheadered%29.zip/Maniac%20Mansion%20%28USA%29.zip" TargetMode="External"/><Relationship Id="rId822" Type="http://schemas.openxmlformats.org/officeDocument/2006/relationships/hyperlink" Target="https://archive.org/download/ni-roms/roms/Nintendo%20-%20Nintendo%20Entertainment%20System%20%28Unheadered%29.zip/Ao%20Jian%20Jianghu%20%28China%29%20%28Aftermarket%29%20%28Unl%29.zip" TargetMode="External"/><Relationship Id="rId821" Type="http://schemas.openxmlformats.org/officeDocument/2006/relationships/hyperlink" Target="https://archive.org/download/ni-roms/roms/Nintendo%20-%20Nintendo%20Entertainment%20System%20%28Unheadered%29.zip/Magician%20%28USA%29.zip" TargetMode="External"/><Relationship Id="rId820" Type="http://schemas.openxmlformats.org/officeDocument/2006/relationships/hyperlink" Target="https://archive.org/download/ni-roms/roms/Nintendo%20-%20Nintendo%20Entertainment%20System%20%28Unheadered%29.zip/Anticipation%20%28USA%29.zip" TargetMode="External"/><Relationship Id="rId826" Type="http://schemas.openxmlformats.org/officeDocument/2006/relationships/hyperlink" Target="https://archive.org/download/ni-roms/roms/Nintendo%20-%20Nintendo%20Entertainment%20System%20%28Unheadered%29.zip/Aoki%20Ookami%20to%20Shiroki%20Mejika%20-%20Genghis%20Khan%20%28Japan%29.zip" TargetMode="External"/><Relationship Id="rId825" Type="http://schemas.openxmlformats.org/officeDocument/2006/relationships/hyperlink" Target="https://archive.org/download/ni-roms/roms/Nintendo%20-%20Nintendo%20Entertainment%20System%20%28Unheadered%29.zip/Major%20League%20Baseball%20%28USA%29%20%28Rev%201%29.zip" TargetMode="External"/><Relationship Id="rId824" Type="http://schemas.openxmlformats.org/officeDocument/2006/relationships/hyperlink" Target="https://archive.org/download/ni-roms/roms/Nintendo%20-%20Nintendo%20Entertainment%20System%20%28Unheadered%29.zip/Aoki%20Ookami%20to%20Shiroki%20Mejika%20-%20Genchou%20Hishi%20%28Japan%29.zip" TargetMode="External"/><Relationship Id="rId823" Type="http://schemas.openxmlformats.org/officeDocument/2006/relationships/hyperlink" Target="https://archive.org/download/ni-roms/roms/Nintendo%20-%20Nintendo%20Entertainment%20System%20%28Unheadered%29.zip/Magmax%20%28USA%29.zip" TargetMode="External"/><Relationship Id="rId2980" Type="http://schemas.openxmlformats.org/officeDocument/2006/relationships/hyperlink" Target="https://archive.org/download/ni-roms/roms/Nintendo%20-%20Nintendo%20Entertainment%20System%20%28Unheadered%29.zip/Getsu%20Fuuma%20Den%20%28Japan%29%20%28Beta%29.zip" TargetMode="External"/><Relationship Id="rId1650" Type="http://schemas.openxmlformats.org/officeDocument/2006/relationships/hyperlink" Target="https://archive.org/download/ni-roms/roms/Nintendo%20-%20Nintendo%20Entertainment%20System%20%28Unheadered%29.zip/Bubble%20Bobble%20Part%202%20%28USA%29.zip" TargetMode="External"/><Relationship Id="rId2981" Type="http://schemas.openxmlformats.org/officeDocument/2006/relationships/hyperlink" Target="https://archive.org/download/ni-roms/roms/Nintendo%20-%20Nintendo%20Entertainment%20System%20%28Unheadered%29.zip/Getsu%20Fuuma%20Den%20%28Japan%29%20%28Steam%29.zip" TargetMode="External"/><Relationship Id="rId1651" Type="http://schemas.openxmlformats.org/officeDocument/2006/relationships/hyperlink" Target="https://archive.org/download/ni-roms/roms/Nintendo%20-%20Nintendo%20Entertainment%20System%20%28Unheadered%29.zip/Bucky%20O%27Hare%20%28Europe%29.zip" TargetMode="External"/><Relationship Id="rId2982" Type="http://schemas.openxmlformats.org/officeDocument/2006/relationships/hyperlink" Target="https://archive.org/download/ni-roms/roms/Nintendo%20-%20Nintendo%20Entertainment%20System%20%28Unheadered%29.zip/Getsu%20Fuuma%20Den%20%28Japan%29%20%28Virtual%20Console%29.zip" TargetMode="External"/><Relationship Id="rId1652" Type="http://schemas.openxmlformats.org/officeDocument/2006/relationships/hyperlink" Target="https://archive.org/download/ni-roms/roms/Nintendo%20-%20Nintendo%20Entertainment%20System%20%28Unheadered%29.zip/Bucky%20O%27Hare%20%28Japan%29.zip" TargetMode="External"/><Relationship Id="rId2983" Type="http://schemas.openxmlformats.org/officeDocument/2006/relationships/hyperlink" Target="https://archive.org/download/ni-roms/roms/Nintendo%20-%20Nintendo%20Entertainment%20System%20%28Unheadered%29.zip/Getsu%20Fuuma%20Den%20%28Japan%29.zip" TargetMode="External"/><Relationship Id="rId1642" Type="http://schemas.openxmlformats.org/officeDocument/2006/relationships/hyperlink" Target="https://archive.org/download/ni-roms/roms/Nintendo%20-%20Nintendo%20Entertainment%20System%20%28Unheadered%29.zip/Bubble%20Bobble%20%28Asia%29%20%28En%29%20%28Kaiser%29%20%28Pirate%29.zip" TargetMode="External"/><Relationship Id="rId2973" Type="http://schemas.openxmlformats.org/officeDocument/2006/relationships/hyperlink" Target="https://archive.org/download/ni-roms/roms/Nintendo%20-%20Nintendo%20Entertainment%20System%20%28Unheadered%29.zip/Get%20It%20Together%21%20%28World%29%20%28Demo%29%20%282022-08-26%29%20%28Aftermarket%29%20%28Unl%29.zip" TargetMode="External"/><Relationship Id="rId1643" Type="http://schemas.openxmlformats.org/officeDocument/2006/relationships/hyperlink" Target="https://archive.org/download/ni-roms/roms/Nintendo%20-%20Nintendo%20Entertainment%20System%20%28Unheadered%29.zip/Bubble%20Bobble%20%28Asia%29%20%28En%29%20%28v1.0%29%20%28Whirlwind%20Manu%29%20%28LH31%29%20%28Pirate%29.zip" TargetMode="External"/><Relationship Id="rId2974" Type="http://schemas.openxmlformats.org/officeDocument/2006/relationships/hyperlink" Target="https://archive.org/download/ni-roms/roms/Nintendo%20-%20Nintendo%20Entertainment%20System%20%28Unheadered%29.zip/Get%20It%20Together%21%20%28World%29%20%28Demo%29%20%282022-09-18%29%20%28Byte-Off%202022%29%20%28Aftermarket%29%20%28Unl%29.zip" TargetMode="External"/><Relationship Id="rId1644" Type="http://schemas.openxmlformats.org/officeDocument/2006/relationships/hyperlink" Target="https://archive.org/download/ni-roms/roms/Nintendo%20-%20Nintendo%20Entertainment%20System%20%28Unheadered%29.zip/Bubble%20Bobble%20%28Asia%29%20%28En%29%20%28v1.1%29%20%28Whirlwind%20Manu%29%20%28LH31%29%20%28Pirate%29.zip" TargetMode="External"/><Relationship Id="rId2975" Type="http://schemas.openxmlformats.org/officeDocument/2006/relationships/hyperlink" Target="https://archive.org/download/ni-roms/roms/Nintendo%20-%20Nintendo%20Entertainment%20System%20%28Unheadered%29.zip/Get%20It%20Together%21%20%28World%29%20%28Demo%29%20%282023-07-09%29%20%28Aftermarket%29%20%28Unl%29.zip" TargetMode="External"/><Relationship Id="rId1645" Type="http://schemas.openxmlformats.org/officeDocument/2006/relationships/hyperlink" Target="https://archive.org/download/ni-roms/roms/Nintendo%20-%20Nintendo%20Entertainment%20System%20%28Unheadered%29.zip/Bubble%20Bobble%20%28Europe%29%20%28Virtual%20Console%29.zip" TargetMode="External"/><Relationship Id="rId2976" Type="http://schemas.openxmlformats.org/officeDocument/2006/relationships/hyperlink" Target="https://archive.org/download/ni-roms/roms/Nintendo%20-%20Nintendo%20Entertainment%20System%20%28Unheadered%29.zip/Get%20It%20Together%21%20%28World%29%20%28Demo%29%20%282023-08-03%29%20%28Aftermarket%29%20%28Unl%29.zip" TargetMode="External"/><Relationship Id="rId1646" Type="http://schemas.openxmlformats.org/officeDocument/2006/relationships/hyperlink" Target="https://archive.org/download/ni-roms/roms/Nintendo%20-%20Nintendo%20Entertainment%20System%20%28Unheadered%29.zip/Bubble%20Bobble%20%28Europe%29.zip" TargetMode="External"/><Relationship Id="rId2977" Type="http://schemas.openxmlformats.org/officeDocument/2006/relationships/hyperlink" Target="https://archive.org/download/ni-roms/roms/Nintendo%20-%20Nintendo%20Entertainment%20System%20%28Unheadered%29.zip/Get%20It%20Together%21%20%28World%29%20%28Demo%29%20%282023-08-04%29%20%28Aftermarket%29%20%28Unl%29.zip" TargetMode="External"/><Relationship Id="rId1647" Type="http://schemas.openxmlformats.org/officeDocument/2006/relationships/hyperlink" Target="https://archive.org/download/ni-roms/roms/Nintendo%20-%20Nintendo%20Entertainment%20System%20%28Unheadered%29.zip/Bubble%20Bobble%20%28USA%29%20%28Virtual%20Console%29.zip" TargetMode="External"/><Relationship Id="rId2978" Type="http://schemas.openxmlformats.org/officeDocument/2006/relationships/hyperlink" Target="https://archive.org/download/ni-roms/roms/Nintendo%20-%20Nintendo%20Entertainment%20System%20%28Unheadered%29.zip/Get%20It%20Together%21%20%28World%29%20%28Demo%29%20%282023-08-09%29%20%28Aftermarket%29%20%28Unl%29.zip" TargetMode="External"/><Relationship Id="rId1648" Type="http://schemas.openxmlformats.org/officeDocument/2006/relationships/hyperlink" Target="https://archive.org/download/ni-roms/roms/Nintendo%20-%20Nintendo%20Entertainment%20System%20%28Unheadered%29.zip/Bubble%20Bobble%20%28USA%29.zip" TargetMode="External"/><Relationship Id="rId2979" Type="http://schemas.openxmlformats.org/officeDocument/2006/relationships/hyperlink" Target="https://archive.org/download/ni-roms/roms/Nintendo%20-%20Nintendo%20Entertainment%20System%20%28Unheadered%29.zip/Getsu%20Fuuma%20Den%20%28Asia%29%20%28Ja%29%20%28Kaiser%29%20%28KS-7021A%29%20%28Pirate%29.zip" TargetMode="External"/><Relationship Id="rId1649" Type="http://schemas.openxmlformats.org/officeDocument/2006/relationships/hyperlink" Target="https://archive.org/download/ni-roms/roms/Nintendo%20-%20Nintendo%20Entertainment%20System%20%28Unheadered%29.zip/Bubble%20Bobble%202%20%28Japan%29.zip" TargetMode="External"/><Relationship Id="rId819" Type="http://schemas.openxmlformats.org/officeDocument/2006/relationships/hyperlink" Target="https://archive.org/download/ni-roms/roms/Nintendo%20-%20Nintendo%20Entertainment%20System%20%28Unheadered%29.zip/Magic%20of%20Scheherazade%2C%20The%20%28USA%29.zip" TargetMode="External"/><Relationship Id="rId818" Type="http://schemas.openxmlformats.org/officeDocument/2006/relationships/hyperlink" Target="https://archive.org/download/ni-roms/roms/Nintendo%20-%20Nintendo%20Entertainment%20System%20%28Unheadered%29.zip/Anticipation%20%28Europe%29.zip" TargetMode="External"/><Relationship Id="rId817" Type="http://schemas.openxmlformats.org/officeDocument/2006/relationships/hyperlink" Target="https://archive.org/download/ni-roms/roms/Nintendo%20-%20Nintendo%20Entertainment%20System%20%28Unheadered%29.zip/Magic%20Johnson%27s%20Fast%20Break%20%28USA%29.zip" TargetMode="External"/><Relationship Id="rId816" Type="http://schemas.openxmlformats.org/officeDocument/2006/relationships/hyperlink" Target="https://archive.org/download/ni-roms/roms/Nintendo%20-%20Nintendo%20Entertainment%20System%20%28Unheadered%29.zip/Antenna%20Antics%20%28World%29%20%28Aftermarket%29%20%28Unl%29.zip" TargetMode="External"/><Relationship Id="rId811" Type="http://schemas.openxmlformats.org/officeDocument/2006/relationships/hyperlink" Target="https://archive.org/download/ni-roms/roms/Nintendo%20-%20Nintendo%20Entertainment%20System%20%28Unheadered%29.zip/Mad%20Max%20%28USA%29.zip" TargetMode="External"/><Relationship Id="rId810" Type="http://schemas.openxmlformats.org/officeDocument/2006/relationships/hyperlink" Target="https://archive.org/download/ni-roms/roms/Nintendo%20-%20Nintendo%20Entertainment%20System%20%28Unheadered%29.zip/Another%20World%20%28World%29%20%28Beta%29%20%28Aftermarket%29%20%28Unl%29.zip" TargetMode="External"/><Relationship Id="rId815" Type="http://schemas.openxmlformats.org/officeDocument/2006/relationships/hyperlink" Target="https://archive.org/download/ni-roms/roms/Nintendo%20-%20Nintendo%20Entertainment%20System%20%28Unheadered%29.zip/Magic%20Darts%20%28USA%29.zip" TargetMode="External"/><Relationship Id="rId814" Type="http://schemas.openxmlformats.org/officeDocument/2006/relationships/hyperlink" Target="https://archive.org/download/ni-roms/roms/Nintendo%20-%20Nintendo%20Entertainment%20System%20%28Unheadered%29.zip/Another%20World%20%28World%29%20%28Digital%20Release%29%20%28Aftermarket%29%20%28Unl%29.zip" TargetMode="External"/><Relationship Id="rId813" Type="http://schemas.openxmlformats.org/officeDocument/2006/relationships/hyperlink" Target="https://archive.org/download/ni-roms/roms/Nintendo%20-%20Nintendo%20Entertainment%20System%20%28Unheadered%29.zip/Mafat%20Conspiracy%2C%20The%20%28USA%29.zip" TargetMode="External"/><Relationship Id="rId812" Type="http://schemas.openxmlformats.org/officeDocument/2006/relationships/hyperlink" Target="https://archive.org/download/ni-roms/roms/Nintendo%20-%20Nintendo%20Entertainment%20System%20%28Unheadered%29.zip/Another%20World%20%28World%29%20%28Beta%29%20%28Glitchcore%20Version%29%20%28Aftermarket%29%20%28Unl%29.zip" TargetMode="External"/><Relationship Id="rId2970" Type="http://schemas.openxmlformats.org/officeDocument/2006/relationships/hyperlink" Target="https://archive.org/download/ni-roms/roms/Nintendo%20-%20Nintendo%20Entertainment%20System%20%28Unheadered%29.zip/Gesture%20Test%20for%20Power%20Pad%20%28World%29%20%28Demo%29%20%28Program%29%20%28Aftermarket%29%20%28Unl%29.zip" TargetMode="External"/><Relationship Id="rId1640" Type="http://schemas.openxmlformats.org/officeDocument/2006/relationships/hyperlink" Target="https://archive.org/download/ni-roms/roms/Nintendo%20-%20Nintendo%20Entertainment%20System%20%28Unheadered%29.zip/Brush%20Roller%20%28Asia%29%20%28En%29%20%28Hwang%20Shinwei%29%20%28Unl%29.zip" TargetMode="External"/><Relationship Id="rId2971" Type="http://schemas.openxmlformats.org/officeDocument/2006/relationships/hyperlink" Target="https://archive.org/download/ni-roms/roms/Nintendo%20-%20Nintendo%20Entertainment%20System%20%28Unheadered%29.zip/Get%20It%21%20%28World%29%20%28Aftermarket%29%20%28Unl%29.zip" TargetMode="External"/><Relationship Id="rId1641" Type="http://schemas.openxmlformats.org/officeDocument/2006/relationships/hyperlink" Target="https://archive.org/download/ni-roms/roms/Nintendo%20-%20Nintendo%20Entertainment%20System%20%28Unheadered%29.zip/Bubble%20Bath%20Babes%20%28USA%29%20%28Unl%29.zip" TargetMode="External"/><Relationship Id="rId2972" Type="http://schemas.openxmlformats.org/officeDocument/2006/relationships/hyperlink" Target="https://archive.org/download/ni-roms/roms/Nintendo%20-%20Nintendo%20Entertainment%20System%20%28Unheadered%29.zip/Get%20It%20Together%21%20%28World%29%20%28Aftermarket%29%20%28Unl%29.zip" TargetMode="External"/><Relationship Id="rId1675" Type="http://schemas.openxmlformats.org/officeDocument/2006/relationships/hyperlink" Target="https://archive.org/download/ni-roms/roms/Nintendo%20-%20Nintendo%20Entertainment%20System%20%28Unheadered%29.zip/Bustina%20and%20the%20Search%20for%20Booty%21%20%28World%29%20%28v0.2a%29%20%28Demo%29%20%28Aftermarket%29%20%28Unl%29.zip" TargetMode="External"/><Relationship Id="rId1676" Type="http://schemas.openxmlformats.org/officeDocument/2006/relationships/hyperlink" Target="https://archive.org/download/ni-roms/roms/Nintendo%20-%20Nintendo%20Entertainment%20System%20%28Unheadered%29.zip/Button%20Smasher%20%28World%29%20%28Aftermarket%29%20%28Unl%29.zip" TargetMode="External"/><Relationship Id="rId1677" Type="http://schemas.openxmlformats.org/officeDocument/2006/relationships/hyperlink" Target="https://archive.org/download/ni-roms/roms/Nintendo%20-%20Nintendo%20Entertainment%20System%20%28Unheadered%29.zip/Buzz%20%26%20Waldog%20%28USA%29%20%28Proto%29%20%28Unl%29.zip" TargetMode="External"/><Relationship Id="rId1678" Type="http://schemas.openxmlformats.org/officeDocument/2006/relationships/hyperlink" Target="https://archive.org/download/ni-roms/roms/Nintendo%20-%20Nintendo%20Entertainment%20System%20%28Unheadered%29.zip/CORGS%20Simulator%20%28World%29%20%28Aftermarket%29%20%28Unl%29%20%28Alt%29.zip" TargetMode="External"/><Relationship Id="rId1679" Type="http://schemas.openxmlformats.org/officeDocument/2006/relationships/hyperlink" Target="https://archive.org/download/ni-roms/roms/Nintendo%20-%20Nintendo%20Entertainment%20System%20%28Unheadered%29.zip/CORGS%20Simulator%20%28World%29%20%28Aftermarket%29%20%28Unl%29.zip" TargetMode="External"/><Relationship Id="rId849" Type="http://schemas.openxmlformats.org/officeDocument/2006/relationships/hyperlink" Target="https://archive.org/download/ni-roms/roms/Nintendo%20-%20Nintendo%20Entertainment%20System%20%28Unheadered%29.zip/Mega%20Man%202%20%28USA%29%20%28Capcom%20Town%29.zip" TargetMode="External"/><Relationship Id="rId844" Type="http://schemas.openxmlformats.org/officeDocument/2006/relationships/hyperlink" Target="https://archive.org/download/ni-roms/roms/Nintendo%20-%20Nintendo%20Entertainment%20System%20%28Unheadered%29.zip/Arctic%20%28Japan%29.zip" TargetMode="External"/><Relationship Id="rId843" Type="http://schemas.openxmlformats.org/officeDocument/2006/relationships/hyperlink" Target="https://archive.org/download/ni-roms/roms/Nintendo%20-%20Nintendo%20Entertainment%20System%20%28Unheadered%29.zip/McDonaldland%20%28Europe%29.zip" TargetMode="External"/><Relationship Id="rId842" Type="http://schemas.openxmlformats.org/officeDocument/2006/relationships/hyperlink" Target="https://archive.org/download/ni-roms/roms/Nintendo%20-%20Nintendo%20Entertainment%20System%20%28Unheadered%29.zip/Archon%20%28USA%29.zip" TargetMode="External"/><Relationship Id="rId841" Type="http://schemas.openxmlformats.org/officeDocument/2006/relationships/hyperlink" Target="https://archive.org/download/ni-roms/roms/Nintendo%20-%20Nintendo%20Entertainment%20System%20%28Unheadered%29.zip/Mario%27s%20Time%20Machine%20%28USA%29.zip" TargetMode="External"/><Relationship Id="rId848" Type="http://schemas.openxmlformats.org/officeDocument/2006/relationships/hyperlink" Target="https://archive.org/download/ni-roms/roms/Nintendo%20-%20Nintendo%20Entertainment%20System%20%28Unheadered%29.zip/Argos%20no%20Senshi%20%28Japan%29%20%28FamicomBox%29.zip" TargetMode="External"/><Relationship Id="rId847" Type="http://schemas.openxmlformats.org/officeDocument/2006/relationships/hyperlink" Target="https://archive.org/download/ni-roms/roms/Nintendo%20-%20Nintendo%20Entertainment%20System%20%28Unheadered%29.zip/Mega%20Man%20%28USA%29%20%28Capcom%20Town%29.zip" TargetMode="External"/><Relationship Id="rId846" Type="http://schemas.openxmlformats.org/officeDocument/2006/relationships/hyperlink" Target="https://archive.org/download/ni-roms/roms/Nintendo%20-%20Nintendo%20Entertainment%20System%20%28Unheadered%29.zip/Arctic%20Adventure%20-%20Penguin%20%26%20Seal%20%28Australia%29%20%28Unl%29.zip" TargetMode="External"/><Relationship Id="rId845" Type="http://schemas.openxmlformats.org/officeDocument/2006/relationships/hyperlink" Target="https://archive.org/download/ni-roms/roms/Nintendo%20-%20Nintendo%20Entertainment%20System%20%28Unheadered%29.zip/Mechanized%20Attack%20%28USA%29.zip" TargetMode="External"/><Relationship Id="rId1670" Type="http://schemas.openxmlformats.org/officeDocument/2006/relationships/hyperlink" Target="https://archive.org/download/ni-roms/roms/Nintendo%20-%20Nintendo%20Entertainment%20System%20%28Unheadered%29.zip/Burn%20%27em%20Down%20%28World%29%20%28Aftermarket%29%20%28Unl%29.zip" TargetMode="External"/><Relationship Id="rId840" Type="http://schemas.openxmlformats.org/officeDocument/2006/relationships/hyperlink" Target="https://archive.org/download/ni-roms/roms/Nintendo%20-%20Nintendo%20Entertainment%20System%20%28Unheadered%29.zip/Arch%20Rivals%20-%20A%20Basketbrawl%21%20%28USA%29.zip" TargetMode="External"/><Relationship Id="rId1671" Type="http://schemas.openxmlformats.org/officeDocument/2006/relationships/hyperlink" Target="https://archive.org/download/ni-roms/roms/Nintendo%20-%20Nintendo%20Entertainment%20System%20%28Unheadered%29.zip/Burn%20%27em%20Down%20%28World%29%20%28Demo%29%20%282024-02-14%29%20%28Aftermarket%29%20%28Unl%29.zip" TargetMode="External"/><Relationship Id="rId1672" Type="http://schemas.openxmlformats.org/officeDocument/2006/relationships/hyperlink" Target="https://archive.org/download/ni-roms/roms/Nintendo%20-%20Nintendo%20Entertainment%20System%20%28Unheadered%29.zip/Burn%20%27em%20Down%20%28World%29%20%28Demo%29%20%282024-03-01%29%20%28Aftermarket%29%20%28Unl%29.zip" TargetMode="External"/><Relationship Id="rId1673" Type="http://schemas.openxmlformats.org/officeDocument/2006/relationships/hyperlink" Target="https://archive.org/download/ni-roms/roms/Nintendo%20-%20Nintendo%20Entertainment%20System%20%28Unheadered%29.zip/Business%20Wars%20%28Japan%29.zip" TargetMode="External"/><Relationship Id="rId1674" Type="http://schemas.openxmlformats.org/officeDocument/2006/relationships/hyperlink" Target="https://archive.org/download/ni-roms/roms/Nintendo%20-%20Nintendo%20Entertainment%20System%20%28Unheadered%29.zip/Bust-A-Nut%20-%20The%20Flight%20of%20the%20Harbinger%20%28USA%29%20%28Aftermarket%29%20%28Unl%29.zip" TargetMode="External"/><Relationship Id="rId1664" Type="http://schemas.openxmlformats.org/officeDocument/2006/relationships/hyperlink" Target="https://archive.org/download/ni-roms/roms/Nintendo%20-%20Nintendo%20Entertainment%20System%20%28Unheadered%29.zip/Bump%20%27n%27%20Jump%20%28USA%29.zip" TargetMode="External"/><Relationship Id="rId2995" Type="http://schemas.openxmlformats.org/officeDocument/2006/relationships/hyperlink" Target="https://archive.org/download/ni-roms/roms/Nintendo%20-%20Nintendo%20Entertainment%20System%20%28Unheadered%29.zip/Ghosts%27n%20Goblins%20%28USA%29.zip" TargetMode="External"/><Relationship Id="rId1665" Type="http://schemas.openxmlformats.org/officeDocument/2006/relationships/hyperlink" Target="https://archive.org/download/ni-roms/roms/Nintendo%20-%20Nintendo%20Entertainment%20System%20%28Unheadered%29.zip/Burai%20Fighter%20%28Europe%29.zip" TargetMode="External"/><Relationship Id="rId2996" Type="http://schemas.openxmlformats.org/officeDocument/2006/relationships/hyperlink" Target="https://archive.org/download/ni-roms/roms/Nintendo%20-%20Nintendo%20Entertainment%20System%20%28Unheadered%29.zip/Ghoul%20Grind%20-%20Night%20of%20the%20Necromancer%20%28World%29%20%28Demo%29%20%282020-12-01%29%20%28Aftermarket%29%20%28Unl%29.zip" TargetMode="External"/><Relationship Id="rId1666" Type="http://schemas.openxmlformats.org/officeDocument/2006/relationships/hyperlink" Target="https://archive.org/download/ni-roms/roms/Nintendo%20-%20Nintendo%20Entertainment%20System%20%28Unheadered%29.zip/Burai%20Fighter%20%28Japan%29.zip" TargetMode="External"/><Relationship Id="rId2997" Type="http://schemas.openxmlformats.org/officeDocument/2006/relationships/hyperlink" Target="https://archive.org/download/ni-roms/roms/Nintendo%20-%20Nintendo%20Entertainment%20System%20%28Unheadered%29.zip/Ghoul%20Grind%20-%20Night%20of%20the%20Necromancer%20%28World%29%20%28Demo%29%20%282021-10-28%29%20%28Aftermarket%29%20%28Unl%29.zip" TargetMode="External"/><Relationship Id="rId1667" Type="http://schemas.openxmlformats.org/officeDocument/2006/relationships/hyperlink" Target="https://archive.org/download/ni-roms/roms/Nintendo%20-%20Nintendo%20Entertainment%20System%20%28Unheadered%29.zip/Burai%20Fighter%20%28USA%29.zip" TargetMode="External"/><Relationship Id="rId2998" Type="http://schemas.openxmlformats.org/officeDocument/2006/relationships/hyperlink" Target="https://archive.org/download/ni-roms/roms/Nintendo%20-%20Nintendo%20Entertainment%20System%20%28Unheadered%29.zip/Ghoul%20Grind%20-%20Night%20of%20the%20Necromancer%20%28World%29%20%28Dreamcast%20Version%29%20%28Demo%29%20%28Aftermarket%29%20%28Unl%29.zip" TargetMode="External"/><Relationship Id="rId1668" Type="http://schemas.openxmlformats.org/officeDocument/2006/relationships/hyperlink" Target="https://archive.org/download/ni-roms/roms/Nintendo%20-%20Nintendo%20Entertainment%20System%20%28Unheadered%29.zip/BurgerTime%20%28Japan%29.zip" TargetMode="External"/><Relationship Id="rId2999" Type="http://schemas.openxmlformats.org/officeDocument/2006/relationships/hyperlink" Target="https://archive.org/download/ni-roms/roms/Nintendo%20-%20Nintendo%20Entertainment%20System%20%28Unheadered%29.zip/Ghoul%20School%20%28USA%29.zip" TargetMode="External"/><Relationship Id="rId1669" Type="http://schemas.openxmlformats.org/officeDocument/2006/relationships/hyperlink" Target="https://archive.org/download/ni-roms/roms/Nintendo%20-%20Nintendo%20Entertainment%20System%20%28Unheadered%29.zip/BurgerTime%20%28USA%29.zip" TargetMode="External"/><Relationship Id="rId839" Type="http://schemas.openxmlformats.org/officeDocument/2006/relationships/hyperlink" Target="https://archive.org/download/ni-roms/roms/Nintendo%20-%20Nintendo%20Entertainment%20System%20%28Unheadered%29.zip/Mario%20is%20Missing%21%20%28USA%29.zip" TargetMode="External"/><Relationship Id="rId838" Type="http://schemas.openxmlformats.org/officeDocument/2006/relationships/hyperlink" Target="https://archive.org/download/ni-roms/roms/Nintendo%20-%20Nintendo%20Entertainment%20System%20%28Unheadered%29.zip/Arch%20Rivals%20-%20A%20Basketbrawl%21%20%28Europe%29.zip" TargetMode="External"/><Relationship Id="rId833" Type="http://schemas.openxmlformats.org/officeDocument/2006/relationships/hyperlink" Target="https://archive.org/download/ni-roms/roms/Nintendo%20-%20Nintendo%20Entertainment%20System%20%28Unheadered%29.zip/Marble%20Madness%20%28USA%29.zip" TargetMode="External"/><Relationship Id="rId832" Type="http://schemas.openxmlformats.org/officeDocument/2006/relationships/hyperlink" Target="https://archive.org/download/ni-roms/roms/Nintendo%20-%20Nintendo%20Entertainment%20System%20%28Unheadered%29.zip/Apuntalo%2C%20Cheril%21%20%28World%29%20%28Es%29%20%28Aftermarket%29%20%28Unl%29.zip" TargetMode="External"/><Relationship Id="rId831" Type="http://schemas.openxmlformats.org/officeDocument/2006/relationships/hyperlink" Target="https://archive.org/download/ni-roms/roms/Nintendo%20-%20Nintendo%20Entertainment%20System%20%28Unheadered%29.zip/Mappy-Land%20%28USA%29.zip" TargetMode="External"/><Relationship Id="rId830" Type="http://schemas.openxmlformats.org/officeDocument/2006/relationships/hyperlink" Target="https://archive.org/download/ni-roms/roms/Nintendo%20-%20Nintendo%20Entertainment%20System%20%28Unheadered%29.zip/Aoshi%20Tiandi%20%28China%29%20%28Aftermarket%29%20%28Pirate%29.zip" TargetMode="External"/><Relationship Id="rId837" Type="http://schemas.openxmlformats.org/officeDocument/2006/relationships/hyperlink" Target="https://archive.org/download/ni-roms/roms/Nintendo%20-%20Nintendo%20Entertainment%20System%20%28Unheadered%29.zip/Mario%20Bros.%20%28USA%29%20%28e-Reader%20Edition%29.zip" TargetMode="External"/><Relationship Id="rId836" Type="http://schemas.openxmlformats.org/officeDocument/2006/relationships/hyperlink" Target="https://archive.org/download/ni-roms/roms/Nintendo%20-%20Nintendo%20Entertainment%20System%20%28Unheadered%29.zip/Arcadia%20VI%20%28USA%29%20%28Proto%29.zip" TargetMode="External"/><Relationship Id="rId835" Type="http://schemas.openxmlformats.org/officeDocument/2006/relationships/hyperlink" Target="https://archive.org/download/ni-roms/roms/Nintendo%20-%20Nintendo%20Entertainment%20System%20%28Unheadered%29.zip/Mario%20%26%20Yoshi%20%28Europe%29.zip" TargetMode="External"/><Relationship Id="rId834" Type="http://schemas.openxmlformats.org/officeDocument/2006/relationships/hyperlink" Target="https://archive.org/download/ni-roms/roms/Nintendo%20-%20Nintendo%20Entertainment%20System%20%28Unheadered%29.zip/Arabian%20Dream%20Scheherazade%20%28Japan%29.zip" TargetMode="External"/><Relationship Id="rId2990" Type="http://schemas.openxmlformats.org/officeDocument/2006/relationships/hyperlink" Target="https://archive.org/download/ni-roms/roms/Nintendo%20-%20Nintendo%20Entertainment%20System%20%28Unheadered%29.zip/Ghostbusters%20%28USA%29.zip" TargetMode="External"/><Relationship Id="rId1660" Type="http://schemas.openxmlformats.org/officeDocument/2006/relationships/hyperlink" Target="https://archive.org/download/ni-roms/roms/Nintendo%20-%20Nintendo%20Entertainment%20System%20%28Unheadered%29.zip/Bugs%20Bunny%20Crazy%20Castle%2C%20The%20%28USA%29.zip" TargetMode="External"/><Relationship Id="rId2991" Type="http://schemas.openxmlformats.org/officeDocument/2006/relationships/hyperlink" Target="https://archive.org/download/ni-roms/roms/Nintendo%20-%20Nintendo%20Entertainment%20System%20%28Unheadered%29.zip/Ghostbusters%20II%20%28Europe%29.zip" TargetMode="External"/><Relationship Id="rId1661" Type="http://schemas.openxmlformats.org/officeDocument/2006/relationships/hyperlink" Target="https://archive.org/download/ni-roms/roms/Nintendo%20-%20Nintendo%20Entertainment%20System%20%28Unheadered%29.zip/Bugs%20Bunny%20Fun%20House%20%28USA%29%20%28Beta%29.zip" TargetMode="External"/><Relationship Id="rId2992" Type="http://schemas.openxmlformats.org/officeDocument/2006/relationships/hyperlink" Target="https://archive.org/download/ni-roms/roms/Nintendo%20-%20Nintendo%20Entertainment%20System%20%28Unheadered%29.zip/Ghostbusters%20II%20%28USA%29.zip" TargetMode="External"/><Relationship Id="rId1662" Type="http://schemas.openxmlformats.org/officeDocument/2006/relationships/hyperlink" Target="https://archive.org/download/ni-roms/roms/Nintendo%20-%20Nintendo%20Entertainment%20System%20%28Unheadered%29.zip/BullyBoy%20500-in-1%20%28World%29%20%28Aftermarket%29%20%28Pirate%29.zip" TargetMode="External"/><Relationship Id="rId2993" Type="http://schemas.openxmlformats.org/officeDocument/2006/relationships/hyperlink" Target="https://archive.org/download/ni-roms/roms/Nintendo%20-%20Nintendo%20Entertainment%20System%20%28Unheadered%29.zip/Ghostbusters%20III%20%28Asia%29%20%28En%29%20%28Pirate%29.zip" TargetMode="External"/><Relationship Id="rId1663" Type="http://schemas.openxmlformats.org/officeDocument/2006/relationships/hyperlink" Target="https://archive.org/download/ni-roms/roms/Nintendo%20-%20Nintendo%20Entertainment%20System%20%28Unheadered%29.zip/BullyBoy%20Super%20Game%20402-in-1%20%28World%29%20%28Aftermarket%29%20%28Pirate%29.zip" TargetMode="External"/><Relationship Id="rId2994" Type="http://schemas.openxmlformats.org/officeDocument/2006/relationships/hyperlink" Target="https://archive.org/download/ni-roms/roms/Nintendo%20-%20Nintendo%20Entertainment%20System%20%28Unheadered%29.zip/Ghosts%27n%20Goblins%20%28USA%29%20%28Capcom%20Town%29.zip" TargetMode="External"/><Relationship Id="rId6506" Type="http://schemas.openxmlformats.org/officeDocument/2006/relationships/hyperlink" Target="https://archive.org/download/ni-roms/roms/Nintendo%20-%20Nintendo%20Entertainment%20System%20%28Unheadered%29.zip/Tesla%20Vs.%20Edison%20%28World%29%20%28Aftermarket%29%20%28Unl%29.zip" TargetMode="External"/><Relationship Id="rId6507" Type="http://schemas.openxmlformats.org/officeDocument/2006/relationships/hyperlink" Target="https://archive.org/download/ni-roms/roms/Nintendo%20-%20Nintendo%20Entertainment%20System%20%28Unheadered%29.zip/Test%20Ver.%201.01%20-%20Dlya%20Proverki%20TV%20Pristavok%20%28Russia%29%20%28RT-01%29%20%28Unl%29.zip" TargetMode="External"/><Relationship Id="rId6504" Type="http://schemas.openxmlformats.org/officeDocument/2006/relationships/hyperlink" Target="https://archive.org/download/ni-roms/roms/Nintendo%20-%20Nintendo%20Entertainment%20System%20%28Unheadered%29.zip/Terra%20Cresta%20%28Japan%29.zip" TargetMode="External"/><Relationship Id="rId6505" Type="http://schemas.openxmlformats.org/officeDocument/2006/relationships/hyperlink" Target="https://archive.org/download/ni-roms/roms/Nintendo%20-%20Nintendo%20Entertainment%20System%20%28Unheadered%29.zip/Terra%20Cresta%20%28USA%29.zip" TargetMode="External"/><Relationship Id="rId6508" Type="http://schemas.openxmlformats.org/officeDocument/2006/relationships/hyperlink" Target="https://archive.org/download/ni-roms/roms/Nintendo%20-%20Nintendo%20Entertainment%20System%20%28Unheadered%29.zip/Tetrastar%20-%20The%20Fighter%20%28Japan%29.zip" TargetMode="External"/><Relationship Id="rId6509" Type="http://schemas.openxmlformats.org/officeDocument/2006/relationships/hyperlink" Target="https://archive.org/download/ni-roms/roms/Nintendo%20-%20Nintendo%20Entertainment%20System%20%28Unheadered%29.zip/Tetris%20%28Bulletproof%29%20%28Japan%29%20%28Rev%201%29.zip" TargetMode="External"/><Relationship Id="rId6502" Type="http://schemas.openxmlformats.org/officeDocument/2006/relationships/hyperlink" Target="https://archive.org/download/ni-roms/roms/Nintendo%20-%20Nintendo%20Entertainment%20System%20%28Unheadered%29.zip/Terminator%202%20-%20Judgment%20Day%20%28USA%29%20%28Beta%29.zip" TargetMode="External"/><Relationship Id="rId6503" Type="http://schemas.openxmlformats.org/officeDocument/2006/relationships/hyperlink" Target="https://archive.org/download/ni-roms/roms/Nintendo%20-%20Nintendo%20Entertainment%20System%20%28Unheadered%29.zip/Terminator%202%20-%20Judgment%20Day%20%28USA%29.zip" TargetMode="External"/><Relationship Id="rId6500" Type="http://schemas.openxmlformats.org/officeDocument/2006/relationships/hyperlink" Target="https://archive.org/download/ni-roms/roms/Nintendo%20-%20Nintendo%20Entertainment%20System%20%28Unheadered%29.zip/Terminator%202%20%28Japan%29.zip" TargetMode="External"/><Relationship Id="rId6501" Type="http://schemas.openxmlformats.org/officeDocument/2006/relationships/hyperlink" Target="https://archive.org/download/ni-roms/roms/Nintendo%20-%20Nintendo%20Entertainment%20System%20%28Unheadered%29.zip/Terminator%202%20-%20Judgment%20Day%20%28Europe%29.zip" TargetMode="External"/><Relationship Id="rId6528" Type="http://schemas.openxmlformats.org/officeDocument/2006/relationships/hyperlink" Target="https://archive.org/download/ni-roms/roms/Nintendo%20-%20Nintendo%20Entertainment%20System%20%28Unheadered%29.zip/Tetsuwan%20Atom%20%28Japan%29.zip" TargetMode="External"/><Relationship Id="rId6529" Type="http://schemas.openxmlformats.org/officeDocument/2006/relationships/hyperlink" Target="https://archive.org/download/ni-roms/roms/Nintendo%20-%20Nintendo%20Entertainment%20System%20%28Unheadered%29.zip/Text%20Editor%20%28Russia%29%20%28Subor%20Keyboard%29%20%28Unl%29.zip" TargetMode="External"/><Relationship Id="rId6526" Type="http://schemas.openxmlformats.org/officeDocument/2006/relationships/hyperlink" Target="https://archive.org/download/ni-roms/roms/Nintendo%20-%20Nintendo%20Entertainment%20System%20%28Unheadered%29.zip/Tetris%20Flash%20%28Japan%29.zip" TargetMode="External"/><Relationship Id="rId6527" Type="http://schemas.openxmlformats.org/officeDocument/2006/relationships/hyperlink" Target="https://archive.org/download/ni-roms/roms/Nintendo%20-%20Nintendo%20Entertainment%20System%20%28Unheadered%29.zip/Tetsudou%20Ou%20-%20Famicom%20Boardgame%20%28Japan%29.zip" TargetMode="External"/><Relationship Id="rId6520" Type="http://schemas.openxmlformats.org/officeDocument/2006/relationships/hyperlink" Target="https://archive.org/download/ni-roms/roms/Nintendo%20-%20Nintendo%20Entertainment%20System%20%28Unheadered%29.zip/Tetris%20%28USA%29.zip" TargetMode="External"/><Relationship Id="rId6521" Type="http://schemas.openxmlformats.org/officeDocument/2006/relationships/hyperlink" Target="https://archive.org/download/ni-roms/roms/Nintendo%20-%20Nintendo%20Entertainment%20System%20%28Unheadered%29.zip/Tetris%20%28World%29%20%28Aftermarket%29%20%28Unl%29.zip" TargetMode="External"/><Relationship Id="rId6524" Type="http://schemas.openxmlformats.org/officeDocument/2006/relationships/hyperlink" Target="https://archive.org/download/ni-roms/roms/Nintendo%20-%20Nintendo%20Entertainment%20System%20%28Unheadered%29.zip/Tetris%202%20%2B%20Bombliss%20%28Japan%29%20%28Rev%201%29.zip" TargetMode="External"/><Relationship Id="rId6525" Type="http://schemas.openxmlformats.org/officeDocument/2006/relationships/hyperlink" Target="https://archive.org/download/ni-roms/roms/Nintendo%20-%20Nintendo%20Entertainment%20System%20%28Unheadered%29.zip/Tetris%202%20%2B%20Bombliss%20%28Japan%29.zip" TargetMode="External"/><Relationship Id="rId6522" Type="http://schemas.openxmlformats.org/officeDocument/2006/relationships/hyperlink" Target="https://archive.org/download/ni-roms/roms/Nintendo%20-%20Nintendo%20Entertainment%20System%20%28Unheadered%29.zip/Tetris%202%20%28Europe%29.zip" TargetMode="External"/><Relationship Id="rId6523" Type="http://schemas.openxmlformats.org/officeDocument/2006/relationships/hyperlink" Target="https://archive.org/download/ni-roms/roms/Nintendo%20-%20Nintendo%20Entertainment%20System%20%28Unheadered%29.zip/Tetris%202%20%28USA%29.zip" TargetMode="External"/><Relationship Id="rId6517" Type="http://schemas.openxmlformats.org/officeDocument/2006/relationships/hyperlink" Target="https://archive.org/download/ni-roms/roms/Nintendo%20-%20Nintendo%20Entertainment%20System%20%28Unheadered%29.zip/Tetris%20%28USA%29%20%28Beta%203%29%20%28Tengen%29%20%28Unl%29.zip" TargetMode="External"/><Relationship Id="rId6518" Type="http://schemas.openxmlformats.org/officeDocument/2006/relationships/hyperlink" Target="https://archive.org/download/ni-roms/roms/Nintendo%20-%20Nintendo%20Entertainment%20System%20%28Unheadered%29.zip/Tetris%20%28USA%29%20%28Beta%204%29%20%28Tengen%29%20%28Unl%29.zip" TargetMode="External"/><Relationship Id="rId6515" Type="http://schemas.openxmlformats.org/officeDocument/2006/relationships/hyperlink" Target="https://archive.org/download/ni-roms/roms/Nintendo%20-%20Nintendo%20Entertainment%20System%20%28Unheadered%29.zip/Tetris%20%28USA%29%20%28Beta%201%29%20%28Tengen%29%20%28Unl%29.zip" TargetMode="External"/><Relationship Id="rId6516" Type="http://schemas.openxmlformats.org/officeDocument/2006/relationships/hyperlink" Target="https://archive.org/download/ni-roms/roms/Nintendo%20-%20Nintendo%20Entertainment%20System%20%28Unheadered%29.zip/Tetris%20%28USA%29%20%28Beta%202%29%20%28Tengen%29%20%28Unl%29.zip" TargetMode="External"/><Relationship Id="rId6519" Type="http://schemas.openxmlformats.org/officeDocument/2006/relationships/hyperlink" Target="https://archive.org/download/ni-roms/roms/Nintendo%20-%20Nintendo%20Entertainment%20System%20%28Unheadered%29.zip/Tetris%20%28USA%29%20%28Tengen%29%20%28Unl%29.zip" TargetMode="External"/><Relationship Id="rId6510" Type="http://schemas.openxmlformats.org/officeDocument/2006/relationships/hyperlink" Target="https://archive.org/download/ni-roms/roms/Nintendo%20-%20Nintendo%20Entertainment%20System%20%28Unheadered%29.zip/Tetris%20%28Bulletproof%29%20%28Japan%29%20%28Rev%202%29.zip" TargetMode="External"/><Relationship Id="rId6513" Type="http://schemas.openxmlformats.org/officeDocument/2006/relationships/hyperlink" Target="https://archive.org/download/ni-roms/roms/Nintendo%20-%20Nintendo%20Entertainment%20System%20%28Unheadered%29.zip/Tetris%20%28Europe%29.zip" TargetMode="External"/><Relationship Id="rId6514" Type="http://schemas.openxmlformats.org/officeDocument/2006/relationships/hyperlink" Target="https://archive.org/download/ni-roms/roms/Nintendo%20-%20Nintendo%20Entertainment%20System%20%28Unheadered%29.zip/Tetris%20%28Russia%29%20%28En%29%20%28Pirate%29.zip" TargetMode="External"/><Relationship Id="rId6511" Type="http://schemas.openxmlformats.org/officeDocument/2006/relationships/hyperlink" Target="https://archive.org/download/ni-roms/roms/Nintendo%20-%20Nintendo%20Entertainment%20System%20%28Unheadered%29.zip/Tetris%20%28Bulletproof%29%20%28Japan%29.zip" TargetMode="External"/><Relationship Id="rId6512" Type="http://schemas.openxmlformats.org/officeDocument/2006/relationships/hyperlink" Target="https://archive.org/download/ni-roms/roms/Nintendo%20-%20Nintendo%20Entertainment%20System%20%28Unheadered%29.zip/Tetris%20%28China%29%20%28Pirate%29.zip" TargetMode="External"/><Relationship Id="rId899" Type="http://schemas.openxmlformats.org/officeDocument/2006/relationships/hyperlink" Target="https://archive.org/download/ni-roms/roms/Nintendo%20-%20Nintendo%20Entertainment%20System%20%28Unheadered%29.zip/Monster%20Party%20%28USA%29.zip" TargetMode="External"/><Relationship Id="rId898" Type="http://schemas.openxmlformats.org/officeDocument/2006/relationships/hyperlink" Target="https://archive.org/download/ni-roms/roms/Nintendo%20-%20Nintendo%20Entertainment%20System%20%28Unheadered%29.zip/Armed%20for%20Battle%20%28World%29%20%28Beta%29%20%282012-01-03%29%20%28Aftermarket%29%20%28Unl%29.zip" TargetMode="External"/><Relationship Id="rId897" Type="http://schemas.openxmlformats.org/officeDocument/2006/relationships/hyperlink" Target="https://archive.org/download/ni-roms/roms/Nintendo%20-%20Nintendo%20Entertainment%20System%20%28Unheadered%29.zip/Monster%20in%20My%20Pocket%20%28USA%29.zip" TargetMode="External"/><Relationship Id="rId896" Type="http://schemas.openxmlformats.org/officeDocument/2006/relationships/hyperlink" Target="https://archive.org/download/ni-roms/roms/Nintendo%20-%20Nintendo%20Entertainment%20System%20%28Unheadered%29.zip/Armed%20for%20Battle%20%28World%29%20%28Beta%29%20%282011-11-24%29%20%28Aftermarket%29%20%28Unl%29.zip" TargetMode="External"/><Relationship Id="rId891" Type="http://schemas.openxmlformats.org/officeDocument/2006/relationships/hyperlink" Target="https://archive.org/download/ni-roms/roms/Nintendo%20-%20Nintendo%20Entertainment%20System%20%28Unheadered%29.zip/Miracle%20Piano%20Teaching%20System%2C%20The%20%28USA%29.zip" TargetMode="External"/><Relationship Id="rId890" Type="http://schemas.openxmlformats.org/officeDocument/2006/relationships/hyperlink" Target="https://archive.org/download/ni-roms/roms/Nintendo%20-%20Nintendo%20Entertainment%20System%20%28Unheadered%29.zip/Armed%20for%20Battle%20%28World%29%20%28Beta%29%20%282011-09-30%29%20%28Aftermarket%29%20%28Unl%29.zip" TargetMode="External"/><Relationship Id="rId895" Type="http://schemas.openxmlformats.org/officeDocument/2006/relationships/hyperlink" Target="https://archive.org/download/ni-roms/roms/Nintendo%20-%20Nintendo%20Entertainment%20System%20%28Unheadered%29.zip/Monopoly%20%28USA%29.zip" TargetMode="External"/><Relationship Id="rId894" Type="http://schemas.openxmlformats.org/officeDocument/2006/relationships/hyperlink" Target="https://archive.org/download/ni-roms/roms/Nintendo%20-%20Nintendo%20Entertainment%20System%20%28Unheadered%29.zip/Armed%20for%20Battle%20%28World%29%20%28Beta%29%20%282011-10-31%29%20%28Aftermarket%29%20%28Unl%29.zip" TargetMode="External"/><Relationship Id="rId893" Type="http://schemas.openxmlformats.org/officeDocument/2006/relationships/hyperlink" Target="https://archive.org/download/ni-roms/roms/Nintendo%20-%20Nintendo%20Entertainment%20System%20%28Unheadered%29.zip/Mission%20-%20Impossible%20%28USA%29.zip" TargetMode="External"/><Relationship Id="rId892" Type="http://schemas.openxmlformats.org/officeDocument/2006/relationships/hyperlink" Target="https://archive.org/download/ni-roms/roms/Nintendo%20-%20Nintendo%20Entertainment%20System%20%28Unheadered%29.zip/Armed%20for%20Battle%20%28World%29%20%28Beta%29%20%282011-10-06%29%20%28Aftermarket%29%20%28Unl%29.zip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archive.org/download/ni-roms/roms/Nintendo%20-%20Virtual%20Boy.zip/Niko-chan%20Battle%20%28Japan%29%20%28Proto%29.zip" TargetMode="External"/><Relationship Id="rId42" Type="http://schemas.openxmlformats.org/officeDocument/2006/relationships/hyperlink" Target="https://archive.org/download/ni-roms/roms/Nintendo%20-%20Virtual%20Boy.zip/Panic%20Bomber%20%28USA%29.zip" TargetMode="External"/><Relationship Id="rId41" Type="http://schemas.openxmlformats.org/officeDocument/2006/relationships/hyperlink" Target="https://archive.org/download/ni-roms/roms/Nintendo%20-%20Virtual%20Boy.zip/Null%20Pointer%20Mockup%20%28World%29%20%28Demo%29%20%28Aftermarket%29%20%28Unl%29.zip" TargetMode="External"/><Relationship Id="rId44" Type="http://schemas.openxmlformats.org/officeDocument/2006/relationships/hyperlink" Target="https://archive.org/download/ni-roms/roms/Nintendo%20-%20Virtual%20Boy.zip/Red%20Alarm%20%28USA%29.zip" TargetMode="External"/><Relationship Id="rId43" Type="http://schemas.openxmlformats.org/officeDocument/2006/relationships/hyperlink" Target="https://archive.org/download/ni-roms/roms/Nintendo%20-%20Virtual%20Boy.zip/Red%20Alarm%20%28Japan%29.zip" TargetMode="External"/><Relationship Id="rId46" Type="http://schemas.openxmlformats.org/officeDocument/2006/relationships/hyperlink" Target="https://archive.org/download/ni-roms/roms/Nintendo%20-%20Virtual%20Boy.zip/SD%20Gundam%20-%20Dimension%20War%20%28Japan%29.zip" TargetMode="External"/><Relationship Id="rId45" Type="http://schemas.openxmlformats.org/officeDocument/2006/relationships/hyperlink" Target="https://archive.org/download/ni-roms/roms/Nintendo%20-%20Virtual%20Boy.zip/Red%20Square%20%28World%29%20%28Aftermarket%29%20%28Unl%29.zip" TargetMode="External"/><Relationship Id="rId48" Type="http://schemas.openxmlformats.org/officeDocument/2006/relationships/hyperlink" Target="https://archive.org/download/ni-roms/roms/Nintendo%20-%20Virtual%20Boy.zip/Snatcher%20%28World%29%20%28Demo%29%20%28Aftermarket%29%20%28Unl%29.zip" TargetMode="External"/><Relationship Id="rId47" Type="http://schemas.openxmlformats.org/officeDocument/2006/relationships/hyperlink" Target="https://archive.org/download/ni-roms/roms/Nintendo%20-%20Virtual%20Boy.zip/SPONG%20%28World%29%20%28En%2CFr%2CDe%2CEs%29%20%28Demo%29%20%28Aftermarket%29%20%28Unl%29.zip" TargetMode="External"/><Relationship Id="rId49" Type="http://schemas.openxmlformats.org/officeDocument/2006/relationships/hyperlink" Target="https://archive.org/download/ni-roms/roms/Nintendo%20-%20Virtual%20Boy.zip/Snowball%20Wars%20%28World%29%20%28Demo%201%29%20%28Aftermarket%29%20%28Unl%29.zip" TargetMode="External"/><Relationship Id="rId31" Type="http://schemas.openxmlformats.org/officeDocument/2006/relationships/hyperlink" Target="https://archive.org/download/ni-roms/roms/Nintendo%20-%20Virtual%20Boy.zip/Insmouth%20no%20Yakata%20%28Japan%29.zip" TargetMode="External"/><Relationship Id="rId30" Type="http://schemas.openxmlformats.org/officeDocument/2006/relationships/hyperlink" Target="https://archive.org/download/ni-roms/roms/Nintendo%20-%20Virtual%20Boy.zip/Insecticide%20%28World%29%20%28Aftermarket%29%20%28Unl%29.zip" TargetMode="External"/><Relationship Id="rId33" Type="http://schemas.openxmlformats.org/officeDocument/2006/relationships/hyperlink" Target="https://archive.org/download/ni-roms/roms/Nintendo%20-%20Virtual%20Boy.zip/Jack%20Bros.%20no%20Meiro%20de%20Hiihoo%21%20%28Japan%29.zip" TargetMode="External"/><Relationship Id="rId32" Type="http://schemas.openxmlformats.org/officeDocument/2006/relationships/hyperlink" Target="https://archive.org/download/ni-roms/roms/Nintendo%20-%20Virtual%20Boy.zip/Jack%20Bros.%20%28USA%29.zip" TargetMode="External"/><Relationship Id="rId35" Type="http://schemas.openxmlformats.org/officeDocument/2006/relationships/hyperlink" Target="https://archive.org/download/ni-roms/roms/Nintendo%20-%20Virtual%20Boy.zip/Mario%20Clash%20%28Japan%2C%20USA%29%20%28En%29.zip" TargetMode="External"/><Relationship Id="rId34" Type="http://schemas.openxmlformats.org/officeDocument/2006/relationships/hyperlink" Target="https://archive.org/download/ni-roms/roms/Nintendo%20-%20Virtual%20Boy.zip/Mario%27s%20Tennis%20%28Japan%2C%20USA%29%20%28En%29.zip" TargetMode="External"/><Relationship Id="rId37" Type="http://schemas.openxmlformats.org/officeDocument/2006/relationships/hyperlink" Target="https://archive.org/download/ni-roms/roms/Nintendo%20-%20Virtual%20Boy.zip/Mario%20Kart%20-%20Virtual%20Cup%20%28World%29%20%28Aftermarket%29%20%28Unl%29.zip" TargetMode="External"/><Relationship Id="rId36" Type="http://schemas.openxmlformats.org/officeDocument/2006/relationships/hyperlink" Target="https://archive.org/download/ni-roms/roms/Nintendo%20-%20Virtual%20Boy.zip/Mario%20Combat%20%28World%29%20%28Aftermarket%29%20%28Unl%29.zip" TargetMode="External"/><Relationship Id="rId39" Type="http://schemas.openxmlformats.org/officeDocument/2006/relationships/hyperlink" Target="https://archive.org/download/ni-roms/roms/Nintendo%20-%20Virtual%20Boy.zip/Nester%27s%20Funky%20Bowling%20%28USA%29.zip" TargetMode="External"/><Relationship Id="rId38" Type="http://schemas.openxmlformats.org/officeDocument/2006/relationships/hyperlink" Target="https://archive.org/download/ni-roms/roms/Nintendo%20-%20Virtual%20Boy.zip/Mario%20VB%20%28World%29%20%28Aftermarket%29%20%28Unl%29.zip" TargetMode="External"/><Relationship Id="rId20" Type="http://schemas.openxmlformats.org/officeDocument/2006/relationships/hyperlink" Target="https://archive.org/download/ni-roms/roms/Nintendo%20-%20Virtual%20Boy.zip/Fishbone%20%28World%29%20%28Demo%203%29%20%28Aftermarket%29%20%28Unl%29.zip" TargetMode="External"/><Relationship Id="rId22" Type="http://schemas.openxmlformats.org/officeDocument/2006/relationships/hyperlink" Target="https://archive.org/download/ni-roms/roms/Nintendo%20-%20Virtual%20Boy.zip/Formula%20V%20%28World%29%20%28Demo%29%20%28Hardware%20Version%29%20%28Aftermarket%29%20%28Unl%29.zip" TargetMode="External"/><Relationship Id="rId21" Type="http://schemas.openxmlformats.org/officeDocument/2006/relationships/hyperlink" Target="https://archive.org/download/ni-roms/roms/Nintendo%20-%20Virtual%20Boy.zip/Formula%20V%20%28World%29%20%28Demo%29%20%28Emulator%20Version%29%20%28Aftermarket%29%20%28Unl%29.zip" TargetMode="External"/><Relationship Id="rId24" Type="http://schemas.openxmlformats.org/officeDocument/2006/relationships/hyperlink" Target="https://archive.org/download/ni-roms/roms/Nintendo%20-%20Virtual%20Boy.zip/Golf%20%28USA%29.zip" TargetMode="External"/><Relationship Id="rId23" Type="http://schemas.openxmlformats.org/officeDocument/2006/relationships/hyperlink" Target="https://archive.org/download/ni-roms/roms/Nintendo%20-%20Virtual%20Boy.zip/Galactic%20Pinball%20%28Japan%2C%20USA%29%20%28En%29.zip" TargetMode="External"/><Relationship Id="rId26" Type="http://schemas.openxmlformats.org/officeDocument/2006/relationships/hyperlink" Target="https://archive.org/download/ni-roms/roms/Nintendo%20-%20Virtual%20Boy.zip/Hamburgers%20En%20Route%20to%20Switzerland%20%28World%29%20%28Demo%201%29%20%28Aftermarket%29%20%28Unl%29.zip" TargetMode="External"/><Relationship Id="rId25" Type="http://schemas.openxmlformats.org/officeDocument/2006/relationships/hyperlink" Target="https://archive.org/download/ni-roms/roms/Nintendo%20-%20Virtual%20Boy.zip/Hamburgers%20En%20Route%20to%20Switzerland%20%28World%29%20%28Aftermarket%29%20%28Unl%29.zip" TargetMode="External"/><Relationship Id="rId28" Type="http://schemas.openxmlformats.org/officeDocument/2006/relationships/hyperlink" Target="https://archive.org/download/ni-roms/roms/Nintendo%20-%20Virtual%20Boy.zip/Hyper%20Fighting%20%28World%29%20%28Aftermarket%29%20%28Unl%29.zip" TargetMode="External"/><Relationship Id="rId27" Type="http://schemas.openxmlformats.org/officeDocument/2006/relationships/hyperlink" Target="https://archive.org/download/ni-roms/roms/Nintendo%20-%20Virtual%20Boy.zip/Hamburgers%20En%20Route%20to%20Switzerland%20%28World%29%20%28Demo%202%29%20%28Aftermarket%29%20%28Unl%29.zip" TargetMode="External"/><Relationship Id="rId29" Type="http://schemas.openxmlformats.org/officeDocument/2006/relationships/hyperlink" Target="https://archive.org/download/ni-roms/roms/Nintendo%20-%20Virtual%20Boy.zip/Hyper%20Fighting%20%28World%29%20%28Beta%29%20%28Aftermarket%29%20%28Unl%29.zip" TargetMode="External"/><Relationship Id="rId11" Type="http://schemas.openxmlformats.org/officeDocument/2006/relationships/hyperlink" Target="https://archive.org/download/ni-roms/roms/Nintendo%20-%20Virtual%20Boy.zip/Bound%20High%20%28World%29%20%28Proto%201%29%20%5Bb%5D.zip" TargetMode="External"/><Relationship Id="rId10" Type="http://schemas.openxmlformats.org/officeDocument/2006/relationships/hyperlink" Target="https://archive.org/download/ni-roms/roms/Nintendo%20-%20Virtual%20Boy.zip/Ballface%20%28World%29%20%28Demo%29%20%28Aftermarket%29%20%28Unl%29.zip" TargetMode="External"/><Relationship Id="rId13" Type="http://schemas.openxmlformats.org/officeDocument/2006/relationships/hyperlink" Target="https://archive.org/download/ni-roms/roms/Nintendo%20-%20Virtual%20Boy.zip/Capitan%20Sevilla%202%20%28World%29%20%28Es%29%20%28Aftermarket%29%20%28Unl%29.zip" TargetMode="External"/><Relationship Id="rId12" Type="http://schemas.openxmlformats.org/officeDocument/2006/relationships/hyperlink" Target="https://archive.org/download/ni-roms/roms/Nintendo%20-%20Virtual%20Boy.zip/Bound%20High%20%28World%29%20%28Proto%202%29.zip" TargetMode="External"/><Relationship Id="rId15" Type="http://schemas.openxmlformats.org/officeDocument/2006/relationships/hyperlink" Target="https://archive.org/download/ni-roms/roms/Nintendo%20-%20Virtual%20Boy.zip/Elevated%20Speed%20%28World%29%20%28High%20Resolution%20Version%29%20%28Aftermarket%29%20%28Unl%29.zip" TargetMode="External"/><Relationship Id="rId14" Type="http://schemas.openxmlformats.org/officeDocument/2006/relationships/hyperlink" Target="https://archive.org/download/ni-roms/roms/Nintendo%20-%20Virtual%20Boy.zip/Capitan%20Sevilla%203D%20%28World%29%20%28En%2CDe%2CEs%29%20%28Demo%29%20%28Aftermarket%29%20%28Unl%29.zip" TargetMode="External"/><Relationship Id="rId17" Type="http://schemas.openxmlformats.org/officeDocument/2006/relationships/hyperlink" Target="https://archive.org/download/ni-roms/roms/Nintendo%20-%20Virtual%20Boy.zip/Fishbone%20%28World%29%20%28Aftermarket%29%20%28Unl%29.zip" TargetMode="External"/><Relationship Id="rId16" Type="http://schemas.openxmlformats.org/officeDocument/2006/relationships/hyperlink" Target="https://archive.org/download/ni-roms/roms/Nintendo%20-%20Virtual%20Boy.zip/Elevated%20Speed%20%28World%29%20%28Low%20Resolution%20Version%29%20%28Aftermarket%29%20%28Unl%29.zip" TargetMode="External"/><Relationship Id="rId19" Type="http://schemas.openxmlformats.org/officeDocument/2006/relationships/hyperlink" Target="https://archive.org/download/ni-roms/roms/Nintendo%20-%20Virtual%20Boy.zip/Fishbone%20%28World%29%20%28Demo%202%29%20%28Aftermarket%29%20%28Unl%29.zip" TargetMode="External"/><Relationship Id="rId18" Type="http://schemas.openxmlformats.org/officeDocument/2006/relationships/hyperlink" Target="https://archive.org/download/ni-roms/roms/Nintendo%20-%20Virtual%20Boy.zip/Fishbone%20%28World%29%20%28Demo%201%29%20%28Aftermarket%29%20%28Unl%29.zip" TargetMode="External"/><Relationship Id="rId73" Type="http://schemas.openxmlformats.org/officeDocument/2006/relationships/hyperlink" Target="https://archive.org/download/ni-roms/roms/Nintendo%20-%20Virtual%20Boy.zip/Virtual%20Fishing%20%28Japan%29.zip" TargetMode="External"/><Relationship Id="rId72" Type="http://schemas.openxmlformats.org/officeDocument/2006/relationships/hyperlink" Target="https://archive.org/download/ni-roms/roms/Nintendo%20-%20Virtual%20Boy.zip/Virtual%20Boy%20Wario%20Land%20%28Japan%2C%20USA%29%20%28En%29.zip" TargetMode="External"/><Relationship Id="rId75" Type="http://schemas.openxmlformats.org/officeDocument/2006/relationships/hyperlink" Target="https://archive.org/download/ni-roms/roms/Nintendo%20-%20Virtual%20Boy.zip/Virtual%20League%20Baseball%20%28USA%29.zip" TargetMode="External"/><Relationship Id="rId74" Type="http://schemas.openxmlformats.org/officeDocument/2006/relationships/hyperlink" Target="https://archive.org/download/ni-roms/roms/Nintendo%20-%20Virtual%20Boy.zip/Virtual%20Lab%20%28Japan%29.zip" TargetMode="External"/><Relationship Id="rId77" Type="http://schemas.openxmlformats.org/officeDocument/2006/relationships/hyperlink" Target="https://archive.org/download/ni-roms/roms/Nintendo%20-%20Virtual%20Boy.zip/Waterworld%20%28USA%29.zip" TargetMode="External"/><Relationship Id="rId76" Type="http://schemas.openxmlformats.org/officeDocument/2006/relationships/hyperlink" Target="https://archive.org/download/ni-roms/roms/Nintendo%20-%20Virtual%20Boy.zip/Virtual%20Pro%20Yakyuu%20%2795%20%28Japan%29.zip" TargetMode="External"/><Relationship Id="rId78" Type="http://schemas.openxmlformats.org/officeDocument/2006/relationships/drawing" Target="../drawings/drawing13.xml"/><Relationship Id="rId71" Type="http://schemas.openxmlformats.org/officeDocument/2006/relationships/hyperlink" Target="https://archive.org/download/ni-roms/roms/Nintendo%20-%20Virtual%20Boy.zip/Virtual%20Bowling%20%28Japan%29.zip" TargetMode="External"/><Relationship Id="rId70" Type="http://schemas.openxmlformats.org/officeDocument/2006/relationships/hyperlink" Target="https://archive.org/download/ni-roms/roms/Nintendo%20-%20Virtual%20Boy.zip/Vertical%20Force%20%28USA%29.zip" TargetMode="External"/><Relationship Id="rId62" Type="http://schemas.openxmlformats.org/officeDocument/2006/relationships/hyperlink" Target="https://archive.org/download/ni-roms/roms/Nintendo%20-%20Virtual%20Boy.zip/StarFox%20%28World%29%20%28Demo%29%20%28Aftermarket%29%20%28Unl%29.zip" TargetMode="External"/><Relationship Id="rId61" Type="http://schemas.openxmlformats.org/officeDocument/2006/relationships/hyperlink" Target="https://archive.org/download/ni-roms/roms/Nintendo%20-%20Virtual%20Boy.zip/Space%20Squash%20%28Japan%29.zip" TargetMode="External"/><Relationship Id="rId64" Type="http://schemas.openxmlformats.org/officeDocument/2006/relationships/hyperlink" Target="https://archive.org/download/ni-roms/roms/Nintendo%20-%20Virtual%20Boy.zip/Teleroboxer%20%28Japan%2C%20USA%29%20%28En%29.zip" TargetMode="External"/><Relationship Id="rId63" Type="http://schemas.openxmlformats.org/officeDocument/2006/relationships/hyperlink" Target="https://archive.org/download/ni-roms/roms/Nintendo%20-%20Virtual%20Boy.zip/T%26E%20Virtual%20Golf%20%28Japan%29.zip" TargetMode="External"/><Relationship Id="rId66" Type="http://schemas.openxmlformats.org/officeDocument/2006/relationships/hyperlink" Target="https://archive.org/download/ni-roms/roms/Nintendo%20-%20Virtual%20Boy.zip/Tron%20VB%20%28World%29%20%28Demo%29%20%28Aftermarket%29%20%28Unl%29.zip" TargetMode="External"/><Relationship Id="rId65" Type="http://schemas.openxmlformats.org/officeDocument/2006/relationships/hyperlink" Target="https://archive.org/download/ni-roms/roms/Nintendo%20-%20Virtual%20Boy.zip/Tobidase%21%20Panibon%20%28Japan%29.zip" TargetMode="External"/><Relationship Id="rId68" Type="http://schemas.openxmlformats.org/officeDocument/2006/relationships/hyperlink" Target="https://archive.org/download/ni-roms/roms/Nintendo%20-%20Virtual%20Boy.zip/VUEngine%20Platformer%20%28World%29%20%28En%2CFr%2CDe%2CEs-ES%29%20%28Demo%29%20%28Aftermarket%29%20%28Unl%29.zip" TargetMode="External"/><Relationship Id="rId67" Type="http://schemas.openxmlformats.org/officeDocument/2006/relationships/hyperlink" Target="https://archive.org/download/ni-roms/roms/Nintendo%20-%20Virtual%20Boy.zip/V-Tetris%20%28Japan%29.zip" TargetMode="External"/><Relationship Id="rId60" Type="http://schemas.openxmlformats.org/officeDocument/2006/relationships/hyperlink" Target="https://archive.org/download/ni-roms/roms/Nintendo%20-%20Virtual%20Boy.zip/Space%20Pinball%20%28Japan%29%20%28En%29%20%28Proto%29.zip" TargetMode="External"/><Relationship Id="rId69" Type="http://schemas.openxmlformats.org/officeDocument/2006/relationships/hyperlink" Target="https://archive.org/download/ni-roms/roms/Nintendo%20-%20Virtual%20Boy.zip/Vertical%20Force%20%28Japan%29.zip" TargetMode="External"/><Relationship Id="rId51" Type="http://schemas.openxmlformats.org/officeDocument/2006/relationships/hyperlink" Target="https://archive.org/download/ni-roms/roms/Nintendo%20-%20Virtual%20Boy.zip/Snowball%20Wars%20%28World%29%20%28Demo%203%29%20%28Aftermarket%29%20%28Unl%29.zip" TargetMode="External"/><Relationship Id="rId50" Type="http://schemas.openxmlformats.org/officeDocument/2006/relationships/hyperlink" Target="https://archive.org/download/ni-roms/roms/Nintendo%20-%20Virtual%20Boy.zip/Snowball%20Wars%20%28World%29%20%28Demo%202%29%20%28Aftermarket%29%20%28Unl%29.zip" TargetMode="External"/><Relationship Id="rId53" Type="http://schemas.openxmlformats.org/officeDocument/2006/relationships/hyperlink" Target="https://archive.org/download/ni-roms/roms/Nintendo%20-%20Virtual%20Boy.zip/Soviet%20Union%202010%20%28World%29%20%28v1.2%29%20%28Aftermarket%29%20%28Unl%29.zip" TargetMode="External"/><Relationship Id="rId52" Type="http://schemas.openxmlformats.org/officeDocument/2006/relationships/hyperlink" Target="https://archive.org/download/ni-roms/roms/Nintendo%20-%20Virtual%20Boy.zip/Soviet%20Union%202010%20%28World%29%20%28v1.0%29%20%28Aftermarket%29%20%28Unl%29.zip" TargetMode="External"/><Relationship Id="rId55" Type="http://schemas.openxmlformats.org/officeDocument/2006/relationships/hyperlink" Target="https://archive.org/download/ni-roms/roms/Nintendo%20-%20Virtual%20Boy.zip/Soviet%20Union%202011%20%28World%29%20%28Beta%202%29%20%28Aftermarket%29%20%28Unl%29.zip" TargetMode="External"/><Relationship Id="rId54" Type="http://schemas.openxmlformats.org/officeDocument/2006/relationships/hyperlink" Target="https://archive.org/download/ni-roms/roms/Nintendo%20-%20Virtual%20Boy.zip/Soviet%20Union%202011%20%28World%29%20%28Beta%201%29%20%28Aftermarket%29%20%28Unl%29.zip" TargetMode="External"/><Relationship Id="rId57" Type="http://schemas.openxmlformats.org/officeDocument/2006/relationships/hyperlink" Target="https://archive.org/download/ni-roms/roms/Nintendo%20-%20Virtual%20Boy.zip/Soviet%20Union%202011%20%28World%29%20%28v1.1%29%20%28Aftermarket%29%20%28Unl%29.zip" TargetMode="External"/><Relationship Id="rId56" Type="http://schemas.openxmlformats.org/officeDocument/2006/relationships/hyperlink" Target="https://archive.org/download/ni-roms/roms/Nintendo%20-%20Virtual%20Boy.zip/Soviet%20Union%202011%20%28World%29%20%28v1.0%29%20%28Aftermarket%29%20%28Unl%29.zip" TargetMode="External"/><Relationship Id="rId59" Type="http://schemas.openxmlformats.org/officeDocument/2006/relationships/hyperlink" Target="https://archive.org/download/ni-roms/roms/Nintendo%20-%20Virtual%20Boy.zip/Space%20Invaders%20-%20Virtual%20Collection%20%28Japan%29.zip" TargetMode="External"/><Relationship Id="rId58" Type="http://schemas.openxmlformats.org/officeDocument/2006/relationships/hyperlink" Target="https://archive.org/download/ni-roms/roms/Nintendo%20-%20Virtual%20Boy.zip/Soviet%20Union%202011%20%28World%29%20%28v1.2%29%20%28Aftermarket%29%20%28Unl%29.zip" TargetMode="External"/><Relationship Id="rId1" Type="http://schemas.openxmlformats.org/officeDocument/2006/relationships/hyperlink" Target="https://archive.org/download/ni-roms/roms/Nintendo%20-%20Virtual%20Boy.zip/3-D%20BattleSnake%20%28World%29%20%28Aftermarket%29%20%28Unl%29.zip" TargetMode="External"/><Relationship Id="rId2" Type="http://schemas.openxmlformats.org/officeDocument/2006/relationships/hyperlink" Target="https://archive.org/download/ni-roms/roms/Nintendo%20-%20Virtual%20Boy.zip/3-D%20Tetris%20%28USA%29.zip" TargetMode="External"/><Relationship Id="rId3" Type="http://schemas.openxmlformats.org/officeDocument/2006/relationships/hyperlink" Target="https://archive.org/download/ni-roms/roms/Nintendo%20-%20Virtual%20Boy.zip/3D%20Crosswords%20%28World%29%20%28Emulator%20Version%29%20%28Aftermarket%29%20%28Unl%29.zip" TargetMode="External"/><Relationship Id="rId4" Type="http://schemas.openxmlformats.org/officeDocument/2006/relationships/hyperlink" Target="https://archive.org/download/ni-roms/roms/Nintendo%20-%20Virtual%20Boy.zip/3D%20Crosswords%20%28World%29%20%28Hardware%20Version%29%20%28Aftermarket%29%20%28Unl%29.zip" TargetMode="External"/><Relationship Id="rId9" Type="http://schemas.openxmlformats.org/officeDocument/2006/relationships/hyperlink" Target="https://archive.org/download/ni-roms/roms/Nintendo%20-%20Virtual%20Boy.zip/Bad%20Apple%20%28World%29%20%28Demo%29%20%28Hardware%20Version%29%20%28Aftermarket%29%20%28Unl%29.zip" TargetMode="External"/><Relationship Id="rId5" Type="http://schemas.openxmlformats.org/officeDocument/2006/relationships/hyperlink" Target="https://archive.org/download/ni-roms/roms/Nintendo%20-%20Virtual%20Boy.zip/BLOX%20%28World%29%20%28v1.0%29%20%28Aftermarket%29%20%28Unl%29.zip" TargetMode="External"/><Relationship Id="rId6" Type="http://schemas.openxmlformats.org/officeDocument/2006/relationships/hyperlink" Target="https://archive.org/download/ni-roms/roms/Nintendo%20-%20Virtual%20Boy.zip/BLOX%20%28World%29%20%28v1.1%29%20%28Aftermarket%29%20%28Unl%29.zip" TargetMode="External"/><Relationship Id="rId7" Type="http://schemas.openxmlformats.org/officeDocument/2006/relationships/hyperlink" Target="https://archive.org/download/ni-roms/roms/Nintendo%20-%20Virtual%20Boy.zip/BLOX%202%20%28World%29%20%28En%2CFr%2CDe%2CEs%2CIt%2CSv%2CFi%2CCs%2CSl%29%20%28Aftermarket%29%20%28Unl%29.zip" TargetMode="External"/><Relationship Id="rId8" Type="http://schemas.openxmlformats.org/officeDocument/2006/relationships/hyperlink" Target="https://archive.org/download/ni-roms/roms/Nintendo%20-%20Virtual%20Boy.zip/Bad%20Apple%20%28World%29%20%28Demo%29%20%28Emulator%20Version%29%20%28Aftermarket%29%20%28Unl%29.zip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archive.org/download/ni-roms/roms/Nintendo%20-%20Virtual%20Boy.zip/Niko-chan%20Battle%20%28Japan%29%20%28Proto%29.zip" TargetMode="External"/><Relationship Id="rId42" Type="http://schemas.openxmlformats.org/officeDocument/2006/relationships/hyperlink" Target="https://archive.org/download/ni-roms/roms/Nintendo%20-%20Virtual%20Boy.zip/Panic%20Bomber%20%28USA%29.zip" TargetMode="External"/><Relationship Id="rId41" Type="http://schemas.openxmlformats.org/officeDocument/2006/relationships/hyperlink" Target="https://archive.org/download/ni-roms/roms/Nintendo%20-%20Virtual%20Boy.zip/Null%20Pointer%20Mockup%20%28World%29%20%28Demo%29%20%28Aftermarket%29%20%28Unl%29.zip" TargetMode="External"/><Relationship Id="rId44" Type="http://schemas.openxmlformats.org/officeDocument/2006/relationships/hyperlink" Target="https://archive.org/download/ni-roms/roms/Nintendo%20-%20Virtual%20Boy.zip/Red%20Alarm%20%28USA%29.zip" TargetMode="External"/><Relationship Id="rId43" Type="http://schemas.openxmlformats.org/officeDocument/2006/relationships/hyperlink" Target="https://archive.org/download/ni-roms/roms/Nintendo%20-%20Virtual%20Boy.zip/Red%20Alarm%20%28Japan%29.zip" TargetMode="External"/><Relationship Id="rId46" Type="http://schemas.openxmlformats.org/officeDocument/2006/relationships/hyperlink" Target="https://archive.org/download/ni-roms/roms/Nintendo%20-%20Virtual%20Boy.zip/SD%20Gundam%20-%20Dimension%20War%20%28Japan%29.zip" TargetMode="External"/><Relationship Id="rId45" Type="http://schemas.openxmlformats.org/officeDocument/2006/relationships/hyperlink" Target="https://archive.org/download/ni-roms/roms/Nintendo%20-%20Virtual%20Boy.zip/Red%20Square%20%28World%29%20%28Aftermarket%29%20%28Unl%29.zip" TargetMode="External"/><Relationship Id="rId48" Type="http://schemas.openxmlformats.org/officeDocument/2006/relationships/hyperlink" Target="https://archive.org/download/ni-roms/roms/Nintendo%20-%20Virtual%20Boy.zip/Snatcher%20%28World%29%20%28Demo%29%20%28Aftermarket%29%20%28Unl%29.zip" TargetMode="External"/><Relationship Id="rId47" Type="http://schemas.openxmlformats.org/officeDocument/2006/relationships/hyperlink" Target="https://archive.org/download/ni-roms/roms/Nintendo%20-%20Virtual%20Boy.zip/SPONG%20%28World%29%20%28En%2CFr%2CDe%2CEs%29%20%28Demo%29%20%28Aftermarket%29%20%28Unl%29.zip" TargetMode="External"/><Relationship Id="rId49" Type="http://schemas.openxmlformats.org/officeDocument/2006/relationships/hyperlink" Target="https://archive.org/download/ni-roms/roms/Nintendo%20-%20Virtual%20Boy.zip/Snowball%20Wars%20%28World%29%20%28Demo%201%29%20%28Aftermarket%29%20%28Unl%29.zip" TargetMode="External"/><Relationship Id="rId31" Type="http://schemas.openxmlformats.org/officeDocument/2006/relationships/hyperlink" Target="https://archive.org/download/ni-roms/roms/Nintendo%20-%20Virtual%20Boy.zip/Insmouth%20no%20Yakata%20%28Japan%29.zip" TargetMode="External"/><Relationship Id="rId30" Type="http://schemas.openxmlformats.org/officeDocument/2006/relationships/hyperlink" Target="https://archive.org/download/ni-roms/roms/Nintendo%20-%20Virtual%20Boy.zip/Insecticide%20%28World%29%20%28Aftermarket%29%20%28Unl%29.zip" TargetMode="External"/><Relationship Id="rId33" Type="http://schemas.openxmlformats.org/officeDocument/2006/relationships/hyperlink" Target="https://archive.org/download/ni-roms/roms/Nintendo%20-%20Virtual%20Boy.zip/Jack%20Bros.%20no%20Meiro%20de%20Hiihoo%21%20%28Japan%29.zip" TargetMode="External"/><Relationship Id="rId32" Type="http://schemas.openxmlformats.org/officeDocument/2006/relationships/hyperlink" Target="https://archive.org/download/ni-roms/roms/Nintendo%20-%20Virtual%20Boy.zip/Jack%20Bros.%20%28USA%29.zip" TargetMode="External"/><Relationship Id="rId35" Type="http://schemas.openxmlformats.org/officeDocument/2006/relationships/hyperlink" Target="https://archive.org/download/ni-roms/roms/Nintendo%20-%20Virtual%20Boy.zip/Mario%20Clash%20%28Japan%2C%20USA%29%20%28En%29.zip" TargetMode="External"/><Relationship Id="rId34" Type="http://schemas.openxmlformats.org/officeDocument/2006/relationships/hyperlink" Target="https://archive.org/download/ni-roms/roms/Nintendo%20-%20Virtual%20Boy.zip/Mario%27s%20Tennis%20%28Japan%2C%20USA%29%20%28En%29.zip" TargetMode="External"/><Relationship Id="rId37" Type="http://schemas.openxmlformats.org/officeDocument/2006/relationships/hyperlink" Target="https://archive.org/download/ni-roms/roms/Nintendo%20-%20Virtual%20Boy.zip/Mario%20Kart%20-%20Virtual%20Cup%20%28World%29%20%28Aftermarket%29%20%28Unl%29.zip" TargetMode="External"/><Relationship Id="rId36" Type="http://schemas.openxmlformats.org/officeDocument/2006/relationships/hyperlink" Target="https://archive.org/download/ni-roms/roms/Nintendo%20-%20Virtual%20Boy.zip/Mario%20Combat%20%28World%29%20%28Aftermarket%29%20%28Unl%29.zip" TargetMode="External"/><Relationship Id="rId39" Type="http://schemas.openxmlformats.org/officeDocument/2006/relationships/hyperlink" Target="https://archive.org/download/ni-roms/roms/Nintendo%20-%20Virtual%20Boy.zip/Nester%27s%20Funky%20Bowling%20%28USA%29.zip" TargetMode="External"/><Relationship Id="rId38" Type="http://schemas.openxmlformats.org/officeDocument/2006/relationships/hyperlink" Target="https://archive.org/download/ni-roms/roms/Nintendo%20-%20Virtual%20Boy.zip/Mario%20VB%20%28World%29%20%28Aftermarket%29%20%28Unl%29.zip" TargetMode="External"/><Relationship Id="rId20" Type="http://schemas.openxmlformats.org/officeDocument/2006/relationships/hyperlink" Target="https://archive.org/download/ni-roms/roms/Nintendo%20-%20Virtual%20Boy.zip/Fishbone%20%28World%29%20%28Demo%203%29%20%28Aftermarket%29%20%28Unl%29.zip" TargetMode="External"/><Relationship Id="rId22" Type="http://schemas.openxmlformats.org/officeDocument/2006/relationships/hyperlink" Target="https://archive.org/download/ni-roms/roms/Nintendo%20-%20Virtual%20Boy.zip/Formula%20V%20%28World%29%20%28Demo%29%20%28Hardware%20Version%29%20%28Aftermarket%29%20%28Unl%29.zip" TargetMode="External"/><Relationship Id="rId21" Type="http://schemas.openxmlformats.org/officeDocument/2006/relationships/hyperlink" Target="https://archive.org/download/ni-roms/roms/Nintendo%20-%20Virtual%20Boy.zip/Formula%20V%20%28World%29%20%28Demo%29%20%28Emulator%20Version%29%20%28Aftermarket%29%20%28Unl%29.zip" TargetMode="External"/><Relationship Id="rId24" Type="http://schemas.openxmlformats.org/officeDocument/2006/relationships/hyperlink" Target="https://archive.org/download/ni-roms/roms/Nintendo%20-%20Virtual%20Boy.zip/Golf%20%28USA%29.zip" TargetMode="External"/><Relationship Id="rId23" Type="http://schemas.openxmlformats.org/officeDocument/2006/relationships/hyperlink" Target="https://archive.org/download/ni-roms/roms/Nintendo%20-%20Virtual%20Boy.zip/Galactic%20Pinball%20%28Japan%2C%20USA%29%20%28En%29.zip" TargetMode="External"/><Relationship Id="rId26" Type="http://schemas.openxmlformats.org/officeDocument/2006/relationships/hyperlink" Target="https://archive.org/download/ni-roms/roms/Nintendo%20-%20Virtual%20Boy.zip/Hamburgers%20En%20Route%20to%20Switzerland%20%28World%29%20%28Demo%201%29%20%28Aftermarket%29%20%28Unl%29.zip" TargetMode="External"/><Relationship Id="rId25" Type="http://schemas.openxmlformats.org/officeDocument/2006/relationships/hyperlink" Target="https://archive.org/download/ni-roms/roms/Nintendo%20-%20Virtual%20Boy.zip/Hamburgers%20En%20Route%20to%20Switzerland%20%28World%29%20%28Aftermarket%29%20%28Unl%29.zip" TargetMode="External"/><Relationship Id="rId28" Type="http://schemas.openxmlformats.org/officeDocument/2006/relationships/hyperlink" Target="https://archive.org/download/ni-roms/roms/Nintendo%20-%20Virtual%20Boy.zip/Hyper%20Fighting%20%28World%29%20%28Aftermarket%29%20%28Unl%29.zip" TargetMode="External"/><Relationship Id="rId27" Type="http://schemas.openxmlformats.org/officeDocument/2006/relationships/hyperlink" Target="https://archive.org/download/ni-roms/roms/Nintendo%20-%20Virtual%20Boy.zip/Hamburgers%20En%20Route%20to%20Switzerland%20%28World%29%20%28Demo%202%29%20%28Aftermarket%29%20%28Unl%29.zip" TargetMode="External"/><Relationship Id="rId29" Type="http://schemas.openxmlformats.org/officeDocument/2006/relationships/hyperlink" Target="https://archive.org/download/ni-roms/roms/Nintendo%20-%20Virtual%20Boy.zip/Hyper%20Fighting%20%28World%29%20%28Beta%29%20%28Aftermarket%29%20%28Unl%29.zip" TargetMode="External"/><Relationship Id="rId11" Type="http://schemas.openxmlformats.org/officeDocument/2006/relationships/hyperlink" Target="https://archive.org/download/ni-roms/roms/Nintendo%20-%20Virtual%20Boy.zip/Bound%20High%20%28World%29%20%28Proto%201%29%20%5Bb%5D.zip" TargetMode="External"/><Relationship Id="rId10" Type="http://schemas.openxmlformats.org/officeDocument/2006/relationships/hyperlink" Target="https://archive.org/download/ni-roms/roms/Nintendo%20-%20Virtual%20Boy.zip/Ballface%20%28World%29%20%28Demo%29%20%28Aftermarket%29%20%28Unl%29.zip" TargetMode="External"/><Relationship Id="rId13" Type="http://schemas.openxmlformats.org/officeDocument/2006/relationships/hyperlink" Target="https://archive.org/download/ni-roms/roms/Nintendo%20-%20Virtual%20Boy.zip/Capitan%20Sevilla%202%20%28World%29%20%28Es%29%20%28Aftermarket%29%20%28Unl%29.zip" TargetMode="External"/><Relationship Id="rId12" Type="http://schemas.openxmlformats.org/officeDocument/2006/relationships/hyperlink" Target="https://archive.org/download/ni-roms/roms/Nintendo%20-%20Virtual%20Boy.zip/Bound%20High%20%28World%29%20%28Proto%202%29.zip" TargetMode="External"/><Relationship Id="rId15" Type="http://schemas.openxmlformats.org/officeDocument/2006/relationships/hyperlink" Target="https://archive.org/download/ni-roms/roms/Nintendo%20-%20Virtual%20Boy.zip/Elevated%20Speed%20%28World%29%20%28High%20Resolution%20Version%29%20%28Aftermarket%29%20%28Unl%29.zip" TargetMode="External"/><Relationship Id="rId14" Type="http://schemas.openxmlformats.org/officeDocument/2006/relationships/hyperlink" Target="https://archive.org/download/ni-roms/roms/Nintendo%20-%20Virtual%20Boy.zip/Capitan%20Sevilla%203D%20%28World%29%20%28En%2CDe%2CEs%29%20%28Demo%29%20%28Aftermarket%29%20%28Unl%29.zip" TargetMode="External"/><Relationship Id="rId17" Type="http://schemas.openxmlformats.org/officeDocument/2006/relationships/hyperlink" Target="https://archive.org/download/ni-roms/roms/Nintendo%20-%20Virtual%20Boy.zip/Fishbone%20%28World%29%20%28Aftermarket%29%20%28Unl%29.zip" TargetMode="External"/><Relationship Id="rId16" Type="http://schemas.openxmlformats.org/officeDocument/2006/relationships/hyperlink" Target="https://archive.org/download/ni-roms/roms/Nintendo%20-%20Virtual%20Boy.zip/Elevated%20Speed%20%28World%29%20%28Low%20Resolution%20Version%29%20%28Aftermarket%29%20%28Unl%29.zip" TargetMode="External"/><Relationship Id="rId19" Type="http://schemas.openxmlformats.org/officeDocument/2006/relationships/hyperlink" Target="https://archive.org/download/ni-roms/roms/Nintendo%20-%20Virtual%20Boy.zip/Fishbone%20%28World%29%20%28Demo%202%29%20%28Aftermarket%29%20%28Unl%29.zip" TargetMode="External"/><Relationship Id="rId18" Type="http://schemas.openxmlformats.org/officeDocument/2006/relationships/hyperlink" Target="https://archive.org/download/ni-roms/roms/Nintendo%20-%20Virtual%20Boy.zip/Fishbone%20%28World%29%20%28Demo%201%29%20%28Aftermarket%29%20%28Unl%29.zip" TargetMode="External"/><Relationship Id="rId73" Type="http://schemas.openxmlformats.org/officeDocument/2006/relationships/hyperlink" Target="https://archive.org/download/ni-roms/roms/Nintendo%20-%20Virtual%20Boy.zip/Virtual%20Fishing%20%28Japan%29.zip" TargetMode="External"/><Relationship Id="rId72" Type="http://schemas.openxmlformats.org/officeDocument/2006/relationships/hyperlink" Target="https://archive.org/download/ni-roms/roms/Nintendo%20-%20Virtual%20Boy.zip/Virtual%20Boy%20Wario%20Land%20%28Japan%2C%20USA%29%20%28En%29.zip" TargetMode="External"/><Relationship Id="rId75" Type="http://schemas.openxmlformats.org/officeDocument/2006/relationships/hyperlink" Target="https://archive.org/download/ni-roms/roms/Nintendo%20-%20Virtual%20Boy.zip/Virtual%20League%20Baseball%20%28USA%29.zip" TargetMode="External"/><Relationship Id="rId74" Type="http://schemas.openxmlformats.org/officeDocument/2006/relationships/hyperlink" Target="https://archive.org/download/ni-roms/roms/Nintendo%20-%20Virtual%20Boy.zip/Virtual%20Lab%20%28Japan%29.zip" TargetMode="External"/><Relationship Id="rId77" Type="http://schemas.openxmlformats.org/officeDocument/2006/relationships/hyperlink" Target="https://archive.org/download/ni-roms/roms/Nintendo%20-%20Virtual%20Boy.zip/Waterworld%20%28USA%29.zip" TargetMode="External"/><Relationship Id="rId76" Type="http://schemas.openxmlformats.org/officeDocument/2006/relationships/hyperlink" Target="https://archive.org/download/ni-roms/roms/Nintendo%20-%20Virtual%20Boy.zip/Virtual%20Pro%20Yakyuu%20%2795%20%28Japan%29.zip" TargetMode="External"/><Relationship Id="rId78" Type="http://schemas.openxmlformats.org/officeDocument/2006/relationships/drawing" Target="../drawings/drawing14.xml"/><Relationship Id="rId71" Type="http://schemas.openxmlformats.org/officeDocument/2006/relationships/hyperlink" Target="https://archive.org/download/ni-roms/roms/Nintendo%20-%20Virtual%20Boy.zip/Virtual%20Bowling%20%28Japan%29.zip" TargetMode="External"/><Relationship Id="rId70" Type="http://schemas.openxmlformats.org/officeDocument/2006/relationships/hyperlink" Target="https://archive.org/download/ni-roms/roms/Nintendo%20-%20Virtual%20Boy.zip/Vertical%20Force%20%28USA%29.zip" TargetMode="External"/><Relationship Id="rId62" Type="http://schemas.openxmlformats.org/officeDocument/2006/relationships/hyperlink" Target="https://archive.org/download/ni-roms/roms/Nintendo%20-%20Virtual%20Boy.zip/StarFox%20%28World%29%20%28Demo%29%20%28Aftermarket%29%20%28Unl%29.zip" TargetMode="External"/><Relationship Id="rId61" Type="http://schemas.openxmlformats.org/officeDocument/2006/relationships/hyperlink" Target="https://archive.org/download/ni-roms/roms/Nintendo%20-%20Virtual%20Boy.zip/Space%20Squash%20%28Japan%29.zip" TargetMode="External"/><Relationship Id="rId64" Type="http://schemas.openxmlformats.org/officeDocument/2006/relationships/hyperlink" Target="https://archive.org/download/ni-roms/roms/Nintendo%20-%20Virtual%20Boy.zip/Teleroboxer%20%28Japan%2C%20USA%29%20%28En%29.zip" TargetMode="External"/><Relationship Id="rId63" Type="http://schemas.openxmlformats.org/officeDocument/2006/relationships/hyperlink" Target="https://archive.org/download/ni-roms/roms/Nintendo%20-%20Virtual%20Boy.zip/T%26E%20Virtual%20Golf%20%28Japan%29.zip" TargetMode="External"/><Relationship Id="rId66" Type="http://schemas.openxmlformats.org/officeDocument/2006/relationships/hyperlink" Target="https://archive.org/download/ni-roms/roms/Nintendo%20-%20Virtual%20Boy.zip/Tron%20VB%20%28World%29%20%28Demo%29%20%28Aftermarket%29%20%28Unl%29.zip" TargetMode="External"/><Relationship Id="rId65" Type="http://schemas.openxmlformats.org/officeDocument/2006/relationships/hyperlink" Target="https://archive.org/download/ni-roms/roms/Nintendo%20-%20Virtual%20Boy.zip/Tobidase%21%20Panibon%20%28Japan%29.zip" TargetMode="External"/><Relationship Id="rId68" Type="http://schemas.openxmlformats.org/officeDocument/2006/relationships/hyperlink" Target="https://archive.org/download/ni-roms/roms/Nintendo%20-%20Virtual%20Boy.zip/VUEngine%20Platformer%20%28World%29%20%28En%2CFr%2CDe%2CEs-ES%29%20%28Demo%29%20%28Aftermarket%29%20%28Unl%29.zip" TargetMode="External"/><Relationship Id="rId67" Type="http://schemas.openxmlformats.org/officeDocument/2006/relationships/hyperlink" Target="https://archive.org/download/ni-roms/roms/Nintendo%20-%20Virtual%20Boy.zip/V-Tetris%20%28Japan%29.zip" TargetMode="External"/><Relationship Id="rId60" Type="http://schemas.openxmlformats.org/officeDocument/2006/relationships/hyperlink" Target="https://archive.org/download/ni-roms/roms/Nintendo%20-%20Virtual%20Boy.zip/Space%20Pinball%20%28Japan%29%20%28En%29%20%28Proto%29.zip" TargetMode="External"/><Relationship Id="rId69" Type="http://schemas.openxmlformats.org/officeDocument/2006/relationships/hyperlink" Target="https://archive.org/download/ni-roms/roms/Nintendo%20-%20Virtual%20Boy.zip/Vertical%20Force%20%28Japan%29.zip" TargetMode="External"/><Relationship Id="rId51" Type="http://schemas.openxmlformats.org/officeDocument/2006/relationships/hyperlink" Target="https://archive.org/download/ni-roms/roms/Nintendo%20-%20Virtual%20Boy.zip/Snowball%20Wars%20%28World%29%20%28Demo%203%29%20%28Aftermarket%29%20%28Unl%29.zip" TargetMode="External"/><Relationship Id="rId50" Type="http://schemas.openxmlformats.org/officeDocument/2006/relationships/hyperlink" Target="https://archive.org/download/ni-roms/roms/Nintendo%20-%20Virtual%20Boy.zip/Snowball%20Wars%20%28World%29%20%28Demo%202%29%20%28Aftermarket%29%20%28Unl%29.zip" TargetMode="External"/><Relationship Id="rId53" Type="http://schemas.openxmlformats.org/officeDocument/2006/relationships/hyperlink" Target="https://archive.org/download/ni-roms/roms/Nintendo%20-%20Virtual%20Boy.zip/Soviet%20Union%202010%20%28World%29%20%28v1.2%29%20%28Aftermarket%29%20%28Unl%29.zip" TargetMode="External"/><Relationship Id="rId52" Type="http://schemas.openxmlformats.org/officeDocument/2006/relationships/hyperlink" Target="https://archive.org/download/ni-roms/roms/Nintendo%20-%20Virtual%20Boy.zip/Soviet%20Union%202010%20%28World%29%20%28v1.0%29%20%28Aftermarket%29%20%28Unl%29.zip" TargetMode="External"/><Relationship Id="rId55" Type="http://schemas.openxmlformats.org/officeDocument/2006/relationships/hyperlink" Target="https://archive.org/download/ni-roms/roms/Nintendo%20-%20Virtual%20Boy.zip/Soviet%20Union%202011%20%28World%29%20%28Beta%202%29%20%28Aftermarket%29%20%28Unl%29.zip" TargetMode="External"/><Relationship Id="rId54" Type="http://schemas.openxmlformats.org/officeDocument/2006/relationships/hyperlink" Target="https://archive.org/download/ni-roms/roms/Nintendo%20-%20Virtual%20Boy.zip/Soviet%20Union%202011%20%28World%29%20%28Beta%201%29%20%28Aftermarket%29%20%28Unl%29.zip" TargetMode="External"/><Relationship Id="rId57" Type="http://schemas.openxmlformats.org/officeDocument/2006/relationships/hyperlink" Target="https://archive.org/download/ni-roms/roms/Nintendo%20-%20Virtual%20Boy.zip/Soviet%20Union%202011%20%28World%29%20%28v1.1%29%20%28Aftermarket%29%20%28Unl%29.zip" TargetMode="External"/><Relationship Id="rId56" Type="http://schemas.openxmlformats.org/officeDocument/2006/relationships/hyperlink" Target="https://archive.org/download/ni-roms/roms/Nintendo%20-%20Virtual%20Boy.zip/Soviet%20Union%202011%20%28World%29%20%28v1.0%29%20%28Aftermarket%29%20%28Unl%29.zip" TargetMode="External"/><Relationship Id="rId59" Type="http://schemas.openxmlformats.org/officeDocument/2006/relationships/hyperlink" Target="https://archive.org/download/ni-roms/roms/Nintendo%20-%20Virtual%20Boy.zip/Space%20Invaders%20-%20Virtual%20Collection%20%28Japan%29.zip" TargetMode="External"/><Relationship Id="rId58" Type="http://schemas.openxmlformats.org/officeDocument/2006/relationships/hyperlink" Target="https://archive.org/download/ni-roms/roms/Nintendo%20-%20Virtual%20Boy.zip/Soviet%20Union%202011%20%28World%29%20%28v1.2%29%20%28Aftermarket%29%20%28Unl%29.zip" TargetMode="External"/><Relationship Id="rId1" Type="http://schemas.openxmlformats.org/officeDocument/2006/relationships/hyperlink" Target="https://archive.org/download/ni-roms/roms/Nintendo%20-%20Virtual%20Boy.zip/3-D%20BattleSnake%20%28World%29%20%28Aftermarket%29%20%28Unl%29.zip" TargetMode="External"/><Relationship Id="rId2" Type="http://schemas.openxmlformats.org/officeDocument/2006/relationships/hyperlink" Target="https://archive.org/download/ni-roms/roms/Nintendo%20-%20Virtual%20Boy.zip/3-D%20Tetris%20%28USA%29.zip" TargetMode="External"/><Relationship Id="rId3" Type="http://schemas.openxmlformats.org/officeDocument/2006/relationships/hyperlink" Target="https://archive.org/download/ni-roms/roms/Nintendo%20-%20Virtual%20Boy.zip/3D%20Crosswords%20%28World%29%20%28Emulator%20Version%29%20%28Aftermarket%29%20%28Unl%29.zip" TargetMode="External"/><Relationship Id="rId4" Type="http://schemas.openxmlformats.org/officeDocument/2006/relationships/hyperlink" Target="https://archive.org/download/ni-roms/roms/Nintendo%20-%20Virtual%20Boy.zip/3D%20Crosswords%20%28World%29%20%28Hardware%20Version%29%20%28Aftermarket%29%20%28Unl%29.zip" TargetMode="External"/><Relationship Id="rId9" Type="http://schemas.openxmlformats.org/officeDocument/2006/relationships/hyperlink" Target="https://archive.org/download/ni-roms/roms/Nintendo%20-%20Virtual%20Boy.zip/Bad%20Apple%20%28World%29%20%28Demo%29%20%28Hardware%20Version%29%20%28Aftermarket%29%20%28Unl%29.zip" TargetMode="External"/><Relationship Id="rId5" Type="http://schemas.openxmlformats.org/officeDocument/2006/relationships/hyperlink" Target="https://archive.org/download/ni-roms/roms/Nintendo%20-%20Virtual%20Boy.zip/BLOX%20%28World%29%20%28v1.0%29%20%28Aftermarket%29%20%28Unl%29.zip" TargetMode="External"/><Relationship Id="rId6" Type="http://schemas.openxmlformats.org/officeDocument/2006/relationships/hyperlink" Target="https://archive.org/download/ni-roms/roms/Nintendo%20-%20Virtual%20Boy.zip/BLOX%20%28World%29%20%28v1.1%29%20%28Aftermarket%29%20%28Unl%29.zip" TargetMode="External"/><Relationship Id="rId7" Type="http://schemas.openxmlformats.org/officeDocument/2006/relationships/hyperlink" Target="https://archive.org/download/ni-roms/roms/Nintendo%20-%20Virtual%20Boy.zip/BLOX%202%20%28World%29%20%28En%2CFr%2CDe%2CEs%2CIt%2CSv%2CFi%2CCs%2CSl%29%20%28Aftermarket%29%20%28Unl%29.zip" TargetMode="External"/><Relationship Id="rId8" Type="http://schemas.openxmlformats.org/officeDocument/2006/relationships/hyperlink" Target="https://archive.org/download/ni-roms/roms/Nintendo%20-%20Virtual%20Boy.zip/Bad%20Apple%20%28World%29%20%28Demo%29%20%28Emulator%20Version%29%20%28Aftermarket%29%20%28Unl%29.zip" TargetMode="External"/></Relationships>
</file>

<file path=xl/worksheets/_rels/sheet15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.org/download/ni-roms/roms/Sega%20-%2032X.zip/Virtua%20Fighter%20%28Japan%2C%20USA%29%20%28En%29.zip" TargetMode="External"/><Relationship Id="rId194" Type="http://schemas.openxmlformats.org/officeDocument/2006/relationships/hyperlink" Target="https://archive.org/download/ni-roms/roms/Sega%20-%2032X.zip/Virtua%20Racing%20Deluxe%20%28USA%29%20%28Beta%29%20%281994-08-22%29.zip" TargetMode="External"/><Relationship Id="rId193" Type="http://schemas.openxmlformats.org/officeDocument/2006/relationships/hyperlink" Target="https://archive.org/download/ni-roms/roms/Sega%20-%2032X.zip/Virtua%20Racing%20Deluxe%20%28Japan%29.zip" TargetMode="External"/><Relationship Id="rId192" Type="http://schemas.openxmlformats.org/officeDocument/2006/relationships/hyperlink" Target="https://archive.org/download/ni-roms/roms/Sega%20-%2032X.zip/Virtua%20Racing%20Deluxe%20%28Europe%29.zip" TargetMode="External"/><Relationship Id="rId191" Type="http://schemas.openxmlformats.org/officeDocument/2006/relationships/hyperlink" Target="https://archive.org/download/ni-roms/roms/Sega%20-%2032X.zip/Virtua%20Hamster%20%28USA%29%20%28Proto%29.zip" TargetMode="External"/><Relationship Id="rId187" Type="http://schemas.openxmlformats.org/officeDocument/2006/relationships/hyperlink" Target="https://archive.org/download/ni-roms/roms/Sega%20-%2032X.zip/Virtua%20Fighter%20%28Japan%2C%20USA%29%20%28En%29%20%28Beta%29%20%281995-07-21%29.zip" TargetMode="External"/><Relationship Id="rId186" Type="http://schemas.openxmlformats.org/officeDocument/2006/relationships/hyperlink" Target="https://archive.org/download/ni-roms/roms/Sega%20-%2032X.zip/Virtua%20Fighter%20%28Japan%2C%20USA%29%20%28En%29%20%28Beta%29%20%281995-07-17%29.zip" TargetMode="External"/><Relationship Id="rId185" Type="http://schemas.openxmlformats.org/officeDocument/2006/relationships/hyperlink" Target="https://archive.org/download/ni-roms/roms/Sega%20-%2032X.zip/Virtua%20Fighter%20%28Japan%2C%20USA%29%20%28En%29%20%28Beta%29%20%281995-06-30%29.zip" TargetMode="External"/><Relationship Id="rId184" Type="http://schemas.openxmlformats.org/officeDocument/2006/relationships/hyperlink" Target="https://archive.org/download/ni-roms/roms/Sega%20-%2032X.zip/Virtua%20Fighter%20%28Japan%2C%20USA%29%20%28En%29%20%28Beta%29%20%281995-06-15%29.zip" TargetMode="External"/><Relationship Id="rId189" Type="http://schemas.openxmlformats.org/officeDocument/2006/relationships/hyperlink" Target="https://archive.org/download/ni-roms/roms/Sega%20-%2032X.zip/Virtua%20Fighter%20%28Japan%2C%20USA%29%20%28En%29%20%28Beta%29%20%281995-07-25%29.zip" TargetMode="External"/><Relationship Id="rId188" Type="http://schemas.openxmlformats.org/officeDocument/2006/relationships/hyperlink" Target="https://archive.org/download/ni-roms/roms/Sega%20-%2032X.zip/Virtua%20Fighter%20%28Japan%2C%20USA%29%20%28En%29%20%28Beta%29%20%281995-07-24%29.zip" TargetMode="External"/><Relationship Id="rId183" Type="http://schemas.openxmlformats.org/officeDocument/2006/relationships/hyperlink" Target="https://archive.org/download/ni-roms/roms/Sega%20-%2032X.zip/Virtua%20Fighter%20%28Japan%2C%20USA%29%20%28En%29%20%28Beta%29%20%281995-05-30%29.zip" TargetMode="External"/><Relationship Id="rId182" Type="http://schemas.openxmlformats.org/officeDocument/2006/relationships/hyperlink" Target="https://archive.org/download/ni-roms/roms/Sega%20-%2032X.zip/Virtua%20Fighter%20%28Europe%29.zip" TargetMode="External"/><Relationship Id="rId181" Type="http://schemas.openxmlformats.org/officeDocument/2006/relationships/hyperlink" Target="https://archive.org/download/ni-roms/roms/Sega%20-%2032X.zip/Toughman%20Contest%20%28USA%2C%20Europe%29.zip" TargetMode="External"/><Relationship Id="rId180" Type="http://schemas.openxmlformats.org/officeDocument/2006/relationships/hyperlink" Target="https://archive.org/download/ni-roms/roms/Sega%20-%2032X.zip/Time%20Warner%2032X%20CMD%20Download%20Cartridge%20%28USA%29%20%28Program%29.zip" TargetMode="External"/><Relationship Id="rId176" Type="http://schemas.openxmlformats.org/officeDocument/2006/relationships/hyperlink" Target="https://archive.org/download/ni-roms/roms/Sega%20-%2032X.zip/Tempo%20%28Japan%2C%20USA%29%20%28En%29%20%28Beta%29%20%281995-02-06%29%20%28Alt%29.zip" TargetMode="External"/><Relationship Id="rId175" Type="http://schemas.openxmlformats.org/officeDocument/2006/relationships/hyperlink" Target="https://archive.org/download/ni-roms/roms/Sega%20-%2032X.zip/Tempo%20%28Japan%2C%20USA%29%20%28En%29%20%28Beta%29%20%281995-02-04%29.zip" TargetMode="External"/><Relationship Id="rId174" Type="http://schemas.openxmlformats.org/officeDocument/2006/relationships/hyperlink" Target="https://archive.org/download/ni-roms/roms/Sega%20-%2032X.zip/Tempo%20%28Japan%2C%20USA%29%20%28En%29%20%28Beta%29%20%281995-01-26%29.zip" TargetMode="External"/><Relationship Id="rId173" Type="http://schemas.openxmlformats.org/officeDocument/2006/relationships/hyperlink" Target="https://archive.org/download/ni-roms/roms/Sega%20-%2032X.zip/Tempo%20%28Japan%2C%20USA%29%20%28En%29%20%28Beta%29%20%281995-01-24%29.zip" TargetMode="External"/><Relationship Id="rId179" Type="http://schemas.openxmlformats.org/officeDocument/2006/relationships/hyperlink" Target="https://archive.org/download/ni-roms/roms/Sega%20-%2032X.zip/Tempo%20%28Japan%2C%20USA%29%20%28En%29.zip" TargetMode="External"/><Relationship Id="rId178" Type="http://schemas.openxmlformats.org/officeDocument/2006/relationships/hyperlink" Target="https://archive.org/download/ni-roms/roms/Sega%20-%2032X.zip/Tempo%20%28Japan%2C%20USA%29%20%28En%29%20%28Beta%29%20%281995-02-07%29.zip" TargetMode="External"/><Relationship Id="rId177" Type="http://schemas.openxmlformats.org/officeDocument/2006/relationships/hyperlink" Target="https://archive.org/download/ni-roms/roms/Sega%20-%2032X.zip/Tempo%20%28Japan%2C%20USA%29%20%28En%29%20%28Beta%29%20%281995-02-06%29.zip" TargetMode="External"/><Relationship Id="rId198" Type="http://schemas.openxmlformats.org/officeDocument/2006/relationships/hyperlink" Target="https://archive.org/download/ni-roms/roms/Sega%20-%2032X.zip/WWF%20Raw%20%28World%29.zip" TargetMode="External"/><Relationship Id="rId197" Type="http://schemas.openxmlformats.org/officeDocument/2006/relationships/hyperlink" Target="https://archive.org/download/ni-roms/roms/Sega%20-%2032X.zip/Virtua%20Racing%20Deluxe%20%28USA%29.zip" TargetMode="External"/><Relationship Id="rId196" Type="http://schemas.openxmlformats.org/officeDocument/2006/relationships/hyperlink" Target="https://archive.org/download/ni-roms/roms/Sega%20-%2032X.zip/Virtua%20Racing%20Deluxe%20%28USA%29%20%28Beta%29%20%281994-09-05%29.zip" TargetMode="External"/><Relationship Id="rId195" Type="http://schemas.openxmlformats.org/officeDocument/2006/relationships/hyperlink" Target="https://archive.org/download/ni-roms/roms/Sega%20-%2032X.zip/Virtua%20Racing%20Deluxe%20%28USA%29%20%28Beta%29%20%281994-08-29%29.zip" TargetMode="External"/><Relationship Id="rId199" Type="http://schemas.openxmlformats.org/officeDocument/2006/relationships/hyperlink" Target="https://archive.org/download/ni-roms/roms/Sega%20-%2032X.zip/WWF%20WrestleMania%20-%20The%20Arcade%20Game%20%28USA%29.zip" TargetMode="External"/><Relationship Id="rId150" Type="http://schemas.openxmlformats.org/officeDocument/2006/relationships/hyperlink" Target="https://archive.org/download/ni-roms/roms/Sega%20-%2032X.zip/Star%20Wars%20Arcade%20%28USA%29%20%28Beta%29%20%281994-09-01%29.zip" TargetMode="External"/><Relationship Id="rId149" Type="http://schemas.openxmlformats.org/officeDocument/2006/relationships/hyperlink" Target="https://archive.org/download/ni-roms/roms/Sega%20-%2032X.zip/Star%20Wars%20Arcade%20%28USA%29%20%28Beta%29%20%281994-08-30%29.zip" TargetMode="External"/><Relationship Id="rId148" Type="http://schemas.openxmlformats.org/officeDocument/2006/relationships/hyperlink" Target="https://archive.org/download/ni-roms/roms/Sega%20-%2032X.zip/Star%20Wars%20Arcade%20%28Japan%29.zip" TargetMode="External"/><Relationship Id="rId143" Type="http://schemas.openxmlformats.org/officeDocument/2006/relationships/hyperlink" Target="https://archive.org/download/ni-roms/roms/Sega%20-%2032X.zip/Star%20Wars%20Arcade%20%28Europe%29%20%28Beta%29%20%281994-10-07%29.zip" TargetMode="External"/><Relationship Id="rId142" Type="http://schemas.openxmlformats.org/officeDocument/2006/relationships/hyperlink" Target="https://archive.org/download/ni-roms/roms/Sega%20-%2032X.zip/Star%20Wars%20Arcade%20%28Europe%29%20%28Beta%29%20%281994-10-06%29.zip" TargetMode="External"/><Relationship Id="rId141" Type="http://schemas.openxmlformats.org/officeDocument/2006/relationships/hyperlink" Target="https://archive.org/download/ni-roms/roms/Sega%20-%2032X.zip/Star%20Wars%20Arcade%20%28Europe%29%20%28Beta%29%20%281994-09-29%29.zip" TargetMode="External"/><Relationship Id="rId140" Type="http://schemas.openxmlformats.org/officeDocument/2006/relationships/hyperlink" Target="https://archive.org/download/ni-roms/roms/Sega%20-%2032X.zip/Star%20Wars%20Arcade%20%28Europe%29%20%28Beta%29%20%281994-09-23%29.zip" TargetMode="External"/><Relationship Id="rId147" Type="http://schemas.openxmlformats.org/officeDocument/2006/relationships/hyperlink" Target="https://archive.org/download/ni-roms/roms/Sega%20-%2032X.zip/Star%20Wars%20Arcade%20%28Japan%29%20%28Beta%29%20%281994-10-05%29.zip" TargetMode="External"/><Relationship Id="rId146" Type="http://schemas.openxmlformats.org/officeDocument/2006/relationships/hyperlink" Target="https://archive.org/download/ni-roms/roms/Sega%20-%2032X.zip/Star%20Wars%20Arcade%20%28Japan%29%20%28Beta%29%20%281994-10-03%29.zip" TargetMode="External"/><Relationship Id="rId145" Type="http://schemas.openxmlformats.org/officeDocument/2006/relationships/hyperlink" Target="https://archive.org/download/ni-roms/roms/Sega%20-%2032X.zip/Star%20Wars%20Arcade%20%28Japan%29%20%28Beta%29%20%281994-09-30%29.zip" TargetMode="External"/><Relationship Id="rId144" Type="http://schemas.openxmlformats.org/officeDocument/2006/relationships/hyperlink" Target="https://archive.org/download/ni-roms/roms/Sega%20-%2032X.zip/Star%20Wars%20Arcade%20%28Europe%29.zip" TargetMode="External"/><Relationship Id="rId139" Type="http://schemas.openxmlformats.org/officeDocument/2006/relationships/hyperlink" Target="https://archive.org/download/ni-roms/roms/Sega%20-%2032X.zip/Star%20Trek%20-%20Starfleet%20Academy%20-%20Starship%20Bridge%20Simulator%20%28USA%29.zip" TargetMode="External"/><Relationship Id="rId138" Type="http://schemas.openxmlformats.org/officeDocument/2006/relationships/hyperlink" Target="https://archive.org/download/ni-roms/roms/Sega%20-%2032X.zip/Spot%20Goes%20to%20Hollywood%20%28USA%29%20%28Proto%29.zip" TargetMode="External"/><Relationship Id="rId137" Type="http://schemas.openxmlformats.org/officeDocument/2006/relationships/hyperlink" Target="https://archive.org/download/ni-roms/roms/Sega%20-%2032X.zip/Space%20Harrier%20%28Japan%2C%20USA%29%20%28En%29.zip" TargetMode="External"/><Relationship Id="rId132" Type="http://schemas.openxmlformats.org/officeDocument/2006/relationships/hyperlink" Target="https://archive.org/download/ni-roms/roms/Sega%20-%2032X.zip/RBI%20Baseball%20%2795%20%28USA%29.zip" TargetMode="External"/><Relationship Id="rId131" Type="http://schemas.openxmlformats.org/officeDocument/2006/relationships/hyperlink" Target="https://archive.org/download/ni-roms/roms/Sega%20-%2032X.zip/Primal%20Rage%20%28USA%2C%20Europe%29.zip" TargetMode="External"/><Relationship Id="rId130" Type="http://schemas.openxmlformats.org/officeDocument/2006/relationships/hyperlink" Target="https://archive.org/download/ni-roms/roms/Sega%20-%2032X.zip/Pitfall%20-%20The%20Mayan%20Adventure%20%28USA%29.zip" TargetMode="External"/><Relationship Id="rId136" Type="http://schemas.openxmlformats.org/officeDocument/2006/relationships/hyperlink" Target="https://archive.org/download/ni-roms/roms/Sega%20-%2032X.zip/Space%20Harrier%20%28Japan%2C%20USA%29%20%28En%29%20%28Beta%29%20%281994-09-20%29.zip" TargetMode="External"/><Relationship Id="rId135" Type="http://schemas.openxmlformats.org/officeDocument/2006/relationships/hyperlink" Target="https://archive.org/download/ni-roms/roms/Sega%20-%2032X.zip/Space%20Harrier%20%28Europe%29.zip" TargetMode="External"/><Relationship Id="rId134" Type="http://schemas.openxmlformats.org/officeDocument/2006/relationships/hyperlink" Target="https://archive.org/download/ni-roms/roms/Sega%20-%2032X.zip/Soulstar%20X%20%28USA%29%20%28Proto%29.zip" TargetMode="External"/><Relationship Id="rId133" Type="http://schemas.openxmlformats.org/officeDocument/2006/relationships/hyperlink" Target="https://archive.org/download/ni-roms/roms/Sega%20-%2032X.zip/Sangokushi%20IV%20%28Japan%29.zip" TargetMode="External"/><Relationship Id="rId172" Type="http://schemas.openxmlformats.org/officeDocument/2006/relationships/hyperlink" Target="https://archive.org/download/ni-roms/roms/Sega%20-%2032X.zip/Tempo%20%28Japan%2C%20USA%29%20%28En%29%20%28Beta%29%20%281995-01-19%29.zip" TargetMode="External"/><Relationship Id="rId171" Type="http://schemas.openxmlformats.org/officeDocument/2006/relationships/hyperlink" Target="https://archive.org/download/ni-roms/roms/Sega%20-%2032X.zip/Tempo%20%28Japan%2C%20USA%29%20%28En%29%20%28Beta%29%20%281994-12-21%29.zip" TargetMode="External"/><Relationship Id="rId170" Type="http://schemas.openxmlformats.org/officeDocument/2006/relationships/hyperlink" Target="https://archive.org/download/ni-roms/roms/Sega%20-%2032X.zip/T-MEK%20%28USA%2C%20Europe%29.zip" TargetMode="External"/><Relationship Id="rId165" Type="http://schemas.openxmlformats.org/officeDocument/2006/relationships/hyperlink" Target="https://archive.org/download/ni-roms/roms/Sega%20-%2032X.zip/Stellar%20Assault%20%28USA%2C%20Europe%29%20%28Beta%29%20%281995-03-02%29.zip" TargetMode="External"/><Relationship Id="rId164" Type="http://schemas.openxmlformats.org/officeDocument/2006/relationships/hyperlink" Target="https://archive.org/download/ni-roms/roms/Sega%20-%2032X.zip/Stellar%20Assault%20%28USA%2C%20Europe%29%20%28Beta%29%20%281995-02-22%29.zip" TargetMode="External"/><Relationship Id="rId163" Type="http://schemas.openxmlformats.org/officeDocument/2006/relationships/hyperlink" Target="https://archive.org/download/ni-roms/roms/Sega%20-%2032X.zip/Stellar%20Assault%20%28Japan%29.zip" TargetMode="External"/><Relationship Id="rId162" Type="http://schemas.openxmlformats.org/officeDocument/2006/relationships/hyperlink" Target="https://archive.org/download/ni-roms/roms/Sega%20-%2032X.zip/Stellar%20Assault%20%28Japan%29%20%28En%29%20%28Beta%29%20%281995-02-13%29.zip" TargetMode="External"/><Relationship Id="rId169" Type="http://schemas.openxmlformats.org/officeDocument/2006/relationships/hyperlink" Target="https://archive.org/download/ni-roms/roms/Sega%20-%2032X.zip/Stellar%20Assault%20%28USA%2C%20Europe%29.zip" TargetMode="External"/><Relationship Id="rId168" Type="http://schemas.openxmlformats.org/officeDocument/2006/relationships/hyperlink" Target="https://archive.org/download/ni-roms/roms/Sega%20-%2032X.zip/Stellar%20Assault%20%28USA%2C%20Europe%29%20%28Beta%29%20%281995-03-13%29.zip" TargetMode="External"/><Relationship Id="rId167" Type="http://schemas.openxmlformats.org/officeDocument/2006/relationships/hyperlink" Target="https://archive.org/download/ni-roms/roms/Sega%20-%2032X.zip/Stellar%20Assault%20%28USA%2C%20Europe%29%20%28Beta%29%20%281995-03-13%29%20%28Alt%29.zip" TargetMode="External"/><Relationship Id="rId166" Type="http://schemas.openxmlformats.org/officeDocument/2006/relationships/hyperlink" Target="https://archive.org/download/ni-roms/roms/Sega%20-%2032X.zip/Stellar%20Assault%20%28USA%2C%20Europe%29%20%28Beta%29%20%281995-03-06%29.zip" TargetMode="External"/><Relationship Id="rId161" Type="http://schemas.openxmlformats.org/officeDocument/2006/relationships/hyperlink" Target="https://archive.org/download/ni-roms/roms/Sega%20-%2032X.zip/Stellar%20Assault%20%28Japan%29%20%28En%29%20%28Beta%29%20%281995-02-06%29.zip" TargetMode="External"/><Relationship Id="rId160" Type="http://schemas.openxmlformats.org/officeDocument/2006/relationships/hyperlink" Target="https://archive.org/download/ni-roms/roms/Sega%20-%2032X.zip/Star%20Wars%20Arcade%20%28USA%29.zip" TargetMode="External"/><Relationship Id="rId159" Type="http://schemas.openxmlformats.org/officeDocument/2006/relationships/hyperlink" Target="https://archive.org/download/ni-roms/roms/Sega%20-%2032X.zip/Star%20Wars%20Arcade%20%28USA%29%20%28Beta%29%20%281994-09-18%29.zip" TargetMode="External"/><Relationship Id="rId154" Type="http://schemas.openxmlformats.org/officeDocument/2006/relationships/hyperlink" Target="https://archive.org/download/ni-roms/roms/Sega%20-%2032X.zip/Star%20Wars%20Arcade%20%28USA%29%20%28Beta%29%20%281994-09-12%29.zip" TargetMode="External"/><Relationship Id="rId153" Type="http://schemas.openxmlformats.org/officeDocument/2006/relationships/hyperlink" Target="https://archive.org/download/ni-roms/roms/Sega%20-%2032X.zip/Star%20Wars%20Arcade%20%28USA%29%20%28Beta%29%20%281994-09-09%29.zip" TargetMode="External"/><Relationship Id="rId152" Type="http://schemas.openxmlformats.org/officeDocument/2006/relationships/hyperlink" Target="https://archive.org/download/ni-roms/roms/Sega%20-%2032X.zip/Star%20Wars%20Arcade%20%28USA%29%20%28Beta%29%20%281994-09-07%29.zip" TargetMode="External"/><Relationship Id="rId151" Type="http://schemas.openxmlformats.org/officeDocument/2006/relationships/hyperlink" Target="https://archive.org/download/ni-roms/roms/Sega%20-%2032X.zip/Star%20Wars%20Arcade%20%28USA%29%20%28Beta%29%20%281994-09-06%29.zip" TargetMode="External"/><Relationship Id="rId158" Type="http://schemas.openxmlformats.org/officeDocument/2006/relationships/hyperlink" Target="https://archive.org/download/ni-roms/roms/Sega%20-%2032X.zip/Star%20Wars%20Arcade%20%28USA%29%20%28Beta%29%20%281994-09-16%29.zip" TargetMode="External"/><Relationship Id="rId157" Type="http://schemas.openxmlformats.org/officeDocument/2006/relationships/hyperlink" Target="https://archive.org/download/ni-roms/roms/Sega%20-%2032X.zip/Star%20Wars%20Arcade%20%28USA%29%20%28Beta%29%20%281994-09-15%29.zip" TargetMode="External"/><Relationship Id="rId156" Type="http://schemas.openxmlformats.org/officeDocument/2006/relationships/hyperlink" Target="https://archive.org/download/ni-roms/roms/Sega%20-%2032X.zip/Star%20Wars%20Arcade%20%28USA%29%20%28Beta%29%20%281994-09-14%29.zip" TargetMode="External"/><Relationship Id="rId155" Type="http://schemas.openxmlformats.org/officeDocument/2006/relationships/hyperlink" Target="https://archive.org/download/ni-roms/roms/Sega%20-%2032X.zip/Star%20Wars%20Arcade%20%28USA%29%20%28Beta%29%20%281994-09-13%29.zip" TargetMode="External"/><Relationship Id="rId107" Type="http://schemas.openxmlformats.org/officeDocument/2006/relationships/hyperlink" Target="https://archive.org/download/ni-roms/roms/Sega%20-%2032X.zip/Mortal%20Kombat%20II%20%28Japan%2C%20USA%29%20%28En%29.zip" TargetMode="External"/><Relationship Id="rId106" Type="http://schemas.openxmlformats.org/officeDocument/2006/relationships/hyperlink" Target="https://archive.org/download/ni-roms/roms/Sega%20-%2032X.zip/Mortal%20Kombat%20II%20%28Europe%29.zip" TargetMode="External"/><Relationship Id="rId105" Type="http://schemas.openxmlformats.org/officeDocument/2006/relationships/hyperlink" Target="https://archive.org/download/ni-roms/roms/Sega%20-%2032X.zip/Metal%20Head%20%28Japan%2C%20USA%29%20%28En%2CJa%29.zip" TargetMode="External"/><Relationship Id="rId104" Type="http://schemas.openxmlformats.org/officeDocument/2006/relationships/hyperlink" Target="https://archive.org/download/ni-roms/roms/Sega%20-%2032X.zip/Metal%20Head%20%28Japan%2C%20USA%29%20%28En%29%20%28Beta%29%20%281994-12-20%29.zip" TargetMode="External"/><Relationship Id="rId109" Type="http://schemas.openxmlformats.org/officeDocument/2006/relationships/hyperlink" Target="https://archive.org/download/ni-roms/roms/Sega%20-%2032X.zip/Motherbase%20%28Europe%29.zip" TargetMode="External"/><Relationship Id="rId108" Type="http://schemas.openxmlformats.org/officeDocument/2006/relationships/hyperlink" Target="https://archive.org/download/ni-roms/roms/Sega%20-%2032X.zip/Motherbase%20%28Europe%29%20%28Sample%29.zip" TargetMode="External"/><Relationship Id="rId103" Type="http://schemas.openxmlformats.org/officeDocument/2006/relationships/hyperlink" Target="https://archive.org/download/ni-roms/roms/Sega%20-%2032X.zip/Metal%20Head%20%28Japan%2C%20USA%29%20%28En%29%20%28Beta%29%20%281994-12-13%29.zip" TargetMode="External"/><Relationship Id="rId102" Type="http://schemas.openxmlformats.org/officeDocument/2006/relationships/hyperlink" Target="https://archive.org/download/ni-roms/roms/Sega%20-%2032X.zip/Metal%20Head%20%28Japan%2C%20USA%29%20%28En%29%20%28Beta%29%20%281994-12-09%29.zip" TargetMode="External"/><Relationship Id="rId101" Type="http://schemas.openxmlformats.org/officeDocument/2006/relationships/hyperlink" Target="https://archive.org/download/ni-roms/roms/Sega%20-%2032X.zip/Metal%20Head%20%28Japan%2C%20USA%29%20%28En%29%20%28Beta%29%20%281994-12-07%29.zip" TargetMode="External"/><Relationship Id="rId100" Type="http://schemas.openxmlformats.org/officeDocument/2006/relationships/hyperlink" Target="https://archive.org/download/ni-roms/roms/Sega%20-%2032X.zip/Metal%20Head%20%28Japan%2C%20USA%29%20%28En%29%20%28Beta%29%20%281994-12-07%29%20%28Alt%29.zip" TargetMode="External"/><Relationship Id="rId129" Type="http://schemas.openxmlformats.org/officeDocument/2006/relationships/hyperlink" Target="https://archive.org/download/ni-roms/roms/Sega%20-%2032X.zip/Pinocchio%20%28Europe%29%20%28Proto%29%20%281995-12-06%29.zip" TargetMode="External"/><Relationship Id="rId128" Type="http://schemas.openxmlformats.org/officeDocument/2006/relationships/hyperlink" Target="https://archive.org/download/ni-roms/roms/Sega%20-%2032X.zip/NFL%20Quarterback%20Club%20%28World%29.zip" TargetMode="External"/><Relationship Id="rId127" Type="http://schemas.openxmlformats.org/officeDocument/2006/relationships/hyperlink" Target="https://archive.org/download/ni-roms/roms/Sega%20-%2032X.zip/NBA%20Jam%20-%20Tournament%20Edition%20%28World%29.zip" TargetMode="External"/><Relationship Id="rId126" Type="http://schemas.openxmlformats.org/officeDocument/2006/relationships/hyperlink" Target="https://archive.org/download/ni-roms/roms/Sega%20-%2032X.zip/Motocross%20Championship%20%28USA%29.zip" TargetMode="External"/><Relationship Id="rId121" Type="http://schemas.openxmlformats.org/officeDocument/2006/relationships/hyperlink" Target="https://archive.org/download/ni-roms/roms/Sega%20-%2032X.zip/Motocross%20Championship%20%28Japan%2C%20USA%29%20%28En%29%20%28Beta%29%20%281994-11-03%29.zip" TargetMode="External"/><Relationship Id="rId120" Type="http://schemas.openxmlformats.org/officeDocument/2006/relationships/hyperlink" Target="https://archive.org/download/ni-roms/roms/Sega%20-%2032X.zip/Motocross%20Championship%20%28Japan%2C%20USA%29%20%28En%29%20%28Beta%29%20%281994-11-02%29.zip" TargetMode="External"/><Relationship Id="rId125" Type="http://schemas.openxmlformats.org/officeDocument/2006/relationships/hyperlink" Target="https://archive.org/download/ni-roms/roms/Sega%20-%2032X.zip/Motocross%20Championship%20%28Japan%2C%20USA%29%20%28En%29%20%28Beta%29%20%281994-11-11%29.zip" TargetMode="External"/><Relationship Id="rId124" Type="http://schemas.openxmlformats.org/officeDocument/2006/relationships/hyperlink" Target="https://archive.org/download/ni-roms/roms/Sega%20-%2032X.zip/Motocross%20Championship%20%28Japan%2C%20USA%29%20%28En%29%20%28Beta%29%20%281994-11-08%29.zip" TargetMode="External"/><Relationship Id="rId123" Type="http://schemas.openxmlformats.org/officeDocument/2006/relationships/hyperlink" Target="https://archive.org/download/ni-roms/roms/Sega%20-%2032X.zip/Motocross%20Championship%20%28Japan%2C%20USA%29%20%28En%29%20%28Beta%29%20%281994-11-07%29.zip" TargetMode="External"/><Relationship Id="rId122" Type="http://schemas.openxmlformats.org/officeDocument/2006/relationships/hyperlink" Target="https://archive.org/download/ni-roms/roms/Sega%20-%2032X.zip/Motocross%20Championship%20%28Japan%2C%20USA%29%20%28En%29%20%28Beta%29%20%281994-11-04%29.zip" TargetMode="External"/><Relationship Id="rId118" Type="http://schemas.openxmlformats.org/officeDocument/2006/relationships/hyperlink" Target="https://archive.org/download/ni-roms/roms/Sega%20-%2032X.zip/Motocross%20Championship%20%28Japan%2C%20USA%29%20%28En%29%20%28Beta%29%20%281994-11-01%29.zip" TargetMode="External"/><Relationship Id="rId117" Type="http://schemas.openxmlformats.org/officeDocument/2006/relationships/hyperlink" Target="https://archive.org/download/ni-roms/roms/Sega%20-%2032X.zip/Motocross%20Championship%20%28Japan%2C%20USA%29%20%28En%29%20%28Beta%29%20%281994-10-28%29.zip" TargetMode="External"/><Relationship Id="rId116" Type="http://schemas.openxmlformats.org/officeDocument/2006/relationships/hyperlink" Target="https://archive.org/download/ni-roms/roms/Sega%20-%2032X.zip/Motocross%20Championship%20%28Japan%2C%20USA%29%20%28En%29%20%28Beta%29%20%281994-10-24%29.zip" TargetMode="External"/><Relationship Id="rId115" Type="http://schemas.openxmlformats.org/officeDocument/2006/relationships/hyperlink" Target="https://archive.org/download/ni-roms/roms/Sega%20-%2032X.zip/Motocross%20Championship%20%28Japan%2C%20USA%29%20%28En%29%20%28Beta%29%20%281994-10-20%29.zip" TargetMode="External"/><Relationship Id="rId119" Type="http://schemas.openxmlformats.org/officeDocument/2006/relationships/hyperlink" Target="https://archive.org/download/ni-roms/roms/Sega%20-%2032X.zip/Motocross%20Championship%20%28Japan%2C%20USA%29%20%28En%29%20%28Beta%29%20%281994-11-02%29%20%28Alt%29.zip" TargetMode="External"/><Relationship Id="rId110" Type="http://schemas.openxmlformats.org/officeDocument/2006/relationships/hyperlink" Target="https://archive.org/download/ni-roms/roms/Sega%20-%2032X.zip/Motocross%20Championship%20%28Europe%29.zip" TargetMode="External"/><Relationship Id="rId114" Type="http://schemas.openxmlformats.org/officeDocument/2006/relationships/hyperlink" Target="https://archive.org/download/ni-roms/roms/Sega%20-%2032X.zip/Motocross%20Championship%20%28Japan%2C%20USA%29%20%28En%29%20%28Beta%29%20%281994-10-19%29.zip" TargetMode="External"/><Relationship Id="rId113" Type="http://schemas.openxmlformats.org/officeDocument/2006/relationships/hyperlink" Target="https://archive.org/download/ni-roms/roms/Sega%20-%2032X.zip/Motocross%20Championship%20%28Japan%2C%20USA%29%20%28En%29%20%28Beta%29%20%281994-10-18%29.zip" TargetMode="External"/><Relationship Id="rId112" Type="http://schemas.openxmlformats.org/officeDocument/2006/relationships/hyperlink" Target="https://archive.org/download/ni-roms/roms/Sega%20-%2032X.zip/Motocross%20Championship%20%28Japan%2C%20USA%29%20%28En%29%20%28Beta%29%20%281994-10-17%29.zip" TargetMode="External"/><Relationship Id="rId111" Type="http://schemas.openxmlformats.org/officeDocument/2006/relationships/hyperlink" Target="https://archive.org/download/ni-roms/roms/Sega%20-%2032X.zip/Motocross%20Championship%20%28Japan%2C%20USA%29%20%28En%29%20%28Beta%29%20%281994-10-12%29.zip" TargetMode="External"/><Relationship Id="rId40" Type="http://schemas.openxmlformats.org/officeDocument/2006/relationships/hyperlink" Target="https://archive.org/download/ni-roms/roms/Sega%20-%2032X.zip/Golf%20Magazine%20Presents%20-%2036%20Great%20Holes%20Starring%20Fred%20Couples%20%28Europe%29.zip" TargetMode="External"/><Relationship Id="rId42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0-11%29.zip" TargetMode="External"/><Relationship Id="rId41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07-06%29.zip" TargetMode="External"/><Relationship Id="rId44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0-18%29.zip" TargetMode="External"/><Relationship Id="rId43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0-17%29.zip" TargetMode="External"/><Relationship Id="rId46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0-26%29.zip" TargetMode="External"/><Relationship Id="rId45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0-24%29.zip" TargetMode="External"/><Relationship Id="rId48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03%29.zip" TargetMode="External"/><Relationship Id="rId47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01%29.zip" TargetMode="External"/><Relationship Id="rId49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05%29.zip" TargetMode="External"/><Relationship Id="rId31" Type="http://schemas.openxmlformats.org/officeDocument/2006/relationships/hyperlink" Target="https://archive.org/download/ni-roms/roms/Sega%20-%2032X.zip/Doom%20%28Japan%2C%20USA%29%20%28En%29%20%28Beta%29%20%281994-12-01%29.zip" TargetMode="External"/><Relationship Id="rId30" Type="http://schemas.openxmlformats.org/officeDocument/2006/relationships/hyperlink" Target="https://archive.org/download/ni-roms/roms/Sega%20-%2032X.zip/Doom%20%28Japan%2C%20USA%29%20%28En%29%20%28Beta%29%20%281994-09-27%29.zip" TargetMode="External"/><Relationship Id="rId33" Type="http://schemas.openxmlformats.org/officeDocument/2006/relationships/hyperlink" Target="https://archive.org/download/ni-roms/roms/Sega%20-%2032X.zip/Doom%20RR%20%28Japan%2C%20USA%29%20%28En%29%20%28Beta%29%20%281995-02-15%29.zip" TargetMode="External"/><Relationship Id="rId32" Type="http://schemas.openxmlformats.org/officeDocument/2006/relationships/hyperlink" Target="https://archive.org/download/ni-roms/roms/Sega%20-%2032X.zip/Doom%20%28Japan%2C%20USA%29%20%28En%29.zip" TargetMode="External"/><Relationship Id="rId35" Type="http://schemas.openxmlformats.org/officeDocument/2006/relationships/hyperlink" Target="https://archive.org/download/ni-roms/roms/Sega%20-%2032X.zip/Doom%20RR%20%28Japan%2C%20USA%29%20%28En%29%20%28Beta%29%20%281995-03-07%29.zip" TargetMode="External"/><Relationship Id="rId34" Type="http://schemas.openxmlformats.org/officeDocument/2006/relationships/hyperlink" Target="https://archive.org/download/ni-roms/roms/Sega%20-%2032X.zip/Doom%20RR%20%28Japan%2C%20USA%29%20%28En%29%20%28Beta%29%20%281995-02-21%29.zip" TargetMode="External"/><Relationship Id="rId37" Type="http://schemas.openxmlformats.org/officeDocument/2006/relationships/hyperlink" Target="https://archive.org/download/ni-roms/roms/Sega%20-%2032X.zip/FIFA%20Soccer%2096%20%28Europe%29%20%28En%2CFr%2CDe%2CEs%2CIt%2CSv%29.zip" TargetMode="External"/><Relationship Id="rId36" Type="http://schemas.openxmlformats.org/officeDocument/2006/relationships/hyperlink" Target="https://archive.org/download/ni-roms/roms/Sega%20-%2032X.zip/Ecco%20the%20Dolphin%20%28USA%29%20%28Demo%29%20%28Developer%20Cart%29.zip" TargetMode="External"/><Relationship Id="rId39" Type="http://schemas.openxmlformats.org/officeDocument/2006/relationships/hyperlink" Target="https://archive.org/download/ni-roms/roms/Sega%20-%2032X.zip/Golf%20Magazine%20Presents%20-%2036%20Great%20Holes%20Starring%20Fred%20Couples%20%28Europe%29%20%28Beta%29%20%281994-12-21%29.zip" TargetMode="External"/><Relationship Id="rId38" Type="http://schemas.openxmlformats.org/officeDocument/2006/relationships/hyperlink" Target="https://archive.org/download/ni-roms/roms/Sega%20-%2032X.zip/Golf%20Magazine%20Presents%20-%2036%20Great%20Holes%20Starring%20Fred%20Couples%20%28Europe%29%20%28Beta%29%20%281994-12-14%29.zip" TargetMode="External"/><Relationship Id="rId20" Type="http://schemas.openxmlformats.org/officeDocument/2006/relationships/hyperlink" Target="https://archive.org/download/ni-roms/roms/Sega%20-%2032X.zip/Darxide%20%28Europe%29%20%28En%2CFr%2CDe%2CEs%29.zip" TargetMode="External"/><Relationship Id="rId22" Type="http://schemas.openxmlformats.org/officeDocument/2006/relationships/hyperlink" Target="https://archive.org/download/ni-roms/roms/Sega%20-%2032X.zip/Doom%20%28Europe%29.zip" TargetMode="External"/><Relationship Id="rId21" Type="http://schemas.openxmlformats.org/officeDocument/2006/relationships/hyperlink" Target="https://archive.org/download/ni-roms/roms/Sega%20-%2032X.zip/Doom%20%28Europe%29%20%28Beta%29%20%281994-10-02%29.zip" TargetMode="External"/><Relationship Id="rId24" Type="http://schemas.openxmlformats.org/officeDocument/2006/relationships/hyperlink" Target="https://archive.org/download/ni-roms/roms/Sega%20-%2032X.zip/Doom%20%28Japan%2C%20USA%29%20%28En%29%20%28Beta%29%20%281994-09-09%29.zip" TargetMode="External"/><Relationship Id="rId23" Type="http://schemas.openxmlformats.org/officeDocument/2006/relationships/hyperlink" Target="https://archive.org/download/ni-roms/roms/Sega%20-%2032X.zip/Doom%20%28Japan%2C%20USA%29%20%28En%29%20%28Beta%29%20%281994-09-06%29.zip" TargetMode="External"/><Relationship Id="rId26" Type="http://schemas.openxmlformats.org/officeDocument/2006/relationships/hyperlink" Target="https://archive.org/download/ni-roms/roms/Sega%20-%2032X.zip/Doom%20%28Japan%2C%20USA%29%20%28En%29%20%28Beta%29%20%281994-09-16%29.zip" TargetMode="External"/><Relationship Id="rId25" Type="http://schemas.openxmlformats.org/officeDocument/2006/relationships/hyperlink" Target="https://archive.org/download/ni-roms/roms/Sega%20-%2032X.zip/Doom%20%28Japan%2C%20USA%29%20%28En%29%20%28Beta%29%20%281994-09-14%29.zip" TargetMode="External"/><Relationship Id="rId28" Type="http://schemas.openxmlformats.org/officeDocument/2006/relationships/hyperlink" Target="https://archive.org/download/ni-roms/roms/Sega%20-%2032X.zip/Doom%20%28Japan%2C%20USA%29%20%28En%29%20%28Beta%29%20%281994-09-23%29.zip" TargetMode="External"/><Relationship Id="rId27" Type="http://schemas.openxmlformats.org/officeDocument/2006/relationships/hyperlink" Target="https://archive.org/download/ni-roms/roms/Sega%20-%2032X.zip/Doom%20%28Japan%2C%20USA%29%20%28En%29%20%28Beta%29%20%281994-09-21%29.zip" TargetMode="External"/><Relationship Id="rId29" Type="http://schemas.openxmlformats.org/officeDocument/2006/relationships/hyperlink" Target="https://archive.org/download/ni-roms/roms/Sega%20-%2032X.zip/Doom%20%28Japan%2C%20USA%29%20%28En%29%20%28Beta%29%20%281994-09-25%29.zip" TargetMode="External"/><Relationship Id="rId11" Type="http://schemas.openxmlformats.org/officeDocument/2006/relationships/hyperlink" Target="https://archive.org/download/ni-roms/roms/Sega%20-%2032X.zip/Cosmic%20Carnage%20%28Japan%2C%20USA%29%20%28En%29%20%28Beta%29%20%281994-09-06%29.zip" TargetMode="External"/><Relationship Id="rId10" Type="http://schemas.openxmlformats.org/officeDocument/2006/relationships/hyperlink" Target="https://archive.org/download/ni-roms/roms/Sega%20-%2032X.zip/Cosmic%20Carnage%20%28Europe%29.zip" TargetMode="External"/><Relationship Id="rId13" Type="http://schemas.openxmlformats.org/officeDocument/2006/relationships/hyperlink" Target="https://archive.org/download/ni-roms/roms/Sega%20-%2032X.zip/Cosmic%20Carnage%20%28Japan%2C%20USA%29%20%28En%29%20%28Beta%29%20%281994-09-26%29.zip" TargetMode="External"/><Relationship Id="rId12" Type="http://schemas.openxmlformats.org/officeDocument/2006/relationships/hyperlink" Target="https://archive.org/download/ni-roms/roms/Sega%20-%2032X.zip/Cosmic%20Carnage%20%28Japan%2C%20USA%29%20%28En%29%20%28Beta%29%20%281994-09-21%29.zip" TargetMode="External"/><Relationship Id="rId15" Type="http://schemas.openxmlformats.org/officeDocument/2006/relationships/hyperlink" Target="https://archive.org/download/ni-roms/roms/Sega%20-%2032X.zip/Cosmic%20Carnage%20%28Japan%2C%20USA%29%20%28En%29%20%28Beta%29%20%281994-10-04%29.zip" TargetMode="External"/><Relationship Id="rId14" Type="http://schemas.openxmlformats.org/officeDocument/2006/relationships/hyperlink" Target="https://archive.org/download/ni-roms/roms/Sega%20-%2032X.zip/Cosmic%20Carnage%20%28Japan%2C%20USA%29%20%28En%29%20%28Beta%29%20%281994-09-28%29.zip" TargetMode="External"/><Relationship Id="rId17" Type="http://schemas.openxmlformats.org/officeDocument/2006/relationships/hyperlink" Target="https://archive.org/download/ni-roms/roms/Sega%20-%2032X.zip/Cosmic%20Carnage%20%28Japan%2C%20USA%29%20%28En%29%20%28Beta%29%20%281994-10-07%29.zip" TargetMode="External"/><Relationship Id="rId16" Type="http://schemas.openxmlformats.org/officeDocument/2006/relationships/hyperlink" Target="https://archive.org/download/ni-roms/roms/Sega%20-%2032X.zip/Cosmic%20Carnage%20%28Japan%2C%20USA%29%20%28En%29%20%28Beta%29%20%281994-10-05%29.zip" TargetMode="External"/><Relationship Id="rId19" Type="http://schemas.openxmlformats.org/officeDocument/2006/relationships/hyperlink" Target="https://archive.org/download/ni-roms/roms/Sega%20-%2032X.zip/Cosmic%20Carnage%20%28Japan%2C%20USA%29%20%28En%29.zip" TargetMode="External"/><Relationship Id="rId18" Type="http://schemas.openxmlformats.org/officeDocument/2006/relationships/hyperlink" Target="https://archive.org/download/ni-roms/roms/Sega%20-%2032X.zip/Cosmic%20Carnage%20%28Japan%2C%20USA%29%20%28En%29%20%28Beta%29%20%281994-10-11%29.zip" TargetMode="External"/><Relationship Id="rId84" Type="http://schemas.openxmlformats.org/officeDocument/2006/relationships/hyperlink" Target="https://archive.org/download/ni-roms/roms/Sega%20-%2032X.zip/Knuckles%27%20Chaotix%20%28Japan%2C%20USA%29%20%28En%29%20%28Beta%29%20%281995-02-13%29%20%28Alt%29.zip" TargetMode="External"/><Relationship Id="rId83" Type="http://schemas.openxmlformats.org/officeDocument/2006/relationships/hyperlink" Target="https://archive.org/download/ni-roms/roms/Sega%20-%2032X.zip/Knuckles%27%20Chaotix%20%28Japan%2C%20USA%29%20%28En%29%20%28Beta%29%20%281995-02-10%29.zip" TargetMode="External"/><Relationship Id="rId86" Type="http://schemas.openxmlformats.org/officeDocument/2006/relationships/hyperlink" Target="https://archive.org/download/ni-roms/roms/Sega%20-%2032X.zip/Knuckles%27%20Chaotix%20%28Japan%2C%20USA%29%20%28En%29%20%28Beta%29%20%281995-02-14%29.zip" TargetMode="External"/><Relationship Id="rId85" Type="http://schemas.openxmlformats.org/officeDocument/2006/relationships/hyperlink" Target="https://archive.org/download/ni-roms/roms/Sega%20-%2032X.zip/Knuckles%27%20Chaotix%20%28Japan%2C%20USA%29%20%28En%29%20%28Beta%29%20%281995-02-13%29.zip" TargetMode="External"/><Relationship Id="rId88" Type="http://schemas.openxmlformats.org/officeDocument/2006/relationships/hyperlink" Target="https://archive.org/download/ni-roms/roms/Sega%20-%2032X.zip/Kolibri%20%28USA%2C%20Europe%29.zip" TargetMode="External"/><Relationship Id="rId87" Type="http://schemas.openxmlformats.org/officeDocument/2006/relationships/hyperlink" Target="https://archive.org/download/ni-roms/roms/Sega%20-%2032X.zip/Knuckles%27%20Chaotix%20%28Japan%2C%20USA%29%20%28En%29.zip" TargetMode="External"/><Relationship Id="rId89" Type="http://schemas.openxmlformats.org/officeDocument/2006/relationships/hyperlink" Target="https://archive.org/download/ni-roms/roms/Sega%20-%2032X.zip/Mars%20Check%20Program%20Version%201.0%20%28Unknown%29%20%28SDK%20Build%29%20%28Set%201%29.zip" TargetMode="External"/><Relationship Id="rId80" Type="http://schemas.openxmlformats.org/officeDocument/2006/relationships/hyperlink" Target="https://archive.org/download/ni-roms/roms/Sega%20-%2032X.zip/Knuckles%27%20Chaotix%20%28Japan%2C%20USA%29%20%28En%29%20%28Beta%29%20%281995-02-07%29.zip" TargetMode="External"/><Relationship Id="rId82" Type="http://schemas.openxmlformats.org/officeDocument/2006/relationships/hyperlink" Target="https://archive.org/download/ni-roms/roms/Sega%20-%2032X.zip/Knuckles%27%20Chaotix%20%28Japan%2C%20USA%29%20%28En%29%20%28Beta%29%20%281995-02-09%29.zip" TargetMode="External"/><Relationship Id="rId81" Type="http://schemas.openxmlformats.org/officeDocument/2006/relationships/hyperlink" Target="https://archive.org/download/ni-roms/roms/Sega%20-%2032X.zip/Knuckles%27%20Chaotix%20%28Japan%2C%20USA%29%20%28En%29%20%28Beta%29%20%281995-02-08%29.zip" TargetMode="External"/><Relationship Id="rId73" Type="http://schemas.openxmlformats.org/officeDocument/2006/relationships/hyperlink" Target="https://archive.org/download/ni-roms/roms/Sega%20-%2032X.zip/Golf%20Magazine%20Presents%20-%2036%20Great%20Holes%20Starring%20Fred%20Couples%20%28Japan%2C%20USA%29%20%28En%29.zip" TargetMode="External"/><Relationship Id="rId72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2-21%29.zip" TargetMode="External"/><Relationship Id="rId75" Type="http://schemas.openxmlformats.org/officeDocument/2006/relationships/hyperlink" Target="https://archive.org/download/ni-roms/roms/Sega%20-%2032X.zip/Knuckles%27%20Chaotix%20%28Japan%2C%20USA%29%20%28En%29%20%28Beta%29%20%281994-12-07%29.zip" TargetMode="External"/><Relationship Id="rId74" Type="http://schemas.openxmlformats.org/officeDocument/2006/relationships/hyperlink" Target="https://archive.org/download/ni-roms/roms/Sega%20-%2032X.zip/Knuckles%27%20Chaotix%20%28Europe%29.zip" TargetMode="External"/><Relationship Id="rId77" Type="http://schemas.openxmlformats.org/officeDocument/2006/relationships/hyperlink" Target="https://archive.org/download/ni-roms/roms/Sega%20-%2032X.zip/Knuckles%27%20Chaotix%20%28Japan%2C%20USA%29%20%28En%29%20%28Beta%29%20%281994-12-30%29.zip" TargetMode="External"/><Relationship Id="rId76" Type="http://schemas.openxmlformats.org/officeDocument/2006/relationships/hyperlink" Target="https://archive.org/download/ni-roms/roms/Sega%20-%2032X.zip/Knuckles%27%20Chaotix%20%28Japan%2C%20USA%29%20%28En%29%20%28Beta%29%20%281994-12-27%29.zip" TargetMode="External"/><Relationship Id="rId79" Type="http://schemas.openxmlformats.org/officeDocument/2006/relationships/hyperlink" Target="https://archive.org/download/ni-roms/roms/Sega%20-%2032X.zip/Knuckles%27%20Chaotix%20%28Japan%2C%20USA%29%20%28En%29%20%28Beta%29%20%281995-01-19%29.zip" TargetMode="External"/><Relationship Id="rId78" Type="http://schemas.openxmlformats.org/officeDocument/2006/relationships/hyperlink" Target="https://archive.org/download/ni-roms/roms/Sega%20-%2032X.zip/Knuckles%27%20Chaotix%20%28Japan%2C%20USA%29%20%28En%29%20%28Beta%29%20%281995-01-12%29.zip" TargetMode="External"/><Relationship Id="rId71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2-19%29.zip" TargetMode="External"/><Relationship Id="rId70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2-13%29.zip" TargetMode="External"/><Relationship Id="rId62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27%29.zip" TargetMode="External"/><Relationship Id="rId61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26%29.zip" TargetMode="External"/><Relationship Id="rId64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28%29.zip" TargetMode="External"/><Relationship Id="rId63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28%29%20%28Alt%29.zip" TargetMode="External"/><Relationship Id="rId66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30%29.zip" TargetMode="External"/><Relationship Id="rId65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29%29.zip" TargetMode="External"/><Relationship Id="rId68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2-03%29.zip" TargetMode="External"/><Relationship Id="rId67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2-02%29.zip" TargetMode="External"/><Relationship Id="rId60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23%29.zip" TargetMode="External"/><Relationship Id="rId69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2-06%29.zip" TargetMode="External"/><Relationship Id="rId51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08%29.zip" TargetMode="External"/><Relationship Id="rId50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07%29.zip" TargetMode="External"/><Relationship Id="rId53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16%29.zip" TargetMode="External"/><Relationship Id="rId52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09%29.zip" TargetMode="External"/><Relationship Id="rId55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19%29%20%28Alt%29.zip" TargetMode="External"/><Relationship Id="rId54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18%29.zip" TargetMode="External"/><Relationship Id="rId57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21%29.zip" TargetMode="External"/><Relationship Id="rId56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19%29.zip" TargetMode="External"/><Relationship Id="rId59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22%29.zip" TargetMode="External"/><Relationship Id="rId58" Type="http://schemas.openxmlformats.org/officeDocument/2006/relationships/hyperlink" Target="https://archive.org/download/ni-roms/roms/Sega%20-%2032X.zip/Golf%20Magazine%20Presents%20-%2036%20Great%20Holes%20Starring%20Fred%20Couples%20%28Japan%2C%20USA%29%20%28En%29%20%28Beta%29%20%281994-11-22%29%20%28Alt%29.zip" TargetMode="External"/><Relationship Id="rId95" Type="http://schemas.openxmlformats.org/officeDocument/2006/relationships/hyperlink" Target="https://archive.org/download/ni-roms/roms/Sega%20-%2032X.zip/Metal%20Head%20%28Europe%29%20%28En%2CJa%29.zip" TargetMode="External"/><Relationship Id="rId94" Type="http://schemas.openxmlformats.org/officeDocument/2006/relationships/hyperlink" Target="https://archive.org/download/ni-roms/roms/Sega%20-%2032X.zip/Mars%20Sample%20Program%20-%20Texture%20Test%20%28Unknown%29%20%28SDK%20Build%29.zip" TargetMode="External"/><Relationship Id="rId97" Type="http://schemas.openxmlformats.org/officeDocument/2006/relationships/hyperlink" Target="https://archive.org/download/ni-roms/roms/Sega%20-%2032X.zip/Metal%20Head%20%28Japan%2C%20USA%29%20%28En%29%20%28Beta%29%20%281994-11-18%29.zip" TargetMode="External"/><Relationship Id="rId96" Type="http://schemas.openxmlformats.org/officeDocument/2006/relationships/hyperlink" Target="https://archive.org/download/ni-roms/roms/Sega%20-%2032X.zip/Metal%20Head%20%28Japan%2C%20USA%29%20%28En%29%20%28Beta%29%20%281994-11-14%29.zip" TargetMode="External"/><Relationship Id="rId99" Type="http://schemas.openxmlformats.org/officeDocument/2006/relationships/hyperlink" Target="https://archive.org/download/ni-roms/roms/Sega%20-%2032X.zip/Metal%20Head%20%28Japan%2C%20USA%29%20%28En%29%20%28Beta%29%20%281994-12-02%29.zip" TargetMode="External"/><Relationship Id="rId98" Type="http://schemas.openxmlformats.org/officeDocument/2006/relationships/hyperlink" Target="https://archive.org/download/ni-roms/roms/Sega%20-%2032X.zip/Metal%20Head%20%28Japan%2C%20USA%29%20%28En%29%20%28Beta%29%20%281994-11-21%29.zip" TargetMode="External"/><Relationship Id="rId91" Type="http://schemas.openxmlformats.org/officeDocument/2006/relationships/hyperlink" Target="https://archive.org/download/ni-roms/roms/Sega%20-%2032X.zip/Mars%20Sample%20Program%20-%20Gnu%20Sierra%20%28Unknown%29%20%28SDK%20Build%29.zip" TargetMode="External"/><Relationship Id="rId90" Type="http://schemas.openxmlformats.org/officeDocument/2006/relationships/hyperlink" Target="https://archive.org/download/ni-roms/roms/Sega%20-%2032X.zip/Mars%20Check%20Program%20Version%201.0%20%28Unknown%29%20%28SDK%20Build%29%20%28Set%202%29.zip" TargetMode="External"/><Relationship Id="rId93" Type="http://schemas.openxmlformats.org/officeDocument/2006/relationships/hyperlink" Target="https://archive.org/download/ni-roms/roms/Sega%20-%2032X.zip/Mars%20Sample%20Program%20-%20Runlength%20Mode%20Test%20%28Unknown%29%20%28SDK%20Build%29.zip" TargetMode="External"/><Relationship Id="rId92" Type="http://schemas.openxmlformats.org/officeDocument/2006/relationships/hyperlink" Target="https://archive.org/download/ni-roms/roms/Sega%20-%2032X.zip/Mars%20Sample%20Program%20-%20Pharaoh%20%28Unknown%29%20%28SDK%20Build%29.zip" TargetMode="External"/><Relationship Id="rId215" Type="http://schemas.openxmlformats.org/officeDocument/2006/relationships/drawing" Target="../drawings/drawing15.xml"/><Relationship Id="rId214" Type="http://schemas.openxmlformats.org/officeDocument/2006/relationships/hyperlink" Target="https://archive.org/download/ni-roms/roms/Sega%20-%2032X.zip/%5BBIOS%5D%2032X%20SH-2%20Slave%20%28USA%29.zip" TargetMode="External"/><Relationship Id="rId213" Type="http://schemas.openxmlformats.org/officeDocument/2006/relationships/hyperlink" Target="https://archive.org/download/ni-roms/roms/Sega%20-%2032X.zip/%5BBIOS%5D%2032X%20SH-2%20Master%20%28USA%29.zip" TargetMode="External"/><Relationship Id="rId212" Type="http://schemas.openxmlformats.org/officeDocument/2006/relationships/hyperlink" Target="https://archive.org/download/ni-roms/roms/Sega%20-%2032X.zip/%5BBIOS%5D%2032X%20M68000%20%28USA%29.zip" TargetMode="External"/><Relationship Id="rId211" Type="http://schemas.openxmlformats.org/officeDocument/2006/relationships/hyperlink" Target="https://archive.org/download/ni-roms/roms/Sega%20-%2032X.zip/Zaxxon%27s%20Motherbase%202000%20%28Japan%2C%20USA%29%20%28En%29.zip" TargetMode="External"/><Relationship Id="rId210" Type="http://schemas.openxmlformats.org/officeDocument/2006/relationships/hyperlink" Target="https://archive.org/download/ni-roms/roms/Sega%20-%2032X.zip/Zaxxon%27s%20Motherbase%20%28Japan%2C%20USA%29%20%28En%29%20%28Beta%29%20%281995-03-31%29.zip" TargetMode="External"/><Relationship Id="rId206" Type="http://schemas.openxmlformats.org/officeDocument/2006/relationships/hyperlink" Target="https://archive.org/download/ni-roms/roms/Sega%20-%2032X.zip/Zaxxon%27s%20Motherbase%20%28Japan%2C%20USA%29%20%28En%29%20%28Beta%29%20%281995-03-03%29.zip" TargetMode="External"/><Relationship Id="rId205" Type="http://schemas.openxmlformats.org/officeDocument/2006/relationships/hyperlink" Target="https://archive.org/download/ni-roms/roms/Sega%20-%2032X.zip/Zaxxon%27s%20Motherbase%20%28Japan%2C%20USA%29%20%28En%29%20%28Beta%29%20%281995-02-27%29.zip" TargetMode="External"/><Relationship Id="rId204" Type="http://schemas.openxmlformats.org/officeDocument/2006/relationships/hyperlink" Target="https://archive.org/download/ni-roms/roms/Sega%20-%2032X.zip/Zaxxon%27s%20Motherbase%20%28Japan%2C%20USA%29%20%28En%29%20%28Beta%29%20%281995-02-23%29.zip" TargetMode="External"/><Relationship Id="rId203" Type="http://schemas.openxmlformats.org/officeDocument/2006/relationships/hyperlink" Target="https://archive.org/download/ni-roms/roms/Sega%20-%2032X.zip/Zaxxon%27s%20Motherbase%20%28Japan%2C%20USA%29%20%28En%29%20%28Beta%29%20%281995-02-21%29.zip" TargetMode="External"/><Relationship Id="rId209" Type="http://schemas.openxmlformats.org/officeDocument/2006/relationships/hyperlink" Target="https://archive.org/download/ni-roms/roms/Sega%20-%2032X.zip/Zaxxon%27s%20Motherbase%20%28Japan%2C%20USA%29%20%28En%29%20%28Beta%29%20%281995-03-15%29.zip" TargetMode="External"/><Relationship Id="rId208" Type="http://schemas.openxmlformats.org/officeDocument/2006/relationships/hyperlink" Target="https://archive.org/download/ni-roms/roms/Sega%20-%2032X.zip/Zaxxon%27s%20Motherbase%20%28Japan%2C%20USA%29%20%28En%29%20%28Beta%29%20%281995-03-10%29.zip" TargetMode="External"/><Relationship Id="rId207" Type="http://schemas.openxmlformats.org/officeDocument/2006/relationships/hyperlink" Target="https://archive.org/download/ni-roms/roms/Sega%20-%2032X.zip/Zaxxon%27s%20Motherbase%20%28Japan%2C%20USA%29%20%28En%29%20%28Beta%29%20%281995-03-06%29.zip" TargetMode="External"/><Relationship Id="rId202" Type="http://schemas.openxmlformats.org/officeDocument/2006/relationships/hyperlink" Target="https://archive.org/download/ni-roms/roms/Sega%20-%2032X.zip/Zaxxon%27s%20Motherbase%20%28Japan%2C%20USA%29%20%28En%29%20%28Beta%29%20%281995-02-10%29.zip" TargetMode="External"/><Relationship Id="rId201" Type="http://schemas.openxmlformats.org/officeDocument/2006/relationships/hyperlink" Target="https://archive.org/download/ni-roms/roms/Sega%20-%2032X.zip/X-Men%20%28USA%29%20%28Proto%29.zip" TargetMode="External"/><Relationship Id="rId200" Type="http://schemas.openxmlformats.org/officeDocument/2006/relationships/hyperlink" Target="https://archive.org/download/ni-roms/roms/Sega%20-%2032X.zip/World%20Series%20Baseball%20Starring%20Deion%20Sanders%20%28USA%29.zip" TargetMode="External"/><Relationship Id="rId1" Type="http://schemas.openxmlformats.org/officeDocument/2006/relationships/hyperlink" Target="https://archive.org/download/ni-roms/roms/Sega%20-%2032X.zip/32X%20Sample%20Program%20-%20PWM%20Sound%20Demo%20%28Unknown%29%20%28SDK%20Build%29.zip" TargetMode="External"/><Relationship Id="rId2" Type="http://schemas.openxmlformats.org/officeDocument/2006/relationships/hyperlink" Target="https://archive.org/download/ni-roms/roms/Sega%20-%2032X.zip/240p%20Test%20Suite%20%28World%29%20%28Program%29%20%28Aftermarket%29%20%28Unl%29.zip" TargetMode="External"/><Relationship Id="rId3" Type="http://schemas.openxmlformats.org/officeDocument/2006/relationships/hyperlink" Target="https://archive.org/download/ni-roms/roms/Sega%20-%2032X.zip/After%20Burner%20Complete%20%28Europe%29.zip" TargetMode="External"/><Relationship Id="rId4" Type="http://schemas.openxmlformats.org/officeDocument/2006/relationships/hyperlink" Target="https://archive.org/download/ni-roms/roms/Sega%20-%2032X.zip/After%20Burner%20Complete%20%28Japan%2C%20USA%29%20%28En%29.zip" TargetMode="External"/><Relationship Id="rId9" Type="http://schemas.openxmlformats.org/officeDocument/2006/relationships/hyperlink" Target="https://archive.org/download/ni-roms/roms/Sega%20-%2032X.zip/ClayFighter%202%20%28USA%29%20%28Proto%29%20%281995-04-28%29.zip" TargetMode="External"/><Relationship Id="rId5" Type="http://schemas.openxmlformats.org/officeDocument/2006/relationships/hyperlink" Target="https://archive.org/download/ni-roms/roms/Sega%20-%2032X.zip/Amazing%20Spider-Man%2C%20The%20-%20Web%20of%20Fire%20%28USA%29.zip" TargetMode="External"/><Relationship Id="rId6" Type="http://schemas.openxmlformats.org/officeDocument/2006/relationships/hyperlink" Target="https://archive.org/download/ni-roms/roms/Sega%20-%2032X.zip/BC%20Racers%20%28USA%29.zip" TargetMode="External"/><Relationship Id="rId7" Type="http://schemas.openxmlformats.org/officeDocument/2006/relationships/hyperlink" Target="https://archive.org/download/ni-roms/roms/Sega%20-%2032X.zip/Blackthorne%20%28USA%29.zip" TargetMode="External"/><Relationship Id="rId8" Type="http://schemas.openxmlformats.org/officeDocument/2006/relationships/hyperlink" Target="https://archive.org/download/ni-roms/roms/Sega%20-%2032X.zip/Brutal%20-%20Above%20the%20Claw%20%28USA%29.zip" TargetMode="External"/></Relationships>
</file>

<file path=xl/worksheets/_rels/sheet16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.org/download/ni-roms/roms/Sega%20-%20Game%20Gear.zip/Doraemon%20-%20Noranosuke%20no%20Yabou%20%28Japan%29.zip" TargetMode="External"/><Relationship Id="rId194" Type="http://schemas.openxmlformats.org/officeDocument/2006/relationships/hyperlink" Target="https://archive.org/download/ni-roms/roms/Sega%20-%20Game%20Gear.zip/Dr.%20Franken%20%28Europe%29%20%28Demo%29.zip" TargetMode="External"/><Relationship Id="rId193" Type="http://schemas.openxmlformats.org/officeDocument/2006/relationships/hyperlink" Target="https://archive.org/download/ni-roms/roms/Sega%20-%20Game%20Gear.zip/Double%20Dragon%20%28USA%2C%20Europe%29.zip" TargetMode="External"/><Relationship Id="rId192" Type="http://schemas.openxmlformats.org/officeDocument/2006/relationships/hyperlink" Target="https://archive.org/download/ni-roms/roms/Sega%20-%20Game%20Gear.zip/Double%20Dragon%20%28USA%2C%20Europe%29%20%28Beta%29.zip" TargetMode="External"/><Relationship Id="rId191" Type="http://schemas.openxmlformats.org/officeDocument/2006/relationships/hyperlink" Target="https://archive.org/download/ni-roms/roms/Sega%20-%20Game%20Gear.zip/Doraemon%20-%20Waku%20Waku%20Pocket%20Paradise%20%28Japan%29.zip" TargetMode="External"/><Relationship Id="rId187" Type="http://schemas.openxmlformats.org/officeDocument/2006/relationships/hyperlink" Target="https://archive.org/download/ni-roms/roms/Sega%20-%20Game%20Gear.zip/Donald%20Duck%20no%20Lucky%20Dime%20%28Japan%29.zip" TargetMode="External"/><Relationship Id="rId186" Type="http://schemas.openxmlformats.org/officeDocument/2006/relationships/hyperlink" Target="https://archive.org/download/ni-roms/roms/Sega%20-%20Game%20Gear.zip/Donald%20Duck%20no%204-Tsu%20no%20Hihou%20%28Japan%29.zip" TargetMode="External"/><Relationship Id="rId185" Type="http://schemas.openxmlformats.org/officeDocument/2006/relationships/hyperlink" Target="https://archive.org/download/ni-roms/roms/Sega%20-%20Game%20Gear.zip/Dinobasher%20Starring%20Bignose%20the%20Caveman%20%28Europe%29%20%28Proto%29.zip" TargetMode="External"/><Relationship Id="rId184" Type="http://schemas.openxmlformats.org/officeDocument/2006/relationships/hyperlink" Target="https://archive.org/download/ni-roms/roms/Sega%20-%20Game%20Gear.zip/Devilish%20%28USA%29.zip" TargetMode="External"/><Relationship Id="rId189" Type="http://schemas.openxmlformats.org/officeDocument/2006/relationships/hyperlink" Target="https://archive.org/download/ni-roms/roms/Sega%20-%20Game%20Gear.zip/Donkey.GG%20%28World%29%20%28Proto%29%20%28Aftermarket%29%20%28Unl%29.zip" TargetMode="External"/><Relationship Id="rId188" Type="http://schemas.openxmlformats.org/officeDocument/2006/relationships/hyperlink" Target="https://archive.org/download/ni-roms/roms/Sega%20-%20Game%20Gear.zip/Donald%20no%20Magical%20World%20%28Japan%29%20%28En%2CJa%29.zip" TargetMode="External"/><Relationship Id="rId183" Type="http://schemas.openxmlformats.org/officeDocument/2006/relationships/hyperlink" Target="https://archive.org/download/ni-roms/roms/Sega%20-%20Game%20Gear.zip/Devilish%20%28Japan%29.zip" TargetMode="External"/><Relationship Id="rId182" Type="http://schemas.openxmlformats.org/officeDocument/2006/relationships/hyperlink" Target="https://archive.org/download/ni-roms/roms/Sega%20-%20Game%20Gear.zip/Devilish%20%28Europe%2C%20Brazil%29%20%28En%29.zip" TargetMode="External"/><Relationship Id="rId181" Type="http://schemas.openxmlformats.org/officeDocument/2006/relationships/hyperlink" Target="https://archive.org/download/ni-roms/roms/Sega%20-%20Game%20Gear.zip/Desert%20Strike%20-%20Return%20to%20the%20Gulf%20%28USA%29.zip" TargetMode="External"/><Relationship Id="rId180" Type="http://schemas.openxmlformats.org/officeDocument/2006/relationships/hyperlink" Target="https://archive.org/download/ni-roms/roms/Sega%20-%20Game%20Gear.zip/Desert%20Strike%20%28Europe%29%20%28En%2CFr%2CDe%2CEs%29.zip" TargetMode="External"/><Relationship Id="rId176" Type="http://schemas.openxmlformats.org/officeDocument/2006/relationships/hyperlink" Target="https://archive.org/download/ni-roms/roms/Sega%20-%20Game%20Gear.zip/Defenders%20of%20Oasis%20%28USA%2C%20Europe%29%20%28Virtual%20Console%29.zip" TargetMode="External"/><Relationship Id="rId175" Type="http://schemas.openxmlformats.org/officeDocument/2006/relationships/hyperlink" Target="https://archive.org/download/ni-roms/roms/Sega%20-%20Game%20Gear.zip/Defenders%20of%20Oasis%20%28USA%2C%20Europe%29%20%28Beta%29.zip" TargetMode="External"/><Relationship Id="rId174" Type="http://schemas.openxmlformats.org/officeDocument/2006/relationships/hyperlink" Target="https://archive.org/download/ni-roms/roms/Sega%20-%20Game%20Gear.zip/Deep%20Duck%20Trouble%20Starring%20Donald%20Duck%20%28USA%2C%20Europe%29.zip" TargetMode="External"/><Relationship Id="rId173" Type="http://schemas.openxmlformats.org/officeDocument/2006/relationships/hyperlink" Target="https://archive.org/download/ni-roms/roms/Sega%20-%20Game%20Gear.zip/David%20Robinson%27s%20Supreme%20Court%20%28USA%29%20%28Auto%20Demo%29.zip" TargetMode="External"/><Relationship Id="rId179" Type="http://schemas.openxmlformats.org/officeDocument/2006/relationships/hyperlink" Target="https://archive.org/download/ni-roms/roms/Sega%20-%20Game%20Gear.zip/Desert%20Speedtrap%20Starring%20Road%20Runner%20and%20Wile%20E.%20Coyote%20%28USA%2C%20Brazil%29%20%28En%29.zip" TargetMode="External"/><Relationship Id="rId178" Type="http://schemas.openxmlformats.org/officeDocument/2006/relationships/hyperlink" Target="https://archive.org/download/ni-roms/roms/Sega%20-%20Game%20Gear.zip/Desert%20Speedtrap%20Starring%20Road%20Runner%20and%20Wile%20E.%20Coyote%20%28Europe%29%20%28En%2CFr%2CDe%2CEs%2CIt%29.zip" TargetMode="External"/><Relationship Id="rId177" Type="http://schemas.openxmlformats.org/officeDocument/2006/relationships/hyperlink" Target="https://archive.org/download/ni-roms/roms/Sega%20-%20Game%20Gear.zip/Defenders%20of%20Oasis%20%28USA%2C%20Europe%29.zip" TargetMode="External"/><Relationship Id="rId198" Type="http://schemas.openxmlformats.org/officeDocument/2006/relationships/hyperlink" Target="https://archive.org/download/ni-roms/roms/Sega%20-%20Game%20Gear.zip/Dragon%20-%20The%20Bruce%20Lee%20Story%20%28Europe%29.zip" TargetMode="External"/><Relationship Id="rId197" Type="http://schemas.openxmlformats.org/officeDocument/2006/relationships/hyperlink" Target="https://archive.org/download/ni-roms/roms/Sega%20-%20Game%20Gear.zip/Dragon%20-%20The%20Bruce%20Lee%20Story%20%28Europe%29%20%28Beta%29.zip" TargetMode="External"/><Relationship Id="rId196" Type="http://schemas.openxmlformats.org/officeDocument/2006/relationships/hyperlink" Target="https://archive.org/download/ni-roms/roms/Sega%20-%20Game%20Gear.zip/Dracula%20no%20Shiro%20%28Japan%29%20%28Aftermarket%29%20%28Unl%29.zip" TargetMode="External"/><Relationship Id="rId195" Type="http://schemas.openxmlformats.org/officeDocument/2006/relationships/hyperlink" Target="https://archive.org/download/ni-roms/roms/Sega%20-%20Game%20Gear.zip/Dr.%20Robotnik%27s%20Mean%20Bean%20Machine%20%28USA%2C%20Europe%29.zip" TargetMode="External"/><Relationship Id="rId199" Type="http://schemas.openxmlformats.org/officeDocument/2006/relationships/hyperlink" Target="https://archive.org/download/ni-roms/roms/Sega%20-%20Game%20Gear.zip/Dragon%20-%20The%20Bruce%20Lee%20Story%20%28USA%29.zip" TargetMode="External"/><Relationship Id="rId150" Type="http://schemas.openxmlformats.org/officeDocument/2006/relationships/hyperlink" Target="https://archive.org/download/ni-roms/roms/Sega%20-%20Game%20Gear.zip/Colorlines%20%28World%29%20%28Demo%29%20%28Aftermarket%29%20%28Unl%29.zip" TargetMode="External"/><Relationship Id="rId149" Type="http://schemas.openxmlformats.org/officeDocument/2006/relationships/hyperlink" Target="https://archive.org/download/ni-roms/roms/Sega%20-%20Game%20Gear.zip/Coca-Cola%20Kid%20%28Japan%29.zip" TargetMode="External"/><Relationship Id="rId148" Type="http://schemas.openxmlformats.org/officeDocument/2006/relationships/hyperlink" Target="https://archive.org/download/ni-roms/roms/Sega%20-%20Game%20Gear.zip/Clutch%20Hitter%20%28USA%29.zip" TargetMode="External"/><Relationship Id="rId143" Type="http://schemas.openxmlformats.org/officeDocument/2006/relationships/hyperlink" Target="https://archive.org/download/ni-roms/roms/Sega%20-%20Game%20Gear.zip/Chuck%20Rock%20%28World%29%20%28Beta%29.zip" TargetMode="External"/><Relationship Id="rId142" Type="http://schemas.openxmlformats.org/officeDocument/2006/relationships/hyperlink" Target="https://archive.org/download/ni-roms/roms/Sega%20-%20Game%20Gear.zip/Choplifter%20III%20%28USA%29.zip" TargetMode="External"/><Relationship Id="rId141" Type="http://schemas.openxmlformats.org/officeDocument/2006/relationships/hyperlink" Target="https://archive.org/download/ni-roms/roms/Sega%20-%20Game%20Gear.zip/Chicago%20Syndicate%20%28USA%2C%20Brazil%29%20%28En%29.zip" TargetMode="External"/><Relationship Id="rId140" Type="http://schemas.openxmlformats.org/officeDocument/2006/relationships/hyperlink" Target="https://archive.org/download/ni-roms/roms/Sega%20-%20Game%20Gear.zip/Chicago%20Syndicate%20%28USA%2C%20Brazil%29%20%28En%29%20%28Beta%29%20%281995-07-21%29.zip" TargetMode="External"/><Relationship Id="rId147" Type="http://schemas.openxmlformats.org/officeDocument/2006/relationships/hyperlink" Target="https://archive.org/download/ni-roms/roms/Sega%20-%20Game%20Gear.zip/Cliffhanger%20%28USA%29.zip" TargetMode="External"/><Relationship Id="rId146" Type="http://schemas.openxmlformats.org/officeDocument/2006/relationships/hyperlink" Target="https://archive.org/download/ni-roms/roms/Sega%20-%20Game%20Gear.zip/Chuck%20Rock%20II%20-%20Son%20of%20Chuck%20%28USA%29.zip" TargetMode="External"/><Relationship Id="rId145" Type="http://schemas.openxmlformats.org/officeDocument/2006/relationships/hyperlink" Target="https://archive.org/download/ni-roms/roms/Sega%20-%20Game%20Gear.zip/Chuck%20Rock%20II%20-%20Son%20of%20Chuck%20%28Europe%2C%20Brazil%29%20%28En%29.zip" TargetMode="External"/><Relationship Id="rId144" Type="http://schemas.openxmlformats.org/officeDocument/2006/relationships/hyperlink" Target="https://archive.org/download/ni-roms/roms/Sega%20-%20Game%20Gear.zip/Chuck%20Rock%20%28World%29.zip" TargetMode="External"/><Relationship Id="rId139" Type="http://schemas.openxmlformats.org/officeDocument/2006/relationships/hyperlink" Target="https://archive.org/download/ni-roms/roms/Sega%20-%20Game%20Gear.zip/Chicago%20Syndicate%20%28USA%2C%20Brazil%29%20%28En%29%20%28Beta%29%20%281995-07-21%29%20%28Alt%29.zip" TargetMode="External"/><Relationship Id="rId138" Type="http://schemas.openxmlformats.org/officeDocument/2006/relationships/hyperlink" Target="https://archive.org/download/ni-roms/roms/Sega%20-%20Game%20Gear.zip/Chicago%20Syndicate%20%28USA%2C%20Brazil%29%20%28En%29%20%28Beta%29%20%281995-07-20%29.zip" TargetMode="External"/><Relationship Id="rId137" Type="http://schemas.openxmlformats.org/officeDocument/2006/relationships/hyperlink" Target="https://archive.org/download/ni-roms/roms/Sega%20-%20Game%20Gear.zip/Chicago%20Syndicate%20%28USA%2C%20Brazil%29%20%28En%29%20%28Beta%29%20%281995-07-19%29.zip" TargetMode="External"/><Relationship Id="rId132" Type="http://schemas.openxmlformats.org/officeDocument/2006/relationships/hyperlink" Target="https://archive.org/download/ni-roms/roms/Sega%20-%20Game%20Gear.zip/Chicago%20Syndicate%20%28USA%2C%20Brazil%29%20%28En%29%20%28Beta%29%20%281995-07-03%29.zip" TargetMode="External"/><Relationship Id="rId131" Type="http://schemas.openxmlformats.org/officeDocument/2006/relationships/hyperlink" Target="https://archive.org/download/ni-roms/roms/Sega%20-%20Game%20Gear.zip/Chicago%20Syndicate%20%28USA%2C%20Brazil%29%20%28En%29%20%28Beta%29%20%281995-06-30%29.zip" TargetMode="External"/><Relationship Id="rId130" Type="http://schemas.openxmlformats.org/officeDocument/2006/relationships/hyperlink" Target="https://archive.org/download/ni-roms/roms/Sega%20-%20Game%20Gear.zip/Chicago%20Syndicate%20%28USA%2C%20Brazil%29%20%28En%29%20%28Beta%29%20%281995-06-29%29.zip" TargetMode="External"/><Relationship Id="rId136" Type="http://schemas.openxmlformats.org/officeDocument/2006/relationships/hyperlink" Target="https://archive.org/download/ni-roms/roms/Sega%20-%20Game%20Gear.zip/Chicago%20Syndicate%20%28USA%2C%20Brazil%29%20%28En%29%20%28Beta%29%20%281995-07-11%29.zip" TargetMode="External"/><Relationship Id="rId135" Type="http://schemas.openxmlformats.org/officeDocument/2006/relationships/hyperlink" Target="https://archive.org/download/ni-roms/roms/Sega%20-%20Game%20Gear.zip/Chicago%20Syndicate%20%28USA%2C%20Brazil%29%20%28En%29%20%28Beta%29%20%281995-07-10%29.zip" TargetMode="External"/><Relationship Id="rId134" Type="http://schemas.openxmlformats.org/officeDocument/2006/relationships/hyperlink" Target="https://archive.org/download/ni-roms/roms/Sega%20-%20Game%20Gear.zip/Chicago%20Syndicate%20%28USA%2C%20Brazil%29%20%28En%29%20%28Beta%29%20%281995-07-06%29.zip" TargetMode="External"/><Relationship Id="rId133" Type="http://schemas.openxmlformats.org/officeDocument/2006/relationships/hyperlink" Target="https://archive.org/download/ni-roms/roms/Sega%20-%20Game%20Gear.zip/Chicago%20Syndicate%20%28USA%2C%20Brazil%29%20%28En%29%20%28Beta%29%20%281995-07-05%29.zip" TargetMode="External"/><Relationship Id="rId172" Type="http://schemas.openxmlformats.org/officeDocument/2006/relationships/hyperlink" Target="https://archive.org/download/ni-roms/roms/Sega%20-%20Game%20Gear.zip/Dangerous%20Demolition%20%28World%29%20%28Aftermarket%29%20%28Unl%29.zip" TargetMode="External"/><Relationship Id="rId171" Type="http://schemas.openxmlformats.org/officeDocument/2006/relationships/hyperlink" Target="https://archive.org/download/ni-roms/roms/Sega%20-%20Game%20Gear.zip/Damojie%20Cun%20%28Taiwan%29%20%28En%29%20%28Unl%29.zip" TargetMode="External"/><Relationship Id="rId170" Type="http://schemas.openxmlformats.org/officeDocument/2006/relationships/hyperlink" Target="https://archive.org/download/ni-roms/roms/Sega%20-%20Game%20Gear.zip/Daffy%20Duck%20in%20Hollywood%20%28Europe%2C%20Brazil%29%20%28En%2CFr%2CDe%2CEs%2CIt%29.zip" TargetMode="External"/><Relationship Id="rId165" Type="http://schemas.openxmlformats.org/officeDocument/2006/relationships/hyperlink" Target="https://archive.org/download/ni-roms/roms/Sega%20-%20Game%20Gear.zip/Cross%20Shoot%20%28World%29%20%28Aftermarket%29%20%28Unl%29.zip" TargetMode="External"/><Relationship Id="rId164" Type="http://schemas.openxmlformats.org/officeDocument/2006/relationships/hyperlink" Target="https://archive.org/download/ni-roms/roms/Sega%20-%20Game%20Gear.zip/Cross%20Horde%20%28World%29%20%28v1.1%29%20%28Aftermarket%29%20%28Unl%29.zip" TargetMode="External"/><Relationship Id="rId163" Type="http://schemas.openxmlformats.org/officeDocument/2006/relationships/hyperlink" Target="https://archive.org/download/ni-roms/roms/Sega%20-%20Game%20Gear.zip/Cross%20Horde%20%28World%29%20%28v1.0%29%20%28Aftermarket%29%20%28Unl%29.zip" TargetMode="External"/><Relationship Id="rId162" Type="http://schemas.openxmlformats.org/officeDocument/2006/relationships/hyperlink" Target="https://archive.org/download/ni-roms/roms/Sega%20-%20Game%20Gear.zip/Cross%20Chase%20%28World%29%20%28v1.1%29%20%28Aftermarket%29%20%28Unl%29.zip" TargetMode="External"/><Relationship Id="rId169" Type="http://schemas.openxmlformats.org/officeDocument/2006/relationships/hyperlink" Target="https://archive.org/download/ni-roms/roms/Sega%20-%20Game%20Gear.zip/CutThroat%20Island%20%28USA%29.zip" TargetMode="External"/><Relationship Id="rId168" Type="http://schemas.openxmlformats.org/officeDocument/2006/relationships/hyperlink" Target="https://archive.org/download/ni-roms/roms/Sega%20-%20Game%20Gear.zip/CutThroat%20Island%20%28USA%29%20%28Beta%29.zip" TargetMode="External"/><Relationship Id="rId167" Type="http://schemas.openxmlformats.org/officeDocument/2006/relationships/hyperlink" Target="https://archive.org/download/ni-roms/roms/Sega%20-%20Game%20Gear.zip/Crystal%20Warriors%20%28USA%2C%20Europe%29.zip" TargetMode="External"/><Relationship Id="rId166" Type="http://schemas.openxmlformats.org/officeDocument/2006/relationships/hyperlink" Target="https://archive.org/download/ni-roms/roms/Sega%20-%20Game%20Gear.zip/Cross%20Snake%20%28World%29%20%28Aftermarket%29%20%28Unl%29.zip" TargetMode="External"/><Relationship Id="rId161" Type="http://schemas.openxmlformats.org/officeDocument/2006/relationships/hyperlink" Target="https://archive.org/download/ni-roms/roms/Sega%20-%20Game%20Gear.zip/Cross%20Chase%20%28World%29%20%28v1.0%29%20%28Aftermarket%29%20%28Unl%29.zip" TargetMode="External"/><Relationship Id="rId160" Type="http://schemas.openxmlformats.org/officeDocument/2006/relationships/hyperlink" Target="https://archive.org/download/ni-roms/roms/Sega%20-%20Game%20Gear.zip/Cross%20Bomber%20%28World%29%20%28v1.1%29%20%28Aftermarket%29%20%28Unl%29.zip" TargetMode="External"/><Relationship Id="rId159" Type="http://schemas.openxmlformats.org/officeDocument/2006/relationships/hyperlink" Target="https://archive.org/download/ni-roms/roms/Sega%20-%20Game%20Gear.zip/Cross%20Bomber%20%28World%29%20%28v1.0%29%20%28Aftermarket%29%20%28Unl%29.zip" TargetMode="External"/><Relationship Id="rId154" Type="http://schemas.openxmlformats.org/officeDocument/2006/relationships/hyperlink" Target="https://archive.org/download/ni-roms/roms/Sega%20-%20Game%20Gear.zip/Cool%20Spot%20%28Europe%29.zip" TargetMode="External"/><Relationship Id="rId153" Type="http://schemas.openxmlformats.org/officeDocument/2006/relationships/hyperlink" Target="https://archive.org/download/ni-roms/roms/Sega%20-%20Game%20Gear.zip/Columns%20%28USA%2C%20Europe%2C%20Brazil%29%20%28En%29%20%28Rev%202%29.zip" TargetMode="External"/><Relationship Id="rId152" Type="http://schemas.openxmlformats.org/officeDocument/2006/relationships/hyperlink" Target="https://archive.org/download/ni-roms/roms/Sega%20-%20Game%20Gear.zip/Columns%20%28Japan%29%20%28En%29.zip" TargetMode="External"/><Relationship Id="rId151" Type="http://schemas.openxmlformats.org/officeDocument/2006/relationships/hyperlink" Target="https://archive.org/download/ni-roms/roms/Sega%20-%20Game%20Gear.zip/Columns%20%28Japan%29%20%28En%29%20%28Rev%201%29.zip" TargetMode="External"/><Relationship Id="rId158" Type="http://schemas.openxmlformats.org/officeDocument/2006/relationships/hyperlink" Target="https://archive.org/download/ni-roms/roms/Sega%20-%20Game%20Gear.zip/Crazy%20Faces%20%28Europe%29%20%28Proto%29.zip" TargetMode="External"/><Relationship Id="rId157" Type="http://schemas.openxmlformats.org/officeDocument/2006/relationships/hyperlink" Target="https://archive.org/download/ni-roms/roms/Sega%20-%20Game%20Gear.zip/Crayon%20Shin-chan%20-%20Taiketsu%21%20Kantam%20Panic%21%21%20%28Japan%29.zip" TargetMode="External"/><Relationship Id="rId156" Type="http://schemas.openxmlformats.org/officeDocument/2006/relationships/hyperlink" Target="https://archive.org/download/ni-roms/roms/Sega%20-%20Game%20Gear.zip/Cosmic%20Spacehead%20%28USA%2C%20Europe%29.zip" TargetMode="External"/><Relationship Id="rId155" Type="http://schemas.openxmlformats.org/officeDocument/2006/relationships/hyperlink" Target="https://archive.org/download/ni-roms/roms/Sega%20-%20Game%20Gear.zip/Cool%20Spot%20%28USA%29.zip" TargetMode="External"/><Relationship Id="rId107" Type="http://schemas.openxmlformats.org/officeDocument/2006/relationships/hyperlink" Target="https://archive.org/download/ni-roms/roms/Sega%20-%20Game%20Gear.zip/Captain%20America%20and%20the%20Avengers%20%28USA%29.zip" TargetMode="External"/><Relationship Id="rId106" Type="http://schemas.openxmlformats.org/officeDocument/2006/relationships/hyperlink" Target="https://archive.org/download/ni-roms/roms/Sega%20-%20Game%20Gear.zip/Caesars%20Palace%20%28USA%29.zip" TargetMode="External"/><Relationship Id="rId105" Type="http://schemas.openxmlformats.org/officeDocument/2006/relationships/hyperlink" Target="https://archive.org/download/ni-roms/roms/Sega%20-%20Game%20Gear.zip/CJ%20Elephant%20Fugitive%20%28USA%2C%20Europe%29.zip" TargetMode="External"/><Relationship Id="rId104" Type="http://schemas.openxmlformats.org/officeDocument/2006/relationships/hyperlink" Target="https://archive.org/download/ni-roms/roms/Sega%20-%20Game%20Gear.zip/CJ%20Elephant%20Fugitive%20%28USA%2C%20Europe%29%20%28Beta%29%20%281993-10-22%29.zip" TargetMode="External"/><Relationship Id="rId109" Type="http://schemas.openxmlformats.org/officeDocument/2006/relationships/hyperlink" Target="https://archive.org/download/ni-roms/roms/Sega%20-%20Game%20Gear.zip/Casino%20FunPak%20%28USA%29.zip" TargetMode="External"/><Relationship Id="rId108" Type="http://schemas.openxmlformats.org/officeDocument/2006/relationships/hyperlink" Target="https://archive.org/download/ni-roms/roms/Sega%20-%20Game%20Gear.zip/Car%20Licence%20%28Japan%29.zip" TargetMode="External"/><Relationship Id="rId103" Type="http://schemas.openxmlformats.org/officeDocument/2006/relationships/hyperlink" Target="https://archive.org/download/ni-roms/roms/Sega%20-%20Game%20Gear.zip/Buster%20Fight%20%28Japan%29%20%28En%2CJa%29.zip" TargetMode="External"/><Relationship Id="rId102" Type="http://schemas.openxmlformats.org/officeDocument/2006/relationships/hyperlink" Target="https://archive.org/download/ni-roms/roms/Sega%20-%20Game%20Gear.zip/Buster%20Ball%20%28Japan%29.zip" TargetMode="External"/><Relationship Id="rId101" Type="http://schemas.openxmlformats.org/officeDocument/2006/relationships/hyperlink" Target="https://archive.org/download/ni-roms/roms/Sega%20-%20Game%20Gear.zip/Bust-A-Move%20%28USA%29.zip" TargetMode="External"/><Relationship Id="rId100" Type="http://schemas.openxmlformats.org/officeDocument/2006/relationships/hyperlink" Target="https://archive.org/download/ni-roms/roms/Sega%20-%20Game%20Gear.zip/Burger%20Kitchen%20%28Japan%29%20%28Aftermarket%29%20%28Unl%29.zip" TargetMode="External"/><Relationship Id="rId129" Type="http://schemas.openxmlformats.org/officeDocument/2006/relationships/hyperlink" Target="https://archive.org/download/ni-roms/roms/Sega%20-%20Game%20Gear.zip/Chicago%20Syndicate%20%28USA%2C%20Brazil%29%20%28En%29%20%28Beta%29%20%281995-06-29%29%20%28Alt%29.zip" TargetMode="External"/><Relationship Id="rId128" Type="http://schemas.openxmlformats.org/officeDocument/2006/relationships/hyperlink" Target="https://archive.org/download/ni-roms/roms/Sega%20-%20Game%20Gear.zip/Chicago%20Syndicate%20%28USA%2C%20Brazil%29%20%28En%29%20%28Beta%29%20%281995-06-28%29.zip" TargetMode="External"/><Relationship Id="rId127" Type="http://schemas.openxmlformats.org/officeDocument/2006/relationships/hyperlink" Target="https://archive.org/download/ni-roms/roms/Sega%20-%20Game%20Gear.zip/Chicago%20Syndicate%20%28USA%2C%20Brazil%29%20%28En%29%20%28Beta%29%20%281995-06-26%29.zip" TargetMode="External"/><Relationship Id="rId126" Type="http://schemas.openxmlformats.org/officeDocument/2006/relationships/hyperlink" Target="https://archive.org/download/ni-roms/roms/Sega%20-%20Game%20Gear.zip/Chicago%20Syndicate%20%28USA%2C%20Brazil%29%20%28En%29%20%28Beta%29%20%281995-06-22%29.zip" TargetMode="External"/><Relationship Id="rId121" Type="http://schemas.openxmlformats.org/officeDocument/2006/relationships/hyperlink" Target="https://archive.org/download/ni-roms/roms/Sega%20-%20Game%20Gear.zip/Chicago%20Syndicate%20%28USA%2C%20Brazil%29%20%28En%29%20%28Beta%29%20%281995-06-08%29.zip" TargetMode="External"/><Relationship Id="rId120" Type="http://schemas.openxmlformats.org/officeDocument/2006/relationships/hyperlink" Target="https://archive.org/download/ni-roms/roms/Sega%20-%20Game%20Gear.zip/Chicago%20Syndicate%20%28USA%2C%20Brazil%29%20%28En%29%20%28Beta%29%20%281995-06-07%29.zip" TargetMode="External"/><Relationship Id="rId125" Type="http://schemas.openxmlformats.org/officeDocument/2006/relationships/hyperlink" Target="https://archive.org/download/ni-roms/roms/Sega%20-%20Game%20Gear.zip/Chicago%20Syndicate%20%28USA%2C%20Brazil%29%20%28En%29%20%28Beta%29%20%281995-06-20%29.zip" TargetMode="External"/><Relationship Id="rId124" Type="http://schemas.openxmlformats.org/officeDocument/2006/relationships/hyperlink" Target="https://archive.org/download/ni-roms/roms/Sega%20-%20Game%20Gear.zip/Chicago%20Syndicate%20%28USA%2C%20Brazil%29%20%28En%29%20%28Beta%29%20%281995-06-19%29.zip" TargetMode="External"/><Relationship Id="rId123" Type="http://schemas.openxmlformats.org/officeDocument/2006/relationships/hyperlink" Target="https://archive.org/download/ni-roms/roms/Sega%20-%20Game%20Gear.zip/Chicago%20Syndicate%20%28USA%2C%20Brazil%29%20%28En%29%20%28Beta%29%20%281995-06-14%29.zip" TargetMode="External"/><Relationship Id="rId122" Type="http://schemas.openxmlformats.org/officeDocument/2006/relationships/hyperlink" Target="https://archive.org/download/ni-roms/roms/Sega%20-%20Game%20Gear.zip/Chicago%20Syndicate%20%28USA%2C%20Brazil%29%20%28En%29%20%28Beta%29%20%281995-06-12%29.zip" TargetMode="External"/><Relationship Id="rId118" Type="http://schemas.openxmlformats.org/officeDocument/2006/relationships/hyperlink" Target="https://archive.org/download/ni-roms/roms/Sega%20-%20Game%20Gear.zip/Chicago%20Syndicate%20%28USA%2C%20Brazil%29%20%28En%29%20%28Beta%29%20%281995-06-01%29.zip" TargetMode="External"/><Relationship Id="rId117" Type="http://schemas.openxmlformats.org/officeDocument/2006/relationships/hyperlink" Target="https://archive.org/download/ni-roms/roms/Sega%20-%20Game%20Gear.zip/Chicago%20Syndicate%20%28USA%2C%20Brazil%29%20%28En%29%20%28Beta%29%20%281995-05-05%29.zip" TargetMode="External"/><Relationship Id="rId116" Type="http://schemas.openxmlformats.org/officeDocument/2006/relationships/hyperlink" Target="https://archive.org/download/ni-roms/roms/Sega%20-%20Game%20Gear.zip/Chessmaster%2C%20The%20%28USA%2C%20Europe%2C%20Brazil%29%20%28En%29.zip" TargetMode="External"/><Relationship Id="rId115" Type="http://schemas.openxmlformats.org/officeDocument/2006/relationships/hyperlink" Target="https://archive.org/download/ni-roms/roms/Sega%20-%20Game%20Gear.zip/Cheese%20Cat-Astrophe%20Starring%20Speedy%20Gonzales%20%28USA%2C%20Europe%2C%20Brazil%29%20%28En%2CFr%2CDe%2CEs%29.zip" TargetMode="External"/><Relationship Id="rId119" Type="http://schemas.openxmlformats.org/officeDocument/2006/relationships/hyperlink" Target="https://archive.org/download/ni-roms/roms/Sega%20-%20Game%20Gear.zip/Chicago%20Syndicate%20%28USA%2C%20Brazil%29%20%28En%29%20%28Beta%29%20%281995-06-05%29.zip" TargetMode="External"/><Relationship Id="rId110" Type="http://schemas.openxmlformats.org/officeDocument/2006/relationships/hyperlink" Target="https://archive.org/download/ni-roms/roms/Sega%20-%20Game%20Gear.zip/Castle%20of%20Illusion%20Starring%20Mickey%20Mouse%20%28USA%2C%20Europe%2C%20Brazil%29%20%28En%29.zip" TargetMode="External"/><Relationship Id="rId114" Type="http://schemas.openxmlformats.org/officeDocument/2006/relationships/hyperlink" Target="https://archive.org/download/ni-roms/roms/Sega%20-%20Game%20Gear.zip/Chase%20H.Q.%20%28USA%29.zip" TargetMode="External"/><Relationship Id="rId113" Type="http://schemas.openxmlformats.org/officeDocument/2006/relationships/hyperlink" Target="https://archive.org/download/ni-roms/roms/Sega%20-%20Game%20Gear.zip/Championship%20Hockey%20%28Europe%29.zip" TargetMode="External"/><Relationship Id="rId112" Type="http://schemas.openxmlformats.org/officeDocument/2006/relationships/hyperlink" Target="https://archive.org/download/ni-roms/roms/Sega%20-%20Game%20Gear.zip/Chakan%20%28USA%2C%20Europe%29.zip" TargetMode="External"/><Relationship Id="rId111" Type="http://schemas.openxmlformats.org/officeDocument/2006/relationships/hyperlink" Target="https://archive.org/download/ni-roms/roms/Sega%20-%20Game%20Gear.zip/Cave%20Dude%20%28USA%29%20%28Proto%29.zip" TargetMode="External"/><Relationship Id="rId392" Type="http://schemas.openxmlformats.org/officeDocument/2006/relationships/hyperlink" Target="https://archive.org/download/ni-roms/roms/Sega%20-%20Game%20Gear.zip/Mickey%20Mouse%20no%20Mahou%20no%20Crystal%20%28Japan%29.zip" TargetMode="External"/><Relationship Id="rId391" Type="http://schemas.openxmlformats.org/officeDocument/2006/relationships/hyperlink" Target="https://archive.org/download/ni-roms/roms/Sega%20-%20Game%20Gear.zip/Mickey%20Mouse%20no%20Castle%20Illusion%20%28Japan%29.zip" TargetMode="External"/><Relationship Id="rId390" Type="http://schemas.openxmlformats.org/officeDocument/2006/relationships/hyperlink" Target="https://archive.org/download/ni-roms/roms/Sega%20-%20Game%20Gear.zip/Mickey%20Mouse%20Densetsu%20no%20Oukoku%20-%20Legend%20of%20Illusion%20%28Japan%29.zip" TargetMode="External"/><Relationship Id="rId385" Type="http://schemas.openxmlformats.org/officeDocument/2006/relationships/hyperlink" Target="https://archive.org/download/ni-roms/roms/Sega%20-%20Game%20Gear.zip/Master%20of%20Darkness%20%28Europe%2C%20Brazil%29%20%28En%29.zip" TargetMode="External"/><Relationship Id="rId384" Type="http://schemas.openxmlformats.org/officeDocument/2006/relationships/hyperlink" Target="https://archive.org/download/ni-roms/roms/Sega%20-%20Game%20Gear.zip/Master%20of%20Darkness%20%28Europe%29%20%28Virtual%20Console%29.zip" TargetMode="External"/><Relationship Id="rId383" Type="http://schemas.openxmlformats.org/officeDocument/2006/relationships/hyperlink" Target="https://archive.org/download/ni-roms/roms/Sega%20-%20Game%20Gear.zip/Marko%27s%20Magic%20Football%20%28Europe%29%20%28En%2CFr%2CDe%2CEs%29.zip" TargetMode="External"/><Relationship Id="rId382" Type="http://schemas.openxmlformats.org/officeDocument/2006/relationships/hyperlink" Target="https://archive.org/download/ni-roms/roms/Sega%20-%20Game%20Gear.zip/Marble%20Madness%20%28USA%2C%20Europe%29.zip" TargetMode="External"/><Relationship Id="rId389" Type="http://schemas.openxmlformats.org/officeDocument/2006/relationships/hyperlink" Target="https://archive.org/download/ni-roms/roms/Sega%20-%20Game%20Gear.zip/Mickey%27s%20Ultimate%20Challenge%20%28USA%29.zip" TargetMode="External"/><Relationship Id="rId388" Type="http://schemas.openxmlformats.org/officeDocument/2006/relationships/hyperlink" Target="https://archive.org/download/ni-roms/roms/Sega%20-%20Game%20Gear.zip/Megami%20Tensei%20Gaiden%20-%20Last%20Bible%20Special%20%28Japan%29.zip" TargetMode="External"/><Relationship Id="rId387" Type="http://schemas.openxmlformats.org/officeDocument/2006/relationships/hyperlink" Target="https://archive.org/download/ni-roms/roms/Sega%20-%20Game%20Gear.zip/Megami%20Tensei%20Gaiden%20-%20Last%20Bible%20%28Japan%29.zip" TargetMode="External"/><Relationship Id="rId386" Type="http://schemas.openxmlformats.org/officeDocument/2006/relationships/hyperlink" Target="https://archive.org/download/ni-roms/roms/Sega%20-%20Game%20Gear.zip/Mega%20Man%20%28USA%29.zip" TargetMode="External"/><Relationship Id="rId381" Type="http://schemas.openxmlformats.org/officeDocument/2006/relationships/hyperlink" Target="https://archive.org/download/ni-roms/roms/Sega%20-%20Game%20Gear.zip/Mappy%20%28Japan%29.zip" TargetMode="External"/><Relationship Id="rId380" Type="http://schemas.openxmlformats.org/officeDocument/2006/relationships/hyperlink" Target="https://archive.org/download/ni-roms/roms/Sega%20-%20Game%20Gear.zip/Man%20Overboard%21%20%28Europe%29.zip" TargetMode="External"/><Relationship Id="rId379" Type="http://schemas.openxmlformats.org/officeDocument/2006/relationships/hyperlink" Target="https://archive.org/download/ni-roms/roms/Sega%20-%20Game%20Gear.zip/Majors%2C%20The%20-%20Pro%20Baseball%20%28USA%29.zip" TargetMode="External"/><Relationship Id="rId374" Type="http://schemas.openxmlformats.org/officeDocument/2006/relationships/hyperlink" Target="https://archive.org/download/ni-roms/roms/Sega%20-%20Game%20Gear.zip/Magic%20Knight%20Rayearth%20%28Japan%29.zip" TargetMode="External"/><Relationship Id="rId373" Type="http://schemas.openxmlformats.org/officeDocument/2006/relationships/hyperlink" Target="https://archive.org/download/ni-roms/roms/Sega%20-%20Game%20Gear.zip/Madou%20Monogatari%20III%20-%20Kyuukyoku%20Joou-sama%20%28Japan%29.zip" TargetMode="External"/><Relationship Id="rId372" Type="http://schemas.openxmlformats.org/officeDocument/2006/relationships/hyperlink" Target="https://archive.org/download/ni-roms/roms/Sega%20-%20Game%20Gear.zip/Madou%20Monogatari%20III%20-%20Kyuukyoku%20Joou-sama%20%28Japan%29%20%28Rev%20A%29.zip" TargetMode="External"/><Relationship Id="rId371" Type="http://schemas.openxmlformats.org/officeDocument/2006/relationships/hyperlink" Target="https://archive.org/download/ni-roms/roms/Sega%20-%20Game%20Gear.zip/Madou%20Monogatari%20II%20-%20Arle%2016-Sai%20%28Japan%29.zip" TargetMode="External"/><Relationship Id="rId378" Type="http://schemas.openxmlformats.org/officeDocument/2006/relationships/hyperlink" Target="https://archive.org/download/ni-roms/roms/Sega%20-%20Game%20Gear.zip/Mai%20Nurse%20%28World%29%20%28Aftermarket%29%20%28Unl%29.zip" TargetMode="External"/><Relationship Id="rId377" Type="http://schemas.openxmlformats.org/officeDocument/2006/relationships/hyperlink" Target="https://archive.org/download/ni-roms/roms/Sega%20-%20Game%20Gear.zip/Magical%20Taruruuto-kun%20%28Japan%29.zip" TargetMode="External"/><Relationship Id="rId376" Type="http://schemas.openxmlformats.org/officeDocument/2006/relationships/hyperlink" Target="https://archive.org/download/ni-roms/roms/Sega%20-%20Game%20Gear.zip/Magical%20Puzzle%20Popils%20%28World%29%20%28En%2CJa%29.zip" TargetMode="External"/><Relationship Id="rId375" Type="http://schemas.openxmlformats.org/officeDocument/2006/relationships/hyperlink" Target="https://archive.org/download/ni-roms/roms/Sega%20-%20Game%20Gear.zip/Magic%20Knight%20Rayearth%202%20-%20Making%20of%20Magic%20Knight%20%28Japan%29.zip" TargetMode="External"/><Relationship Id="rId396" Type="http://schemas.openxmlformats.org/officeDocument/2006/relationships/hyperlink" Target="https://archive.org/download/ni-roms/roms/Sega%20-%20Game%20Gear.zip/Mighty%20Morphin%20Power%20Rangers%20%28USA%2C%20Europe%29%20%28Beta%29%20%281994-07-16%29.zip" TargetMode="External"/><Relationship Id="rId395" Type="http://schemas.openxmlformats.org/officeDocument/2006/relationships/hyperlink" Target="https://archive.org/download/ni-roms/roms/Sega%20-%20Game%20Gear.zip/Micro%20Machines%202%20-%20Turbo%20Tournament%20%28Europe%29.zip" TargetMode="External"/><Relationship Id="rId394" Type="http://schemas.openxmlformats.org/officeDocument/2006/relationships/hyperlink" Target="https://archive.org/download/ni-roms/roms/Sega%20-%20Game%20Gear.zip/Micro%20Machines%20%28USA%2C%20Europe%29.zip" TargetMode="External"/><Relationship Id="rId393" Type="http://schemas.openxmlformats.org/officeDocument/2006/relationships/hyperlink" Target="https://archive.org/download/ni-roms/roms/Sega%20-%20Game%20Gear.zip/Micro%20Machines%20%28USA%2C%20Europe%29%20%28Beta%29%20%281993-10-22%29.zip" TargetMode="External"/><Relationship Id="rId399" Type="http://schemas.openxmlformats.org/officeDocument/2006/relationships/hyperlink" Target="https://archive.org/download/ni-roms/roms/Sega%20-%20Game%20Gear.zip/Moldorian%20-%20Hikari%20to%20Yami%20no%20Sister%20%28Japan%29.zip" TargetMode="External"/><Relationship Id="rId398" Type="http://schemas.openxmlformats.org/officeDocument/2006/relationships/hyperlink" Target="https://archive.org/download/ni-roms/roms/Sega%20-%20Game%20Gear.zip/Mighty%20Morphin%20Power%20Rangers%20-%20The%20Movie%20%28USA%2C%20Europe%2C%20Brazil%29%20%28En%29.zip" TargetMode="External"/><Relationship Id="rId397" Type="http://schemas.openxmlformats.org/officeDocument/2006/relationships/hyperlink" Target="https://archive.org/download/ni-roms/roms/Sega%20-%20Game%20Gear.zip/Mighty%20Morphin%20Power%20Rangers%20%28USA%2C%20Europe%29.zip" TargetMode="External"/><Relationship Id="rId40" Type="http://schemas.openxmlformats.org/officeDocument/2006/relationships/hyperlink" Target="https://archive.org/download/ni-roms/roms/Sega%20-%20Game%20Gear.zip/Ax%20Battler%20-%20A%20Legend%20of%20Golden%20Axe%20%28USA%2C%20Europe%2C%20Brazil%29%20%28En%29%20%28Beta%29%20%281991-08-10%29.zip" TargetMode="External"/><Relationship Id="rId42" Type="http://schemas.openxmlformats.org/officeDocument/2006/relationships/hyperlink" Target="https://archive.org/download/ni-roms/roms/Sega%20-%20Game%20Gear.zip/Ax%20Battler%20-%20Golden%20Axe%20Densetsu%20%28Japan%29.zip" TargetMode="External"/><Relationship Id="rId41" Type="http://schemas.openxmlformats.org/officeDocument/2006/relationships/hyperlink" Target="https://archive.org/download/ni-roms/roms/Sega%20-%20Game%20Gear.zip/Ax%20Battler%20-%20A%20Legend%20of%20Golden%20Axe%20%28USA%2C%20Europe%2C%20Brazil%29%20%28En%29.zip" TargetMode="External"/><Relationship Id="rId44" Type="http://schemas.openxmlformats.org/officeDocument/2006/relationships/hyperlink" Target="https://archive.org/download/ni-roms/roms/Sega%20-%20Game%20Gear.zip/Ayrton%20Senna%27s%20Super%20Monaco%20GP%20II%20%28USA%2C%20Europe%2C%20Brazil%29%20%28En%29%20%28Beta%29.zip" TargetMode="External"/><Relationship Id="rId43" Type="http://schemas.openxmlformats.org/officeDocument/2006/relationships/hyperlink" Target="https://archive.org/download/ni-roms/roms/Sega%20-%20Game%20Gear.zip/Ayrton%20Senna%27s%20Super%20Monaco%20GP%20II%20%28Japan%29.zip" TargetMode="External"/><Relationship Id="rId46" Type="http://schemas.openxmlformats.org/officeDocument/2006/relationships/hyperlink" Target="https://archive.org/download/ni-roms/roms/Sega%20-%20Game%20Gear.zip/Baku%20Baku%20%28Europe%29.zip" TargetMode="External"/><Relationship Id="rId45" Type="http://schemas.openxmlformats.org/officeDocument/2006/relationships/hyperlink" Target="https://archive.org/download/ni-roms/roms/Sega%20-%20Game%20Gear.zip/Ayrton%20Senna%27s%20Super%20Monaco%20GP%20II%20%28USA%2C%20Europe%2C%20Brazil%29%20%28En%29.zip" TargetMode="External"/><Relationship Id="rId48" Type="http://schemas.openxmlformats.org/officeDocument/2006/relationships/hyperlink" Target="https://archive.org/download/ni-roms/roms/Sega%20-%20Game%20Gear.zip/Baku%20Baku%20Animal%20-%20Sekai%20Shiikugakari%20Senshu-ken%20%28Japan%29.zip" TargetMode="External"/><Relationship Id="rId47" Type="http://schemas.openxmlformats.org/officeDocument/2006/relationships/hyperlink" Target="https://archive.org/download/ni-roms/roms/Sega%20-%20Game%20Gear.zip/Baku%20Baku%20%28USA%29.zip" TargetMode="External"/><Relationship Id="rId49" Type="http://schemas.openxmlformats.org/officeDocument/2006/relationships/hyperlink" Target="https://archive.org/download/ni-roms/roms/Sega%20-%20Game%20Gear.zip/Barbie%20Super%20Model%20%28USA%29%20%28Proto%29%20%281994-08-25%29.zip" TargetMode="External"/><Relationship Id="rId31" Type="http://schemas.openxmlformats.org/officeDocument/2006/relationships/hyperlink" Target="https://archive.org/download/ni-roms/roms/Sega%20-%20Game%20Gear.zip/Arliel%20-%20Crystal%20Densetsu%20%28Japan%29.zip" TargetMode="External"/><Relationship Id="rId30" Type="http://schemas.openxmlformats.org/officeDocument/2006/relationships/hyperlink" Target="https://archive.org/download/ni-roms/roms/Sega%20-%20Game%20Gear.zip/Ariel%20-%20The%20Little%20Mermaid%20%28USA%2C%20Europe%2C%20Brazil%29%20%28En%29.zip" TargetMode="External"/><Relationship Id="rId33" Type="http://schemas.openxmlformats.org/officeDocument/2006/relationships/hyperlink" Target="https://archive.org/download/ni-roms/roms/Sega%20-%20Game%20Gear.zip/Asterix%20and%20the%20Great%20Rescue%20%28USA%29%20%28Beta%29%20%281994-02-22%29.zip" TargetMode="External"/><Relationship Id="rId32" Type="http://schemas.openxmlformats.org/officeDocument/2006/relationships/hyperlink" Target="https://archive.org/download/ni-roms/roms/Sega%20-%20Game%20Gear.zip/Asterix%20and%20the%20Great%20Rescue%20%28Europe%29%20%28En%2CFr%2CDe%2CEs%2CIt%29.zip" TargetMode="External"/><Relationship Id="rId35" Type="http://schemas.openxmlformats.org/officeDocument/2006/relationships/hyperlink" Target="https://archive.org/download/ni-roms/roms/Sega%20-%20Game%20Gear.zip/Asterix%20and%20the%20Great%20Rescue%20%28USA%29%20%28Beta%29%20%281994-03-15%29.zip" TargetMode="External"/><Relationship Id="rId34" Type="http://schemas.openxmlformats.org/officeDocument/2006/relationships/hyperlink" Target="https://archive.org/download/ni-roms/roms/Sega%20-%20Game%20Gear.zip/Asterix%20and%20the%20Great%20Rescue%20%28USA%29%20%28Beta%29%20%281994-03-03%29.zip" TargetMode="External"/><Relationship Id="rId37" Type="http://schemas.openxmlformats.org/officeDocument/2006/relationships/hyperlink" Target="https://archive.org/download/ni-roms/roms/Sega%20-%20Game%20Gear.zip/Asterix%20and%20the%20Great%20Rescue%20%28USA%29%20%28En%2CFr%2CDe%2CEs%2CIt%29%20%28Beta%29%20%281994-02-16%29.zip" TargetMode="External"/><Relationship Id="rId36" Type="http://schemas.openxmlformats.org/officeDocument/2006/relationships/hyperlink" Target="https://archive.org/download/ni-roms/roms/Sega%20-%20Game%20Gear.zip/Asterix%20and%20the%20Great%20Rescue%20%28USA%29%20%28En%2CFr%2CDe%2CEs%2CIt%29%20%28Beta%29%20%281994-01-25%29.zip" TargetMode="External"/><Relationship Id="rId39" Type="http://schemas.openxmlformats.org/officeDocument/2006/relationships/hyperlink" Target="https://archive.org/download/ni-roms/roms/Sega%20-%20Game%20Gear.zip/Asterix%20and%20the%20Secret%20Mission%20%28Europe%29%20%28En%2CFr%2CDe%29.zip" TargetMode="External"/><Relationship Id="rId38" Type="http://schemas.openxmlformats.org/officeDocument/2006/relationships/hyperlink" Target="https://archive.org/download/ni-roms/roms/Sega%20-%20Game%20Gear.zip/Asterix%20and%20the%20Great%20Rescue%20%28USA%2C%20Brazil%29%20%28En%29.zip" TargetMode="External"/><Relationship Id="rId20" Type="http://schemas.openxmlformats.org/officeDocument/2006/relationships/hyperlink" Target="https://archive.org/download/ni-roms/roms/Sega%20-%20Game%20Gear.zip/Alien%203%20%28Japan%29.zip" TargetMode="External"/><Relationship Id="rId22" Type="http://schemas.openxmlformats.org/officeDocument/2006/relationships/hyperlink" Target="https://archive.org/download/ni-roms/roms/Sega%20-%20Game%20Gear.zip/Alien%20Syndrome%20%28Europe%29.zip" TargetMode="External"/><Relationship Id="rId21" Type="http://schemas.openxmlformats.org/officeDocument/2006/relationships/hyperlink" Target="https://archive.org/download/ni-roms/roms/Sega%20-%20Game%20Gear.zip/Alien%203%20%28USA%2C%20Europe%29.zip" TargetMode="External"/><Relationship Id="rId24" Type="http://schemas.openxmlformats.org/officeDocument/2006/relationships/hyperlink" Target="https://archive.org/download/ni-roms/roms/Sega%20-%20Game%20Gear.zip/Andre%20Agassi%20Tennis%20%28USA%29%20%28Beta%29.zip" TargetMode="External"/><Relationship Id="rId23" Type="http://schemas.openxmlformats.org/officeDocument/2006/relationships/hyperlink" Target="https://archive.org/download/ni-roms/roms/Sega%20-%20Game%20Gear.zip/Alien%20Syndrome%20%28Japan%29.zip" TargetMode="External"/><Relationship Id="rId26" Type="http://schemas.openxmlformats.org/officeDocument/2006/relationships/hyperlink" Target="https://archive.org/download/ni-roms/roms/Sega%20-%20Game%20Gear.zip/Arcade%20Classics%20%28USA%29.zip" TargetMode="External"/><Relationship Id="rId25" Type="http://schemas.openxmlformats.org/officeDocument/2006/relationships/hyperlink" Target="https://archive.org/download/ni-roms/roms/Sega%20-%20Game%20Gear.zip/Andre%20Agassi%20Tennis%20%28USA%29.zip" TargetMode="External"/><Relationship Id="rId28" Type="http://schemas.openxmlformats.org/officeDocument/2006/relationships/hyperlink" Target="https://archive.org/download/ni-roms/roms/Sega%20-%20Game%20Gear.zip/Archer%20Maclean%27s%20Dropzone%20%28Europe%29.zip" TargetMode="External"/><Relationship Id="rId27" Type="http://schemas.openxmlformats.org/officeDocument/2006/relationships/hyperlink" Target="https://archive.org/download/ni-roms/roms/Sega%20-%20Game%20Gear.zip/Arch%20Rivals%20-%20The%20Arcade%20Game%20%28USA%29.zip" TargetMode="External"/><Relationship Id="rId29" Type="http://schemas.openxmlformats.org/officeDocument/2006/relationships/hyperlink" Target="https://archive.org/download/ni-roms/roms/Sega%20-%20Game%20Gear.zip/Arena%20%28USA%2C%20Europe%29.zip" TargetMode="External"/><Relationship Id="rId11" Type="http://schemas.openxmlformats.org/officeDocument/2006/relationships/hyperlink" Target="https://archive.org/download/ni-roms/roms/Sega%20-%20Game%20Gear.zip/Adventures%20of%20Batman%20%26%20Robin%2C%20The%20%28USA%2C%20Europe%2C%20Brazil%29%20%28En%29%20%28Beta%29%20%281995-05-07%29.zip" TargetMode="External"/><Relationship Id="rId10" Type="http://schemas.openxmlformats.org/officeDocument/2006/relationships/hyperlink" Target="https://archive.org/download/ni-roms/roms/Sega%20-%20Game%20Gear.zip/Adventures%20of%20Batman%20%26%20Robin%2C%20The%20%28USA%2C%20Europe%2C%20Brazil%29%20%28En%29%20%28Beta%29%20%281995-05-06%29.zip" TargetMode="External"/><Relationship Id="rId13" Type="http://schemas.openxmlformats.org/officeDocument/2006/relationships/hyperlink" Target="https://archive.org/download/ni-roms/roms/Sega%20-%20Game%20Gear.zip/Aerial%20Assault%20%28World%29%20%28Rev%201%29.zip" TargetMode="External"/><Relationship Id="rId12" Type="http://schemas.openxmlformats.org/officeDocument/2006/relationships/hyperlink" Target="https://archive.org/download/ni-roms/roms/Sega%20-%20Game%20Gear.zip/Adventures%20of%20Batman%20%26%20Robin%2C%20The%20%28USA%2C%20Europe%2C%20Brazil%29%20%28En%29.zip" TargetMode="External"/><Relationship Id="rId15" Type="http://schemas.openxmlformats.org/officeDocument/2006/relationships/hyperlink" Target="https://archive.org/download/ni-roms/roms/Sega%20-%20Game%20Gear.zip/Aladdin%20%28Japan%29.zip" TargetMode="External"/><Relationship Id="rId14" Type="http://schemas.openxmlformats.org/officeDocument/2006/relationships/hyperlink" Target="https://archive.org/download/ni-roms/roms/Sega%20-%20Game%20Gear.zip/Aerial%20Assault%20%28World%29.zip" TargetMode="External"/><Relationship Id="rId17" Type="http://schemas.openxmlformats.org/officeDocument/2006/relationships/hyperlink" Target="https://archive.org/download/ni-roms/roms/Sega%20-%20Game%20Gear.zip/Aladdin%20%28USA%2C%20Europe%2C%20Brazil%29%20%28En%29%20%28Beta%29%20%281994-01-11%29.zip" TargetMode="External"/><Relationship Id="rId16" Type="http://schemas.openxmlformats.org/officeDocument/2006/relationships/hyperlink" Target="https://archive.org/download/ni-roms/roms/Sega%20-%20Game%20Gear.zip/Aladdin%20%28USA%2C%20Europe%2C%20Brazil%29%20%28En%29%20%28Beta%29%20%281993-12-28%29.zip" TargetMode="External"/><Relationship Id="rId19" Type="http://schemas.openxmlformats.org/officeDocument/2006/relationships/hyperlink" Target="https://archive.org/download/ni-roms/roms/Sega%20-%20Game%20Gear.zip/Aladdin%20%28USA%2C%20Europe%2C%20Brazil%29%20%28En%29.zip" TargetMode="External"/><Relationship Id="rId18" Type="http://schemas.openxmlformats.org/officeDocument/2006/relationships/hyperlink" Target="https://archive.org/download/ni-roms/roms/Sega%20-%20Game%20Gear.zip/Aladdin%20%28USA%2C%20Europe%2C%20Brazil%29%20%28En%29%20%28Beta%29%20%281994-01-13%29.zip" TargetMode="External"/><Relationship Id="rId84" Type="http://schemas.openxmlformats.org/officeDocument/2006/relationships/hyperlink" Target="https://archive.org/download/ni-roms/roms/Sega%20-%20Game%20Gear.zip/Bonkers%20Wax%20Up%21%20%28USA%2C%20Europe%29%20%28Beta%29%20%281994-11-26%29.zip" TargetMode="External"/><Relationship Id="rId83" Type="http://schemas.openxmlformats.org/officeDocument/2006/relationships/hyperlink" Target="https://archive.org/download/ni-roms/roms/Sega%20-%20Game%20Gear.zip/Bonkers%20Wax%20Up%21%20%28USA%2C%20Europe%29%20%28Beta%29%20%281994-11-23%29.zip" TargetMode="External"/><Relationship Id="rId86" Type="http://schemas.openxmlformats.org/officeDocument/2006/relationships/hyperlink" Target="https://archive.org/download/ni-roms/roms/Sega%20-%20Game%20Gear.zip/Bonkers%20Wax%20Up%21%20%28USA%2C%20Europe%29%20%28Beta%29%20%281994-12-03%29.zip" TargetMode="External"/><Relationship Id="rId85" Type="http://schemas.openxmlformats.org/officeDocument/2006/relationships/hyperlink" Target="https://archive.org/download/ni-roms/roms/Sega%20-%20Game%20Gear.zip/Bonkers%20Wax%20Up%21%20%28USA%2C%20Europe%29%20%28Beta%29%20%281994-11-29%29.zip" TargetMode="External"/><Relationship Id="rId88" Type="http://schemas.openxmlformats.org/officeDocument/2006/relationships/hyperlink" Target="https://archive.org/download/ni-roms/roms/Sega%20-%20Game%20Gear.zip/Bonkers%20Wax%20Up%21%20%28USA%2C%20Europe%29%20%28Beta%29%20%281994-12-07%29.zip" TargetMode="External"/><Relationship Id="rId87" Type="http://schemas.openxmlformats.org/officeDocument/2006/relationships/hyperlink" Target="https://archive.org/download/ni-roms/roms/Sega%20-%20Game%20Gear.zip/Bonkers%20Wax%20Up%21%20%28USA%2C%20Europe%29%20%28Beta%29%20%281994-12-05%29.zip" TargetMode="External"/><Relationship Id="rId89" Type="http://schemas.openxmlformats.org/officeDocument/2006/relationships/hyperlink" Target="https://archive.org/download/ni-roms/roms/Sega%20-%20Game%20Gear.zip/Bonkers%20Wax%20Up%21%20%28USA%2C%20Europe%29%20%28Beta%29%20%281994-12-08%29%20%28Alt%29.zip" TargetMode="External"/><Relationship Id="rId80" Type="http://schemas.openxmlformats.org/officeDocument/2006/relationships/hyperlink" Target="https://archive.org/download/ni-roms/roms/Sega%20-%20Game%20Gear.zip/Bonkers%20Wax%20Up%21%20%28USA%2C%20Europe%29%20%28Beta%29%20%281994-10-31%29.zip" TargetMode="External"/><Relationship Id="rId82" Type="http://schemas.openxmlformats.org/officeDocument/2006/relationships/hyperlink" Target="https://archive.org/download/ni-roms/roms/Sega%20-%20Game%20Gear.zip/Bonkers%20Wax%20Up%21%20%28USA%2C%20Europe%29%20%28Beta%29%20%281994-11-21%29.zip" TargetMode="External"/><Relationship Id="rId81" Type="http://schemas.openxmlformats.org/officeDocument/2006/relationships/hyperlink" Target="https://archive.org/download/ni-roms/roms/Sega%20-%20Game%20Gear.zip/Bonkers%20Wax%20Up%21%20%28USA%2C%20Europe%29%20%28Beta%29%20%281994-11-15%29.zip" TargetMode="External"/><Relationship Id="rId73" Type="http://schemas.openxmlformats.org/officeDocument/2006/relationships/hyperlink" Target="https://archive.org/download/ni-roms/roms/Sega%20-%20Game%20Gear.zip/Berenstain%20Bears%27%20Camping%20Adventure%2C%20The%20%28USA%29%20%28Beta%29%20%281994-08-26%29%20%28Alt%29.zip" TargetMode="External"/><Relationship Id="rId72" Type="http://schemas.openxmlformats.org/officeDocument/2006/relationships/hyperlink" Target="https://archive.org/download/ni-roms/roms/Sega%20-%20Game%20Gear.zip/Berenstain%20Bears%27%20Camping%20Adventure%2C%20The%20%28USA%29%20%28Beta%29%20%281994-08-25%29.zip" TargetMode="External"/><Relationship Id="rId75" Type="http://schemas.openxmlformats.org/officeDocument/2006/relationships/hyperlink" Target="https://archive.org/download/ni-roms/roms/Sega%20-%20Game%20Gear.zip/Berenstain%20Bears%27%20Camping%20Adventure%2C%20The%20%28USA%29.zip" TargetMode="External"/><Relationship Id="rId74" Type="http://schemas.openxmlformats.org/officeDocument/2006/relationships/hyperlink" Target="https://archive.org/download/ni-roms/roms/Sega%20-%20Game%20Gear.zip/Berenstain%20Bears%27%20Camping%20Adventure%2C%20The%20%28USA%29%20%28Beta%29%20%281994-08-26%29.zip" TargetMode="External"/><Relationship Id="rId77" Type="http://schemas.openxmlformats.org/officeDocument/2006/relationships/hyperlink" Target="https://archive.org/download/ni-roms/roms/Sega%20-%20Game%20Gear.zip/Bishoujo%20Mahjong%20Puzzle%20%28Japan%29%20%28Aftermarket%29%20%28Unl%29.zip" TargetMode="External"/><Relationship Id="rId76" Type="http://schemas.openxmlformats.org/officeDocument/2006/relationships/hyperlink" Target="https://archive.org/download/ni-roms/roms/Sega%20-%20Game%20Gear.zip/Berlin%20no%20Kabe%20%28Japan%29.zip" TargetMode="External"/><Relationship Id="rId79" Type="http://schemas.openxmlformats.org/officeDocument/2006/relationships/hyperlink" Target="https://archive.org/download/ni-roms/roms/Sega%20-%20Game%20Gear.zip/Black%20Castle%20%28World%29%20%28Aftermarket%29%20%28Unl%29.zip" TargetMode="External"/><Relationship Id="rId78" Type="http://schemas.openxmlformats.org/officeDocument/2006/relationships/hyperlink" Target="https://archive.org/download/ni-roms/roms/Sega%20-%20Game%20Gear.zip/Bishoujo%20Senshi%20Sailor%20Moon%20S%20%28Japan%29.zip" TargetMode="External"/><Relationship Id="rId71" Type="http://schemas.openxmlformats.org/officeDocument/2006/relationships/hyperlink" Target="https://archive.org/download/ni-roms/roms/Sega%20-%20Game%20Gear.zip/Berenstain%20Bears%27%20Camping%20Adventure%2C%20The%20%28USA%29%20%28Beta%29%20%281994-08-24%29.zip" TargetMode="External"/><Relationship Id="rId70" Type="http://schemas.openxmlformats.org/officeDocument/2006/relationships/hyperlink" Target="https://archive.org/download/ni-roms/roms/Sega%20-%20Game%20Gear.zip/Berenstain%20Bears%27%20Camping%20Adventure%2C%20The%20%28USA%29%20%28Beta%29%20%281994-08-20%29.zip" TargetMode="External"/><Relationship Id="rId62" Type="http://schemas.openxmlformats.org/officeDocument/2006/relationships/hyperlink" Target="https://archive.org/download/ni-roms/roms/Sega%20-%20Game%20Gear.zip/Berenstain%20Bears%27%20Camping%20Adventure%2C%20The%20%28USA%29%20%28Beta%29%20%281994-07-27%29.zip" TargetMode="External"/><Relationship Id="rId61" Type="http://schemas.openxmlformats.org/officeDocument/2006/relationships/hyperlink" Target="https://archive.org/download/ni-roms/roms/Sega%20-%20Game%20Gear.zip/Berenstain%20Bears%27%20Camping%20Adventure%2C%20The%20%28USA%29%20%28Beta%29%20%281994-07-22%29.zip" TargetMode="External"/><Relationship Id="rId64" Type="http://schemas.openxmlformats.org/officeDocument/2006/relationships/hyperlink" Target="https://archive.org/download/ni-roms/roms/Sega%20-%20Game%20Gear.zip/Berenstain%20Bears%27%20Camping%20Adventure%2C%20The%20%28USA%29%20%28Beta%29%20%281994-08-11%29%20%28Alt%29.zip" TargetMode="External"/><Relationship Id="rId63" Type="http://schemas.openxmlformats.org/officeDocument/2006/relationships/hyperlink" Target="https://archive.org/download/ni-roms/roms/Sega%20-%20Game%20Gear.zip/Berenstain%20Bears%27%20Camping%20Adventure%2C%20The%20%28USA%29%20%28Beta%29%20%281994-08-01%29.zip" TargetMode="External"/><Relationship Id="rId66" Type="http://schemas.openxmlformats.org/officeDocument/2006/relationships/hyperlink" Target="https://archive.org/download/ni-roms/roms/Sega%20-%20Game%20Gear.zip/Berenstain%20Bears%27%20Camping%20Adventure%2C%20The%20%28USA%29%20%28Beta%29%20%281994-08-12%29.zip" TargetMode="External"/><Relationship Id="rId65" Type="http://schemas.openxmlformats.org/officeDocument/2006/relationships/hyperlink" Target="https://archive.org/download/ni-roms/roms/Sega%20-%20Game%20Gear.zip/Berenstain%20Bears%27%20Camping%20Adventure%2C%20The%20%28USA%29%20%28Beta%29%20%281994-08-11%29.zip" TargetMode="External"/><Relationship Id="rId68" Type="http://schemas.openxmlformats.org/officeDocument/2006/relationships/hyperlink" Target="https://archive.org/download/ni-roms/roms/Sega%20-%20Game%20Gear.zip/Berenstain%20Bears%27%20Camping%20Adventure%2C%20The%20%28USA%29%20%28Beta%29%20%281994-08-14%29.zip" TargetMode="External"/><Relationship Id="rId67" Type="http://schemas.openxmlformats.org/officeDocument/2006/relationships/hyperlink" Target="https://archive.org/download/ni-roms/roms/Sega%20-%20Game%20Gear.zip/Berenstain%20Bears%27%20Camping%20Adventure%2C%20The%20%28USA%29%20%28Beta%29%20%281994-08-13%29.zip" TargetMode="External"/><Relationship Id="rId60" Type="http://schemas.openxmlformats.org/officeDocument/2006/relationships/hyperlink" Target="https://archive.org/download/ni-roms/roms/Sega%20-%20Game%20Gear.zip/Berenstain%20Bears%27%20Camping%20Adventure%2C%20The%20%28USA%29%20%28Beta%29%20%281994-07-21%29.zip" TargetMode="External"/><Relationship Id="rId69" Type="http://schemas.openxmlformats.org/officeDocument/2006/relationships/hyperlink" Target="https://archive.org/download/ni-roms/roms/Sega%20-%20Game%20Gear.zip/Berenstain%20Bears%27%20Camping%20Adventure%2C%20The%20%28USA%29%20%28Beta%29%20%281994-08-19%29.zip" TargetMode="External"/><Relationship Id="rId51" Type="http://schemas.openxmlformats.org/officeDocument/2006/relationships/hyperlink" Target="https://archive.org/download/ni-roms/roms/Sega%20-%20Game%20Gear.zip/Batman%20Returns%20%28World%29.zip" TargetMode="External"/><Relationship Id="rId50" Type="http://schemas.openxmlformats.org/officeDocument/2006/relationships/hyperlink" Target="https://archive.org/download/ni-roms/roms/Sega%20-%20Game%20Gear.zip/Batman%20Forever%20%28World%29.zip" TargetMode="External"/><Relationship Id="rId53" Type="http://schemas.openxmlformats.org/officeDocument/2006/relationships/hyperlink" Target="https://archive.org/download/ni-roms/roms/Sega%20-%20Game%20Gear.zip/Battleship%20-%20The%20Classic%20Naval%20Combat%20Game%20%28USA%29.zip" TargetMode="External"/><Relationship Id="rId52" Type="http://schemas.openxmlformats.org/officeDocument/2006/relationships/hyperlink" Target="https://archive.org/download/ni-roms/roms/Sega%20-%20Game%20Gear.zip/Batter%20Up%20%28USA%29.zip" TargetMode="External"/><Relationship Id="rId55" Type="http://schemas.openxmlformats.org/officeDocument/2006/relationships/hyperlink" Target="https://archive.org/download/ni-roms/roms/Sega%20-%20Game%20Gear.zip/Battletoads%20%28USA%29.zip" TargetMode="External"/><Relationship Id="rId54" Type="http://schemas.openxmlformats.org/officeDocument/2006/relationships/hyperlink" Target="https://archive.org/download/ni-roms/roms/Sega%20-%20Game%20Gear.zip/Battletoads%20%28Japan%2C%20Europe%29%20%28En%29.zip" TargetMode="External"/><Relationship Id="rId57" Type="http://schemas.openxmlformats.org/officeDocument/2006/relationships/hyperlink" Target="https://archive.org/download/ni-roms/roms/Sega%20-%20Game%20Gear.zip/Beavis%20and%20Butt-Head%20%28USA%2C%20Europe%29.zip" TargetMode="External"/><Relationship Id="rId56" Type="http://schemas.openxmlformats.org/officeDocument/2006/relationships/hyperlink" Target="https://archive.org/download/ni-roms/roms/Sega%20-%20Game%20Gear.zip/Beavis%20and%20Butt-Head%20%28USA%2C%20Europe%29%20%28Beta%29.zip" TargetMode="External"/><Relationship Id="rId59" Type="http://schemas.openxmlformats.org/officeDocument/2006/relationships/hyperlink" Target="https://archive.org/download/ni-roms/roms/Sega%20-%20Game%20Gear.zip/Berenstain%20Bears%27%20Camping%20Adventure%2C%20The%20%28USA%29%20%28Beta%29%20%281994-07-15%29.zip" TargetMode="External"/><Relationship Id="rId58" Type="http://schemas.openxmlformats.org/officeDocument/2006/relationships/hyperlink" Target="https://archive.org/download/ni-roms/roms/Sega%20-%20Game%20Gear.zip/Berenstain%20Bears%27%20Camping%20Adventure%2C%20The%20%28USA%29%20%28Beta%29%20%281994-06-28%29.zip" TargetMode="External"/><Relationship Id="rId349" Type="http://schemas.openxmlformats.org/officeDocument/2006/relationships/hyperlink" Target="https://archive.org/download/ni-roms/roms/Sega%20-%20Game%20Gear.zip/Lemmings%20%28World%29.zip" TargetMode="External"/><Relationship Id="rId348" Type="http://schemas.openxmlformats.org/officeDocument/2006/relationships/hyperlink" Target="https://archive.org/download/ni-roms/roms/Sega%20-%20Game%20Gear.zip/Lemmings%20%28World%29%20%28Beta%29.zip" TargetMode="External"/><Relationship Id="rId347" Type="http://schemas.openxmlformats.org/officeDocument/2006/relationships/hyperlink" Target="https://archive.org/download/ni-roms/roms/Sega%20-%20Game%20Gear.zip/Legend%20of%20Illusion%20Starring%20Mickey%20Mouse%20%28USA%2C%20Europe%29.zip" TargetMode="External"/><Relationship Id="rId346" Type="http://schemas.openxmlformats.org/officeDocument/2006/relationships/hyperlink" Target="https://archive.org/download/ni-roms/roms/Sega%20-%20Game%20Gear.zip/Legend%20of%20Illusion%20Starring%20Mickey%20Mouse%20%28USA%2C%20Europe%29%20%28Beta%29%20%281994-10-17%29.zip" TargetMode="External"/><Relationship Id="rId341" Type="http://schemas.openxmlformats.org/officeDocument/2006/relationships/hyperlink" Target="https://archive.org/download/ni-roms/roms/Sega%20-%20Game%20Gear.zip/Legend%20of%20Illusion%20Starring%20Mickey%20Mouse%20%28USA%2C%20Europe%29%20%28Beta%29%20%281994-09-22%29.zip" TargetMode="External"/><Relationship Id="rId340" Type="http://schemas.openxmlformats.org/officeDocument/2006/relationships/hyperlink" Target="https://archive.org/download/ni-roms/roms/Sega%20-%20Game%20Gear.zip/Last%20Action%20Hero%20%28USA%29.zip" TargetMode="External"/><Relationship Id="rId345" Type="http://schemas.openxmlformats.org/officeDocument/2006/relationships/hyperlink" Target="https://archive.org/download/ni-roms/roms/Sega%20-%20Game%20Gear.zip/Legend%20of%20Illusion%20Starring%20Mickey%20Mouse%20%28USA%2C%20Europe%29%20%28Beta%29%20%281994-10-14%29.zip" TargetMode="External"/><Relationship Id="rId344" Type="http://schemas.openxmlformats.org/officeDocument/2006/relationships/hyperlink" Target="https://archive.org/download/ni-roms/roms/Sega%20-%20Game%20Gear.zip/Legend%20of%20Illusion%20Starring%20Mickey%20Mouse%20%28USA%2C%20Europe%29%20%28Beta%29%20%281994-10-11%29.zip" TargetMode="External"/><Relationship Id="rId343" Type="http://schemas.openxmlformats.org/officeDocument/2006/relationships/hyperlink" Target="https://archive.org/download/ni-roms/roms/Sega%20-%20Game%20Gear.zip/Legend%20of%20Illusion%20Starring%20Mickey%20Mouse%20%28USA%2C%20Europe%29%20%28Beta%29%20%281994-09-30%29.zip" TargetMode="External"/><Relationship Id="rId342" Type="http://schemas.openxmlformats.org/officeDocument/2006/relationships/hyperlink" Target="https://archive.org/download/ni-roms/roms/Sega%20-%20Game%20Gear.zip/Legend%20of%20Illusion%20Starring%20Mickey%20Mouse%20%28USA%2C%20Europe%29%20%28Beta%29%20%281994-09-30%29%20%28Alt%29.zip" TargetMode="External"/><Relationship Id="rId338" Type="http://schemas.openxmlformats.org/officeDocument/2006/relationships/hyperlink" Target="https://archive.org/download/ni-roms/roms/Sega%20-%20Game%20Gear.zip/Kuni-chan%20no%20Game%20Tengoku%20Part%202%20%28Japan%29.zip" TargetMode="External"/><Relationship Id="rId337" Type="http://schemas.openxmlformats.org/officeDocument/2006/relationships/hyperlink" Target="https://archive.org/download/ni-roms/roms/Sega%20-%20Game%20Gear.zip/Kuni-chan%20no%20Game%20Tengoku%20%28Japan%29.zip" TargetMode="External"/><Relationship Id="rId336" Type="http://schemas.openxmlformats.org/officeDocument/2006/relationships/hyperlink" Target="https://archive.org/download/ni-roms/roms/Sega%20-%20Game%20Gear.zip/Krusty%27s%20Fun%20House%20%28USA%2C%20Europe%29.zip" TargetMode="External"/><Relationship Id="rId335" Type="http://schemas.openxmlformats.org/officeDocument/2006/relationships/hyperlink" Target="https://archive.org/download/ni-roms/roms/Sega%20-%20Game%20Gear.zip/Kishin%20Douji%20Zenki%20%28Japan%29.zip" TargetMode="External"/><Relationship Id="rId339" Type="http://schemas.openxmlformats.org/officeDocument/2006/relationships/hyperlink" Target="https://archive.org/download/ni-roms/roms/Sega%20-%20Game%20Gear.zip/Land%20of%20Illusion%20Starring%20Mickey%20Mouse%20%28USA%2C%20Europe%2C%20Brazil%29%20%28En%29.zip" TargetMode="External"/><Relationship Id="rId330" Type="http://schemas.openxmlformats.org/officeDocument/2006/relationships/hyperlink" Target="https://archive.org/download/ni-roms/roms/Sega%20-%20Game%20Gear.zip/Kawasaki%20Superbike%20Challenge%20%28Europe%29.zip" TargetMode="External"/><Relationship Id="rId334" Type="http://schemas.openxmlformats.org/officeDocument/2006/relationships/hyperlink" Target="https://archive.org/download/ni-roms/roms/Sega%20-%20Game%20Gear.zip/Kinetic%20Connection%20%28Japan%29.zip" TargetMode="External"/><Relationship Id="rId333" Type="http://schemas.openxmlformats.org/officeDocument/2006/relationships/hyperlink" Target="https://archive.org/download/ni-roms/roms/Sega%20-%20Game%20Gear.zip/Kick%20%26%20Rush%20%28Japan%29.zip" TargetMode="External"/><Relationship Id="rId332" Type="http://schemas.openxmlformats.org/officeDocument/2006/relationships/hyperlink" Target="https://archive.org/download/ni-roms/roms/Sega%20-%20Game%20Gear.zip/Kenyuu%20Densetsu%20Yaiba%20%28Japan%29.zip" TargetMode="External"/><Relationship Id="rId331" Type="http://schemas.openxmlformats.org/officeDocument/2006/relationships/hyperlink" Target="https://archive.org/download/ni-roms/roms/Sega%20-%20Game%20Gear.zip/Kawasaki%20Superbike%20Challenge%20%28USA%29.zip" TargetMode="External"/><Relationship Id="rId370" Type="http://schemas.openxmlformats.org/officeDocument/2006/relationships/hyperlink" Target="https://archive.org/download/ni-roms/roms/Sega%20-%20Game%20Gear.zip/Madou%20Monogatari%20I%20-%203-Tsu%20no%20Madoukyuu%20%28Japan%29.zip" TargetMode="External"/><Relationship Id="rId369" Type="http://schemas.openxmlformats.org/officeDocument/2006/relationships/hyperlink" Target="https://archive.org/download/ni-roms/roms/Sega%20-%20Game%20Gear.zip/Madou%20Monogatari%20A%20-%20Dokidoki%20Vacation%20%28Japan%29.zip" TargetMode="External"/><Relationship Id="rId368" Type="http://schemas.openxmlformats.org/officeDocument/2006/relationships/hyperlink" Target="https://archive.org/download/ni-roms/roms/Sega%20-%20Game%20Gear.zip/Madden%20NFL%2095%20%28USA%29.zip" TargetMode="External"/><Relationship Id="rId363" Type="http://schemas.openxmlformats.org/officeDocument/2006/relationships/hyperlink" Target="https://archive.org/download/ni-roms/roms/Sega%20-%20Game%20Gear.zip/Lost%20World%2C%20The%20-%20Jurassic%20Park%20%28USA%29.zip" TargetMode="External"/><Relationship Id="rId362" Type="http://schemas.openxmlformats.org/officeDocument/2006/relationships/hyperlink" Target="https://archive.org/download/ni-roms/roms/Sega%20-%20Game%20Gear.zip/Lion%20King%2C%20The%20%28USA%29.zip" TargetMode="External"/><Relationship Id="rId361" Type="http://schemas.openxmlformats.org/officeDocument/2006/relationships/hyperlink" Target="https://archive.org/download/ni-roms/roms/Sega%20-%20Game%20Gear.zip/Lion%20King%2C%20The%20%28USA%29%20%28Beta%29%20%281994-08-20%29.zip" TargetMode="External"/><Relationship Id="rId360" Type="http://schemas.openxmlformats.org/officeDocument/2006/relationships/hyperlink" Target="https://archive.org/download/ni-roms/roms/Sega%20-%20Game%20Gear.zip/Lion%20King%2C%20The%20%28USA%29%20%28Beta%29%20%281994-08-17%29.zip" TargetMode="External"/><Relationship Id="rId367" Type="http://schemas.openxmlformats.org/officeDocument/2006/relationships/hyperlink" Target="https://archive.org/download/ni-roms/roms/Sega%20-%20Game%20Gear.zip/Madden%2096%20%28USA%2C%20Europe%29.zip" TargetMode="External"/><Relationship Id="rId366" Type="http://schemas.openxmlformats.org/officeDocument/2006/relationships/hyperlink" Target="https://archive.org/download/ni-roms/roms/Sega%20-%20Game%20Gear.zip/MLBPA%20Baseball%20%28USA%29.zip" TargetMode="External"/><Relationship Id="rId365" Type="http://schemas.openxmlformats.org/officeDocument/2006/relationships/hyperlink" Target="https://archive.org/download/ni-roms/roms/Sega%20-%20Game%20Gear.zip/Lunar%20-%20Sanposuru%20Gakuen%20%28Japan%29.zip" TargetMode="External"/><Relationship Id="rId364" Type="http://schemas.openxmlformats.org/officeDocument/2006/relationships/hyperlink" Target="https://archive.org/download/ni-roms/roms/Sega%20-%20Game%20Gear.zip/Lucky%20Dime%20Caper%20Starring%20Donald%20Duck%2C%20The%20%28USA%2C%20Europe%2C%20Brazil%29%20%28En%29.zip" TargetMode="External"/><Relationship Id="rId95" Type="http://schemas.openxmlformats.org/officeDocument/2006/relationships/hyperlink" Target="https://archive.org/download/ni-roms/roms/Sega%20-%20Game%20Gear.zip/Bram%20Stoker%27s%20Dracula%20%28USA%29.zip" TargetMode="External"/><Relationship Id="rId94" Type="http://schemas.openxmlformats.org/officeDocument/2006/relationships/hyperlink" Target="https://archive.org/download/ni-roms/roms/Sega%20-%20Game%20Gear.zip/Bram%20Stoker%27s%20Dracula%20%28Europe%29.zip" TargetMode="External"/><Relationship Id="rId97" Type="http://schemas.openxmlformats.org/officeDocument/2006/relationships/hyperlink" Target="https://archive.org/download/ni-roms/roms/Sega%20-%20Game%20Gear.zip/Bubble%20Bobble%20%28USA%29%20%28Beta%29.zip" TargetMode="External"/><Relationship Id="rId96" Type="http://schemas.openxmlformats.org/officeDocument/2006/relationships/hyperlink" Target="https://archive.org/download/ni-roms/roms/Sega%20-%20Game%20Gear.zip/BreakThru%21%20%28USA%29%20%28Proto%29.zip" TargetMode="External"/><Relationship Id="rId99" Type="http://schemas.openxmlformats.org/officeDocument/2006/relationships/hyperlink" Target="https://archive.org/download/ni-roms/roms/Sega%20-%20Game%20Gear.zip/Bugs%20Bunny%20in%20Double%20Trouble%20%28USA%2C%20Europe%29.zip" TargetMode="External"/><Relationship Id="rId98" Type="http://schemas.openxmlformats.org/officeDocument/2006/relationships/hyperlink" Target="https://archive.org/download/ni-roms/roms/Sega%20-%20Game%20Gear.zip/Bubble%20Bobble%20%28USA%29.zip" TargetMode="External"/><Relationship Id="rId91" Type="http://schemas.openxmlformats.org/officeDocument/2006/relationships/hyperlink" Target="https://archive.org/download/ni-roms/roms/Sega%20-%20Game%20Gear.zip/Bonkers%20Wax%20Up%21%20%28USA%2C%20Europe%29%20%28Beta%29%20%281994-12-11%29.zip" TargetMode="External"/><Relationship Id="rId90" Type="http://schemas.openxmlformats.org/officeDocument/2006/relationships/hyperlink" Target="https://archive.org/download/ni-roms/roms/Sega%20-%20Game%20Gear.zip/Bonkers%20Wax%20Up%21%20%28USA%2C%20Europe%29%20%28Beta%29%20%281994-12-08%29.zip" TargetMode="External"/><Relationship Id="rId93" Type="http://schemas.openxmlformats.org/officeDocument/2006/relationships/hyperlink" Target="https://archive.org/download/ni-roms/roms/Sega%20-%20Game%20Gear.zip/Bonkers%20Wax%20Up%21%20%28USA%2C%20Europe%29.zip" TargetMode="External"/><Relationship Id="rId92" Type="http://schemas.openxmlformats.org/officeDocument/2006/relationships/hyperlink" Target="https://archive.org/download/ni-roms/roms/Sega%20-%20Game%20Gear.zip/Bonkers%20Wax%20Up%21%20%28USA%2C%20Europe%29%20%28Beta%29%20%281994-12-12%29.zip" TargetMode="External"/><Relationship Id="rId359" Type="http://schemas.openxmlformats.org/officeDocument/2006/relationships/hyperlink" Target="https://archive.org/download/ni-roms/roms/Sega%20-%20Game%20Gear.zip/Lion%20King%2C%20The%20%28USA%29%20%28Beta%29%20%281994-08-17%29%20%28Alt%29.zip" TargetMode="External"/><Relationship Id="rId358" Type="http://schemas.openxmlformats.org/officeDocument/2006/relationships/hyperlink" Target="https://archive.org/download/ni-roms/roms/Sega%20-%20Game%20Gear.zip/Lion%20King%2C%20The%20%28USA%29%20%28Beta%29%20%281994-08-16%29.zip" TargetMode="External"/><Relationship Id="rId357" Type="http://schemas.openxmlformats.org/officeDocument/2006/relationships/hyperlink" Target="https://archive.org/download/ni-roms/roms/Sega%20-%20Game%20Gear.zip/Lion%20King%2C%20The%20%28USA%29%20%28Beta%29%20%281994-08-14%29.zip" TargetMode="External"/><Relationship Id="rId352" Type="http://schemas.openxmlformats.org/officeDocument/2006/relationships/hyperlink" Target="https://archive.org/download/ni-roms/roms/Sega%20-%20Game%20Gear.zip/Lion%20King%2C%20The%20%28Japan%29.zip" TargetMode="External"/><Relationship Id="rId351" Type="http://schemas.openxmlformats.org/officeDocument/2006/relationships/hyperlink" Target="https://archive.org/download/ni-roms/roms/Sega%20-%20Game%20Gear.zip/Lion%20King%2C%20The%20%28Europe%29.zip" TargetMode="External"/><Relationship Id="rId350" Type="http://schemas.openxmlformats.org/officeDocument/2006/relationships/hyperlink" Target="https://archive.org/download/ni-roms/roms/Sega%20-%20Game%20Gear.zip/Lemmings%202%20-%20The%20Tribes%20%28Europe%29%20%28Proto%29%20%281995-09-04%29.zip" TargetMode="External"/><Relationship Id="rId356" Type="http://schemas.openxmlformats.org/officeDocument/2006/relationships/hyperlink" Target="https://archive.org/download/ni-roms/roms/Sega%20-%20Game%20Gear.zip/Lion%20King%2C%20The%20%28USA%29%20%28Beta%29%20%281994-08-13%29.zip" TargetMode="External"/><Relationship Id="rId355" Type="http://schemas.openxmlformats.org/officeDocument/2006/relationships/hyperlink" Target="https://archive.org/download/ni-roms/roms/Sega%20-%20Game%20Gear.zip/Lion%20King%2C%20The%20%28USA%29%20%28Beta%29%20%281994-08-12%29.zip" TargetMode="External"/><Relationship Id="rId354" Type="http://schemas.openxmlformats.org/officeDocument/2006/relationships/hyperlink" Target="https://archive.org/download/ni-roms/roms/Sega%20-%20Game%20Gear.zip/Lion%20King%2C%20The%20%28USA%29%20%28Beta%29%20%281994-08-11%29.zip" TargetMode="External"/><Relationship Id="rId353" Type="http://schemas.openxmlformats.org/officeDocument/2006/relationships/hyperlink" Target="https://archive.org/download/ni-roms/roms/Sega%20-%20Game%20Gear.zip/Lion%20King%2C%20The%20%28USA%29%20%28Beta%29%20%281994-08-03%29.zip" TargetMode="External"/><Relationship Id="rId305" Type="http://schemas.openxmlformats.org/officeDocument/2006/relationships/hyperlink" Target="https://archive.org/download/ni-roms/roms/Sega%20-%20Game%20Gear.zip/Itchy%20%26%20Scratchy%20Game%2C%20The%20%28USA%2C%20Europe%29.zip" TargetMode="External"/><Relationship Id="rId304" Type="http://schemas.openxmlformats.org/officeDocument/2006/relationships/hyperlink" Target="https://archive.org/download/ni-roms/roms/Sega%20-%20Game%20Gear.zip/Iron%20Man%20X-O%20Manowar%20in%20Heavy%20Metal%20%28USA%29.zip" TargetMode="External"/><Relationship Id="rId303" Type="http://schemas.openxmlformats.org/officeDocument/2006/relationships/hyperlink" Target="https://archive.org/download/ni-roms/roms/Sega%20-%20Game%20Gear.zip/In%20the%20Wake%20of%20Vampire%20%28Japan%29%20%28En%29.zip" TargetMode="External"/><Relationship Id="rId302" Type="http://schemas.openxmlformats.org/officeDocument/2006/relationships/hyperlink" Target="https://archive.org/download/ni-roms/roms/Sega%20-%20Game%20Gear.zip/In%20the%20Wake%20of%20Vampire%20%28Japan%29%20%28En%29%20%28Virtual%20Console%29.zip" TargetMode="External"/><Relationship Id="rId309" Type="http://schemas.openxmlformats.org/officeDocument/2006/relationships/hyperlink" Target="https://archive.org/download/ni-roms/roms/Sega%20-%20Game%20Gear.zip/James%20Pond%203%20-%20Operation%20Starfi5h%20%28Europe%29.zip" TargetMode="External"/><Relationship Id="rId308" Type="http://schemas.openxmlformats.org/officeDocument/2006/relationships/hyperlink" Target="https://archive.org/download/ni-roms/roms/Sega%20-%20Game%20Gear.zip/James%20Bond%20007%20-%20The%20Duel%20%28Europe%29.zip" TargetMode="External"/><Relationship Id="rId307" Type="http://schemas.openxmlformats.org/officeDocument/2006/relationships/hyperlink" Target="https://archive.org/download/ni-roms/roms/Sega%20-%20Game%20Gear.zip/J.League%20Soccer%20-%20Dream%20Eleven%20%28Japan%29.zip" TargetMode="External"/><Relationship Id="rId306" Type="http://schemas.openxmlformats.org/officeDocument/2006/relationships/hyperlink" Target="https://archive.org/download/ni-roms/roms/Sega%20-%20Game%20Gear.zip/J.League%20GG%20Pro-Striker%20%2794%20%28Japan%29.zip" TargetMode="External"/><Relationship Id="rId301" Type="http://schemas.openxmlformats.org/officeDocument/2006/relationships/hyperlink" Target="https://archive.org/download/ni-roms/roms/Sega%20-%20Game%20Gear.zip/Indiana%20Jones%20and%20the%20Last%20Crusade%20%28USA%2C%20Europe%2C%20Brazil%29%20%28En%29.zip" TargetMode="External"/><Relationship Id="rId300" Type="http://schemas.openxmlformats.org/officeDocument/2006/relationships/hyperlink" Target="https://archive.org/download/ni-roms/roms/Sega%20-%20Game%20Gear.zip/Incredible%20Hulk%2C%20The%20%28USA%2C%20Europe%29.zip" TargetMode="External"/><Relationship Id="rId327" Type="http://schemas.openxmlformats.org/officeDocument/2006/relationships/hyperlink" Target="https://archive.org/download/ni-roms/roms/Sega%20-%20Game%20Gear.zip/Justin%20Harder%20Reel%20%28World%29%20%28Auto%20Demo%29%20%28Aftermarket%29%20%28Unl%29.zip" TargetMode="External"/><Relationship Id="rId326" Type="http://schemas.openxmlformats.org/officeDocument/2006/relationships/hyperlink" Target="https://archive.org/download/ni-roms/roms/Sega%20-%20Game%20Gear.zip/Jurassic%20Park%20%28USA%2C%20Europe%2C%20Brazil%29%20%28En%29.zip" TargetMode="External"/><Relationship Id="rId325" Type="http://schemas.openxmlformats.org/officeDocument/2006/relationships/hyperlink" Target="https://archive.org/download/ni-roms/roms/Sega%20-%20Game%20Gear.zip/Jurassic%20Park%20%28Japan%29.zip" TargetMode="External"/><Relationship Id="rId324" Type="http://schemas.openxmlformats.org/officeDocument/2006/relationships/hyperlink" Target="https://archive.org/download/ni-roms/roms/Sega%20-%20Game%20Gear.zip/Jungle%20Strike%20%28USA%29.zip" TargetMode="External"/><Relationship Id="rId329" Type="http://schemas.openxmlformats.org/officeDocument/2006/relationships/hyperlink" Target="https://archive.org/download/ni-roms/roms/Sega%20-%20Game%20Gear.zip/Kaitou%20Saint%20Tail%20%28Japan%29.zip" TargetMode="External"/><Relationship Id="rId328" Type="http://schemas.openxmlformats.org/officeDocument/2006/relationships/hyperlink" Target="https://archive.org/download/ni-roms/roms/Sega%20-%20Game%20Gear.zip/KLAX%20%28USA%2C%20Europe%29.zip" TargetMode="External"/><Relationship Id="rId323" Type="http://schemas.openxmlformats.org/officeDocument/2006/relationships/hyperlink" Target="https://archive.org/download/ni-roms/roms/Sega%20-%20Game%20Gear.zip/Jungle%20Book%2C%20The%20%28USA%29.zip" TargetMode="External"/><Relationship Id="rId322" Type="http://schemas.openxmlformats.org/officeDocument/2006/relationships/hyperlink" Target="https://archive.org/download/ni-roms/roms/Sega%20-%20Game%20Gear.zip/Jungle%20Book%2C%20The%20%28Europe%29.zip" TargetMode="External"/><Relationship Id="rId321" Type="http://schemas.openxmlformats.org/officeDocument/2006/relationships/hyperlink" Target="https://archive.org/download/ni-roms/roms/Sega%20-%20Game%20Gear.zip/Junction%20%28USA%29.zip" TargetMode="External"/><Relationship Id="rId320" Type="http://schemas.openxmlformats.org/officeDocument/2006/relationships/hyperlink" Target="https://archive.org/download/ni-roms/roms/Sega%20-%20Game%20Gear.zip/Junction%20%28Japan%29%20%28En%29.zip" TargetMode="External"/><Relationship Id="rId316" Type="http://schemas.openxmlformats.org/officeDocument/2006/relationships/hyperlink" Target="https://archive.org/download/ni-roms/roms/Sega%20-%20Game%20Gear.zip/Joe%20Montana%20Football%20%28Japan%2C%20Brazil%29%20%28En%29%20%28Rev%201%29.zip" TargetMode="External"/><Relationship Id="rId315" Type="http://schemas.openxmlformats.org/officeDocument/2006/relationships/hyperlink" Target="https://archive.org/download/ni-roms/roms/Sega%20-%20Game%20Gear.zip/Jiansheng%20Chuanshuo%20%28Taiwan%29%20%28Unl%29.zip" TargetMode="External"/><Relationship Id="rId314" Type="http://schemas.openxmlformats.org/officeDocument/2006/relationships/hyperlink" Target="https://archive.org/download/ni-roms/roms/Sega%20-%20Game%20Gear.zip/Jeopardy%21%20-%20Sports%20Edition%20%28USA%29.zip" TargetMode="External"/><Relationship Id="rId313" Type="http://schemas.openxmlformats.org/officeDocument/2006/relationships/hyperlink" Target="https://archive.org/download/ni-roms/roms/Sega%20-%20Game%20Gear.zip/Jeopardy%21%20%28USA%29.zip" TargetMode="External"/><Relationship Id="rId319" Type="http://schemas.openxmlformats.org/officeDocument/2006/relationships/hyperlink" Target="https://archive.org/download/ni-roms/roms/Sega%20-%20Game%20Gear.zip/Judge%20Dredd%20%28USA%2C%20Europe%29.zip" TargetMode="External"/><Relationship Id="rId318" Type="http://schemas.openxmlformats.org/officeDocument/2006/relationships/hyperlink" Target="https://archive.org/download/ni-roms/roms/Sega%20-%20Game%20Gear.zip/Journey%20from%20Darkness%20-%20Strider%20Returns%20%28USA%2C%20Europe%29.zip" TargetMode="External"/><Relationship Id="rId317" Type="http://schemas.openxmlformats.org/officeDocument/2006/relationships/hyperlink" Target="https://archive.org/download/ni-roms/roms/Sega%20-%20Game%20Gear.zip/Joe%20Montana%20Football%20%28USA%2C%20Europe%29.zip" TargetMode="External"/><Relationship Id="rId312" Type="http://schemas.openxmlformats.org/officeDocument/2006/relationships/hyperlink" Target="https://archive.org/download/ni-roms/roms/Sega%20-%20Game%20Gear.zip/Jang%20Pung%20II%20%28Korea%29%20%28En%29%20%28Unl%29.zip" TargetMode="External"/><Relationship Id="rId311" Type="http://schemas.openxmlformats.org/officeDocument/2006/relationships/hyperlink" Target="https://archive.org/download/ni-roms/roms/Sega%20-%20Game%20Gear.zip/James%20Pond%20II%20-%20Codename%20RoboCod%20%28USA%29.zip" TargetMode="External"/><Relationship Id="rId310" Type="http://schemas.openxmlformats.org/officeDocument/2006/relationships/hyperlink" Target="https://archive.org/download/ni-roms/roms/Sega%20-%20Game%20Gear.zip/James%20Pond%20II%20-%20Codename%20RoboCod%20%28Europe%29.zip" TargetMode="External"/><Relationship Id="rId297" Type="http://schemas.openxmlformats.org/officeDocument/2006/relationships/hyperlink" Target="https://archive.org/download/ni-roms/roms/Sega%20-%20Game%20Gear.zip/Hyokkori%20Hyoutan-jima%20-%20Hyoutan-jima%20no%20Daikoukai%20%28Japan%29.zip" TargetMode="External"/><Relationship Id="rId296" Type="http://schemas.openxmlformats.org/officeDocument/2006/relationships/hyperlink" Target="https://archive.org/download/ni-roms/roms/Sega%20-%20Game%20Gear.zip/Hurricanes%20%28Europe%29.zip" TargetMode="External"/><Relationship Id="rId295" Type="http://schemas.openxmlformats.org/officeDocument/2006/relationships/hyperlink" Target="https://archive.org/download/ni-roms/roms/Sega%20-%20Game%20Gear.zip/Hook%20%28USA%29.zip" TargetMode="External"/><Relationship Id="rId294" Type="http://schemas.openxmlformats.org/officeDocument/2006/relationships/hyperlink" Target="https://archive.org/download/ni-roms/roms/Sega%20-%20Game%20Gear.zip/Hook%20%28Europe%29.zip" TargetMode="External"/><Relationship Id="rId299" Type="http://schemas.openxmlformats.org/officeDocument/2006/relationships/hyperlink" Target="https://archive.org/download/ni-roms/roms/Sega%20-%20Game%20Gear.zip/Incredible%20Crash%20Dummies%2C%20The%20%28World%29.zip" TargetMode="External"/><Relationship Id="rId298" Type="http://schemas.openxmlformats.org/officeDocument/2006/relationships/hyperlink" Target="https://archive.org/download/ni-roms/roms/Sega%20-%20Game%20Gear.zip/Hyper%20Pro%20Yakyuu%20%2792%20%28Japan%29.zip" TargetMode="External"/><Relationship Id="rId271" Type="http://schemas.openxmlformats.org/officeDocument/2006/relationships/hyperlink" Target="https://archive.org/download/ni-roms/roms/Sega%20-%20Game%20Gear.zip/Ganbare%20Gorby%21%20%28Japan%29.zip" TargetMode="External"/><Relationship Id="rId270" Type="http://schemas.openxmlformats.org/officeDocument/2006/relationships/hyperlink" Target="https://archive.org/download/ni-roms/roms/Sega%20-%20Game%20Gear.zip/Gamegear%20Button%20Test%20%28World%29%20%28v0.3.0%29%20%28Program%29%20%28Aftermarket%29%20%28Unl%29.zip" TargetMode="External"/><Relationship Id="rId269" Type="http://schemas.openxmlformats.org/officeDocument/2006/relationships/hyperlink" Target="https://archive.org/download/ni-roms/roms/Sega%20-%20Game%20Gear.zip/Gambler%20Jiko%20Chuushinha%20%28Japan%29.zip" TargetMode="External"/><Relationship Id="rId264" Type="http://schemas.openxmlformats.org/officeDocument/2006/relationships/hyperlink" Target="https://archive.org/download/ni-roms/roms/Sega%20-%20Game%20Gear.zip/GP%20Rider%20%28World%29%20%28Beta%29%20%281994-01-04%29.zip" TargetMode="External"/><Relationship Id="rId263" Type="http://schemas.openxmlformats.org/officeDocument/2006/relationships/hyperlink" Target="https://archive.org/download/ni-roms/roms/Sega%20-%20Game%20Gear.zip/GP%20Rider%20%28Japan%29.zip" TargetMode="External"/><Relationship Id="rId262" Type="http://schemas.openxmlformats.org/officeDocument/2006/relationships/hyperlink" Target="https://archive.org/download/ni-roms/roms/Sega%20-%20Game%20Gear.zip/GG%20Turrican%20%28World%29%20%28v1.0%29%20%28Demo%29%20%28Aftermarket%29%20%28Unl%29.zip" TargetMode="External"/><Relationship Id="rId261" Type="http://schemas.openxmlformats.org/officeDocument/2006/relationships/hyperlink" Target="https://archive.org/download/ni-roms/roms/Sega%20-%20Game%20Gear.zip/GG%20Turrican%20%28World%29%20%28v0.9%29%20%28Demo%29%20%28Aftermarket%29%20%28Unl%29.zip" TargetMode="External"/><Relationship Id="rId268" Type="http://schemas.openxmlformats.org/officeDocument/2006/relationships/hyperlink" Target="https://archive.org/download/ni-roms/roms/Sega%20-%20Game%20Gear.zip/Gamble%20Panic%20%28Japan%29.zip" TargetMode="External"/><Relationship Id="rId267" Type="http://schemas.openxmlformats.org/officeDocument/2006/relationships/hyperlink" Target="https://archive.org/download/ni-roms/roms/Sega%20-%20Game%20Gear.zip/Galaga%202%20%28Europe%29.zip" TargetMode="External"/><Relationship Id="rId266" Type="http://schemas.openxmlformats.org/officeDocument/2006/relationships/hyperlink" Target="https://archive.org/download/ni-roms/roms/Sega%20-%20Game%20Gear.zip/Galaga%20%2791%20%28Japan%29.zip" TargetMode="External"/><Relationship Id="rId265" Type="http://schemas.openxmlformats.org/officeDocument/2006/relationships/hyperlink" Target="https://archive.org/download/ni-roms/roms/Sega%20-%20Game%20Gear.zip/GP%20Rider%20%28World%29.zip" TargetMode="External"/><Relationship Id="rId260" Type="http://schemas.openxmlformats.org/officeDocument/2006/relationships/hyperlink" Target="https://archive.org/download/ni-roms/roms/Sega%20-%20Game%20Gear.zip/GG%20Shinobi%2C%20The%20%28Japan%29.zip" TargetMode="External"/><Relationship Id="rId259" Type="http://schemas.openxmlformats.org/officeDocument/2006/relationships/hyperlink" Target="https://archive.org/download/ni-roms/roms/Sega%20-%20Game%20Gear.zip/GG%20Portrait%20-%20Yuuki%20Akira%20%28Japan%29.zip" TargetMode="External"/><Relationship Id="rId258" Type="http://schemas.openxmlformats.org/officeDocument/2006/relationships/hyperlink" Target="https://archive.org/download/ni-roms/roms/Sega%20-%20Game%20Gear.zip/GG%20Portrait%20-%20Pai%20Chen%20%28Japan%29.zip" TargetMode="External"/><Relationship Id="rId253" Type="http://schemas.openxmlformats.org/officeDocument/2006/relationships/hyperlink" Target="https://archive.org/download/ni-roms/roms/Sega%20-%20Game%20Gear.zip/GG%20Hicolor%20Demo%20%28World%29%20%28v1.01%29%20%28Auto%20Demo%29%20%28Aftermarket%29%20%28Unl%29.zip" TargetMode="External"/><Relationship Id="rId252" Type="http://schemas.openxmlformats.org/officeDocument/2006/relationships/hyperlink" Target="https://archive.org/download/ni-roms/roms/Sega%20-%20Game%20Gear.zip/GG%20Hicolor%20Demo%20%28World%29%20%28v1.00%29%20%28Auto%20Demo%29%20%28Aftermarket%29%20%28Unl%29.zip" TargetMode="External"/><Relationship Id="rId251" Type="http://schemas.openxmlformats.org/officeDocument/2006/relationships/hyperlink" Target="https://archive.org/download/ni-roms/roms/Sega%20-%20Game%20Gear.zip/GG%20Aleste%20II%20%28Japan%29%20%28En%29%20%28Aleste%20Collection%29.zip" TargetMode="External"/><Relationship Id="rId250" Type="http://schemas.openxmlformats.org/officeDocument/2006/relationships/hyperlink" Target="https://archive.org/download/ni-roms/roms/Sega%20-%20Game%20Gear.zip/GG%20Aleste%203%20%28Japan%29%20%28En%29%20%28Aleste%20Collection%29.zip" TargetMode="External"/><Relationship Id="rId257" Type="http://schemas.openxmlformats.org/officeDocument/2006/relationships/hyperlink" Target="https://archive.org/download/ni-roms/roms/Sega%20-%20Game%20Gear.zip/GG%20Nibbles%20%28World%29%20%28v1.3%29%20%28Aftermarket%29%20%28Unl%29.zip" TargetMode="External"/><Relationship Id="rId256" Type="http://schemas.openxmlformats.org/officeDocument/2006/relationships/hyperlink" Target="https://archive.org/download/ni-roms/roms/Sega%20-%20Game%20Gear.zip/GG%20Nibbles%20%28World%29%20%28v1.2%29%20%28Aftermarket%29%20%28Unl%29.zip" TargetMode="External"/><Relationship Id="rId255" Type="http://schemas.openxmlformats.org/officeDocument/2006/relationships/hyperlink" Target="https://archive.org/download/ni-roms/roms/Sega%20-%20Game%20Gear.zip/GG%20Nibbles%20%28World%29%20%28v1.1%29%20%28Aftermarket%29%20%28Unl%29.zip" TargetMode="External"/><Relationship Id="rId254" Type="http://schemas.openxmlformats.org/officeDocument/2006/relationships/hyperlink" Target="https://archive.org/download/ni-roms/roms/Sega%20-%20Game%20Gear.zip/GG%20Nibbles%20%28World%29%20%28v1.0%29%20%28Aftermarket%29%20%28Unl%29.zip" TargetMode="External"/><Relationship Id="rId293" Type="http://schemas.openxmlformats.org/officeDocument/2006/relationships/hyperlink" Target="https://archive.org/download/ni-roms/roms/Sega%20-%20Game%20Gear.zip/Honoo%20no%20Toukyuuji%20-%20Dodge%20Danpei%20%28Japan%29.zip" TargetMode="External"/><Relationship Id="rId292" Type="http://schemas.openxmlformats.org/officeDocument/2006/relationships/hyperlink" Target="https://archive.org/download/ni-roms/roms/Sega%20-%20Game%20Gear.zip/Home%20Alone%20%28USA%2C%20Europe%2C%20Brazil%29%20%28En%29.zip" TargetMode="External"/><Relationship Id="rId291" Type="http://schemas.openxmlformats.org/officeDocument/2006/relationships/hyperlink" Target="https://archive.org/download/ni-roms/roms/Sega%20-%20Game%20Gear.zip/Heavy%20Weight%20Champ%20%28Japan%29.zip" TargetMode="External"/><Relationship Id="rId290" Type="http://schemas.openxmlformats.org/officeDocument/2006/relationships/hyperlink" Target="https://archive.org/download/ni-roms/roms/Sega%20-%20Game%20Gear.zip/Head%20Buster%20%28Japan%29.zip" TargetMode="External"/><Relationship Id="rId286" Type="http://schemas.openxmlformats.org/officeDocument/2006/relationships/hyperlink" Target="https://archive.org/download/ni-roms/roms/Sega%20-%20Game%20Gear.zip/Halley%20Wars%20%28USA%2C%20Europe%2C%20Brazil%29%20%28En%29.zip" TargetMode="External"/><Relationship Id="rId285" Type="http://schemas.openxmlformats.org/officeDocument/2006/relationships/hyperlink" Target="https://archive.org/download/ni-roms/roms/Sega%20-%20Game%20Gear.zip/Halley%20Wars%20%28Japan%29.zip" TargetMode="External"/><Relationship Id="rId284" Type="http://schemas.openxmlformats.org/officeDocument/2006/relationships/hyperlink" Target="https://archive.org/download/ni-roms/roms/Sega%20-%20Game%20Gear.zip/Gunstar%20Heroes%20%28Japan%29.zip" TargetMode="External"/><Relationship Id="rId283" Type="http://schemas.openxmlformats.org/officeDocument/2006/relationships/hyperlink" Target="https://archive.org/download/ni-roms/roms/Sega%20-%20Game%20Gear.zip/Gun%20Stream%20-%20Challenge%20Version%20%28Japan%29%20%28En%29%20%28Aftermarket%29%20%28Unl%29%20%5Bb%5D.zip" TargetMode="External"/><Relationship Id="rId289" Type="http://schemas.openxmlformats.org/officeDocument/2006/relationships/hyperlink" Target="https://archive.org/download/ni-roms/roms/Sega%20-%20Game%20Gear.zip/Hamburgers%20en%20Route%20to%20Switzerland%202%20%28World%29%20%28Aftermarket%29%20%28Unl%29.zip" TargetMode="External"/><Relationship Id="rId288" Type="http://schemas.openxmlformats.org/officeDocument/2006/relationships/hyperlink" Target="https://archive.org/download/ni-roms/roms/Sega%20-%20Game%20Gear.zip/Hamburgers%20en%20Route%20to%20Switzerland%20%28World%29%20%28v0.75%29%20%28Proto%29%20%28Aftermarket%29%20%28Unl%29.zip" TargetMode="External"/><Relationship Id="rId287" Type="http://schemas.openxmlformats.org/officeDocument/2006/relationships/hyperlink" Target="https://archive.org/download/ni-roms/roms/Sega%20-%20Game%20Gear.zip/Hamburgers%20en%20Route%20to%20Switzerland%20%28World%29%20%28v0.70%29%20%28Proto%29%20%28Aftermarket%29%20%28Unl%29.zip" TargetMode="External"/><Relationship Id="rId282" Type="http://schemas.openxmlformats.org/officeDocument/2006/relationships/hyperlink" Target="https://archive.org/download/ni-roms/roms/Sega%20-%20Game%20Gear.zip/Griffin%20%28Japan%29.zip" TargetMode="External"/><Relationship Id="rId281" Type="http://schemas.openxmlformats.org/officeDocument/2006/relationships/hyperlink" Target="https://archive.org/download/ni-roms/roms/Sega%20-%20Game%20Gear.zip/Greendog%20-%20The%20Beached%20Surfer%20Dude%21%20%28USA%2C%20Brazil%29%20%28En%29.zip" TargetMode="External"/><Relationship Id="rId280" Type="http://schemas.openxmlformats.org/officeDocument/2006/relationships/hyperlink" Target="https://archive.org/download/ni-roms/roms/Sega%20-%20Game%20Gear.zip/Gojira%20-%20Kaijuu%20Daishingeki%20%28Japan%29.zip" TargetMode="External"/><Relationship Id="rId275" Type="http://schemas.openxmlformats.org/officeDocument/2006/relationships/hyperlink" Target="https://archive.org/download/ni-roms/roms/Sega%20-%20Game%20Gear.zip/Gear%20Stadium%20Heiseiban%20%28Japan%29.zip" TargetMode="External"/><Relationship Id="rId274" Type="http://schemas.openxmlformats.org/officeDocument/2006/relationships/hyperlink" Target="https://archive.org/download/ni-roms/roms/Sega%20-%20Game%20Gear.zip/Gear%20Stadium%20%28Japan%29.zip" TargetMode="External"/><Relationship Id="rId273" Type="http://schemas.openxmlformats.org/officeDocument/2006/relationships/hyperlink" Target="https://archive.org/download/ni-roms/roms/Sega%20-%20Game%20Gear.zip/Garou%20Densetsu%20Special%20%28Japan%29.zip" TargetMode="External"/><Relationship Id="rId272" Type="http://schemas.openxmlformats.org/officeDocument/2006/relationships/hyperlink" Target="https://archive.org/download/ni-roms/roms/Sega%20-%20Game%20Gear.zip/Garfield%20-%20Caught%20in%20the%20Act%20%28USA%2C%20Europe%29.zip" TargetMode="External"/><Relationship Id="rId279" Type="http://schemas.openxmlformats.org/officeDocument/2006/relationships/hyperlink" Target="https://archive.org/download/ni-roms/roms/Sega%20-%20Game%20Gear.zip/Global%20Golf%20%28USA%29%20%281994-06-20%29%20%28Proto%29.zip" TargetMode="External"/><Relationship Id="rId278" Type="http://schemas.openxmlformats.org/officeDocument/2006/relationships/hyperlink" Target="https://archive.org/download/ni-roms/roms/Sega%20-%20Game%20Gear.zip/Global%20Gladiators%20%28Europe%29.zip" TargetMode="External"/><Relationship Id="rId277" Type="http://schemas.openxmlformats.org/officeDocument/2006/relationships/hyperlink" Target="https://archive.org/download/ni-roms/roms/Sega%20-%20Game%20Gear.zip/George%20Foreman%27s%20KO%20Boxing%20%28USA%2C%20Europe%29.zip" TargetMode="External"/><Relationship Id="rId276" Type="http://schemas.openxmlformats.org/officeDocument/2006/relationships/hyperlink" Target="https://archive.org/download/ni-roms/roms/Sega%20-%20Game%20Gear.zip/Gear%20Works%20%28USA%29.zip" TargetMode="External"/><Relationship Id="rId228" Type="http://schemas.openxmlformats.org/officeDocument/2006/relationships/hyperlink" Target="https://archive.org/download/ni-roms/roms/Sega%20-%20Game%20Gear.zip/FIFA%20International%20Soccer%20%28USA%2C%20Europe%29.zip" TargetMode="External"/><Relationship Id="rId227" Type="http://schemas.openxmlformats.org/officeDocument/2006/relationships/hyperlink" Target="https://archive.org/download/ni-roms/roms/Sega%20-%20Game%20Gear.zip/FIFA%20International%20Soccer%20%28Japan%29.zip" TargetMode="External"/><Relationship Id="rId226" Type="http://schemas.openxmlformats.org/officeDocument/2006/relationships/hyperlink" Target="https://archive.org/download/ni-roms/roms/Sega%20-%20Game%20Gear.zip/F1%20-%20World%20Championship%20Edition%20%28Europe%29.zip" TargetMode="External"/><Relationship Id="rId225" Type="http://schemas.openxmlformats.org/officeDocument/2006/relationships/hyperlink" Target="https://archive.org/download/ni-roms/roms/Sega%20-%20Game%20Gear.zip/F1%20%28USA%2C%20Europe%29.zip" TargetMode="External"/><Relationship Id="rId229" Type="http://schemas.openxmlformats.org/officeDocument/2006/relationships/hyperlink" Target="https://archive.org/download/ni-roms/roms/Sega%20-%20Game%20Gear.zip/FIFA%20Soccer%2096%20%28USA%2C%20Europe%29%20%28En%2CFr%2CDe%2CEs%29.zip" TargetMode="External"/><Relationship Id="rId220" Type="http://schemas.openxmlformats.org/officeDocument/2006/relationships/hyperlink" Target="https://archive.org/download/ni-roms/roms/Sega%20-%20Game%20Gear.zip/Ernie%20Els%20Golf%20%28Europe%29%20%28En%2CFr%2CDe%2CEs%2CIt%29.zip" TargetMode="External"/><Relationship Id="rId224" Type="http://schemas.openxmlformats.org/officeDocument/2006/relationships/hyperlink" Target="https://archive.org/download/ni-roms/roms/Sega%20-%20Game%20Gear.zip/F-15%20Strike%20Eagle%20%28USA%2C%20Europe%29.zip" TargetMode="External"/><Relationship Id="rId223" Type="http://schemas.openxmlformats.org/officeDocument/2006/relationships/hyperlink" Target="https://archive.org/download/ni-roms/roms/Sega%20-%20Game%20Gear.zip/Excellent%20Dizzy%20Collection%2C%20The%20%28Europe%29.zip" TargetMode="External"/><Relationship Id="rId222" Type="http://schemas.openxmlformats.org/officeDocument/2006/relationships/hyperlink" Target="https://archive.org/download/ni-roms/roms/Sega%20-%20Game%20Gear.zip/Evander%20Holyfield%27s%20%27Real%20Deal%27%20Boxing%20%28USA%2C%20Europe%29.zip" TargetMode="External"/><Relationship Id="rId221" Type="http://schemas.openxmlformats.org/officeDocument/2006/relationships/hyperlink" Target="https://archive.org/download/ni-roms/roms/Sega%20-%20Game%20Gear.zip/Eternal%20Legend%20-%20Eien%20no%20Densetsu%20%28Japan%29.zip" TargetMode="External"/><Relationship Id="rId217" Type="http://schemas.openxmlformats.org/officeDocument/2006/relationships/hyperlink" Target="https://archive.org/download/ni-roms/roms/Sega%20-%20Game%20Gear.zip/Ecco%20The%20Dolphin%20%28USA%2C%20Europe%2C%20Brazil%29%20%28En%29.zip" TargetMode="External"/><Relationship Id="rId216" Type="http://schemas.openxmlformats.org/officeDocument/2006/relationships/hyperlink" Target="https://archive.org/download/ni-roms/roms/Sega%20-%20Game%20Gear.zip/Ecco%20The%20Dolphin%20%28USA%2C%20Europe%2C%20Brazil%29%20%28En%29%20%28Beta%202%29%20%28July%2C%201993%29.zip" TargetMode="External"/><Relationship Id="rId215" Type="http://schemas.openxmlformats.org/officeDocument/2006/relationships/hyperlink" Target="https://archive.org/download/ni-roms/roms/Sega%20-%20Game%20Gear.zip/Ecco%20The%20Dolphin%20%28USA%2C%20Europe%2C%20Brazil%29%20%28En%29%20%28Beta%201%29%20%281993-06-14%29.zip" TargetMode="External"/><Relationship Id="rId214" Type="http://schemas.openxmlformats.org/officeDocument/2006/relationships/hyperlink" Target="https://archive.org/download/ni-roms/roms/Sega%20-%20Game%20Gear.zip/Ecco%20The%20Dolphin%20%28Japan%29.zip" TargetMode="External"/><Relationship Id="rId219" Type="http://schemas.openxmlformats.org/officeDocument/2006/relationships/hyperlink" Target="https://archive.org/download/ni-roms/roms/Sega%20-%20Game%20Gear.zip/Empire%20Syndicate%20%28USA%29%20%28Beta%29%20%281995-03-20%29.zip" TargetMode="External"/><Relationship Id="rId218" Type="http://schemas.openxmlformats.org/officeDocument/2006/relationships/hyperlink" Target="https://archive.org/download/ni-roms/roms/Sega%20-%20Game%20Gear.zip/Ecco%20The%20Dolphin%20II%20%28Japan%29.zip" TargetMode="External"/><Relationship Id="rId213" Type="http://schemas.openxmlformats.org/officeDocument/2006/relationships/hyperlink" Target="https://archive.org/download/ni-roms/roms/Sega%20-%20Game%20Gear.zip/Ecco%20-%20The%20Tides%20of%20Time%20%28USA%2C%20Europe%2C%20Brazil%29%20%28En%29.zip" TargetMode="External"/><Relationship Id="rId212" Type="http://schemas.openxmlformats.org/officeDocument/2006/relationships/hyperlink" Target="https://archive.org/download/ni-roms/roms/Sega%20-%20Game%20Gear.zip/Earthworm%20Jim%20%28USA%29.zip" TargetMode="External"/><Relationship Id="rId211" Type="http://schemas.openxmlformats.org/officeDocument/2006/relationships/hyperlink" Target="https://archive.org/download/ni-roms/roms/Sega%20-%20Game%20Gear.zip/Earthworm%20Jim%20%28Europe%29.zip" TargetMode="External"/><Relationship Id="rId210" Type="http://schemas.openxmlformats.org/officeDocument/2006/relationships/hyperlink" Target="https://archive.org/download/ni-roms/roms/Sega%20-%20Game%20Gear.zip/Dynamite%20Headdy%20%28USA%2C%20Europe%29.zip" TargetMode="External"/><Relationship Id="rId249" Type="http://schemas.openxmlformats.org/officeDocument/2006/relationships/hyperlink" Target="https://archive.org/download/ni-roms/roms/Sega%20-%20Game%20Gear.zip/GG%20Aleste%20%28Japan%29%20%28En%29.zip" TargetMode="External"/><Relationship Id="rId248" Type="http://schemas.openxmlformats.org/officeDocument/2006/relationships/hyperlink" Target="https://archive.org/download/ni-roms/roms/Sega%20-%20Game%20Gear.zip/GG%20Aleste%20%28Japan%29%20%28En%29%20%28Aleste%20Collection%29.zip" TargetMode="External"/><Relationship Id="rId247" Type="http://schemas.openxmlformats.org/officeDocument/2006/relationships/hyperlink" Target="https://archive.org/download/ni-roms/roms/Sega%20-%20Game%20Gear.zip/G-LOC%20-%20Air%20Battle%20%28USA%2C%20Europe%2C%20Brazil%29%20%28En%29.zip" TargetMode="External"/><Relationship Id="rId242" Type="http://schemas.openxmlformats.org/officeDocument/2006/relationships/hyperlink" Target="https://archive.org/download/ni-roms/roms/Sega%20-%20Game%20Gear.zip/Fred%20Couples%20Golf%20%28USA%29.zip" TargetMode="External"/><Relationship Id="rId241" Type="http://schemas.openxmlformats.org/officeDocument/2006/relationships/hyperlink" Target="https://archive.org/download/ni-roms/roms/Sega%20-%20Game%20Gear.zip/Fred%20Couples%20Golf%20%28Japan%29.zip" TargetMode="External"/><Relationship Id="rId240" Type="http://schemas.openxmlformats.org/officeDocument/2006/relationships/hyperlink" Target="https://archive.org/download/ni-roms/roms/Sega%20-%20Game%20Gear.zip/Fray%20-%20Shugyou%20Hen%20%28Japan%29.zip" TargetMode="External"/><Relationship Id="rId246" Type="http://schemas.openxmlformats.org/officeDocument/2006/relationships/hyperlink" Target="https://archive.org/download/ni-roms/roms/Sega%20-%20Game%20Gear.zip/G-LOC%20-%20Air%20Battle%20%28Japan%29.zip" TargetMode="External"/><Relationship Id="rId245" Type="http://schemas.openxmlformats.org/officeDocument/2006/relationships/hyperlink" Target="https://archive.org/download/ni-roms/roms/Sega%20-%20Game%20Gear.zip/G-LOC%20-%20Air%20Battle%20%28Japan%29%20%28Rev%201%29.zip" TargetMode="External"/><Relationship Id="rId244" Type="http://schemas.openxmlformats.org/officeDocument/2006/relationships/hyperlink" Target="https://archive.org/download/ni-roms/roms/Sega%20-%20Game%20Gear.zip/From%20TV%20Animation%20Slam%20Dunk%20-%20Shouri%20e%20no%20Starting%205%20%28Japan%29.zip" TargetMode="External"/><Relationship Id="rId243" Type="http://schemas.openxmlformats.org/officeDocument/2006/relationships/hyperlink" Target="https://archive.org/download/ni-roms/roms/Sega%20-%20Game%20Gear.zip/Frogger%20%28USA%29%20%28Proto%29.zip" TargetMode="External"/><Relationship Id="rId239" Type="http://schemas.openxmlformats.org/officeDocument/2006/relationships/hyperlink" Target="https://archive.org/download/ni-roms/roms/Sega%20-%20Game%20Gear.zip/Frank%20Thomas%20Big%20Hurt%20Baseball%20%28USA%29.zip" TargetMode="External"/><Relationship Id="rId238" Type="http://schemas.openxmlformats.org/officeDocument/2006/relationships/hyperlink" Target="https://archive.org/download/ni-roms/roms/Sega%20-%20Game%20Gear.zip/Foreman%20for%20Real%20%28Japan%2C%20USA%29%20%28En%29.zip" TargetMode="External"/><Relationship Id="rId237" Type="http://schemas.openxmlformats.org/officeDocument/2006/relationships/hyperlink" Target="https://archive.org/download/ni-roms/roms/Sega%20-%20Game%20Gear.zip/Fire%20Track%20%28World%29%20%28Aftermarket%29%20%28Unl%29.zip" TargetMode="External"/><Relationship Id="rId236" Type="http://schemas.openxmlformats.org/officeDocument/2006/relationships/hyperlink" Target="https://archive.org/download/ni-roms/roms/Sega%20-%20Game%20Gear.zip/Fatal%20Fury%20Special%20%28USA%29.zip" TargetMode="External"/><Relationship Id="rId231" Type="http://schemas.openxmlformats.org/officeDocument/2006/relationships/hyperlink" Target="https://archive.org/download/ni-roms/roms/Sega%20-%20Game%20Gear.zip/Factory%20Panic%20%28Europe%2C%20Brazil%29%20%28En%29.zip" TargetMode="External"/><Relationship Id="rId230" Type="http://schemas.openxmlformats.org/officeDocument/2006/relationships/hyperlink" Target="https://archive.org/download/ni-roms/roms/Sega%20-%20Game%20Gear.zip/Faceball%202000%20%28Japan%29.zip" TargetMode="External"/><Relationship Id="rId235" Type="http://schemas.openxmlformats.org/officeDocument/2006/relationships/hyperlink" Target="https://archive.org/download/ni-roms/roms/Sega%20-%20Game%20Gear.zip/Fatal%20Fury%20Special%20%28Europe%29.zip" TargetMode="External"/><Relationship Id="rId234" Type="http://schemas.openxmlformats.org/officeDocument/2006/relationships/hyperlink" Target="https://archive.org/download/ni-roms/roms/Sega%20-%20Game%20Gear.zip/Fantasy%20Zone%20%28USA%2C%20Brazil%29%20%28En%29.zip" TargetMode="External"/><Relationship Id="rId233" Type="http://schemas.openxmlformats.org/officeDocument/2006/relationships/hyperlink" Target="https://archive.org/download/ni-roms/roms/Sega%20-%20Game%20Gear.zip/Fantasy%20Zone%20%28Japan%2C%20Europe%29%20%28En%29.zip" TargetMode="External"/><Relationship Id="rId232" Type="http://schemas.openxmlformats.org/officeDocument/2006/relationships/hyperlink" Target="https://archive.org/download/ni-roms/roms/Sega%20-%20Game%20Gear.zip/Fantastic%20Dizzy%20%28USA%2C%20Europe%29%20%28En%2CFr%2CDe%2CEs%2CIt%29.zip" TargetMode="External"/><Relationship Id="rId206" Type="http://schemas.openxmlformats.org/officeDocument/2006/relationships/hyperlink" Target="https://archive.org/download/ni-roms/roms/Sega%20-%20Game%20Gear.zip/Dynamite%20Headdy%20%28Japan%29.zip" TargetMode="External"/><Relationship Id="rId205" Type="http://schemas.openxmlformats.org/officeDocument/2006/relationships/hyperlink" Target="https://archive.org/download/ni-roms/roms/Sega%20-%20Game%20Gear.zip/Dynamite%20Headdy%20%28Japan%29%20%28Beta%29.zip" TargetMode="External"/><Relationship Id="rId204" Type="http://schemas.openxmlformats.org/officeDocument/2006/relationships/hyperlink" Target="https://archive.org/download/ni-roms/roms/Sega%20-%20Game%20Gear.zip/Dunk%20Kids%20%28Japan%29.zip" TargetMode="External"/><Relationship Id="rId203" Type="http://schemas.openxmlformats.org/officeDocument/2006/relationships/hyperlink" Target="https://archive.org/download/ni-roms/roms/Sega%20-%20Game%20Gear.zip/Dragon%20Crystal%20-%20Tsurani%20no%20Meikyuu%20%28Japan%29.zip" TargetMode="External"/><Relationship Id="rId209" Type="http://schemas.openxmlformats.org/officeDocument/2006/relationships/hyperlink" Target="https://archive.org/download/ni-roms/roms/Sega%20-%20Game%20Gear.zip/Dynamite%20Headdy%20%28USA%2C%20Europe%29%20%28Beta%29%20%281994-07-05%29.zip" TargetMode="External"/><Relationship Id="rId208" Type="http://schemas.openxmlformats.org/officeDocument/2006/relationships/hyperlink" Target="https://archive.org/download/ni-roms/roms/Sega%20-%20Game%20Gear.zip/Dynamite%20Headdy%20%28USA%2C%20Europe%29%20%28Beta%29%20%281994-07-01%29.zip" TargetMode="External"/><Relationship Id="rId207" Type="http://schemas.openxmlformats.org/officeDocument/2006/relationships/hyperlink" Target="https://archive.org/download/ni-roms/roms/Sega%20-%20Game%20Gear.zip/Dynamite%20Headdy%20%28USA%2C%20Europe%29%20%28Beta%29%20%281994-06-15%29.zip" TargetMode="External"/><Relationship Id="rId202" Type="http://schemas.openxmlformats.org/officeDocument/2006/relationships/hyperlink" Target="https://archive.org/download/ni-roms/roms/Sega%20-%20Game%20Gear.zip/Dragon%20Crystal%20-%20Tsurani%20no%20Meikyuu%20%28Japan%29%20%28Virtual%20Console%29.zip" TargetMode="External"/><Relationship Id="rId201" Type="http://schemas.openxmlformats.org/officeDocument/2006/relationships/hyperlink" Target="https://archive.org/download/ni-roms/roms/Sega%20-%20Game%20Gear.zip/Dragon%20Crystal%20%28USA%2C%20Europe%29.zip" TargetMode="External"/><Relationship Id="rId200" Type="http://schemas.openxmlformats.org/officeDocument/2006/relationships/hyperlink" Target="https://archive.org/download/ni-roms/roms/Sega%20-%20Game%20Gear.zip/Dragon%20Crystal%20%28USA%2C%20Europe%29%20%28Virtual%20Console%29.zip" TargetMode="External"/><Relationship Id="rId509" Type="http://schemas.openxmlformats.org/officeDocument/2006/relationships/hyperlink" Target="https://archive.org/download/ni-roms/roms/Sega%20-%20Game%20Gear.zip/Pac-Attack%20%28USA%29.zip" TargetMode="External"/><Relationship Id="rId508" Type="http://schemas.openxmlformats.org/officeDocument/2006/relationships/hyperlink" Target="https://archive.org/download/ni-roms/roms/Sega%20-%20Game%20Gear.zip/PGA%20Tour%20Golf%20II%20%28USA%2C%20Europe%29.zip" TargetMode="External"/><Relationship Id="rId503" Type="http://schemas.openxmlformats.org/officeDocument/2006/relationships/hyperlink" Target="https://archive.org/download/ni-roms/roms/Sega%20-%20Game%20Gear.zip/OutRun%20Europa%20%28Europe%29.zip" TargetMode="External"/><Relationship Id="rId502" Type="http://schemas.openxmlformats.org/officeDocument/2006/relationships/hyperlink" Target="https://archive.org/download/ni-roms/roms/Sega%20-%20Game%20Gear.zip/OutRun%20%28Japan%2C%20Europe%2C%20Korea%29%20%28Ja%29.zip" TargetMode="External"/><Relationship Id="rId501" Type="http://schemas.openxmlformats.org/officeDocument/2006/relationships/hyperlink" Target="https://archive.org/download/ni-roms/roms/Sega%20-%20Game%20Gear.zip/OutRun%20%28Europe%2C%20Brazil%29%20%28En%29.zip" TargetMode="External"/><Relationship Id="rId500" Type="http://schemas.openxmlformats.org/officeDocument/2006/relationships/hyperlink" Target="https://archive.org/download/ni-roms/roms/Sega%20-%20Game%20Gear.zip/Ottifants%2C%20The%20%28Europe%29%20%28En%2CFr%2CDe%2CEs%2CIt%29.zip" TargetMode="External"/><Relationship Id="rId507" Type="http://schemas.openxmlformats.org/officeDocument/2006/relationships/hyperlink" Target="https://archive.org/download/ni-roms/roms/Sega%20-%20Game%20Gear.zip/PGA%20Tour%20Golf%20%28USA%2C%20Europe%29.zip" TargetMode="External"/><Relationship Id="rId506" Type="http://schemas.openxmlformats.org/officeDocument/2006/relationships/hyperlink" Target="https://archive.org/download/ni-roms/roms/Sega%20-%20Game%20Gear.zip/PGA%20Tour%20Golf%20%28USA%29%20%28Rev%201%29.zip" TargetMode="External"/><Relationship Id="rId505" Type="http://schemas.openxmlformats.org/officeDocument/2006/relationships/hyperlink" Target="https://archive.org/download/ni-roms/roms/Sega%20-%20Game%20Gear.zip/PGA%20Tour%2096%20%28USA%2C%20Europe%29.zip" TargetMode="External"/><Relationship Id="rId504" Type="http://schemas.openxmlformats.org/officeDocument/2006/relationships/hyperlink" Target="https://archive.org/download/ni-roms/roms/Sega%20-%20Game%20Gear.zip/OutRun%20Europa%20%28USA%29.zip" TargetMode="External"/><Relationship Id="rId525" Type="http://schemas.openxmlformats.org/officeDocument/2006/relationships/hyperlink" Target="https://archive.org/download/ni-roms/roms/Sega%20-%20Game%20Gear.zip/Pinball%20Dreams%20%28USA%29.zip" TargetMode="External"/><Relationship Id="rId524" Type="http://schemas.openxmlformats.org/officeDocument/2006/relationships/hyperlink" Target="https://archive.org/download/ni-roms/roms/Sega%20-%20Game%20Gear.zip/Phantom%202040%20%28USA%2C%20Europe%29.zip" TargetMode="External"/><Relationship Id="rId523" Type="http://schemas.openxmlformats.org/officeDocument/2006/relationships/hyperlink" Target="https://archive.org/download/ni-roms/roms/Sega%20-%20Game%20Gear.zip/Phantasy%20Star%20Gaiden%20%28Japan%29.zip" TargetMode="External"/><Relationship Id="rId522" Type="http://schemas.openxmlformats.org/officeDocument/2006/relationships/hyperlink" Target="https://archive.org/download/ni-roms/roms/Sega%20-%20Game%20Gear.zip/Phantasy%20Star%20Adventure%20%28Japan%29.zip" TargetMode="External"/><Relationship Id="rId529" Type="http://schemas.openxmlformats.org/officeDocument/2006/relationships/hyperlink" Target="https://archive.org/download/ni-roms/roms/Sega%20-%20Game%20Gear.zip/Poker%20Face%20Paul%27s%20Cribbage%20%28USA%29%20%28Proto%29.zip" TargetMode="External"/><Relationship Id="rId528" Type="http://schemas.openxmlformats.org/officeDocument/2006/relationships/hyperlink" Target="https://archive.org/download/ni-roms/roms/Sega%20-%20Game%20Gear.zip/Poker%20Face%20Paul%27s%20Cribbage%20%28USA%29%20%28Proto%29%20%28Source%20Code%29.zip" TargetMode="External"/><Relationship Id="rId527" Type="http://schemas.openxmlformats.org/officeDocument/2006/relationships/hyperlink" Target="https://archive.org/download/ni-roms/roms/Sega%20-%20Game%20Gear.zip/Poker%20Face%20Paul%27s%20Blackjack%20%28USA%29.zip" TargetMode="External"/><Relationship Id="rId526" Type="http://schemas.openxmlformats.org/officeDocument/2006/relationships/hyperlink" Target="https://archive.org/download/ni-roms/roms/Sega%20-%20Game%20Gear.zip/Pocket%20Jansou%20%28Japan%29.zip" TargetMode="External"/><Relationship Id="rId521" Type="http://schemas.openxmlformats.org/officeDocument/2006/relationships/hyperlink" Target="https://archive.org/download/ni-roms/roms/Sega%20-%20Game%20Gear.zip/Petris%20%28World%29%20%28v1.1%29%20%28Proto%29%20%28Aftermarket%29%20%28Unl%29.zip" TargetMode="External"/><Relationship Id="rId520" Type="http://schemas.openxmlformats.org/officeDocument/2006/relationships/hyperlink" Target="https://archive.org/download/ni-roms/roms/Sega%20-%20Game%20Gear.zip/Pete%20Sampras%20Tennis%20%28USA%2C%20Europe%29.zip" TargetMode="External"/><Relationship Id="rId519" Type="http://schemas.openxmlformats.org/officeDocument/2006/relationships/hyperlink" Target="https://archive.org/download/ni-roms/roms/Sega%20-%20Game%20Gear.zip/Pet%20Club%20-%20Inu%20Daisuki%21%20%28Japan%29.zip" TargetMode="External"/><Relationship Id="rId514" Type="http://schemas.openxmlformats.org/officeDocument/2006/relationships/hyperlink" Target="https://archive.org/download/ni-roms/roms/Sega%20-%20Game%20Gear.zip/Paperboy%20%28USA%2C%20Europe%29.zip" TargetMode="External"/><Relationship Id="rId513" Type="http://schemas.openxmlformats.org/officeDocument/2006/relationships/hyperlink" Target="https://archive.org/download/ni-roms/roms/Sega%20-%20Game%20Gear.zip/Panzer%20Dragoon%20Mini%20%28Japan%29.zip" TargetMode="External"/><Relationship Id="rId512" Type="http://schemas.openxmlformats.org/officeDocument/2006/relationships/hyperlink" Target="https://archive.org/download/ni-roms/roms/Sega%20-%20Game%20Gear.zip/Pac-in-Time%20%28USA%29%20%28Proto%29.zip" TargetMode="External"/><Relationship Id="rId511" Type="http://schemas.openxmlformats.org/officeDocument/2006/relationships/hyperlink" Target="https://archive.org/download/ni-roms/roms/Sega%20-%20Game%20Gear.zip/Pac-Man%20%28USA%29.zip" TargetMode="External"/><Relationship Id="rId518" Type="http://schemas.openxmlformats.org/officeDocument/2006/relationships/hyperlink" Target="https://archive.org/download/ni-roms/roms/Sega%20-%20Game%20Gear.zip/Pengo%20%28Japan%29.zip" TargetMode="External"/><Relationship Id="rId517" Type="http://schemas.openxmlformats.org/officeDocument/2006/relationships/hyperlink" Target="https://archive.org/download/ni-roms/roms/Sega%20-%20Game%20Gear.zip/Pengo%20%28Europe%29.zip" TargetMode="External"/><Relationship Id="rId516" Type="http://schemas.openxmlformats.org/officeDocument/2006/relationships/hyperlink" Target="https://archive.org/download/ni-roms/roms/Sega%20-%20Game%20Gear.zip/Paperboy%202%20%28USA%29.zip" TargetMode="External"/><Relationship Id="rId515" Type="http://schemas.openxmlformats.org/officeDocument/2006/relationships/hyperlink" Target="https://archive.org/download/ni-roms/roms/Sega%20-%20Game%20Gear.zip/Paperboy%202%20%28USA%29%20%28Beta%29.zip" TargetMode="External"/><Relationship Id="rId510" Type="http://schemas.openxmlformats.org/officeDocument/2006/relationships/hyperlink" Target="https://archive.org/download/ni-roms/roms/Sega%20-%20Game%20Gear.zip/Pac-Man%20%28Japan%29%20%28En%29.zip" TargetMode="External"/><Relationship Id="rId590" Type="http://schemas.openxmlformats.org/officeDocument/2006/relationships/hyperlink" Target="https://archive.org/download/ni-roms/roms/Sega%20-%20Game%20Gear.zip/Shining%20Force%20-%20The%20Sword%20of%20Hajya%20%28USA%29%20%28Beta%29%20%281994-04-27%29.zip" TargetMode="External"/><Relationship Id="rId589" Type="http://schemas.openxmlformats.org/officeDocument/2006/relationships/hyperlink" Target="https://archive.org/download/ni-roms/roms/Sega%20-%20Game%20Gear.zip/Shikinjou%20%28Japan%29.zip" TargetMode="External"/><Relationship Id="rId588" Type="http://schemas.openxmlformats.org/officeDocument/2006/relationships/hyperlink" Target="https://archive.org/download/ni-roms/roms/Sega%20-%20Game%20Gear.zip/Shaq%20Fu%20%28USA%29.zip" TargetMode="External"/><Relationship Id="rId583" Type="http://schemas.openxmlformats.org/officeDocument/2006/relationships/hyperlink" Target="https://archive.org/download/ni-roms/roms/Sega%20-%20Game%20Gear.zip/Sega%20Game%20Pack%204%20in%201%20%28Europe%29.zip" TargetMode="External"/><Relationship Id="rId582" Type="http://schemas.openxmlformats.org/officeDocument/2006/relationships/hyperlink" Target="https://archive.org/download/ni-roms/roms/Sega%20-%20Game%20Gear.zip/Sega%20Game%20Pack%204%20in%201%20%28Europe%29%20%28Beta%29.zip" TargetMode="External"/><Relationship Id="rId581" Type="http://schemas.openxmlformats.org/officeDocument/2006/relationships/hyperlink" Target="https://archive.org/download/ni-roms/roms/Sega%20-%20Game%20Gear.zip/Scratch%20Golf%20%28USA%29.zip" TargetMode="External"/><Relationship Id="rId580" Type="http://schemas.openxmlformats.org/officeDocument/2006/relationships/hyperlink" Target="https://archive.org/download/ni-roms/roms/Sega%20-%20Game%20Gear.zip/Scratch%20Golf%20%28Japan%29.zip" TargetMode="External"/><Relationship Id="rId587" Type="http://schemas.openxmlformats.org/officeDocument/2006/relationships/hyperlink" Target="https://archive.org/download/ni-roms/roms/Sega%20-%20Game%20Gear.zip/Shanghai%20II%20%28Japan%29.zip" TargetMode="External"/><Relationship Id="rId586" Type="http://schemas.openxmlformats.org/officeDocument/2006/relationships/hyperlink" Target="https://archive.org/download/ni-roms/roms/Sega%20-%20Game%20Gear.zip/Shanghai%20II%20%28Japan%29%20%28Rev%20A%29.zip" TargetMode="External"/><Relationship Id="rId585" Type="http://schemas.openxmlformats.org/officeDocument/2006/relationships/hyperlink" Target="https://archive.org/download/ni-roms/roms/Sega%20-%20Game%20Gear.zip/Shadam%20Crusader%20-%20Harukanaru%20Oukoku%20%28Japan%29.zip" TargetMode="External"/><Relationship Id="rId584" Type="http://schemas.openxmlformats.org/officeDocument/2006/relationships/hyperlink" Target="https://archive.org/download/ni-roms/roms/Sega%20-%20Game%20Gear.zip/Sensible%20Soccer%20-%20European%20Champions%20%28Europe%29.zip" TargetMode="External"/><Relationship Id="rId579" Type="http://schemas.openxmlformats.org/officeDocument/2006/relationships/hyperlink" Target="https://archive.org/download/ni-roms/roms/Sega%20-%20Game%20Gear.zip/Samurai%20Spirits%20%28Japan%29.zip" TargetMode="External"/><Relationship Id="rId578" Type="http://schemas.openxmlformats.org/officeDocument/2006/relationships/hyperlink" Target="https://archive.org/download/ni-roms/roms/Sega%20-%20Game%20Gear.zip/Samurai%20Shodown%20%28USA%29.zip" TargetMode="External"/><Relationship Id="rId577" Type="http://schemas.openxmlformats.org/officeDocument/2006/relationships/hyperlink" Target="https://archive.org/download/ni-roms/roms/Sega%20-%20Game%20Gear.zip/SD%20Gundam%20-%20Winner%27s%20History%20%28Japan%29.zip" TargetMode="External"/><Relationship Id="rId572" Type="http://schemas.openxmlformats.org/officeDocument/2006/relationships/hyperlink" Target="https://archive.org/download/ni-roms/roms/Sega%20-%20Game%20Gear.zip/Road%20Rash%20%28USA%29.zip" TargetMode="External"/><Relationship Id="rId571" Type="http://schemas.openxmlformats.org/officeDocument/2006/relationships/hyperlink" Target="https://archive.org/download/ni-roms/roms/Sega%20-%20Game%20Gear.zip/Road%20Rash%20%28Europe%29.zip" TargetMode="External"/><Relationship Id="rId570" Type="http://schemas.openxmlformats.org/officeDocument/2006/relationships/hyperlink" Target="https://archive.org/download/ni-roms/roms/Sega%20-%20Game%20Gear.zip/Ristar%20%28World%29.zip" TargetMode="External"/><Relationship Id="rId576" Type="http://schemas.openxmlformats.org/officeDocument/2006/relationships/hyperlink" Target="https://archive.org/download/ni-roms/roms/Sega%20-%20Game%20Gear.zip/Ryuukyuu%20%28Japan%29.zip" TargetMode="External"/><Relationship Id="rId575" Type="http://schemas.openxmlformats.org/officeDocument/2006/relationships/hyperlink" Target="https://archive.org/download/ni-roms/roms/Sega%20-%20Game%20Gear.zip/Royal%20Stone%20-%20Hirakareshi%20Toki%20no%20Tobira%20%28Japan%29.zip" TargetMode="External"/><Relationship Id="rId574" Type="http://schemas.openxmlformats.org/officeDocument/2006/relationships/hyperlink" Target="https://archive.org/download/ni-roms/roms/Sega%20-%20Game%20Gear.zip/RoboCop%20versus%20The%20Terminator%20%28USA%2C%20Europe%29.zip" TargetMode="External"/><Relationship Id="rId573" Type="http://schemas.openxmlformats.org/officeDocument/2006/relationships/hyperlink" Target="https://archive.org/download/ni-roms/roms/Sega%20-%20Game%20Gear.zip/RoboCop%203%20%28World%29.zip" TargetMode="External"/><Relationship Id="rId599" Type="http://schemas.openxmlformats.org/officeDocument/2006/relationships/hyperlink" Target="https://archive.org/download/ni-roms/roms/Sega%20-%20Game%20Gear.zip/Shining%20Force%20Gaiden%20II%20-%20Jashin%20no%20Kakusei%20%28Japan%29.zip" TargetMode="External"/><Relationship Id="rId594" Type="http://schemas.openxmlformats.org/officeDocument/2006/relationships/hyperlink" Target="https://archive.org/download/ni-roms/roms/Sega%20-%20Game%20Gear.zip/Shining%20Force%20-%20The%20Sword%20of%20Hajya%20%28USA%29.zip" TargetMode="External"/><Relationship Id="rId593" Type="http://schemas.openxmlformats.org/officeDocument/2006/relationships/hyperlink" Target="https://archive.org/download/ni-roms/roms/Sega%20-%20Game%20Gear.zip/Shining%20Force%20-%20The%20Sword%20of%20Hajya%20%28USA%29%20%28Beta%29%20%281994-07-08%29.zip" TargetMode="External"/><Relationship Id="rId592" Type="http://schemas.openxmlformats.org/officeDocument/2006/relationships/hyperlink" Target="https://archive.org/download/ni-roms/roms/Sega%20-%20Game%20Gear.zip/Shining%20Force%20-%20The%20Sword%20of%20Hajya%20%28USA%29%20%28Beta%29%20%281994-06-27%29.zip" TargetMode="External"/><Relationship Id="rId591" Type="http://schemas.openxmlformats.org/officeDocument/2006/relationships/hyperlink" Target="https://archive.org/download/ni-roms/roms/Sega%20-%20Game%20Gear.zip/Shining%20Force%20-%20The%20Sword%20of%20Hajya%20%28USA%29%20%28Beta%29%20%281994-05-30%29.zip" TargetMode="External"/><Relationship Id="rId598" Type="http://schemas.openxmlformats.org/officeDocument/2006/relationships/hyperlink" Target="https://archive.org/download/ni-roms/roms/Sega%20-%20Game%20Gear.zip/Shining%20Force%20Gaiden%20-%20Final%20Conflict%20%28Japan%29.zip" TargetMode="External"/><Relationship Id="rId597" Type="http://schemas.openxmlformats.org/officeDocument/2006/relationships/hyperlink" Target="https://archive.org/download/ni-roms/roms/Sega%20-%20Game%20Gear.zip/Shining%20Force%20Gaiden%20-%20Final%20Conflict%20%28Japan%29%20%28Virtual%20Console%29.zip" TargetMode="External"/><Relationship Id="rId596" Type="http://schemas.openxmlformats.org/officeDocument/2006/relationships/hyperlink" Target="https://archive.org/download/ni-roms/roms/Sega%20-%20Game%20Gear.zip/Shining%20Force%20Gaiden%20-%20Ensei%2C%20Jashin%20no%20Kuni%20e%20%28Japan%29.zip" TargetMode="External"/><Relationship Id="rId595" Type="http://schemas.openxmlformats.org/officeDocument/2006/relationships/hyperlink" Target="https://archive.org/download/ni-roms/roms/Sega%20-%20Game%20Gear.zip/Shining%20Force%20-%20The%20Sword%20of%20Hajya%20%28USA%2C%20Europe%29%20%28Virtual%20Console%29.zip" TargetMode="External"/><Relationship Id="rId547" Type="http://schemas.openxmlformats.org/officeDocument/2006/relationships/hyperlink" Target="https://archive.org/download/ni-roms/roms/Sega%20-%20Game%20Gear.zip/Putt%20%26%20Putter%20%28Japan%2C%20Korea%29%20%28Ja%29.zip" TargetMode="External"/><Relationship Id="rId546" Type="http://schemas.openxmlformats.org/officeDocument/2006/relationships/hyperlink" Target="https://archive.org/download/ni-roms/roms/Sega%20-%20Game%20Gear.zip/Psychic%20World%20%28USA%2C%20Europe%2C%20Brazil%29%20%28En%29%20%28Rev%201%29.zip" TargetMode="External"/><Relationship Id="rId545" Type="http://schemas.openxmlformats.org/officeDocument/2006/relationships/hyperlink" Target="https://archive.org/download/ni-roms/roms/Sega%20-%20Game%20Gear.zip/Psychic%20World%20%28Japan%29%20%28En%29.zip" TargetMode="External"/><Relationship Id="rId544" Type="http://schemas.openxmlformats.org/officeDocument/2006/relationships/hyperlink" Target="https://archive.org/download/ni-roms/roms/Sega%20-%20Game%20Gear.zip/Pro%20Yakyuu%20GG%20League%20%28Japan%29.zip" TargetMode="External"/><Relationship Id="rId549" Type="http://schemas.openxmlformats.org/officeDocument/2006/relationships/hyperlink" Target="https://archive.org/download/ni-roms/roms/Sega%20-%20Game%20Gear.zip/Puyo%20Puyo%20%28Japan%29%20%28En%2CJa%29.zip" TargetMode="External"/><Relationship Id="rId548" Type="http://schemas.openxmlformats.org/officeDocument/2006/relationships/hyperlink" Target="https://archive.org/download/ni-roms/roms/Sega%20-%20Game%20Gear.zip/Putt%20%26%20Putter%20%28USA%2C%20Europe%2C%20Brazil%29%20%28En%29.zip" TargetMode="External"/><Relationship Id="rId543" Type="http://schemas.openxmlformats.org/officeDocument/2006/relationships/hyperlink" Target="https://archive.org/download/ni-roms/roms/Sega%20-%20Game%20Gear.zip/Pro%20Yakyuu%20GG%20League%20%2794%20%28Japan%29.zip" TargetMode="External"/><Relationship Id="rId542" Type="http://schemas.openxmlformats.org/officeDocument/2006/relationships/hyperlink" Target="https://archive.org/download/ni-roms/roms/Sega%20-%20Game%20Gear.zip/Pro%20Yakyuu%20%2791%2C%20The%20%28Japan%29.zip" TargetMode="External"/><Relationship Id="rId541" Type="http://schemas.openxmlformats.org/officeDocument/2006/relationships/hyperlink" Target="https://archive.org/download/ni-roms/roms/Sega%20-%20Game%20Gear.zip/Princess%20Gardening%20%28Japan%29%20%28Aftermarket%29%20%28Unl%29.zip" TargetMode="External"/><Relationship Id="rId540" Type="http://schemas.openxmlformats.org/officeDocument/2006/relationships/hyperlink" Target="https://archive.org/download/ni-roms/roms/Sega%20-%20Game%20Gear.zip/Prince%20of%20Persia%20%28USA%2C%20Europe%29.zip" TargetMode="External"/><Relationship Id="rId536" Type="http://schemas.openxmlformats.org/officeDocument/2006/relationships/hyperlink" Target="https://archive.org/download/ni-roms/roms/Sega%20-%20Game%20Gear.zip/Power%20Strike%20II%20%28Japan%2C%20Europe%29%20%28En%29.zip" TargetMode="External"/><Relationship Id="rId535" Type="http://schemas.openxmlformats.org/officeDocument/2006/relationships/hyperlink" Target="https://archive.org/download/ni-roms/roms/Sega%20-%20Game%20Gear.zip/Power%20Drive%20%28Europe%29.zip" TargetMode="External"/><Relationship Id="rId534" Type="http://schemas.openxmlformats.org/officeDocument/2006/relationships/hyperlink" Target="https://archive.org/download/ni-roms/roms/Sega%20-%20Game%20Gear.zip/Popeye%20no%20Beach%20Volleyball%20%28Japan%29.zip" TargetMode="External"/><Relationship Id="rId533" Type="http://schemas.openxmlformats.org/officeDocument/2006/relationships/hyperlink" Target="https://archive.org/download/ni-roms/roms/Sega%20-%20Game%20Gear.zip/Pop%20Breaker%20%28Japan%29.zip" TargetMode="External"/><Relationship Id="rId539" Type="http://schemas.openxmlformats.org/officeDocument/2006/relationships/hyperlink" Target="https://archive.org/download/ni-roms/roms/Sega%20-%20Game%20Gear.zip/Prince%20of%20Persia%20%28USA%2C%20Europe%29%20%28Beta%29.zip" TargetMode="External"/><Relationship Id="rId538" Type="http://schemas.openxmlformats.org/officeDocument/2006/relationships/hyperlink" Target="https://archive.org/download/ni-roms/roms/Sega%20-%20Game%20Gear.zip/Primal%20Rage%20%28USA%2C%20Europe%29.zip" TargetMode="External"/><Relationship Id="rId537" Type="http://schemas.openxmlformats.org/officeDocument/2006/relationships/hyperlink" Target="https://archive.org/download/ni-roms/roms/Sega%20-%20Game%20Gear.zip/Predator%202%20%28USA%2C%20Europe%29.zip" TargetMode="External"/><Relationship Id="rId532" Type="http://schemas.openxmlformats.org/officeDocument/2006/relationships/hyperlink" Target="https://archive.org/download/ni-roms/roms/Sega%20-%20Game%20Gear.zip/Poker%20Face%20Paul%27s%20Solitaire%20%28USA%29.zip" TargetMode="External"/><Relationship Id="rId531" Type="http://schemas.openxmlformats.org/officeDocument/2006/relationships/hyperlink" Target="https://archive.org/download/ni-roms/roms/Sega%20-%20Game%20Gear.zip/Poker%20Face%20Paul%27s%20Poker%20%28USA%29.zip" TargetMode="External"/><Relationship Id="rId530" Type="http://schemas.openxmlformats.org/officeDocument/2006/relationships/hyperlink" Target="https://archive.org/download/ni-roms/roms/Sega%20-%20Game%20Gear.zip/Poker%20Face%20Paul%27s%20Gin%20%28USA%29.zip" TargetMode="External"/><Relationship Id="rId569" Type="http://schemas.openxmlformats.org/officeDocument/2006/relationships/hyperlink" Target="https://archive.org/download/ni-roms/roms/Sega%20-%20Game%20Gear.zip/Ristar%20%28World%29%20%28Beta%29%20%281994-11-02%29.zip" TargetMode="External"/><Relationship Id="rId568" Type="http://schemas.openxmlformats.org/officeDocument/2006/relationships/hyperlink" Target="https://archive.org/download/ni-roms/roms/Sega%20-%20Game%20Gear.zip/Ristar%20%28World%29%20%28Beta%29%20%281994-11-01%29.zip" TargetMode="External"/><Relationship Id="rId567" Type="http://schemas.openxmlformats.org/officeDocument/2006/relationships/hyperlink" Target="https://archive.org/download/ni-roms/roms/Sega%20-%20Game%20Gear.zip/Ristar%20%28World%29%20%28Beta%29%20%281994-10-24%29.zip" TargetMode="External"/><Relationship Id="rId566" Type="http://schemas.openxmlformats.org/officeDocument/2006/relationships/hyperlink" Target="https://archive.org/download/ni-roms/roms/Sega%20-%20Game%20Gear.zip/Ristar%20%28World%29%20%28Beta%29%20%281994-10-19%29.zip" TargetMode="External"/><Relationship Id="rId561" Type="http://schemas.openxmlformats.org/officeDocument/2006/relationships/hyperlink" Target="https://archive.org/download/ni-roms/roms/Sega%20-%20Game%20Gear.zip/Revenge%20of%20Drancon%20%28USA%2C%20Brazil%29%20%28En%29.zip" TargetMode="External"/><Relationship Id="rId560" Type="http://schemas.openxmlformats.org/officeDocument/2006/relationships/hyperlink" Target="https://archive.org/download/ni-roms/roms/Sega%20-%20Game%20Gear.zip/Rastan%20Saga%20%28Japan%29.zip" TargetMode="External"/><Relationship Id="rId565" Type="http://schemas.openxmlformats.org/officeDocument/2006/relationships/hyperlink" Target="https://archive.org/download/ni-roms/roms/Sega%20-%20Game%20Gear.zip/Ristar%20%28World%29%20%28Beta%29%20%281994-09-09%29.zip" TargetMode="External"/><Relationship Id="rId564" Type="http://schemas.openxmlformats.org/officeDocument/2006/relationships/hyperlink" Target="https://archive.org/download/ni-roms/roms/Sega%20-%20Game%20Gear.zip/Rise%20of%20the%20Robots%20%28USA%2C%20Europe%29.zip" TargetMode="External"/><Relationship Id="rId563" Type="http://schemas.openxmlformats.org/officeDocument/2006/relationships/hyperlink" Target="https://archive.org/download/ni-roms/roms/Sega%20-%20Game%20Gear.zip/Riddick%20Bowe%20Boxing%20%28USA%29.zip" TargetMode="External"/><Relationship Id="rId562" Type="http://schemas.openxmlformats.org/officeDocument/2006/relationships/hyperlink" Target="https://archive.org/download/ni-roms/roms/Sega%20-%20Game%20Gear.zip/Riddick%20Bowe%20Boxing%20%28Japan%29.zip" TargetMode="External"/><Relationship Id="rId558" Type="http://schemas.openxmlformats.org/officeDocument/2006/relationships/hyperlink" Target="https://archive.org/download/ni-roms/roms/Sega%20-%20Game%20Gear.zip/R.B.I.%20Baseball%20%2794%20%28USA%29.zip" TargetMode="External"/><Relationship Id="rId557" Type="http://schemas.openxmlformats.org/officeDocument/2006/relationships/hyperlink" Target="https://archive.org/download/ni-roms/roms/Sega%20-%20Game%20Gear.zip/Quiz%20Gear%20Fight%21%21%2C%20The%20%28Japan%29.zip" TargetMode="External"/><Relationship Id="rId556" Type="http://schemas.openxmlformats.org/officeDocument/2006/relationships/hyperlink" Target="https://archive.org/download/ni-roms/roms/Sega%20-%20Game%20Gear.zip/Quest%20for%20the%20Shaven%20Yak%20Starring%20Ren%20Hoek%20%26%20Stimpy%20%28USA%2C%20Europe%29.zip" TargetMode="External"/><Relationship Id="rId555" Type="http://schemas.openxmlformats.org/officeDocument/2006/relationships/hyperlink" Target="https://archive.org/download/ni-roms/roms/Sega%20-%20Game%20Gear.zip/Quest%20%28World%29%20%28Demo%29%20%28Aftermarket%29%20%28Unl%29.zip" TargetMode="External"/><Relationship Id="rId559" Type="http://schemas.openxmlformats.org/officeDocument/2006/relationships/hyperlink" Target="https://archive.org/download/ni-roms/roms/Sega%20-%20Game%20Gear.zip/R.C.%20Grand%20Prix%20%28USA%29.zip" TargetMode="External"/><Relationship Id="rId550" Type="http://schemas.openxmlformats.org/officeDocument/2006/relationships/hyperlink" Target="https://archive.org/download/ni-roms/roms/Sega%20-%20Game%20Gear.zip/Puyo%20Puyo%20Tsuu%20%28Japan%29%20%28Virtual%20Console%29.zip" TargetMode="External"/><Relationship Id="rId554" Type="http://schemas.openxmlformats.org/officeDocument/2006/relationships/hyperlink" Target="https://archive.org/download/ni-roms/roms/Sega%20-%20Game%20Gear.zip/Puzzle%20Bobble%20%28Japan%29.zip" TargetMode="External"/><Relationship Id="rId553" Type="http://schemas.openxmlformats.org/officeDocument/2006/relationships/hyperlink" Target="https://archive.org/download/ni-roms/roms/Sega%20-%20Game%20Gear.zip/Puzzle%20%26%20Action%20-%20Tanto-R%20%28Japan%29.zip" TargetMode="External"/><Relationship Id="rId552" Type="http://schemas.openxmlformats.org/officeDocument/2006/relationships/hyperlink" Target="https://archive.org/download/ni-roms/roms/Sega%20-%20Game%20Gear.zip/Puzzle%20%26%20Action%20-%20Ichidanto-R%20%28Japan%29.zip" TargetMode="External"/><Relationship Id="rId551" Type="http://schemas.openxmlformats.org/officeDocument/2006/relationships/hyperlink" Target="https://archive.org/download/ni-roms/roms/Sega%20-%20Game%20Gear.zip/Puyo%20Puyo%20Tsuu%20%28Japan%29.zip" TargetMode="External"/><Relationship Id="rId495" Type="http://schemas.openxmlformats.org/officeDocument/2006/relationships/hyperlink" Target="https://archive.org/download/ni-roms/roms/Sega%20-%20Game%20Gear.zip/Nomo%20Hideo%20no%20World%20Series%20Baseball%20%28Japan%29.zip" TargetMode="External"/><Relationship Id="rId494" Type="http://schemas.openxmlformats.org/officeDocument/2006/relationships/hyperlink" Target="https://archive.org/download/ni-roms/roms/Sega%20-%20Game%20Gear.zip/Ninku%20Gaiden%20-%20Hiroyuki%20Daikatsugeki%20%28Japan%29.zip" TargetMode="External"/><Relationship Id="rId493" Type="http://schemas.openxmlformats.org/officeDocument/2006/relationships/hyperlink" Target="https://archive.org/download/ni-roms/roms/Sega%20-%20Game%20Gear.zip/Ninku%202%20-%20Tenkuuryuu%20e%20no%20Michi%20%28Japan%29.zip" TargetMode="External"/><Relationship Id="rId492" Type="http://schemas.openxmlformats.org/officeDocument/2006/relationships/hyperlink" Target="https://archive.org/download/ni-roms/roms/Sega%20-%20Game%20Gear.zip/Ninku%20%28Japan%29.zip" TargetMode="External"/><Relationship Id="rId499" Type="http://schemas.openxmlformats.org/officeDocument/2006/relationships/hyperlink" Target="https://archive.org/download/ni-roms/roms/Sega%20-%20Game%20Gear.zip/Olympic%20Gold%20%28Taiwan%29%20%28En%2CFr%2CDe%2CEs%2CIt%2CNl%2CPt%2CSv%29%20%28Unl%29.zip" TargetMode="External"/><Relationship Id="rId498" Type="http://schemas.openxmlformats.org/officeDocument/2006/relationships/hyperlink" Target="https://archive.org/download/ni-roms/roms/Sega%20-%20Game%20Gear.zip/Olympic%20Gold%20%28Japan%2C%20USA%2C%20Brazil%29%20%28En%2CFr%2CDe%2CEs%2CIt%2CNl%2CPt%2CSv%29.zip" TargetMode="External"/><Relationship Id="rId497" Type="http://schemas.openxmlformats.org/officeDocument/2006/relationships/hyperlink" Target="https://archive.org/download/ni-roms/roms/Sega%20-%20Game%20Gear.zip/Olympic%20Gold%20%28Europe%29%20%28En%2CFr%2CDe%2CEs%2CIt%2CNl%2CPt%2CSv%29.zip" TargetMode="External"/><Relationship Id="rId496" Type="http://schemas.openxmlformats.org/officeDocument/2006/relationships/hyperlink" Target="https://archive.org/download/ni-roms/roms/Sega%20-%20Game%20Gear.zip/Off%20the%20Wall%20%28USA%29%20%28Proto%29%20%281992-06-28%29.zip" TargetMode="External"/><Relationship Id="rId409" Type="http://schemas.openxmlformats.org/officeDocument/2006/relationships/hyperlink" Target="https://archive.org/download/ni-roms/roms/Sega%20-%20Game%20Gear.zip/Mr.%20Ultra%202%20%28World%29%20%28Aftermarket%29%20%28Unl%29.zip" TargetMode="External"/><Relationship Id="rId404" Type="http://schemas.openxmlformats.org/officeDocument/2006/relationships/hyperlink" Target="https://archive.org/download/ni-roms/roms/Sega%20-%20Game%20Gear.zip/Mortal%20Kombat%20%28USA%2C%20Europe%29.zip" TargetMode="External"/><Relationship Id="rId403" Type="http://schemas.openxmlformats.org/officeDocument/2006/relationships/hyperlink" Target="https://archive.org/download/ni-roms/roms/Sega%20-%20Game%20Gear.zip/Mortal%20Kombat%20%28USA%2C%20Europe%29%20%28Beta%29.zip" TargetMode="External"/><Relationship Id="rId402" Type="http://schemas.openxmlformats.org/officeDocument/2006/relationships/hyperlink" Target="https://archive.org/download/ni-roms/roms/Sega%20-%20Game%20Gear.zip/Monster%20World%20II%20-%20Dragon%20no%20Wana%20%28Japan%29.zip" TargetMode="External"/><Relationship Id="rId401" Type="http://schemas.openxmlformats.org/officeDocument/2006/relationships/hyperlink" Target="https://archive.org/download/ni-roms/roms/Sega%20-%20Game%20Gear.zip/Monster%20Truck%20Wars%20%28USA%2C%20Europe%29.zip" TargetMode="External"/><Relationship Id="rId408" Type="http://schemas.openxmlformats.org/officeDocument/2006/relationships/hyperlink" Target="https://archive.org/download/ni-roms/roms/Sega%20-%20Game%20Gear.zip/Mr.%20Ultra%20%28World%29%20%28v0.1%29%20%28Demo%29%20%28Aftermarket%29%20%28Unl%29.zip" TargetMode="External"/><Relationship Id="rId407" Type="http://schemas.openxmlformats.org/officeDocument/2006/relationships/hyperlink" Target="https://archive.org/download/ni-roms/roms/Sega%20-%20Game%20Gear.zip/Mortal%20Kombat%20II%20%28World%29.zip" TargetMode="External"/><Relationship Id="rId406" Type="http://schemas.openxmlformats.org/officeDocument/2006/relationships/hyperlink" Target="https://archive.org/download/ni-roms/roms/Sega%20-%20Game%20Gear.zip/Mortal%20Kombat%203%20%28Europe%29.zip" TargetMode="External"/><Relationship Id="rId405" Type="http://schemas.openxmlformats.org/officeDocument/2006/relationships/hyperlink" Target="https://archive.org/download/ni-roms/roms/Sega%20-%20Game%20Gear.zip/Mortal%20Kombat%20-%20Shinken%20Kourin%20Densetsu%20%28Japan%29.zip" TargetMode="External"/><Relationship Id="rId400" Type="http://schemas.openxmlformats.org/officeDocument/2006/relationships/hyperlink" Target="https://archive.org/download/ni-roms/roms/Sega%20-%20Game%20Gear.zip/Monaco%20Master%20%28World%29%20%28v1.1%29%20%28Aftermarket%29%20%28Unl%29.zip" TargetMode="External"/><Relationship Id="rId469" Type="http://schemas.openxmlformats.org/officeDocument/2006/relationships/hyperlink" Target="https://archive.org/download/ni-roms/roms/Sega%20-%20Game%20Gear.zip/NHL%20All-Star%20Hockey%20%28USA%29%20%28Beta%29%20%281995-01-07%29.zip" TargetMode="External"/><Relationship Id="rId468" Type="http://schemas.openxmlformats.org/officeDocument/2006/relationships/hyperlink" Target="https://archive.org/download/ni-roms/roms/Sega%20-%20Game%20Gear.zip/NHL%20All-Star%20Hockey%20%28USA%29%20%28Beta%29%20%281995-01-03%29.zip" TargetMode="External"/><Relationship Id="rId467" Type="http://schemas.openxmlformats.org/officeDocument/2006/relationships/hyperlink" Target="https://archive.org/download/ni-roms/roms/Sega%20-%20Game%20Gear.zip/NHL%20All-Star%20Hockey%20%28USA%29%20%28Beta%29%20%281995-01-02%29.zip" TargetMode="External"/><Relationship Id="rId462" Type="http://schemas.openxmlformats.org/officeDocument/2006/relationships/hyperlink" Target="https://archive.org/download/ni-roms/roms/Sega%20-%20Game%20Gear.zip/NFL%20Quarterback%20Club%2096%20%28USA%29.zip" TargetMode="External"/><Relationship Id="rId461" Type="http://schemas.openxmlformats.org/officeDocument/2006/relationships/hyperlink" Target="https://archive.org/download/ni-roms/roms/Sega%20-%20Game%20Gear.zip/NFL%20Quarterback%20Club%20%28World%29.zip" TargetMode="External"/><Relationship Id="rId460" Type="http://schemas.openxmlformats.org/officeDocument/2006/relationships/hyperlink" Target="https://archive.org/download/ni-roms/roms/Sega%20-%20Game%20Gear.zip/NFL%20%2795%20%28USA%29.zip" TargetMode="External"/><Relationship Id="rId466" Type="http://schemas.openxmlformats.org/officeDocument/2006/relationships/hyperlink" Target="https://archive.org/download/ni-roms/roms/Sega%20-%20Game%20Gear.zip/NHL%20All-Star%20Hockey%20%28USA%29%20%28Beta%29%20%281994-12-31%29.zip" TargetMode="External"/><Relationship Id="rId465" Type="http://schemas.openxmlformats.org/officeDocument/2006/relationships/hyperlink" Target="https://archive.org/download/ni-roms/roms/Sega%20-%20Game%20Gear.zip/NHL%20All-Star%20Hockey%20%28USA%29%20%28Beta%29%20%281994-12-29%29.zip" TargetMode="External"/><Relationship Id="rId464" Type="http://schemas.openxmlformats.org/officeDocument/2006/relationships/hyperlink" Target="https://archive.org/download/ni-roms/roms/Sega%20-%20Game%20Gear.zip/NHL%20All-Star%20Hockey%20%28USA%29%20%28Beta%29%20%281994-12-22%29.zip" TargetMode="External"/><Relationship Id="rId463" Type="http://schemas.openxmlformats.org/officeDocument/2006/relationships/hyperlink" Target="https://archive.org/download/ni-roms/roms/Sega%20-%20Game%20Gear.zip/NHL%20All-Star%20Hockey%20%28USA%29%20%28Beta%29%20%281994-12-15%29.zip" TargetMode="External"/><Relationship Id="rId459" Type="http://schemas.openxmlformats.org/officeDocument/2006/relationships/hyperlink" Target="https://archive.org/download/ni-roms/roms/Sega%20-%20Game%20Gear.zip/NFL%20%2795%20%28USA%29%20%28Beta%29%20%281994-09-14%29.zip" TargetMode="External"/><Relationship Id="rId458" Type="http://schemas.openxmlformats.org/officeDocument/2006/relationships/hyperlink" Target="https://archive.org/download/ni-roms/roms/Sega%20-%20Game%20Gear.zip/NFL%20%2795%20%28USA%29%20%28Beta%29%20%281994-09-14%29%20%28Alt%29.zip" TargetMode="External"/><Relationship Id="rId457" Type="http://schemas.openxmlformats.org/officeDocument/2006/relationships/hyperlink" Target="https://archive.org/download/ni-roms/roms/Sega%20-%20Game%20Gear.zip/NFL%20%2795%20%28USA%29%20%28Beta%29%20%281994-09-12%29.zip" TargetMode="External"/><Relationship Id="rId456" Type="http://schemas.openxmlformats.org/officeDocument/2006/relationships/hyperlink" Target="https://archive.org/download/ni-roms/roms/Sega%20-%20Game%20Gear.zip/NFL%20%2795%20%28USA%29%20%28Beta%29%20%281994-09-11%29.zip" TargetMode="External"/><Relationship Id="rId451" Type="http://schemas.openxmlformats.org/officeDocument/2006/relationships/hyperlink" Target="https://archive.org/download/ni-roms/roms/Sega%20-%20Game%20Gear.zip/NFL%20%2795%20%28USA%29%20%28Beta%29%20%281994-08-31%29.zip" TargetMode="External"/><Relationship Id="rId450" Type="http://schemas.openxmlformats.org/officeDocument/2006/relationships/hyperlink" Target="https://archive.org/download/ni-roms/roms/Sega%20-%20Game%20Gear.zip/NFL%20%2795%20%28USA%29%20%28Beta%29%20%281994-08-26%29.zip" TargetMode="External"/><Relationship Id="rId455" Type="http://schemas.openxmlformats.org/officeDocument/2006/relationships/hyperlink" Target="https://archive.org/download/ni-roms/roms/Sega%20-%20Game%20Gear.zip/NFL%20%2795%20%28USA%29%20%28Beta%29%20%281994-09-11%29%20%28Alt%29.zip" TargetMode="External"/><Relationship Id="rId454" Type="http://schemas.openxmlformats.org/officeDocument/2006/relationships/hyperlink" Target="https://archive.org/download/ni-roms/roms/Sega%20-%20Game%20Gear.zip/NFL%20%2795%20%28USA%29%20%28Beta%29%20%281994-09-10%29.zip" TargetMode="External"/><Relationship Id="rId453" Type="http://schemas.openxmlformats.org/officeDocument/2006/relationships/hyperlink" Target="https://archive.org/download/ni-roms/roms/Sega%20-%20Game%20Gear.zip/NFL%20%2795%20%28USA%29%20%28Beta%29%20%281994-09-08%29.zip" TargetMode="External"/><Relationship Id="rId452" Type="http://schemas.openxmlformats.org/officeDocument/2006/relationships/hyperlink" Target="https://archive.org/download/ni-roms/roms/Sega%20-%20Game%20Gear.zip/NFL%20%2795%20%28USA%29%20%28Beta%29%20%281994-09-02%29.zip" TargetMode="External"/><Relationship Id="rId491" Type="http://schemas.openxmlformats.org/officeDocument/2006/relationships/hyperlink" Target="https://archive.org/download/ni-roms/roms/Sega%20-%20Game%20Gear.zip/Ninja%20Gaiden%20%28USA%2C%20Europe%2C%20Brazil%29%20%28En%29.zip" TargetMode="External"/><Relationship Id="rId490" Type="http://schemas.openxmlformats.org/officeDocument/2006/relationships/hyperlink" Target="https://archive.org/download/ni-roms/roms/Sega%20-%20Game%20Gear.zip/Ninja%20Gaiden%20%28Japan%29.zip" TargetMode="External"/><Relationship Id="rId489" Type="http://schemas.openxmlformats.org/officeDocument/2006/relationships/hyperlink" Target="https://archive.org/download/ni-roms/roms/Sega%20-%20Game%20Gear.zip/Neko%20Daisuki%21%20%28Japan%29.zip" TargetMode="External"/><Relationship Id="rId484" Type="http://schemas.openxmlformats.org/officeDocument/2006/relationships/hyperlink" Target="https://archive.org/download/ni-roms/roms/Sega%20-%20Game%20Gear.zip/Nazo%20Puyo%20-%20Arle%20no%20Roux%20%28Japan%29%20%28Beta%29.zip" TargetMode="External"/><Relationship Id="rId483" Type="http://schemas.openxmlformats.org/officeDocument/2006/relationships/hyperlink" Target="https://archive.org/download/ni-roms/roms/Sega%20-%20Game%20Gear.zip/Nazo%20Puyo%20%28Japan%29.zip" TargetMode="External"/><Relationship Id="rId482" Type="http://schemas.openxmlformats.org/officeDocument/2006/relationships/hyperlink" Target="https://archive.org/download/ni-roms/roms/Sega%20-%20Game%20Gear.zip/Nazo%20Puyo%20%28Japan%29%20%28Rev%201%29.zip" TargetMode="External"/><Relationship Id="rId481" Type="http://schemas.openxmlformats.org/officeDocument/2006/relationships/hyperlink" Target="https://archive.org/download/ni-roms/roms/Sega%20-%20Game%20Gear.zip/NHL%20Hockey%20%28USA%2C%20Europe%29.zip" TargetMode="External"/><Relationship Id="rId488" Type="http://schemas.openxmlformats.org/officeDocument/2006/relationships/hyperlink" Target="https://archive.org/download/ni-roms/roms/Sega%20-%20Game%20Gear.zip/Neko%20%28World%29%20%28Demo%202%29%20%28Aftermarket%29%20%28Unl%29.zip" TargetMode="External"/><Relationship Id="rId487" Type="http://schemas.openxmlformats.org/officeDocument/2006/relationships/hyperlink" Target="https://archive.org/download/ni-roms/roms/Sega%20-%20Game%20Gear.zip/Neko%20%28World%29%20%28Demo%201%29%20%28Aftermarket%29%20%28Unl%29.zip" TargetMode="External"/><Relationship Id="rId486" Type="http://schemas.openxmlformats.org/officeDocument/2006/relationships/hyperlink" Target="https://archive.org/download/ni-roms/roms/Sega%20-%20Game%20Gear.zip/Nazo%20Puyo%202%20%28Japan%29.zip" TargetMode="External"/><Relationship Id="rId485" Type="http://schemas.openxmlformats.org/officeDocument/2006/relationships/hyperlink" Target="https://archive.org/download/ni-roms/roms/Sega%20-%20Game%20Gear.zip/Nazo%20Puyo%20-%20Arle%20no%20Roux%20%28Japan%29.zip" TargetMode="External"/><Relationship Id="rId480" Type="http://schemas.openxmlformats.org/officeDocument/2006/relationships/hyperlink" Target="https://archive.org/download/ni-roms/roms/Sega%20-%20Game%20Gear.zip/NHL%20All-Star%20Hockey%20%28USA%29.zip" TargetMode="External"/><Relationship Id="rId479" Type="http://schemas.openxmlformats.org/officeDocument/2006/relationships/hyperlink" Target="https://archive.org/download/ni-roms/roms/Sega%20-%20Game%20Gear.zip/NHL%20All-Star%20Hockey%20%28USA%29%20%28Beta%29%20%281995-01-25%29.zip" TargetMode="External"/><Relationship Id="rId478" Type="http://schemas.openxmlformats.org/officeDocument/2006/relationships/hyperlink" Target="https://archive.org/download/ni-roms/roms/Sega%20-%20Game%20Gear.zip/NHL%20All-Star%20Hockey%20%28USA%29%20%28Beta%29%20%281995-01-24%29.zip" TargetMode="External"/><Relationship Id="rId473" Type="http://schemas.openxmlformats.org/officeDocument/2006/relationships/hyperlink" Target="https://archive.org/download/ni-roms/roms/Sega%20-%20Game%20Gear.zip/NHL%20All-Star%20Hockey%20%28USA%29%20%28Beta%29%20%281995-01-20%29.zip" TargetMode="External"/><Relationship Id="rId472" Type="http://schemas.openxmlformats.org/officeDocument/2006/relationships/hyperlink" Target="https://archive.org/download/ni-roms/roms/Sega%20-%20Game%20Gear.zip/NHL%20All-Star%20Hockey%20%28USA%29%20%28Beta%29%20%281995-01-16%29.zip" TargetMode="External"/><Relationship Id="rId471" Type="http://schemas.openxmlformats.org/officeDocument/2006/relationships/hyperlink" Target="https://archive.org/download/ni-roms/roms/Sega%20-%20Game%20Gear.zip/NHL%20All-Star%20Hockey%20%28USA%29%20%28Beta%29%20%281995-01-13%29.zip" TargetMode="External"/><Relationship Id="rId470" Type="http://schemas.openxmlformats.org/officeDocument/2006/relationships/hyperlink" Target="https://archive.org/download/ni-roms/roms/Sega%20-%20Game%20Gear.zip/NHL%20All-Star%20Hockey%20%28USA%29%20%28Beta%29%20%281995-01-11%29.zip" TargetMode="External"/><Relationship Id="rId477" Type="http://schemas.openxmlformats.org/officeDocument/2006/relationships/hyperlink" Target="https://archive.org/download/ni-roms/roms/Sega%20-%20Game%20Gear.zip/NHL%20All-Star%20Hockey%20%28USA%29%20%28Beta%29%20%281995-01-24%29%20%28Alt%203%29.zip" TargetMode="External"/><Relationship Id="rId476" Type="http://schemas.openxmlformats.org/officeDocument/2006/relationships/hyperlink" Target="https://archive.org/download/ni-roms/roms/Sega%20-%20Game%20Gear.zip/NHL%20All-Star%20Hockey%20%28USA%29%20%28Beta%29%20%281995-01-24%29%20%28Alt%202%29.zip" TargetMode="External"/><Relationship Id="rId475" Type="http://schemas.openxmlformats.org/officeDocument/2006/relationships/hyperlink" Target="https://archive.org/download/ni-roms/roms/Sega%20-%20Game%20Gear.zip/NHL%20All-Star%20Hockey%20%28USA%29%20%28Beta%29%20%281995-01-24%29%20%28Alt%29.zip" TargetMode="External"/><Relationship Id="rId474" Type="http://schemas.openxmlformats.org/officeDocument/2006/relationships/hyperlink" Target="https://archive.org/download/ni-roms/roms/Sega%20-%20Game%20Gear.zip/NHL%20All-Star%20Hockey%20%28USA%29%20%28Beta%29%20%281995-01-21%29.zip" TargetMode="External"/><Relationship Id="rId426" Type="http://schemas.openxmlformats.org/officeDocument/2006/relationships/hyperlink" Target="https://archive.org/download/ni-roms/roms/Sega%20-%20Game%20Gear.zip/NBA%20Action%20Starring%20David%20Robinson%20%28USA%2C%20Brazil%29%20%28En%29%20%28Beta%29%20%281994-02-20%29.zip" TargetMode="External"/><Relationship Id="rId425" Type="http://schemas.openxmlformats.org/officeDocument/2006/relationships/hyperlink" Target="https://archive.org/download/ni-roms/roms/Sega%20-%20Game%20Gear.zip/NBA%20Action%20Starring%20David%20Robinson%20%28USA%2C%20Brazil%29%20%28En%29%20%28Beta%29%20%281994-02-17%29.zip" TargetMode="External"/><Relationship Id="rId424" Type="http://schemas.openxmlformats.org/officeDocument/2006/relationships/hyperlink" Target="https://archive.org/download/ni-roms/roms/Sega%20-%20Game%20Gear.zip/NBA%20Action%20Starring%20David%20Robinson%20%28USA%2C%20Brazil%29%20%28En%29%20%28Beta%29%20%281994-02-15%29.zip" TargetMode="External"/><Relationship Id="rId423" Type="http://schemas.openxmlformats.org/officeDocument/2006/relationships/hyperlink" Target="https://archive.org/download/ni-roms/roms/Sega%20-%20Game%20Gear.zip/NBA%20Action%20Starring%20David%20Robinson%20%28USA%2C%20Brazil%29%20%28En%29%20%28Beta%29%20%281994-02-12%29.zip" TargetMode="External"/><Relationship Id="rId429" Type="http://schemas.openxmlformats.org/officeDocument/2006/relationships/hyperlink" Target="https://archive.org/download/ni-roms/roms/Sega%20-%20Game%20Gear.zip/NBA%20Action%20Starring%20David%20Robinson%20%28USA%2C%20Brazil%29%20%28En%29%20%28Beta%29%20%281994-02-25%29%20%28Alt%29.zip" TargetMode="External"/><Relationship Id="rId428" Type="http://schemas.openxmlformats.org/officeDocument/2006/relationships/hyperlink" Target="https://archive.org/download/ni-roms/roms/Sega%20-%20Game%20Gear.zip/NBA%20Action%20Starring%20David%20Robinson%20%28USA%2C%20Brazil%29%20%28En%29%20%28Beta%29%20%281994-02-24%29.zip" TargetMode="External"/><Relationship Id="rId427" Type="http://schemas.openxmlformats.org/officeDocument/2006/relationships/hyperlink" Target="https://archive.org/download/ni-roms/roms/Sega%20-%20Game%20Gear.zip/NBA%20Action%20Starring%20David%20Robinson%20%28USA%2C%20Brazil%29%20%28En%29%20%28Beta%29%20%281994-02-21%29.zip" TargetMode="External"/><Relationship Id="rId422" Type="http://schemas.openxmlformats.org/officeDocument/2006/relationships/hyperlink" Target="https://archive.org/download/ni-roms/roms/Sega%20-%20Game%20Gear.zip/NBA%20Action%20Starring%20David%20Robinson%20%28USA%2C%20Brazil%29%20%28En%29%20%28Beta%29%20%281994-02-08%29.zip" TargetMode="External"/><Relationship Id="rId421" Type="http://schemas.openxmlformats.org/officeDocument/2006/relationships/hyperlink" Target="https://archive.org/download/ni-roms/roms/Sega%20-%20Game%20Gear.zip/NBA%20Action%20Starring%20David%20Robinson%20%28USA%2C%20Brazil%29%20%28En%29%20%28Beta%29%20%281994-02-06%29.zip" TargetMode="External"/><Relationship Id="rId420" Type="http://schemas.openxmlformats.org/officeDocument/2006/relationships/hyperlink" Target="https://archive.org/download/ni-roms/roms/Sega%20-%20Game%20Gear.zip/NBA%20Action%20Starring%20David%20Robinson%20%28USA%2C%20Brazil%29%20%28En%29%20%28Beta%29%20%281994-02-03%29.zip" TargetMode="External"/><Relationship Id="rId415" Type="http://schemas.openxmlformats.org/officeDocument/2006/relationships/hyperlink" Target="https://archive.org/download/ni-roms/roms/Sega%20-%20Game%20Gear.zip/NBA%20Action%20Starring%20David%20Robinson%20%28USA%2C%20Brazil%29%20%28En%29%20%28Beta%29%20%281994-01-06%29.zip" TargetMode="External"/><Relationship Id="rId414" Type="http://schemas.openxmlformats.org/officeDocument/2006/relationships/hyperlink" Target="https://archive.org/download/ni-roms/roms/Sega%20-%20Game%20Gear.zip/NBA%20Action%20Starring%20David%20Robinson%20%28USA%2C%20Brazil%29%20%28En%29%20%28Beta%29%20%281994-01-04%29.zip" TargetMode="External"/><Relationship Id="rId413" Type="http://schemas.openxmlformats.org/officeDocument/2006/relationships/hyperlink" Target="https://archive.org/download/ni-roms/roms/Sega%20-%20Game%20Gear.zip/NBA%20Action%20Starring%20David%20Robinson%20%28USA%2C%20Brazil%29%20%28En%29%20%28Beta%29%20%281993-12-01%29.zip" TargetMode="External"/><Relationship Id="rId412" Type="http://schemas.openxmlformats.org/officeDocument/2006/relationships/hyperlink" Target="https://archive.org/download/ni-roms/roms/Sega%20-%20Game%20Gear.zip/NBA%20Action%20Starring%20David%20Robinson%20%28USA%2C%20Brazil%29%20%28En%29%20%28Beta%29%20%281993-11-28%29.zip" TargetMode="External"/><Relationship Id="rId419" Type="http://schemas.openxmlformats.org/officeDocument/2006/relationships/hyperlink" Target="https://archive.org/download/ni-roms/roms/Sega%20-%20Game%20Gear.zip/NBA%20Action%20Starring%20David%20Robinson%20%28USA%2C%20Brazil%29%20%28En%29%20%28Beta%29%20%281994-02-02%29.zip" TargetMode="External"/><Relationship Id="rId418" Type="http://schemas.openxmlformats.org/officeDocument/2006/relationships/hyperlink" Target="https://archive.org/download/ni-roms/roms/Sega%20-%20Game%20Gear.zip/NBA%20Action%20Starring%20David%20Robinson%20%28USA%2C%20Brazil%29%20%28En%29%20%28Beta%29%20%281994-01-29%29.zip" TargetMode="External"/><Relationship Id="rId417" Type="http://schemas.openxmlformats.org/officeDocument/2006/relationships/hyperlink" Target="https://archive.org/download/ni-roms/roms/Sega%20-%20Game%20Gear.zip/NBA%20Action%20Starring%20David%20Robinson%20%28USA%2C%20Brazil%29%20%28En%29%20%28Beta%29%20%281994-01-24%29.zip" TargetMode="External"/><Relationship Id="rId416" Type="http://schemas.openxmlformats.org/officeDocument/2006/relationships/hyperlink" Target="https://archive.org/download/ni-roms/roms/Sega%20-%20Game%20Gear.zip/NBA%20Action%20Starring%20David%20Robinson%20%28USA%2C%20Brazil%29%20%28En%29%20%28Beta%29%20%281994-01-10%29.zip" TargetMode="External"/><Relationship Id="rId411" Type="http://schemas.openxmlformats.org/officeDocument/2006/relationships/hyperlink" Target="https://archive.org/download/ni-roms/roms/Sega%20-%20Game%20Gear.zip/Ms.%20Pac-Man%20%28USA%29.zip" TargetMode="External"/><Relationship Id="rId410" Type="http://schemas.openxmlformats.org/officeDocument/2006/relationships/hyperlink" Target="https://archive.org/download/ni-roms/roms/Sega%20-%20Game%20Gear.zip/Mr.%20Ultra%202%20%28World%29%20%28Beta%29%20%28Aftermarket%29%20%28Unl%29.zip" TargetMode="External"/><Relationship Id="rId448" Type="http://schemas.openxmlformats.org/officeDocument/2006/relationships/hyperlink" Target="https://archive.org/download/ni-roms/roms/Sega%20-%20Game%20Gear.zip/NFL%20%2795%20%28USA%29%20%28Beta%29%20%281994-08-25%29%20%28Alt%29.zip" TargetMode="External"/><Relationship Id="rId447" Type="http://schemas.openxmlformats.org/officeDocument/2006/relationships/hyperlink" Target="https://archive.org/download/ni-roms/roms/Sega%20-%20Game%20Gear.zip/NFL%20%2795%20%28USA%29%20%28Beta%29%20%281994-08-08%29.zip" TargetMode="External"/><Relationship Id="rId446" Type="http://schemas.openxmlformats.org/officeDocument/2006/relationships/hyperlink" Target="https://archive.org/download/ni-roms/roms/Sega%20-%20Game%20Gear.zip/NBA%20Jam%20-%20Tournament%20Edition%20%28World%29.zip" TargetMode="External"/><Relationship Id="rId445" Type="http://schemas.openxmlformats.org/officeDocument/2006/relationships/hyperlink" Target="https://archive.org/download/ni-roms/roms/Sega%20-%20Game%20Gear.zip/NBA%20Jam%20%28USA%2C%20Europe%29.zip" TargetMode="External"/><Relationship Id="rId449" Type="http://schemas.openxmlformats.org/officeDocument/2006/relationships/hyperlink" Target="https://archive.org/download/ni-roms/roms/Sega%20-%20Game%20Gear.zip/NFL%20%2795%20%28USA%29%20%28Beta%29%20%281994-08-25%29.zip" TargetMode="External"/><Relationship Id="rId440" Type="http://schemas.openxmlformats.org/officeDocument/2006/relationships/hyperlink" Target="https://archive.org/download/ni-roms/roms/Sega%20-%20Game%20Gear.zip/NBA%20Action%20Starring%20David%20Robinson%20%28USA%2C%20Brazil%29%20%28En%29%20%28Beta%29%20%281994-03-05%29.zip" TargetMode="External"/><Relationship Id="rId444" Type="http://schemas.openxmlformats.org/officeDocument/2006/relationships/hyperlink" Target="https://archive.org/download/ni-roms/roms/Sega%20-%20Game%20Gear.zip/NBA%20Jam%20%28USA%29%20%28Rev%201%29.zip" TargetMode="External"/><Relationship Id="rId443" Type="http://schemas.openxmlformats.org/officeDocument/2006/relationships/hyperlink" Target="https://archive.org/download/ni-roms/roms/Sega%20-%20Game%20Gear.zip/NBA%20Jam%20%28Japan%29.zip" TargetMode="External"/><Relationship Id="rId442" Type="http://schemas.openxmlformats.org/officeDocument/2006/relationships/hyperlink" Target="https://archive.org/download/ni-roms/roms/Sega%20-%20Game%20Gear.zip/NBA%20Action%20Starring%20David%20Robinson%20%28USA%2C%20Brazil%29%20%28En%29.zip" TargetMode="External"/><Relationship Id="rId441" Type="http://schemas.openxmlformats.org/officeDocument/2006/relationships/hyperlink" Target="https://archive.org/download/ni-roms/roms/Sega%20-%20Game%20Gear.zip/NBA%20Action%20Starring%20David%20Robinson%20%28USA%2C%20Brazil%29%20%28En%29%20%28Beta%29%20%281994-03-08%29.zip" TargetMode="External"/><Relationship Id="rId437" Type="http://schemas.openxmlformats.org/officeDocument/2006/relationships/hyperlink" Target="https://archive.org/download/ni-roms/roms/Sega%20-%20Game%20Gear.zip/NBA%20Action%20Starring%20David%20Robinson%20%28USA%2C%20Brazil%29%20%28En%29%20%28Beta%29%20%281994-03-03%29.zip" TargetMode="External"/><Relationship Id="rId436" Type="http://schemas.openxmlformats.org/officeDocument/2006/relationships/hyperlink" Target="https://archive.org/download/ni-roms/roms/Sega%20-%20Game%20Gear.zip/NBA%20Action%20Starring%20David%20Robinson%20%28USA%2C%20Brazil%29%20%28En%29%20%28Beta%29%20%281994-03-02%29.zip" TargetMode="External"/><Relationship Id="rId435" Type="http://schemas.openxmlformats.org/officeDocument/2006/relationships/hyperlink" Target="https://archive.org/download/ni-roms/roms/Sega%20-%20Game%20Gear.zip/NBA%20Action%20Starring%20David%20Robinson%20%28USA%2C%20Brazil%29%20%28En%29%20%28Beta%29%20%281994-03-01%29.zip" TargetMode="External"/><Relationship Id="rId434" Type="http://schemas.openxmlformats.org/officeDocument/2006/relationships/hyperlink" Target="https://archive.org/download/ni-roms/roms/Sega%20-%20Game%20Gear.zip/NBA%20Action%20Starring%20David%20Robinson%20%28USA%2C%20Brazil%29%20%28En%29%20%28Beta%29%20%281994-02-28%29.zip" TargetMode="External"/><Relationship Id="rId439" Type="http://schemas.openxmlformats.org/officeDocument/2006/relationships/hyperlink" Target="https://archive.org/download/ni-roms/roms/Sega%20-%20Game%20Gear.zip/NBA%20Action%20Starring%20David%20Robinson%20%28USA%2C%20Brazil%29%20%28En%29%20%28Beta%29%20%281994-03-04%29.zip" TargetMode="External"/><Relationship Id="rId438" Type="http://schemas.openxmlformats.org/officeDocument/2006/relationships/hyperlink" Target="https://archive.org/download/ni-roms/roms/Sega%20-%20Game%20Gear.zip/NBA%20Action%20Starring%20David%20Robinson%20%28USA%2C%20Brazil%29%20%28En%29%20%28Beta%29%20%281994-03-04%29%20%28Alt%29.zip" TargetMode="External"/><Relationship Id="rId433" Type="http://schemas.openxmlformats.org/officeDocument/2006/relationships/hyperlink" Target="https://archive.org/download/ni-roms/roms/Sega%20-%20Game%20Gear.zip/NBA%20Action%20Starring%20David%20Robinson%20%28USA%2C%20Brazil%29%20%28En%29%20%28Beta%29%20%281994-02-28%29%20%28Alt%29.zip" TargetMode="External"/><Relationship Id="rId432" Type="http://schemas.openxmlformats.org/officeDocument/2006/relationships/hyperlink" Target="https://archive.org/download/ni-roms/roms/Sega%20-%20Game%20Gear.zip/NBA%20Action%20Starring%20David%20Robinson%20%28USA%2C%20Brazil%29%20%28En%29%20%28Beta%29%20%281994-02-27%29.zip" TargetMode="External"/><Relationship Id="rId431" Type="http://schemas.openxmlformats.org/officeDocument/2006/relationships/hyperlink" Target="https://archive.org/download/ni-roms/roms/Sega%20-%20Game%20Gear.zip/NBA%20Action%20Starring%20David%20Robinson%20%28USA%2C%20Brazil%29%20%28En%29%20%28Beta%29%20%281994-02-26%29.zip" TargetMode="External"/><Relationship Id="rId430" Type="http://schemas.openxmlformats.org/officeDocument/2006/relationships/hyperlink" Target="https://archive.org/download/ni-roms/roms/Sega%20-%20Game%20Gear.zip/NBA%20Action%20Starring%20David%20Robinson%20%28USA%2C%20Brazil%29%20%28En%29%20%28Beta%29%20%281994-02-25%29.zip" TargetMode="External"/><Relationship Id="rId1" Type="http://schemas.openxmlformats.org/officeDocument/2006/relationships/hyperlink" Target="https://archive.org/download/ni-roms/roms/Sega%20-%20Game%20Gear.zip/5%20in%20One%20FunPak%20%28USA%29.zip" TargetMode="External"/><Relationship Id="rId2" Type="http://schemas.openxmlformats.org/officeDocument/2006/relationships/hyperlink" Target="https://archive.org/download/ni-roms/roms/Sega%20-%20Game%20Gear.zip/Aa%20Harimanada%20%28Japan%29.zip" TargetMode="External"/><Relationship Id="rId3" Type="http://schemas.openxmlformats.org/officeDocument/2006/relationships/hyperlink" Target="https://archive.org/download/ni-roms/roms/Sega%20-%20Game%20Gear.zip/Addams%20Family%2C%20The%20%28World%29.zip" TargetMode="External"/><Relationship Id="rId4" Type="http://schemas.openxmlformats.org/officeDocument/2006/relationships/hyperlink" Target="https://archive.org/download/ni-roms/roms/Sega%20-%20Game%20Gear.zip/Adventures%20of%20Batman%20%26%20Robin%2C%20The%20%28USA%2C%20Europe%2C%20Brazil%29%20%28En%29%20%28Beta%29%20%281995-04-27%29.zip" TargetMode="External"/><Relationship Id="rId9" Type="http://schemas.openxmlformats.org/officeDocument/2006/relationships/hyperlink" Target="https://archive.org/download/ni-roms/roms/Sega%20-%20Game%20Gear.zip/Adventures%20of%20Batman%20%26%20Robin%2C%20The%20%28USA%2C%20Europe%2C%20Brazil%29%20%28En%29%20%28Beta%29%20%281995-05-06%29%20%28Alt%29.zip" TargetMode="External"/><Relationship Id="rId5" Type="http://schemas.openxmlformats.org/officeDocument/2006/relationships/hyperlink" Target="https://archive.org/download/ni-roms/roms/Sega%20-%20Game%20Gear.zip/Adventures%20of%20Batman%20%26%20Robin%2C%20The%20%28USA%2C%20Europe%2C%20Brazil%29%20%28En%29%20%28Beta%29%20%281995-04-29%29.zip" TargetMode="External"/><Relationship Id="rId6" Type="http://schemas.openxmlformats.org/officeDocument/2006/relationships/hyperlink" Target="https://archive.org/download/ni-roms/roms/Sega%20-%20Game%20Gear.zip/Adventures%20of%20Batman%20%26%20Robin%2C%20The%20%28USA%2C%20Europe%2C%20Brazil%29%20%28En%29%20%28Beta%29%20%281995-04-30%29.zip" TargetMode="External"/><Relationship Id="rId7" Type="http://schemas.openxmlformats.org/officeDocument/2006/relationships/hyperlink" Target="https://archive.org/download/ni-roms/roms/Sega%20-%20Game%20Gear.zip/Adventures%20of%20Batman%20%26%20Robin%2C%20The%20%28USA%2C%20Europe%2C%20Brazil%29%20%28En%29%20%28Beta%29%20%281995-05-02%29.zip" TargetMode="External"/><Relationship Id="rId8" Type="http://schemas.openxmlformats.org/officeDocument/2006/relationships/hyperlink" Target="https://archive.org/download/ni-roms/roms/Sega%20-%20Game%20Gear.zip/Adventures%20of%20Batman%20%26%20Robin%2C%20The%20%28USA%2C%20Europe%2C%20Brazil%29%20%28En%29%20%28Beta%29%20%281995-05-04%29.zip" TargetMode="External"/><Relationship Id="rId808" Type="http://schemas.openxmlformats.org/officeDocument/2006/relationships/hyperlink" Target="https://archive.org/download/ni-roms/roms/Sega%20-%20Game%20Gear.zip/Wagyan%20Land%20%28Japan%29.zip" TargetMode="External"/><Relationship Id="rId807" Type="http://schemas.openxmlformats.org/officeDocument/2006/relationships/hyperlink" Target="https://archive.org/download/ni-roms/roms/Sega%20-%20Game%20Gear.zip/WWF%20Wrestlemania%20-%20Steel%20Cage%20Challenge%20%28USA%2C%20Europe%29.zip" TargetMode="External"/><Relationship Id="rId806" Type="http://schemas.openxmlformats.org/officeDocument/2006/relationships/hyperlink" Target="https://archive.org/download/ni-roms/roms/Sega%20-%20Game%20Gear.zip/WWF%20Raw%20%28USA%2C%20Europe%29.zip" TargetMode="External"/><Relationship Id="rId805" Type="http://schemas.openxmlformats.org/officeDocument/2006/relationships/hyperlink" Target="https://archive.org/download/ni-roms/roms/Sega%20-%20Game%20Gear.zip/Virtua%20Fighter%20Mini%20%28Japan%29.zip" TargetMode="External"/><Relationship Id="rId809" Type="http://schemas.openxmlformats.org/officeDocument/2006/relationships/hyperlink" Target="https://archive.org/download/ni-roms/roms/Sega%20-%20Game%20Gear.zip/Waternet%20%28World%29%20%28Aftermarket%29%20%28Unl%29.zip" TargetMode="External"/><Relationship Id="rId800" Type="http://schemas.openxmlformats.org/officeDocument/2006/relationships/hyperlink" Target="https://archive.org/download/ni-roms/roms/Sega%20-%20Game%20Gear.zip/Urban%20Strike%20%28USA%29.zip" TargetMode="External"/><Relationship Id="rId804" Type="http://schemas.openxmlformats.org/officeDocument/2006/relationships/hyperlink" Target="https://archive.org/download/ni-roms/roms/Sega%20-%20Game%20Gear.zip/Virtua%20Fighter%20Animation%20%28USA%2C%20Europe%29.zip" TargetMode="External"/><Relationship Id="rId803" Type="http://schemas.openxmlformats.org/officeDocument/2006/relationships/hyperlink" Target="https://archive.org/download/ni-roms/roms/Sega%20-%20Game%20Gear.zip/Vampire%20-%20Master%20of%20Darkness%20%28USA%29.zip" TargetMode="External"/><Relationship Id="rId802" Type="http://schemas.openxmlformats.org/officeDocument/2006/relationships/hyperlink" Target="https://archive.org/download/ni-roms/roms/Sega%20-%20Game%20Gear.zip/Vampire%20-%20Master%20of%20Darkness%20%28USA%29%20%28Virtual%20Console%29.zip" TargetMode="External"/><Relationship Id="rId801" Type="http://schemas.openxmlformats.org/officeDocument/2006/relationships/hyperlink" Target="https://archive.org/download/ni-roms/roms/Sega%20-%20Game%20Gear.zip/VR%20Troopers%20%28USA%2C%20Europe%2C%20Brazil%29%20%28En%29.zip" TargetMode="External"/><Relationship Id="rId745" Type="http://schemas.openxmlformats.org/officeDocument/2006/relationships/hyperlink" Target="https://archive.org/download/ni-roms/roms/Sega%20-%20Game%20Gear.zip/Swabby%20%28World%29%20%28v1.11%29%20%28Aftermarket%29%20%28Unl%29.zip" TargetMode="External"/><Relationship Id="rId744" Type="http://schemas.openxmlformats.org/officeDocument/2006/relationships/hyperlink" Target="https://archive.org/download/ni-roms/roms/Sega%20-%20Game%20Gear.zip/Sushi%20Nights%20%28World%29%20%28Aftermarket%29%20%28Unl%29.zip" TargetMode="External"/><Relationship Id="rId743" Type="http://schemas.openxmlformats.org/officeDocument/2006/relationships/hyperlink" Target="https://archive.org/download/ni-roms/roms/Sega%20-%20Game%20Gear.zip/Surf%20Ninjas%20%28USA%2C%20Europe%2C%20Brazil%29%20%28En%29.zip" TargetMode="External"/><Relationship Id="rId742" Type="http://schemas.openxmlformats.org/officeDocument/2006/relationships/hyperlink" Target="https://archive.org/download/ni-roms/roms/Sega%20-%20Game%20Gear.zip/Superman%20-%20The%20Man%20of%20Steel%20%28Europe%29.zip" TargetMode="External"/><Relationship Id="rId749" Type="http://schemas.openxmlformats.org/officeDocument/2006/relationships/hyperlink" Target="https://archive.org/download/ni-roms/roms/Sega%20-%20Game%20Gear.zip/T2%20-%20The%20Arcade%20Game%20%28USA%2C%20Europe%29.zip" TargetMode="External"/><Relationship Id="rId748" Type="http://schemas.openxmlformats.org/officeDocument/2006/relationships/hyperlink" Target="https://archive.org/download/ni-roms/roms/Sega%20-%20Game%20Gear.zip/T2%20-%20The%20Arcade%20Game%20%28Japan%29%20%28En%29.zip" TargetMode="External"/><Relationship Id="rId747" Type="http://schemas.openxmlformats.org/officeDocument/2006/relationships/hyperlink" Target="https://archive.org/download/ni-roms/roms/Sega%20-%20Game%20Gear.zip/Sylvan%20Tale%20%28Japan%29.zip" TargetMode="External"/><Relationship Id="rId746" Type="http://schemas.openxmlformats.org/officeDocument/2006/relationships/hyperlink" Target="https://archive.org/download/ni-roms/roms/Sega%20-%20Game%20Gear.zip/Sword%20of%20Stone%2C%20The%20%28World%29%20%28Aftermarket%29%20%28Unl%29.zip" TargetMode="External"/><Relationship Id="rId741" Type="http://schemas.openxmlformats.org/officeDocument/2006/relationships/hyperlink" Target="https://archive.org/download/ni-roms/roms/Sega%20-%20Game%20Gear.zip/Superman%20-%20The%20Man%20of%20Steel%20%28Europe%29%20%28Beta%29.zip" TargetMode="External"/><Relationship Id="rId740" Type="http://schemas.openxmlformats.org/officeDocument/2006/relationships/hyperlink" Target="https://archive.org/download/ni-roms/roms/Sega%20-%20Game%20Gear.zip/Super%20Star%20Wars%20-%20Return%20of%20the%20Jedi%20%28USA%2C%20Europe%29.zip" TargetMode="External"/><Relationship Id="rId739" Type="http://schemas.openxmlformats.org/officeDocument/2006/relationships/hyperlink" Target="https://archive.org/download/ni-roms/roms/Sega%20-%20Game%20Gear.zip/Super%20Space%20Invaders%20%28USA%2C%20Europe%29.zip" TargetMode="External"/><Relationship Id="rId734" Type="http://schemas.openxmlformats.org/officeDocument/2006/relationships/hyperlink" Target="https://archive.org/download/ni-roms/roms/Sega%20-%20Game%20Gear.zip/Super%20Monaco%20GP%20%28USA%2C%20Europe%2C%20Brazil%29%20%28En%29.zip" TargetMode="External"/><Relationship Id="rId733" Type="http://schemas.openxmlformats.org/officeDocument/2006/relationships/hyperlink" Target="https://archive.org/download/ni-roms/roms/Sega%20-%20Game%20Gear.zip/Super%20Monaco%20GP%20%28Japan%2C%20Korea%29%20%28Ja%29.zip" TargetMode="External"/><Relationship Id="rId732" Type="http://schemas.openxmlformats.org/officeDocument/2006/relationships/hyperlink" Target="https://archive.org/download/ni-roms/roms/Sega%20-%20Game%20Gear.zip/Super%20Momotarou%20Dentetsu%20III%20%28Japan%29.zip" TargetMode="External"/><Relationship Id="rId731" Type="http://schemas.openxmlformats.org/officeDocument/2006/relationships/hyperlink" Target="https://archive.org/download/ni-roms/roms/Sega%20-%20Game%20Gear.zip/Super%20Kick%20Off%20%28Europe%29%20%28En%2CFr%2CDe%2CEs%2CIt%2CNl%2CPt%2CSv%29.zip" TargetMode="External"/><Relationship Id="rId738" Type="http://schemas.openxmlformats.org/officeDocument/2006/relationships/hyperlink" Target="https://archive.org/download/ni-roms/roms/Sega%20-%20Game%20Gear.zip/Super%20Smash%20T.V.%20%28World%29.zip" TargetMode="External"/><Relationship Id="rId737" Type="http://schemas.openxmlformats.org/officeDocument/2006/relationships/hyperlink" Target="https://archive.org/download/ni-roms/roms/Sega%20-%20Game%20Gear.zip/Super%20Princess%27%202092%20-%20Exodus%20%28World%29%20%28Aftermarket%29%20%28Unl%29.zip" TargetMode="External"/><Relationship Id="rId736" Type="http://schemas.openxmlformats.org/officeDocument/2006/relationships/hyperlink" Target="https://archive.org/download/ni-roms/roms/Sega%20-%20Game%20Gear.zip/Super%20Off%20Road%20%28USA%2C%20Europe%29.zip" TargetMode="External"/><Relationship Id="rId735" Type="http://schemas.openxmlformats.org/officeDocument/2006/relationships/hyperlink" Target="https://archive.org/download/ni-roms/roms/Sega%20-%20Game%20Gear.zip/Super%20Off%20Road%20%28USA%2C%20Europe%29%20%28Beta%29.zip" TargetMode="External"/><Relationship Id="rId730" Type="http://schemas.openxmlformats.org/officeDocument/2006/relationships/hyperlink" Target="https://archive.org/download/ni-roms/roms/Sega%20-%20Game%20Gear.zip/Super%20Golf%20%28USA%29.zip" TargetMode="External"/><Relationship Id="rId767" Type="http://schemas.openxmlformats.org/officeDocument/2006/relationships/hyperlink" Target="https://archive.org/download/ni-roms/roms/Sega%20-%20Game%20Gear.zip/Taz%20in%20Escape%20from%20Mars%20%28USA%2C%20Europe%2C%20Brazil%29%20%28En%29%20%28Beta%29%20%281994-08-21%29.zip" TargetMode="External"/><Relationship Id="rId766" Type="http://schemas.openxmlformats.org/officeDocument/2006/relationships/hyperlink" Target="https://archive.org/download/ni-roms/roms/Sega%20-%20Game%20Gear.zip/Taz%20in%20Escape%20from%20Mars%20%28USA%2C%20Europe%2C%20Brazil%29%20%28En%29%20%28Beta%29%20%281994-08-19%29.zip" TargetMode="External"/><Relationship Id="rId765" Type="http://schemas.openxmlformats.org/officeDocument/2006/relationships/hyperlink" Target="https://archive.org/download/ni-roms/roms/Sega%20-%20Game%20Gear.zip/Taz%20in%20Escape%20from%20Mars%20%28USA%2C%20Europe%2C%20Brazil%29%20%28En%29%20%28Beta%29%20%281994-08-14%29.zip" TargetMode="External"/><Relationship Id="rId764" Type="http://schemas.openxmlformats.org/officeDocument/2006/relationships/hyperlink" Target="https://archive.org/download/ni-roms/roms/Sega%20-%20Game%20Gear.zip/Taz%20in%20Escape%20from%20Mars%20%28USA%2C%20Europe%2C%20Brazil%29%20%28En%29%20%28Beta%29%20%281994-08-10%29.zip" TargetMode="External"/><Relationship Id="rId769" Type="http://schemas.openxmlformats.org/officeDocument/2006/relationships/hyperlink" Target="https://archive.org/download/ni-roms/roms/Sega%20-%20Game%20Gear.zip/Taz%20in%20Escape%20from%20Mars%20%28USA%2C%20Europe%2C%20Brazil%29%20%28En%29%20%28Beta%29%20%281994-08-29%29.zip" TargetMode="External"/><Relationship Id="rId768" Type="http://schemas.openxmlformats.org/officeDocument/2006/relationships/hyperlink" Target="https://archive.org/download/ni-roms/roms/Sega%20-%20Game%20Gear.zip/Taz%20in%20Escape%20from%20Mars%20%28USA%2C%20Europe%2C%20Brazil%29%20%28En%29%20%28Beta%29%20%281994-08-23%29.zip" TargetMode="External"/><Relationship Id="rId763" Type="http://schemas.openxmlformats.org/officeDocument/2006/relationships/hyperlink" Target="https://archive.org/download/ni-roms/roms/Sega%20-%20Game%20Gear.zip/Taz%20in%20Escape%20from%20Mars%20%28USA%2C%20Europe%2C%20Brazil%29%20%28En%29%20%28Beta%29%20%281994-05-11%29.zip" TargetMode="External"/><Relationship Id="rId762" Type="http://schemas.openxmlformats.org/officeDocument/2006/relationships/hyperlink" Target="https://archive.org/download/ni-roms/roms/Sega%20-%20Game%20Gear.zip/Taz-Mania%20%28USA%2C%20Europe%2C%20Brazil%29%20%28En%29.zip" TargetMode="External"/><Relationship Id="rId761" Type="http://schemas.openxmlformats.org/officeDocument/2006/relationships/hyperlink" Target="https://archive.org/download/ni-roms/roms/Sega%20-%20Game%20Gear.zip/Tatakae%21%20Pro%20Yakyuu%20Twin%20League%20%28Japan%29.zip" TargetMode="External"/><Relationship Id="rId760" Type="http://schemas.openxmlformats.org/officeDocument/2006/relationships/hyperlink" Target="https://archive.org/download/ni-roms/roms/Sega%20-%20Game%20Gear.zip/Tarzan%20-%20Lord%20of%20the%20Jungle%20%28Europe%29.zip" TargetMode="External"/><Relationship Id="rId756" Type="http://schemas.openxmlformats.org/officeDocument/2006/relationships/hyperlink" Target="https://archive.org/download/ni-roms/roms/Sega%20-%20Game%20Gear.zip/Taito%20Chase%20H.Q.%20%28Japan%29.zip" TargetMode="External"/><Relationship Id="rId755" Type="http://schemas.openxmlformats.org/officeDocument/2006/relationships/hyperlink" Target="https://archive.org/download/ni-roms/roms/Sega%20-%20Game%20Gear.zip/Taisen%20Mahjong%20HaoPai%202%20%28Japan%29.zip" TargetMode="External"/><Relationship Id="rId754" Type="http://schemas.openxmlformats.org/officeDocument/2006/relationships/hyperlink" Target="https://archive.org/download/ni-roms/roms/Sega%20-%20Game%20Gear.zip/Taisen%20Mahjong%20HaoPai%20%28Japan%29.zip" TargetMode="External"/><Relationship Id="rId753" Type="http://schemas.openxmlformats.org/officeDocument/2006/relationships/hyperlink" Target="https://archive.org/download/ni-roms/roms/Sega%20-%20Game%20Gear.zip/Taisen-gata%20Daisenryaku%20G%20%28Japan%29.zip" TargetMode="External"/><Relationship Id="rId759" Type="http://schemas.openxmlformats.org/officeDocument/2006/relationships/hyperlink" Target="https://archive.org/download/ni-roms/roms/Sega%20-%20Game%20Gear.zip/Tarot%20no%20Yakata%20%28Japan%29.zip" TargetMode="External"/><Relationship Id="rId758" Type="http://schemas.openxmlformats.org/officeDocument/2006/relationships/hyperlink" Target="https://archive.org/download/ni-roms/roms/Sega%20-%20Game%20Gear.zip/Tama%20%26%20Friends%20-%203%20Choume%20Kouen%20Tamalympic%20%28Japan%29.zip" TargetMode="External"/><Relationship Id="rId757" Type="http://schemas.openxmlformats.org/officeDocument/2006/relationships/hyperlink" Target="https://archive.org/download/ni-roms/roms/Sega%20-%20Game%20Gear.zip/TaleSpin%20%28USA%2C%20Europe%2C%20Brazil%29%20%28En%29.zip" TargetMode="External"/><Relationship Id="rId752" Type="http://schemas.openxmlformats.org/officeDocument/2006/relationships/hyperlink" Target="https://archive.org/download/ni-roms/roms/Sega%20-%20Game%20Gear.zip/Tails%20no%20Skypatrol%20%28Japan%29.zip" TargetMode="External"/><Relationship Id="rId751" Type="http://schemas.openxmlformats.org/officeDocument/2006/relationships/hyperlink" Target="https://archive.org/download/ni-roms/roms/Sega%20-%20Game%20Gear.zip/Tails%20Adventure%20%28World%29%20%28En%2CJa%29.zip" TargetMode="External"/><Relationship Id="rId750" Type="http://schemas.openxmlformats.org/officeDocument/2006/relationships/hyperlink" Target="https://archive.org/download/ni-roms/roms/Sega%20-%20Game%20Gear.zip/Tails%20Adventure%20%28World%29%20%28En%2CJa%29%20%28Virtual%20Console%29.zip" TargetMode="External"/><Relationship Id="rId709" Type="http://schemas.openxmlformats.org/officeDocument/2006/relationships/hyperlink" Target="https://archive.org/download/ni-roms/roms/Sega%20-%20Game%20Gear.zip/Star%20Wars%20%28USA%2C%20Europe%29.zip" TargetMode="External"/><Relationship Id="rId708" Type="http://schemas.openxmlformats.org/officeDocument/2006/relationships/hyperlink" Target="https://archive.org/download/ni-roms/roms/Sega%20-%20Game%20Gear.zip/Star%20Wars%20%28USA%2C%20Europe%29%20%28Alt%29.zip" TargetMode="External"/><Relationship Id="rId707" Type="http://schemas.openxmlformats.org/officeDocument/2006/relationships/hyperlink" Target="https://archive.org/download/ni-roms/roms/Sega%20-%20Game%20Gear.zip/Star%20Trek%20Generations%20-%20Beyond%20the%20Nexus%20%28USA%29.zip" TargetMode="External"/><Relationship Id="rId706" Type="http://schemas.openxmlformats.org/officeDocument/2006/relationships/hyperlink" Target="https://archive.org/download/ni-roms/roms/Sega%20-%20Game%20Gear.zip/Star%20Trek%20-%20The%20Next%20Generation%20-%20The%20Advanced%20Holodeck%20Tutorial%20%28USA%29.zip" TargetMode="External"/><Relationship Id="rId701" Type="http://schemas.openxmlformats.org/officeDocument/2006/relationships/hyperlink" Target="https://archive.org/download/ni-roms/roms/Sega%20-%20Game%20Gear.zip/Sports%20Trivia%20-%20Championship%20Edition%20%28USA%29%20%28Beta%29%20%281995-04-11%29.zip" TargetMode="External"/><Relationship Id="rId700" Type="http://schemas.openxmlformats.org/officeDocument/2006/relationships/hyperlink" Target="https://archive.org/download/ni-roms/roms/Sega%20-%20Game%20Gear.zip/Sports%20Trivia%20-%20Championship%20Edition%20%28USA%29%20%28Beta%29%20%281995-04-07%29.zip" TargetMode="External"/><Relationship Id="rId705" Type="http://schemas.openxmlformats.org/officeDocument/2006/relationships/hyperlink" Target="https://archive.org/download/ni-roms/roms/Sega%20-%20Game%20Gear.zip/Sports%20Trivia%20-%20Championship%20Edition%20%28USA%29.zip" TargetMode="External"/><Relationship Id="rId704" Type="http://schemas.openxmlformats.org/officeDocument/2006/relationships/hyperlink" Target="https://archive.org/download/ni-roms/roms/Sega%20-%20Game%20Gear.zip/Sports%20Trivia%20-%20Championship%20Edition%20%28USA%29%20%28Beta%29%20%281995-04-28%29.zip" TargetMode="External"/><Relationship Id="rId703" Type="http://schemas.openxmlformats.org/officeDocument/2006/relationships/hyperlink" Target="https://archive.org/download/ni-roms/roms/Sega%20-%20Game%20Gear.zip/Sports%20Trivia%20-%20Championship%20Edition%20%28USA%29%20%28Beta%29%20%281995-04-13%29.zip" TargetMode="External"/><Relationship Id="rId702" Type="http://schemas.openxmlformats.org/officeDocument/2006/relationships/hyperlink" Target="https://archive.org/download/ni-roms/roms/Sega%20-%20Game%20Gear.zip/Sports%20Trivia%20-%20Championship%20Edition%20%28USA%29%20%28Beta%29%20%281995-04-12%29.zip" TargetMode="External"/><Relationship Id="rId729" Type="http://schemas.openxmlformats.org/officeDocument/2006/relationships/hyperlink" Target="https://archive.org/download/ni-roms/roms/Sega%20-%20Game%20Gear.zip/Super%20Golf%20%28Japan%29.zip" TargetMode="External"/><Relationship Id="rId728" Type="http://schemas.openxmlformats.org/officeDocument/2006/relationships/hyperlink" Target="https://archive.org/download/ni-roms/roms/Sega%20-%20Game%20Gear.zip/Super%20Columns%20%28USA%2C%20Europe%29.zip" TargetMode="External"/><Relationship Id="rId723" Type="http://schemas.openxmlformats.org/officeDocument/2006/relationships/hyperlink" Target="https://archive.org/download/ni-roms/roms/Sega%20-%20Game%20Gear.zip/Super%20Columns%20%28USA%2C%20Europe%29%20%28Beta%29%20%281994-12-15%29.zip" TargetMode="External"/><Relationship Id="rId722" Type="http://schemas.openxmlformats.org/officeDocument/2006/relationships/hyperlink" Target="https://archive.org/download/ni-roms/roms/Sega%20-%20Game%20Gear.zip/Super%20Columns%20%28USA%2C%20Europe%29%20%28Beta%29%20%281994-12-01%29.zip" TargetMode="External"/><Relationship Id="rId721" Type="http://schemas.openxmlformats.org/officeDocument/2006/relationships/hyperlink" Target="https://archive.org/download/ni-roms/roms/Sega%20-%20Game%20Gear.zip/Super%20Columns%20%28USA%2C%20Europe%29%20%28Beta%29%20%281994-11-11%29.zip" TargetMode="External"/><Relationship Id="rId720" Type="http://schemas.openxmlformats.org/officeDocument/2006/relationships/hyperlink" Target="https://archive.org/download/ni-roms/roms/Sega%20-%20Game%20Gear.zip/Super%20Columns%20%28Japan%29.zip" TargetMode="External"/><Relationship Id="rId727" Type="http://schemas.openxmlformats.org/officeDocument/2006/relationships/hyperlink" Target="https://archive.org/download/ni-roms/roms/Sega%20-%20Game%20Gear.zip/Super%20Columns%20%28USA%2C%20Europe%29%20%28Beta%29%20%281995-01-06%29.zip" TargetMode="External"/><Relationship Id="rId726" Type="http://schemas.openxmlformats.org/officeDocument/2006/relationships/hyperlink" Target="https://archive.org/download/ni-roms/roms/Sega%20-%20Game%20Gear.zip/Super%20Columns%20%28USA%2C%20Europe%29%20%28Beta%29%20%281994-12-28%29.zip" TargetMode="External"/><Relationship Id="rId725" Type="http://schemas.openxmlformats.org/officeDocument/2006/relationships/hyperlink" Target="https://archive.org/download/ni-roms/roms/Sega%20-%20Game%20Gear.zip/Super%20Columns%20%28USA%2C%20Europe%29%20%28Beta%29%20%281994-12-26%29.zip" TargetMode="External"/><Relationship Id="rId724" Type="http://schemas.openxmlformats.org/officeDocument/2006/relationships/hyperlink" Target="https://archive.org/download/ni-roms/roms/Sega%20-%20Game%20Gear.zip/Super%20Columns%20%28USA%2C%20Europe%29%20%28Beta%29%20%281994-12-21%29.zip" TargetMode="External"/><Relationship Id="rId719" Type="http://schemas.openxmlformats.org/officeDocument/2006/relationships/hyperlink" Target="https://archive.org/download/ni-roms/roms/Sega%20-%20Game%20Gear.zip/Super%20Battletank%20%28USA%29.zip" TargetMode="External"/><Relationship Id="rId718" Type="http://schemas.openxmlformats.org/officeDocument/2006/relationships/hyperlink" Target="https://archive.org/download/ni-roms/roms/Sega%20-%20Game%20Gear.zip/Striker%20%28Europe%29%20%28En%2CFr%2CDe%2CEs%2CIt%29.zip" TargetMode="External"/><Relationship Id="rId717" Type="http://schemas.openxmlformats.org/officeDocument/2006/relationships/hyperlink" Target="https://archive.org/download/ni-roms/roms/Sega%20-%20Game%20Gear.zip/Streets%20of%20Rage%202%20%28World%29.zip" TargetMode="External"/><Relationship Id="rId712" Type="http://schemas.openxmlformats.org/officeDocument/2006/relationships/hyperlink" Target="https://archive.org/download/ni-roms/roms/Sega%20-%20Game%20Gear.zip/Street%20Battle%20%28USA%29%20%28Proto%29%20%28Unl%29.zip" TargetMode="External"/><Relationship Id="rId711" Type="http://schemas.openxmlformats.org/officeDocument/2006/relationships/hyperlink" Target="https://archive.org/download/ni-roms/roms/Sega%20-%20Game%20Gear.zip/Stinger%20%28World%29%20%28Aftermarket%29%20%28Unl%29.zip" TargetMode="External"/><Relationship Id="rId710" Type="http://schemas.openxmlformats.org/officeDocument/2006/relationships/hyperlink" Target="https://archive.org/download/ni-roms/roms/Sega%20-%20Game%20Gear.zip/Stargate%20%28World%29.zip" TargetMode="External"/><Relationship Id="rId716" Type="http://schemas.openxmlformats.org/officeDocument/2006/relationships/hyperlink" Target="https://archive.org/download/ni-roms/roms/Sega%20-%20Game%20Gear.zip/Streets%20of%20Rage%202%20%28World%29%20%28Beta%29.zip" TargetMode="External"/><Relationship Id="rId715" Type="http://schemas.openxmlformats.org/officeDocument/2006/relationships/hyperlink" Target="https://archive.org/download/ni-roms/roms/Sega%20-%20Game%20Gear.zip/Streets%20of%20Rage%20%28World%29.zip" TargetMode="External"/><Relationship Id="rId714" Type="http://schemas.openxmlformats.org/officeDocument/2006/relationships/hyperlink" Target="https://archive.org/download/ni-roms/roms/Sega%20-%20Game%20Gear.zip/Street%20Hero%20%28USA%29%20%28Proto%202%29.zip" TargetMode="External"/><Relationship Id="rId713" Type="http://schemas.openxmlformats.org/officeDocument/2006/relationships/hyperlink" Target="https://archive.org/download/ni-roms/roms/Sega%20-%20Game%20Gear.zip/Street%20Hero%20%28USA%29%20%28Proto%201%29.zip" TargetMode="External"/><Relationship Id="rId789" Type="http://schemas.openxmlformats.org/officeDocument/2006/relationships/hyperlink" Target="https://archive.org/download/ni-roms/roms/Sega%20-%20Game%20Gear.zip/Tengen%20World%20Cup%20Soccer%20%28USA%2C%20Europe%29.zip" TargetMode="External"/><Relationship Id="rId788" Type="http://schemas.openxmlformats.org/officeDocument/2006/relationships/hyperlink" Target="https://archive.org/download/ni-roms/roms/Sega%20-%20Game%20Gear.zip/Tengen%20World%20Cup%20Soccer%20%28USA%2C%20Europe%29%20%28Beta%29.zip" TargetMode="External"/><Relationship Id="rId787" Type="http://schemas.openxmlformats.org/officeDocument/2006/relationships/hyperlink" Target="https://archive.org/download/ni-roms/roms/Sega%20-%20Game%20Gear.zip/Tempo%20Jr.%20%28World%29.zip" TargetMode="External"/><Relationship Id="rId786" Type="http://schemas.openxmlformats.org/officeDocument/2006/relationships/hyperlink" Target="https://archive.org/download/ni-roms/roms/Sega%20-%20Game%20Gear.zip/Tempo%20Jr.%20%28World%29%20%28Beta%29%20%281995-02-15%29.zip" TargetMode="External"/><Relationship Id="rId781" Type="http://schemas.openxmlformats.org/officeDocument/2006/relationships/hyperlink" Target="https://archive.org/download/ni-roms/roms/Sega%20-%20Game%20Gear.zip/Tempo%20Jr.%20%28World%29%20%28Beta%29%20%281994-12-26%29.zip" TargetMode="External"/><Relationship Id="rId780" Type="http://schemas.openxmlformats.org/officeDocument/2006/relationships/hyperlink" Target="https://archive.org/download/ni-roms/roms/Sega%20-%20Game%20Gear.zip/Tempo%20Jr.%20%28World%29%20%28Beta%29%20%281994-12-12%29.zip" TargetMode="External"/><Relationship Id="rId785" Type="http://schemas.openxmlformats.org/officeDocument/2006/relationships/hyperlink" Target="https://archive.org/download/ni-roms/roms/Sega%20-%20Game%20Gear.zip/Tempo%20Jr.%20%28World%29%20%28Beta%29%20%281995-02-06%29.zip" TargetMode="External"/><Relationship Id="rId784" Type="http://schemas.openxmlformats.org/officeDocument/2006/relationships/hyperlink" Target="https://archive.org/download/ni-roms/roms/Sega%20-%20Game%20Gear.zip/Tempo%20Jr.%20%28World%29%20%28Beta%29%20%281995-01-31%29.zip" TargetMode="External"/><Relationship Id="rId783" Type="http://schemas.openxmlformats.org/officeDocument/2006/relationships/hyperlink" Target="https://archive.org/download/ni-roms/roms/Sega%20-%20Game%20Gear.zip/Tempo%20Jr.%20%28World%29%20%28Beta%29%20%281995-01-20%29.zip" TargetMode="External"/><Relationship Id="rId782" Type="http://schemas.openxmlformats.org/officeDocument/2006/relationships/hyperlink" Target="https://archive.org/download/ni-roms/roms/Sega%20-%20Game%20Gear.zip/Tempo%20Jr.%20%28World%29%20%28Beta%29%20%281995-01-17%29.zip" TargetMode="External"/><Relationship Id="rId778" Type="http://schemas.openxmlformats.org/officeDocument/2006/relationships/hyperlink" Target="https://archive.org/download/ni-roms/roms/Sega%20-%20Game%20Gear.zip/Tempo%20Jr.%20%28World%29%20%28Beta%29%20%281994-11-28%29.zip" TargetMode="External"/><Relationship Id="rId777" Type="http://schemas.openxmlformats.org/officeDocument/2006/relationships/hyperlink" Target="https://archive.org/download/ni-roms/roms/Sega%20-%20Game%20Gear.zip/Taz%20in%20Escape%20from%20Mars%20%28USA%2C%20Europe%2C%20Brazil%29%20%28En%29.zip" TargetMode="External"/><Relationship Id="rId776" Type="http://schemas.openxmlformats.org/officeDocument/2006/relationships/hyperlink" Target="https://archive.org/download/ni-roms/roms/Sega%20-%20Game%20Gear.zip/Taz%20in%20Escape%20from%20Mars%20%28USA%2C%20Europe%2C%20Brazil%29%20%28En%29%20%28Beta%29%20%281994-09-10%29.zip" TargetMode="External"/><Relationship Id="rId775" Type="http://schemas.openxmlformats.org/officeDocument/2006/relationships/hyperlink" Target="https://archive.org/download/ni-roms/roms/Sega%20-%20Game%20Gear.zip/Taz%20in%20Escape%20from%20Mars%20%28USA%2C%20Europe%2C%20Brazil%29%20%28En%29%20%28Beta%29%20%281994-09-09%29.zip" TargetMode="External"/><Relationship Id="rId779" Type="http://schemas.openxmlformats.org/officeDocument/2006/relationships/hyperlink" Target="https://archive.org/download/ni-roms/roms/Sega%20-%20Game%20Gear.zip/Tempo%20Jr.%20%28World%29%20%28Beta%29%20%281994-12-05%29.zip" TargetMode="External"/><Relationship Id="rId770" Type="http://schemas.openxmlformats.org/officeDocument/2006/relationships/hyperlink" Target="https://archive.org/download/ni-roms/roms/Sega%20-%20Game%20Gear.zip/Taz%20in%20Escape%20from%20Mars%20%28USA%2C%20Europe%2C%20Brazil%29%20%28En%29%20%28Beta%29%20%281994-08-30%29.zip" TargetMode="External"/><Relationship Id="rId774" Type="http://schemas.openxmlformats.org/officeDocument/2006/relationships/hyperlink" Target="https://archive.org/download/ni-roms/roms/Sega%20-%20Game%20Gear.zip/Taz%20in%20Escape%20from%20Mars%20%28USA%2C%20Europe%2C%20Brazil%29%20%28En%29%20%28Beta%29%20%281994-09-06%29.zip" TargetMode="External"/><Relationship Id="rId773" Type="http://schemas.openxmlformats.org/officeDocument/2006/relationships/hyperlink" Target="https://archive.org/download/ni-roms/roms/Sega%20-%20Game%20Gear.zip/Taz%20in%20Escape%20from%20Mars%20%28USA%2C%20Europe%2C%20Brazil%29%20%28En%29%20%28Beta%29%20%281994-09-05%29.zip" TargetMode="External"/><Relationship Id="rId772" Type="http://schemas.openxmlformats.org/officeDocument/2006/relationships/hyperlink" Target="https://archive.org/download/ni-roms/roms/Sega%20-%20Game%20Gear.zip/Taz%20in%20Escape%20from%20Mars%20%28USA%2C%20Europe%2C%20Brazil%29%20%28En%29%20%28Beta%29%20%281994-09-05%29%20%28Alt%29.zip" TargetMode="External"/><Relationship Id="rId771" Type="http://schemas.openxmlformats.org/officeDocument/2006/relationships/hyperlink" Target="https://archive.org/download/ni-roms/roms/Sega%20-%20Game%20Gear.zip/Taz%20in%20Escape%20from%20Mars%20%28USA%2C%20Europe%2C%20Brazil%29%20%28En%29%20%28Beta%29%20%281994-09-02%29.zip" TargetMode="External"/><Relationship Id="rId799" Type="http://schemas.openxmlformats.org/officeDocument/2006/relationships/hyperlink" Target="https://archive.org/download/ni-roms/roms/Sega%20-%20Game%20Gear.zip/Ultimate%20Soccer%20%28Japan%2C%20Europe%2C%20Brazil%29%20%28En%2CFr%2CDe%2CEs%2CIt%29.zip" TargetMode="External"/><Relationship Id="rId798" Type="http://schemas.openxmlformats.org/officeDocument/2006/relationships/hyperlink" Target="https://archive.org/download/ni-roms/roms/Sega%20-%20Game%20Gear.zip/True%20Lies%20%28World%29.zip" TargetMode="External"/><Relationship Id="rId797" Type="http://schemas.openxmlformats.org/officeDocument/2006/relationships/hyperlink" Target="https://archive.org/download/ni-roms/roms/Sega%20-%20Game%20Gear.zip/Torarete%20Tamaruka%20%28Japan%29.zip" TargetMode="External"/><Relationship Id="rId792" Type="http://schemas.openxmlformats.org/officeDocument/2006/relationships/hyperlink" Target="https://archive.org/download/ni-roms/roms/Sega%20-%20Game%20Gear.zip/Tesserae%20%28USA%29.zip" TargetMode="External"/><Relationship Id="rId791" Type="http://schemas.openxmlformats.org/officeDocument/2006/relationships/hyperlink" Target="https://archive.org/download/ni-roms/roms/Sega%20-%20Game%20Gear.zip/Terminator%202%20-%20Judgment%20Day%20%28World%29.zip" TargetMode="External"/><Relationship Id="rId790" Type="http://schemas.openxmlformats.org/officeDocument/2006/relationships/hyperlink" Target="https://archive.org/download/ni-roms/roms/Sega%20-%20Game%20Gear.zip/Terminator%2C%20The%20%28USA%2C%20Europe%29.zip" TargetMode="External"/><Relationship Id="rId796" Type="http://schemas.openxmlformats.org/officeDocument/2006/relationships/hyperlink" Target="https://archive.org/download/ni-roms/roms/Sega%20-%20Game%20Gear.zip/Tom%20and%20Jerry%20-%20The%20Movie%20%28USA%2C%20Europe%29.zip" TargetMode="External"/><Relationship Id="rId795" Type="http://schemas.openxmlformats.org/officeDocument/2006/relationships/hyperlink" Target="https://archive.org/download/ni-roms/roms/Sega%20-%20Game%20Gear.zip/Tom%20and%20Jerry%20-%20The%20Movie%20%28Japan%2C%20Brazil%29%20%28Ja%29.zip" TargetMode="External"/><Relationship Id="rId794" Type="http://schemas.openxmlformats.org/officeDocument/2006/relationships/hyperlink" Target="https://archive.org/download/ni-roms/roms/Sega%20-%20Game%20Gear.zip/Tintin%20in%20Tibet%20%28Europe%29%20%28En%2CFr%2CDe%2CEs%2CNl%2CSv%29.zip" TargetMode="External"/><Relationship Id="rId793" Type="http://schemas.openxmlformats.org/officeDocument/2006/relationships/hyperlink" Target="https://archive.org/download/ni-roms/roms/Sega%20-%20Game%20Gear.zip/Tetris4GG%20%28World%29%20%28v0.9%29%20%28Aftermarket%29%20%28Unl%29.zip" TargetMode="External"/><Relationship Id="rId629" Type="http://schemas.openxmlformats.org/officeDocument/2006/relationships/hyperlink" Target="https://archive.org/download/ni-roms/roms/Sega%20-%20Game%20Gear.zip/Sonic%20Labyrinth%20%28USA%2C%20Europe%29%20%28Virtual%20Console%29.zip" TargetMode="External"/><Relationship Id="rId624" Type="http://schemas.openxmlformats.org/officeDocument/2006/relationships/hyperlink" Target="https://archive.org/download/ni-roms/roms/Sega%20-%20Game%20Gear.zip/Sonic%20Chaos%20%28USA%2C%20Europe%2C%20Brazil%29%20%28En%29%20%28Beta%29%20%281993-05-17%29.zip" TargetMode="External"/><Relationship Id="rId623" Type="http://schemas.openxmlformats.org/officeDocument/2006/relationships/hyperlink" Target="https://archive.org/download/ni-roms/roms/Sega%20-%20Game%20Gear.zip/Sonic%20Blast%20%28World%29.zip" TargetMode="External"/><Relationship Id="rId622" Type="http://schemas.openxmlformats.org/officeDocument/2006/relationships/hyperlink" Target="https://archive.org/download/ni-roms/roms/Sega%20-%20Game%20Gear.zip/Sonic%20Blast%20%28World%29%20%28Beta%29%20%281996-09-02%29.zip" TargetMode="External"/><Relationship Id="rId621" Type="http://schemas.openxmlformats.org/officeDocument/2006/relationships/hyperlink" Target="https://archive.org/download/ni-roms/roms/Sega%20-%20Game%20Gear.zip/Sonic%20Blast%20%28World%29%20%28Beta%29%20%281996-08-27%29.zip" TargetMode="External"/><Relationship Id="rId628" Type="http://schemas.openxmlformats.org/officeDocument/2006/relationships/hyperlink" Target="https://archive.org/download/ni-roms/roms/Sega%20-%20Game%20Gear.zip/Sonic%20Drift%202%20%28World%29.zip" TargetMode="External"/><Relationship Id="rId627" Type="http://schemas.openxmlformats.org/officeDocument/2006/relationships/hyperlink" Target="https://archive.org/download/ni-roms/roms/Sega%20-%20Game%20Gear.zip/Sonic%20Drift%20%28Japan%29%20%28En%29.zip" TargetMode="External"/><Relationship Id="rId626" Type="http://schemas.openxmlformats.org/officeDocument/2006/relationships/hyperlink" Target="https://archive.org/download/ni-roms/roms/Sega%20-%20Game%20Gear.zip/Sonic%20Drift%20%28Japan%29%20%28En%29%20%28Demo%29.zip" TargetMode="External"/><Relationship Id="rId625" Type="http://schemas.openxmlformats.org/officeDocument/2006/relationships/hyperlink" Target="https://archive.org/download/ni-roms/roms/Sega%20-%20Game%20Gear.zip/Sonic%20Chaos%20%28USA%2C%20Europe%2C%20Brazil%29%20%28En%29.zip" TargetMode="External"/><Relationship Id="rId620" Type="http://schemas.openxmlformats.org/officeDocument/2006/relationships/hyperlink" Target="https://archive.org/download/ni-roms/roms/Sega%20-%20Game%20Gear.zip/Sonic%20Blast%20%28World%29%20%28Beta%29%20%281996-08-21%29.zip" TargetMode="External"/><Relationship Id="rId619" Type="http://schemas.openxmlformats.org/officeDocument/2006/relationships/hyperlink" Target="https://archive.org/download/ni-roms/roms/Sega%20-%20Game%20Gear.zip/Sonic%20Blast%20%28World%29%20%28Beta%29%20%281996-08-06%29.zip" TargetMode="External"/><Relationship Id="rId618" Type="http://schemas.openxmlformats.org/officeDocument/2006/relationships/hyperlink" Target="https://archive.org/download/ni-roms/roms/Sega%20-%20Game%20Gear.zip/Sonic%20Blast%20%28World%29%20%28Beta%29%20%281996-07-04%29.zip" TargetMode="External"/><Relationship Id="rId613" Type="http://schemas.openxmlformats.org/officeDocument/2006/relationships/hyperlink" Target="https://archive.org/download/ni-roms/roms/Sega%20-%20Game%20Gear.zip/Solitaire%20Poker%20%28USA%2C%20Europe%29.zip" TargetMode="External"/><Relationship Id="rId612" Type="http://schemas.openxmlformats.org/officeDocument/2006/relationships/hyperlink" Target="https://archive.org/download/ni-roms/roms/Sega%20-%20Game%20Gear.zip/Solitaire%20FunPak%20%28USA%29.zip" TargetMode="External"/><Relationship Id="rId611" Type="http://schemas.openxmlformats.org/officeDocument/2006/relationships/hyperlink" Target="https://archive.org/download/ni-roms/roms/Sega%20-%20Game%20Gear.zip/Smurfs%20Travel%20the%20World%2C%20The%20%28Europe%29%20%28En%2CFr%2CDe%2CEs%29.zip" TargetMode="External"/><Relationship Id="rId610" Type="http://schemas.openxmlformats.org/officeDocument/2006/relationships/hyperlink" Target="https://archive.org/download/ni-roms/roms/Sega%20-%20Game%20Gear.zip/Smurfs%2C%20The%20%28Europe%29%20%28En%2CFr%2CDe%2CEs%29.zip" TargetMode="External"/><Relationship Id="rId617" Type="http://schemas.openxmlformats.org/officeDocument/2006/relationships/hyperlink" Target="https://archive.org/download/ni-roms/roms/Sega%20-%20Game%20Gear.zip/Sonic%20Blast%20%28World%29%20%28Beta%29%20%281996-05-31%29.zip" TargetMode="External"/><Relationship Id="rId616" Type="http://schemas.openxmlformats.org/officeDocument/2006/relationships/hyperlink" Target="https://archive.org/download/ni-roms/roms/Sega%20-%20Game%20Gear.zip/Sonic%20%26%20Tails%202%20%28Japan%29.zip" TargetMode="External"/><Relationship Id="rId615" Type="http://schemas.openxmlformats.org/officeDocument/2006/relationships/hyperlink" Target="https://archive.org/download/ni-roms/roms/Sega%20-%20Game%20Gear.zip/Sonic%20%26%20Tails%20%28Japan%29%20%28En%29.zip" TargetMode="External"/><Relationship Id="rId614" Type="http://schemas.openxmlformats.org/officeDocument/2006/relationships/hyperlink" Target="https://archive.org/download/ni-roms/roms/Sega%20-%20Game%20Gear.zip/Sonic%20%26%20Tails%20%28Japan%29%20%28En%29%20%28Sample%29.zip" TargetMode="External"/><Relationship Id="rId646" Type="http://schemas.openxmlformats.org/officeDocument/2006/relationships/hyperlink" Target="https://archive.org/download/ni-roms/roms/Sega%20-%20Game%20Gear.zip/Sonic%20Spinball%20%28USA%2C%20Europe%2C%20Brazil%29%20%28En%29%20%28Beta%29%20%281994-05-03%29.zip" TargetMode="External"/><Relationship Id="rId645" Type="http://schemas.openxmlformats.org/officeDocument/2006/relationships/hyperlink" Target="https://archive.org/download/ni-roms/roms/Sega%20-%20Game%20Gear.zip/Sonic%20Spinball%20%28USA%2C%20Europe%2C%20Brazil%29%20%28En%29%20%28Beta%29%20%281994-04-29%29.zip" TargetMode="External"/><Relationship Id="rId644" Type="http://schemas.openxmlformats.org/officeDocument/2006/relationships/hyperlink" Target="https://archive.org/download/ni-roms/roms/Sega%20-%20Game%20Gear.zip/Sonic%20Spinball%20%28USA%2C%20Europe%2C%20Brazil%29%20%28En%29%20%28Beta%29%20%281994-04-29%29%20%28Alt%29.zip" TargetMode="External"/><Relationship Id="rId643" Type="http://schemas.openxmlformats.org/officeDocument/2006/relationships/hyperlink" Target="https://archive.org/download/ni-roms/roms/Sega%20-%20Game%20Gear.zip/Sonic%20Spinball%20%28USA%2C%20Europe%2C%20Brazil%29%20%28En%29%20%28Beta%29%20%281994-04-27%29.zip" TargetMode="External"/><Relationship Id="rId649" Type="http://schemas.openxmlformats.org/officeDocument/2006/relationships/hyperlink" Target="https://archive.org/download/ni-roms/roms/Sega%20-%20Game%20Gear.zip/Sonic%20Spinball%20%28USA%2C%20Europe%2C%20Brazil%29%20%28En%29%20%28Beta%29%20%281994-05-25%29.zip" TargetMode="External"/><Relationship Id="rId648" Type="http://schemas.openxmlformats.org/officeDocument/2006/relationships/hyperlink" Target="https://archive.org/download/ni-roms/roms/Sega%20-%20Game%20Gear.zip/Sonic%20Spinball%20%28USA%2C%20Europe%2C%20Brazil%29%20%28En%29%20%28Beta%29%20%281994-05-06%29.zip" TargetMode="External"/><Relationship Id="rId647" Type="http://schemas.openxmlformats.org/officeDocument/2006/relationships/hyperlink" Target="https://archive.org/download/ni-roms/roms/Sega%20-%20Game%20Gear.zip/Sonic%20Spinball%20%28USA%2C%20Europe%2C%20Brazil%29%20%28En%29%20%28Beta%29%20%281994-05-05%29.zip" TargetMode="External"/><Relationship Id="rId642" Type="http://schemas.openxmlformats.org/officeDocument/2006/relationships/hyperlink" Target="https://archive.org/download/ni-roms/roms/Sega%20-%20Game%20Gear.zip/Sonic%20Spinball%20%28USA%2C%20Europe%2C%20Brazil%29%20%28En%29%20%28Beta%29%20%281994-04-21%29.zip" TargetMode="External"/><Relationship Id="rId641" Type="http://schemas.openxmlformats.org/officeDocument/2006/relationships/hyperlink" Target="https://archive.org/download/ni-roms/roms/Sega%20-%20Game%20Gear.zip/Sonic%20Spinball%20%28USA%2C%20Europe%2C%20Brazil%29%20%28En%29%20%28Beta%29%20%281994-04-15%29.zip" TargetMode="External"/><Relationship Id="rId640" Type="http://schemas.openxmlformats.org/officeDocument/2006/relationships/hyperlink" Target="https://archive.org/download/ni-roms/roms/Sega%20-%20Game%20Gear.zip/Sonic%20Spinball%20%28USA%2C%20Europe%2C%20Brazil%29%20%28En%29%20%28Beta%29%20%281994-04-13%29.zip" TargetMode="External"/><Relationship Id="rId635" Type="http://schemas.openxmlformats.org/officeDocument/2006/relationships/hyperlink" Target="https://archive.org/download/ni-roms/roms/Sega%20-%20Game%20Gear.zip/Sonic%20Spinball%20%28USA%2C%20Europe%2C%20Brazil%29%20%28En%29%20%28Beta%29%20%281994-03-28%29.zip" TargetMode="External"/><Relationship Id="rId634" Type="http://schemas.openxmlformats.org/officeDocument/2006/relationships/hyperlink" Target="https://archive.org/download/ni-roms/roms/Sega%20-%20Game%20Gear.zip/Sonic%20Spinball%20%28USA%2C%20Europe%2C%20Brazil%29%20%28En%29%20%28Beta%29%20%281994-03-21%29.zip" TargetMode="External"/><Relationship Id="rId633" Type="http://schemas.openxmlformats.org/officeDocument/2006/relationships/hyperlink" Target="https://archive.org/download/ni-roms/roms/Sega%20-%20Game%20Gear.zip/Sonic%20Spinball%20%28USA%2C%20Europe%2C%20Brazil%29%20%28En%29%20%28Beta%29%20%281994-03-11%29.zip" TargetMode="External"/><Relationship Id="rId632" Type="http://schemas.openxmlformats.org/officeDocument/2006/relationships/hyperlink" Target="https://archive.org/download/ni-roms/roms/Sega%20-%20Game%20Gear.zip/Sonic%20Spinball%20%28USA%2C%20Europe%2C%20Brazil%29%20%28En%29%20%28Beta%29%20%281994-03-10%29.zip" TargetMode="External"/><Relationship Id="rId639" Type="http://schemas.openxmlformats.org/officeDocument/2006/relationships/hyperlink" Target="https://archive.org/download/ni-roms/roms/Sega%20-%20Game%20Gear.zip/Sonic%20Spinball%20%28USA%2C%20Europe%2C%20Brazil%29%20%28En%29%20%28Beta%29%20%281994-04-12%29.zip" TargetMode="External"/><Relationship Id="rId638" Type="http://schemas.openxmlformats.org/officeDocument/2006/relationships/hyperlink" Target="https://archive.org/download/ni-roms/roms/Sega%20-%20Game%20Gear.zip/Sonic%20Spinball%20%28USA%2C%20Europe%2C%20Brazil%29%20%28En%29%20%28Beta%29%20%281994-04-05%29.zip" TargetMode="External"/><Relationship Id="rId637" Type="http://schemas.openxmlformats.org/officeDocument/2006/relationships/hyperlink" Target="https://archive.org/download/ni-roms/roms/Sega%20-%20Game%20Gear.zip/Sonic%20Spinball%20%28USA%2C%20Europe%2C%20Brazil%29%20%28En%29%20%28Beta%29%20%281994-03-30%29.zip" TargetMode="External"/><Relationship Id="rId636" Type="http://schemas.openxmlformats.org/officeDocument/2006/relationships/hyperlink" Target="https://archive.org/download/ni-roms/roms/Sega%20-%20Game%20Gear.zip/Sonic%20Spinball%20%28USA%2C%20Europe%2C%20Brazil%29%20%28En%29%20%28Beta%29%20%281994-03-29%29.zip" TargetMode="External"/><Relationship Id="rId631" Type="http://schemas.openxmlformats.org/officeDocument/2006/relationships/hyperlink" Target="https://archive.org/download/ni-roms/roms/Sega%20-%20Game%20Gear.zip/Sonic%20Spinball%20%28USA%2C%20Europe%2C%20Brazil%29%20%28En%29%20%28Beta%29%20%281994-03-07%29.zip" TargetMode="External"/><Relationship Id="rId630" Type="http://schemas.openxmlformats.org/officeDocument/2006/relationships/hyperlink" Target="https://archive.org/download/ni-roms/roms/Sega%20-%20Game%20Gear.zip/Sonic%20Labyrinth%20%28World%29.zip" TargetMode="External"/><Relationship Id="rId609" Type="http://schemas.openxmlformats.org/officeDocument/2006/relationships/hyperlink" Target="https://archive.org/download/ni-roms/roms/Sega%20-%20Game%20Gear.zip/Slider%20%28USA%2C%20Europe%29.zip" TargetMode="External"/><Relationship Id="rId608" Type="http://schemas.openxmlformats.org/officeDocument/2006/relationships/hyperlink" Target="https://archive.org/download/ni-roms/roms/Sega%20-%20Game%20Gear.zip/Skweek%20%28Japan%29.zip" TargetMode="External"/><Relationship Id="rId607" Type="http://schemas.openxmlformats.org/officeDocument/2006/relationships/hyperlink" Target="https://archive.org/download/ni-roms/roms/Sega%20-%20Game%20Gear.zip/Simpsons%2C%20The%20-%20Bart%20vs.%20the%20World%20%28World%29.zip" TargetMode="External"/><Relationship Id="rId602" Type="http://schemas.openxmlformats.org/officeDocument/2006/relationships/hyperlink" Target="https://archive.org/download/ni-roms/roms/Sega%20-%20Game%20Gear.zip/Shinobi%20II%20-%20The%20Silent%20Fury%20%28World%29.zip" TargetMode="External"/><Relationship Id="rId601" Type="http://schemas.openxmlformats.org/officeDocument/2006/relationships/hyperlink" Target="https://archive.org/download/ni-roms/roms/Sega%20-%20Game%20Gear.zip/Shinobi%20%28World%29%20%28Rev%20A%29.zip" TargetMode="External"/><Relationship Id="rId600" Type="http://schemas.openxmlformats.org/officeDocument/2006/relationships/hyperlink" Target="https://archive.org/download/ni-roms/roms/Sega%20-%20Game%20Gear.zip/Shinobi%20%28World%29%20%28Rev%20A%29%20%28Virtual%20Console%29.zip" TargetMode="External"/><Relationship Id="rId606" Type="http://schemas.openxmlformats.org/officeDocument/2006/relationships/hyperlink" Target="https://archive.org/download/ni-roms/roms/Sega%20-%20Game%20Gear.zip/Simpsons%2C%20The%20-%20Bart%20vs.%20the%20Space%20Mutants%20%28USA%2C%20Europe%29.zip" TargetMode="External"/><Relationship Id="rId605" Type="http://schemas.openxmlformats.org/officeDocument/2006/relationships/hyperlink" Target="https://archive.org/download/ni-roms/roms/Sega%20-%20Game%20Gear.zip/Simpsons%2C%20The%20-%20Bartman%20Meets%20Radioactive%20Man%20%28USA%29.zip" TargetMode="External"/><Relationship Id="rId604" Type="http://schemas.openxmlformats.org/officeDocument/2006/relationships/hyperlink" Target="https://archive.org/download/ni-roms/roms/Sega%20-%20Game%20Gear.zip/Side%20Pocket%20%28USA%29.zip" TargetMode="External"/><Relationship Id="rId603" Type="http://schemas.openxmlformats.org/officeDocument/2006/relationships/hyperlink" Target="https://archive.org/download/ni-roms/roms/Sega%20-%20Game%20Gear.zip/Shuriken%20%28World%29%20%28Aftermarket%29%20%28Unl%29.zip" TargetMode="External"/><Relationship Id="rId699" Type="http://schemas.openxmlformats.org/officeDocument/2006/relationships/hyperlink" Target="https://archive.org/download/ni-roms/roms/Sega%20-%20Game%20Gear.zip/Sports%20Trivia%20-%20Championship%20Edition%20%28USA%29%20%28Beta%29%20%281995-04-07%29%20%28Alt%29.zip" TargetMode="External"/><Relationship Id="rId698" Type="http://schemas.openxmlformats.org/officeDocument/2006/relationships/hyperlink" Target="https://archive.org/download/ni-roms/roms/Sega%20-%20Game%20Gear.zip/Sports%20Trivia%20-%20Championship%20Edition%20%28USA%29%20%28Beta%29%20%281995-04-06%29.zip" TargetMode="External"/><Relationship Id="rId693" Type="http://schemas.openxmlformats.org/officeDocument/2006/relationships/hyperlink" Target="https://archive.org/download/ni-roms/roms/Sega%20-%20Game%20Gear.zip/Sports%20Trivia%20-%20Championship%20Edition%20%28USA%29%20%28Beta%29%20%281995-04-04%29%20%28Alt%29.zip" TargetMode="External"/><Relationship Id="rId692" Type="http://schemas.openxmlformats.org/officeDocument/2006/relationships/hyperlink" Target="https://archive.org/download/ni-roms/roms/Sega%20-%20Game%20Gear.zip/Sports%20Trivia%20-%20Championship%20Edition%20%28USA%29%20%28Beta%29%20%281995-04-03%29.zip" TargetMode="External"/><Relationship Id="rId691" Type="http://schemas.openxmlformats.org/officeDocument/2006/relationships/hyperlink" Target="https://archive.org/download/ni-roms/roms/Sega%20-%20Game%20Gear.zip/Sports%20Trivia%20-%20Championship%20Edition%20%28USA%29%20%28Beta%29%20%281995-03-30%29.zip" TargetMode="External"/><Relationship Id="rId690" Type="http://schemas.openxmlformats.org/officeDocument/2006/relationships/hyperlink" Target="https://archive.org/download/ni-roms/roms/Sega%20-%20Game%20Gear.zip/Sports%20Trivia%20-%20Championship%20Edition%20%28USA%29%20%28Beta%29%20%281995-03-30%29%20%28Alt%29.zip" TargetMode="External"/><Relationship Id="rId697" Type="http://schemas.openxmlformats.org/officeDocument/2006/relationships/hyperlink" Target="https://archive.org/download/ni-roms/roms/Sega%20-%20Game%20Gear.zip/Sports%20Trivia%20-%20Championship%20Edition%20%28USA%29%20%28Beta%29%20%281995-04-05%29.zip" TargetMode="External"/><Relationship Id="rId696" Type="http://schemas.openxmlformats.org/officeDocument/2006/relationships/hyperlink" Target="https://archive.org/download/ni-roms/roms/Sega%20-%20Game%20Gear.zip/Sports%20Trivia%20-%20Championship%20Edition%20%28USA%29%20%28Beta%29%20%281995-04-05%29%20%28Alt%202%29.zip" TargetMode="External"/><Relationship Id="rId695" Type="http://schemas.openxmlformats.org/officeDocument/2006/relationships/hyperlink" Target="https://archive.org/download/ni-roms/roms/Sega%20-%20Game%20Gear.zip/Sports%20Trivia%20-%20Championship%20Edition%20%28USA%29%20%28Beta%29%20%281995-04-05%29%20%28Alt%29.zip" TargetMode="External"/><Relationship Id="rId694" Type="http://schemas.openxmlformats.org/officeDocument/2006/relationships/hyperlink" Target="https://archive.org/download/ni-roms/roms/Sega%20-%20Game%20Gear.zip/Sports%20Trivia%20-%20Championship%20Edition%20%28USA%29%20%28Beta%29%20%281995-04-04%29.zip" TargetMode="External"/><Relationship Id="rId668" Type="http://schemas.openxmlformats.org/officeDocument/2006/relationships/hyperlink" Target="https://archive.org/download/ni-roms/roms/Sega%20-%20Game%20Gear.zip/Sports%20Trivia%20%28USA%29%20%28Beta%29%20%281995-03-08%29.zip" TargetMode="External"/><Relationship Id="rId667" Type="http://schemas.openxmlformats.org/officeDocument/2006/relationships/hyperlink" Target="https://archive.org/download/ni-roms/roms/Sega%20-%20Game%20Gear.zip/Sports%20Illustrated%20-%20Championship%20Football%20%26%20Baseball%20%28USA%29.zip" TargetMode="External"/><Relationship Id="rId666" Type="http://schemas.openxmlformats.org/officeDocument/2006/relationships/hyperlink" Target="https://archive.org/download/ni-roms/roms/Sega%20-%20Game%20Gear.zip/Spirou%20%28Europe%29%20%28Proto%29.zip" TargetMode="External"/><Relationship Id="rId665" Type="http://schemas.openxmlformats.org/officeDocument/2006/relationships/hyperlink" Target="https://archive.org/download/ni-roms/roms/Sega%20-%20Game%20Gear.zip/Spider-Man%20-%20X-Men%20-%20Arcade%27s%20Revenge%20%28USA%29.zip" TargetMode="External"/><Relationship Id="rId669" Type="http://schemas.openxmlformats.org/officeDocument/2006/relationships/hyperlink" Target="https://archive.org/download/ni-roms/roms/Sega%20-%20Game%20Gear.zip/Sports%20Trivia%20%28USA%29%20%28Beta%29%20%281995-03-09%29.zip" TargetMode="External"/><Relationship Id="rId660" Type="http://schemas.openxmlformats.org/officeDocument/2006/relationships/hyperlink" Target="https://archive.org/download/ni-roms/roms/Sega%20-%20Game%20Gear.zip/Sonic%20The%20Hedgehog%202%20%28World%29.zip" TargetMode="External"/><Relationship Id="rId664" Type="http://schemas.openxmlformats.org/officeDocument/2006/relationships/hyperlink" Target="https://archive.org/download/ni-roms/roms/Sega%20-%20Game%20Gear.zip/Spider-Man%20-%20Return%20of%20the%20Sinister%20Six%20%28USA%2C%20Europe%29.zip" TargetMode="External"/><Relationship Id="rId663" Type="http://schemas.openxmlformats.org/officeDocument/2006/relationships/hyperlink" Target="https://archive.org/download/ni-roms/roms/Sega%20-%20Game%20Gear.zip/Spider-Man%20%28USA%2C%20Europe%29.zip" TargetMode="External"/><Relationship Id="rId662" Type="http://schemas.openxmlformats.org/officeDocument/2006/relationships/hyperlink" Target="https://archive.org/download/ni-roms/roms/Sega%20-%20Game%20Gear.zip/Space%20Harrier%20%28World%29.zip" TargetMode="External"/><Relationship Id="rId661" Type="http://schemas.openxmlformats.org/officeDocument/2006/relationships/hyperlink" Target="https://archive.org/download/ni-roms/roms/Sega%20-%20Game%20Gear.zip/Soukoban%20%28Japan%29.zip" TargetMode="External"/><Relationship Id="rId657" Type="http://schemas.openxmlformats.org/officeDocument/2006/relationships/hyperlink" Target="https://archive.org/download/ni-roms/roms/Sega%20-%20Game%20Gear.zip/Sonic%20The%20Hedgehog%20-%20Triple%20Trouble%20%28USA%2C%20Europe%2C%20Brazil%29%20%28En%29.zip" TargetMode="External"/><Relationship Id="rId656" Type="http://schemas.openxmlformats.org/officeDocument/2006/relationships/hyperlink" Target="https://archive.org/download/ni-roms/roms/Sega%20-%20Game%20Gear.zip/Sonic%20The%20Hedgehog%20-%20Triple%20Trouble%20%28USA%2C%20Europe%2C%20Brazil%29%20%28En%29%20%28Beta%29%20%281994-08-08%29.zip" TargetMode="External"/><Relationship Id="rId655" Type="http://schemas.openxmlformats.org/officeDocument/2006/relationships/hyperlink" Target="https://archive.org/download/ni-roms/roms/Sega%20-%20Game%20Gear.zip/Sonic%20The%20Hedgehog%20%28World%29%20%28Rev%201%29.zip" TargetMode="External"/><Relationship Id="rId654" Type="http://schemas.openxmlformats.org/officeDocument/2006/relationships/hyperlink" Target="https://archive.org/download/ni-roms/roms/Sega%20-%20Game%20Gear.zip/Sonic%20The%20Hedgehog%20%28World%29%20%28Rev%201%29%20%28Virtual%20Console%29.zip" TargetMode="External"/><Relationship Id="rId659" Type="http://schemas.openxmlformats.org/officeDocument/2006/relationships/hyperlink" Target="https://archive.org/download/ni-roms/roms/Sega%20-%20Game%20Gear.zip/Sonic%20The%20Hedgehog%202%20%28World%29%20%28Virtual%20Console%29.zip" TargetMode="External"/><Relationship Id="rId658" Type="http://schemas.openxmlformats.org/officeDocument/2006/relationships/hyperlink" Target="https://archive.org/download/ni-roms/roms/Sega%20-%20Game%20Gear.zip/Sonic%20The%20Hedgehog%202%20%28World%29%20%28Auto%20Demo%29.zip" TargetMode="External"/><Relationship Id="rId653" Type="http://schemas.openxmlformats.org/officeDocument/2006/relationships/hyperlink" Target="https://archive.org/download/ni-roms/roms/Sega%20-%20Game%20Gear.zip/Sonic%20The%20Hedgehog%20%28Japan%2C%20USA%29%20%28En%29.zip" TargetMode="External"/><Relationship Id="rId652" Type="http://schemas.openxmlformats.org/officeDocument/2006/relationships/hyperlink" Target="https://archive.org/download/ni-roms/roms/Sega%20-%20Game%20Gear.zip/Sonic%20The%20Hedgehog%20%28Japan%2C%20USA%29%20%28En%29%20%28Beta%29.zip" TargetMode="External"/><Relationship Id="rId651" Type="http://schemas.openxmlformats.org/officeDocument/2006/relationships/hyperlink" Target="https://archive.org/download/ni-roms/roms/Sega%20-%20Game%20Gear.zip/Sonic%20Spinball%20%28USA%2C%20Europe%2C%20Brazil%29%20%28En%29.zip" TargetMode="External"/><Relationship Id="rId650" Type="http://schemas.openxmlformats.org/officeDocument/2006/relationships/hyperlink" Target="https://archive.org/download/ni-roms/roms/Sega%20-%20Game%20Gear.zip/Sonic%20Spinball%20%28USA%2C%20Europe%2C%20Brazil%29%20%28En%29%20%28Beta%29%20%281994-05-30%29.zip" TargetMode="External"/><Relationship Id="rId689" Type="http://schemas.openxmlformats.org/officeDocument/2006/relationships/hyperlink" Target="https://archive.org/download/ni-roms/roms/Sega%20-%20Game%20Gear.zip/Sports%20Trivia%20-%20Championship%20Edition%20%28USA%29%20%28Beta%29%20%281995-03-29%29.zip" TargetMode="External"/><Relationship Id="rId688" Type="http://schemas.openxmlformats.org/officeDocument/2006/relationships/hyperlink" Target="https://archive.org/download/ni-roms/roms/Sega%20-%20Game%20Gear.zip/Sports%20Trivia%20-%20Championship%20Edition%20%28USA%29%20%28Beta%29%20%281995-03-29%29%20%28Alt%202%29.zip" TargetMode="External"/><Relationship Id="rId687" Type="http://schemas.openxmlformats.org/officeDocument/2006/relationships/hyperlink" Target="https://archive.org/download/ni-roms/roms/Sega%20-%20Game%20Gear.zip/Sports%20Trivia%20-%20Championship%20Edition%20%28USA%29%20%28Beta%29%20%281995-03-29%29%20%28Alt%29.zip" TargetMode="External"/><Relationship Id="rId682" Type="http://schemas.openxmlformats.org/officeDocument/2006/relationships/hyperlink" Target="https://archive.org/download/ni-roms/roms/Sega%20-%20Game%20Gear.zip/Sports%20Trivia%20-%20Championship%20Edition%20%28USA%29%20%28Beta%29%20%281995-03-23%29%20%28Alt%29.zip" TargetMode="External"/><Relationship Id="rId681" Type="http://schemas.openxmlformats.org/officeDocument/2006/relationships/hyperlink" Target="https://archive.org/download/ni-roms/roms/Sega%20-%20Game%20Gear.zip/Sports%20Trivia%20-%20Championship%20Edition%20%28USA%29%20%28Beta%29%20%281995-03-21%29.zip" TargetMode="External"/><Relationship Id="rId680" Type="http://schemas.openxmlformats.org/officeDocument/2006/relationships/hyperlink" Target="https://archive.org/download/ni-roms/roms/Sega%20-%20Game%20Gear.zip/Sports%20Trivia%20-%20Championship%20Edition%20%28USA%29%20%28Beta%29%20%281995-03-20%29.zip" TargetMode="External"/><Relationship Id="rId686" Type="http://schemas.openxmlformats.org/officeDocument/2006/relationships/hyperlink" Target="https://archive.org/download/ni-roms/roms/Sega%20-%20Game%20Gear.zip/Sports%20Trivia%20-%20Championship%20Edition%20%28USA%29%20%28Beta%29%20%281995-03-27%29.zip" TargetMode="External"/><Relationship Id="rId685" Type="http://schemas.openxmlformats.org/officeDocument/2006/relationships/hyperlink" Target="https://archive.org/download/ni-roms/roms/Sega%20-%20Game%20Gear.zip/Sports%20Trivia%20-%20Championship%20Edition%20%28USA%29%20%28Beta%29%20%281995-03-27%29%20%28Alt%29.zip" TargetMode="External"/><Relationship Id="rId684" Type="http://schemas.openxmlformats.org/officeDocument/2006/relationships/hyperlink" Target="https://archive.org/download/ni-roms/roms/Sega%20-%20Game%20Gear.zip/Sports%20Trivia%20-%20Championship%20Edition%20%28USA%29%20%28Beta%29%20%281995-03-23%29.zip" TargetMode="External"/><Relationship Id="rId683" Type="http://schemas.openxmlformats.org/officeDocument/2006/relationships/hyperlink" Target="https://archive.org/download/ni-roms/roms/Sega%20-%20Game%20Gear.zip/Sports%20Trivia%20-%20Championship%20Edition%20%28USA%29%20%28Beta%29%20%281995-03-23%29%20%28Alt%202%29.zip" TargetMode="External"/><Relationship Id="rId679" Type="http://schemas.openxmlformats.org/officeDocument/2006/relationships/hyperlink" Target="https://archive.org/download/ni-roms/roms/Sega%20-%20Game%20Gear.zip/Sports%20Trivia%20-%20Championship%20Edition%20%28USA%29%20%28Beta%29%20%281995-03-20%29%20%28Alt%29.zip" TargetMode="External"/><Relationship Id="rId678" Type="http://schemas.openxmlformats.org/officeDocument/2006/relationships/hyperlink" Target="https://archive.org/download/ni-roms/roms/Sega%20-%20Game%20Gear.zip/Sports%20Trivia%20-%20Championship%20Edition%20%28USA%29%20%28Beta%29%20%281995-03-17%29.zip" TargetMode="External"/><Relationship Id="rId677" Type="http://schemas.openxmlformats.org/officeDocument/2006/relationships/hyperlink" Target="https://archive.org/download/ni-roms/roms/Sega%20-%20Game%20Gear.zip/Sports%20Trivia%20-%20Championship%20Edition%20%28USA%29%20%28Beta%29%20%281995-03-16%29.zip" TargetMode="External"/><Relationship Id="rId676" Type="http://schemas.openxmlformats.org/officeDocument/2006/relationships/hyperlink" Target="https://archive.org/download/ni-roms/roms/Sega%20-%20Game%20Gear.zip/Sports%20Trivia%20-%20Championship%20Edition%20%28USA%29%20%28Beta%29%20%281995-03-13%29.zip" TargetMode="External"/><Relationship Id="rId671" Type="http://schemas.openxmlformats.org/officeDocument/2006/relationships/hyperlink" Target="https://archive.org/download/ni-roms/roms/Sega%20-%20Game%20Gear.zip/Sports%20Trivia%20%28USA%29%20%28Beta%29%20%281995-04-25%29%20%28Alt%29.zip" TargetMode="External"/><Relationship Id="rId670" Type="http://schemas.openxmlformats.org/officeDocument/2006/relationships/hyperlink" Target="https://archive.org/download/ni-roms/roms/Sega%20-%20Game%20Gear.zip/Sports%20Trivia%20%28USA%29%20%28Beta%29%20%281995-03-16%29.zip" TargetMode="External"/><Relationship Id="rId675" Type="http://schemas.openxmlformats.org/officeDocument/2006/relationships/hyperlink" Target="https://archive.org/download/ni-roms/roms/Sega%20-%20Game%20Gear.zip/Sports%20Trivia%20%28USA%29.zip" TargetMode="External"/><Relationship Id="rId674" Type="http://schemas.openxmlformats.org/officeDocument/2006/relationships/hyperlink" Target="https://archive.org/download/ni-roms/roms/Sega%20-%20Game%20Gear.zip/Sports%20Trivia%20%28USA%29%20%28Beta%29%20%281995-05-04%29.zip" TargetMode="External"/><Relationship Id="rId673" Type="http://schemas.openxmlformats.org/officeDocument/2006/relationships/hyperlink" Target="https://archive.org/download/ni-roms/roms/Sega%20-%20Game%20Gear.zip/Sports%20Trivia%20%28USA%29%20%28Beta%29%20%281995-04-27%29.zip" TargetMode="External"/><Relationship Id="rId672" Type="http://schemas.openxmlformats.org/officeDocument/2006/relationships/hyperlink" Target="https://archive.org/download/ni-roms/roms/Sega%20-%20Game%20Gear.zip/Sports%20Trivia%20%28USA%29%20%28Beta%29%20%281995-04-25%29.zip" TargetMode="External"/><Relationship Id="rId866" Type="http://schemas.openxmlformats.org/officeDocument/2006/relationships/hyperlink" Target="https://archive.org/download/ni-roms/roms/Sega%20-%20Game%20Gear.zip/%5BBIOS%5D%20Sega%20Game%20Gear%20%28USA%29%20%28Majesco%29.zip" TargetMode="External"/><Relationship Id="rId865" Type="http://schemas.openxmlformats.org/officeDocument/2006/relationships/hyperlink" Target="https://archive.org/download/ni-roms/roms/Sega%20-%20Game%20Gear.zip/Zoop%20%28USA%29.zip" TargetMode="External"/><Relationship Id="rId864" Type="http://schemas.openxmlformats.org/officeDocument/2006/relationships/hyperlink" Target="https://archive.org/download/ni-roms/roms/Sega%20-%20Game%20Gear.zip/Zoop%20%28USA%29%20%28Beta%29%20%281995-08-11%29.zip" TargetMode="External"/><Relationship Id="rId863" Type="http://schemas.openxmlformats.org/officeDocument/2006/relationships/hyperlink" Target="https://archive.org/download/ni-roms/roms/Sega%20-%20Game%20Gear.zip/Zoop%27em%20Up%20%28World%29%20%28Aftermarket%29%20%28Unl%29.zip" TargetMode="External"/><Relationship Id="rId867" Type="http://schemas.openxmlformats.org/officeDocument/2006/relationships/drawing" Target="../drawings/drawing16.xml"/><Relationship Id="rId862" Type="http://schemas.openxmlformats.org/officeDocument/2006/relationships/hyperlink" Target="https://archive.org/download/ni-roms/roms/Sega%20-%20Game%20Gear.zip/Zool%20no%20Yume%20Bouken%20%28Japan%29.zip" TargetMode="External"/><Relationship Id="rId861" Type="http://schemas.openxmlformats.org/officeDocument/2006/relationships/hyperlink" Target="https://archive.org/download/ni-roms/roms/Sega%20-%20Game%20Gear.zip/Zool%20-%20Ninja%20of%20the%20%27Nth%27%20Dimension%20%28USA%29.zip" TargetMode="External"/><Relationship Id="rId860" Type="http://schemas.openxmlformats.org/officeDocument/2006/relationships/hyperlink" Target="https://archive.org/download/ni-roms/roms/Sega%20-%20Game%20Gear.zip/Zool%20-%20Ninja%20of%20the%20%27Nth%27%20Dimension%20%28Europe%29.zip" TargetMode="External"/><Relationship Id="rId855" Type="http://schemas.openxmlformats.org/officeDocument/2006/relationships/hyperlink" Target="https://archive.org/download/ni-roms/roms/Sega%20-%20Game%20Gear.zip/Yogi%20Bear%20in%20Yogi%20Bear%27s%20Goldrush%20%28Europe%29%20%28Proto%29.zip" TargetMode="External"/><Relationship Id="rId854" Type="http://schemas.openxmlformats.org/officeDocument/2006/relationships/hyperlink" Target="https://archive.org/download/ni-roms/roms/Sega%20-%20Game%20Gear.zip/Yakitori%20Meijin%20Torigin%20%28Japan%29%20%28Aftermarket%29%20%28Unl%29.zip" TargetMode="External"/><Relationship Id="rId853" Type="http://schemas.openxmlformats.org/officeDocument/2006/relationships/hyperlink" Target="https://archive.org/download/ni-roms/roms/Sega%20-%20Game%20Gear.zip/X-Terminator%20%28Japan%29%20%28v2.1%29%20%28Program%29%20%28Unl%29.zip" TargetMode="External"/><Relationship Id="rId852" Type="http://schemas.openxmlformats.org/officeDocument/2006/relationships/hyperlink" Target="https://archive.org/download/ni-roms/roms/Sega%20-%20Game%20Gear.zip/X-Terminator%20%28Europe%29%20%28v2.1%29%20%28Program%29%20%28Unl%29.zip" TargetMode="External"/><Relationship Id="rId859" Type="http://schemas.openxmlformats.org/officeDocument/2006/relationships/hyperlink" Target="https://archive.org/download/ni-roms/roms/Sega%20-%20Game%20Gear.zip/Zan%20Gear%20%28Japan%29.zip" TargetMode="External"/><Relationship Id="rId858" Type="http://schemas.openxmlformats.org/officeDocument/2006/relationships/hyperlink" Target="https://archive.org/download/ni-roms/roms/Sega%20-%20Game%20Gear.zip/Yum%21%20%28World%29%20%28v0.33%29%20%28Proto%29%20%28Aftermarket%29%20%28Unl%29.zip" TargetMode="External"/><Relationship Id="rId857" Type="http://schemas.openxmlformats.org/officeDocument/2006/relationships/hyperlink" Target="https://archive.org/download/ni-roms/roms/Sega%20-%20Game%20Gear.zip/Yu%20Yu%20Hakusho%20II%20-%20Gekitou%21%20Nanakyou%20no%20Tatakai%20%28Japan%29.zip" TargetMode="External"/><Relationship Id="rId856" Type="http://schemas.openxmlformats.org/officeDocument/2006/relationships/hyperlink" Target="https://archive.org/download/ni-roms/roms/Sega%20-%20Game%20Gear.zip/Yu%20Yu%20Hakusho%20-%20Horobishimono%20no%20Gyakushuu%20%28Japan%29.zip" TargetMode="External"/><Relationship Id="rId851" Type="http://schemas.openxmlformats.org/officeDocument/2006/relationships/hyperlink" Target="https://archive.org/download/ni-roms/roms/Sega%20-%20Game%20Gear.zip/X-Men%20-%20Mojo%20World%20%28USA%29.zip" TargetMode="External"/><Relationship Id="rId850" Type="http://schemas.openxmlformats.org/officeDocument/2006/relationships/hyperlink" Target="https://archive.org/download/ni-roms/roms/Sega%20-%20Game%20Gear.zip/X-Men%20-%20Mojo%20World%20%28USA%29%20%28Beta%29%20%281996-06-29%29.zip" TargetMode="External"/><Relationship Id="rId829" Type="http://schemas.openxmlformats.org/officeDocument/2006/relationships/hyperlink" Target="https://archive.org/download/ni-roms/roms/Sega%20-%20Game%20Gear.zip/World%20Derby%20%28Japan%29.zip" TargetMode="External"/><Relationship Id="rId828" Type="http://schemas.openxmlformats.org/officeDocument/2006/relationships/hyperlink" Target="https://archive.org/download/ni-roms/roms/Sega%20-%20Game%20Gear.zip/World%20Cup%20USA%2094%20%28USA%2C%20Europe%2C%20Brazil%29%20%28En%2CFr%2CDe%2CEs%2CIt%2CNl%2CPt%2CSv%29.zip" TargetMode="External"/><Relationship Id="rId827" Type="http://schemas.openxmlformats.org/officeDocument/2006/relationships/hyperlink" Target="https://archive.org/download/ni-roms/roms/Sega%20-%20Game%20Gear.zip/World%20Class%20Leaderboard%20%28USA%2C%20Europe%29.zip" TargetMode="External"/><Relationship Id="rId822" Type="http://schemas.openxmlformats.org/officeDocument/2006/relationships/hyperlink" Target="https://archive.org/download/ni-roms/roms/Sega%20-%20Game%20Gear.zip/Wonder%20Boy%20%28USA%29%20%28Beta%29.zip" TargetMode="External"/><Relationship Id="rId821" Type="http://schemas.openxmlformats.org/officeDocument/2006/relationships/hyperlink" Target="https://archive.org/download/ni-roms/roms/Sega%20-%20Game%20Gear.zip/Wonder%20Boy%20%28Japan%29.zip" TargetMode="External"/><Relationship Id="rId820" Type="http://schemas.openxmlformats.org/officeDocument/2006/relationships/hyperlink" Target="https://archive.org/download/ni-roms/roms/Sega%20-%20Game%20Gear.zip/Wonder%20Boy%20%28Europe%29.zip" TargetMode="External"/><Relationship Id="rId826" Type="http://schemas.openxmlformats.org/officeDocument/2006/relationships/hyperlink" Target="https://archive.org/download/ni-roms/roms/Sega%20-%20Game%20Gear.zip/Woody%20Pop%20%28USA%2C%20Europe%2C%20Brazil%29%20%28En%29.zip" TargetMode="External"/><Relationship Id="rId825" Type="http://schemas.openxmlformats.org/officeDocument/2006/relationships/hyperlink" Target="https://archive.org/download/ni-roms/roms/Sega%20-%20Game%20Gear.zip/Woody%20Pop%20%28Japan%29%20%28En%29.zip" TargetMode="External"/><Relationship Id="rId824" Type="http://schemas.openxmlformats.org/officeDocument/2006/relationships/hyperlink" Target="https://archive.org/download/ni-roms/roms/Sega%20-%20Game%20Gear.zip/Wonder%20Boy%20III%20-%20The%20Dragon%27s%20Trap%20%28Europe%29%20%28Beta%29.zip" TargetMode="External"/><Relationship Id="rId823" Type="http://schemas.openxmlformats.org/officeDocument/2006/relationships/hyperlink" Target="https://archive.org/download/ni-roms/roms/Sega%20-%20Game%20Gear.zip/Wonder%20Boy%20-%20The%20Dragon%27s%20Trap%20%28Europe%29.zip" TargetMode="External"/><Relationship Id="rId819" Type="http://schemas.openxmlformats.org/officeDocument/2006/relationships/hyperlink" Target="https://archive.org/download/ni-roms/roms/Sega%20-%20Game%20Gear.zip/Wolfchild%20%28Europe%29.zip" TargetMode="External"/><Relationship Id="rId818" Type="http://schemas.openxmlformats.org/officeDocument/2006/relationships/hyperlink" Target="https://archive.org/download/ni-roms/roms/Sega%20-%20Game%20Gear.zip/Wizard%20Pinball%20%28Europe%29.zip" TargetMode="External"/><Relationship Id="rId817" Type="http://schemas.openxmlformats.org/officeDocument/2006/relationships/hyperlink" Target="https://archive.org/download/ni-roms/roms/Sega%20-%20Game%20Gear.zip/Winter%20Olympics%20%28USA%2C%20Europe%29%20%28En%2CFr%2CDe%2CEs%2CIt%2CPt%2CSv%2CNo%29.zip" TargetMode="External"/><Relationship Id="rId816" Type="http://schemas.openxmlformats.org/officeDocument/2006/relationships/hyperlink" Target="https://archive.org/download/ni-roms/roms/Sega%20-%20Game%20Gear.zip/Winter%20Olympics%20%28Japan%29%20%28En%2CFr%2CDe%2CEs%2CIt%2CPt%2CSv%2CNo%29.zip" TargetMode="External"/><Relationship Id="rId811" Type="http://schemas.openxmlformats.org/officeDocument/2006/relationships/hyperlink" Target="https://archive.org/download/ni-roms/roms/Sega%20-%20Game%20Gear.zip/WildSnake%20%28USA%29%20%28Proto%29.zip" TargetMode="External"/><Relationship Id="rId810" Type="http://schemas.openxmlformats.org/officeDocument/2006/relationships/hyperlink" Target="https://archive.org/download/ni-roms/roms/Sega%20-%20Game%20Gear.zip/Wheel%20of%20Fortune%20%28USA%29.zip" TargetMode="External"/><Relationship Id="rId815" Type="http://schemas.openxmlformats.org/officeDocument/2006/relationships/hyperlink" Target="https://archive.org/download/ni-roms/roms/Sega%20-%20Game%20Gear.zip/Wing%20Warriors%20%28World%29%20%28En%2CFr%2CEs%29%20%28v1.1%29%20%28Aftermarket%29%20%28Unl%29.zip" TargetMode="External"/><Relationship Id="rId814" Type="http://schemas.openxmlformats.org/officeDocument/2006/relationships/hyperlink" Target="https://archive.org/download/ni-roms/roms/Sega%20-%20Game%20Gear.zip/Wing%20Warriors%20%28World%29%20%28En%2CFr%2CEs%29%20%28v1.0%29%20%28Aftermarket%29%20%28Unl%29.zip" TargetMode="External"/><Relationship Id="rId813" Type="http://schemas.openxmlformats.org/officeDocument/2006/relationships/hyperlink" Target="https://archive.org/download/ni-roms/roms/Sega%20-%20Game%20Gear.zip/Windows%20GG%20%28World%29%20%28Program%29%20%28Aftermarket%29%20%28Unl%29.zip" TargetMode="External"/><Relationship Id="rId812" Type="http://schemas.openxmlformats.org/officeDocument/2006/relationships/hyperlink" Target="https://archive.org/download/ni-roms/roms/Sega%20-%20Game%20Gear.zip/Wimbledon%20%28World%29.zip" TargetMode="External"/><Relationship Id="rId849" Type="http://schemas.openxmlformats.org/officeDocument/2006/relationships/hyperlink" Target="https://archive.org/download/ni-roms/roms/Sega%20-%20Game%20Gear.zip/X-Men%20-%20Mojo%20World%20%28USA%29%20%28Beta%29%20%281996-06-28%29.zip" TargetMode="External"/><Relationship Id="rId844" Type="http://schemas.openxmlformats.org/officeDocument/2006/relationships/hyperlink" Target="https://archive.org/download/ni-roms/roms/Sega%20-%20Game%20Gear.zip/X-Men%20-%20Mojo%20World%20%28USA%29%20%28Beta%29%20%281996-06-05%29.zip" TargetMode="External"/><Relationship Id="rId843" Type="http://schemas.openxmlformats.org/officeDocument/2006/relationships/hyperlink" Target="https://archive.org/download/ni-roms/roms/Sega%20-%20Game%20Gear.zip/X-Men%20-%20Gamemaster%27s%20Legacy%20%28USA%2C%20Europe%29.zip" TargetMode="External"/><Relationship Id="rId842" Type="http://schemas.openxmlformats.org/officeDocument/2006/relationships/hyperlink" Target="https://archive.org/download/ni-roms/roms/Sega%20-%20Game%20Gear.zip/X-Men%20-%20GameMaster%27s%20Legacy%20%28USA%2C%20Europe%29%20%28Beta%29%20%281994-09-06%29.zip" TargetMode="External"/><Relationship Id="rId841" Type="http://schemas.openxmlformats.org/officeDocument/2006/relationships/hyperlink" Target="https://archive.org/download/ni-roms/roms/Sega%20-%20Game%20Gear.zip/X-Men%20-%20GameMaster%27s%20Legacy%20%28USA%2C%20Europe%29%20%28Beta%29%20%281994-08-31%29.zip" TargetMode="External"/><Relationship Id="rId848" Type="http://schemas.openxmlformats.org/officeDocument/2006/relationships/hyperlink" Target="https://archive.org/download/ni-roms/roms/Sega%20-%20Game%20Gear.zip/X-Men%20-%20Mojo%20World%20%28USA%29%20%28Beta%29%20%281996-06-27%29.zip" TargetMode="External"/><Relationship Id="rId847" Type="http://schemas.openxmlformats.org/officeDocument/2006/relationships/hyperlink" Target="https://archive.org/download/ni-roms/roms/Sega%20-%20Game%20Gear.zip/X-Men%20-%20Mojo%20World%20%28USA%29%20%28Beta%29%20%281996-06-25%29.zip" TargetMode="External"/><Relationship Id="rId846" Type="http://schemas.openxmlformats.org/officeDocument/2006/relationships/hyperlink" Target="https://archive.org/download/ni-roms/roms/Sega%20-%20Game%20Gear.zip/X-Men%20-%20Mojo%20World%20%28USA%29%20%28Beta%29%20%281996-06-24%29.zip" TargetMode="External"/><Relationship Id="rId845" Type="http://schemas.openxmlformats.org/officeDocument/2006/relationships/hyperlink" Target="https://archive.org/download/ni-roms/roms/Sega%20-%20Game%20Gear.zip/X-Men%20-%20Mojo%20World%20%28USA%29%20%28Beta%29%20%281996-06-13%29.zip" TargetMode="External"/><Relationship Id="rId840" Type="http://schemas.openxmlformats.org/officeDocument/2006/relationships/hyperlink" Target="https://archive.org/download/ni-roms/roms/Sega%20-%20Game%20Gear.zip/X-Men%20-%20GameMaster%27s%20Legacy%20%28USA%2C%20Europe%29%20%28Beta%29%20%281994-08-10%29.zip" TargetMode="External"/><Relationship Id="rId839" Type="http://schemas.openxmlformats.org/officeDocument/2006/relationships/hyperlink" Target="https://archive.org/download/ni-roms/roms/Sega%20-%20Game%20Gear.zip/X-Men%20%28USA%29.zip" TargetMode="External"/><Relationship Id="rId838" Type="http://schemas.openxmlformats.org/officeDocument/2006/relationships/hyperlink" Target="https://archive.org/download/ni-roms/roms/Sega%20-%20Game%20Gear.zip/World%20Series%20Baseball%20%28USA%29.zip" TargetMode="External"/><Relationship Id="rId833" Type="http://schemas.openxmlformats.org/officeDocument/2006/relationships/hyperlink" Target="https://archive.org/download/ni-roms/roms/Sega%20-%20Game%20Gear.zip/World%20Series%20Baseball%20%2795%20%28USA%29%20%28Beta%29%20%281994-07-22%29.zip" TargetMode="External"/><Relationship Id="rId832" Type="http://schemas.openxmlformats.org/officeDocument/2006/relationships/hyperlink" Target="https://archive.org/download/ni-roms/roms/Sega%20-%20Game%20Gear.zip/World%20Series%20Baseball%20%2795%20%28USA%29%20%28Beta%29%20%281994-07-19%29.zip" TargetMode="External"/><Relationship Id="rId831" Type="http://schemas.openxmlformats.org/officeDocument/2006/relationships/hyperlink" Target="https://archive.org/download/ni-roms/roms/Sega%20-%20Game%20Gear.zip/World%20Series%20Baseball%20%2795%20%28USA%29%20%28Beta%29%20%281994-07-09%29.zip" TargetMode="External"/><Relationship Id="rId830" Type="http://schemas.openxmlformats.org/officeDocument/2006/relationships/hyperlink" Target="https://archive.org/download/ni-roms/roms/Sega%20-%20Game%20Gear.zip/World%20Series%20Baseball%20%2795%20%28USA%29%20%28Beta%29%20%281994-06-29%29.zip" TargetMode="External"/><Relationship Id="rId837" Type="http://schemas.openxmlformats.org/officeDocument/2006/relationships/hyperlink" Target="https://archive.org/download/ni-roms/roms/Sega%20-%20Game%20Gear.zip/World%20Series%20Baseball%20%28USA%29%20%28Rev%201%29.zip" TargetMode="External"/><Relationship Id="rId836" Type="http://schemas.openxmlformats.org/officeDocument/2006/relationships/hyperlink" Target="https://archive.org/download/ni-roms/roms/Sega%20-%20Game%20Gear.zip/World%20Series%20Baseball%20%2795%20%28USA%29.zip" TargetMode="External"/><Relationship Id="rId835" Type="http://schemas.openxmlformats.org/officeDocument/2006/relationships/hyperlink" Target="https://archive.org/download/ni-roms/roms/Sega%20-%20Game%20Gear.zip/World%20Series%20Baseball%20%2795%20%28USA%29%20%28Beta%29%20%281994-07-29%29.zip" TargetMode="External"/><Relationship Id="rId834" Type="http://schemas.openxmlformats.org/officeDocument/2006/relationships/hyperlink" Target="https://archive.org/download/ni-roms/roms/Sega%20-%20Game%20Gear.zip/World%20Series%20Baseball%20%2795%20%28USA%29%20%28Beta%29%20%281994-07-28%29.zip" TargetMode="External"/></Relationships>
</file>

<file path=xl/worksheets/_rels/sheet17.xml.rels><?xml version="1.0" encoding="UTF-8" standalone="yes"?><Relationships xmlns="http://schemas.openxmlformats.org/package/2006/relationships"><Relationship Id="rId1050" Type="http://schemas.openxmlformats.org/officeDocument/2006/relationships/hyperlink" Target="https://archive.org/download/ni-roms/roms/Sega%20-%20Master%20System%20-%20Mark%20III.zip/%5BBIOS%5D%20Sega%20Master%20System%20%28USA%29%20%28Store%20Display%20Unit%29.zip" TargetMode="External"/><Relationship Id="rId1051" Type="http://schemas.openxmlformats.org/officeDocument/2006/relationships/hyperlink" Target="https://archive.org/download/ni-roms/roms/Sega%20-%20Master%20System%20-%20Mark%20III.zip/%5BBIOS%5D%20Sega%20Master%20System%20%28USA%2C%20Europe%29%20%28v1.3%29.zip" TargetMode="External"/><Relationship Id="rId1052" Type="http://schemas.openxmlformats.org/officeDocument/2006/relationships/hyperlink" Target="https://archive.org/download/ni-roms/roms/Sega%20-%20Master%20System%20-%20Mark%20III.zip/%5BBIOS%5D%20Sonic%20The%20Hedgehog%20%28Europe%29.zip" TargetMode="External"/><Relationship Id="rId1053" Type="http://schemas.openxmlformats.org/officeDocument/2006/relationships/hyperlink" Target="https://archive.org/download/ni-roms/roms/Sega%20-%20Master%20System%20-%20Mark%20III.zip/%5BBIOS%5D%20TecToy%20Master%20System%20Evolution%20Menu%20%28Brazil%29.zip" TargetMode="External"/><Relationship Id="rId1054" Type="http://schemas.openxmlformats.org/officeDocument/2006/relationships/hyperlink" Target="https://archive.org/download/ni-roms/roms/Sega%20-%20Master%20System%20-%20Mark%20III.zip/robotfindskitten%20%28World%29%20%28Proto%29%20%28Aftermarket%29%20%28Unl%29.zip" TargetMode="External"/><Relationship Id="rId1055" Type="http://schemas.openxmlformats.org/officeDocument/2006/relationships/drawing" Target="../drawings/drawing17.xml"/><Relationship Id="rId1048" Type="http://schemas.openxmlformats.org/officeDocument/2006/relationships/hyperlink" Target="https://archive.org/download/ni-roms/roms/Sega%20-%20Master%20System%20-%20Mark%20III.zip/%5BBIOS%5D%20Sega%20Master%20System%20%28USA%29%20%28M404%29%20%28Proto%29.zip" TargetMode="External"/><Relationship Id="rId1049" Type="http://schemas.openxmlformats.org/officeDocument/2006/relationships/hyperlink" Target="https://archive.org/download/ni-roms/roms/Sega%20-%20Master%20System%20-%20Mark%20III.zip/%5BBIOS%5D%20Sega%20Master%20System%20%28USA%29%20%28Proto%29.zip" TargetMode="External"/><Relationship Id="rId1040" Type="http://schemas.openxmlformats.org/officeDocument/2006/relationships/hyperlink" Target="https://archive.org/download/ni-roms/roms/Sega%20-%20Master%20System%20-%20Mark%20III.zip/%5BBIOS%5D%20Alex%20Kidd%20in%20Miracle%20World%20%28BIOS%20Version%29%20%28World%29%20%28Sega%20Ages%29.zip" TargetMode="External"/><Relationship Id="rId1041" Type="http://schemas.openxmlformats.org/officeDocument/2006/relationships/hyperlink" Target="https://archive.org/download/ni-roms/roms/Sega%20-%20Master%20System%20-%20Mark%20III.zip/%5BBIOS%5D%20Alex%20Kidd%20in%20Miracle%20World%20%28Korea%29%20%28Unl%29.zip" TargetMode="External"/><Relationship Id="rId1042" Type="http://schemas.openxmlformats.org/officeDocument/2006/relationships/hyperlink" Target="https://archive.org/download/ni-roms/roms/Sega%20-%20Master%20System%20-%20Mark%20III.zip/%5BBIOS%5D%20Alex%20Kidd%20in%20Miracle%20World%20%28USA%2C%20Europe%2C%20Brazil%29%20%28En%29.zip" TargetMode="External"/><Relationship Id="rId1043" Type="http://schemas.openxmlformats.org/officeDocument/2006/relationships/hyperlink" Target="https://archive.org/download/ni-roms/roms/Sega%20-%20Master%20System%20-%20Mark%20III.zip/%5BBIOS%5D%20Hang%20On%20%26%20Safari%20Hunt%20%28USA%2C%20Europe%2C%20Brazil%29%20%28En%29%20%28v2.4%29.zip" TargetMode="External"/><Relationship Id="rId1044" Type="http://schemas.openxmlformats.org/officeDocument/2006/relationships/hyperlink" Target="https://archive.org/download/ni-roms/roms/Sega%20-%20Master%20System%20-%20Mark%20III.zip/%5BBIOS%5D%20Hang%20On%20%28USA%2C%20Europe%29%20%28v3.4%29.zip" TargetMode="External"/><Relationship Id="rId1045" Type="http://schemas.openxmlformats.org/officeDocument/2006/relationships/hyperlink" Target="https://archive.org/download/ni-roms/roms/Sega%20-%20Master%20System%20-%20Mark%20III.zip/%5BBIOS%5D%20Missile%20Defense%203-D%20%28USA%2C%20Europe%29%20%28v4.4%29.zip" TargetMode="External"/><Relationship Id="rId1046" Type="http://schemas.openxmlformats.org/officeDocument/2006/relationships/hyperlink" Target="https://archive.org/download/ni-roms/roms/Sega%20-%20Master%20System%20-%20Mark%20III.zip/%5BBIOS%5D%20Sega%20Master%20System%20%28Europe%29%20%28v2.0%29.zip" TargetMode="External"/><Relationship Id="rId1047" Type="http://schemas.openxmlformats.org/officeDocument/2006/relationships/hyperlink" Target="https://archive.org/download/ni-roms/roms/Sega%20-%20Master%20System%20-%20Mark%20III.zip/%5BBIOS%5D%20Sega%20Master%20System%20%28Japan%29%20%28v2.1%29.zip" TargetMode="External"/><Relationship Id="rId1015" Type="http://schemas.openxmlformats.org/officeDocument/2006/relationships/hyperlink" Target="https://archive.org/download/ni-roms/roms/Sega%20-%20Master%20System%20-%20Mark%20III.zip/World%20Grand%20Prix%20%28USA%2C%20Brazil%29%20%28En%29.zip" TargetMode="External"/><Relationship Id="rId1016" Type="http://schemas.openxmlformats.org/officeDocument/2006/relationships/hyperlink" Target="https://archive.org/download/ni-roms/roms/Sega%20-%20Master%20System%20-%20Mark%20III.zip/World%20Soccer%20%28World%29.zip" TargetMode="External"/><Relationship Id="rId1017" Type="http://schemas.openxmlformats.org/officeDocument/2006/relationships/hyperlink" Target="https://archive.org/download/ni-roms/roms/Sega%20-%20Master%20System%20-%20Mark%20III.zip/X-Men%20-%20Mojo%20World%20%28Brazil%29%20%28En%29.zip" TargetMode="External"/><Relationship Id="rId1018" Type="http://schemas.openxmlformats.org/officeDocument/2006/relationships/hyperlink" Target="https://archive.org/download/ni-roms/roms/Sega%20-%20Master%20System%20-%20Mark%20III.zip/Xenon%202%20-%20Megablast%20%28Europe%29%20%28Rev%201%29.zip" TargetMode="External"/><Relationship Id="rId1019" Type="http://schemas.openxmlformats.org/officeDocument/2006/relationships/hyperlink" Target="https://archive.org/download/ni-roms/roms/Sega%20-%20Master%20System%20-%20Mark%20III.zip/Xenon%202%20-%20Megablast%20%28Europe%29.zip" TargetMode="External"/><Relationship Id="rId1010" Type="http://schemas.openxmlformats.org/officeDocument/2006/relationships/hyperlink" Target="https://archive.org/download/ni-roms/roms/Sega%20-%20Master%20System%20-%20Mark%20III.zip/World%20Cup%20USA%2094%20%28Europe%2C%20Brazil%29%20%28En%2CFr%2CDe%2CEs%2CIt%2CNl%2CPt%2CSv%29.zip" TargetMode="External"/><Relationship Id="rId1011" Type="http://schemas.openxmlformats.org/officeDocument/2006/relationships/hyperlink" Target="https://archive.org/download/ni-roms/roms/Sega%20-%20Master%20System%20-%20Mark%20III.zip/World%20Games%20%28Europe%2C%20Brazil%29%20%28En%29%20%28Beta%29.zip" TargetMode="External"/><Relationship Id="rId1012" Type="http://schemas.openxmlformats.org/officeDocument/2006/relationships/hyperlink" Target="https://archive.org/download/ni-roms/roms/Sega%20-%20Master%20System%20-%20Mark%20III.zip/World%20Games%20%28Europe%2C%20Brazil%29%20%28En%29.zip" TargetMode="External"/><Relationship Id="rId1013" Type="http://schemas.openxmlformats.org/officeDocument/2006/relationships/hyperlink" Target="https://archive.org/download/ni-roms/roms/Sega%20-%20Master%20System%20-%20Mark%20III.zip/World%20Grand%20Prix%20%28Europe%29.zip" TargetMode="External"/><Relationship Id="rId1014" Type="http://schemas.openxmlformats.org/officeDocument/2006/relationships/hyperlink" Target="https://archive.org/download/ni-roms/roms/Sega%20-%20Master%20System%20-%20Mark%20III.zip/World%20Grand%20Prix%20%28USA%2C%20Brazil%29%20%28En%29%20%28Beta%29.zip" TargetMode="External"/><Relationship Id="rId1004" Type="http://schemas.openxmlformats.org/officeDocument/2006/relationships/hyperlink" Target="https://archive.org/download/ni-roms/roms/Sega%20-%20Master%20System%20-%20Mark%20III.zip/Wonder%20Boy%20in%20Monster%20World%20%28Europe%29.zip" TargetMode="External"/><Relationship Id="rId1005" Type="http://schemas.openxmlformats.org/officeDocument/2006/relationships/hyperlink" Target="https://archive.org/download/ni-roms/roms/Sega%20-%20Master%20System%20-%20Mark%20III.zip/Wonsiin%20%28Korea%29%20%28Unl%29.zip" TargetMode="External"/><Relationship Id="rId1006" Type="http://schemas.openxmlformats.org/officeDocument/2006/relationships/hyperlink" Target="https://archive.org/download/ni-roms/roms/Sega%20-%20Master%20System%20-%20Mark%20III.zip/Woody%20Pop%20-%20Shinjinrui%20no%20Block%20Kuzushi%20%28Japan%29.zip" TargetMode="External"/><Relationship Id="rId1007" Type="http://schemas.openxmlformats.org/officeDocument/2006/relationships/hyperlink" Target="https://archive.org/download/ni-roms/roms/Sega%20-%20Master%20System%20-%20Mark%20III.zip/World%20Class%20Leaderboard%20%28Europe%2C%20Brazil%29%20%28En%29.zip" TargetMode="External"/><Relationship Id="rId1008" Type="http://schemas.openxmlformats.org/officeDocument/2006/relationships/hyperlink" Target="https://archive.org/download/ni-roms/roms/Sega%20-%20Master%20System%20-%20Mark%20III.zip/World%20Cup%20Italia%20%2790%20%28Europe%2C%20Brazil%29%20%28En%29.zip" TargetMode="External"/><Relationship Id="rId1009" Type="http://schemas.openxmlformats.org/officeDocument/2006/relationships/hyperlink" Target="https://archive.org/download/ni-roms/roms/Sega%20-%20Master%20System%20-%20Mark%20III.zip/World%20Cup%20Italia%20%2790%20%28USA%29%20%28Demo%29.zip" TargetMode="External"/><Relationship Id="rId1000" Type="http://schemas.openxmlformats.org/officeDocument/2006/relationships/hyperlink" Target="https://archive.org/download/ni-roms/roms/Sega%20-%20Master%20System%20-%20Mark%20III.zip/Wonder%20Boy%20III%20-%20The%20Dragon%27s%20Trap%20%28USA%2C%20Europe%29.zip" TargetMode="External"/><Relationship Id="rId1001" Type="http://schemas.openxmlformats.org/officeDocument/2006/relationships/hyperlink" Target="https://archive.org/download/ni-roms/roms/Sega%20-%20Master%20System%20-%20Mark%20III.zip/Wonder%20Boy%20in%20Monster%20Land%20%28USA%2C%20Europe%29%20%28Beta%29.zip" TargetMode="External"/><Relationship Id="rId1002" Type="http://schemas.openxmlformats.org/officeDocument/2006/relationships/hyperlink" Target="https://archive.org/download/ni-roms/roms/Sega%20-%20Master%20System%20-%20Mark%20III.zip/Wonder%20Boy%20in%20Monster%20Land%20%28USA%2C%20Europe%29.zip" TargetMode="External"/><Relationship Id="rId1003" Type="http://schemas.openxmlformats.org/officeDocument/2006/relationships/hyperlink" Target="https://archive.org/download/ni-roms/roms/Sega%20-%20Master%20System%20-%20Mark%20III.zip/Wonder%20Boy%20in%20Monster%20World%20%28Europe%29%20%28Beta%29.zip" TargetMode="External"/><Relationship Id="rId1037" Type="http://schemas.openxmlformats.org/officeDocument/2006/relationships/hyperlink" Target="https://archive.org/download/ni-roms/roms/Sega%20-%20Master%20System%20-%20Mark%20III.zip/Zombi%20Terror%20%28World%29%20%28v1.01%29%20%28Aftermarket%29%20%28Unl%29.zip" TargetMode="External"/><Relationship Id="rId1038" Type="http://schemas.openxmlformats.org/officeDocument/2006/relationships/hyperlink" Target="https://archive.org/download/ni-roms/roms/Sega%20-%20Master%20System%20-%20Mark%20III.zip/Zombi%20Terror%20%28World%29%20%28v1.02%29%20%28Aftermarket%29%20%28Unl%29.zip" TargetMode="External"/><Relationship Id="rId1039" Type="http://schemas.openxmlformats.org/officeDocument/2006/relationships/hyperlink" Target="https://archive.org/download/ni-roms/roms/Sega%20-%20Master%20System%20-%20Mark%20III.zip/Zool%20-%20Ninja%20of%20the%20%27Nth%27%20Dimension%20%28Europe%29.zip" TargetMode="External"/><Relationship Id="rId1030" Type="http://schemas.openxmlformats.org/officeDocument/2006/relationships/hyperlink" Target="https://archive.org/download/ni-roms/roms/Sega%20-%20Master%20System%20-%20Mark%20III.zip/Zemina%20Rompack%20-%20Q-Bert%20%2B%20Sports%203%20%2B%20Gulkave%20%2B%20Pooyan%20%28Korea%29%20%28Unl%29.zip" TargetMode="External"/><Relationship Id="rId1031" Type="http://schemas.openxmlformats.org/officeDocument/2006/relationships/hyperlink" Target="https://archive.org/download/ni-roms/roms/Sega%20-%20Master%20System%20-%20Mark%20III.zip/Zillion%20%28Europe%2C%20Brazil%29%20%28En%29%20%28Rev%202%29.zip" TargetMode="External"/><Relationship Id="rId1032" Type="http://schemas.openxmlformats.org/officeDocument/2006/relationships/hyperlink" Target="https://archive.org/download/ni-roms/roms/Sega%20-%20Master%20System%20-%20Mark%20III.zip/Zillion%20%28Japan%2C%20Europe%29%20%28En%2CJa%29.zip" TargetMode="External"/><Relationship Id="rId1033" Type="http://schemas.openxmlformats.org/officeDocument/2006/relationships/hyperlink" Target="https://archive.org/download/ni-roms/roms/Sega%20-%20Master%20System%20-%20Mark%20III.zip/Zillion%20%28USA%2C%20Europe%29%20%28Rev%201%29.zip" TargetMode="External"/><Relationship Id="rId1034" Type="http://schemas.openxmlformats.org/officeDocument/2006/relationships/hyperlink" Target="https://archive.org/download/ni-roms/roms/Sega%20-%20Master%20System%20-%20Mark%20III.zip/Zillion%20II%20-%20The%20Tri%20Formation%20%28World%29%20%28Beta%29.zip" TargetMode="External"/><Relationship Id="rId1035" Type="http://schemas.openxmlformats.org/officeDocument/2006/relationships/hyperlink" Target="https://archive.org/download/ni-roms/roms/Sega%20-%20Master%20System%20-%20Mark%20III.zip/Zillion%20II%20-%20The%20Tri%20Formation%20%28World%29.zip" TargetMode="External"/><Relationship Id="rId1036" Type="http://schemas.openxmlformats.org/officeDocument/2006/relationships/hyperlink" Target="https://archive.org/download/ni-roms/roms/Sega%20-%20Master%20System%20-%20Mark%20III.zip/Zombi%20Terror%20%28World%29%20%28v1.00%29%20%28Aftermarket%29%20%28Unl%29.zip" TargetMode="External"/><Relationship Id="rId1026" Type="http://schemas.openxmlformats.org/officeDocument/2006/relationships/hyperlink" Target="https://archive.org/download/ni-roms/roms/Sega%20-%20Master%20System%20-%20Mark%20III.zip/Zaxxon%203-D%20%28World%29.zip" TargetMode="External"/><Relationship Id="rId1027" Type="http://schemas.openxmlformats.org/officeDocument/2006/relationships/hyperlink" Target="https://archive.org/download/ni-roms/roms/Sega%20-%20Master%20System%20-%20Mark%20III.zip/Zemina%20Best%2025%20%28Korea%29%20%28Unl%29.zip" TargetMode="External"/><Relationship Id="rId1028" Type="http://schemas.openxmlformats.org/officeDocument/2006/relationships/hyperlink" Target="https://archive.org/download/ni-roms/roms/Sega%20-%20Master%20System%20-%20Mark%20III.zip/Zemina%20Best%2039%20%28Korea%29%20%28Unl%29.zip" TargetMode="External"/><Relationship Id="rId1029" Type="http://schemas.openxmlformats.org/officeDocument/2006/relationships/hyperlink" Target="https://archive.org/download/ni-roms/roms/Sega%20-%20Master%20System%20-%20Mark%20III.zip/Zemina%20Best%2088%20%28Korea%29%20%28Unl%29.zip" TargetMode="External"/><Relationship Id="rId1020" Type="http://schemas.openxmlformats.org/officeDocument/2006/relationships/hyperlink" Target="https://archive.org/download/ni-roms/roms/Sega%20-%20Master%20System%20-%20Mark%20III.zip/Xyzolog%20%28Korea%29%20%28En%29%20%28Unl%29.zip" TargetMode="External"/><Relationship Id="rId1021" Type="http://schemas.openxmlformats.org/officeDocument/2006/relationships/hyperlink" Target="https://archive.org/download/ni-roms/roms/Sega%20-%20Master%20System%20-%20Mark%20III.zip/Ys%20%28Japan%29.zip" TargetMode="External"/><Relationship Id="rId1022" Type="http://schemas.openxmlformats.org/officeDocument/2006/relationships/hyperlink" Target="https://archive.org/download/ni-roms/roms/Sega%20-%20Master%20System%20-%20Mark%20III.zip/Ys%20-%20The%20Vanished%20Omens%20%28USA%2C%20Europe%29%20%28Ja%29%20%28Demo%29.zip" TargetMode="External"/><Relationship Id="rId1023" Type="http://schemas.openxmlformats.org/officeDocument/2006/relationships/hyperlink" Target="https://archive.org/download/ni-roms/roms/Sega%20-%20Master%20System%20-%20Mark%20III.zip/Ys%20-%20The%20Vanished%20Omens%20%28USA%2C%20Europe%2C%20Brazil%29%20%28En%29.zip" TargetMode="External"/><Relationship Id="rId1024" Type="http://schemas.openxmlformats.org/officeDocument/2006/relationships/hyperlink" Target="https://archive.org/download/ni-roms/roms/Sega%20-%20Master%20System%20-%20Mark%20III.zip/Yuyryeong-ui%20Jip%20%28Korea%29%20%28Unl%29.zip" TargetMode="External"/><Relationship Id="rId1025" Type="http://schemas.openxmlformats.org/officeDocument/2006/relationships/hyperlink" Target="https://archive.org/download/ni-roms/roms/Sega%20-%20Master%20System%20-%20Mark%20III.zip/Zaxxon%203-D%20%28World%29%20%28Beta%29.zip" TargetMode="External"/><Relationship Id="rId190" Type="http://schemas.openxmlformats.org/officeDocument/2006/relationships/hyperlink" Target="https://archive.org/download/ni-roms/roms/Sega%20-%20Master%20System%20-%20Mark%20III.zip/Bruce%20Lee%20%28World%29%20%28v1.04%29%20%28Tech%20Demo%29%20%28Aftermarket%29%20%28Unl%29.zip" TargetMode="External"/><Relationship Id="rId194" Type="http://schemas.openxmlformats.org/officeDocument/2006/relationships/hyperlink" Target="https://archive.org/download/ni-roms/roms/Sega%20-%20Master%20System%20-%20Mark%20III.zip/Buggy%20Run%20%28Europe%2C%20Brazil%29%20%28En%29.zip" TargetMode="External"/><Relationship Id="rId193" Type="http://schemas.openxmlformats.org/officeDocument/2006/relationships/hyperlink" Target="https://archive.org/download/ni-roms/roms/Sega%20-%20Master%20System%20-%20Mark%20III.zip/Bubble%20Bobble%20%28Taiwan%29%20%28En%29%20%28Unl%29.zip" TargetMode="External"/><Relationship Id="rId192" Type="http://schemas.openxmlformats.org/officeDocument/2006/relationships/hyperlink" Target="https://archive.org/download/ni-roms/roms/Sega%20-%20Master%20System%20-%20Mark%20III.zip/Bubble%20Bobble%20%28Europe%2C%20Brazil%29%20%28En%29.zip" TargetMode="External"/><Relationship Id="rId191" Type="http://schemas.openxmlformats.org/officeDocument/2006/relationships/hyperlink" Target="https://archive.org/download/ni-roms/roms/Sega%20-%20Master%20System%20-%20Mark%20III.zip/Bruce%20Lee%20%28World%29%20%28v1.05%29%20%28Tech%20Demo%29%20%28Aftermarket%29%20%28Unl%29.zip" TargetMode="External"/><Relationship Id="rId187" Type="http://schemas.openxmlformats.org/officeDocument/2006/relationships/hyperlink" Target="https://archive.org/download/ni-roms/roms/Sega%20-%20Master%20System%20-%20Mark%20III.zip/Bruce%20Lee%20%28World%29%20%28v1.00%29%20%28Tech%20Demo%29%20%28Aftermarket%29%20%28Unl%29.zip" TargetMode="External"/><Relationship Id="rId186" Type="http://schemas.openxmlformats.org/officeDocument/2006/relationships/hyperlink" Target="https://archive.org/download/ni-roms/roms/Sega%20-%20Master%20System%20-%20Mark%20III.zip/Bruce%20Lee%20%28World%29%20%28v0.75%29%20%28Beta%29%20%28Aftermarket%29%20%28Unl%29.zip" TargetMode="External"/><Relationship Id="rId185" Type="http://schemas.openxmlformats.org/officeDocument/2006/relationships/hyperlink" Target="https://archive.org/download/ni-roms/roms/Sega%20-%20Master%20System%20-%20Mark%20III.zip/Bruce%20Lee%20%28World%29%20%28v0.52%29%20%28Beta%29%20%28Aftermarket%29%20%28Unl%29.zip" TargetMode="External"/><Relationship Id="rId184" Type="http://schemas.openxmlformats.org/officeDocument/2006/relationships/hyperlink" Target="https://archive.org/download/ni-roms/roms/Sega%20-%20Master%20System%20-%20Mark%20III.zip/Bruce%20Lee%20%28World%29%20%28v0.51%29%20%28Beta%29%20%28Aftermarket%29%20%28Unl%29.zip" TargetMode="External"/><Relationship Id="rId189" Type="http://schemas.openxmlformats.org/officeDocument/2006/relationships/hyperlink" Target="https://archive.org/download/ni-roms/roms/Sega%20-%20Master%20System%20-%20Mark%20III.zip/Bruce%20Lee%20%28World%29%20%28v1.02%29%20%28Tech%20Demo%29%20%28Aftermarket%29%20%28Unl%29.zip" TargetMode="External"/><Relationship Id="rId188" Type="http://schemas.openxmlformats.org/officeDocument/2006/relationships/hyperlink" Target="https://archive.org/download/ni-roms/roms/Sega%20-%20Master%20System%20-%20Mark%20III.zip/Bruce%20Lee%20%28World%29%20%28v1.01%29%20%28Tech%20Demo%29%20%28Aftermarket%29%20%28Unl%29.zip" TargetMode="External"/><Relationship Id="rId183" Type="http://schemas.openxmlformats.org/officeDocument/2006/relationships/hyperlink" Target="https://archive.org/download/ni-roms/roms/Sega%20-%20Master%20System%20-%20Mark%20III.zip/Bruce%20Lee%20%28World%29%20%28v0.50%29%20%28Beta%29%20%28Aftermarket%29%20%28Unl%29.zip" TargetMode="External"/><Relationship Id="rId182" Type="http://schemas.openxmlformats.org/officeDocument/2006/relationships/hyperlink" Target="https://archive.org/download/ni-roms/roms/Sega%20-%20Master%20System%20-%20Mark%20III.zip/Bruce%20Lee%20%28World%29%20%28v0.22%29%20%28Beta%29%20%28Aftermarket%29%20%28Unl%29.zip" TargetMode="External"/><Relationship Id="rId181" Type="http://schemas.openxmlformats.org/officeDocument/2006/relationships/hyperlink" Target="https://archive.org/download/ni-roms/roms/Sega%20-%20Master%20System%20-%20Mark%20III.zip/Bruce%20Lee%20%28World%29%20%28v0.21%29%20%28Beta%29%20%28Aftermarket%29%20%28Unl%29.zip" TargetMode="External"/><Relationship Id="rId180" Type="http://schemas.openxmlformats.org/officeDocument/2006/relationships/hyperlink" Target="https://archive.org/download/ni-roms/roms/Sega%20-%20Master%20System%20-%20Mark%20III.zip/Bruce%20Lee%20%28World%29%20%28v0.20%29%20%28Beta%29%20%28Aftermarket%29%20%28Unl%29.zip" TargetMode="External"/><Relationship Id="rId176" Type="http://schemas.openxmlformats.org/officeDocument/2006/relationships/hyperlink" Target="https://archive.org/download/ni-roms/roms/Sega%20-%20Master%20System%20-%20Mark%20III.zip/Bread%20and%20Butter%20%28World%29%20%28v1.026%29%20%28Aftermarket%29%20%28Unl%29.zip" TargetMode="External"/><Relationship Id="rId175" Type="http://schemas.openxmlformats.org/officeDocument/2006/relationships/hyperlink" Target="https://archive.org/download/ni-roms/roms/Sega%20-%20Master%20System%20-%20Mark%20III.zip/Bread%20and%20Butter%20%28World%29%20%28v1.01%29%20%28Aftermarket%29%20%28Unl%29.zip" TargetMode="External"/><Relationship Id="rId174" Type="http://schemas.openxmlformats.org/officeDocument/2006/relationships/hyperlink" Target="https://archive.org/download/ni-roms/roms/Sega%20-%20Master%20System%20-%20Mark%20III.zip/Bread%20and%20Butter%20%28World%29%20%28v1.00%29%20%28Aftermarket%29%20%28Unl%29.zip" TargetMode="External"/><Relationship Id="rId173" Type="http://schemas.openxmlformats.org/officeDocument/2006/relationships/hyperlink" Target="https://archive.org/download/ni-roms/roms/Sega%20-%20Master%20System%20-%20Mark%20III.zip/Bram%20Stoker%27s%20Dracula%20%28Europe%29.zip" TargetMode="External"/><Relationship Id="rId179" Type="http://schemas.openxmlformats.org/officeDocument/2006/relationships/hyperlink" Target="https://archive.org/download/ni-roms/roms/Sega%20-%20Master%20System%20-%20Mark%20III.zip/Bruce%20Lee%20%28World%29%20%28Aftermarket%29%20%28Unl%29.zip" TargetMode="External"/><Relationship Id="rId178" Type="http://schemas.openxmlformats.org/officeDocument/2006/relationships/hyperlink" Target="https://archive.org/download/ni-roms/roms/Sega%20-%20Master%20System%20-%20Mark%20III.zip/Bread%20and%20Butter%20World%20%28World%29%20%28Aftermarket%29%20%28Unl%29.zip" TargetMode="External"/><Relationship Id="rId177" Type="http://schemas.openxmlformats.org/officeDocument/2006/relationships/hyperlink" Target="https://archive.org/download/ni-roms/roms/Sega%20-%20Master%20System%20-%20Mark%20III.zip/Bread%20and%20Butter%20%28World%29%20%28v1.032%29%20%28Aftermarket%29%20%28Unl%29.zip" TargetMode="External"/><Relationship Id="rId198" Type="http://schemas.openxmlformats.org/officeDocument/2006/relationships/hyperlink" Target="https://archive.org/download/ni-roms/roms/Sega%20-%20Master%20System%20-%20Mark%20III.zip/California%20Games%20%28USA%2C%20Europe%2C%20Brazil%29%20%28En%29.zip" TargetMode="External"/><Relationship Id="rId197" Type="http://schemas.openxmlformats.org/officeDocument/2006/relationships/hyperlink" Target="https://archive.org/download/ni-roms/roms/Sega%20-%20Master%20System%20-%20Mark%20III.zip/C_So%21%20%28Korea%29%20%28Unl%29.zip" TargetMode="External"/><Relationship Id="rId196" Type="http://schemas.openxmlformats.org/officeDocument/2006/relationships/hyperlink" Target="https://archive.org/download/ni-roms/roms/Sega%20-%20Master%20System%20-%20Mark%20III.zip/CWP%20%28World%29%20%28v1.2%29%20%28Aftermarket%29%20%28Unl%29.zip" TargetMode="External"/><Relationship Id="rId195" Type="http://schemas.openxmlformats.org/officeDocument/2006/relationships/hyperlink" Target="https://archive.org/download/ni-roms/roms/Sega%20-%20Master%20System%20-%20Mark%20III.zip/Burgers%20of%20Hanoi%20%28World%29%20%28Proto%29%20%28Aftermarket%29%20%28Unl%29.zip" TargetMode="External"/><Relationship Id="rId199" Type="http://schemas.openxmlformats.org/officeDocument/2006/relationships/hyperlink" Target="https://archive.org/download/ni-roms/roms/Sega%20-%20Master%20System%20-%20Mark%20III.zip/California%20Games%20II%20%28Europe%29.zip" TargetMode="External"/><Relationship Id="rId150" Type="http://schemas.openxmlformats.org/officeDocument/2006/relationships/hyperlink" Target="https://archive.org/download/ni-roms/roms/Sega%20-%20Master%20System%20-%20Mark%20III.zip/Blade%20Eagle%203-D%20%28World%29.zip" TargetMode="External"/><Relationship Id="rId149" Type="http://schemas.openxmlformats.org/officeDocument/2006/relationships/hyperlink" Target="https://archive.org/download/ni-roms/roms/Sega%20-%20Master%20System%20-%20Mark%20III.zip/Blade%20Eagle%20%28World%29%20%28Beta%202%29.zip" TargetMode="External"/><Relationship Id="rId148" Type="http://schemas.openxmlformats.org/officeDocument/2006/relationships/hyperlink" Target="https://archive.org/download/ni-roms/roms/Sega%20-%20Master%20System%20-%20Mark%20III.zip/Blade%20Eagle%20%28World%29%20%28Beta%201%29.zip" TargetMode="External"/><Relationship Id="rId143" Type="http://schemas.openxmlformats.org/officeDocument/2006/relationships/hyperlink" Target="https://archive.org/download/ni-roms/roms/Sega%20-%20Master%20System%20-%20Mark%20III.zip/Bay%20Third%20Dungeon%20%28World%29%20%28v1.20%29%20%28Aftermarket%29%20%28Unl%29.zip" TargetMode="External"/><Relationship Id="rId142" Type="http://schemas.openxmlformats.org/officeDocument/2006/relationships/hyperlink" Target="https://archive.org/download/ni-roms/roms/Sega%20-%20Master%20System%20-%20Mark%20III.zip/Bay%20Third%20Dungeon%20%28World%29%20%28v1.10%29%20%28Aftermarket%29%20%28Unl%29.zip" TargetMode="External"/><Relationship Id="rId141" Type="http://schemas.openxmlformats.org/officeDocument/2006/relationships/hyperlink" Target="https://archive.org/download/ni-roms/roms/Sega%20-%20Master%20System%20-%20Mark%20III.zip/Bay%20Third%20Dungeon%20%28World%29%20%28v1.00%29%20%28Aftermarket%29%20%28Unl%29.zip" TargetMode="External"/><Relationship Id="rId140" Type="http://schemas.openxmlformats.org/officeDocument/2006/relationships/hyperlink" Target="https://archive.org/download/ni-roms/roms/Sega%20-%20Master%20System%20-%20Mark%20III.zip/Battleships%20%28World%29%20%28v1.10%29%20%28Aftermarket%29%20%28Unl%29.zip" TargetMode="External"/><Relationship Id="rId147" Type="http://schemas.openxmlformats.org/officeDocument/2006/relationships/hyperlink" Target="https://archive.org/download/ni-roms/roms/Sega%20-%20Master%20System%20-%20Mark%20III.zip/Black%20Belt%20%28USA%2C%20Europe%2C%20Brazil%29%20%28En%29.zip" TargetMode="External"/><Relationship Id="rId146" Type="http://schemas.openxmlformats.org/officeDocument/2006/relationships/hyperlink" Target="https://archive.org/download/ni-roms/roms/Sega%20-%20Master%20System%20-%20Mark%20III.zip/Black%20Belt%20%28Taiwan%29%20%28En%29%20%28Unl%29.zip" TargetMode="External"/><Relationship Id="rId145" Type="http://schemas.openxmlformats.org/officeDocument/2006/relationships/hyperlink" Target="https://archive.org/download/ni-roms/roms/Sega%20-%20Master%20System%20-%20Mark%20III.zip/Be%20No%20Sqr%20%28World%29%20%28v1.01%29%20%28Auto%20Demo%29%20%28Aftermarket%29%20%28Unl%29.zip" TargetMode="External"/><Relationship Id="rId144" Type="http://schemas.openxmlformats.org/officeDocument/2006/relationships/hyperlink" Target="https://archive.org/download/ni-roms/roms/Sega%20-%20Master%20System%20-%20Mark%20III.zip/Be%20No%20Sqr%20%28World%29%20%28v1.00%29%20%28Auto%20Demo%29%20%28Aftermarket%29%20%28Unl%29.zip" TargetMode="External"/><Relationship Id="rId139" Type="http://schemas.openxmlformats.org/officeDocument/2006/relationships/hyperlink" Target="https://archive.org/download/ni-roms/roms/Sega%20-%20Master%20System%20-%20Mark%20III.zip/Battleships%20%28World%29%20%28v1.00%29%20%28Aftermarket%29%20%28Unl%29.zip" TargetMode="External"/><Relationship Id="rId138" Type="http://schemas.openxmlformats.org/officeDocument/2006/relationships/hyperlink" Target="https://archive.org/download/ni-roms/roms/Sega%20-%20Master%20System%20-%20Mark%20III.zip/Battlemaniacs%20%28Brazil%29%20%28En%29.zip" TargetMode="External"/><Relationship Id="rId137" Type="http://schemas.openxmlformats.org/officeDocument/2006/relationships/hyperlink" Target="https://archive.org/download/ni-roms/roms/Sega%20-%20Master%20System%20-%20Mark%20III.zip/Battle%20Wings%20%28World%29%20%28Beta%29%20%281988-09-07%29.zip" TargetMode="External"/><Relationship Id="rId132" Type="http://schemas.openxmlformats.org/officeDocument/2006/relationships/hyperlink" Target="https://archive.org/download/ni-roms/roms/Sega%20-%20Master%20System%20-%20Mark%20III.zip/Basketball%20Nightmare%20%28Europe%2C%20Brazil%29%20%28En%29.zip" TargetMode="External"/><Relationship Id="rId131" Type="http://schemas.openxmlformats.org/officeDocument/2006/relationships/hyperlink" Target="https://archive.org/download/ni-roms/roms/Sega%20-%20Master%20System%20-%20Mark%20III.zip/Basketball%20Nightmare%20%28Europe%2C%20Brazil%29%20%28En%29%20%28Beta%202%29.zip" TargetMode="External"/><Relationship Id="rId130" Type="http://schemas.openxmlformats.org/officeDocument/2006/relationships/hyperlink" Target="https://archive.org/download/ni-roms/roms/Sega%20-%20Master%20System%20-%20Mark%20III.zip/Basketball%20Nightmare%20%28Europe%2C%20Brazil%29%20%28En%29%20%28Beta%201%29.zip" TargetMode="External"/><Relationship Id="rId136" Type="http://schemas.openxmlformats.org/officeDocument/2006/relationships/hyperlink" Target="https://archive.org/download/ni-roms/roms/Sega%20-%20Master%20System%20-%20Mark%20III.zip/Battle%20Out%20Run%20%28Europe%2C%20Brazil%29%20%28En%29.zip" TargetMode="External"/><Relationship Id="rId135" Type="http://schemas.openxmlformats.org/officeDocument/2006/relationships/hyperlink" Target="https://archive.org/download/ni-roms/roms/Sega%20-%20Master%20System%20-%20Mark%20III.zip/Battle%20City%20%28World%29%20%28v2.0%29%20%28Aftermarket%29%20%28Unl%29.zip" TargetMode="External"/><Relationship Id="rId134" Type="http://schemas.openxmlformats.org/officeDocument/2006/relationships/hyperlink" Target="https://archive.org/download/ni-roms/roms/Sega%20-%20Master%20System%20-%20Mark%20III.zip/Battle%20City%20%28World%29%20%28v1.0%29%20%28Aftermarket%29%20%28Unl%29.zip" TargetMode="External"/><Relationship Id="rId133" Type="http://schemas.openxmlformats.org/officeDocument/2006/relationships/hyperlink" Target="https://archive.org/download/ni-roms/roms/Sega%20-%20Master%20System%20-%20Mark%20III.zip/Batman%20Returns%20%28Europe%2C%20Brazil%29%20%28En%29.zip" TargetMode="External"/><Relationship Id="rId172" Type="http://schemas.openxmlformats.org/officeDocument/2006/relationships/hyperlink" Target="https://archive.org/download/ni-roms/roms/Sega%20-%20Master%20System%20-%20Mark%20III.zip/Bonkers%20Wax%20Up%21%20%28Brazil%29%20%28En%29.zip" TargetMode="External"/><Relationship Id="rId171" Type="http://schemas.openxmlformats.org/officeDocument/2006/relationships/hyperlink" Target="https://archive.org/download/ni-roms/roms/Sega%20-%20Master%20System%20-%20Mark%20III.zip/Bonanza%20Bros.%20%28Europe%2C%20Brazil%29%20%28En%29.zip" TargetMode="External"/><Relationship Id="rId170" Type="http://schemas.openxmlformats.org/officeDocument/2006/relationships/hyperlink" Target="https://archive.org/download/ni-roms/roms/Sega%20-%20Master%20System%20-%20Mark%20III.zip/Bomber%20Raid%20%28World%29.zip" TargetMode="External"/><Relationship Id="rId165" Type="http://schemas.openxmlformats.org/officeDocument/2006/relationships/hyperlink" Target="https://archive.org/download/ni-roms/roms/Sega%20-%20Master%20System%20-%20Mark%20III.zip/Bock%27s%20Birthday%202011%20%28World%29%20%28Auto%20Demo%29%20%28Aftermarket%29%20%28Unl%29.zip" TargetMode="External"/><Relationship Id="rId164" Type="http://schemas.openxmlformats.org/officeDocument/2006/relationships/hyperlink" Target="https://archive.org/download/ni-roms/roms/Sega%20-%20Master%20System%20-%20Mark%20III.zip/Bock%27s%20Birthday%202007%20%28World%29%20%28Auto%20Demo%29%20%28Aftermarket%29%20%28Unl%29.zip" TargetMode="External"/><Relationship Id="rId163" Type="http://schemas.openxmlformats.org/officeDocument/2006/relationships/hyperlink" Target="https://archive.org/download/ni-roms/roms/Sega%20-%20Master%20System%20-%20Mark%20III.zip/Bock%27s%20Birthday%202006%20%28World%29%20%28Auto%20Demo%29%20%28Aftermarket%29%20%28Unl%29.zip" TargetMode="External"/><Relationship Id="rId162" Type="http://schemas.openxmlformats.org/officeDocument/2006/relationships/hyperlink" Target="https://archive.org/download/ni-roms/roms/Sega%20-%20Master%20System%20-%20Mark%20III.zip/Bock%27s%20Birthday%202004%20%28World%29%20%28v1.1%29%20%28Auto%20Demo%29%20%28Aftermarket%29%20%28Unl%29.zip" TargetMode="External"/><Relationship Id="rId169" Type="http://schemas.openxmlformats.org/officeDocument/2006/relationships/hyperlink" Target="https://archive.org/download/ni-roms/roms/Sega%20-%20Master%20System%20-%20Mark%20III.zip/Bombeiros%20%28Brazil%29%20%28Mega%20Drive%204%29.zip" TargetMode="External"/><Relationship Id="rId168" Type="http://schemas.openxmlformats.org/officeDocument/2006/relationships/hyperlink" Target="https://archive.org/download/ni-roms/roms/Sega%20-%20Master%20System%20-%20Mark%20III.zip/Bolhas%20%28Brazil%29%20%28Mega%20Drive%204%29.zip" TargetMode="External"/><Relationship Id="rId167" Type="http://schemas.openxmlformats.org/officeDocument/2006/relationships/hyperlink" Target="https://archive.org/download/ni-roms/roms/Sega%20-%20Master%20System%20-%20Mark%20III.zip/Bolas%20e%20Cores%20%28Brazil%29%20%28Mega%20Drive%204%29.zip" TargetMode="External"/><Relationship Id="rId166" Type="http://schemas.openxmlformats.org/officeDocument/2006/relationships/hyperlink" Target="https://archive.org/download/ni-roms/roms/Sega%20-%20Master%20System%20-%20Mark%20III.zip/Bock%27s%20Birthday%202011%20II%20%28World%29%20%28Auto%20Demo%29%20%28Aftermarket%29%20%28Unl%29.zip" TargetMode="External"/><Relationship Id="rId161" Type="http://schemas.openxmlformats.org/officeDocument/2006/relationships/hyperlink" Target="https://archive.org/download/ni-roms/roms/Sega%20-%20Master%20System%20-%20Mark%20III.zip/Bock%27s%20Birthday%202004%20%28World%29%20%28v1.0%29%20%28Auto%20Demo%29%20%28Aftermarket%29%20%28Unl%29.zip" TargetMode="External"/><Relationship Id="rId160" Type="http://schemas.openxmlformats.org/officeDocument/2006/relationships/hyperlink" Target="https://archive.org/download/ni-roms/roms/Sega%20-%20Master%20System%20-%20Mark%20III.zip/Bock%27s%20Birthday%202003%20%28World%29%20%28Auto%20Demo%29%20%28Aftermarket%29%20%28Unl%29.zip" TargetMode="External"/><Relationship Id="rId159" Type="http://schemas.openxmlformats.org/officeDocument/2006/relationships/hyperlink" Target="https://archive.org/download/ni-roms/roms/Sega%20-%20Master%20System%20-%20Mark%20III.zip/Bock%27s%20Birthday%202002%20%28World%29%20%28Auto%20Demo%29%20%28Aftermarket%29%20%28Unl%29.zip" TargetMode="External"/><Relationship Id="rId154" Type="http://schemas.openxmlformats.org/officeDocument/2006/relationships/hyperlink" Target="https://archive.org/download/ni-roms/roms/Sega%20-%20Master%20System%20-%20Mark%20III.zip/Bloki%20%28World%29%20%28v1.00%29%20%28Unl%29.zip" TargetMode="External"/><Relationship Id="rId153" Type="http://schemas.openxmlformats.org/officeDocument/2006/relationships/hyperlink" Target="https://archive.org/download/ni-roms/roms/Sega%20-%20Master%20System%20-%20Mark%20III.zip/Blockhead%20%28World%29%20%28v1.01%29%20%28Proto%29%20%28Aftermarket%29%20%28Unl%29.zip" TargetMode="External"/><Relationship Id="rId152" Type="http://schemas.openxmlformats.org/officeDocument/2006/relationships/hyperlink" Target="https://archive.org/download/ni-roms/roms/Sega%20-%20Master%20System%20-%20Mark%20III.zip/Blast%20Arena%20%28World%29%20%28v1.0%29%20%28Aftermarket%29%20%28Unl%29.zip" TargetMode="External"/><Relationship Id="rId151" Type="http://schemas.openxmlformats.org/officeDocument/2006/relationships/hyperlink" Target="https://archive.org/download/ni-roms/roms/Sega%20-%20Master%20System%20-%20Mark%20III.zip/Blast%20Arena%20%28World%29%20%28v0.8%29%20%28Beta%29%20%28Aftermarket%29%20%28Unl%29.zip" TargetMode="External"/><Relationship Id="rId158" Type="http://schemas.openxmlformats.org/officeDocument/2006/relationships/hyperlink" Target="https://archive.org/download/ni-roms/roms/Sega%20-%20Master%20System%20-%20Mark%20III.zip/Bobble%20Bobble%20%28Korea%29%20%28En%29%20%28Unl%29.zip" TargetMode="External"/><Relationship Id="rId157" Type="http://schemas.openxmlformats.org/officeDocument/2006/relationships/hyperlink" Target="https://archive.org/download/ni-roms/roms/Sega%20-%20Master%20System%20-%20Mark%20III.zip/Bloki%20%28World%29%20%28v1.03%29%20%28Aftermarket%29%20%28Unl%29.zip" TargetMode="External"/><Relationship Id="rId156" Type="http://schemas.openxmlformats.org/officeDocument/2006/relationships/hyperlink" Target="https://archive.org/download/ni-roms/roms/Sega%20-%20Master%20System%20-%20Mark%20III.zip/Bloki%20%28World%29%20%28v1.02%29%20%28Aftermarket%29%20%28Unl%29.zip" TargetMode="External"/><Relationship Id="rId155" Type="http://schemas.openxmlformats.org/officeDocument/2006/relationships/hyperlink" Target="https://archive.org/download/ni-roms/roms/Sega%20-%20Master%20System%20-%20Mark%20III.zip/Bloki%20%28World%29%20%28v1.01%29%20%28Aftermarket%29%20%28Unl%29.zip" TargetMode="External"/><Relationship Id="rId107" Type="http://schemas.openxmlformats.org/officeDocument/2006/relationships/hyperlink" Target="https://archive.org/download/ni-roms/roms/Sega%20-%20Master%20System%20-%20Mark%20III.zip/Astro%20Force%20%28World%29%20%28v1.02%29%20%28Aftermarket%29%20%28Unl%29.zip" TargetMode="External"/><Relationship Id="rId106" Type="http://schemas.openxmlformats.org/officeDocument/2006/relationships/hyperlink" Target="https://archive.org/download/ni-roms/roms/Sega%20-%20Master%20System%20-%20Mark%20III.zip/Astro%20Force%20%28World%29%20%28v1.01%29%20%28Aftermarket%29%20%28Unl%29.zip" TargetMode="External"/><Relationship Id="rId105" Type="http://schemas.openxmlformats.org/officeDocument/2006/relationships/hyperlink" Target="https://archive.org/download/ni-roms/roms/Sega%20-%20Master%20System%20-%20Mark%20III.zip/Astro%20Force%20%28World%29%20%28v1.00%29%20%28Aftermarket%29%20%28Unl%29.zip" TargetMode="External"/><Relationship Id="rId104" Type="http://schemas.openxmlformats.org/officeDocument/2006/relationships/hyperlink" Target="https://archive.org/download/ni-roms/roms/Sega%20-%20Master%20System%20-%20Mark%20III.zip/Astro%20Flash%20%28Japan%29.zip" TargetMode="External"/><Relationship Id="rId109" Type="http://schemas.openxmlformats.org/officeDocument/2006/relationships/hyperlink" Target="https://archive.org/download/ni-roms/roms/Sega%20-%20Master%20System%20-%20Mark%20III.zip/Astro%20Warrior%20%26%20Pit%20Pot%20%28Brazil%29%20%28En%29%20%28Master%20System%20Evolution%29.zip" TargetMode="External"/><Relationship Id="rId108" Type="http://schemas.openxmlformats.org/officeDocument/2006/relationships/hyperlink" Target="https://archive.org/download/ni-roms/roms/Sega%20-%20Master%20System%20-%20Mark%20III.zip/Astro%20Force%20%28World%29%20%28v1.03%29%20%28Aftermarket%29%20%28Unl%29.zip" TargetMode="External"/><Relationship Id="rId103" Type="http://schemas.openxmlformats.org/officeDocument/2006/relationships/hyperlink" Target="https://archive.org/download/ni-roms/roms/Sega%20-%20Master%20System%20-%20Mark%20III.zip/Astro%20Adventure%20%28Taiwan%29%20%28En%29%20%28Unl%29.zip" TargetMode="External"/><Relationship Id="rId102" Type="http://schemas.openxmlformats.org/officeDocument/2006/relationships/hyperlink" Target="https://archive.org/download/ni-roms/roms/Sega%20-%20Master%20System%20-%20Mark%20III.zip/Asterix%20and%20the%20Secret%20Mission%20%28Europe%2C%20Brazil%29%20%28En%2CFr%2CDe%29.zip" TargetMode="External"/><Relationship Id="rId101" Type="http://schemas.openxmlformats.org/officeDocument/2006/relationships/hyperlink" Target="https://archive.org/download/ni-roms/roms/Sega%20-%20Master%20System%20-%20Mark%20III.zip/Asterix%20and%20the%20Great%20Rescue%20%28Europe%2C%20Brazil%29%20%28En%2CFr%2CDe%2CEs%2CIt%29.zip" TargetMode="External"/><Relationship Id="rId100" Type="http://schemas.openxmlformats.org/officeDocument/2006/relationships/hyperlink" Target="https://archive.org/download/ni-roms/roms/Sega%20-%20Master%20System%20-%20Mark%20III.zip/Asterix%20%28Europe%2C%20Brazil%29%20%28En%2CFr%29.zip" TargetMode="External"/><Relationship Id="rId129" Type="http://schemas.openxmlformats.org/officeDocument/2006/relationships/hyperlink" Target="https://archive.org/download/ni-roms/roms/Sega%20-%20Master%20System%20-%20Mark%20III.zip/Bara%20Buruu%20%28World%29%20%28Aftermarket%29%20%28Unl%29.zip" TargetMode="External"/><Relationship Id="rId128" Type="http://schemas.openxmlformats.org/officeDocument/2006/relationships/hyperlink" Target="https://archive.org/download/ni-roms/roms/Sega%20-%20Master%20System%20-%20Mark%20III.zip/Bank%20Panic%20%28Europe%2C%20Brazil%29%20%28En%29.zip" TargetMode="External"/><Relationship Id="rId127" Type="http://schemas.openxmlformats.org/officeDocument/2006/relationships/hyperlink" Target="https://archive.org/download/ni-roms/roms/Sega%20-%20Master%20System%20-%20Mark%20III.zip/Baluba%20Balok%20%28World%29%20%28Aftermarket%29%20%28Unl%29.zip" TargetMode="External"/><Relationship Id="rId126" Type="http://schemas.openxmlformats.org/officeDocument/2006/relationships/hyperlink" Target="https://archive.org/download/ni-roms/roms/Sega%20-%20Master%20System%20-%20Mark%20III.zip/Baku%20Baku%20%28Brazil%29%20%28En%29.zip" TargetMode="External"/><Relationship Id="rId121" Type="http://schemas.openxmlformats.org/officeDocument/2006/relationships/hyperlink" Target="https://archive.org/download/ni-roms/roms/Sega%20-%20Master%20System%20-%20Mark%20III.zip/Back%20to%20the%20Future%20Part%20II%20%28Europe%2C%20Brazil%29%20%28En%29.zip" TargetMode="External"/><Relationship Id="rId120" Type="http://schemas.openxmlformats.org/officeDocument/2006/relationships/hyperlink" Target="https://archive.org/download/ni-roms/roms/Sega%20-%20Master%20System%20-%20Mark%20III.zip/BOoM%20%28World%29%20%28v1.1%29%20%28Aftermarket%29%20%28Unl%29.zip" TargetMode="External"/><Relationship Id="rId125" Type="http://schemas.openxmlformats.org/officeDocument/2006/relationships/hyperlink" Target="https://archive.org/download/ni-roms/roms/Sega%20-%20Master%20System%20-%20Mark%20III.zip/Bad%20Apple%20for%20SMS%20%28World%29%20%28Auto%20Demo%29%20%28Aftermarket%29%20%28Unl%29.zip" TargetMode="External"/><Relationship Id="rId124" Type="http://schemas.openxmlformats.org/officeDocument/2006/relationships/hyperlink" Target="https://archive.org/download/ni-roms/roms/Sega%20-%20Master%20System%20-%20Mark%20III.zip/Bad%20Apple%203D%20%28World%29%20%28v7.00%29%20%28Auto%20Demo%29%20%28Aftermarket%29%20%28Unl%29.zip" TargetMode="External"/><Relationship Id="rId123" Type="http://schemas.openxmlformats.org/officeDocument/2006/relationships/hyperlink" Target="https://archive.org/download/ni-roms/roms/Sega%20-%20Master%20System%20-%20Mark%20III.zip/Bad%20Apple%20%28World%29%20%28v0.01%29%20%28Auto%20Demo%29%20%28Aftermarket%29%20%28Unl%29.zip" TargetMode="External"/><Relationship Id="rId122" Type="http://schemas.openxmlformats.org/officeDocument/2006/relationships/hyperlink" Target="https://archive.org/download/ni-roms/roms/Sega%20-%20Master%20System%20-%20Mark%20III.zip/Back%20to%20the%20Future%20Part%20III%20%28Europe%29.zip" TargetMode="External"/><Relationship Id="rId118" Type="http://schemas.openxmlformats.org/officeDocument/2006/relationships/hyperlink" Target="https://archive.org/download/ni-roms/roms/Sega%20-%20Master%20System%20-%20Mark%20III.zip/BMX%20Trial%20-%20Alex%20Kidd%20%28Japan%29.zip" TargetMode="External"/><Relationship Id="rId117" Type="http://schemas.openxmlformats.org/officeDocument/2006/relationships/hyperlink" Target="https://archive.org/download/ni-roms/roms/Sega%20-%20Master%20System%20-%20Mark%20III.zip/Aztel%20Adventure%20%28Taiwan%29%20%28En%29%20%28Unl%29.zip" TargetMode="External"/><Relationship Id="rId116" Type="http://schemas.openxmlformats.org/officeDocument/2006/relationships/hyperlink" Target="https://archive.org/download/ni-roms/roms/Sega%20-%20Master%20System%20-%20Mark%20III.zip/Aztec%20Adventure%20%28World%29.zip" TargetMode="External"/><Relationship Id="rId115" Type="http://schemas.openxmlformats.org/officeDocument/2006/relationships/hyperlink" Target="https://archive.org/download/ni-roms/roms/Sega%20-%20Master%20System%20-%20Mark%20III.zip/Ayrton%20Senna%27s%20Super%20Monaco%20GP%20II%20%28Europe%2C%20Brazil%29%20%28En%29.zip" TargetMode="External"/><Relationship Id="rId119" Type="http://schemas.openxmlformats.org/officeDocument/2006/relationships/hyperlink" Target="https://archive.org/download/ni-roms/roms/Sega%20-%20Master%20System%20-%20Mark%20III.zip/BOoM%20%28World%29%20%28v1.0%29%20%28Aftermarket%29%20%28Unl%29.zip" TargetMode="External"/><Relationship Id="rId110" Type="http://schemas.openxmlformats.org/officeDocument/2006/relationships/hyperlink" Target="https://archive.org/download/ni-roms/roms/Sega%20-%20Master%20System%20-%20Mark%20III.zip/Astro%20Warrior%20%26%20Pit%20Pot%20%28Europe%29%20%28Sample%29.zip" TargetMode="External"/><Relationship Id="rId114" Type="http://schemas.openxmlformats.org/officeDocument/2006/relationships/hyperlink" Target="https://archive.org/download/ni-roms/roms/Sega%20-%20Master%20System%20-%20Mark%20III.zip/Aventuras%20da%20TV%20Colosso%2C%20As%20%28Brazil%29.zip" TargetMode="External"/><Relationship Id="rId113" Type="http://schemas.openxmlformats.org/officeDocument/2006/relationships/hyperlink" Target="https://archive.org/download/ni-roms/roms/Sega%20-%20Master%20System%20-%20Mark%20III.zip/Astroswab%20%28World%29%20%28Aftermarket%29%20%28Unl%29.zip" TargetMode="External"/><Relationship Id="rId112" Type="http://schemas.openxmlformats.org/officeDocument/2006/relationships/hyperlink" Target="https://archive.org/download/ni-roms/roms/Sega%20-%20Master%20System%20-%20Mark%20III.zip/Astro%20Warrior%20%28Japan%2C%20USA%2C%20Brazil%29%20%28En%29.zip" TargetMode="External"/><Relationship Id="rId111" Type="http://schemas.openxmlformats.org/officeDocument/2006/relationships/hyperlink" Target="https://archive.org/download/ni-roms/roms/Sega%20-%20Master%20System%20-%20Mark%20III.zip/Astro%20Warrior%20%26%20Pit%20Pot%20%28Europe%29.zip" TargetMode="External"/><Relationship Id="rId392" Type="http://schemas.openxmlformats.org/officeDocument/2006/relationships/hyperlink" Target="https://archive.org/download/ni-roms/roms/Sega%20-%20Master%20System%20-%20Mark%20III.zip/Fushigi%20no%20Oshiro%20Pit%20Pot%20%28Japan%29.zip" TargetMode="External"/><Relationship Id="rId391" Type="http://schemas.openxmlformats.org/officeDocument/2006/relationships/hyperlink" Target="https://archive.org/download/ni-roms/roms/Sega%20-%20Master%20System%20-%20Mark%20III.zip/Fushigi%20no%20Oshiro%20Pit%20Pot%20%28Japan%29%20%28Beta%29.zip" TargetMode="External"/><Relationship Id="rId390" Type="http://schemas.openxmlformats.org/officeDocument/2006/relationships/hyperlink" Target="https://archive.org/download/ni-roms/roms/Sega%20-%20Master%20System%20-%20Mark%20III.zip/Fullscreen%20Palette%20Test%20Program%20%28World%29%20%28Program%29%20%28Aftermarket%29%20%28Unl%29.zip" TargetMode="External"/><Relationship Id="rId385" Type="http://schemas.openxmlformats.org/officeDocument/2006/relationships/hyperlink" Target="https://archive.org/download/ni-roms/roms/Sega%20-%20Master%20System%20-%20Mark%20III.zip/Flip%20Flap%20%28World%29%20%28v2.10%29%20%28Proto%29%20%28Aftermarket%29%20%28Unl%29.zip" TargetMode="External"/><Relationship Id="rId384" Type="http://schemas.openxmlformats.org/officeDocument/2006/relationships/hyperlink" Target="https://archive.org/download/ni-roms/roms/Sega%20-%20Master%20System%20-%20Mark%20III.zip/Flintstones%2C%20The%20%28Europe%2C%20Brazil%29%20%28En%29.zip" TargetMode="External"/><Relationship Id="rId383" Type="http://schemas.openxmlformats.org/officeDocument/2006/relationships/hyperlink" Target="https://archive.org/download/ni-roms/roms/Sega%20-%20Master%20System%20-%20Mark%20III.zip/Flight%20of%20Pigarus%20%28Unknown%29%20%28v1.11%29%20%28Aftermarket%29%20%28Unl%29.zip" TargetMode="External"/><Relationship Id="rId382" Type="http://schemas.openxmlformats.org/officeDocument/2006/relationships/hyperlink" Target="https://archive.org/download/ni-roms/roms/Sega%20-%20Master%20System%20-%20Mark%20III.zip/Flight%20of%20Pigarus%20%28Unknown%29%20%28v1.10%29%20%28Aftermarket%29%20%28Unl%29.zip" TargetMode="External"/><Relationship Id="rId389" Type="http://schemas.openxmlformats.org/officeDocument/2006/relationships/hyperlink" Target="https://archive.org/download/ni-roms/roms/Sega%20-%20Master%20System%20-%20Mark%20III.zip/Freeway%20%2786%20%28World%29%20%28Aftermarket%29%20%28Unl%29.zip" TargetMode="External"/><Relationship Id="rId388" Type="http://schemas.openxmlformats.org/officeDocument/2006/relationships/hyperlink" Target="https://archive.org/download/ni-roms/roms/Sega%20-%20Master%20System%20-%20Mark%20III.zip/Forgotten%20Worlds%20%28Taiwan%29%20%28En%29%20%28Unl%29.zip" TargetMode="External"/><Relationship Id="rId387" Type="http://schemas.openxmlformats.org/officeDocument/2006/relationships/hyperlink" Target="https://archive.org/download/ni-roms/roms/Sega%20-%20Master%20System%20-%20Mark%20III.zip/Forgotten%20Worlds%20%28Europe%2C%20Brazil%29%20%28En%29.zip" TargetMode="External"/><Relationship Id="rId386" Type="http://schemas.openxmlformats.org/officeDocument/2006/relationships/hyperlink" Target="https://archive.org/download/ni-roms/roms/Sega%20-%20Master%20System%20-%20Mark%20III.zip/Food%20Fighter%20%28World%29%20%28v0.4%29%20%28Aftermarket%29%20%28Unl%29.zip" TargetMode="External"/><Relationship Id="rId381" Type="http://schemas.openxmlformats.org/officeDocument/2006/relationships/hyperlink" Target="https://archive.org/download/ni-roms/roms/Sega%20-%20Master%20System%20-%20Mark%20III.zip/Flight%20of%20Pigarus%20%28Unknown%29%20%28v1.00%29%20%28Aftermarket%29%20%28Unl%29.zip" TargetMode="External"/><Relationship Id="rId380" Type="http://schemas.openxmlformats.org/officeDocument/2006/relationships/hyperlink" Target="https://archive.org/download/ni-roms/roms/Sega%20-%20Master%20System%20-%20Mark%20III.zip/Flashpoint%20%28Korea%29%20%28Unl%29.zip" TargetMode="External"/><Relationship Id="rId379" Type="http://schemas.openxmlformats.org/officeDocument/2006/relationships/hyperlink" Target="https://archive.org/download/ni-roms/roms/Sega%20-%20Master%20System%20-%20Mark%20III.zip/Flash%2C%20The%20%28Europe%2C%20Brazil%29%20%28En%29.zip" TargetMode="External"/><Relationship Id="rId374" Type="http://schemas.openxmlformats.org/officeDocument/2006/relationships/hyperlink" Target="https://archive.org/download/ni-roms/roms/Sega%20-%20Master%20System%20-%20Mark%20III.zip/Feiche%20Zhengba%20Zhan%20%28Taiwan%29%20%28En%29%20%28Unl%29.zip" TargetMode="External"/><Relationship Id="rId373" Type="http://schemas.openxmlformats.org/officeDocument/2006/relationships/hyperlink" Target="https://archive.org/download/ni-roms/roms/Sega%20-%20Master%20System%20-%20Mark%20III.zip/Fantasy%20Zone%20II%20-%20Opa-Opa%20no%20Namida%20%28Japan%29.zip" TargetMode="External"/><Relationship Id="rId372" Type="http://schemas.openxmlformats.org/officeDocument/2006/relationships/hyperlink" Target="https://archive.org/download/ni-roms/roms/Sega%20-%20Master%20System%20-%20Mark%20III.zip/Fantasy%20Zone%20II%20%28USA%2C%20Europe%2C%20Brazil%29%20%28En%29.zip" TargetMode="External"/><Relationship Id="rId371" Type="http://schemas.openxmlformats.org/officeDocument/2006/relationships/hyperlink" Target="https://archive.org/download/ni-roms/roms/Sega%20-%20Master%20System%20-%20Mark%20III.zip/Fantasy%20Zone%20-%20The%20Maze%20%28USA%2C%20Europe%2C%20Brazil%29%20%28En%29.zip" TargetMode="External"/><Relationship Id="rId378" Type="http://schemas.openxmlformats.org/officeDocument/2006/relationships/hyperlink" Target="https://archive.org/download/ni-roms/roms/Sega%20-%20Master%20System%20-%20Mark%20III.zip/Fire%20%26%20Ice%20%28Brazil%29%20%28En%29.zip" TargetMode="External"/><Relationship Id="rId377" Type="http://schemas.openxmlformats.org/officeDocument/2006/relationships/hyperlink" Target="https://archive.org/download/ni-roms/roms/Sega%20-%20Master%20System%20-%20Mark%20III.zip/Fire%20%26%20Forget%20II%20%28Europe%29.zip" TargetMode="External"/><Relationship Id="rId376" Type="http://schemas.openxmlformats.org/officeDocument/2006/relationships/hyperlink" Target="https://archive.org/download/ni-roms/roms/Sega%20-%20Master%20System%20-%20Mark%20III.zip/Final%20Bubble%20Bobble%20%28Japan%29.zip" TargetMode="External"/><Relationship Id="rId375" Type="http://schemas.openxmlformats.org/officeDocument/2006/relationships/hyperlink" Target="https://archive.org/download/ni-roms/roms/Sega%20-%20Master%20System%20-%20Mark%20III.zip/Ferias%20Frustradas%20do%20Pica%20Pau%20%28Brazil%29.zip" TargetMode="External"/><Relationship Id="rId396" Type="http://schemas.openxmlformats.org/officeDocument/2006/relationships/hyperlink" Target="https://archive.org/download/ni-roms/roms/Sega%20-%20Master%20System%20-%20Mark%20III.zip/Gain%20Ground%20%28Europe%2C%20Brazil%29%20%28En%29%20%28Beta%29.zip" TargetMode="External"/><Relationship Id="rId395" Type="http://schemas.openxmlformats.org/officeDocument/2006/relationships/hyperlink" Target="https://archive.org/download/ni-roms/roms/Sega%20-%20Master%20System%20-%20Mark%20III.zip/Gaegujangi%20Ggachi%20%28Korea%29%20%28Unl%29.zip" TargetMode="External"/><Relationship Id="rId394" Type="http://schemas.openxmlformats.org/officeDocument/2006/relationships/hyperlink" Target="https://archive.org/download/ni-roms/roms/Sega%20-%20Master%20System%20-%20Mark%20III.zip/GP%20Rider%20%28Europe%2C%20Brazil%29%20%28En%29.zip" TargetMode="External"/><Relationship Id="rId393" Type="http://schemas.openxmlformats.org/officeDocument/2006/relationships/hyperlink" Target="https://archive.org/download/ni-roms/roms/Sega%20-%20Master%20System%20-%20Mark%20III.zip/G-LOC%20-%20Air%20Battle%20%28Europe%2C%20Brazil%29%20%28En%29.zip" TargetMode="External"/><Relationship Id="rId399" Type="http://schemas.openxmlformats.org/officeDocument/2006/relationships/hyperlink" Target="https://archive.org/download/ni-roms/roms/Sega%20-%20Master%20System%20-%20Mark%20III.zip/Galactic%20Revenge%20%28World%29%20%28v1.0%29%20%28Aftermarket%29%20%28Unl%29.zip" TargetMode="External"/><Relationship Id="rId398" Type="http://schemas.openxmlformats.org/officeDocument/2006/relationships/hyperlink" Target="https://archive.org/download/ni-roms/roms/Sega%20-%20Master%20System%20-%20Mark%20III.zip/Galactic%20Protector%20%28Japan%29.zip" TargetMode="External"/><Relationship Id="rId397" Type="http://schemas.openxmlformats.org/officeDocument/2006/relationships/hyperlink" Target="https://archive.org/download/ni-roms/roms/Sega%20-%20Master%20System%20-%20Mark%20III.zip/Gain%20Ground%20%28Europe%2C%20Brazil%29%20%28En%29.zip" TargetMode="External"/><Relationship Id="rId40" Type="http://schemas.openxmlformats.org/officeDocument/2006/relationships/hyperlink" Target="https://archive.org/download/ni-roms/roms/Sega%20-%20Master%20System%20-%20Mark%20III.zip/Aerial%20Assault%20%28Taiwan%29%20%28En%29%20%28Unl%29.zip" TargetMode="External"/><Relationship Id="rId42" Type="http://schemas.openxmlformats.org/officeDocument/2006/relationships/hyperlink" Target="https://archive.org/download/ni-roms/roms/Sega%20-%20Master%20System%20-%20Mark%20III.zip/Africa%20%28World%29%20%28Audio%29%20%28Aftermarket%29%20%28Unl%29.zip" TargetMode="External"/><Relationship Id="rId41" Type="http://schemas.openxmlformats.org/officeDocument/2006/relationships/hyperlink" Target="https://archive.org/download/ni-roms/roms/Sega%20-%20Master%20System%20-%20Mark%20III.zip/Aerial%20Assault%20%28USA%29.zip" TargetMode="External"/><Relationship Id="rId44" Type="http://schemas.openxmlformats.org/officeDocument/2006/relationships/hyperlink" Target="https://archive.org/download/ni-roms/roms/Sega%20-%20Master%20System%20-%20Mark%20III.zip/Agigongnyong%20Dooly%20%28Korea%29%20%28Unl%29.zip" TargetMode="External"/><Relationship Id="rId43" Type="http://schemas.openxmlformats.org/officeDocument/2006/relationships/hyperlink" Target="https://archive.org/download/ni-roms/roms/Sega%20-%20Master%20System%20-%20Mark%20III.zip/After%20Burner%20%28World%29.zip" TargetMode="External"/><Relationship Id="rId46" Type="http://schemas.openxmlformats.org/officeDocument/2006/relationships/hyperlink" Target="https://archive.org/download/ni-roms/roms/Sega%20-%20Master%20System%20-%20Mark%20III.zip/Aladdin%20%28Europe%2C%20Brazil%29%20%28En%29.zip" TargetMode="External"/><Relationship Id="rId45" Type="http://schemas.openxmlformats.org/officeDocument/2006/relationships/hyperlink" Target="https://archive.org/download/ni-roms/roms/Sega%20-%20Master%20System%20-%20Mark%20III.zip/Air%20Rescue%20%28Europe%2C%20Brazil%29%20%28En%29.zip" TargetMode="External"/><Relationship Id="rId48" Type="http://schemas.openxmlformats.org/officeDocument/2006/relationships/hyperlink" Target="https://archive.org/download/ni-roms/roms/Sega%20-%20Master%20System%20-%20Mark%20III.zip/Alex%20Kidd%20-%20High-Tech%20World%20%28USA%2C%20Europe%2C%20Brazil%29%20%28En%29%20%28Beta%29.zip" TargetMode="External"/><Relationship Id="rId47" Type="http://schemas.openxmlformats.org/officeDocument/2006/relationships/hyperlink" Target="https://archive.org/download/ni-roms/roms/Sega%20-%20Master%20System%20-%20Mark%20III.zip/Aleste%20%28Japan%29.zip" TargetMode="External"/><Relationship Id="rId49" Type="http://schemas.openxmlformats.org/officeDocument/2006/relationships/hyperlink" Target="https://archive.org/download/ni-roms/roms/Sega%20-%20Master%20System%20-%20Mark%20III.zip/Alex%20Kidd%20-%20High-Tech%20World%20%28USA%2C%20Europe%2C%20Brazil%29%20%28En%29.zip" TargetMode="External"/><Relationship Id="rId31" Type="http://schemas.openxmlformats.org/officeDocument/2006/relationships/hyperlink" Target="https://archive.org/download/ni-roms/roms/Sega%20-%20Master%20System%20-%20Mark%20III.zip/Acid%20Reflux%20%28World%29%20%28Aftermarket%29%20%28Unl%29.zip" TargetMode="External"/><Relationship Id="rId30" Type="http://schemas.openxmlformats.org/officeDocument/2006/relationships/hyperlink" Target="https://archive.org/download/ni-roms/roms/Sega%20-%20Master%20System%20-%20Mark%20III.zip/Acerte%20o%20Alvo%20%28Brazil%29%20%28Mega%20Drive%204%29.zip" TargetMode="External"/><Relationship Id="rId33" Type="http://schemas.openxmlformats.org/officeDocument/2006/relationships/hyperlink" Target="https://archive.org/download/ni-roms/roms/Sega%20-%20Master%20System%20-%20Mark%20III.zip/Action%20Boy%20%28Taiwan%29%20%28En%29%20%28Unl%29.zip" TargetMode="External"/><Relationship Id="rId32" Type="http://schemas.openxmlformats.org/officeDocument/2006/relationships/hyperlink" Target="https://archive.org/download/ni-roms/roms/Sega%20-%20Master%20System%20-%20Mark%20III.zip/Acid%20Reflux%20%28World%29%20%28v1.10%29%20%28Aftermarket%29%20%28Unl%29.zip" TargetMode="External"/><Relationship Id="rId35" Type="http://schemas.openxmlformats.org/officeDocument/2006/relationships/hyperlink" Target="https://archive.org/download/ni-roms/roms/Sega%20-%20Master%20System%20-%20Mark%20III.zip/Action%20Fighter%20%28Japan%2C%20Europe%29%20%28En%29.zip" TargetMode="External"/><Relationship Id="rId34" Type="http://schemas.openxmlformats.org/officeDocument/2006/relationships/hyperlink" Target="https://archive.org/download/ni-roms/roms/Sega%20-%20Master%20System%20-%20Mark%20III.zip/Action%20Fighter%20%28Japan%2C%20Europe%29%20%28En%29%20%28Beta%29.zip" TargetMode="External"/><Relationship Id="rId37" Type="http://schemas.openxmlformats.org/officeDocument/2006/relationships/hyperlink" Target="https://archive.org/download/ni-roms/roms/Sega%20-%20Master%20System%20-%20Mark%20III.zip/Action%20Fighter%20%28USA%2C%20Europe%2C%20Brazil%29%20%28En%29%20%28Rev%201%29.zip" TargetMode="External"/><Relationship Id="rId36" Type="http://schemas.openxmlformats.org/officeDocument/2006/relationships/hyperlink" Target="https://archive.org/download/ni-roms/roms/Sega%20-%20Master%20System%20-%20Mark%20III.zip/Action%20Fighter%20%28Taiwan%29%20%28Unl%29.zip" TargetMode="External"/><Relationship Id="rId39" Type="http://schemas.openxmlformats.org/officeDocument/2006/relationships/hyperlink" Target="https://archive.org/download/ni-roms/roms/Sega%20-%20Master%20System%20-%20Mark%20III.zip/Aerial%20Assault%20%28Europe%2C%20Brazil%29%20%28En%29.zip" TargetMode="External"/><Relationship Id="rId38" Type="http://schemas.openxmlformats.org/officeDocument/2006/relationships/hyperlink" Target="https://archive.org/download/ni-roms/roms/Sega%20-%20Master%20System%20-%20Mark%20III.zip/Addams%20Family%2C%20The%20%28Europe%29.zip" TargetMode="External"/><Relationship Id="rId20" Type="http://schemas.openxmlformats.org/officeDocument/2006/relationships/hyperlink" Target="https://archive.org/download/ni-roms/roms/Sega%20-%20Master%20System%20-%20Mark%20III.zip/64%20Colours%20Rasters%20%28World%29%20%28v1.01%29%20%28Demo%29%20%28Program%29%20%28Aftermarket%29%20%28Unl%29.zip" TargetMode="External"/><Relationship Id="rId22" Type="http://schemas.openxmlformats.org/officeDocument/2006/relationships/hyperlink" Target="https://archive.org/download/ni-roms/roms/Sega%20-%20Master%20System%20-%20Mark%20III.zip/94-Nen%20Super%20Basketball%20%28Taiwan%29%20%28En%29%20%28Unl%29.zip" TargetMode="External"/><Relationship Id="rId21" Type="http://schemas.openxmlformats.org/officeDocument/2006/relationships/hyperlink" Target="https://archive.org/download/ni-roms/roms/Sega%20-%20Master%20System%20-%20Mark%20III.zip/94%20Super%20World%20Cup%20Soccer%20%28Korea%29%20%28Unl%29.zip" TargetMode="External"/><Relationship Id="rId24" Type="http://schemas.openxmlformats.org/officeDocument/2006/relationships/hyperlink" Target="https://archive.org/download/ni-roms/roms/Sega%20-%20Master%20System%20-%20Mark%20III.zip/2048%20%28World%29%20%28Aftermarket%29%20%28Unl%29.zip" TargetMode="External"/><Relationship Id="rId23" Type="http://schemas.openxmlformats.org/officeDocument/2006/relationships/hyperlink" Target="https://archive.org/download/ni-roms/roms/Sega%20-%20Master%20System%20-%20Mark%20III.zip/128%20Hap%20%28Korea%29%20%28Unl%29.zip" TargetMode="External"/><Relationship Id="rId26" Type="http://schemas.openxmlformats.org/officeDocument/2006/relationships/hyperlink" Target="https://archive.org/download/ni-roms/roms/Sega%20-%20Master%20System%20-%20Mark%20III.zip/2048%20%28World%29%20%28v1.02%29%20%28Aftermarket%29%20%28Unl%29.zip" TargetMode="External"/><Relationship Id="rId25" Type="http://schemas.openxmlformats.org/officeDocument/2006/relationships/hyperlink" Target="https://archive.org/download/ni-roms/roms/Sega%20-%20Master%20System%20-%20Mark%20III.zip/2048%20%28World%29%20%28v1.01%29%20%28Aftermarket%29%20%28Unl%29.zip" TargetMode="External"/><Relationship Id="rId28" Type="http://schemas.openxmlformats.org/officeDocument/2006/relationships/hyperlink" Target="https://archive.org/download/ni-roms/roms/Sega%20-%20Master%20System%20-%20Mark%20III.zip/A-Team%20Music%2C%20The%20%28Unknown%29%20%28Proto%29%20%281992-11-09%29%20%28Sound%20Data%29.zip" TargetMode="External"/><Relationship Id="rId27" Type="http://schemas.openxmlformats.org/officeDocument/2006/relationships/hyperlink" Target="https://archive.org/download/ni-roms/roms/Sega%20-%20Master%20System%20-%20Mark%20III.zip/2048-SMS%21%20%28World%29%20%28Aftermarket%29%20%28Unl%29.zip" TargetMode="External"/><Relationship Id="rId29" Type="http://schemas.openxmlformats.org/officeDocument/2006/relationships/hyperlink" Target="https://archive.org/download/ni-roms/roms/Sega%20-%20Master%20System%20-%20Mark%20III.zip/Ace%20of%20Aces%20%28Europe%2C%20Brazil%29%20%28En%29.zip" TargetMode="External"/><Relationship Id="rId11" Type="http://schemas.openxmlformats.org/officeDocument/2006/relationships/hyperlink" Target="https://archive.org/download/ni-roms/roms/Sega%20-%20Master%20System%20-%20Mark%20III.zip/4%20PAK%20All%20Action%20%28Australia%29%20%28Unl%29.zip" TargetMode="External"/><Relationship Id="rId10" Type="http://schemas.openxmlformats.org/officeDocument/2006/relationships/hyperlink" Target="https://archive.org/download/ni-roms/roms/Sega%20-%20Master%20System%20-%20Mark%20III.zip/3D%20Gunner%20%28USA%29%20%28Beta%29.zip" TargetMode="External"/><Relationship Id="rId13" Type="http://schemas.openxmlformats.org/officeDocument/2006/relationships/hyperlink" Target="https://archive.org/download/ni-roms/roms/Sega%20-%20Master%20System%20-%20Mark%20III.zip/8%20in%201%20-%20The%20Best%20Game%20Collection%20%28B%29%20%28Korea%29%20%28En%29%20%28Unl%29.zip" TargetMode="External"/><Relationship Id="rId12" Type="http://schemas.openxmlformats.org/officeDocument/2006/relationships/hyperlink" Target="https://archive.org/download/ni-roms/roms/Sega%20-%20Master%20System%20-%20Mark%20III.zip/8%20in%201%20-%20The%20Best%20Game%20Collection%20%28A%29%20%28Korea%29%20%28En%29%20%28Unl%29.zip" TargetMode="External"/><Relationship Id="rId15" Type="http://schemas.openxmlformats.org/officeDocument/2006/relationships/hyperlink" Target="https://archive.org/download/ni-roms/roms/Sega%20-%20Master%20System%20-%20Mark%20III.zip/11%20Hap%20Gam-Boy%20%28Korea%29%20%28Unl%29.zip" TargetMode="External"/><Relationship Id="rId14" Type="http://schemas.openxmlformats.org/officeDocument/2006/relationships/hyperlink" Target="https://archive.org/download/ni-roms/roms/Sega%20-%20Master%20System%20-%20Mark%20III.zip/8%20in%201%20-%20The%20Best%20Game%20Collection%20%28C%29%20%28Korea%29%20%28En%29%20%28Unl%29.zip" TargetMode="External"/><Relationship Id="rId17" Type="http://schemas.openxmlformats.org/officeDocument/2006/relationships/hyperlink" Target="https://archive.org/download/ni-roms/roms/Sega%20-%20Master%20System%20-%20Mark%20III.zip/64%20Color%20Palette%20Test%20%28World%29%20%28Beta%29%20%28Program%29%20%28Aftermarket%29%20%28Unl%29.zip" TargetMode="External"/><Relationship Id="rId16" Type="http://schemas.openxmlformats.org/officeDocument/2006/relationships/hyperlink" Target="https://archive.org/download/ni-roms/roms/Sega%20-%20Master%20System%20-%20Mark%20III.zip/20%20em%201%20%28Brazil%29.zip" TargetMode="External"/><Relationship Id="rId19" Type="http://schemas.openxmlformats.org/officeDocument/2006/relationships/hyperlink" Target="https://archive.org/download/ni-roms/roms/Sega%20-%20Master%20System%20-%20Mark%20III.zip/64%20Colours%20Rasters%20%28World%29%20%28Demo%29%20%28Program%29%20%28Aftermarket%29%20%28Unl%29.zip" TargetMode="External"/><Relationship Id="rId18" Type="http://schemas.openxmlformats.org/officeDocument/2006/relationships/hyperlink" Target="https://archive.org/download/ni-roms/roms/Sega%20-%20Master%20System%20-%20Mark%20III.zip/64%20Color%20Palette%20Test%20%28World%29%20%28Program%29%20%28Aftermarket%29%20%28Unl%29.zip" TargetMode="External"/><Relationship Id="rId84" Type="http://schemas.openxmlformats.org/officeDocument/2006/relationships/hyperlink" Target="https://archive.org/download/ni-roms/roms/Sega%20-%20Master%20System%20-%20Mark%20III.zip/Arcade%20Volleyball%20%28World%29%20%28Aftermarket%29%20%28Unl%29.zip" TargetMode="External"/><Relationship Id="rId83" Type="http://schemas.openxmlformats.org/officeDocument/2006/relationships/hyperlink" Target="https://archive.org/download/ni-roms/roms/Sega%20-%20Master%20System%20-%20Mark%20III.zip/Arcade%20Smash%20Hits%20%28Europe%29.zip" TargetMode="External"/><Relationship Id="rId86" Type="http://schemas.openxmlformats.org/officeDocument/2006/relationships/hyperlink" Target="https://archive.org/download/ni-roms/roms/Sega%20-%20Master%20System%20-%20Mark%20III.zip/Ariel%20-%20The%20Little%20Mermaid%20%28Brazil%29%20%28En%29.zip" TargetMode="External"/><Relationship Id="rId85" Type="http://schemas.openxmlformats.org/officeDocument/2006/relationships/hyperlink" Target="https://archive.org/download/ni-roms/roms/Sega%20-%20Master%20System%20-%20Mark%20III.zip/Argos%20no%20Juujiken%20%28Japan%29.zip" TargetMode="External"/><Relationship Id="rId88" Type="http://schemas.openxmlformats.org/officeDocument/2006/relationships/hyperlink" Target="https://archive.org/download/ni-roms/roms/Sega%20-%20Master%20System%20-%20Mark%20III.zip/Arno%20Dash%20%28World%29%20%28v1.03%29%20%28Aftermarket%29%20%28Unl%29.zip" TargetMode="External"/><Relationship Id="rId87" Type="http://schemas.openxmlformats.org/officeDocument/2006/relationships/hyperlink" Target="https://archive.org/download/ni-roms/roms/Sega%20-%20Master%20System%20-%20Mark%20III.zip/Arno%20Dash%20%28World%29%20%28v1.00%29%20%28Aftermarket%29%20%28Unl%29.zip" TargetMode="External"/><Relationship Id="rId89" Type="http://schemas.openxmlformats.org/officeDocument/2006/relationships/hyperlink" Target="https://archive.org/download/ni-roms/roms/Sega%20-%20Master%20System%20-%20Mark%20III.zip/Arno%20Dash%202%20%28World%29%20%28v1.03%29%20%28Aftermarket%29%20%28Unl%29.zip" TargetMode="External"/><Relationship Id="rId80" Type="http://schemas.openxmlformats.org/officeDocument/2006/relationships/hyperlink" Target="https://archive.org/download/ni-roms/roms/Sega%20-%20Master%20System%20-%20Mark%20III.zip/AntiISDA%20Warrior%20%28World%29%20%28v1.00%29%20%28Aftermarket%29%20%28Unl%29.zip" TargetMode="External"/><Relationship Id="rId82" Type="http://schemas.openxmlformats.org/officeDocument/2006/relationships/hyperlink" Target="https://archive.org/download/ni-roms/roms/Sega%20-%20Master%20System%20-%20Mark%20III.zip/AntiISDA%20Warrior%20%28World%29%20%28v1.02%29%20%28Aftermarket%29%20%28Unl%29.zip" TargetMode="External"/><Relationship Id="rId81" Type="http://schemas.openxmlformats.org/officeDocument/2006/relationships/hyperlink" Target="https://archive.org/download/ni-roms/roms/Sega%20-%20Master%20System%20-%20Mark%20III.zip/AntiISDA%20Warrior%20%28World%29%20%28v1.01%29%20%28Aftermarket%29%20%28Unl%29.zip" TargetMode="External"/><Relationship Id="rId73" Type="http://schemas.openxmlformats.org/officeDocument/2006/relationships/hyperlink" Target="https://archive.org/download/ni-roms/roms/Sega%20-%20Master%20System%20-%20Mark%20III.zip/Alocos%20%28Taiwan%29%20%28En%29%20%28Unl%29.zip" TargetMode="External"/><Relationship Id="rId72" Type="http://schemas.openxmlformats.org/officeDocument/2006/relationships/hyperlink" Target="https://archive.org/download/ni-roms/roms/Sega%20-%20Master%20System%20-%20Mark%20III.zip/Alien%20Syndrome%20%28USA%2C%20Europe%2C%20Brazil%29%20%28En%29.zip" TargetMode="External"/><Relationship Id="rId75" Type="http://schemas.openxmlformats.org/officeDocument/2006/relationships/hyperlink" Target="https://archive.org/download/ni-roms/roms/Sega%20-%20Master%20System%20-%20Mark%20III.zip/American%20Baseball%20%28Europe%2C%20Brazil%29%20%28En%29.zip" TargetMode="External"/><Relationship Id="rId74" Type="http://schemas.openxmlformats.org/officeDocument/2006/relationships/hyperlink" Target="https://archive.org/download/ni-roms/roms/Sega%20-%20Master%20System%20-%20Mark%20III.zip/Altered%20Beast%20%28USA%2C%20Europe%2C%20Brazil%29%20%28En%29.zip" TargetMode="External"/><Relationship Id="rId77" Type="http://schemas.openxmlformats.org/officeDocument/2006/relationships/hyperlink" Target="https://archive.org/download/ni-roms/roms/Sega%20-%20Master%20System%20-%20Mark%20III.zip/Andre%20Agassi%20Tennis%20%28Europe%2C%20Brazil%29%20%28En%29.zip" TargetMode="External"/><Relationship Id="rId76" Type="http://schemas.openxmlformats.org/officeDocument/2006/relationships/hyperlink" Target="https://archive.org/download/ni-roms/roms/Sega%20-%20Master%20System%20-%20Mark%20III.zip/American%20Pro%20Football%20%28Europe%29.zip" TargetMode="External"/><Relationship Id="rId79" Type="http://schemas.openxmlformats.org/officeDocument/2006/relationships/hyperlink" Target="https://archive.org/download/ni-roms/roms/Sega%20-%20Master%20System%20-%20Mark%20III.zip/Anmitsu%20Hime%20%28Japan%29.zip" TargetMode="External"/><Relationship Id="rId78" Type="http://schemas.openxmlformats.org/officeDocument/2006/relationships/hyperlink" Target="https://archive.org/download/ni-roms/roms/Sega%20-%20Master%20System%20-%20Mark%20III.zip/Anguna%20-%20The%20Prison%20Dungeon%20%28World%29%20%28v0.07%29%20%28Proto%29%20%28Aftermarket%29%20%28Unl%29.zip" TargetMode="External"/><Relationship Id="rId71" Type="http://schemas.openxmlformats.org/officeDocument/2006/relationships/hyperlink" Target="https://archive.org/download/ni-roms/roms/Sega%20-%20Master%20System%20-%20Mark%20III.zip/Alien%20Syndrome%20%28USA%2C%20Europe%2C%20Brazil%29%20%28En%29%20%28Beta%29.zip" TargetMode="External"/><Relationship Id="rId70" Type="http://schemas.openxmlformats.org/officeDocument/2006/relationships/hyperlink" Target="https://archive.org/download/ni-roms/roms/Sega%20-%20Master%20System%20-%20Mark%20III.zip/Alien%20Syndrome%20%28Japan%29.zip" TargetMode="External"/><Relationship Id="rId62" Type="http://schemas.openxmlformats.org/officeDocument/2006/relationships/hyperlink" Target="https://archive.org/download/ni-roms/roms/Sega%20-%20Master%20System%20-%20Mark%20III.zip/Alex%20Kidd%20in%20Miracle%20World%202%20%28World%29%20%28Unl%29.zip" TargetMode="External"/><Relationship Id="rId61" Type="http://schemas.openxmlformats.org/officeDocument/2006/relationships/hyperlink" Target="https://archive.org/download/ni-roms/roms/Sega%20-%20Master%20System%20-%20Mark%20III.zip/Alex%20Kidd%20in%20Miracle%20World%20%28World%29%20%28Sega%20Ages%29.zip" TargetMode="External"/><Relationship Id="rId64" Type="http://schemas.openxmlformats.org/officeDocument/2006/relationships/hyperlink" Target="https://archive.org/download/ni-roms/roms/Sega%20-%20Master%20System%20-%20Mark%20III.zip/Alex%20Kidd%20no%20Miracle%20World%20%28Japan%29.zip" TargetMode="External"/><Relationship Id="rId63" Type="http://schemas.openxmlformats.org/officeDocument/2006/relationships/hyperlink" Target="https://archive.org/download/ni-roms/roms/Sega%20-%20Master%20System%20-%20Mark%20III.zip/Alex%20Kidd%20in%20Shinobi%20World%20%28USA%2C%20Europe%2C%20Brazil%29%20%28En%29.zip" TargetMode="External"/><Relationship Id="rId66" Type="http://schemas.openxmlformats.org/officeDocument/2006/relationships/hyperlink" Target="https://archive.org/download/ni-roms/roms/Sega%20-%20Master%20System%20-%20Mark%20III.zip/Alf%20%28USA%29.zip" TargetMode="External"/><Relationship Id="rId65" Type="http://schemas.openxmlformats.org/officeDocument/2006/relationships/hyperlink" Target="https://archive.org/download/ni-roms/roms/Sega%20-%20Master%20System%20-%20Mark%20III.zip/Alex%20Kido%20%28Taiwan%29%20%28En%29%20%28Unl%29.zip" TargetMode="External"/><Relationship Id="rId68" Type="http://schemas.openxmlformats.org/officeDocument/2006/relationships/hyperlink" Target="https://archive.org/download/ni-roms/roms/Sega%20-%20Master%20System%20-%20Mark%20III.zip/Alien%203%20%28Europe%2C%20Brazil%29%20%28En%29.zip" TargetMode="External"/><Relationship Id="rId67" Type="http://schemas.openxmlformats.org/officeDocument/2006/relationships/hyperlink" Target="https://archive.org/download/ni-roms/roms/Sega%20-%20Master%20System%20-%20Mark%20III.zip/Alibaba%20and%2040%20Thieves%20%28Korea%29%20%28En%29%20%28Unl%29.zip" TargetMode="External"/><Relationship Id="rId60" Type="http://schemas.openxmlformats.org/officeDocument/2006/relationships/hyperlink" Target="https://archive.org/download/ni-roms/roms/Sega%20-%20Master%20System%20-%20Mark%20III.zip/Alex%20Kidd%20in%20Miracle%20World%20%28World%29%20%28Ja%29%20%28Sega%20Ages%29.zip" TargetMode="External"/><Relationship Id="rId69" Type="http://schemas.openxmlformats.org/officeDocument/2006/relationships/hyperlink" Target="https://archive.org/download/ni-roms/roms/Sega%20-%20Master%20System%20-%20Mark%20III.zip/Alien%20Storm%20%28Europe%2C%20Brazil%29%20%28En%29.zip" TargetMode="External"/><Relationship Id="rId51" Type="http://schemas.openxmlformats.org/officeDocument/2006/relationships/hyperlink" Target="https://archive.org/download/ni-roms/roms/Sega%20-%20Master%20System%20-%20Mark%20III.zip/Alex%20Kidd%203%20-%20Curse%20in%20Miracle%20World%20%28Unknown%29%20%28De%29%20%28v1.1%29%20%28Aftermarket%29%20%28Unl%29.zip" TargetMode="External"/><Relationship Id="rId50" Type="http://schemas.openxmlformats.org/officeDocument/2006/relationships/hyperlink" Target="https://archive.org/download/ni-roms/roms/Sega%20-%20Master%20System%20-%20Mark%20III.zip/Alex%20Kidd%20-%20The%20Lost%20Stars%20%28World%29.zip" TargetMode="External"/><Relationship Id="rId53" Type="http://schemas.openxmlformats.org/officeDocument/2006/relationships/hyperlink" Target="https://archive.org/download/ni-roms/roms/Sega%20-%20Master%20System%20-%20Mark%20III.zip/Alex%20Kidd%203%20-%20Curse%20in%20Miracle%20World%20%28World%29%20%28De%29%20%28v1.2%29%20%28Aftermarket%29%20%28Unl%29.zip" TargetMode="External"/><Relationship Id="rId52" Type="http://schemas.openxmlformats.org/officeDocument/2006/relationships/hyperlink" Target="https://archive.org/download/ni-roms/roms/Sega%20-%20Master%20System%20-%20Mark%20III.zip/Alex%20Kidd%203%20-%20Curse%20in%20Miracle%20World%20%28Unknown%29%20%28It%29%20%28Aftermarket%29%20%28Unl%29.zip" TargetMode="External"/><Relationship Id="rId55" Type="http://schemas.openxmlformats.org/officeDocument/2006/relationships/hyperlink" Target="https://archive.org/download/ni-roms/roms/Sega%20-%20Master%20System%20-%20Mark%20III.zip/Alex%20Kidd%203%20-%20Curse%20in%20Miracle%20World%20%28World%29%20%28Es%29%20%28v1.1%29%20%28Aftermarket%29%20%28Unl%29.zip" TargetMode="External"/><Relationship Id="rId54" Type="http://schemas.openxmlformats.org/officeDocument/2006/relationships/hyperlink" Target="https://archive.org/download/ni-roms/roms/Sega%20-%20Master%20System%20-%20Mark%20III.zip/Alex%20Kidd%203%20-%20Curse%20in%20Miracle%20World%20%28World%29%20%28En%29%20%28v1.1%29%20%28Aftermarket%29%20%28Unl%29.zip" TargetMode="External"/><Relationship Id="rId57" Type="http://schemas.openxmlformats.org/officeDocument/2006/relationships/hyperlink" Target="https://archive.org/download/ni-roms/roms/Sega%20-%20Master%20System%20-%20Mark%20III.zip/Alex%20Kidd%203%20-%20Curse%20in%20Miracle%20World%20%28World%29%20%28Pt%29%20%28v1.1%29%20%28Aftermarket%29%20%28Unl%29.zip" TargetMode="External"/><Relationship Id="rId56" Type="http://schemas.openxmlformats.org/officeDocument/2006/relationships/hyperlink" Target="https://archive.org/download/ni-roms/roms/Sega%20-%20Master%20System%20-%20Mark%20III.zip/Alex%20Kidd%203%20-%20Curse%20in%20Miracle%20World%20%28World%29%20%28Fr%29%20%28v1.1%29%20%28Aftermarket%29%20%28Unl%29.zip" TargetMode="External"/><Relationship Id="rId59" Type="http://schemas.openxmlformats.org/officeDocument/2006/relationships/hyperlink" Target="https://archive.org/download/ni-roms/roms/Sega%20-%20Master%20System%20-%20Mark%20III.zip/Alex%20Kidd%20in%20Miracle%20World%20%28USA%2C%20Europe%2C%20Brazil%29%20%28En%29%20%28Rev%201%29.zip" TargetMode="External"/><Relationship Id="rId58" Type="http://schemas.openxmlformats.org/officeDocument/2006/relationships/hyperlink" Target="https://archive.org/download/ni-roms/roms/Sega%20-%20Master%20System%20-%20Mark%20III.zip/Alex%20Kidd%20in%20Miracle%20World%20%28USA%2C%20Europe%29.zip" TargetMode="External"/><Relationship Id="rId349" Type="http://schemas.openxmlformats.org/officeDocument/2006/relationships/hyperlink" Target="https://archive.org/download/ni-roms/roms/Sega%20-%20Master%20System%20-%20Mark%20III.zip/Extreme%20Volleyball%20-%20Infernal%20League%20%28World%29%20%28v1.05%29%20%28Aftermarket%29%20%28Unl%29.zip" TargetMode="External"/><Relationship Id="rId348" Type="http://schemas.openxmlformats.org/officeDocument/2006/relationships/hyperlink" Target="https://archive.org/download/ni-roms/roms/Sega%20-%20Master%20System%20-%20Mark%20III.zip/Extreme%20Volleyball%20-%20Infernal%20League%20%28World%29%20%28v1.03%29%20%28Aftermarket%29%20%28Unl%29.zip" TargetMode="External"/><Relationship Id="rId347" Type="http://schemas.openxmlformats.org/officeDocument/2006/relationships/hyperlink" Target="https://archive.org/download/ni-roms/roms/Sega%20-%20Master%20System%20-%20Mark%20III.zip/Extreme%20Volleyball%20-%20Infernal%20League%20%28World%29%20%28v1.02%29%20%28Aftermarket%29%20%28Unl%29.zip" TargetMode="External"/><Relationship Id="rId346" Type="http://schemas.openxmlformats.org/officeDocument/2006/relationships/hyperlink" Target="https://archive.org/download/ni-roms/roms/Sega%20-%20Master%20System%20-%20Mark%20III.zip/Excellent%20Dizzy%20Collection%2C%20The%20%28Europe%29%20%28En%2CFr%2CDe%2CEs%2CIt%29%20%28Proto%29.zip" TargetMode="External"/><Relationship Id="rId341" Type="http://schemas.openxmlformats.org/officeDocument/2006/relationships/hyperlink" Target="https://archive.org/download/ni-roms/roms/Sega%20-%20Master%20System%20-%20Mark%20III.zip/Ecco%20-%20The%20Tides%20of%20Time%20%28Brazil%29.zip" TargetMode="External"/><Relationship Id="rId340" Type="http://schemas.openxmlformats.org/officeDocument/2006/relationships/hyperlink" Target="https://archive.org/download/ni-roms/roms/Sega%20-%20Master%20System%20-%20Mark%20III.zip/Earthworm%20Jim%20%28Brazil%29%20%28En%29.zip" TargetMode="External"/><Relationship Id="rId345" Type="http://schemas.openxmlformats.org/officeDocument/2006/relationships/hyperlink" Target="https://archive.org/download/ni-roms/roms/Sega%20-%20Master%20System%20-%20Mark%20III.zip/Enduro%20Racer%20%28USA%2C%20Europe%2C%20Brazil%29%20%28En%29.zip" TargetMode="External"/><Relationship Id="rId344" Type="http://schemas.openxmlformats.org/officeDocument/2006/relationships/hyperlink" Target="https://archive.org/download/ni-roms/roms/Sega%20-%20Master%20System%20-%20Mark%20III.zip/Enduro%20Racer%20%28Japan%29.zip" TargetMode="External"/><Relationship Id="rId343" Type="http://schemas.openxmlformats.org/officeDocument/2006/relationships/hyperlink" Target="https://archive.org/download/ni-roms/roms/Sega%20-%20Master%20System%20-%20Mark%20III.zip/Electronic%20Dreams%20%28World%29%20%28v0.77%29%20%28Proto%29%20%28Aftermarket%29%20%28Unl%29.zip" TargetMode="External"/><Relationship Id="rId342" Type="http://schemas.openxmlformats.org/officeDocument/2006/relationships/hyperlink" Target="https://archive.org/download/ni-roms/roms/Sega%20-%20Master%20System%20-%20Mark%20III.zip/Ecco%20The%20Dolphin%20%28Europe%2C%20Brazil%29%20%28En%29.zip" TargetMode="External"/><Relationship Id="rId338" Type="http://schemas.openxmlformats.org/officeDocument/2006/relationships/hyperlink" Target="https://archive.org/download/ni-roms/roms/Sega%20-%20Master%20System%20-%20Mark%20III.zip/E.I.%20-%20Exa%20Innova%20%28Korea%29%20%28En%29%20%28Unl%29.zip" TargetMode="External"/><Relationship Id="rId337" Type="http://schemas.openxmlformats.org/officeDocument/2006/relationships/hyperlink" Target="https://archive.org/download/ni-roms/roms/Sega%20-%20Master%20System%20-%20Mark%20III.zip/E-SWAT%20%28USA%2C%20Europe%2C%20Brazil%29%20%28En%29.zip" TargetMode="External"/><Relationship Id="rId336" Type="http://schemas.openxmlformats.org/officeDocument/2006/relationships/hyperlink" Target="https://archive.org/download/ni-roms/roms/Sega%20-%20Master%20System%20-%20Mark%20III.zip/E-SWAT%20%28USA%2C%20Europe%2C%20Brazil%29%20%28En%29%20%28Rev%20A%29.zip" TargetMode="External"/><Relationship Id="rId335" Type="http://schemas.openxmlformats.org/officeDocument/2006/relationships/hyperlink" Target="https://archive.org/download/ni-roms/roms/Sega%20-%20Master%20System%20-%20Mark%20III.zip/E-SWAT%20%28USA%2C%20Europe%2C%20Brazil%29%20%28En%29%20%28Beta%203%29.zip" TargetMode="External"/><Relationship Id="rId339" Type="http://schemas.openxmlformats.org/officeDocument/2006/relationships/hyperlink" Target="https://archive.org/download/ni-roms/roms/Sega%20-%20Master%20System%20-%20Mark%20III.zip/Eagles%205%20%28Korea%29%20%28Unl%29.zip" TargetMode="External"/><Relationship Id="rId330" Type="http://schemas.openxmlformats.org/officeDocument/2006/relationships/hyperlink" Target="https://archive.org/download/ni-roms/roms/Sega%20-%20Master%20System%20-%20Mark%20III.zip/Dynamite%20Dux%20%28Europe%2C%20Brazil%29%20%28En%29.zip" TargetMode="External"/><Relationship Id="rId334" Type="http://schemas.openxmlformats.org/officeDocument/2006/relationships/hyperlink" Target="https://archive.org/download/ni-roms/roms/Sega%20-%20Master%20System%20-%20Mark%20III.zip/E-SWAT%20%28USA%2C%20Europe%2C%20Brazil%29%20%28En%29%20%28Beta%202%29.zip" TargetMode="External"/><Relationship Id="rId333" Type="http://schemas.openxmlformats.org/officeDocument/2006/relationships/hyperlink" Target="https://archive.org/download/ni-roms/roms/Sega%20-%20Master%20System%20-%20Mark%20III.zip/E-SWAT%20%28USA%2C%20Europe%2C%20Brazil%29%20%28En%29%20%28Beta%201%29.zip" TargetMode="External"/><Relationship Id="rId332" Type="http://schemas.openxmlformats.org/officeDocument/2006/relationships/hyperlink" Target="https://archive.org/download/ni-roms/roms/Sega%20-%20Master%20System%20-%20Mark%20III.zip/E-SWAT%20%28Taiwan%29%20%28En%29%20%28Unl%29.zip" TargetMode="External"/><Relationship Id="rId331" Type="http://schemas.openxmlformats.org/officeDocument/2006/relationships/hyperlink" Target="https://archive.org/download/ni-roms/roms/Sega%20-%20Master%20System%20-%20Mark%20III.zip/Dynamite%20Headdy%20%28Brazil%29%20%28En%29.zip" TargetMode="External"/><Relationship Id="rId370" Type="http://schemas.openxmlformats.org/officeDocument/2006/relationships/hyperlink" Target="https://archive.org/download/ni-roms/roms/Sega%20-%20Master%20System%20-%20Mark%20III.zip/Fantasy%20Zone%20-%20The%20Maze%20%28USA%2C%20Europe%2C%20Brazil%29%20%28En%29%20%28Beta%29.zip" TargetMode="External"/><Relationship Id="rId369" Type="http://schemas.openxmlformats.org/officeDocument/2006/relationships/hyperlink" Target="https://archive.org/download/ni-roms/roms/Sega%20-%20Master%20System%20-%20Mark%20III.zip/Fantasy%20Zone%20%28World%29%20%28Rev%201%29.zip" TargetMode="External"/><Relationship Id="rId368" Type="http://schemas.openxmlformats.org/officeDocument/2006/relationships/hyperlink" Target="https://archive.org/download/ni-roms/roms/Sega%20-%20Master%20System%20-%20Mark%20III.zip/Fantasy%20Zone%20%28World%29%20%28Beta%29.zip" TargetMode="External"/><Relationship Id="rId363" Type="http://schemas.openxmlformats.org/officeDocument/2006/relationships/hyperlink" Target="https://archive.org/download/ni-roms/roms/Sega%20-%20Master%20System%20-%20Mark%20III.zip/Fairy%20Forest%20%28World%29%20%28v1.02%29%20%28Aftermarket%29%20%28Unl%29.zip" TargetMode="External"/><Relationship Id="rId362" Type="http://schemas.openxmlformats.org/officeDocument/2006/relationships/hyperlink" Target="https://archive.org/download/ni-roms/roms/Sega%20-%20Master%20System%20-%20Mark%20III.zip/Fairy%20Forest%20%28World%29%20%28v1.01%29%20%28Aftermarket%29%20%28Unl%29.zip" TargetMode="External"/><Relationship Id="rId361" Type="http://schemas.openxmlformats.org/officeDocument/2006/relationships/hyperlink" Target="https://archive.org/download/ni-roms/roms/Sega%20-%20Master%20System%20-%20Mark%20III.zip/Fairy%20Forest%20%28World%29%20%28v1.00%29%20%28Aftermarket%29%20%28Unl%29.zip" TargetMode="External"/><Relationship Id="rId360" Type="http://schemas.openxmlformats.org/officeDocument/2006/relationships/hyperlink" Target="https://archive.org/download/ni-roms/roms/Sega%20-%20Master%20System%20-%20Mark%20III.zip/Fabrica%20de%20Chocolate%20%28Brazil%29%20%28Mega%20Drive%204%29.zip" TargetMode="External"/><Relationship Id="rId367" Type="http://schemas.openxmlformats.org/officeDocument/2006/relationships/hyperlink" Target="https://archive.org/download/ni-roms/roms/Sega%20-%20Master%20System%20-%20Mark%20III.zip/Fantasy%20Zone%20%28Taiwan%29%20%28Unl%29.zip" TargetMode="External"/><Relationship Id="rId366" Type="http://schemas.openxmlformats.org/officeDocument/2006/relationships/hyperlink" Target="https://archive.org/download/ni-roms/roms/Sega%20-%20Master%20System%20-%20Mark%20III.zip/Fantasy%20Zone%20%28Japan%29.zip" TargetMode="External"/><Relationship Id="rId365" Type="http://schemas.openxmlformats.org/officeDocument/2006/relationships/hyperlink" Target="https://archive.org/download/ni-roms/roms/Sega%20-%20Master%20System%20-%20Mark%20III.zip/Fantastic%20Dizzy%20%28Europe%29%20%28En%2CFr%2CDe%2CEs%2CIt%29.zip" TargetMode="External"/><Relationship Id="rId364" Type="http://schemas.openxmlformats.org/officeDocument/2006/relationships/hyperlink" Target="https://archive.org/download/ni-roms/roms/Sega%20-%20Master%20System%20-%20Mark%20III.zip/Family%20Games%20%28Japan%29.zip" TargetMode="External"/><Relationship Id="rId95" Type="http://schemas.openxmlformats.org/officeDocument/2006/relationships/hyperlink" Target="https://archive.org/download/ni-roms/roms/Sega%20-%20Master%20System%20-%20Mark%20III.zip/Artillery%20Master%208k%20%28World%29%20%28v0.9%29%20%28Proto%29%20%28Aftermarket%29%20%28Unl%29.zip" TargetMode="External"/><Relationship Id="rId94" Type="http://schemas.openxmlformats.org/officeDocument/2006/relationships/hyperlink" Target="https://archive.org/download/ni-roms/roms/Sega%20-%20Master%20System%20-%20Mark%20III.zip/Artfull%20%28World%29%20%28v1.4%29%20%28Aftermarket%29%20%28Unl%29.zip" TargetMode="External"/><Relationship Id="rId97" Type="http://schemas.openxmlformats.org/officeDocument/2006/relationships/hyperlink" Target="https://archive.org/download/ni-roms/roms/Sega%20-%20Master%20System%20-%20Mark%20III.zip/Assault%20City%20%28Europe%29%20%28Joypad%29.zip" TargetMode="External"/><Relationship Id="rId96" Type="http://schemas.openxmlformats.org/officeDocument/2006/relationships/hyperlink" Target="https://archive.org/download/ni-roms/roms/Sega%20-%20Master%20System%20-%20Mark%20III.zip/Ashura%20%28Japan%29.zip" TargetMode="External"/><Relationship Id="rId99" Type="http://schemas.openxmlformats.org/officeDocument/2006/relationships/hyperlink" Target="https://archive.org/download/ni-roms/roms/Sega%20-%20Master%20System%20-%20Mark%20III.zip/Asterix%20%28Europe%2C%20Brazil%29%20%28En%2CFr%29%20%28Rev%201%29.zip" TargetMode="External"/><Relationship Id="rId98" Type="http://schemas.openxmlformats.org/officeDocument/2006/relationships/hyperlink" Target="https://archive.org/download/ni-roms/roms/Sega%20-%20Master%20System%20-%20Mark%20III.zip/Assault%20City%20%28USA%2C%20Europe%2C%20Brazil%29%20%28En%29%20%28Light%20Phaser%29.zip" TargetMode="External"/><Relationship Id="rId91" Type="http://schemas.openxmlformats.org/officeDocument/2006/relationships/hyperlink" Target="https://archive.org/download/ni-roms/roms/Sega%20-%20Master%20System%20-%20Mark%20III.zip/Artfull%20%28World%29%20%28v1.1%29%20%28Aftermarket%29%20%28Unl%29.zip" TargetMode="External"/><Relationship Id="rId90" Type="http://schemas.openxmlformats.org/officeDocument/2006/relationships/hyperlink" Target="https://archive.org/download/ni-roms/roms/Sega%20-%20Master%20System%20-%20Mark%20III.zip/Artfull%20%28World%29%20%28v1.0%29%20%28Aftermarket%29%20%28Unl%29.zip" TargetMode="External"/><Relationship Id="rId93" Type="http://schemas.openxmlformats.org/officeDocument/2006/relationships/hyperlink" Target="https://archive.org/download/ni-roms/roms/Sega%20-%20Master%20System%20-%20Mark%20III.zip/Artfull%20%28World%29%20%28v1.3%29%20%28Aftermarket%29%20%28Unl%29.zip" TargetMode="External"/><Relationship Id="rId92" Type="http://schemas.openxmlformats.org/officeDocument/2006/relationships/hyperlink" Target="https://archive.org/download/ni-roms/roms/Sega%20-%20Master%20System%20-%20Mark%20III.zip/Artfull%20%28World%29%20%28v1.2%29%20%28Aftermarket%29%20%28Unl%29.zip" TargetMode="External"/><Relationship Id="rId359" Type="http://schemas.openxmlformats.org/officeDocument/2006/relationships/hyperlink" Target="https://archive.org/download/ni-roms/roms/Sega%20-%20Master%20System%20-%20Mark%20III.zip/FM%20-%20The%20Wave%20of%20the%20Future%20%28World%29%20%28Program%29%20%28Aftermarket%29%20%28Unl%29.zip" TargetMode="External"/><Relationship Id="rId358" Type="http://schemas.openxmlformats.org/officeDocument/2006/relationships/hyperlink" Target="https://archive.org/download/ni-roms/roms/Sega%20-%20Master%20System%20-%20Mark%20III.zip/FIFA%20International%20Soccer%20%28Brazil%29%20%28En%2CEs%2CPt%29.zip" TargetMode="External"/><Relationship Id="rId357" Type="http://schemas.openxmlformats.org/officeDocument/2006/relationships/hyperlink" Target="https://archive.org/download/ni-roms/roms/Sega%20-%20Master%20System%20-%20Mark%20III.zip/FA%20Tetris%20%28Korea%29%20%28Unl%29.zip" TargetMode="External"/><Relationship Id="rId352" Type="http://schemas.openxmlformats.org/officeDocument/2006/relationships/hyperlink" Target="https://archive.org/download/ni-roms/roms/Sega%20-%20Master%20System%20-%20Mark%20III.zip/F-16%20Fighter%20%28USA%2C%20Europe%2C%20Brazil%29%20%28En%29.zip" TargetMode="External"/><Relationship Id="rId351" Type="http://schemas.openxmlformats.org/officeDocument/2006/relationships/hyperlink" Target="https://archive.org/download/ni-roms/roms/Sega%20-%20Master%20System%20-%20Mark%20III.zip/F-1%20Spirit%20-%20The%20Way%20to%20Formula-1%20%28Korea%29%20%28En%29%20%28Unl%29.zip" TargetMode="External"/><Relationship Id="rId350" Type="http://schemas.openxmlformats.org/officeDocument/2006/relationships/hyperlink" Target="https://archive.org/download/ni-roms/roms/Sega%20-%20Master%20System%20-%20Mark%20III.zip/Extreme%20Volleyball%20-%20Infernal%20League%20%28World%29%20%28v1.06%29%20%28Aftermarket%29%20%28Unl%29.zip" TargetMode="External"/><Relationship Id="rId356" Type="http://schemas.openxmlformats.org/officeDocument/2006/relationships/hyperlink" Target="https://archive.org/download/ni-roms/roms/Sega%20-%20Master%20System%20-%20Mark%20III.zip/F1%20%28Europe%2C%20Brazil%29%20%28En%29.zip" TargetMode="External"/><Relationship Id="rId355" Type="http://schemas.openxmlformats.org/officeDocument/2006/relationships/hyperlink" Target="https://archive.org/download/ni-roms/roms/Sega%20-%20Master%20System%20-%20Mark%20III.zip/F-16%20Fighting%20Falcon%20%28USA%29.zip" TargetMode="External"/><Relationship Id="rId354" Type="http://schemas.openxmlformats.org/officeDocument/2006/relationships/hyperlink" Target="https://archive.org/download/ni-roms/roms/Sega%20-%20Master%20System%20-%20Mark%20III.zip/F-16%20Fighting%20Falcon%20%28Taiwan%29%20%28Unl%29.zip" TargetMode="External"/><Relationship Id="rId353" Type="http://schemas.openxmlformats.org/officeDocument/2006/relationships/hyperlink" Target="https://archive.org/download/ni-roms/roms/Sega%20-%20Master%20System%20-%20Mark%20III.zip/F-16%20Fighting%20Falcon%20%28Japan%29.zip" TargetMode="External"/><Relationship Id="rId305" Type="http://schemas.openxmlformats.org/officeDocument/2006/relationships/hyperlink" Target="https://archive.org/download/ni-roms/roms/Sega%20-%20Master%20System%20-%20Mark%20III.zip/Do%20the%20Same%20%28World%29%20%28v1.1%29%20%28Demo%29%20%28Aftermarket%29%20%28Unl%29.zip" TargetMode="External"/><Relationship Id="rId304" Type="http://schemas.openxmlformats.org/officeDocument/2006/relationships/hyperlink" Target="https://archive.org/download/ni-roms/roms/Sega%20-%20Master%20System%20-%20Mark%20III.zip/Do%20the%20Same%20%28World%29%20%28v1.0%29%20%28Demo%29%20%28Aftermarket%29%20%28Unl%29.zip" TargetMode="External"/><Relationship Id="rId303" Type="http://schemas.openxmlformats.org/officeDocument/2006/relationships/hyperlink" Target="https://archive.org/download/ni-roms/roms/Sega%20-%20Master%20System%20-%20Mark%20III.zip/Donkey%20%28World%29%20%28v1.2%29%20%28Aftermarket%29%20%28Unl%29.zip" TargetMode="External"/><Relationship Id="rId302" Type="http://schemas.openxmlformats.org/officeDocument/2006/relationships/hyperlink" Target="https://archive.org/download/ni-roms/roms/Sega%20-%20Master%20System%20-%20Mark%20III.zip/Donkey%20%28World%29%20%28v1.1%29%20%28Aftermarket%29%20%28Unl%29.zip" TargetMode="External"/><Relationship Id="rId309" Type="http://schemas.openxmlformats.org/officeDocument/2006/relationships/hyperlink" Target="https://archive.org/download/ni-roms/roms/Sega%20-%20Master%20System%20-%20Mark%20III.zip/Double%20Dragon%20%28World%29.zip" TargetMode="External"/><Relationship Id="rId308" Type="http://schemas.openxmlformats.org/officeDocument/2006/relationships/hyperlink" Target="https://archive.org/download/ni-roms/roms/Sega%20-%20Master%20System%20-%20Mark%20III.zip/Double%20Dragon%20%28Taiwan%29%20%28En%29%20%28Unl%29.zip" TargetMode="External"/><Relationship Id="rId307" Type="http://schemas.openxmlformats.org/officeDocument/2006/relationships/hyperlink" Target="https://archive.org/download/ni-roms/roms/Sega%20-%20Master%20System%20-%20Mark%20III.zip/Do%20the%20Same%20%28World%29%20%28v1.4%29%20%28Demo%29%20%28Aftermarket%29%20%28Unl%29.zip" TargetMode="External"/><Relationship Id="rId306" Type="http://schemas.openxmlformats.org/officeDocument/2006/relationships/hyperlink" Target="https://archive.org/download/ni-roms/roms/Sega%20-%20Master%20System%20-%20Mark%20III.zip/Do%20the%20Same%20%28World%29%20%28v1.3%29%20%28Demo%29%20%28Aftermarket%29%20%28Unl%29.zip" TargetMode="External"/><Relationship Id="rId301" Type="http://schemas.openxmlformats.org/officeDocument/2006/relationships/hyperlink" Target="https://archive.org/download/ni-roms/roms/Sega%20-%20Master%20System%20-%20Mark%20III.zip/Donkey%20%28World%29%20%28v1.0%29%20%28Aftermarket%29%20%28Unl%29.zip" TargetMode="External"/><Relationship Id="rId300" Type="http://schemas.openxmlformats.org/officeDocument/2006/relationships/hyperlink" Target="https://archive.org/download/ni-roms/roms/Sega%20-%20Master%20System%20-%20Mark%20III.zip/Domino%20%28Brazil%29%20%28Mega%20Drive%204%29.zip" TargetMode="External"/><Relationship Id="rId327" Type="http://schemas.openxmlformats.org/officeDocument/2006/relationships/hyperlink" Target="https://archive.org/download/ni-roms/roms/Sega%20-%20Master%20System%20-%20Mark%20III.zip/Duke%20Nukem%20%28World%29%20%28Demo%29%20%28Aftermarket%29%20%28Unl%29.zip" TargetMode="External"/><Relationship Id="rId326" Type="http://schemas.openxmlformats.org/officeDocument/2006/relationships/hyperlink" Target="https://archive.org/download/ni-roms/roms/Sega%20-%20Master%20System%20-%20Mark%20III.zip/Duckslayer%20Adventures%20%28World%29%20%28v0.6.0%29%20%28Proto%29%20%28Aftermarket%29%20%28Unl%29.zip" TargetMode="External"/><Relationship Id="rId325" Type="http://schemas.openxmlformats.org/officeDocument/2006/relationships/hyperlink" Target="https://archive.org/download/ni-roms/roms/Sega%20-%20Master%20System%20-%20Mark%20III.zip/Duckslayer%20Adventures%20%28World%29%20%28v0.5.0%29%20%28Proto%29%20%28Aftermarket%29%20%28Unl%29.zip" TargetMode="External"/><Relationship Id="rId324" Type="http://schemas.openxmlformats.org/officeDocument/2006/relationships/hyperlink" Target="https://archive.org/download/ni-roms/roms/Sega%20-%20Master%20System%20-%20Mark%20III.zip/Duckslayer%20Adventures%20%28World%29%20%28v0.4.0%29%20%28Proto%29%20%28Aftermarket%29%20%28Unl%29.zip" TargetMode="External"/><Relationship Id="rId329" Type="http://schemas.openxmlformats.org/officeDocument/2006/relationships/hyperlink" Target="https://archive.org/download/ni-roms/roms/Sega%20-%20Master%20System%20-%20Mark%20III.zip/Dynamite%20Dux%20%28Europe%2C%20Brazil%29%20%28En%29%20%28Beta%29.zip" TargetMode="External"/><Relationship Id="rId328" Type="http://schemas.openxmlformats.org/officeDocument/2006/relationships/hyperlink" Target="https://archive.org/download/ni-roms/roms/Sega%20-%20Master%20System%20-%20Mark%20III.zip/Dynamite%20Duke%20%28Europe%2C%20Brazil%29%20%28En%29.zip" TargetMode="External"/><Relationship Id="rId323" Type="http://schemas.openxmlformats.org/officeDocument/2006/relationships/hyperlink" Target="https://archive.org/download/ni-roms/roms/Sega%20-%20Master%20System%20-%20Mark%20III.zip/Duckslayer%20Adventures%20%28World%29%20%28v0.3.0%29%20%28Proto%29%20%28Aftermarket%29%20%28Unl%29.zip" TargetMode="External"/><Relationship Id="rId322" Type="http://schemas.openxmlformats.org/officeDocument/2006/relationships/hyperlink" Target="https://archive.org/download/ni-roms/roms/Sega%20-%20Master%20System%20-%20Mark%20III.zip/Duckslayer%20Adventures%20%28World%29%20%28v0.2.0%29%20%28Proto%29%20%28Aftermarket%29%20%28Unl%29.zip" TargetMode="External"/><Relationship Id="rId321" Type="http://schemas.openxmlformats.org/officeDocument/2006/relationships/hyperlink" Target="https://archive.org/download/ni-roms/roms/Sega%20-%20Master%20System%20-%20Mark%20III.zip/Duckslayer%20Adventures%20%28World%29%20%28v0.1.0%29%20%28Proto%29%20%28Aftermarket%29%20%28Unl%29.zip" TargetMode="External"/><Relationship Id="rId320" Type="http://schemas.openxmlformats.org/officeDocument/2006/relationships/hyperlink" Target="https://archive.org/download/ni-roms/roms/Sega%20-%20Master%20System%20-%20Mark%20III.zip/Driar%20%28World%29%20%28v0.05%29%20%28Proto%29%20%28Aftermarket%29%20%28Unl%29.zip" TargetMode="External"/><Relationship Id="rId316" Type="http://schemas.openxmlformats.org/officeDocument/2006/relationships/hyperlink" Target="https://archive.org/download/ni-roms/roms/Sega%20-%20Master%20System%20-%20Mark%20III.zip/Dragon%20-%20The%20Bruce%20Lee%20Story%20%28Europe%29.zip" TargetMode="External"/><Relationship Id="rId315" Type="http://schemas.openxmlformats.org/officeDocument/2006/relationships/hyperlink" Target="https://archive.org/download/ni-roms/roms/Sega%20-%20Master%20System%20-%20Mark%20III.zip/Dr.%20Robotnik%27s%20Mean%20Bean%20Machine%20%28Europe%2C%20Brazil%29%20%28En%29.zip" TargetMode="External"/><Relationship Id="rId314" Type="http://schemas.openxmlformats.org/officeDocument/2006/relationships/hyperlink" Target="https://archive.org/download/ni-roms/roms/Sega%20-%20Master%20System%20-%20Mark%20III.zip/Dr.%20HELLO%20%28Korea%29%20%28En%29%20%28Unl%29.zip" TargetMode="External"/><Relationship Id="rId313" Type="http://schemas.openxmlformats.org/officeDocument/2006/relationships/hyperlink" Target="https://archive.org/download/ni-roms/roms/Sega%20-%20Master%20System%20-%20Mark%20III.zip/Doze%20Trabalhos%20de%20Jongo%2C%20Os%20%28Brazil%29%20%28Mega%20Drive%204%29.zip" TargetMode="External"/><Relationship Id="rId319" Type="http://schemas.openxmlformats.org/officeDocument/2006/relationships/hyperlink" Target="https://archive.org/download/ni-roms/roms/Sega%20-%20Master%20System%20-%20Mark%20III.zip/Draw%20Poker%20%28World%29%20%28Proto%29%20%28Aftermarket%29%20%28Unl%29.zip" TargetMode="External"/><Relationship Id="rId318" Type="http://schemas.openxmlformats.org/officeDocument/2006/relationships/hyperlink" Target="https://archive.org/download/ni-roms/roms/Sega%20-%20Master%20System%20-%20Mark%20III.zip/Dragon%20Crystal%20%28Europe%2C%20Brazil%29%20%28En%29.zip" TargetMode="External"/><Relationship Id="rId317" Type="http://schemas.openxmlformats.org/officeDocument/2006/relationships/hyperlink" Target="https://archive.org/download/ni-roms/roms/Sega%20-%20Master%20System%20-%20Mark%20III.zip/Dragon%20Blaster%20%28World%29%20%28v0.9%29%20%28Proto%29%20%28Aftermarket%29%20%28Unl%29.zip" TargetMode="External"/><Relationship Id="rId312" Type="http://schemas.openxmlformats.org/officeDocument/2006/relationships/hyperlink" Target="https://archive.org/download/ni-roms/roms/Sega%20-%20Master%20System%20-%20Mark%20III.zip/Double%20Target%20-%20Cynthia%20no%20Nemuri%20%28Japan%29.zip" TargetMode="External"/><Relationship Id="rId311" Type="http://schemas.openxmlformats.org/officeDocument/2006/relationships/hyperlink" Target="https://archive.org/download/ni-roms/roms/Sega%20-%20Master%20System%20-%20Mark%20III.zip/Double%20Hawk%20%28Europe%29.zip" TargetMode="External"/><Relationship Id="rId310" Type="http://schemas.openxmlformats.org/officeDocument/2006/relationships/hyperlink" Target="https://archive.org/download/ni-roms/roms/Sega%20-%20Master%20System%20-%20Mark%20III.zip/Double%20Hawk%20%28Europe%29%20%28Beta%29.zip" TargetMode="External"/><Relationship Id="rId297" Type="http://schemas.openxmlformats.org/officeDocument/2006/relationships/hyperlink" Target="https://archive.org/download/ni-roms/roms/Sega%20-%20Master%20System%20-%20Mark%20III.zip/Dinosaur%20Dooley%2C%20The%20%28Korea%29%20%28En%29%20%28Unl%29.zip" TargetMode="External"/><Relationship Id="rId296" Type="http://schemas.openxmlformats.org/officeDocument/2006/relationships/hyperlink" Target="https://archive.org/download/ni-roms/roms/Sega%20-%20Master%20System%20-%20Mark%20III.zip/Digger%20Chan%20%28World%29%20%28Proto%29%20%28Aftermarket%29%20%28Unl%29.zip" TargetMode="External"/><Relationship Id="rId295" Type="http://schemas.openxmlformats.org/officeDocument/2006/relationships/hyperlink" Target="https://archive.org/download/ni-roms/roms/Sega%20-%20Master%20System%20-%20Mark%20III.zip/Digger%20Ball%20%28World%29%20%28Aftermarket%29%20%28Unl%29.zip" TargetMode="External"/><Relationship Id="rId294" Type="http://schemas.openxmlformats.org/officeDocument/2006/relationships/hyperlink" Target="https://archive.org/download/ni-roms/roms/Sega%20-%20Master%20System%20-%20Mark%20III.zip/Dick%20Tracy%20%28USA%2C%20Europe%2C%20Brazil%29%20%28En%29.zip" TargetMode="External"/><Relationship Id="rId299" Type="http://schemas.openxmlformats.org/officeDocument/2006/relationships/hyperlink" Target="https://archive.org/download/ni-roms/roms/Sega%20-%20Master%20System%20-%20Mark%20III.zip/Doki%20Doki%20Penguin%20Land%20-%20Uchuu%20Daibouken%20%28Japan%29.zip" TargetMode="External"/><Relationship Id="rId298" Type="http://schemas.openxmlformats.org/officeDocument/2006/relationships/hyperlink" Target="https://archive.org/download/ni-roms/roms/Sega%20-%20Master%20System%20-%20Mark%20III.zip/Doki%20Doki%20Penguin%20Land%20-%20Uchuu%20Daibouken%20%28Japan%29%20%28Beta%29.zip" TargetMode="External"/><Relationship Id="rId271" Type="http://schemas.openxmlformats.org/officeDocument/2006/relationships/hyperlink" Target="https://archive.org/download/ni-roms/roms/Sega%20-%20Master%20System%20-%20Mark%20III.zip/Cye%20%28World%29%20%28v1.3%29%20%28Demo%29%20%28Aftermarket%29%20%28Unl%29.zip" TargetMode="External"/><Relationship Id="rId270" Type="http://schemas.openxmlformats.org/officeDocument/2006/relationships/hyperlink" Target="https://archive.org/download/ni-roms/roms/Sega%20-%20Master%20System%20-%20Mark%20III.zip/Cyborg%20Z%20%28Korea%29%20%28Unl%29.zip" TargetMode="External"/><Relationship Id="rId269" Type="http://schemas.openxmlformats.org/officeDocument/2006/relationships/hyperlink" Target="https://archive.org/download/ni-roms/roms/Sega%20-%20Master%20System%20-%20Mark%20III.zip/Cyborg%20Hunter%20%28USA%2C%20Europe%2C%20Brazil%29%20%28En%29.zip" TargetMode="External"/><Relationship Id="rId264" Type="http://schemas.openxmlformats.org/officeDocument/2006/relationships/hyperlink" Target="https://archive.org/download/ni-roms/roms/Sega%20-%20Master%20System%20-%20Mark%20III.zip/Cross%20Snake%20%28World%29%20%28v1.01%29%20%28Aftermarket%29%20%28Unl%29.zip" TargetMode="External"/><Relationship Id="rId263" Type="http://schemas.openxmlformats.org/officeDocument/2006/relationships/hyperlink" Target="https://archive.org/download/ni-roms/roms/Sega%20-%20Master%20System%20-%20Mark%20III.zip/Cross%20Snake%20%28World%29%20%28v1.00%29%20%28Aftermarket%29%20%28Unl%29.zip" TargetMode="External"/><Relationship Id="rId262" Type="http://schemas.openxmlformats.org/officeDocument/2006/relationships/hyperlink" Target="https://archive.org/download/ni-roms/roms/Sega%20-%20Master%20System%20-%20Mark%20III.zip/Cross%20Shoot%20%28World%29%20%28v1.01%29%20%28Aftermarket%29%20%28Unl%29.zip" TargetMode="External"/><Relationship Id="rId261" Type="http://schemas.openxmlformats.org/officeDocument/2006/relationships/hyperlink" Target="https://archive.org/download/ni-roms/roms/Sega%20-%20Master%20System%20-%20Mark%20III.zip/Cross%20Shoot%20%28World%29%20%28v1.00%29%20%28Aftermarket%29%20%28Unl%29.zip" TargetMode="External"/><Relationship Id="rId268" Type="http://schemas.openxmlformats.org/officeDocument/2006/relationships/hyperlink" Target="https://archive.org/download/ni-roms/roms/Sega%20-%20Master%20System%20-%20Mark%20III.zip/Cyborg%20Hunter%20%28USA%2C%20Europe%2C%20Brazil%29%20%28En%29%20%28Beta%29%20%281988-09-12%29.zip" TargetMode="External"/><Relationship Id="rId267" Type="http://schemas.openxmlformats.org/officeDocument/2006/relationships/hyperlink" Target="https://archive.org/download/ni-roms/roms/Sega%20-%20Master%20System%20-%20Mark%20III.zip/Cyber%20Shinobi%2C%20The%20%28Taiwan%29%20%28En%29%20%28Unl%29.zip" TargetMode="External"/><Relationship Id="rId266" Type="http://schemas.openxmlformats.org/officeDocument/2006/relationships/hyperlink" Target="https://archive.org/download/ni-roms/roms/Sega%20-%20Master%20System%20-%20Mark%20III.zip/Cyber%20Shinobi%2C%20The%20%28Europe%2C%20Brazil%29%20%28En%29.zip" TargetMode="External"/><Relationship Id="rId265" Type="http://schemas.openxmlformats.org/officeDocument/2006/relationships/hyperlink" Target="https://archive.org/download/ni-roms/roms/Sega%20-%20Master%20System%20-%20Mark%20III.zip/Cyber%20Shinobi%2C%20The%20%28Europe%2C%20Brazil%29%20%28En%29%20%28Beta%29.zip" TargetMode="External"/><Relationship Id="rId260" Type="http://schemas.openxmlformats.org/officeDocument/2006/relationships/hyperlink" Target="https://archive.org/download/ni-roms/roms/Sega%20-%20Master%20System%20-%20Mark%20III.zip/Cross%20Horde%20%28World%29%20%28v1.01%29%20%28Aftermarket%29%20%28Unl%29.zip" TargetMode="External"/><Relationship Id="rId259" Type="http://schemas.openxmlformats.org/officeDocument/2006/relationships/hyperlink" Target="https://archive.org/download/ni-roms/roms/Sega%20-%20Master%20System%20-%20Mark%20III.zip/Cross%20Horde%20%28World%29%20%28v1.00%29%20%28Aftermarket%29%20%28Unl%29.zip" TargetMode="External"/><Relationship Id="rId258" Type="http://schemas.openxmlformats.org/officeDocument/2006/relationships/hyperlink" Target="https://archive.org/download/ni-roms/roms/Sega%20-%20Master%20System%20-%20Mark%20III.zip/Cross%20Chase%20%28World%29%20%28v1.01%29%20%28Aftermarket%29%20%28Unl%29.zip" TargetMode="External"/><Relationship Id="rId253" Type="http://schemas.openxmlformats.org/officeDocument/2006/relationships/hyperlink" Target="https://archive.org/download/ni-roms/roms/Sega%20-%20Master%20System%20-%20Mark%20III.zip/Cosmic%20Spacehead%20%28Europe%29%20%28En%2CFr%2CDe%2CEs%29.zip" TargetMode="External"/><Relationship Id="rId252" Type="http://schemas.openxmlformats.org/officeDocument/2006/relationships/hyperlink" Target="https://archive.org/download/ni-roms/roms/Sega%20-%20Master%20System%20-%20Mark%20III.zip/Copyright%20Violation%20%28World%29%20%28Auto%20Demo%29%20%28Aftermarket%29%20%28Unl%29.zip" TargetMode="External"/><Relationship Id="rId251" Type="http://schemas.openxmlformats.org/officeDocument/2006/relationships/hyperlink" Target="https://archive.org/download/ni-roms/roms/Sega%20-%20Master%20System%20-%20Mark%20III.zip/Cool%20Spot%20%28Europe%29.zip" TargetMode="External"/><Relationship Id="rId250" Type="http://schemas.openxmlformats.org/officeDocument/2006/relationships/hyperlink" Target="https://archive.org/download/ni-roms/roms/Sega%20-%20Master%20System%20-%20Mark%20III.zip/Con-Dori%20%28Korea%29%20%28Unl%29.zip" TargetMode="External"/><Relationship Id="rId257" Type="http://schemas.openxmlformats.org/officeDocument/2006/relationships/hyperlink" Target="https://archive.org/download/ni-roms/roms/Sega%20-%20Master%20System%20-%20Mark%20III.zip/Cross%20Chase%20%28World%29%20%28v1.00%29%20%28Aftermarket%29%20%28Unl%29.zip" TargetMode="External"/><Relationship Id="rId256" Type="http://schemas.openxmlformats.org/officeDocument/2006/relationships/hyperlink" Target="https://archive.org/download/ni-roms/roms/Sega%20-%20Master%20System%20-%20Mark%20III.zip/Cross%20Bomber%20%28World%29%20%28v1.01%29%20%28Aftermarket%29%20%28Unl%29.zip" TargetMode="External"/><Relationship Id="rId255" Type="http://schemas.openxmlformats.org/officeDocument/2006/relationships/hyperlink" Target="https://archive.org/download/ni-roms/roms/Sega%20-%20Master%20System%20-%20Mark%20III.zip/Cross%20Bomber%20%28World%29%20%28v1.00%29%20%28Aftermarket%29%20%28Unl%29.zip" TargetMode="External"/><Relationship Id="rId254" Type="http://schemas.openxmlformats.org/officeDocument/2006/relationships/hyperlink" Target="https://archive.org/download/ni-roms/roms/Sega%20-%20Master%20System%20-%20Mark%20III.zip/Creature%20Capture%20%28Brazil%29%20%28Mega%20Drive%204%29.zip" TargetMode="External"/><Relationship Id="rId293" Type="http://schemas.openxmlformats.org/officeDocument/2006/relationships/hyperlink" Target="https://archive.org/download/ni-roms/roms/Sega%20-%20Master%20System%20-%20Mark%20III.zip/DevSound%20%28World%29%20%28v0.1%29%20%28Audio%29%20%28Aftermarket%29%20%28Unl%29.zip" TargetMode="External"/><Relationship Id="rId292" Type="http://schemas.openxmlformats.org/officeDocument/2006/relationships/hyperlink" Target="https://archive.org/download/ni-roms/roms/Sega%20-%20Master%20System%20-%20Mark%20III.zip/Desert%20Strike%20%28Europe%29%20%28En%2CFr%2CDe%2CEs%29.zip" TargetMode="External"/><Relationship Id="rId291" Type="http://schemas.openxmlformats.org/officeDocument/2006/relationships/hyperlink" Target="https://archive.org/download/ni-roms/roms/Sega%20-%20Master%20System%20-%20Mark%20III.zip/Desert%20Speedtrap%20Starring%20Road%20Runner%20and%20Wile%20E.%20Coyote%20%28Europe%2C%20Brazil%29%20%28En%2CFr%2CDe%2CEs%2CIt%29.zip" TargetMode="External"/><Relationship Id="rId290" Type="http://schemas.openxmlformats.org/officeDocument/2006/relationships/hyperlink" Target="https://archive.org/download/ni-roms/roms/Sega%20-%20Master%20System%20-%20Mark%20III.zip/Derpy%27s%20Mail%20%28World%29%20%28v0.02%29%20%28Demo%29%20%28Aftermarket%29%20%28Unl%29.zip" TargetMode="External"/><Relationship Id="rId286" Type="http://schemas.openxmlformats.org/officeDocument/2006/relationships/hyperlink" Target="https://archive.org/download/ni-roms/roms/Sega%20-%20Master%20System%20-%20Mark%20III.zip/Dead%20Gunner%20%28World%29%20%28Demo%204%29%20%28Aftermarket%29%20%28Unl%29.zip" TargetMode="External"/><Relationship Id="rId285" Type="http://schemas.openxmlformats.org/officeDocument/2006/relationships/hyperlink" Target="https://archive.org/download/ni-roms/roms/Sega%20-%20Master%20System%20-%20Mark%20III.zip/Dead%20Gunner%20%28World%29%20%28Demo%203%29%20%28Aftermarket%29%20%28Unl%29.zip" TargetMode="External"/><Relationship Id="rId284" Type="http://schemas.openxmlformats.org/officeDocument/2006/relationships/hyperlink" Target="https://archive.org/download/ni-roms/roms/Sega%20-%20Master%20System%20-%20Mark%20III.zip/Dead%20Angle%20%28USA%2C%20Europe%2C%20Brazil%29%20%28En%29.zip" TargetMode="External"/><Relationship Id="rId283" Type="http://schemas.openxmlformats.org/officeDocument/2006/relationships/hyperlink" Target="https://archive.org/download/ni-roms/roms/Sega%20-%20Master%20System%20-%20Mark%20III.zip/Dead%20Angle%20%28USA%2C%20Europe%2C%20Brazil%29%20%28En%29%20%28Beta%29.zip" TargetMode="External"/><Relationship Id="rId289" Type="http://schemas.openxmlformats.org/officeDocument/2006/relationships/hyperlink" Target="https://archive.org/download/ni-roms/roms/Sega%20-%20Master%20System%20-%20Mark%20III.zip/Deep%20Duck%20Trouble%20Starring%20Donald%20Duck%20%28Europe%2C%20Brazil%29%20%28En%29.zip" TargetMode="External"/><Relationship Id="rId288" Type="http://schemas.openxmlformats.org/officeDocument/2006/relationships/hyperlink" Target="https://archive.org/download/ni-roms/roms/Sega%20-%20Master%20System%20-%20Mark%20III.zip/Deeaporama%20%28World%29%20%28Demo%29%20%28Aftermarket%29%20%28Unl%29.zip" TargetMode="External"/><Relationship Id="rId287" Type="http://schemas.openxmlformats.org/officeDocument/2006/relationships/hyperlink" Target="https://archive.org/download/ni-roms/roms/Sega%20-%20Master%20System%20-%20Mark%20III.zip/Deathtrap%20Dungeon%20%28World%29%20%28v0.15%29%20%28Aftermarket%29%20%28Unl%29.zip" TargetMode="External"/><Relationship Id="rId282" Type="http://schemas.openxmlformats.org/officeDocument/2006/relationships/hyperlink" Target="https://archive.org/download/ni-roms/roms/Sega%20-%20Master%20System%20-%20Mark%20III.zip/Dating%20Sim%20%28World%29%20%28v0.02%29%20%28Beta%29%20%28Aftermarket%29%20%28Unl%29.zip" TargetMode="External"/><Relationship Id="rId281" Type="http://schemas.openxmlformats.org/officeDocument/2006/relationships/hyperlink" Target="https://archive.org/download/ni-roms/roms/Sega%20-%20Master%20System%20-%20Mark%20III.zip/Dating%20Sim%20%28World%29%20%28Aftermarket%29%20%28Unl%29.zip" TargetMode="External"/><Relationship Id="rId280" Type="http://schemas.openxmlformats.org/officeDocument/2006/relationships/hyperlink" Target="https://archive.org/download/ni-roms/roms/Sega%20-%20Master%20System%20-%20Mark%20III.zip/Data%20Storm%20%28World%29%20%28v0.02%29%20%28Beta%29%20%28Aftermarket%29%20%28Unl%29.zip" TargetMode="External"/><Relationship Id="rId275" Type="http://schemas.openxmlformats.org/officeDocument/2006/relationships/hyperlink" Target="https://archive.org/download/ni-roms/roms/Sega%20-%20Master%20System%20-%20Mark%20III.zip/Daffy%20Duck%20in%20Hollywood%20%28Europe%2C%20Brazil%29%20%28En%2CFr%2CDe%2CEs%2CIt%29.zip" TargetMode="External"/><Relationship Id="rId274" Type="http://schemas.openxmlformats.org/officeDocument/2006/relationships/hyperlink" Target="https://archive.org/download/ni-roms/roms/Sega%20-%20Master%20System%20-%20Mark%20III.zip/DINOBASHER%20-%20Starring%20Bignose%20the%20Caveman%20%28Europe%29%20%28Proto%29.zip" TargetMode="External"/><Relationship Id="rId273" Type="http://schemas.openxmlformats.org/officeDocument/2006/relationships/hyperlink" Target="https://archive.org/download/ni-roms/roms/Sega%20-%20Master%20System%20-%20Mark%20III.zip/DBIOS%20%28World%29%20%28Proto%29%20%28Program%29%20%28Aftermarket%29%20%28Unl%29.zip" TargetMode="External"/><Relationship Id="rId272" Type="http://schemas.openxmlformats.org/officeDocument/2006/relationships/hyperlink" Target="https://archive.org/download/ni-roms/roms/Sega%20-%20Master%20System%20-%20Mark%20III.zip/D.A.R.C.%20%28World%29%20%28Demo%29%20%28Aftermarket%29%20%28Unl%29.zip" TargetMode="External"/><Relationship Id="rId279" Type="http://schemas.openxmlformats.org/officeDocument/2006/relationships/hyperlink" Target="https://archive.org/download/ni-roms/roms/Sega%20-%20Master%20System%20-%20Mark%20III.zip/Data%20Storm%20%28World%29%20%28Aftermarket%29%20%28Unl%29.zip" TargetMode="External"/><Relationship Id="rId278" Type="http://schemas.openxmlformats.org/officeDocument/2006/relationships/hyperlink" Target="https://archive.org/download/ni-roms/roms/Sega%20-%20Master%20System%20-%20Mark%20III.zip/Danan%20-%20The%20Jungle%20Fighter%20%28Europe%2C%20Brazil%29%20%28En%29.zip" TargetMode="External"/><Relationship Id="rId277" Type="http://schemas.openxmlformats.org/officeDocument/2006/relationships/hyperlink" Target="https://archive.org/download/ni-roms/roms/Sega%20-%20Master%20System%20-%20Mark%20III.zip/Damiana%20%28World%29%20%28Demo%29%20%28Aftermarket%29%20%28Unl%29.zip" TargetMode="External"/><Relationship Id="rId276" Type="http://schemas.openxmlformats.org/officeDocument/2006/relationships/hyperlink" Target="https://archive.org/download/ni-roms/roms/Sega%20-%20Master%20System%20-%20Mark%20III.zip/Dallyeora%20Pigu-Wang%20%28Korea%29%20%28Unl%29.zip" TargetMode="External"/><Relationship Id="rId228" Type="http://schemas.openxmlformats.org/officeDocument/2006/relationships/hyperlink" Target="https://archive.org/download/ni-roms/roms/Sega%20-%20Master%20System%20-%20Mark%20III.zip/Chouon%20Senshi%20Borgman%20%28Japan%29.zip" TargetMode="External"/><Relationship Id="rId227" Type="http://schemas.openxmlformats.org/officeDocument/2006/relationships/hyperlink" Target="https://archive.org/download/ni-roms/roms/Sega%20-%20Master%20System%20-%20Mark%20III.zip/Chouon%20Senshi%20Borgman%20%28Japan%29%20%28Beta%29.zip" TargetMode="External"/><Relationship Id="rId226" Type="http://schemas.openxmlformats.org/officeDocument/2006/relationships/hyperlink" Target="https://archive.org/download/ni-roms/roms/Sega%20-%20Master%20System%20-%20Mark%20III.zip/Choplifter%20%28USA%2C%20Europe%2C%20Brazil%29%20%28En%29.zip" TargetMode="External"/><Relationship Id="rId225" Type="http://schemas.openxmlformats.org/officeDocument/2006/relationships/hyperlink" Target="https://archive.org/download/ni-roms/roms/Sega%20-%20Master%20System%20-%20Mark%20III.zip/Choplifter%20%28USA%2C%20Europe%2C%20Brazil%29%20%28En%29%20%28Beta%29.zip" TargetMode="External"/><Relationship Id="rId229" Type="http://schemas.openxmlformats.org/officeDocument/2006/relationships/hyperlink" Target="https://archive.org/download/ni-roms/roms/Sega%20-%20Master%20System%20-%20Mark%20III.zip/Christmas%20Tale%20%28World%29%20%28En%2CFr%29%20%28Demo%29%20%28Aftermarket%29%20%28Unl%29.zip" TargetMode="External"/><Relationship Id="rId220" Type="http://schemas.openxmlformats.org/officeDocument/2006/relationships/hyperlink" Target="https://archive.org/download/ni-roms/roms/Sega%20-%20Master%20System%20-%20Mark%20III.zip/Chappie%27s%20Ears%20Simon%20Game%20%28World%29%20%28v1.00%29%20%28Aftermarket%29%20%28Unl%29.zip" TargetMode="External"/><Relationship Id="rId224" Type="http://schemas.openxmlformats.org/officeDocument/2006/relationships/hyperlink" Target="https://archive.org/download/ni-roms/roms/Sega%20-%20Master%20System%20-%20Mark%20III.zip/Choplifter%20%28Taiwan%29%20%28En%29%20%28Unl%29.zip" TargetMode="External"/><Relationship Id="rId223" Type="http://schemas.openxmlformats.org/officeDocument/2006/relationships/hyperlink" Target="https://archive.org/download/ni-roms/roms/Sega%20-%20Master%20System%20-%20Mark%20III.zip/Choplifter%20%28Japan%29%20%28Proto%29.zip" TargetMode="External"/><Relationship Id="rId222" Type="http://schemas.openxmlformats.org/officeDocument/2006/relationships/hyperlink" Target="https://archive.org/download/ni-roms/roms/Sega%20-%20Master%20System%20-%20Mark%20III.zip/Cheese%20Cat-astrophe%20Starring%20Speedy%20Gonzales%20%28Europe%2C%20Brazil%29%20%28En%2CFr%2CDe%2CEs%29.zip" TargetMode="External"/><Relationship Id="rId221" Type="http://schemas.openxmlformats.org/officeDocument/2006/relationships/hyperlink" Target="https://archive.org/download/ni-roms/roms/Sega%20-%20Master%20System%20-%20Mark%20III.zip/Chappie%27s%20Ears%20Simon%20Game%20%28World%29%20%28v1.10%29%20%28Aftermarket%29%20%28Unl%29.zip" TargetMode="External"/><Relationship Id="rId217" Type="http://schemas.openxmlformats.org/officeDocument/2006/relationships/hyperlink" Target="https://archive.org/download/ni-roms/roms/Sega%20-%20Master%20System%20-%20Mark%20III.zip/Championship%20Hockey%20%28Europe%29.zip" TargetMode="External"/><Relationship Id="rId216" Type="http://schemas.openxmlformats.org/officeDocument/2006/relationships/hyperlink" Target="https://archive.org/download/ni-roms/roms/Sega%20-%20Master%20System%20-%20Mark%20III.zip/Cave%20Wanderer%20%28World%29%20%28Proto%29%20%28Aftermarket%29%20%28Unl%29.zip" TargetMode="External"/><Relationship Id="rId215" Type="http://schemas.openxmlformats.org/officeDocument/2006/relationships/hyperlink" Target="https://archive.org/download/ni-roms/roms/Sega%20-%20Master%20System%20-%20Mark%20III.zip/Cava-Cava%20%28Brazil%29%20%28Mega%20Drive%204%29.zip" TargetMode="External"/><Relationship Id="rId214" Type="http://schemas.openxmlformats.org/officeDocument/2006/relationships/hyperlink" Target="https://archive.org/download/ni-roms/roms/Sega%20-%20Master%20System%20-%20Mark%20III.zip/Castle%20of%20Illusion%20Starring%20Mickey%20Mouse%20%28USA%2C%20Europe%2C%20Brazil%29%20%28En%29.zip" TargetMode="External"/><Relationship Id="rId219" Type="http://schemas.openxmlformats.org/officeDocument/2006/relationships/hyperlink" Target="https://archive.org/download/ni-roms/roms/Sega%20-%20Master%20System%20-%20Mark%20III.zip/Chapolim%20x%20Dracula%20-%20Um%20Duelo%20Assustador%20%28Brazil%29.zip" TargetMode="External"/><Relationship Id="rId218" Type="http://schemas.openxmlformats.org/officeDocument/2006/relationships/hyperlink" Target="https://archive.org/download/ni-roms/roms/Sega%20-%20Master%20System%20-%20Mark%20III.zip/Champions%20of%20Europe%20%28Europe%2C%20Brazil%29%20%28En%29.zip" TargetMode="External"/><Relationship Id="rId213" Type="http://schemas.openxmlformats.org/officeDocument/2006/relationships/hyperlink" Target="https://archive.org/download/ni-roms/roms/Sega%20-%20Master%20System%20-%20Mark%20III.zip/Castle%20of%20Illusion%20Starring%20Mickey%20Mouse%20%28USA%2C%20Europe%2C%20Brazil%29%20%28En%29%20%28Rev%201%29.zip" TargetMode="External"/><Relationship Id="rId212" Type="http://schemas.openxmlformats.org/officeDocument/2006/relationships/hyperlink" Target="https://archive.org/download/ni-roms/roms/Sega%20-%20Master%20System%20-%20Mark%20III.zip/Castle%20of%20Illusion%20Starring%20Mickey%20Mouse%20%28USA%2C%20Europe%2C%20Brazil%29%20%28En%29%20%28Demo%29.zip" TargetMode="External"/><Relationship Id="rId211" Type="http://schemas.openxmlformats.org/officeDocument/2006/relationships/hyperlink" Target="https://archive.org/download/ni-roms/roms/Sega%20-%20Master%20System%20-%20Mark%20III.zip/Castelo%20Ra-Tim-Bum%20%28Brazil%29.zip" TargetMode="External"/><Relationship Id="rId210" Type="http://schemas.openxmlformats.org/officeDocument/2006/relationships/hyperlink" Target="https://archive.org/download/ni-roms/roms/Sega%20-%20Master%20System%20-%20Mark%20III.zip/Casino%20Games%20%28USA%2C%20Europe%29.zip" TargetMode="External"/><Relationship Id="rId249" Type="http://schemas.openxmlformats.org/officeDocument/2006/relationships/hyperlink" Target="https://archive.org/download/ni-roms/roms/Sega%20-%20Master%20System%20-%20Mark%20III.zip/Comical%20Machine%20Gun%20Joe%20%28Taiwan%29%20%28Unl%29.zip" TargetMode="External"/><Relationship Id="rId248" Type="http://schemas.openxmlformats.org/officeDocument/2006/relationships/hyperlink" Target="https://archive.org/download/ni-roms/roms/Sega%20-%20Master%20System%20-%20Mark%20III.zip/Comical%20Machine%20Gun%20Joe%20%28Korea%29%20%28Unl%29.zip" TargetMode="External"/><Relationship Id="rId247" Type="http://schemas.openxmlformats.org/officeDocument/2006/relationships/hyperlink" Target="https://archive.org/download/ni-roms/roms/Sega%20-%20Master%20System%20-%20Mark%20III.zip/Comical%20Machine%20Gun%20Joe%20%28Japan%29.zip" TargetMode="External"/><Relationship Id="rId242" Type="http://schemas.openxmlformats.org/officeDocument/2006/relationships/hyperlink" Target="https://archive.org/download/ni-roms/roms/Sega%20-%20Master%20System%20-%20Mark%20III.zip/Color%20Check%20%28World%29%20%28Demo%29%20%28Program%29%20%28Aftermarket%29%20%28Unl%29.zip" TargetMode="External"/><Relationship Id="rId241" Type="http://schemas.openxmlformats.org/officeDocument/2006/relationships/hyperlink" Target="https://archive.org/download/ni-roms/roms/Sega%20-%20Master%20System%20-%20Mark%20III.zip/Color%20%26%20Switch%20Test%20%28Japan%29%20%28En%29%20%28Proto%29.zip" TargetMode="External"/><Relationship Id="rId240" Type="http://schemas.openxmlformats.org/officeDocument/2006/relationships/hyperlink" Target="https://archive.org/download/ni-roms/roms/Sega%20-%20Master%20System%20-%20Mark%20III.zip/Color%20%26%20Switch%20Test%20%28Brazil%29%20%28En%29%20%28Rev%20A%29.zip" TargetMode="External"/><Relationship Id="rId246" Type="http://schemas.openxmlformats.org/officeDocument/2006/relationships/hyperlink" Target="https://archive.org/download/ni-roms/roms/Sega%20-%20Master%20System%20-%20Mark%20III.zip/Columns%20%28USA%2C%20Europe%2C%20Brazil%29%20%28En%29.zip" TargetMode="External"/><Relationship Id="rId245" Type="http://schemas.openxmlformats.org/officeDocument/2006/relationships/hyperlink" Target="https://archive.org/download/ni-roms/roms/Sega%20-%20Master%20System%20-%20Mark%20III.zip/Columns%20%28USA%2C%20Europe%2C%20Brazil%29%20%28En%29%20%28Beta%29.zip" TargetMode="External"/><Relationship Id="rId244" Type="http://schemas.openxmlformats.org/officeDocument/2006/relationships/hyperlink" Target="https://archive.org/download/ni-roms/roms/Sega%20-%20Master%20System%20-%20Mark%20III.zip/Colossal%20Cave%20Adventure%20-%20SAM%20Edition%20%28World%29%20%28v0.2%29%20%28Proto%29%20%28Aftermarket%29%20%28Unl%29.zip" TargetMode="External"/><Relationship Id="rId243" Type="http://schemas.openxmlformats.org/officeDocument/2006/relationships/hyperlink" Target="https://archive.org/download/ni-roms/roms/Sega%20-%20Master%20System%20-%20Mark%20III.zip/Colossal%20Cave%20Adventure%20-%20SAM%20Edition%20%28World%29%20%28v0.1%29%20%28Proto%29%20%28Aftermarket%29%20%28Unl%29.zip" TargetMode="External"/><Relationship Id="rId239" Type="http://schemas.openxmlformats.org/officeDocument/2006/relationships/hyperlink" Target="https://archive.org/download/ni-roms/roms/Sega%20-%20Master%20System%20-%20Mark%20III.zip/Code%2038%20-%20Volume%20I%20%28World%29%20%28Fr%29%20%28Demo%29%20%28Aftermarket%29%20%28Unl%29.zip" TargetMode="External"/><Relationship Id="rId238" Type="http://schemas.openxmlformats.org/officeDocument/2006/relationships/hyperlink" Target="https://archive.org/download/ni-roms/roms/Sega%20-%20Master%20System%20-%20Mark%20III.zip/Cloud%20Master%20%28USA%2C%20Europe%2C%20Brazil%29%20%28En%29.zip" TargetMode="External"/><Relationship Id="rId237" Type="http://schemas.openxmlformats.org/officeDocument/2006/relationships/hyperlink" Target="https://archive.org/download/ni-roms/roms/Sega%20-%20Master%20System%20-%20Mark%20III.zip/Cix%20%28World%29%20%28v1.1%29%20%28Demo%29%20%28Aftermarket%29%20%28Unl%29.zip" TargetMode="External"/><Relationship Id="rId236" Type="http://schemas.openxmlformats.org/officeDocument/2006/relationships/hyperlink" Target="https://archive.org/download/ni-roms/roms/Sega%20-%20Master%20System%20-%20Mark%20III.zip/Circuit%2C%20The%20%28Japan%29.zip" TargetMode="External"/><Relationship Id="rId231" Type="http://schemas.openxmlformats.org/officeDocument/2006/relationships/hyperlink" Target="https://archive.org/download/ni-roms/roms/Sega%20-%20Master%20System%20-%20Mark%20III.zip/Chuck%20Rock%20II%20-%20Son%20of%20Chuck%20%28Brazil%29%20%28En%29.zip" TargetMode="External"/><Relationship Id="rId230" Type="http://schemas.openxmlformats.org/officeDocument/2006/relationships/hyperlink" Target="https://archive.org/download/ni-roms/roms/Sega%20-%20Master%20System%20-%20Mark%20III.zip/Chuck%20Rock%20%28Europe%2C%20Brazil%29%20%28En%29.zip" TargetMode="External"/><Relationship Id="rId235" Type="http://schemas.openxmlformats.org/officeDocument/2006/relationships/hyperlink" Target="https://archive.org/download/ni-roms/roms/Sega%20-%20Master%20System%20-%20Mark%20III.zip/Cimmerian%20%28World%29%20%28v1.02%29%20%28Demo%29%20%28Aftermarket%29%20%28Unl%29.zip" TargetMode="External"/><Relationship Id="rId234" Type="http://schemas.openxmlformats.org/officeDocument/2006/relationships/hyperlink" Target="https://archive.org/download/ni-roms/roms/Sega%20-%20Master%20System%20-%20Mark%20III.zip/Cimmerian%20%28World%29%20%28v1.01%29%20%28Demo%29%20%28Aftermarket%29%20%28Unl%29.zip" TargetMode="External"/><Relationship Id="rId233" Type="http://schemas.openxmlformats.org/officeDocument/2006/relationships/hyperlink" Target="https://archive.org/download/ni-roms/roms/Sega%20-%20Master%20System%20-%20Mark%20III.zip/Cimmerian%20%28World%29%20%28v1.00%29%20%28Demo%29%20%28Aftermarket%29%20%28Unl%29.zip" TargetMode="External"/><Relationship Id="rId232" Type="http://schemas.openxmlformats.org/officeDocument/2006/relationships/hyperlink" Target="https://archive.org/download/ni-roms/roms/Sega%20-%20Master%20System%20-%20Mark%20III.zip/Chuck%20Rock%20II%20-%20Son%20of%20Chuck%20%28Europe%29.zip" TargetMode="External"/><Relationship Id="rId206" Type="http://schemas.openxmlformats.org/officeDocument/2006/relationships/hyperlink" Target="https://archive.org/download/ni-roms/roms/Sega%20-%20Master%20System%20-%20Mark%20III.zip/Captain%20Silver%20%28USA%29%20%28Beta%29.zip" TargetMode="External"/><Relationship Id="rId205" Type="http://schemas.openxmlformats.org/officeDocument/2006/relationships/hyperlink" Target="https://archive.org/download/ni-roms/roms/Sega%20-%20Master%20System%20-%20Mark%20III.zip/Captain%20Silver%20%28Japan%2C%20Europe%2C%20Brazil%29%20%28En%29.zip" TargetMode="External"/><Relationship Id="rId204" Type="http://schemas.openxmlformats.org/officeDocument/2006/relationships/hyperlink" Target="https://archive.org/download/ni-roms/roms/Sega%20-%20Master%20System%20-%20Mark%20III.zip/Canyon%20Racer%20%28World%29%20%28v0.01%29%20%28Proto%29%20%28Aftermarket%29%20%28Unl%29.zip" TargetMode="External"/><Relationship Id="rId203" Type="http://schemas.openxmlformats.org/officeDocument/2006/relationships/hyperlink" Target="https://archive.org/download/ni-roms/roms/Sega%20-%20Master%20System%20-%20Mark%20III.zip/Candy%20Kid%20%28World%29%20%28v3.0%29%20%28Aftermarket%29%20%28Unl%29.zip" TargetMode="External"/><Relationship Id="rId209" Type="http://schemas.openxmlformats.org/officeDocument/2006/relationships/hyperlink" Target="https://archive.org/download/ni-roms/roms/Sega%20-%20Master%20System%20-%20Mark%20III.zip/Casevac%20%28World%29%20%28Proto%29%20%28Aftermarket%29%20%28Unl%29.zip" TargetMode="External"/><Relationship Id="rId208" Type="http://schemas.openxmlformats.org/officeDocument/2006/relationships/hyperlink" Target="https://archive.org/download/ni-roms/roms/Sega%20-%20Master%20System%20-%20Mark%20III.zip/Cardiac%20Arrest%20%28World%29%20%28Aftermarket%29%20%28Unl%29.zip" TargetMode="External"/><Relationship Id="rId207" Type="http://schemas.openxmlformats.org/officeDocument/2006/relationships/hyperlink" Target="https://archive.org/download/ni-roms/roms/Sega%20-%20Master%20System%20-%20Mark%20III.zip/Captain%20Silver%20%28USA%29.zip" TargetMode="External"/><Relationship Id="rId202" Type="http://schemas.openxmlformats.org/officeDocument/2006/relationships/hyperlink" Target="https://archive.org/download/ni-roms/roms/Sega%20-%20Master%20System%20-%20Mark%20III.zip/Candy%20Kid%20%28World%29%20%28v2.0%29%20%28Aftermarket%29%20%28Unl%29.zip" TargetMode="External"/><Relationship Id="rId201" Type="http://schemas.openxmlformats.org/officeDocument/2006/relationships/hyperlink" Target="https://archive.org/download/ni-roms/roms/Sega%20-%20Master%20System%20-%20Mark%20III.zip/Candy%20Kid%20%28World%29%20%28v1.0%29%20%28Aftermarket%29%20%28Unl%29.zip" TargetMode="External"/><Relationship Id="rId200" Type="http://schemas.openxmlformats.org/officeDocument/2006/relationships/hyperlink" Target="https://archive.org/download/ni-roms/roms/Sega%20-%20Master%20System%20-%20Mark%20III.zip/Candy%20Kid%20%28World%29%20%28Demo%29%20%28Aftermarket%29%20%28Unl%29.zip" TargetMode="External"/><Relationship Id="rId509" Type="http://schemas.openxmlformats.org/officeDocument/2006/relationships/hyperlink" Target="https://archive.org/download/ni-roms/roms/Sega%20-%20Master%20System%20-%20Mark%20III.zip/Jurassic%20Park%20%28Europe%2C%20Brazil%29%20%28En%29.zip" TargetMode="External"/><Relationship Id="rId508" Type="http://schemas.openxmlformats.org/officeDocument/2006/relationships/hyperlink" Target="https://archive.org/download/ni-roms/roms/Sega%20-%20Master%20System%20-%20Mark%20III.zip/Jungle%20Book%2C%20The%20%28Europe%2C%20Brazil%29%20%28En%29.zip" TargetMode="External"/><Relationship Id="rId503" Type="http://schemas.openxmlformats.org/officeDocument/2006/relationships/hyperlink" Target="https://archive.org/download/ni-roms/roms/Sega%20-%20Master%20System%20-%20Mark%20III.zip/Jetpac%20%28World%29%20%28v0.3%29%20%28Proto%29%20%28Aftermarket%29%20%28Unl%29.zip" TargetMode="External"/><Relationship Id="rId502" Type="http://schemas.openxmlformats.org/officeDocument/2006/relationships/hyperlink" Target="https://archive.org/download/ni-roms/roms/Sega%20-%20Master%20System%20-%20Mark%20III.zip/Janggun-ui%20Adeul%20%28Korea%29%20%28Unl%29.zip" TargetMode="External"/><Relationship Id="rId501" Type="http://schemas.openxmlformats.org/officeDocument/2006/relationships/hyperlink" Target="https://archive.org/download/ni-roms/roms/Sega%20-%20Master%20System%20-%20Mark%20III.zip/Jang%20Pung%20II%20%28Korea%29%20%28Unl%29.zip" TargetMode="External"/><Relationship Id="rId500" Type="http://schemas.openxmlformats.org/officeDocument/2006/relationships/hyperlink" Target="https://archive.org/download/ni-roms/roms/Sega%20-%20Master%20System%20-%20Mark%20III.zip/Jang%20Pung%203%20%28Korea%29%20%28Unl%29.zip" TargetMode="External"/><Relationship Id="rId507" Type="http://schemas.openxmlformats.org/officeDocument/2006/relationships/hyperlink" Target="https://archive.org/download/ni-roms/roms/Sega%20-%20Master%20System%20-%20Mark%20III.zip/Jumpy%20%28World%29%20%28Proto%29%20%28Aftermarket%29%20%28Unl%29.zip" TargetMode="External"/><Relationship Id="rId506" Type="http://schemas.openxmlformats.org/officeDocument/2006/relationships/hyperlink" Target="https://archive.org/download/ni-roms/roms/Sega%20-%20Master%20System%20-%20Mark%20III.zip/Jogos%20de%20Verao%20II%20%28Brazil%29%20%28En%29.zip" TargetMode="External"/><Relationship Id="rId505" Type="http://schemas.openxmlformats.org/officeDocument/2006/relationships/hyperlink" Target="https://archive.org/download/ni-roms/roms/Sega%20-%20Master%20System%20-%20Mark%20III.zip/Joe%20Montana%20Football%20%28USA%2C%20Europe%2C%20Brazil%29%20%28En%29.zip" TargetMode="External"/><Relationship Id="rId504" Type="http://schemas.openxmlformats.org/officeDocument/2006/relationships/hyperlink" Target="https://archive.org/download/ni-roms/roms/Sega%20-%20Master%20System%20-%20Mark%20III.zip/Jewel%20Jones%20%28World%29%20%28Proto%29%20%28Aftermarket%29%20%28Unl%29.zip" TargetMode="External"/><Relationship Id="rId525" Type="http://schemas.openxmlformats.org/officeDocument/2006/relationships/hyperlink" Target="https://archive.org/download/ni-roms/roms/Sega%20-%20Master%20System%20-%20Mark%20III.zip/KunKun%20%26%20KokoKun%20%28World%29%20%28Aftermarket%29%20%28Unl%29.zip" TargetMode="External"/><Relationship Id="rId524" Type="http://schemas.openxmlformats.org/officeDocument/2006/relationships/hyperlink" Target="https://archive.org/download/ni-roms/roms/Sega%20-%20Master%20System%20-%20Mark%20III.zip/Kujaku%20Ou%20%28Japan%29.zip" TargetMode="External"/><Relationship Id="rId523" Type="http://schemas.openxmlformats.org/officeDocument/2006/relationships/hyperlink" Target="https://archive.org/download/ni-roms/roms/Sega%20-%20Master%20System%20-%20Mark%20III.zip/Krusty%27s%20Fun%20House%20%28Europe%2C%20Brazil%29%20%28En%29.zip" TargetMode="External"/><Relationship Id="rId522" Type="http://schemas.openxmlformats.org/officeDocument/2006/relationships/hyperlink" Target="https://archive.org/download/ni-roms/roms/Sega%20-%20Master%20System%20-%20Mark%20III.zip/Knights%20of%20the%20Square%20%28World%29%20%28v0.25%29%20%28Proto%29%20%28Aftermarket%29%20%28Unl%29.zip" TargetMode="External"/><Relationship Id="rId529" Type="http://schemas.openxmlformats.org/officeDocument/2006/relationships/hyperlink" Target="https://archive.org/download/ni-roms/roms/Sega%20-%20Master%20System%20-%20Mark%20III.zip/Kung%20Fu%20Kid%20%28USA%2C%20Europe%2C%20Brazil%29%20%28En%29.zip" TargetMode="External"/><Relationship Id="rId528" Type="http://schemas.openxmlformats.org/officeDocument/2006/relationships/hyperlink" Target="https://archive.org/download/ni-roms/roms/Sega%20-%20Master%20System%20-%20Mark%20III.zip/Kung%20Fu%20Kid%20%28Taiwan%29%20%28En%29%20%28Unl%29.zip" TargetMode="External"/><Relationship Id="rId527" Type="http://schemas.openxmlformats.org/officeDocument/2006/relationships/hyperlink" Target="https://archive.org/download/ni-roms/roms/Sega%20-%20Master%20System%20-%20Mark%20III.zip/KunKun%20%26%20KokoKun%202%20-%20Return%20of%20the%20Kun%20%28World%29%20%28v0.99%29%20%28Aftermarket%29%20%28Unl%29.zip" TargetMode="External"/><Relationship Id="rId526" Type="http://schemas.openxmlformats.org/officeDocument/2006/relationships/hyperlink" Target="https://archive.org/download/ni-roms/roms/Sega%20-%20Master%20System%20-%20Mark%20III.zip/KunKun%20%26%20KokoKun%202%20-%20Return%20of%20the%20Kun%20%28World%29%20%28v0.92%29%20%28Beta%29%20%28Aftermarket%29%20%28Unl%29.zip" TargetMode="External"/><Relationship Id="rId521" Type="http://schemas.openxmlformats.org/officeDocument/2006/relationships/hyperlink" Target="https://archive.org/download/ni-roms/roms/Sega%20-%20Master%20System%20-%20Mark%20III.zip/Knights%20%26%20Demons%20%28World%29%20%28Aftermarket%29%20%28Unl%29.zip" TargetMode="External"/><Relationship Id="rId520" Type="http://schemas.openxmlformats.org/officeDocument/2006/relationships/hyperlink" Target="https://archive.org/download/ni-roms/roms/Sega%20-%20Master%20System%20-%20Mark%20III.zip/Knightmare%20II%20-%20The%20Maze%20of%20Galious%20%28Korea%29%20%28Unl%29.zip" TargetMode="External"/><Relationship Id="rId519" Type="http://schemas.openxmlformats.org/officeDocument/2006/relationships/hyperlink" Target="https://archive.org/download/ni-roms/roms/Sega%20-%20Master%20System%20-%20Mark%20III.zip/Klondike%20Solitaire%20%28World%29%20%28v1.03%29%20%28Aftermarket%29%20%28Unl%29.zip" TargetMode="External"/><Relationship Id="rId514" Type="http://schemas.openxmlformats.org/officeDocument/2006/relationships/hyperlink" Target="https://archive.org/download/ni-roms/roms/Sega%20-%20Master%20System%20-%20Mark%20III.zip/King%27s%20Quest%20-%20Quest%20for%20the%20Crown%20%28USA%29%20%28Beta%201%29.zip" TargetMode="External"/><Relationship Id="rId513" Type="http://schemas.openxmlformats.org/officeDocument/2006/relationships/hyperlink" Target="https://archive.org/download/ni-roms/roms/Sega%20-%20Master%20System%20-%20Mark%20III.zip/King%20%26%20Balloon%20%28Korea%29%20%28En%29%20%28Unl%29.zip" TargetMode="External"/><Relationship Id="rId512" Type="http://schemas.openxmlformats.org/officeDocument/2006/relationships/hyperlink" Target="https://archive.org/download/ni-roms/roms/Sega%20-%20Master%20System%20-%20Mark%20III.zip/Kenseiden%20%28USA%2C%20Europe%2C%20Brazil%29%20%28En%29.zip" TargetMode="External"/><Relationship Id="rId511" Type="http://schemas.openxmlformats.org/officeDocument/2006/relationships/hyperlink" Target="https://archive.org/download/ni-roms/roms/Sega%20-%20Master%20System%20-%20Mark%20III.zip/Kenseiden%20%28Japan%29.zip" TargetMode="External"/><Relationship Id="rId518" Type="http://schemas.openxmlformats.org/officeDocument/2006/relationships/hyperlink" Target="https://archive.org/download/ni-roms/roms/Sega%20-%20Master%20System%20-%20Mark%20III.zip/Klondike%20Solitaire%20%28World%29%20%28v1.00%29%20%28Aftermarket%29%20%28Unl%29.zip" TargetMode="External"/><Relationship Id="rId517" Type="http://schemas.openxmlformats.org/officeDocument/2006/relationships/hyperlink" Target="https://archive.org/download/ni-roms/roms/Sega%20-%20Master%20System%20-%20Mark%20III.zip/King%20Kong%20%28World%29%20%28Aftermarket%29%20%28Unl%29.zip" TargetMode="External"/><Relationship Id="rId516" Type="http://schemas.openxmlformats.org/officeDocument/2006/relationships/hyperlink" Target="https://archive.org/download/ni-roms/roms/Sega%20-%20Master%20System%20-%20Mark%20III.zip/King%27s%20Quest%20-%20Quest%20for%20the%20Crown%20%28USA%29.zip" TargetMode="External"/><Relationship Id="rId515" Type="http://schemas.openxmlformats.org/officeDocument/2006/relationships/hyperlink" Target="https://archive.org/download/ni-roms/roms/Sega%20-%20Master%20System%20-%20Mark%20III.zip/King%27s%20Quest%20-%20Quest%20for%20the%20Crown%20%28USA%29%20%28Beta%202%29.zip" TargetMode="External"/><Relationship Id="rId510" Type="http://schemas.openxmlformats.org/officeDocument/2006/relationships/hyperlink" Target="https://archive.org/download/ni-roms/roms/Sega%20-%20Master%20System%20-%20Mark%20III.zip/KLAX%20%28Europe%29.zip" TargetMode="External"/><Relationship Id="rId590" Type="http://schemas.openxmlformats.org/officeDocument/2006/relationships/hyperlink" Target="https://archive.org/download/ni-roms/roms/Sega%20-%20Master%20System%20-%20Mark%20III.zip/Mickey%27s%20Ultimate%20Challenge%20%28Brazil%29%20%28En%29.zip" TargetMode="External"/><Relationship Id="rId589" Type="http://schemas.openxmlformats.org/officeDocument/2006/relationships/hyperlink" Target="https://archive.org/download/ni-roms/roms/Sega%20-%20Master%20System%20-%20Mark%20III.zip/Michael%20Jackson%27s%20Moonwalker%20%28USA%2C%20Europe%2C%20Brazil%29%20%28En%29.zip" TargetMode="External"/><Relationship Id="rId588" Type="http://schemas.openxmlformats.org/officeDocument/2006/relationships/hyperlink" Target="https://archive.org/download/ni-roms/roms/Sega%20-%20Master%20System%20-%20Mark%20III.zip/Michael%20Jackson%27s%20Moonwalker%20%28USA%2C%20Europe%2C%20Brazil%29%20%28En%29%20%28Beta%29.zip" TargetMode="External"/><Relationship Id="rId583" Type="http://schemas.openxmlformats.org/officeDocument/2006/relationships/hyperlink" Target="https://archive.org/download/ni-roms/roms/Sega%20-%20Master%20System%20-%20Mark%20III.zip/Mecha%208%20%28World%29%20%28Demo%29%20%28Aftermarket%29%20%28Unl%29.zip" TargetMode="External"/><Relationship Id="rId582" Type="http://schemas.openxmlformats.org/officeDocument/2006/relationships/hyperlink" Target="https://archive.org/download/ni-roms/roms/Sega%20-%20Master%20System%20-%20Mark%20III.zip/Maze%20Walker%20%28Japan%29%20%28En%29.zip" TargetMode="External"/><Relationship Id="rId581" Type="http://schemas.openxmlformats.org/officeDocument/2006/relationships/hyperlink" Target="https://archive.org/download/ni-roms/roms/Sega%20-%20Master%20System%20-%20Mark%20III.zip/Maze%20Walker%20%28Japan%29%20%28En%29%20%28Sega%203D%20Classics%29.zip" TargetMode="External"/><Relationship Id="rId580" Type="http://schemas.openxmlformats.org/officeDocument/2006/relationships/hyperlink" Target="https://archive.org/download/ni-roms/roms/Sega%20-%20Master%20System%20-%20Mark%20III.zip/Maze%20Hunter%203-D%20%28USA%2C%20Europe%2C%20Brazil%29%20%28En%29.zip" TargetMode="External"/><Relationship Id="rId587" Type="http://schemas.openxmlformats.org/officeDocument/2006/relationships/hyperlink" Target="https://archive.org/download/ni-roms/roms/Sega%20-%20Master%20System%20-%20Mark%20III.zip/Mercs%20%28Europe%2C%20Brazil%29%20%28En%29.zip" TargetMode="External"/><Relationship Id="rId586" Type="http://schemas.openxmlformats.org/officeDocument/2006/relationships/hyperlink" Target="https://archive.org/download/ni-roms/roms/Sega%20-%20Master%20System%20-%20Mark%20III.zip/Memoria%20Master%20%28Brazil%29%20%28Mega%20Drive%204%29.zip" TargetMode="External"/><Relationship Id="rId585" Type="http://schemas.openxmlformats.org/officeDocument/2006/relationships/hyperlink" Target="https://archive.org/download/ni-roms/roms/Sega%20-%20Master%20System%20-%20Mark%20III.zip/Megumi%20Rescue%20%28Japan%29.zip" TargetMode="External"/><Relationship Id="rId584" Type="http://schemas.openxmlformats.org/officeDocument/2006/relationships/hyperlink" Target="https://archive.org/download/ni-roms/roms/Sega%20-%20Master%20System%20-%20Mark%20III.zip/Mega%20Man%20II%20%28World%29%20%28v0.55%29%20%28Proto%29%20%28Aftermarket%29%20%28Unl%29.zip" TargetMode="External"/><Relationship Id="rId579" Type="http://schemas.openxmlformats.org/officeDocument/2006/relationships/hyperlink" Target="https://archive.org/download/ni-roms/roms/Sega%20-%20Master%20System%20-%20Mark%20III.zip/Masters%20of%20Combat%20%28Europe%2C%20Brazil%29%20%28En%29.zip" TargetMode="External"/><Relationship Id="rId578" Type="http://schemas.openxmlformats.org/officeDocument/2006/relationships/hyperlink" Target="https://archive.org/download/ni-roms/roms/Sega%20-%20Master%20System%20-%20Mark%20III.zip/Master%20of%20the%20Labyrinth%20%28World%29%20%28En%2CFr%29%20%28v1.1%29%20%28Demo%29%20%28Aftermarket%29%20%28Unl%29.zip" TargetMode="External"/><Relationship Id="rId577" Type="http://schemas.openxmlformats.org/officeDocument/2006/relationships/hyperlink" Target="https://archive.org/download/ni-roms/roms/Sega%20-%20Master%20System%20-%20Mark%20III.zip/Master%20of%20the%20Labyrinth%20%28World%29%20%28En%2CFr%29%20%28v1.0%29%20%28Aftermarket%29%20%28Unl%29.zip" TargetMode="External"/><Relationship Id="rId572" Type="http://schemas.openxmlformats.org/officeDocument/2006/relationships/hyperlink" Target="https://archive.org/download/ni-roms/roms/Sega%20-%20Master%20System%20-%20Mark%20III.zip/Maou%20Golvellius%20%28Japan%29.zip" TargetMode="External"/><Relationship Id="rId571" Type="http://schemas.openxmlformats.org/officeDocument/2006/relationships/hyperlink" Target="https://archive.org/download/ni-roms/roms/Sega%20-%20Master%20System%20-%20Mark%20III.zip/Maou%20Golvellius%20%28Japan%29%20%28Beta%29.zip" TargetMode="External"/><Relationship Id="rId570" Type="http://schemas.openxmlformats.org/officeDocument/2006/relationships/hyperlink" Target="https://archive.org/download/ni-roms/roms/Sega%20-%20Master%20System%20-%20Mark%20III.zip/Makai%20Retsuden%20%28Japan%29.zip" TargetMode="External"/><Relationship Id="rId576" Type="http://schemas.openxmlformats.org/officeDocument/2006/relationships/hyperlink" Target="https://archive.org/download/ni-roms/roms/Sega%20-%20Master%20System%20-%20Mark%20III.zip/Master%20of%20Darkness%20%28Europe%2C%20Brazil%29%20%28En%29.zip" TargetMode="External"/><Relationship Id="rId575" Type="http://schemas.openxmlformats.org/officeDocument/2006/relationships/hyperlink" Target="https://archive.org/download/ni-roms/roms/Sega%20-%20Master%20System%20-%20Mark%20III.zip/Marksman%20Shooting%20%26%20Trap%20Shooting%20%28USA%2C%20Brazil%29%20%28En%29.zip" TargetMode="External"/><Relationship Id="rId574" Type="http://schemas.openxmlformats.org/officeDocument/2006/relationships/hyperlink" Target="https://archive.org/download/ni-roms/roms/Sega%20-%20Master%20System%20-%20Mark%20III.zip/Marksman%20Shooting%20%26%20Trap%20Shooting%20%26%20Safari%20Hunt%20%28Europe%29.zip" TargetMode="External"/><Relationship Id="rId573" Type="http://schemas.openxmlformats.org/officeDocument/2006/relationships/hyperlink" Target="https://archive.org/download/ni-roms/roms/Sega%20-%20Master%20System%20-%20Mark%20III.zip/Marble%20Madness%20%28Europe%29.zip" TargetMode="External"/><Relationship Id="rId599" Type="http://schemas.openxmlformats.org/officeDocument/2006/relationships/hyperlink" Target="https://archive.org/download/ni-roms/roms/Sega%20-%20Master%20System%20-%20Mark%20III.zip/Missile%20Defense%203-D%20%28USA%2C%20Europe%2C%20Brazil%29%20%28En%29%20%28Sample%29.zip" TargetMode="External"/><Relationship Id="rId594" Type="http://schemas.openxmlformats.org/officeDocument/2006/relationships/hyperlink" Target="https://archive.org/download/ni-roms/roms/Sega%20-%20Master%20System%20-%20Mark%20III.zip/Mine%20Sweeper%20%28World%29%20%28v1.1%29%20%28Aftermarket%29%20%28Unl%29.zip" TargetMode="External"/><Relationship Id="rId593" Type="http://schemas.openxmlformats.org/officeDocument/2006/relationships/hyperlink" Target="https://archive.org/download/ni-roms/roms/Sega%20-%20Master%20System%20-%20Mark%20III.zip/Mina%20Terrestre%20%28Brazil%29%20%28Mega%20Drive%204%29.zip" TargetMode="External"/><Relationship Id="rId592" Type="http://schemas.openxmlformats.org/officeDocument/2006/relationships/hyperlink" Target="https://archive.org/download/ni-roms/roms/Sega%20-%20Master%20System%20-%20Mark%20III.zip/Micro%20Xevious%2C%20The%20%28Korea%29%20%28Unl%29.zip" TargetMode="External"/><Relationship Id="rId591" Type="http://schemas.openxmlformats.org/officeDocument/2006/relationships/hyperlink" Target="https://archive.org/download/ni-roms/roms/Sega%20-%20Master%20System%20-%20Mark%20III.zip/Micro%20Machines%20%28Europe%29.zip" TargetMode="External"/><Relationship Id="rId598" Type="http://schemas.openxmlformats.org/officeDocument/2006/relationships/hyperlink" Target="https://archive.org/download/ni-roms/roms/Sega%20-%20Master%20System%20-%20Mark%20III.zip/Miracle%20Warriors%20-%20Seal%20of%20The%20Dark%20Lord%20%28USA%2C%20Europe%2C%20Brazil%29%20%28En%29.zip" TargetMode="External"/><Relationship Id="rId597" Type="http://schemas.openxmlformats.org/officeDocument/2006/relationships/hyperlink" Target="https://archive.org/download/ni-roms/roms/Sega%20-%20Master%20System%20-%20Mark%20III.zip/Miracle%20Warriors%20-%20Seal%20of%20The%20Dark%20Lord%20%28USA%2C%20Europe%2C%20Brazil%29%20%28En%29%20%28Beta%29%20%281988-02-25%29.zip" TargetMode="External"/><Relationship Id="rId596" Type="http://schemas.openxmlformats.org/officeDocument/2006/relationships/hyperlink" Target="https://archive.org/download/ni-roms/roms/Sega%20-%20Master%20System%20-%20Mark%20III.zip/Mini%20MSX%20%28World%29%20%28Aftermarket%29%20%28Unl%29.zip" TargetMode="External"/><Relationship Id="rId595" Type="http://schemas.openxmlformats.org/officeDocument/2006/relationships/hyperlink" Target="https://archive.org/download/ni-roms/roms/Sega%20-%20Master%20System%20-%20Mark%20III.zip/Minerador%20%28Brazil%29%20%28Mega%20Drive%204%29.zip" TargetMode="External"/><Relationship Id="rId547" Type="http://schemas.openxmlformats.org/officeDocument/2006/relationships/hyperlink" Target="https://archive.org/download/ni-roms/roms/Sega%20-%20Master%20System%20-%20Mark%20III.zip/Lil%20Evel%20Knievel%20%28World%29%20%28SMS%20Power%21%202023%20Compo%29%20%28Aftermarket%29%20%28Unl%29.zip" TargetMode="External"/><Relationship Id="rId546" Type="http://schemas.openxmlformats.org/officeDocument/2006/relationships/hyperlink" Target="https://archive.org/download/ni-roms/roms/Sega%20-%20Master%20System%20-%20Mark%20III.zip/Lil%20Evel%20Knievel%20%28World%29%20%28Aftermarket%29%20%28Unl%29.zip" TargetMode="External"/><Relationship Id="rId545" Type="http://schemas.openxmlformats.org/officeDocument/2006/relationships/hyperlink" Target="https://archive.org/download/ni-roms/roms/Sega%20-%20Master%20System%20-%20Mark%20III.zip/Lethal%20Weapon%203%20Music%20%28Unknown%29%20%28Proto%29%20%281992-11-30%29%20%28Sound%20Data%29.zip" TargetMode="External"/><Relationship Id="rId544" Type="http://schemas.openxmlformats.org/officeDocument/2006/relationships/hyperlink" Target="https://archive.org/download/ni-roms/roms/Sega%20-%20Master%20System%20-%20Mark%20III.zip/Lemmings%202%20-%20The%20Tribes%20%28Europe%29%20%28Proto%29%20%281995-09-04%29.zip" TargetMode="External"/><Relationship Id="rId549" Type="http://schemas.openxmlformats.org/officeDocument/2006/relationships/hyperlink" Target="https://archive.org/download/ni-roms/roms/Sega%20-%20Master%20System%20-%20Mark%20III.zip/Lion%20King%2C%20The%20%28Europe%2C%20Brazil%29%20%28En%29.zip" TargetMode="External"/><Relationship Id="rId548" Type="http://schemas.openxmlformats.org/officeDocument/2006/relationships/hyperlink" Target="https://archive.org/download/ni-roms/roms/Sega%20-%20Master%20System%20-%20Mark%20III.zip/Line%20of%20Fire%20%28Europe%2C%20Brazil%29%20%28En%29.zip" TargetMode="External"/><Relationship Id="rId543" Type="http://schemas.openxmlformats.org/officeDocument/2006/relationships/hyperlink" Target="https://archive.org/download/ni-roms/roms/Sega%20-%20Master%20System%20-%20Mark%20III.zip/Lemmings%20%28Europe%2C%20Brazil%29%20%28En%29.zip" TargetMode="External"/><Relationship Id="rId542" Type="http://schemas.openxmlformats.org/officeDocument/2006/relationships/hyperlink" Target="https://archive.org/download/ni-roms/roms/Sega%20-%20Master%20System%20-%20Mark%20III.zip/Lemmings%20%28Europe%29%20%28Beta%29.zip" TargetMode="External"/><Relationship Id="rId541" Type="http://schemas.openxmlformats.org/officeDocument/2006/relationships/hyperlink" Target="https://archive.org/download/ni-roms/roms/Sega%20-%20Master%20System%20-%20Mark%20III.zip/Legend%20of%20Illusion%20Starring%20Mickey%20Mouse%20%28Brazil%29%20%28En%29.zip" TargetMode="External"/><Relationship Id="rId540" Type="http://schemas.openxmlformats.org/officeDocument/2006/relationships/hyperlink" Target="https://archive.org/download/ni-roms/roms/Sega%20-%20Master%20System%20-%20Mark%20III.zip/Laser%20Ghost%20%28Europe%29.zip" TargetMode="External"/><Relationship Id="rId536" Type="http://schemas.openxmlformats.org/officeDocument/2006/relationships/hyperlink" Target="https://archive.org/download/ni-roms/roms/Sega%20-%20Master%20System%20-%20Mark%20III.zip/Lander2%20%28World%29%20%28v0.9%29%20%28Beta%29%20%28Aftermarket%29%20%28Unl%29.zip" TargetMode="External"/><Relationship Id="rId535" Type="http://schemas.openxmlformats.org/officeDocument/2006/relationships/hyperlink" Target="https://archive.org/download/ni-roms/roms/Sega%20-%20Master%20System%20-%20Mark%20III.zip/Lander1%20%28World%29%20%28v1.4%29%20%28Aftermarket%29%20%28Unl%29.zip" TargetMode="External"/><Relationship Id="rId534" Type="http://schemas.openxmlformats.org/officeDocument/2006/relationships/hyperlink" Target="https://archive.org/download/ni-roms/roms/Sega%20-%20Master%20System%20-%20Mark%20III.zip/Lander1%20%28World%29%20%28v1.3%29%20%28Aftermarket%29%20%28Unl%29.zip" TargetMode="External"/><Relationship Id="rId533" Type="http://schemas.openxmlformats.org/officeDocument/2006/relationships/hyperlink" Target="https://archive.org/download/ni-roms/roms/Sega%20-%20Master%20System%20-%20Mark%20III.zip/Lander1%20%28World%29%20%28v1.2%29%20%28Aftermarket%29%20%28Unl%29.zip" TargetMode="External"/><Relationship Id="rId539" Type="http://schemas.openxmlformats.org/officeDocument/2006/relationships/hyperlink" Target="https://archive.org/download/ni-roms/roms/Sega%20-%20Master%20System%20-%20Mark%20III.zip/Land%20of%20Illusion%20Starring%20Mickey%20Mouse%20%28Europe%2C%20Brazil%29%20%28En%29.zip" TargetMode="External"/><Relationship Id="rId538" Type="http://schemas.openxmlformats.org/officeDocument/2006/relationships/hyperlink" Target="https://archive.org/download/ni-roms/roms/Sega%20-%20Master%20System%20-%20Mark%20III.zip/Lander2%20%28World%29%20%28v0.C%29%20%28Aftermarket%29%20%28Unl%29.zip" TargetMode="External"/><Relationship Id="rId537" Type="http://schemas.openxmlformats.org/officeDocument/2006/relationships/hyperlink" Target="https://archive.org/download/ni-roms/roms/Sega%20-%20Master%20System%20-%20Mark%20III.zip/Lander2%20%28World%29%20%28v0.B%29%20%28Aftermarket%29%20%28Unl%29.zip" TargetMode="External"/><Relationship Id="rId532" Type="http://schemas.openxmlformats.org/officeDocument/2006/relationships/hyperlink" Target="https://archive.org/download/ni-roms/roms/Sega%20-%20Master%20System%20-%20Mark%20III.zip/Lambo%20%28World%29%20%28Auto%20Demo%29%20%28Aftermarket%29%20%28Unl%29.zip" TargetMode="External"/><Relationship Id="rId531" Type="http://schemas.openxmlformats.org/officeDocument/2006/relationships/hyperlink" Target="https://archive.org/download/ni-roms/roms/Sega%20-%20Master%20System%20-%20Mark%20III.zip/Labyrinthe%20de%20la%20Mort%2C%20Le%20%28World%29%20%28Fr%29%20%28v0.15%29%20%28Demo%29%20%28Aftermarket%29%20%28Unl%29.zip" TargetMode="External"/><Relationship Id="rId530" Type="http://schemas.openxmlformats.org/officeDocument/2006/relationships/hyperlink" Target="https://archive.org/download/ni-roms/roms/Sega%20-%20Master%20System%20-%20Mark%20III.zip/LD19%20Practice%20Game%20%28World%29%20%28Demo%29%20%28Aftermarket%29%20%28Unl%29.zip" TargetMode="External"/><Relationship Id="rId569" Type="http://schemas.openxmlformats.org/officeDocument/2006/relationships/hyperlink" Target="https://archive.org/download/ni-roms/roms/Sega%20-%20Master%20System%20-%20Mark%20III.zip/Mai%20Nurse%20%28World%29%20%28Aftermarket%29%20%28Unl%29.zip" TargetMode="External"/><Relationship Id="rId568" Type="http://schemas.openxmlformats.org/officeDocument/2006/relationships/hyperlink" Target="https://archive.org/download/ni-roms/roms/Sega%20-%20Master%20System%20-%20Mark%20III.zip/Mahjong%20Solitaire%20%28World%29%20%28v1.05%29%20%28Aftermarket%29%20%28Unl%29.zip" TargetMode="External"/><Relationship Id="rId567" Type="http://schemas.openxmlformats.org/officeDocument/2006/relationships/hyperlink" Target="https://archive.org/download/ni-roms/roms/Sega%20-%20Master%20System%20-%20Mark%20III.zip/Mahjong%20Solitaire%20%28World%29%20%28v1.03%29%20%28Aftermarket%29%20%28Unl%29.zip" TargetMode="External"/><Relationship Id="rId566" Type="http://schemas.openxmlformats.org/officeDocument/2006/relationships/hyperlink" Target="https://archive.org/download/ni-roms/roms/Sega%20-%20Master%20System%20-%20Mark%20III.zip/Mahjong%20Solitaire%20%28World%29%20%28v1.02%29%20%28Aftermarket%29%20%28Unl%29.zip" TargetMode="External"/><Relationship Id="rId561" Type="http://schemas.openxmlformats.org/officeDocument/2006/relationships/hyperlink" Target="https://archive.org/download/ni-roms/roms/Sega%20-%20Master%20System%20-%20Mark%20III.zip/MARKanoIIId%20%28World%29%20%28Demo%29%20%28Aftermarket%29%20%28Unl%29.zip" TargetMode="External"/><Relationship Id="rId560" Type="http://schemas.openxmlformats.org/officeDocument/2006/relationships/hyperlink" Target="https://archive.org/download/ni-roms/roms/Sega%20-%20Master%20System%20-%20Mark%20III.zip/Lucky%20Penguin%20%28Unknown%29%20%28v1.1%29%20%28Aftermarket%29%20%28Unl%29.zip" TargetMode="External"/><Relationship Id="rId565" Type="http://schemas.openxmlformats.org/officeDocument/2006/relationships/hyperlink" Target="https://archive.org/download/ni-roms/roms/Sega%20-%20Master%20System%20-%20Mark%20III.zip/Mahjong%20Solitaire%20%28World%29%20%28v1.00%29%20%28Aftermarket%29%20%28Unl%29.zip" TargetMode="External"/><Relationship Id="rId564" Type="http://schemas.openxmlformats.org/officeDocument/2006/relationships/hyperlink" Target="https://archive.org/download/ni-roms/roms/Sega%20-%20Master%20System%20-%20Mark%20III.zip/Mahjong%20Sengoku%20Jidai%20%28Japan%2C%20Hong%20Kong%29%20%28Ja%29.zip" TargetMode="External"/><Relationship Id="rId563" Type="http://schemas.openxmlformats.org/officeDocument/2006/relationships/hyperlink" Target="https://archive.org/download/ni-roms/roms/Sega%20-%20Master%20System%20-%20Mark%20III.zip/Mahjong%20Sengoku%20Jidai%20%28Japan%29%20%28Beta%29.zip" TargetMode="External"/><Relationship Id="rId562" Type="http://schemas.openxmlformats.org/officeDocument/2006/relationships/hyperlink" Target="https://archive.org/download/ni-roms/roms/Sega%20-%20Master%20System%20-%20Mark%20III.zip/MSX%20Soccer%20%28Korea%29%20%28Unl%29.zip" TargetMode="External"/><Relationship Id="rId558" Type="http://schemas.openxmlformats.org/officeDocument/2006/relationships/hyperlink" Target="https://archive.org/download/ni-roms/roms/Sega%20-%20Master%20System%20-%20Mark%20III.zip/Lucky%20Dime%20Caper%20Starring%20Donald%20Duck%2C%20The%20%28Europe%2C%20Brazil%29%20%28En%29.zip" TargetMode="External"/><Relationship Id="rId557" Type="http://schemas.openxmlformats.org/officeDocument/2006/relationships/hyperlink" Target="https://archive.org/download/ni-roms/roms/Sega%20-%20Master%20System%20-%20Mark%20III.zip/Lucky%20Dime%20Caper%20Starring%20Donald%20Duck%2C%20The%20%28Europe%2C%20Brazil%29%20%28En%29%20%28Beta%29.zip" TargetMode="External"/><Relationship Id="rId556" Type="http://schemas.openxmlformats.org/officeDocument/2006/relationships/hyperlink" Target="https://archive.org/download/ni-roms/roms/Sega%20-%20Master%20System%20-%20Mark%20III.zip/Lost%20Raider%20%28World%29%20%28v1.01%29%20%28Proto%29%20%28Aftermarket%29%20%28Unl%29.zip" TargetMode="External"/><Relationship Id="rId555" Type="http://schemas.openxmlformats.org/officeDocument/2006/relationships/hyperlink" Target="https://archive.org/download/ni-roms/roms/Sega%20-%20Master%20System%20-%20Mark%20III.zip/Lost%20Raider%20%28World%29%20%28v1.00%29%20%28Proto%29%20%28Aftermarket%29%20%28Unl%29.zip" TargetMode="External"/><Relationship Id="rId559" Type="http://schemas.openxmlformats.org/officeDocument/2006/relationships/hyperlink" Target="https://archive.org/download/ni-roms/roms/Sega%20-%20Master%20System%20-%20Mark%20III.zip/Lucky%20Penguin%20%28Unknown%29%20%28v1.0%29%20%28Aftermarket%29%20%28Unl%29.zip" TargetMode="External"/><Relationship Id="rId550" Type="http://schemas.openxmlformats.org/officeDocument/2006/relationships/hyperlink" Target="https://archive.org/download/ni-roms/roms/Sega%20-%20Master%20System%20-%20Mark%20III.zip/Little%20Sokoban%20%28World%29%20%28Aftermarket%29%20%28Unl%29.zip" TargetMode="External"/><Relationship Id="rId554" Type="http://schemas.openxmlformats.org/officeDocument/2006/relationships/hyperlink" Target="https://archive.org/download/ni-roms/roms/Sega%20-%20Master%20System%20-%20Mark%20III.zip/Loretta%20no%20Shouzou%20-%20Sherlock%20Holmes%20%28Japan%29.zip" TargetMode="External"/><Relationship Id="rId553" Type="http://schemas.openxmlformats.org/officeDocument/2006/relationships/hyperlink" Target="https://archive.org/download/ni-roms/roms/Sega%20-%20Master%20System%20-%20Mark%20III.zip/Lord%20of%20the%20Sword%20%28USA%2C%20Europe%2C%20Brazil%29%20%28En%29.zip" TargetMode="External"/><Relationship Id="rId552" Type="http://schemas.openxmlformats.org/officeDocument/2006/relationships/hyperlink" Target="https://archive.org/download/ni-roms/roms/Sega%20-%20Master%20System%20-%20Mark%20III.zip/Lord%20of%20Sword%20%28Taiwan%29%20%28Ja%29%20%28Unl%29.zip" TargetMode="External"/><Relationship Id="rId551" Type="http://schemas.openxmlformats.org/officeDocument/2006/relationships/hyperlink" Target="https://archive.org/download/ni-roms/roms/Sega%20-%20Master%20System%20-%20Mark%20III.zip/Lord%20of%20Sword%20%28Japan%29.zip" TargetMode="External"/><Relationship Id="rId495" Type="http://schemas.openxmlformats.org/officeDocument/2006/relationships/hyperlink" Target="https://archive.org/download/ni-roms/roms/Sega%20-%20Master%20System%20-%20Mark%20III.zip/James%20%27Buster%27%20Douglas%20Knockout%20Boxing%20%28USA%29%20%28Sample%29.zip" TargetMode="External"/><Relationship Id="rId494" Type="http://schemas.openxmlformats.org/officeDocument/2006/relationships/hyperlink" Target="https://archive.org/download/ni-roms/roms/Sega%20-%20Master%20System%20-%20Mark%20III.zip/Io%20%28World%29%20%28v0.13%29%20%28Proto%29%20%28Aftermarket%29%20%28Unl%29.zip" TargetMode="External"/><Relationship Id="rId493" Type="http://schemas.openxmlformats.org/officeDocument/2006/relationships/hyperlink" Target="https://archive.org/download/ni-roms/roms/Sega%20-%20Master%20System%20-%20Mark%20III.zip/Indiana%20Jones%20and%20the%20Last%20Crusade%20%28USA%29%20%28Proto%29.zip" TargetMode="External"/><Relationship Id="rId492" Type="http://schemas.openxmlformats.org/officeDocument/2006/relationships/hyperlink" Target="https://archive.org/download/ni-roms/roms/Sega%20-%20Master%20System%20-%20Mark%20III.zip/Indiana%20Jones%20and%20the%20Last%20Crusade%20%28Europe%2C%20Brazil%29%20%28En%29.zip" TargetMode="External"/><Relationship Id="rId499" Type="http://schemas.openxmlformats.org/officeDocument/2006/relationships/hyperlink" Target="https://archive.org/download/ni-roms/roms/Sega%20-%20Master%20System%20-%20Mark%20III.zip/James%20Pond%202%20-%20Codename%20RoboCod%20%28Europe%2C%20Brazil%29%20%28En%29.zip" TargetMode="External"/><Relationship Id="rId498" Type="http://schemas.openxmlformats.org/officeDocument/2006/relationships/hyperlink" Target="https://archive.org/download/ni-roms/roms/Sega%20-%20Master%20System%20-%20Mark%20III.zip/James%20Bond%20007%20-%20The%20Duel%20%28Europe%29.zip" TargetMode="External"/><Relationship Id="rId497" Type="http://schemas.openxmlformats.org/officeDocument/2006/relationships/hyperlink" Target="https://archive.org/download/ni-roms/roms/Sega%20-%20Master%20System%20-%20Mark%20III.zip/James%20Bond%20007%20-%20The%20Duel%20%28Brazil%29%20%28En%29.zip" TargetMode="External"/><Relationship Id="rId496" Type="http://schemas.openxmlformats.org/officeDocument/2006/relationships/hyperlink" Target="https://archive.org/download/ni-roms/roms/Sega%20-%20Master%20System%20-%20Mark%20III.zip/James%20%27Buster%27%20Douglas%20Knockout%20Boxing%20%28USA%29.zip" TargetMode="External"/><Relationship Id="rId409" Type="http://schemas.openxmlformats.org/officeDocument/2006/relationships/hyperlink" Target="https://archive.org/download/ni-roms/roms/Sega%20-%20Master%20System%20-%20Mark%20III.zip/Game%20de%20Check%21%20Koutsuu%20Anzen%20%28Japan%29%20%28Proto%29.zip" TargetMode="External"/><Relationship Id="rId404" Type="http://schemas.openxmlformats.org/officeDocument/2006/relationships/hyperlink" Target="https://archive.org/download/ni-roms/roms/Sega%20-%20Master%20System%20-%20Mark%20III.zip/Galaxy%20Force%20%28USA%29.zip" TargetMode="External"/><Relationship Id="rId403" Type="http://schemas.openxmlformats.org/officeDocument/2006/relationships/hyperlink" Target="https://archive.org/download/ni-roms/roms/Sega%20-%20Master%20System%20-%20Mark%20III.zip/Galaxy%20Force%20%28Europe%2C%20Brazil%29%20%28En%29.zip" TargetMode="External"/><Relationship Id="rId402" Type="http://schemas.openxmlformats.org/officeDocument/2006/relationships/hyperlink" Target="https://archive.org/download/ni-roms/roms/Sega%20-%20Master%20System%20-%20Mark%20III.zip/Galaxian%20%28Korea%29%20%28Unl%29.zip" TargetMode="External"/><Relationship Id="rId401" Type="http://schemas.openxmlformats.org/officeDocument/2006/relationships/hyperlink" Target="https://archive.org/download/ni-roms/roms/Sega%20-%20Master%20System%20-%20Mark%20III.zip/Galactic%20Revenge%20%28World%29%20%28v3.0%29%20%28Aftermarket%29%20%28Unl%29.zip" TargetMode="External"/><Relationship Id="rId408" Type="http://schemas.openxmlformats.org/officeDocument/2006/relationships/hyperlink" Target="https://archive.org/download/ni-roms/roms/Sega%20-%20Master%20System%20-%20Mark%20III.zip/Game%20Mo-eumjip%20188%20Hap%20%28Korea%29%20%28v1.1%29%20%28Unl%29.zip" TargetMode="External"/><Relationship Id="rId407" Type="http://schemas.openxmlformats.org/officeDocument/2006/relationships/hyperlink" Target="https://archive.org/download/ni-roms/roms/Sega%20-%20Master%20System%20-%20Mark%20III.zip/Game%20Mo-eumjip%20188%20Hap%20%28Korea%29%20%28v1.0%29%20%28Unl%29.zip" TargetMode="External"/><Relationship Id="rId406" Type="http://schemas.openxmlformats.org/officeDocument/2006/relationships/hyperlink" Target="https://archive.org/download/ni-roms/roms/Sega%20-%20Master%20System%20-%20Mark%20III.zip/Game%20Chongjiphap%20200%20%28Korea%29%20%28Unl%29.zip" TargetMode="External"/><Relationship Id="rId405" Type="http://schemas.openxmlformats.org/officeDocument/2006/relationships/hyperlink" Target="https://archive.org/download/ni-roms/roms/Sega%20-%20Master%20System%20-%20Mark%20III.zip/Game%20Box%20Serie%20Esportes%20Radicais%20%28Brazil%29%20%28En%29.zip" TargetMode="External"/><Relationship Id="rId400" Type="http://schemas.openxmlformats.org/officeDocument/2006/relationships/hyperlink" Target="https://archive.org/download/ni-roms/roms/Sega%20-%20Master%20System%20-%20Mark%20III.zip/Galactic%20Revenge%20%28World%29%20%28v2.0%29%20%28Aftermarket%29%20%28Unl%29.zip" TargetMode="External"/><Relationship Id="rId469" Type="http://schemas.openxmlformats.org/officeDocument/2006/relationships/hyperlink" Target="https://archive.org/download/ni-roms/roms/Sega%20-%20Master%20System%20-%20Mark%20III.zip/Hang%20On%20%26%20Safari%20Hunt%20%28USA%29.zip" TargetMode="External"/><Relationship Id="rId468" Type="http://schemas.openxmlformats.org/officeDocument/2006/relationships/hyperlink" Target="https://archive.org/download/ni-roms/roms/Sega%20-%20Master%20System%20-%20Mark%20III.zip/Hang%20On%20%26%20Safari%20Hunt%20%28USA%29%20%28Beta%29.zip" TargetMode="External"/><Relationship Id="rId467" Type="http://schemas.openxmlformats.org/officeDocument/2006/relationships/hyperlink" Target="https://archive.org/download/ni-roms/roms/Sega%20-%20Master%20System%20-%20Mark%20III.zip/Hang%20On%20%26%20Astro%20Warrior%20%28USA%29.zip" TargetMode="External"/><Relationship Id="rId462" Type="http://schemas.openxmlformats.org/officeDocument/2006/relationships/hyperlink" Target="https://archive.org/download/ni-roms/roms/Sega%20-%20Master%20System%20-%20Mark%20III.zip/Green%20Beret%20%28World%29%20%28No%20SRAM%29%20%28Aftermarket%29%20%28Unl%29.zip" TargetMode="External"/><Relationship Id="rId461" Type="http://schemas.openxmlformats.org/officeDocument/2006/relationships/hyperlink" Target="https://archive.org/download/ni-roms/roms/Sega%20-%20Master%20System%20-%20Mark%20III.zip/Great%20Volleyball%20%28USA%2C%20Europe%2C%20Brazil%29%20%28En%29.zip" TargetMode="External"/><Relationship Id="rId460" Type="http://schemas.openxmlformats.org/officeDocument/2006/relationships/hyperlink" Target="https://archive.org/download/ni-roms/roms/Sega%20-%20Master%20System%20-%20Mark%20III.zip/Great%20Volleyball%20%28Japan%29.zip" TargetMode="External"/><Relationship Id="rId466" Type="http://schemas.openxmlformats.org/officeDocument/2006/relationships/hyperlink" Target="https://archive.org/download/ni-roms/roms/Sega%20-%20Master%20System%20-%20Mark%20III.zip/Haja%20no%20Fuuin%20%28Japan%29.zip" TargetMode="External"/><Relationship Id="rId465" Type="http://schemas.openxmlformats.org/officeDocument/2006/relationships/hyperlink" Target="https://archive.org/download/ni-roms/roms/Sega%20-%20Master%20System%20-%20Mark%20III.zip/Gun.Smoke%20%28Korea%29%20%28En%29%20%28Unl%29.zip" TargetMode="External"/><Relationship Id="rId464" Type="http://schemas.openxmlformats.org/officeDocument/2006/relationships/hyperlink" Target="https://archive.org/download/ni-roms/roms/Sega%20-%20Master%20System%20-%20Mark%20III.zip/Grime%20Z80%20%28World%29%20%28Aftermarket%29%20%28Unl%29.zip" TargetMode="External"/><Relationship Id="rId463" Type="http://schemas.openxmlformats.org/officeDocument/2006/relationships/hyperlink" Target="https://archive.org/download/ni-roms/roms/Sega%20-%20Master%20System%20-%20Mark%20III.zip/Green%20Beret%20%28World%29%20%28SRAM%29%20%28Aftermarket%29%20%28Unl%29.zip" TargetMode="External"/><Relationship Id="rId459" Type="http://schemas.openxmlformats.org/officeDocument/2006/relationships/hyperlink" Target="https://archive.org/download/ni-roms/roms/Sega%20-%20Master%20System%20-%20Mark%20III.zip/Great%20Tennis%20%28Japan%29.zip" TargetMode="External"/><Relationship Id="rId458" Type="http://schemas.openxmlformats.org/officeDocument/2006/relationships/hyperlink" Target="https://archive.org/download/ni-roms/roms/Sega%20-%20Master%20System%20-%20Mark%20III.zip/Great%20Soccer%20%28Taiwan%29%20%28Unl%29.zip" TargetMode="External"/><Relationship Id="rId457" Type="http://schemas.openxmlformats.org/officeDocument/2006/relationships/hyperlink" Target="https://archive.org/download/ni-roms/roms/Sega%20-%20Master%20System%20-%20Mark%20III.zip/Great%20Soccer%20%28Japan%29.zip" TargetMode="External"/><Relationship Id="rId456" Type="http://schemas.openxmlformats.org/officeDocument/2006/relationships/hyperlink" Target="https://archive.org/download/ni-roms/roms/Sega%20-%20Master%20System%20-%20Mark%20III.zip/Great%20Soccer%20%28Europe%29.zip" TargetMode="External"/><Relationship Id="rId451" Type="http://schemas.openxmlformats.org/officeDocument/2006/relationships/hyperlink" Target="https://archive.org/download/ni-roms/roms/Sega%20-%20Master%20System%20-%20Mark%20III.zip/Great%20Golf%20%28Japan%29.zip" TargetMode="External"/><Relationship Id="rId450" Type="http://schemas.openxmlformats.org/officeDocument/2006/relationships/hyperlink" Target="https://archive.org/download/ni-roms/roms/Sega%20-%20Master%20System%20-%20Mark%20III.zip/Great%20Football%20%28World%29.zip" TargetMode="External"/><Relationship Id="rId455" Type="http://schemas.openxmlformats.org/officeDocument/2006/relationships/hyperlink" Target="https://archive.org/download/ni-roms/roms/Sega%20-%20Master%20System%20-%20Mark%20III.zip/Great%20Ice%20Hockey%20%28Japan%2C%20USA%29%20%28En%29.zip" TargetMode="External"/><Relationship Id="rId454" Type="http://schemas.openxmlformats.org/officeDocument/2006/relationships/hyperlink" Target="https://archive.org/download/ni-roms/roms/Sega%20-%20Master%20System%20-%20Mark%20III.zip/Great%20Golf%20%28World%29.zip" TargetMode="External"/><Relationship Id="rId453" Type="http://schemas.openxmlformats.org/officeDocument/2006/relationships/hyperlink" Target="https://archive.org/download/ni-roms/roms/Sega%20-%20Master%20System%20-%20Mark%20III.zip/Great%20Golf%20%28World%29%20%28Beta%29.zip" TargetMode="External"/><Relationship Id="rId452" Type="http://schemas.openxmlformats.org/officeDocument/2006/relationships/hyperlink" Target="https://archive.org/download/ni-roms/roms/Sega%20-%20Master%20System%20-%20Mark%20III.zip/Great%20Golf%20%28Korea%29%20%28En%29%20%28Unl%29.zip" TargetMode="External"/><Relationship Id="rId491" Type="http://schemas.openxmlformats.org/officeDocument/2006/relationships/hyperlink" Target="https://archive.org/download/ni-roms/roms/Sega%20-%20Master%20System%20-%20Mark%20III.zip/Incredible%20Hulk%2C%20The%20%28Europe%2C%20Brazil%29%20%28En%29.zip" TargetMode="External"/><Relationship Id="rId490" Type="http://schemas.openxmlformats.org/officeDocument/2006/relationships/hyperlink" Target="https://archive.org/download/ni-roms/roms/Sega%20-%20Master%20System%20-%20Mark%20III.zip/Incredible%20Crash%20Dummies%2C%20The%20%28Europe%2C%20Brazil%29%20%28En%29.zip" TargetMode="External"/><Relationship Id="rId489" Type="http://schemas.openxmlformats.org/officeDocument/2006/relationships/hyperlink" Target="https://archive.org/download/ni-roms/roms/Sega%20-%20Master%20System%20-%20Mark%20III.zip/Impossible%20Mission%20%28Europe%2C%20Brazil%29%20%28En%29.zip" TargetMode="External"/><Relationship Id="rId484" Type="http://schemas.openxmlformats.org/officeDocument/2006/relationships/hyperlink" Target="https://archive.org/download/ni-roms/roms/Sega%20-%20Master%20System%20-%20Mark%20III.zip/Hook%20%28Europe%29%20%28Proto%29.zip" TargetMode="External"/><Relationship Id="rId483" Type="http://schemas.openxmlformats.org/officeDocument/2006/relationships/hyperlink" Target="https://archive.org/download/ni-roms/roms/Sega%20-%20Master%20System%20-%20Mark%20III.zip/Hong%20Kil%20Dong%20%28Korea%29%20%28Unl%29.zip" TargetMode="External"/><Relationship Id="rId482" Type="http://schemas.openxmlformats.org/officeDocument/2006/relationships/hyperlink" Target="https://archive.org/download/ni-roms/roms/Sega%20-%20Master%20System%20-%20Mark%20III.zip/Home%20Alone%20%28Europe%29.zip" TargetMode="External"/><Relationship Id="rId481" Type="http://schemas.openxmlformats.org/officeDocument/2006/relationships/hyperlink" Target="https://archive.org/download/ni-roms/roms/Sega%20-%20Master%20System%20-%20Mark%20III.zip/Hokuto%20no%20Ken%20%28Taiwan%29%20%28Unl%29.zip" TargetMode="External"/><Relationship Id="rId488" Type="http://schemas.openxmlformats.org/officeDocument/2006/relationships/hyperlink" Target="https://archive.org/download/ni-roms/roms/Sega%20-%20Master%20System%20-%20Mark%20III.zip/Impossible%20Mission%20%28Europe%2C%20Brazil%29%20%28En%29%20%28Beta%29.zip" TargetMode="External"/><Relationship Id="rId487" Type="http://schemas.openxmlformats.org/officeDocument/2006/relationships/hyperlink" Target="https://archive.org/download/ni-roms/roms/Sega%20-%20Master%20System%20-%20Mark%20III.zip/Ice%20Force%20%28World%29%20%28Aftermarket%29%20%28Unl%29.zip" TargetMode="External"/><Relationship Id="rId486" Type="http://schemas.openxmlformats.org/officeDocument/2006/relationships/hyperlink" Target="https://archive.org/download/ni-roms/roms/Sega%20-%20Master%20System%20-%20Mark%20III.zip/Hwarang-ui%20Geom%20%28Korea%29%20%28Unl%29.zip" TargetMode="External"/><Relationship Id="rId485" Type="http://schemas.openxmlformats.org/officeDocument/2006/relationships/hyperlink" Target="https://archive.org/download/ni-roms/roms/Sega%20-%20Master%20System%20-%20Mark%20III.zip/Hoshi%20wo%20Sagashite...%20%28Japan%29.zip" TargetMode="External"/><Relationship Id="rId480" Type="http://schemas.openxmlformats.org/officeDocument/2006/relationships/hyperlink" Target="https://archive.org/download/ni-roms/roms/Sega%20-%20Master%20System%20-%20Mark%20III.zip/Hokuto%20no%20Ken%20%28Japan%29.zip" TargetMode="External"/><Relationship Id="rId479" Type="http://schemas.openxmlformats.org/officeDocument/2006/relationships/hyperlink" Target="https://archive.org/download/ni-roms/roms/Sega%20-%20Master%20System%20-%20Mark%20III.zip/High%20School%21%20Kimengumi%20%28Japan%29.zip" TargetMode="External"/><Relationship Id="rId478" Type="http://schemas.openxmlformats.org/officeDocument/2006/relationships/hyperlink" Target="https://archive.org/download/ni-roms/roms/Sega%20-%20Master%20System%20-%20Mark%20III.zip/Heroes%20of%20the%20Lance%20%28Europe%2C%20Brazil%29%20%28En%29.zip" TargetMode="External"/><Relationship Id="rId473" Type="http://schemas.openxmlformats.org/officeDocument/2006/relationships/hyperlink" Target="https://archive.org/download/ni-roms/roms/Sega%20-%20Master%20System%20-%20Mark%20III.zip/Have%20Pity%20on%20Me%20%28World%29%20%28v0.02%29%20%28Proto%29%20%28Aftermarket%29%20%28Unl%29.zip" TargetMode="External"/><Relationship Id="rId472" Type="http://schemas.openxmlformats.org/officeDocument/2006/relationships/hyperlink" Target="https://archive.org/download/ni-roms/roms/Sega%20-%20Master%20System%20-%20Mark%20III.zip/Hang%20On%20%28Japan%29.zip" TargetMode="External"/><Relationship Id="rId471" Type="http://schemas.openxmlformats.org/officeDocument/2006/relationships/hyperlink" Target="https://archive.org/download/ni-roms/roms/Sega%20-%20Master%20System%20-%20Mark%20III.zip/Hang%20On%20%28Europe%29.zip" TargetMode="External"/><Relationship Id="rId470" Type="http://schemas.openxmlformats.org/officeDocument/2006/relationships/hyperlink" Target="https://archive.org/download/ni-roms/roms/Sega%20-%20Master%20System%20-%20Mark%20III.zip/Hang%20On%20%28Europe%29%20%28Beta%29.zip" TargetMode="External"/><Relationship Id="rId477" Type="http://schemas.openxmlformats.org/officeDocument/2006/relationships/hyperlink" Target="https://archive.org/download/ni-roms/roms/Sega%20-%20Master%20System%20-%20Mark%20III.zip/Heroes%20of%20the%20Lance%20%28Europe%2C%20Brazil%29%20%28En%29%20%28Beta%29.zip" TargetMode="External"/><Relationship Id="rId476" Type="http://schemas.openxmlformats.org/officeDocument/2006/relationships/hyperlink" Target="https://archive.org/download/ni-roms/roms/Sega%20-%20Master%20System%20-%20Mark%20III.zip/Heroes%20Against%20Demons%20%28World%29%20%28v1.04b%29%20%28Aftermarket%29%20%28Unl%29.zip" TargetMode="External"/><Relationship Id="rId475" Type="http://schemas.openxmlformats.org/officeDocument/2006/relationships/hyperlink" Target="https://archive.org/download/ni-roms/roms/Sega%20-%20Master%20System%20-%20Mark%20III.zip/Heavyweight%20Champ%20%28Europe%2C%20Brazil%29%20%28En%29.zip" TargetMode="External"/><Relationship Id="rId474" Type="http://schemas.openxmlformats.org/officeDocument/2006/relationships/hyperlink" Target="https://archive.org/download/ni-roms/roms/Sega%20-%20Master%20System%20-%20Mark%20III.zip/Headless%20Ninja%20Volley%20%28World%29%20%28v0.9%29%20%28Proto%29%20%28Aftermarket%29%20%28Unl%29.zip" TargetMode="External"/><Relationship Id="rId426" Type="http://schemas.openxmlformats.org/officeDocument/2006/relationships/hyperlink" Target="https://archive.org/download/ni-roms/roms/Sega%20-%20Master%20System%20-%20Mark%20III.zip/Global%20Defense%20%28USA%2C%20Europe%2C%20Brazil%29%20%28En%29%20%28Beta%29.zip" TargetMode="External"/><Relationship Id="rId425" Type="http://schemas.openxmlformats.org/officeDocument/2006/relationships/hyperlink" Target="https://archive.org/download/ni-roms/roms/Sega%20-%20Master%20System%20-%20Mark%20III.zip/Ghouls%27n%20Ghosts%20%28USA%2C%20Europe%2C%20Brazil%29%20%28En%29.zip" TargetMode="External"/><Relationship Id="rId424" Type="http://schemas.openxmlformats.org/officeDocument/2006/relationships/hyperlink" Target="https://archive.org/download/ni-roms/roms/Sega%20-%20Master%20System%20-%20Mark%20III.zip/Ghouls%27n%20Ghosts%20%28USA%2C%20Europe%2C%20Brazil%29%20%28En%29%20%28Demo%29.zip" TargetMode="External"/><Relationship Id="rId423" Type="http://schemas.openxmlformats.org/officeDocument/2006/relationships/hyperlink" Target="https://archive.org/download/ni-roms/roms/Sega%20-%20Master%20System%20-%20Mark%20III.zip/Ghostbusters%20%28USA%2C%20Europe%2C%20Brazil%29%20%28En%29.zip" TargetMode="External"/><Relationship Id="rId429" Type="http://schemas.openxmlformats.org/officeDocument/2006/relationships/hyperlink" Target="https://archive.org/download/ni-roms/roms/Sega%20-%20Master%20System%20-%20Mark%20III.zip/Gokuaku%20Doumei%20Dump%20Matsumoto%20%28Japan%29.zip" TargetMode="External"/><Relationship Id="rId428" Type="http://schemas.openxmlformats.org/officeDocument/2006/relationships/hyperlink" Target="https://archive.org/download/ni-roms/roms/Sega%20-%20Master%20System%20-%20Mark%20III.zip/Global%20Gladiators%20%28Europe%2C%20Brazil%29%20%28En%29.zip" TargetMode="External"/><Relationship Id="rId427" Type="http://schemas.openxmlformats.org/officeDocument/2006/relationships/hyperlink" Target="https://archive.org/download/ni-roms/roms/Sega%20-%20Master%20System%20-%20Mark%20III.zip/Global%20Defense%20%28USA%2C%20Europe%2C%20Brazil%29%20%28En%29.zip" TargetMode="External"/><Relationship Id="rId422" Type="http://schemas.openxmlformats.org/officeDocument/2006/relationships/hyperlink" Target="https://archive.org/download/ni-roms/roms/Sega%20-%20Master%20System%20-%20Mark%20III.zip/Ghost%20House%20%28USA%2C%20Europe%2C%20Brazil%29%20%28En%29.zip" TargetMode="External"/><Relationship Id="rId421" Type="http://schemas.openxmlformats.org/officeDocument/2006/relationships/hyperlink" Target="https://archive.org/download/ni-roms/roms/Sega%20-%20Master%20System%20-%20Mark%20III.zip/Ghost%20House%20%28USA%2C%20Europe%2C%20Brazil%29%20%28En%29%20%28Beta%29.zip" TargetMode="External"/><Relationship Id="rId420" Type="http://schemas.openxmlformats.org/officeDocument/2006/relationships/hyperlink" Target="https://archive.org/download/ni-roms/roms/Sega%20-%20Master%20System%20-%20Mark%20III.zip/Ghost%20House%20%28Japan%29.zip" TargetMode="External"/><Relationship Id="rId415" Type="http://schemas.openxmlformats.org/officeDocument/2006/relationships/hyperlink" Target="https://archive.org/download/ni-roms/roms/Sega%20-%20Master%20System%20-%20Mark%20III.zip/Gekioko%20PunPun%20Maru%20%28World%29%20%28v1.0%29%20%28Proto%29%20%28Aftermarket%29%20%28Unl%29.zip" TargetMode="External"/><Relationship Id="rId414" Type="http://schemas.openxmlformats.org/officeDocument/2006/relationships/hyperlink" Target="https://archive.org/download/ni-roms/roms/Sega%20-%20Master%20System%20-%20Mark%20III.zip/Gauntlet%20%28Europe%2C%20Brazil%29%20%28En%29.zip" TargetMode="External"/><Relationship Id="rId413" Type="http://schemas.openxmlformats.org/officeDocument/2006/relationships/hyperlink" Target="https://archive.org/download/ni-roms/roms/Sega%20-%20Master%20System%20-%20Mark%20III.zip/Gaudream%20%28World%29%20%28v0.04%29%20%28Proto%29%20%28Aftermarket%29%20%28Unl%29.zip" TargetMode="External"/><Relationship Id="rId412" Type="http://schemas.openxmlformats.org/officeDocument/2006/relationships/hyperlink" Target="https://archive.org/download/ni-roms/roms/Sega%20-%20Master%20System%20-%20Mark%20III.zip/Garbagefield%20Saves%20Christmas%20%28World%29%20%28Aftermarket%29%20%28Unl%29.zip" TargetMode="External"/><Relationship Id="rId419" Type="http://schemas.openxmlformats.org/officeDocument/2006/relationships/hyperlink" Target="https://archive.org/download/ni-roms/roms/Sega%20-%20Master%20System%20-%20Mark%20III.zip/Geraldinho%20%28Brazil%29%20%28En%29.zip" TargetMode="External"/><Relationship Id="rId418" Type="http://schemas.openxmlformats.org/officeDocument/2006/relationships/hyperlink" Target="https://archive.org/download/ni-roms/roms/Sega%20-%20Master%20System%20-%20Mark%20III.zip/George%20Foreman%27s%20KO%20Boxing%20%28Europe%2C%20Brazil%29%20%28En%29.zip" TargetMode="External"/><Relationship Id="rId417" Type="http://schemas.openxmlformats.org/officeDocument/2006/relationships/hyperlink" Target="https://archive.org/download/ni-roms/roms/Sega%20-%20Master%20System%20-%20Mark%20III.zip/Gemitas%20%28World%29%20%28Aftermarket%29%20%28Unl%29.zip" TargetMode="External"/><Relationship Id="rId416" Type="http://schemas.openxmlformats.org/officeDocument/2006/relationships/hyperlink" Target="https://archive.org/download/ni-roms/roms/Sega%20-%20Master%20System%20-%20Mark%20III.zip/Gekioko%20PunPun%20Maru%20%28World%29%20%28v1.1%29%20%28Proto%29%20%28Aftermarket%29%20%28Unl%29.zip" TargetMode="External"/><Relationship Id="rId411" Type="http://schemas.openxmlformats.org/officeDocument/2006/relationships/hyperlink" Target="https://archive.org/download/ni-roms/roms/Sega%20-%20Master%20System%20-%20Mark%20III.zip/Gangster%20Town%20%28USA%2C%20Europe%2C%20Brazil%29%20%28En%29.zip" TargetMode="External"/><Relationship Id="rId410" Type="http://schemas.openxmlformats.org/officeDocument/2006/relationships/hyperlink" Target="https://archive.org/download/ni-roms/roms/Sega%20-%20Master%20System%20-%20Mark%20III.zip/Gangcheol%20RoboCop%20%28Korea%29%20%28En%29%20%28Unl%29.zip" TargetMode="External"/><Relationship Id="rId448" Type="http://schemas.openxmlformats.org/officeDocument/2006/relationships/hyperlink" Target="https://archive.org/download/ni-roms/roms/Sega%20-%20Master%20System%20-%20Mark%20III.zip/Great%20Baseball%20%28USA%2C%20Europe%29.zip" TargetMode="External"/><Relationship Id="rId447" Type="http://schemas.openxmlformats.org/officeDocument/2006/relationships/hyperlink" Target="https://archive.org/download/ni-roms/roms/Sega%20-%20Master%20System%20-%20Mark%20III.zip/Great%20Baseball%20%28Japan%29.zip" TargetMode="External"/><Relationship Id="rId446" Type="http://schemas.openxmlformats.org/officeDocument/2006/relationships/hyperlink" Target="https://archive.org/download/ni-roms/roms/Sega%20-%20Master%20System%20-%20Mark%20III.zip/Gravity%20Beam%20-%20Master%20Gaiden%20%28World%29%20%28v1.01%29%20%28Aftermarket%29%20%28Unl%29.zip" TargetMode="External"/><Relationship Id="rId445" Type="http://schemas.openxmlformats.org/officeDocument/2006/relationships/hyperlink" Target="https://archive.org/download/ni-roms/roms/Sega%20-%20Master%20System%20-%20Mark%20III.zip/Gravity%20Beam%20-%20Master%20Gaiden%20%28World%29%20%28v1.00%29%20%28Aftermarket%29%20%28Unl%29.zip" TargetMode="External"/><Relationship Id="rId449" Type="http://schemas.openxmlformats.org/officeDocument/2006/relationships/hyperlink" Target="https://archive.org/download/ni-roms/roms/Sega%20-%20Master%20System%20-%20Mark%20III.zip/Great%20Basketball%20%28World%29.zip" TargetMode="External"/><Relationship Id="rId440" Type="http://schemas.openxmlformats.org/officeDocument/2006/relationships/hyperlink" Target="https://archive.org/download/ni-roms/roms/Sega%20-%20Master%20System%20-%20Mark%20III.zip/Gotris%20%28World%29%20%28v0.8%29%20%28Beta%29%20%28NTSC%29%20%28Aftermarket%29%20%28Unl%29.zip" TargetMode="External"/><Relationship Id="rId444" Type="http://schemas.openxmlformats.org/officeDocument/2006/relationships/hyperlink" Target="https://archive.org/download/ni-roms/roms/Sega%20-%20Master%20System%20-%20Mark%20III.zip/Gotris%20%28World%29%20%28v1.3p%29%20%28PAL%29%20%28Aftermarket%29%20%28Unl%29.zip" TargetMode="External"/><Relationship Id="rId443" Type="http://schemas.openxmlformats.org/officeDocument/2006/relationships/hyperlink" Target="https://archive.org/download/ni-roms/roms/Sega%20-%20Master%20System%20-%20Mark%20III.zip/Gotris%20%28World%29%20%28v1.3p%29%20%28NTSC%29%20%28Aftermarket%29%20%28Unl%29.zip" TargetMode="External"/><Relationship Id="rId442" Type="http://schemas.openxmlformats.org/officeDocument/2006/relationships/hyperlink" Target="https://archive.org/download/ni-roms/roms/Sega%20-%20Master%20System%20-%20Mark%20III.zip/Gotris%20%28World%29%20%28v1.2p%29%20%28Aftermarket%29%20%28Unl%29.zip" TargetMode="External"/><Relationship Id="rId441" Type="http://schemas.openxmlformats.org/officeDocument/2006/relationships/hyperlink" Target="https://archive.org/download/ni-roms/roms/Sega%20-%20Master%20System%20-%20Mark%20III.zip/Gotris%20%28World%29%20%28v0.8%29%20%28Beta%29%20%28PAL%29%20%28Aftermarket%29%20%28Unl%29.zip" TargetMode="External"/><Relationship Id="rId437" Type="http://schemas.openxmlformats.org/officeDocument/2006/relationships/hyperlink" Target="https://archive.org/download/ni-roms/roms/Sega%20-%20Master%20System%20-%20Mark%20III.zip/Gotris%20%28World%29%20%28v0.6%29%20%28Beta%29%20%28Aftermarket%29%20%28Unl%29.zip" TargetMode="External"/><Relationship Id="rId436" Type="http://schemas.openxmlformats.org/officeDocument/2006/relationships/hyperlink" Target="https://archive.org/download/ni-roms/roms/Sega%20-%20Master%20System%20-%20Mark%20III.zip/Gotris%20%28World%29%20%28v0.5%29%20%28Beta%29%20%28Aftermarket%29%20%28Unl%29.zip" TargetMode="External"/><Relationship Id="rId435" Type="http://schemas.openxmlformats.org/officeDocument/2006/relationships/hyperlink" Target="https://archive.org/download/ni-roms/roms/Sega%20-%20Master%20System%20-%20Mark%20III.zip/Golvellius%20-%20Valley%20of%20Doom%20%28USA%2C%20Europe%2C%20Brazil%29%20%28En%29.zip" TargetMode="External"/><Relationship Id="rId434" Type="http://schemas.openxmlformats.org/officeDocument/2006/relationships/hyperlink" Target="https://archive.org/download/ni-roms/roms/Sega%20-%20Master%20System%20-%20Mark%20III.zip/Golfamania%20%28Europe%2C%20Brazil%29%20%28En%29.zip" TargetMode="External"/><Relationship Id="rId439" Type="http://schemas.openxmlformats.org/officeDocument/2006/relationships/hyperlink" Target="https://archive.org/download/ni-roms/roms/Sega%20-%20Master%20System%20-%20Mark%20III.zip/Gotris%20%28World%29%20%28v0.7%29%20%28Beta%29%20%28PAL%29%20%28Aftermarket%29%20%28Unl%29.zip" TargetMode="External"/><Relationship Id="rId438" Type="http://schemas.openxmlformats.org/officeDocument/2006/relationships/hyperlink" Target="https://archive.org/download/ni-roms/roms/Sega%20-%20Master%20System%20-%20Mark%20III.zip/Gotris%20%28World%29%20%28v0.7%29%20%28Beta%29%20%28NTSC%29%20%28Aftermarket%29%20%28Unl%29.zip" TargetMode="External"/><Relationship Id="rId433" Type="http://schemas.openxmlformats.org/officeDocument/2006/relationships/hyperlink" Target="https://archive.org/download/ni-roms/roms/Sega%20-%20Master%20System%20-%20Mark%20III.zip/Golfamania%20%28Europe%29%20%28Beta%29.zip" TargetMode="External"/><Relationship Id="rId432" Type="http://schemas.openxmlformats.org/officeDocument/2006/relationships/hyperlink" Target="https://archive.org/download/ni-roms/roms/Sega%20-%20Master%20System%20-%20Mark%20III.zip/Golden%20Axe%20Warrior%20%28USA%2C%20Europe%2C%20Brazil%29%20%28En%29.zip" TargetMode="External"/><Relationship Id="rId431" Type="http://schemas.openxmlformats.org/officeDocument/2006/relationships/hyperlink" Target="https://archive.org/download/ni-roms/roms/Sega%20-%20Master%20System%20-%20Mark%20III.zip/Golden%20Axe%20%28USA%2C%20Europe%2C%20Brazil%29%20%28En%29.zip" TargetMode="External"/><Relationship Id="rId430" Type="http://schemas.openxmlformats.org/officeDocument/2006/relationships/hyperlink" Target="https://archive.org/download/ni-roms/roms/Sega%20-%20Master%20System%20-%20Mark%20III.zip/Golden%20Axe%20%28USA%2C%20Europe%2C%20Brazil%29%20%28En%29%20%28Demo%29.zip" TargetMode="External"/><Relationship Id="rId1" Type="http://schemas.openxmlformats.org/officeDocument/2006/relationships/hyperlink" Target="https://archive.org/download/ni-roms/roms/Sega%20-%20Master%20System%20-%20Mark%20III.zip/2%20Hap%20in%201%20-%20Moai-ui%20Bomul%20%2B%20David%20II%20%28Korea%29%20%28Unl%29.zip" TargetMode="External"/><Relationship Id="rId2" Type="http://schemas.openxmlformats.org/officeDocument/2006/relationships/hyperlink" Target="https://archive.org/download/ni-roms/roms/Sega%20-%20Master%20System%20-%20Mark%20III.zip/3%20in%201%20-%20The%20Best%20Game%20Collection%20%28A%29%20%28Korea%29%20%28En%29%20%28Unl%29.zip" TargetMode="External"/><Relationship Id="rId3" Type="http://schemas.openxmlformats.org/officeDocument/2006/relationships/hyperlink" Target="https://archive.org/download/ni-roms/roms/Sega%20-%20Master%20System%20-%20Mark%20III.zip/3%20in%201%20-%20The%20Best%20Game%20Collection%20%28B%29%20%28Korea%29%20%28En%29%20%28Unl%29.zip" TargetMode="External"/><Relationship Id="rId4" Type="http://schemas.openxmlformats.org/officeDocument/2006/relationships/hyperlink" Target="https://archive.org/download/ni-roms/roms/Sega%20-%20Master%20System%20-%20Mark%20III.zip/3%20in%201%20-%20The%20Best%20Game%20Collection%20%28C%29%20%28Korea%29%20%28En%29%20%28Unl%29.zip" TargetMode="External"/><Relationship Id="rId9" Type="http://schemas.openxmlformats.org/officeDocument/2006/relationships/hyperlink" Target="https://archive.org/download/ni-roms/roms/Sega%20-%20Master%20System%20-%20Mark%20III.zip/3D%20City%20%28World%29%20%28Aftermarket%29%20%28Unl%29.zip" TargetMode="External"/><Relationship Id="rId5" Type="http://schemas.openxmlformats.org/officeDocument/2006/relationships/hyperlink" Target="https://archive.org/download/ni-roms/roms/Sega%20-%20Master%20System%20-%20Mark%20III.zip/3%20in%201%20-%20The%20Best%20Game%20Collection%20%28D%29%20%28Korea%29%20%28En%29%20%28Unl%29.zip" TargetMode="External"/><Relationship Id="rId6" Type="http://schemas.openxmlformats.org/officeDocument/2006/relationships/hyperlink" Target="https://archive.org/download/ni-roms/roms/Sega%20-%20Master%20System%20-%20Mark%20III.zip/3%20in%201%20-%20The%20Best%20Game%20Collection%20%28E%29%20%28Korea%29%20%28En%29%20%28Unl%29.zip" TargetMode="External"/><Relationship Id="rId7" Type="http://schemas.openxmlformats.org/officeDocument/2006/relationships/hyperlink" Target="https://archive.org/download/ni-roms/roms/Sega%20-%20Master%20System%20-%20Mark%20III.zip/3%20in%201%20-%20The%20Best%20Game%20Collection%20%28F%29%20%28Korea%29%20%28En%29%20%28Unl%29.zip" TargetMode="External"/><Relationship Id="rId8" Type="http://schemas.openxmlformats.org/officeDocument/2006/relationships/hyperlink" Target="https://archive.org/download/ni-roms/roms/Sega%20-%20Master%20System%20-%20Mark%20III.zip/3D%20Alien%20Maze%20%28World%29%20%28Aftermarket%29%20%28Unl%29.zip" TargetMode="External"/><Relationship Id="rId808" Type="http://schemas.openxmlformats.org/officeDocument/2006/relationships/hyperlink" Target="https://archive.org/download/ni-roms/roms/Sega%20-%20Master%20System%20-%20Mark%20III.zip/Simon%20the%20Snake%20%28World%29%20%28Proto%29%20%28Aftermarket%29%20%28Unl%29.zip" TargetMode="External"/><Relationship Id="rId807" Type="http://schemas.openxmlformats.org/officeDocument/2006/relationships/hyperlink" Target="https://archive.org/download/ni-roms/roms/Sega%20-%20Master%20System%20-%20Mark%20III.zip/Silver%20Valley%20%28World%29%20%28Aftermarket%29%20%28Unl%29.zip" TargetMode="External"/><Relationship Id="rId806" Type="http://schemas.openxmlformats.org/officeDocument/2006/relationships/hyperlink" Target="https://archive.org/download/ni-roms/roms/Sega%20-%20Master%20System%20-%20Mark%20III.zip/Shooting%20Stars%20%28World%29%20%28Aftermarket%29%20%28Unl%29.zip" TargetMode="External"/><Relationship Id="rId805" Type="http://schemas.openxmlformats.org/officeDocument/2006/relationships/hyperlink" Target="https://archive.org/download/ni-roms/roms/Sega%20-%20Master%20System%20-%20Mark%20III.zip/Shooting%20Gallery%20%28USA%2C%20Europe%2C%20Brazil%29%20%28En%29.zip" TargetMode="External"/><Relationship Id="rId809" Type="http://schemas.openxmlformats.org/officeDocument/2006/relationships/hyperlink" Target="https://archive.org/download/ni-roms/roms/Sega%20-%20Master%20System%20-%20Mark%20III.zip/Simple%20BIOS%20%28World%29%20%28Demo%29%20%28Aftermarket%29%20%28Unl%29.zip" TargetMode="External"/><Relationship Id="rId800" Type="http://schemas.openxmlformats.org/officeDocument/2006/relationships/hyperlink" Target="https://archive.org/download/ni-roms/roms/Sega%20-%20Master%20System%20-%20Mark%20III.zip/Shanghai%20%28USA%2C%20Europe%29.zip" TargetMode="External"/><Relationship Id="rId804" Type="http://schemas.openxmlformats.org/officeDocument/2006/relationships/hyperlink" Target="https://archive.org/download/ni-roms/roms/Sega%20-%20Master%20System%20-%20Mark%20III.zip/Shootagem%20%28World%29%20%28Aftermarket%29%20%28Unl%29.zip" TargetMode="External"/><Relationship Id="rId803" Type="http://schemas.openxmlformats.org/officeDocument/2006/relationships/hyperlink" Target="https://archive.org/download/ni-roms/roms/Sega%20-%20Master%20System%20-%20Mark%20III.zip/Shinobi%20%28USA%2C%20Europe%2C%20Brazil%29%20%28En%29%20%28Rev%201%29.zip" TargetMode="External"/><Relationship Id="rId802" Type="http://schemas.openxmlformats.org/officeDocument/2006/relationships/hyperlink" Target="https://archive.org/download/ni-roms/roms/Sega%20-%20Master%20System%20-%20Mark%20III.zip/Shinobi%20%28Japan%2C%20Brazil%29%20%28Ja%29.zip" TargetMode="External"/><Relationship Id="rId801" Type="http://schemas.openxmlformats.org/officeDocument/2006/relationships/hyperlink" Target="https://archive.org/download/ni-roms/roms/Sega%20-%20Master%20System%20-%20Mark%20III.zip/Shangwei%20Mingling%20%28Taiwan%29%20%28En%29%20%28Unl%29.zip" TargetMode="External"/><Relationship Id="rId745" Type="http://schemas.openxmlformats.org/officeDocument/2006/relationships/hyperlink" Target="https://archive.org/download/ni-roms/roms/Sega%20-%20Master%20System%20-%20Mark%20III.zip/RoboCop%20versus%20The%20Terminator%20%28Europe%2C%20Brazil%29%20%28En%29.zip" TargetMode="External"/><Relationship Id="rId744" Type="http://schemas.openxmlformats.org/officeDocument/2006/relationships/hyperlink" Target="https://archive.org/download/ni-roms/roms/Sega%20-%20Master%20System%20-%20Mark%20III.zip/RoboCop%203%20%28Europe%2C%20Brazil%29%20%28En%29.zip" TargetMode="External"/><Relationship Id="rId743" Type="http://schemas.openxmlformats.org/officeDocument/2006/relationships/hyperlink" Target="https://archive.org/download/ni-roms/roms/Sega%20-%20Master%20System%20-%20Mark%20III.zip/Robbyie%20%28World%29%20%28v0.99%29%20%28Proto%29%20%28Aftermarket%29%20%28Unl%29.zip" TargetMode="External"/><Relationship Id="rId742" Type="http://schemas.openxmlformats.org/officeDocument/2006/relationships/hyperlink" Target="https://archive.org/download/ni-roms/roms/Sega%20-%20Master%20System%20-%20Mark%20III.zip/Road%20Rash%20%28Europe%2C%20Brazil%29%20%28En%29.zip" TargetMode="External"/><Relationship Id="rId749" Type="http://schemas.openxmlformats.org/officeDocument/2006/relationships/hyperlink" Target="https://archive.org/download/ni-roms/roms/Sega%20-%20Master%20System%20-%20Mark%20III.zip/SKBN%20%28World%29%20%28v1.0%29%20%28Aftermarket%29%20%28Unl%29.zip" TargetMode="External"/><Relationship Id="rId748" Type="http://schemas.openxmlformats.org/officeDocument/2006/relationships/hyperlink" Target="https://archive.org/download/ni-roms/roms/Sega%20-%20Master%20System%20-%20Mark%20III.zip/SDI%20%28Japan%29.zip" TargetMode="External"/><Relationship Id="rId747" Type="http://schemas.openxmlformats.org/officeDocument/2006/relationships/hyperlink" Target="https://archive.org/download/ni-roms/roms/Sega%20-%20Master%20System%20-%20Mark%20III.zip/Running%20Battle%20%28Europe%2C%20Brazil%29%20%28En%29.zip" TargetMode="External"/><Relationship Id="rId746" Type="http://schemas.openxmlformats.org/officeDocument/2006/relationships/hyperlink" Target="https://archive.org/download/ni-roms/roms/Sega%20-%20Master%20System%20-%20Mark%20III.zip/Rocky%20%28World%29.zip" TargetMode="External"/><Relationship Id="rId741" Type="http://schemas.openxmlformats.org/officeDocument/2006/relationships/hyperlink" Target="https://archive.org/download/ni-roms/roms/Sega%20-%20Master%20System%20-%20Mark%20III.zip/Road%20Fighter%20%28Korea%29%20%28En%29%20%28Unl%29.zip" TargetMode="External"/><Relationship Id="rId740" Type="http://schemas.openxmlformats.org/officeDocument/2006/relationships/hyperlink" Target="https://archive.org/download/ni-roms/roms/Sega%20-%20Master%20System%20-%20Mark%20III.zip/Road%20Blaster%20%28World%29%20%28v0.01%29%20%28Auto%20Demo%29%20%28Aftermarket%29%20%28Unl%29.zip" TargetMode="External"/><Relationship Id="rId739" Type="http://schemas.openxmlformats.org/officeDocument/2006/relationships/hyperlink" Target="https://archive.org/download/ni-roms/roms/Sega%20-%20Master%20System%20-%20Mark%20III.zip/River%20Strike%20%28World%29%20%28v0.04%29%20%28Proto%29%20%28Aftermarket%29%20%28Unl%29.zip" TargetMode="External"/><Relationship Id="rId734" Type="http://schemas.openxmlformats.org/officeDocument/2006/relationships/hyperlink" Target="https://archive.org/download/ni-roms/roms/Sega%20-%20Master%20System%20-%20Mark%20III.zip/Reggie%20Jackson%20Baseball%20%28USA%29.zip" TargetMode="External"/><Relationship Id="rId733" Type="http://schemas.openxmlformats.org/officeDocument/2006/relationships/hyperlink" Target="https://archive.org/download/ni-roms/roms/Sega%20-%20Master%20System%20-%20Mark%20III.zip/Rastan%20%28USA%2C%20Europe%2C%20Brazil%29%20%28En%29.zip" TargetMode="External"/><Relationship Id="rId732" Type="http://schemas.openxmlformats.org/officeDocument/2006/relationships/hyperlink" Target="https://archive.org/download/ni-roms/roms/Sega%20-%20Master%20System%20-%20Mark%20III.zip/Rastan%20%28USA%2C%20Europe%2C%20Brazil%29%20%28En%29%20%28Beta%29.zip" TargetMode="External"/><Relationship Id="rId731" Type="http://schemas.openxmlformats.org/officeDocument/2006/relationships/hyperlink" Target="https://archive.org/download/ni-roms/roms/Sega%20-%20Master%20System%20-%20Mark%20III.zip/Rampart%20%28Europe%29.zip" TargetMode="External"/><Relationship Id="rId738" Type="http://schemas.openxmlformats.org/officeDocument/2006/relationships/hyperlink" Target="https://archive.org/download/ni-roms/roms/Sega%20-%20Master%20System%20-%20Mark%20III.zip/Resident%20Evil%20%28World%29%20%28v0.1%29%20%28Demo%29%20%28Aftermarket%29%20%28Unl%29.zip" TargetMode="External"/><Relationship Id="rId737" Type="http://schemas.openxmlformats.org/officeDocument/2006/relationships/hyperlink" Target="https://archive.org/download/ni-roms/roms/Sega%20-%20Master%20System%20-%20Mark%20III.zip/Rescue%20Mission%20%28USA%2C%20Europe%2C%20Brazil%29%20%28En%29.zip" TargetMode="External"/><Relationship Id="rId736" Type="http://schemas.openxmlformats.org/officeDocument/2006/relationships/hyperlink" Target="https://archive.org/download/ni-roms/roms/Sega%20-%20Master%20System%20-%20Mark%20III.zip/Rental%20Car%20%28World%29%20%28v0.06%29%20%28Proto%29%20%28Unl%29.zip" TargetMode="External"/><Relationship Id="rId735" Type="http://schemas.openxmlformats.org/officeDocument/2006/relationships/hyperlink" Target="https://archive.org/download/ni-roms/roms/Sega%20-%20Master%20System%20-%20Mark%20III.zip/Renegade%20%28Europe%2C%20Brazil%29%20%28En%29.zip" TargetMode="External"/><Relationship Id="rId730" Type="http://schemas.openxmlformats.org/officeDocument/2006/relationships/hyperlink" Target="https://archive.org/download/ni-roms/roms/Sega%20-%20Master%20System%20-%20Mark%20III.zip/Rampage%20%28USA%2C%20Europe%2C%20Brazil%29%20%28En%29.zip" TargetMode="External"/><Relationship Id="rId767" Type="http://schemas.openxmlformats.org/officeDocument/2006/relationships/hyperlink" Target="https://archive.org/download/ni-roms/roms/Sega%20-%20Master%20System%20-%20Mark%20III.zip/SMS%20Sound%20Test%20%28World%29%20%28v1.1%29%20%28Program%29%20%28Aftermarket%29%20%28Unl%29.zip" TargetMode="External"/><Relationship Id="rId766" Type="http://schemas.openxmlformats.org/officeDocument/2006/relationships/hyperlink" Target="https://archive.org/download/ni-roms/roms/Sega%20-%20Master%20System%20-%20Mark%20III.zip/SMS%20Power%207th%20Anniversary%20%28World%29%20%28Auto%20Demo%29%20%28Aftermarket%29%20%28Unl%29.zip" TargetMode="External"/><Relationship Id="rId765" Type="http://schemas.openxmlformats.org/officeDocument/2006/relationships/hyperlink" Target="https://archive.org/download/ni-roms/roms/Sega%20-%20Master%20System%20-%20Mark%20III.zip/SMS%20Palette%20%28World%29%20%28Aftermarket%29%20%28Unl%29.zip" TargetMode="External"/><Relationship Id="rId764" Type="http://schemas.openxmlformats.org/officeDocument/2006/relationships/hyperlink" Target="https://archive.org/download/ni-roms/roms/Sega%20-%20Master%20System%20-%20Mark%20III.zip/SMS%20FMV%20Demonstration%20%28World%29%20%28Auto%20Demo%29%20%28Aftermarket%29%20%28Unl%29.zip" TargetMode="External"/><Relationship Id="rId769" Type="http://schemas.openxmlformats.org/officeDocument/2006/relationships/hyperlink" Target="https://archive.org/download/ni-roms/roms/Sega%20-%20Master%20System%20-%20Mark%20III.zip/Sagaia%20%28Europe%2C%20Brazil%29%20%28En%29.zip" TargetMode="External"/><Relationship Id="rId768" Type="http://schemas.openxmlformats.org/officeDocument/2006/relationships/hyperlink" Target="https://archive.org/download/ni-roms/roms/Sega%20-%20Master%20System%20-%20Mark%20III.zip/SMS%20VDP%20Test%20%28World%29%20%28v1.31%29%20%28Program%29%20%28Aftermarket%29%20%28Unl%29.zip" TargetMode="External"/><Relationship Id="rId763" Type="http://schemas.openxmlformats.org/officeDocument/2006/relationships/hyperlink" Target="https://archive.org/download/ni-roms/roms/Sega%20-%20Master%20System%20-%20Mark%20III.zip/SMS%20FMV%20Demonstration%20%28World%29%20%28Auto%20Demo%29%20%28Aftermarket%29%20%28Unl%29%20%28Alt%29.zip" TargetMode="External"/><Relationship Id="rId762" Type="http://schemas.openxmlformats.org/officeDocument/2006/relationships/hyperlink" Target="https://archive.org/download/ni-roms/roms/Sega%20-%20Master%20System%20-%20Mark%20III.zip/SMS%20Dump%20%28World%29%20%28v1.10%29%20%28Program%29%20%28Aftermarket%29%20%28Unl%29.zip" TargetMode="External"/><Relationship Id="rId761" Type="http://schemas.openxmlformats.org/officeDocument/2006/relationships/hyperlink" Target="https://archive.org/download/ni-roms/roms/Sega%20-%20Master%20System%20-%20Mark%20III.zip/SMS%20Dump%20%28World%29%20%28v1.00%29%20%28Program%29%20%28Aftermarket%29%20%28Unl%29.zip" TargetMode="External"/><Relationship Id="rId760" Type="http://schemas.openxmlformats.org/officeDocument/2006/relationships/hyperlink" Target="https://archive.org/download/ni-roms/roms/Sega%20-%20Master%20System%20-%20Mark%20III.zip/SMS%20Chip-8%20Interpreter%20%28World%29%20%28v0.21%29%20%28Proto%29%20%28Aftermarket%29%20%28Unl%29.zip" TargetMode="External"/><Relationship Id="rId756" Type="http://schemas.openxmlformats.org/officeDocument/2006/relationships/hyperlink" Target="https://archive.org/download/ni-roms/roms/Sega%20-%20Master%20System%20-%20Mark%20III.zip/SMS-A-Sketch%20%28World%29%20%28v1.1%29%20%28Demo%29%20%28Aftermarket%29%20%28Unl%29.zip" TargetMode="External"/><Relationship Id="rId755" Type="http://schemas.openxmlformats.org/officeDocument/2006/relationships/hyperlink" Target="https://archive.org/download/ni-roms/roms/Sega%20-%20Master%20System%20-%20Mark%20III.zip/SMS-A-Sketch%20%28World%29%20%28v1.0%29%20%28Demo%29%20%28Aftermarket%29%20%28Unl%29.zip" TargetMode="External"/><Relationship Id="rId754" Type="http://schemas.openxmlformats.org/officeDocument/2006/relationships/hyperlink" Target="https://archive.org/download/ni-roms/roms/Sega%20-%20Master%20System%20-%20Mark%20III.zip/SKBN%20%28World%29%20%28v2.0%29%20%28Aftermarket%29%20%28Unl%29.zip" TargetMode="External"/><Relationship Id="rId753" Type="http://schemas.openxmlformats.org/officeDocument/2006/relationships/hyperlink" Target="https://archive.org/download/ni-roms/roms/Sega%20-%20Master%20System%20-%20Mark%20III.zip/SKBN%20%28World%29%20%28v1.4%29%20%28Aftermarket%29%20%28Unl%29.zip" TargetMode="External"/><Relationship Id="rId759" Type="http://schemas.openxmlformats.org/officeDocument/2006/relationships/hyperlink" Target="https://archive.org/download/ni-roms/roms/Sega%20-%20Master%20System%20-%20Mark%20III.zip/SMS%20Boot%20Loader%20%28World%29%20%28v0.9%29%20%28Aftermarket%29%20%28Unl%29.zip" TargetMode="External"/><Relationship Id="rId758" Type="http://schemas.openxmlformats.org/officeDocument/2006/relationships/hyperlink" Target="https://archive.org/download/ni-roms/roms/Sega%20-%20Master%20System%20-%20Mark%20III.zip/SMS%203-D%20Demo%20%28World%29%20%28Aftermarket%29%20%28Unl%29.zip" TargetMode="External"/><Relationship Id="rId757" Type="http://schemas.openxmlformats.org/officeDocument/2006/relationships/hyperlink" Target="https://archive.org/download/ni-roms/roms/Sega%20-%20Master%20System%20-%20Mark%20III.zip/SMS-A-Sketch%20%28World%29%20%28v1.2%29%20%28Demo%29%20%28Aftermarket%29%20%28Unl%29.zip" TargetMode="External"/><Relationship Id="rId752" Type="http://schemas.openxmlformats.org/officeDocument/2006/relationships/hyperlink" Target="https://archive.org/download/ni-roms/roms/Sega%20-%20Master%20System%20-%20Mark%20III.zip/SKBN%20%28World%29%20%28v1.3%29%20%28Aftermarket%29%20%28Unl%29.zip" TargetMode="External"/><Relationship Id="rId751" Type="http://schemas.openxmlformats.org/officeDocument/2006/relationships/hyperlink" Target="https://archive.org/download/ni-roms/roms/Sega%20-%20Master%20System%20-%20Mark%20III.zip/SKBN%20%28World%29%20%28v1.2%29%20%28Aftermarket%29%20%28Unl%29.zip" TargetMode="External"/><Relationship Id="rId750" Type="http://schemas.openxmlformats.org/officeDocument/2006/relationships/hyperlink" Target="https://archive.org/download/ni-roms/roms/Sega%20-%20Master%20System%20-%20Mark%20III.zip/SKBN%20%28World%29%20%28v1.1%29%20%28Aftermarket%29%20%28Unl%29.zip" TargetMode="External"/><Relationship Id="rId709" Type="http://schemas.openxmlformats.org/officeDocument/2006/relationships/hyperlink" Target="https://archive.org/download/ni-roms/roms/Sega%20-%20Master%20System%20-%20Mark%20III.zip/Putt%20%26%20Putter%20%28Europe%2C%20Brazil%29%20%28En%29%20%28Beta%29.zip" TargetMode="External"/><Relationship Id="rId708" Type="http://schemas.openxmlformats.org/officeDocument/2006/relationships/hyperlink" Target="https://archive.org/download/ni-roms/roms/Sega%20-%20Master%20System%20-%20Mark%20III.zip/Psycho%20Fox%20%28USA%2C%20Europe%2C%20Brazil%29%20%28En%29.zip" TargetMode="External"/><Relationship Id="rId707" Type="http://schemas.openxmlformats.org/officeDocument/2006/relationships/hyperlink" Target="https://archive.org/download/ni-roms/roms/Sega%20-%20Master%20System%20-%20Mark%20III.zip/Psycho%20Fox%20%28USA%2C%20Europe%2C%20Brazil%29%20%28En%29%20%28Beta%29.zip" TargetMode="External"/><Relationship Id="rId706" Type="http://schemas.openxmlformats.org/officeDocument/2006/relationships/hyperlink" Target="https://archive.org/download/ni-roms/roms/Sega%20-%20Master%20System%20-%20Mark%20III.zip/Psychic%20World%20%28Europe%2C%20Brazil%29%20%28En%29.zip" TargetMode="External"/><Relationship Id="rId701" Type="http://schemas.openxmlformats.org/officeDocument/2006/relationships/hyperlink" Target="https://archive.org/download/ni-roms/roms/Sega%20-%20Master%20System%20-%20Mark%20III.zip/Prisonnier%20II%20%28World%29%20%28v1.00%29%20%28Aftermarket%29%20%28Unl%29.zip" TargetMode="External"/><Relationship Id="rId700" Type="http://schemas.openxmlformats.org/officeDocument/2006/relationships/hyperlink" Target="https://archive.org/download/ni-roms/roms/Sega%20-%20Master%20System%20-%20Mark%20III.zip/Prince%20of%20Persia%20%28Taiwan%29%20%28En%29%20%28Unl%29.zip" TargetMode="External"/><Relationship Id="rId705" Type="http://schemas.openxmlformats.org/officeDocument/2006/relationships/hyperlink" Target="https://archive.org/download/ni-roms/roms/Sega%20-%20Master%20System%20-%20Mark%20III.zip/Promocao%20Especial%20M.%20System%20III%20Compact%20%28Brazil%29%20%28Sample%29.zip" TargetMode="External"/><Relationship Id="rId704" Type="http://schemas.openxmlformats.org/officeDocument/2006/relationships/hyperlink" Target="https://archive.org/download/ni-roms/roms/Sega%20-%20Master%20System%20-%20Mark%20III.zip/Pro%20Yakyuu%2C%20The%20-%20Pennant%20Race%20%28Japan%29.zip" TargetMode="External"/><Relationship Id="rId703" Type="http://schemas.openxmlformats.org/officeDocument/2006/relationships/hyperlink" Target="https://archive.org/download/ni-roms/roms/Sega%20-%20Master%20System%20-%20Mark%20III.zip/Pro%20Wrestling%20%28USA%2C%20Europe%2C%20Brazil%29%20%28En%29.zip" TargetMode="External"/><Relationship Id="rId702" Type="http://schemas.openxmlformats.org/officeDocument/2006/relationships/hyperlink" Target="https://archive.org/download/ni-roms/roms/Sega%20-%20Master%20System%20-%20Mark%20III.zip/Prisonnier%20II%20%28World%29%20%28v1.03%29%20%28Aftermarket%29%20%28Unl%29.zip" TargetMode="External"/><Relationship Id="rId729" Type="http://schemas.openxmlformats.org/officeDocument/2006/relationships/hyperlink" Target="https://archive.org/download/ni-roms/roms/Sega%20-%20Master%20System%20-%20Mark%20III.zip/Rampage%20%28USA%2C%20Europe%2C%20Brazil%29%20%28En%29%20%28Beta%29.zip" TargetMode="External"/><Relationship Id="rId728" Type="http://schemas.openxmlformats.org/officeDocument/2006/relationships/hyperlink" Target="https://archive.org/download/ni-roms/roms/Sega%20-%20Master%20System%20-%20Mark%20III.zip/Rambo%20III%20%28USA%2C%20Europe%2C%20Brazil%29%20%28En%29.zip" TargetMode="External"/><Relationship Id="rId723" Type="http://schemas.openxmlformats.org/officeDocument/2006/relationships/hyperlink" Target="https://archive.org/download/ni-roms/roms/Sega%20-%20Master%20System%20-%20Mark%20III.zip/Racer%20Rebooted%20%28World%29%20%28Aftermarket%29%20%28Unl%29.zip" TargetMode="External"/><Relationship Id="rId722" Type="http://schemas.openxmlformats.org/officeDocument/2006/relationships/hyperlink" Target="https://archive.org/download/ni-roms/roms/Sega%20-%20Master%20System%20-%20Mark%20III.zip/Racer%20-%20Easter%20Edition%20%28World%29%20%28Aftermarket%29%20%28Unl%29.zip" TargetMode="External"/><Relationship Id="rId721" Type="http://schemas.openxmlformats.org/officeDocument/2006/relationships/hyperlink" Target="https://archive.org/download/ni-roms/roms/Sega%20-%20Master%20System%20-%20Mark%20III.zip/Racer%20%28World%29%20%28v1.12%29%20%28Aftermarket%29%20%28Unl%29.zip" TargetMode="External"/><Relationship Id="rId720" Type="http://schemas.openxmlformats.org/officeDocument/2006/relationships/hyperlink" Target="https://archive.org/download/ni-roms/roms/Sega%20-%20Master%20System%20-%20Mark%20III.zip/Racer%20%28World%29%20%28v1.00%29%20%28Aftermarket%29%20%28Unl%29.zip" TargetMode="External"/><Relationship Id="rId727" Type="http://schemas.openxmlformats.org/officeDocument/2006/relationships/hyperlink" Target="https://archive.org/download/ni-roms/roms/Sega%20-%20Master%20System%20-%20Mark%20III.zip/Rambo%20-%20First%20Blood%20Part%20II%20%28USA%29.zip" TargetMode="External"/><Relationship Id="rId726" Type="http://schemas.openxmlformats.org/officeDocument/2006/relationships/hyperlink" Target="https://archive.org/download/ni-roms/roms/Sega%20-%20Master%20System%20-%20Mark%20III.zip/Rainbow%20Islands%20%28Europe%29.zip" TargetMode="External"/><Relationship Id="rId725" Type="http://schemas.openxmlformats.org/officeDocument/2006/relationships/hyperlink" Target="https://archive.org/download/ni-roms/roms/Sega%20-%20Master%20System%20-%20Mark%20III.zip/Rainbow%20Islands%20%28Brazil%29%20%28En%29.zip" TargetMode="External"/><Relationship Id="rId724" Type="http://schemas.openxmlformats.org/officeDocument/2006/relationships/hyperlink" Target="https://archive.org/download/ni-roms/roms/Sega%20-%20Master%20System%20-%20Mark%20III.zip/Racer%20Rebooted%20%28World%29%20%28Beta%29%20%28Aftermarket%29%20%28Unl%29.zip" TargetMode="External"/><Relationship Id="rId719" Type="http://schemas.openxmlformats.org/officeDocument/2006/relationships/hyperlink" Target="https://archive.org/download/ni-roms/roms/Sega%20-%20Master%20System%20-%20Mark%20III.zip/R.C.%20Grand%20Prix%20%28USA%2C%20Europe%2C%20Brazil%29%20%28En%29.zip" TargetMode="External"/><Relationship Id="rId718" Type="http://schemas.openxmlformats.org/officeDocument/2006/relationships/hyperlink" Target="https://archive.org/download/ni-roms/roms/Sega%20-%20Master%20System%20-%20Mark%20III.zip/R.C.%20Grand%20Prix%20%28USA%2C%20Europe%2C%20Brazil%29%20%28En%29%20%28Beta%29.zip" TargetMode="External"/><Relationship Id="rId717" Type="http://schemas.openxmlformats.org/officeDocument/2006/relationships/hyperlink" Target="https://archive.org/download/ni-roms/roms/Sega%20-%20Master%20System%20-%20Mark%20III.zip/R-Type%20%28World%29.zip" TargetMode="External"/><Relationship Id="rId712" Type="http://schemas.openxmlformats.org/officeDocument/2006/relationships/hyperlink" Target="https://archive.org/download/ni-roms/roms/Sega%20-%20Master%20System%20-%20Mark%20III.zip/Quartet%20%28Taiwan%29%20%28En%29%20%28Unl%29.zip" TargetMode="External"/><Relationship Id="rId711" Type="http://schemas.openxmlformats.org/officeDocument/2006/relationships/hyperlink" Target="https://archive.org/download/ni-roms/roms/Sega%20-%20Master%20System%20-%20Mark%20III.zip/Puzzle%20Game%20%28Korea%29%20%28En%29%20%28Unl%29.zip" TargetMode="External"/><Relationship Id="rId710" Type="http://schemas.openxmlformats.org/officeDocument/2006/relationships/hyperlink" Target="https://archive.org/download/ni-roms/roms/Sega%20-%20Master%20System%20-%20Mark%20III.zip/Putt%20%26%20Putter%20%28Europe%2C%20Brazil%29%20%28En%29.zip" TargetMode="External"/><Relationship Id="rId716" Type="http://schemas.openxmlformats.org/officeDocument/2006/relationships/hyperlink" Target="https://archive.org/download/ni-roms/roms/Sega%20-%20Master%20System%20-%20Mark%20III.zip/R-Type%20%28World%29%20%28Beta%29.zip" TargetMode="External"/><Relationship Id="rId715" Type="http://schemas.openxmlformats.org/officeDocument/2006/relationships/hyperlink" Target="https://archive.org/download/ni-roms/roms/Sega%20-%20Master%20System%20-%20Mark%20III.zip/R-Type%20%28Taiwan%29%20%28En%29%20%28Unl%29.zip" TargetMode="External"/><Relationship Id="rId714" Type="http://schemas.openxmlformats.org/officeDocument/2006/relationships/hyperlink" Target="https://archive.org/download/ni-roms/roms/Sega%20-%20Master%20System%20-%20Mark%20III.zip/Quest%20for%20the%20Shaven%20Yak%20Starring%20Ren%20Hoek%20%26%20Stimpy%20%28Brazil%29%20%28En%29.zip" TargetMode="External"/><Relationship Id="rId713" Type="http://schemas.openxmlformats.org/officeDocument/2006/relationships/hyperlink" Target="https://archive.org/download/ni-roms/roms/Sega%20-%20Master%20System%20-%20Mark%20III.zip/Quartet%20%28USA%2C%20Europe%29.zip" TargetMode="External"/><Relationship Id="rId789" Type="http://schemas.openxmlformats.org/officeDocument/2006/relationships/hyperlink" Target="https://archive.org/download/ni-roms/roms/Sega%20-%20Master%20System%20-%20Mark%20III.zip/Sega%20Tween%203D%20%28World%29%20%28Aftermarket%29%20%28Unl%29.zip" TargetMode="External"/><Relationship Id="rId788" Type="http://schemas.openxmlformats.org/officeDocument/2006/relationships/hyperlink" Target="https://archive.org/download/ni-roms/roms/Sega%20-%20Master%20System%20-%20Mark%20III.zip/Sega%20Tween%20%28World%29%20%28Auto%20Demo%29%20%28Aftermarket%29%20%28Unl%29.zip" TargetMode="External"/><Relationship Id="rId787" Type="http://schemas.openxmlformats.org/officeDocument/2006/relationships/hyperlink" Target="https://archive.org/download/ni-roms/roms/Sega%20-%20Master%20System%20-%20Mark%20III.zip/Sega%20Slide%20%28World%29%20%28Demo%29%20%28Aftermarket%29%20%28Unl%29.zip" TargetMode="External"/><Relationship Id="rId786" Type="http://schemas.openxmlformats.org/officeDocument/2006/relationships/hyperlink" Target="https://archive.org/download/ni-roms/roms/Sega%20-%20Master%20System%20-%20Mark%20III.zip/Sega%20Graphic%20Board%20%28USA%29%20%28v2.0%29%20%28Proto%29.zip" TargetMode="External"/><Relationship Id="rId781" Type="http://schemas.openxmlformats.org/officeDocument/2006/relationships/hyperlink" Target="https://archive.org/download/ni-roms/roms/Sega%20-%20Master%20System%20-%20Mark%20III.zip/Scramble%20Spirits%20%28Europe%2C%20Brazil%29%20%28En%29%20%28Beta%29.zip" TargetMode="External"/><Relationship Id="rId780" Type="http://schemas.openxmlformats.org/officeDocument/2006/relationships/hyperlink" Target="https://archive.org/download/ni-roms/roms/Sega%20-%20Master%20System%20-%20Mark%20III.zip/Scope%20%28World%29%20%28v1.1%29%20%28Aftermarket%29%20%28Unl%29.zip" TargetMode="External"/><Relationship Id="rId785" Type="http://schemas.openxmlformats.org/officeDocument/2006/relationships/hyperlink" Target="https://archive.org/download/ni-roms/roms/Sega%20-%20Master%20System%20-%20Mark%20III.zip/Sega%20Chess%20%28Europe%2C%20Brazil%29%20%28En%29.zip" TargetMode="External"/><Relationship Id="rId784" Type="http://schemas.openxmlformats.org/officeDocument/2006/relationships/hyperlink" Target="https://archive.org/download/ni-roms/roms/Sega%20-%20Master%20System%20-%20Mark%20III.zip/Secret%20Command%20%28Europe%29.zip" TargetMode="External"/><Relationship Id="rId783" Type="http://schemas.openxmlformats.org/officeDocument/2006/relationships/hyperlink" Target="https://archive.org/download/ni-roms/roms/Sega%20-%20Master%20System%20-%20Mark%20III.zip/Scramble%20Spirits%20%28Taiwan%29%20%28En%29%20%28Unl%29.zip" TargetMode="External"/><Relationship Id="rId782" Type="http://schemas.openxmlformats.org/officeDocument/2006/relationships/hyperlink" Target="https://archive.org/download/ni-roms/roms/Sega%20-%20Master%20System%20-%20Mark%20III.zip/Scramble%20Spirits%20%28Europe%2C%20Brazil%29%20%28En%29.zip" TargetMode="External"/><Relationship Id="rId778" Type="http://schemas.openxmlformats.org/officeDocument/2006/relationships/hyperlink" Target="https://archive.org/download/ni-roms/roms/Sega%20-%20Master%20System%20-%20Mark%20III.zip/Schtroumpfs%20Autour%20du%20Monde%2C%20Les%20%28Europe%29%20%28En%2CFr%2CDe%2CEs%29.zip" TargetMode="External"/><Relationship Id="rId777" Type="http://schemas.openxmlformats.org/officeDocument/2006/relationships/hyperlink" Target="https://archive.org/download/ni-roms/roms/Sega%20-%20Master%20System%20-%20Mark%20III.zip/Schtroumpfs%20Autour%20du%20Monde%2C%20Les%20%28Europe%29%20%28En%2CFr%2CDe%2CEs%29%20%28Beta%29%20%281996-08-12%29.zip" TargetMode="External"/><Relationship Id="rId776" Type="http://schemas.openxmlformats.org/officeDocument/2006/relationships/hyperlink" Target="https://archive.org/download/ni-roms/roms/Sega%20-%20Master%20System%20-%20Mark%20III.zip/Schlange%20CV%20%28World%29%20%28v1.1%29%20%28Demo%29%20%28Aftermarket%29%20%28Unl%29.zip" TargetMode="External"/><Relationship Id="rId775" Type="http://schemas.openxmlformats.org/officeDocument/2006/relationships/hyperlink" Target="https://archive.org/download/ni-roms/roms/Sega%20-%20Master%20System%20-%20Mark%20III.zip/Satellite%207%20%28Japan%29.zip" TargetMode="External"/><Relationship Id="rId779" Type="http://schemas.openxmlformats.org/officeDocument/2006/relationships/hyperlink" Target="https://archive.org/download/ni-roms/roms/Sega%20-%20Master%20System%20-%20Mark%20III.zip/Scope%20%28World%29%20%28v1.0%29%20%28Aftermarket%29%20%28Unl%29.zip" TargetMode="External"/><Relationship Id="rId770" Type="http://schemas.openxmlformats.org/officeDocument/2006/relationships/hyperlink" Target="https://archive.org/download/ni-roms/roms/Sega%20-%20Master%20System%20-%20Mark%20III.zip/Sagak-ui%20Bimil%20%28Korea%29%20%28En%29%20%28Unl%29.zip" TargetMode="External"/><Relationship Id="rId774" Type="http://schemas.openxmlformats.org/officeDocument/2006/relationships/hyperlink" Target="https://archive.org/download/ni-roms/roms/Sega%20-%20Master%20System%20-%20Mark%20III.zip/Sapo%20Xule%20vs.%20Os%20Invasores%20do%20Brejo%20%28Brazil%29.zip" TargetMode="External"/><Relationship Id="rId773" Type="http://schemas.openxmlformats.org/officeDocument/2006/relationships/hyperlink" Target="https://archive.org/download/ni-roms/roms/Sega%20-%20Master%20System%20-%20Mark%20III.zip/Sapo%20Xule%20-%20S.O.S.%20Lagoa%20Poluida%20%28Brazil%2C%20Portugal%29%20%28Pt%29.zip" TargetMode="External"/><Relationship Id="rId772" Type="http://schemas.openxmlformats.org/officeDocument/2006/relationships/hyperlink" Target="https://archive.org/download/ni-roms/roms/Sega%20-%20Master%20System%20-%20Mark%20III.zip/Sapo%20Xule%20-%20O%20Mestre%20do%20Kung%20Fu%20%28Brazil%29.zip" TargetMode="External"/><Relationship Id="rId771" Type="http://schemas.openxmlformats.org/officeDocument/2006/relationships/hyperlink" Target="https://archive.org/download/ni-roms/roms/Sega%20-%20Master%20System%20-%20Mark%20III.zip/Samgukji%203%20%28Korea%29%20%28Unl%29.zip" TargetMode="External"/><Relationship Id="rId799" Type="http://schemas.openxmlformats.org/officeDocument/2006/relationships/hyperlink" Target="https://archive.org/download/ni-roms/roms/Sega%20-%20Master%20System%20-%20Mark%20III.zip/Shanghai%20%28USA%2C%20Europe%29%20%28Beta%29.zip" TargetMode="External"/><Relationship Id="rId798" Type="http://schemas.openxmlformats.org/officeDocument/2006/relationships/hyperlink" Target="https://archive.org/download/ni-roms/roms/Sega%20-%20Master%20System%20-%20Mark%20III.zip/Shadow%20of%20the%20Beast%20%28Taiwan%29%20%28En%29%20%28Unl%29.zip" TargetMode="External"/><Relationship Id="rId797" Type="http://schemas.openxmlformats.org/officeDocument/2006/relationships/hyperlink" Target="https://archive.org/download/ni-roms/roms/Sega%20-%20Master%20System%20-%20Mark%20III.zip/Shadow%20of%20the%20Beast%20%28Europe%2C%20Brazil%29%20%28En%29.zip" TargetMode="External"/><Relationship Id="rId792" Type="http://schemas.openxmlformats.org/officeDocument/2006/relationships/hyperlink" Target="https://archive.org/download/ni-roms/roms/Sega%20-%20Master%20System%20-%20Mark%20III.zip/Seishun%20Scandal%20%28Japan%29.zip" TargetMode="External"/><Relationship Id="rId791" Type="http://schemas.openxmlformats.org/officeDocument/2006/relationships/hyperlink" Target="https://archive.org/download/ni-roms/roms/Sega%20-%20Master%20System%20-%20Mark%20III.zip/Segle%20%28World%29%20%28Proto%29%20%28Aftermarket%29%20%28Unl%29.zip" TargetMode="External"/><Relationship Id="rId790" Type="http://schemas.openxmlformats.org/officeDocument/2006/relationships/hyperlink" Target="https://archive.org/download/ni-roms/roms/Sega%20-%20Master%20System%20-%20Mark%20III.zip/Sega%20World%20Tournament%20Golf%20%28Europe%2C%20Brazil%29%20%28En%29.zip" TargetMode="External"/><Relationship Id="rId796" Type="http://schemas.openxmlformats.org/officeDocument/2006/relationships/hyperlink" Target="https://archive.org/download/ni-roms/roms/Sega%20-%20Master%20System%20-%20Mark%20III.zip/Shadow%20Dancer%20-%20The%20Secret%20of%20Shinobi%20%28Europe%2C%20Brazil%29%20%28En%29.zip" TargetMode="External"/><Relationship Id="rId795" Type="http://schemas.openxmlformats.org/officeDocument/2006/relationships/hyperlink" Target="https://archive.org/download/ni-roms/roms/Sega%20-%20Master%20System%20-%20Mark%20III.zip/Shadow%20Dancer%20%28Taiwan%29%20%28En%29%20%28Unl%29.zip" TargetMode="External"/><Relationship Id="rId794" Type="http://schemas.openxmlformats.org/officeDocument/2006/relationships/hyperlink" Target="https://archive.org/download/ni-roms/roms/Sega%20-%20Master%20System%20-%20Mark%20III.zip/Sensible%20Soccer%20%28Europe%29.zip" TargetMode="External"/><Relationship Id="rId793" Type="http://schemas.openxmlformats.org/officeDocument/2006/relationships/hyperlink" Target="https://archive.org/download/ni-roms/roms/Sega%20-%20Master%20System%20-%20Mark%20III.zip/Senha%20%28Brazil%29%20%28Mega%20Drive%204%29.zip" TargetMode="External"/><Relationship Id="rId629" Type="http://schemas.openxmlformats.org/officeDocument/2006/relationships/hyperlink" Target="https://archive.org/download/ni-roms/roms/Sega%20-%20Master%20System%20-%20Mark%20III.zip/Nemesis%20%28Korea%29%20%28Unl%29.zip" TargetMode="External"/><Relationship Id="rId624" Type="http://schemas.openxmlformats.org/officeDocument/2006/relationships/hyperlink" Target="https://archive.org/download/ni-roms/roms/Sega%20-%20Master%20System%20-%20Mark%20III.zip/Music%20Station%20%28World%29%20%28Demo%29%20%28Audio%29%20%28Aftermarket%29%20%28Unl%29.zip" TargetMode="External"/><Relationship Id="rId623" Type="http://schemas.openxmlformats.org/officeDocument/2006/relationships/hyperlink" Target="https://archive.org/download/ni-roms/roms/Sega%20-%20Master%20System%20-%20Mark%20III.zip/Music%20%28World%29%20%28Demo%29%20%28Audio%29%20%28Aftermarket%29%20%28Unl%29.zip" TargetMode="External"/><Relationship Id="rId622" Type="http://schemas.openxmlformats.org/officeDocument/2006/relationships/hyperlink" Target="https://archive.org/download/ni-roms/roms/Sega%20-%20Master%20System%20-%20Mark%20III.zip/Ms.%20Pac-Man%20%28Europe%2C%20Brazil%29%20%28En%29.zip" TargetMode="External"/><Relationship Id="rId621" Type="http://schemas.openxmlformats.org/officeDocument/2006/relationships/hyperlink" Target="https://archive.org/download/ni-roms/roms/Sega%20-%20Master%20System%20-%20Mark%20III.zip/Move%20Your%20Feet%20%28World%29%20%28v0.01%29%20%28Auto%20Demo%29%20%28Aftermarket%29%20%28Unl%29.zip" TargetMode="External"/><Relationship Id="rId628" Type="http://schemas.openxmlformats.org/officeDocument/2006/relationships/hyperlink" Target="https://archive.org/download/ni-roms/roms/Sega%20-%20Master%20System%20-%20Mark%20III.zip/Nekkyuu%20Koushien%20%28Japan%29.zip" TargetMode="External"/><Relationship Id="rId627" Type="http://schemas.openxmlformats.org/officeDocument/2006/relationships/hyperlink" Target="https://archive.org/download/ni-roms/roms/Sega%20-%20Master%20System%20-%20Mark%20III.zip/NanoWars%208k%20%28World%29%20%28Demo%29%20%28Aftermarket%29%20%28Unl%29.zip" TargetMode="External"/><Relationship Id="rId626" Type="http://schemas.openxmlformats.org/officeDocument/2006/relationships/hyperlink" Target="https://archive.org/download/ni-roms/roms/Sega%20-%20Master%20System%20-%20Mark%20III.zip/NBA%20Jam%20%28Europe%29%20%28Proto%29.zip" TargetMode="External"/><Relationship Id="rId625" Type="http://schemas.openxmlformats.org/officeDocument/2006/relationships/hyperlink" Target="https://archive.org/download/ni-roms/roms/Sega%20-%20Master%20System%20-%20Mark%20III.zip/My%20Hero%20%28USA%2C%20Europe%2C%20Brazil%29%20%28En%29.zip" TargetMode="External"/><Relationship Id="rId620" Type="http://schemas.openxmlformats.org/officeDocument/2006/relationships/hyperlink" Target="https://archive.org/download/ni-roms/roms/Sega%20-%20Master%20System%20-%20Mark%20III.zip/Mortal%20Kombat%20II%20%28Europe%2C%20Brazil%29%20%28En%29.zip" TargetMode="External"/><Relationship Id="rId619" Type="http://schemas.openxmlformats.org/officeDocument/2006/relationships/hyperlink" Target="https://archive.org/download/ni-roms/roms/Sega%20-%20Master%20System%20-%20Mark%20III.zip/Mortal%20Kombat%203%20%28Brazil%29%20%28En%29.zip" TargetMode="External"/><Relationship Id="rId618" Type="http://schemas.openxmlformats.org/officeDocument/2006/relationships/hyperlink" Target="https://archive.org/download/ni-roms/roms/Sega%20-%20Master%20System%20-%20Mark%20III.zip/Mortal%20Kombat%20%28Europe%2C%20Brazil%29%20%28En%29.zip" TargetMode="External"/><Relationship Id="rId613" Type="http://schemas.openxmlformats.org/officeDocument/2006/relationships/hyperlink" Target="https://archive.org/download/ni-roms/roms/Sega%20-%20Master%20System%20-%20Mark%20III.zip/Monopoly%20%28USA%2C%20Europe%29.zip" TargetMode="External"/><Relationship Id="rId612" Type="http://schemas.openxmlformats.org/officeDocument/2006/relationships/hyperlink" Target="https://archive.org/download/ni-roms/roms/Sega%20-%20Master%20System%20-%20Mark%20III.zip/Monopoly%20%28USA%2C%20Europe%29%20%28Rev%20A%29.zip" TargetMode="External"/><Relationship Id="rId611" Type="http://schemas.openxmlformats.org/officeDocument/2006/relationships/hyperlink" Target="https://archive.org/download/ni-roms/roms/Sega%20-%20Master%20System%20-%20Mark%20III.zip/Monopoly%20%28USA%2C%20Europe%29%20%28Beta%202%29.zip" TargetMode="External"/><Relationship Id="rId610" Type="http://schemas.openxmlformats.org/officeDocument/2006/relationships/hyperlink" Target="https://archive.org/download/ni-roms/roms/Sega%20-%20Master%20System%20-%20Mark%20III.zip/Monopoly%20%28USA%2C%20Europe%29%20%28Beta%201%29.zip" TargetMode="External"/><Relationship Id="rId617" Type="http://schemas.openxmlformats.org/officeDocument/2006/relationships/hyperlink" Target="https://archive.org/download/ni-roms/roms/Sega%20-%20Master%20System%20-%20Mark%20III.zip/Mopiranger%20%28Korea%29%20%28En%29%20%28Unl%29.zip" TargetMode="External"/><Relationship Id="rId616" Type="http://schemas.openxmlformats.org/officeDocument/2006/relationships/hyperlink" Target="https://archive.org/download/ni-roms/roms/Sega%20-%20Master%20System%20-%20Mark%20III.zip/Montezuma%27s%20Revenge%20-%20Featuring%20PANAMA%20JOE%20%28USA%29.zip" TargetMode="External"/><Relationship Id="rId615" Type="http://schemas.openxmlformats.org/officeDocument/2006/relationships/hyperlink" Target="https://archive.org/download/ni-roms/roms/Sega%20-%20Master%20System%20-%20Mark%20III.zip/Montezuma%27s%20Revenge%20-%20Featuring%20PANAMA%20JOE%20%28USA%29%20%28Beta%29.zip" TargetMode="External"/><Relationship Id="rId614" Type="http://schemas.openxmlformats.org/officeDocument/2006/relationships/hyperlink" Target="https://archive.org/download/ni-roms/roms/Sega%20-%20Master%20System%20-%20Mark%20III.zip/Monster%20Crunch%20%28World%29%20%28Aftermarket%29%20%28Unl%29.zip" TargetMode="External"/><Relationship Id="rId646" Type="http://schemas.openxmlformats.org/officeDocument/2006/relationships/hyperlink" Target="https://archive.org/download/ni-roms/roms/Sega%20-%20Master%20System%20-%20Mark%20III.zip/Olympic%20Gold%20%28Europe%29%20%28En%2CFr%2CDe%2CEs%2CIt%2CNl%2CPt%2CSv%29.zip" TargetMode="External"/><Relationship Id="rId645" Type="http://schemas.openxmlformats.org/officeDocument/2006/relationships/hyperlink" Target="https://archive.org/download/ni-roms/roms/Sega%20-%20Master%20System%20-%20Mark%20III.zip/Olympic%20Gold%20%28Brazil%29%20%28En%2CFr%2CDe%2CEs%2CIt%2CNl%2CPt%2CSv%29.zip" TargetMode="External"/><Relationship Id="rId644" Type="http://schemas.openxmlformats.org/officeDocument/2006/relationships/hyperlink" Target="https://archive.org/download/ni-roms/roms/Sega%20-%20Master%20System%20-%20Mark%20III.zip/Nyle%20in%20SokobanLand%20%28World%29%20%28v0.83%29%20%28Demo%29%20%28Aftermarket%29%20%28Unl%29.zip" TargetMode="External"/><Relationship Id="rId643" Type="http://schemas.openxmlformats.org/officeDocument/2006/relationships/hyperlink" Target="https://archive.org/download/ni-roms/roms/Sega%20-%20Master%20System%20-%20Mark%20III.zip/Nouka%20Densetsu%20%28World%29%20%28Ja%29%20%28Easy%20Version%29%20%28Aftermarket%29%20%28Unl%29.zip" TargetMode="External"/><Relationship Id="rId649" Type="http://schemas.openxmlformats.org/officeDocument/2006/relationships/hyperlink" Target="https://archive.org/download/ni-roms/roms/Sega%20-%20Master%20System%20-%20Mark%20III.zip/Opa%20Opa%20%28Japan%29.zip" TargetMode="External"/><Relationship Id="rId648" Type="http://schemas.openxmlformats.org/officeDocument/2006/relationships/hyperlink" Target="https://archive.org/download/ni-roms/roms/Sega%20-%20Master%20System%20-%20Mark%20III.zip/Ono%20%28World%29%20%28v1.01%29%20%28Aftermarket%29%20%28Unl%29.zip" TargetMode="External"/><Relationship Id="rId647" Type="http://schemas.openxmlformats.org/officeDocument/2006/relationships/hyperlink" Target="https://archive.org/download/ni-roms/roms/Sega%20-%20Master%20System%20-%20Mark%20III.zip/Ono%20%28World%29%20%28v1.00%29%20%28Aftermarket%29%20%28Unl%29.zip" TargetMode="External"/><Relationship Id="rId642" Type="http://schemas.openxmlformats.org/officeDocument/2006/relationships/hyperlink" Target="https://archive.org/download/ni-roms/roms/Sega%20-%20Master%20System%20-%20Mark%20III.zip/Nouka%20Densetsu%20%28World%29%20%28Ja%29%20%28Aftermarket%29%20%28Unl%29.zip" TargetMode="External"/><Relationship Id="rId641" Type="http://schemas.openxmlformats.org/officeDocument/2006/relationships/hyperlink" Target="https://archive.org/download/ni-roms/roms/Sega%20-%20Master%20System%20-%20Mark%20III.zip/Not%20Tyrian%20%28World%29%20%28Demo%29%20%28Aftermarket%29%20%28Unl%29.zip" TargetMode="External"/><Relationship Id="rId640" Type="http://schemas.openxmlformats.org/officeDocument/2006/relationships/hyperlink" Target="https://archive.org/download/ni-roms/roms/Sega%20-%20Master%20System%20-%20Mark%20III.zip/Northen%20Ken%20%28Taiwan%29%20%28Ja%29%20%28Unl%29.zip" TargetMode="External"/><Relationship Id="rId635" Type="http://schemas.openxmlformats.org/officeDocument/2006/relationships/hyperlink" Target="https://archive.org/download/ni-roms/roms/Sega%20-%20Master%20System%20-%20Mark%20III.zip/Ninja%2C%20The%20%28Taiwan%29%20%28Unl%29.zip" TargetMode="External"/><Relationship Id="rId634" Type="http://schemas.openxmlformats.org/officeDocument/2006/relationships/hyperlink" Target="https://archive.org/download/ni-roms/roms/Sega%20-%20Master%20System%20-%20Mark%20III.zip/Ninja%20%28Japan%29.zip" TargetMode="External"/><Relationship Id="rId633" Type="http://schemas.openxmlformats.org/officeDocument/2006/relationships/hyperlink" Target="https://archive.org/download/ni-roms/roms/Sega%20-%20Master%20System%20-%20Mark%20III.zip/Nine%20Pixels%20%28World%29%20%28Auto%20Demo%29%20%28Aftermarket%29%20%28Unl%29.zip" TargetMode="External"/><Relationship Id="rId632" Type="http://schemas.openxmlformats.org/officeDocument/2006/relationships/hyperlink" Target="https://archive.org/download/ni-roms/roms/Sega%20-%20Master%20System%20-%20Mark%20III.zip/NewZealand%20Story%2C%20The%20%28Europe%29.zip" TargetMode="External"/><Relationship Id="rId639" Type="http://schemas.openxmlformats.org/officeDocument/2006/relationships/hyperlink" Target="https://archive.org/download/ni-roms/roms/Sega%20-%20Master%20System%20-%20Mark%20III.zip/Ninja%20Gaiden%20%28Europe%2C%20Brazil%29%20%28En%29.zip" TargetMode="External"/><Relationship Id="rId638" Type="http://schemas.openxmlformats.org/officeDocument/2006/relationships/hyperlink" Target="https://archive.org/download/ni-roms/roms/Sega%20-%20Master%20System%20-%20Mark%20III.zip/Ninja%20Gaiden%20%28Europe%2C%20Brazil%29%20%28En%29%20%28Beta%29.zip" TargetMode="External"/><Relationship Id="rId637" Type="http://schemas.openxmlformats.org/officeDocument/2006/relationships/hyperlink" Target="https://archive.org/download/ni-roms/roms/Sega%20-%20Master%20System%20-%20Mark%20III.zip/Ninja%20Cat%20%28World%29%20%28Proto%29%20%28Aftermarket%29%20%28Unl%29.zip" TargetMode="External"/><Relationship Id="rId636" Type="http://schemas.openxmlformats.org/officeDocument/2006/relationships/hyperlink" Target="https://archive.org/download/ni-roms/roms/Sega%20-%20Master%20System%20-%20Mark%20III.zip/Ninja%2C%20The%20%28USA%2C%20Europe%2C%20Brazil%29%20%28En%29.zip" TargetMode="External"/><Relationship Id="rId631" Type="http://schemas.openxmlformats.org/officeDocument/2006/relationships/hyperlink" Target="https://archive.org/download/ni-roms/roms/Sega%20-%20Master%20System%20-%20Mark%20III.zip/New%20Boggle%20Boggle%202%20%28Korea%29%20%28En%29%20%28Unl%29.zip" TargetMode="External"/><Relationship Id="rId630" Type="http://schemas.openxmlformats.org/officeDocument/2006/relationships/hyperlink" Target="https://archive.org/download/ni-roms/roms/Sega%20-%20Master%20System%20-%20Mark%20III.zip/Nemesis%202%20%28Korea%29%20%28En%29%20%28Unl%29.zip" TargetMode="External"/><Relationship Id="rId609" Type="http://schemas.openxmlformats.org/officeDocument/2006/relationships/hyperlink" Target="https://archive.org/download/ni-roms/roms/Sega%20-%20Master%20System%20-%20Mark%20III.zip/Monkey%20Lad%20%28World%29%20%28v0.3%29%20%28Proto%29%20%28Aftermarket%29%20%28Unl%29.zip" TargetMode="External"/><Relationship Id="rId608" Type="http://schemas.openxmlformats.org/officeDocument/2006/relationships/hyperlink" Target="https://archive.org/download/ni-roms/roms/Sega%20-%20Master%20System%20-%20Mark%20III.zip/Monkey%20Lad%20%28World%29%20%28v0.2%29%20%28Proto%29%20%28Aftermarket%29%20%28Unl%29.zip" TargetMode="External"/><Relationship Id="rId607" Type="http://schemas.openxmlformats.org/officeDocument/2006/relationships/hyperlink" Target="https://archive.org/download/ni-roms/roms/Sega%20-%20Master%20System%20-%20Mark%20III.zip/Monica%20no%20Castelo%20do%20Dragao%20%28Brazil%29.zip" TargetMode="External"/><Relationship Id="rId602" Type="http://schemas.openxmlformats.org/officeDocument/2006/relationships/hyperlink" Target="https://archive.org/download/ni-roms/roms/Sega%20-%20Master%20System%20-%20Mark%20III.zip/Monaco%20Master%20%28World%29%20%28v2.8%29%20%28Aftermarket%29%20%28Unl%29.zip" TargetMode="External"/><Relationship Id="rId601" Type="http://schemas.openxmlformats.org/officeDocument/2006/relationships/hyperlink" Target="https://archive.org/download/ni-roms/roms/Sega%20-%20Master%20System%20-%20Mark%20III.zip/Moggy%20Master%20%28World%29%20%28Aftermarket%29%20%28Unl%29.zip" TargetMode="External"/><Relationship Id="rId600" Type="http://schemas.openxmlformats.org/officeDocument/2006/relationships/hyperlink" Target="https://archive.org/download/ni-roms/roms/Sega%20-%20Master%20System%20-%20Mark%20III.zip/Missile%20Defense%203-D%20%28USA%2C%20Europe%2C%20Brazil%29%20%28En%29.zip" TargetMode="External"/><Relationship Id="rId606" Type="http://schemas.openxmlformats.org/officeDocument/2006/relationships/hyperlink" Target="https://archive.org/download/ni-roms/roms/Sega%20-%20Master%20System%20-%20Mark%20III.zip/Monaco%20Master%20%28World%29%20%28v2.9.3%29%20%28Aftermarket%29%20%28Unl%29.zip" TargetMode="External"/><Relationship Id="rId605" Type="http://schemas.openxmlformats.org/officeDocument/2006/relationships/hyperlink" Target="https://archive.org/download/ni-roms/roms/Sega%20-%20Master%20System%20-%20Mark%20III.zip/Monaco%20Master%20%28World%29%20%28v2.9.2%29%20%28Aftermarket%29%20%28Unl%29.zip" TargetMode="External"/><Relationship Id="rId604" Type="http://schemas.openxmlformats.org/officeDocument/2006/relationships/hyperlink" Target="https://archive.org/download/ni-roms/roms/Sega%20-%20Master%20System%20-%20Mark%20III.zip/Monaco%20Master%20%28World%29%20%28v2.9.1%29%20%28Aftermarket%29%20%28Unl%29.zip" TargetMode="External"/><Relationship Id="rId603" Type="http://schemas.openxmlformats.org/officeDocument/2006/relationships/hyperlink" Target="https://archive.org/download/ni-roms/roms/Sega%20-%20Master%20System%20-%20Mark%20III.zip/Monaco%20Master%20%28World%29%20%28v2.9%29%20%28Aftermarket%29%20%28Unl%29.zip" TargetMode="External"/><Relationship Id="rId699" Type="http://schemas.openxmlformats.org/officeDocument/2006/relationships/hyperlink" Target="https://archive.org/download/ni-roms/roms/Sega%20-%20Master%20System%20-%20Mark%20III.zip/Prince%20of%20Persia%20%28Europe%2C%20Brazil%29%20%28En%29.zip" TargetMode="External"/><Relationship Id="rId698" Type="http://schemas.openxmlformats.org/officeDocument/2006/relationships/hyperlink" Target="https://archive.org/download/ni-roms/roms/Sega%20-%20Master%20System%20-%20Mark%20III.zip/Primates%20%28World%29%20%28v0.5%29%20%28Proto%29%20%28Aftermarket%29%20%28Unl%29.zip" TargetMode="External"/><Relationship Id="rId693" Type="http://schemas.openxmlformats.org/officeDocument/2006/relationships/hyperlink" Target="https://archive.org/download/ni-roms/roms/Sega%20-%20Master%20System%20-%20Mark%20III.zip/Power%20Strike%20%28USA%2C%20Europe%2C%20Brazil%29%20%28En%29.zip" TargetMode="External"/><Relationship Id="rId692" Type="http://schemas.openxmlformats.org/officeDocument/2006/relationships/hyperlink" Target="https://archive.org/download/ni-roms/roms/Sega%20-%20Master%20System%20-%20Mark%20III.zip/Power%20Boggle%20Boggle%20%28Korea%29%20%28En%29%20%28Unl%29.zip" TargetMode="External"/><Relationship Id="rId691" Type="http://schemas.openxmlformats.org/officeDocument/2006/relationships/hyperlink" Target="https://archive.org/download/ni-roms/roms/Sega%20-%20Master%20System%20-%20Mark%20III.zip/Poseidon%20Wars%203-D%20%28USA%2C%20Europe%2C%20Brazil%29%20%28En%29.zip" TargetMode="External"/><Relationship Id="rId690" Type="http://schemas.openxmlformats.org/officeDocument/2006/relationships/hyperlink" Target="https://archive.org/download/ni-roms/roms/Sega%20-%20Master%20System%20-%20Mark%20III.zip/Porkpolis%20%28World%29%20%28Aftermarket%29%20%28Unl%29.zip" TargetMode="External"/><Relationship Id="rId697" Type="http://schemas.openxmlformats.org/officeDocument/2006/relationships/hyperlink" Target="https://archive.org/download/ni-roms/roms/Sega%20-%20Master%20System%20-%20Mark%20III.zip/Predator%202%20%28Europe%29.zip" TargetMode="External"/><Relationship Id="rId696" Type="http://schemas.openxmlformats.org/officeDocument/2006/relationships/hyperlink" Target="https://archive.org/download/ni-roms/roms/Sega%20-%20Master%20System%20-%20Mark%20III.zip/Predator%202%20%28Brazil%29%20%28En%29.zip" TargetMode="External"/><Relationship Id="rId695" Type="http://schemas.openxmlformats.org/officeDocument/2006/relationships/hyperlink" Target="https://archive.org/download/ni-roms/roms/Sega%20-%20Master%20System%20-%20Mark%20III.zip/Ppang%20Gongjang%20%28Korea%29%20%28En%29%20%28Unl%29.zip" TargetMode="External"/><Relationship Id="rId694" Type="http://schemas.openxmlformats.org/officeDocument/2006/relationships/hyperlink" Target="https://archive.org/download/ni-roms/roms/Sega%20-%20Master%20System%20-%20Mark%20III.zip/Power%20Strike%20II%20%28Europe%2C%20Brazil%29%20%28En%29.zip" TargetMode="External"/><Relationship Id="rId668" Type="http://schemas.openxmlformats.org/officeDocument/2006/relationships/hyperlink" Target="https://archive.org/download/ni-roms/roms/Sega%20-%20Master%20System%20-%20Mark%20III.zip/Penguin%20Land%20%28USA%2C%20Europe%29.zip" TargetMode="External"/><Relationship Id="rId667" Type="http://schemas.openxmlformats.org/officeDocument/2006/relationships/hyperlink" Target="https://archive.org/download/ni-roms/roms/Sega%20-%20Master%20System%20-%20Mark%20III.zip/Penguin%20Adventure%20%28Korea%29%20%28En%29%20%28Unl%29.zip" TargetMode="External"/><Relationship Id="rId666" Type="http://schemas.openxmlformats.org/officeDocument/2006/relationships/hyperlink" Target="https://archive.org/download/ni-roms/roms/Sega%20-%20Master%20System%20-%20Mark%20III.zip/Pegged%20%28World%29%20%28v1.02%29%20%28Aftermarket%29%20%28Unl%29.zip" TargetMode="External"/><Relationship Id="rId665" Type="http://schemas.openxmlformats.org/officeDocument/2006/relationships/hyperlink" Target="https://archive.org/download/ni-roms/roms/Sega%20-%20Master%20System%20-%20Mark%20III.zip/Pegged%20%28World%29%20%28v1.00%29%20%28Aftermarket%29%20%28Unl%29.zip" TargetMode="External"/><Relationship Id="rId669" Type="http://schemas.openxmlformats.org/officeDocument/2006/relationships/hyperlink" Target="https://archive.org/download/ni-roms/roms/Sega%20-%20Master%20System%20-%20Mark%20III.zip/Phantasy%20Star%20%28Brazil%29.zip" TargetMode="External"/><Relationship Id="rId660" Type="http://schemas.openxmlformats.org/officeDocument/2006/relationships/hyperlink" Target="https://archive.org/download/ni-roms/roms/Sega%20-%20Master%20System%20-%20Mark%20III.zip/Paper%20Boy%20%28Taiwan%29%20%28En%29%20%28Unl%29.zip" TargetMode="External"/><Relationship Id="rId664" Type="http://schemas.openxmlformats.org/officeDocument/2006/relationships/hyperlink" Target="https://archive.org/download/ni-roms/roms/Sega%20-%20Master%20System%20-%20Mark%20III.zip/Pat%20Riley%20Basketball%20%28USA%29%20%28Proto%29.zip" TargetMode="External"/><Relationship Id="rId663" Type="http://schemas.openxmlformats.org/officeDocument/2006/relationships/hyperlink" Target="https://archive.org/download/ni-roms/roms/Sega%20-%20Master%20System%20-%20Mark%20III.zip/Parlour%20Games%20%28USA%2C%20Europe%29.zip" TargetMode="External"/><Relationship Id="rId662" Type="http://schemas.openxmlformats.org/officeDocument/2006/relationships/hyperlink" Target="https://archive.org/download/ni-roms/roms/Sega%20-%20Master%20System%20-%20Mark%20III.zip/Paperboy%20%28USA%2C%20Brazil%29%20%28En%29.zip" TargetMode="External"/><Relationship Id="rId661" Type="http://schemas.openxmlformats.org/officeDocument/2006/relationships/hyperlink" Target="https://archive.org/download/ni-roms/roms/Sega%20-%20Master%20System%20-%20Mark%20III.zip/Paperboy%20%28Europe%29.zip" TargetMode="External"/><Relationship Id="rId657" Type="http://schemas.openxmlformats.org/officeDocument/2006/relationships/hyperlink" Target="https://archive.org/download/ni-roms/roms/Sega%20-%20Master%20System%20-%20Mark%20III.zip/PGA%20Tour%20Golf%20%28Europe%29.zip" TargetMode="External"/><Relationship Id="rId656" Type="http://schemas.openxmlformats.org/officeDocument/2006/relationships/hyperlink" Target="https://archive.org/download/ni-roms/roms/Sega%20-%20Master%20System%20-%20Mark%20III.zip/OutRun%20Europa%20%28Europe%2C%20Brazil%29%20%28En%29.zip" TargetMode="External"/><Relationship Id="rId655" Type="http://schemas.openxmlformats.org/officeDocument/2006/relationships/hyperlink" Target="https://archive.org/download/ni-roms/roms/Sega%20-%20Master%20System%20-%20Mark%20III.zip/OutRun%203-D%20%28Japan%29%20%28En%29%20%28Sega%203D%20Fukkoku%20Akaibusu%29.zip" TargetMode="External"/><Relationship Id="rId654" Type="http://schemas.openxmlformats.org/officeDocument/2006/relationships/hyperlink" Target="https://archive.org/download/ni-roms/roms/Sega%20-%20Master%20System%20-%20Mark%20III.zip/OutRun%203-D%20%28Europe%2C%20Brazil%29%20%28En%29.zip" TargetMode="External"/><Relationship Id="rId659" Type="http://schemas.openxmlformats.org/officeDocument/2006/relationships/hyperlink" Target="https://archive.org/download/ni-roms/roms/Sega%20-%20Master%20System%20-%20Mark%20III.zip/Palhacos%20%28Brazil%29%20%28Mega%20Drive%204%29.zip" TargetMode="External"/><Relationship Id="rId658" Type="http://schemas.openxmlformats.org/officeDocument/2006/relationships/hyperlink" Target="https://archive.org/download/ni-roms/roms/Sega%20-%20Master%20System%20-%20Mark%20III.zip/Pac-Mania%20%28Europe%29.zip" TargetMode="External"/><Relationship Id="rId653" Type="http://schemas.openxmlformats.org/officeDocument/2006/relationships/hyperlink" Target="https://archive.org/download/ni-roms/roms/Sega%20-%20Master%20System%20-%20Mark%20III.zip/OutRun%203-D%20%28Europe%2C%20Brazil%29%20%28En%29%20%28Beta%29.zip" TargetMode="External"/><Relationship Id="rId652" Type="http://schemas.openxmlformats.org/officeDocument/2006/relationships/hyperlink" Target="https://archive.org/download/ni-roms/roms/Sega%20-%20Master%20System%20-%20Mark%20III.zip/OutRun%20%28World%29.zip" TargetMode="External"/><Relationship Id="rId651" Type="http://schemas.openxmlformats.org/officeDocument/2006/relationships/hyperlink" Target="https://archive.org/download/ni-roms/roms/Sega%20-%20Master%20System%20-%20Mark%20III.zip/Ottifants%2C%20The%20%28Europe%2C%20Brazil%29%20%28En%2CFr%2CDe%2CEs%2CIt%29.zip" TargetMode="External"/><Relationship Id="rId650" Type="http://schemas.openxmlformats.org/officeDocument/2006/relationships/hyperlink" Target="https://archive.org/download/ni-roms/roms/Sega%20-%20Master%20System%20-%20Mark%20III.zip/Operation%20Wolf%20%28Europe%2C%20Brazil%29%20%28En%29.zip" TargetMode="External"/><Relationship Id="rId689" Type="http://schemas.openxmlformats.org/officeDocument/2006/relationships/hyperlink" Target="https://archive.org/download/ni-roms/roms/Sega%20-%20Master%20System%20-%20Mark%20III.zip/Populous%20%28Europe%2C%20Brazil%29%20%28En%29.zip" TargetMode="External"/><Relationship Id="rId688" Type="http://schemas.openxmlformats.org/officeDocument/2006/relationships/hyperlink" Target="https://archive.org/download/ni-roms/roms/Sega%20-%20Master%20System%20-%20Mark%20III.zip/Pooyan%20%28Korea%29%20%28En%29%20%28Unl%29.zip" TargetMode="External"/><Relationship Id="rId687" Type="http://schemas.openxmlformats.org/officeDocument/2006/relationships/hyperlink" Target="https://archive.org/download/ni-roms/roms/Sega%20-%20Master%20System%20-%20Mark%20III.zip/Pong%20Master%20%28World%29%20%28Proto%29%20%28Aftermarket%29%20%28Unl%29.zip" TargetMode="External"/><Relationship Id="rId682" Type="http://schemas.openxmlformats.org/officeDocument/2006/relationships/hyperlink" Target="https://archive.org/download/ni-roms/roms/Sega%20-%20Master%20System%20-%20Mark%20III.zip/Pitman%20%28World%29%20%28v1.02%29%20%28Aftermarket%29%20%28Unl%29.zip" TargetMode="External"/><Relationship Id="rId681" Type="http://schemas.openxmlformats.org/officeDocument/2006/relationships/hyperlink" Target="https://archive.org/download/ni-roms/roms/Sega%20-%20Master%20System%20-%20Mark%20III.zip/Pit-Fighter%20%28Europe%29.zip" TargetMode="External"/><Relationship Id="rId680" Type="http://schemas.openxmlformats.org/officeDocument/2006/relationships/hyperlink" Target="https://archive.org/download/ni-roms/roms/Sega%20-%20Master%20System%20-%20Mark%20III.zip/Pit-Fighter%20%28Brazil%29%20%28En%29.zip" TargetMode="External"/><Relationship Id="rId686" Type="http://schemas.openxmlformats.org/officeDocument/2006/relationships/hyperlink" Target="https://archive.org/download/ni-roms/roms/Sega%20-%20Master%20System%20-%20Mark%20III.zip/Platform%20Explorer%20%28World%29%20%28v3.0%29%20%28Aftermarket%29%20%28Unl%29.zip" TargetMode="External"/><Relationship Id="rId685" Type="http://schemas.openxmlformats.org/officeDocument/2006/relationships/hyperlink" Target="https://archive.org/download/ni-roms/roms/Sega%20-%20Master%20System%20-%20Mark%20III.zip/Platform%20Explorer%20%28World%29%20%28v2.0%29%20%28Aftermarket%29%20%28Unl%29.zip" TargetMode="External"/><Relationship Id="rId684" Type="http://schemas.openxmlformats.org/officeDocument/2006/relationships/hyperlink" Target="https://archive.org/download/ni-roms/roms/Sega%20-%20Master%20System%20-%20Mark%20III.zip/Platform%20Explorer%20%28World%29%20%28v1.0%29%20%28Aftermarket%29%20%28Unl%29.zip" TargetMode="External"/><Relationship Id="rId683" Type="http://schemas.openxmlformats.org/officeDocument/2006/relationships/hyperlink" Target="https://archive.org/download/ni-roms/roms/Sega%20-%20Master%20System%20-%20Mark%20III.zip/Pitman%20%28World%29%20%28v1.03%29%20%28Aftermarket%29%20%28Unl%29.zip" TargetMode="External"/><Relationship Id="rId679" Type="http://schemas.openxmlformats.org/officeDocument/2006/relationships/hyperlink" Target="https://archive.org/download/ni-roms/roms/Sega%20-%20Master%20System%20-%20Mark%20III.zip/Pigu-Wang%207%20Hap%20-%20Jaemiiss-neun%20Game%20Mo-eumjip%20%28Korea%29%20%28Unl%29.zip" TargetMode="External"/><Relationship Id="rId678" Type="http://schemas.openxmlformats.org/officeDocument/2006/relationships/hyperlink" Target="https://archive.org/download/ni-roms/roms/Sega%20-%20Master%20System%20-%20Mark%20III.zip/Picross%20%28World%29%20%28v1.01%29%20%28Aftermarket%29%20%28Unl%29.zip" TargetMode="External"/><Relationship Id="rId677" Type="http://schemas.openxmlformats.org/officeDocument/2006/relationships/hyperlink" Target="https://archive.org/download/ni-roms/roms/Sega%20-%20Master%20System%20-%20Mark%20III.zip/Picross%20%28World%29%20%28v1.00%29%20%28Aftermarket%29%20%28Unl%29.zip" TargetMode="External"/><Relationship Id="rId676" Type="http://schemas.openxmlformats.org/officeDocument/2006/relationships/hyperlink" Target="https://archive.org/download/ni-roms/roms/Sega%20-%20Master%20System%20-%20Mark%20III.zip/Phantasy%20Star%20%28World%29%20%28Sega%20Ages%29.zip" TargetMode="External"/><Relationship Id="rId671" Type="http://schemas.openxmlformats.org/officeDocument/2006/relationships/hyperlink" Target="https://archive.org/download/ni-roms/roms/Sega%20-%20Master%20System%20-%20Mark%20III.zip/Phantasy%20Star%20%28Japan%29.zip" TargetMode="External"/><Relationship Id="rId670" Type="http://schemas.openxmlformats.org/officeDocument/2006/relationships/hyperlink" Target="https://archive.org/download/ni-roms/roms/Sega%20-%20Master%20System%20-%20Mark%20III.zip/Phantasy%20Star%20%28Japan%29%20%28Virtual%20Console%29.zip" TargetMode="External"/><Relationship Id="rId675" Type="http://schemas.openxmlformats.org/officeDocument/2006/relationships/hyperlink" Target="https://archive.org/download/ni-roms/roms/Sega%20-%20Master%20System%20-%20Mark%20III.zip/Phantasy%20Star%20%28World%29%20%28Ja%29%20%28Sega%20Ages%29.zip" TargetMode="External"/><Relationship Id="rId674" Type="http://schemas.openxmlformats.org/officeDocument/2006/relationships/hyperlink" Target="https://archive.org/download/ni-roms/roms/Sega%20-%20Master%20System%20-%20Mark%20III.zip/Phantasy%20Star%20%28USA%2C%20Europe%29.zip" TargetMode="External"/><Relationship Id="rId673" Type="http://schemas.openxmlformats.org/officeDocument/2006/relationships/hyperlink" Target="https://archive.org/download/ni-roms/roms/Sega%20-%20Master%20System%20-%20Mark%20III.zip/Phantasy%20Star%20%28USA%2C%20Europe%29%20%28Rev%20A%29.zip" TargetMode="External"/><Relationship Id="rId672" Type="http://schemas.openxmlformats.org/officeDocument/2006/relationships/hyperlink" Target="https://archive.org/download/ni-roms/roms/Sega%20-%20Master%20System%20-%20Mark%20III.zip/Phantasy%20Star%20%28Korea%29%20%28Unl%29.zip" TargetMode="External"/><Relationship Id="rId987" Type="http://schemas.openxmlformats.org/officeDocument/2006/relationships/hyperlink" Target="https://archive.org/download/ni-roms/roms/Sega%20-%20Master%20System%20-%20Mark%20III.zip/Wimbledon%20%28Brazil%29%20%28En%29.zip" TargetMode="External"/><Relationship Id="rId986" Type="http://schemas.openxmlformats.org/officeDocument/2006/relationships/hyperlink" Target="https://archive.org/download/ni-roms/roms/Sega%20-%20Master%20System%20-%20Mark%20III.zip/Where%20in%20the%20World%20is%20Carmen%20Sandiego%20%28USA%29.zip" TargetMode="External"/><Relationship Id="rId985" Type="http://schemas.openxmlformats.org/officeDocument/2006/relationships/hyperlink" Target="https://archive.org/download/ni-roms/roms/Sega%20-%20Master%20System%20-%20Mark%20III.zip/Where%20in%20the%20World%20is%20Carmen%20Sandiego%20%28Brazil%29%20%28En%29.zip" TargetMode="External"/><Relationship Id="rId984" Type="http://schemas.openxmlformats.org/officeDocument/2006/relationships/hyperlink" Target="https://archive.org/download/ni-roms/roms/Sega%20-%20Master%20System%20-%20Mark%20III.zip/Where%20Is%20It%20%28World%29%20%28Aftermarket%29%20%28Unl%29.zip" TargetMode="External"/><Relationship Id="rId989" Type="http://schemas.openxmlformats.org/officeDocument/2006/relationships/hyperlink" Target="https://archive.org/download/ni-roms/roms/Sega%20-%20Master%20System%20-%20Mark%20III.zip/Wimbledon%20II%20%28Europe%2C%20Brazil%29%20%28En%29.zip" TargetMode="External"/><Relationship Id="rId988" Type="http://schemas.openxmlformats.org/officeDocument/2006/relationships/hyperlink" Target="https://archive.org/download/ni-roms/roms/Sega%20-%20Master%20System%20-%20Mark%20III.zip/Wimbledon%20%28Europe%29.zip" TargetMode="External"/><Relationship Id="rId983" Type="http://schemas.openxmlformats.org/officeDocument/2006/relationships/hyperlink" Target="https://archive.org/download/ni-roms/roms/Sega%20-%20Master%20System%20-%20Mark%20III.zip/Weka%20Invaders%20%28World%29%20%28Aftermarket%29%20%28Unl%29.zip" TargetMode="External"/><Relationship Id="rId982" Type="http://schemas.openxmlformats.org/officeDocument/2006/relationships/hyperlink" Target="https://archive.org/download/ni-roms/roms/Sega%20-%20Master%20System%20-%20Mark%20III.zip/Waternet%20%28Unknown%29%20%28Aftermarket%29%20%28Unl%29.zip" TargetMode="External"/><Relationship Id="rId981" Type="http://schemas.openxmlformats.org/officeDocument/2006/relationships/hyperlink" Target="https://archive.org/download/ni-roms/roms/Sega%20-%20Master%20System%20-%20Mark%20III.zip/Wanted%20%28USA%2C%20Europe%2C%20Brazil%29%20%28En%29.zip" TargetMode="External"/><Relationship Id="rId980" Type="http://schemas.openxmlformats.org/officeDocument/2006/relationships/hyperlink" Target="https://archive.org/download/ni-roms/roms/Sega%20-%20Master%20System%20-%20Mark%20III.zip/Walter%20Payton%20Football%20%28USA%29.zip" TargetMode="External"/><Relationship Id="rId976" Type="http://schemas.openxmlformats.org/officeDocument/2006/relationships/hyperlink" Target="https://archive.org/download/ni-roms/roms/Sega%20-%20Master%20System%20-%20Mark%20III.zip/Virtua%20Fighter%20Animation%20%28Brazil%29%20%28En%29.zip" TargetMode="External"/><Relationship Id="rId975" Type="http://schemas.openxmlformats.org/officeDocument/2006/relationships/hyperlink" Target="https://archive.org/download/ni-roms/roms/Sega%20-%20Master%20System%20-%20Mark%20III.zip/Vigilante%20%28USA%2C%20Europe%2C%20Brazil%29%20%28En%29.zip" TargetMode="External"/><Relationship Id="rId974" Type="http://schemas.openxmlformats.org/officeDocument/2006/relationships/hyperlink" Target="https://archive.org/download/ni-roms/roms/Sega%20-%20Master%20System%20-%20Mark%20III.zip/Video%20Poker%20%28World%29%20%28Aftermarket%29%20%28Unl%29.zip" TargetMode="External"/><Relationship Id="rId973" Type="http://schemas.openxmlformats.org/officeDocument/2006/relationships/hyperlink" Target="https://archive.org/download/ni-roms/roms/Sega%20-%20Master%20System%20-%20Mark%20III.zip/Vexed%20%28World%29%20%28v1.03%29%20%28Aftermarket%29%20%28Unl%29.zip" TargetMode="External"/><Relationship Id="rId979" Type="http://schemas.openxmlformats.org/officeDocument/2006/relationships/hyperlink" Target="https://archive.org/download/ni-roms/roms/Sega%20-%20Master%20System%20-%20Mark%20III.zip/Waimanu%20-%20Scary%20Monsters%20Saga%20%28World%29%20%28Aftermarket%29%20%28Unl%29.zip" TargetMode="External"/><Relationship Id="rId978" Type="http://schemas.openxmlformats.org/officeDocument/2006/relationships/hyperlink" Target="https://archive.org/download/ni-roms/roms/Sega%20-%20Master%20System%20-%20Mark%20III.zip/Wah%20Munchers%20%28World%29%20%28Proto%29%20%28Aftermarket%29%20%28Unl%29.zip" TargetMode="External"/><Relationship Id="rId977" Type="http://schemas.openxmlformats.org/officeDocument/2006/relationships/hyperlink" Target="https://archive.org/download/ni-roms/roms/Sega%20-%20Master%20System%20-%20Mark%20III.zip/WWF%20Wrestlemania%20-%20Steel%20Cage%20Challenge%20%28Europe%2C%20Brazil%29%20%28En%29.zip" TargetMode="External"/><Relationship Id="rId972" Type="http://schemas.openxmlformats.org/officeDocument/2006/relationships/hyperlink" Target="https://archive.org/download/ni-roms/roms/Sega%20-%20Master%20System%20-%20Mark%20III.zip/Vexed%20%28World%29%20%28v1.00%29%20%28Aftermarket%29%20%28Unl%29.zip" TargetMode="External"/><Relationship Id="rId971" Type="http://schemas.openxmlformats.org/officeDocument/2006/relationships/hyperlink" Target="https://archive.org/download/ni-roms/roms/Sega%20-%20Master%20System%20-%20Mark%20III.zip/Versus%20%28World%29%20%28v1.02%29%20%28Aftermarket%29%20%28Unl%29.zip" TargetMode="External"/><Relationship Id="rId970" Type="http://schemas.openxmlformats.org/officeDocument/2006/relationships/hyperlink" Target="https://archive.org/download/ni-roms/roms/Sega%20-%20Master%20System%20-%20Mark%20III.zip/Versus%20%28World%29%20%28v1.01%29%20%28Aftermarket%29%20%28Unl%29.zip" TargetMode="External"/><Relationship Id="rId998" Type="http://schemas.openxmlformats.org/officeDocument/2006/relationships/hyperlink" Target="https://archive.org/download/ni-roms/roms/Sega%20-%20Master%20System%20-%20Mark%20III.zip/Wonder%20Boy%20%28USA%2C%20Europe%2C%20Brazil%29%20%28En%29%20%28Rev%201%29.zip" TargetMode="External"/><Relationship Id="rId997" Type="http://schemas.openxmlformats.org/officeDocument/2006/relationships/hyperlink" Target="https://archive.org/download/ni-roms/roms/Sega%20-%20Master%20System%20-%20Mark%20III.zip/Wonder%20Boy%20%28Japan%2C%20Europe%29%20%28En%29.zip" TargetMode="External"/><Relationship Id="rId996" Type="http://schemas.openxmlformats.org/officeDocument/2006/relationships/hyperlink" Target="https://archive.org/download/ni-roms/roms/Sega%20-%20Master%20System%20-%20Mark%20III.zip/Wolfchild%20%28Europe%2C%20Brazil%29%20%28En%29.zip" TargetMode="External"/><Relationship Id="rId995" Type="http://schemas.openxmlformats.org/officeDocument/2006/relationships/hyperlink" Target="https://archive.org/download/ni-roms/roms/Sega%20-%20Master%20System%20-%20Mark%20III.zip/Winter%20Olympics%20%28Europe%29%20%28En%2CFr%2CDe%2CEs%2CIt%2CPt%2CSv%2CNo%29.zip" TargetMode="External"/><Relationship Id="rId999" Type="http://schemas.openxmlformats.org/officeDocument/2006/relationships/hyperlink" Target="https://archive.org/download/ni-roms/roms/Sega%20-%20Master%20System%20-%20Mark%20III.zip/Wonder%20Boy%20III%20-%20The%20Dragon%27s%20Trap%20%28USA%2C%20Europe%29%20%28Aftermarket%29%20%28Unl%29.zip" TargetMode="External"/><Relationship Id="rId990" Type="http://schemas.openxmlformats.org/officeDocument/2006/relationships/hyperlink" Target="https://archive.org/download/ni-roms/roms/Sega%20-%20Master%20System%20-%20Mark%20III.zip/Wing%20Warriors%20%28World%29%20%28v1.00%29%20%28Aftermarket%29%20%28Unl%29.zip" TargetMode="External"/><Relationship Id="rId994" Type="http://schemas.openxmlformats.org/officeDocument/2006/relationships/hyperlink" Target="https://archive.org/download/ni-roms/roms/Sega%20-%20Master%20System%20-%20Mark%20III.zip/Winter%20Olympics%20%28Brazil%29%20%28En%2CFr%2CDe%2CEs%2CIt%2CPt%2CSv%2CNo%29.zip" TargetMode="External"/><Relationship Id="rId993" Type="http://schemas.openxmlformats.org/officeDocument/2006/relationships/hyperlink" Target="https://archive.org/download/ni-roms/roms/Sega%20-%20Master%20System%20-%20Mark%20III.zip/Wing%20Warriors%20%28World%29%20%28v1.03%29%20%28Aftermarket%29%20%28Unl%29.zip" TargetMode="External"/><Relationship Id="rId992" Type="http://schemas.openxmlformats.org/officeDocument/2006/relationships/hyperlink" Target="https://archive.org/download/ni-roms/roms/Sega%20-%20Master%20System%20-%20Mark%20III.zip/Wing%20Warriors%20%28World%29%20%28v1.02%29%20%28Aftermarket%29%20%28Unl%29.zip" TargetMode="External"/><Relationship Id="rId991" Type="http://schemas.openxmlformats.org/officeDocument/2006/relationships/hyperlink" Target="https://archive.org/download/ni-roms/roms/Sega%20-%20Master%20System%20-%20Mark%20III.zip/Wing%20Warriors%20%28World%29%20%28v1.01%29%20%28Aftermarket%29%20%28Unl%29.zip" TargetMode="External"/><Relationship Id="rId949" Type="http://schemas.openxmlformats.org/officeDocument/2006/relationships/hyperlink" Target="https://archive.org/download/ni-roms/roms/Sega%20-%20Master%20System%20-%20Mark%20III.zip/Thunder%20Blade%20%28USA%2C%20Europe%2C%20Brazil%29%20%28En%29%20%28Beta%29.zip" TargetMode="External"/><Relationship Id="rId948" Type="http://schemas.openxmlformats.org/officeDocument/2006/relationships/hyperlink" Target="https://archive.org/download/ni-roms/roms/Sega%20-%20Master%20System%20-%20Mark%20III.zip/Thunder%20Blade%20%28Taiwan%29%20%28En%29%20%28Unl%29.zip" TargetMode="External"/><Relationship Id="rId943" Type="http://schemas.openxmlformats.org/officeDocument/2006/relationships/hyperlink" Target="https://archive.org/download/ni-roms/roms/Sega%20-%20Master%20System%20-%20Mark%20III.zip/Terminator%2C%20The%20%28Europe%29.zip" TargetMode="External"/><Relationship Id="rId942" Type="http://schemas.openxmlformats.org/officeDocument/2006/relationships/hyperlink" Target="https://archive.org/download/ni-roms/roms/Sega%20-%20Master%20System%20-%20Mark%20III.zip/Terminator%2C%20The%20%28Brazil%29%20%28En%29.zip" TargetMode="External"/><Relationship Id="rId941" Type="http://schemas.openxmlformats.org/officeDocument/2006/relationships/hyperlink" Target="https://archive.org/download/ni-roms/roms/Sega%20-%20Master%20System%20-%20Mark%20III.zip/Tensai%20Bakabon%20%28Japan%29.zip" TargetMode="External"/><Relationship Id="rId940" Type="http://schemas.openxmlformats.org/officeDocument/2006/relationships/hyperlink" Target="https://archive.org/download/ni-roms/roms/Sega%20-%20Master%20System%20-%20Mark%20III.zip/Tennis%20Ace%20%28Europe%2C%20Brazil%29%20%28En%29.zip" TargetMode="External"/><Relationship Id="rId947" Type="http://schemas.openxmlformats.org/officeDocument/2006/relationships/hyperlink" Target="https://archive.org/download/ni-roms/roms/Sega%20-%20Master%20System%20-%20Mark%20III.zip/Thunder%20Blade%20%28Japan%29.zip" TargetMode="External"/><Relationship Id="rId946" Type="http://schemas.openxmlformats.org/officeDocument/2006/relationships/hyperlink" Target="https://archive.org/download/ni-roms/roms/Sega%20-%20Master%20System%20-%20Mark%20III.zip/Three%20Dragon%20Story%2C%20The%20%28Korea%29%20%28Unl%29.zip" TargetMode="External"/><Relationship Id="rId945" Type="http://schemas.openxmlformats.org/officeDocument/2006/relationships/hyperlink" Target="https://archive.org/download/ni-roms/roms/Sega%20-%20Master%20System%20-%20Mark%20III.zip/Tetracycline%20%28World%29%20%28v0.4%29%20%28Proto%29%20%28Aftermarket%29%20%28Unl%29.zip" TargetMode="External"/><Relationship Id="rId944" Type="http://schemas.openxmlformats.org/officeDocument/2006/relationships/hyperlink" Target="https://archive.org/download/ni-roms/roms/Sega%20-%20Master%20System%20-%20Mark%20III.zip/Terminator%202%20-%20Judgment%20Day%20%28Europe%29.zip" TargetMode="External"/><Relationship Id="rId939" Type="http://schemas.openxmlformats.org/officeDocument/2006/relationships/hyperlink" Target="https://archive.org/download/ni-roms/roms/Sega%20-%20Master%20System%20-%20Mark%20III.zip/Teddy%20Boy%20Blues%20%28Japan%29.zip" TargetMode="External"/><Relationship Id="rId938" Type="http://schemas.openxmlformats.org/officeDocument/2006/relationships/hyperlink" Target="https://archive.org/download/ni-roms/roms/Sega%20-%20Master%20System%20-%20Mark%20III.zip/Teddy%20Boy%20Blues%20%28Japan%29%20%28Proto%29%20%28Ep-MyCard%29.zip" TargetMode="External"/><Relationship Id="rId937" Type="http://schemas.openxmlformats.org/officeDocument/2006/relationships/hyperlink" Target="https://archive.org/download/ni-roms/roms/Sega%20-%20Master%20System%20-%20Mark%20III.zip/Teddy%20Boy%20%28USA%2C%20Europe%2C%20Brazil%29%20%28En%29.zip" TargetMode="External"/><Relationship Id="rId932" Type="http://schemas.openxmlformats.org/officeDocument/2006/relationships/hyperlink" Target="https://archive.org/download/ni-roms/roms/Sega%20-%20Master%20System%20-%20Mark%20III.zip/Taz-Mania%20%28Europe%2C%20Brazil%29%20%28En%29%20%28Beta%29.zip" TargetMode="External"/><Relationship Id="rId931" Type="http://schemas.openxmlformats.org/officeDocument/2006/relationships/hyperlink" Target="https://archive.org/download/ni-roms/roms/Sega%20-%20Master%20System%20-%20Mark%20III.zip/Tank%20Battalion%20%28Korea%29%20%28Unl%29.zip" TargetMode="External"/><Relationship Id="rId930" Type="http://schemas.openxmlformats.org/officeDocument/2006/relationships/hyperlink" Target="https://archive.org/download/ni-roms/roms/Sega%20-%20Master%20System%20-%20Mark%20III.zip/Tangram%20%28Brazil%29%20%28Mega%20Drive%204%29.zip" TargetMode="External"/><Relationship Id="rId936" Type="http://schemas.openxmlformats.org/officeDocument/2006/relationships/hyperlink" Target="https://archive.org/download/ni-roms/roms/Sega%20-%20Master%20System%20-%20Mark%20III.zip/Tecmo%20World%20Cup%20%2793%20%28Europe%29.zip" TargetMode="External"/><Relationship Id="rId935" Type="http://schemas.openxmlformats.org/officeDocument/2006/relationships/hyperlink" Target="https://archive.org/download/ni-roms/roms/Sega%20-%20Master%20System%20-%20Mark%20III.zip/Tecmo%20World%20Cup%20%2792%20%28Europe%29%20%28Beta%29.zip" TargetMode="External"/><Relationship Id="rId934" Type="http://schemas.openxmlformats.org/officeDocument/2006/relationships/hyperlink" Target="https://archive.org/download/ni-roms/roms/Sega%20-%20Master%20System%20-%20Mark%20III.zip/Taz%20in%20Escape%20from%20Mars%20%28Brazil%29%20%28En%29.zip" TargetMode="External"/><Relationship Id="rId933" Type="http://schemas.openxmlformats.org/officeDocument/2006/relationships/hyperlink" Target="https://archive.org/download/ni-roms/roms/Sega%20-%20Master%20System%20-%20Mark%20III.zip/Taz-Mania%20%28Europe%2C%20Brazil%29%20%28En%29.zip" TargetMode="External"/><Relationship Id="rId965" Type="http://schemas.openxmlformats.org/officeDocument/2006/relationships/hyperlink" Target="https://archive.org/download/ni-roms/roms/Sega%20-%20Master%20System%20-%20Mark%20III.zip/VG%20Fighter%20%28World%29%20%28Proto%29%20%28Aftermarket%29%20%28Unl%29.zip" TargetMode="External"/><Relationship Id="rId964" Type="http://schemas.openxmlformats.org/officeDocument/2006/relationships/hyperlink" Target="https://archive.org/download/ni-roms/roms/Sega%20-%20Master%20System%20-%20Mark%20III.zip/Ultimate%20Soccer%20%28Europe%2C%20Brazil%29%20%28En%2CFr%2CDe%2CEs%2CIt%29.zip" TargetMode="External"/><Relationship Id="rId963" Type="http://schemas.openxmlformats.org/officeDocument/2006/relationships/hyperlink" Target="https://archive.org/download/ni-roms/roms/Sega%20-%20Master%20System%20-%20Mark%20III.zip/Ultima%20IV%20-%20Quest%20of%20the%20Avatar%20%28Europe%2C%20Brazil%29%20%28En%29.zip" TargetMode="External"/><Relationship Id="rId962" Type="http://schemas.openxmlformats.org/officeDocument/2006/relationships/hyperlink" Target="https://archive.org/download/ni-roms/roms/Sega%20-%20Master%20System%20-%20Mark%20III.zip/Ultima%20IV%20-%20Quest%20of%20the%20Avatar%20%28Europe%2C%20Brazil%29%20%28En%29%20%28Beta%29.zip" TargetMode="External"/><Relationship Id="rId969" Type="http://schemas.openxmlformats.org/officeDocument/2006/relationships/hyperlink" Target="https://archive.org/download/ni-roms/roms/Sega%20-%20Master%20System%20-%20Mark%20III.zip/Versus%20%28World%29%20%28v1.00%29%20%28Aftermarket%29%20%28Unl%29.zip" TargetMode="External"/><Relationship Id="rId968" Type="http://schemas.openxmlformats.org/officeDocument/2006/relationships/hyperlink" Target="https://archive.org/download/ni-roms/roms/Sega%20-%20Master%20System%20-%20Mark%20III.zip/Van%20Halen%20%28World%29%20%28v2.0%29%20%28Demo%29%20%28Aftermarket%29%20%28Unl%29.zip" TargetMode="External"/><Relationship Id="rId967" Type="http://schemas.openxmlformats.org/officeDocument/2006/relationships/hyperlink" Target="https://archive.org/download/ni-roms/roms/Sega%20-%20Master%20System%20-%20Mark%20III.zip/Van%20Halen%20%28World%29%20%28v1.0%29%20%28Demo%29%20%28Aftermarket%29%20%28Unl%29.zip" TargetMode="External"/><Relationship Id="rId966" Type="http://schemas.openxmlformats.org/officeDocument/2006/relationships/hyperlink" Target="https://archive.org/download/ni-roms/roms/Sega%20-%20Master%20System%20-%20Mark%20III.zip/Vampire%20%28Europe%29%20%28Beta%29.zip" TargetMode="External"/><Relationship Id="rId961" Type="http://schemas.openxmlformats.org/officeDocument/2006/relationships/hyperlink" Target="https://archive.org/download/ni-roms/roms/Sega%20-%20Master%20System%20-%20Mark%20III.zip/Twin%20Maze%20%28World%29%20%28v0.01%29%20%28Demo%29%20%28Aftermarket%29%20%28Unl%29.zip" TargetMode="External"/><Relationship Id="rId960" Type="http://schemas.openxmlformats.org/officeDocument/2006/relationships/hyperlink" Target="https://archive.org/download/ni-roms/roms/Sega%20-%20Master%20System%20-%20Mark%20III.zip/Turma%20da%20Monica%20em%20O%20Resgate%20%28Brazil%29.zip" TargetMode="External"/><Relationship Id="rId959" Type="http://schemas.openxmlformats.org/officeDocument/2006/relationships/hyperlink" Target="https://archive.org/download/ni-roms/roms/Sega%20-%20Master%20System%20-%20Mark%20III.zip/Ttoriui%20Moheom%20%28Korea%29%20%28En%29%20%28Unl%29.zip" TargetMode="External"/><Relationship Id="rId954" Type="http://schemas.openxmlformats.org/officeDocument/2006/relationships/hyperlink" Target="https://archive.org/download/ni-roms/roms/Sega%20-%20Master%20System%20-%20Mark%20III.zip/Toto%20World%203%20%28Korea%29%20%28Unl%29.zip" TargetMode="External"/><Relationship Id="rId953" Type="http://schemas.openxmlformats.org/officeDocument/2006/relationships/hyperlink" Target="https://archive.org/download/ni-roms/roms/Sega%20-%20Master%20System%20-%20Mark%20III.zip/Tom%20and%20Jerry%20-%20The%20Movie%20%28Europe%2C%20Brazil%29%20%28En%29.zip" TargetMode="External"/><Relationship Id="rId952" Type="http://schemas.openxmlformats.org/officeDocument/2006/relationships/hyperlink" Target="https://archive.org/download/ni-roms/roms/Sega%20-%20Master%20System%20-%20Mark%20III.zip/Tom%20%26%20Jerry%20%28Europe%2C%20Brazil%29%20%28En%29%20%28Beta%29.zip" TargetMode="External"/><Relationship Id="rId951" Type="http://schemas.openxmlformats.org/officeDocument/2006/relationships/hyperlink" Target="https://archive.org/download/ni-roms/roms/Sega%20-%20Master%20System%20-%20Mark%20III.zip/Time%20Soldiers%20%28USA%2C%20Europe%2C%20Brazil%29%20%28En%29.zip" TargetMode="External"/><Relationship Id="rId958" Type="http://schemas.openxmlformats.org/officeDocument/2006/relationships/hyperlink" Target="https://archive.org/download/ni-roms/roms/Sega%20-%20Master%20System%20-%20Mark%20III.zip/Trivial%20Pursuit%20-%20Genus%20Edition%20%28Europe%29%20%28En%2CFr%2CDe%2CEs%29.zip" TargetMode="External"/><Relationship Id="rId957" Type="http://schemas.openxmlformats.org/officeDocument/2006/relationships/hyperlink" Target="https://archive.org/download/ni-roms/roms/Sega%20-%20Master%20System%20-%20Mark%20III.zip/TransBot%20%28USA%2C%20Europe%2C%20Brazil%29%20%28En%29.zip" TargetMode="External"/><Relationship Id="rId956" Type="http://schemas.openxmlformats.org/officeDocument/2006/relationships/hyperlink" Target="https://archive.org/download/ni-roms/roms/Sega%20-%20Master%20System%20-%20Mark%20III.zip/TransBot%20%28USA%2C%20Europe%2C%20Brazil%29%20%28En%29%20%28Beta%29.zip" TargetMode="External"/><Relationship Id="rId955" Type="http://schemas.openxmlformats.org/officeDocument/2006/relationships/hyperlink" Target="https://archive.org/download/ni-roms/roms/Sega%20-%20Master%20System%20-%20Mark%20III.zip/Tower%20of%20Sokoban%20%28World%29%20%28v0.3%29%20%28Demo%29%20%28Aftermarket%29%20%28Unl%29.zip" TargetMode="External"/><Relationship Id="rId950" Type="http://schemas.openxmlformats.org/officeDocument/2006/relationships/hyperlink" Target="https://archive.org/download/ni-roms/roms/Sega%20-%20Master%20System%20-%20Mark%20III.zip/Thunder%20Blade%20%28USA%2C%20Europe%2C%20Brazil%29%20%28En%29.zip" TargetMode="External"/><Relationship Id="rId907" Type="http://schemas.openxmlformats.org/officeDocument/2006/relationships/hyperlink" Target="https://archive.org/download/ni-roms/roms/Sega%20-%20Master%20System%20-%20Mark%20III.zip/Super%20Monaco%20GP%20%28Europe%2C%20Brazil%29%20%28En%29%20%28Beta%29.zip" TargetMode="External"/><Relationship Id="rId906" Type="http://schemas.openxmlformats.org/officeDocument/2006/relationships/hyperlink" Target="https://archive.org/download/ni-roms/roms/Sega%20-%20Master%20System%20-%20Mark%20III.zip/Super%20Kick%20Off%20%28Europe%2C%20Brazil%29%20%28En%2CFr%2CDe%2CEs%2CIt%2CNl%2CPt%2CSv%29.zip" TargetMode="External"/><Relationship Id="rId905" Type="http://schemas.openxmlformats.org/officeDocument/2006/relationships/hyperlink" Target="https://archive.org/download/ni-roms/roms/Sega%20-%20Master%20System%20-%20Mark%20III.zip/Super%20Golf%20%28Europe%29%20%28Beta%29.zip" TargetMode="External"/><Relationship Id="rId904" Type="http://schemas.openxmlformats.org/officeDocument/2006/relationships/hyperlink" Target="https://archive.org/download/ni-roms/roms/Sega%20-%20Master%20System%20-%20Mark%20III.zip/Super%20Game%20World%2075%20Hap%20%28Korea%29%20%28Unl%29.zip" TargetMode="External"/><Relationship Id="rId909" Type="http://schemas.openxmlformats.org/officeDocument/2006/relationships/hyperlink" Target="https://archive.org/download/ni-roms/roms/Sega%20-%20Master%20System%20-%20Mark%20III.zip/Super%20Monaco%20GP%20%28USA%29%20%28Beta%201%29.zip" TargetMode="External"/><Relationship Id="rId908" Type="http://schemas.openxmlformats.org/officeDocument/2006/relationships/hyperlink" Target="https://archive.org/download/ni-roms/roms/Sega%20-%20Master%20System%20-%20Mark%20III.zip/Super%20Monaco%20GP%20%28Europe%2C%20Brazil%29%20%28En%29.zip" TargetMode="External"/><Relationship Id="rId903" Type="http://schemas.openxmlformats.org/officeDocument/2006/relationships/hyperlink" Target="https://archive.org/download/ni-roms/roms/Sega%20-%20Master%20System%20-%20Mark%20III.zip/Super%20Game%20World%2030%20Hap%20%28Korea%29%20%28v1.1%29%20%28Unl%29.zip" TargetMode="External"/><Relationship Id="rId902" Type="http://schemas.openxmlformats.org/officeDocument/2006/relationships/hyperlink" Target="https://archive.org/download/ni-roms/roms/Sega%20-%20Master%20System%20-%20Mark%20III.zip/Super%20Game%20World%2030%20Hap%20%28Korea%29%20%28Unl%29.zip" TargetMode="External"/><Relationship Id="rId901" Type="http://schemas.openxmlformats.org/officeDocument/2006/relationships/hyperlink" Target="https://archive.org/download/ni-roms/roms/Sega%20-%20Master%20System%20-%20Mark%20III.zip/Super%20Game%20180%20%28Korea%29%20%28Unl%29.zip" TargetMode="External"/><Relationship Id="rId900" Type="http://schemas.openxmlformats.org/officeDocument/2006/relationships/hyperlink" Target="https://archive.org/download/ni-roms/roms/Sega%20-%20Master%20System%20-%20Mark%20III.zip/Super%20Game%20150%20%28Korea%29%20%28Unl%29.zip" TargetMode="External"/><Relationship Id="rId929" Type="http://schemas.openxmlformats.org/officeDocument/2006/relationships/hyperlink" Target="https://archive.org/download/ni-roms/roms/Sega%20-%20Master%20System%20-%20Mark%20III.zip/Taito%20Chase%20H.Q.%20%28Europe%29.zip" TargetMode="External"/><Relationship Id="rId928" Type="http://schemas.openxmlformats.org/officeDocument/2006/relationships/hyperlink" Target="https://archive.org/download/ni-roms/roms/Sega%20-%20Master%20System%20-%20Mark%20III.zip/Taito%20Chase%20H.Q.%20%28Europe%29%20%28Beta%29.zip" TargetMode="External"/><Relationship Id="rId927" Type="http://schemas.openxmlformats.org/officeDocument/2006/relationships/hyperlink" Target="https://archive.org/download/ni-roms/roms/Sega%20-%20Master%20System%20-%20Mark%20III.zip/Tails%20Adventures%20-%20SMS%20Deluxe%20%28World%29%20%28v1.5c%29%20%28Aftermarket%29%20%28Unl%29.zip" TargetMode="External"/><Relationship Id="rId926" Type="http://schemas.openxmlformats.org/officeDocument/2006/relationships/hyperlink" Target="https://archive.org/download/ni-roms/roms/Sega%20-%20Master%20System%20-%20Mark%20III.zip/T2%20-%20The%20Arcade%20Game%20%28Europe%29.zip" TargetMode="External"/><Relationship Id="rId921" Type="http://schemas.openxmlformats.org/officeDocument/2006/relationships/hyperlink" Target="https://archive.org/download/ni-roms/roms/Sega%20-%20Master%20System%20-%20Mark%20III.zip/Super%20Tetris%20%28Korea%29%20%28Unl%29.zip" TargetMode="External"/><Relationship Id="rId920" Type="http://schemas.openxmlformats.org/officeDocument/2006/relationships/hyperlink" Target="https://archive.org/download/ni-roms/roms/Sega%20-%20Master%20System%20-%20Mark%20III.zip/Super%20Tennis%20%28USA%2C%20Europe%29.zip" TargetMode="External"/><Relationship Id="rId925" Type="http://schemas.openxmlformats.org/officeDocument/2006/relationships/hyperlink" Target="https://archive.org/download/ni-roms/roms/Sega%20-%20Master%20System%20-%20Mark%20III.zip/Sydney%20Hunter%20-%20The%20Sacred%20Tribe%20%28World%29%20%28Aftermarket%29%20%28Unl%29.zip" TargetMode="External"/><Relationship Id="rId924" Type="http://schemas.openxmlformats.org/officeDocument/2006/relationships/hyperlink" Target="https://archive.org/download/ni-roms/roms/Sega%20-%20Master%20System%20-%20Mark%20III.zip/Sword%20Strike%20%28World%29%20%28Proto%29%20%28Aftermarket%29%20%28Unl%29.zip" TargetMode="External"/><Relationship Id="rId923" Type="http://schemas.openxmlformats.org/officeDocument/2006/relationships/hyperlink" Target="https://archive.org/download/ni-roms/roms/Sega%20-%20Master%20System%20-%20Mark%20III.zip/Superman%20-%20The%20Man%20of%20Steel%20%28Europe%2C%20Brazil%29%20%28En%29.zip" TargetMode="External"/><Relationship Id="rId922" Type="http://schemas.openxmlformats.org/officeDocument/2006/relationships/hyperlink" Target="https://archive.org/download/ni-roms/roms/Sega%20-%20Master%20System%20-%20Mark%20III.zip/Super%20Wonder%20Boy%20-%20Monster%20World%20%28Japan%29.zip" TargetMode="External"/><Relationship Id="rId918" Type="http://schemas.openxmlformats.org/officeDocument/2006/relationships/hyperlink" Target="https://archive.org/download/ni-roms/roms/Sega%20-%20Master%20System%20-%20Mark%20III.zip/Super%20Smash%20T.V.%20%28Europe%29.zip" TargetMode="External"/><Relationship Id="rId917" Type="http://schemas.openxmlformats.org/officeDocument/2006/relationships/hyperlink" Target="https://archive.org/download/ni-roms/roms/Sega%20-%20Master%20System%20-%20Mark%20III.zip/Super%20Racing%20%28Japan%29.zip" TargetMode="External"/><Relationship Id="rId916" Type="http://schemas.openxmlformats.org/officeDocument/2006/relationships/hyperlink" Target="https://archive.org/download/ni-roms/roms/Sega%20-%20Master%20System%20-%20Mark%20III.zip/Super%20Penguin%20%28Korea%29%20%28Unl%29.zip" TargetMode="External"/><Relationship Id="rId915" Type="http://schemas.openxmlformats.org/officeDocument/2006/relationships/hyperlink" Target="https://archive.org/download/ni-roms/roms/Sega%20-%20Master%20System%20-%20Mark%20III.zip/Super%20Off%20Road%20%28Europe%29.zip" TargetMode="External"/><Relationship Id="rId919" Type="http://schemas.openxmlformats.org/officeDocument/2006/relationships/hyperlink" Target="https://archive.org/download/ni-roms/roms/Sega%20-%20Master%20System%20-%20Mark%20III.zip/Super%20Space%20Invaders%20%28Europe%29.zip" TargetMode="External"/><Relationship Id="rId910" Type="http://schemas.openxmlformats.org/officeDocument/2006/relationships/hyperlink" Target="https://archive.org/download/ni-roms/roms/Sega%20-%20Master%20System%20-%20Mark%20III.zip/Super%20Monaco%20GP%20%28USA%29%20%28Beta%202%29.zip" TargetMode="External"/><Relationship Id="rId914" Type="http://schemas.openxmlformats.org/officeDocument/2006/relationships/hyperlink" Target="https://archive.org/download/ni-roms/roms/Sega%20-%20Master%20System%20-%20Mark%20III.zip/Super%20Off%20Road%20%28Europe%29%20%28Beta%29.zip" TargetMode="External"/><Relationship Id="rId913" Type="http://schemas.openxmlformats.org/officeDocument/2006/relationships/hyperlink" Target="https://archive.org/download/ni-roms/roms/Sega%20-%20Master%20System%20-%20Mark%20III.zip/Super%20Multi%20Game%20-%20Super%20125%20in%201%20%28Korea%29%20%28Unl%29.zip" TargetMode="External"/><Relationship Id="rId912" Type="http://schemas.openxmlformats.org/officeDocument/2006/relationships/hyperlink" Target="https://archive.org/download/ni-roms/roms/Sega%20-%20Master%20System%20-%20Mark%20III.zip/Super%20Multi%20Game%20-%20Super%2075%20in%201%20%28Korea%29%20%28Unl%29.zip" TargetMode="External"/><Relationship Id="rId911" Type="http://schemas.openxmlformats.org/officeDocument/2006/relationships/hyperlink" Target="https://archive.org/download/ni-roms/roms/Sega%20-%20Master%20System%20-%20Mark%20III.zip/Super%20Monaco%20GP%20%28USA%29.zip" TargetMode="External"/><Relationship Id="rId866" Type="http://schemas.openxmlformats.org/officeDocument/2006/relationships/hyperlink" Target="https://archive.org/download/ni-roms/roms/Sega%20-%20Master%20System%20-%20Mark%20III.zip/Spy%20vs%20Spy%20%28Taiwan%29%20%28Unl%29.zip" TargetMode="External"/><Relationship Id="rId865" Type="http://schemas.openxmlformats.org/officeDocument/2006/relationships/hyperlink" Target="https://archive.org/download/ni-roms/roms/Sega%20-%20Master%20System%20-%20Mark%20III.zip/Spy%20vs%20Spy%20%28Japan%29.zip" TargetMode="External"/><Relationship Id="rId864" Type="http://schemas.openxmlformats.org/officeDocument/2006/relationships/hyperlink" Target="https://archive.org/download/ni-roms/roms/Sega%20-%20Master%20System%20-%20Mark%20III.zip/Sports%20Pad%20Soccer%20%28Japan%29.zip" TargetMode="External"/><Relationship Id="rId863" Type="http://schemas.openxmlformats.org/officeDocument/2006/relationships/hyperlink" Target="https://archive.org/download/ni-roms/roms/Sega%20-%20Master%20System%20-%20Mark%20III.zip/Sports%20Pad%20Football%20%28USA%29.zip" TargetMode="External"/><Relationship Id="rId869" Type="http://schemas.openxmlformats.org/officeDocument/2006/relationships/hyperlink" Target="https://archive.org/download/ni-roms/roms/Sega%20-%20Master%20System%20-%20Mark%20III.zip/Street%20Fighter%20II%27%20%28Brazil%29%20%28En%29.zip" TargetMode="External"/><Relationship Id="rId868" Type="http://schemas.openxmlformats.org/officeDocument/2006/relationships/hyperlink" Target="https://archive.org/download/ni-roms/roms/Sega%20-%20Master%20System%20-%20Mark%20III.zip/Star%20Wars%20%28Europe%2C%20Brazil%29%20%28En%29.zip" TargetMode="External"/><Relationship Id="rId867" Type="http://schemas.openxmlformats.org/officeDocument/2006/relationships/hyperlink" Target="https://archive.org/download/ni-roms/roms/Sega%20-%20Master%20System%20-%20Mark%20III.zip/Spy%20vs%20Spy%20%28USA%2C%20Europe%2C%20Brazil%29%20%28En%29.zip" TargetMode="External"/><Relationship Id="rId862" Type="http://schemas.openxmlformats.org/officeDocument/2006/relationships/hyperlink" Target="https://archive.org/download/ni-roms/roms/Sega%20-%20Master%20System%20-%20Mark%20III.zip/Spider-Man%20-%20Return%20of%20the%20Sinister%20Six%20%28Europe%2C%20Brazil%29%20%28En%29.zip" TargetMode="External"/><Relationship Id="rId861" Type="http://schemas.openxmlformats.org/officeDocument/2006/relationships/hyperlink" Target="https://archive.org/download/ni-roms/roms/Sega%20-%20Master%20System%20-%20Mark%20III.zip/Spider-Man%20%28USA%2C%20Europe%2C%20Brazil%29%20%28En%29.zip" TargetMode="External"/><Relationship Id="rId860" Type="http://schemas.openxmlformats.org/officeDocument/2006/relationships/hyperlink" Target="https://archive.org/download/ni-roms/roms/Sega%20-%20Master%20System%20-%20Mark%20III.zip/SpellCaster%20%28USA%2C%20Europe%2C%20Brazil%29%20%28En%29.zip" TargetMode="External"/><Relationship Id="rId855" Type="http://schemas.openxmlformats.org/officeDocument/2006/relationships/hyperlink" Target="https://archive.org/download/ni-roms/roms/Sega%20-%20Master%20System%20-%20Mark%20III.zip/Special%20Criminal%20Investigation%20%28Europe%29%20%28Beta%29.zip" TargetMode="External"/><Relationship Id="rId854" Type="http://schemas.openxmlformats.org/officeDocument/2006/relationships/hyperlink" Target="https://archive.org/download/ni-roms/roms/Sega%20-%20Master%20System%20-%20Mark%20III.zip/Speccies%202%20%28World%29%20%28Aftermarket%29%20%28Unl%29.zip" TargetMode="External"/><Relationship Id="rId853" Type="http://schemas.openxmlformats.org/officeDocument/2006/relationships/hyperlink" Target="https://archive.org/download/ni-roms/roms/Sega%20-%20Master%20System%20-%20Mark%20III.zip/Space%20Hawks%20%28World%29%20%28v0.1%29%20%28Proto%29%20%28Aftermarket%29%20%28Unl%29.zip" TargetMode="External"/><Relationship Id="rId852" Type="http://schemas.openxmlformats.org/officeDocument/2006/relationships/hyperlink" Target="https://archive.org/download/ni-roms/roms/Sega%20-%20Master%20System%20-%20Mark%20III.zip/Space%20Harrier%203D%20%28Japan%29.zip" TargetMode="External"/><Relationship Id="rId859" Type="http://schemas.openxmlformats.org/officeDocument/2006/relationships/hyperlink" Target="https://archive.org/download/ni-roms/roms/Sega%20-%20Master%20System%20-%20Mark%20III.zip/Speedball%202%20%28Europe%29.zip" TargetMode="External"/><Relationship Id="rId858" Type="http://schemas.openxmlformats.org/officeDocument/2006/relationships/hyperlink" Target="https://archive.org/download/ni-roms/roms/Sega%20-%20Master%20System%20-%20Mark%20III.zip/Speedball%20%28Europe%29.zip" TargetMode="External"/><Relationship Id="rId857" Type="http://schemas.openxmlformats.org/officeDocument/2006/relationships/hyperlink" Target="https://archive.org/download/ni-roms/roms/Sega%20-%20Master%20System%20-%20Mark%20III.zip/Speedball%20%28Europe%29%20%28Rev%201%29.zip" TargetMode="External"/><Relationship Id="rId856" Type="http://schemas.openxmlformats.org/officeDocument/2006/relationships/hyperlink" Target="https://archive.org/download/ni-roms/roms/Sega%20-%20Master%20System%20-%20Mark%20III.zip/Special%20Criminal%20Investigation%20%28Europe%29.zip" TargetMode="External"/><Relationship Id="rId851" Type="http://schemas.openxmlformats.org/officeDocument/2006/relationships/hyperlink" Target="https://archive.org/download/ni-roms/roms/Sega%20-%20Master%20System%20-%20Mark%20III.zip/Space%20Harrier%203-D%20%28USA%2C%20Europe%2C%20Brazil%29%20%28En%29.zip" TargetMode="External"/><Relationship Id="rId850" Type="http://schemas.openxmlformats.org/officeDocument/2006/relationships/hyperlink" Target="https://archive.org/download/ni-roms/roms/Sega%20-%20Master%20System%20-%20Mark%20III.zip/Space%20Harrier%20%28Japan%2C%20USA%29%20%28En%29.zip" TargetMode="External"/><Relationship Id="rId888" Type="http://schemas.openxmlformats.org/officeDocument/2006/relationships/hyperlink" Target="https://archive.org/download/ni-roms/roms/Sega%20-%20Master%20System%20-%20Mark%20III.zip/Super%20Arkanoid%20%28Korea%29%20%28Unl%29.zip" TargetMode="External"/><Relationship Id="rId887" Type="http://schemas.openxmlformats.org/officeDocument/2006/relationships/hyperlink" Target="https://archive.org/download/ni-roms/roms/Sega%20-%20Master%20System%20-%20Mark%20III.zip/Sunny%20the%20Mermaid%20%28World%29%20%28v0.01%29%20%28Demo%29%20%28Aftermarket%29%20%28Unl%29.zip" TargetMode="External"/><Relationship Id="rId886" Type="http://schemas.openxmlformats.org/officeDocument/2006/relationships/hyperlink" Target="https://archive.org/download/ni-roms/roms/Sega%20-%20Master%20System%20-%20Mark%20III.zip/Summer%20Games%20%28Europe%2C%20Brazil%29%20%28En%29.zip" TargetMode="External"/><Relationship Id="rId885" Type="http://schemas.openxmlformats.org/officeDocument/2006/relationships/hyperlink" Target="https://archive.org/download/ni-roms/roms/Sega%20-%20Master%20System%20-%20Mark%20III.zip/Summer%20Games%20%28Europe%2C%20Brazil%29%20%28En%29%20%28Beta%202%29.zip" TargetMode="External"/><Relationship Id="rId889" Type="http://schemas.openxmlformats.org/officeDocument/2006/relationships/hyperlink" Target="https://archive.org/download/ni-roms/roms/Sega%20-%20Master%20System%20-%20Mark%20III.zip/Super%20Basketball%20%28USA%29%20%28Demo%29.zip" TargetMode="External"/><Relationship Id="rId880" Type="http://schemas.openxmlformats.org/officeDocument/2006/relationships/hyperlink" Target="https://archive.org/download/ni-roms/roms/Sega%20-%20Master%20System%20-%20Mark%20III.zip/Sudoku%20%28Brazil%29%20%28Mega%20Drive%204%29.zip" TargetMode="External"/><Relationship Id="rId884" Type="http://schemas.openxmlformats.org/officeDocument/2006/relationships/hyperlink" Target="https://archive.org/download/ni-roms/roms/Sega%20-%20Master%20System%20-%20Mark%20III.zip/Summer%20Games%20%28Europe%2C%20Brazil%29%20%28En%29%20%28Beta%201%29.zip" TargetMode="External"/><Relationship Id="rId883" Type="http://schemas.openxmlformats.org/officeDocument/2006/relationships/hyperlink" Target="https://archive.org/download/ni-roms/roms/Sega%20-%20Master%20System%20-%20Mark%20III.zip/Sukeban%20Deka%20II%20-%20Shoujo%20Tekkamen%20Densetsu%20%28Japan%29.zip" TargetMode="External"/><Relationship Id="rId882" Type="http://schemas.openxmlformats.org/officeDocument/2006/relationships/hyperlink" Target="https://archive.org/download/ni-roms/roms/Sega%20-%20Master%20System%20-%20Mark%20III.zip/Suho%20Jeonsa%20%28Korea%29%20%28Unl%29.zip" TargetMode="External"/><Relationship Id="rId881" Type="http://schemas.openxmlformats.org/officeDocument/2006/relationships/hyperlink" Target="https://archive.org/download/ni-roms/roms/Sega%20-%20Master%20System%20-%20Mark%20III.zip/Sudoku%20%28World%29%20%28v0.2%29%20%28Proto%29%20%28Aftermarket%29%20%28Unl%29.zip" TargetMode="External"/><Relationship Id="rId877" Type="http://schemas.openxmlformats.org/officeDocument/2006/relationships/hyperlink" Target="https://archive.org/download/ni-roms/roms/Sega%20-%20Master%20System%20-%20Mark%20III.zip/Sub%20Rescue%20%28World%29%20%28v0.3%29%20%28Proto%29%20%28Aftermarket%29%20%28Unl%29.zip" TargetMode="External"/><Relationship Id="rId876" Type="http://schemas.openxmlformats.org/officeDocument/2006/relationships/hyperlink" Target="https://archive.org/download/ni-roms/roms/Sega%20-%20Master%20System%20-%20Mark%20III.zip/Strider%20II%20%28Europe%2C%20Brazil%29%20%28En%29.zip" TargetMode="External"/><Relationship Id="rId875" Type="http://schemas.openxmlformats.org/officeDocument/2006/relationships/hyperlink" Target="https://archive.org/download/ni-roms/roms/Sega%20-%20Master%20System%20-%20Mark%20III.zip/Strider%2C%20The%20%28Taiwan%29%20%28En%29%20%28Unl%29.zip" TargetMode="External"/><Relationship Id="rId874" Type="http://schemas.openxmlformats.org/officeDocument/2006/relationships/hyperlink" Target="https://archive.org/download/ni-roms/roms/Sega%20-%20Master%20System%20-%20Mark%20III.zip/Strider%20%28USA%2C%20Europe%2C%20Brazil%29%20%28En%29.zip" TargetMode="External"/><Relationship Id="rId879" Type="http://schemas.openxmlformats.org/officeDocument/2006/relationships/hyperlink" Target="https://archive.org/download/ni-roms/roms/Sega%20-%20Master%20System%20-%20Mark%20III.zip/Submarine%20Attack%20%28Taiwan%29%20%28En%29%20%28Unl%29.zip" TargetMode="External"/><Relationship Id="rId878" Type="http://schemas.openxmlformats.org/officeDocument/2006/relationships/hyperlink" Target="https://archive.org/download/ni-roms/roms/Sega%20-%20Master%20System%20-%20Mark%20III.zip/Submarine%20Attack%20%28Europe%2C%20Brazil%29%20%28En%29.zip" TargetMode="External"/><Relationship Id="rId873" Type="http://schemas.openxmlformats.org/officeDocument/2006/relationships/hyperlink" Target="https://archive.org/download/ni-roms/roms/Sega%20-%20Master%20System%20-%20Mark%20III.zip/Strider%20%28USA%2C%20Europe%2C%20Brazil%29%20%28En%29%20%28Demo%29.zip" TargetMode="External"/><Relationship Id="rId872" Type="http://schemas.openxmlformats.org/officeDocument/2006/relationships/hyperlink" Target="https://archive.org/download/ni-roms/roms/Sega%20-%20Master%20System%20-%20Mark%20III.zip/Streets%20of%20Rage%20II%20%28Europe%2C%20Brazil%29%20%28En%29.zip" TargetMode="External"/><Relationship Id="rId871" Type="http://schemas.openxmlformats.org/officeDocument/2006/relationships/hyperlink" Target="https://archive.org/download/ni-roms/roms/Sega%20-%20Master%20System%20-%20Mark%20III.zip/Streets%20of%20Rage%20%28Europe%2C%20Brazil%29%20%28En%29.zip" TargetMode="External"/><Relationship Id="rId870" Type="http://schemas.openxmlformats.org/officeDocument/2006/relationships/hyperlink" Target="https://archive.org/download/ni-roms/roms/Sega%20-%20Master%20System%20-%20Mark%20III.zip/Street%20Master%20%28Korea%29%20%28Unl%29.zip" TargetMode="External"/><Relationship Id="rId829" Type="http://schemas.openxmlformats.org/officeDocument/2006/relationships/hyperlink" Target="https://archive.org/download/ni-roms/roms/Sega%20-%20Master%20System%20-%20Mark%20III.zip/Snail%20II%20%28World%29%20%28Auto%20Demo%29%20%28PAL%29%20%28Aftermarket%29%20%28Unl%29.zip" TargetMode="External"/><Relationship Id="rId828" Type="http://schemas.openxmlformats.org/officeDocument/2006/relationships/hyperlink" Target="https://archive.org/download/ni-roms/roms/Sega%20-%20Master%20System%20-%20Mark%20III.zip/Snail%20II%20%28World%29%20%28Auto%20Demo%29%20%28NTSC%29%20%28Aftermarket%29%20%28Unl%29.zip" TargetMode="External"/><Relationship Id="rId827" Type="http://schemas.openxmlformats.org/officeDocument/2006/relationships/hyperlink" Target="https://archive.org/download/ni-roms/roms/Sega%20-%20Master%20System%20-%20Mark%20III.zip/Smurfs%2C%20The%20%28Europe%2C%20Brazil%29%20%28En%2CFr%2CDe%2CEs%29.zip" TargetMode="External"/><Relationship Id="rId822" Type="http://schemas.openxmlformats.org/officeDocument/2006/relationships/hyperlink" Target="https://archive.org/download/ni-roms/roms/Sega%20-%20Master%20System%20-%20Mark%20III.zip/Sky%20Jaguar%20%28Korea%29%20%28Unl%29.zip" TargetMode="External"/><Relationship Id="rId821" Type="http://schemas.openxmlformats.org/officeDocument/2006/relationships/hyperlink" Target="https://archive.org/download/ni-roms/roms/Sega%20-%20Master%20System%20-%20Mark%20III.zip/Sky%20Jaguar%20%28Korea%29%20%28Clover%29%20%28Unl%29.zip" TargetMode="External"/><Relationship Id="rId820" Type="http://schemas.openxmlformats.org/officeDocument/2006/relationships/hyperlink" Target="https://archive.org/download/ni-roms/roms/Sega%20-%20Master%20System%20-%20Mark%20III.zip/Sky%20Fighter%20%28Korea%29%20%28En%29%20%28Unl%29.zip" TargetMode="External"/><Relationship Id="rId826" Type="http://schemas.openxmlformats.org/officeDocument/2006/relationships/hyperlink" Target="https://archive.org/download/ni-roms/roms/Sega%20-%20Master%20System%20-%20Mark%20III.zip/Slap%20Shot%20%28USA%2C%20Europe%2C%20Brazil%29%20%28En%29.zip" TargetMode="External"/><Relationship Id="rId825" Type="http://schemas.openxmlformats.org/officeDocument/2006/relationships/hyperlink" Target="https://archive.org/download/ni-roms/roms/Sega%20-%20Master%20System%20-%20Mark%20III.zip/Slap%20Shot%20%28Europe%29.zip" TargetMode="External"/><Relationship Id="rId824" Type="http://schemas.openxmlformats.org/officeDocument/2006/relationships/hyperlink" Target="https://archive.org/download/ni-roms/roms/Sega%20-%20Master%20System%20-%20Mark%20III.zip/Slap%20Shot%20%28Europe%29%20%28Sample%29.zip" TargetMode="External"/><Relationship Id="rId823" Type="http://schemas.openxmlformats.org/officeDocument/2006/relationships/hyperlink" Target="https://archive.org/download/ni-roms/roms/Sega%20-%20Master%20System%20-%20Mark%20III.zip/Slap%20Shoot%20%28USA%29%20%28Beta%29.zip" TargetMode="External"/><Relationship Id="rId819" Type="http://schemas.openxmlformats.org/officeDocument/2006/relationships/hyperlink" Target="https://archive.org/download/ni-roms/roms/Sega%20-%20Master%20System%20-%20Mark%20III.zip/Ski%20Master%20%28World%29%20%28v1.0.1%29%20%28Aftermarket%29%20%28Unl%29.zip" TargetMode="External"/><Relationship Id="rId818" Type="http://schemas.openxmlformats.org/officeDocument/2006/relationships/hyperlink" Target="https://archive.org/download/ni-roms/roms/Sega%20-%20Master%20System%20-%20Mark%20III.zip/Ski%20Master%20%28World%29%20%28v1.0%29%20%28Aftermarket%29%20%28Unl%29.zip" TargetMode="External"/><Relationship Id="rId817" Type="http://schemas.openxmlformats.org/officeDocument/2006/relationships/hyperlink" Target="https://archive.org/download/ni-roms/roms/Sega%20-%20Master%20System%20-%20Mark%20III.zip/Skazka%20%28Unknown%29%20%28v2.0%29%20%28Aftermarket%29%20%28Unl%29.zip" TargetMode="External"/><Relationship Id="rId816" Type="http://schemas.openxmlformats.org/officeDocument/2006/relationships/hyperlink" Target="https://archive.org/download/ni-roms/roms/Sega%20-%20Master%20System%20-%20Mark%20III.zip/Sitio%20do%20Picapau%20Amarelo%20%28Brazil%29.zip" TargetMode="External"/><Relationship Id="rId811" Type="http://schemas.openxmlformats.org/officeDocument/2006/relationships/hyperlink" Target="https://archive.org/download/ni-roms/roms/Sega%20-%20Master%20System%20-%20Mark%20III.zip/Simpsons%2C%20The%20-%20Bart%20vs.%20The%20World%20%28Europe%2C%20Brazil%29%20%28En%29.zip" TargetMode="External"/><Relationship Id="rId810" Type="http://schemas.openxmlformats.org/officeDocument/2006/relationships/hyperlink" Target="https://archive.org/download/ni-roms/roms/Sega%20-%20Master%20System%20-%20Mark%20III.zip/Simpsons%2C%20The%20-%20Bart%20vs.%20The%20Space%20Mutants%20%28Europe%2C%20Brazil%29%20%28En%29.zip" TargetMode="External"/><Relationship Id="rId815" Type="http://schemas.openxmlformats.org/officeDocument/2006/relationships/hyperlink" Target="https://archive.org/download/ni-roms/roms/Sega%20-%20Master%20System%20-%20Mark%20III.zip/Simpsons%20Trivia%20%28Unknown%29%20%28v2.0%29%20%28Aftermarket%29%20%28Unl%29.zip" TargetMode="External"/><Relationship Id="rId814" Type="http://schemas.openxmlformats.org/officeDocument/2006/relationships/hyperlink" Target="https://archive.org/download/ni-roms/roms/Sega%20-%20Master%20System%20-%20Mark%20III.zip/Simpsons%20Trivia%20%28Unknown%29%20%28v1.02%29%20%28Aftermarket%29%20%28Unl%29.zip" TargetMode="External"/><Relationship Id="rId813" Type="http://schemas.openxmlformats.org/officeDocument/2006/relationships/hyperlink" Target="https://archive.org/download/ni-roms/roms/Sega%20-%20Master%20System%20-%20Mark%20III.zip/Simpsons%20Trivia%20%28Unknown%29%20%28v1.01%29%20%28Aftermarket%29%20%28Unl%29.zip" TargetMode="External"/><Relationship Id="rId812" Type="http://schemas.openxmlformats.org/officeDocument/2006/relationships/hyperlink" Target="https://archive.org/download/ni-roms/roms/Sega%20-%20Master%20System%20-%20Mark%20III.zip/Simpsons%20Trivia%20%28Unknown%29%20%28v1.00%29%20%28Aftermarket%29%20%28Unl%29.zip" TargetMode="External"/><Relationship Id="rId849" Type="http://schemas.openxmlformats.org/officeDocument/2006/relationships/hyperlink" Target="https://archive.org/download/ni-roms/roms/Sega%20-%20Master%20System%20-%20Mark%20III.zip/Space%20Harrier%20%28Europe%29.zip" TargetMode="External"/><Relationship Id="rId844" Type="http://schemas.openxmlformats.org/officeDocument/2006/relationships/hyperlink" Target="https://archive.org/download/ni-roms/roms/Sega%20-%20Master%20System%20-%20Mark%20III.zip/Sonic%20Spinball%20%28Europe%2C%20Brazil%29%20%28En%29.zip" TargetMode="External"/><Relationship Id="rId843" Type="http://schemas.openxmlformats.org/officeDocument/2006/relationships/hyperlink" Target="https://archive.org/download/ni-roms/roms/Sega%20-%20Master%20System%20-%20Mark%20III.zip/Sonic%20Chaos%20%28Europe%2C%20Brazil%29%20%28En%29.zip" TargetMode="External"/><Relationship Id="rId842" Type="http://schemas.openxmlformats.org/officeDocument/2006/relationships/hyperlink" Target="https://archive.org/download/ni-roms/roms/Sega%20-%20Master%20System%20-%20Mark%20III.zip/Sonic%20Chaos%20%28Europe%2C%20Brazil%29%20%28En%29%20%28Beta%29%20%281993-07-13%29.zip" TargetMode="External"/><Relationship Id="rId841" Type="http://schemas.openxmlformats.org/officeDocument/2006/relationships/hyperlink" Target="https://archive.org/download/ni-roms/roms/Sega%20-%20Master%20System%20-%20Mark%20III.zip/Sonic%20Chaos%20%28Europe%2C%20Brazil%29%20%28En%29%20%28Beta%29%20%281993-06-30%29.zip" TargetMode="External"/><Relationship Id="rId848" Type="http://schemas.openxmlformats.org/officeDocument/2006/relationships/hyperlink" Target="https://archive.org/download/ni-roms/roms/Sega%20-%20Master%20System%20-%20Mark%20III.zip/Space%20Gun%20%28Europe%29.zip" TargetMode="External"/><Relationship Id="rId847" Type="http://schemas.openxmlformats.org/officeDocument/2006/relationships/hyperlink" Target="https://archive.org/download/ni-roms/roms/Sega%20-%20Master%20System%20-%20Mark%20III.zip/Sonic%20The%20Hedgehog%202%20%28Europe%2C%20Brazil%29%20%28En%29.zip" TargetMode="External"/><Relationship Id="rId846" Type="http://schemas.openxmlformats.org/officeDocument/2006/relationships/hyperlink" Target="https://archive.org/download/ni-roms/roms/Sega%20-%20Master%20System%20-%20Mark%20III.zip/Sonic%20The%20Hedgehog%202%20%28Europe%2C%20Brazil%29%20%28En%29%20%28Rev%201%29.zip" TargetMode="External"/><Relationship Id="rId845" Type="http://schemas.openxmlformats.org/officeDocument/2006/relationships/hyperlink" Target="https://archive.org/download/ni-roms/roms/Sega%20-%20Master%20System%20-%20Mark%20III.zip/Sonic%20The%20Hedgehog%20%28USA%2C%20Europe%2C%20Brazil%29%20%28En%29.zip" TargetMode="External"/><Relationship Id="rId840" Type="http://schemas.openxmlformats.org/officeDocument/2006/relationships/hyperlink" Target="https://archive.org/download/ni-roms/roms/Sega%20-%20Master%20System%20-%20Mark%20III.zip/Sonic%20Blast%20%28Brazil%29%20%28En%29.zip" TargetMode="External"/><Relationship Id="rId839" Type="http://schemas.openxmlformats.org/officeDocument/2006/relationships/hyperlink" Target="https://archive.org/download/ni-roms/roms/Sega%20-%20Master%20System%20-%20Mark%20III.zip/Sonic%27s%20Edusoft%20%28Unknown%29%20%28Proto%29.zip" TargetMode="External"/><Relationship Id="rId838" Type="http://schemas.openxmlformats.org/officeDocument/2006/relationships/hyperlink" Target="https://archive.org/download/ni-roms/roms/Sega%20-%20Master%20System%20-%20Mark%20III.zip/Solomon%20no%20Kagi%20-%20Oujo%20Rihita%20no%20Namida%20%28Japan%29.zip" TargetMode="External"/><Relationship Id="rId833" Type="http://schemas.openxmlformats.org/officeDocument/2006/relationships/hyperlink" Target="https://archive.org/download/ni-roms/roms/Sega%20-%20Master%20System%20-%20Mark%20III.zip/Snake%20%28World%29%20%28v1.02%29%20%28Aftermarket%29%20%28Unl%29.zip" TargetMode="External"/><Relationship Id="rId832" Type="http://schemas.openxmlformats.org/officeDocument/2006/relationships/hyperlink" Target="https://archive.org/download/ni-roms/roms/Sega%20-%20Master%20System%20-%20Mark%20III.zip/Snake%20%28World%29%20%28v1.01%29%20%28Aftermarket%29%20%28Unl%29.zip" TargetMode="External"/><Relationship Id="rId831" Type="http://schemas.openxmlformats.org/officeDocument/2006/relationships/hyperlink" Target="https://archive.org/download/ni-roms/roms/Sega%20-%20Master%20System%20-%20Mark%20III.zip/Snake%20%28World%29%20%28v1.00%29%20%28Aftermarket%29%20%28Unl%29.zip" TargetMode="External"/><Relationship Id="rId830" Type="http://schemas.openxmlformats.org/officeDocument/2006/relationships/hyperlink" Target="https://archive.org/download/ni-roms/roms/Sega%20-%20Master%20System%20-%20Mark%20III.zip/Snake%20%28World%29%20%28Aftermarket%29%20%28Unl%29.zip" TargetMode="External"/><Relationship Id="rId837" Type="http://schemas.openxmlformats.org/officeDocument/2006/relationships/hyperlink" Target="https://archive.org/download/ni-roms/roms/Sega%20-%20Master%20System%20-%20Mark%20III.zip/Solomon%20no%20Kagi%20-%20Oujo%20Rihita%20no%20Namida%20%28Japan%29%20%28Beta%29.zip" TargetMode="External"/><Relationship Id="rId836" Type="http://schemas.openxmlformats.org/officeDocument/2006/relationships/hyperlink" Target="https://archive.org/download/ni-roms/roms/Sega%20-%20Master%20System%20-%20Mark%20III.zip/Soko%20Master%20%28World%29%20%28Aftermarket%29%20%28Unl%29.zip" TargetMode="External"/><Relationship Id="rId835" Type="http://schemas.openxmlformats.org/officeDocument/2006/relationships/hyperlink" Target="https://archive.org/download/ni-roms/roms/Sega%20-%20Master%20System%20-%20Mark%20III.zip/Snepzhen%20Solitaire%20%28World%29%20%28Proto%29%20%28Aftermarket%29%20%28Unl%29.zip" TargetMode="External"/><Relationship Id="rId834" Type="http://schemas.openxmlformats.org/officeDocument/2006/relationships/hyperlink" Target="https://archive.org/download/ni-roms/roms/Sega%20-%20Master%20System%20-%20Mark%20III.zip/Snake%20%28World%29%20%28v1.04%29%20%28Aftermarket%29%20%28Unl%29.zip" TargetMode="External"/><Relationship Id="rId899" Type="http://schemas.openxmlformats.org/officeDocument/2006/relationships/hyperlink" Target="https://archive.org/download/ni-roms/roms/Sega%20-%20Master%20System%20-%20Mark%20III.zip/Super%20Game%2052%20Hap%20%28Korea%29%20%28Unl%29.zip" TargetMode="External"/><Relationship Id="rId898" Type="http://schemas.openxmlformats.org/officeDocument/2006/relationships/hyperlink" Target="https://archive.org/download/ni-roms/roms/Sega%20-%20Master%20System%20-%20Mark%20III.zip/Super%20Game%2045%20%28Korea%29%20%28Unl%29.zip" TargetMode="External"/><Relationship Id="rId897" Type="http://schemas.openxmlformats.org/officeDocument/2006/relationships/hyperlink" Target="https://archive.org/download/ni-roms/roms/Sega%20-%20Master%20System%20-%20Mark%20III.zip/Super%20Futebol%20II%20%28Brazil%29.zip" TargetMode="External"/><Relationship Id="rId896" Type="http://schemas.openxmlformats.org/officeDocument/2006/relationships/hyperlink" Target="https://archive.org/download/ni-roms/roms/Sega%20-%20Master%20System%20-%20Mark%20III.zip/Super%20Columns%20%26%20Tetris%20%28Korea%29%20%28Unl%29.zip" TargetMode="External"/><Relationship Id="rId891" Type="http://schemas.openxmlformats.org/officeDocument/2006/relationships/hyperlink" Target="https://archive.org/download/ni-roms/roms/Sega%20-%20Master%20System%20-%20Mark%20III.zip/Super%20Boy%204%20%28Korea%29%20%28Unl%29.zip" TargetMode="External"/><Relationship Id="rId890" Type="http://schemas.openxmlformats.org/officeDocument/2006/relationships/hyperlink" Target="https://archive.org/download/ni-roms/roms/Sega%20-%20Master%20System%20-%20Mark%20III.zip/Super%20Bioman%20I%20%28Korea%29%20%28Unl%29.zip" TargetMode="External"/><Relationship Id="rId895" Type="http://schemas.openxmlformats.org/officeDocument/2006/relationships/hyperlink" Target="https://archive.org/download/ni-roms/roms/Sega%20-%20Master%20System%20-%20Mark%20III.zip/Super%20Bubble%20Bobble%20%28Korea%29%20%28En%29%20%28Unl%29.zip" TargetMode="External"/><Relationship Id="rId894" Type="http://schemas.openxmlformats.org/officeDocument/2006/relationships/hyperlink" Target="https://archive.org/download/ni-roms/roms/Sega%20-%20Master%20System%20-%20Mark%20III.zip/Super%20Boy%20III%20%28Korea%29%20%28En%29%20%28Unl%29.zip" TargetMode="External"/><Relationship Id="rId893" Type="http://schemas.openxmlformats.org/officeDocument/2006/relationships/hyperlink" Target="https://archive.org/download/ni-roms/roms/Sega%20-%20Master%20System%20-%20Mark%20III.zip/Super%20Boy%20II%20%28Korea%29%20%28En%29%20%28Unl%29.zip" TargetMode="External"/><Relationship Id="rId892" Type="http://schemas.openxmlformats.org/officeDocument/2006/relationships/hyperlink" Target="https://archive.org/download/ni-roms/roms/Sega%20-%20Master%20System%20-%20Mark%20III.zip/Super%20Boy%20I%20%28Korea%29%20%28En%29%20%28Unl%29.zip" TargetMode="External"/></Relationships>
</file>

<file path=xl/worksheets/_rels/sheet18.xml.rels><?xml version="1.0" encoding="UTF-8" standalone="yes"?><Relationships xmlns="http://schemas.openxmlformats.org/package/2006/relationships"><Relationship Id="rId2180" Type="http://schemas.openxmlformats.org/officeDocument/2006/relationships/hyperlink" Target="https://archive.org/download/ni-roms/roms/Sega%20-%20Mega%20Drive%20-%20Genesis.zip/Rock%20%27n%27%20Roll%20Racing%20%28Europe%29.zip" TargetMode="External"/><Relationship Id="rId2181" Type="http://schemas.openxmlformats.org/officeDocument/2006/relationships/hyperlink" Target="https://archive.org/download/ni-roms/roms/Sega%20-%20Mega%20Drive%20-%20Genesis.zip/Rocket%20Knight%20Adventures%20%28Europe%29.zip" TargetMode="External"/><Relationship Id="rId2182" Type="http://schemas.openxmlformats.org/officeDocument/2006/relationships/hyperlink" Target="https://archive.org/download/ni-roms/roms/Sega%20-%20Mega%20Drive%20-%20Genesis.zip/Rocket%20Knight%20Adventures%20%28Japan%29.zip" TargetMode="External"/><Relationship Id="rId2183" Type="http://schemas.openxmlformats.org/officeDocument/2006/relationships/hyperlink" Target="https://archive.org/download/ni-roms/roms/Sega%20-%20Mega%20Drive%20-%20Genesis.zip/Rocket%20Knight%20Adventures%20%28USA%29%20%28Sample%29%20%281993-06-15%29.zip" TargetMode="External"/><Relationship Id="rId2184" Type="http://schemas.openxmlformats.org/officeDocument/2006/relationships/hyperlink" Target="https://archive.org/download/ni-roms/roms/Sega%20-%20Mega%20Drive%20-%20Genesis.zip/Rocket%20Knight%20Adventures%20%28USA%29.zip" TargetMode="External"/><Relationship Id="rId2185" Type="http://schemas.openxmlformats.org/officeDocument/2006/relationships/hyperlink" Target="https://archive.org/download/ni-roms/roms/Sega%20-%20Mega%20Drive%20-%20Genesis.zip/Rocket%20Panda%20%28World%29%20%28Demo%29%20%28Aftermarket%29%20%28Unl%29.zip" TargetMode="External"/><Relationship Id="rId2186" Type="http://schemas.openxmlformats.org/officeDocument/2006/relationships/hyperlink" Target="https://archive.org/download/ni-roms/roms/Sega%20-%20Mega%20Drive%20-%20Genesis.zip/Rocket%20Panda%20%28World%29%20%28Demo%29%20%28Megacat%29%20%28Aftermarket%29%20%28Unl%29.zip" TargetMode="External"/><Relationship Id="rId2187" Type="http://schemas.openxmlformats.org/officeDocument/2006/relationships/hyperlink" Target="https://archive.org/download/ni-roms/roms/Sega%20-%20Mega%20Drive%20-%20Genesis.zip/Rockheaven%20%28Asia%29%20%28Ja%29%20%28Pirate%29.zip" TargetMode="External"/><Relationship Id="rId2188" Type="http://schemas.openxmlformats.org/officeDocument/2006/relationships/hyperlink" Target="https://archive.org/download/ni-roms/roms/Sega%20-%20Mega%20Drive%20-%20Genesis.zip/Rockman%20-%20Mega%20World%20%28Japan%29%20%28Mega%20Drive%20Mini%29.zip" TargetMode="External"/><Relationship Id="rId2189" Type="http://schemas.openxmlformats.org/officeDocument/2006/relationships/hyperlink" Target="https://archive.org/download/ni-roms/roms/Sega%20-%20Mega%20Drive%20-%20Genesis.zip/Rockman%20-%20Mega%20World%20%28Japan%29.zip" TargetMode="External"/><Relationship Id="rId2170" Type="http://schemas.openxmlformats.org/officeDocument/2006/relationships/hyperlink" Target="https://archive.org/download/ni-roms/roms/Sega%20-%20Mega%20Drive%20-%20Genesis.zip/Robert%20Cop%202%20%28World%29%20%28Beta%29%20%28Aftermarket%29%20%28Unl%29.zip" TargetMode="External"/><Relationship Id="rId2171" Type="http://schemas.openxmlformats.org/officeDocument/2006/relationships/hyperlink" Target="https://archive.org/download/ni-roms/roms/Sega%20-%20Mega%20Drive%20-%20Genesis.zip/RoboCop%203%20%28USA%2C%20Europe%29.zip" TargetMode="External"/><Relationship Id="rId2172" Type="http://schemas.openxmlformats.org/officeDocument/2006/relationships/hyperlink" Target="https://archive.org/download/ni-roms/roms/Sega%20-%20Mega%20Drive%20-%20Genesis.zip/RoboCop%20Versus%20The%20Terminator%20%28Europe%29%20%28Beta%29%20%281993-07-27%29.zip" TargetMode="External"/><Relationship Id="rId2173" Type="http://schemas.openxmlformats.org/officeDocument/2006/relationships/hyperlink" Target="https://archive.org/download/ni-roms/roms/Sega%20-%20Mega%20Drive%20-%20Genesis.zip/RoboCop%20Versus%20The%20Terminator%20%28Europe%29.zip" TargetMode="External"/><Relationship Id="rId2174" Type="http://schemas.openxmlformats.org/officeDocument/2006/relationships/hyperlink" Target="https://archive.org/download/ni-roms/roms/Sega%20-%20Mega%20Drive%20-%20Genesis.zip/RoboCop%20Versus%20The%20Terminator%20%28Japan%2C%20Korea%29%20%28En%29.zip" TargetMode="External"/><Relationship Id="rId2175" Type="http://schemas.openxmlformats.org/officeDocument/2006/relationships/hyperlink" Target="https://archive.org/download/ni-roms/roms/Sega%20-%20Mega%20Drive%20-%20Genesis.zip/RoboCop%20Versus%20The%20Terminator%20%28USA%29%20%28Beta%29%20%281993-04-30%29.zip" TargetMode="External"/><Relationship Id="rId2176" Type="http://schemas.openxmlformats.org/officeDocument/2006/relationships/hyperlink" Target="https://archive.org/download/ni-roms/roms/Sega%20-%20Mega%20Drive%20-%20Genesis.zip/RoboCop%20Versus%20The%20Terminator%20%28USA%29.zip" TargetMode="External"/><Relationship Id="rId2177" Type="http://schemas.openxmlformats.org/officeDocument/2006/relationships/hyperlink" Target="https://archive.org/download/ni-roms/roms/Sega%20-%20Mega%20Drive%20-%20Genesis.zip/Robocop%20Versus%20The%20Terminator%20%28USA%29%20%28Pirate%29.zip" TargetMode="External"/><Relationship Id="rId2178" Type="http://schemas.openxmlformats.org/officeDocument/2006/relationships/hyperlink" Target="https://archive.org/download/ni-roms/roms/Sega%20-%20Mega%20Drive%20-%20Genesis.zip/Robot%20Battler%20%28Japan%29%20%28SegaNet%29.zip" TargetMode="External"/><Relationship Id="rId2179" Type="http://schemas.openxmlformats.org/officeDocument/2006/relationships/hyperlink" Target="https://archive.org/download/ni-roms/roms/Sega%20-%20Mega%20Drive%20-%20Genesis.zip/Robot%20Wreckage%20%28USA%29%20%28Beta%29%20%281992-07-xx%29.zip" TargetMode="External"/><Relationship Id="rId2190" Type="http://schemas.openxmlformats.org/officeDocument/2006/relationships/hyperlink" Target="https://archive.org/download/ni-roms/roms/Sega%20-%20Mega%20Drive%20-%20Genesis.zip/Rockman%20X3%20%28Taiwan%29%20%28En%29%20%28Unl%29.zip" TargetMode="External"/><Relationship Id="rId2191" Type="http://schemas.openxmlformats.org/officeDocument/2006/relationships/hyperlink" Target="https://archive.org/download/ni-roms/roms/Sega%20-%20Mega%20Drive%20-%20Genesis.zip/Rock%20n%27%20Roll%20Racing%20%28USA%29.zip" TargetMode="External"/><Relationship Id="rId2192" Type="http://schemas.openxmlformats.org/officeDocument/2006/relationships/hyperlink" Target="https://archive.org/download/ni-roms/roms/Sega%20-%20Mega%20Drive%20-%20Genesis.zip/Rockworld%20%28Asia%29%20%28Ja%29%20%28Pirate%29.zip" TargetMode="External"/><Relationship Id="rId2193" Type="http://schemas.openxmlformats.org/officeDocument/2006/relationships/hyperlink" Target="https://archive.org/download/ni-roms/roms/Sega%20-%20Mega%20Drive%20-%20Genesis.zip/Roger%20Clemens%27%20MVP%20Baseball%20%28USA%29.zip" TargetMode="External"/><Relationship Id="rId2194" Type="http://schemas.openxmlformats.org/officeDocument/2006/relationships/hyperlink" Target="https://archive.org/download/ni-roms/roms/Sega%20-%20Mega%20Drive%20-%20Genesis.zip/Rol%27An%27Go%20%28World%29%20%28Fr%29%20%28Demo%29%20%28Aftermarket%29%20%28Unl%29.zip" TargetMode="External"/><Relationship Id="rId2195" Type="http://schemas.openxmlformats.org/officeDocument/2006/relationships/hyperlink" Target="https://archive.org/download/ni-roms/roms/Sega%20-%20Mega%20Drive%20-%20Genesis.zip/Rolling%20Thunder%202%20%28Europe%29.zip" TargetMode="External"/><Relationship Id="rId2196" Type="http://schemas.openxmlformats.org/officeDocument/2006/relationships/hyperlink" Target="https://archive.org/download/ni-roms/roms/Sega%20-%20Mega%20Drive%20-%20Genesis.zip/Rolling%20Thunder%202%20%28Japan%29.zip" TargetMode="External"/><Relationship Id="rId2197" Type="http://schemas.openxmlformats.org/officeDocument/2006/relationships/hyperlink" Target="https://archive.org/download/ni-roms/roms/Sega%20-%20Mega%20Drive%20-%20Genesis.zip/Rolling%20Thunder%202%20%28USA%29.zip" TargetMode="External"/><Relationship Id="rId2198" Type="http://schemas.openxmlformats.org/officeDocument/2006/relationships/hyperlink" Target="https://archive.org/download/ni-roms/roms/Sega%20-%20Mega%20Drive%20-%20Genesis.zip/Rolling%20Thunder%203%20%28USA%29.zip" TargetMode="External"/><Relationship Id="rId2199" Type="http://schemas.openxmlformats.org/officeDocument/2006/relationships/hyperlink" Target="https://archive.org/download/ni-roms/roms/Sega%20-%20Mega%20Drive%20-%20Genesis.zip/Rolo%20to%20the%20Rescue%20%28USA%2C%20Europe%29.zip" TargetMode="External"/><Relationship Id="rId2203" Type="http://schemas.openxmlformats.org/officeDocument/2006/relationships/hyperlink" Target="https://archive.org/download/ni-roms/roms/Sega%20-%20Mega%20Drive%20-%20Genesis.zip/Ronaldinho%2098%20%28Brazil%29%20%28Pirate%29.zip" TargetMode="External"/><Relationship Id="rId2204" Type="http://schemas.openxmlformats.org/officeDocument/2006/relationships/hyperlink" Target="https://archive.org/download/ni-roms/roms/Sega%20-%20Mega%20Drive%20-%20Genesis.zip/Royal%20Blood%20%28Japan%29.zip" TargetMode="External"/><Relationship Id="rId2205" Type="http://schemas.openxmlformats.org/officeDocument/2006/relationships/hyperlink" Target="https://archive.org/download/ni-roms/roms/Sega%20-%20Mega%20Drive%20-%20Genesis.zip/Rugby%20World%20Cup%2095%20%28USA%2C%20Europe%29%20%28En%2CFr%2CIt%29.zip" TargetMode="External"/><Relationship Id="rId2206" Type="http://schemas.openxmlformats.org/officeDocument/2006/relationships/hyperlink" Target="https://archive.org/download/ni-roms/roms/Sega%20-%20Mega%20Drive%20-%20Genesis.zip/Runark%20%28Japan%2C%20Korea%29%20%28En%29.zip" TargetMode="External"/><Relationship Id="rId2207" Type="http://schemas.openxmlformats.org/officeDocument/2006/relationships/hyperlink" Target="https://archive.org/download/ni-roms/roms/Sega%20-%20Mega%20Drive%20-%20Genesis.zip/Runes%20%28World%29%20%28Aftermarket%29%20%28Unl%29.zip" TargetMode="External"/><Relationship Id="rId2208" Type="http://schemas.openxmlformats.org/officeDocument/2006/relationships/hyperlink" Target="https://archive.org/download/ni-roms/roms/Sega%20-%20Mega%20Drive%20-%20Genesis.zip/Ryuthela%20%28World%29%20%28Aftermarket%29%20%28Unl%29.zip" TargetMode="External"/><Relationship Id="rId2209" Type="http://schemas.openxmlformats.org/officeDocument/2006/relationships/hyperlink" Target="https://archive.org/download/ni-roms/roms/Sega%20-%20Mega%20Drive%20-%20Genesis.zip/Ryuthela%20%28World%29%20%28Demo%29%20%28TouhouFest%29%20%28Aftermarket%29%20%28Unl%29.zip" TargetMode="External"/><Relationship Id="rId2200" Type="http://schemas.openxmlformats.org/officeDocument/2006/relationships/hyperlink" Target="https://archive.org/download/ni-roms/roms/Sega%20-%20Mega%20Drive%20-%20Genesis.zip/Romance%20of%20the%20Three%20Kingdoms%20II%20%28USA%29.zip" TargetMode="External"/><Relationship Id="rId2201" Type="http://schemas.openxmlformats.org/officeDocument/2006/relationships/hyperlink" Target="https://archive.org/download/ni-roms/roms/Sega%20-%20Mega%20Drive%20-%20Genesis.zip/Romance%20of%20the%20Three%20Kingdoms%20III%20-%20Dragon%20of%20Destiny%20%28USA%29.zip" TargetMode="External"/><Relationship Id="rId2202" Type="http://schemas.openxmlformats.org/officeDocument/2006/relationships/hyperlink" Target="https://archive.org/download/ni-roms/roms/Sega%20-%20Mega%20Drive%20-%20Genesis.zip/Romeow%20and%20Julicat%20%28World%29%20%28Digital%29%20%28Evercade%29%20%28Aftermarket%29%20%28Unl%29.zip" TargetMode="External"/><Relationship Id="rId2269" Type="http://schemas.openxmlformats.org/officeDocument/2006/relationships/hyperlink" Target="https://archive.org/download/ni-roms/roms/Sega%20-%20Mega%20Drive%20-%20Genesis.zip/Shadow%20Dancer%20-%20The%20Secret%20of%20Shinobi%20%28World%29%20%28Beta%29%20%281990-10-02%29.zip" TargetMode="External"/><Relationship Id="rId2260" Type="http://schemas.openxmlformats.org/officeDocument/2006/relationships/hyperlink" Target="https://archive.org/download/ni-roms/roms/Sega%20-%20Mega%20Drive%20-%20Genesis.zip/Sega%20Top%20Five%20%28Brazil%29%20%28En%29.zip" TargetMode="External"/><Relationship Id="rId2261" Type="http://schemas.openxmlformats.org/officeDocument/2006/relationships/hyperlink" Target="https://archive.org/download/ni-roms/roms/Sega%20-%20Mega%20Drive%20-%20Genesis.zip/Segapede%20%28USA%29%20%28Proto%29.zip" TargetMode="External"/><Relationship Id="rId2262" Type="http://schemas.openxmlformats.org/officeDocument/2006/relationships/hyperlink" Target="https://archive.org/download/ni-roms/roms/Sega%20-%20Mega%20Drive%20-%20Genesis.zip/Sensible%20Soccer%20%28Europe%29%20%28En%2CFr%2CDe%2CIt%29%20%28Beta%29.zip" TargetMode="External"/><Relationship Id="rId2263" Type="http://schemas.openxmlformats.org/officeDocument/2006/relationships/hyperlink" Target="https://archive.org/download/ni-roms/roms/Sega%20-%20Mega%20Drive%20-%20Genesis.zip/Sensible%20Soccer%20%28Europe%29%20%28En%2CFr%2CDe%2CIt%29.zip" TargetMode="External"/><Relationship Id="rId2264" Type="http://schemas.openxmlformats.org/officeDocument/2006/relationships/hyperlink" Target="https://archive.org/download/ni-roms/roms/Sega%20-%20Mega%20Drive%20-%20Genesis.zip/Sensible%20Soccer%20%28World%29%20%28En%2CFr%2CDe%2CIt%29%20%28Evercade%29%20%28Aftermarket%29%20%28Unl%29.zip" TargetMode="External"/><Relationship Id="rId2265" Type="http://schemas.openxmlformats.org/officeDocument/2006/relationships/hyperlink" Target="https://archive.org/download/ni-roms/roms/Sega%20-%20Mega%20Drive%20-%20Genesis.zip/Sesame%20Street%20Counting%20Cafe%20%28USA%29.zip" TargetMode="External"/><Relationship Id="rId2266" Type="http://schemas.openxmlformats.org/officeDocument/2006/relationships/hyperlink" Target="https://archive.org/download/ni-roms/roms/Sega%20-%20Mega%20Drive%20-%20Genesis.zip/Shadow%20Blasters%20%28USA%29.zip" TargetMode="External"/><Relationship Id="rId2267" Type="http://schemas.openxmlformats.org/officeDocument/2006/relationships/hyperlink" Target="https://archive.org/download/ni-roms/roms/Sega%20-%20Mega%20Drive%20-%20Genesis.zip/Shadow%20Dancer%20%28World%29%20%28Pirate%29.zip" TargetMode="External"/><Relationship Id="rId2268" Type="http://schemas.openxmlformats.org/officeDocument/2006/relationships/hyperlink" Target="https://archive.org/download/ni-roms/roms/Sega%20-%20Mega%20Drive%20-%20Genesis.zip/Shadow%20Dancer%20-%20The%20Secret%20of%20Shinobi%20%28USA%2C%20Europe%29%20%28SEGA%20Classic%20Collection%29.zip" TargetMode="External"/><Relationship Id="rId2258" Type="http://schemas.openxmlformats.org/officeDocument/2006/relationships/hyperlink" Target="https://archive.org/download/ni-roms/roms/Sega%20-%20Mega%20Drive%20-%20Genesis.zip/Sega%20Sound%20Tool%20%28USA%29%20%28v2.2%29%20%28Program%29.zip" TargetMode="External"/><Relationship Id="rId2259" Type="http://schemas.openxmlformats.org/officeDocument/2006/relationships/hyperlink" Target="https://archive.org/download/ni-roms/roms/Sega%20-%20Mega%20Drive%20-%20Genesis.zip/Sega%20Sports%201%20%28Europe%29.zip" TargetMode="External"/><Relationship Id="rId2250" Type="http://schemas.openxmlformats.org/officeDocument/2006/relationships/hyperlink" Target="https://archive.org/download/ni-roms/roms/Sega%20-%20Mega%20Drive%20-%20Genesis.zip/Second%20Samurai%20%28Europe%29.zip" TargetMode="External"/><Relationship Id="rId2251" Type="http://schemas.openxmlformats.org/officeDocument/2006/relationships/hyperlink" Target="https://archive.org/download/ni-roms/roms/Sega%20-%20Mega%20Drive%20-%20Genesis.zip/Sega%20Art%20Tool%20%28Japan%29%20%28En%29%20%28Program%29.zip" TargetMode="External"/><Relationship Id="rId2252" Type="http://schemas.openxmlformats.org/officeDocument/2006/relationships/hyperlink" Target="https://archive.org/download/ni-roms/roms/Sega%20-%20Mega%20Drive%20-%20Genesis.zip/Sega%20Channel%20%28Japan%29%20%28v2.11%29%20%28Earlier%29%20%28Program%29.zip" TargetMode="External"/><Relationship Id="rId2253" Type="http://schemas.openxmlformats.org/officeDocument/2006/relationships/hyperlink" Target="https://archive.org/download/ni-roms/roms/Sega%20-%20Mega%20Drive%20-%20Genesis.zip/Sega%20Channel%20%28Japan%29%20%28v2.11%29%20%28Program%29.zip" TargetMode="External"/><Relationship Id="rId2254" Type="http://schemas.openxmlformats.org/officeDocument/2006/relationships/hyperlink" Target="https://archive.org/download/ni-roms/roms/Sega%20-%20Mega%20Drive%20-%20Genesis.zip/Sega%20Channel%20%28USA%29%20%28Demo%29%20%281994-02-16%29%20%28Program%29.zip" TargetMode="External"/><Relationship Id="rId2255" Type="http://schemas.openxmlformats.org/officeDocument/2006/relationships/hyperlink" Target="https://archive.org/download/ni-roms/roms/Sega%20-%20Mega%20Drive%20-%20Genesis.zip/Sega%20Channel%20%28USA%29%20%28General%20Instrument%29%20%28Program%29.zip" TargetMode="External"/><Relationship Id="rId2256" Type="http://schemas.openxmlformats.org/officeDocument/2006/relationships/hyperlink" Target="https://archive.org/download/ni-roms/roms/Sega%20-%20Mega%20Drive%20-%20Genesis.zip/Sega%20Channel%20%28USA%29%20%28Scientific%20Atlanta%29%20%28Program%29.zip" TargetMode="External"/><Relationship Id="rId2257" Type="http://schemas.openxmlformats.org/officeDocument/2006/relationships/hyperlink" Target="https://archive.org/download/ni-roms/roms/Sega%20-%20Mega%20Drive%20-%20Genesis.zip/SegaSonic%20Bros.%20%28World%29%20%28Proto%29%20%28Aftermarket%29%20%28Unl%29.zip" TargetMode="External"/><Relationship Id="rId2280" Type="http://schemas.openxmlformats.org/officeDocument/2006/relationships/hyperlink" Target="https://archive.org/download/ni-roms/roms/Sega%20-%20Mega%20Drive%20-%20Genesis.zip/Shadowrun%20%28USA%29.zip" TargetMode="External"/><Relationship Id="rId2281" Type="http://schemas.openxmlformats.org/officeDocument/2006/relationships/hyperlink" Target="https://archive.org/download/ni-roms/roms/Sega%20-%20Mega%20Drive%20-%20Genesis.zip/Shane%20Warne%20Cricket%20%28Australia%29.zip" TargetMode="External"/><Relationship Id="rId2282" Type="http://schemas.openxmlformats.org/officeDocument/2006/relationships/hyperlink" Target="https://archive.org/download/ni-roms/roms/Sega%20-%20Mega%20Drive%20-%20Genesis.zip/Shanghai%20II%20-%20Dragon%27s%20Eye%20%28USA%29%20%28Beta%29.zip" TargetMode="External"/><Relationship Id="rId2283" Type="http://schemas.openxmlformats.org/officeDocument/2006/relationships/hyperlink" Target="https://archive.org/download/ni-roms/roms/Sega%20-%20Mega%20Drive%20-%20Genesis.zip/Shanghai%20II%20-%20Dragon%27s%20Eye%20%28USA%29.zip" TargetMode="External"/><Relationship Id="rId2284" Type="http://schemas.openxmlformats.org/officeDocument/2006/relationships/hyperlink" Target="https://archive.org/download/ni-roms/roms/Sega%20-%20Mega%20Drive%20-%20Genesis.zip/Shaolin%20Carcara%20%28World%29%20%28Pt-BR%29%20%28Aftermarket%29%20%28Unl%29.zip" TargetMode="External"/><Relationship Id="rId2285" Type="http://schemas.openxmlformats.org/officeDocument/2006/relationships/hyperlink" Target="https://archive.org/download/ni-roms/roms/Sega%20-%20Mega%20Drive%20-%20Genesis.zip/Shaq-Fu%20%28USA%2C%20Europe%29.zip" TargetMode="External"/><Relationship Id="rId2286" Type="http://schemas.openxmlformats.org/officeDocument/2006/relationships/hyperlink" Target="https://archive.org/download/ni-roms/roms/Sega%20-%20Mega%20Drive%20-%20Genesis.zip/Shattering%20Jaws%20%28World%29%20%28bitbitJAM%202016%29%20%28Aftermarket%29%20%28Unl%29.zip" TargetMode="External"/><Relationship Id="rId2287" Type="http://schemas.openxmlformats.org/officeDocument/2006/relationships/hyperlink" Target="https://archive.org/download/ni-roms/roms/Sega%20-%20Mega%20Drive%20-%20Genesis.zip/Shengzhan%20Fengyun%20%28China%29%20%28Pirate%29.zip" TargetMode="External"/><Relationship Id="rId2288" Type="http://schemas.openxmlformats.org/officeDocument/2006/relationships/hyperlink" Target="https://archive.org/download/ni-roms/roms/Sega%20-%20Mega%20Drive%20-%20Genesis.zip/Shi%20San%20Zhang%20Ma%20Jiang%20-%20Zhong%20Guo%20Mei%20Nv%20Pian%20%28Taiwan%29%20%28Unl%29.zip" TargetMode="External"/><Relationship Id="rId2289" Type="http://schemas.openxmlformats.org/officeDocument/2006/relationships/hyperlink" Target="https://archive.org/download/ni-roms/roms/Sega%20-%20Mega%20Drive%20-%20Genesis.zip/Shijou%20Saidai%20no%20Soukoban%20%28Japan%29.zip" TargetMode="External"/><Relationship Id="rId2270" Type="http://schemas.openxmlformats.org/officeDocument/2006/relationships/hyperlink" Target="https://archive.org/download/ni-roms/roms/Sega%20-%20Mega%20Drive%20-%20Genesis.zip/Shadow%20Dancer%20-%20The%20Secret%20of%20Shinobi%20%28World%29.zip" TargetMode="External"/><Relationship Id="rId2271" Type="http://schemas.openxmlformats.org/officeDocument/2006/relationships/hyperlink" Target="https://archive.org/download/ni-roms/roms/Sega%20-%20Mega%20Drive%20-%20Genesis.zip/Shadow%20of%20the%20Beast%20%28Japan%29%20%28Pirate%29.zip" TargetMode="External"/><Relationship Id="rId2272" Type="http://schemas.openxmlformats.org/officeDocument/2006/relationships/hyperlink" Target="https://archive.org/download/ni-roms/roms/Sega%20-%20Mega%20Drive%20-%20Genesis.zip/Shadow%20of%20the%20Beast%20%28USA%2C%20Europe%29.zip" TargetMode="External"/><Relationship Id="rId2273" Type="http://schemas.openxmlformats.org/officeDocument/2006/relationships/hyperlink" Target="https://archive.org/download/ni-roms/roms/Sega%20-%20Mega%20Drive%20-%20Genesis.zip/Shadow%20of%20the%20Beast%20-%20Mashou%20no%20Okite%20%28Japan%29.zip" TargetMode="External"/><Relationship Id="rId2274" Type="http://schemas.openxmlformats.org/officeDocument/2006/relationships/hyperlink" Target="https://archive.org/download/ni-roms/roms/Sega%20-%20Mega%20Drive%20-%20Genesis.zip/Shadow%20of%20the%20Beast%20II%20%28USA%2C%20Europe%29.zip" TargetMode="External"/><Relationship Id="rId2275" Type="http://schemas.openxmlformats.org/officeDocument/2006/relationships/hyperlink" Target="https://archive.org/download/ni-roms/roms/Sega%20-%20Mega%20Drive%20-%20Genesis.zip/Shadowrun%20%28Asia%29%20%28En%29.zip" TargetMode="External"/><Relationship Id="rId2276" Type="http://schemas.openxmlformats.org/officeDocument/2006/relationships/hyperlink" Target="https://archive.org/download/ni-roms/roms/Sega%20-%20Mega%20Drive%20-%20Genesis.zip/Shadowrun%20%28USA%29%20%28Beta%29%20%281993-12-28%29.zip" TargetMode="External"/><Relationship Id="rId2277" Type="http://schemas.openxmlformats.org/officeDocument/2006/relationships/hyperlink" Target="https://archive.org/download/ni-roms/roms/Sega%20-%20Mega%20Drive%20-%20Genesis.zip/Shadowrun%20%28USA%29%20%28Beta%29%20%281993-12-31%29.zip" TargetMode="External"/><Relationship Id="rId2278" Type="http://schemas.openxmlformats.org/officeDocument/2006/relationships/hyperlink" Target="https://archive.org/download/ni-roms/roms/Sega%20-%20Mega%20Drive%20-%20Genesis.zip/Shadowrun%20%28USA%29%20%28Beta%29%20%281994-01-25%29%20%28Alt%29.zip" TargetMode="External"/><Relationship Id="rId2279" Type="http://schemas.openxmlformats.org/officeDocument/2006/relationships/hyperlink" Target="https://archive.org/download/ni-roms/roms/Sega%20-%20Mega%20Drive%20-%20Genesis.zip/Shadowrun%20%28USA%29%20%28Beta%29%20%281994-01-25%29.zip" TargetMode="External"/><Relationship Id="rId2225" Type="http://schemas.openxmlformats.org/officeDocument/2006/relationships/hyperlink" Target="https://archive.org/download/ni-roms/roms/Sega%20-%20Mega%20Drive%20-%20Genesis.zip/Same%21%20Same%21%20Same%21%20%28Japan%29%20%28Beta%29%20%281990-07-30%29.zip" TargetMode="External"/><Relationship Id="rId2226" Type="http://schemas.openxmlformats.org/officeDocument/2006/relationships/hyperlink" Target="https://archive.org/download/ni-roms/roms/Sega%20-%20Mega%20Drive%20-%20Genesis.zip/Same%21%20Same%21%20Same%21%20%28Japan%29.zip" TargetMode="External"/><Relationship Id="rId2227" Type="http://schemas.openxmlformats.org/officeDocument/2006/relationships/hyperlink" Target="https://archive.org/download/ni-roms/roms/Sega%20-%20Mega%20Drive%20-%20Genesis.zip/Sampras%20Tennis%2096%20%28Europe%29%20%28J-Cart%29.zip" TargetMode="External"/><Relationship Id="rId2228" Type="http://schemas.openxmlformats.org/officeDocument/2006/relationships/hyperlink" Target="https://archive.org/download/ni-roms/roms/Sega%20-%20Mega%20Drive%20-%20Genesis.zip/Samurai%20Shodown%20%28Europe%29.zip" TargetMode="External"/><Relationship Id="rId2229" Type="http://schemas.openxmlformats.org/officeDocument/2006/relationships/hyperlink" Target="https://archive.org/download/ni-roms/roms/Sega%20-%20Mega%20Drive%20-%20Genesis.zip/Samurai%20Shodown%20%28USA%29.zip" TargetMode="External"/><Relationship Id="rId2220" Type="http://schemas.openxmlformats.org/officeDocument/2006/relationships/hyperlink" Target="https://archive.org/download/ni-roms/roms/Sega%20-%20Mega%20Drive%20-%20Genesis.zip/Sacred%20Line%20II%20%28World%29%20%28Demo%29%20%28Aftermarket%29%20%28Unl%29.zip" TargetMode="External"/><Relationship Id="rId2221" Type="http://schemas.openxmlformats.org/officeDocument/2006/relationships/hyperlink" Target="https://archive.org/download/ni-roms/roms/Sega%20-%20Mega%20Drive%20-%20Genesis.zip/Sacred%20Line%20Zero%20%28World%29%20%28Proto%202%29%20%28Aftermarket%29%20%28Unl%29.zip" TargetMode="External"/><Relationship Id="rId2222" Type="http://schemas.openxmlformats.org/officeDocument/2006/relationships/hyperlink" Target="https://archive.org/download/ni-roms/roms/Sega%20-%20Mega%20Drive%20-%20Genesis.zip/Sagaia%20%28USA%29.zip" TargetMode="External"/><Relationship Id="rId2223" Type="http://schemas.openxmlformats.org/officeDocument/2006/relationships/hyperlink" Target="https://archive.org/download/ni-roms/roms/Sega%20-%20Mega%20Drive%20-%20Genesis.zip/Saint%20Sword%20%28Japan%29.zip" TargetMode="External"/><Relationship Id="rId2224" Type="http://schemas.openxmlformats.org/officeDocument/2006/relationships/hyperlink" Target="https://archive.org/download/ni-roms/roms/Sega%20-%20Mega%20Drive%20-%20Genesis.zip/Saint%20Sword%20%28USA%29.zip" TargetMode="External"/><Relationship Id="rId2214" Type="http://schemas.openxmlformats.org/officeDocument/2006/relationships/hyperlink" Target="https://archive.org/download/ni-roms/roms/Sega%20-%20Mega%20Drive%20-%20Genesis.zip/SMB4MD%20%28World%29%20%28Aftermarket%29%20%28Pirate%29.zip" TargetMode="External"/><Relationship Id="rId2215" Type="http://schemas.openxmlformats.org/officeDocument/2006/relationships/hyperlink" Target="https://archive.org/download/ni-roms/roms/Sega%20-%20Mega%20Drive%20-%20Genesis.zip/ST%20II%27%20Turbo%20%28USA%29%20%28Proto%29%20%28Pirate%29.zip" TargetMode="External"/><Relationship Id="rId2216" Type="http://schemas.openxmlformats.org/officeDocument/2006/relationships/hyperlink" Target="https://archive.org/download/ni-roms/roms/Sega%20-%20Mega%20Drive%20-%20Genesis.zip/Sacred%20Line%20Genesis%20%28World%29%20%282013-09-xx%29%20%28Beta%29%20%28Aftermarket%29%20%28Unl%29.zip" TargetMode="External"/><Relationship Id="rId2217" Type="http://schemas.openxmlformats.org/officeDocument/2006/relationships/hyperlink" Target="https://archive.org/download/ni-roms/roms/Sega%20-%20Mega%20Drive%20-%20Genesis.zip/Sacred%20Line%20Genesis%20%28World%29%20%282013-10-23%29%20%28Beta%29%20%28Aftermarket%29%20%28Unl%29.zip" TargetMode="External"/><Relationship Id="rId2218" Type="http://schemas.openxmlformats.org/officeDocument/2006/relationships/hyperlink" Target="https://archive.org/download/ni-roms/roms/Sega%20-%20Mega%20Drive%20-%20Genesis.zip/Sacred%20Line%20Genesis%20%28World%29%20%28v0.1a%29%20%28Beta%29%20%28Aftermarket%29%20%28Unl%29.zip" TargetMode="External"/><Relationship Id="rId2219" Type="http://schemas.openxmlformats.org/officeDocument/2006/relationships/hyperlink" Target="https://archive.org/download/ni-roms/roms/Sega%20-%20Mega%20Drive%20-%20Genesis.zip/Sacred%20Line%20Genesis%20%28World%29%20%28v0.2a%29%20%28Beta%29%20%28Aftermarket%29%20%28Unl%29.zip" TargetMode="External"/><Relationship Id="rId2210" Type="http://schemas.openxmlformats.org/officeDocument/2006/relationships/hyperlink" Target="https://archive.org/download/ni-roms/roms/Sega%20-%20Mega%20Drive%20-%20Genesis.zip/Ryuuko%20no%20Ken%20%28Japan%29.zip" TargetMode="External"/><Relationship Id="rId2211" Type="http://schemas.openxmlformats.org/officeDocument/2006/relationships/hyperlink" Target="https://archive.org/download/ni-roms/roms/Sega%20-%20Mega%20Drive%20-%20Genesis.zip/S-Tile%20%28World%29%20%28v0.1%29%20%28Proto%29%20%28Program%29%20%28Aftermarket%29%20%28Unl%29.zip" TargetMode="External"/><Relationship Id="rId2212" Type="http://schemas.openxmlformats.org/officeDocument/2006/relationships/hyperlink" Target="https://archive.org/download/ni-roms/roms/Sega%20-%20Mega%20Drive%20-%20Genesis.zip/SD%20Valis%20%28Japan%29.zip" TargetMode="External"/><Relationship Id="rId2213" Type="http://schemas.openxmlformats.org/officeDocument/2006/relationships/hyperlink" Target="https://archive.org/download/ni-roms/roms/Sega%20-%20Mega%20Drive%20-%20Genesis.zip/SEGA%20Master%20System%20Brawl%20%28World%29%20%28Aftermarket%29%20%28Unl%29.zip" TargetMode="External"/><Relationship Id="rId2247" Type="http://schemas.openxmlformats.org/officeDocument/2006/relationships/hyperlink" Target="https://archive.org/download/ni-roms/roms/Sega%20-%20Mega%20Drive%20-%20Genesis.zip/Scream%20Mr.%20Jack%20%28World%29%20%28Retro%20Platform%20Jam%20%231%29%20%28Aftermarket%29%20%28Unl%29.zip" TargetMode="External"/><Relationship Id="rId2248" Type="http://schemas.openxmlformats.org/officeDocument/2006/relationships/hyperlink" Target="https://archive.org/download/ni-roms/roms/Sega%20-%20Mega%20Drive%20-%20Genesis.zip/Seasaw%20Space%20Security%20Squad%20%28World%29%20%28Aftermarket%29%20%28Unl%29.zip" TargetMode="External"/><Relationship Id="rId2249" Type="http://schemas.openxmlformats.org/officeDocument/2006/relationships/hyperlink" Target="https://archive.org/download/ni-roms/roms/Sega%20-%20Mega%20Drive%20-%20Genesis.zip/Seasaw%20Space%20Security%20Squad%20%28World%29%20%28v1.5.1%29%20%28Aftermarket%29%20%28Unl%29.zip" TargetMode="External"/><Relationship Id="rId2240" Type="http://schemas.openxmlformats.org/officeDocument/2006/relationships/hyperlink" Target="https://archive.org/download/ni-roms/roms/Sega%20-%20Mega%20Drive%20-%20Genesis.zip/Satyr%20in%20Hell%2C%20A%20%28World%29%20%282022-11-30%29%20%28Proto%29%20%28Aftermarket%29%20%28Unl%29.zip" TargetMode="External"/><Relationship Id="rId2241" Type="http://schemas.openxmlformats.org/officeDocument/2006/relationships/hyperlink" Target="https://archive.org/download/ni-roms/roms/Sega%20-%20Mega%20Drive%20-%20Genesis.zip/Satyr%20in%20Hell%2C%20A%20%28World%29%20%282022-xx-xx%29%20%28Proto%29%20%28Aftermarket%29%20%28Unl%29.zip" TargetMode="External"/><Relationship Id="rId2242" Type="http://schemas.openxmlformats.org/officeDocument/2006/relationships/hyperlink" Target="https://archive.org/download/ni-roms/roms/Sega%20-%20Mega%20Drive%20-%20Genesis.zip/Satyr%20in%20Hell%2C%20A%20%28World%29%20%28Digital%29%20%28Aftermarket%29%20%28Unl%29.zip" TargetMode="External"/><Relationship Id="rId2243" Type="http://schemas.openxmlformats.org/officeDocument/2006/relationships/hyperlink" Target="https://archive.org/download/ni-roms/roms/Sega%20-%20Mega%20Drive%20-%20Genesis.zip/Schtroumpfs%20Autour%20du%20Monde%2C%20Les%20%28Europe%29%20%28En%2CFr%2CDe%2CEs%29.zip" TargetMode="External"/><Relationship Id="rId2244" Type="http://schemas.openxmlformats.org/officeDocument/2006/relationships/hyperlink" Target="https://archive.org/download/ni-roms/roms/Sega%20-%20Mega%20Drive%20-%20Genesis.zip/Scooby-Doo%20Mystery%20%28USA%29.zip" TargetMode="External"/><Relationship Id="rId2245" Type="http://schemas.openxmlformats.org/officeDocument/2006/relationships/hyperlink" Target="https://archive.org/download/ni-roms/roms/Sega%20-%20Mega%20Drive%20-%20Genesis.zip/Scrabble%20%28Europe%29%20%28Proto%29.zip" TargetMode="External"/><Relationship Id="rId2246" Type="http://schemas.openxmlformats.org/officeDocument/2006/relationships/hyperlink" Target="https://archive.org/download/ni-roms/roms/Sega%20-%20Mega%20Drive%20-%20Genesis.zip/Scream%20Mr.%20Jack%20%28World%29%20%28Aftermarket%29%20%28Unl%29.zip" TargetMode="External"/><Relationship Id="rId2236" Type="http://schemas.openxmlformats.org/officeDocument/2006/relationships/hyperlink" Target="https://archive.org/download/ni-roms/roms/Sega%20-%20Mega%20Drive%20-%20Genesis.zip/Sanguozhi%20V%20%28Taiwan%29%20%28Unl%29.zip" TargetMode="External"/><Relationship Id="rId2237" Type="http://schemas.openxmlformats.org/officeDocument/2006/relationships/hyperlink" Target="https://archive.org/download/ni-roms/roms/Sega%20-%20Mega%20Drive%20-%20Genesis.zip/Sansan%20%28Japan%29.zip" TargetMode="External"/><Relationship Id="rId2238" Type="http://schemas.openxmlformats.org/officeDocument/2006/relationships/hyperlink" Target="https://archive.org/download/ni-roms/roms/Sega%20-%20Mega%20Drive%20-%20Genesis.zip/Saturday%20Night%20Slammasters%20%28Europe%29.zip" TargetMode="External"/><Relationship Id="rId2239" Type="http://schemas.openxmlformats.org/officeDocument/2006/relationships/hyperlink" Target="https://archive.org/download/ni-roms/roms/Sega%20-%20Mega%20Drive%20-%20Genesis.zip/Saturday%20Night%20Slammasters%20%28USA%29.zip" TargetMode="External"/><Relationship Id="rId2230" Type="http://schemas.openxmlformats.org/officeDocument/2006/relationships/hyperlink" Target="https://archive.org/download/ni-roms/roms/Sega%20-%20Mega%20Drive%20-%20Genesis.zip/Samurai%20Spirits%20%28Japan%29.zip" TargetMode="External"/><Relationship Id="rId2231" Type="http://schemas.openxmlformats.org/officeDocument/2006/relationships/hyperlink" Target="https://archive.org/download/ni-roms/roms/Sega%20-%20Mega%20Drive%20-%20Genesis.zip/San%20Guo%20Zhi%20Lie%20Zhuan%20-%20Luan%20Shi%20Qun%20Ying%20%28Hong%20Kong%29.zip" TargetMode="External"/><Relationship Id="rId2232" Type="http://schemas.openxmlformats.org/officeDocument/2006/relationships/hyperlink" Target="https://archive.org/download/ni-roms/roms/Sega%20-%20Mega%20Drive%20-%20Genesis.zip/Sangokushi%20II%20%28Japan%29.zip" TargetMode="External"/><Relationship Id="rId2233" Type="http://schemas.openxmlformats.org/officeDocument/2006/relationships/hyperlink" Target="https://archive.org/download/ni-roms/roms/Sega%20-%20Mega%20Drive%20-%20Genesis.zip/Sangokushi%20III%20%28Japan%29.zip" TargetMode="External"/><Relationship Id="rId2234" Type="http://schemas.openxmlformats.org/officeDocument/2006/relationships/hyperlink" Target="https://archive.org/download/ni-roms/roms/Sega%20-%20Mega%20Drive%20-%20Genesis.zip/Sangokushi%20Retsuden%20-%20Ransei%20no%20Eiyuutachi%20%28Japan%29.zip" TargetMode="External"/><Relationship Id="rId2235" Type="http://schemas.openxmlformats.org/officeDocument/2006/relationships/hyperlink" Target="https://archive.org/download/ni-roms/roms/Sega%20-%20Mega%20Drive%20-%20Genesis.zip/Sanguo%20Yanyi%20-%20Huoshao%20Chibi%20%28Taiwan%29%20%28Unl%29.zip" TargetMode="External"/><Relationship Id="rId2290" Type="http://schemas.openxmlformats.org/officeDocument/2006/relationships/hyperlink" Target="https://archive.org/download/ni-roms/roms/Sega%20-%20Mega%20Drive%20-%20Genesis.zip/Shikinjou%20%28Japan%29.zip" TargetMode="External"/><Relationship Id="rId2291" Type="http://schemas.openxmlformats.org/officeDocument/2006/relationships/hyperlink" Target="https://archive.org/download/ni-roms/roms/Sega%20-%20Mega%20Drive%20-%20Genesis.zip/Shikong%20Yibian%20%28China%29%20%28Pirate%29.zip" TargetMode="External"/><Relationship Id="rId2292" Type="http://schemas.openxmlformats.org/officeDocument/2006/relationships/hyperlink" Target="https://archive.org/download/ni-roms/roms/Sega%20-%20Mega%20Drive%20-%20Genesis.zip/Shiliu%20Zhang%20Majiang%20-%20Xiangyan%20Meiren%20Pian%20%28Taiwan%29%20%28Unl%29.zip" TargetMode="External"/><Relationship Id="rId2293" Type="http://schemas.openxmlformats.org/officeDocument/2006/relationships/hyperlink" Target="https://archive.org/download/ni-roms/roms/Sega%20-%20Mega%20Drive%20-%20Genesis.zip/Shiliu%20Zhang%20Majiang%20II%20%28Taiwan%29%20%28Unl%29.zip" TargetMode="External"/><Relationship Id="rId2294" Type="http://schemas.openxmlformats.org/officeDocument/2006/relationships/hyperlink" Target="https://archive.org/download/ni-roms/roms/Sega%20-%20Mega%20Drive%20-%20Genesis.zip/Shin%20Changsegi%20-%20Ragnacenty%20%28Korea%29.zip" TargetMode="External"/><Relationship Id="rId2295" Type="http://schemas.openxmlformats.org/officeDocument/2006/relationships/hyperlink" Target="https://archive.org/download/ni-roms/roms/Sega%20-%20Mega%20Drive%20-%20Genesis.zip/Shin%20Souseiki%20Ragnacenty%20%28Japan%29%20%28Beta%29.zip" TargetMode="External"/><Relationship Id="rId2296" Type="http://schemas.openxmlformats.org/officeDocument/2006/relationships/hyperlink" Target="https://archive.org/download/ni-roms/roms/Sega%20-%20Mega%20Drive%20-%20Genesis.zip/Shin%20Souseiki%20Ragnacenty%20%28Japan%29.zip" TargetMode="External"/><Relationship Id="rId2297" Type="http://schemas.openxmlformats.org/officeDocument/2006/relationships/hyperlink" Target="https://archive.org/download/ni-roms/roms/Sega%20-%20Mega%20Drive%20-%20Genesis.zip/Shining%20Force%20%28Europe%29.zip" TargetMode="External"/><Relationship Id="rId2298" Type="http://schemas.openxmlformats.org/officeDocument/2006/relationships/hyperlink" Target="https://archive.org/download/ni-roms/roms/Sega%20-%20Mega%20Drive%20-%20Genesis.zip/Shining%20Force%20%28USA%29%20%28Beta%29.zip" TargetMode="External"/><Relationship Id="rId2299" Type="http://schemas.openxmlformats.org/officeDocument/2006/relationships/hyperlink" Target="https://archive.org/download/ni-roms/roms/Sega%20-%20Mega%20Drive%20-%20Genesis.zip/Shining%20Force%20%28USA%29%20%28Genesis%20Mini%29.zip" TargetMode="External"/><Relationship Id="rId2302" Type="http://schemas.openxmlformats.org/officeDocument/2006/relationships/hyperlink" Target="https://archive.org/download/ni-roms/roms/Sega%20-%20Mega%20Drive%20-%20Genesis.zip/Shining%20Force%20-%20Kamigami%20no%20Isan%20%28Japan%29.zip" TargetMode="External"/><Relationship Id="rId2303" Type="http://schemas.openxmlformats.org/officeDocument/2006/relationships/hyperlink" Target="https://archive.org/download/ni-roms/roms/Sega%20-%20Mega%20Drive%20-%20Genesis.zip/Shining%20Force%20II%20%28Europe%29.zip" TargetMode="External"/><Relationship Id="rId2304" Type="http://schemas.openxmlformats.org/officeDocument/2006/relationships/hyperlink" Target="https://archive.org/download/ni-roms/roms/Sega%20-%20Mega%20Drive%20-%20Genesis.zip/Shining%20Force%20II%20%28USA%29%20%28Beta%29%20%281994-04-04%29.zip" TargetMode="External"/><Relationship Id="rId2305" Type="http://schemas.openxmlformats.org/officeDocument/2006/relationships/hyperlink" Target="https://archive.org/download/ni-roms/roms/Sega%20-%20Mega%20Drive%20-%20Genesis.zip/Shining%20Force%20II%20%28USA%29%20%28Beta%29%20%281994-06-07%29.zip" TargetMode="External"/><Relationship Id="rId2306" Type="http://schemas.openxmlformats.org/officeDocument/2006/relationships/hyperlink" Target="https://archive.org/download/ni-roms/roms/Sega%20-%20Mega%20Drive%20-%20Genesis.zip/Shining%20Force%20II%20%28USA%29.zip" TargetMode="External"/><Relationship Id="rId2307" Type="http://schemas.openxmlformats.org/officeDocument/2006/relationships/hyperlink" Target="https://archive.org/download/ni-roms/roms/Sega%20-%20Mega%20Drive%20-%20Genesis.zip/Shining%20Force%20II%20%28USA%2C%20Europe%29%20%28Switch%20Online%29.zip" TargetMode="External"/><Relationship Id="rId2308" Type="http://schemas.openxmlformats.org/officeDocument/2006/relationships/hyperlink" Target="https://archive.org/download/ni-roms/roms/Sega%20-%20Mega%20Drive%20-%20Genesis.zip/Shining%20Force%20II%20-%20Inishie%20no%20Fuuin%20%28Japan%29%20%28Switch%20Online%29.zip" TargetMode="External"/><Relationship Id="rId2309" Type="http://schemas.openxmlformats.org/officeDocument/2006/relationships/hyperlink" Target="https://archive.org/download/ni-roms/roms/Sega%20-%20Mega%20Drive%20-%20Genesis.zip/Shining%20Force%20II%20-%20Inishie%20no%20Fuuin%20%28Japan%29.zip" TargetMode="External"/><Relationship Id="rId2300" Type="http://schemas.openxmlformats.org/officeDocument/2006/relationships/hyperlink" Target="https://archive.org/download/ni-roms/roms/Sega%20-%20Mega%20Drive%20-%20Genesis.zip/Shining%20Force%20%28USA%29.zip" TargetMode="External"/><Relationship Id="rId2301" Type="http://schemas.openxmlformats.org/officeDocument/2006/relationships/hyperlink" Target="https://archive.org/download/ni-roms/roms/Sega%20-%20Mega%20Drive%20-%20Genesis.zip/Shining%20Force%20-%20Kamigami%20no%20Isan%20%28Japan%29%20%28Mega%20Drive%20Mini%29.zip" TargetMode="External"/><Relationship Id="rId2324" Type="http://schemas.openxmlformats.org/officeDocument/2006/relationships/hyperlink" Target="https://archive.org/download/ni-roms/roms/Sega%20-%20Mega%20Drive%20-%20Genesis.zip/Shougi%20no%20Hoshi%20%28Japan%29.zip" TargetMode="External"/><Relationship Id="rId2325" Type="http://schemas.openxmlformats.org/officeDocument/2006/relationships/hyperlink" Target="https://archive.org/download/ni-roms/roms/Sega%20-%20Mega%20Drive%20-%20Genesis.zip/Shove%20It%21%20...The%20Warehouse%20Game%20%28USA%29.zip" TargetMode="External"/><Relationship Id="rId2326" Type="http://schemas.openxmlformats.org/officeDocument/2006/relationships/hyperlink" Target="https://archive.org/download/ni-roms/roms/Sega%20-%20Mega%20Drive%20-%20Genesis.zip/Show%20do%20Milhao%20%28Brazil%29.zip" TargetMode="External"/><Relationship Id="rId2327" Type="http://schemas.openxmlformats.org/officeDocument/2006/relationships/hyperlink" Target="https://archive.org/download/ni-roms/roms/Sega%20-%20Mega%20Drive%20-%20Genesis.zip/Show%20do%20Milhao%20Volume%202%20%28Brazil%29.zip" TargetMode="External"/><Relationship Id="rId2328" Type="http://schemas.openxmlformats.org/officeDocument/2006/relationships/hyperlink" Target="https://archive.org/download/ni-roms/roms/Sega%20-%20Mega%20Drive%20-%20Genesis.zip/Shrine%20Maiden%20Shizuka%20%28World%29%20%28Demo%29%20%28Aftermarket%29%20%28Unl%29.zip" TargetMode="External"/><Relationship Id="rId2329" Type="http://schemas.openxmlformats.org/officeDocument/2006/relationships/hyperlink" Target="https://archive.org/download/ni-roms/roms/Sega%20-%20Mega%20Drive%20-%20Genesis.zip/Shuihu%20Fengyun%20Zhuan%20%28Taiwan%29%20%28Unl%29.zip" TargetMode="External"/><Relationship Id="rId2320" Type="http://schemas.openxmlformats.org/officeDocument/2006/relationships/hyperlink" Target="https://archive.org/download/ni-roms/roms/Sega%20-%20Mega%20Drive%20-%20Genesis.zip/Ship%20%28Unknown%29%20%28Proto%29%20%28GEMS%202.5%29.zip" TargetMode="External"/><Relationship Id="rId2321" Type="http://schemas.openxmlformats.org/officeDocument/2006/relationships/hyperlink" Target="https://archive.org/download/ni-roms/roms/Sega%20-%20Mega%20Drive%20-%20Genesis.zip/Ship%20%28Unknown%29%20%28Proto%29%20%28Visitor%29.zip" TargetMode="External"/><Relationship Id="rId2322" Type="http://schemas.openxmlformats.org/officeDocument/2006/relationships/hyperlink" Target="https://archive.org/download/ni-roms/roms/Sega%20-%20Mega%20Drive%20-%20Genesis.zip/Shisan%20Zhang%20Majiang%20-%2098%20Mei%20Shaonu%20%28Taiwan%29%20%28Unl%29.zip" TargetMode="External"/><Relationship Id="rId2323" Type="http://schemas.openxmlformats.org/officeDocument/2006/relationships/hyperlink" Target="https://archive.org/download/ni-roms/roms/Sega%20-%20Mega%20Drive%20-%20Genesis.zip/Shiten%20Myouou%20%28Japan%29.zip" TargetMode="External"/><Relationship Id="rId2313" Type="http://schemas.openxmlformats.org/officeDocument/2006/relationships/hyperlink" Target="https://archive.org/download/ni-roms/roms/Sega%20-%20Mega%20Drive%20-%20Genesis.zip/Shi%20no%20Meikyuu%20-%20Labyrinth%20of%20Death%20%28Japan%29%20%28Game%20no%20Kanzume%20Otokuyou%29.zip" TargetMode="External"/><Relationship Id="rId2314" Type="http://schemas.openxmlformats.org/officeDocument/2006/relationships/hyperlink" Target="https://archive.org/download/ni-roms/roms/Sega%20-%20Mega%20Drive%20-%20Genesis.zip/Shi%20no%20Meikyuu%20-%20Labyrinth%20of%20Death%20%28Japan%29%20%28SegaNet%29.zip" TargetMode="External"/><Relationship Id="rId2315" Type="http://schemas.openxmlformats.org/officeDocument/2006/relationships/hyperlink" Target="https://archive.org/download/ni-roms/roms/Sega%20-%20Mega%20Drive%20-%20Genesis.zip/Shinobi%20%28World%29%20%28Demo%29%20%28Aftermarket%29%20%28Unl%29.zip" TargetMode="External"/><Relationship Id="rId2316" Type="http://schemas.openxmlformats.org/officeDocument/2006/relationships/hyperlink" Target="https://archive.org/download/ni-roms/roms/Sega%20-%20Mega%20Drive%20-%20Genesis.zip/Shinobi%20III%20-%20Return%20of%20the%20Ninja%20Master%20%28Europe%29.zip" TargetMode="External"/><Relationship Id="rId2317" Type="http://schemas.openxmlformats.org/officeDocument/2006/relationships/hyperlink" Target="https://archive.org/download/ni-roms/roms/Sega%20-%20Mega%20Drive%20-%20Genesis.zip/Shinobi%20III%20-%20Return%20of%20the%20Ninja%20Master%20%28USA%29%20%28Beta%29%20%281993-06-29%29.zip" TargetMode="External"/><Relationship Id="rId2318" Type="http://schemas.openxmlformats.org/officeDocument/2006/relationships/hyperlink" Target="https://archive.org/download/ni-roms/roms/Sega%20-%20Mega%20Drive%20-%20Genesis.zip/Shinobi%20III%20-%20Return%20of%20the%20Ninja%20Master%20%28USA%29%20%28Genesis%20Mini%29.zip" TargetMode="External"/><Relationship Id="rId2319" Type="http://schemas.openxmlformats.org/officeDocument/2006/relationships/hyperlink" Target="https://archive.org/download/ni-roms/roms/Sega%20-%20Mega%20Drive%20-%20Genesis.zip/Shinobi%20III%20-%20Return%20of%20the%20Ninja%20Master%20%28USA%29.zip" TargetMode="External"/><Relationship Id="rId2310" Type="http://schemas.openxmlformats.org/officeDocument/2006/relationships/hyperlink" Target="https://archive.org/download/ni-roms/roms/Sega%20-%20Mega%20Drive%20-%20Genesis.zip/Shining%20and%20the%20Darkness%20%28Japan%29.zip" TargetMode="External"/><Relationship Id="rId2311" Type="http://schemas.openxmlformats.org/officeDocument/2006/relationships/hyperlink" Target="https://archive.org/download/ni-roms/roms/Sega%20-%20Mega%20Drive%20-%20Genesis.zip/Shining%20in%20the%20Darkness%20%28Brazil%29%20%28En%29.zip" TargetMode="External"/><Relationship Id="rId2312" Type="http://schemas.openxmlformats.org/officeDocument/2006/relationships/hyperlink" Target="https://archive.org/download/ni-roms/roms/Sega%20-%20Mega%20Drive%20-%20Genesis.zip/Shining%20in%20the%20Darkness%20%28USA%2C%20Europe%29.zip" TargetMode="External"/><Relationship Id="rId1059" Type="http://schemas.openxmlformats.org/officeDocument/2006/relationships/hyperlink" Target="https://archive.org/download/ni-roms/roms/Sega%20-%20Mega%20Drive%20-%20Genesis.zip/Gluf%20%28World%29%20%28Evercade%29%20%28Aftermarket%29%20%28Unl%29.zip" TargetMode="External"/><Relationship Id="rId2380" Type="http://schemas.openxmlformats.org/officeDocument/2006/relationships/hyperlink" Target="https://archive.org/download/ni-roms/roms/Sega%20-%20Mega%20Drive%20-%20Genesis.zip/Sonic%20%26%20Knuckles%20%2B%20Sonic%20The%20Hedgehog%202%20%28World%29%20%28Rev%20A%29%20%28Lock-on%20Combination%29.zip" TargetMode="External"/><Relationship Id="rId1050" Type="http://schemas.openxmlformats.org/officeDocument/2006/relationships/hyperlink" Target="https://archive.org/download/ni-roms/roms/Sega%20-%20Mega%20Drive%20-%20Genesis.zip/George%20Foreman%27s%20KO%20Boxing%20%28Europe%29.zip" TargetMode="External"/><Relationship Id="rId2381" Type="http://schemas.openxmlformats.org/officeDocument/2006/relationships/hyperlink" Target="https://archive.org/download/ni-roms/roms/Sega%20-%20Mega%20Drive%20-%20Genesis.zip/Sonic%20%26%20Knuckles%20%2B%20Sonic%20The%20Hedgehog%202%20%2B%20Sonic%20The%20Hedgehog%203%20%28World%29%20%28Virtual%20Console%29.zip" TargetMode="External"/><Relationship Id="rId1051" Type="http://schemas.openxmlformats.org/officeDocument/2006/relationships/hyperlink" Target="https://archive.org/download/ni-roms/roms/Sega%20-%20Mega%20Drive%20-%20Genesis.zip/George%20Foreman%27s%20KO%20Boxing%20%28USA%29.zip" TargetMode="External"/><Relationship Id="rId2382" Type="http://schemas.openxmlformats.org/officeDocument/2006/relationships/hyperlink" Target="https://archive.org/download/ni-roms/roms/Sega%20-%20Mega%20Drive%20-%20Genesis.zip/Sonic%20%26%20Knuckles%20%2B%20Sonic%20The%20Hedgehog%203%20%28Europe%29%20%28Lock-on%20Combination%29.zip" TargetMode="External"/><Relationship Id="rId1052" Type="http://schemas.openxmlformats.org/officeDocument/2006/relationships/hyperlink" Target="https://archive.org/download/ni-roms/roms/Sega%20-%20Mega%20Drive%20-%20Genesis.zip/Ghostbusters%20%28Japan%29.zip" TargetMode="External"/><Relationship Id="rId2383" Type="http://schemas.openxmlformats.org/officeDocument/2006/relationships/hyperlink" Target="https://archive.org/download/ni-roms/roms/Sega%20-%20Mega%20Drive%20-%20Genesis.zip/Sonic%20%26%20Knuckles%20%2B%20Sonic%20The%20Hedgehog%203%20%28Japan%29%20%28En%29%20%28Lock-on%20Combination%29.zip" TargetMode="External"/><Relationship Id="rId1053" Type="http://schemas.openxmlformats.org/officeDocument/2006/relationships/hyperlink" Target="https://archive.org/download/ni-roms/roms/Sega%20-%20Mega%20Drive%20-%20Genesis.zip/Ghostbusters%20%28USA%2C%20Europe%29%20%28Beta%29%20%281990-05-01%29.zip" TargetMode="External"/><Relationship Id="rId2384" Type="http://schemas.openxmlformats.org/officeDocument/2006/relationships/hyperlink" Target="https://archive.org/download/ni-roms/roms/Sega%20-%20Mega%20Drive%20-%20Genesis.zip/Sonic%20%26%20Knuckles%20%2B%20Sonic%20The%20Hedgehog%203%20%28USA%29%20%28Lock-on%20Combination%29.zip" TargetMode="External"/><Relationship Id="rId1054" Type="http://schemas.openxmlformats.org/officeDocument/2006/relationships/hyperlink" Target="https://archive.org/download/ni-roms/roms/Sega%20-%20Mega%20Drive%20-%20Genesis.zip/Ghostbusters%20%28USA%2C%20Europe%29.zip" TargetMode="External"/><Relationship Id="rId2385" Type="http://schemas.openxmlformats.org/officeDocument/2006/relationships/hyperlink" Target="https://archive.org/download/ni-roms/roms/Sega%20-%20Mega%20Drive%20-%20Genesis.zip/Sonic%203%20%28Europe%29.zip" TargetMode="External"/><Relationship Id="rId1055" Type="http://schemas.openxmlformats.org/officeDocument/2006/relationships/hyperlink" Target="https://archive.org/download/ni-roms/roms/Sega%20-%20Mega%20Drive%20-%20Genesis.zip/Ghouls%27n%20Ghosts%20%28Japan%2C%20USA%29%20%28En%29.zip" TargetMode="External"/><Relationship Id="rId2386" Type="http://schemas.openxmlformats.org/officeDocument/2006/relationships/hyperlink" Target="https://archive.org/download/ni-roms/roms/Sega%20-%20Mega%20Drive%20-%20Genesis.zip/Sonic%203D%20Blast%20%28USA%2C%20Europe%2C%20Korea%29%20%28En%29%20%28Beta%29%20%281996-07-03%29.zip" TargetMode="External"/><Relationship Id="rId1056" Type="http://schemas.openxmlformats.org/officeDocument/2006/relationships/hyperlink" Target="https://archive.org/download/ni-roms/roms/Sega%20-%20Mega%20Drive%20-%20Genesis.zip/Ghouls%27n%20Ghosts%20%28World%29%20%28Rev%20A%29%20%28Sega%20Channel%29.zip" TargetMode="External"/><Relationship Id="rId2387" Type="http://schemas.openxmlformats.org/officeDocument/2006/relationships/hyperlink" Target="https://archive.org/download/ni-roms/roms/Sega%20-%20Mega%20Drive%20-%20Genesis.zip/Sonic%203D%20Blast%20%28USA%2C%20Europe%2C%20Korea%29%20%28En%29%20%28Beta%29%20%281996-08-14%29.zip" TargetMode="External"/><Relationship Id="rId1057" Type="http://schemas.openxmlformats.org/officeDocument/2006/relationships/hyperlink" Target="https://archive.org/download/ni-roms/roms/Sega%20-%20Mega%20Drive%20-%20Genesis.zip/Ghouls%27n%20Ghosts%20%28World%29%20%28Rev%20A%29.zip" TargetMode="External"/><Relationship Id="rId2388" Type="http://schemas.openxmlformats.org/officeDocument/2006/relationships/hyperlink" Target="https://archive.org/download/ni-roms/roms/Sega%20-%20Mega%20Drive%20-%20Genesis.zip/Sonic%203D%20Blast%20%28USA%2C%20Europe%2C%20Korea%29%20%28En%29%20%28Beta%29%20%281996-08-19%29.zip" TargetMode="External"/><Relationship Id="rId1058" Type="http://schemas.openxmlformats.org/officeDocument/2006/relationships/hyperlink" Target="https://archive.org/download/ni-roms/roms/Sega%20-%20Mega%20Drive%20-%20Genesis.zip/Global%20Gladiators%20%28Europe%29.zip" TargetMode="External"/><Relationship Id="rId2389" Type="http://schemas.openxmlformats.org/officeDocument/2006/relationships/hyperlink" Target="https://archive.org/download/ni-roms/roms/Sega%20-%20Mega%20Drive%20-%20Genesis.zip/Sonic%203D%20Blast%20%28USA%2C%20Europe%2C%20Korea%29%20%28En%29%20%28Beta%29%20%281996-08-25%29.zip" TargetMode="External"/><Relationship Id="rId1048" Type="http://schemas.openxmlformats.org/officeDocument/2006/relationships/hyperlink" Target="https://archive.org/download/ni-roms/roms/Sega%20-%20Mega%20Drive%20-%20Genesis.zip/Genghis%20Khan%20II%20-%20Clan%20of%20the%20Gray%20Wolf%20%28USA%29.zip" TargetMode="External"/><Relationship Id="rId2379" Type="http://schemas.openxmlformats.org/officeDocument/2006/relationships/hyperlink" Target="https://archive.org/download/ni-roms/roms/Sega%20-%20Mega%20Drive%20-%20Genesis.zip/Sonic%20%26%20Knuckles%20%2B%20Sonic%20The%20Hedgehog%202%20%28World%29%20%28Beta%29%20%281994-05-24%29.zip" TargetMode="External"/><Relationship Id="rId1049" Type="http://schemas.openxmlformats.org/officeDocument/2006/relationships/hyperlink" Target="https://archive.org/download/ni-roms/roms/Sega%20-%20Mega%20Drive%20-%20Genesis.zip/Gensou%20Senki%20Kokou%20no%20Ryuu%20-%20Crying%20Dragon%20%28Japan%29%20%28Proto%29.zip" TargetMode="External"/><Relationship Id="rId2370" Type="http://schemas.openxmlformats.org/officeDocument/2006/relationships/hyperlink" Target="https://archive.org/download/ni-roms/roms/Sega%20-%20Mega%20Drive%20-%20Genesis.zip/Sonic%20%26%20Knuckles%20%28World%29%20%28Beta%29%20%281994-06-08%29.zip" TargetMode="External"/><Relationship Id="rId1040" Type="http://schemas.openxmlformats.org/officeDocument/2006/relationships/hyperlink" Target="https://archive.org/download/ni-roms/roms/Sega%20-%20Mega%20Drive%20-%20Genesis.zip/Gauntlet%20IV%20%28USA%2C%20Europe%29%20%28Beta%29.zip" TargetMode="External"/><Relationship Id="rId2371" Type="http://schemas.openxmlformats.org/officeDocument/2006/relationships/hyperlink" Target="https://archive.org/download/ni-roms/roms/Sega%20-%20Mega%20Drive%20-%20Genesis.zip/Sonic%20%26%20Knuckles%20%28World%29%20%28Beta%29%20%281994-06-10%29.zip" TargetMode="External"/><Relationship Id="rId1041" Type="http://schemas.openxmlformats.org/officeDocument/2006/relationships/hyperlink" Target="https://archive.org/download/ni-roms/roms/Sega%20-%20Mega%20Drive%20-%20Genesis.zip/Gauntlet%20IV%20%28USA%2C%20Europe%29%20%28En%2CJa%29.zip" TargetMode="External"/><Relationship Id="rId2372" Type="http://schemas.openxmlformats.org/officeDocument/2006/relationships/hyperlink" Target="https://archive.org/download/ni-roms/roms/Sega%20-%20Mega%20Drive%20-%20Genesis.zip/Sonic%20%26%20Knuckles%20%28World%29%20%28Beta%29%20%281994-06-12%29.zip" TargetMode="External"/><Relationship Id="rId1042" Type="http://schemas.openxmlformats.org/officeDocument/2006/relationships/hyperlink" Target="https://archive.org/download/ni-roms/roms/Sega%20-%20Mega%20Drive%20-%20Genesis.zip/Gemfire%20%28USA%29.zip" TargetMode="External"/><Relationship Id="rId2373" Type="http://schemas.openxmlformats.org/officeDocument/2006/relationships/hyperlink" Target="https://archive.org/download/ni-roms/roms/Sega%20-%20Mega%20Drive%20-%20Genesis.zip/Sonic%20%26%20Knuckles%20%28World%29%20%28Beta%29%20%281994-06-18%29.zip" TargetMode="External"/><Relationship Id="rId1043" Type="http://schemas.openxmlformats.org/officeDocument/2006/relationships/hyperlink" Target="https://archive.org/download/ni-roms/roms/Sega%20-%20Mega%20Drive%20-%20Genesis.zip/Gen%20Poker%20%28World%29%20%28Aftermarket%29%20%28Unl%29.zip" TargetMode="External"/><Relationship Id="rId2374" Type="http://schemas.openxmlformats.org/officeDocument/2006/relationships/hyperlink" Target="https://archive.org/download/ni-roms/roms/Sega%20-%20Mega%20Drive%20-%20Genesis.zip/Sonic%20%26%20Knuckles%20%28World%29%20%28Beta%29%20%281994-06-19%29.zip" TargetMode="External"/><Relationship Id="rId1044" Type="http://schemas.openxmlformats.org/officeDocument/2006/relationships/hyperlink" Target="https://archive.org/download/ni-roms/roms/Sega%20-%20Mega%20Drive%20-%20Genesis.zip/General%20Chaos%20%28USA%2C%20Europe%29.zip" TargetMode="External"/><Relationship Id="rId2375" Type="http://schemas.openxmlformats.org/officeDocument/2006/relationships/hyperlink" Target="https://archive.org/download/ni-roms/roms/Sega%20-%20Mega%20Drive%20-%20Genesis.zip/Sonic%20%26%20Knuckles%20%28World%29%20%28Sonic%20Classic%20Collection%29.zip" TargetMode="External"/><Relationship Id="rId1045" Type="http://schemas.openxmlformats.org/officeDocument/2006/relationships/hyperlink" Target="https://archive.org/download/ni-roms/roms/Sega%20-%20Mega%20Drive%20-%20Genesis.zip/General%20Chaos%20Daikonsen%20%28Japan%29.zip" TargetMode="External"/><Relationship Id="rId2376" Type="http://schemas.openxmlformats.org/officeDocument/2006/relationships/hyperlink" Target="https://archive.org/download/ni-roms/roms/Sega%20-%20Mega%20Drive%20-%20Genesis.zip/Sonic%20%26%20Knuckles%20%28World%29.zip" TargetMode="External"/><Relationship Id="rId1046" Type="http://schemas.openxmlformats.org/officeDocument/2006/relationships/hyperlink" Target="https://archive.org/download/ni-roms/roms/Sega%20-%20Mega%20Drive%20-%20Genesis.zip/Generals%20of%20the%20Yang%20Family%20-%20Clan%20of%20Heroes%20%28USA%29%20%28Aftermarket%29%20%28Unl%29.zip" TargetMode="External"/><Relationship Id="rId2377" Type="http://schemas.openxmlformats.org/officeDocument/2006/relationships/hyperlink" Target="https://archive.org/download/ni-roms/roms/Sega%20-%20Mega%20Drive%20-%20Genesis.zip/Sonic%20%26%20Knuckles%20%2B%20Sonic%20The%20Hedgehog%20%28Japan%2C%20Korea%29%20%28En%29%20%28Lock-on%20Combination%29.zip" TargetMode="External"/><Relationship Id="rId1047" Type="http://schemas.openxmlformats.org/officeDocument/2006/relationships/hyperlink" Target="https://archive.org/download/ni-roms/roms/Sega%20-%20Mega%20Drive%20-%20Genesis.zip/Generations%20Lost%20%28USA%2C%20Europe%29.zip" TargetMode="External"/><Relationship Id="rId2378" Type="http://schemas.openxmlformats.org/officeDocument/2006/relationships/hyperlink" Target="https://archive.org/download/ni-roms/roms/Sega%20-%20Mega%20Drive%20-%20Genesis.zip/Sonic%20%26%20Knuckles%20%2B%20Sonic%20The%20Hedgehog%20%28USA%2C%20Europe%29%20%28Lock-on%20Combination%29.zip" TargetMode="External"/><Relationship Id="rId1070" Type="http://schemas.openxmlformats.org/officeDocument/2006/relationships/hyperlink" Target="https://archive.org/download/ni-roms/roms/Sega%20-%20Mega%20Drive%20-%20Genesis.zip/Golden%20Axe%20%28World%29%20%28Beta%29%20%281989-11-22%29.zip" TargetMode="External"/><Relationship Id="rId1071" Type="http://schemas.openxmlformats.org/officeDocument/2006/relationships/hyperlink" Target="https://archive.org/download/ni-roms/roms/Sega%20-%20Mega%20Drive%20-%20Genesis.zip/Golden%20Axe%20%28World%29%20%28Rev%20A%29.zip" TargetMode="External"/><Relationship Id="rId1072" Type="http://schemas.openxmlformats.org/officeDocument/2006/relationships/hyperlink" Target="https://archive.org/download/ni-roms/roms/Sega%20-%20Mega%20Drive%20-%20Genesis.zip/Golden%20Axe%20%28World%29%20%28Rev%20B%29%20%28Sega%20Smash%20Pack%29.zip" TargetMode="External"/><Relationship Id="rId1073" Type="http://schemas.openxmlformats.org/officeDocument/2006/relationships/hyperlink" Target="https://archive.org/download/ni-roms/roms/Sega%20-%20Mega%20Drive%20-%20Genesis.zip/Golden%20Axe%20%28World%29.zip" TargetMode="External"/><Relationship Id="rId1074" Type="http://schemas.openxmlformats.org/officeDocument/2006/relationships/hyperlink" Target="https://archive.org/download/ni-roms/roms/Sega%20-%20Mega%20Drive%20-%20Genesis.zip/Golden%20Axe%20II%20%28World%29%20%28Beta%29.zip" TargetMode="External"/><Relationship Id="rId1075" Type="http://schemas.openxmlformats.org/officeDocument/2006/relationships/hyperlink" Target="https://archive.org/download/ni-roms/roms/Sega%20-%20Mega%20Drive%20-%20Genesis.zip/Golden%20Axe%20II%20%28World%29.zip" TargetMode="External"/><Relationship Id="rId1076" Type="http://schemas.openxmlformats.org/officeDocument/2006/relationships/hyperlink" Target="https://archive.org/download/ni-roms/roms/Sega%20-%20Mega%20Drive%20-%20Genesis.zip/Golden%20Axe%20III%20%28Europe%29%20%28Virtual%20Console%29.zip" TargetMode="External"/><Relationship Id="rId1077" Type="http://schemas.openxmlformats.org/officeDocument/2006/relationships/hyperlink" Target="https://archive.org/download/ni-roms/roms/Sega%20-%20Mega%20Drive%20-%20Genesis.zip/Golden%20Axe%20III%20%28Japan%29%20%28En%29.zip" TargetMode="External"/><Relationship Id="rId1078" Type="http://schemas.openxmlformats.org/officeDocument/2006/relationships/hyperlink" Target="https://archive.org/download/ni-roms/roms/Sega%20-%20Mega%20Drive%20-%20Genesis.zip/Goofy%27s%20Hysterical%20History%20Tour%20%28USA%29.zip" TargetMode="External"/><Relationship Id="rId1079" Type="http://schemas.openxmlformats.org/officeDocument/2006/relationships/hyperlink" Target="https://archive.org/download/ni-roms/roms/Sega%20-%20Mega%20Drive%20-%20Genesis.zip/Gouketsuji%20Ichizoku%20%28Japan%29.zip" TargetMode="External"/><Relationship Id="rId2390" Type="http://schemas.openxmlformats.org/officeDocument/2006/relationships/hyperlink" Target="https://archive.org/download/ni-roms/roms/Sega%20-%20Mega%20Drive%20-%20Genesis.zip/Sonic%203D%20Blast%20%28USA%2C%20Europe%2C%20Korea%29%20%28En%29%20%28Beta%29%20%281996-08-30%29.zip" TargetMode="External"/><Relationship Id="rId1060" Type="http://schemas.openxmlformats.org/officeDocument/2006/relationships/hyperlink" Target="https://archive.org/download/ni-roms/roms/Sega%20-%20Mega%20Drive%20-%20Genesis.zip/Gluf%20%28World%29%20%28Itch.io%29%20%28Aftermarket%29%20%28Unl%29.zip" TargetMode="External"/><Relationship Id="rId2391" Type="http://schemas.openxmlformats.org/officeDocument/2006/relationships/hyperlink" Target="https://archive.org/download/ni-roms/roms/Sega%20-%20Mega%20Drive%20-%20Genesis.zip/Sonic%203D%20Blast%20%28USA%2C%20Europe%2C%20Korea%29%20%28En%29%20%28Beta%29%20%281996-08-31%29.zip" TargetMode="External"/><Relationship Id="rId1061" Type="http://schemas.openxmlformats.org/officeDocument/2006/relationships/hyperlink" Target="https://archive.org/download/ni-roms/roms/Sega%20-%20Mega%20Drive%20-%20Genesis.zip/Gnome%20Runner%20%28World%29%20%28Aftermarket%29%20%28Unl%29.zip" TargetMode="External"/><Relationship Id="rId2392" Type="http://schemas.openxmlformats.org/officeDocument/2006/relationships/hyperlink" Target="https://archive.org/download/ni-roms/roms/Sega%20-%20Mega%20Drive%20-%20Genesis.zip/Sonic%203D%20Blast%20%28USA%2C%20Europe%2C%20Korea%29%20%28En%29%20%28Beta%29%20%281996-09-04%29.zip" TargetMode="External"/><Relationship Id="rId1062" Type="http://schemas.openxmlformats.org/officeDocument/2006/relationships/hyperlink" Target="https://archive.org/download/ni-roms/roms/Sega%20-%20Mega%20Drive%20-%20Genesis.zip/Gnome%20Runner%20%28World%29%20%28v1.0.1%29%20%28Aftermarket%29%20%28Unl%29.zip" TargetMode="External"/><Relationship Id="rId2393" Type="http://schemas.openxmlformats.org/officeDocument/2006/relationships/hyperlink" Target="https://archive.org/download/ni-roms/roms/Sega%20-%20Mega%20Drive%20-%20Genesis.zip/Sonic%203D%20Blast%20%28USA%2C%20Europe%2C%20Korea%29%20%28En%29.zip" TargetMode="External"/><Relationship Id="rId1063" Type="http://schemas.openxmlformats.org/officeDocument/2006/relationships/hyperlink" Target="https://archive.org/download/ni-roms/roms/Sega%20-%20Mega%20Drive%20-%20Genesis.zip/Go%20Net%20%28Japan%29.zip" TargetMode="External"/><Relationship Id="rId2394" Type="http://schemas.openxmlformats.org/officeDocument/2006/relationships/hyperlink" Target="https://archive.org/download/ni-roms/roms/Sega%20-%20Mega%20Drive%20-%20Genesis.zip/Sonic%203D%20Blast%20-%20Director%27s%20Cut%20%28World%29%20%28Unl%29.zip" TargetMode="External"/><Relationship Id="rId1064" Type="http://schemas.openxmlformats.org/officeDocument/2006/relationships/hyperlink" Target="https://archive.org/download/ni-roms/roms/Sega%20-%20Mega%20Drive%20-%20Genesis.zip/Gods%20%28Europe%29.zip" TargetMode="External"/><Relationship Id="rId2395" Type="http://schemas.openxmlformats.org/officeDocument/2006/relationships/hyperlink" Target="https://archive.org/download/ni-roms/roms/Sega%20-%20Mega%20Drive%20-%20Genesis.zip/Sonic%20Compilation%20%28Europe%29.zip" TargetMode="External"/><Relationship Id="rId1065" Type="http://schemas.openxmlformats.org/officeDocument/2006/relationships/hyperlink" Target="https://archive.org/download/ni-roms/roms/Sega%20-%20Mega%20Drive%20-%20Genesis.zip/Gods%20%28Japan%29.zip" TargetMode="External"/><Relationship Id="rId2396" Type="http://schemas.openxmlformats.org/officeDocument/2006/relationships/hyperlink" Target="https://archive.org/download/ni-roms/roms/Sega%20-%20Mega%20Drive%20-%20Genesis.zip/Sonic%20Compilation%20%28USA%2C%20Europe%2C%20Korea%29%20%28En%29%20%28Rev%20A%29.zip" TargetMode="External"/><Relationship Id="rId1066" Type="http://schemas.openxmlformats.org/officeDocument/2006/relationships/hyperlink" Target="https://archive.org/download/ni-roms/roms/Sega%20-%20Mega%20Drive%20-%20Genesis.zip/Gods%20%28USA%29%20%28Beta%29.zip" TargetMode="External"/><Relationship Id="rId2397" Type="http://schemas.openxmlformats.org/officeDocument/2006/relationships/hyperlink" Target="https://archive.org/download/ni-roms/roms/Sega%20-%20Mega%20Drive%20-%20Genesis.zip/Sonic%20Crackers%20%28World%29%20%28Proto%29%20%281994-07-xx%29.zip" TargetMode="External"/><Relationship Id="rId1067" Type="http://schemas.openxmlformats.org/officeDocument/2006/relationships/hyperlink" Target="https://archive.org/download/ni-roms/roms/Sega%20-%20Mega%20Drive%20-%20Genesis.zip/Gods%20%28USA%29.zip" TargetMode="External"/><Relationship Id="rId2398" Type="http://schemas.openxmlformats.org/officeDocument/2006/relationships/hyperlink" Target="https://archive.org/download/ni-roms/roms/Sega%20-%20Mega%20Drive%20-%20Genesis.zip/Sonic%20Eraser%20%28Japan%29%20%28SegaNet%29.zip" TargetMode="External"/><Relationship Id="rId1068" Type="http://schemas.openxmlformats.org/officeDocument/2006/relationships/hyperlink" Target="https://archive.org/download/ni-roms/roms/Sega%20-%20Mega%20Drive%20-%20Genesis.zip/Gold%20Rush%20%28World%29%20%28Aftermarket%29%20%28Unl%29.zip" TargetMode="External"/><Relationship Id="rId2399" Type="http://schemas.openxmlformats.org/officeDocument/2006/relationships/hyperlink" Target="https://archive.org/download/ni-roms/roms/Sega%20-%20Mega%20Drive%20-%20Genesis.zip/Sonic%20Jam%206%20%28Taiwan%29%20%28En%29%20%28Pirate%29.zip" TargetMode="External"/><Relationship Id="rId1069" Type="http://schemas.openxmlformats.org/officeDocument/2006/relationships/hyperlink" Target="https://archive.org/download/ni-roms/roms/Sega%20-%20Mega%20Drive%20-%20Genesis.zip/Golden%20Axe%20%28World%29%20%28Beta%29%20%281989-10-14%29.zip" TargetMode="External"/><Relationship Id="rId1015" Type="http://schemas.openxmlformats.org/officeDocument/2006/relationships/hyperlink" Target="https://archive.org/download/ni-roms/roms/Sega%20-%20Mega%20Drive%20-%20Genesis.zip/Gaiares%20%28World%29%20%28Aftermarket%29%20%28Unl%29.zip" TargetMode="External"/><Relationship Id="rId2346" Type="http://schemas.openxmlformats.org/officeDocument/2006/relationships/hyperlink" Target="https://archive.org/download/ni-roms/roms/Sega%20-%20Mega%20Drive%20-%20Genesis.zip/Skitchin%27%20%28USA%2C%20Europe%29.zip" TargetMode="External"/><Relationship Id="rId1016" Type="http://schemas.openxmlformats.org/officeDocument/2006/relationships/hyperlink" Target="https://archive.org/download/ni-roms/roms/Sega%20-%20Mega%20Drive%20-%20Genesis.zip/Gain%20Ground%20%28Europe%29.zip" TargetMode="External"/><Relationship Id="rId2347" Type="http://schemas.openxmlformats.org/officeDocument/2006/relationships/hyperlink" Target="https://archive.org/download/ni-roms/roms/Sega%20-%20Mega%20Drive%20-%20Genesis.zip/Slam%20-%20Shaq%20vs.%20the%20Legends%20%28USA%29%20%28Proto%29.zip" TargetMode="External"/><Relationship Id="rId1017" Type="http://schemas.openxmlformats.org/officeDocument/2006/relationships/hyperlink" Target="https://archive.org/download/ni-roms/roms/Sega%20-%20Mega%20Drive%20-%20Genesis.zip/Gain%20Ground%20%28Japan%29%20%28En%29.zip" TargetMode="External"/><Relationship Id="rId2348" Type="http://schemas.openxmlformats.org/officeDocument/2006/relationships/hyperlink" Target="https://archive.org/download/ni-roms/roms/Sega%20-%20Mega%20Drive%20-%20Genesis.zip/Slap%20Fight%20MD%20%28Japan%29%20%28En%29%20%28Beta%29.zip" TargetMode="External"/><Relationship Id="rId1018" Type="http://schemas.openxmlformats.org/officeDocument/2006/relationships/hyperlink" Target="https://archive.org/download/ni-roms/roms/Sega%20-%20Mega%20Drive%20-%20Genesis.zip/Gain%20Ground%20%28USA%29%20%28Beta%29%20%281990-07-27%29.zip" TargetMode="External"/><Relationship Id="rId2349" Type="http://schemas.openxmlformats.org/officeDocument/2006/relationships/hyperlink" Target="https://archive.org/download/ni-roms/roms/Sega%20-%20Mega%20Drive%20-%20Genesis.zip/Slap%20Fight%20MD%20%28Japan%29.zip" TargetMode="External"/><Relationship Id="rId1019" Type="http://schemas.openxmlformats.org/officeDocument/2006/relationships/hyperlink" Target="https://archive.org/download/ni-roms/roms/Sega%20-%20Mega%20Drive%20-%20Genesis.zip/Gain%20Ground%20%28USA%29.zip" TargetMode="External"/><Relationship Id="rId2340" Type="http://schemas.openxmlformats.org/officeDocument/2006/relationships/hyperlink" Target="https://archive.org/download/ni-roms/roms/Sega%20-%20Mega%20Drive%20-%20Genesis.zip/Simpsons%2C%20The%20-%20Bart%20vs.%20the%20Space%20Mutants%20%28USA%2C%20Europe%29.zip" TargetMode="External"/><Relationship Id="rId1010" Type="http://schemas.openxmlformats.org/officeDocument/2006/relationships/hyperlink" Target="https://archive.org/download/ni-roms/roms/Sega%20-%20Mega%20Drive%20-%20Genesis.zip/G-LOC%20-%20Air%20Battle%20%28World%29.zip" TargetMode="External"/><Relationship Id="rId2341" Type="http://schemas.openxmlformats.org/officeDocument/2006/relationships/hyperlink" Target="https://archive.org/download/ni-roms/roms/Sega%20-%20Mega%20Drive%20-%20Genesis.zip/Simpsons%2C%20The%20-%20Bart%20vs.%20the%20Space%20Mutants%20%28World%29%20%28Pirate%29.zip" TargetMode="External"/><Relationship Id="rId1011" Type="http://schemas.openxmlformats.org/officeDocument/2006/relationships/hyperlink" Target="https://archive.org/download/ni-roms/roms/Sega%20-%20Mega%20Drive%20-%20Genesis.zip/G-Zero%20%28World%29%20%28Demo%29%20%28Aftermarket%29%20%28Unl%29.zip" TargetMode="External"/><Relationship Id="rId2342" Type="http://schemas.openxmlformats.org/officeDocument/2006/relationships/hyperlink" Target="https://archive.org/download/ni-roms/roms/Sega%20-%20Mega%20Drive%20-%20Genesis.zip/Simpsons%2C%20The%20-%20Trivia%20Quiz%20%28World%29%20%28v2.0%29%20%28Aftermarket%29%20%28Unl%29.zip" TargetMode="External"/><Relationship Id="rId1012" Type="http://schemas.openxmlformats.org/officeDocument/2006/relationships/hyperlink" Target="https://archive.org/download/ni-roms/roms/Sega%20-%20Mega%20Drive%20-%20Genesis.zip/GEMS%20%28USA%29%20%28v2.8%29%20%28Proto%29%20%281994-06-04%29%20%28Program%29.zip" TargetMode="External"/><Relationship Id="rId2343" Type="http://schemas.openxmlformats.org/officeDocument/2006/relationships/hyperlink" Target="https://archive.org/download/ni-roms/roms/Sega%20-%20Mega%20Drive%20-%20Genesis.zip/Skazka%20%28World%29%20%28v2.0%29%20%28Aftermarket%29%20%28Unl%29.zip" TargetMode="External"/><Relationship Id="rId1013" Type="http://schemas.openxmlformats.org/officeDocument/2006/relationships/hyperlink" Target="https://archive.org/download/ni-roms/roms/Sega%20-%20Mega%20Drive%20-%20Genesis.zip/Gadget%20Twins%20%28USA%29.zip" TargetMode="External"/><Relationship Id="rId2344" Type="http://schemas.openxmlformats.org/officeDocument/2006/relationships/hyperlink" Target="https://archive.org/download/ni-roms/roms/Sega%20-%20Mega%20Drive%20-%20Genesis.zip/Skeleton%20Krew%20%28Europe%29.zip" TargetMode="External"/><Relationship Id="rId1014" Type="http://schemas.openxmlformats.org/officeDocument/2006/relationships/hyperlink" Target="https://archive.org/download/ni-roms/roms/Sega%20-%20Mega%20Drive%20-%20Genesis.zip/Gaiares%20%28Japan%2C%20USA%29%20%28En%29.zip" TargetMode="External"/><Relationship Id="rId2345" Type="http://schemas.openxmlformats.org/officeDocument/2006/relationships/hyperlink" Target="https://archive.org/download/ni-roms/roms/Sega%20-%20Mega%20Drive%20-%20Genesis.zip/Skeleton%20Krew%20%28USA%29.zip" TargetMode="External"/><Relationship Id="rId1004" Type="http://schemas.openxmlformats.org/officeDocument/2006/relationships/hyperlink" Target="https://archive.org/download/ni-roms/roms/Sega%20-%20Mega%20Drive%20-%20Genesis.zip/Fushigi%20no%20Umi%20no%20Nadia%20%28Japan%29.zip" TargetMode="External"/><Relationship Id="rId2335" Type="http://schemas.openxmlformats.org/officeDocument/2006/relationships/hyperlink" Target="https://archive.org/download/ni-roms/roms/Sega%20-%20Mega%20Drive%20-%20Genesis.zip/Side%20Pocket%20%28USA%29.zip" TargetMode="External"/><Relationship Id="rId1005" Type="http://schemas.openxmlformats.org/officeDocument/2006/relationships/hyperlink" Target="https://archive.org/download/ni-roms/roms/Sega%20-%20Mega%20Drive%20-%20Genesis.zip/Futbol%20Argentino%2096%20%28Argentina%29%20%28Pirate%29.zip" TargetMode="External"/><Relationship Id="rId2336" Type="http://schemas.openxmlformats.org/officeDocument/2006/relationships/hyperlink" Target="https://archive.org/download/ni-roms/roms/Sega%20-%20Mega%20Drive%20-%20Genesis.zip/Silent%20Hill%20Genesis%20%28World%29%20%28En%29%20%28Proto%29%20%28Aftermarket%29%20%28Unl%29.zip" TargetMode="External"/><Relationship Id="rId1006" Type="http://schemas.openxmlformats.org/officeDocument/2006/relationships/hyperlink" Target="https://archive.org/download/ni-roms/roms/Sega%20-%20Mega%20Drive%20-%20Genesis.zip/Futbol%20Argentino%2098%20-%20Pasion%20de%20Multitudes%20%28Argentina%29%20%28Pirate%29.zip" TargetMode="External"/><Relationship Id="rId2337" Type="http://schemas.openxmlformats.org/officeDocument/2006/relationships/hyperlink" Target="https://archive.org/download/ni-roms/roms/Sega%20-%20Mega%20Drive%20-%20Genesis.zip/Silent%20Hill%20Genesis%20%28World%29%20%28Ru%29%20%28Proto%29%20%28Aftermarket%29%20%28Unl%29.zip" TargetMode="External"/><Relationship Id="rId1007" Type="http://schemas.openxmlformats.org/officeDocument/2006/relationships/hyperlink" Target="https://archive.org/download/ni-roms/roms/Sega%20-%20Mega%20Drive%20-%20Genesis.zip/Futbol%20Argentino%20Deluxe%20%28Argentina%29%20%28Pirate%29.zip" TargetMode="External"/><Relationship Id="rId2338" Type="http://schemas.openxmlformats.org/officeDocument/2006/relationships/hyperlink" Target="https://archive.org/download/ni-roms/roms/Sega%20-%20Mega%20Drive%20-%20Genesis.zip/Simpsons%2C%20The%20-%20Bart%27s%20Nightmare%20%28USA%2C%20Europe%29.zip" TargetMode="External"/><Relationship Id="rId1008" Type="http://schemas.openxmlformats.org/officeDocument/2006/relationships/hyperlink" Target="https://archive.org/download/ni-roms/roms/Sega%20-%20Mega%20Drive%20-%20Genesis.zip/G-LOC%20-%20Air%20Battle%20%28World%29%20%281992-11-23%29%20%28Sega%20Channel%29.zip" TargetMode="External"/><Relationship Id="rId2339" Type="http://schemas.openxmlformats.org/officeDocument/2006/relationships/hyperlink" Target="https://archive.org/download/ni-roms/roms/Sega%20-%20Mega%20Drive%20-%20Genesis.zip/Simpsons%2C%20The%20-%20Bart%20vs.%20the%20Space%20Mutants%20%28USA%2C%20Europe%29%20%28Rev%20A%29.zip" TargetMode="External"/><Relationship Id="rId1009" Type="http://schemas.openxmlformats.org/officeDocument/2006/relationships/hyperlink" Target="https://archive.org/download/ni-roms/roms/Sega%20-%20Mega%20Drive%20-%20Genesis.zip/G-LOC%20-%20Air%20Battle%20%28World%29%20%28Beta%29.zip" TargetMode="External"/><Relationship Id="rId2330" Type="http://schemas.openxmlformats.org/officeDocument/2006/relationships/hyperlink" Target="https://archive.org/download/ni-roms/roms/Sega%20-%20Mega%20Drive%20-%20Genesis.zip/Shuihu%20Zhuan%20%28Taiwan%29%20%28Unl%29.zip" TargetMode="External"/><Relationship Id="rId1000" Type="http://schemas.openxmlformats.org/officeDocument/2006/relationships/hyperlink" Target="https://archive.org/download/ni-roms/roms/Sega%20-%20Mega%20Drive%20-%20Genesis.zip/Fun%20%27n%27%20Games%20%28USA%29.zip" TargetMode="External"/><Relationship Id="rId2331" Type="http://schemas.openxmlformats.org/officeDocument/2006/relationships/hyperlink" Target="https://archive.org/download/ni-roms/roms/Sega%20-%20Mega%20Drive%20-%20Genesis.zip/Shura%20no%20Mon%20%28Japan%29.zip" TargetMode="External"/><Relationship Id="rId1001" Type="http://schemas.openxmlformats.org/officeDocument/2006/relationships/hyperlink" Target="https://archive.org/download/ni-roms/roms/Sega%20-%20Mega%20Drive%20-%20Genesis.zip/Fun%20%27n%20Games%20%28Europe%29.zip" TargetMode="External"/><Relationship Id="rId2332" Type="http://schemas.openxmlformats.org/officeDocument/2006/relationships/hyperlink" Target="https://archive.org/download/ni-roms/roms/Sega%20-%20Mega%20Drive%20-%20Genesis.zip/Shylax%20%28World%29%20%28Proto%29%20%28Aftermarket%29%20%28Unl%29.zip" TargetMode="External"/><Relationship Id="rId1002" Type="http://schemas.openxmlformats.org/officeDocument/2006/relationships/hyperlink" Target="https://archive.org/download/ni-roms/roms/Sega%20-%20Mega%20Drive%20-%20Genesis.zip/Fun%20Car%20Rally%20%28USA%29%20%28Beta%29.zip" TargetMode="External"/><Relationship Id="rId2333" Type="http://schemas.openxmlformats.org/officeDocument/2006/relationships/hyperlink" Target="https://archive.org/download/ni-roms/roms/Sega%20-%20Mega%20Drive%20-%20Genesis.zip/Side%20Pocket%20%28Europe%29.zip" TargetMode="External"/><Relationship Id="rId1003" Type="http://schemas.openxmlformats.org/officeDocument/2006/relationships/hyperlink" Target="https://archive.org/download/ni-roms/roms/Sega%20-%20Mega%20Drive%20-%20Genesis.zip/Funny%20World%20%26%20Balloon%20Boy%20%28USA%29%20%28Unl%29.zip" TargetMode="External"/><Relationship Id="rId2334" Type="http://schemas.openxmlformats.org/officeDocument/2006/relationships/hyperlink" Target="https://archive.org/download/ni-roms/roms/Sega%20-%20Mega%20Drive%20-%20Genesis.zip/Side%20Pocket%20%28Japan%2C%20Korea%29%20%28Ja%29.zip" TargetMode="External"/><Relationship Id="rId1037" Type="http://schemas.openxmlformats.org/officeDocument/2006/relationships/hyperlink" Target="https://archive.org/download/ni-roms/roms/Sega%20-%20Mega%20Drive%20-%20Genesis.zip/Garry%20Kitchen%27s%20Super%20Battletank%20-%20War%20in%20the%20Gulf%20%28USA%29.zip" TargetMode="External"/><Relationship Id="rId2368" Type="http://schemas.openxmlformats.org/officeDocument/2006/relationships/hyperlink" Target="https://archive.org/download/ni-roms/roms/Sega%20-%20Mega%20Drive%20-%20Genesis.zip/Sonic%20%26%20Knuckles%20%28World%29%20%28Beta%29%20%281994-05-25%29.zip" TargetMode="External"/><Relationship Id="rId1038" Type="http://schemas.openxmlformats.org/officeDocument/2006/relationships/hyperlink" Target="https://archive.org/download/ni-roms/roms/Sega%20-%20Mega%20Drive%20-%20Genesis.zip/Gauntlet%20%28Japan%29%20%28En%2CJa%29%20%28Beta%29.zip" TargetMode="External"/><Relationship Id="rId2369" Type="http://schemas.openxmlformats.org/officeDocument/2006/relationships/hyperlink" Target="https://archive.org/download/ni-roms/roms/Sega%20-%20Mega%20Drive%20-%20Genesis.zip/Sonic%20%26%20Knuckles%20%28World%29%20%28Beta%29%20%281994-06-06%29.zip" TargetMode="External"/><Relationship Id="rId1039" Type="http://schemas.openxmlformats.org/officeDocument/2006/relationships/hyperlink" Target="https://archive.org/download/ni-roms/roms/Sega%20-%20Mega%20Drive%20-%20Genesis.zip/Gauntlet%20%28Japan%29%20%28En%2CJa%29.zip" TargetMode="External"/><Relationship Id="rId2360" Type="http://schemas.openxmlformats.org/officeDocument/2006/relationships/hyperlink" Target="https://archive.org/download/ni-roms/roms/Sega%20-%20Mega%20Drive%20-%20Genesis.zip/Sol-Deace%20%28World%29%20%28Evercade%29%20%28Aftermarket%29%20%28Unl%29.zip" TargetMode="External"/><Relationship Id="rId1030" Type="http://schemas.openxmlformats.org/officeDocument/2006/relationships/hyperlink" Target="https://archive.org/download/ni-roms/roms/Sega%20-%20Mega%20Drive%20-%20Genesis.zip/Gang%20Du%20Shaonian%20%28China%29%20%28Pirate%29.zip" TargetMode="External"/><Relationship Id="rId2361" Type="http://schemas.openxmlformats.org/officeDocument/2006/relationships/hyperlink" Target="https://archive.org/download/ni-roms/roms/Sega%20-%20Mega%20Drive%20-%20Genesis.zip/Solaris%20%28World%29%20%28v0.81%29%20%28Proto%29%20%28Aftermarket%29%20%28Unl%29.zip" TargetMode="External"/><Relationship Id="rId1031" Type="http://schemas.openxmlformats.org/officeDocument/2006/relationships/hyperlink" Target="https://archive.org/download/ni-roms/roms/Sega%20-%20Mega%20Drive%20-%20Genesis.zip/Garfield%20-%20Caught%20in%20the%20Act%20%28USA%2C%20Europe%29%20%28Beta%29%20%281995-09-11%29.zip" TargetMode="External"/><Relationship Id="rId2362" Type="http://schemas.openxmlformats.org/officeDocument/2006/relationships/hyperlink" Target="https://archive.org/download/ni-roms/roms/Sega%20-%20Mega%20Drive%20-%20Genesis.zip/Soldiers%20of%20Fortune%20%28USA%29.zip" TargetMode="External"/><Relationship Id="rId1032" Type="http://schemas.openxmlformats.org/officeDocument/2006/relationships/hyperlink" Target="https://archive.org/download/ni-roms/roms/Sega%20-%20Mega%20Drive%20-%20Genesis.zip/Garfield%20-%20Caught%20in%20the%20Act%20%28USA%2C%20Europe%29.zip" TargetMode="External"/><Relationship Id="rId2363" Type="http://schemas.openxmlformats.org/officeDocument/2006/relationships/hyperlink" Target="https://archive.org/download/ni-roms/roms/Sega%20-%20Mega%20Drive%20-%20Genesis.zip/Soleil%20%28Europe%29.zip" TargetMode="External"/><Relationship Id="rId1033" Type="http://schemas.openxmlformats.org/officeDocument/2006/relationships/hyperlink" Target="https://archive.org/download/ni-roms/roms/Sega%20-%20Mega%20Drive%20-%20Genesis.zip/Gargoyles%20%28USA%29%20%28Beta%29%20%281995-10-02%29.zip" TargetMode="External"/><Relationship Id="rId2364" Type="http://schemas.openxmlformats.org/officeDocument/2006/relationships/hyperlink" Target="https://archive.org/download/ni-roms/roms/Sega%20-%20Mega%20Drive%20-%20Genesis.zip/Soleil%20%28France%29.zip" TargetMode="External"/><Relationship Id="rId1034" Type="http://schemas.openxmlformats.org/officeDocument/2006/relationships/hyperlink" Target="https://archive.org/download/ni-roms/roms/Sega%20-%20Mega%20Drive%20-%20Genesis.zip/Gargoyles%20%28USA%29.zip" TargetMode="External"/><Relationship Id="rId2365" Type="http://schemas.openxmlformats.org/officeDocument/2006/relationships/hyperlink" Target="https://archive.org/download/ni-roms/roms/Sega%20-%20Mega%20Drive%20-%20Genesis.zip/Soleil%20%28Germany%29.zip" TargetMode="External"/><Relationship Id="rId1035" Type="http://schemas.openxmlformats.org/officeDocument/2006/relationships/hyperlink" Target="https://archive.org/download/ni-roms/roms/Sega%20-%20Mega%20Drive%20-%20Genesis.zip/Garou%20Densetsu%20-%20Shukumei%20no%20Tatakai%20%28Japan%29.zip" TargetMode="External"/><Relationship Id="rId2366" Type="http://schemas.openxmlformats.org/officeDocument/2006/relationships/hyperlink" Target="https://archive.org/download/ni-roms/roms/Sega%20-%20Mega%20Drive%20-%20Genesis.zip/Soleil%20%28Spain%29.zip" TargetMode="External"/><Relationship Id="rId1036" Type="http://schemas.openxmlformats.org/officeDocument/2006/relationships/hyperlink" Target="https://archive.org/download/ni-roms/roms/Sega%20-%20Mega%20Drive%20-%20Genesis.zip/Garou%20Densetsu%202%20-%20Aratanaru%20Tatakai%20%28Japan%29.zip" TargetMode="External"/><Relationship Id="rId2367" Type="http://schemas.openxmlformats.org/officeDocument/2006/relationships/hyperlink" Target="https://archive.org/download/ni-roms/roms/Sega%20-%20Mega%20Drive%20-%20Genesis.zip/Solitaire%20in%20Space%20%28World%29%20%28Proto%29%20%28Aftermarket%29%20%28Unl%29.zip" TargetMode="External"/><Relationship Id="rId1026" Type="http://schemas.openxmlformats.org/officeDocument/2006/relationships/hyperlink" Target="https://archive.org/download/ni-roms/roms/Sega%20-%20Mega%20Drive%20-%20Genesis.zip/Game%20Genie%20%28USA%2C%20Europe%29%20%28Program%29.zip" TargetMode="External"/><Relationship Id="rId2357" Type="http://schemas.openxmlformats.org/officeDocument/2006/relationships/hyperlink" Target="https://archive.org/download/ni-roms/roms/Sega%20-%20Mega%20Drive%20-%20Genesis.zip/Socket%20%28USA%29.zip" TargetMode="External"/><Relationship Id="rId1027" Type="http://schemas.openxmlformats.org/officeDocument/2006/relationships/hyperlink" Target="https://archive.org/download/ni-roms/roms/Sega%20-%20Mega%20Drive%20-%20Genesis.zip/Game%20Genie%20%28USA%2C%20Europe%29%20%28Rev%20A%29%20%28Program%29.zip" TargetMode="External"/><Relationship Id="rId2358" Type="http://schemas.openxmlformats.org/officeDocument/2006/relationships/hyperlink" Target="https://archive.org/download/ni-roms/roms/Sega%20-%20Mega%20Drive%20-%20Genesis.zip/Sol-Deace%20%28USA%29%20%281992-02-03%29%20%28Sega%20Channel%29.zip" TargetMode="External"/><Relationship Id="rId1028" Type="http://schemas.openxmlformats.org/officeDocument/2006/relationships/hyperlink" Target="https://archive.org/download/ni-roms/roms/Sega%20-%20Mega%20Drive%20-%20Genesis.zip/Game%20Toshokan%20%28Japan%29%20%28Rev%20A%29%20%28Program%29.zip" TargetMode="External"/><Relationship Id="rId2359" Type="http://schemas.openxmlformats.org/officeDocument/2006/relationships/hyperlink" Target="https://archive.org/download/ni-roms/roms/Sega%20-%20Mega%20Drive%20-%20Genesis.zip/Sol-Deace%20%28USA%29.zip" TargetMode="External"/><Relationship Id="rId1029" Type="http://schemas.openxmlformats.org/officeDocument/2006/relationships/hyperlink" Target="https://archive.org/download/ni-roms/roms/Sega%20-%20Mega%20Drive%20-%20Genesis.zip/Game%20no%20Kanzume%20Otokuyou%20%28Japan%29%20%28Sega%20Channel%29.zip" TargetMode="External"/><Relationship Id="rId2350" Type="http://schemas.openxmlformats.org/officeDocument/2006/relationships/hyperlink" Target="https://archive.org/download/ni-roms/roms/Sega%20-%20Mega%20Drive%20-%20Genesis.zip/Slaughter%20Sport%20%28USA%29.zip" TargetMode="External"/><Relationship Id="rId1020" Type="http://schemas.openxmlformats.org/officeDocument/2006/relationships/hyperlink" Target="https://archive.org/download/ni-roms/roms/Sega%20-%20Mega%20Drive%20-%20Genesis.zip/Galaxy%20Force%20II%20%28Japan%29%20%28En%29%20%28Virtual%20Console%29.zip" TargetMode="External"/><Relationship Id="rId2351" Type="http://schemas.openxmlformats.org/officeDocument/2006/relationships/hyperlink" Target="https://archive.org/download/ni-roms/roms/Sega%20-%20Mega%20Drive%20-%20Genesis.zip/Slime%20World%20%28Japan%29.zip" TargetMode="External"/><Relationship Id="rId1021" Type="http://schemas.openxmlformats.org/officeDocument/2006/relationships/hyperlink" Target="https://archive.org/download/ni-roms/roms/Sega%20-%20Mega%20Drive%20-%20Genesis.zip/Galaxy%20Force%20II%20%28Japan%29%20%28En%29.zip" TargetMode="External"/><Relationship Id="rId2352" Type="http://schemas.openxmlformats.org/officeDocument/2006/relationships/hyperlink" Target="https://archive.org/download/ni-roms/roms/Sega%20-%20Mega%20Drive%20-%20Genesis.zip/Smart%20Mouse%20%28World%29%20%28Aftermarket%29%20%28Unl%29.zip" TargetMode="External"/><Relationship Id="rId1022" Type="http://schemas.openxmlformats.org/officeDocument/2006/relationships/hyperlink" Target="https://archive.org/download/ni-roms/roms/Sega%20-%20Mega%20Drive%20-%20Genesis.zip/Galaxy%20Force%20II%20%28Japan%29%20%28Pirate%29.zip" TargetMode="External"/><Relationship Id="rId2353" Type="http://schemas.openxmlformats.org/officeDocument/2006/relationships/hyperlink" Target="https://archive.org/download/ni-roms/roms/Sega%20-%20Mega%20Drive%20-%20Genesis.zip/Smurfs%2C%20The%20%28Brazil%29%20%28En%2CFr%2CDe%2CEs%2CIt%29.zip" TargetMode="External"/><Relationship Id="rId1023" Type="http://schemas.openxmlformats.org/officeDocument/2006/relationships/hyperlink" Target="https://archive.org/download/ni-roms/roms/Sega%20-%20Mega%20Drive%20-%20Genesis.zip/Galaxy%20Force%20II%20%28USA%2C%20Europe%29%20%28SEGA%20Classic%20Collection%29.zip" TargetMode="External"/><Relationship Id="rId2354" Type="http://schemas.openxmlformats.org/officeDocument/2006/relationships/hyperlink" Target="https://archive.org/download/ni-roms/roms/Sega%20-%20Mega%20Drive%20-%20Genesis.zip/Smurfs%2C%20The%20%28Europe%29%20%28En%2CFr%2CDe%2CEs%2CIt%29.zip" TargetMode="External"/><Relationship Id="rId1024" Type="http://schemas.openxmlformats.org/officeDocument/2006/relationships/hyperlink" Target="https://archive.org/download/ni-roms/roms/Sega%20-%20Mega%20Drive%20-%20Genesis.zip/Galaxy%20Force%20II%20%28World%29%20%28Rev%20B%29.zip" TargetMode="External"/><Relationship Id="rId2355" Type="http://schemas.openxmlformats.org/officeDocument/2006/relationships/hyperlink" Target="https://archive.org/download/ni-roms/roms/Sega%20-%20Mega%20Drive%20-%20Genesis.zip/Snake%20Rattle%20n%20Roll%20%28Europe%29.zip" TargetMode="External"/><Relationship Id="rId1025" Type="http://schemas.openxmlformats.org/officeDocument/2006/relationships/hyperlink" Target="https://archive.org/download/ni-roms/roms/Sega%20-%20Mega%20Drive%20-%20Genesis.zip/Gambler%20Jiko%20Chuushinha%20-%20Katayama%20Masayuki%20no%20Mahjong%20Doujou%20%28Japan%29.zip" TargetMode="External"/><Relationship Id="rId2356" Type="http://schemas.openxmlformats.org/officeDocument/2006/relationships/hyperlink" Target="https://archive.org/download/ni-roms/roms/Sega%20-%20Mega%20Drive%20-%20Genesis.zip/Snow%20Bros.%20-%20Nick%20%26%20Tom%20%28Japan%29.zip" TargetMode="External"/><Relationship Id="rId1090" Type="http://schemas.openxmlformats.org/officeDocument/2006/relationships/hyperlink" Target="https://archive.org/download/ni-roms/roms/Sega%20-%20Mega%20Drive%20-%20Genesis.zip/Great%20Circus%20Mystery%20Starring%20Mickey%20%26%20Minnie%2C%20The%20%28USA%29.zip" TargetMode="External"/><Relationship Id="rId1091" Type="http://schemas.openxmlformats.org/officeDocument/2006/relationships/hyperlink" Target="https://archive.org/download/ni-roms/roms/Sega%20-%20Mega%20Drive%20-%20Genesis.zip/Great%20Waldo%20Search%2C%20The%20%28USA%29.zip" TargetMode="External"/><Relationship Id="rId1092" Type="http://schemas.openxmlformats.org/officeDocument/2006/relationships/hyperlink" Target="https://archive.org/download/ni-roms/roms/Sega%20-%20Mega%20Drive%20-%20Genesis.zip/Greatest%20Heavyweights%20%28Europe%29.zip" TargetMode="External"/><Relationship Id="rId1093" Type="http://schemas.openxmlformats.org/officeDocument/2006/relationships/hyperlink" Target="https://archive.org/download/ni-roms/roms/Sega%20-%20Mega%20Drive%20-%20Genesis.zip/Greatest%20Heavyweights%20%28Japan%29.zip" TargetMode="External"/><Relationship Id="rId1094" Type="http://schemas.openxmlformats.org/officeDocument/2006/relationships/hyperlink" Target="https://archive.org/download/ni-roms/roms/Sega%20-%20Mega%20Drive%20-%20Genesis.zip/Greatest%20Heavyweights%20%28USA%29.zip" TargetMode="External"/><Relationship Id="rId1095" Type="http://schemas.openxmlformats.org/officeDocument/2006/relationships/hyperlink" Target="https://archive.org/download/ni-roms/roms/Sega%20-%20Mega%20Drive%20-%20Genesis.zip/Greendog%20-%20The%20Beached%20Surfer%20Dude%21%20%28USA%2C%20Europe%29.zip" TargetMode="External"/><Relationship Id="rId1096" Type="http://schemas.openxmlformats.org/officeDocument/2006/relationships/hyperlink" Target="https://archive.org/download/ni-roms/roms/Sega%20-%20Mega%20Drive%20-%20Genesis.zip/Griel%27s%20Quest%20%28World%29%20%28En%2CFr%2CEs%2CIt%2CPt-BR%2CFi%2CCa%2CGl%29%20%28Aftermarket%29%20%28Unl%29.zip" TargetMode="External"/><Relationship Id="rId1097" Type="http://schemas.openxmlformats.org/officeDocument/2006/relationships/hyperlink" Target="https://archive.org/download/ni-roms/roms/Sega%20-%20Mega%20Drive%20-%20Genesis.zip/Grind%20Stormer%20%28USA%29.zip" TargetMode="External"/><Relationship Id="rId1098" Type="http://schemas.openxmlformats.org/officeDocument/2006/relationships/hyperlink" Target="https://archive.org/download/ni-roms/roms/Sega%20-%20Mega%20Drive%20-%20Genesis.zip/Growl%20%28USA%29%20%28Beta%29%20%281991-08-26%29.zip" TargetMode="External"/><Relationship Id="rId1099" Type="http://schemas.openxmlformats.org/officeDocument/2006/relationships/hyperlink" Target="https://archive.org/download/ni-roms/roms/Sega%20-%20Mega%20Drive%20-%20Genesis.zip/Growl%20%28USA%29.zip" TargetMode="External"/><Relationship Id="rId1080" Type="http://schemas.openxmlformats.org/officeDocument/2006/relationships/hyperlink" Target="https://archive.org/download/ni-roms/roms/Sega%20-%20Mega%20Drive%20-%20Genesis.zip/Granada%20%28Japan%2C%20USA%29%20%28En%29%20%28Rev%20A%29%20%28Beta%29.zip" TargetMode="External"/><Relationship Id="rId1081" Type="http://schemas.openxmlformats.org/officeDocument/2006/relationships/hyperlink" Target="https://archive.org/download/ni-roms/roms/Sega%20-%20Mega%20Drive%20-%20Genesis.zip/Granada%20%28Japan%2C%20USA%29%20%28En%29%20%28Rev%20A%29.zip" TargetMode="External"/><Relationship Id="rId1082" Type="http://schemas.openxmlformats.org/officeDocument/2006/relationships/hyperlink" Target="https://archive.org/download/ni-roms/roms/Sega%20-%20Mega%20Drive%20-%20Genesis.zip/Granada%20%28Japan%2C%20USA%29%20%28En%29.zip" TargetMode="External"/><Relationship Id="rId1083" Type="http://schemas.openxmlformats.org/officeDocument/2006/relationships/hyperlink" Target="https://archive.org/download/ni-roms/roms/Sega%20-%20Mega%20Drive%20-%20Genesis.zip/Granada%20%28World%29%20%28Evercade%29%20%28Aftermarket%29%20%28Unl%29.zip" TargetMode="External"/><Relationship Id="rId1084" Type="http://schemas.openxmlformats.org/officeDocument/2006/relationships/hyperlink" Target="https://archive.org/download/ni-roms/roms/Sega%20-%20Mega%20Drive%20-%20Genesis.zip/GrandSlam%20%28Japan%29%20%28Pirate%29.zip" TargetMode="External"/><Relationship Id="rId1085" Type="http://schemas.openxmlformats.org/officeDocument/2006/relationships/hyperlink" Target="https://archive.org/download/ni-roms/roms/Sega%20-%20Mega%20Drive%20-%20Genesis.zip/GrandSlam%20-%20The%20Tennis%20Tournament%20%2792%20%28Japan%29.zip" TargetMode="External"/><Relationship Id="rId1086" Type="http://schemas.openxmlformats.org/officeDocument/2006/relationships/hyperlink" Target="https://archive.org/download/ni-roms/roms/Sega%20-%20Mega%20Drive%20-%20Genesis.zip/GrandSlam%20-%20The%20Tennis%20Tournament%20%28Europe%29.zip" TargetMode="External"/><Relationship Id="rId1087" Type="http://schemas.openxmlformats.org/officeDocument/2006/relationships/hyperlink" Target="https://archive.org/download/ni-roms/roms/Sega%20-%20Mega%20Drive%20-%20Genesis.zip/Gravibots%20%28World%29%20%28Aftermarket%29%20%28Unl%29.zip" TargetMode="External"/><Relationship Id="rId1088" Type="http://schemas.openxmlformats.org/officeDocument/2006/relationships/hyperlink" Target="https://archive.org/download/ni-roms/roms/Sega%20-%20Mega%20Drive%20-%20Genesis.zip/Gravibots%20%28World%29%20%28dmaSafe%29%20%28Aftermarket%29%20%28Unl%29.zip" TargetMode="External"/><Relationship Id="rId1089" Type="http://schemas.openxmlformats.org/officeDocument/2006/relationships/hyperlink" Target="https://archive.org/download/ni-roms/roms/Sega%20-%20Mega%20Drive%20-%20Genesis.zip/Great%20Circus%20Mystery%20-%20Mickey%20to%20Minnie%20Magical%20Adventure%202%20%28Japan%29.zip" TargetMode="External"/><Relationship Id="rId2423" Type="http://schemas.openxmlformats.org/officeDocument/2006/relationships/hyperlink" Target="https://archive.org/download/ni-roms/roms/Sega%20-%20Mega%20Drive%20-%20Genesis.zip/Sonic%20The%20Hedgehog%202%20%28World%29%20%28Rev%20A%29%20%28Sonic%20Classic%20Collection%29.zip" TargetMode="External"/><Relationship Id="rId2424" Type="http://schemas.openxmlformats.org/officeDocument/2006/relationships/hyperlink" Target="https://archive.org/download/ni-roms/roms/Sega%20-%20Mega%20Drive%20-%20Genesis.zip/Sonic%20The%20Hedgehog%202%20%28World%29%20%28Rev%20A%29%20%28Sonic%20Mega%20Collection%29.zip" TargetMode="External"/><Relationship Id="rId2425" Type="http://schemas.openxmlformats.org/officeDocument/2006/relationships/hyperlink" Target="https://archive.org/download/ni-roms/roms/Sega%20-%20Mega%20Drive%20-%20Genesis.zip/Sonic%20The%20Hedgehog%202%20%28World%29%20%28Rev%20A%29.zip" TargetMode="External"/><Relationship Id="rId2426" Type="http://schemas.openxmlformats.org/officeDocument/2006/relationships/hyperlink" Target="https://archive.org/download/ni-roms/roms/Sega%20-%20Mega%20Drive%20-%20Genesis.zip/Sonic%20The%20Hedgehog%202%20%28World%29%20%28Rev%20B%29.zip" TargetMode="External"/><Relationship Id="rId2427" Type="http://schemas.openxmlformats.org/officeDocument/2006/relationships/hyperlink" Target="https://archive.org/download/ni-roms/roms/Sega%20-%20Mega%20Drive%20-%20Genesis.zip/Sonic%20The%20Hedgehog%202%20%28World%29.zip" TargetMode="External"/><Relationship Id="rId2428" Type="http://schemas.openxmlformats.org/officeDocument/2006/relationships/hyperlink" Target="https://archive.org/download/ni-roms/roms/Sega%20-%20Mega%20Drive%20-%20Genesis.zip/Sonic%20The%20Hedgehog%203%20%28Japan%2C%20Korea%29%20%28Ja%29.zip" TargetMode="External"/><Relationship Id="rId2429" Type="http://schemas.openxmlformats.org/officeDocument/2006/relationships/hyperlink" Target="https://archive.org/download/ni-roms/roms/Sega%20-%20Mega%20Drive%20-%20Genesis.zip/Sonic%20The%20Hedgehog%203%20%28USA%29%20%281993-11-20%29%20%28Sega%20Channel%29.zip" TargetMode="External"/><Relationship Id="rId2420" Type="http://schemas.openxmlformats.org/officeDocument/2006/relationships/hyperlink" Target="https://archive.org/download/ni-roms/roms/Sega%20-%20Mega%20Drive%20-%20Genesis.zip/Sonic%20The%20Hedgehog%202%20%28World%29%20%28Beta%29%20%28~1992-06-xx%29.zip" TargetMode="External"/><Relationship Id="rId2421" Type="http://schemas.openxmlformats.org/officeDocument/2006/relationships/hyperlink" Target="https://archive.org/download/ni-roms/roms/Sega%20-%20Mega%20Drive%20-%20Genesis.zip/Sonic%20The%20Hedgehog%202%20%28World%29%20%28Beta%29%20%28~1992-07-xx%29.zip" TargetMode="External"/><Relationship Id="rId2422" Type="http://schemas.openxmlformats.org/officeDocument/2006/relationships/hyperlink" Target="https://archive.org/download/ni-roms/roms/Sega%20-%20Mega%20Drive%20-%20Genesis.zip/Sonic%20The%20Hedgehog%202%20%28World%29%20%28Beta%29%20%28~1992-09-xx%29.zip" TargetMode="External"/><Relationship Id="rId2412" Type="http://schemas.openxmlformats.org/officeDocument/2006/relationships/hyperlink" Target="https://archive.org/download/ni-roms/roms/Sega%20-%20Mega%20Drive%20-%20Genesis.zip/Sonic%20The%20Hedgehog%20%28World%29%20%28Sonic%20Mega%20Collection%29.zip" TargetMode="External"/><Relationship Id="rId2413" Type="http://schemas.openxmlformats.org/officeDocument/2006/relationships/hyperlink" Target="https://archive.org/download/ni-roms/roms/Sega%20-%20Mega%20Drive%20-%20Genesis.zip/Sonic%20The%20Hedgehog%202%20%28World%29%20%28Beta%29%20%281992-08-21%29.zip" TargetMode="External"/><Relationship Id="rId2414" Type="http://schemas.openxmlformats.org/officeDocument/2006/relationships/hyperlink" Target="https://archive.org/download/ni-roms/roms/Sega%20-%20Mega%20Drive%20-%20Genesis.zip/Sonic%20The%20Hedgehog%202%20%28World%29%20%28Beta%29%20%281992-09-14%29.zip" TargetMode="External"/><Relationship Id="rId2415" Type="http://schemas.openxmlformats.org/officeDocument/2006/relationships/hyperlink" Target="https://archive.org/download/ni-roms/roms/Sega%20-%20Mega%20Drive%20-%20Genesis.zip/Sonic%20The%20Hedgehog%202%20%28World%29%20%28Beta%29%20%281992-09-18%29.zip" TargetMode="External"/><Relationship Id="rId2416" Type="http://schemas.openxmlformats.org/officeDocument/2006/relationships/hyperlink" Target="https://archive.org/download/ni-roms/roms/Sega%20-%20Mega%20Drive%20-%20Genesis.zip/Sonic%20The%20Hedgehog%202%20%28World%29%20%28Beta%29%20%281992-09-21%29.zip" TargetMode="External"/><Relationship Id="rId2417" Type="http://schemas.openxmlformats.org/officeDocument/2006/relationships/hyperlink" Target="https://archive.org/download/ni-roms/roms/Sega%20-%20Mega%20Drive%20-%20Genesis.zip/Sonic%20The%20Hedgehog%202%20%28World%29%20%28Beta%29%20%281992-09-22%29.zip" TargetMode="External"/><Relationship Id="rId2418" Type="http://schemas.openxmlformats.org/officeDocument/2006/relationships/hyperlink" Target="https://archive.org/download/ni-roms/roms/Sega%20-%20Mega%20Drive%20-%20Genesis.zip/Sonic%20The%20Hedgehog%202%20%28World%29%20%28Beta%29%20%281992-09-24%29%20%28Alt%29.zip" TargetMode="External"/><Relationship Id="rId2419" Type="http://schemas.openxmlformats.org/officeDocument/2006/relationships/hyperlink" Target="https://archive.org/download/ni-roms/roms/Sega%20-%20Mega%20Drive%20-%20Genesis.zip/Sonic%20The%20Hedgehog%202%20%28World%29%20%28Beta%29%20%281992-09-24%29.zip" TargetMode="External"/><Relationship Id="rId2410" Type="http://schemas.openxmlformats.org/officeDocument/2006/relationships/hyperlink" Target="https://archive.org/download/ni-roms/roms/Sega%20-%20Mega%20Drive%20-%20Genesis.zip/Sonic%20The%20Hedgehog%20%28USA%2C%20Europe%29.zip" TargetMode="External"/><Relationship Id="rId2411" Type="http://schemas.openxmlformats.org/officeDocument/2006/relationships/hyperlink" Target="https://archive.org/download/ni-roms/roms/Sega%20-%20Mega%20Drive%20-%20Genesis.zip/Sonic%20The%20Hedgehog%20%28Unknown%29%20%28Beta%29.zip" TargetMode="External"/><Relationship Id="rId1114" Type="http://schemas.openxmlformats.org/officeDocument/2006/relationships/hyperlink" Target="https://archive.org/download/ni-roms/roms/Sega%20-%20Mega%20Drive%20-%20Genesis.zip/Gynoug%20%28Japan%29.zip" TargetMode="External"/><Relationship Id="rId2445" Type="http://schemas.openxmlformats.org/officeDocument/2006/relationships/hyperlink" Target="https://archive.org/download/ni-roms/roms/Sega%20-%20Mega%20Drive%20-%20Genesis.zip/Space%20Harrier%20II%20%28World%29.zip" TargetMode="External"/><Relationship Id="rId1115" Type="http://schemas.openxmlformats.org/officeDocument/2006/relationships/hyperlink" Target="https://archive.org/download/ni-roms/roms/Sega%20-%20Mega%20Drive%20-%20Genesis.zip/HD%20Retrovision%20Test%20Software%20%28World%29%20%28v1.2%29%20%28Program%29%20%28Aftermarket%29%20%28Unl%29.zip" TargetMode="External"/><Relationship Id="rId2446" Type="http://schemas.openxmlformats.org/officeDocument/2006/relationships/hyperlink" Target="https://archive.org/download/ni-roms/roms/Sega%20-%20Mega%20Drive%20-%20Genesis.zip/Space%20Hero%20%28USA%29%20%28Proto%29.zip" TargetMode="External"/><Relationship Id="rId1116" Type="http://schemas.openxmlformats.org/officeDocument/2006/relationships/hyperlink" Target="https://archive.org/download/ni-roms/roms/Sega%20-%20Mega%20Drive%20-%20Genesis.zip/HD%20Retrovision%20Test%20Software%20%28World%29%20%28v1.4%29%20%28Program%29%20%28Aftermarket%29%20%28Unl%29.zip" TargetMode="External"/><Relationship Id="rId2447" Type="http://schemas.openxmlformats.org/officeDocument/2006/relationships/hyperlink" Target="https://archive.org/download/ni-roms/roms/Sega%20-%20Mega%20Drive%20-%20Genesis.zip/Space%20Hunter%20%28World%29%20%28Demo%29%20%282024-05-31%29%20%28Aftermarket%29%20%28Unl%29.zip" TargetMode="External"/><Relationship Id="rId1117" Type="http://schemas.openxmlformats.org/officeDocument/2006/relationships/hyperlink" Target="https://archive.org/download/ni-roms/roms/Sega%20-%20Mega%20Drive%20-%20Genesis.zip/Haidi%20Liang%20Wanli%20%28Lanbaoshi%20Zhi%20Mi%29%20%28China%29%20%28Pirate%29.zip" TargetMode="External"/><Relationship Id="rId2448" Type="http://schemas.openxmlformats.org/officeDocument/2006/relationships/hyperlink" Target="https://archive.org/download/ni-roms/roms/Sega%20-%20Mega%20Drive%20-%20Genesis.zip/Space%20Invaders%20%2791%20%28USA%29.zip" TargetMode="External"/><Relationship Id="rId1118" Type="http://schemas.openxmlformats.org/officeDocument/2006/relationships/hyperlink" Target="https://archive.org/download/ni-roms/roms/Sega%20-%20Mega%20Drive%20-%20Genesis.zip/Hangkong%20Baye%20II%20%28Taiwan%29%20%28Pirate%29.zip" TargetMode="External"/><Relationship Id="rId2449" Type="http://schemas.openxmlformats.org/officeDocument/2006/relationships/hyperlink" Target="https://archive.org/download/ni-roms/roms/Sega%20-%20Mega%20Drive%20-%20Genesis.zip/Space%20Invaders%20%28World%29%20%28v1.6%29%20%28Aftermarket%29%20%28Unl%29.zip" TargetMode="External"/><Relationship Id="rId1119" Type="http://schemas.openxmlformats.org/officeDocument/2006/relationships/hyperlink" Target="https://archive.org/download/ni-roms/roms/Sega%20-%20Mega%20Drive%20-%20Genesis.zip/HardBall%21%20%28USA%2C%20Europe%29%20%28Unl%29.zip" TargetMode="External"/><Relationship Id="rId2440" Type="http://schemas.openxmlformats.org/officeDocument/2006/relationships/hyperlink" Target="https://archive.org/download/ni-roms/roms/Sega%20-%20Mega%20Drive%20-%20Genesis.zip/Sorcerian%20%28Japan%29.zip" TargetMode="External"/><Relationship Id="rId1110" Type="http://schemas.openxmlformats.org/officeDocument/2006/relationships/hyperlink" Target="https://archive.org/download/ni-roms/roms/Sega%20-%20Mega%20Drive%20-%20Genesis.zip/Gunstar%20Heroes%20%28Japan%29%20%28Sample%29%20%281993-04-xx%29.zip" TargetMode="External"/><Relationship Id="rId2441" Type="http://schemas.openxmlformats.org/officeDocument/2006/relationships/hyperlink" Target="https://archive.org/download/ni-roms/roms/Sega%20-%20Mega%20Drive%20-%20Genesis.zip/Soul%20Blade%20%28Taiwan%29%20%28En%29%20%28Unl%29.zip" TargetMode="External"/><Relationship Id="rId1111" Type="http://schemas.openxmlformats.org/officeDocument/2006/relationships/hyperlink" Target="https://archive.org/download/ni-roms/roms/Sega%20-%20Mega%20Drive%20-%20Genesis.zip/Gunstar%20Heroes%20%28Japan%29.zip" TargetMode="External"/><Relationship Id="rId2442" Type="http://schemas.openxmlformats.org/officeDocument/2006/relationships/hyperlink" Target="https://archive.org/download/ni-roms/roms/Sega%20-%20Mega%20Drive%20-%20Genesis.zip/Soul%20Edge%20VS%20Samurai%20Spirits%20%28Taiwan%29%20%28En%29%20%28Unl%29.zip" TargetMode="External"/><Relationship Id="rId1112" Type="http://schemas.openxmlformats.org/officeDocument/2006/relationships/hyperlink" Target="https://archive.org/download/ni-roms/roms/Sega%20-%20Mega%20Drive%20-%20Genesis.zip/Gunstar%20Heroes%20%28USA%29.zip" TargetMode="External"/><Relationship Id="rId2443" Type="http://schemas.openxmlformats.org/officeDocument/2006/relationships/hyperlink" Target="https://archive.org/download/ni-roms/roms/Sega%20-%20Mega%20Drive%20-%20Genesis.zip/Space%20Funky%20B.O.B.%20%28Japan%29.zip" TargetMode="External"/><Relationship Id="rId1113" Type="http://schemas.openxmlformats.org/officeDocument/2006/relationships/hyperlink" Target="https://archive.org/download/ni-roms/roms/Sega%20-%20Mega%20Drive%20-%20Genesis.zip/Gynoug%20%28Europe%29.zip" TargetMode="External"/><Relationship Id="rId2444" Type="http://schemas.openxmlformats.org/officeDocument/2006/relationships/hyperlink" Target="https://archive.org/download/ni-roms/roms/Sega%20-%20Mega%20Drive%20-%20Genesis.zip/Space%20Harrier%20II%20%28Japan%29%20%28Launch%20Cart%29.zip" TargetMode="External"/><Relationship Id="rId1103" Type="http://schemas.openxmlformats.org/officeDocument/2006/relationships/hyperlink" Target="https://archive.org/download/ni-roms/roms/Sega%20-%20Mega%20Drive%20-%20Genesis.zip/GunSlugs%20%28World%29%20%28Beta%204%29%20%28Aftermarket%29%20%28Unl%29.zip" TargetMode="External"/><Relationship Id="rId2434" Type="http://schemas.openxmlformats.org/officeDocument/2006/relationships/hyperlink" Target="https://archive.org/download/ni-roms/roms/Sega%20-%20Mega%20Drive%20-%20Genesis.zip/Sonic%20The%20Hedgehog%203%20Limited%20Edition%20%28Japan%29%20%28En%29%20%28Proto%29%20%281994-05-17%29.zip" TargetMode="External"/><Relationship Id="rId1104" Type="http://schemas.openxmlformats.org/officeDocument/2006/relationships/hyperlink" Target="https://archive.org/download/ni-roms/roms/Sega%20-%20Mega%20Drive%20-%20Genesis.zip/GunSlugs%20%28World%29%20%28RC1%29%20%28Aftermarket%29%20%28Unl%29.zip" TargetMode="External"/><Relationship Id="rId2435" Type="http://schemas.openxmlformats.org/officeDocument/2006/relationships/hyperlink" Target="https://archive.org/download/ni-roms/roms/Sega%20-%20Mega%20Drive%20-%20Genesis.zip/Sorcer%20Kingdom%20%28Japan%29%20%28Beta%29%20%281991-11-08%29.zip" TargetMode="External"/><Relationship Id="rId1105" Type="http://schemas.openxmlformats.org/officeDocument/2006/relationships/hyperlink" Target="https://archive.org/download/ni-roms/roms/Sega%20-%20Mega%20Drive%20-%20Genesis.zip/GunSlugs%20%28World%29%20%28RC2%29%20%28Aftermarket%29%20%28Unl%29.zip" TargetMode="External"/><Relationship Id="rId2436" Type="http://schemas.openxmlformats.org/officeDocument/2006/relationships/hyperlink" Target="https://archive.org/download/ni-roms/roms/Sega%20-%20Mega%20Drive%20-%20Genesis.zip/Sorcer%20Kingdom%20%28Japan%29.zip" TargetMode="External"/><Relationship Id="rId1106" Type="http://schemas.openxmlformats.org/officeDocument/2006/relationships/hyperlink" Target="https://archive.org/download/ni-roms/roms/Sega%20-%20Mega%20Drive%20-%20Genesis.zip/GunSlugs%20%28World%29%20%28RC3%29%20%28Aftermarket%29%20%28Unl%29.zip" TargetMode="External"/><Relationship Id="rId2437" Type="http://schemas.openxmlformats.org/officeDocument/2006/relationships/hyperlink" Target="https://archive.org/download/ni-roms/roms/Sega%20-%20Mega%20Drive%20-%20Genesis.zip/Sorcerer%27s%20Kingdom%20%28USA%29%20%28Beta%29.zip" TargetMode="External"/><Relationship Id="rId1107" Type="http://schemas.openxmlformats.org/officeDocument/2006/relationships/hyperlink" Target="https://archive.org/download/ni-roms/roms/Sega%20-%20Mega%20Drive%20-%20Genesis.zip/Gunfight%203%20in%201%20%28Taiwan%29%20%28En%29%20%28Unl%29.zip" TargetMode="External"/><Relationship Id="rId2438" Type="http://schemas.openxmlformats.org/officeDocument/2006/relationships/hyperlink" Target="https://archive.org/download/ni-roms/roms/Sega%20-%20Mega%20Drive%20-%20Genesis.zip/Sorcerer%27s%20Kingdom%20%28USA%29.zip" TargetMode="External"/><Relationship Id="rId1108" Type="http://schemas.openxmlformats.org/officeDocument/2006/relationships/hyperlink" Target="https://archive.org/download/ni-roms/roms/Sega%20-%20Mega%20Drive%20-%20Genesis.zip/Gunship%20%28Europe%29.zip" TargetMode="External"/><Relationship Id="rId2439" Type="http://schemas.openxmlformats.org/officeDocument/2006/relationships/hyperlink" Target="https://archive.org/download/ni-roms/roms/Sega%20-%20Mega%20Drive%20-%20Genesis.zip/Sorcerian%20%28Japan%29%20%28Rev%201%29%20%28Virtual%20Console%29.zip" TargetMode="External"/><Relationship Id="rId1109" Type="http://schemas.openxmlformats.org/officeDocument/2006/relationships/hyperlink" Target="https://archive.org/download/ni-roms/roms/Sega%20-%20Mega%20Drive%20-%20Genesis.zip/Gunstar%20Heroes%20%28Europe%29.zip" TargetMode="External"/><Relationship Id="rId2430" Type="http://schemas.openxmlformats.org/officeDocument/2006/relationships/hyperlink" Target="https://archive.org/download/ni-roms/roms/Sega%20-%20Mega%20Drive%20-%20Genesis.zip/Sonic%20The%20Hedgehog%203%20%28USA%29%20%28Sonic%20Classic%20Collection%29.zip" TargetMode="External"/><Relationship Id="rId1100" Type="http://schemas.openxmlformats.org/officeDocument/2006/relationships/hyperlink" Target="https://archive.org/download/ni-roms/roms/Sega%20-%20Mega%20Drive%20-%20Genesis.zip/Grubbin%20%28World%29%20%28Aftermarket%29%20%28Unl%29.zip" TargetMode="External"/><Relationship Id="rId2431" Type="http://schemas.openxmlformats.org/officeDocument/2006/relationships/hyperlink" Target="https://archive.org/download/ni-roms/roms/Sega%20-%20Mega%20Drive%20-%20Genesis.zip/Sonic%20The%20Hedgehog%203%20%28USA%29.zip" TargetMode="External"/><Relationship Id="rId1101" Type="http://schemas.openxmlformats.org/officeDocument/2006/relationships/hyperlink" Target="https://archive.org/download/ni-roms/roms/Sega%20-%20Mega%20Drive%20-%20Genesis.zip/Guerra%20dos%20Monstros%20%28Brazil%29%20%28Mega%20Drive%204%29.zip" TargetMode="External"/><Relationship Id="rId2432" Type="http://schemas.openxmlformats.org/officeDocument/2006/relationships/hyperlink" Target="https://archive.org/download/ni-roms/roms/Sega%20-%20Mega%20Drive%20-%20Genesis.zip/Sonic%20The%20Hedgehog%203%20%28Unknown%29%20%28Beta%29%20%281993-11-03%29.zip" TargetMode="External"/><Relationship Id="rId1102" Type="http://schemas.openxmlformats.org/officeDocument/2006/relationships/hyperlink" Target="https://archive.org/download/ni-roms/roms/Sega%20-%20Mega%20Drive%20-%20Genesis.zip/GunSlugs%20%28World%29%20%28Beta%203%29%20%28Aftermarket%29%20%28Unl%29.zip" TargetMode="External"/><Relationship Id="rId2433" Type="http://schemas.openxmlformats.org/officeDocument/2006/relationships/hyperlink" Target="https://archive.org/download/ni-roms/roms/Sega%20-%20Mega%20Drive%20-%20Genesis.zip/Sonic%20The%20Hedgehog%203%20Limited%20Edition%20%28Japan%29%20%28En%29%20%28Proto%29%20%281994-04-08%29.zip" TargetMode="External"/><Relationship Id="rId2401" Type="http://schemas.openxmlformats.org/officeDocument/2006/relationships/hyperlink" Target="https://archive.org/download/ni-roms/roms/Sega%20-%20Mega%20Drive%20-%20Genesis.zip/Sonic%20Spinball%20%28Europe%29%20%28Mega%20Drive%20Mini%29.zip" TargetMode="External"/><Relationship Id="rId2402" Type="http://schemas.openxmlformats.org/officeDocument/2006/relationships/hyperlink" Target="https://archive.org/download/ni-roms/roms/Sega%20-%20Mega%20Drive%20-%20Genesis.zip/Sonic%20Spinball%20%28Europe%29.zip" TargetMode="External"/><Relationship Id="rId2403" Type="http://schemas.openxmlformats.org/officeDocument/2006/relationships/hyperlink" Target="https://archive.org/download/ni-roms/roms/Sega%20-%20Mega%20Drive%20-%20Genesis.zip/Sonic%20Spinball%20%28Japan%29.zip" TargetMode="External"/><Relationship Id="rId2404" Type="http://schemas.openxmlformats.org/officeDocument/2006/relationships/hyperlink" Target="https://archive.org/download/ni-roms/roms/Sega%20-%20Mega%20Drive%20-%20Genesis.zip/Sonic%20Spinball%20%28USA%29%20%281993-09-22%29%20%28Sega%20Channel%29.zip" TargetMode="External"/><Relationship Id="rId2405" Type="http://schemas.openxmlformats.org/officeDocument/2006/relationships/hyperlink" Target="https://archive.org/download/ni-roms/roms/Sega%20-%20Mega%20Drive%20-%20Genesis.zip/Sonic%20Spinball%20%28USA%29%20%28Beta%29%20%281993-08-xx%29.zip" TargetMode="External"/><Relationship Id="rId2406" Type="http://schemas.openxmlformats.org/officeDocument/2006/relationships/hyperlink" Target="https://archive.org/download/ni-roms/roms/Sega%20-%20Mega%20Drive%20-%20Genesis.zip/Sonic%20Spinball%20%28USA%29%20%28Beta%29%20%281993-10-xx%29.zip" TargetMode="External"/><Relationship Id="rId2407" Type="http://schemas.openxmlformats.org/officeDocument/2006/relationships/hyperlink" Target="https://archive.org/download/ni-roms/roms/Sega%20-%20Mega%20Drive%20-%20Genesis.zip/Sonic%20Spinball%20%28USA%29.zip" TargetMode="External"/><Relationship Id="rId2408" Type="http://schemas.openxmlformats.org/officeDocument/2006/relationships/hyperlink" Target="https://archive.org/download/ni-roms/roms/Sega%20-%20Mega%20Drive%20-%20Genesis.zip/Sonic%20The%20Hedgehog%20%28Japan%2C%20Europe%2C%20Korea%29%20%28En%29.zip" TargetMode="External"/><Relationship Id="rId2409" Type="http://schemas.openxmlformats.org/officeDocument/2006/relationships/hyperlink" Target="https://archive.org/download/ni-roms/roms/Sega%20-%20Mega%20Drive%20-%20Genesis.zip/Sonic%20The%20Hedgehog%20%28USA%2C%20Europe%29%20%28Sonic%20Classic%20Collection%29.zip" TargetMode="External"/><Relationship Id="rId2400" Type="http://schemas.openxmlformats.org/officeDocument/2006/relationships/hyperlink" Target="https://archive.org/download/ni-roms/roms/Sega%20-%20Mega%20Drive%20-%20Genesis.zip/Sonic%20Spinball%20%28Europe%29%20%28Beta%29%20%281993-09-17%29.zip" TargetMode="External"/><Relationship Id="rId1170" Type="http://schemas.openxmlformats.org/officeDocument/2006/relationships/hyperlink" Target="https://archive.org/download/ni-roms/roms/Sega%20-%20Mega%20Drive%20-%20Genesis.zip/Hyper%20Dunk%20%28Europe%29.zip" TargetMode="External"/><Relationship Id="rId1171" Type="http://schemas.openxmlformats.org/officeDocument/2006/relationships/hyperlink" Target="https://archive.org/download/ni-roms/roms/Sega%20-%20Mega%20Drive%20-%20Genesis.zip/Hyper%20Dunk%20-%20The%20Playoff%20Edition%20%28Japan%29%20%28Beta%29%20%281994-02-xx%29.zip" TargetMode="External"/><Relationship Id="rId1172" Type="http://schemas.openxmlformats.org/officeDocument/2006/relationships/hyperlink" Target="https://archive.org/download/ni-roms/roms/Sega%20-%20Mega%20Drive%20-%20Genesis.zip/Hyper%20Dunk%20-%20The%20Playoff%20Edition%20%28Japan%29.zip" TargetMode="External"/><Relationship Id="rId1173" Type="http://schemas.openxmlformats.org/officeDocument/2006/relationships/hyperlink" Target="https://archive.org/download/ni-roms/roms/Sega%20-%20Mega%20Drive%20-%20Genesis.zip/Hyper%20Marbles%20%28Japan%29%20%28Game%20no%20Kanzume%20Otokuyou%29.zip" TargetMode="External"/><Relationship Id="rId1174" Type="http://schemas.openxmlformats.org/officeDocument/2006/relationships/hyperlink" Target="https://archive.org/download/ni-roms/roms/Sega%20-%20Mega%20Drive%20-%20Genesis.zip/Hyper%20Marbles%20%28Japan%29%20%28Game%20no%20Kanzume%20Vol.%201%29.zip" TargetMode="External"/><Relationship Id="rId1175" Type="http://schemas.openxmlformats.org/officeDocument/2006/relationships/hyperlink" Target="https://archive.org/download/ni-roms/roms/Sega%20-%20Mega%20Drive%20-%20Genesis.zip/Hyper%20Marbles%20%28Japan%29%20%28SegaNet%29.zip" TargetMode="External"/><Relationship Id="rId1176" Type="http://schemas.openxmlformats.org/officeDocument/2006/relationships/hyperlink" Target="https://archive.org/download/ni-roms/roms/Sega%20-%20Mega%20Drive%20-%20Genesis.zip/IK%2B%20Deluxe%20%28World%29%20%28Aftermarket%29%20%28Unl%29.zip" TargetMode="External"/><Relationship Id="rId1177" Type="http://schemas.openxmlformats.org/officeDocument/2006/relationships/hyperlink" Target="https://archive.org/download/ni-roms/roms/Sega%20-%20Mega%20Drive%20-%20Genesis.zip/I%20Love%20Mickey%20Mouse%20-%20Fushigi%20no%20Oshiro%20Daibouken%20%28Japan%29.zip" TargetMode="External"/><Relationship Id="rId1178" Type="http://schemas.openxmlformats.org/officeDocument/2006/relationships/hyperlink" Target="https://archive.org/download/ni-roms/roms/Sega%20-%20Mega%20Drive%20-%20Genesis.zip/I%20Love%20Mickey%20and%20Donald%20-%20Fushigi%20na%20Magic%20Box%20%28Japan%29%20%28Rev%201%29.zip" TargetMode="External"/><Relationship Id="rId1179" Type="http://schemas.openxmlformats.org/officeDocument/2006/relationships/hyperlink" Target="https://archive.org/download/ni-roms/roms/Sega%20-%20Mega%20Drive%20-%20Genesis.zip/I%20Love%20Mickey%20and%20Donald%20-%20Fushigi%20na%20Magic%20Box%20%28Japan%29.zip" TargetMode="External"/><Relationship Id="rId1169" Type="http://schemas.openxmlformats.org/officeDocument/2006/relationships/hyperlink" Target="https://archive.org/download/ni-roms/roms/Sega%20-%20Mega%20Drive%20-%20Genesis.zip/Hyokkori%20Hyoutan-jima%20-%20Daitouryou%20wo%20Mezase%21%20%28Japan%29.zip" TargetMode="External"/><Relationship Id="rId2490" Type="http://schemas.openxmlformats.org/officeDocument/2006/relationships/hyperlink" Target="https://archive.org/download/ni-roms/roms/Sega%20-%20Mega%20Drive%20-%20Genesis.zip/Star%20Odyssey%20%28USA%29%20%28Beta%29%20%281992-01-16%29.zip" TargetMode="External"/><Relationship Id="rId1160" Type="http://schemas.openxmlformats.org/officeDocument/2006/relationships/hyperlink" Target="https://archive.org/download/ni-roms/roms/Sega%20-%20Mega%20Drive%20-%20Genesis.zip/Huangshi%20Xue%20Yi%20%28China%29%20%28Pirate%29.zip" TargetMode="External"/><Relationship Id="rId2491" Type="http://schemas.openxmlformats.org/officeDocument/2006/relationships/hyperlink" Target="https://archive.org/download/ni-roms/roms/Sega%20-%20Mega%20Drive%20-%20Genesis.zip/Star%20Odyssey%20%28World%29%20%28Unl%29.zip" TargetMode="External"/><Relationship Id="rId1161" Type="http://schemas.openxmlformats.org/officeDocument/2006/relationships/hyperlink" Target="https://archive.org/download/ni-roms/roms/Sega%20-%20Mega%20Drive%20-%20Genesis.zip/Huanle%20Taoqi%20Shu%20-%20Smart%20Mouse%20%28Taiwan%29%20%28En%29%20%28Unl%29.zip" TargetMode="External"/><Relationship Id="rId2492" Type="http://schemas.openxmlformats.org/officeDocument/2006/relationships/hyperlink" Target="https://archive.org/download/ni-roms/roms/Sega%20-%20Mega%20Drive%20-%20Genesis.zip/Star%20Trek%20-%20Deep%20Space%20Nine%20-%20Crossroads%20of%20Time%20%28Europe%29.zip" TargetMode="External"/><Relationship Id="rId1162" Type="http://schemas.openxmlformats.org/officeDocument/2006/relationships/hyperlink" Target="https://archive.org/download/ni-roms/roms/Sega%20-%20Mega%20Drive%20-%20Genesis.zip/Humans%2C%20The%20%28USA%29.zip" TargetMode="External"/><Relationship Id="rId2493" Type="http://schemas.openxmlformats.org/officeDocument/2006/relationships/hyperlink" Target="https://archive.org/download/ni-roms/roms/Sega%20-%20Mega%20Drive%20-%20Genesis.zip/Star%20Trek%20-%20Deep%20Space%20Nine%20-%20Crossroads%20of%20Time%20%28USA%29.zip" TargetMode="External"/><Relationship Id="rId1163" Type="http://schemas.openxmlformats.org/officeDocument/2006/relationships/hyperlink" Target="https://archive.org/download/ni-roms/roms/Sega%20-%20Mega%20Drive%20-%20Genesis.zip/Hunter%20Girls%20%28World%29%20%28Demo%29%20%28Aftermarket%29%20%28Unl%29.zip" TargetMode="External"/><Relationship Id="rId2494" Type="http://schemas.openxmlformats.org/officeDocument/2006/relationships/hyperlink" Target="https://archive.org/download/ni-roms/roms/Sega%20-%20Mega%20Drive%20-%20Genesis.zip/Star%20Trek%20-%20The%20Next%20Generation%20%28USA%29%20%28Beta%29%20%281993-12-28%29.zip" TargetMode="External"/><Relationship Id="rId1164" Type="http://schemas.openxmlformats.org/officeDocument/2006/relationships/hyperlink" Target="https://archive.org/download/ni-roms/roms/Sega%20-%20Mega%20Drive%20-%20Genesis.zip/Hunter%20Girls%20%28World%29%20%28En%2CFr%2CDe%2CEs%2CIt%2CPt-BR%2CPl%2CRu%2CUz%29%20%28Digital%29%20%28Aftermarket%29%20%28Unl%29.zip" TargetMode="External"/><Relationship Id="rId2495" Type="http://schemas.openxmlformats.org/officeDocument/2006/relationships/hyperlink" Target="https://archive.org/download/ni-roms/roms/Sega%20-%20Mega%20Drive%20-%20Genesis.zip/Star%20Trek%20-%20The%20Next%20Generation%20%28USA%29%20%28Beta%29%20%281993-12-29%29.zip" TargetMode="External"/><Relationship Id="rId1165" Type="http://schemas.openxmlformats.org/officeDocument/2006/relationships/hyperlink" Target="https://archive.org/download/ni-roms/roms/Sega%20-%20Mega%20Drive%20-%20Genesis.zip/Huoqiang%20Yingxiong%20%28China%29%20%28Pirate%29.zip" TargetMode="External"/><Relationship Id="rId2496" Type="http://schemas.openxmlformats.org/officeDocument/2006/relationships/hyperlink" Target="https://archive.org/download/ni-roms/roms/Sega%20-%20Mega%20Drive%20-%20Genesis.zip/Star%20Trek%20-%20The%20Next%20Generation%20%28USA%29%20%28Beta%29%20%281994-01-03%29.zip" TargetMode="External"/><Relationship Id="rId1166" Type="http://schemas.openxmlformats.org/officeDocument/2006/relationships/hyperlink" Target="https://archive.org/download/ni-roms/roms/Sega%20-%20Mega%20Drive%20-%20Genesis.zip/Hurricanes%20%28Europe%29.zip" TargetMode="External"/><Relationship Id="rId2497" Type="http://schemas.openxmlformats.org/officeDocument/2006/relationships/hyperlink" Target="https://archive.org/download/ni-roms/roms/Sega%20-%20Mega%20Drive%20-%20Genesis.zip/Star%20Trek%20-%20The%20Next%20Generation%20%28USA%29%20%28Beta%29%20%281994-01-10%29.zip" TargetMode="External"/><Relationship Id="rId1167" Type="http://schemas.openxmlformats.org/officeDocument/2006/relationships/hyperlink" Target="https://archive.org/download/ni-roms/roms/Sega%20-%20Mega%20Drive%20-%20Genesis.zip/Hybrid%20Front%2C%20The%20%28Japan%29%20%28Beta%29.zip" TargetMode="External"/><Relationship Id="rId2498" Type="http://schemas.openxmlformats.org/officeDocument/2006/relationships/hyperlink" Target="https://archive.org/download/ni-roms/roms/Sega%20-%20Mega%20Drive%20-%20Genesis.zip/Star%20Trek%20-%20The%20Next%20Generation%20%28USA%29%20%28Beta%29%20%281994-01-18%29.zip" TargetMode="External"/><Relationship Id="rId1168" Type="http://schemas.openxmlformats.org/officeDocument/2006/relationships/hyperlink" Target="https://archive.org/download/ni-roms/roms/Sega%20-%20Mega%20Drive%20-%20Genesis.zip/Hybrid%20Front%2C%20The%20%28Japan%29.zip" TargetMode="External"/><Relationship Id="rId2499" Type="http://schemas.openxmlformats.org/officeDocument/2006/relationships/hyperlink" Target="https://archive.org/download/ni-roms/roms/Sega%20-%20Mega%20Drive%20-%20Genesis.zip/Star%20Trek%20-%20The%20Next%20Generation%20%28USA%29%20%28Beta%29%20%281994-01-25%29.zip" TargetMode="External"/><Relationship Id="rId1190" Type="http://schemas.openxmlformats.org/officeDocument/2006/relationships/hyperlink" Target="https://archive.org/download/ni-roms/roms/Sega%20-%20Mega%20Drive%20-%20Genesis.zip/Insane%20Pain%20%28World%29%20%28Aftermarket%29%20%28Unl%29.zip" TargetMode="External"/><Relationship Id="rId1191" Type="http://schemas.openxmlformats.org/officeDocument/2006/relationships/hyperlink" Target="https://archive.org/download/ni-roms/roms/Sega%20-%20Mega%20Drive%20-%20Genesis.zip/Insane%20Pain%20%28World%29%20%28Demo%29%20%28Aftermarket%29%20%28Unl%29.zip" TargetMode="External"/><Relationship Id="rId1192" Type="http://schemas.openxmlformats.org/officeDocument/2006/relationships/hyperlink" Target="https://archive.org/download/ni-roms/roms/Sega%20-%20Mega%20Drive%20-%20Genesis.zip/Insector%20X%20%28Japan%2C%20Korea%29%20%28Ja%29.zip" TargetMode="External"/><Relationship Id="rId1193" Type="http://schemas.openxmlformats.org/officeDocument/2006/relationships/hyperlink" Target="https://archive.org/download/ni-roms/roms/Sega%20-%20Mega%20Drive%20-%20Genesis.zip/Insector%20X%20%28USA%29.zip" TargetMode="External"/><Relationship Id="rId1194" Type="http://schemas.openxmlformats.org/officeDocument/2006/relationships/hyperlink" Target="https://archive.org/download/ni-roms/roms/Sega%20-%20Mega%20Drive%20-%20Genesis.zip/Instruments%20of%20Chaos%20Starring%20Young%20Indiana%20Jones%20%28USA%29%20%28Beta%29%20%281992-07-xx%29.zip" TargetMode="External"/><Relationship Id="rId1195" Type="http://schemas.openxmlformats.org/officeDocument/2006/relationships/hyperlink" Target="https://archive.org/download/ni-roms/roms/Sega%20-%20Mega%20Drive%20-%20Genesis.zip/Instruments%20of%20Chaos%20Starring%20Young%20Indiana%20Jones%20%28USA%29%20%28Beta%29%20%281993-09-23%29.zip" TargetMode="External"/><Relationship Id="rId1196" Type="http://schemas.openxmlformats.org/officeDocument/2006/relationships/hyperlink" Target="https://archive.org/download/ni-roms/roms/Sega%20-%20Mega%20Drive%20-%20Genesis.zip/Instruments%20of%20Chaos%20Starring%20Young%20Indiana%20Jones%20%28USA%29%20%28Beta%29%20%281993-12-28%29%20%28Alt%29.zip" TargetMode="External"/><Relationship Id="rId1197" Type="http://schemas.openxmlformats.org/officeDocument/2006/relationships/hyperlink" Target="https://archive.org/download/ni-roms/roms/Sega%20-%20Mega%20Drive%20-%20Genesis.zip/Instruments%20of%20Chaos%20Starring%20Young%20Indiana%20Jones%20%28USA%29%20%28Beta%29%20%281993-12-28%29.zip" TargetMode="External"/><Relationship Id="rId1198" Type="http://schemas.openxmlformats.org/officeDocument/2006/relationships/hyperlink" Target="https://archive.org/download/ni-roms/roms/Sega%20-%20Mega%20Drive%20-%20Genesis.zip/Instruments%20of%20Chaos%20Starring%20Young%20Indiana%20Jones%20%28USA%29%20%28Beta%29%20%281993-12-29%29.zip" TargetMode="External"/><Relationship Id="rId1199" Type="http://schemas.openxmlformats.org/officeDocument/2006/relationships/hyperlink" Target="https://archive.org/download/ni-roms/roms/Sega%20-%20Mega%20Drive%20-%20Genesis.zip/Instruments%20of%20Chaos%20Starring%20Young%20Indiana%20Jones%20%28USA%29%20%28Beta%29%20%281994-01-01%29.zip" TargetMode="External"/><Relationship Id="rId1180" Type="http://schemas.openxmlformats.org/officeDocument/2006/relationships/hyperlink" Target="https://archive.org/download/ni-roms/roms/Sega%20-%20Mega%20Drive%20-%20Genesis.zip/IMG%20International%20Tour%20Tennis%20%28USA%2C%20Europe%29.zip" TargetMode="External"/><Relationship Id="rId1181" Type="http://schemas.openxmlformats.org/officeDocument/2006/relationships/hyperlink" Target="https://archive.org/download/ni-roms/roms/Sega%20-%20Mega%20Drive%20-%20Genesis.zip/Ikasuze%21%20Koi%20no%20Doki%20Doki%20Penguin%20Land%20MD%20%28Japan%29%20%28Game%20no%20Kanzume%20Otokuyou%29.zip" TargetMode="External"/><Relationship Id="rId1182" Type="http://schemas.openxmlformats.org/officeDocument/2006/relationships/hyperlink" Target="https://archive.org/download/ni-roms/roms/Sega%20-%20Mega%20Drive%20-%20Genesis.zip/Ikasuze%21%20Koi%20no%20Doki%20Doki%20Penguin%20Land%20MD%20%28Japan%29%20%28SegaNet%29.zip" TargetMode="External"/><Relationship Id="rId1183" Type="http://schemas.openxmlformats.org/officeDocument/2006/relationships/hyperlink" Target="https://archive.org/download/ni-roms/roms/Sega%20-%20Mega%20Drive%20-%20Genesis.zip/Immortal%2C%20The%20%28USA%2C%20Europe%29.zip" TargetMode="External"/><Relationship Id="rId1184" Type="http://schemas.openxmlformats.org/officeDocument/2006/relationships/hyperlink" Target="https://archive.org/download/ni-roms/roms/Sega%20-%20Mega%20Drive%20-%20Genesis.zip/Immortal%2C%20The%20%28World%29%20%28Evercade%29%20%28Aftermarket%29%20%28Unl%29.zip" TargetMode="External"/><Relationship Id="rId1185" Type="http://schemas.openxmlformats.org/officeDocument/2006/relationships/hyperlink" Target="https://archive.org/download/ni-roms/roms/Sega%20-%20Mega%20Drive%20-%20Genesis.zip/Incredible%20Crash%20Dummies%2C%20The%20%28USA%2C%20Europe%29%20%28Beta%29.zip" TargetMode="External"/><Relationship Id="rId1186" Type="http://schemas.openxmlformats.org/officeDocument/2006/relationships/hyperlink" Target="https://archive.org/download/ni-roms/roms/Sega%20-%20Mega%20Drive%20-%20Genesis.zip/Incredible%20Crash%20Dummies%2C%20The%20%28USA%2C%20Europe%29.zip" TargetMode="External"/><Relationship Id="rId1187" Type="http://schemas.openxmlformats.org/officeDocument/2006/relationships/hyperlink" Target="https://archive.org/download/ni-roms/roms/Sega%20-%20Mega%20Drive%20-%20Genesis.zip/Incredible%20Hulk%2C%20The%20%28USA%2C%20Europe%29.zip" TargetMode="External"/><Relationship Id="rId1188" Type="http://schemas.openxmlformats.org/officeDocument/2006/relationships/hyperlink" Target="https://archive.org/download/ni-roms/roms/Sega%20-%20Mega%20Drive%20-%20Genesis.zip/Indiana%20Jones%20and%20the%20Last%20Crusade%20%28Europe%29.zip" TargetMode="External"/><Relationship Id="rId1189" Type="http://schemas.openxmlformats.org/officeDocument/2006/relationships/hyperlink" Target="https://archive.org/download/ni-roms/roms/Sega%20-%20Mega%20Drive%20-%20Genesis.zip/Indiana%20Jones%20and%20the%20Last%20Crusade%20%28USA%29.zip" TargetMode="External"/><Relationship Id="rId1136" Type="http://schemas.openxmlformats.org/officeDocument/2006/relationships/hyperlink" Target="https://archive.org/download/ni-roms/roms/Sega%20-%20Mega%20Drive%20-%20Genesis.zip/Hellfire%20%28USA%29.zip" TargetMode="External"/><Relationship Id="rId2467" Type="http://schemas.openxmlformats.org/officeDocument/2006/relationships/hyperlink" Target="https://archive.org/download/ni-roms/roms/Sega%20-%20Mega%20Drive%20-%20Genesis.zip/Spider-Man%20X-Men%20-%20Arcade%27s%20Revenge%20%28USA%2C%20Europe%29.zip" TargetMode="External"/><Relationship Id="rId1137" Type="http://schemas.openxmlformats.org/officeDocument/2006/relationships/hyperlink" Target="https://archive.org/download/ni-roms/roms/Sega%20-%20Mega%20Drive%20-%20Genesis.zip/Hellfire%20%28World%29%20%28Retro-Bit%29.zip" TargetMode="External"/><Relationship Id="rId2468" Type="http://schemas.openxmlformats.org/officeDocument/2006/relationships/hyperlink" Target="https://archive.org/download/ni-roms/roms/Sega%20-%20Mega%20Drive%20-%20Genesis.zip/Spike%20Hell%20%28World%29%20%28Aftermarket%29%20%28Unl%29.zip" TargetMode="External"/><Relationship Id="rId1138" Type="http://schemas.openxmlformats.org/officeDocument/2006/relationships/hyperlink" Target="https://archive.org/download/ni-roms/roms/Sega%20-%20Mega%20Drive%20-%20Genesis.zip/Hercules%202%20%28Taiwan%29%20%28En%29%20%28Unl%29.zip" TargetMode="External"/><Relationship Id="rId2469" Type="http://schemas.openxmlformats.org/officeDocument/2006/relationships/hyperlink" Target="https://archive.org/download/ni-roms/roms/Sega%20-%20Mega%20Drive%20-%20Genesis.zip/Spiritual%20Warfare%20%28USA%29%20%28Unl%29.zip" TargetMode="External"/><Relationship Id="rId1139" Type="http://schemas.openxmlformats.org/officeDocument/2006/relationships/hyperlink" Target="https://archive.org/download/ni-roms/roms/Sega%20-%20Mega%20Drive%20-%20Genesis.zip/Heroes%20of%20Loot%20%28World%29%20%28RC1%29%20%28Aftermarket%29%20%28Unl%29.zip" TargetMode="External"/><Relationship Id="rId2460" Type="http://schemas.openxmlformats.org/officeDocument/2006/relationships/hyperlink" Target="https://archive.org/download/ni-roms/roms/Sega%20-%20Mega%20Drive%20-%20Genesis.zip/Speedrun%20Tower%20%28World%29%20%28Demo%29%20%28Aftermarket%29%20%28Unl%29.zip" TargetMode="External"/><Relationship Id="rId1130" Type="http://schemas.openxmlformats.org/officeDocument/2006/relationships/hyperlink" Target="https://archive.org/download/ni-roms/roms/Sega%20-%20Mega%20Drive%20-%20Genesis.zip/Heavy%20Nova%20%28USA%29.zip" TargetMode="External"/><Relationship Id="rId2461" Type="http://schemas.openxmlformats.org/officeDocument/2006/relationships/hyperlink" Target="https://archive.org/download/ni-roms/roms/Sega%20-%20Mega%20Drive%20-%20Genesis.zip/Spider-Man%20%28USA%2C%20Europe%29%20%28Acclaim%29%20%28Beta%29%20%281994-08-xx%29.zip" TargetMode="External"/><Relationship Id="rId1131" Type="http://schemas.openxmlformats.org/officeDocument/2006/relationships/hyperlink" Target="https://archive.org/download/ni-roms/roms/Sega%20-%20Mega%20Drive%20-%20Genesis.zip/Heavy%20Unit%20-%20Mega%20Drive%20Special%20%28Japan%29.zip" TargetMode="External"/><Relationship Id="rId2462" Type="http://schemas.openxmlformats.org/officeDocument/2006/relationships/hyperlink" Target="https://archive.org/download/ni-roms/roms/Sega%20-%20Mega%20Drive%20-%20Genesis.zip/Spider-Man%20%28USA%2C%20Europe%29%20%28Acclaim%29%20%28Beta%29%20%281994-12-12%29.zip" TargetMode="External"/><Relationship Id="rId1132" Type="http://schemas.openxmlformats.org/officeDocument/2006/relationships/hyperlink" Target="https://archive.org/download/ni-roms/roms/Sega%20-%20Mega%20Drive%20-%20Genesis.zip/Hei%20Tao%202%20-%20Super%20Big%202%20%28Taiwan%29%20%28Unl%29.zip" TargetMode="External"/><Relationship Id="rId2463" Type="http://schemas.openxmlformats.org/officeDocument/2006/relationships/hyperlink" Target="https://archive.org/download/ni-roms/roms/Sega%20-%20Mega%20Drive%20-%20Genesis.zip/Spider-Man%20%28USA%2C%20Europe%29%20%28Acclaim%29.zip" TargetMode="External"/><Relationship Id="rId1133" Type="http://schemas.openxmlformats.org/officeDocument/2006/relationships/hyperlink" Target="https://archive.org/download/ni-roms/roms/Sega%20-%20Mega%20Drive%20-%20Genesis.zip/Hellfire%20%28Europe%29.zip" TargetMode="External"/><Relationship Id="rId2464" Type="http://schemas.openxmlformats.org/officeDocument/2006/relationships/hyperlink" Target="https://archive.org/download/ni-roms/roms/Sega%20-%20Mega%20Drive%20-%20Genesis.zip/Spider-Man%20%28World%29%20%28Sega%29.zip" TargetMode="External"/><Relationship Id="rId1134" Type="http://schemas.openxmlformats.org/officeDocument/2006/relationships/hyperlink" Target="https://archive.org/download/ni-roms/roms/Sega%20-%20Mega%20Drive%20-%20Genesis.zip/Hellfire%20%28Japan%29.zip" TargetMode="External"/><Relationship Id="rId2465" Type="http://schemas.openxmlformats.org/officeDocument/2006/relationships/hyperlink" Target="https://archive.org/download/ni-roms/roms/Sega%20-%20Mega%20Drive%20-%20Genesis.zip/Spider-Man%20.%20Venom%20-%20Maximum%20Carnage%20%28World%29.zip" TargetMode="External"/><Relationship Id="rId1135" Type="http://schemas.openxmlformats.org/officeDocument/2006/relationships/hyperlink" Target="https://archive.org/download/ni-roms/roms/Sega%20-%20Mega%20Drive%20-%20Genesis.zip/Hellfire%20%28USA%29%20%28Beta%29%20%281990-07-10%29.zip" TargetMode="External"/><Relationship Id="rId2466" Type="http://schemas.openxmlformats.org/officeDocument/2006/relationships/hyperlink" Target="https://archive.org/download/ni-roms/roms/Sega%20-%20Mega%20Drive%20-%20Genesis.zip/Spider-Man%20X-Men%20-%20Arcade%27s%20Revenge%20%28Europe%29.zip" TargetMode="External"/><Relationship Id="rId1125" Type="http://schemas.openxmlformats.org/officeDocument/2006/relationships/hyperlink" Target="https://archive.org/download/ni-roms/roms/Sega%20-%20Mega%20Drive%20-%20Genesis.zip/Haunting%20Starring%20Polterguy%20%28USA%2C%20Europe%29.zip" TargetMode="External"/><Relationship Id="rId2456" Type="http://schemas.openxmlformats.org/officeDocument/2006/relationships/hyperlink" Target="https://archive.org/download/ni-roms/roms/Sega%20-%20Mega%20Drive%20-%20Genesis.zip/Speedball%202%20%28Japan%29%20%28En%29.zip" TargetMode="External"/><Relationship Id="rId1126" Type="http://schemas.openxmlformats.org/officeDocument/2006/relationships/hyperlink" Target="https://archive.org/download/ni-roms/roms/Sega%20-%20Mega%20Drive%20-%20Genesis.zip/Havoc%20%28Europe%29.zip" TargetMode="External"/><Relationship Id="rId2457" Type="http://schemas.openxmlformats.org/officeDocument/2006/relationships/hyperlink" Target="https://archive.org/download/ni-roms/roms/Sega%20-%20Mega%20Drive%20-%20Genesis.zip/Speedball%202%20-%20Brutal%20Deluxe%20%28USA%29%20%28Beta%29%20%281991-06-07%29.zip" TargetMode="External"/><Relationship Id="rId1127" Type="http://schemas.openxmlformats.org/officeDocument/2006/relationships/hyperlink" Target="https://archive.org/download/ni-roms/roms/Sega%20-%20Mega%20Drive%20-%20Genesis.zip/Hayato%27s%20Journey%20%28World%29%20%28Aftermarket%29%20%28Unl%29.zip" TargetMode="External"/><Relationship Id="rId2458" Type="http://schemas.openxmlformats.org/officeDocument/2006/relationships/hyperlink" Target="https://archive.org/download/ni-roms/roms/Sega%20-%20Mega%20Drive%20-%20Genesis.zip/Speedball%202%20-%20Brutal%20Deluxe%20%28USA%29.zip" TargetMode="External"/><Relationship Id="rId1128" Type="http://schemas.openxmlformats.org/officeDocument/2006/relationships/hyperlink" Target="https://archive.org/download/ni-roms/roms/Sega%20-%20Mega%20Drive%20-%20Genesis.zip/Head-On%20Soccer%20%28USA%29.zip" TargetMode="External"/><Relationship Id="rId2459" Type="http://schemas.openxmlformats.org/officeDocument/2006/relationships/hyperlink" Target="https://archive.org/download/ni-roms/roms/Sega%20-%20Mega%20Drive%20-%20Genesis.zip/Speedball%202%20-%20Brutal%20Deluxe%20%28World%29%20%28Evercade%29%20%28Unl%29.zip" TargetMode="External"/><Relationship Id="rId1129" Type="http://schemas.openxmlformats.org/officeDocument/2006/relationships/hyperlink" Target="https://archive.org/download/ni-roms/roms/Sega%20-%20Mega%20Drive%20-%20Genesis.zip/Headship%20MD%20-%20With%20Lasers%20%28World%29%20%28Aftermarket%29%20%28Unl%29.zip" TargetMode="External"/><Relationship Id="rId2450" Type="http://schemas.openxmlformats.org/officeDocument/2006/relationships/hyperlink" Target="https://archive.org/download/ni-roms/roms/Sega%20-%20Mega%20Drive%20-%20Genesis.zip/Space%20Invaders%2090%20%28Japan%29.zip" TargetMode="External"/><Relationship Id="rId1120" Type="http://schemas.openxmlformats.org/officeDocument/2006/relationships/hyperlink" Target="https://archive.org/download/ni-roms/roms/Sega%20-%20Mega%20Drive%20-%20Genesis.zip/HardBall%20%2794%20%28USA%2C%20Europe%29.zip" TargetMode="External"/><Relationship Id="rId2451" Type="http://schemas.openxmlformats.org/officeDocument/2006/relationships/hyperlink" Target="https://archive.org/download/ni-roms/roms/Sega%20-%20Mega%20Drive%20-%20Genesis.zip/Sparkster%20%28Europe%29.zip" TargetMode="External"/><Relationship Id="rId1121" Type="http://schemas.openxmlformats.org/officeDocument/2006/relationships/hyperlink" Target="https://archive.org/download/ni-roms/roms/Sega%20-%20Mega%20Drive%20-%20Genesis.zip/HardBall%20%2795%20%28USA%29.zip" TargetMode="External"/><Relationship Id="rId2452" Type="http://schemas.openxmlformats.org/officeDocument/2006/relationships/hyperlink" Target="https://archive.org/download/ni-roms/roms/Sega%20-%20Mega%20Drive%20-%20Genesis.zip/Sparkster%20%28USA%29.zip" TargetMode="External"/><Relationship Id="rId1122" Type="http://schemas.openxmlformats.org/officeDocument/2006/relationships/hyperlink" Target="https://archive.org/download/ni-roms/roms/Sega%20-%20Mega%20Drive%20-%20Genesis.zip/Hard%20Drivin%27%20%28World%29.zip" TargetMode="External"/><Relationship Id="rId2453" Type="http://schemas.openxmlformats.org/officeDocument/2006/relationships/hyperlink" Target="https://archive.org/download/ni-roms/roms/Sega%20-%20Mega%20Drive%20-%20Genesis.zip/Sparkster%20-%20Rocket%20Knight%20Adventures%202%20%28Japan%29.zip" TargetMode="External"/><Relationship Id="rId1123" Type="http://schemas.openxmlformats.org/officeDocument/2006/relationships/hyperlink" Target="https://archive.org/download/ni-roms/roms/Sega%20-%20Mega%20Drive%20-%20Genesis.zip/Hardwired%20%28USA%2C%20Europe%29%20%28Beta%29.zip" TargetMode="External"/><Relationship Id="rId2454" Type="http://schemas.openxmlformats.org/officeDocument/2006/relationships/hyperlink" Target="https://archive.org/download/ni-roms/roms/Sega%20-%20Mega%20Drive%20-%20Genesis.zip/Spatter%20%28USA%2C%20Europe%29%20%28Mega%20Drive%20Mini%202%2C%20Genesis%20Mini%202%29.zip" TargetMode="External"/><Relationship Id="rId1124" Type="http://schemas.openxmlformats.org/officeDocument/2006/relationships/hyperlink" Target="https://archive.org/download/ni-roms/roms/Sega%20-%20Mega%20Drive%20-%20Genesis.zip/Harry%20Potter%20%28China%29%20%28En%29%20%28Aftermarket%29%20%28Unl%29.zip" TargetMode="External"/><Relationship Id="rId2455" Type="http://schemas.openxmlformats.org/officeDocument/2006/relationships/hyperlink" Target="https://archive.org/download/ni-roms/roms/Sega%20-%20Mega%20Drive%20-%20Genesis.zip/Speedball%202%20%28Europe%29.zip" TargetMode="External"/><Relationship Id="rId1158" Type="http://schemas.openxmlformats.org/officeDocument/2006/relationships/hyperlink" Target="https://archive.org/download/ni-roms/roms/Sega%20-%20Mega%20Drive%20-%20Genesis.zip/Hoops%20Shut%20Up%20and%20Jam%202%20%28World%29%20%28Evercade%29%20%28Aftermarket%29%20%28Unl%29.zip" TargetMode="External"/><Relationship Id="rId2489" Type="http://schemas.openxmlformats.org/officeDocument/2006/relationships/hyperlink" Target="https://archive.org/download/ni-roms/roms/Sega%20-%20Mega%20Drive%20-%20Genesis.zip/Star%20Mobile%20%28USA%2C%20Europe%29%20%28Mega%20Drive%20Mini%202%2C%20Genesis%20Mini%202%29.zip" TargetMode="External"/><Relationship Id="rId1159" Type="http://schemas.openxmlformats.org/officeDocument/2006/relationships/hyperlink" Target="https://archive.org/download/ni-roms/roms/Sega%20-%20Mega%20Drive%20-%20Genesis.zip/Hover%20Tank%20X-Treme%20%28World%29%20%28Proto%29%20%28Aftermarket%29%20%28Unl%29.zip" TargetMode="External"/><Relationship Id="rId2480" Type="http://schemas.openxmlformats.org/officeDocument/2006/relationships/hyperlink" Target="https://archive.org/download/ni-roms/roms/Sega%20-%20Mega%20Drive%20-%20Genesis.zip/Sport%20Games%20%28Brazil%29%20%28En%29.zip" TargetMode="External"/><Relationship Id="rId1150" Type="http://schemas.openxmlformats.org/officeDocument/2006/relationships/hyperlink" Target="https://archive.org/download/ni-roms/roms/Sega%20-%20Mega%20Drive%20-%20Genesis.zip/Home%20Alone%20%28USA%2C%20Europe%29.zip" TargetMode="External"/><Relationship Id="rId2481" Type="http://schemas.openxmlformats.org/officeDocument/2006/relationships/hyperlink" Target="https://archive.org/download/ni-roms/roms/Sega%20-%20Mega%20Drive%20-%20Genesis.zip/Sports%20Talk%20Baseball%20%28USA%29.zip" TargetMode="External"/><Relationship Id="rId1151" Type="http://schemas.openxmlformats.org/officeDocument/2006/relationships/hyperlink" Target="https://archive.org/download/ni-roms/roms/Sega%20-%20Mega%20Drive%20-%20Genesis.zip/Home%20Alone%202%20-%20Lost%20in%20New%20York%20%28USA%29%20%281993-09-29%29%20%28Sega%20Channel%29.zip" TargetMode="External"/><Relationship Id="rId2482" Type="http://schemas.openxmlformats.org/officeDocument/2006/relationships/hyperlink" Target="https://archive.org/download/ni-roms/roms/Sega%20-%20Mega%20Drive%20-%20Genesis.zip/Spot%20Goes%20to%20Hollywood%20%28Europe%29.zip" TargetMode="External"/><Relationship Id="rId1152" Type="http://schemas.openxmlformats.org/officeDocument/2006/relationships/hyperlink" Target="https://archive.org/download/ni-roms/roms/Sega%20-%20Mega%20Drive%20-%20Genesis.zip/Home%20Alone%202%20-%20Lost%20in%20New%20York%20%28USA%29.zip" TargetMode="External"/><Relationship Id="rId2483" Type="http://schemas.openxmlformats.org/officeDocument/2006/relationships/hyperlink" Target="https://archive.org/download/ni-roms/roms/Sega%20-%20Mega%20Drive%20-%20Genesis.zip/Spot%20Goes%20to%20Hollywood%20%28USA%29.zip" TargetMode="External"/><Relationship Id="rId1153" Type="http://schemas.openxmlformats.org/officeDocument/2006/relationships/hyperlink" Target="https://archive.org/download/ni-roms/roms/Sega%20-%20Mega%20Drive%20-%20Genesis.zip/Hongzha%20Xiaozi%20-%20Bomboy%20%28Taiwan%29%20%28En%29%20%28Unl%29.zip" TargetMode="External"/><Relationship Id="rId2484" Type="http://schemas.openxmlformats.org/officeDocument/2006/relationships/hyperlink" Target="https://archive.org/download/ni-roms/roms/Sega%20-%20Mega%20Drive%20-%20Genesis.zip/Squirrel%20King%20%28Taiwan%29%20%28En%29%20%28Unl%29.zip" TargetMode="External"/><Relationship Id="rId1154" Type="http://schemas.openxmlformats.org/officeDocument/2006/relationships/hyperlink" Target="https://archive.org/download/ni-roms/roms/Sega%20-%20Mega%20Drive%20-%20Genesis.zip/Honoo%20no%20Toukyuuji%20-%20Dodge%20Danpei%20%28Japan%29.zip" TargetMode="External"/><Relationship Id="rId2485" Type="http://schemas.openxmlformats.org/officeDocument/2006/relationships/hyperlink" Target="https://archive.org/download/ni-roms/roms/Sega%20-%20Mega%20Drive%20-%20Genesis.zip/Star%20Control%20%28USA%2C%20Europe%29%20%28Unl%29.zip" TargetMode="External"/><Relationship Id="rId1155" Type="http://schemas.openxmlformats.org/officeDocument/2006/relationships/hyperlink" Target="https://archive.org/download/ni-roms/roms/Sega%20-%20Mega%20Drive%20-%20Genesis.zip/Hook%20%28Europe%29.zip" TargetMode="External"/><Relationship Id="rId2486" Type="http://schemas.openxmlformats.org/officeDocument/2006/relationships/hyperlink" Target="https://archive.org/download/ni-roms/roms/Sega%20-%20Mega%20Drive%20-%20Genesis.zip/Star%20Cruiser%20%28Japan%29.zip" TargetMode="External"/><Relationship Id="rId1156" Type="http://schemas.openxmlformats.org/officeDocument/2006/relationships/hyperlink" Target="https://archive.org/download/ni-roms/roms/Sega%20-%20Mega%20Drive%20-%20Genesis.zip/Hook%20%28USA%29.zip" TargetMode="External"/><Relationship Id="rId2487" Type="http://schemas.openxmlformats.org/officeDocument/2006/relationships/hyperlink" Target="https://archive.org/download/ni-roms/roms/Sega%20-%20Mega%20Drive%20-%20Genesis.zip/Star%20J%20%28World%29%20%28Demo%29%20%28Aftermarket%29%20%28Unl%29.zip" TargetMode="External"/><Relationship Id="rId1157" Type="http://schemas.openxmlformats.org/officeDocument/2006/relationships/hyperlink" Target="https://archive.org/download/ni-roms/roms/Sega%20-%20Mega%20Drive%20-%20Genesis.zip/Hoops%20Shut%20Up%20and%20Jam%20%28World%29%20%28Evercade%29%20%28Aftermarket%29%20%28Unl%29.zip" TargetMode="External"/><Relationship Id="rId2488" Type="http://schemas.openxmlformats.org/officeDocument/2006/relationships/hyperlink" Target="https://archive.org/download/ni-roms/roms/Sega%20-%20Mega%20Drive%20-%20Genesis.zip/Star%20Mobile%20%28Japan%29%20%28Mega%20Drive%20Mini%202%29.zip" TargetMode="External"/><Relationship Id="rId1147" Type="http://schemas.openxmlformats.org/officeDocument/2006/relationships/hyperlink" Target="https://archive.org/download/ni-roms/roms/Sega%20-%20Mega%20Drive%20-%20Genesis.zip/Hit%20the%20Ice%20-%20VHL%20-%20The%20Official%20Video%20Hockey%20League%20%28USA%29.zip" TargetMode="External"/><Relationship Id="rId2478" Type="http://schemas.openxmlformats.org/officeDocument/2006/relationships/hyperlink" Target="https://archive.org/download/ni-roms/roms/Sega%20-%20Mega%20Drive%20-%20Genesis.zip/Splatterhouse%20Part%202%20%28Japan%29.zip" TargetMode="External"/><Relationship Id="rId1148" Type="http://schemas.openxmlformats.org/officeDocument/2006/relationships/hyperlink" Target="https://archive.org/download/ni-roms/roms/Sega%20-%20Mega%20Drive%20-%20Genesis.zip/Hokuto%20no%20Ken%20-%20Shin%20Seikimatsu%20Kyuuseishu%20Densetsu%20%28Japan%29.zip" TargetMode="External"/><Relationship Id="rId2479" Type="http://schemas.openxmlformats.org/officeDocument/2006/relationships/hyperlink" Target="https://archive.org/download/ni-roms/roms/Sega%20-%20Mega%20Drive%20-%20Genesis.zip/Splatterhouse%20Part%203%20%28Japan%2C%20Korea%29%20%28En%29.zip" TargetMode="External"/><Relationship Id="rId1149" Type="http://schemas.openxmlformats.org/officeDocument/2006/relationships/hyperlink" Target="https://archive.org/download/ni-roms/roms/Sega%20-%20Mega%20Drive%20-%20Genesis.zip/Home%20Alone%20%28USA%2C%20Europe%29%20%28Beta%29%20%281992-07-xx%29.zip" TargetMode="External"/><Relationship Id="rId2470" Type="http://schemas.openxmlformats.org/officeDocument/2006/relationships/hyperlink" Target="https://archive.org/download/ni-roms/roms/Sega%20-%20Mega%20Drive%20-%20Genesis.zip/Spirou%20%28Europe%29%20%28En%2CFr%2CDe%2CEs%29%20%28Beta%29.zip" TargetMode="External"/><Relationship Id="rId1140" Type="http://schemas.openxmlformats.org/officeDocument/2006/relationships/hyperlink" Target="https://archive.org/download/ni-roms/roms/Sega%20-%20Mega%20Drive%20-%20Genesis.zip/Herzog%20Zwei%20%28Japan%29.zip" TargetMode="External"/><Relationship Id="rId2471" Type="http://schemas.openxmlformats.org/officeDocument/2006/relationships/hyperlink" Target="https://archive.org/download/ni-roms/roms/Sega%20-%20Mega%20Drive%20-%20Genesis.zip/Spirou%20%28Europe%29%20%28En%2CFr%2CDe%2CEs%29.zip" TargetMode="External"/><Relationship Id="rId1141" Type="http://schemas.openxmlformats.org/officeDocument/2006/relationships/hyperlink" Target="https://archive.org/download/ni-roms/roms/Sega%20-%20Mega%20Drive%20-%20Genesis.zip/Herzog%20Zwei%20%28USA%2C%20Europe%29.zip" TargetMode="External"/><Relationship Id="rId2472" Type="http://schemas.openxmlformats.org/officeDocument/2006/relationships/hyperlink" Target="https://archive.org/download/ni-roms/roms/Sega%20-%20Mega%20Drive%20-%20Genesis.zip/Splatterhouse%202%20%28Europe%29.zip" TargetMode="External"/><Relationship Id="rId1142" Type="http://schemas.openxmlformats.org/officeDocument/2006/relationships/hyperlink" Target="https://archive.org/download/ni-roms/roms/Sega%20-%20Mega%20Drive%20-%20Genesis.zip/Hex%20Sweeper%20%28World%29%20%28Aftermarket%29%20%28Unl%29.zip" TargetMode="External"/><Relationship Id="rId2473" Type="http://schemas.openxmlformats.org/officeDocument/2006/relationships/hyperlink" Target="https://archive.org/download/ni-roms/roms/Sega%20-%20Mega%20Drive%20-%20Genesis.zip/Splatterhouse%202%20%28USA%29%20%281992-03-02%29%20%28Sega%20Channel%29.zip" TargetMode="External"/><Relationship Id="rId1143" Type="http://schemas.openxmlformats.org/officeDocument/2006/relationships/hyperlink" Target="https://archive.org/download/ni-roms/roms/Sega%20-%20Mega%20Drive%20-%20Genesis.zip/Hexagonos%20%28Brazil%29%20%28Mega%20Drive%204%29.zip" TargetMode="External"/><Relationship Id="rId2474" Type="http://schemas.openxmlformats.org/officeDocument/2006/relationships/hyperlink" Target="https://archive.org/download/ni-roms/roms/Sega%20-%20Mega%20Drive%20-%20Genesis.zip/Splatterhouse%202%20%28USA%29.zip" TargetMode="External"/><Relationship Id="rId1144" Type="http://schemas.openxmlformats.org/officeDocument/2006/relationships/hyperlink" Target="https://archive.org/download/ni-roms/roms/Sega%20-%20Mega%20Drive%20-%20Genesis.zip/Hide%20the%20Baby%20%28World%29%20%28v1.1%29%20%28Aftermarket%29%20%28Unl%29.zip" TargetMode="External"/><Relationship Id="rId2475" Type="http://schemas.openxmlformats.org/officeDocument/2006/relationships/hyperlink" Target="https://archive.org/download/ni-roms/roms/Sega%20-%20Mega%20Drive%20-%20Genesis.zip/Splatterhouse%202%20%28World%29%20%28Evercade%29%20%28Aftermarket%29%20%28Unl%29.zip" TargetMode="External"/><Relationship Id="rId1145" Type="http://schemas.openxmlformats.org/officeDocument/2006/relationships/hyperlink" Target="https://archive.org/download/ni-roms/roms/Sega%20-%20Mega%20Drive%20-%20Genesis.zip/High%20Seas%20Havoc%20%28USA%29%20%28Beta%29.zip" TargetMode="External"/><Relationship Id="rId2476" Type="http://schemas.openxmlformats.org/officeDocument/2006/relationships/hyperlink" Target="https://archive.org/download/ni-roms/roms/Sega%20-%20Mega%20Drive%20-%20Genesis.zip/Splatterhouse%203%20%28USA%29.zip" TargetMode="External"/><Relationship Id="rId1146" Type="http://schemas.openxmlformats.org/officeDocument/2006/relationships/hyperlink" Target="https://archive.org/download/ni-roms/roms/Sega%20-%20Mega%20Drive%20-%20Genesis.zip/High%20Seas%20Havoc%20%28USA%29.zip" TargetMode="External"/><Relationship Id="rId2477" Type="http://schemas.openxmlformats.org/officeDocument/2006/relationships/hyperlink" Target="https://archive.org/download/ni-roms/roms/Sega%20-%20Mega%20Drive%20-%20Genesis.zip/Splatterhouse%203%20%28World%29%20%28Evercade%29%20%28Aftermarket%29%20%28Unl%29.zip" TargetMode="External"/><Relationship Id="rId1213" Type="http://schemas.openxmlformats.org/officeDocument/2006/relationships/hyperlink" Target="https://archive.org/download/ni-roms/roms/Sega%20-%20Mega%20Drive%20-%20Genesis.zip/Irena%20-%20Genesis%20Metal%20Fury%20%28World%29%20%282021-10-01%29%20%28Demo%29%20%28Aftermarket%29%20%28Unl%29.zip" TargetMode="External"/><Relationship Id="rId2544" Type="http://schemas.openxmlformats.org/officeDocument/2006/relationships/hyperlink" Target="https://archive.org/download/ni-roms/roms/Sega%20-%20Mega%20Drive%20-%20Genesis.zip/Streets%20of%20Rage%202%20%28Japan%29%20%28En%2CJa%29%20%28Mega%20Drive%20Mini%29.zip" TargetMode="External"/><Relationship Id="rId1214" Type="http://schemas.openxmlformats.org/officeDocument/2006/relationships/hyperlink" Target="https://archive.org/download/ni-roms/roms/Sega%20-%20Mega%20Drive%20-%20Genesis.zip/Irena%20-%20Genesis%20Metal%20Fury%20%28World%29%20%282021-12-09%29%20%28Demo%29%20%28Aftermarket%29%20%28Unl%29.zip" TargetMode="External"/><Relationship Id="rId2545" Type="http://schemas.openxmlformats.org/officeDocument/2006/relationships/hyperlink" Target="https://archive.org/download/ni-roms/roms/Sega%20-%20Mega%20Drive%20-%20Genesis.zip/Streets%20of%20Rage%202%20%28USA%29.zip" TargetMode="External"/><Relationship Id="rId1215" Type="http://schemas.openxmlformats.org/officeDocument/2006/relationships/hyperlink" Target="https://archive.org/download/ni-roms/roms/Sega%20-%20Mega%20Drive%20-%20Genesis.zip/Irmaos%20Aratu%20%28World%29%20%28Pt%29%20%28Demo%29%20%28Aftermarket%29%20%28Unl%29.zip" TargetMode="External"/><Relationship Id="rId2546" Type="http://schemas.openxmlformats.org/officeDocument/2006/relationships/hyperlink" Target="https://archive.org/download/ni-roms/roms/Sega%20-%20Mega%20Drive%20-%20Genesis.zip/Streets%20of%20Rage%203%20%28Asia%29%20%28En%29.zip" TargetMode="External"/><Relationship Id="rId1216" Type="http://schemas.openxmlformats.org/officeDocument/2006/relationships/hyperlink" Target="https://archive.org/download/ni-roms/roms/Sega%20-%20Mega%20Drive%20-%20Genesis.zip/Irmaos%20Aratu%20%28World%29%20%28Pt-BR%29%20%28Aftermarket%29%20%28Unl%29.zip" TargetMode="External"/><Relationship Id="rId2547" Type="http://schemas.openxmlformats.org/officeDocument/2006/relationships/hyperlink" Target="https://archive.org/download/ni-roms/roms/Sega%20-%20Mega%20Drive%20-%20Genesis.zip/Streets%20of%20Rage%203%20%28Europe%29%20%28Beta%29%20%281994-04-12%29.zip" TargetMode="External"/><Relationship Id="rId1217" Type="http://schemas.openxmlformats.org/officeDocument/2006/relationships/hyperlink" Target="https://archive.org/download/ni-roms/roms/Sega%20-%20Mega%20Drive%20-%20Genesis.zip/Iron%20Man%20%28Russia%29%20%28Aftermarket%29%20%28Unl%29.zip" TargetMode="External"/><Relationship Id="rId2548" Type="http://schemas.openxmlformats.org/officeDocument/2006/relationships/hyperlink" Target="https://archive.org/download/ni-roms/roms/Sega%20-%20Mega%20Drive%20-%20Genesis.zip/Streets%20of%20Rage%203%20%28Europe%29%20%28Beta%29%20%281994-04-13%29.zip" TargetMode="External"/><Relationship Id="rId1218" Type="http://schemas.openxmlformats.org/officeDocument/2006/relationships/hyperlink" Target="https://archive.org/download/ni-roms/roms/Sega%20-%20Mega%20Drive%20-%20Genesis.zip/Ishido%20-%20The%20Way%20of%20Stones%20%28USA%29%20%28Unl%29.zip" TargetMode="External"/><Relationship Id="rId2549" Type="http://schemas.openxmlformats.org/officeDocument/2006/relationships/hyperlink" Target="https://archive.org/download/ni-roms/roms/Sega%20-%20Mega%20Drive%20-%20Genesis.zip/Streets%20of%20Rage%203%20%28Europe%29%20%28Beta%29%20%281994-04-15%29.zip" TargetMode="External"/><Relationship Id="rId1219" Type="http://schemas.openxmlformats.org/officeDocument/2006/relationships/hyperlink" Target="https://archive.org/download/ni-roms/roms/Sega%20-%20Mega%20Drive%20-%20Genesis.zip/It%20Came%20from%20the%20Desert%20%28USA%29%20%28Proto%29.zip" TargetMode="External"/><Relationship Id="rId2540" Type="http://schemas.openxmlformats.org/officeDocument/2006/relationships/hyperlink" Target="https://archive.org/download/ni-roms/roms/Sega%20-%20Mega%20Drive%20-%20Genesis.zip/Street%20Smart%20%28Japan%2C%20USA%29%20%28En%29.zip" TargetMode="External"/><Relationship Id="rId1210" Type="http://schemas.openxmlformats.org/officeDocument/2006/relationships/hyperlink" Target="https://archive.org/download/ni-roms/roms/Sega%20-%20Mega%20Drive%20-%20Genesis.zip/Irena%20-%20Genesis%20Metal%20Fury%20%28World%29%20%282021-01-13%29%20%28Demo%29%20%28Aftermarket%29%20%28Unl%29.zip" TargetMode="External"/><Relationship Id="rId2541" Type="http://schemas.openxmlformats.org/officeDocument/2006/relationships/hyperlink" Target="https://archive.org/download/ni-roms/roms/Sega%20-%20Mega%20Drive%20-%20Genesis.zip/Streets%20of%20Rage%20%28World%29%20%28Pirate%29.zip" TargetMode="External"/><Relationship Id="rId1211" Type="http://schemas.openxmlformats.org/officeDocument/2006/relationships/hyperlink" Target="https://archive.org/download/ni-roms/roms/Sega%20-%20Mega%20Drive%20-%20Genesis.zip/Irena%20-%20Genesis%20Metal%20Fury%20%28World%29%20%282021-01-21%29%20%28Demo%29%20%28Aftermarket%29%20%28Unl%29.zip" TargetMode="External"/><Relationship Id="rId2542" Type="http://schemas.openxmlformats.org/officeDocument/2006/relationships/hyperlink" Target="https://archive.org/download/ni-roms/roms/Sega%20-%20Mega%20Drive%20-%20Genesis.zip/Streets%20of%20Rage%20%28World%29%20%28Rev%20A%29.zip" TargetMode="External"/><Relationship Id="rId1212" Type="http://schemas.openxmlformats.org/officeDocument/2006/relationships/hyperlink" Target="https://archive.org/download/ni-roms/roms/Sega%20-%20Mega%20Drive%20-%20Genesis.zip/Irena%20-%20Genesis%20Metal%20Fury%20%28World%29%20%282021-01-22%29%20%28Demo%29%20%28Aftermarket%29%20%28Unl%29.zip" TargetMode="External"/><Relationship Id="rId2543" Type="http://schemas.openxmlformats.org/officeDocument/2006/relationships/hyperlink" Target="https://archive.org/download/ni-roms/roms/Sega%20-%20Mega%20Drive%20-%20Genesis.zip/Streets%20of%20Rage%20%28World%29.zip" TargetMode="External"/><Relationship Id="rId1202" Type="http://schemas.openxmlformats.org/officeDocument/2006/relationships/hyperlink" Target="https://archive.org/download/ni-roms/roms/Sega%20-%20Mega%20Drive%20-%20Genesis.zip/Instruments%20of%20Chaos%20Starring%20Young%20Indiana%20Jones%20%28USA%29%20%28Beta%29%20%281994-01-27%29.zip" TargetMode="External"/><Relationship Id="rId2533" Type="http://schemas.openxmlformats.org/officeDocument/2006/relationships/hyperlink" Target="https://archive.org/download/ni-roms/roms/Sega%20-%20Mega%20Drive%20-%20Genesis.zip/Street%20Fighter%20II%27%20-%20Special%20Champion%20Edition%20%28USA%29%20%28Virtual%20Console%29.zip" TargetMode="External"/><Relationship Id="rId1203" Type="http://schemas.openxmlformats.org/officeDocument/2006/relationships/hyperlink" Target="https://archive.org/download/ni-roms/roms/Sega%20-%20Mega%20Drive%20-%20Genesis.zip/Instruments%20of%20Chaos%20Starring%20Young%20Indiana%20Jones%20%28USA%29.zip" TargetMode="External"/><Relationship Id="rId2534" Type="http://schemas.openxmlformats.org/officeDocument/2006/relationships/hyperlink" Target="https://archive.org/download/ni-roms/roms/Sega%20-%20Mega%20Drive%20-%20Genesis.zip/Street%20Fighter%20II%27%20-%20Special%20Champion%20Edition%20%28USA%29.zip" TargetMode="External"/><Relationship Id="rId1204" Type="http://schemas.openxmlformats.org/officeDocument/2006/relationships/hyperlink" Target="https://archive.org/download/ni-roms/roms/Sega%20-%20Mega%20Drive%20-%20Genesis.zip/International%20Rugby%20%28Europe%29.zip" TargetMode="External"/><Relationship Id="rId2535" Type="http://schemas.openxmlformats.org/officeDocument/2006/relationships/hyperlink" Target="https://archive.org/download/ni-roms/roms/Sega%20-%20Mega%20Drive%20-%20Genesis.zip/Street%20Fighter%20II%27%20Plus%20-%20Champion%20Edition%20%28Japan%29%20%28Virtual%20Console%29.zip" TargetMode="External"/><Relationship Id="rId1205" Type="http://schemas.openxmlformats.org/officeDocument/2006/relationships/hyperlink" Target="https://archive.org/download/ni-roms/roms/Sega%20-%20Mega%20Drive%20-%20Genesis.zip/International%20Sensible%20Soccer%20%28Europe%29%20%28En%2CFr%2CDe%2CIt%29.zip" TargetMode="External"/><Relationship Id="rId2536" Type="http://schemas.openxmlformats.org/officeDocument/2006/relationships/hyperlink" Target="https://archive.org/download/ni-roms/roms/Sega%20-%20Mega%20Drive%20-%20Genesis.zip/Street%20Fighter%20II%27%20Plus%20-%20Champion%20Edition%20%28Japan%2C%20Korea%29%20%28Ja%29.zip" TargetMode="External"/><Relationship Id="rId1206" Type="http://schemas.openxmlformats.org/officeDocument/2006/relationships/hyperlink" Target="https://archive.org/download/ni-roms/roms/Sega%20-%20Mega%20Drive%20-%20Genesis.zip/International%20Superstar%20Soccer%20Deluxe%20%28Europe%2C%20Brazil%29%20%28En%29.zip" TargetMode="External"/><Relationship Id="rId2537" Type="http://schemas.openxmlformats.org/officeDocument/2006/relationships/hyperlink" Target="https://archive.org/download/ni-roms/roms/Sega%20-%20Mega%20Drive%20-%20Genesis.zip/Street%20Racer%20%28Europe%29%20%28Beta%29%20%281995-03-21%29.zip" TargetMode="External"/><Relationship Id="rId1207" Type="http://schemas.openxmlformats.org/officeDocument/2006/relationships/hyperlink" Target="https://archive.org/download/ni-roms/roms/Sega%20-%20Mega%20Drive%20-%20Genesis.zip/Iraq%20War%202003%20%28China%29%20%28En%29%20%28Aftermarket%29%20%28Unl%29.zip" TargetMode="External"/><Relationship Id="rId2538" Type="http://schemas.openxmlformats.org/officeDocument/2006/relationships/hyperlink" Target="https://archive.org/download/ni-roms/roms/Sega%20-%20Mega%20Drive%20-%20Genesis.zip/Street%20Racer%20%28Europe%29.zip" TargetMode="External"/><Relationship Id="rId1208" Type="http://schemas.openxmlformats.org/officeDocument/2006/relationships/hyperlink" Target="https://archive.org/download/ni-roms/roms/Sega%20-%20Mega%20Drive%20-%20Genesis.zip/Iraq%20War%202003%20%28Russia%29%20%28Aftermarket%29%20%28Unl%29.zip" TargetMode="External"/><Relationship Id="rId2539" Type="http://schemas.openxmlformats.org/officeDocument/2006/relationships/hyperlink" Target="https://archive.org/download/ni-roms/roms/Sega%20-%20Mega%20Drive%20-%20Genesis.zip/Street%20Smart%20%28Japan%2C%20USA%29%20%28En%29%20%28Beta%29%20%281990-06-29%29.zip" TargetMode="External"/><Relationship Id="rId1209" Type="http://schemas.openxmlformats.org/officeDocument/2006/relationships/hyperlink" Target="https://archive.org/download/ni-roms/roms/Sega%20-%20Mega%20Drive%20-%20Genesis.zip/Irena%20-%20Genesis%20Metal%20Fury%20%28World%29%20%282019-06-19%29%20%28Demo%29%20%28Aftermarket%29%20%28Unl%29.zip" TargetMode="External"/><Relationship Id="rId2530" Type="http://schemas.openxmlformats.org/officeDocument/2006/relationships/hyperlink" Target="https://archive.org/download/ni-roms/roms/Sega%20-%20Mega%20Drive%20-%20Genesis.zip/Street%20Fighter%20II%27%20-%20Champion%20Edition%20%28USA%29%20%28Beta%29%20%281993-07-30%29.zip" TargetMode="External"/><Relationship Id="rId1200" Type="http://schemas.openxmlformats.org/officeDocument/2006/relationships/hyperlink" Target="https://archive.org/download/ni-roms/roms/Sega%20-%20Mega%20Drive%20-%20Genesis.zip/Instruments%20of%20Chaos%20Starring%20Young%20Indiana%20Jones%20%28USA%29%20%28Beta%29%20%281994-01-03%29.zip" TargetMode="External"/><Relationship Id="rId2531" Type="http://schemas.openxmlformats.org/officeDocument/2006/relationships/hyperlink" Target="https://archive.org/download/ni-roms/roms/Sega%20-%20Mega%20Drive%20-%20Genesis.zip/Street%20Fighter%20II%27%20-%20Special%20Champion%20Edition%20%28Europe%29%20%28Virtual%20Console%29.zip" TargetMode="External"/><Relationship Id="rId1201" Type="http://schemas.openxmlformats.org/officeDocument/2006/relationships/hyperlink" Target="https://archive.org/download/ni-roms/roms/Sega%20-%20Mega%20Drive%20-%20Genesis.zip/Instruments%20of%20Chaos%20Starring%20Young%20Indiana%20Jones%20%28USA%29%20%28Beta%29%20%281994-01-26%29.zip" TargetMode="External"/><Relationship Id="rId2532" Type="http://schemas.openxmlformats.org/officeDocument/2006/relationships/hyperlink" Target="https://archive.org/download/ni-roms/roms/Sega%20-%20Mega%20Drive%20-%20Genesis.zip/Street%20Fighter%20II%27%20-%20Special%20Champion%20Edition%20%28Europe%29.zip" TargetMode="External"/><Relationship Id="rId1235" Type="http://schemas.openxmlformats.org/officeDocument/2006/relationships/hyperlink" Target="https://archive.org/download/ni-roms/roms/Sega%20-%20Mega%20Drive%20-%20Genesis.zip/James%20Pond%20II%20%28Japan%2C%20Korea%29%20%28Ja%29.zip" TargetMode="External"/><Relationship Id="rId2566" Type="http://schemas.openxmlformats.org/officeDocument/2006/relationships/hyperlink" Target="https://archive.org/download/ni-roms/roms/Sega%20-%20Mega%20Drive%20-%20Genesis.zip/Strider%20%28USA%2C%20Europe%29.zip" TargetMode="External"/><Relationship Id="rId1236" Type="http://schemas.openxmlformats.org/officeDocument/2006/relationships/hyperlink" Target="https://archive.org/download/ni-roms/roms/Sega%20-%20Mega%20Drive%20-%20Genesis.zip/James%20Pond%20II%20-%20Codename%20-%20Robocod%20%28USA%2C%20Europe%29.zip" TargetMode="External"/><Relationship Id="rId2567" Type="http://schemas.openxmlformats.org/officeDocument/2006/relationships/hyperlink" Target="https://archive.org/download/ni-roms/roms/Sega%20-%20Mega%20Drive%20-%20Genesis.zip/Strider%20Hiryuu%20%28Japan%29%20%28Rev%20A%29%20%28Mega%20Drive%20Mini%29.zip" TargetMode="External"/><Relationship Id="rId1237" Type="http://schemas.openxmlformats.org/officeDocument/2006/relationships/hyperlink" Target="https://archive.org/download/ni-roms/roms/Sega%20-%20Mega%20Drive%20-%20Genesis.zip/Jammit%20%28USA%29.zip" TargetMode="External"/><Relationship Id="rId2568" Type="http://schemas.openxmlformats.org/officeDocument/2006/relationships/hyperlink" Target="https://archive.org/download/ni-roms/roms/Sega%20-%20Mega%20Drive%20-%20Genesis.zip/Strider%20Hiryuu%20%28Japan%29%20%28Rev%20A%29%20%28Virtual%20Console%29.zip" TargetMode="External"/><Relationship Id="rId1238" Type="http://schemas.openxmlformats.org/officeDocument/2006/relationships/hyperlink" Target="https://archive.org/download/ni-roms/roms/Sega%20-%20Mega%20Drive%20-%20Genesis.zip/Janou%20Touryuumon%20%28Japan%29.zip" TargetMode="External"/><Relationship Id="rId2569" Type="http://schemas.openxmlformats.org/officeDocument/2006/relationships/hyperlink" Target="https://archive.org/download/ni-roms/roms/Sega%20-%20Mega%20Drive%20-%20Genesis.zip/Strider%20Hiryuu%20%28Japan%2C%20Korea%29%20%28Ja%29.zip" TargetMode="External"/><Relationship Id="rId1239" Type="http://schemas.openxmlformats.org/officeDocument/2006/relationships/hyperlink" Target="https://archive.org/download/ni-roms/roms/Sega%20-%20Mega%20Drive%20-%20Genesis.zip/Jantei%20Monogatari%20%28Japan%29.zip" TargetMode="External"/><Relationship Id="rId2560" Type="http://schemas.openxmlformats.org/officeDocument/2006/relationships/hyperlink" Target="https://archive.org/download/ni-roms/roms/Sega%20-%20Mega%20Drive%20-%20Genesis.zip/Streets%20of%20Rage%203%20%28USA%29%20%28Rev%20A%29%20%28Beta%29%20%281994-04-11%29.zip" TargetMode="External"/><Relationship Id="rId1230" Type="http://schemas.openxmlformats.org/officeDocument/2006/relationships/hyperlink" Target="https://archive.org/download/ni-roms/roms/Sega%20-%20Mega%20Drive%20-%20Genesis.zip/James%20%27Buster%27%20Douglas%20Knockout%20Boxing%20%28USA%2C%20Europe%29.zip" TargetMode="External"/><Relationship Id="rId2561" Type="http://schemas.openxmlformats.org/officeDocument/2006/relationships/hyperlink" Target="https://archive.org/download/ni-roms/roms/Sega%20-%20Mega%20Drive%20-%20Genesis.zip/Streets%20of%20Rage%203%20%28USA%29%20%28Rev%20A%29%20%28Beta%29%20%281994-04-12%29.zip" TargetMode="External"/><Relationship Id="rId1231" Type="http://schemas.openxmlformats.org/officeDocument/2006/relationships/hyperlink" Target="https://archive.org/download/ni-roms/roms/Sega%20-%20Mega%20Drive%20-%20Genesis.zip/James%20Bond%20007%20-%20The%20Duel%20%28Europe%29.zip" TargetMode="External"/><Relationship Id="rId2562" Type="http://schemas.openxmlformats.org/officeDocument/2006/relationships/hyperlink" Target="https://archive.org/download/ni-roms/roms/Sega%20-%20Mega%20Drive%20-%20Genesis.zip/Streets%20of%20Rage%203%20%28USA%29%20%28Rev%20A%29%20%28Beta%29%20%281994-04-13%29.zip" TargetMode="External"/><Relationship Id="rId1232" Type="http://schemas.openxmlformats.org/officeDocument/2006/relationships/hyperlink" Target="https://archive.org/download/ni-roms/roms/Sega%20-%20Mega%20Drive%20-%20Genesis.zip/James%20Bond%20007%20-%20The%20Duel%20%28USA%29.zip" TargetMode="External"/><Relationship Id="rId2563" Type="http://schemas.openxmlformats.org/officeDocument/2006/relationships/hyperlink" Target="https://archive.org/download/ni-roms/roms/Sega%20-%20Mega%20Drive%20-%20Genesis.zip/Streets%20of%20Rage%203%20%28USA%29.zip" TargetMode="External"/><Relationship Id="rId1233" Type="http://schemas.openxmlformats.org/officeDocument/2006/relationships/hyperlink" Target="https://archive.org/download/ni-roms/roms/Sega%20-%20Mega%20Drive%20-%20Genesis.zip/James%20Pond%20-%20Underwater%20Agent%20%28USA%2C%20Europe%29.zip" TargetMode="External"/><Relationship Id="rId2564" Type="http://schemas.openxmlformats.org/officeDocument/2006/relationships/hyperlink" Target="https://archive.org/download/ni-roms/roms/Sega%20-%20Mega%20Drive%20-%20Genesis.zip/Streets%20of%20Rage%20II%20%28Japan%2C%20Europe%29%20%28En%2CJa%29.zip" TargetMode="External"/><Relationship Id="rId1234" Type="http://schemas.openxmlformats.org/officeDocument/2006/relationships/hyperlink" Target="https://archive.org/download/ni-roms/roms/Sega%20-%20Mega%20Drive%20-%20Genesis.zip/James%20Pond%203%20%28USA%2C%20Europe%29.zip" TargetMode="External"/><Relationship Id="rId2565" Type="http://schemas.openxmlformats.org/officeDocument/2006/relationships/hyperlink" Target="https://archive.org/download/ni-roms/roms/Sega%20-%20Mega%20Drive%20-%20Genesis.zip/Strider%20%28USA%2C%20Europe%29%20%28Virtual%20Console%29.zip" TargetMode="External"/><Relationship Id="rId1224" Type="http://schemas.openxmlformats.org/officeDocument/2006/relationships/hyperlink" Target="https://archive.org/download/ni-roms/roms/Sega%20-%20Mega%20Drive%20-%20Genesis.zip/J.%20League%20Champion%20Soccer%20%28Japan%29.zip" TargetMode="External"/><Relationship Id="rId2555" Type="http://schemas.openxmlformats.org/officeDocument/2006/relationships/hyperlink" Target="https://archive.org/download/ni-roms/roms/Sega%20-%20Mega%20Drive%20-%20Genesis.zip/Streets%20of%20Rage%203%20%28USA%29%20%28Beta%29%20%281994-03-18%29.zip" TargetMode="External"/><Relationship Id="rId1225" Type="http://schemas.openxmlformats.org/officeDocument/2006/relationships/hyperlink" Target="https://archive.org/download/ni-roms/roms/Sega%20-%20Mega%20Drive%20-%20Genesis.zip/J.%20League%20Pro%20Striker%20%28Japan%29%20%28Rev%20A%29.zip" TargetMode="External"/><Relationship Id="rId2556" Type="http://schemas.openxmlformats.org/officeDocument/2006/relationships/hyperlink" Target="https://archive.org/download/ni-roms/roms/Sega%20-%20Mega%20Drive%20-%20Genesis.zip/Streets%20of%20Rage%203%20%28USA%29%20%28Rev%20A%29%20%28Beta%29%20%281994-03-28%29.zip" TargetMode="External"/><Relationship Id="rId1226" Type="http://schemas.openxmlformats.org/officeDocument/2006/relationships/hyperlink" Target="https://archive.org/download/ni-roms/roms/Sega%20-%20Mega%20Drive%20-%20Genesis.zip/J.%20League%20Pro%20Striker%20%28Japan%29.zip" TargetMode="External"/><Relationship Id="rId2557" Type="http://schemas.openxmlformats.org/officeDocument/2006/relationships/hyperlink" Target="https://archive.org/download/ni-roms/roms/Sega%20-%20Mega%20Drive%20-%20Genesis.zip/Streets%20of%20Rage%203%20%28USA%29%20%28Rev%20A%29%20%28Beta%29%20%281994-04-01%29.zip" TargetMode="External"/><Relationship Id="rId1227" Type="http://schemas.openxmlformats.org/officeDocument/2006/relationships/hyperlink" Target="https://archive.org/download/ni-roms/roms/Sega%20-%20Mega%20Drive%20-%20Genesis.zip/J.%20League%20Pro%20Striker%202%20%28Japan%29.zip" TargetMode="External"/><Relationship Id="rId2558" Type="http://schemas.openxmlformats.org/officeDocument/2006/relationships/hyperlink" Target="https://archive.org/download/ni-roms/roms/Sega%20-%20Mega%20Drive%20-%20Genesis.zip/Streets%20of%20Rage%203%20%28USA%29%20%28Rev%20A%29%20%28Beta%29%20%281994-04-04%29.zip" TargetMode="External"/><Relationship Id="rId1228" Type="http://schemas.openxmlformats.org/officeDocument/2006/relationships/hyperlink" Target="https://archive.org/download/ni-roms/roms/Sega%20-%20Mega%20Drive%20-%20Genesis.zip/J.%20League%20Pro%20Striker%20Perfect%20%28Japan%29.zip" TargetMode="External"/><Relationship Id="rId2559" Type="http://schemas.openxmlformats.org/officeDocument/2006/relationships/hyperlink" Target="https://archive.org/download/ni-roms/roms/Sega%20-%20Mega%20Drive%20-%20Genesis.zip/Streets%20of%20Rage%203%20%28USA%29%20%28Rev%20A%29%20%28Beta%29%20%281994-04-08%29.zip" TargetMode="External"/><Relationship Id="rId1229" Type="http://schemas.openxmlformats.org/officeDocument/2006/relationships/hyperlink" Target="https://archive.org/download/ni-roms/roms/Sega%20-%20Mega%20Drive%20-%20Genesis.zip/Jack%20Nicklaus%27%20Power%20Challenge%20Golf%20%28USA%2C%20Europe%29.zip" TargetMode="External"/><Relationship Id="rId2550" Type="http://schemas.openxmlformats.org/officeDocument/2006/relationships/hyperlink" Target="https://archive.org/download/ni-roms/roms/Sega%20-%20Mega%20Drive%20-%20Genesis.zip/Streets%20of%20Rage%203%20%28Europe%29%20%28Beta%29%20%281994-04-20%29.zip" TargetMode="External"/><Relationship Id="rId1220" Type="http://schemas.openxmlformats.org/officeDocument/2006/relationships/hyperlink" Target="https://archive.org/download/ni-roms/roms/Sega%20-%20Mega%20Drive%20-%20Genesis.zip/Itchy%20%26%20Scratchy%20Game%2C%20The%20%28USA%29%20%28Proto%29.zip" TargetMode="External"/><Relationship Id="rId2551" Type="http://schemas.openxmlformats.org/officeDocument/2006/relationships/hyperlink" Target="https://archive.org/download/ni-roms/roms/Sega%20-%20Mega%20Drive%20-%20Genesis.zip/Streets%20of%20Rage%203%20%28Europe%29%20%28Beta%29%20%281994-04-25%29.zip" TargetMode="External"/><Relationship Id="rId1221" Type="http://schemas.openxmlformats.org/officeDocument/2006/relationships/hyperlink" Target="https://archive.org/download/ni-roms/roms/Sega%20-%20Mega%20Drive%20-%20Genesis.zip/Ivanhoe%20%28World%29%20%28Proto%29%20%28Aftermarket%29%20%28Unl%29.zip" TargetMode="External"/><Relationship Id="rId2552" Type="http://schemas.openxmlformats.org/officeDocument/2006/relationships/hyperlink" Target="https://archive.org/download/ni-roms/roms/Sega%20-%20Mega%20Drive%20-%20Genesis.zip/Streets%20of%20Rage%203%20%28Europe%29.zip" TargetMode="External"/><Relationship Id="rId1222" Type="http://schemas.openxmlformats.org/officeDocument/2006/relationships/hyperlink" Target="https://archive.org/download/ni-roms/roms/Sega%20-%20Mega%20Drive%20-%20Genesis.zip/Ixion%20%28World%29%20%28v0.90%29%20%28Proto%29%20%28Aftermarket%29%20%28Unl%29.zip" TargetMode="External"/><Relationship Id="rId2553" Type="http://schemas.openxmlformats.org/officeDocument/2006/relationships/hyperlink" Target="https://archive.org/download/ni-roms/roms/Sega%20-%20Mega%20Drive%20-%20Genesis.zip/Streets%20of%20Rage%203%20%28USA%29%20%28Beta%29%20%281994-03-08%29.zip" TargetMode="External"/><Relationship Id="rId1223" Type="http://schemas.openxmlformats.org/officeDocument/2006/relationships/hyperlink" Target="https://archive.org/download/ni-roms/roms/Sega%20-%20Mega%20Drive%20-%20Genesis.zip/Izzy%27s%20Quest%20for%20the%20Olympic%20Rings%20%28USA%2C%20Europe%29.zip" TargetMode="External"/><Relationship Id="rId2554" Type="http://schemas.openxmlformats.org/officeDocument/2006/relationships/hyperlink" Target="https://archive.org/download/ni-roms/roms/Sega%20-%20Mega%20Drive%20-%20Genesis.zip/Streets%20of%20Rage%203%20%28USA%29%20%28Beta%29%20%281994-03-17%29.zip" TargetMode="External"/><Relationship Id="rId2500" Type="http://schemas.openxmlformats.org/officeDocument/2006/relationships/hyperlink" Target="https://archive.org/download/ni-roms/roms/Sega%20-%20Mega%20Drive%20-%20Genesis.zip/Star%20Trek%20-%20The%20Next%20Generation%20-%20Echoes%20from%20the%20Past%20%28USA%29%20%28Rev%20A%29.zip" TargetMode="External"/><Relationship Id="rId2501" Type="http://schemas.openxmlformats.org/officeDocument/2006/relationships/hyperlink" Target="https://archive.org/download/ni-roms/roms/Sega%20-%20Mega%20Drive%20-%20Genesis.zip/Star%20Trek%20-%20The%20Next%20Generation%20-%20Echoes%20from%20the%20Past%20%28USA%29.zip" TargetMode="External"/><Relationship Id="rId2502" Type="http://schemas.openxmlformats.org/officeDocument/2006/relationships/hyperlink" Target="https://archive.org/download/ni-roms/roms/Sega%20-%20Mega%20Drive%20-%20Genesis.zip/Star%20Wars%20%28USA%29%20%28Proto%29%20%281993-01-25%29.zip" TargetMode="External"/><Relationship Id="rId2503" Type="http://schemas.openxmlformats.org/officeDocument/2006/relationships/hyperlink" Target="https://archive.org/download/ni-roms/roms/Sega%20-%20Mega%20Drive%20-%20Genesis.zip/Starflight%20%28USA%2C%20Europe%29%20%28Rev%20A%29.zip" TargetMode="External"/><Relationship Id="rId2504" Type="http://schemas.openxmlformats.org/officeDocument/2006/relationships/hyperlink" Target="https://archive.org/download/ni-roms/roms/Sega%20-%20Mega%20Drive%20-%20Genesis.zip/Starflight%20%28USA%2C%20Europe%29.zip" TargetMode="External"/><Relationship Id="rId2505" Type="http://schemas.openxmlformats.org/officeDocument/2006/relationships/hyperlink" Target="https://archive.org/download/ni-roms/roms/Sega%20-%20Mega%20Drive%20-%20Genesis.zip/Stargate%20%28USA%2C%20Europe%29%20%28Beta%29.zip" TargetMode="External"/><Relationship Id="rId2506" Type="http://schemas.openxmlformats.org/officeDocument/2006/relationships/hyperlink" Target="https://archive.org/download/ni-roms/roms/Sega%20-%20Mega%20Drive%20-%20Genesis.zip/Stargate%20%28USA%2C%20Europe%29%20%28Sample%29%20%28NGen%29.zip" TargetMode="External"/><Relationship Id="rId2507" Type="http://schemas.openxmlformats.org/officeDocument/2006/relationships/hyperlink" Target="https://archive.org/download/ni-roms/roms/Sega%20-%20Mega%20Drive%20-%20Genesis.zip/Stargate%20%28USA%2C%20Europe%29.zip" TargetMode="External"/><Relationship Id="rId2508" Type="http://schemas.openxmlformats.org/officeDocument/2006/relationships/hyperlink" Target="https://archive.org/download/ni-roms/roms/Sega%20-%20Mega%20Drive%20-%20Genesis.zip/Steel%20Empire%20%28USA%29%20%281992-03-13%29%20%28Sega%20Channel%29.zip" TargetMode="External"/><Relationship Id="rId2509" Type="http://schemas.openxmlformats.org/officeDocument/2006/relationships/hyperlink" Target="https://archive.org/download/ni-roms/roms/Sega%20-%20Mega%20Drive%20-%20Genesis.zip/Steel%20Empire%20%28USA%29.zip" TargetMode="External"/><Relationship Id="rId2522" Type="http://schemas.openxmlformats.org/officeDocument/2006/relationships/hyperlink" Target="https://archive.org/download/ni-roms/roms/Sega%20-%20Mega%20Drive%20-%20Genesis.zip/Story%20of%20Thor%2C%20The%20%28Europe%29.zip" TargetMode="External"/><Relationship Id="rId2523" Type="http://schemas.openxmlformats.org/officeDocument/2006/relationships/hyperlink" Target="https://archive.org/download/ni-roms/roms/Sega%20-%20Mega%20Drive%20-%20Genesis.zip/Story%20of%20Thor%2C%20The%20%28Germany%29%20%28Mega%20Drive%20Mini%29.zip" TargetMode="External"/><Relationship Id="rId2524" Type="http://schemas.openxmlformats.org/officeDocument/2006/relationships/hyperlink" Target="https://archive.org/download/ni-roms/roms/Sega%20-%20Mega%20Drive%20-%20Genesis.zip/Story%20of%20Thor%2C%20The%20%28Germany%29.zip" TargetMode="External"/><Relationship Id="rId2525" Type="http://schemas.openxmlformats.org/officeDocument/2006/relationships/hyperlink" Target="https://archive.org/download/ni-roms/roms/Sega%20-%20Mega%20Drive%20-%20Genesis.zip/Story%20of%20Thor%2C%20The%20%28Korea%29.zip" TargetMode="External"/><Relationship Id="rId2526" Type="http://schemas.openxmlformats.org/officeDocument/2006/relationships/hyperlink" Target="https://archive.org/download/ni-roms/roms/Sega%20-%20Mega%20Drive%20-%20Genesis.zip/Story%20of%20Thor%2C%20The%20%28Spain%29%20%28Mega%20Drive%20Mini%29.zip" TargetMode="External"/><Relationship Id="rId2527" Type="http://schemas.openxmlformats.org/officeDocument/2006/relationships/hyperlink" Target="https://archive.org/download/ni-roms/roms/Sega%20-%20Mega%20Drive%20-%20Genesis.zip/Story%20of%20Thor%2C%20The%20%28Spain%29.zip" TargetMode="External"/><Relationship Id="rId2528" Type="http://schemas.openxmlformats.org/officeDocument/2006/relationships/hyperlink" Target="https://archive.org/download/ni-roms/roms/Sega%20-%20Mega%20Drive%20-%20Genesis.zip/Story%20of%20Thor%2C%20The%20-%20Hikari%20o%20Tsugumono%20%28Japan%29.zip" TargetMode="External"/><Relationship Id="rId2529" Type="http://schemas.openxmlformats.org/officeDocument/2006/relationships/hyperlink" Target="https://archive.org/download/ni-roms/roms/Sega%20-%20Mega%20Drive%20-%20Genesis.zip/Street%20Fighter%20II%27%20-%20Champion%20Edition%20%28Europe%29%20%28Beta%29%20%281993-03-25%29.zip" TargetMode="External"/><Relationship Id="rId2520" Type="http://schemas.openxmlformats.org/officeDocument/2006/relationships/hyperlink" Target="https://archive.org/download/ni-roms/roms/Sega%20-%20Mega%20Drive%20-%20Genesis.zip/Story%20of%20Thor%2C%20The%20%28Europe%29%20%28Beta%29%20%281994-10-17%29.zip" TargetMode="External"/><Relationship Id="rId2521" Type="http://schemas.openxmlformats.org/officeDocument/2006/relationships/hyperlink" Target="https://archive.org/download/ni-roms/roms/Sega%20-%20Mega%20Drive%20-%20Genesis.zip/Story%20of%20Thor%2C%20The%20%28Europe%29%20%28Mega%20Drive%20Mini%29.zip" TargetMode="External"/><Relationship Id="rId2511" Type="http://schemas.openxmlformats.org/officeDocument/2006/relationships/hyperlink" Target="https://archive.org/download/ni-roms/roms/Sega%20-%20Mega%20Drive%20-%20Genesis.zip/Steel%20Talons%20%28USA%2C%20Europe%29%20%28Beta%201%29.zip" TargetMode="External"/><Relationship Id="rId2512" Type="http://schemas.openxmlformats.org/officeDocument/2006/relationships/hyperlink" Target="https://archive.org/download/ni-roms/roms/Sega%20-%20Mega%20Drive%20-%20Genesis.zip/Steel%20Talons%20%28USA%2C%20Europe%29%20%28Beta%202%29.zip" TargetMode="External"/><Relationship Id="rId2513" Type="http://schemas.openxmlformats.org/officeDocument/2006/relationships/hyperlink" Target="https://archive.org/download/ni-roms/roms/Sega%20-%20Mega%20Drive%20-%20Genesis.zip/Steel%20Talons%20%28USA%2C%20Europe%29.zip" TargetMode="External"/><Relationship Id="rId2514" Type="http://schemas.openxmlformats.org/officeDocument/2006/relationships/hyperlink" Target="https://archive.org/download/ni-roms/roms/Sega%20-%20Mega%20Drive%20-%20Genesis.zip/Stoat%20XV%20%28World%29%20%28Aftermarket%29%20%28Unl%29.zip" TargetMode="External"/><Relationship Id="rId2515" Type="http://schemas.openxmlformats.org/officeDocument/2006/relationships/hyperlink" Target="https://archive.org/download/ni-roms/roms/Sega%20-%20Mega%20Drive%20-%20Genesis.zip/Stone%20Protectors%20%28USA%29%20%28Proto%29.zip" TargetMode="External"/><Relationship Id="rId2516" Type="http://schemas.openxmlformats.org/officeDocument/2006/relationships/hyperlink" Target="https://archive.org/download/ni-roms/roms/Sega%20-%20Mega%20Drive%20-%20Genesis.zip/Stormlord%20%28Japan%29.zip" TargetMode="External"/><Relationship Id="rId2517" Type="http://schemas.openxmlformats.org/officeDocument/2006/relationships/hyperlink" Target="https://archive.org/download/ni-roms/roms/Sega%20-%20Mega%20Drive%20-%20Genesis.zip/Stormlord%20%28USA%29.zip" TargetMode="External"/><Relationship Id="rId2518" Type="http://schemas.openxmlformats.org/officeDocument/2006/relationships/hyperlink" Target="https://archive.org/download/ni-roms/roms/Sega%20-%20Mega%20Drive%20-%20Genesis.zip/Story%20of%20Thor%2C%20The%20%28Europe%29%20%28Beta%29%20%281994-04-xx%29.zip" TargetMode="External"/><Relationship Id="rId2519" Type="http://schemas.openxmlformats.org/officeDocument/2006/relationships/hyperlink" Target="https://archive.org/download/ni-roms/roms/Sega%20-%20Mega%20Drive%20-%20Genesis.zip/Story%20of%20Thor%2C%20The%20%28Europe%29%20%28Beta%29%20%281994-10-04%29.zip" TargetMode="External"/><Relationship Id="rId2510" Type="http://schemas.openxmlformats.org/officeDocument/2006/relationships/hyperlink" Target="https://archive.org/download/ni-roms/roms/Sega%20-%20Mega%20Drive%20-%20Genesis.zip/Steel%20Talons%20%28Japan%2C%20Korea%29%20%28Ja%29.zip" TargetMode="External"/><Relationship Id="rId1290" Type="http://schemas.openxmlformats.org/officeDocument/2006/relationships/hyperlink" Target="https://archive.org/download/ni-roms/roms/Sega%20-%20Mega%20Drive%20-%20Genesis.zip/Junte%204%20%28Brazil%29%20%28Mega%20Drive%204%29.zip" TargetMode="External"/><Relationship Id="rId1291" Type="http://schemas.openxmlformats.org/officeDocument/2006/relationships/hyperlink" Target="https://archive.org/download/ni-roms/roms/Sega%20-%20Mega%20Drive%20-%20Genesis.zip/Jurassic%20Park%20%28Europe%29%20%281993-06-14%29%20%28Sega%20Channel%29.zip" TargetMode="External"/><Relationship Id="rId1292" Type="http://schemas.openxmlformats.org/officeDocument/2006/relationships/hyperlink" Target="https://archive.org/download/ni-roms/roms/Sega%20-%20Mega%20Drive%20-%20Genesis.zip/Jurassic%20Park%20%28Europe%29.zip" TargetMode="External"/><Relationship Id="rId1293" Type="http://schemas.openxmlformats.org/officeDocument/2006/relationships/hyperlink" Target="https://archive.org/download/ni-roms/roms/Sega%20-%20Mega%20Drive%20-%20Genesis.zip/Jurassic%20Park%20%28Japan%29.zip" TargetMode="External"/><Relationship Id="rId1294" Type="http://schemas.openxmlformats.org/officeDocument/2006/relationships/hyperlink" Target="https://archive.org/download/ni-roms/roms/Sega%20-%20Mega%20Drive%20-%20Genesis.zip/Jurassic%20Park%20%28USA%29%20%281993-05-26%29%20%28Sega%20Channel%29.zip" TargetMode="External"/><Relationship Id="rId1295" Type="http://schemas.openxmlformats.org/officeDocument/2006/relationships/hyperlink" Target="https://archive.org/download/ni-roms/roms/Sega%20-%20Mega%20Drive%20-%20Genesis.zip/Jurassic%20Park%20%28USA%29%20%28Beta%29%20%281993-06-xx%29.zip" TargetMode="External"/><Relationship Id="rId1296" Type="http://schemas.openxmlformats.org/officeDocument/2006/relationships/hyperlink" Target="https://archive.org/download/ni-roms/roms/Sega%20-%20Mega%20Drive%20-%20Genesis.zip/Jurassic%20Park%20%28USA%29.zip" TargetMode="External"/><Relationship Id="rId1297" Type="http://schemas.openxmlformats.org/officeDocument/2006/relationships/hyperlink" Target="https://archive.org/download/ni-roms/roms/Sega%20-%20Mega%20Drive%20-%20Genesis.zip/Jurassic%20Park%20-%20Rampage%20Edition%20%28USA%2C%20Europe%29%20%28Beta%29%20%281994-06-20%29.zip" TargetMode="External"/><Relationship Id="rId1298" Type="http://schemas.openxmlformats.org/officeDocument/2006/relationships/hyperlink" Target="https://archive.org/download/ni-roms/roms/Sega%20-%20Mega%20Drive%20-%20Genesis.zip/Jurassic%20Park%20-%20Rampage%20Edition%20%28USA%2C%20Europe%29%20%28Beta%29%20%281994-06-22%29.zip" TargetMode="External"/><Relationship Id="rId1299" Type="http://schemas.openxmlformats.org/officeDocument/2006/relationships/hyperlink" Target="https://archive.org/download/ni-roms/roms/Sega%20-%20Mega%20Drive%20-%20Genesis.zip/Jurassic%20Park%20-%20Rampage%20Edition%20%28USA%2C%20Europe%29%20%28Beta%29%20%281994-06-30%29.zip" TargetMode="External"/><Relationship Id="rId1280" Type="http://schemas.openxmlformats.org/officeDocument/2006/relationships/hyperlink" Target="https://archive.org/download/ni-roms/roms/Sega%20-%20Mega%20Drive%20-%20Genesis.zip/Jungle%20Book%2C%20The%20%28Europe%29%20%28Beta%29.zip" TargetMode="External"/><Relationship Id="rId1281" Type="http://schemas.openxmlformats.org/officeDocument/2006/relationships/hyperlink" Target="https://archive.org/download/ni-roms/roms/Sega%20-%20Mega%20Drive%20-%20Genesis.zip/Jungle%20Book%2C%20The%20%28Europe%29.zip" TargetMode="External"/><Relationship Id="rId1282" Type="http://schemas.openxmlformats.org/officeDocument/2006/relationships/hyperlink" Target="https://archive.org/download/ni-roms/roms/Sega%20-%20Mega%20Drive%20-%20Genesis.zip/Jungle%20Book%2C%20The%20%28USA%29.zip" TargetMode="External"/><Relationship Id="rId1283" Type="http://schemas.openxmlformats.org/officeDocument/2006/relationships/hyperlink" Target="https://archive.org/download/ni-roms/roms/Sega%20-%20Mega%20Drive%20-%20Genesis.zip/Jungle%20Book%2C%20The%20%28World%29%20%28Disney%20Classic%20Games%29.zip" TargetMode="External"/><Relationship Id="rId1284" Type="http://schemas.openxmlformats.org/officeDocument/2006/relationships/hyperlink" Target="https://archive.org/download/ni-roms/roms/Sega%20-%20Mega%20Drive%20-%20Genesis.zip/Jungle%20Strike%20%28USA%2C%20Europe%29%20%28Beta%29.zip" TargetMode="External"/><Relationship Id="rId1285" Type="http://schemas.openxmlformats.org/officeDocument/2006/relationships/hyperlink" Target="https://archive.org/download/ni-roms/roms/Sega%20-%20Mega%20Drive%20-%20Genesis.zip/Jungle%20Strike%20%28USA%2C%20Europe%29.zip" TargetMode="External"/><Relationship Id="rId1286" Type="http://schemas.openxmlformats.org/officeDocument/2006/relationships/hyperlink" Target="https://archive.org/download/ni-roms/roms/Sega%20-%20Mega%20Drive%20-%20Genesis.zip/Jungle%20Strike%20-%20Uketsugareta%20Kyouki%20%28Japan%29.zip" TargetMode="External"/><Relationship Id="rId1287" Type="http://schemas.openxmlformats.org/officeDocument/2006/relationships/hyperlink" Target="https://archive.org/download/ni-roms/roms/Sega%20-%20Mega%20Drive%20-%20Genesis.zip/Junkbots%20%28World%29%20%28Demo%29%20%28bitbitJAM%202014%29%20%28Aftermarket%29%20%28Unl%29.zip" TargetMode="External"/><Relationship Id="rId1288" Type="http://schemas.openxmlformats.org/officeDocument/2006/relationships/hyperlink" Target="https://archive.org/download/ni-roms/roms/Sega%20-%20Mega%20Drive%20-%20Genesis.zip/Junker%27s%20High%20%28Japan%29%20%28En%29%20%28Beta%201%29.zip" TargetMode="External"/><Relationship Id="rId1289" Type="http://schemas.openxmlformats.org/officeDocument/2006/relationships/hyperlink" Target="https://archive.org/download/ni-roms/roms/Sega%20-%20Mega%20Drive%20-%20Genesis.zip/Junker%27s%20High%20%28Japan%29%20%28En%29%20%28Beta%202%29.zip" TargetMode="External"/><Relationship Id="rId1257" Type="http://schemas.openxmlformats.org/officeDocument/2006/relationships/hyperlink" Target="https://archive.org/download/ni-roms/roms/Sega%20-%20Mega%20Drive%20-%20Genesis.zip/Joe%20Montana%20Football%20%28World%29.zip" TargetMode="External"/><Relationship Id="rId2588" Type="http://schemas.openxmlformats.org/officeDocument/2006/relationships/hyperlink" Target="https://archive.org/download/ni-roms/roms/Sega%20-%20Mega%20Drive%20-%20Genesis.zip/Super%20Airwolf%20%28Japan%29.zip" TargetMode="External"/><Relationship Id="rId1258" Type="http://schemas.openxmlformats.org/officeDocument/2006/relationships/hyperlink" Target="https://archive.org/download/ni-roms/roms/Sega%20-%20Mega%20Drive%20-%20Genesis.zip/Joe%20Montana%20II%20-%20Sports%20Talk%20Football%20%28World%29%20%28Pirate%29.zip" TargetMode="External"/><Relationship Id="rId2589" Type="http://schemas.openxmlformats.org/officeDocument/2006/relationships/hyperlink" Target="https://archive.org/download/ni-roms/roms/Sega%20-%20Mega%20Drive%20-%20Genesis.zip/Super%20Baseball%202020%20%28USA%2C%20Europe%29.zip" TargetMode="External"/><Relationship Id="rId1259" Type="http://schemas.openxmlformats.org/officeDocument/2006/relationships/hyperlink" Target="https://archive.org/download/ni-roms/roms/Sega%20-%20Mega%20Drive%20-%20Genesis.zip/Joe%20Montana%20II%20-%20Sports%20Talk%20Football%20%28World%29%20%28Rev%20A%29.zip" TargetMode="External"/><Relationship Id="rId2580" Type="http://schemas.openxmlformats.org/officeDocument/2006/relationships/hyperlink" Target="https://archive.org/download/ni-roms/roms/Sega%20-%20Mega%20Drive%20-%20Genesis.zip/Submarine%20Canyon%20Bomber%20vs%20Marine%20Aliens%20%28World%29%20%28Aftermarket%29%20%28Unl%29.zip" TargetMode="External"/><Relationship Id="rId1250" Type="http://schemas.openxmlformats.org/officeDocument/2006/relationships/hyperlink" Target="https://archive.org/download/ni-roms/roms/Sega%20-%20Mega%20Drive%20-%20Genesis.zip/Jewel%20Master%20%28USA%2C%20Europe%29.zip" TargetMode="External"/><Relationship Id="rId2581" Type="http://schemas.openxmlformats.org/officeDocument/2006/relationships/hyperlink" Target="https://archive.org/download/ni-roms/roms/Sega%20-%20Mega%20Drive%20-%20Genesis.zip/Sudoku%20%28World%29%20%28Aftermarket%29%20%28Unl%29.zip" TargetMode="External"/><Relationship Id="rId1251" Type="http://schemas.openxmlformats.org/officeDocument/2006/relationships/hyperlink" Target="https://archive.org/download/ni-roms/roms/Sega%20-%20Mega%20Drive%20-%20Genesis.zip/Jim%20Power%20-%20The%20Arcade%20Game%20%28USA%29%20%28Proto%29.zip" TargetMode="External"/><Relationship Id="rId2582" Type="http://schemas.openxmlformats.org/officeDocument/2006/relationships/hyperlink" Target="https://archive.org/download/ni-roms/roms/Sega%20-%20Mega%20Drive%20-%20Genesis.zip/Sukiya%20%28World%29%20%28Proto%29%20%28Aftermarket%29%20%28Unl%29.zip" TargetMode="External"/><Relationship Id="rId1252" Type="http://schemas.openxmlformats.org/officeDocument/2006/relationships/hyperlink" Target="https://archive.org/download/ni-roms/roms/Sega%20-%20Mega%20Drive%20-%20Genesis.zip/Jimmy%20The%20Fruit%20Catcher%20%28World%29%20%28v1.01%29%20%28Aftermarket%29%20%28Unl%29.zip" TargetMode="External"/><Relationship Id="rId2583" Type="http://schemas.openxmlformats.org/officeDocument/2006/relationships/hyperlink" Target="https://archive.org/download/ni-roms/roms/Sega%20-%20Mega%20Drive%20-%20Genesis.zip/Summer%20Challenge%20%28USA%2C%20Europe%29%20%28Unl%29.zip" TargetMode="External"/><Relationship Id="rId1253" Type="http://schemas.openxmlformats.org/officeDocument/2006/relationships/hyperlink" Target="https://archive.org/download/ni-roms/roms/Sega%20-%20Mega%20Drive%20-%20Genesis.zip/Jimmy%20White%27s%20Whirlwind%20Snooker%20%28Europe%29.zip" TargetMode="External"/><Relationship Id="rId2584" Type="http://schemas.openxmlformats.org/officeDocument/2006/relationships/hyperlink" Target="https://archive.org/download/ni-roms/roms/Sega%20-%20Mega%20Drive%20-%20Genesis.zip/Summer%20Challenge%20%28World%29%20%28Evercade%29%20%28Aftermarket%29%20%28Unl%29.zip" TargetMode="External"/><Relationship Id="rId1254" Type="http://schemas.openxmlformats.org/officeDocument/2006/relationships/hyperlink" Target="https://archive.org/download/ni-roms/roms/Sega%20-%20Mega%20Drive%20-%20Genesis.zip/Jin%20Guanjun%20Xiongdi%20Xiang%20-%20Shijie%20Zhibang%20Zhengba%20Zhan%20%28Taiwan%29%20%28Unl%29.zip" TargetMode="External"/><Relationship Id="rId2585" Type="http://schemas.openxmlformats.org/officeDocument/2006/relationships/hyperlink" Target="https://archive.org/download/ni-roms/roms/Sega%20-%20Mega%20Drive%20-%20Genesis.zip/Sumo%20Slam%20%28World%29%20%28Digital%29%20%28Aftermarket%29%20%28Unl%29.zip" TargetMode="External"/><Relationship Id="rId1255" Type="http://schemas.openxmlformats.org/officeDocument/2006/relationships/hyperlink" Target="https://archive.org/download/ni-roms/roms/Sega%20-%20Mega%20Drive%20-%20Genesis.zip/Jiuji%20Majiang%20II%20%28Taiwan%29%20%28Unl%29.zip" TargetMode="External"/><Relationship Id="rId2586" Type="http://schemas.openxmlformats.org/officeDocument/2006/relationships/hyperlink" Target="https://archive.org/download/ni-roms/roms/Sega%20-%20Mega%20Drive%20-%20Genesis.zip/Sunset%20Riders%20%28Europe%29.zip" TargetMode="External"/><Relationship Id="rId1256" Type="http://schemas.openxmlformats.org/officeDocument/2006/relationships/hyperlink" Target="https://archive.org/download/ni-roms/roms/Sega%20-%20Mega%20Drive%20-%20Genesis.zip/Joe%20%26%20Mac%20%28USA%29.zip" TargetMode="External"/><Relationship Id="rId2587" Type="http://schemas.openxmlformats.org/officeDocument/2006/relationships/hyperlink" Target="https://archive.org/download/ni-roms/roms/Sega%20-%20Mega%20Drive%20-%20Genesis.zip/Sunset%20Riders%20%28USA%29.zip" TargetMode="External"/><Relationship Id="rId1246" Type="http://schemas.openxmlformats.org/officeDocument/2006/relationships/hyperlink" Target="https://archive.org/download/ni-roms/roms/Sega%20-%20Mega%20Drive%20-%20Genesis.zip/Jerry%20Glanville%27s%20Pigskin%20Footbrawl%20%28USA%29.zip" TargetMode="External"/><Relationship Id="rId2577" Type="http://schemas.openxmlformats.org/officeDocument/2006/relationships/hyperlink" Target="https://archive.org/download/ni-roms/roms/Sega%20-%20Mega%20Drive%20-%20Genesis.zip/Sub-Terrania%20%28USA%29%20%28Beta%202%29%20%281993-10-xx%29.zip" TargetMode="External"/><Relationship Id="rId1247" Type="http://schemas.openxmlformats.org/officeDocument/2006/relationships/hyperlink" Target="https://archive.org/download/ni-roms/roms/Sega%20-%20Mega%20Drive%20-%20Genesis.zip/Jesse%20%27The%20Body%27%20Ventura%20-%20Wrestling%20Superstars%20%28USA%29%20%28Proto%29%20%281992-03-02%29.zip" TargetMode="External"/><Relationship Id="rId2578" Type="http://schemas.openxmlformats.org/officeDocument/2006/relationships/hyperlink" Target="https://archive.org/download/ni-roms/roms/Sega%20-%20Mega%20Drive%20-%20Genesis.zip/Sub-Terrania%20%28USA%29%20%28Beta%203%29%20%281993-10-xx%29.zip" TargetMode="External"/><Relationship Id="rId1248" Type="http://schemas.openxmlformats.org/officeDocument/2006/relationships/hyperlink" Target="https://archive.org/download/ni-roms/roms/Sega%20-%20Mega%20Drive%20-%20Genesis.zip/Jessie%20Jaeger%20in%20Cleopatra%27s%20Curse%20%28World%29%20%28Demo%29%20%28Aftermarket%29%20%28Unl%29.zip" TargetMode="External"/><Relationship Id="rId2579" Type="http://schemas.openxmlformats.org/officeDocument/2006/relationships/hyperlink" Target="https://archive.org/download/ni-roms/roms/Sega%20-%20Mega%20Drive%20-%20Genesis.zip/Sub-Terrania%20%28USA%29.zip" TargetMode="External"/><Relationship Id="rId1249" Type="http://schemas.openxmlformats.org/officeDocument/2006/relationships/hyperlink" Target="https://archive.org/download/ni-roms/roms/Sega%20-%20Mega%20Drive%20-%20Genesis.zip/Jewel%20Master%20%28Japan%29.zip" TargetMode="External"/><Relationship Id="rId2570" Type="http://schemas.openxmlformats.org/officeDocument/2006/relationships/hyperlink" Target="https://archive.org/download/ni-roms/roms/Sega%20-%20Mega%20Drive%20-%20Genesis.zip/Strider%20II%20%28Europe%29.zip" TargetMode="External"/><Relationship Id="rId1240" Type="http://schemas.openxmlformats.org/officeDocument/2006/relationships/hyperlink" Target="https://archive.org/download/ni-roms/roms/Sega%20-%20Mega%20Drive%20-%20Genesis.zip/Jashin%20Draxos%20%28Japan%2C%20Korea%29%20%28Ja%29.zip" TargetMode="External"/><Relationship Id="rId2571" Type="http://schemas.openxmlformats.org/officeDocument/2006/relationships/hyperlink" Target="https://archive.org/download/ni-roms/roms/Sega%20-%20Mega%20Drive%20-%20Genesis.zip/Striker%20%28Europe%29%20%28Beta%29.zip" TargetMode="External"/><Relationship Id="rId1241" Type="http://schemas.openxmlformats.org/officeDocument/2006/relationships/hyperlink" Target="https://archive.org/download/ni-roms/roms/Sega%20-%20Mega%20Drive%20-%20Genesis.zip/Jelly%20Boy%20%28Europe%29%20%28Proto%29.zip" TargetMode="External"/><Relationship Id="rId2572" Type="http://schemas.openxmlformats.org/officeDocument/2006/relationships/hyperlink" Target="https://archive.org/download/ni-roms/roms/Sega%20-%20Mega%20Drive%20-%20Genesis.zip/Striker%20%28Europe%29%20%28En%2CFr%2CDe%2CEs%2CIt%29.zip" TargetMode="External"/><Relationship Id="rId1242" Type="http://schemas.openxmlformats.org/officeDocument/2006/relationships/hyperlink" Target="https://archive.org/download/ni-roms/roms/Sega%20-%20Mega%20Drive%20-%20Genesis.zip/Jennifer%20Capriati%20Tennis%20%28USA%29.zip" TargetMode="External"/><Relationship Id="rId2573" Type="http://schemas.openxmlformats.org/officeDocument/2006/relationships/hyperlink" Target="https://archive.org/download/ni-roms/roms/Sega%20-%20Mega%20Drive%20-%20Genesis.zip/Sub-Terrania%20%28Asia%29%20%28En%29%20%28Beta%204%29%20%281994-02-02%29.zip" TargetMode="External"/><Relationship Id="rId1243" Type="http://schemas.openxmlformats.org/officeDocument/2006/relationships/hyperlink" Target="https://archive.org/download/ni-roms/roms/Sega%20-%20Mega%20Drive%20-%20Genesis.zip/Jeopardy%21%20%28USA%29.zip" TargetMode="External"/><Relationship Id="rId2574" Type="http://schemas.openxmlformats.org/officeDocument/2006/relationships/hyperlink" Target="https://archive.org/download/ni-roms/roms/Sega%20-%20Mega%20Drive%20-%20Genesis.zip/Sub-Terrania%20%28Asia%29%20%28En%29.zip" TargetMode="External"/><Relationship Id="rId1244" Type="http://schemas.openxmlformats.org/officeDocument/2006/relationships/hyperlink" Target="https://archive.org/download/ni-roms/roms/Sega%20-%20Mega%20Drive%20-%20Genesis.zip/Jeopardy%21%20-%20Deluxe%20Edition%20%28USA%29.zip" TargetMode="External"/><Relationship Id="rId2575" Type="http://schemas.openxmlformats.org/officeDocument/2006/relationships/hyperlink" Target="https://archive.org/download/ni-roms/roms/Sega%20-%20Mega%20Drive%20-%20Genesis.zip/Sub-Terrania%20%28Europe%29.zip" TargetMode="External"/><Relationship Id="rId1245" Type="http://schemas.openxmlformats.org/officeDocument/2006/relationships/hyperlink" Target="https://archive.org/download/ni-roms/roms/Sega%20-%20Mega%20Drive%20-%20Genesis.zip/Jeopardy%21%20-%20Sports%20Edition%20%28USA%29.zip" TargetMode="External"/><Relationship Id="rId2576" Type="http://schemas.openxmlformats.org/officeDocument/2006/relationships/hyperlink" Target="https://archive.org/download/ni-roms/roms/Sega%20-%20Mega%20Drive%20-%20Genesis.zip/Sub-Terrania%20%28USA%29%20%28Beta%201%29%20%281993-07-xx%29.zip" TargetMode="External"/><Relationship Id="rId1279" Type="http://schemas.openxmlformats.org/officeDocument/2006/relationships/hyperlink" Target="https://archive.org/download/ni-roms/roms/Sega%20-%20Mega%20Drive%20-%20Genesis.zip/Junction%20%28Japan%2C%20USA%29%20%28En%29.zip" TargetMode="External"/><Relationship Id="rId1270" Type="http://schemas.openxmlformats.org/officeDocument/2006/relationships/hyperlink" Target="https://archive.org/download/ni-roms/roms/Sega%20-%20Mega%20Drive%20-%20Genesis.zip/Jordan%20vs%20Bird%20-%20One%20on%20One%20%28Japan%29.zip" TargetMode="External"/><Relationship Id="rId1271" Type="http://schemas.openxmlformats.org/officeDocument/2006/relationships/hyperlink" Target="https://archive.org/download/ni-roms/roms/Sega%20-%20Mega%20Drive%20-%20Genesis.zip/Joshua%20%26%20the%20Battle%20of%20Jericho%20%28USA%29%20%28Unl%29.zip" TargetMode="External"/><Relationship Id="rId1272" Type="http://schemas.openxmlformats.org/officeDocument/2006/relationships/hyperlink" Target="https://archive.org/download/ni-roms/roms/Sega%20-%20Mega%20Drive%20-%20Genesis.zip/Journey%20from%20Darkness%20-%20Strider%20Returns%20%28USA%29.zip" TargetMode="External"/><Relationship Id="rId1273" Type="http://schemas.openxmlformats.org/officeDocument/2006/relationships/hyperlink" Target="https://archive.org/download/ni-roms/roms/Sega%20-%20Mega%20Drive%20-%20Genesis.zip/Journey%20to%20Oblivion%20%28World%29%20%28En%2CPt%29%20%28v0.1.7.1%29%20%28Demo%29%20%28Aftermarket%29%20%28Unl%29.zip" TargetMode="External"/><Relationship Id="rId1274" Type="http://schemas.openxmlformats.org/officeDocument/2006/relationships/hyperlink" Target="https://archive.org/download/ni-roms/roms/Sega%20-%20Mega%20Drive%20-%20Genesis.zip/Journey%20to%20Oblivion%20%28World%29%20%28En%2CPt%29%20%28v0.2.7.2%29%20%28Demo%29%20%28Aftermarket%29%20%28Unl%29.zip" TargetMode="External"/><Relationship Id="rId1275" Type="http://schemas.openxmlformats.org/officeDocument/2006/relationships/hyperlink" Target="https://archive.org/download/ni-roms/roms/Sega%20-%20Mega%20Drive%20-%20Genesis.zip/Joyzz%20Controller%20Test%20Program%20%28World%29%20%28Aftermarket%29%20%28Unl%29.zip" TargetMode="External"/><Relationship Id="rId1276" Type="http://schemas.openxmlformats.org/officeDocument/2006/relationships/hyperlink" Target="https://archive.org/download/ni-roms/roms/Sega%20-%20Mega%20Drive%20-%20Genesis.zip/JuJu%20Densetsu%20%28Japan%29%20%28En%29.zip" TargetMode="External"/><Relationship Id="rId1277" Type="http://schemas.openxmlformats.org/officeDocument/2006/relationships/hyperlink" Target="https://archive.org/download/ni-roms/roms/Sega%20-%20Mega%20Drive%20-%20Genesis.zip/Judge%20Dredd%20%28World%29%20%28Beta%29.zip" TargetMode="External"/><Relationship Id="rId1278" Type="http://schemas.openxmlformats.org/officeDocument/2006/relationships/hyperlink" Target="https://archive.org/download/ni-roms/roms/Sega%20-%20Mega%20Drive%20-%20Genesis.zip/Judge%20Dredd%20%28World%29.zip" TargetMode="External"/><Relationship Id="rId1268" Type="http://schemas.openxmlformats.org/officeDocument/2006/relationships/hyperlink" Target="https://archive.org/download/ni-roms/roms/Sega%20-%20Mega%20Drive%20-%20Genesis.zip/Jordan%20vs%20Bird%20%28USA%2C%20Europe%29%20%28Rev%20A%29.zip" TargetMode="External"/><Relationship Id="rId2599" Type="http://schemas.openxmlformats.org/officeDocument/2006/relationships/hyperlink" Target="https://archive.org/download/ni-roms/roms/Sega%20-%20Mega%20Drive%20-%20Genesis.zip/Super%20H.Q.%20%28Japan%29.zip" TargetMode="External"/><Relationship Id="rId1269" Type="http://schemas.openxmlformats.org/officeDocument/2006/relationships/hyperlink" Target="https://archive.org/download/ni-roms/roms/Sega%20-%20Mega%20Drive%20-%20Genesis.zip/Jordan%20vs%20Bird%20%28USA%2C%20Europe%29.zip" TargetMode="External"/><Relationship Id="rId2590" Type="http://schemas.openxmlformats.org/officeDocument/2006/relationships/hyperlink" Target="https://archive.org/download/ni-roms/roms/Sega%20-%20Mega%20Drive%20-%20Genesis.zip/Super%20Battleship%20-%20The%20Classic%20Naval%20Combat%20Game%20%28USA%29.zip" TargetMode="External"/><Relationship Id="rId1260" Type="http://schemas.openxmlformats.org/officeDocument/2006/relationships/hyperlink" Target="https://archive.org/download/ni-roms/roms/Sega%20-%20Mega%20Drive%20-%20Genesis.zip/Joe%20Montana%20II%20-%20Sports%20Talk%20Football%20%28World%29.zip" TargetMode="External"/><Relationship Id="rId2591" Type="http://schemas.openxmlformats.org/officeDocument/2006/relationships/hyperlink" Target="https://archive.org/download/ni-roms/roms/Sega%20-%20Mega%20Drive%20-%20Genesis.zip/Super%20Bubble%20Bobble%20%28Taiwan%29%20%28En%29%20%28Unl%29.zip" TargetMode="External"/><Relationship Id="rId1261" Type="http://schemas.openxmlformats.org/officeDocument/2006/relationships/hyperlink" Target="https://archive.org/download/ni-roms/roms/Sega%20-%20Mega%20Drive%20-%20Genesis.zip/John%20Madden%20Football%20%2792%20%28USA%2C%20Europe%29.zip" TargetMode="External"/><Relationship Id="rId2592" Type="http://schemas.openxmlformats.org/officeDocument/2006/relationships/hyperlink" Target="https://archive.org/download/ni-roms/roms/Sega%20-%20Mega%20Drive%20-%20Genesis.zip/Super%20Byoon%20%28World%29%20%28Aftermarket%29%20%28Unl%29.zip" TargetMode="External"/><Relationship Id="rId1262" Type="http://schemas.openxmlformats.org/officeDocument/2006/relationships/hyperlink" Target="https://archive.org/download/ni-roms/roms/Sega%20-%20Mega%20Drive%20-%20Genesis.zip/John%20Madden%20Football%20%2793%20%28USA%2C%20Europe%29%20%28EASN%29.zip" TargetMode="External"/><Relationship Id="rId2593" Type="http://schemas.openxmlformats.org/officeDocument/2006/relationships/hyperlink" Target="https://archive.org/download/ni-roms/roms/Sega%20-%20Mega%20Drive%20-%20Genesis.zip/Super%20Daisenryaku%20%28Japan%29%20%28Rev%20A%29.zip" TargetMode="External"/><Relationship Id="rId1263" Type="http://schemas.openxmlformats.org/officeDocument/2006/relationships/hyperlink" Target="https://archive.org/download/ni-roms/roms/Sega%20-%20Mega%20Drive%20-%20Genesis.zip/John%20Madden%20Football%20%2793%20%28USA%2C%20Europe%29%20%28EA%20Sports%29.zip" TargetMode="External"/><Relationship Id="rId2594" Type="http://schemas.openxmlformats.org/officeDocument/2006/relationships/hyperlink" Target="https://archive.org/download/ni-roms/roms/Sega%20-%20Mega%20Drive%20-%20Genesis.zip/Super%20Daisenryaku%20%28Japan%29.zip" TargetMode="External"/><Relationship Id="rId1264" Type="http://schemas.openxmlformats.org/officeDocument/2006/relationships/hyperlink" Target="https://archive.org/download/ni-roms/roms/Sega%20-%20Mega%20Drive%20-%20Genesis.zip/John%20Madden%20Football%20%28USA%2C%20Europe%29%20%281990-11-07%29%20%28Sega%20Channel%29.zip" TargetMode="External"/><Relationship Id="rId2595" Type="http://schemas.openxmlformats.org/officeDocument/2006/relationships/hyperlink" Target="https://archive.org/download/ni-roms/roms/Sega%20-%20Mega%20Drive%20-%20Genesis.zip/Super%20Donkey%20Kong%2099%20%28Taiwan%29%20%28En%29%20%28Unl%29.zip" TargetMode="External"/><Relationship Id="rId1265" Type="http://schemas.openxmlformats.org/officeDocument/2006/relationships/hyperlink" Target="https://archive.org/download/ni-roms/roms/Sega%20-%20Mega%20Drive%20-%20Genesis.zip/John%20Madden%20Football%20%28USA%2C%20Europe%29.zip" TargetMode="External"/><Relationship Id="rId2596" Type="http://schemas.openxmlformats.org/officeDocument/2006/relationships/hyperlink" Target="https://archive.org/download/ni-roms/roms/Sega%20-%20Mega%20Drive%20-%20Genesis.zip/Super%20Fantasy%20Zone%20%28Europe%29.zip" TargetMode="External"/><Relationship Id="rId1266" Type="http://schemas.openxmlformats.org/officeDocument/2006/relationships/hyperlink" Target="https://archive.org/download/ni-roms/roms/Sega%20-%20Mega%20Drive%20-%20Genesis.zip/John%20Madden%20Football%20-%20Championship%20Edition%20%28USA%29.zip" TargetMode="External"/><Relationship Id="rId2597" Type="http://schemas.openxmlformats.org/officeDocument/2006/relationships/hyperlink" Target="https://archive.org/download/ni-roms/roms/Sega%20-%20Mega%20Drive%20-%20Genesis.zip/Super%20Fantasy%20Zone%20%28Japan%29.zip" TargetMode="External"/><Relationship Id="rId1267" Type="http://schemas.openxmlformats.org/officeDocument/2006/relationships/hyperlink" Target="https://archive.org/download/ni-roms/roms/Sega%20-%20Mega%20Drive%20-%20Genesis.zip/John%20Madden%20Football%20-%20Pro%20Football%20%28Japan%29.zip" TargetMode="External"/><Relationship Id="rId2598" Type="http://schemas.openxmlformats.org/officeDocument/2006/relationships/hyperlink" Target="https://archive.org/download/ni-roms/roms/Sega%20-%20Mega%20Drive%20-%20Genesis.zip/Super%20Fantasy%20Zone%20%28USA%29%20%28Ja%29%20%28Genesis%20Mini%29.zip" TargetMode="External"/><Relationship Id="rId3070" Type="http://schemas.openxmlformats.org/officeDocument/2006/relationships/hyperlink" Target="https://archive.org/download/ni-roms/roms/Sega%20-%20Mega%20Drive%20-%20Genesis.zip/World%20Series%20Baseball%20%2795%20%28USA%29%20%28Beta%29%20%281995-02-03%29.zip" TargetMode="External"/><Relationship Id="rId3072" Type="http://schemas.openxmlformats.org/officeDocument/2006/relationships/hyperlink" Target="https://archive.org/download/ni-roms/roms/Sega%20-%20Mega%20Drive%20-%20Genesis.zip/World%20Series%20Baseball%20%2795%20%28USA%29%20%28Beta%29%20%281995-02-09%29%20%28Alt%29.zip" TargetMode="External"/><Relationship Id="rId3071" Type="http://schemas.openxmlformats.org/officeDocument/2006/relationships/hyperlink" Target="https://archive.org/download/ni-roms/roms/Sega%20-%20Mega%20Drive%20-%20Genesis.zip/World%20Series%20Baseball%20%2795%20%28USA%29%20%28Beta%29%20%281995-02-07%29.zip" TargetMode="External"/><Relationship Id="rId3074" Type="http://schemas.openxmlformats.org/officeDocument/2006/relationships/hyperlink" Target="https://archive.org/download/ni-roms/roms/Sega%20-%20Mega%20Drive%20-%20Genesis.zip/World%20Series%20Baseball%20%2795%20%28USA%29%20%28Beta%29%20%281995-02-11%29.zip" TargetMode="External"/><Relationship Id="rId3073" Type="http://schemas.openxmlformats.org/officeDocument/2006/relationships/hyperlink" Target="https://archive.org/download/ni-roms/roms/Sega%20-%20Mega%20Drive%20-%20Genesis.zip/World%20Series%20Baseball%20%2795%20%28USA%29%20%28Beta%29%20%281995-02-09%29.zip" TargetMode="External"/><Relationship Id="rId3076" Type="http://schemas.openxmlformats.org/officeDocument/2006/relationships/hyperlink" Target="https://archive.org/download/ni-roms/roms/Sega%20-%20Mega%20Drive%20-%20Genesis.zip/World%20Series%20Baseball%20%2795%20%28USA%29%20%28Beta%29%20%281995-02-13%29.zip" TargetMode="External"/><Relationship Id="rId3075" Type="http://schemas.openxmlformats.org/officeDocument/2006/relationships/hyperlink" Target="https://archive.org/download/ni-roms/roms/Sega%20-%20Mega%20Drive%20-%20Genesis.zip/World%20Series%20Baseball%20%2795%20%28USA%29%20%28Beta%29%20%281995-02-12%29.zip" TargetMode="External"/><Relationship Id="rId3078" Type="http://schemas.openxmlformats.org/officeDocument/2006/relationships/hyperlink" Target="https://archive.org/download/ni-roms/roms/Sega%20-%20Mega%20Drive%20-%20Genesis.zip/World%20Series%20Baseball%20%2795%20%28USA%29.zip" TargetMode="External"/><Relationship Id="rId3077" Type="http://schemas.openxmlformats.org/officeDocument/2006/relationships/hyperlink" Target="https://archive.org/download/ni-roms/roms/Sega%20-%20Mega%20Drive%20-%20Genesis.zip/World%20Series%20Baseball%20%2795%20%28USA%29%20%28Beta%29%20%281995-02-14%29.zip" TargetMode="External"/><Relationship Id="rId3079" Type="http://schemas.openxmlformats.org/officeDocument/2006/relationships/hyperlink" Target="https://archive.org/download/ni-roms/roms/Sega%20-%20Mega%20Drive%20-%20Genesis.zip/World%20Series%20Baseball%20%2796%20%28USA%29.zip" TargetMode="External"/><Relationship Id="rId3061" Type="http://schemas.openxmlformats.org/officeDocument/2006/relationships/hyperlink" Target="https://archive.org/download/ni-roms/roms/Sega%20-%20Mega%20Drive%20-%20Genesis.zip/World%20Series%20Baseball%20%2795%20%28USA%29%20%28Beta%29%20%281995-01-09%29.zip" TargetMode="External"/><Relationship Id="rId3060" Type="http://schemas.openxmlformats.org/officeDocument/2006/relationships/hyperlink" Target="https://archive.org/download/ni-roms/roms/Sega%20-%20Mega%20Drive%20-%20Genesis.zip/World%20Series%20Baseball%20%2795%20%28USA%29%20%28Beta%29%20%281995-01-05%29.zip" TargetMode="External"/><Relationship Id="rId3063" Type="http://schemas.openxmlformats.org/officeDocument/2006/relationships/hyperlink" Target="https://archive.org/download/ni-roms/roms/Sega%20-%20Mega%20Drive%20-%20Genesis.zip/World%20Series%20Baseball%20%2795%20%28USA%29%20%28Beta%29%20%281995-01-14%29.zip" TargetMode="External"/><Relationship Id="rId3062" Type="http://schemas.openxmlformats.org/officeDocument/2006/relationships/hyperlink" Target="https://archive.org/download/ni-roms/roms/Sega%20-%20Mega%20Drive%20-%20Genesis.zip/World%20Series%20Baseball%20%2795%20%28USA%29%20%28Beta%29%20%281995-01-10%29.zip" TargetMode="External"/><Relationship Id="rId3065" Type="http://schemas.openxmlformats.org/officeDocument/2006/relationships/hyperlink" Target="https://archive.org/download/ni-roms/roms/Sega%20-%20Mega%20Drive%20-%20Genesis.zip/World%20Series%20Baseball%20%2795%20%28USA%29%20%28Beta%29%20%281995-01-18%29.zip" TargetMode="External"/><Relationship Id="rId3064" Type="http://schemas.openxmlformats.org/officeDocument/2006/relationships/hyperlink" Target="https://archive.org/download/ni-roms/roms/Sega%20-%20Mega%20Drive%20-%20Genesis.zip/World%20Series%20Baseball%20%2795%20%28USA%29%20%28Beta%29%20%281995-01-16%29.zip" TargetMode="External"/><Relationship Id="rId3067" Type="http://schemas.openxmlformats.org/officeDocument/2006/relationships/hyperlink" Target="https://archive.org/download/ni-roms/roms/Sega%20-%20Mega%20Drive%20-%20Genesis.zip/World%20Series%20Baseball%20%2795%20%28USA%29%20%28Beta%29%20%281995-01-25%29.zip" TargetMode="External"/><Relationship Id="rId3066" Type="http://schemas.openxmlformats.org/officeDocument/2006/relationships/hyperlink" Target="https://archive.org/download/ni-roms/roms/Sega%20-%20Mega%20Drive%20-%20Genesis.zip/World%20Series%20Baseball%20%2795%20%28USA%29%20%28Beta%29%20%281995-01-20%29.zip" TargetMode="External"/><Relationship Id="rId3069" Type="http://schemas.openxmlformats.org/officeDocument/2006/relationships/hyperlink" Target="https://archive.org/download/ni-roms/roms/Sega%20-%20Mega%20Drive%20-%20Genesis.zip/World%20Series%20Baseball%20%2795%20%28USA%29%20%28Beta%29%20%281995-02-02%29.zip" TargetMode="External"/><Relationship Id="rId3068" Type="http://schemas.openxmlformats.org/officeDocument/2006/relationships/hyperlink" Target="https://archive.org/download/ni-roms/roms/Sega%20-%20Mega%20Drive%20-%20Genesis.zip/World%20Series%20Baseball%20%2795%20%28USA%29%20%28Beta%29%20%281995-01-30%29.zip" TargetMode="External"/><Relationship Id="rId3090" Type="http://schemas.openxmlformats.org/officeDocument/2006/relationships/hyperlink" Target="https://archive.org/download/ni-roms/roms/Sega%20-%20Mega%20Drive%20-%20Genesis.zip/World%20Series%20Baseball%20%28USA%29.zip" TargetMode="External"/><Relationship Id="rId3092" Type="http://schemas.openxmlformats.org/officeDocument/2006/relationships/hyperlink" Target="https://archive.org/download/ni-roms/roms/Sega%20-%20Mega%20Drive%20-%20Genesis.zip/World%20Trophy%20Soccer%20%28USA%29.zip" TargetMode="External"/><Relationship Id="rId3091" Type="http://schemas.openxmlformats.org/officeDocument/2006/relationships/hyperlink" Target="https://archive.org/download/ni-roms/roms/Sega%20-%20Mega%20Drive%20-%20Genesis.zip/World%20Series%20Baseball%2098%20%28USA%29.zip" TargetMode="External"/><Relationship Id="rId3094" Type="http://schemas.openxmlformats.org/officeDocument/2006/relationships/hyperlink" Target="https://archive.org/download/ni-roms/roms/Sega%20-%20Mega%20Drive%20-%20Genesis.zip/World%20of%20Illusion%20%28World%29%20%28Pirate%29.zip" TargetMode="External"/><Relationship Id="rId3093" Type="http://schemas.openxmlformats.org/officeDocument/2006/relationships/hyperlink" Target="https://archive.org/download/ni-roms/roms/Sega%20-%20Mega%20Drive%20-%20Genesis.zip/World%20Trophy%20Soccer%20%28World%29%20%28Evercade%29%20%28Aftermarket%29%20%28Unl%29.zip" TargetMode="External"/><Relationship Id="rId3096" Type="http://schemas.openxmlformats.org/officeDocument/2006/relationships/hyperlink" Target="https://archive.org/download/ni-roms/roms/Sega%20-%20Mega%20Drive%20-%20Genesis.zip/World%20of%20Illusion%20Starring%20Mickey%20Mouse%20and%20Donald%20Duck%20%28USA%2C%20Korea%29%20%28En%29.zip" TargetMode="External"/><Relationship Id="rId3095" Type="http://schemas.openxmlformats.org/officeDocument/2006/relationships/hyperlink" Target="https://archive.org/download/ni-roms/roms/Sega%20-%20Mega%20Drive%20-%20Genesis.zip/World%20of%20Illusion%20Starring%20Mickey%20Mouse%20and%20Donald%20Duck%20%28Europe%29.zip" TargetMode="External"/><Relationship Id="rId3098" Type="http://schemas.openxmlformats.org/officeDocument/2006/relationships/hyperlink" Target="https://archive.org/download/ni-roms/roms/Sega%20-%20Mega%20Drive%20-%20Genesis.zip/World%20of%20Illusion%20starring%20Mickey%20Mouse%20%26%20Donald%20Duck%20%28USA%2C%20Korea%29%20%28Ja%29%20%28Beta%201%29.zip" TargetMode="External"/><Relationship Id="rId3097" Type="http://schemas.openxmlformats.org/officeDocument/2006/relationships/hyperlink" Target="https://archive.org/download/ni-roms/roms/Sega%20-%20Mega%20Drive%20-%20Genesis.zip/World%20of%20Illusion%20starring%20Mickey%20Mouse%20%26%20Donald%20Duck%20%28USA%2C%20Korea%29%20%28En%29%20%28Beta%202%29.zip" TargetMode="External"/><Relationship Id="rId3099" Type="http://schemas.openxmlformats.org/officeDocument/2006/relationships/hyperlink" Target="https://archive.org/download/ni-roms/roms/Sega%20-%20Mega%20Drive%20-%20Genesis.zip/World%20of%20Tanks%20%28Russia%29%20%28Aftermarket%29%20%28Unl%29.zip" TargetMode="External"/><Relationship Id="rId3081" Type="http://schemas.openxmlformats.org/officeDocument/2006/relationships/hyperlink" Target="https://archive.org/download/ni-roms/roms/Sega%20-%20Mega%20Drive%20-%20Genesis.zip/World%20Series%20Baseball%20%28USA%29%20%28Beta%29%20%281993-12-22%29.zip" TargetMode="External"/><Relationship Id="rId3080" Type="http://schemas.openxmlformats.org/officeDocument/2006/relationships/hyperlink" Target="https://archive.org/download/ni-roms/roms/Sega%20-%20Mega%20Drive%20-%20Genesis.zip/World%20Series%20Baseball%20%28USA%29%20%28Beta%29%20%281993-10-01%29.zip" TargetMode="External"/><Relationship Id="rId3083" Type="http://schemas.openxmlformats.org/officeDocument/2006/relationships/hyperlink" Target="https://archive.org/download/ni-roms/roms/Sega%20-%20Mega%20Drive%20-%20Genesis.zip/World%20Series%20Baseball%20%28USA%29%20%28Beta%29%20%281993-12-29%29.zip" TargetMode="External"/><Relationship Id="rId3082" Type="http://schemas.openxmlformats.org/officeDocument/2006/relationships/hyperlink" Target="https://archive.org/download/ni-roms/roms/Sega%20-%20Mega%20Drive%20-%20Genesis.zip/World%20Series%20Baseball%20%28USA%29%20%28Beta%29%20%281993-12-26%29.zip" TargetMode="External"/><Relationship Id="rId3085" Type="http://schemas.openxmlformats.org/officeDocument/2006/relationships/hyperlink" Target="https://archive.org/download/ni-roms/roms/Sega%20-%20Mega%20Drive%20-%20Genesis.zip/World%20Series%20Baseball%20%28USA%29%20%28Beta%29%20%281994-01-06%29.zip" TargetMode="External"/><Relationship Id="rId3084" Type="http://schemas.openxmlformats.org/officeDocument/2006/relationships/hyperlink" Target="https://archive.org/download/ni-roms/roms/Sega%20-%20Mega%20Drive%20-%20Genesis.zip/World%20Series%20Baseball%20%28USA%29%20%28Beta%29%20%281994-01-03%29.zip" TargetMode="External"/><Relationship Id="rId3087" Type="http://schemas.openxmlformats.org/officeDocument/2006/relationships/hyperlink" Target="https://archive.org/download/ni-roms/roms/Sega%20-%20Mega%20Drive%20-%20Genesis.zip/World%20Series%20Baseball%20%28USA%29%20%28Beta%29%20%281994-02-18%29.zip" TargetMode="External"/><Relationship Id="rId3086" Type="http://schemas.openxmlformats.org/officeDocument/2006/relationships/hyperlink" Target="https://archive.org/download/ni-roms/roms/Sega%20-%20Mega%20Drive%20-%20Genesis.zip/World%20Series%20Baseball%20%28USA%29%20%28Beta%29%20%281994-01-16%29.zip" TargetMode="External"/><Relationship Id="rId3089" Type="http://schemas.openxmlformats.org/officeDocument/2006/relationships/hyperlink" Target="https://archive.org/download/ni-roms/roms/Sega%20-%20Mega%20Drive%20-%20Genesis.zip/World%20Series%20Baseball%20%28USA%29%20%28Rev%20A%29%20%28Beta%29%20%281994-05-27%29.zip" TargetMode="External"/><Relationship Id="rId3088" Type="http://schemas.openxmlformats.org/officeDocument/2006/relationships/hyperlink" Target="https://archive.org/download/ni-roms/roms/Sega%20-%20Mega%20Drive%20-%20Genesis.zip/World%20Series%20Baseball%20%28USA%29%20%28Beta%29%20%281994-03-04%29.zip" TargetMode="External"/><Relationship Id="rId3039" Type="http://schemas.openxmlformats.org/officeDocument/2006/relationships/hyperlink" Target="https://archive.org/download/ni-roms/roms/Sega%20-%20Mega%20Drive%20-%20Genesis.zip/World%20Heroes%20%28Asia%29%20%28En%29%20%28Beta%29%20%281994-04-20%29.zip" TargetMode="External"/><Relationship Id="rId3030" Type="http://schemas.openxmlformats.org/officeDocument/2006/relationships/hyperlink" Target="https://archive.org/download/ni-roms/roms/Sega%20-%20Mega%20Drive%20-%20Genesis.zip/World%20Class%20Leader%20Board%20%28Europe%29.zip" TargetMode="External"/><Relationship Id="rId3032" Type="http://schemas.openxmlformats.org/officeDocument/2006/relationships/hyperlink" Target="https://archive.org/download/ni-roms/roms/Sega%20-%20Mega%20Drive%20-%20Genesis.zip/World%20Cup%20Italia%20%2790%20%28Europe%29.zip" TargetMode="External"/><Relationship Id="rId3031" Type="http://schemas.openxmlformats.org/officeDocument/2006/relationships/hyperlink" Target="https://archive.org/download/ni-roms/roms/Sega%20-%20Mega%20Drive%20-%20Genesis.zip/World%20Class%20Leaderboard%20Golf%20%28USA%29.zip" TargetMode="External"/><Relationship Id="rId3034" Type="http://schemas.openxmlformats.org/officeDocument/2006/relationships/hyperlink" Target="https://archive.org/download/ni-roms/roms/Sega%20-%20Mega%20Drive%20-%20Genesis.zip/World%20Cup%20USA%2094%20%28USA%2C%20Europe%2C%20Korea%29%20%28En%2CFr%2CDe%2CEs%2CIt%2CNl%2CPt%2CSv%29.zip" TargetMode="External"/><Relationship Id="rId3033" Type="http://schemas.openxmlformats.org/officeDocument/2006/relationships/hyperlink" Target="https://archive.org/download/ni-roms/roms/Sega%20-%20Mega%20Drive%20-%20Genesis.zip/World%20Cup%20Soccer%20%28Japan%29%20%28En%29.zip" TargetMode="External"/><Relationship Id="rId3036" Type="http://schemas.openxmlformats.org/officeDocument/2006/relationships/hyperlink" Target="https://archive.org/download/ni-roms/roms/Sega%20-%20Mega%20Drive%20-%20Genesis.zip/World%20Heroes%20%28Asia%29%20%28En%29%20%28Beta%29%20%281994-04-08%29.zip" TargetMode="External"/><Relationship Id="rId3035" Type="http://schemas.openxmlformats.org/officeDocument/2006/relationships/hyperlink" Target="https://archive.org/download/ni-roms/roms/Sega%20-%20Mega%20Drive%20-%20Genesis.zip/World%20Heroes%20%28Asia%29%20%28En%29%20%28Beta%29%20%281994-03-30%29.zip" TargetMode="External"/><Relationship Id="rId3038" Type="http://schemas.openxmlformats.org/officeDocument/2006/relationships/hyperlink" Target="https://archive.org/download/ni-roms/roms/Sega%20-%20Mega%20Drive%20-%20Genesis.zip/World%20Heroes%20%28Asia%29%20%28En%29%20%28Beta%29%20%281994-04-20%29%20%28Alt%29%20%5Bb%5D.zip" TargetMode="External"/><Relationship Id="rId3037" Type="http://schemas.openxmlformats.org/officeDocument/2006/relationships/hyperlink" Target="https://archive.org/download/ni-roms/roms/Sega%20-%20Mega%20Drive%20-%20Genesis.zip/World%20Heroes%20%28Asia%29%20%28En%29%20%28Beta%29%20%281994-04-15%29.zip" TargetMode="External"/><Relationship Id="rId3029" Type="http://schemas.openxmlformats.org/officeDocument/2006/relationships/hyperlink" Target="https://archive.org/download/ni-roms/roms/Sega%20-%20Mega%20Drive%20-%20Genesis.zip/World%20Championship%20Soccer%20II%20%28USA%29.zip" TargetMode="External"/><Relationship Id="rId3028" Type="http://schemas.openxmlformats.org/officeDocument/2006/relationships/hyperlink" Target="https://archive.org/download/ni-roms/roms/Sega%20-%20Mega%20Drive%20-%20Genesis.zip/World%20Championship%20Soccer%20II%20%28USA%29%20%28Beta%29%20%281994-03-30%29.zip" TargetMode="External"/><Relationship Id="rId3021" Type="http://schemas.openxmlformats.org/officeDocument/2006/relationships/hyperlink" Target="https://archive.org/download/ni-roms/roms/Sega%20-%20Mega%20Drive%20-%20Genesis.zip/World%20Championship%20Soccer%20II%20%28USA%29%20%28Beta%29%20%281994-03-23%29.zip" TargetMode="External"/><Relationship Id="rId3020" Type="http://schemas.openxmlformats.org/officeDocument/2006/relationships/hyperlink" Target="https://archive.org/download/ni-roms/roms/Sega%20-%20Mega%20Drive%20-%20Genesis.zip/World%20Championship%20Soccer%20II%20%28USA%29%20%28Beta%29%20%281994-03-18%29.zip" TargetMode="External"/><Relationship Id="rId3023" Type="http://schemas.openxmlformats.org/officeDocument/2006/relationships/hyperlink" Target="https://archive.org/download/ni-roms/roms/Sega%20-%20Mega%20Drive%20-%20Genesis.zip/World%20Championship%20Soccer%20II%20%28USA%29%20%28Beta%29%20%281994-03-25%29.zip" TargetMode="External"/><Relationship Id="rId3022" Type="http://schemas.openxmlformats.org/officeDocument/2006/relationships/hyperlink" Target="https://archive.org/download/ni-roms/roms/Sega%20-%20Mega%20Drive%20-%20Genesis.zip/World%20Championship%20Soccer%20II%20%28USA%29%20%28Beta%29%20%281994-03-24%29.zip" TargetMode="External"/><Relationship Id="rId3025" Type="http://schemas.openxmlformats.org/officeDocument/2006/relationships/hyperlink" Target="https://archive.org/download/ni-roms/roms/Sega%20-%20Mega%20Drive%20-%20Genesis.zip/World%20Championship%20Soccer%20II%20%28USA%29%20%28Beta%29%20%281994-03-27%29.zip" TargetMode="External"/><Relationship Id="rId3024" Type="http://schemas.openxmlformats.org/officeDocument/2006/relationships/hyperlink" Target="https://archive.org/download/ni-roms/roms/Sega%20-%20Mega%20Drive%20-%20Genesis.zip/World%20Championship%20Soccer%20II%20%28USA%29%20%28Beta%29%20%281994-03-26%29.zip" TargetMode="External"/><Relationship Id="rId3027" Type="http://schemas.openxmlformats.org/officeDocument/2006/relationships/hyperlink" Target="https://archive.org/download/ni-roms/roms/Sega%20-%20Mega%20Drive%20-%20Genesis.zip/World%20Championship%20Soccer%20II%20%28USA%29%20%28Beta%29%20%281994-03-29%29.zip" TargetMode="External"/><Relationship Id="rId3026" Type="http://schemas.openxmlformats.org/officeDocument/2006/relationships/hyperlink" Target="https://archive.org/download/ni-roms/roms/Sega%20-%20Mega%20Drive%20-%20Genesis.zip/World%20Championship%20Soccer%20II%20%28USA%29%20%28Beta%29%20%281994-03-29%29%20%28Alt%29.zip" TargetMode="External"/><Relationship Id="rId3050" Type="http://schemas.openxmlformats.org/officeDocument/2006/relationships/hyperlink" Target="https://archive.org/download/ni-roms/roms/Sega%20-%20Mega%20Drive%20-%20Genesis.zip/World%20Heroes%20%28USA%29%20%28Beta%29%20%281994-03-24%29.zip" TargetMode="External"/><Relationship Id="rId3052" Type="http://schemas.openxmlformats.org/officeDocument/2006/relationships/hyperlink" Target="https://archive.org/download/ni-roms/roms/Sega%20-%20Mega%20Drive%20-%20Genesis.zip/World%20Heroes%20%28USA%29%20%28Beta%29%20%281994-03-31%29%20%28Alt%29.zip" TargetMode="External"/><Relationship Id="rId3051" Type="http://schemas.openxmlformats.org/officeDocument/2006/relationships/hyperlink" Target="https://archive.org/download/ni-roms/roms/Sega%20-%20Mega%20Drive%20-%20Genesis.zip/World%20Heroes%20%28USA%29%20%28Beta%29%20%281994-03-30%29.zip" TargetMode="External"/><Relationship Id="rId3054" Type="http://schemas.openxmlformats.org/officeDocument/2006/relationships/hyperlink" Target="https://archive.org/download/ni-roms/roms/Sega%20-%20Mega%20Drive%20-%20Genesis.zip/World%20Heroes%20%28USA%29.zip" TargetMode="External"/><Relationship Id="rId3053" Type="http://schemas.openxmlformats.org/officeDocument/2006/relationships/hyperlink" Target="https://archive.org/download/ni-roms/roms/Sega%20-%20Mega%20Drive%20-%20Genesis.zip/World%20Heroes%20%28USA%29%20%28Beta%29%20%281994-03-31%29.zip" TargetMode="External"/><Relationship Id="rId3056" Type="http://schemas.openxmlformats.org/officeDocument/2006/relationships/hyperlink" Target="https://archive.org/download/ni-roms/roms/Sega%20-%20Mega%20Drive%20-%20Genesis.zip/World%20Series%20Baseball%20%2795%20%28USA%29%20%28Beta%29%20%281994-12-14%29.zip" TargetMode="External"/><Relationship Id="rId3055" Type="http://schemas.openxmlformats.org/officeDocument/2006/relationships/hyperlink" Target="https://archive.org/download/ni-roms/roms/Sega%20-%20Mega%20Drive%20-%20Genesis.zip/World%20Series%20Baseball%20%2795%20%28USA%29%20%28Beta%29%20%281994-12-08%29.zip" TargetMode="External"/><Relationship Id="rId3058" Type="http://schemas.openxmlformats.org/officeDocument/2006/relationships/hyperlink" Target="https://archive.org/download/ni-roms/roms/Sega%20-%20Mega%20Drive%20-%20Genesis.zip/World%20Series%20Baseball%20%2795%20%28USA%29%20%28Beta%29%20%281995-01-01%29.zip" TargetMode="External"/><Relationship Id="rId3057" Type="http://schemas.openxmlformats.org/officeDocument/2006/relationships/hyperlink" Target="https://archive.org/download/ni-roms/roms/Sega%20-%20Mega%20Drive%20-%20Genesis.zip/World%20Series%20Baseball%20%2795%20%28USA%29%20%28Beta%29%20%281994-12-28%29.zip" TargetMode="External"/><Relationship Id="rId3059" Type="http://schemas.openxmlformats.org/officeDocument/2006/relationships/hyperlink" Target="https://archive.org/download/ni-roms/roms/Sega%20-%20Mega%20Drive%20-%20Genesis.zip/World%20Series%20Baseball%20%2795%20%28USA%29%20%28Beta%29%20%281995-01-03%29.zip" TargetMode="External"/><Relationship Id="rId3041" Type="http://schemas.openxmlformats.org/officeDocument/2006/relationships/hyperlink" Target="https://archive.org/download/ni-roms/roms/Sega%20-%20Mega%20Drive%20-%20Genesis.zip/World%20Heroes%20%28USA%29%20%28Beta%29%20%281994-02-23%29.zip" TargetMode="External"/><Relationship Id="rId3040" Type="http://schemas.openxmlformats.org/officeDocument/2006/relationships/hyperlink" Target="https://archive.org/download/ni-roms/roms/Sega%20-%20Mega%20Drive%20-%20Genesis.zip/World%20Heroes%20%28Asia%29%20%28En%29.zip" TargetMode="External"/><Relationship Id="rId3043" Type="http://schemas.openxmlformats.org/officeDocument/2006/relationships/hyperlink" Target="https://archive.org/download/ni-roms/roms/Sega%20-%20Mega%20Drive%20-%20Genesis.zip/World%20Heroes%20%28USA%29%20%28Beta%29%20%281994-03-07%29.zip" TargetMode="External"/><Relationship Id="rId3042" Type="http://schemas.openxmlformats.org/officeDocument/2006/relationships/hyperlink" Target="https://archive.org/download/ni-roms/roms/Sega%20-%20Mega%20Drive%20-%20Genesis.zip/World%20Heroes%20%28USA%29%20%28Beta%29%20%281994-03-03%29.zip" TargetMode="External"/><Relationship Id="rId3045" Type="http://schemas.openxmlformats.org/officeDocument/2006/relationships/hyperlink" Target="https://archive.org/download/ni-roms/roms/Sega%20-%20Mega%20Drive%20-%20Genesis.zip/World%20Heroes%20%28USA%29%20%28Beta%29%20%281994-03-15%29.zip" TargetMode="External"/><Relationship Id="rId3044" Type="http://schemas.openxmlformats.org/officeDocument/2006/relationships/hyperlink" Target="https://archive.org/download/ni-roms/roms/Sega%20-%20Mega%20Drive%20-%20Genesis.zip/World%20Heroes%20%28USA%29%20%28Beta%29%20%281994-03-09%29.zip" TargetMode="External"/><Relationship Id="rId3047" Type="http://schemas.openxmlformats.org/officeDocument/2006/relationships/hyperlink" Target="https://archive.org/download/ni-roms/roms/Sega%20-%20Mega%20Drive%20-%20Genesis.zip/World%20Heroes%20%28USA%29%20%28Beta%29%20%281994-03-18%29.zip" TargetMode="External"/><Relationship Id="rId3046" Type="http://schemas.openxmlformats.org/officeDocument/2006/relationships/hyperlink" Target="https://archive.org/download/ni-roms/roms/Sega%20-%20Mega%20Drive%20-%20Genesis.zip/World%20Heroes%20%28USA%29%20%28Beta%29%20%281994-03-16%29.zip" TargetMode="External"/><Relationship Id="rId3049" Type="http://schemas.openxmlformats.org/officeDocument/2006/relationships/hyperlink" Target="https://archive.org/download/ni-roms/roms/Sega%20-%20Mega%20Drive%20-%20Genesis.zip/World%20Heroes%20%28USA%29%20%28Beta%29%20%281994-03-23%29.zip" TargetMode="External"/><Relationship Id="rId3048" Type="http://schemas.openxmlformats.org/officeDocument/2006/relationships/hyperlink" Target="https://archive.org/download/ni-roms/roms/Sega%20-%20Mega%20Drive%20-%20Genesis.zip/World%20Heroes%20%28USA%29%20%28Beta%29%20%281994-03-22%29.zip" TargetMode="External"/><Relationship Id="rId3117" Type="http://schemas.openxmlformats.org/officeDocument/2006/relationships/hyperlink" Target="https://archive.org/download/ni-roms/roms/Sega%20-%20Mega%20Drive%20-%20Genesis.zip/X-Men%202%20-%20Clone%20Wars%20%28USA%2C%20Europe%29%20%28Beta%29%20%281994-11-28%29.zip" TargetMode="External"/><Relationship Id="rId3116" Type="http://schemas.openxmlformats.org/officeDocument/2006/relationships/hyperlink" Target="https://archive.org/download/ni-roms/roms/Sega%20-%20Mega%20Drive%20-%20Genesis.zip/X-Men%202%20-%20Clone%20Wars%20%28USA%2C%20Europe%29%20%28Beta%29%20%281994-11-23%29.zip" TargetMode="External"/><Relationship Id="rId3119" Type="http://schemas.openxmlformats.org/officeDocument/2006/relationships/hyperlink" Target="https://archive.org/download/ni-roms/roms/Sega%20-%20Mega%20Drive%20-%20Genesis.zip/X-Men%202%20-%20Clone%20Wars%20%28USA%2C%20Europe%29%20%28Beta%29%20%281994-12-02%29.zip" TargetMode="External"/><Relationship Id="rId3118" Type="http://schemas.openxmlformats.org/officeDocument/2006/relationships/hyperlink" Target="https://archive.org/download/ni-roms/roms/Sega%20-%20Mega%20Drive%20-%20Genesis.zip/X-Men%202%20-%20Clone%20Wars%20%28USA%2C%20Europe%29%20%28Beta%29%20%281994-11-30%29.zip" TargetMode="External"/><Relationship Id="rId3111" Type="http://schemas.openxmlformats.org/officeDocument/2006/relationships/hyperlink" Target="https://archive.org/download/ni-roms/roms/Sega%20-%20Mega%20Drive%20-%20Genesis.zip/X-Men%20%28USA%29.zip" TargetMode="External"/><Relationship Id="rId3110" Type="http://schemas.openxmlformats.org/officeDocument/2006/relationships/hyperlink" Target="https://archive.org/download/ni-roms/roms/Sega%20-%20Mega%20Drive%20-%20Genesis.zip/X-Men%20%28Europe%29.zip" TargetMode="External"/><Relationship Id="rId3113" Type="http://schemas.openxmlformats.org/officeDocument/2006/relationships/hyperlink" Target="https://archive.org/download/ni-roms/roms/Sega%20-%20Mega%20Drive%20-%20Genesis.zip/X-Men%202%20-%20Clone%20Wars%20%28USA%2C%20Europe%29%20%28Beta%29%20%281994-05-10%29.zip" TargetMode="External"/><Relationship Id="rId3112" Type="http://schemas.openxmlformats.org/officeDocument/2006/relationships/hyperlink" Target="https://archive.org/download/ni-roms/roms/Sega%20-%20Mega%20Drive%20-%20Genesis.zip/X-Men%202%20-%20Clone%20Wars%20%28USA%2C%20Europe%29%20%28Beta%29%20%281994-05-06%29.zip" TargetMode="External"/><Relationship Id="rId3115" Type="http://schemas.openxmlformats.org/officeDocument/2006/relationships/hyperlink" Target="https://archive.org/download/ni-roms/roms/Sega%20-%20Mega%20Drive%20-%20Genesis.zip/X-Men%202%20-%20Clone%20Wars%20%28USA%2C%20Europe%29%20%28Beta%29%20%281994-11-17%29.zip" TargetMode="External"/><Relationship Id="rId3114" Type="http://schemas.openxmlformats.org/officeDocument/2006/relationships/hyperlink" Target="https://archive.org/download/ni-roms/roms/Sega%20-%20Mega%20Drive%20-%20Genesis.zip/X-Men%202%20-%20Clone%20Wars%20%28USA%2C%20Europe%29%20%28Beta%29%20%281994-10-18%29.zip" TargetMode="External"/><Relationship Id="rId3106" Type="http://schemas.openxmlformats.org/officeDocument/2006/relationships/hyperlink" Target="https://archive.org/download/ni-roms/roms/Sega%20-%20Mega%20Drive%20-%20Genesis.zip/Wrestleball%20%28Japan%29.zip" TargetMode="External"/><Relationship Id="rId3105" Type="http://schemas.openxmlformats.org/officeDocument/2006/relationships/hyperlink" Target="https://archive.org/download/ni-roms/roms/Sega%20-%20Mega%20Drive%20-%20Genesis.zip/Wrestle%20War%20%28Japan%2C%20Europe%29%20%28Ja%29%20%28Beta%29%20%281990-09-xx%29.zip" TargetMode="External"/><Relationship Id="rId3108" Type="http://schemas.openxmlformats.org/officeDocument/2006/relationships/hyperlink" Target="https://archive.org/download/ni-roms/roms/Sega%20-%20Mega%20Drive%20-%20Genesis.zip/Wukong%20Waizhuan%20%28Taiwan%29%20%28Unl%29.zip" TargetMode="External"/><Relationship Id="rId3107" Type="http://schemas.openxmlformats.org/officeDocument/2006/relationships/hyperlink" Target="https://archive.org/download/ni-roms/roms/Sega%20-%20Mega%20Drive%20-%20Genesis.zip/Wukong%20Waizhuan%20%28Taiwan%29%20%28Unl%29%20%28Alt%29.zip" TargetMode="External"/><Relationship Id="rId3109" Type="http://schemas.openxmlformats.org/officeDocument/2006/relationships/hyperlink" Target="https://archive.org/download/ni-roms/roms/Sega%20-%20Mega%20Drive%20-%20Genesis.zip/Wushu%20Shen%20Jie%20%28China%29%20%28Pirate%29.zip" TargetMode="External"/><Relationship Id="rId3100" Type="http://schemas.openxmlformats.org/officeDocument/2006/relationships/hyperlink" Target="https://archive.org/download/ni-roms/roms/Sega%20-%20Mega%20Drive%20-%20Genesis.zip/Worms%20%28Europe%29%20%28Beta%29.zip" TargetMode="External"/><Relationship Id="rId3102" Type="http://schemas.openxmlformats.org/officeDocument/2006/relationships/hyperlink" Target="https://archive.org/download/ni-roms/roms/Sega%20-%20Mega%20Drive%20-%20Genesis.zip/Worms%20%28USA%29%20%28Proto%29%20%281995-06-xx%29.zip" TargetMode="External"/><Relationship Id="rId3101" Type="http://schemas.openxmlformats.org/officeDocument/2006/relationships/hyperlink" Target="https://archive.org/download/ni-roms/roms/Sega%20-%20Mega%20Drive%20-%20Genesis.zip/Worms%20%28Europe%29.zip" TargetMode="External"/><Relationship Id="rId3104" Type="http://schemas.openxmlformats.org/officeDocument/2006/relationships/hyperlink" Target="https://archive.org/download/ni-roms/roms/Sega%20-%20Mega%20Drive%20-%20Genesis.zip/Wrestle%20War%20%28Japan%2C%20Europe%29%20%28En%29.zip" TargetMode="External"/><Relationship Id="rId3103" Type="http://schemas.openxmlformats.org/officeDocument/2006/relationships/hyperlink" Target="https://archive.org/download/ni-roms/roms/Sega%20-%20Mega%20Drive%20-%20Genesis.zip/Worms%20%28World%29%20%28Evercade%29.zip" TargetMode="External"/><Relationship Id="rId3139" Type="http://schemas.openxmlformats.org/officeDocument/2006/relationships/hyperlink" Target="https://archive.org/download/ni-roms/roms/Sega%20-%20Mega%20Drive%20-%20Genesis.zip/Xin%20Chuangshiji%20%28China%29%20%28Pirate%29.zip" TargetMode="External"/><Relationship Id="rId3138" Type="http://schemas.openxmlformats.org/officeDocument/2006/relationships/hyperlink" Target="https://archive.org/download/ni-roms/roms/Sega%20-%20Mega%20Drive%20-%20Genesis.zip/Xiao%20Monu%20-%20Magic%20Girl%20%28Taiwan%29%20%28Unl%29.zip" TargetMode="External"/><Relationship Id="rId3131" Type="http://schemas.openxmlformats.org/officeDocument/2006/relationships/hyperlink" Target="https://archive.org/download/ni-roms/roms/Sega%20-%20Mega%20Drive%20-%20Genesis.zip/X-Men%202%20-%20Clone%20Wars%20%28USA%2C%20Europe%29.zip" TargetMode="External"/><Relationship Id="rId3130" Type="http://schemas.openxmlformats.org/officeDocument/2006/relationships/hyperlink" Target="https://archive.org/download/ni-roms/roms/Sega%20-%20Mega%20Drive%20-%20Genesis.zip/X-Men%202%20-%20Clone%20Wars%20%28USA%2C%20Europe%29%20%28Beta%29%20%281994-12-16%29.zip" TargetMode="External"/><Relationship Id="rId3133" Type="http://schemas.openxmlformats.org/officeDocument/2006/relationships/hyperlink" Target="https://archive.org/download/ni-roms/roms/Sega%20-%20Mega%20Drive%20-%20Genesis.zip/X-Perts%20%28USA%29.zip" TargetMode="External"/><Relationship Id="rId3132" Type="http://schemas.openxmlformats.org/officeDocument/2006/relationships/hyperlink" Target="https://archive.org/download/ni-roms/roms/Sega%20-%20Mega%20Drive%20-%20Genesis.zip/X-Perts%20%28USA%29%20%28Beta%29%20%281995-06-xx%29.zip" TargetMode="External"/><Relationship Id="rId3135" Type="http://schemas.openxmlformats.org/officeDocument/2006/relationships/hyperlink" Target="https://archive.org/download/ni-roms/roms/Sega%20-%20Mega%20Drive%20-%20Genesis.zip/Xeno%20Crisis%20%28World%29%20%28En%2CJa%2CFr%2CDe%2CEs%2CIt%2CNl%2CPt%29%20%28Evercade%29%20%28Aftermarket%29%20%28Unl%29.zip" TargetMode="External"/><Relationship Id="rId3134" Type="http://schemas.openxmlformats.org/officeDocument/2006/relationships/hyperlink" Target="https://archive.org/download/ni-roms/roms/Sega%20-%20Mega%20Drive%20-%20Genesis.zip/XDR%20-%20X-Dazedly-Ray%20%28Japan%29.zip" TargetMode="External"/><Relationship Id="rId3137" Type="http://schemas.openxmlformats.org/officeDocument/2006/relationships/hyperlink" Target="https://archive.org/download/ni-roms/roms/Sega%20-%20Mega%20Drive%20-%20Genesis.zip/Xenon%202%20-%20Megablast%20%28World%29%20%28Evercade%29%20%28Aftermarket%29%20%28Unl%29.zip" TargetMode="External"/><Relationship Id="rId3136" Type="http://schemas.openxmlformats.org/officeDocument/2006/relationships/hyperlink" Target="https://archive.org/download/ni-roms/roms/Sega%20-%20Mega%20Drive%20-%20Genesis.zip/Xenon%202%20-%20Megablast%20%28Europe%29.zip" TargetMode="External"/><Relationship Id="rId3128" Type="http://schemas.openxmlformats.org/officeDocument/2006/relationships/hyperlink" Target="https://archive.org/download/ni-roms/roms/Sega%20-%20Mega%20Drive%20-%20Genesis.zip/X-Men%202%20-%20Clone%20Wars%20%28USA%2C%20Europe%29%20%28Beta%29%20%281994-12-14%29.zip" TargetMode="External"/><Relationship Id="rId3127" Type="http://schemas.openxmlformats.org/officeDocument/2006/relationships/hyperlink" Target="https://archive.org/download/ni-roms/roms/Sega%20-%20Mega%20Drive%20-%20Genesis.zip/X-Men%202%20-%20Clone%20Wars%20%28USA%2C%20Europe%29%20%28Beta%29%20%281994-12-11%29.zip" TargetMode="External"/><Relationship Id="rId3129" Type="http://schemas.openxmlformats.org/officeDocument/2006/relationships/hyperlink" Target="https://archive.org/download/ni-roms/roms/Sega%20-%20Mega%20Drive%20-%20Genesis.zip/X-Men%202%20-%20Clone%20Wars%20%28USA%2C%20Europe%29%20%28Beta%29%20%281994-12-15%29.zip" TargetMode="External"/><Relationship Id="rId3120" Type="http://schemas.openxmlformats.org/officeDocument/2006/relationships/hyperlink" Target="https://archive.org/download/ni-roms/roms/Sega%20-%20Mega%20Drive%20-%20Genesis.zip/X-Men%202%20-%20Clone%20Wars%20%28USA%2C%20Europe%29%20%28Beta%29%20%281994-12-03%29.zip" TargetMode="External"/><Relationship Id="rId3122" Type="http://schemas.openxmlformats.org/officeDocument/2006/relationships/hyperlink" Target="https://archive.org/download/ni-roms/roms/Sega%20-%20Mega%20Drive%20-%20Genesis.zip/X-Men%202%20-%20Clone%20Wars%20%28USA%2C%20Europe%29%20%28Beta%29%20%281994-12-07%29.zip" TargetMode="External"/><Relationship Id="rId3121" Type="http://schemas.openxmlformats.org/officeDocument/2006/relationships/hyperlink" Target="https://archive.org/download/ni-roms/roms/Sega%20-%20Mega%20Drive%20-%20Genesis.zip/X-Men%202%20-%20Clone%20Wars%20%28USA%2C%20Europe%29%20%28Beta%29%20%281994-12-06%29.zip" TargetMode="External"/><Relationship Id="rId3124" Type="http://schemas.openxmlformats.org/officeDocument/2006/relationships/hyperlink" Target="https://archive.org/download/ni-roms/roms/Sega%20-%20Mega%20Drive%20-%20Genesis.zip/X-Men%202%20-%20Clone%20Wars%20%28USA%2C%20Europe%29%20%28Beta%29%20%281994-12-09%29.zip" TargetMode="External"/><Relationship Id="rId3123" Type="http://schemas.openxmlformats.org/officeDocument/2006/relationships/hyperlink" Target="https://archive.org/download/ni-roms/roms/Sega%20-%20Mega%20Drive%20-%20Genesis.zip/X-Men%202%20-%20Clone%20Wars%20%28USA%2C%20Europe%29%20%28Beta%29%20%281994-12-08%29.zip" TargetMode="External"/><Relationship Id="rId3126" Type="http://schemas.openxmlformats.org/officeDocument/2006/relationships/hyperlink" Target="https://archive.org/download/ni-roms/roms/Sega%20-%20Mega%20Drive%20-%20Genesis.zip/X-Men%202%20-%20Clone%20Wars%20%28USA%2C%20Europe%29%20%28Beta%29%20%281994-12-11%29%20%28Alt%29.zip" TargetMode="External"/><Relationship Id="rId3125" Type="http://schemas.openxmlformats.org/officeDocument/2006/relationships/hyperlink" Target="https://archive.org/download/ni-roms/roms/Sega%20-%20Mega%20Drive%20-%20Genesis.zip/X-Men%202%20-%20Clone%20Wars%20%28USA%2C%20Europe%29%20%28Beta%29%20%281994-12-10%29.zip" TargetMode="External"/><Relationship Id="rId3191" Type="http://schemas.openxmlformats.org/officeDocument/2006/relationships/hyperlink" Target="https://archive.org/download/ni-roms/roms/Sega%20-%20Mega%20Drive%20-%20Genesis.zip/Zoom%21%20%28World%29.zip" TargetMode="External"/><Relationship Id="rId3190" Type="http://schemas.openxmlformats.org/officeDocument/2006/relationships/hyperlink" Target="https://archive.org/download/ni-roms/roms/Sega%20-%20Mega%20Drive%20-%20Genesis.zip/Zool%20-%20Ninja%20of%20the%20%27Nth%27%20Dimension%20%28USA%29.zip" TargetMode="External"/><Relationship Id="rId3193" Type="http://schemas.openxmlformats.org/officeDocument/2006/relationships/hyperlink" Target="https://archive.org/download/ni-roms/roms/Sega%20-%20Mega%20Drive%20-%20Genesis.zip/Zoop%20%28Europe%29.zip" TargetMode="External"/><Relationship Id="rId3192" Type="http://schemas.openxmlformats.org/officeDocument/2006/relationships/hyperlink" Target="https://archive.org/download/ni-roms/roms/Sega%20-%20Mega%20Drive%20-%20Genesis.zip/Zooming%20Secretary%20-%20Going%20Panic%20%28World%29%20%28Aftermarket%29%20%28Unl%29.zip" TargetMode="External"/><Relationship Id="rId3195" Type="http://schemas.openxmlformats.org/officeDocument/2006/relationships/hyperlink" Target="https://archive.org/download/ni-roms/roms/Sega%20-%20Mega%20Drive%20-%20Genesis.zip/Zoop%20%28USA%29.zip" TargetMode="External"/><Relationship Id="rId3194" Type="http://schemas.openxmlformats.org/officeDocument/2006/relationships/hyperlink" Target="https://archive.org/download/ni-roms/roms/Sega%20-%20Mega%20Drive%20-%20Genesis.zip/Zoop%20%28USA%29%20%28Beta%29.zip" TargetMode="External"/><Relationship Id="rId3197" Type="http://schemas.openxmlformats.org/officeDocument/2006/relationships/hyperlink" Target="https://archive.org/download/ni-roms/roms/Sega%20-%20Mega%20Drive%20-%20Genesis.zip/%5BBIOS%5D%20Aiwa%20CSD-GM1%20%28Japan%29.zip" TargetMode="External"/><Relationship Id="rId3196" Type="http://schemas.openxmlformats.org/officeDocument/2006/relationships/hyperlink" Target="https://archive.org/download/ni-roms/roms/Sega%20-%20Mega%20Drive%20-%20Genesis.zip/Zou%21%20Zou%21%20Zou%21%20Rescue%20Daisakusen%20%28Japan%29.zip" TargetMode="External"/><Relationship Id="rId3199" Type="http://schemas.openxmlformats.org/officeDocument/2006/relationships/hyperlink" Target="https://archive.org/download/ni-roms/roms/Sega%20-%20Mega%20Drive%20-%20Genesis.zip/%5BBIOS%5D%20LaserActive%20%28Japan%29%20%28v1.05%29.zip" TargetMode="External"/><Relationship Id="rId3198" Type="http://schemas.openxmlformats.org/officeDocument/2006/relationships/hyperlink" Target="https://archive.org/download/ni-roms/roms/Sega%20-%20Mega%20Drive%20-%20Genesis.zip/%5BBIOS%5D%20LaserActive%20%28Japan%29%20%28v1.02%29.zip" TargetMode="External"/><Relationship Id="rId3180" Type="http://schemas.openxmlformats.org/officeDocument/2006/relationships/hyperlink" Target="https://archive.org/download/ni-roms/roms/Sega%20-%20Mega%20Drive%20-%20Genesis.zip/Zhen%20Shihun%20-%20Samurai%20Spirits%20II%20%28Taiwan%29%20%28Unl%29.zip" TargetMode="External"/><Relationship Id="rId3182" Type="http://schemas.openxmlformats.org/officeDocument/2006/relationships/hyperlink" Target="https://archive.org/download/ni-roms/roms/Sega%20-%20Mega%20Drive%20-%20Genesis.zip/Zhua%20Gui%20Dashi%20-%20Ghost%20Hunter%20%28Taiwan%29%20%28Unl%29.zip" TargetMode="External"/><Relationship Id="rId3181" Type="http://schemas.openxmlformats.org/officeDocument/2006/relationships/hyperlink" Target="https://archive.org/download/ni-roms/roms/Sega%20-%20Mega%20Drive%20-%20Genesis.zip/Zhongguo%20Xiangqi%20%28Taiwan%29%20%28Unl%29.zip" TargetMode="External"/><Relationship Id="rId3184" Type="http://schemas.openxmlformats.org/officeDocument/2006/relationships/hyperlink" Target="https://archive.org/download/ni-roms/roms/Sega%20-%20Mega%20Drive%20-%20Genesis.zip/Zombie%20High%20%28USA%29%20%28Proto%29%20%281992-08-11%29.zip" TargetMode="External"/><Relationship Id="rId3183" Type="http://schemas.openxmlformats.org/officeDocument/2006/relationships/hyperlink" Target="https://archive.org/download/ni-roms/roms/Sega%20-%20Mega%20Drive%20-%20Genesis.zip/Zombi%20Terror%20%28World%29%20%28Unl%29.zip" TargetMode="External"/><Relationship Id="rId3186" Type="http://schemas.openxmlformats.org/officeDocument/2006/relationships/hyperlink" Target="https://archive.org/download/ni-roms/roms/Sega%20-%20Mega%20Drive%20-%20Genesis.zip/Zombies%20Ate%20My%20Neighbors%20%28USA%29.zip" TargetMode="External"/><Relationship Id="rId3185" Type="http://schemas.openxmlformats.org/officeDocument/2006/relationships/hyperlink" Target="https://archive.org/download/ni-roms/roms/Sega%20-%20Mega%20Drive%20-%20Genesis.zip/Zombies%20%28Europe%29.zip" TargetMode="External"/><Relationship Id="rId3188" Type="http://schemas.openxmlformats.org/officeDocument/2006/relationships/hyperlink" Target="https://archive.org/download/ni-roms/roms/Sega%20-%20Mega%20Drive%20-%20Genesis.zip/Zool%20%28World%29%20%28Evercade%29%20%28Aftermarket%29%20%28Unl%29.zip" TargetMode="External"/><Relationship Id="rId3187" Type="http://schemas.openxmlformats.org/officeDocument/2006/relationships/hyperlink" Target="https://archive.org/download/ni-roms/roms/Sega%20-%20Mega%20Drive%20-%20Genesis.zip/Zool%20%28Unknown%29%20%28Beta%29%20%5Bb%5D.zip" TargetMode="External"/><Relationship Id="rId3189" Type="http://schemas.openxmlformats.org/officeDocument/2006/relationships/hyperlink" Target="https://archive.org/download/ni-roms/roms/Sega%20-%20Mega%20Drive%20-%20Genesis.zip/Zool%20-%20Ninja%20of%20the%20%27Nth%27%20Dimension%20%28Europe%29.zip" TargetMode="External"/><Relationship Id="rId3151" Type="http://schemas.openxmlformats.org/officeDocument/2006/relationships/hyperlink" Target="https://archive.org/download/ni-roms/roms/Sega%20-%20Mega%20Drive%20-%20Genesis.zip/Yazzie%20%28World%29%20%28Digital%29%20%28Itch.io%29%20%28dmaSafe%29%20%28Aftermarket%29%20%28Unl%29.zip" TargetMode="External"/><Relationship Id="rId3150" Type="http://schemas.openxmlformats.org/officeDocument/2006/relationships/hyperlink" Target="https://archive.org/download/ni-roms/roms/Sega%20-%20Mega%20Drive%20-%20Genesis.zip/Yazzie%20%28World%29%20%28Digital%29%20%28Itch.io%29%20%28Aftermarket%29%20%28Unl%29.zip" TargetMode="External"/><Relationship Id="rId3153" Type="http://schemas.openxmlformats.org/officeDocument/2006/relationships/hyperlink" Target="https://archive.org/download/ni-roms/roms/Sega%20-%20Mega%20Drive%20-%20Genesis.zip/Yie%20Ar%20Kung-Fu%20%28World%29%20%28Aftermarket%29%20%28Unl%29.zip" TargetMode="External"/><Relationship Id="rId3152" Type="http://schemas.openxmlformats.org/officeDocument/2006/relationships/hyperlink" Target="https://archive.org/download/ni-roms/roms/Sega%20-%20Mega%20Drive%20-%20Genesis.zip/Yazzie%20%28World%29%20%28v1.1%29%20%28Digital%29%20%28Evercade%29%20%28Aftermarket%29%20%28Unl%29.zip" TargetMode="External"/><Relationship Id="rId3155" Type="http://schemas.openxmlformats.org/officeDocument/2006/relationships/hyperlink" Target="https://archive.org/download/ni-roms/roms/Sega%20-%20Mega%20Drive%20-%20Genesis.zip/Yogi%20Bear%20-%20Cartoon%20Capers%20%28Europe%29.zip" TargetMode="External"/><Relationship Id="rId3154" Type="http://schemas.openxmlformats.org/officeDocument/2006/relationships/hyperlink" Target="https://archive.org/download/ni-roms/roms/Sega%20-%20Mega%20Drive%20-%20Genesis.zip/Yimen%20Yinglie%20-%20Yangjia%20Jiang%20%28Taiwan%29%20%28Unl%29.zip" TargetMode="External"/><Relationship Id="rId3157" Type="http://schemas.openxmlformats.org/officeDocument/2006/relationships/hyperlink" Target="https://archive.org/download/ni-roms/roms/Sega%20-%20Mega%20Drive%20-%20Genesis.zip/Young%20Indiana%20Jones%20Chronicles%2C%20The%20%28USA%29%20%28Beta%29.zip" TargetMode="External"/><Relationship Id="rId3156" Type="http://schemas.openxmlformats.org/officeDocument/2006/relationships/hyperlink" Target="https://archive.org/download/ni-roms/roms/Sega%20-%20Mega%20Drive%20-%20Genesis.zip/You%20Shall%20Not%20Steal%20%28World%29%20%28v3.6%29%20%28Aftermarket%29%20%28Unl%29.zip" TargetMode="External"/><Relationship Id="rId3159" Type="http://schemas.openxmlformats.org/officeDocument/2006/relationships/hyperlink" Target="https://archive.org/download/ni-roms/roms/Sega%20-%20Mega%20Drive%20-%20Genesis.zip/Ys%20III%20%28USA%29%20%28Beta%29%20%281991-08-28%29.zip" TargetMode="External"/><Relationship Id="rId3158" Type="http://schemas.openxmlformats.org/officeDocument/2006/relationships/hyperlink" Target="https://archive.org/download/ni-roms/roms/Sega%20-%20Mega%20Drive%20-%20Genesis.zip/Ys%20-%20Wanderers%20from%20Ys%20%28Japan%29.zip" TargetMode="External"/><Relationship Id="rId3149" Type="http://schemas.openxmlformats.org/officeDocument/2006/relationships/hyperlink" Target="https://archive.org/download/ni-roms/roms/Sega%20-%20Mega%20Drive%20-%20Genesis.zip/Yazzie%20%28World%29%20%28Digital%29%20%28Evercade%29%20%28Aftermarket%29%20%28Unl%29.zip" TargetMode="External"/><Relationship Id="rId3140" Type="http://schemas.openxmlformats.org/officeDocument/2006/relationships/hyperlink" Target="https://archive.org/download/ni-roms/roms/Sega%20-%20Mega%20Drive%20-%20Genesis.zip/Xin%20Guangming%20Yu%20Heian%20III%20-%20Gudai%20Fengyin%20%28China%29%20%28Pirate%29.zip" TargetMode="External"/><Relationship Id="rId3142" Type="http://schemas.openxmlformats.org/officeDocument/2006/relationships/hyperlink" Target="https://archive.org/download/ni-roms/roms/Sega%20-%20Mega%20Drive%20-%20Genesis.zip/Xin%20Qigai%20Wangzi%20%28Taiwan%29%20%28Unl%29%20%28Alt%29.zip" TargetMode="External"/><Relationship Id="rId3141" Type="http://schemas.openxmlformats.org/officeDocument/2006/relationships/hyperlink" Target="https://archive.org/download/ni-roms/roms/Sega%20-%20Mega%20Drive%20-%20Genesis.zip/Xin%20Qigai%20Wangzi%20%28Taiwan%29%20%28Beta%29%20%28Unl%29.zip" TargetMode="External"/><Relationship Id="rId3144" Type="http://schemas.openxmlformats.org/officeDocument/2006/relationships/hyperlink" Target="https://archive.org/download/ni-roms/roms/Sega%20-%20Mega%20Drive%20-%20Genesis.zip/Xin%20Shi%20Zhong%20Jian%20%28China%29%20%28Pirate%29.zip" TargetMode="External"/><Relationship Id="rId3143" Type="http://schemas.openxmlformats.org/officeDocument/2006/relationships/hyperlink" Target="https://archive.org/download/ni-roms/roms/Sega%20-%20Mega%20Drive%20-%20Genesis.zip/Xin%20Qigai%20Wangzi%20%28Taiwan%29%20%28Unl%29.zip" TargetMode="External"/><Relationship Id="rId3146" Type="http://schemas.openxmlformats.org/officeDocument/2006/relationships/hyperlink" Target="https://archive.org/download/ni-roms/roms/Sega%20-%20Mega%20Drive%20-%20Genesis.zip/Xump%202%20-%20Back%20in%20Space%20%28World%29%20%28v0.50%29%20%28Beta%29%20%28Aftermarket%29%20%28Unl%29.zip" TargetMode="External"/><Relationship Id="rId3145" Type="http://schemas.openxmlformats.org/officeDocument/2006/relationships/hyperlink" Target="https://archive.org/download/ni-roms/roms/Sega%20-%20Mega%20Drive%20-%20Genesis.zip/Xin%20Zhang%20Yewang%20-%20Bawang%20Chuan%20%28China%29%20%28Pirate%29.zip" TargetMode="External"/><Relationship Id="rId3148" Type="http://schemas.openxmlformats.org/officeDocument/2006/relationships/hyperlink" Target="https://archive.org/download/ni-roms/roms/Sega%20-%20Mega%20Drive%20-%20Genesis.zip/YM2020%20%28World%29%20%28Aftermarket%29%20%28Unl%29.zip" TargetMode="External"/><Relationship Id="rId3147" Type="http://schemas.openxmlformats.org/officeDocument/2006/relationships/hyperlink" Target="https://archive.org/download/ni-roms/roms/Sega%20-%20Mega%20Drive%20-%20Genesis.zip/YM2017%20%28World%29%20%28Digital%29%20%28Aftermarket%29%20%28Unl%29.zip" TargetMode="External"/><Relationship Id="rId3171" Type="http://schemas.openxmlformats.org/officeDocument/2006/relationships/hyperlink" Target="https://archive.org/download/ni-roms/roms/Sega%20-%20Mega%20Drive%20-%20Genesis.zip/Zero%20Tolerance%20%28USA%2C%20Europe%29%20%28Rev%20A%29.zip" TargetMode="External"/><Relationship Id="rId3170" Type="http://schemas.openxmlformats.org/officeDocument/2006/relationships/hyperlink" Target="https://archive.org/download/ni-roms/roms/Sega%20-%20Mega%20Drive%20-%20Genesis.zip/Zero%20Tolerance%20%28Europe%29.zip" TargetMode="External"/><Relationship Id="rId3173" Type="http://schemas.openxmlformats.org/officeDocument/2006/relationships/hyperlink" Target="https://archive.org/download/ni-roms/roms/Sega%20-%20Mega%20Drive%20-%20Genesis.zip/Zero%20Wing%20%28Europe%29.zip" TargetMode="External"/><Relationship Id="rId3172" Type="http://schemas.openxmlformats.org/officeDocument/2006/relationships/hyperlink" Target="https://archive.org/download/ni-roms/roms/Sega%20-%20Mega%20Drive%20-%20Genesis.zip/Zero%20Tolerance%20%28World%29%20%28Evercade%2C%20GOG%29%20%28Aftermarket%29%20%28Unl%29.zip" TargetMode="External"/><Relationship Id="rId3175" Type="http://schemas.openxmlformats.org/officeDocument/2006/relationships/hyperlink" Target="https://archive.org/download/ni-roms/roms/Sega%20-%20Mega%20Drive%20-%20Genesis.zip/Zero%20Wing%20%28World%29%20%28Retro-Bit%29.zip" TargetMode="External"/><Relationship Id="rId3174" Type="http://schemas.openxmlformats.org/officeDocument/2006/relationships/hyperlink" Target="https://archive.org/download/ni-roms/roms/Sega%20-%20Mega%20Drive%20-%20Genesis.zip/Zero%20Wing%20%28Japan%29.zip" TargetMode="External"/><Relationship Id="rId3177" Type="http://schemas.openxmlformats.org/officeDocument/2006/relationships/hyperlink" Target="https://archive.org/download/ni-roms/roms/Sega%20-%20Mega%20Drive%20-%20Genesis.zip/Zero%20the%20Kamikaze%20Squirrel%20%28USA%29.zip" TargetMode="External"/><Relationship Id="rId3176" Type="http://schemas.openxmlformats.org/officeDocument/2006/relationships/hyperlink" Target="https://archive.org/download/ni-roms/roms/Sega%20-%20Mega%20Drive%20-%20Genesis.zip/Zero%20the%20Kamikaze%20Squirrel%20%28Europe%29.zip" TargetMode="External"/><Relationship Id="rId3179" Type="http://schemas.openxmlformats.org/officeDocument/2006/relationships/hyperlink" Target="https://archive.org/download/ni-roms/roms/Sega%20-%20Mega%20Drive%20-%20Genesis.zip/Zhen%20Shihun%20-%20Samurai%20Spirits%20II%20%28Taiwan%29%20%28Unl%29%20%28Alt%29.zip" TargetMode="External"/><Relationship Id="rId3178" Type="http://schemas.openxmlformats.org/officeDocument/2006/relationships/hyperlink" Target="https://archive.org/download/ni-roms/roms/Sega%20-%20Mega%20Drive%20-%20Genesis.zip/Zhanqi%20-%20Chinese%20Battle%20Chess%20%28Taiwan%29%20%28Unl%29.zip" TargetMode="External"/><Relationship Id="rId3160" Type="http://schemas.openxmlformats.org/officeDocument/2006/relationships/hyperlink" Target="https://archive.org/download/ni-roms/roms/Sega%20-%20Mega%20Drive%20-%20Genesis.zip/Ys%20III%20%28USA%29.zip" TargetMode="External"/><Relationship Id="rId3162" Type="http://schemas.openxmlformats.org/officeDocument/2006/relationships/hyperlink" Target="https://archive.org/download/ni-roms/roms/Sega%20-%20Mega%20Drive%20-%20Genesis.zip/Yu%20Yu%20Hakusho%20-%20Makyou%20Toitsusen%20%28Japan%29.zip" TargetMode="External"/><Relationship Id="rId3161" Type="http://schemas.openxmlformats.org/officeDocument/2006/relationships/hyperlink" Target="https://archive.org/download/ni-roms/roms/Sega%20-%20Mega%20Drive%20-%20Genesis.zip/Yu%20Yu%20Hakusho%20-%20Makyou%20Toitsusen%20%28Japan%29%20%28Beta%29%20%281994-06-xx%29%20%28Sega%20Channel%29.zip" TargetMode="External"/><Relationship Id="rId3164" Type="http://schemas.openxmlformats.org/officeDocument/2006/relationships/hyperlink" Target="https://archive.org/download/ni-roms/roms/Sega%20-%20Mega%20Drive%20-%20Genesis.zip/Yu%20Yu%20Hakusho%20Gaiden%20%28Japan%29.zip" TargetMode="External"/><Relationship Id="rId3163" Type="http://schemas.openxmlformats.org/officeDocument/2006/relationships/hyperlink" Target="https://archive.org/download/ni-roms/roms/Sega%20-%20Mega%20Drive%20-%20Genesis.zip/YuYu%20Hakusho%20-%20Sunset%20Fighters%20%28Brazil%29.zip" TargetMode="External"/><Relationship Id="rId3166" Type="http://schemas.openxmlformats.org/officeDocument/2006/relationships/hyperlink" Target="https://archive.org/download/ni-roms/roms/Sega%20-%20Mega%20Drive%20-%20Genesis.zip/Zan%20-%20Yasha%20Enbukyoku%20%28Japan%29.zip" TargetMode="External"/><Relationship Id="rId3165" Type="http://schemas.openxmlformats.org/officeDocument/2006/relationships/hyperlink" Target="https://archive.org/download/ni-roms/roms/Sega%20-%20Mega%20Drive%20-%20Genesis.zip/ZPF%20%28World%29%20%28Demo%29%20%28Aftermarket%29%20%28Unl%29.zip" TargetMode="External"/><Relationship Id="rId3168" Type="http://schemas.openxmlformats.org/officeDocument/2006/relationships/hyperlink" Target="https://archive.org/download/ni-roms/roms/Sega%20-%20Mega%20Drive%20-%20Genesis.zip/Zany%20Golf%20%28USA%2C%20Europe%29.zip" TargetMode="External"/><Relationship Id="rId3167" Type="http://schemas.openxmlformats.org/officeDocument/2006/relationships/hyperlink" Target="https://archive.org/download/ni-roms/roms/Sega%20-%20Mega%20Drive%20-%20Genesis.zip/Zany%20Golf%20%28USA%29%20%28Unl%29.zip" TargetMode="External"/><Relationship Id="rId3169" Type="http://schemas.openxmlformats.org/officeDocument/2006/relationships/hyperlink" Target="https://archive.org/download/ni-roms/roms/Sega%20-%20Mega%20Drive%20-%20Genesis.zip/Zaverox%20%28World%29%20%28v0.1.01%29%20%28Demo%29%20%28Aftermarket%29%20%28Unl%29.zip" TargetMode="External"/><Relationship Id="rId3230" Type="http://schemas.openxmlformats.org/officeDocument/2006/relationships/hyperlink" Target="https://archive.org/download/ni-roms/roms/Sega%20-%20Mega%20Drive%20-%20Genesis.zip/seaQuest%20DSV%20%28USA%29.zip" TargetMode="External"/><Relationship Id="rId3231" Type="http://schemas.openxmlformats.org/officeDocument/2006/relationships/drawing" Target="../drawings/drawing18.xml"/><Relationship Id="rId3227" Type="http://schemas.openxmlformats.org/officeDocument/2006/relationships/hyperlink" Target="https://archive.org/download/ni-roms/roms/Sega%20-%20Mega%20Drive%20-%20Genesis.zip/%5BBIOS%5D%20X%27Eye%20%28USA%29.zip" TargetMode="External"/><Relationship Id="rId3226" Type="http://schemas.openxmlformats.org/officeDocument/2006/relationships/hyperlink" Target="https://archive.org/download/ni-roms/roms/Sega%20-%20Mega%20Drive%20-%20Genesis.zip/%5BBIOS%5D%20WonderMega%20M2%20%28Japan%29.zip" TargetMode="External"/><Relationship Id="rId3229" Type="http://schemas.openxmlformats.org/officeDocument/2006/relationships/hyperlink" Target="https://archive.org/download/ni-roms/roms/Sega%20-%20Mega%20Drive%20-%20Genesis.zip/seaQuest%20DSV%20%28Europe%29.zip" TargetMode="External"/><Relationship Id="rId3228" Type="http://schemas.openxmlformats.org/officeDocument/2006/relationships/hyperlink" Target="https://archive.org/download/ni-roms/roms/Sega%20-%20Mega%20Drive%20-%20Genesis.zip/mikeyeldey95%20%28World%29%20%28Aftermarket%29%20%28Unl%29.zip" TargetMode="External"/><Relationship Id="rId3221" Type="http://schemas.openxmlformats.org/officeDocument/2006/relationships/hyperlink" Target="https://archive.org/download/ni-roms/roms/Sega%20-%20Mega%20Drive%20-%20Genesis.zip/%5BBIOS%5D%20Sega%20CD%202A%20%28USA%29.zip" TargetMode="External"/><Relationship Id="rId3220" Type="http://schemas.openxmlformats.org/officeDocument/2006/relationships/hyperlink" Target="https://archive.org/download/ni-roms/roms/Sega%20-%20Mega%20Drive%20-%20Genesis.zip/%5BBIOS%5D%20Sega%20CD%202%20%28USA%29.zip" TargetMode="External"/><Relationship Id="rId3223" Type="http://schemas.openxmlformats.org/officeDocument/2006/relationships/hyperlink" Target="https://archive.org/download/ni-roms/roms/Sega%20-%20Mega%20Drive%20-%20Genesis.zip/%5BBIOS%5D%20Sega%20Mega%20Drive%20-%20Genesis%20-%20Boot%20ROM%20%28World%29.zip" TargetMode="External"/><Relationship Id="rId3222" Type="http://schemas.openxmlformats.org/officeDocument/2006/relationships/hyperlink" Target="https://archive.org/download/ni-roms/roms/Sega%20-%20Mega%20Drive%20-%20Genesis.zip/%5BBIOS%5D%20Sega%20CDX%20%28USA%29.zip" TargetMode="External"/><Relationship Id="rId3225" Type="http://schemas.openxmlformats.org/officeDocument/2006/relationships/hyperlink" Target="https://archive.org/download/ni-roms/roms/Sega%20-%20Mega%20Drive%20-%20Genesis.zip/%5BBIOS%5D%20WonderMega%20%28Japan%29%20%28En%29.zip" TargetMode="External"/><Relationship Id="rId3224" Type="http://schemas.openxmlformats.org/officeDocument/2006/relationships/hyperlink" Target="https://archive.org/download/ni-roms/roms/Sega%20-%20Mega%20Drive%20-%20Genesis.zip/%5BBIOS%5D%20Sega%20Teradrive%20-%20TMSS%20%28Japan%29.zip" TargetMode="External"/><Relationship Id="rId3216" Type="http://schemas.openxmlformats.org/officeDocument/2006/relationships/hyperlink" Target="https://archive.org/download/ni-roms/roms/Sega%20-%20Mega%20Drive%20-%20Genesis.zip/%5BBIOS%5D%20Multi-Mega%20%28Europe%29.zip" TargetMode="External"/><Relationship Id="rId3215" Type="http://schemas.openxmlformats.org/officeDocument/2006/relationships/hyperlink" Target="https://archive.org/download/ni-roms/roms/Sega%20-%20Mega%20Drive%20-%20Genesis.zip/%5BBIOS%5D%20Mega-CD%202%20%28Japan%29.zip" TargetMode="External"/><Relationship Id="rId3218" Type="http://schemas.openxmlformats.org/officeDocument/2006/relationships/hyperlink" Target="https://archive.org/download/ni-roms/roms/Sega%20-%20Mega%20Drive%20-%20Genesis.zip/%5BBIOS%5D%20Sega%20CD%20%28USA%29.zip" TargetMode="External"/><Relationship Id="rId3217" Type="http://schemas.openxmlformats.org/officeDocument/2006/relationships/hyperlink" Target="https://archive.org/download/ni-roms/roms/Sega%20-%20Mega%20Drive%20-%20Genesis.zip/%5BBIOS%5D%20Sega%20CD%20%28USA%29%20%28Rev%20B%29.zip" TargetMode="External"/><Relationship Id="rId3219" Type="http://schemas.openxmlformats.org/officeDocument/2006/relationships/hyperlink" Target="https://archive.org/download/ni-roms/roms/Sega%20-%20Mega%20Drive%20-%20Genesis.zip/%5BBIOS%5D%20Sega%20CD%202%20%28USA%29%20%28Rev%20A%29.zip" TargetMode="External"/><Relationship Id="rId3210" Type="http://schemas.openxmlformats.org/officeDocument/2006/relationships/hyperlink" Target="https://archive.org/download/ni-roms/roms/Sega%20-%20Mega%20Drive%20-%20Genesis.zip/%5BBIOS%5D%20Mega-CD%20%28Japan%29%20%28Rev%20H%29.zip" TargetMode="External"/><Relationship Id="rId3212" Type="http://schemas.openxmlformats.org/officeDocument/2006/relationships/hyperlink" Target="https://archive.org/download/ni-roms/roms/Sega%20-%20Mega%20Drive%20-%20Genesis.zip/%5BBIOS%5D%20Mega-CD%202%20%28Europe%29%20%28Rev%20A%29.zip" TargetMode="External"/><Relationship Id="rId3211" Type="http://schemas.openxmlformats.org/officeDocument/2006/relationships/hyperlink" Target="https://archive.org/download/ni-roms/roms/Sega%20-%20Mega%20Drive%20-%20Genesis.zip/%5BBIOS%5D%20Mega-CD%20%28Japan%29%20%28v1.11B%29.zip" TargetMode="External"/><Relationship Id="rId3214" Type="http://schemas.openxmlformats.org/officeDocument/2006/relationships/hyperlink" Target="https://archive.org/download/ni-roms/roms/Sega%20-%20Mega%20Drive%20-%20Genesis.zip/%5BBIOS%5D%20Mega-CD%202%20%28Europe%29.zip" TargetMode="External"/><Relationship Id="rId3213" Type="http://schemas.openxmlformats.org/officeDocument/2006/relationships/hyperlink" Target="https://archive.org/download/ni-roms/roms/Sega%20-%20Mega%20Drive%20-%20Genesis.zip/%5BBIOS%5D%20Mega-CD%202%20%28Europe%29%20%28v2.11%29.zip" TargetMode="External"/><Relationship Id="rId3205" Type="http://schemas.openxmlformats.org/officeDocument/2006/relationships/hyperlink" Target="https://archive.org/download/ni-roms/roms/Sega%20-%20Mega%20Drive%20-%20Genesis.zip/%5BBIOS%5D%20Mega-CD%20%28Japan%29%20%28Rev%20A%29.zip" TargetMode="External"/><Relationship Id="rId3204" Type="http://schemas.openxmlformats.org/officeDocument/2006/relationships/hyperlink" Target="https://archive.org/download/ni-roms/roms/Sega%20-%20Mega%20Drive%20-%20Genesis.zip/%5BBIOS%5D%20Mega-CD%20%28Japan%29%20%28Beta%29.zip" TargetMode="External"/><Relationship Id="rId3207" Type="http://schemas.openxmlformats.org/officeDocument/2006/relationships/hyperlink" Target="https://archive.org/download/ni-roms/roms/Sega%20-%20Mega%20Drive%20-%20Genesis.zip/%5BBIOS%5D%20Mega-CD%20%28Japan%29%20%28Rev%20C%29.zip" TargetMode="External"/><Relationship Id="rId3206" Type="http://schemas.openxmlformats.org/officeDocument/2006/relationships/hyperlink" Target="https://archive.org/download/ni-roms/roms/Sega%20-%20Mega%20Drive%20-%20Genesis.zip/%5BBIOS%5D%20Mega-CD%20%28Japan%29%20%28Rev%20B%29.zip" TargetMode="External"/><Relationship Id="rId3209" Type="http://schemas.openxmlformats.org/officeDocument/2006/relationships/hyperlink" Target="https://archive.org/download/ni-roms/roms/Sega%20-%20Mega%20Drive%20-%20Genesis.zip/%5BBIOS%5D%20Mega-CD%20%28Japan%29%20%28Rev%20E%29.zip" TargetMode="External"/><Relationship Id="rId3208" Type="http://schemas.openxmlformats.org/officeDocument/2006/relationships/hyperlink" Target="https://archive.org/download/ni-roms/roms/Sega%20-%20Mega%20Drive%20-%20Genesis.zip/%5BBIOS%5D%20Mega-CD%20%28Japan%29%20%28Rev%20D%29.zip" TargetMode="External"/><Relationship Id="rId3201" Type="http://schemas.openxmlformats.org/officeDocument/2006/relationships/hyperlink" Target="https://archive.org/download/ni-roms/roms/Sega%20-%20Mega%20Drive%20-%20Genesis.zip/%5BBIOS%5D%20LaserActive%20%28USA%29%20%28v1.04%29.zip" TargetMode="External"/><Relationship Id="rId3200" Type="http://schemas.openxmlformats.org/officeDocument/2006/relationships/hyperlink" Target="https://archive.org/download/ni-roms/roms/Sega%20-%20Mega%20Drive%20-%20Genesis.zip/%5BBIOS%5D%20LaserActive%20%28USA%29%20%28v1.02%29.zip" TargetMode="External"/><Relationship Id="rId3203" Type="http://schemas.openxmlformats.org/officeDocument/2006/relationships/hyperlink" Target="https://archive.org/download/ni-roms/roms/Sega%20-%20Mega%20Drive%20-%20Genesis.zip/%5BBIOS%5D%20Mega-CD%20%28Europe%29.zip" TargetMode="External"/><Relationship Id="rId3202" Type="http://schemas.openxmlformats.org/officeDocument/2006/relationships/hyperlink" Target="https://archive.org/download/ni-roms/roms/Sega%20-%20Mega%20Drive%20-%20Genesis.zip/%5BBIOS%5D%20Mega-CD%20%28Asia%29%20%28Ja%29%20%28Rev%20H%29.zip" TargetMode="External"/><Relationship Id="rId190" Type="http://schemas.openxmlformats.org/officeDocument/2006/relationships/hyperlink" Target="https://archive.org/download/ni-roms/roms/Sega%20-%20Mega%20Drive%20-%20Genesis.zip/Awesome%20Possum...%20...Kicks%20Dr.%20Machino%27s%20Butt%20%28USA%29.zip" TargetMode="External"/><Relationship Id="rId194" Type="http://schemas.openxmlformats.org/officeDocument/2006/relationships/hyperlink" Target="https://archive.org/download/ni-roms/roms/Sega%20-%20Mega%20Drive%20-%20Genesis.zip/Aworg%20%28Japan%29%20%28Game%20no%20Kanzume%20Vol.%202%29.zip" TargetMode="External"/><Relationship Id="rId193" Type="http://schemas.openxmlformats.org/officeDocument/2006/relationships/hyperlink" Target="https://archive.org/download/ni-roms/roms/Sega%20-%20Mega%20Drive%20-%20Genesis.zip/Awesome%20Possum%20Kicks%20Dr%20Machino%27s%20Butt%21%20%28USA%29%20%28Beta%203%29.zip" TargetMode="External"/><Relationship Id="rId192" Type="http://schemas.openxmlformats.org/officeDocument/2006/relationships/hyperlink" Target="https://archive.org/download/ni-roms/roms/Sega%20-%20Mega%20Drive%20-%20Genesis.zip/Awesome%20Possum%20Kicks%20Dr%20Machino%27s%20Butt%21%20%28USA%29%20%28Beta%202%29%20%281993-07-12%29.zip" TargetMode="External"/><Relationship Id="rId191" Type="http://schemas.openxmlformats.org/officeDocument/2006/relationships/hyperlink" Target="https://archive.org/download/ni-roms/roms/Sega%20-%20Mega%20Drive%20-%20Genesis.zip/Awesome%20Possum%20Kicks%20Dr%20Machino%27s%20Butt%21%20%28USA%29%20%28Beta%201%29.zip" TargetMode="External"/><Relationship Id="rId187" Type="http://schemas.openxmlformats.org/officeDocument/2006/relationships/hyperlink" Target="https://archive.org/download/ni-roms/roms/Sega%20-%20Mega%20Drive%20-%20Genesis.zip/Australian%20Rugby%20League%20%28Europe%29.zip" TargetMode="External"/><Relationship Id="rId186" Type="http://schemas.openxmlformats.org/officeDocument/2006/relationships/hyperlink" Target="https://archive.org/download/ni-roms/roms/Sega%20-%20Mega%20Drive%20-%20Genesis.zip/Australian%20Rugby%20League%20%28Europe%29%20%28Beta%29.zip" TargetMode="External"/><Relationship Id="rId185" Type="http://schemas.openxmlformats.org/officeDocument/2006/relationships/hyperlink" Target="https://archive.org/download/ni-roms/roms/Sega%20-%20Mega%20Drive%20-%20Genesis.zip/Attack%20of%20the%20PETSCII%20Robots%20%28World%29%20%28v1.2%29%20%28Demo%29%20%28Aftermarket%29%20%28Unl%29.zip" TargetMode="External"/><Relationship Id="rId184" Type="http://schemas.openxmlformats.org/officeDocument/2006/relationships/hyperlink" Target="https://archive.org/download/ni-roms/roms/Sega%20-%20Mega%20Drive%20-%20Genesis.zip/Atomic%20Runner%20%28USA%29.zip" TargetMode="External"/><Relationship Id="rId189" Type="http://schemas.openxmlformats.org/officeDocument/2006/relationships/hyperlink" Target="https://archive.org/download/ni-roms/roms/Sega%20-%20Mega%20Drive%20-%20Genesis.zip/Awesome%20Possum%20%28Japan%29%20%28En%29.zip" TargetMode="External"/><Relationship Id="rId188" Type="http://schemas.openxmlformats.org/officeDocument/2006/relationships/hyperlink" Target="https://archive.org/download/ni-roms/roms/Sega%20-%20Mega%20Drive%20-%20Genesis.zip/Avuado%20%28World%29%20%28Proto%29%20%28Aftermarket%29%20%28Unl%29.zip" TargetMode="External"/><Relationship Id="rId183" Type="http://schemas.openxmlformats.org/officeDocument/2006/relationships/hyperlink" Target="https://archive.org/download/ni-roms/roms/Sega%20-%20Mega%20Drive%20-%20Genesis.zip/Atomic%20Runner%20%28Europe%29.zip" TargetMode="External"/><Relationship Id="rId182" Type="http://schemas.openxmlformats.org/officeDocument/2006/relationships/hyperlink" Target="https://archive.org/download/ni-roms/roms/Sega%20-%20Mega%20Drive%20-%20Genesis.zip/Atomic%20Robo-Kid%20%28USA%29.zip" TargetMode="External"/><Relationship Id="rId181" Type="http://schemas.openxmlformats.org/officeDocument/2006/relationships/hyperlink" Target="https://archive.org/download/ni-roms/roms/Sega%20-%20Mega%20Drive%20-%20Genesis.zip/Atomic%20Robo-Kid%20%28Japan%29.zip" TargetMode="External"/><Relationship Id="rId180" Type="http://schemas.openxmlformats.org/officeDocument/2006/relationships/hyperlink" Target="https://archive.org/download/ni-roms/roms/Sega%20-%20Mega%20Drive%20-%20Genesis.zip/Asterix%20and%20the%20Power%20of%20the%20Gods%20%28Europe%29%20%28En%2CFr%2CDe%2CEs%2CIt%29%20%28Beta%29%20%281994-02-xx%29.zip" TargetMode="External"/><Relationship Id="rId176" Type="http://schemas.openxmlformats.org/officeDocument/2006/relationships/hyperlink" Target="https://archive.org/download/ni-roms/roms/Sega%20-%20Mega%20Drive%20-%20Genesis.zip/Asteraoult%20Wars%20%28World%29%20%28Fr%29%20%28Aftermarket%29%20%28Unl%29.zip" TargetMode="External"/><Relationship Id="rId175" Type="http://schemas.openxmlformats.org/officeDocument/2006/relationships/hyperlink" Target="https://archive.org/download/ni-roms/roms/Sega%20-%20Mega%20Drive%20-%20Genesis.zip/Astebros%20%28World%29%20%28v1.1%29%20%28Demo%29%20%28Aftermarket%29%20%28Unl%29.zip" TargetMode="External"/><Relationship Id="rId174" Type="http://schemas.openxmlformats.org/officeDocument/2006/relationships/hyperlink" Target="https://archive.org/download/ni-roms/roms/Sega%20-%20Mega%20Drive%20-%20Genesis.zip/Astebros%20%28World%29%20%28Fr%29%20%28v2.1%29%20%28Demo%29%20%28Aftermarket%29%20%28Unl%29.zip" TargetMode="External"/><Relationship Id="rId173" Type="http://schemas.openxmlformats.org/officeDocument/2006/relationships/hyperlink" Target="https://archive.org/download/ni-roms/roms/Sega%20-%20Mega%20Drive%20-%20Genesis.zip/Astebros%20%28World%29%20%28En%2CJa%2CFr%2CDe%2CEs%2CIt%2CPt-BR%2CZh%29%20%28Demo%29%20%282023-07-07%29%20%28Aftermarket%29%20%28Unl%29.zip" TargetMode="External"/><Relationship Id="rId179" Type="http://schemas.openxmlformats.org/officeDocument/2006/relationships/hyperlink" Target="https://archive.org/download/ni-roms/roms/Sega%20-%20Mega%20Drive%20-%20Genesis.zip/Asterix%20and%20the%20Power%20of%20the%20Gods%20%28Europe%29%20%28En%2CFr%2CDe%2CEs%29.zip" TargetMode="External"/><Relationship Id="rId178" Type="http://schemas.openxmlformats.org/officeDocument/2006/relationships/hyperlink" Target="https://archive.org/download/ni-roms/roms/Sega%20-%20Mega%20Drive%20-%20Genesis.zip/Asterix%20and%20the%20Great%20Rescue%20%28USA%29.zip" TargetMode="External"/><Relationship Id="rId177" Type="http://schemas.openxmlformats.org/officeDocument/2006/relationships/hyperlink" Target="https://archive.org/download/ni-roms/roms/Sega%20-%20Mega%20Drive%20-%20Genesis.zip/Asterix%20and%20the%20Great%20Rescue%20%28Europe%29%20%28En%2CFr%2CDe%2CEs%2CIt%29.zip" TargetMode="External"/><Relationship Id="rId198" Type="http://schemas.openxmlformats.org/officeDocument/2006/relationships/hyperlink" Target="https://archive.org/download/ni-roms/roms/Sega%20-%20Mega%20Drive%20-%20Genesis.zip/Ayrton%20Senna%27s%20Super%20Monaco%20GP%20II%20%28USA%29%20%28En%2CJa%29.zip" TargetMode="External"/><Relationship Id="rId197" Type="http://schemas.openxmlformats.org/officeDocument/2006/relationships/hyperlink" Target="https://archive.org/download/ni-roms/roms/Sega%20-%20Mega%20Drive%20-%20Genesis.zip/Ayrton%20Senna%27s%20Super%20Monaco%20GP%20II%20%28USA%29%20%28Beta%29.zip" TargetMode="External"/><Relationship Id="rId196" Type="http://schemas.openxmlformats.org/officeDocument/2006/relationships/hyperlink" Target="https://archive.org/download/ni-roms/roms/Sega%20-%20Mega%20Drive%20-%20Genesis.zip/Ayrton%20Senna%27s%20Super%20Monaco%20GP%20II%20%28Japan%2C%20Europe%29%20%28En%2CJa%29.zip" TargetMode="External"/><Relationship Id="rId195" Type="http://schemas.openxmlformats.org/officeDocument/2006/relationships/hyperlink" Target="https://archive.org/download/ni-roms/roms/Sega%20-%20Mega%20Drive%20-%20Genesis.zip/Aworg%20%28Japan%29%20%28SegaNet%29.zip" TargetMode="External"/><Relationship Id="rId199" Type="http://schemas.openxmlformats.org/officeDocument/2006/relationships/hyperlink" Target="https://archive.org/download/ni-roms/roms/Sega%20-%20Mega%20Drive%20-%20Genesis.zip/B.O.B.%20%28USA%2C%20Europe%29%20%28Beta%29.zip" TargetMode="External"/><Relationship Id="rId150" Type="http://schemas.openxmlformats.org/officeDocument/2006/relationships/hyperlink" Target="https://archive.org/download/ni-roms/roms/Sega%20-%20Mega%20Drive%20-%20Genesis.zip/Ariel%20-%20The%20Little%20Mermaid%20%28USA%2C%20Europe%29%20%281992-10-10%29%20%28Sega%20Channel%29.zip" TargetMode="External"/><Relationship Id="rId149" Type="http://schemas.openxmlformats.org/officeDocument/2006/relationships/hyperlink" Target="https://archive.org/download/ni-roms/roms/Sega%20-%20Mega%20Drive%20-%20Genesis.zip/Argentina%20Soccer%202006%20%28Argentina%29%20%28Pirate%29.zip" TargetMode="External"/><Relationship Id="rId148" Type="http://schemas.openxmlformats.org/officeDocument/2006/relationships/hyperlink" Target="https://archive.org/download/ni-roms/roms/Sega%20-%20Mega%20Drive%20-%20Genesis.zip/Arcus%20Odyssey%20%28World%29%20%28Evercade%29%20%28Unl%29.zip" TargetMode="External"/><Relationship Id="rId143" Type="http://schemas.openxmlformats.org/officeDocument/2006/relationships/hyperlink" Target="https://archive.org/download/ni-roms/roms/Sega%20-%20Mega%20Drive%20-%20Genesis.zip/Arcade%20Legends%20Sega%20Mega%20Drive%20%28World%29.zip" TargetMode="External"/><Relationship Id="rId142" Type="http://schemas.openxmlformats.org/officeDocument/2006/relationships/hyperlink" Target="https://archive.org/download/ni-roms/roms/Sega%20-%20Mega%20Drive%20-%20Genesis.zip/Arcade%20Classics%20%28USA%2C%20Europe%29.zip" TargetMode="External"/><Relationship Id="rId141" Type="http://schemas.openxmlformats.org/officeDocument/2006/relationships/hyperlink" Target="https://archive.org/download/ni-roms/roms/Sega%20-%20Mega%20Drive%20-%20Genesis.zip/Aquatic%20Games%20Starring%20James%20Pond%20and%20the%20Aquabats%2C%20The%20%28USA%2C%20Europe%29.zip" TargetMode="External"/><Relationship Id="rId140" Type="http://schemas.openxmlformats.org/officeDocument/2006/relationships/hyperlink" Target="https://archive.org/download/ni-roms/roms/Sega%20-%20Mega%20Drive%20-%20Genesis.zip/Aquaduto%20%28Brazil%29%20%28Mega%20Drive%204%29.zip" TargetMode="External"/><Relationship Id="rId147" Type="http://schemas.openxmlformats.org/officeDocument/2006/relationships/hyperlink" Target="https://archive.org/download/ni-roms/roms/Sega%20-%20Mega%20Drive%20-%20Genesis.zip/Arcus%20Odyssey%20%28USA%29.zip" TargetMode="External"/><Relationship Id="rId146" Type="http://schemas.openxmlformats.org/officeDocument/2006/relationships/hyperlink" Target="https://archive.org/download/ni-roms/roms/Sega%20-%20Mega%20Drive%20-%20Genesis.zip/Arcus%20Odyssey%20%28Japan%29.zip" TargetMode="External"/><Relationship Id="rId145" Type="http://schemas.openxmlformats.org/officeDocument/2006/relationships/hyperlink" Target="https://archive.org/download/ni-roms/roms/Sega%20-%20Mega%20Drive%20-%20Genesis.zip/Arch%20Rivals%20-%20The%20Arcade%20Game%20%28USA%2C%20Europe%29.zip" TargetMode="External"/><Relationship Id="rId144" Type="http://schemas.openxmlformats.org/officeDocument/2006/relationships/hyperlink" Target="https://archive.org/download/ni-roms/roms/Sega%20-%20Mega%20Drive%20-%20Genesis.zip/Arcade%20Legends%20Street%20Fighter%20II%27%20-%20Special%20Champion%20Edition%20%28World%29.zip" TargetMode="External"/><Relationship Id="rId139" Type="http://schemas.openxmlformats.org/officeDocument/2006/relationships/hyperlink" Target="https://archive.org/download/ni-roms/roms/Sega%20-%20Mega%20Drive%20-%20Genesis.zip/Aoki%20Ookami%20to%20Shiroki%20Mejika%20-%20Genchou%20Hishi%20%28Japan%29.zip" TargetMode="External"/><Relationship Id="rId138" Type="http://schemas.openxmlformats.org/officeDocument/2006/relationships/hyperlink" Target="https://archive.org/download/ni-roms/roms/Sega%20-%20Mega%20Drive%20-%20Genesis.zip/Another%20World%20%28Europe%29.zip" TargetMode="External"/><Relationship Id="rId137" Type="http://schemas.openxmlformats.org/officeDocument/2006/relationships/hyperlink" Target="https://archive.org/download/ni-roms/roms/Sega%20-%20Mega%20Drive%20-%20Genesis.zip/Aniversario%20%28Brazil%29%20%28Mega%20Drive%204%29.zip" TargetMode="External"/><Relationship Id="rId132" Type="http://schemas.openxmlformats.org/officeDocument/2006/relationships/hyperlink" Target="https://archive.org/download/ni-roms/roms/Sega%20-%20Mega%20Drive%20-%20Genesis.zip/Angry%20Birds%20%28Russia%29%20%28En%29%20%28Aftermarket%29%20%28Unl%29.zip" TargetMode="External"/><Relationship Id="rId131" Type="http://schemas.openxmlformats.org/officeDocument/2006/relationships/hyperlink" Target="https://archive.org/download/ni-roms/roms/Sega%20-%20Mega%20Drive%20-%20Genesis.zip/Andre%20Agassi%20Tennis%20%28USA%29.zip" TargetMode="External"/><Relationship Id="rId130" Type="http://schemas.openxmlformats.org/officeDocument/2006/relationships/hyperlink" Target="https://archive.org/download/ni-roms/roms/Sega%20-%20Mega%20Drive%20-%20Genesis.zip/Andre%20Agassi%20Tennis%20%28USA%29%20%28Beta%29%20%281992-08-xx%29.zip" TargetMode="External"/><Relationship Id="rId136" Type="http://schemas.openxmlformats.org/officeDocument/2006/relationships/hyperlink" Target="https://archive.org/download/ni-roms/roms/Sega%20-%20Mega%20Drive%20-%20Genesis.zip/Animaniacs%20%28USA%29.zip" TargetMode="External"/><Relationship Id="rId135" Type="http://schemas.openxmlformats.org/officeDocument/2006/relationships/hyperlink" Target="https://archive.org/download/ni-roms/roms/Sega%20-%20Mega%20Drive%20-%20Genesis.zip/Animaniacs%20%28Europe%29%20%28En%2CFr%2CDe%29.zip" TargetMode="External"/><Relationship Id="rId134" Type="http://schemas.openxmlformats.org/officeDocument/2006/relationships/hyperlink" Target="https://archive.org/download/ni-roms/roms/Sega%20-%20Mega%20Drive%20-%20Genesis.zip/Angry%20Birds%20in%20Russia%20%28Russia%29%20%28Aftermarket%29%20%28Unl%29.zip" TargetMode="External"/><Relationship Id="rId133" Type="http://schemas.openxmlformats.org/officeDocument/2006/relationships/hyperlink" Target="https://archive.org/download/ni-roms/roms/Sega%20-%20Mega%20Drive%20-%20Genesis.zip/Angry%20Birds%20-%20Star%20Wars%20%28Russia%29%20%28Aftermarket%29%20%28Unl%29.zip" TargetMode="External"/><Relationship Id="rId172" Type="http://schemas.openxmlformats.org/officeDocument/2006/relationships/hyperlink" Target="https://archive.org/download/ni-roms/roms/Sega%20-%20Mega%20Drive%20-%20Genesis.zip/Astebros%20%28World%29%20%28En%29%20%28v2.1%29%20%28Demo%29%20%28Aftermarket%29%20%28Unl%29.zip" TargetMode="External"/><Relationship Id="rId171" Type="http://schemas.openxmlformats.org/officeDocument/2006/relationships/hyperlink" Target="https://archive.org/download/ni-roms/roms/Sega%20-%20Mega%20Drive%20-%20Genesis.zip/Astebros%20%28World%29%20%28Demo%29%20%28Aftermarket%29%20%28Unl%29.zip" TargetMode="External"/><Relationship Id="rId170" Type="http://schemas.openxmlformats.org/officeDocument/2006/relationships/hyperlink" Target="https://archive.org/download/ni-roms/roms/Sega%20-%20Mega%20Drive%20-%20Genesis.zip/Asa%20Delta%20%28Brazil%29%20%28Mega%20Drive%204%29.zip" TargetMode="External"/><Relationship Id="rId165" Type="http://schemas.openxmlformats.org/officeDocument/2006/relationships/hyperlink" Target="https://archive.org/download/ni-roms/roms/Sega%20-%20Mega%20Drive%20-%20Genesis.zip/Art%20Alive%20%28World%29%20%28Beta%29%20%281991-09-20%29.zip" TargetMode="External"/><Relationship Id="rId164" Type="http://schemas.openxmlformats.org/officeDocument/2006/relationships/hyperlink" Target="https://archive.org/download/ni-roms/roms/Sega%20-%20Mega%20Drive%20-%20Genesis.zip/Arrow%20Flash%20%28USA%29.zip" TargetMode="External"/><Relationship Id="rId163" Type="http://schemas.openxmlformats.org/officeDocument/2006/relationships/hyperlink" Target="https://archive.org/download/ni-roms/roms/Sega%20-%20Mega%20Drive%20-%20Genesis.zip/Arrow%20Flash%20%28Japan%2C%20Europe%29%20%28En%29.zip" TargetMode="External"/><Relationship Id="rId162" Type="http://schemas.openxmlformats.org/officeDocument/2006/relationships/hyperlink" Target="https://archive.org/download/ni-roms/roms/Sega%20-%20Mega%20Drive%20-%20Genesis.zip/Arnold%20Palmer%20Tournament%20Golf%20%28USA%2C%20Europe%29.zip" TargetMode="External"/><Relationship Id="rId169" Type="http://schemas.openxmlformats.org/officeDocument/2006/relationships/hyperlink" Target="https://archive.org/download/ni-roms/roms/Sega%20-%20Mega%20Drive%20-%20Genesis.zip/Art%20of%20Fighting%20%28USA%29.zip" TargetMode="External"/><Relationship Id="rId168" Type="http://schemas.openxmlformats.org/officeDocument/2006/relationships/hyperlink" Target="https://archive.org/download/ni-roms/roms/Sega%20-%20Mega%20Drive%20-%20Genesis.zip/Art%20of%20Fighting%20%28USA%29%20%28Beta%29%20%281994-07-11%29.zip" TargetMode="External"/><Relationship Id="rId167" Type="http://schemas.openxmlformats.org/officeDocument/2006/relationships/hyperlink" Target="https://archive.org/download/ni-roms/roms/Sega%20-%20Mega%20Drive%20-%20Genesis.zip/Art%20of%20Fighting%20%28Europe%29.zip" TargetMode="External"/><Relationship Id="rId166" Type="http://schemas.openxmlformats.org/officeDocument/2006/relationships/hyperlink" Target="https://archive.org/download/ni-roms/roms/Sega%20-%20Mega%20Drive%20-%20Genesis.zip/Art%20Alive%20%28World%29.zip" TargetMode="External"/><Relationship Id="rId161" Type="http://schemas.openxmlformats.org/officeDocument/2006/relationships/hyperlink" Target="https://archive.org/download/ni-roms/roms/Sega%20-%20Mega%20Drive%20-%20Genesis.zip/Arnold%20Palmer%20Tournament%20Golf%20%28USA%2C%20Europe%29%20%28Rev%20A%29%20%28Beta%29%20%281990-03-22%29%20%28Sega%20Channel%29.zip" TargetMode="External"/><Relationship Id="rId160" Type="http://schemas.openxmlformats.org/officeDocument/2006/relationships/hyperlink" Target="https://archive.org/download/ni-roms/roms/Sega%20-%20Mega%20Drive%20-%20Genesis.zip/Arkagis%20Revolution%20-%20Input%20Diagnostics%20%28World%29%20%28Aftermarket%29%20%28Unl%29.zip" TargetMode="External"/><Relationship Id="rId159" Type="http://schemas.openxmlformats.org/officeDocument/2006/relationships/hyperlink" Target="https://archive.org/download/ni-roms/roms/Sega%20-%20Mega%20Drive%20-%20Genesis.zip/Arkagis%20Revolution%20%28World%29%20%28En%2CFr%2CEs%29%20%28Digital%29%20%28Evercade%29%20%28Aftermarket%29%20%28Unl%29.zip" TargetMode="External"/><Relationship Id="rId154" Type="http://schemas.openxmlformats.org/officeDocument/2006/relationships/hyperlink" Target="https://archive.org/download/ni-roms/roms/Sega%20-%20Mega%20Drive%20-%20Genesis.zip/Arkagis%20Revolution%20%28World%29%20%28En%2CEs%29%20%28Beta%29%20%282019-09-02%29%20%28Aftermarket%29%20%28Unl%29.zip" TargetMode="External"/><Relationship Id="rId153" Type="http://schemas.openxmlformats.org/officeDocument/2006/relationships/hyperlink" Target="https://archive.org/download/ni-roms/roms/Sega%20-%20Mega%20Drive%20-%20Genesis.zip/Arkagis%20Revolution%20%28World%29%20%28En%2CEs%29%20%28Beta%29%20%282019-07-29%29%20%28Aftermarket%29%20%28Unl%29.zip" TargetMode="External"/><Relationship Id="rId152" Type="http://schemas.openxmlformats.org/officeDocument/2006/relationships/hyperlink" Target="https://archive.org/download/ni-roms/roms/Sega%20-%20Mega%20Drive%20-%20Genesis.zip/Ariel%20-%20The%20Little%20Mermaid%20%28World%29%20%28Pirate%29.zip" TargetMode="External"/><Relationship Id="rId151" Type="http://schemas.openxmlformats.org/officeDocument/2006/relationships/hyperlink" Target="https://archive.org/download/ni-roms/roms/Sega%20-%20Mega%20Drive%20-%20Genesis.zip/Ariel%20-%20The%20Little%20Mermaid%20%28USA%2C%20Europe%29.zip" TargetMode="External"/><Relationship Id="rId158" Type="http://schemas.openxmlformats.org/officeDocument/2006/relationships/hyperlink" Target="https://archive.org/download/ni-roms/roms/Sega%20-%20Mega%20Drive%20-%20Genesis.zip/Arkagis%20Revolution%20%28World%29%20%28En%2CFr%2CEs%29%20%28Beta%29%20%282020-03-04%29%20%28Aftermarket%29%20%28Unl%29.zip" TargetMode="External"/><Relationship Id="rId157" Type="http://schemas.openxmlformats.org/officeDocument/2006/relationships/hyperlink" Target="https://archive.org/download/ni-roms/roms/Sega%20-%20Mega%20Drive%20-%20Genesis.zip/Arkagis%20Revolution%20%28World%29%20%28En%2CFr%2CEs%29%20%28Beta%29%20%282020-02-21%29%20%28Aftermarket%29%20%28Unl%29.zip" TargetMode="External"/><Relationship Id="rId156" Type="http://schemas.openxmlformats.org/officeDocument/2006/relationships/hyperlink" Target="https://archive.org/download/ni-roms/roms/Sega%20-%20Mega%20Drive%20-%20Genesis.zip/Arkagis%20Revolution%20%28World%29%20%28En%2CFr%2CEs%29%20%28Beta%29%20%282019-11-28%29%20%28Aftermarket%29%20%28Unl%29.zip" TargetMode="External"/><Relationship Id="rId155" Type="http://schemas.openxmlformats.org/officeDocument/2006/relationships/hyperlink" Target="https://archive.org/download/ni-roms/roms/Sega%20-%20Mega%20Drive%20-%20Genesis.zip/Arkagis%20Revolution%20%28World%29%20%28En%2CEs%29%20%28Beta%29%20%282019-09-16%29%20%28Aftermarket%29%20%28Unl%29.zip" TargetMode="External"/><Relationship Id="rId2027" Type="http://schemas.openxmlformats.org/officeDocument/2006/relationships/hyperlink" Target="https://archive.org/download/ni-roms/roms/Sega%20-%20Mega%20Drive%20-%20Genesis.zip/Prime%20Time%20NFL%20Starring%20Deion%20Sanders%20%28USA%29.zip" TargetMode="External"/><Relationship Id="rId2028" Type="http://schemas.openxmlformats.org/officeDocument/2006/relationships/hyperlink" Target="https://archive.org/download/ni-roms/roms/Sega%20-%20Mega%20Drive%20-%20Genesis.zip/Prince%20of%20Persia%20%28Europe%29%20%28Beta%201%29.zip" TargetMode="External"/><Relationship Id="rId2029" Type="http://schemas.openxmlformats.org/officeDocument/2006/relationships/hyperlink" Target="https://archive.org/download/ni-roms/roms/Sega%20-%20Mega%20Drive%20-%20Genesis.zip/Prince%20of%20Persia%20%28Europe%29%20%28Beta%202%29.zip" TargetMode="External"/><Relationship Id="rId107" Type="http://schemas.openxmlformats.org/officeDocument/2006/relationships/hyperlink" Target="https://archive.org/download/ni-roms/roms/Sega%20-%20Mega%20Drive%20-%20Genesis.zip/Alien%203%20%28USA%2C%20Europe%29.zip" TargetMode="External"/><Relationship Id="rId106" Type="http://schemas.openxmlformats.org/officeDocument/2006/relationships/hyperlink" Target="https://archive.org/download/ni-roms/roms/Sega%20-%20Mega%20Drive%20-%20Genesis.zip/Alien%203%20%28USA%2C%20Europe%29%20%28Rev%20A%29.zip" TargetMode="External"/><Relationship Id="rId105" Type="http://schemas.openxmlformats.org/officeDocument/2006/relationships/hyperlink" Target="https://archive.org/download/ni-roms/roms/Sega%20-%20Mega%20Drive%20-%20Genesis.zip/Alex%20Kidd%20in%20the%20Enchanted%20Castle%20%28USA%29.zip" TargetMode="External"/><Relationship Id="rId104" Type="http://schemas.openxmlformats.org/officeDocument/2006/relationships/hyperlink" Target="https://archive.org/download/ni-roms/roms/Sega%20-%20Mega%20Drive%20-%20Genesis.zip/Alex%20Kidd%20in%20the%20Enchanted%20Castle%20%28Europe%29.zip" TargetMode="External"/><Relationship Id="rId109" Type="http://schemas.openxmlformats.org/officeDocument/2006/relationships/hyperlink" Target="https://archive.org/download/ni-roms/roms/Sega%20-%20Mega%20Drive%20-%20Genesis.zip/Alien%20Cat%202%20%28World%29%20%28Demo%29%20%28Aftermarket%29%20%28Unl%29.zip" TargetMode="External"/><Relationship Id="rId108" Type="http://schemas.openxmlformats.org/officeDocument/2006/relationships/hyperlink" Target="https://archive.org/download/ni-roms/roms/Sega%20-%20Mega%20Drive%20-%20Genesis.zip/Alien%203%20%28World%29%20%28Pirate%29.zip" TargetMode="External"/><Relationship Id="rId2020" Type="http://schemas.openxmlformats.org/officeDocument/2006/relationships/hyperlink" Target="https://archive.org/download/ni-roms/roms/Sega%20-%20Mega%20Drive%20-%20Genesis.zip/Premier%20Manager%2097%20%28Europe%29.zip" TargetMode="External"/><Relationship Id="rId2021" Type="http://schemas.openxmlformats.org/officeDocument/2006/relationships/hyperlink" Target="https://archive.org/download/ni-roms/roms/Sega%20-%20Mega%20Drive%20-%20Genesis.zip/Premier%20Manager%2097%20%28World%29%20%28Evercade%29%20%28Aftermarket%29%20%28Unl%29.zip" TargetMode="External"/><Relationship Id="rId2022" Type="http://schemas.openxmlformats.org/officeDocument/2006/relationships/hyperlink" Target="https://archive.org/download/ni-roms/roms/Sega%20-%20Mega%20Drive%20-%20Genesis.zip/Primal%20Rage%20%28USA%29%20%28Demo%29%20%281995-08-01%29%20%28Sega%20Channel%29%20%28Test%20Drive%29.zip" TargetMode="External"/><Relationship Id="rId103" Type="http://schemas.openxmlformats.org/officeDocument/2006/relationships/hyperlink" Target="https://archive.org/download/ni-roms/roms/Sega%20-%20Mega%20Drive%20-%20Genesis.zip/Alex%20Kidd%20-%20Tenkuu%20Majou%20%28Japan%29.zip" TargetMode="External"/><Relationship Id="rId2023" Type="http://schemas.openxmlformats.org/officeDocument/2006/relationships/hyperlink" Target="https://archive.org/download/ni-roms/roms/Sega%20-%20Mega%20Drive%20-%20Genesis.zip/Primal%20Rage%20%28USA%29%20%28Demo%29%20%281995-08-25%29%20%28Sega%20Channel%29%20%28Rental%29.zip" TargetMode="External"/><Relationship Id="rId102" Type="http://schemas.openxmlformats.org/officeDocument/2006/relationships/hyperlink" Target="https://archive.org/download/ni-roms/roms/Sega%20-%20Mega%20Drive%20-%20Genesis.zip/Alex%20Kidd%20-%20Cheongong%20Maseong%20%28Korea%29.zip" TargetMode="External"/><Relationship Id="rId2024" Type="http://schemas.openxmlformats.org/officeDocument/2006/relationships/hyperlink" Target="https://archive.org/download/ni-roms/roms/Sega%20-%20Mega%20Drive%20-%20Genesis.zip/Primal%20Rage%20%28USA%2C%20Europe%29%20%28Beta%29.zip" TargetMode="External"/><Relationship Id="rId101" Type="http://schemas.openxmlformats.org/officeDocument/2006/relationships/hyperlink" Target="https://archive.org/download/ni-roms/roms/Sega%20-%20Mega%20Drive%20-%20Genesis.zip/Aladdin%20II%20%28Taiwan%29%20%28En%29%20%28Unl%29.zip" TargetMode="External"/><Relationship Id="rId2025" Type="http://schemas.openxmlformats.org/officeDocument/2006/relationships/hyperlink" Target="https://archive.org/download/ni-roms/roms/Sega%20-%20Mega%20Drive%20-%20Genesis.zip/Primal%20Rage%20%28USA%2C%20Europe%29.zip" TargetMode="External"/><Relationship Id="rId100" Type="http://schemas.openxmlformats.org/officeDocument/2006/relationships/hyperlink" Target="https://archive.org/download/ni-roms/roms/Sega%20-%20Mega%20Drive%20-%20Genesis.zip/Aladdin%20%28World%29%20%28Ja%29%20%28Disney%20Classic%20Games%29.zip" TargetMode="External"/><Relationship Id="rId2026" Type="http://schemas.openxmlformats.org/officeDocument/2006/relationships/hyperlink" Target="https://archive.org/download/ni-roms/roms/Sega%20-%20Mega%20Drive%20-%20Genesis.zip/Primal%20Rage%20Showdown%20%28USA%29%20%28Demo%29%20%281995-08-26%29%20%28Sega%20Channel%29.zip" TargetMode="External"/><Relationship Id="rId2016" Type="http://schemas.openxmlformats.org/officeDocument/2006/relationships/hyperlink" Target="https://archive.org/download/ni-roms/roms/Sega%20-%20Mega%20Drive%20-%20Genesis.zip/Power%20Monger%20%28USA%2C%20Europe%29.zip" TargetMode="External"/><Relationship Id="rId2017" Type="http://schemas.openxmlformats.org/officeDocument/2006/relationships/hyperlink" Target="https://archive.org/download/ni-roms/roms/Sega%20-%20Mega%20Drive%20-%20Genesis.zip/Powerball%20%28USA%29.zip" TargetMode="External"/><Relationship Id="rId2018" Type="http://schemas.openxmlformats.org/officeDocument/2006/relationships/hyperlink" Target="https://archive.org/download/ni-roms/roms/Sega%20-%20Mega%20Drive%20-%20Genesis.zip/Predator%202%20%28USA%2C%20Europe%29.zip" TargetMode="External"/><Relationship Id="rId2019" Type="http://schemas.openxmlformats.org/officeDocument/2006/relationships/hyperlink" Target="https://archive.org/download/ni-roms/roms/Sega%20-%20Mega%20Drive%20-%20Genesis.zip/Premier%20Manager%20%28Europe%29.zip" TargetMode="External"/><Relationship Id="rId2010" Type="http://schemas.openxmlformats.org/officeDocument/2006/relationships/hyperlink" Target="https://archive.org/download/ni-roms/roms/Sega%20-%20Mega%20Drive%20-%20Genesis.zip/Populous%20%28Japan%29.zip" TargetMode="External"/><Relationship Id="rId2011" Type="http://schemas.openxmlformats.org/officeDocument/2006/relationships/hyperlink" Target="https://archive.org/download/ni-roms/roms/Sega%20-%20Mega%20Drive%20-%20Genesis.zip/Populous%20%28USA%29%20%28Unl%29.zip" TargetMode="External"/><Relationship Id="rId2012" Type="http://schemas.openxmlformats.org/officeDocument/2006/relationships/hyperlink" Target="https://archive.org/download/ni-roms/roms/Sega%20-%20Mega%20Drive%20-%20Genesis.zip/Power%20Athlete%20%28Japan%2C%20Korea%29%20%28Ja%29.zip" TargetMode="External"/><Relationship Id="rId2013" Type="http://schemas.openxmlformats.org/officeDocument/2006/relationships/hyperlink" Target="https://archive.org/download/ni-roms/roms/Sega%20-%20Mega%20Drive%20-%20Genesis.zip/Power%20Drive%20%28Europe%29%20%28En%2CFr%2CDe%2CEs%2CPt%29.zip" TargetMode="External"/><Relationship Id="rId2014" Type="http://schemas.openxmlformats.org/officeDocument/2006/relationships/hyperlink" Target="https://archive.org/download/ni-roms/roms/Sega%20-%20Mega%20Drive%20-%20Genesis.zip/Power%20Football%20%28World%29%20%28Evercade%29%20%28Aftermarket%29%20%28Unl%29.zip" TargetMode="External"/><Relationship Id="rId2015" Type="http://schemas.openxmlformats.org/officeDocument/2006/relationships/hyperlink" Target="https://archive.org/download/ni-roms/roms/Sega%20-%20Mega%20Drive%20-%20Genesis.zip/Power%20Monger%20%28Japan%2C%20Korea%29%20%28Ja%29.zip" TargetMode="External"/><Relationship Id="rId2049" Type="http://schemas.openxmlformats.org/officeDocument/2006/relationships/hyperlink" Target="https://archive.org/download/ni-roms/roms/Sega%20-%20Mega%20Drive%20-%20Genesis.zip/Psy-O-Blade%20%28Japan%29.zip" TargetMode="External"/><Relationship Id="rId129" Type="http://schemas.openxmlformats.org/officeDocument/2006/relationships/hyperlink" Target="https://archive.org/download/ni-roms/roms/Sega%20-%20Mega%20Drive%20-%20Genesis.zip/Andre%20Agassi%20Tennis%20%28Europe%29.zip" TargetMode="External"/><Relationship Id="rId128" Type="http://schemas.openxmlformats.org/officeDocument/2006/relationships/hyperlink" Target="https://archive.org/download/ni-roms/roms/Sega%20-%20Mega%20Drive%20-%20Genesis.zip/Anaconda%20%28Brazil%29%20%28Mega%20Drive%204%29.zip" TargetMode="External"/><Relationship Id="rId127" Type="http://schemas.openxmlformats.org/officeDocument/2006/relationships/hyperlink" Target="https://archive.org/download/ni-roms/roms/Sega%20-%20Mega%20Drive%20-%20Genesis.zip/American%20Gladiators%20%28USA%29.zip" TargetMode="External"/><Relationship Id="rId126" Type="http://schemas.openxmlformats.org/officeDocument/2006/relationships/hyperlink" Target="https://archive.org/download/ni-roms/roms/Sega%20-%20Mega%20Drive%20-%20Genesis.zip/Altered%20Beast%20%28USA%2C%20Europe%29.zip" TargetMode="External"/><Relationship Id="rId2040" Type="http://schemas.openxmlformats.org/officeDocument/2006/relationships/hyperlink" Target="https://archive.org/download/ni-roms/roms/Sega%20-%20Mega%20Drive%20-%20Genesis.zip/Pro%20Yakyuu%20Super%20League%20%2791%20%28Japan%29.zip" TargetMode="External"/><Relationship Id="rId121" Type="http://schemas.openxmlformats.org/officeDocument/2006/relationships/hyperlink" Target="https://archive.org/download/ni-roms/roms/Sega%20-%20Mega%20Drive%20-%20Genesis.zip/AlterEgo%20-%20Dreamwalker%20%28World%29%20%28Evercade%29%20%28Aftermarket%29%20%28Unl%29.zip" TargetMode="External"/><Relationship Id="rId2041" Type="http://schemas.openxmlformats.org/officeDocument/2006/relationships/hyperlink" Target="https://archive.org/download/ni-roms/roms/Sega%20-%20Mega%20Drive%20-%20Genesis.zip/Probotector%20%28Europe%29%20%28En%2CFr%2CDe%29%20%28Mega%20Drive%20Mini%29.zip" TargetMode="External"/><Relationship Id="rId120" Type="http://schemas.openxmlformats.org/officeDocument/2006/relationships/hyperlink" Target="https://archive.org/download/ni-roms/roms/Sega%20-%20Mega%20Drive%20-%20Genesis.zip/Alisia%20Dragoon%20%28USA%29.zip" TargetMode="External"/><Relationship Id="rId2042" Type="http://schemas.openxmlformats.org/officeDocument/2006/relationships/hyperlink" Target="https://archive.org/download/ni-roms/roms/Sega%20-%20Mega%20Drive%20-%20Genesis.zip/Probotector%20%28Europe%29%20%28En%2CFr%2CDe%29.zip" TargetMode="External"/><Relationship Id="rId2043" Type="http://schemas.openxmlformats.org/officeDocument/2006/relationships/hyperlink" Target="https://archive.org/download/ni-roms/roms/Sega%20-%20Mega%20Drive%20-%20Genesis.zip/Probotector%20%28World%29%20%28En%2CFr%2CDe%29%20%2860%20Hz%29%20%28Contra%20Anniversary%20Collection%29.zip" TargetMode="External"/><Relationship Id="rId2044" Type="http://schemas.openxmlformats.org/officeDocument/2006/relationships/hyperlink" Target="https://archive.org/download/ni-roms/roms/Sega%20-%20Mega%20Drive%20-%20Genesis.zip/Probotector%20%28World%29%20%28En%2CFr%2CDe%29%20%28Contra%20Anniversary%20Collection%29.zip" TargetMode="External"/><Relationship Id="rId125" Type="http://schemas.openxmlformats.org/officeDocument/2006/relationships/hyperlink" Target="https://archive.org/download/ni-roms/roms/Sega%20-%20Mega%20Drive%20-%20Genesis.zip/Altered%20Beast%20%28USA%2C%20Europe%29%20%28Sega%203D%20Classics%20Collection%29.zip" TargetMode="External"/><Relationship Id="rId2045" Type="http://schemas.openxmlformats.org/officeDocument/2006/relationships/hyperlink" Target="https://archive.org/download/ni-roms/roms/Sega%20-%20Mega%20Drive%20-%20Genesis.zip/Project%20MD%20%28World%29%20%28Aftermarket%29%20%28Unl%29.zip" TargetMode="External"/><Relationship Id="rId124" Type="http://schemas.openxmlformats.org/officeDocument/2006/relationships/hyperlink" Target="https://archive.org/download/ni-roms/roms/Sega%20-%20Mega%20Drive%20-%20Genesis.zip/Altered%20Beast%20%28Japan%2C%20USA%29%20%28En%29%20%28Sega%203D%20Classics%20Collection%29.zip" TargetMode="External"/><Relationship Id="rId2046" Type="http://schemas.openxmlformats.org/officeDocument/2006/relationships/hyperlink" Target="https://archive.org/download/ni-roms/roms/Sega%20-%20Mega%20Drive%20-%20Genesis.zip/Project%20MD%20%28World%29%20%28v1.1%29%20%28Aftermarket%29%20%28Unl%29.zip" TargetMode="External"/><Relationship Id="rId123" Type="http://schemas.openxmlformats.org/officeDocument/2006/relationships/hyperlink" Target="https://archive.org/download/ni-roms/roms/Sega%20-%20Mega%20Drive%20-%20Genesis.zip/Altered%20Beast%20%28Japan%2C%20USA%29%20%28En%29%20%28Rev%20A%29.zip" TargetMode="External"/><Relationship Id="rId2047" Type="http://schemas.openxmlformats.org/officeDocument/2006/relationships/hyperlink" Target="https://archive.org/download/ni-roms/roms/Sega%20-%20Mega%20Drive%20-%20Genesis.zip/Project%20MD%20%28World%29%20%28v1.2%29%20%28Aftermarket%29%20%28Unl%29.zip" TargetMode="External"/><Relationship Id="rId122" Type="http://schemas.openxmlformats.org/officeDocument/2006/relationships/hyperlink" Target="https://archive.org/download/ni-roms/roms/Sega%20-%20Mega%20Drive%20-%20Genesis.zip/AlterEgo%20-%20Remastered%20%28World%29%20%28Aftermarket%29%20%28Unl%29.zip" TargetMode="External"/><Relationship Id="rId2048" Type="http://schemas.openxmlformats.org/officeDocument/2006/relationships/hyperlink" Target="https://archive.org/download/ni-roms/roms/Sega%20-%20Mega%20Drive%20-%20Genesis.zip/Project%20MD%20%28World%29%20%28v1.3%29%20%28Aftermarket%29%20%28Unl%29.zip" TargetMode="External"/><Relationship Id="rId2038" Type="http://schemas.openxmlformats.org/officeDocument/2006/relationships/hyperlink" Target="https://archive.org/download/ni-roms/roms/Sega%20-%20Mega%20Drive%20-%20Genesis.zip/Pro%20Quarterback%20%28USA%29.zip" TargetMode="External"/><Relationship Id="rId2039" Type="http://schemas.openxmlformats.org/officeDocument/2006/relationships/hyperlink" Target="https://archive.org/download/ni-roms/roms/Sega%20-%20Mega%20Drive%20-%20Genesis.zip/Pro%20Striker%20-%20Final%20Stage%20%28Japan%29.zip" TargetMode="External"/><Relationship Id="rId118" Type="http://schemas.openxmlformats.org/officeDocument/2006/relationships/hyperlink" Target="https://archive.org/download/ni-roms/roms/Sega%20-%20Mega%20Drive%20-%20Genesis.zip/Alisia%20Dragoon%20%28Japan%29.zip" TargetMode="External"/><Relationship Id="rId117" Type="http://schemas.openxmlformats.org/officeDocument/2006/relationships/hyperlink" Target="https://archive.org/download/ni-roms/roms/Sega%20-%20Mega%20Drive%20-%20Genesis.zip/Alisia%20Dragoon%20%28Japan%29%20%28Mega%20Drive%20Mini%29.zip" TargetMode="External"/><Relationship Id="rId116" Type="http://schemas.openxmlformats.org/officeDocument/2006/relationships/hyperlink" Target="https://archive.org/download/ni-roms/roms/Sega%20-%20Mega%20Drive%20-%20Genesis.zip/Alisia%20Dragoon%20%28Europe%29.zip" TargetMode="External"/><Relationship Id="rId115" Type="http://schemas.openxmlformats.org/officeDocument/2006/relationships/hyperlink" Target="https://archive.org/download/ni-roms/roms/Sega%20-%20Mega%20Drive%20-%20Genesis.zip/Alien%20Storm%20%28World%29.zip" TargetMode="External"/><Relationship Id="rId119" Type="http://schemas.openxmlformats.org/officeDocument/2006/relationships/hyperlink" Target="https://archive.org/download/ni-roms/roms/Sega%20-%20Mega%20Drive%20-%20Genesis.zip/Alisia%20Dragoon%20%28USA%29%20%28Genesis%20Mini%29.zip" TargetMode="External"/><Relationship Id="rId110" Type="http://schemas.openxmlformats.org/officeDocument/2006/relationships/hyperlink" Target="https://archive.org/download/ni-roms/roms/Sega%20-%20Mega%20Drive%20-%20Genesis.zip/Alien%20Soldier%20%28Europe%29.zip" TargetMode="External"/><Relationship Id="rId2030" Type="http://schemas.openxmlformats.org/officeDocument/2006/relationships/hyperlink" Target="https://archive.org/download/ni-roms/roms/Sega%20-%20Mega%20Drive%20-%20Genesis.zip/Prince%20of%20Persia%20%28Europe%29.zip" TargetMode="External"/><Relationship Id="rId2031" Type="http://schemas.openxmlformats.org/officeDocument/2006/relationships/hyperlink" Target="https://archive.org/download/ni-roms/roms/Sega%20-%20Mega%20Drive%20-%20Genesis.zip/Prince%20of%20Persia%20%28USA%29.zip" TargetMode="External"/><Relationship Id="rId2032" Type="http://schemas.openxmlformats.org/officeDocument/2006/relationships/hyperlink" Target="https://archive.org/download/ni-roms/roms/Sega%20-%20Mega%20Drive%20-%20Genesis.zip/Prince%20of%20Persia%202%20%28Europe%29%20%28Proto%29%20%281995-02-20%29.zip" TargetMode="External"/><Relationship Id="rId2033" Type="http://schemas.openxmlformats.org/officeDocument/2006/relationships/hyperlink" Target="https://archive.org/download/ni-roms/roms/Sega%20-%20Mega%20Drive%20-%20Genesis.zip/Pringles%20Game%20%28World%29%20%28Aftermarket%29%20%28Unl%29.zip" TargetMode="External"/><Relationship Id="rId114" Type="http://schemas.openxmlformats.org/officeDocument/2006/relationships/hyperlink" Target="https://archive.org/download/ni-roms/roms/Sega%20-%20Mega%20Drive%20-%20Genesis.zip/Alien%20Storm%20%28World%29%20%28SEGA%20Classic%20Collection%29.zip" TargetMode="External"/><Relationship Id="rId2034" Type="http://schemas.openxmlformats.org/officeDocument/2006/relationships/hyperlink" Target="https://archive.org/download/ni-roms/roms/Sega%20-%20Mega%20Drive%20-%20Genesis.zip/Pro%20Action%20Replay%20%28Europe%29%20%28Program%29%20%28Unl%29.zip" TargetMode="External"/><Relationship Id="rId113" Type="http://schemas.openxmlformats.org/officeDocument/2006/relationships/hyperlink" Target="https://archive.org/download/ni-roms/roms/Sega%20-%20Mega%20Drive%20-%20Genesis.zip/Alien%20Soldier%20%28USA%2C%20Europe%29%20%28Switch%20Online%29.zip" TargetMode="External"/><Relationship Id="rId2035" Type="http://schemas.openxmlformats.org/officeDocument/2006/relationships/hyperlink" Target="https://archive.org/download/ni-roms/roms/Sega%20-%20Mega%20Drive%20-%20Genesis.zip/Pro%20Action%20Replay%202%20%28Europe%29%20%28v2.1%29%20%28Program%29%20%28Unl%29%20%28Alt%29.zip" TargetMode="External"/><Relationship Id="rId112" Type="http://schemas.openxmlformats.org/officeDocument/2006/relationships/hyperlink" Target="https://archive.org/download/ni-roms/roms/Sega%20-%20Mega%20Drive%20-%20Genesis.zip/Alien%20Soldier%20%28USA%29%20%28Virtual%20Console%29.zip" TargetMode="External"/><Relationship Id="rId2036" Type="http://schemas.openxmlformats.org/officeDocument/2006/relationships/hyperlink" Target="https://archive.org/download/ni-roms/roms/Sega%20-%20Mega%20Drive%20-%20Genesis.zip/Pro%20Action%20Replay%202%20%28Europe%29%20%28v2.1%29%20%28Program%29%20%28Unl%29.zip" TargetMode="External"/><Relationship Id="rId111" Type="http://schemas.openxmlformats.org/officeDocument/2006/relationships/hyperlink" Target="https://archive.org/download/ni-roms/roms/Sega%20-%20Mega%20Drive%20-%20Genesis.zip/Alien%20Soldier%20%28Japan%29.zip" TargetMode="External"/><Relationship Id="rId2037" Type="http://schemas.openxmlformats.org/officeDocument/2006/relationships/hyperlink" Target="https://archive.org/download/ni-roms/roms/Sega%20-%20Mega%20Drive%20-%20Genesis.zip/Pro%20Moves%20Soccer%20%28USA%29.zip" TargetMode="External"/><Relationship Id="rId2005" Type="http://schemas.openxmlformats.org/officeDocument/2006/relationships/hyperlink" Target="https://archive.org/download/ni-roms/roms/Sega%20-%20Mega%20Drive%20-%20Genesis.zip/Pokemon%20Crazy%20Drummer%20%28China%29%20%28En%29%20%28Aftermarket%29%20%28Unl%29.zip" TargetMode="External"/><Relationship Id="rId2006" Type="http://schemas.openxmlformats.org/officeDocument/2006/relationships/hyperlink" Target="https://archive.org/download/ni-roms/roms/Sega%20-%20Mega%20Drive%20-%20Genesis.zip/Pokemon%20II%20%28China%29%20%28En%29%20%28Aftermarket%29%20%28Unl%29.zip" TargetMode="External"/><Relationship Id="rId2007" Type="http://schemas.openxmlformats.org/officeDocument/2006/relationships/hyperlink" Target="https://archive.org/download/ni-roms/roms/Sega%20-%20Mega%20Drive%20-%20Genesis.zip/Pokemon%20Stadium%20%28Taiwan%29%20%28En%29%20%28Unl%29.zip" TargetMode="External"/><Relationship Id="rId2008" Type="http://schemas.openxmlformats.org/officeDocument/2006/relationships/hyperlink" Target="https://archive.org/download/ni-roms/roms/Sega%20-%20Mega%20Drive%20-%20Genesis.zip/Poker%20Club%206%20in%201%20%28Taiwan%29%20%28Unl%29.zip" TargetMode="External"/><Relationship Id="rId2009" Type="http://schemas.openxmlformats.org/officeDocument/2006/relationships/hyperlink" Target="https://archive.org/download/ni-roms/roms/Sega%20-%20Mega%20Drive%20-%20Genesis.zip/Populous%20%28Europe%29.zip" TargetMode="External"/><Relationship Id="rId2000" Type="http://schemas.openxmlformats.org/officeDocument/2006/relationships/hyperlink" Target="https://archive.org/download/ni-roms/roms/Sega%20-%20Mega%20Drive%20-%20Genesis.zip/Pitfall%20-%20The%20Mayan%20Adventure%20%28USA%29.zip" TargetMode="External"/><Relationship Id="rId2001" Type="http://schemas.openxmlformats.org/officeDocument/2006/relationships/hyperlink" Target="https://archive.org/download/ni-roms/roms/Sega%20-%20Mega%20Drive%20-%20Genesis.zip/Planet%20Message%20Quiz%20%28Japan%29%20%28Sega%20Channel%29.zip" TargetMode="External"/><Relationship Id="rId2002" Type="http://schemas.openxmlformats.org/officeDocument/2006/relationships/hyperlink" Target="https://archive.org/download/ni-roms/roms/Sega%20-%20Mega%20Drive%20-%20Genesis.zip/Plants%20vs.%20Zombies%20%28Russia%29%20%28Aftermarket%29%20%28Unl%29.zip" TargetMode="External"/><Relationship Id="rId2003" Type="http://schemas.openxmlformats.org/officeDocument/2006/relationships/hyperlink" Target="https://archive.org/download/ni-roms/roms/Sega%20-%20Mega%20Drive%20-%20Genesis.zip/Pocahontas%20%28Europe%29.zip" TargetMode="External"/><Relationship Id="rId2004" Type="http://schemas.openxmlformats.org/officeDocument/2006/relationships/hyperlink" Target="https://archive.org/download/ni-roms/roms/Sega%20-%20Mega%20Drive%20-%20Genesis.zip/Pocahontas%20%28USA%29.zip" TargetMode="External"/><Relationship Id="rId2090" Type="http://schemas.openxmlformats.org/officeDocument/2006/relationships/hyperlink" Target="https://archive.org/download/ni-roms/roms/Sega%20-%20Mega%20Drive%20-%20Genesis.zip/R.B.I.%20Baseball%203%20%28USA%29.zip" TargetMode="External"/><Relationship Id="rId2091" Type="http://schemas.openxmlformats.org/officeDocument/2006/relationships/hyperlink" Target="https://archive.org/download/ni-roms/roms/Sega%20-%20Mega%20Drive%20-%20Genesis.zip/R.B.I.%20Baseball%204%20%28Japan%29.zip" TargetMode="External"/><Relationship Id="rId2092" Type="http://schemas.openxmlformats.org/officeDocument/2006/relationships/hyperlink" Target="https://archive.org/download/ni-roms/roms/Sega%20-%20Mega%20Drive%20-%20Genesis.zip/R.B.I.%20Baseball%204%20%28USA%29%20%28Beta%29.zip" TargetMode="External"/><Relationship Id="rId2093" Type="http://schemas.openxmlformats.org/officeDocument/2006/relationships/hyperlink" Target="https://archive.org/download/ni-roms/roms/Sega%20-%20Mega%20Drive%20-%20Genesis.zip/R.B.I.%20Baseball%204%20%28USA%29.zip" TargetMode="External"/><Relationship Id="rId2094" Type="http://schemas.openxmlformats.org/officeDocument/2006/relationships/hyperlink" Target="https://archive.org/download/ni-roms/roms/Sega%20-%20Mega%20Drive%20-%20Genesis.zip/Race%20Drivin%27%20%28USA%29%20%28Beta%29.zip" TargetMode="External"/><Relationship Id="rId2095" Type="http://schemas.openxmlformats.org/officeDocument/2006/relationships/hyperlink" Target="https://archive.org/download/ni-roms/roms/Sega%20-%20Mega%20Drive%20-%20Genesis.zip/Race%20Drivin%27%20%28USA%29.zip" TargetMode="External"/><Relationship Id="rId2096" Type="http://schemas.openxmlformats.org/officeDocument/2006/relationships/hyperlink" Target="https://archive.org/download/ni-roms/roms/Sega%20-%20Mega%20Drive%20-%20Genesis.zip/Racer%20%28World%29%20%28v1.2%29%20%28Digital%29%20%28Aftermarket%29%20%28Unl%29.zip" TargetMode="External"/><Relationship Id="rId2097" Type="http://schemas.openxmlformats.org/officeDocument/2006/relationships/hyperlink" Target="https://archive.org/download/ni-roms/roms/Sega%20-%20Mega%20Drive%20-%20Genesis.zip/Radical%20Rex%20%28Europe%29%20%28Beta%29.zip" TargetMode="External"/><Relationship Id="rId2098" Type="http://schemas.openxmlformats.org/officeDocument/2006/relationships/hyperlink" Target="https://archive.org/download/ni-roms/roms/Sega%20-%20Mega%20Drive%20-%20Genesis.zip/Radical%20Rex%20%28Europe%29.zip" TargetMode="External"/><Relationship Id="rId2099" Type="http://schemas.openxmlformats.org/officeDocument/2006/relationships/hyperlink" Target="https://archive.org/download/ni-roms/roms/Sega%20-%20Mega%20Drive%20-%20Genesis.zip/Radical%20Rex%20%28USA%29.zip" TargetMode="External"/><Relationship Id="rId2060" Type="http://schemas.openxmlformats.org/officeDocument/2006/relationships/hyperlink" Target="https://archive.org/download/ni-roms/roms/Sega%20-%20Mega%20Drive%20-%20Genesis.zip/Putter%20Golf%20%28Japan%29%20%28Game%20no%20Kanzume%20Otokuyou%29.zip" TargetMode="External"/><Relationship Id="rId2061" Type="http://schemas.openxmlformats.org/officeDocument/2006/relationships/hyperlink" Target="https://archive.org/download/ni-roms/roms/Sega%20-%20Mega%20Drive%20-%20Genesis.zip/Putter%20Golf%20%28Japan%29%20%28SegaNet%29.zip" TargetMode="External"/><Relationship Id="rId2062" Type="http://schemas.openxmlformats.org/officeDocument/2006/relationships/hyperlink" Target="https://archive.org/download/ni-roms/roms/Sega%20-%20Mega%20Drive%20-%20Genesis.zip/Putty%20Squad%20%28Europe%29%20%28Proto%201%29.zip" TargetMode="External"/><Relationship Id="rId2063" Type="http://schemas.openxmlformats.org/officeDocument/2006/relationships/hyperlink" Target="https://archive.org/download/ni-roms/roms/Sega%20-%20Mega%20Drive%20-%20Genesis.zip/Putty%20Squad%20%28Europe%29%20%28Proto%202%29.zip" TargetMode="External"/><Relationship Id="rId2064" Type="http://schemas.openxmlformats.org/officeDocument/2006/relationships/hyperlink" Target="https://archive.org/download/ni-roms/roms/Sega%20-%20Mega%20Drive%20-%20Genesis.zip/Puyo%20Puyo%20%28Japan%29.zip" TargetMode="External"/><Relationship Id="rId2065" Type="http://schemas.openxmlformats.org/officeDocument/2006/relationships/hyperlink" Target="https://archive.org/download/ni-roms/roms/Sega%20-%20Mega%20Drive%20-%20Genesis.zip/Puyo%20Puyo%20Tsuu%20%28Japan%29%20%28Rev%20A%29.zip" TargetMode="External"/><Relationship Id="rId2066" Type="http://schemas.openxmlformats.org/officeDocument/2006/relationships/hyperlink" Target="https://archive.org/download/ni-roms/roms/Sega%20-%20Mega%20Drive%20-%20Genesis.zip/Puyo%20Puyo%20Tsuu%20%28Japan%29.zip" TargetMode="External"/><Relationship Id="rId2067" Type="http://schemas.openxmlformats.org/officeDocument/2006/relationships/hyperlink" Target="https://archive.org/download/ni-roms/roms/Sega%20-%20Mega%20Drive%20-%20Genesis.zip/Puyo%20Puyo%20Tsuu%20%28World%29%20%28Ja%29%20%28Rev%20A%29%20%28Virtual%20Console%29.zip" TargetMode="External"/><Relationship Id="rId2068" Type="http://schemas.openxmlformats.org/officeDocument/2006/relationships/hyperlink" Target="https://archive.org/download/ni-roms/roms/Sega%20-%20Mega%20Drive%20-%20Genesis.zip/Puzzle%20%26%20Action%20-%20Ichidanto-R%20%28Japan%29.zip" TargetMode="External"/><Relationship Id="rId2069" Type="http://schemas.openxmlformats.org/officeDocument/2006/relationships/hyperlink" Target="https://archive.org/download/ni-roms/roms/Sega%20-%20Mega%20Drive%20-%20Genesis.zip/Puzzle%20%26%20Action%20-%20Ichidanto-R%20%28World%29%20%28Ja%29%20%28Sega%20Ages%29.zip" TargetMode="External"/><Relationship Id="rId2050" Type="http://schemas.openxmlformats.org/officeDocument/2006/relationships/hyperlink" Target="https://archive.org/download/ni-roms/roms/Sega%20-%20Mega%20Drive%20-%20Genesis.zip/Psycho%20Pinball%20%28Europe%29%20%28Beta%29.zip" TargetMode="External"/><Relationship Id="rId2051" Type="http://schemas.openxmlformats.org/officeDocument/2006/relationships/hyperlink" Target="https://archive.org/download/ni-roms/roms/Sega%20-%20Mega%20Drive%20-%20Genesis.zip/Psycho%20Pinball%20%28Europe%29%20%28En%2CFr%2CDe%2CEs%2CIt%29%20%28Rev%201%29.zip" TargetMode="External"/><Relationship Id="rId2052" Type="http://schemas.openxmlformats.org/officeDocument/2006/relationships/hyperlink" Target="https://archive.org/download/ni-roms/roms/Sega%20-%20Mega%20Drive%20-%20Genesis.zip/Psycho%20Pinball%20%28Europe%29%20%28En%2CFr%2CDe%2CEs%2CIt%29.zip" TargetMode="External"/><Relationship Id="rId2053" Type="http://schemas.openxmlformats.org/officeDocument/2006/relationships/hyperlink" Target="https://archive.org/download/ni-roms/roms/Sega%20-%20Mega%20Drive%20-%20Genesis.zip/Psycho%20Pinball%20%28World%29%20%28Evercade%29%20%28Aftermarket%29%20%28Unl%29.zip" TargetMode="External"/><Relationship Id="rId2054" Type="http://schemas.openxmlformats.org/officeDocument/2006/relationships/hyperlink" Target="https://archive.org/download/ni-roms/roms/Sega%20-%20Mega%20Drive%20-%20Genesis.zip/Puggsy%20%28Europe%29.zip" TargetMode="External"/><Relationship Id="rId2055" Type="http://schemas.openxmlformats.org/officeDocument/2006/relationships/hyperlink" Target="https://archive.org/download/ni-roms/roms/Sega%20-%20Mega%20Drive%20-%20Genesis.zip/Puggsy%20%28USA%29%20%28Beta%29.zip" TargetMode="External"/><Relationship Id="rId2056" Type="http://schemas.openxmlformats.org/officeDocument/2006/relationships/hyperlink" Target="https://archive.org/download/ni-roms/roms/Sega%20-%20Mega%20Drive%20-%20Genesis.zip/Puggsy%20%28USA%29.zip" TargetMode="External"/><Relationship Id="rId2057" Type="http://schemas.openxmlformats.org/officeDocument/2006/relationships/hyperlink" Target="https://archive.org/download/ni-roms/roms/Sega%20-%20Mega%20Drive%20-%20Genesis.zip/Pulseman%20%28Japan%29.zip" TargetMode="External"/><Relationship Id="rId2058" Type="http://schemas.openxmlformats.org/officeDocument/2006/relationships/hyperlink" Target="https://archive.org/download/ni-roms/roms/Sega%20-%20Mega%20Drive%20-%20Genesis.zip/Punisher%2C%20The%20%28Europe%29.zip" TargetMode="External"/><Relationship Id="rId2059" Type="http://schemas.openxmlformats.org/officeDocument/2006/relationships/hyperlink" Target="https://archive.org/download/ni-roms/roms/Sega%20-%20Mega%20Drive%20-%20Genesis.zip/Punisher%2C%20The%20%28USA%29.zip" TargetMode="External"/><Relationship Id="rId2080" Type="http://schemas.openxmlformats.org/officeDocument/2006/relationships/hyperlink" Target="https://archive.org/download/ni-roms/roms/Sega%20-%20Mega%20Drive%20-%20Genesis.zip/Quad%20Challenge%20%28USA%29.zip" TargetMode="External"/><Relationship Id="rId2081" Type="http://schemas.openxmlformats.org/officeDocument/2006/relationships/hyperlink" Target="https://archive.org/download/ni-roms/roms/Sega%20-%20Mega%20Drive%20-%20Genesis.zip/Quad%20Challenge%20%28World%29%20%28Evercade%29%20%28Aftermarket%29%20%28Unl%29.zip" TargetMode="External"/><Relationship Id="rId2082" Type="http://schemas.openxmlformats.org/officeDocument/2006/relationships/hyperlink" Target="https://archive.org/download/ni-roms/roms/Sega%20-%20Mega%20Drive%20-%20Genesis.zip/Question%2C%20The%20%28World%29%20%28v0.0.1%29%20%28Proto%29%20%28Aftermarket%29%20%28Unl%29.zip" TargetMode="External"/><Relationship Id="rId2083" Type="http://schemas.openxmlformats.org/officeDocument/2006/relationships/hyperlink" Target="https://archive.org/download/ni-roms/roms/Sega%20-%20Mega%20Drive%20-%20Genesis.zip/Question%2C%20The%20%28World%29%20%28v0.0.2%29%20%28Proto%29%20%28Aftermarket%29%20%28Unl%29.zip" TargetMode="External"/><Relationship Id="rId2084" Type="http://schemas.openxmlformats.org/officeDocument/2006/relationships/hyperlink" Target="https://archive.org/download/ni-roms/roms/Sega%20-%20Mega%20Drive%20-%20Genesis.zip/Question%2C%20The%20%28World%29%20%28v0.0.3%29%20%28Proto%29%20%28Aftermarket%29%20%28Unl%29.zip" TargetMode="External"/><Relationship Id="rId2085" Type="http://schemas.openxmlformats.org/officeDocument/2006/relationships/hyperlink" Target="https://archive.org/download/ni-roms/roms/Sega%20-%20Mega%20Drive%20-%20Genesis.zip/Question%2C%20The%20%28World%29%20%28v0.0.4%29%20%28Proto%29%20%28Aftermarket%29%20%28Unl%29.zip" TargetMode="External"/><Relationship Id="rId2086" Type="http://schemas.openxmlformats.org/officeDocument/2006/relationships/hyperlink" Target="https://archive.org/download/ni-roms/roms/Sega%20-%20Mega%20Drive%20-%20Genesis.zip/R.B.I.%20Baseball%20%2793%20%28USA%29.zip" TargetMode="External"/><Relationship Id="rId2087" Type="http://schemas.openxmlformats.org/officeDocument/2006/relationships/hyperlink" Target="https://archive.org/download/ni-roms/roms/Sega%20-%20Mega%20Drive%20-%20Genesis.zip/R.B.I.%20Baseball%20%2794%20%28USA%2C%20Europe%29.zip" TargetMode="External"/><Relationship Id="rId2088" Type="http://schemas.openxmlformats.org/officeDocument/2006/relationships/hyperlink" Target="https://archive.org/download/ni-roms/roms/Sega%20-%20Mega%20Drive%20-%20Genesis.zip/R.B.I.%20Baseball%20%2795%20%28USA%29%20%28Proto%29.zip" TargetMode="External"/><Relationship Id="rId2089" Type="http://schemas.openxmlformats.org/officeDocument/2006/relationships/hyperlink" Target="https://archive.org/download/ni-roms/roms/Sega%20-%20Mega%20Drive%20-%20Genesis.zip/R.B.I.%20Baseball%203%20%28USA%29%20%28Beta%29%20%281991-07-18%29.zip" TargetMode="External"/><Relationship Id="rId2070" Type="http://schemas.openxmlformats.org/officeDocument/2006/relationships/hyperlink" Target="https://archive.org/download/ni-roms/roms/Sega%20-%20Mega%20Drive%20-%20Genesis.zip/Puzzle%20%26%20Action%20-%20Tanto-R%20%28Japan%29.zip" TargetMode="External"/><Relationship Id="rId2071" Type="http://schemas.openxmlformats.org/officeDocument/2006/relationships/hyperlink" Target="https://archive.org/download/ni-roms/roms/Sega%20-%20Mega%20Drive%20-%20Genesis.zip/Puzzli%20%28World%29%20%28v1.1%29%20%28Aftermarket%29%20%28Unl%29.zip" TargetMode="External"/><Relationship Id="rId2072" Type="http://schemas.openxmlformats.org/officeDocument/2006/relationships/hyperlink" Target="https://archive.org/download/ni-roms/roms/Sega%20-%20Mega%20Drive%20-%20Genesis.zip/Pyramid%20Magic%20%28Japan%29%20%28Game%20no%20Kanzume%20Otokuyou%29.zip" TargetMode="External"/><Relationship Id="rId2073" Type="http://schemas.openxmlformats.org/officeDocument/2006/relationships/hyperlink" Target="https://archive.org/download/ni-roms/roms/Sega%20-%20Mega%20Drive%20-%20Genesis.zip/Pyramid%20Magic%20%28Japan%29%20%28SegaNet%29.zip" TargetMode="External"/><Relationship Id="rId2074" Type="http://schemas.openxmlformats.org/officeDocument/2006/relationships/hyperlink" Target="https://archive.org/download/ni-roms/roms/Sega%20-%20Mega%20Drive%20-%20Genesis.zip/Pyramid%20Magic%20II%20%28Japan%29%20%28SegaNet%29.zip" TargetMode="External"/><Relationship Id="rId2075" Type="http://schemas.openxmlformats.org/officeDocument/2006/relationships/hyperlink" Target="https://archive.org/download/ni-roms/roms/Sega%20-%20Mega%20Drive%20-%20Genesis.zip/Pyramid%20Magic%20III%20%28Japan%29%20%28SegaNet%29.zip" TargetMode="External"/><Relationship Id="rId2076" Type="http://schemas.openxmlformats.org/officeDocument/2006/relationships/hyperlink" Target="https://archive.org/download/ni-roms/roms/Sega%20-%20Mega%20Drive%20-%20Genesis.zip/Pyramid%20Magic%20Special%20%28Japan%29%20%28SegaNet%29.zip" TargetMode="External"/><Relationship Id="rId2077" Type="http://schemas.openxmlformats.org/officeDocument/2006/relationships/hyperlink" Target="https://archive.org/download/ni-roms/roms/Sega%20-%20Mega%20Drive%20-%20Genesis.zip/QuackShot%20Starring%20Donald%20Duck%20%28World%29%20%28Rev%20A%29%20%28Alt%29.zip" TargetMode="External"/><Relationship Id="rId2078" Type="http://schemas.openxmlformats.org/officeDocument/2006/relationships/hyperlink" Target="https://archive.org/download/ni-roms/roms/Sega%20-%20Mega%20Drive%20-%20Genesis.zip/QuackShot%20Starring%20Donald%20Duck%20%28World%29%20%28Rev%20A%29.zip" TargetMode="External"/><Relationship Id="rId2079" Type="http://schemas.openxmlformats.org/officeDocument/2006/relationships/hyperlink" Target="https://archive.org/download/ni-roms/roms/Sega%20-%20Mega%20Drive%20-%20Genesis.zip/QuackShot%20Starring%20Donald%20Duck%20%28World%29.zip" TargetMode="External"/><Relationship Id="rId2148" Type="http://schemas.openxmlformats.org/officeDocument/2006/relationships/hyperlink" Target="https://archive.org/download/ni-roms/roms/Sega%20-%20Mega%20Drive%20-%20Genesis.zip/Rise%20of%20the%20Robots%20%28Europe%29.zip" TargetMode="External"/><Relationship Id="rId2149" Type="http://schemas.openxmlformats.org/officeDocument/2006/relationships/hyperlink" Target="https://archive.org/download/ni-roms/roms/Sega%20-%20Mega%20Drive%20-%20Genesis.zip/Risk%20%28USA%29.zip" TargetMode="External"/><Relationship Id="rId2140" Type="http://schemas.openxmlformats.org/officeDocument/2006/relationships/hyperlink" Target="https://archive.org/download/ni-roms/roms/Sega%20-%20Mega%20Drive%20-%20Genesis.zip/Richard%20Scarry%27s%20Busytown%20%28USA%29%20%28Beta%29%20%281994-08-26%29.zip" TargetMode="External"/><Relationship Id="rId2141" Type="http://schemas.openxmlformats.org/officeDocument/2006/relationships/hyperlink" Target="https://archive.org/download/ni-roms/roms/Sega%20-%20Mega%20Drive%20-%20Genesis.zip/Richard%20Scarry%27s%20Busytown%20%28USA%29.zip" TargetMode="External"/><Relationship Id="rId2142" Type="http://schemas.openxmlformats.org/officeDocument/2006/relationships/hyperlink" Target="https://archive.org/download/ni-roms/roms/Sega%20-%20Mega%20Drive%20-%20Genesis.zip/Rick%20Dangerous%20%28World%29%20%28Aftermarket%29%20%28Unl%29.zip" TargetMode="External"/><Relationship Id="rId2143" Type="http://schemas.openxmlformats.org/officeDocument/2006/relationships/hyperlink" Target="https://archive.org/download/ni-roms/roms/Sega%20-%20Mega%20Drive%20-%20Genesis.zip/Rick%20Dangerous%202%20%28World%29%20%28v1.1%29%20%28Aftermarket%29%20%28Unl%29.zip" TargetMode="External"/><Relationship Id="rId2144" Type="http://schemas.openxmlformats.org/officeDocument/2006/relationships/hyperlink" Target="https://archive.org/download/ni-roms/roms/Sega%20-%20Mega%20Drive%20-%20Genesis.zip/Riddle%20Wired%20%28Japan%29%20%28SegaNet%29.zip" TargetMode="External"/><Relationship Id="rId2145" Type="http://schemas.openxmlformats.org/officeDocument/2006/relationships/hyperlink" Target="https://archive.org/download/ni-roms/roms/Sega%20-%20Mega%20Drive%20-%20Genesis.zip/Right%202%20Repair%20%28World%29%20%28Aftermarket%29%20%28Unl%29.zip" TargetMode="External"/><Relationship Id="rId2146" Type="http://schemas.openxmlformats.org/officeDocument/2006/relationships/hyperlink" Target="https://archive.org/download/ni-roms/roms/Sega%20-%20Mega%20Drive%20-%20Genesis.zip/Right%202%20Repair%20%28World%29%20%28Global%20Game%20Jam%202020%29%20%28Aftermarket%29%20%28Unl%29.zip" TargetMode="External"/><Relationship Id="rId2147" Type="http://schemas.openxmlformats.org/officeDocument/2006/relationships/hyperlink" Target="https://archive.org/download/ni-roms/roms/Sega%20-%20Mega%20Drive%20-%20Genesis.zip/Rings%20of%20Power%20%28USA%2C%20Europe%29.zip" TargetMode="External"/><Relationship Id="rId2137" Type="http://schemas.openxmlformats.org/officeDocument/2006/relationships/hyperlink" Target="https://archive.org/download/ni-roms/roms/Sega%20-%20Mega%20Drive%20-%20Genesis.zip/Richard%20Scarry%27s%20Busytown%20%28USA%29%20%28Beta%29%20%281994-08-17%29.zip" TargetMode="External"/><Relationship Id="rId2138" Type="http://schemas.openxmlformats.org/officeDocument/2006/relationships/hyperlink" Target="https://archive.org/download/ni-roms/roms/Sega%20-%20Mega%20Drive%20-%20Genesis.zip/Richard%20Scarry%27s%20Busytown%20%28USA%29%20%28Beta%29%20%281994-08-25%29.zip" TargetMode="External"/><Relationship Id="rId2139" Type="http://schemas.openxmlformats.org/officeDocument/2006/relationships/hyperlink" Target="https://archive.org/download/ni-roms/roms/Sega%20-%20Mega%20Drive%20-%20Genesis.zip/Richard%20Scarry%27s%20Busytown%20%28USA%29%20%28Beta%29%20%281994-08-26%29%20%28Alt%29.zip" TargetMode="External"/><Relationship Id="rId2130" Type="http://schemas.openxmlformats.org/officeDocument/2006/relationships/hyperlink" Target="https://archive.org/download/ni-roms/roms/Sega%20-%20Mega%20Drive%20-%20Genesis.zip/Revenge%20of%20Shinobi%2C%20The%20%28USA%2C%20Europe%29%20%28Rev%20B%29.zip" TargetMode="External"/><Relationship Id="rId2131" Type="http://schemas.openxmlformats.org/officeDocument/2006/relationships/hyperlink" Target="https://archive.org/download/ni-roms/roms/Sega%20-%20Mega%20Drive%20-%20Genesis.zip/Revenge%20of%20Shinobi%2C%20The%20%28USA%2C%20Europe%29.zip" TargetMode="External"/><Relationship Id="rId2132" Type="http://schemas.openxmlformats.org/officeDocument/2006/relationships/hyperlink" Target="https://archive.org/download/ni-roms/roms/Sega%20-%20Mega%20Drive%20-%20Genesis.zip/Revenge%20of%20Shinobi%2C%20The%20%28World%29%20%28Rev%20B%29%20%28Virtual%20Console%29.zip" TargetMode="External"/><Relationship Id="rId2133" Type="http://schemas.openxmlformats.org/officeDocument/2006/relationships/hyperlink" Target="https://archive.org/download/ni-roms/roms/Sega%20-%20Mega%20Drive%20-%20Genesis.zip/Revolution%20X%20%28USA%2C%20Europe%29.zip" TargetMode="External"/><Relationship Id="rId2134" Type="http://schemas.openxmlformats.org/officeDocument/2006/relationships/hyperlink" Target="https://archive.org/download/ni-roms/roms/Sega%20-%20Mega%20Drive%20-%20Genesis.zip/Richard%20Scarry%27s%20Busytown%20%28USA%29%20%28Beta%29%20%281994-07-21%29.zip" TargetMode="External"/><Relationship Id="rId2135" Type="http://schemas.openxmlformats.org/officeDocument/2006/relationships/hyperlink" Target="https://archive.org/download/ni-roms/roms/Sega%20-%20Mega%20Drive%20-%20Genesis.zip/Richard%20Scarry%27s%20Busytown%20%28USA%29%20%28Beta%29%20%281994-08-09%29.zip" TargetMode="External"/><Relationship Id="rId2136" Type="http://schemas.openxmlformats.org/officeDocument/2006/relationships/hyperlink" Target="https://archive.org/download/ni-roms/roms/Sega%20-%20Mega%20Drive%20-%20Genesis.zip/Richard%20Scarry%27s%20Busytown%20%28USA%29%20%28Beta%29%20%281994-08-15%29.zip" TargetMode="External"/><Relationship Id="rId2160" Type="http://schemas.openxmlformats.org/officeDocument/2006/relationships/hyperlink" Target="https://archive.org/download/ni-roms/roms/Sega%20-%20Mega%20Drive%20-%20Genesis.zip/Road%20Rash%20%28USA%2C%20Europe%29.zip" TargetMode="External"/><Relationship Id="rId2161" Type="http://schemas.openxmlformats.org/officeDocument/2006/relationships/hyperlink" Target="https://archive.org/download/ni-roms/roms/Sega%20-%20Mega%20Drive%20-%20Genesis.zip/Road%20Rash%203%20%28USA%2C%20Europe%29%20%28Beta%29%20%281994-11-19%29.zip" TargetMode="External"/><Relationship Id="rId2162" Type="http://schemas.openxmlformats.org/officeDocument/2006/relationships/hyperlink" Target="https://archive.org/download/ni-roms/roms/Sega%20-%20Mega%20Drive%20-%20Genesis.zip/Road%20Rash%203%20%28USA%2C%20Europe%29.zip" TargetMode="External"/><Relationship Id="rId2163" Type="http://schemas.openxmlformats.org/officeDocument/2006/relationships/hyperlink" Target="https://archive.org/download/ni-roms/roms/Sega%20-%20Mega%20Drive%20-%20Genesis.zip/Road%20Rash%20II%20%28Japan%29%20%28Mega%20Drive%20Mini%29.zip" TargetMode="External"/><Relationship Id="rId2164" Type="http://schemas.openxmlformats.org/officeDocument/2006/relationships/hyperlink" Target="https://archive.org/download/ni-roms/roms/Sega%20-%20Mega%20Drive%20-%20Genesis.zip/Road%20Rash%20II%20%28Japan%29.zip" TargetMode="External"/><Relationship Id="rId2165" Type="http://schemas.openxmlformats.org/officeDocument/2006/relationships/hyperlink" Target="https://archive.org/download/ni-roms/roms/Sega%20-%20Mega%20Drive%20-%20Genesis.zip/Road%20Rash%20II%20%28USA%29%20%28Genesis%20Mini%29.zip" TargetMode="External"/><Relationship Id="rId2166" Type="http://schemas.openxmlformats.org/officeDocument/2006/relationships/hyperlink" Target="https://archive.org/download/ni-roms/roms/Sega%20-%20Mega%20Drive%20-%20Genesis.zip/Road%20Rash%20II%20%28USA%2C%20Europe%29%20%28RR205%29.zip" TargetMode="External"/><Relationship Id="rId2167" Type="http://schemas.openxmlformats.org/officeDocument/2006/relationships/hyperlink" Target="https://archive.org/download/ni-roms/roms/Sega%20-%20Mega%20Drive%20-%20Genesis.zip/Road%20Rash%20II%20%28USA%2C%20Europe%29%20%28RR206%29.zip" TargetMode="External"/><Relationship Id="rId2168" Type="http://schemas.openxmlformats.org/officeDocument/2006/relationships/hyperlink" Target="https://archive.org/download/ni-roms/roms/Sega%20-%20Mega%20Drive%20-%20Genesis.zip/Road%20Riot%204WD%20%28USA%29%20%28Proto%29.zip" TargetMode="External"/><Relationship Id="rId2169" Type="http://schemas.openxmlformats.org/officeDocument/2006/relationships/hyperlink" Target="https://archive.org/download/ni-roms/roms/Sega%20-%20Mega%20Drive%20-%20Genesis.zip/Robert%20Cop%202%20%28World%29%20%28Aftermarket%29%20%28Unl%29.zip" TargetMode="External"/><Relationship Id="rId2159" Type="http://schemas.openxmlformats.org/officeDocument/2006/relationships/hyperlink" Target="https://archive.org/download/ni-roms/roms/Sega%20-%20Mega%20Drive%20-%20Genesis.zip/Road%20Rash%20%28Japan%29.zip" TargetMode="External"/><Relationship Id="rId2150" Type="http://schemas.openxmlformats.org/officeDocument/2006/relationships/hyperlink" Target="https://archive.org/download/ni-roms/roms/Sega%20-%20Mega%20Drive%20-%20Genesis.zip/Risky%20Woods%20%28USA%2C%20Europe%29.zip" TargetMode="External"/><Relationship Id="rId2151" Type="http://schemas.openxmlformats.org/officeDocument/2006/relationships/hyperlink" Target="https://archive.org/download/ni-roms/roms/Sega%20-%20Mega%20Drive%20-%20Genesis.zip/Ristar%20%28USA%2C%20Europe%29%20%28Beta%29%20%28Later%29.zip" TargetMode="External"/><Relationship Id="rId2152" Type="http://schemas.openxmlformats.org/officeDocument/2006/relationships/hyperlink" Target="https://archive.org/download/ni-roms/roms/Sega%20-%20Mega%20Drive%20-%20Genesis.zip/Ristar%20%28USA%2C%20Europe%29.zip" TargetMode="External"/><Relationship Id="rId2153" Type="http://schemas.openxmlformats.org/officeDocument/2006/relationships/hyperlink" Target="https://archive.org/download/ni-roms/roms/Sega%20-%20Mega%20Drive%20-%20Genesis.zip/Ristar%20-%20The%20Shooting%20Star%20%28Japan%29%20%28Beta%29%20%281994-07-01%29.zip" TargetMode="External"/><Relationship Id="rId2154" Type="http://schemas.openxmlformats.org/officeDocument/2006/relationships/hyperlink" Target="https://archive.org/download/ni-roms/roms/Sega%20-%20Mega%20Drive%20-%20Genesis.zip/Ristar%20-%20The%20Shooting%20Star%20%28Japan%29%20%28Beta%29%20%281994-07-18%29.zip" TargetMode="External"/><Relationship Id="rId2155" Type="http://schemas.openxmlformats.org/officeDocument/2006/relationships/hyperlink" Target="https://archive.org/download/ni-roms/roms/Sega%20-%20Mega%20Drive%20-%20Genesis.zip/Ristar%20-%20The%20Shooting%20Star%20%28Japan%2C%20Korea%29%20%28Ja%29.zip" TargetMode="External"/><Relationship Id="rId2156" Type="http://schemas.openxmlformats.org/officeDocument/2006/relationships/hyperlink" Target="https://archive.org/download/ni-roms/roms/Sega%20-%20Mega%20Drive%20-%20Genesis.zip/RoadBlasters%20%28Japan%29.zip" TargetMode="External"/><Relationship Id="rId2157" Type="http://schemas.openxmlformats.org/officeDocument/2006/relationships/hyperlink" Target="https://archive.org/download/ni-roms/roms/Sega%20-%20Mega%20Drive%20-%20Genesis.zip/RoadBlasters%20%28USA%29%20%28Beta%29%20%281991-06-27%29.zip" TargetMode="External"/><Relationship Id="rId2158" Type="http://schemas.openxmlformats.org/officeDocument/2006/relationships/hyperlink" Target="https://archive.org/download/ni-roms/roms/Sega%20-%20Mega%20Drive%20-%20Genesis.zip/RoadBlasters%20%28USA%29.zip" TargetMode="External"/><Relationship Id="rId2104" Type="http://schemas.openxmlformats.org/officeDocument/2006/relationships/hyperlink" Target="https://archive.org/download/ni-roms/roms/Sega%20-%20Mega%20Drive%20-%20Genesis.zip/Rambo%20III%20%28USA%2C%20Europe%2C%20Korea%29%20%28En%29%20%28Rev%20A%29.zip" TargetMode="External"/><Relationship Id="rId2105" Type="http://schemas.openxmlformats.org/officeDocument/2006/relationships/hyperlink" Target="https://archive.org/download/ni-roms/roms/Sega%20-%20Mega%20Drive%20-%20Genesis.zip/Rampart%20%28Japan%2C%20Korea%29%20%28Ja%29.zip" TargetMode="External"/><Relationship Id="rId2106" Type="http://schemas.openxmlformats.org/officeDocument/2006/relationships/hyperlink" Target="https://archive.org/download/ni-roms/roms/Sega%20-%20Mega%20Drive%20-%20Genesis.zip/Rampart%20%28USA%29.zip" TargetMode="External"/><Relationship Id="rId2107" Type="http://schemas.openxmlformats.org/officeDocument/2006/relationships/hyperlink" Target="https://archive.org/download/ni-roms/roms/Sega%20-%20Mega%20Drive%20-%20Genesis.zip/Ranger%20X%20%28Europe%29.zip" TargetMode="External"/><Relationship Id="rId2108" Type="http://schemas.openxmlformats.org/officeDocument/2006/relationships/hyperlink" Target="https://archive.org/download/ni-roms/roms/Sega%20-%20Mega%20Drive%20-%20Genesis.zip/Ranger%20X%20%28USA%29.zip" TargetMode="External"/><Relationship Id="rId2109" Type="http://schemas.openxmlformats.org/officeDocument/2006/relationships/hyperlink" Target="https://archive.org/download/ni-roms/roms/Sega%20-%20Mega%20Drive%20-%20Genesis.zip/Ransei%20no%20Hasha%20%28Japan%29.zip" TargetMode="External"/><Relationship Id="rId2100" Type="http://schemas.openxmlformats.org/officeDocument/2006/relationships/hyperlink" Target="https://archive.org/download/ni-roms/roms/Sega%20-%20Mega%20Drive%20-%20Genesis.zip/Raiden%20Trad%20%28Japan%2C%20USA%29%20%28En%29.zip" TargetMode="External"/><Relationship Id="rId2101" Type="http://schemas.openxmlformats.org/officeDocument/2006/relationships/hyperlink" Target="https://archive.org/download/ni-roms/roms/Sega%20-%20Mega%20Drive%20-%20Genesis.zip/Rainbow%20Islands%20Extra%20%28Japan%29.zip" TargetMode="External"/><Relationship Id="rId2102" Type="http://schemas.openxmlformats.org/officeDocument/2006/relationships/hyperlink" Target="https://archive.org/download/ni-roms/roms/Sega%20-%20Mega%20Drive%20-%20Genesis.zip/Ralph%20%28Russia%29%20%28Aftermarket%29%20%28Pirate%29.zip" TargetMode="External"/><Relationship Id="rId2103" Type="http://schemas.openxmlformats.org/officeDocument/2006/relationships/hyperlink" Target="https://archive.org/download/ni-roms/roms/Sega%20-%20Mega%20Drive%20-%20Genesis.zip/Rambo%20III%20%28Japan%29%20%28En%29.zip" TargetMode="External"/><Relationship Id="rId2126" Type="http://schemas.openxmlformats.org/officeDocument/2006/relationships/hyperlink" Target="https://archive.org/download/ni-roms/roms/Sega%20-%20Mega%20Drive%20-%20Genesis.zip/Return%20to%20Genesis%20%28World%29%20%28Aftermarket%29%20%28Unl%29.zip" TargetMode="External"/><Relationship Id="rId2127" Type="http://schemas.openxmlformats.org/officeDocument/2006/relationships/hyperlink" Target="https://archive.org/download/ni-roms/roms/Sega%20-%20Mega%20Drive%20-%20Genesis.zip/Revenge%20of%20Shinobi%2C%20The%20%28Japan%2C%20USA%29%20%28En%29.zip" TargetMode="External"/><Relationship Id="rId2128" Type="http://schemas.openxmlformats.org/officeDocument/2006/relationships/hyperlink" Target="https://archive.org/download/ni-roms/roms/Sega%20-%20Mega%20Drive%20-%20Genesis.zip/Revenge%20of%20Shinobi%2C%20The%20%28USA%2C%20Europe%29%20%28Rev%20A%29%20%28Beta%29%20%281990-02-01%29.zip" TargetMode="External"/><Relationship Id="rId2129" Type="http://schemas.openxmlformats.org/officeDocument/2006/relationships/hyperlink" Target="https://archive.org/download/ni-roms/roms/Sega%20-%20Mega%20Drive%20-%20Genesis.zip/Revenge%20of%20Shinobi%2C%20The%20%28USA%2C%20Europe%29%20%28Rev%20A%29.zip" TargetMode="External"/><Relationship Id="rId2120" Type="http://schemas.openxmlformats.org/officeDocument/2006/relationships/hyperlink" Target="https://archive.org/download/ni-roms/roms/Sega%20-%20Mega%20Drive%20-%20Genesis.zip/Ren%20%26%20Stimpy%20Show%20Presents%2C%20The%20-%20Stimpy%27s%20Invention%20%28USA%29%20%28Beta%29.zip" TargetMode="External"/><Relationship Id="rId2121" Type="http://schemas.openxmlformats.org/officeDocument/2006/relationships/hyperlink" Target="https://archive.org/download/ni-roms/roms/Sega%20-%20Mega%20Drive%20-%20Genesis.zip/Ren%20%26%20Stimpy%20Show%20Presents%2C%20The%20-%20Stimpy%27s%20Invention%20%28USA%29.zip" TargetMode="External"/><Relationship Id="rId2122" Type="http://schemas.openxmlformats.org/officeDocument/2006/relationships/hyperlink" Target="https://archive.org/download/ni-roms/roms/Sega%20-%20Mega%20Drive%20-%20Genesis.zip/Rent%20a%20Hero%20%28Japan%29.zip" TargetMode="External"/><Relationship Id="rId2123" Type="http://schemas.openxmlformats.org/officeDocument/2006/relationships/hyperlink" Target="https://archive.org/download/ni-roms/roms/Sega%20-%20Mega%20Drive%20-%20Genesis.zip/Renzhe%20Wu%20lei%20Chuanshuo%20%28China%29%20%28Pirate%29.zip" TargetMode="External"/><Relationship Id="rId2124" Type="http://schemas.openxmlformats.org/officeDocument/2006/relationships/hyperlink" Target="https://archive.org/download/ni-roms/roms/Sega%20-%20Mega%20Drive%20-%20Genesis.zip/Resq%20%28Europe%29%20%28Proto%29.zip" TargetMode="External"/><Relationship Id="rId2125" Type="http://schemas.openxmlformats.org/officeDocument/2006/relationships/hyperlink" Target="https://archive.org/download/ni-roms/roms/Sega%20-%20Mega%20Drive%20-%20Genesis.zip/Retro%20Games%20Hunters%20%28World%29%20%28v0.17b%29%20%28Demo%29%20%28Aftermarket%29%20%28Unl%29.zip" TargetMode="External"/><Relationship Id="rId2115" Type="http://schemas.openxmlformats.org/officeDocument/2006/relationships/hyperlink" Target="https://archive.org/download/ni-roms/roms/Sega%20-%20Mega%20Drive%20-%20Genesis.zip/Redline%20Reaver%20%28World%29%20%28v0.13%29%20%28Proto%29%20%28Aftermarket%29%20%28Unl%29.zip" TargetMode="External"/><Relationship Id="rId2116" Type="http://schemas.openxmlformats.org/officeDocument/2006/relationships/hyperlink" Target="https://archive.org/download/ni-roms/roms/Sega%20-%20Mega%20Drive%20-%20Genesis.zip/Reknum%20%28World%29%20%28Demo%201%29%20%28Aftermarket%29%20%28Unl%29.zip" TargetMode="External"/><Relationship Id="rId2117" Type="http://schemas.openxmlformats.org/officeDocument/2006/relationships/hyperlink" Target="https://archive.org/download/ni-roms/roms/Sega%20-%20Mega%20Drive%20-%20Genesis.zip/Reknum%20%28World%29%20%28Demo%202%29%20%28Aftermarket%29%20%28Unl%29.zip" TargetMode="External"/><Relationship Id="rId2118" Type="http://schemas.openxmlformats.org/officeDocument/2006/relationships/hyperlink" Target="https://archive.org/download/ni-roms/roms/Sega%20-%20Mega%20Drive%20-%20Genesis.zip/Ren%20%26%20Stimpy%20Show%20Presents%2C%20The%20-%20Stimpy%27s%20Invention%20%28Europe%29%20%281993-12-09%29%20%28Sega%20Channel%29.zip" TargetMode="External"/><Relationship Id="rId2119" Type="http://schemas.openxmlformats.org/officeDocument/2006/relationships/hyperlink" Target="https://archive.org/download/ni-roms/roms/Sega%20-%20Mega%20Drive%20-%20Genesis.zip/Ren%20%26%20Stimpy%20Show%20Presents%2C%20The%20-%20Stimpy%27s%20Invention%20%28Europe%29.zip" TargetMode="External"/><Relationship Id="rId2110" Type="http://schemas.openxmlformats.org/officeDocument/2006/relationships/hyperlink" Target="https://archive.org/download/ni-roms/roms/Sega%20-%20Mega%20Drive%20-%20Genesis.zip/Rastan%20Saga%20II%20%28Japan%29.zip" TargetMode="External"/><Relationship Id="rId2111" Type="http://schemas.openxmlformats.org/officeDocument/2006/relationships/hyperlink" Target="https://archive.org/download/ni-roms/roms/Sega%20-%20Mega%20Drive%20-%20Genesis.zip/Rastan%20Saga%20II%20%28USA%29.zip" TargetMode="External"/><Relationship Id="rId2112" Type="http://schemas.openxmlformats.org/officeDocument/2006/relationships/hyperlink" Target="https://archive.org/download/ni-roms/roms/Sega%20-%20Mega%20Drive%20-%20Genesis.zip/Real%20Bout%20-%20Fatal%20Fury%20Special%20%28World%29%20%28Demo%29%20%28Aftermarket%29%20%28Unl%29.zip" TargetMode="External"/><Relationship Id="rId2113" Type="http://schemas.openxmlformats.org/officeDocument/2006/relationships/hyperlink" Target="https://archive.org/download/ni-roms/roms/Sega%20-%20Mega%20Drive%20-%20Genesis.zip/Red%20Queen%20Rampage%20%28World%29%20%28Proto%29%20%28bitbitJAM%202016%29%20%28Aftermarket%29%20%28Unl%29.zip" TargetMode="External"/><Relationship Id="rId2114" Type="http://schemas.openxmlformats.org/officeDocument/2006/relationships/hyperlink" Target="https://archive.org/download/ni-roms/roms/Sega%20-%20Mega%20Drive%20-%20Genesis.zip/Red%20Zone%20%28USA%2C%20Europe%29.zip" TargetMode="External"/><Relationship Id="rId392" Type="http://schemas.openxmlformats.org/officeDocument/2006/relationships/hyperlink" Target="https://archive.org/download/ni-roms/roms/Sega%20-%20Mega%20Drive%20-%20Genesis.zip/California%20Games%20%28USA%2C%20Europe%29.zip" TargetMode="External"/><Relationship Id="rId391" Type="http://schemas.openxmlformats.org/officeDocument/2006/relationships/hyperlink" Target="https://archive.org/download/ni-roms/roms/Sega%20-%20Mega%20Drive%20-%20Genesis.zip/Caliber.50%20%28USA%29.zip" TargetMode="External"/><Relationship Id="rId390" Type="http://schemas.openxmlformats.org/officeDocument/2006/relationships/hyperlink" Target="https://archive.org/download/ni-roms/roms/Sega%20-%20Mega%20Drive%20-%20Genesis.zip/Cal%20Ripken%20Jr.%20Baseball%20%28USA%29.zip" TargetMode="External"/><Relationship Id="rId385" Type="http://schemas.openxmlformats.org/officeDocument/2006/relationships/hyperlink" Target="https://archive.org/download/ni-roms/roms/Sega%20-%20Mega%20Drive%20-%20Genesis.zip/Cadilac%20Dinosauro%20%28World%29%20%28v1.1%29%20%28Aftermarket%29%20%28Unl%29.zip" TargetMode="External"/><Relationship Id="rId384" Type="http://schemas.openxmlformats.org/officeDocument/2006/relationships/hyperlink" Target="https://archive.org/download/ni-roms/roms/Sega%20-%20Mega%20Drive%20-%20Genesis.zip/Cadilac%20Dinosauro%20%28World%29%20%28v1.0%29%20%28Aftermarket%29%20%28Unl%29.zip" TargetMode="External"/><Relationship Id="rId383" Type="http://schemas.openxmlformats.org/officeDocument/2006/relationships/hyperlink" Target="https://archive.org/download/ni-roms/roms/Sega%20-%20Mega%20Drive%20-%20Genesis.zip/Cadash%20%28USA%2C%20Korea%29%20%28En%29.zip" TargetMode="External"/><Relationship Id="rId382" Type="http://schemas.openxmlformats.org/officeDocument/2006/relationships/hyperlink" Target="https://archive.org/download/ni-roms/roms/Sega%20-%20Mega%20Drive%20-%20Genesis.zip/CDX%20Pro%20%28World%29%20%28v1.70%29%20%28Program%29%20%28Unl%29%20%5Bb%5D.zip" TargetMode="External"/><Relationship Id="rId389" Type="http://schemas.openxmlformats.org/officeDocument/2006/relationships/hyperlink" Target="https://archive.org/download/ni-roms/roms/Sega%20-%20Mega%20Drive%20-%20Genesis.zip/Caesars%20Palace%20%28USA%29.zip" TargetMode="External"/><Relationship Id="rId388" Type="http://schemas.openxmlformats.org/officeDocument/2006/relationships/hyperlink" Target="https://archive.org/download/ni-roms/roms/Sega%20-%20Mega%20Drive%20-%20Genesis.zip/Caesar%20no%20Yabou%20II%20%28Japan%29.zip" TargetMode="External"/><Relationship Id="rId387" Type="http://schemas.openxmlformats.org/officeDocument/2006/relationships/hyperlink" Target="https://archive.org/download/ni-roms/roms/Sega%20-%20Mega%20Drive%20-%20Genesis.zip/Caesar%20no%20Yabou%20%28Japan%29.zip" TargetMode="External"/><Relationship Id="rId386" Type="http://schemas.openxmlformats.org/officeDocument/2006/relationships/hyperlink" Target="https://archive.org/download/ni-roms/roms/Sega%20-%20Mega%20Drive%20-%20Genesis.zip/Cadilac%20Dinosauro%20%28World%29%20%28v1.2%29%20%28Aftermarket%29%20%28Unl%29.zip" TargetMode="External"/><Relationship Id="rId381" Type="http://schemas.openxmlformats.org/officeDocument/2006/relationships/hyperlink" Target="https://archive.org/download/ni-roms/roms/Sega%20-%20Mega%20Drive%20-%20Genesis.zip/CDX%20Pro%20%28World%29%20%28v1.8I%29%20%28Program%29%20%28Unl%29.zip" TargetMode="External"/><Relationship Id="rId380" Type="http://schemas.openxmlformats.org/officeDocument/2006/relationships/hyperlink" Target="https://archive.org/download/ni-roms/roms/Sega%20-%20Mega%20Drive%20-%20Genesis.zip/Burning%20Force%20%28World%29%20%28Evercade%29%20%28Aftermarket%29%20%28Unl%29.zip" TargetMode="External"/><Relationship Id="rId379" Type="http://schemas.openxmlformats.org/officeDocument/2006/relationships/hyperlink" Target="https://archive.org/download/ni-roms/roms/Sega%20-%20Mega%20Drive%20-%20Genesis.zip/Burning%20Force%20%28USA%29.zip" TargetMode="External"/><Relationship Id="rId374" Type="http://schemas.openxmlformats.org/officeDocument/2006/relationships/hyperlink" Target="https://archive.org/download/ni-roms/roms/Sega%20-%20Mega%20Drive%20-%20Genesis.zip/Bulls%20versus%20Blazers%20and%20the%20NBA%20Playoffs%20%28USA%2C%20Europe%29.zip" TargetMode="External"/><Relationship Id="rId373" Type="http://schemas.openxmlformats.org/officeDocument/2006/relationships/hyperlink" Target="https://archive.org/download/ni-roms/roms/Sega%20-%20Mega%20Drive%20-%20Genesis.zip/Bugs%20Bunny%20in%20Double%20Trouble%20%28USA%29.zip" TargetMode="External"/><Relationship Id="rId372" Type="http://schemas.openxmlformats.org/officeDocument/2006/relationships/hyperlink" Target="https://archive.org/download/ni-roms/roms/Sega%20-%20Mega%20Drive%20-%20Genesis.zip/Bugs%20Bunny%20in%20Double%20Trouble%20%28Europe%29%20%28En%2CFr%2CDe%2CEs%2CIt%29.zip" TargetMode="External"/><Relationship Id="rId371" Type="http://schemas.openxmlformats.org/officeDocument/2006/relationships/hyperlink" Target="https://archive.org/download/ni-roms/roms/Sega%20-%20Mega%20Drive%20-%20Genesis.zip/Bug%20Hunt%20%28World%29%20%28Aftermarket%29%20%28Unl%29.zip" TargetMode="External"/><Relationship Id="rId378" Type="http://schemas.openxmlformats.org/officeDocument/2006/relationships/hyperlink" Target="https://archive.org/download/ni-roms/roms/Sega%20-%20Mega%20Drive%20-%20Genesis.zip/Burning%20Force%20%28Japan%29%20%28En%29.zip" TargetMode="External"/><Relationship Id="rId377" Type="http://schemas.openxmlformats.org/officeDocument/2006/relationships/hyperlink" Target="https://archive.org/download/ni-roms/roms/Sega%20-%20Mega%20Drive%20-%20Genesis.zip/Burning%20Force%20%28Europe%29.zip" TargetMode="External"/><Relationship Id="rId376" Type="http://schemas.openxmlformats.org/officeDocument/2006/relationships/hyperlink" Target="https://archive.org/download/ni-roms/roms/Sega%20-%20Mega%20Drive%20-%20Genesis.zip/Bulls%20vs%20Lakers%20and%20the%20NBA%20Playoffs%20%28USA%2C%20Europe%29.zip" TargetMode="External"/><Relationship Id="rId375" Type="http://schemas.openxmlformats.org/officeDocument/2006/relationships/hyperlink" Target="https://archive.org/download/ni-roms/roms/Sega%20-%20Mega%20Drive%20-%20Genesis.zip/Bulls%20vs%20Lakers%20%28World%29%20%28Pirate%29.zip" TargetMode="External"/><Relationship Id="rId396" Type="http://schemas.openxmlformats.org/officeDocument/2006/relationships/hyperlink" Target="https://archive.org/download/ni-roms/roms/Sega%20-%20Mega%20Drive%20-%20Genesis.zip/Cannon%20Fodder%20%28World%29%20%28Evercade%29%20%28Aftermarket%29%20%28Unl%29.zip" TargetMode="External"/><Relationship Id="rId395" Type="http://schemas.openxmlformats.org/officeDocument/2006/relationships/hyperlink" Target="https://archive.org/download/ni-roms/roms/Sega%20-%20Mega%20Drive%20-%20Genesis.zip/Cannon%20Fodder%20%28Europe%29.zip" TargetMode="External"/><Relationship Id="rId394" Type="http://schemas.openxmlformats.org/officeDocument/2006/relationships/hyperlink" Target="https://archive.org/download/ni-roms/roms/Sega%20-%20Mega%20Drive%20-%20Genesis.zip/Canhao%20%28Brazil%29%20%28Mega%20Drive%204%29.zip" TargetMode="External"/><Relationship Id="rId393" Type="http://schemas.openxmlformats.org/officeDocument/2006/relationships/hyperlink" Target="https://archive.org/download/ni-roms/roms/Sega%20-%20Mega%20Drive%20-%20Genesis.zip/Call%20of%20Duty%20-%20Ghosts%20%28Russia%29%20%28Aftermarket%29%20%28Unl%29.zip" TargetMode="External"/><Relationship Id="rId399" Type="http://schemas.openxmlformats.org/officeDocument/2006/relationships/hyperlink" Target="https://archive.org/download/ni-roms/roms/Sega%20-%20Mega%20Drive%20-%20Genesis.zip/Captain%20America%20and%20the%20Avengers%20%28Europe%29.zip" TargetMode="External"/><Relationship Id="rId398" Type="http://schemas.openxmlformats.org/officeDocument/2006/relationships/hyperlink" Target="https://archive.org/download/ni-roms/roms/Sega%20-%20Mega%20Drive%20-%20Genesis.zip/Capoeira%20Boy%20%28World%29%20%28Pt%29%20%28Aftermarket%29%20%28Unl%29.zip" TargetMode="External"/><Relationship Id="rId397" Type="http://schemas.openxmlformats.org/officeDocument/2006/relationships/hyperlink" Target="https://archive.org/download/ni-roms/roms/Sega%20-%20Mega%20Drive%20-%20Genesis.zip/Canon%20-%20The%20Legend%20of%20the%20New%20Gods%20%28USA%29%20%28Aftermarket%29%20%28Unl%29.zip" TargetMode="External"/><Relationship Id="rId1730" Type="http://schemas.openxmlformats.org/officeDocument/2006/relationships/hyperlink" Target="https://archive.org/download/ni-roms/roms/Sega%20-%20Mega%20Drive%20-%20Genesis.zip/NFL%20%2795%20%28USA%29%20%28Beta%29%20%281994-09-01%29.zip" TargetMode="External"/><Relationship Id="rId1731" Type="http://schemas.openxmlformats.org/officeDocument/2006/relationships/hyperlink" Target="https://archive.org/download/ni-roms/roms/Sega%20-%20Mega%20Drive%20-%20Genesis.zip/NFL%20%2795%20%28USA%29%20%28Beta%29%20%281994-09-02%29.zip" TargetMode="External"/><Relationship Id="rId1732" Type="http://schemas.openxmlformats.org/officeDocument/2006/relationships/hyperlink" Target="https://archive.org/download/ni-roms/roms/Sega%20-%20Mega%20Drive%20-%20Genesis.zip/NFL%20%2795%20%28USA%29%20%28Beta%29%20%281994-09-04%29.zip" TargetMode="External"/><Relationship Id="rId1733" Type="http://schemas.openxmlformats.org/officeDocument/2006/relationships/hyperlink" Target="https://archive.org/download/ni-roms/roms/Sega%20-%20Mega%20Drive%20-%20Genesis.zip/NFL%20%2795%20%28USA%29%20%28Beta%29%20%281994-09-05%29%20%28Alt%29.zip" TargetMode="External"/><Relationship Id="rId1734" Type="http://schemas.openxmlformats.org/officeDocument/2006/relationships/hyperlink" Target="https://archive.org/download/ni-roms/roms/Sega%20-%20Mega%20Drive%20-%20Genesis.zip/NFL%20%2795%20%28USA%29%20%28Beta%29%20%281994-09-05%29.zip" TargetMode="External"/><Relationship Id="rId1735" Type="http://schemas.openxmlformats.org/officeDocument/2006/relationships/hyperlink" Target="https://archive.org/download/ni-roms/roms/Sega%20-%20Mega%20Drive%20-%20Genesis.zip/NFL%20%2795%20%28USA%29%20%28Beta%29%20%281994-09-06%29.zip" TargetMode="External"/><Relationship Id="rId1736" Type="http://schemas.openxmlformats.org/officeDocument/2006/relationships/hyperlink" Target="https://archive.org/download/ni-roms/roms/Sega%20-%20Mega%20Drive%20-%20Genesis.zip/NFL%20%2795%20%28USA%29%20%28Beta%29%20%281994-09-07%29.zip" TargetMode="External"/><Relationship Id="rId1737" Type="http://schemas.openxmlformats.org/officeDocument/2006/relationships/hyperlink" Target="https://archive.org/download/ni-roms/roms/Sega%20-%20Mega%20Drive%20-%20Genesis.zip/NFL%20%2795%20%28USA%29%20%28Beta%29%20%281994-09-08%29.zip" TargetMode="External"/><Relationship Id="rId1738" Type="http://schemas.openxmlformats.org/officeDocument/2006/relationships/hyperlink" Target="https://archive.org/download/ni-roms/roms/Sega%20-%20Mega%20Drive%20-%20Genesis.zip/NFL%20%2795%20%28USA%29%20%28Beta%29%20%281994-09-09%29.zip" TargetMode="External"/><Relationship Id="rId1739" Type="http://schemas.openxmlformats.org/officeDocument/2006/relationships/hyperlink" Target="https://archive.org/download/ni-roms/roms/Sega%20-%20Mega%20Drive%20-%20Genesis.zip/NFL%20%2795%20%28USA%29%20%28Beta%29%20%281994-09-11%29%20%28Alt%29.zip" TargetMode="External"/><Relationship Id="rId1720" Type="http://schemas.openxmlformats.org/officeDocument/2006/relationships/hyperlink" Target="https://archive.org/download/ni-roms/roms/Sega%20-%20Mega%20Drive%20-%20Genesis.zip/NFL%20%2795%20%28USA%29%20%28Beta%29%20%281994-08-01%29.zip" TargetMode="External"/><Relationship Id="rId1721" Type="http://schemas.openxmlformats.org/officeDocument/2006/relationships/hyperlink" Target="https://archive.org/download/ni-roms/roms/Sega%20-%20Mega%20Drive%20-%20Genesis.zip/NFL%20%2795%20%28USA%29%20%28Beta%29%20%281994-08-05%29.zip" TargetMode="External"/><Relationship Id="rId1722" Type="http://schemas.openxmlformats.org/officeDocument/2006/relationships/hyperlink" Target="https://archive.org/download/ni-roms/roms/Sega%20-%20Mega%20Drive%20-%20Genesis.zip/NFL%20%2795%20%28USA%29%20%28Beta%29%20%281994-08-10%29.zip" TargetMode="External"/><Relationship Id="rId1723" Type="http://schemas.openxmlformats.org/officeDocument/2006/relationships/hyperlink" Target="https://archive.org/download/ni-roms/roms/Sega%20-%20Mega%20Drive%20-%20Genesis.zip/NFL%20%2795%20%28USA%29%20%28Beta%29%20%281994-08-12%29%20%28Alt%29.zip" TargetMode="External"/><Relationship Id="rId1724" Type="http://schemas.openxmlformats.org/officeDocument/2006/relationships/hyperlink" Target="https://archive.org/download/ni-roms/roms/Sega%20-%20Mega%20Drive%20-%20Genesis.zip/NFL%20%2795%20%28USA%29%20%28Beta%29%20%281994-08-12%29.zip" TargetMode="External"/><Relationship Id="rId1725" Type="http://schemas.openxmlformats.org/officeDocument/2006/relationships/hyperlink" Target="https://archive.org/download/ni-roms/roms/Sega%20-%20Mega%20Drive%20-%20Genesis.zip/NFL%20%2795%20%28USA%29%20%28Beta%29%20%281994-08-17%29%20%28Alt%29.zip" TargetMode="External"/><Relationship Id="rId1726" Type="http://schemas.openxmlformats.org/officeDocument/2006/relationships/hyperlink" Target="https://archive.org/download/ni-roms/roms/Sega%20-%20Mega%20Drive%20-%20Genesis.zip/NFL%20%2795%20%28USA%29%20%28Beta%29%20%281994-08-17%29.zip" TargetMode="External"/><Relationship Id="rId1727" Type="http://schemas.openxmlformats.org/officeDocument/2006/relationships/hyperlink" Target="https://archive.org/download/ni-roms/roms/Sega%20-%20Mega%20Drive%20-%20Genesis.zip/NFL%20%2795%20%28USA%29%20%28Beta%29%20%281994-08-22%29.zip" TargetMode="External"/><Relationship Id="rId1728" Type="http://schemas.openxmlformats.org/officeDocument/2006/relationships/hyperlink" Target="https://archive.org/download/ni-roms/roms/Sega%20-%20Mega%20Drive%20-%20Genesis.zip/NFL%20%2795%20%28USA%29%20%28Beta%29%20%281994-08-30%29.zip" TargetMode="External"/><Relationship Id="rId1729" Type="http://schemas.openxmlformats.org/officeDocument/2006/relationships/hyperlink" Target="https://archive.org/download/ni-roms/roms/Sega%20-%20Mega%20Drive%20-%20Genesis.zip/NFL%20%2795%20%28USA%29%20%28Beta%29%20%281994-08-31%29.zip" TargetMode="External"/><Relationship Id="rId1752" Type="http://schemas.openxmlformats.org/officeDocument/2006/relationships/hyperlink" Target="https://archive.org/download/ni-roms/roms/Sega%20-%20Mega%20Drive%20-%20Genesis.zip/NHK%20Taiga%20Drama%20-%20Taiheiki%20%28Japan%29.zip" TargetMode="External"/><Relationship Id="rId1753" Type="http://schemas.openxmlformats.org/officeDocument/2006/relationships/hyperlink" Target="https://archive.org/download/ni-roms/roms/Sega%20-%20Mega%20Drive%20-%20Genesis.zip/NHL%20%2794%20%28USA%2C%20Europe%29%20%28Re-release%29.zip" TargetMode="External"/><Relationship Id="rId1754" Type="http://schemas.openxmlformats.org/officeDocument/2006/relationships/hyperlink" Target="https://archive.org/download/ni-roms/roms/Sega%20-%20Mega%20Drive%20-%20Genesis.zip/NHL%20%2794%20%28USA%2C%20Europe%29.zip" TargetMode="External"/><Relationship Id="rId1755" Type="http://schemas.openxmlformats.org/officeDocument/2006/relationships/hyperlink" Target="https://archive.org/download/ni-roms/roms/Sega%20-%20Mega%20Drive%20-%20Genesis.zip/NHL%2095%20%28USA%2C%20Europe%29.zip" TargetMode="External"/><Relationship Id="rId1756" Type="http://schemas.openxmlformats.org/officeDocument/2006/relationships/hyperlink" Target="https://archive.org/download/ni-roms/roms/Sega%20-%20Mega%20Drive%20-%20Genesis.zip/NHL%2096%20%28USA%2C%20Europe%29.zip" TargetMode="External"/><Relationship Id="rId1757" Type="http://schemas.openxmlformats.org/officeDocument/2006/relationships/hyperlink" Target="https://archive.org/download/ni-roms/roms/Sega%20-%20Mega%20Drive%20-%20Genesis.zip/NHL%2097%20%28USA%2C%20Europe%29.zip" TargetMode="External"/><Relationship Id="rId1758" Type="http://schemas.openxmlformats.org/officeDocument/2006/relationships/hyperlink" Target="https://archive.org/download/ni-roms/roms/Sega%20-%20Mega%20Drive%20-%20Genesis.zip/NHL%2098%20%28USA%29.zip" TargetMode="External"/><Relationship Id="rId1759" Type="http://schemas.openxmlformats.org/officeDocument/2006/relationships/hyperlink" Target="https://archive.org/download/ni-roms/roms/Sega%20-%20Mega%20Drive%20-%20Genesis.zip/NHL%20All-Star%20Hockey%2095%20%28USA%29%20%28Beta%29%20%281994-09-14%29.zip" TargetMode="External"/><Relationship Id="rId1750" Type="http://schemas.openxmlformats.org/officeDocument/2006/relationships/hyperlink" Target="https://archive.org/download/ni-roms/roms/Sega%20-%20Mega%20Drive%20-%20Genesis.zip/NFL%20Sports%20Talk%20Football%20%2793%20Starring%20Joe%20Montana%20%28USA%2C%20Europe%29%20%28Rev%20A%29.zip" TargetMode="External"/><Relationship Id="rId1751" Type="http://schemas.openxmlformats.org/officeDocument/2006/relationships/hyperlink" Target="https://archive.org/download/ni-roms/roms/Sega%20-%20Mega%20Drive%20-%20Genesis.zip/NFL%20Sports%20Talk%20Football%20%2793%20Starring%20Joe%20Montana%20%28USA%2C%20Europe%29.zip" TargetMode="External"/><Relationship Id="rId1741" Type="http://schemas.openxmlformats.org/officeDocument/2006/relationships/hyperlink" Target="https://archive.org/download/ni-roms/roms/Sega%20-%20Mega%20Drive%20-%20Genesis.zip/NFL%20%2795%20%28USA%29.zip" TargetMode="External"/><Relationship Id="rId1742" Type="http://schemas.openxmlformats.org/officeDocument/2006/relationships/hyperlink" Target="https://archive.org/download/ni-roms/roms/Sega%20-%20Mega%20Drive%20-%20Genesis.zip/NFL%2098%20%28USA%29%20%28Beta%29.zip" TargetMode="External"/><Relationship Id="rId1743" Type="http://schemas.openxmlformats.org/officeDocument/2006/relationships/hyperlink" Target="https://archive.org/download/ni-roms/roms/Sega%20-%20Mega%20Drive%20-%20Genesis.zip/NFL%2098%20%28USA%29.zip" TargetMode="External"/><Relationship Id="rId1744" Type="http://schemas.openxmlformats.org/officeDocument/2006/relationships/hyperlink" Target="https://archive.org/download/ni-roms/roms/Sega%20-%20Mega%20Drive%20-%20Genesis.zip/NFL%20Football%20%2794%20%28Japan%29%20%281993-11-04%29%20%28Sega%20Channel%29.zip" TargetMode="External"/><Relationship Id="rId1745" Type="http://schemas.openxmlformats.org/officeDocument/2006/relationships/hyperlink" Target="https://archive.org/download/ni-roms/roms/Sega%20-%20Mega%20Drive%20-%20Genesis.zip/NFL%20Football%20%2794%20%28Japan%29.zip" TargetMode="External"/><Relationship Id="rId1746" Type="http://schemas.openxmlformats.org/officeDocument/2006/relationships/hyperlink" Target="https://archive.org/download/ni-roms/roms/Sega%20-%20Mega%20Drive%20-%20Genesis.zip/NFL%20Football%20%2794%20Starring%20Joe%20Montana%20%28USA%29.zip" TargetMode="External"/><Relationship Id="rId1747" Type="http://schemas.openxmlformats.org/officeDocument/2006/relationships/hyperlink" Target="https://archive.org/download/ni-roms/roms/Sega%20-%20Mega%20Drive%20-%20Genesis.zip/NFL%20Pro%20Football%20%2794%20%28Japan%29.zip" TargetMode="External"/><Relationship Id="rId1748" Type="http://schemas.openxmlformats.org/officeDocument/2006/relationships/hyperlink" Target="https://archive.org/download/ni-roms/roms/Sega%20-%20Mega%20Drive%20-%20Genesis.zip/NFL%20Quarterback%20Club%20%28World%29.zip" TargetMode="External"/><Relationship Id="rId1749" Type="http://schemas.openxmlformats.org/officeDocument/2006/relationships/hyperlink" Target="https://archive.org/download/ni-roms/roms/Sega%20-%20Mega%20Drive%20-%20Genesis.zip/NFL%20Quarterback%20Club%2096%20%28USA%2C%20Europe%29.zip" TargetMode="External"/><Relationship Id="rId1740" Type="http://schemas.openxmlformats.org/officeDocument/2006/relationships/hyperlink" Target="https://archive.org/download/ni-roms/roms/Sega%20-%20Mega%20Drive%20-%20Genesis.zip/NFL%20%2795%20%28USA%29%20%28Beta%29%20%281994-09-11%29.zip" TargetMode="External"/><Relationship Id="rId1710" Type="http://schemas.openxmlformats.org/officeDocument/2006/relationships/hyperlink" Target="https://archive.org/download/ni-roms/roms/Sega%20-%20Mega%20Drive%20-%20Genesis.zip/NBA%20Live%2095%20%28USA%2C%20Europe%29.zip" TargetMode="External"/><Relationship Id="rId1711" Type="http://schemas.openxmlformats.org/officeDocument/2006/relationships/hyperlink" Target="https://archive.org/download/ni-roms/roms/Sega%20-%20Mega%20Drive%20-%20Genesis.zip/NBA%20Live%2096%20%28USA%2C%20Europe%29.zip" TargetMode="External"/><Relationship Id="rId1712" Type="http://schemas.openxmlformats.org/officeDocument/2006/relationships/hyperlink" Target="https://archive.org/download/ni-roms/roms/Sega%20-%20Mega%20Drive%20-%20Genesis.zip/NBA%20Live%2097%20%28USA%2C%20Europe%29.zip" TargetMode="External"/><Relationship Id="rId1713" Type="http://schemas.openxmlformats.org/officeDocument/2006/relationships/hyperlink" Target="https://archive.org/download/ni-roms/roms/Sega%20-%20Mega%20Drive%20-%20Genesis.zip/NBA%20Live%2098%20%28USA%29.zip" TargetMode="External"/><Relationship Id="rId1714" Type="http://schemas.openxmlformats.org/officeDocument/2006/relationships/hyperlink" Target="https://archive.org/download/ni-roms/roms/Sega%20-%20Mega%20Drive%20-%20Genesis.zip/NBA%20Playoffs%20-%20Bulls%20vs%20Blazers%20%28Japan%29.zip" TargetMode="External"/><Relationship Id="rId1715" Type="http://schemas.openxmlformats.org/officeDocument/2006/relationships/hyperlink" Target="https://archive.org/download/ni-roms/roms/Sega%20-%20Mega%20Drive%20-%20Genesis.zip/NBA%20Pro%20Basketball%20%2794%20%28Japan%29.zip" TargetMode="External"/><Relationship Id="rId1716" Type="http://schemas.openxmlformats.org/officeDocument/2006/relationships/hyperlink" Target="https://archive.org/download/ni-roms/roms/Sega%20-%20Mega%20Drive%20-%20Genesis.zip/NBA%20Pro%20Basketball%20-%20Bulls%20vs%20Lakers%20and%20the%20NBA%20Playoffs%20%28Japan%29.zip" TargetMode="External"/><Relationship Id="rId1717" Type="http://schemas.openxmlformats.org/officeDocument/2006/relationships/hyperlink" Target="https://archive.org/download/ni-roms/roms/Sega%20-%20Mega%20Drive%20-%20Genesis.zip/NBA%20Showdown%20%2794%20%28USA%2C%20Europe%29.zip" TargetMode="External"/><Relationship Id="rId1718" Type="http://schemas.openxmlformats.org/officeDocument/2006/relationships/hyperlink" Target="https://archive.org/download/ni-roms/roms/Sega%20-%20Mega%20Drive%20-%20Genesis.zip/NCAA%20Final%20Four%20Basketball%20%28USA%29.zip" TargetMode="External"/><Relationship Id="rId1719" Type="http://schemas.openxmlformats.org/officeDocument/2006/relationships/hyperlink" Target="https://archive.org/download/ni-roms/roms/Sega%20-%20Mega%20Drive%20-%20Genesis.zip/NCAA%20Football%20%28USA%29.zip" TargetMode="External"/><Relationship Id="rId1700" Type="http://schemas.openxmlformats.org/officeDocument/2006/relationships/hyperlink" Target="https://archive.org/download/ni-roms/roms/Sega%20-%20Mega%20Drive%20-%20Genesis.zip/NBA%20Action%20%2795%20Starring%20David%20Robinson%20%28USA%2C%20Europe%29.zip" TargetMode="External"/><Relationship Id="rId1701" Type="http://schemas.openxmlformats.org/officeDocument/2006/relationships/hyperlink" Target="https://archive.org/download/ni-roms/roms/Sega%20-%20Mega%20Drive%20-%20Genesis.zip/NBA%20All-Star%20Challenge%20%28USA%2C%20Europe%29.zip" TargetMode="External"/><Relationship Id="rId1702" Type="http://schemas.openxmlformats.org/officeDocument/2006/relationships/hyperlink" Target="https://archive.org/download/ni-roms/roms/Sega%20-%20Mega%20Drive%20-%20Genesis.zip/NBA%20Hang%20Time%20%28Europe%29.zip" TargetMode="External"/><Relationship Id="rId1703" Type="http://schemas.openxmlformats.org/officeDocument/2006/relationships/hyperlink" Target="https://archive.org/download/ni-roms/roms/Sega%20-%20Mega%20Drive%20-%20Genesis.zip/NBA%20Hang%20Time%20%28USA%29.zip" TargetMode="External"/><Relationship Id="rId1704" Type="http://schemas.openxmlformats.org/officeDocument/2006/relationships/hyperlink" Target="https://archive.org/download/ni-roms/roms/Sega%20-%20Mega%20Drive%20-%20Genesis.zip/NBA%20Jam%20%28Japan%29.zip" TargetMode="External"/><Relationship Id="rId1705" Type="http://schemas.openxmlformats.org/officeDocument/2006/relationships/hyperlink" Target="https://archive.org/download/ni-roms/roms/Sega%20-%20Mega%20Drive%20-%20Genesis.zip/NBA%20Jam%20%28USA%2C%20Europe%29%20%28Beta%29%20%281993-04-xx%29.zip" TargetMode="External"/><Relationship Id="rId1706" Type="http://schemas.openxmlformats.org/officeDocument/2006/relationships/hyperlink" Target="https://archive.org/download/ni-roms/roms/Sega%20-%20Mega%20Drive%20-%20Genesis.zip/NBA%20Jam%20%28USA%2C%20Europe%29%20%28Rev%201%29.zip" TargetMode="External"/><Relationship Id="rId1707" Type="http://schemas.openxmlformats.org/officeDocument/2006/relationships/hyperlink" Target="https://archive.org/download/ni-roms/roms/Sega%20-%20Mega%20Drive%20-%20Genesis.zip/NBA%20Jam%20%28USA%2C%20Europe%29.zip" TargetMode="External"/><Relationship Id="rId1708" Type="http://schemas.openxmlformats.org/officeDocument/2006/relationships/hyperlink" Target="https://archive.org/download/ni-roms/roms/Sega%20-%20Mega%20Drive%20-%20Genesis.zip/NBA%20Jam%20-%20Tournament%20Edition%20%28World%29.zip" TargetMode="External"/><Relationship Id="rId1709" Type="http://schemas.openxmlformats.org/officeDocument/2006/relationships/hyperlink" Target="https://archive.org/download/ni-roms/roms/Sega%20-%20Mega%20Drive%20-%20Genesis.zip/NBA%20Live%2095%20%28Korea%29.zip" TargetMode="External"/><Relationship Id="rId40" Type="http://schemas.openxmlformats.org/officeDocument/2006/relationships/hyperlink" Target="https://archive.org/download/ni-roms/roms/Sega%20-%20Mega%20Drive%20-%20Genesis.zip/Action%2052%20%28USA%29%20%28Unl%29.zip" TargetMode="External"/><Relationship Id="rId42" Type="http://schemas.openxmlformats.org/officeDocument/2006/relationships/hyperlink" Target="https://archive.org/download/ni-roms/roms/Sega%20-%20Mega%20Drive%20-%20Genesis.zip/Addams%20Family%2C%20The%20%28USA%2C%20Europe%29%20%28Beta%29.zip" TargetMode="External"/><Relationship Id="rId41" Type="http://schemas.openxmlformats.org/officeDocument/2006/relationships/hyperlink" Target="https://archive.org/download/ni-roms/roms/Sega%20-%20Mega%20Drive%20-%20Genesis.zip/Action%20Replay%20%28Europe%29%20%28Program%29%20%28Unl%29.zip" TargetMode="External"/><Relationship Id="rId44" Type="http://schemas.openxmlformats.org/officeDocument/2006/relationships/hyperlink" Target="https://archive.org/download/ni-roms/roms/Sega%20-%20Mega%20Drive%20-%20Genesis.zip/Addams%20Family%20Values%20%28Europe%29%20%28En%2CFr%2CDe%29.zip" TargetMode="External"/><Relationship Id="rId43" Type="http://schemas.openxmlformats.org/officeDocument/2006/relationships/hyperlink" Target="https://archive.org/download/ni-roms/roms/Sega%20-%20Mega%20Drive%20-%20Genesis.zip/Addams%20Family%2C%20The%20%28USA%2C%20Europe%29.zip" TargetMode="External"/><Relationship Id="rId46" Type="http://schemas.openxmlformats.org/officeDocument/2006/relationships/hyperlink" Target="https://archive.org/download/ni-roms/roms/Sega%20-%20Mega%20Drive%20-%20Genesis.zip/Advanced%20Busterhawk%20Gley%20Lancer%20%28Japan%29%20%28Aftermarket%29%20%28Unl%29.zip" TargetMode="External"/><Relationship Id="rId45" Type="http://schemas.openxmlformats.org/officeDocument/2006/relationships/hyperlink" Target="https://archive.org/download/ni-roms/roms/Sega%20-%20Mega%20Drive%20-%20Genesis.zip/Addams%20Family%20Values%20%28USA%29%20%28En%2CFr%2CDe%29%20%28Proto%29.zip" TargetMode="External"/><Relationship Id="rId48" Type="http://schemas.openxmlformats.org/officeDocument/2006/relationships/hyperlink" Target="https://archive.org/download/ni-roms/roms/Sega%20-%20Mega%20Drive%20-%20Genesis.zip/Advanced%20Daisenryaku%20-%20Deutsch%20Dengeki%20Sakusen%20%28Japan%29%20%28Beta%29%20%281991-03-07%29.zip" TargetMode="External"/><Relationship Id="rId47" Type="http://schemas.openxmlformats.org/officeDocument/2006/relationships/hyperlink" Target="https://archive.org/download/ni-roms/roms/Sega%20-%20Mega%20Drive%20-%20Genesis.zip/Advanced%20Busterhawk%20Gley%20Lancer%20%28Japan%29.zip" TargetMode="External"/><Relationship Id="rId49" Type="http://schemas.openxmlformats.org/officeDocument/2006/relationships/hyperlink" Target="https://archive.org/download/ni-roms/roms/Sega%20-%20Mega%20Drive%20-%20Genesis.zip/Advanced%20Daisenryaku%20-%20Deutsch%20Dengeki%20Sakusen%20%28Japan%29%20%28Rev%20A%29.zip" TargetMode="External"/><Relationship Id="rId31" Type="http://schemas.openxmlformats.org/officeDocument/2006/relationships/hyperlink" Target="https://archive.org/download/ni-roms/roms/Sega%20-%20Mega%20Drive%20-%20Genesis.zip/Aa%20Harimanada%20%28Japan%29.zip" TargetMode="External"/><Relationship Id="rId30" Type="http://schemas.openxmlformats.org/officeDocument/2006/relationships/hyperlink" Target="https://archive.org/download/ni-roms/roms/Sega%20-%20Mega%20Drive%20-%20Genesis.zip/ATP%20Tour%20Championship%20Tennis%20%28USA%29.zip" TargetMode="External"/><Relationship Id="rId33" Type="http://schemas.openxmlformats.org/officeDocument/2006/relationships/hyperlink" Target="https://archive.org/download/ni-roms/roms/Sega%20-%20Mega%20Drive%20-%20Genesis.zip/Aaahh%21%21%21%20Real%20Monsters%20%28USA%29%20%28Beta%29%20%281995-07-07%29.zip" TargetMode="External"/><Relationship Id="rId32" Type="http://schemas.openxmlformats.org/officeDocument/2006/relationships/hyperlink" Target="https://archive.org/download/ni-roms/roms/Sega%20-%20Mega%20Drive%20-%20Genesis.zip/Aaahh%21%21%21%20Real%20Monsters%20%28Europe%29.zip" TargetMode="External"/><Relationship Id="rId35" Type="http://schemas.openxmlformats.org/officeDocument/2006/relationships/hyperlink" Target="https://archive.org/download/ni-roms/roms/Sega%20-%20Mega%20Drive%20-%20Genesis.zip/Abbaye%20des%20Morts%2C%20L%27%20%28World%29%20%28Beta%29%20%282017-09-07%29%20%28Aftermarket%29%20%28Unl%29.zip" TargetMode="External"/><Relationship Id="rId34" Type="http://schemas.openxmlformats.org/officeDocument/2006/relationships/hyperlink" Target="https://archive.org/download/ni-roms/roms/Sega%20-%20Mega%20Drive%20-%20Genesis.zip/Aaahh%21%21%21%20Real%20Monsters%20%28USA%29.zip" TargetMode="External"/><Relationship Id="rId37" Type="http://schemas.openxmlformats.org/officeDocument/2006/relationships/hyperlink" Target="https://archive.org/download/ni-roms/roms/Sega%20-%20Mega%20Drive%20-%20Genesis.zip/Abyssal%20Infants%20%28World%29%20%28Proto%202%29%20%28Aftermarket%29%20%28Unl%29.zip" TargetMode="External"/><Relationship Id="rId36" Type="http://schemas.openxmlformats.org/officeDocument/2006/relationships/hyperlink" Target="https://archive.org/download/ni-roms/roms/Sega%20-%20Mega%20Drive%20-%20Genesis.zip/Abyssal%20Infants%20%28World%29%20%28Proto%201%29%20%284MB%20Jam%29%20%28Aftermarket%29%20%28Unl%29.zip" TargetMode="External"/><Relationship Id="rId39" Type="http://schemas.openxmlformats.org/officeDocument/2006/relationships/hyperlink" Target="https://archive.org/download/ni-roms/roms/Sega%20-%20Mega%20Drive%20-%20Genesis.zip/Academia%20do%20Saber%20%28Brazil%29%20%28Mega%20Drive%204%29.zip" TargetMode="External"/><Relationship Id="rId38" Type="http://schemas.openxmlformats.org/officeDocument/2006/relationships/hyperlink" Target="https://archive.org/download/ni-roms/roms/Sega%20-%20Mega%20Drive%20-%20Genesis.zip/Abyssal%20Infants%20%28World%29%20%28Proto%203%29%20%28Aftermarket%29%20%28Unl%29.zip" TargetMode="External"/><Relationship Id="rId20" Type="http://schemas.openxmlformats.org/officeDocument/2006/relationships/hyperlink" Target="https://archive.org/download/ni-roms/roms/Sega%20-%20Mega%20Drive%20-%20Genesis.zip/A%20Ressha%20de%20Ikou%20MD%20%28Japan%29.zip" TargetMode="External"/><Relationship Id="rId22" Type="http://schemas.openxmlformats.org/officeDocument/2006/relationships/hyperlink" Target="https://archive.org/download/ni-roms/roms/Sega%20-%20Mega%20Drive%20-%20Genesis.zip/ATP%20Tour%20%28Europe%29.zip" TargetMode="External"/><Relationship Id="rId21" Type="http://schemas.openxmlformats.org/officeDocument/2006/relationships/hyperlink" Target="https://archive.org/download/ni-roms/roms/Sega%20-%20Mega%20Drive%20-%20Genesis.zip/ASAP%20PLZ%20%28World%29%20%28Aftermarket%29%20%28Unl%29.zip" TargetMode="External"/><Relationship Id="rId24" Type="http://schemas.openxmlformats.org/officeDocument/2006/relationships/hyperlink" Target="https://archive.org/download/ni-roms/roms/Sega%20-%20Mega%20Drive%20-%20Genesis.zip/ATP%20Tour%20Championship%20Tennis%20%28USA%29%20%28Beta%29%20%281994-07-19%29.zip" TargetMode="External"/><Relationship Id="rId23" Type="http://schemas.openxmlformats.org/officeDocument/2006/relationships/hyperlink" Target="https://archive.org/download/ni-roms/roms/Sega%20-%20Mega%20Drive%20-%20Genesis.zip/ATP%20Tour%20Championship%20Tennis%20%28USA%29%20%28Beta%29%20%281994-05-09%29.zip" TargetMode="External"/><Relationship Id="rId26" Type="http://schemas.openxmlformats.org/officeDocument/2006/relationships/hyperlink" Target="https://archive.org/download/ni-roms/roms/Sega%20-%20Mega%20Drive%20-%20Genesis.zip/ATP%20Tour%20Championship%20Tennis%20%28USA%29%20%28Beta%29%20%281994-08-02%29.zip" TargetMode="External"/><Relationship Id="rId25" Type="http://schemas.openxmlformats.org/officeDocument/2006/relationships/hyperlink" Target="https://archive.org/download/ni-roms/roms/Sega%20-%20Mega%20Drive%20-%20Genesis.zip/ATP%20Tour%20Championship%20Tennis%20%28USA%29%20%28Beta%29%20%281994-07-23%29.zip" TargetMode="External"/><Relationship Id="rId28" Type="http://schemas.openxmlformats.org/officeDocument/2006/relationships/hyperlink" Target="https://archive.org/download/ni-roms/roms/Sega%20-%20Mega%20Drive%20-%20Genesis.zip/ATP%20Tour%20Championship%20Tennis%20%28USA%29%20%28Beta%29%20%281994-08-08%29.zip" TargetMode="External"/><Relationship Id="rId27" Type="http://schemas.openxmlformats.org/officeDocument/2006/relationships/hyperlink" Target="https://archive.org/download/ni-roms/roms/Sega%20-%20Mega%20Drive%20-%20Genesis.zip/ATP%20Tour%20Championship%20Tennis%20%28USA%29%20%28Beta%29%20%281994-08-05%29.zip" TargetMode="External"/><Relationship Id="rId29" Type="http://schemas.openxmlformats.org/officeDocument/2006/relationships/hyperlink" Target="https://archive.org/download/ni-roms/roms/Sega%20-%20Mega%20Drive%20-%20Genesis.zip/ATP%20Tour%20Championship%20Tennis%20%28USA%29%20%28Beta%29%20%281994-09-08%29.zip" TargetMode="External"/><Relationship Id="rId11" Type="http://schemas.openxmlformats.org/officeDocument/2006/relationships/hyperlink" Target="https://archive.org/download/ni-roms/roms/Sega%20-%20Mega%20Drive%20-%20Genesis.zip/16t%20%28Japan%29%20%28SegaNet%29.zip" TargetMode="External"/><Relationship Id="rId10" Type="http://schemas.openxmlformats.org/officeDocument/2006/relationships/hyperlink" Target="https://archive.org/download/ni-roms/roms/Sega%20-%20Mega%20Drive%20-%20Genesis.zip/16t%20%28Japan%29%20%28Game%20no%20Kanzume%20Vol.%202%29.zip" TargetMode="External"/><Relationship Id="rId13" Type="http://schemas.openxmlformats.org/officeDocument/2006/relationships/hyperlink" Target="https://archive.org/download/ni-roms/roms/Sega%20-%20Mega%20Drive%20-%20Genesis.zip/30%20Years%20of%20Nintendon%27t%20%28World%29%20%28Digital%29%20%28Aftermarket%29%20%28Unl%29.zip" TargetMode="External"/><Relationship Id="rId12" Type="http://schemas.openxmlformats.org/officeDocument/2006/relationships/hyperlink" Target="https://archive.org/download/ni-roms/roms/Sega%20-%20Mega%20Drive%20-%20Genesis.zip/30%20Years%20of%20Nintendon%27t%20%28World%29%20%28Aftermarket%29%20%28Unl%29.zip" TargetMode="External"/><Relationship Id="rId15" Type="http://schemas.openxmlformats.org/officeDocument/2006/relationships/hyperlink" Target="https://archive.org/download/ni-roms/roms/Sega%20-%20Mega%20Drive%20-%20Genesis.zip/240p%20Test%20Suite%20%28World%29%20%28v1.23%29%20%28Emu%29%20%28Program%29%20%28Aftermarket%29%20%28Unl%29.zip" TargetMode="External"/><Relationship Id="rId14" Type="http://schemas.openxmlformats.org/officeDocument/2006/relationships/hyperlink" Target="https://archive.org/download/ni-roms/roms/Sega%20-%20Mega%20Drive%20-%20Genesis.zip/99%20Balls%20%28World%29%20%28Aftermarket%29%20%28Unl%29.zip" TargetMode="External"/><Relationship Id="rId17" Type="http://schemas.openxmlformats.org/officeDocument/2006/relationships/hyperlink" Target="https://archive.org/download/ni-roms/roms/Sega%20-%20Mega%20Drive%20-%20Genesis.zip/688%20Attack%20Sub%20%28USA%2C%20Europe%29.zip" TargetMode="External"/><Relationship Id="rId16" Type="http://schemas.openxmlformats.org/officeDocument/2006/relationships/hyperlink" Target="https://archive.org/download/ni-roms/roms/Sega%20-%20Mega%20Drive%20-%20Genesis.zip/240p%20Test%20Suite%20%28World%29%20%28v1.23%29%20%28Program%29%20%28Aftermarket%29%20%28Unl%29.zip" TargetMode="External"/><Relationship Id="rId19" Type="http://schemas.openxmlformats.org/officeDocument/2006/relationships/hyperlink" Target="https://archive.org/download/ni-roms/roms/Sega%20-%20Mega%20Drive%20-%20Genesis.zip/AA6061%20%28World%29%20%28Aftermarket%29%20%28Unl%29.zip" TargetMode="External"/><Relationship Id="rId18" Type="http://schemas.openxmlformats.org/officeDocument/2006/relationships/hyperlink" Target="https://archive.org/download/ni-roms/roms/Sega%20-%20Mega%20Drive%20-%20Genesis.zip/2020%20Nen%20Super%20Baseball%20%28Japan%29.zip" TargetMode="External"/><Relationship Id="rId84" Type="http://schemas.openxmlformats.org/officeDocument/2006/relationships/hyperlink" Target="https://archive.org/download/ni-roms/roms/Sega%20-%20Mega%20Drive%20-%20Genesis.zip/Air%20Diver%20%28USA%29.zip" TargetMode="External"/><Relationship Id="rId1774" Type="http://schemas.openxmlformats.org/officeDocument/2006/relationships/hyperlink" Target="https://archive.org/download/ni-roms/roms/Sega%20-%20Mega%20Drive%20-%20Genesis.zip/NHL%20All-Star%20Hockey%2095%20%28USA%29%20%28Beta%29%20%281994-12-02%29.zip" TargetMode="External"/><Relationship Id="rId83" Type="http://schemas.openxmlformats.org/officeDocument/2006/relationships/hyperlink" Target="https://archive.org/download/ni-roms/roms/Sega%20-%20Mega%20Drive%20-%20Genesis.zip/Air%20Diver%20%28Japan%29.zip" TargetMode="External"/><Relationship Id="rId1775" Type="http://schemas.openxmlformats.org/officeDocument/2006/relationships/hyperlink" Target="https://archive.org/download/ni-roms/roms/Sega%20-%20Mega%20Drive%20-%20Genesis.zip/NHL%20All-Star%20Hockey%2095%20%28USA%29.zip" TargetMode="External"/><Relationship Id="rId86" Type="http://schemas.openxmlformats.org/officeDocument/2006/relationships/hyperlink" Target="https://archive.org/download/ni-roms/roms/Sega%20-%20Mega%20Drive%20-%20Genesis.zip/Air%20Hockey%20%28Europe%29%20%28Sega%20Reactor%29.zip" TargetMode="External"/><Relationship Id="rId1776" Type="http://schemas.openxmlformats.org/officeDocument/2006/relationships/hyperlink" Target="https://archive.org/download/ni-roms/roms/Sega%20-%20Mega%20Drive%20-%20Genesis.zip/NHL%20Hockey%20%28USA%29%20%28Rev%201%29%20%28Beta%29%20%281991-09-18%29.zip" TargetMode="External"/><Relationship Id="rId85" Type="http://schemas.openxmlformats.org/officeDocument/2006/relationships/hyperlink" Target="https://archive.org/download/ni-roms/roms/Sega%20-%20Mega%20Drive%20-%20Genesis.zip/Air%20Hockey%20%28Brazil%29%20%28Mega%20Drive%204%29.zip" TargetMode="External"/><Relationship Id="rId1777" Type="http://schemas.openxmlformats.org/officeDocument/2006/relationships/hyperlink" Target="https://archive.org/download/ni-roms/roms/Sega%20-%20Mega%20Drive%20-%20Genesis.zip/NHL%20Hockey%20%28USA%29.zip" TargetMode="External"/><Relationship Id="rId88" Type="http://schemas.openxmlformats.org/officeDocument/2006/relationships/hyperlink" Target="https://archive.org/download/ni-roms/roms/Sega%20-%20Mega%20Drive%20-%20Genesis.zip/Air%20Management%20II%20-%20Koukuuou%20o%20Mezase%20%28Japan%29.zip" TargetMode="External"/><Relationship Id="rId1778" Type="http://schemas.openxmlformats.org/officeDocument/2006/relationships/hyperlink" Target="https://archive.org/download/ni-roms/roms/Sega%20-%20Mega%20Drive%20-%20Genesis.zip/NHLPA%20Hockey%20%28USA%29%20%28Proto%29%20%28HeartBeat%20Catalyst%29.zip" TargetMode="External"/><Relationship Id="rId87" Type="http://schemas.openxmlformats.org/officeDocument/2006/relationships/hyperlink" Target="https://archive.org/download/ni-roms/roms/Sega%20-%20Mega%20Drive%20-%20Genesis.zip/Air%20Management%20-%20Oozora%20ni%20Kakeru%20%28Japan%29.zip" TargetMode="External"/><Relationship Id="rId1779" Type="http://schemas.openxmlformats.org/officeDocument/2006/relationships/hyperlink" Target="https://archive.org/download/ni-roms/roms/Sega%20-%20Mega%20Drive%20-%20Genesis.zip/NHLPA%20Hockey%2093%20%28USA%2C%20Europe%29%20%28EASN%29.zip" TargetMode="External"/><Relationship Id="rId89" Type="http://schemas.openxmlformats.org/officeDocument/2006/relationships/hyperlink" Target="https://archive.org/download/ni-roms/roms/Sega%20-%20Mega%20Drive%20-%20Genesis.zip/Akira%20%28USA%29%20%28Proto%29.zip" TargetMode="External"/><Relationship Id="rId80" Type="http://schemas.openxmlformats.org/officeDocument/2006/relationships/hyperlink" Target="https://archive.org/download/ni-roms/roms/Sega%20-%20Mega%20Drive%20-%20Genesis.zip/Agent%20Hugo%20-%20In%20the%20World%20of%20Dinosaurs%20%28Russia%29%20%28Aftermarket%29%20%28Unl%29.zip" TargetMode="External"/><Relationship Id="rId82" Type="http://schemas.openxmlformats.org/officeDocument/2006/relationships/hyperlink" Target="https://archive.org/download/ni-roms/roms/Sega%20-%20Mega%20Drive%20-%20Genesis.zip/Air%20Buster%20%28USA%29.zip" TargetMode="External"/><Relationship Id="rId81" Type="http://schemas.openxmlformats.org/officeDocument/2006/relationships/hyperlink" Target="https://archive.org/download/ni-roms/roms/Sega%20-%20Mega%20Drive%20-%20Genesis.zip/Ah%20Q%20Lianhuan%20Pao%20%28Taiwan%29%20%28Unl%29.zip" TargetMode="External"/><Relationship Id="rId1770" Type="http://schemas.openxmlformats.org/officeDocument/2006/relationships/hyperlink" Target="https://archive.org/download/ni-roms/roms/Sega%20-%20Mega%20Drive%20-%20Genesis.zip/NHL%20All-Star%20Hockey%2095%20%28USA%29%20%28Beta%29%20%281994-11-28%29.zip" TargetMode="External"/><Relationship Id="rId1771" Type="http://schemas.openxmlformats.org/officeDocument/2006/relationships/hyperlink" Target="https://archive.org/download/ni-roms/roms/Sega%20-%20Mega%20Drive%20-%20Genesis.zip/NHL%20All-Star%20Hockey%2095%20%28USA%29%20%28Beta%29%20%281994-11-29%29.zip" TargetMode="External"/><Relationship Id="rId1772" Type="http://schemas.openxmlformats.org/officeDocument/2006/relationships/hyperlink" Target="https://archive.org/download/ni-roms/roms/Sega%20-%20Mega%20Drive%20-%20Genesis.zip/NHL%20All-Star%20Hockey%2095%20%28USA%29%20%28Beta%29%20%281994-12-01%29%20%28Alt%29.zip" TargetMode="External"/><Relationship Id="rId1773" Type="http://schemas.openxmlformats.org/officeDocument/2006/relationships/hyperlink" Target="https://archive.org/download/ni-roms/roms/Sega%20-%20Mega%20Drive%20-%20Genesis.zip/NHL%20All-Star%20Hockey%2095%20%28USA%29%20%28Beta%29%20%281994-12-01%29.zip" TargetMode="External"/><Relationship Id="rId73" Type="http://schemas.openxmlformats.org/officeDocument/2006/relationships/hyperlink" Target="https://archive.org/download/ni-roms/roms/Sega%20-%20Mega%20Drive%20-%20Genesis.zip/Aero%20the%20Acro-Bat%20%28Europe%29.zip" TargetMode="External"/><Relationship Id="rId1763" Type="http://schemas.openxmlformats.org/officeDocument/2006/relationships/hyperlink" Target="https://archive.org/download/ni-roms/roms/Sega%20-%20Mega%20Drive%20-%20Genesis.zip/NHL%20All-Star%20Hockey%2095%20%28USA%29%20%28Beta%29%20%281994-11-07%29.zip" TargetMode="External"/><Relationship Id="rId72" Type="http://schemas.openxmlformats.org/officeDocument/2006/relationships/hyperlink" Target="https://archive.org/download/ni-roms/roms/Sega%20-%20Mega%20Drive%20-%20Genesis.zip/Aero%20the%20Acro-Bat%20%28Europe%29%20%28Beta%29.zip" TargetMode="External"/><Relationship Id="rId1764" Type="http://schemas.openxmlformats.org/officeDocument/2006/relationships/hyperlink" Target="https://archive.org/download/ni-roms/roms/Sega%20-%20Mega%20Drive%20-%20Genesis.zip/NHL%20All-Star%20Hockey%2095%20%28USA%29%20%28Beta%29%20%281994-11-09%29.zip" TargetMode="External"/><Relationship Id="rId75" Type="http://schemas.openxmlformats.org/officeDocument/2006/relationships/hyperlink" Target="https://archive.org/download/ni-roms/roms/Sega%20-%20Mega%20Drive%20-%20Genesis.zip/Aero%20the%20Acro-Bat%202%20%28Europe%29.zip" TargetMode="External"/><Relationship Id="rId1765" Type="http://schemas.openxmlformats.org/officeDocument/2006/relationships/hyperlink" Target="https://archive.org/download/ni-roms/roms/Sega%20-%20Mega%20Drive%20-%20Genesis.zip/NHL%20All-Star%20Hockey%2095%20%28USA%29%20%28Beta%29%20%281994-11-19%29.zip" TargetMode="External"/><Relationship Id="rId74" Type="http://schemas.openxmlformats.org/officeDocument/2006/relationships/hyperlink" Target="https://archive.org/download/ni-roms/roms/Sega%20-%20Mega%20Drive%20-%20Genesis.zip/Aero%20the%20Acro-Bat%20%28USA%29.zip" TargetMode="External"/><Relationship Id="rId1766" Type="http://schemas.openxmlformats.org/officeDocument/2006/relationships/hyperlink" Target="https://archive.org/download/ni-roms/roms/Sega%20-%20Mega%20Drive%20-%20Genesis.zip/NHL%20All-Star%20Hockey%2095%20%28USA%29%20%28Beta%29%20%281994-11-21%29.zip" TargetMode="External"/><Relationship Id="rId77" Type="http://schemas.openxmlformats.org/officeDocument/2006/relationships/hyperlink" Target="https://archive.org/download/ni-roms/roms/Sega%20-%20Mega%20Drive%20-%20Genesis.zip/After%20Burner%20II%20%28Japan%29.zip" TargetMode="External"/><Relationship Id="rId1767" Type="http://schemas.openxmlformats.org/officeDocument/2006/relationships/hyperlink" Target="https://archive.org/download/ni-roms/roms/Sega%20-%20Mega%20Drive%20-%20Genesis.zip/NHL%20All-Star%20Hockey%2095%20%28USA%29%20%28Beta%29%20%281994-11-22%29.zip" TargetMode="External"/><Relationship Id="rId76" Type="http://schemas.openxmlformats.org/officeDocument/2006/relationships/hyperlink" Target="https://archive.org/download/ni-roms/roms/Sega%20-%20Mega%20Drive%20-%20Genesis.zip/Aero%20the%20Acro-Bat%202%20%28USA%29.zip" TargetMode="External"/><Relationship Id="rId1768" Type="http://schemas.openxmlformats.org/officeDocument/2006/relationships/hyperlink" Target="https://archive.org/download/ni-roms/roms/Sega%20-%20Mega%20Drive%20-%20Genesis.zip/NHL%20All-Star%20Hockey%2095%20%28USA%29%20%28Beta%29%20%281994-11-23%29.zip" TargetMode="External"/><Relationship Id="rId79" Type="http://schemas.openxmlformats.org/officeDocument/2006/relationships/hyperlink" Target="https://archive.org/download/ni-roms/roms/Sega%20-%20Mega%20Drive%20-%20Genesis.zip/Agent%20Hugo%20-%20Environment%20at%20Risk%20%28Russia%29%20%28Aftermarket%29%20%28Unl%29.zip" TargetMode="External"/><Relationship Id="rId1769" Type="http://schemas.openxmlformats.org/officeDocument/2006/relationships/hyperlink" Target="https://archive.org/download/ni-roms/roms/Sega%20-%20Mega%20Drive%20-%20Genesis.zip/NHL%20All-Star%20Hockey%2095%20%28USA%29%20%28Beta%29%20%281994-11-27%29.zip" TargetMode="External"/><Relationship Id="rId78" Type="http://schemas.openxmlformats.org/officeDocument/2006/relationships/hyperlink" Target="https://archive.org/download/ni-roms/roms/Sega%20-%20Mega%20Drive%20-%20Genesis.zip/After%20Burner%20II%20%28USA%2C%20Europe%29.zip" TargetMode="External"/><Relationship Id="rId71" Type="http://schemas.openxmlformats.org/officeDocument/2006/relationships/hyperlink" Target="https://archive.org/download/ni-roms/roms/Sega%20-%20Mega%20Drive%20-%20Genesis.zip/Aerobiz%20Supersonic%20%28USA%29.zip" TargetMode="External"/><Relationship Id="rId70" Type="http://schemas.openxmlformats.org/officeDocument/2006/relationships/hyperlink" Target="https://archive.org/download/ni-roms/roms/Sega%20-%20Mega%20Drive%20-%20Genesis.zip/Aerobiz%20%28USA%29.zip" TargetMode="External"/><Relationship Id="rId1760" Type="http://schemas.openxmlformats.org/officeDocument/2006/relationships/hyperlink" Target="https://archive.org/download/ni-roms/roms/Sega%20-%20Mega%20Drive%20-%20Genesis.zip/NHL%20All-Star%20Hockey%2095%20%28USA%29%20%28Beta%29%20%281994-09-29%29.zip" TargetMode="External"/><Relationship Id="rId1761" Type="http://schemas.openxmlformats.org/officeDocument/2006/relationships/hyperlink" Target="https://archive.org/download/ni-roms/roms/Sega%20-%20Mega%20Drive%20-%20Genesis.zip/NHL%20All-Star%20Hockey%2095%20%28USA%29%20%28Beta%29%20%281994-10-01%29.zip" TargetMode="External"/><Relationship Id="rId1762" Type="http://schemas.openxmlformats.org/officeDocument/2006/relationships/hyperlink" Target="https://archive.org/download/ni-roms/roms/Sega%20-%20Mega%20Drive%20-%20Genesis.zip/NHL%20All-Star%20Hockey%2095%20%28USA%29%20%28Beta%29%20%281994-10-21%29.zip" TargetMode="External"/><Relationship Id="rId62" Type="http://schemas.openxmlformats.org/officeDocument/2006/relationships/hyperlink" Target="https://archive.org/download/ni-roms/roms/Sega%20-%20Mega%20Drive%20-%20Genesis.zip/Adventures%20of%20Batman%20%26%20Robin%2C%20The%20%28USA%29%20%28Beta%29%20%281995-05-01%29.zip" TargetMode="External"/><Relationship Id="rId1796" Type="http://schemas.openxmlformats.org/officeDocument/2006/relationships/hyperlink" Target="https://archive.org/download/ni-roms/roms/Sega%20-%20Mega%20Drive%20-%20Genesis.zip/Nigel%20Mansell%27s%20World%20Championship%20Racing%20%28USA%29.zip" TargetMode="External"/><Relationship Id="rId61" Type="http://schemas.openxmlformats.org/officeDocument/2006/relationships/hyperlink" Target="https://archive.org/download/ni-roms/roms/Sega%20-%20Mega%20Drive%20-%20Genesis.zip/Adventures%20of%20Batman%20%26%20Robin%2C%20The%20%28USA%29%20%28Beta%29%20%281995-04-28%29.zip" TargetMode="External"/><Relationship Id="rId1797" Type="http://schemas.openxmlformats.org/officeDocument/2006/relationships/hyperlink" Target="https://archive.org/download/ni-roms/roms/Sega%20-%20Mega%20Drive%20-%20Genesis.zip/Nightmare%20Circus%20%28Brazil%29%20%28En%29%20%28Beta%201%29.zip" TargetMode="External"/><Relationship Id="rId64" Type="http://schemas.openxmlformats.org/officeDocument/2006/relationships/hyperlink" Target="https://archive.org/download/ni-roms/roms/Sega%20-%20Mega%20Drive%20-%20Genesis.zip/Adventures%20of%20Mighty%20Max%2C%20The%20%28Europe%29.zip" TargetMode="External"/><Relationship Id="rId1798" Type="http://schemas.openxmlformats.org/officeDocument/2006/relationships/hyperlink" Target="https://archive.org/download/ni-roms/roms/Sega%20-%20Mega%20Drive%20-%20Genesis.zip/Nightmare%20Circus%20%28Brazil%29%20%28En%29%20%28Beta%202%29.zip" TargetMode="External"/><Relationship Id="rId63" Type="http://schemas.openxmlformats.org/officeDocument/2006/relationships/hyperlink" Target="https://archive.org/download/ni-roms/roms/Sega%20-%20Mega%20Drive%20-%20Genesis.zip/Adventures%20of%20Batman%20%26%20Robin%2C%20The%20%28USA%29.zip" TargetMode="External"/><Relationship Id="rId1799" Type="http://schemas.openxmlformats.org/officeDocument/2006/relationships/hyperlink" Target="https://archive.org/download/ni-roms/roms/Sega%20-%20Mega%20Drive%20-%20Genesis.zip/Nightmare%20Circus%20%28Brazil%29%20%28En%29.zip" TargetMode="External"/><Relationship Id="rId66" Type="http://schemas.openxmlformats.org/officeDocument/2006/relationships/hyperlink" Target="https://archive.org/download/ni-roms/roms/Sega%20-%20Mega%20Drive%20-%20Genesis.zip/Adventures%20of%20Rocky%20and%20Bullwinkle%20and%20Friends%2C%20The%20%28USA%29.zip" TargetMode="External"/><Relationship Id="rId65" Type="http://schemas.openxmlformats.org/officeDocument/2006/relationships/hyperlink" Target="https://archive.org/download/ni-roms/roms/Sega%20-%20Mega%20Drive%20-%20Genesis.zip/Adventures%20of%20Mighty%20Max%2C%20The%20%28USA%29.zip" TargetMode="External"/><Relationship Id="rId68" Type="http://schemas.openxmlformats.org/officeDocument/2006/relationships/hyperlink" Target="https://archive.org/download/ni-roms/roms/Sega%20-%20Mega%20Drive%20-%20Genesis.zip/Adventurous%20Boy%20-%20Maoxian%20Xiaozi%20%28Taiwan%29%20%28En%29%20%28Unl%29.zip" TargetMode="External"/><Relationship Id="rId67" Type="http://schemas.openxmlformats.org/officeDocument/2006/relationships/hyperlink" Target="https://archive.org/download/ni-roms/roms/Sega%20-%20Mega%20Drive%20-%20Genesis.zip/Adventures%20of%20the%20Gummi%20Bears%2C%20The%20%28Russia%29%20%28Aftermarket%29%20%28Unl%29.zip" TargetMode="External"/><Relationship Id="rId60" Type="http://schemas.openxmlformats.org/officeDocument/2006/relationships/hyperlink" Target="https://archive.org/download/ni-roms/roms/Sega%20-%20Mega%20Drive%20-%20Genesis.zip/Adventures%20of%20Batman%20%26%20Robin%2C%20The%20%28USA%29%20%28Beta%29%20%281995-04-27%29.zip" TargetMode="External"/><Relationship Id="rId69" Type="http://schemas.openxmlformats.org/officeDocument/2006/relationships/hyperlink" Target="https://archive.org/download/ni-roms/roms/Sega%20-%20Mega%20Drive%20-%20Genesis.zip/Aero%20Blasters%20%28Japan%29.zip" TargetMode="External"/><Relationship Id="rId1790" Type="http://schemas.openxmlformats.org/officeDocument/2006/relationships/hyperlink" Target="https://archive.org/download/ni-roms/roms/Sega%20-%20Mega%20Drive%20-%20Genesis.zip/New%203D%20Golf%20Simulation%20-%20Waialae%20no%20Kiseki%20%28Japan%29.zip" TargetMode="External"/><Relationship Id="rId1791" Type="http://schemas.openxmlformats.org/officeDocument/2006/relationships/hyperlink" Target="https://archive.org/download/ni-roms/roms/Sega%20-%20Mega%20Drive%20-%20Genesis.zip/New%20Horizons%20%28USA%29.zip" TargetMode="External"/><Relationship Id="rId1792" Type="http://schemas.openxmlformats.org/officeDocument/2006/relationships/hyperlink" Target="https://archive.org/download/ni-roms/roms/Sega%20-%20Mega%20Drive%20-%20Genesis.zip/New%20Super%20Mario%20Bros.%20%2B%20Tanchiki%20%28Russia%29%20%28Aftermarket%29%20%28Unl%29.zip" TargetMode="External"/><Relationship Id="rId1793" Type="http://schemas.openxmlformats.org/officeDocument/2006/relationships/hyperlink" Target="https://archive.org/download/ni-roms/roms/Sega%20-%20Mega%20Drive%20-%20Genesis.zip/NewZealand%20Story%2C%20The%20%28Japan%29.zip" TargetMode="External"/><Relationship Id="rId1794" Type="http://schemas.openxmlformats.org/officeDocument/2006/relationships/hyperlink" Target="https://archive.org/download/ni-roms/roms/Sega%20-%20Mega%20Drive%20-%20Genesis.zip/Newman%20Haas%20IndyCar%20-%20Featuring%20Nigel%20Mansell%20%28World%29.zip" TargetMode="External"/><Relationship Id="rId1795" Type="http://schemas.openxmlformats.org/officeDocument/2006/relationships/hyperlink" Target="https://archive.org/download/ni-roms/roms/Sega%20-%20Mega%20Drive%20-%20Genesis.zip/Nigel%20Mansell%27s%20World%20Championship%20Racing%20%28Europe%29.zip" TargetMode="External"/><Relationship Id="rId51" Type="http://schemas.openxmlformats.org/officeDocument/2006/relationships/hyperlink" Target="https://archive.org/download/ni-roms/roms/Sega%20-%20Mega%20Drive%20-%20Genesis.zip/Adventures%20of%20Batman%20%26%20Robin%2C%20The%20%28USA%29%20%28Beta%29%20%281995-04-06%29.zip" TargetMode="External"/><Relationship Id="rId1785" Type="http://schemas.openxmlformats.org/officeDocument/2006/relationships/hyperlink" Target="https://archive.org/download/ni-roms/roms/Sega%20-%20Mega%20Drive%20-%20Genesis.zip/Nakajima%20Satoru%20Kanshuu%20-%20F-1%20Super%20License%20%28Japan%29.zip" TargetMode="External"/><Relationship Id="rId50" Type="http://schemas.openxmlformats.org/officeDocument/2006/relationships/hyperlink" Target="https://archive.org/download/ni-roms/roms/Sega%20-%20Mega%20Drive%20-%20Genesis.zip/Adventures%20of%20Batman%20%26%20Robin%2C%20The%20%28Europe%29.zip" TargetMode="External"/><Relationship Id="rId1786" Type="http://schemas.openxmlformats.org/officeDocument/2006/relationships/hyperlink" Target="https://archive.org/download/ni-roms/roms/Sega%20-%20Mega%20Drive%20-%20Genesis.zip/Nekketsu%20Koukou%20Dodgeball-bu%20-%20Soccer%20Hen%20MD%20%28Japan%29.zip" TargetMode="External"/><Relationship Id="rId53" Type="http://schemas.openxmlformats.org/officeDocument/2006/relationships/hyperlink" Target="https://archive.org/download/ni-roms/roms/Sega%20-%20Mega%20Drive%20-%20Genesis.zip/Adventures%20of%20Batman%20%26%20Robin%2C%20The%20%28USA%29%20%28Beta%29%20%281995-04-11%29.zip" TargetMode="External"/><Relationship Id="rId1787" Type="http://schemas.openxmlformats.org/officeDocument/2006/relationships/hyperlink" Target="https://archive.org/download/ni-roms/roms/Sega%20-%20Mega%20Drive%20-%20Genesis.zip/New%203D%20Golf%20Simulation%20-%20Devil%27s%20Course%20%28Japan%29.zip" TargetMode="External"/><Relationship Id="rId52" Type="http://schemas.openxmlformats.org/officeDocument/2006/relationships/hyperlink" Target="https://archive.org/download/ni-roms/roms/Sega%20-%20Mega%20Drive%20-%20Genesis.zip/Adventures%20of%20Batman%20%26%20Robin%2C%20The%20%28USA%29%20%28Beta%29%20%281995-04-10%29.zip" TargetMode="External"/><Relationship Id="rId1788" Type="http://schemas.openxmlformats.org/officeDocument/2006/relationships/hyperlink" Target="https://archive.org/download/ni-roms/roms/Sega%20-%20Mega%20Drive%20-%20Genesis.zip/New%203D%20Golf%20Simulation%20-%20Harukanaru%20Augusta%20%28Japan%29.zip" TargetMode="External"/><Relationship Id="rId55" Type="http://schemas.openxmlformats.org/officeDocument/2006/relationships/hyperlink" Target="https://archive.org/download/ni-roms/roms/Sega%20-%20Mega%20Drive%20-%20Genesis.zip/Adventures%20of%20Batman%20%26%20Robin%2C%20The%20%28USA%29%20%28Beta%29%20%281995-04-19%29.zip" TargetMode="External"/><Relationship Id="rId1789" Type="http://schemas.openxmlformats.org/officeDocument/2006/relationships/hyperlink" Target="https://archive.org/download/ni-roms/roms/Sega%20-%20Mega%20Drive%20-%20Genesis.zip/New%203D%20Golf%20Simulation%20-%20Pebble%20Beach%20no%20Hatou%20%28Japan%29.zip" TargetMode="External"/><Relationship Id="rId54" Type="http://schemas.openxmlformats.org/officeDocument/2006/relationships/hyperlink" Target="https://archive.org/download/ni-roms/roms/Sega%20-%20Mega%20Drive%20-%20Genesis.zip/Adventures%20of%20Batman%20%26%20Robin%2C%20The%20%28USA%29%20%28Beta%29%20%281995-04-18%29.zip" TargetMode="External"/><Relationship Id="rId57" Type="http://schemas.openxmlformats.org/officeDocument/2006/relationships/hyperlink" Target="https://archive.org/download/ni-roms/roms/Sega%20-%20Mega%20Drive%20-%20Genesis.zip/Adventures%20of%20Batman%20%26%20Robin%2C%20The%20%28USA%29%20%28Beta%29%20%281995-04-22%29.zip" TargetMode="External"/><Relationship Id="rId56" Type="http://schemas.openxmlformats.org/officeDocument/2006/relationships/hyperlink" Target="https://archive.org/download/ni-roms/roms/Sega%20-%20Mega%20Drive%20-%20Genesis.zip/Adventures%20of%20Batman%20%26%20Robin%2C%20The%20%28USA%29%20%28Beta%29%20%281995-04-21%29.zip" TargetMode="External"/><Relationship Id="rId59" Type="http://schemas.openxmlformats.org/officeDocument/2006/relationships/hyperlink" Target="https://archive.org/download/ni-roms/roms/Sega%20-%20Mega%20Drive%20-%20Genesis.zip/Adventures%20of%20Batman%20%26%20Robin%2C%20The%20%28USA%29%20%28Beta%29%20%281995-04-26%29.zip" TargetMode="External"/><Relationship Id="rId58" Type="http://schemas.openxmlformats.org/officeDocument/2006/relationships/hyperlink" Target="https://archive.org/download/ni-roms/roms/Sega%20-%20Mega%20Drive%20-%20Genesis.zip/Adventures%20of%20Batman%20%26%20Robin%2C%20The%20%28USA%29%20%28Beta%29%20%281995-04-24%29.zip" TargetMode="External"/><Relationship Id="rId1780" Type="http://schemas.openxmlformats.org/officeDocument/2006/relationships/hyperlink" Target="https://archive.org/download/ni-roms/roms/Sega%20-%20Mega%20Drive%20-%20Genesis.zip/NHLPA%20Hockey%2093%20%28USA%2C%20Europe%29%20%28EA%20Sports%29.zip" TargetMode="External"/><Relationship Id="rId1781" Type="http://schemas.openxmlformats.org/officeDocument/2006/relationships/hyperlink" Target="https://archive.org/download/ni-roms/roms/Sega%20-%20Mega%20Drive%20-%20Genesis.zip/NHLPA%20Hockey%2093%20%28USA%2C%20Europe%29%20%28Rev%20A%29%20%28EASN%29%20%28Sample%29.zip" TargetMode="External"/><Relationship Id="rId1782" Type="http://schemas.openxmlformats.org/officeDocument/2006/relationships/hyperlink" Target="https://archive.org/download/ni-roms/roms/Sega%20-%20Mega%20Drive%20-%20Genesis.zip/NHLPA%20Hockey%2093%20%28USA%2C%20Europe%29%20%28Rev%20A%29%20%28EASN%29.zip" TargetMode="External"/><Relationship Id="rId1783" Type="http://schemas.openxmlformats.org/officeDocument/2006/relationships/hyperlink" Target="https://archive.org/download/ni-roms/roms/Sega%20-%20Mega%20Drive%20-%20Genesis.zip/Nakajima%20Satoru%20Kanshuu%20-%20F-1%20Grand%20Prix%20%28Japan%29.zip" TargetMode="External"/><Relationship Id="rId1784" Type="http://schemas.openxmlformats.org/officeDocument/2006/relationships/hyperlink" Target="https://archive.org/download/ni-roms/roms/Sega%20-%20Mega%20Drive%20-%20Genesis.zip/Nakajima%20Satoru%20Kanshuu%20-%20F-1%20Hero%20MD%20%28Japan%29.zip" TargetMode="External"/><Relationship Id="rId349" Type="http://schemas.openxmlformats.org/officeDocument/2006/relationships/hyperlink" Target="https://archive.org/download/ni-roms/roms/Sega%20-%20Mega%20Drive%20-%20Genesis.zip/Bram%20Stoker%27s%20Dracula%20%28USA%29.zip" TargetMode="External"/><Relationship Id="rId348" Type="http://schemas.openxmlformats.org/officeDocument/2006/relationships/hyperlink" Target="https://archive.org/download/ni-roms/roms/Sega%20-%20Mega%20Drive%20-%20Genesis.zip/Bram%20Stoker%27s%20Dracula%20%28Europe%29.zip" TargetMode="External"/><Relationship Id="rId347" Type="http://schemas.openxmlformats.org/officeDocument/2006/relationships/hyperlink" Target="https://archive.org/download/ni-roms/roms/Sega%20-%20Mega%20Drive%20-%20Genesis.zip/Boxing%20Legends%20of%20the%20Ring%20%28USA%29.zip" TargetMode="External"/><Relationship Id="rId346" Type="http://schemas.openxmlformats.org/officeDocument/2006/relationships/hyperlink" Target="https://archive.org/download/ni-roms/roms/Sega%20-%20Mega%20Drive%20-%20Genesis.zip/Bottle%20Taps%20Race%20%28USA%29%20%28Unl%29.zip" TargetMode="External"/><Relationship Id="rId341" Type="http://schemas.openxmlformats.org/officeDocument/2006/relationships/hyperlink" Target="https://archive.org/download/ni-roms/roms/Sega%20-%20Mega%20Drive%20-%20Genesis.zip/Bonkers%20%28USA%2C%20Europe%29.zip" TargetMode="External"/><Relationship Id="rId340" Type="http://schemas.openxmlformats.org/officeDocument/2006/relationships/hyperlink" Target="https://archive.org/download/ni-roms/roms/Sega%20-%20Mega%20Drive%20-%20Genesis.zip/Bonkers%20%28USA%2C%20Europe%29%20%28Beta%29%20%281994-08-29%29.zip" TargetMode="External"/><Relationship Id="rId345" Type="http://schemas.openxmlformats.org/officeDocument/2006/relationships/hyperlink" Target="https://archive.org/download/ni-roms/roms/Sega%20-%20Mega%20Drive%20-%20Genesis.zip/Bottle%20Taps%20Race%20%28Europe%29%20%28Sega%20Reactor%29.zip" TargetMode="External"/><Relationship Id="rId344" Type="http://schemas.openxmlformats.org/officeDocument/2006/relationships/hyperlink" Target="https://archive.org/download/ni-roms/roms/Sega%20-%20Mega%20Drive%20-%20Genesis.zip/Boogie%20Woogie%20Bowling%20%28Japan%29.zip" TargetMode="External"/><Relationship Id="rId343" Type="http://schemas.openxmlformats.org/officeDocument/2006/relationships/hyperlink" Target="https://archive.org/download/ni-roms/roms/Sega%20-%20Mega%20Drive%20-%20Genesis.zip/Boogerman%20-%20A%20Pick%20and%20Flick%20Adventure%20%28USA%29.zip" TargetMode="External"/><Relationship Id="rId342" Type="http://schemas.openxmlformats.org/officeDocument/2006/relationships/hyperlink" Target="https://archive.org/download/ni-roms/roms/Sega%20-%20Mega%20Drive%20-%20Genesis.zip/Boogerman%20-%20A%20Pick%20and%20Flick%20Adventure%20%28Europe%29.zip" TargetMode="External"/><Relationship Id="rId338" Type="http://schemas.openxmlformats.org/officeDocument/2006/relationships/hyperlink" Target="https://archive.org/download/ni-roms/roms/Sega%20-%20Mega%20Drive%20-%20Genesis.zip/Bonkers%20%28USA%2C%20Europe%29%20%28Beta%29%20%281994-08-04%29.zip" TargetMode="External"/><Relationship Id="rId337" Type="http://schemas.openxmlformats.org/officeDocument/2006/relationships/hyperlink" Target="https://archive.org/download/ni-roms/roms/Sega%20-%20Mega%20Drive%20-%20Genesis.zip/Bonkers%20%28USA%2C%20Europe%29%20%28Beta%29%20%281994-05-03%29.zip" TargetMode="External"/><Relationship Id="rId336" Type="http://schemas.openxmlformats.org/officeDocument/2006/relationships/hyperlink" Target="https://archive.org/download/ni-roms/roms/Sega%20-%20Mega%20Drive%20-%20Genesis.zip/Bonkers%20%28USA%2C%20Europe%29%20%28Beta%29%20%281994-03-28%29.zip" TargetMode="External"/><Relationship Id="rId335" Type="http://schemas.openxmlformats.org/officeDocument/2006/relationships/hyperlink" Target="https://archive.org/download/ni-roms/roms/Sega%20-%20Mega%20Drive%20-%20Genesis.zip/Bone%20Marrow%20Rebirth%20%28World%29%20%28En%2CRu%29%20%28Demo%29%20%28Aftermarket%29%20%28Unl%29.zip" TargetMode="External"/><Relationship Id="rId339" Type="http://schemas.openxmlformats.org/officeDocument/2006/relationships/hyperlink" Target="https://archive.org/download/ni-roms/roms/Sega%20-%20Mega%20Drive%20-%20Genesis.zip/Bonkers%20%28USA%2C%20Europe%29%20%28Beta%29%20%281994-08-25%29.zip" TargetMode="External"/><Relationship Id="rId330" Type="http://schemas.openxmlformats.org/officeDocument/2006/relationships/hyperlink" Target="https://archive.org/download/ni-roms/roms/Sega%20-%20Mega%20Drive%20-%20Genesis.zip/Bonanza%20Bros.%20%28Japan%2C%20Europe%29%20%28En%29%20%28Rev%20A%29.zip" TargetMode="External"/><Relationship Id="rId334" Type="http://schemas.openxmlformats.org/officeDocument/2006/relationships/hyperlink" Target="https://archive.org/download/ni-roms/roms/Sega%20-%20Mega%20Drive%20-%20Genesis.zip/Bone%20Marrow%20%28World%29%20%28En%2CRu%29%20%28Demo%29%20%28Aftermarket%29%20%28Unl%29.zip" TargetMode="External"/><Relationship Id="rId333" Type="http://schemas.openxmlformats.org/officeDocument/2006/relationships/hyperlink" Target="https://archive.org/download/ni-roms/roms/Sega%20-%20Mega%20Drive%20-%20Genesis.zip/Bone%20Marrow%20%28World%29%20%28En%2CRu%29%20%28Demo%29%20%28Aftermarket%29%20%28Unl%29%20%28Alt%29.zip" TargetMode="External"/><Relationship Id="rId332" Type="http://schemas.openxmlformats.org/officeDocument/2006/relationships/hyperlink" Target="https://archive.org/download/ni-roms/roms/Sega%20-%20Mega%20Drive%20-%20Genesis.zip/Bonanza%20Bros.%20%28USA%2C%20Europe%2C%20Korea%29%20%28En%29%20%28Rev%20B%29.zip" TargetMode="External"/><Relationship Id="rId331" Type="http://schemas.openxmlformats.org/officeDocument/2006/relationships/hyperlink" Target="https://archive.org/download/ni-roms/roms/Sega%20-%20Mega%20Drive%20-%20Genesis.zip/Bonanza%20Bros.%20%28Japan%2C%20Europe%29%20%28En%29.zip" TargetMode="External"/><Relationship Id="rId370" Type="http://schemas.openxmlformats.org/officeDocument/2006/relationships/hyperlink" Target="https://archive.org/download/ni-roms/roms/Sega%20-%20Mega%20Drive%20-%20Genesis.zip/Budokan%20-%20The%20Martial%20Spirit%20%28USA%29%20%28Unl%29.zip" TargetMode="External"/><Relationship Id="rId369" Type="http://schemas.openxmlformats.org/officeDocument/2006/relationships/hyperlink" Target="https://archive.org/download/ni-roms/roms/Sega%20-%20Mega%20Drive%20-%20Genesis.zip/Budokan%20-%20The%20Martial%20Spirit%20%28USA%29%20%28Rev%201%29%20%28Beta%29%20%281990-09-25%29.zip" TargetMode="External"/><Relationship Id="rId368" Type="http://schemas.openxmlformats.org/officeDocument/2006/relationships/hyperlink" Target="https://archive.org/download/ni-roms/roms/Sega%20-%20Mega%20Drive%20-%20Genesis.zip/Budokan%20-%20The%20Martial%20Spirit%20%28Europe%29.zip" TargetMode="External"/><Relationship Id="rId363" Type="http://schemas.openxmlformats.org/officeDocument/2006/relationships/hyperlink" Target="https://archive.org/download/ni-roms/roms/Sega%20-%20Mega%20Drive%20-%20Genesis.zip/Bubble%20and%20Squeak%20%28Europe%29.zip" TargetMode="External"/><Relationship Id="rId362" Type="http://schemas.openxmlformats.org/officeDocument/2006/relationships/hyperlink" Target="https://archive.org/download/ni-roms/roms/Sega%20-%20Mega%20Drive%20-%20Genesis.zip/Bubba%20N%20Stix%20%28Europe%29%20%28Beta%29.zip" TargetMode="External"/><Relationship Id="rId361" Type="http://schemas.openxmlformats.org/officeDocument/2006/relationships/hyperlink" Target="https://archive.org/download/ni-roms/roms/Sega%20-%20Mega%20Drive%20-%20Genesis.zip/Bubba%20%27N%27%20Stix%20%28USA%29.zip" TargetMode="External"/><Relationship Id="rId360" Type="http://schemas.openxmlformats.org/officeDocument/2006/relationships/hyperlink" Target="https://archive.org/download/ni-roms/roms/Sega%20-%20Mega%20Drive%20-%20Genesis.zip/Bubba%20%27N%27%20Stix%20%28Europe%29.zip" TargetMode="External"/><Relationship Id="rId367" Type="http://schemas.openxmlformats.org/officeDocument/2006/relationships/hyperlink" Target="https://archive.org/download/ni-roms/roms/Sega%20-%20Mega%20Drive%20-%20Genesis.zip/Buck%20Rogers%20-%20Countdown%20to%20Doomsday%20%28USA%2C%20Europe%29.zip" TargetMode="External"/><Relationship Id="rId366" Type="http://schemas.openxmlformats.org/officeDocument/2006/relationships/hyperlink" Target="https://archive.org/download/ni-roms/roms/Sega%20-%20Mega%20Drive%20-%20Genesis.zip/Bubsy%20in%20-%20Claws%20Encounters%20of%20the%20Furred%20Kind%20%28USA%2C%20Europe%29.zip" TargetMode="External"/><Relationship Id="rId365" Type="http://schemas.openxmlformats.org/officeDocument/2006/relationships/hyperlink" Target="https://archive.org/download/ni-roms/roms/Sega%20-%20Mega%20Drive%20-%20Genesis.zip/Bubsy%20II%20%28USA%2C%20Europe%29.zip" TargetMode="External"/><Relationship Id="rId364" Type="http://schemas.openxmlformats.org/officeDocument/2006/relationships/hyperlink" Target="https://archive.org/download/ni-roms/roms/Sega%20-%20Mega%20Drive%20-%20Genesis.zip/Bubble%20and%20Squeak%20%28USA%29.zip" TargetMode="External"/><Relationship Id="rId95" Type="http://schemas.openxmlformats.org/officeDocument/2006/relationships/hyperlink" Target="https://archive.org/download/ni-roms/roms/Sega%20-%20Mega%20Drive%20-%20Genesis.zip/Aladdin%20%28USA%29%20%28Beta%29%20%281993-07-xx%29.zip" TargetMode="External"/><Relationship Id="rId94" Type="http://schemas.openxmlformats.org/officeDocument/2006/relationships/hyperlink" Target="https://archive.org/download/ni-roms/roms/Sega%20-%20Mega%20Drive%20-%20Genesis.zip/Aladdin%20%28USA%29%20%28Beta%29%20%281993-06-27%29.zip" TargetMode="External"/><Relationship Id="rId97" Type="http://schemas.openxmlformats.org/officeDocument/2006/relationships/hyperlink" Target="https://archive.org/download/ni-roms/roms/Sega%20-%20Mega%20Drive%20-%20Genesis.zip/Aladdin%20%28USA%29.zip" TargetMode="External"/><Relationship Id="rId96" Type="http://schemas.openxmlformats.org/officeDocument/2006/relationships/hyperlink" Target="https://archive.org/download/ni-roms/roms/Sega%20-%20Mega%20Drive%20-%20Genesis.zip/Aladdin%20%28USA%29%20%28Final%20Cut%29.zip" TargetMode="External"/><Relationship Id="rId99" Type="http://schemas.openxmlformats.org/officeDocument/2006/relationships/hyperlink" Target="https://archive.org/download/ni-roms/roms/Sega%20-%20Mega%20Drive%20-%20Genesis.zip/Aladdin%20%28World%29%20%28Disney%20Classic%20Games%29.zip" TargetMode="External"/><Relationship Id="rId98" Type="http://schemas.openxmlformats.org/officeDocument/2006/relationships/hyperlink" Target="https://archive.org/download/ni-roms/roms/Sega%20-%20Mega%20Drive%20-%20Genesis.zip/Aladdin%20%28World%29%20%28Beta%29%20%28Disney%20Classic%20Games%29.zip" TargetMode="External"/><Relationship Id="rId91" Type="http://schemas.openxmlformats.org/officeDocument/2006/relationships/hyperlink" Target="https://archive.org/download/ni-roms/roms/Sega%20-%20Mega%20Drive%20-%20Genesis.zip/Aladdin%20%28Europe%29.zip" TargetMode="External"/><Relationship Id="rId90" Type="http://schemas.openxmlformats.org/officeDocument/2006/relationships/hyperlink" Target="https://archive.org/download/ni-roms/roms/Sega%20-%20Mega%20Drive%20-%20Genesis.zip/Al%20Michaels%20Announces%20HardBall%20III%20%28USA%2C%20Europe%29.zip" TargetMode="External"/><Relationship Id="rId93" Type="http://schemas.openxmlformats.org/officeDocument/2006/relationships/hyperlink" Target="https://archive.org/download/ni-roms/roms/Sega%20-%20Mega%20Drive%20-%20Genesis.zip/Aladdin%20%28Japan%29.zip" TargetMode="External"/><Relationship Id="rId92" Type="http://schemas.openxmlformats.org/officeDocument/2006/relationships/hyperlink" Target="https://archive.org/download/ni-roms/roms/Sega%20-%20Mega%20Drive%20-%20Genesis.zip/Aladdin%20%28Japan%29%20%28En%29%20%28Beta%29%20%281993-07-31%29.zip" TargetMode="External"/><Relationship Id="rId359" Type="http://schemas.openxmlformats.org/officeDocument/2006/relationships/hyperlink" Target="https://archive.org/download/ni-roms/roms/Sega%20-%20Mega%20Drive%20-%20Genesis.zip/Brutal%20-%20Paws%20of%20Fury%20%28USA%29.zip" TargetMode="External"/><Relationship Id="rId358" Type="http://schemas.openxmlformats.org/officeDocument/2006/relationships/hyperlink" Target="https://archive.org/download/ni-roms/roms/Sega%20-%20Mega%20Drive%20-%20Genesis.zip/Brutal%20-%20Paws%20of%20Fury%20%28Europe%29%20%28En%2CFr%2CDe%29.zip" TargetMode="External"/><Relationship Id="rId357" Type="http://schemas.openxmlformats.org/officeDocument/2006/relationships/hyperlink" Target="https://archive.org/download/ni-roms/roms/Sega%20-%20Mega%20Drive%20-%20Genesis.zip/Brian%20Lara%20Cricket%2096%20%28Europe%29.zip" TargetMode="External"/><Relationship Id="rId352" Type="http://schemas.openxmlformats.org/officeDocument/2006/relationships/hyperlink" Target="https://archive.org/download/ni-roms/roms/Sega%20-%20Mega%20Drive%20-%20Genesis.zip/Breach%20%28USA%29%20%28Proto%29.zip" TargetMode="External"/><Relationship Id="rId351" Type="http://schemas.openxmlformats.org/officeDocument/2006/relationships/hyperlink" Target="https://archive.org/download/ni-roms/roms/Sega%20-%20Mega%20Drive%20-%20Genesis.zip/Brazooka%27s%20-%20Herois%20Nacionais%20%28World%29%20%28Pt%29%20%28v0.1%29%20%28Demo%29%20%28Aftermarket%29%20%28Unl%29.zip" TargetMode="External"/><Relationship Id="rId350" Type="http://schemas.openxmlformats.org/officeDocument/2006/relationships/hyperlink" Target="https://archive.org/download/ni-roms/roms/Sega%20-%20Mega%20Drive%20-%20Genesis.zip/Brave%20Battle%20Saga%20-%20Legend%20of%20the%20Magic%20Warrior%20%28World%29%20%28Aftermarket%29%20%28Unl%29.zip" TargetMode="External"/><Relationship Id="rId356" Type="http://schemas.openxmlformats.org/officeDocument/2006/relationships/hyperlink" Target="https://archive.org/download/ni-roms/roms/Sega%20-%20Mega%20Drive%20-%20Genesis.zip/Brian%20Lara%20Cricket%2096%20%28Europe%29%20%28Rev%201%29.zip" TargetMode="External"/><Relationship Id="rId355" Type="http://schemas.openxmlformats.org/officeDocument/2006/relationships/hyperlink" Target="https://archive.org/download/ni-roms/roms/Sega%20-%20Mega%20Drive%20-%20Genesis.zip/Brian%20Lara%20Cricket%20%28Europe%29.zip" TargetMode="External"/><Relationship Id="rId354" Type="http://schemas.openxmlformats.org/officeDocument/2006/relationships/hyperlink" Target="https://archive.org/download/ni-roms/roms/Sega%20-%20Mega%20Drive%20-%20Genesis.zip/Brian%20Lara%20Cricket%20%28Australia%29.zip" TargetMode="External"/><Relationship Id="rId353" Type="http://schemas.openxmlformats.org/officeDocument/2006/relationships/hyperlink" Target="https://archive.org/download/ni-roms/roms/Sega%20-%20Mega%20Drive%20-%20Genesis.zip/Brett%20Hull%20Hockey%2095%20%28USA%29.zip" TargetMode="External"/><Relationship Id="rId305" Type="http://schemas.openxmlformats.org/officeDocument/2006/relationships/hyperlink" Target="https://archive.org/download/ni-roms/roms/Sega%20-%20Mega%20Drive%20-%20Genesis.zip/Bio%20Hazard%20Battle%20%28USA%2C%20Europe%29%20%28Beta%201%29.zip" TargetMode="External"/><Relationship Id="rId304" Type="http://schemas.openxmlformats.org/officeDocument/2006/relationships/hyperlink" Target="https://archive.org/download/ni-roms/roms/Sega%20-%20Mega%20Drive%20-%20Genesis.zip/Bio%20Evil%20%28World%29%20%28Demo%203%29%20%28Aftermarket%29%20%28Unl%29.zip" TargetMode="External"/><Relationship Id="rId303" Type="http://schemas.openxmlformats.org/officeDocument/2006/relationships/hyperlink" Target="https://archive.org/download/ni-roms/roms/Sega%20-%20Mega%20Drive%20-%20Genesis.zip/Bio%20Evil%20%28World%29%20%28Demo%202%29%20%28Aftermarket%29%20%28Unl%29.zip" TargetMode="External"/><Relationship Id="rId302" Type="http://schemas.openxmlformats.org/officeDocument/2006/relationships/hyperlink" Target="https://archive.org/download/ni-roms/roms/Sega%20-%20Mega%20Drive%20-%20Genesis.zip/Bio%20Evil%20%28World%29%20%28Demo%201%29%20%28Aftermarket%29%20%28Unl%29.zip" TargetMode="External"/><Relationship Id="rId309" Type="http://schemas.openxmlformats.org/officeDocument/2006/relationships/hyperlink" Target="https://archive.org/download/ni-roms/roms/Sega%20-%20Mega%20Drive%20-%20Genesis.zip/Black%20Baron%20%28World%29%20%28v4%29%20%28Proto%29%20%28Aftermarket%29%20%28Unl%29.zip" TargetMode="External"/><Relationship Id="rId308" Type="http://schemas.openxmlformats.org/officeDocument/2006/relationships/hyperlink" Target="https://archive.org/download/ni-roms/roms/Sega%20-%20Mega%20Drive%20-%20Genesis.zip/Bishoujo%20Senshi%20Sailor%20Moon%20%28Japan%29.zip" TargetMode="External"/><Relationship Id="rId307" Type="http://schemas.openxmlformats.org/officeDocument/2006/relationships/hyperlink" Target="https://archive.org/download/ni-roms/roms/Sega%20-%20Mega%20Drive%20-%20Genesis.zip/Bio%20Hazard%20Battle%20%28USA%2C%20Europe%29.zip" TargetMode="External"/><Relationship Id="rId306" Type="http://schemas.openxmlformats.org/officeDocument/2006/relationships/hyperlink" Target="https://archive.org/download/ni-roms/roms/Sega%20-%20Mega%20Drive%20-%20Genesis.zip/Bio%20Hazard%20Battle%20%28USA%2C%20Europe%29%20%28Beta%202%29%20%281992-08-xx%29.zip" TargetMode="External"/><Relationship Id="rId301" Type="http://schemas.openxmlformats.org/officeDocument/2006/relationships/hyperlink" Target="https://archive.org/download/ni-roms/roms/Sega%20-%20Mega%20Drive%20-%20Genesis.zip/Bimini%20Run%20%28USA%29.zip" TargetMode="External"/><Relationship Id="rId300" Type="http://schemas.openxmlformats.org/officeDocument/2006/relationships/hyperlink" Target="https://archive.org/download/ni-roms/roms/Sega%20-%20Mega%20Drive%20-%20Genesis.zip/Bill%20Walsh%20College%20Football%2095%20%28USA%29.zip" TargetMode="External"/><Relationship Id="rId327" Type="http://schemas.openxmlformats.org/officeDocument/2006/relationships/hyperlink" Target="https://archive.org/download/ni-roms/roms/Sega%20-%20Mega%20Drive%20-%20Genesis.zip/Bomb%20on%20Basic%20City%20%28World%29%20%28En%29%20%28Demo%29%20%28Aftermarket%29%20%28Unl%29.zip" TargetMode="External"/><Relationship Id="rId326" Type="http://schemas.openxmlformats.org/officeDocument/2006/relationships/hyperlink" Target="https://archive.org/download/ni-roms/roms/Sega%20-%20Mega%20Drive%20-%20Genesis.zip/Bomber%20%28USA%29%20%28Sega%20Gopher%29.zip" TargetMode="External"/><Relationship Id="rId325" Type="http://schemas.openxmlformats.org/officeDocument/2006/relationships/hyperlink" Target="https://archive.org/download/ni-roms/roms/Sega%20-%20Mega%20Drive%20-%20Genesis.zip/Bomber%20%28Europe%29%20%28Sega%20Reactor%29.zip" TargetMode="External"/><Relationship Id="rId324" Type="http://schemas.openxmlformats.org/officeDocument/2006/relationships/hyperlink" Target="https://archive.org/download/ni-roms/roms/Sega%20-%20Mega%20Drive%20-%20Genesis.zip/Body%20Count%20%28Europe%29%20%28En%2CFr%2CDe%2CEs%2CIt%29.zip" TargetMode="External"/><Relationship Id="rId329" Type="http://schemas.openxmlformats.org/officeDocument/2006/relationships/hyperlink" Target="https://archive.org/download/ni-roms/roms/Sega%20-%20Mega%20Drive%20-%20Genesis.zip/Bomb%20on%20Basic%20City%20-%20Special%20Edition%20%2B%20Papi%20Commando%20Tennis%20Demo%20%28World%29%20%28En%2CFr%29%20%28Aftermarket%29%20%28Unl%29.zip" TargetMode="External"/><Relationship Id="rId328" Type="http://schemas.openxmlformats.org/officeDocument/2006/relationships/hyperlink" Target="https://archive.org/download/ni-roms/roms/Sega%20-%20Mega%20Drive%20-%20Genesis.zip/Bomb%20on%20Basic%20City%20%28World%29%20%28En%2CFr%29%20%28Aftermarket%29%20%28Unl%29.zip" TargetMode="External"/><Relationship Id="rId323" Type="http://schemas.openxmlformats.org/officeDocument/2006/relationships/hyperlink" Target="https://archive.org/download/ni-roms/roms/Sega%20-%20Mega%20Drive%20-%20Genesis.zip/Body%20Count%20%28Europe%29%20%28En%2CFr%2CDe%2CEs%2CIt%29%20%28Beta%29.zip" TargetMode="External"/><Relationship Id="rId322" Type="http://schemas.openxmlformats.org/officeDocument/2006/relationships/hyperlink" Target="https://archive.org/download/ni-roms/roms/Sega%20-%20Mega%20Drive%20-%20Genesis.zip/Body%20Count%20%28Brazil%29%20%28En%29.zip" TargetMode="External"/><Relationship Id="rId321" Type="http://schemas.openxmlformats.org/officeDocument/2006/relationships/hyperlink" Target="https://archive.org/download/ni-roms/roms/Sega%20-%20Mega%20Drive%20-%20Genesis.zip/Body%20Count%20%28Brazil%29%20%28En%29%20%28Beta%29%20%281994-03-08%29.zip" TargetMode="External"/><Relationship Id="rId320" Type="http://schemas.openxmlformats.org/officeDocument/2006/relationships/hyperlink" Target="https://archive.org/download/ni-roms/roms/Sega%20-%20Mega%20Drive%20-%20Genesis.zip/Body%20Count%20%28Brazil%29%20%28En%29%20%28Beta%29%20%281994-03-03%29.zip" TargetMode="External"/><Relationship Id="rId316" Type="http://schemas.openxmlformats.org/officeDocument/2006/relationships/hyperlink" Target="https://archive.org/download/ni-roms/roms/Sega%20-%20Mega%20Drive%20-%20Genesis.zip/Bloodshot%20%28Europe%29%20%28En%2CFr%2CDe%2CEs%29.zip" TargetMode="External"/><Relationship Id="rId315" Type="http://schemas.openxmlformats.org/officeDocument/2006/relationships/hyperlink" Target="https://archive.org/download/ni-roms/roms/Sega%20-%20Mega%20Drive%20-%20Genesis.zip/Blockout%20%28World%29.zip" TargetMode="External"/><Relationship Id="rId314" Type="http://schemas.openxmlformats.org/officeDocument/2006/relationships/hyperlink" Target="https://archive.org/download/ni-roms/roms/Sega%20-%20Mega%20Drive%20-%20Genesis.zip/Blockbuster%20World%20Video%20Game%20Championship%20II%20%28USA%29.zip" TargetMode="External"/><Relationship Id="rId313" Type="http://schemas.openxmlformats.org/officeDocument/2006/relationships/hyperlink" Target="https://archive.org/download/ni-roms/roms/Sega%20-%20Mega%20Drive%20-%20Genesis.zip/Blaster%20Master%202%20%28USA%29.zip" TargetMode="External"/><Relationship Id="rId319" Type="http://schemas.openxmlformats.org/officeDocument/2006/relationships/hyperlink" Target="https://archive.org/download/ni-roms/roms/Sega%20-%20Mega%20Drive%20-%20Genesis.zip/Body%20Count%20%28Brazil%29%20%28En%29%20%28Beta%29%20%281994-02-08%29.zip" TargetMode="External"/><Relationship Id="rId318" Type="http://schemas.openxmlformats.org/officeDocument/2006/relationships/hyperlink" Target="https://archive.org/download/ni-roms/roms/Sega%20-%20Mega%20Drive%20-%20Genesis.zip/Body%20Count%20%28Brazil%29%20%28En%29%20%28Beta%29%20%281994-01-27%29.zip" TargetMode="External"/><Relationship Id="rId317" Type="http://schemas.openxmlformats.org/officeDocument/2006/relationships/hyperlink" Target="https://archive.org/download/ni-roms/roms/Sega%20-%20Mega%20Drive%20-%20Genesis.zip/Blue%20Almanac%20%28Japan%29.zip" TargetMode="External"/><Relationship Id="rId312" Type="http://schemas.openxmlformats.org/officeDocument/2006/relationships/hyperlink" Target="https://archive.org/download/ni-roms/roms/Sega%20-%20Mega%20Drive%20-%20Genesis.zip/Blaster%20Master%202%20%28USA%29%20%28Beta%29.zip" TargetMode="External"/><Relationship Id="rId311" Type="http://schemas.openxmlformats.org/officeDocument/2006/relationships/hyperlink" Target="https://archive.org/download/ni-roms/roms/Sega%20-%20Mega%20Drive%20-%20Genesis.zip/Blades%20of%20Vengeance%20%28USA%2C%20Europe%29.zip" TargetMode="External"/><Relationship Id="rId310" Type="http://schemas.openxmlformats.org/officeDocument/2006/relationships/hyperlink" Target="https://archive.org/download/ni-roms/roms/Sega%20-%20Mega%20Drive%20-%20Genesis.zip/Black%20Jewel%20Reborn%20%28World%29%20%28v0.2%29%20%28Demo%29%20%28Aftermarket%29%20%28Unl%29.zip" TargetMode="External"/><Relationship Id="rId297" Type="http://schemas.openxmlformats.org/officeDocument/2006/relationships/hyperlink" Target="https://archive.org/download/ni-roms/roms/Sega%20-%20Mega%20Drive%20-%20Genesis.zip/Bil%20Bolha%20%28Brazil%29%20%28Mega%20Drive%204%29.zip" TargetMode="External"/><Relationship Id="rId296" Type="http://schemas.openxmlformats.org/officeDocument/2006/relationships/hyperlink" Target="https://archive.org/download/ni-roms/roms/Sega%20-%20Mega%20Drive%20-%20Genesis.zip/Bible%20Adventures%20%28USA%29%20%28Unl%29.zip" TargetMode="External"/><Relationship Id="rId295" Type="http://schemas.openxmlformats.org/officeDocument/2006/relationships/hyperlink" Target="https://archive.org/download/ni-roms/roms/Sega%20-%20Mega%20Drive%20-%20Genesis.zip/Beyond%20Zero%20Tolerance%20%28USA%29%20%28Proto%29%20%281995-06-23%29.zip" TargetMode="External"/><Relationship Id="rId294" Type="http://schemas.openxmlformats.org/officeDocument/2006/relationships/hyperlink" Target="https://archive.org/download/ni-roms/roms/Sega%20-%20Mega%20Drive%20-%20Genesis.zip/Beyond%20Oasis%20%28USA%29.zip" TargetMode="External"/><Relationship Id="rId299" Type="http://schemas.openxmlformats.org/officeDocument/2006/relationships/hyperlink" Target="https://archive.org/download/ni-roms/roms/Sega%20-%20Mega%20Drive%20-%20Genesis.zip/Bill%20Walsh%20College%20Football%20%28USA%2C%20Europe%29.zip" TargetMode="External"/><Relationship Id="rId298" Type="http://schemas.openxmlformats.org/officeDocument/2006/relationships/hyperlink" Target="https://archive.org/download/ni-roms/roms/Sega%20-%20Mega%20Drive%20-%20Genesis.zip/Bill%27s%20Tomato%20Game%20%28USA%29%20%28Proto%29.zip" TargetMode="External"/><Relationship Id="rId271" Type="http://schemas.openxmlformats.org/officeDocument/2006/relationships/hyperlink" Target="https://archive.org/download/ni-roms/roms/Sega%20-%20Mega%20Drive%20-%20Genesis.zip/Berenstain%20Bears%27%20Camping%20Adventure%2C%20The%20%28USA%29%20%28Beta%29%20%281994-04-28%29.zip" TargetMode="External"/><Relationship Id="rId270" Type="http://schemas.openxmlformats.org/officeDocument/2006/relationships/hyperlink" Target="https://archive.org/download/ni-roms/roms/Sega%20-%20Mega%20Drive%20-%20Genesis.zip/Berenstain%20Bears%27%20Camping%20Adventure%2C%20The%20%28USA%29%20%28Beta%29%20%281994-03-23%29.zip" TargetMode="External"/><Relationship Id="rId269" Type="http://schemas.openxmlformats.org/officeDocument/2006/relationships/hyperlink" Target="https://archive.org/download/ni-roms/roms/Sega%20-%20Mega%20Drive%20-%20Genesis.zip/Ben%2010%20%28Russia%29%20%28Aftermarket%29%20%28Unl%29.zip" TargetMode="External"/><Relationship Id="rId264" Type="http://schemas.openxmlformats.org/officeDocument/2006/relationships/hyperlink" Target="https://archive.org/download/ni-roms/roms/Sega%20-%20Mega%20Drive%20-%20Genesis.zip/Beavis%20and%20Butt-Head%20%28USA%29%20%28Beta%29.zip" TargetMode="External"/><Relationship Id="rId263" Type="http://schemas.openxmlformats.org/officeDocument/2006/relationships/hyperlink" Target="https://archive.org/download/ni-roms/roms/Sega%20-%20Mega%20Drive%20-%20Genesis.zip/Beavis%20and%20Butt-Head%20%28Europe%29.zip" TargetMode="External"/><Relationship Id="rId262" Type="http://schemas.openxmlformats.org/officeDocument/2006/relationships/hyperlink" Target="https://archive.org/download/ni-roms/roms/Sega%20-%20Mega%20Drive%20-%20Genesis.zip/Beauty%20and%20the%20Beast%20-%20Roar%20of%20the%20Beast%20%28USA%29.zip" TargetMode="External"/><Relationship Id="rId261" Type="http://schemas.openxmlformats.org/officeDocument/2006/relationships/hyperlink" Target="https://archive.org/download/ni-roms/roms/Sega%20-%20Mega%20Drive%20-%20Genesis.zip/Beauty%20and%20the%20Beast%20-%20Belle%27s%20Quest%20%28USA%29.zip" TargetMode="External"/><Relationship Id="rId268" Type="http://schemas.openxmlformats.org/officeDocument/2006/relationships/hyperlink" Target="https://archive.org/download/ni-roms/roms/Sega%20-%20Mega%20Drive%20-%20Genesis.zip/Beggar%20Prince%20%28World%29%20%28Rev%201%29%20%28Aftermarket%29%20%28Unl%29.zip" TargetMode="External"/><Relationship Id="rId267" Type="http://schemas.openxmlformats.org/officeDocument/2006/relationships/hyperlink" Target="https://archive.org/download/ni-roms/roms/Sega%20-%20Mega%20Drive%20-%20Genesis.zip/Beggar%20Prince%20%28World%29%20%28Aftermarket%29%20%28Unl%29.zip" TargetMode="External"/><Relationship Id="rId266" Type="http://schemas.openxmlformats.org/officeDocument/2006/relationships/hyperlink" Target="https://archive.org/download/ni-roms/roms/Sega%20-%20Mega%20Drive%20-%20Genesis.zip/Beethoven%27s%202nd%20-%20The%20Quest%20for%20Pups%20%28USA%29%20%28Proto%29.zip" TargetMode="External"/><Relationship Id="rId265" Type="http://schemas.openxmlformats.org/officeDocument/2006/relationships/hyperlink" Target="https://archive.org/download/ni-roms/roms/Sega%20-%20Mega%20Drive%20-%20Genesis.zip/Beavis%20and%20Butt-Head%20%28USA%29.zip" TargetMode="External"/><Relationship Id="rId260" Type="http://schemas.openxmlformats.org/officeDocument/2006/relationships/hyperlink" Target="https://archive.org/download/ni-roms/roms/Sega%20-%20Mega%20Drive%20-%20Genesis.zip/Beastball%20%28World%29%20%28Evercade%29%20%28Aftermarket%29%20%28Unl%29.zip" TargetMode="External"/><Relationship Id="rId259" Type="http://schemas.openxmlformats.org/officeDocument/2006/relationships/hyperlink" Target="https://archive.org/download/ni-roms/roms/Sega%20-%20Mega%20Drive%20-%20Genesis.zip/Beastball%20%28Europe%29%20%28Proto%29.zip" TargetMode="External"/><Relationship Id="rId258" Type="http://schemas.openxmlformats.org/officeDocument/2006/relationships/hyperlink" Target="https://archive.org/download/ni-roms/roms/Sega%20-%20Mega%20Drive%20-%20Genesis.zip/Beast%20Wrestler%20%28World%29%20%28Evercade%29%20%28Aftermarket%29%20%28Unl%29.zip" TargetMode="External"/><Relationship Id="rId253" Type="http://schemas.openxmlformats.org/officeDocument/2006/relationships/hyperlink" Target="https://archive.org/download/ni-roms/roms/Sega%20-%20Mega%20Drive%20-%20Genesis.zip/Battletoads%20%28World%29.zip" TargetMode="External"/><Relationship Id="rId252" Type="http://schemas.openxmlformats.org/officeDocument/2006/relationships/hyperlink" Target="https://archive.org/download/ni-roms/roms/Sega%20-%20Mega%20Drive%20-%20Genesis.zip/Battletech%20-%20A%20Game%20of%20Armored%20Combat%20%28USA%29.zip" TargetMode="External"/><Relationship Id="rId251" Type="http://schemas.openxmlformats.org/officeDocument/2006/relationships/hyperlink" Target="https://archive.org/download/ni-roms/roms/Sega%20-%20Mega%20Drive%20-%20Genesis.zip/Battlemaster%20%28USA%29.zip" TargetMode="External"/><Relationship Id="rId250" Type="http://schemas.openxmlformats.org/officeDocument/2006/relationships/hyperlink" Target="https://archive.org/download/ni-roms/roms/Sega%20-%20Mega%20Drive%20-%20Genesis.zip/Battle%20Squadron%20%28USA%2C%20Europe%29.zip" TargetMode="External"/><Relationship Id="rId257" Type="http://schemas.openxmlformats.org/officeDocument/2006/relationships/hyperlink" Target="https://archive.org/download/ni-roms/roms/Sega%20-%20Mega%20Drive%20-%20Genesis.zip/Beast%20Wrestler%20%28USA%29.zip" TargetMode="External"/><Relationship Id="rId256" Type="http://schemas.openxmlformats.org/officeDocument/2006/relationships/hyperlink" Target="https://archive.org/download/ni-roms/roms/Sega%20-%20Mega%20Drive%20-%20Genesis.zip/Beast%20Wrestler%20%28Japan%29%20%28Beta%29%20%281991-09-13%29.zip" TargetMode="External"/><Relationship Id="rId255" Type="http://schemas.openxmlformats.org/officeDocument/2006/relationships/hyperlink" Target="https://archive.org/download/ni-roms/roms/Sega%20-%20Mega%20Drive%20-%20Genesis.zip/Beast%20Warriors%20%28Japan%29.zip" TargetMode="External"/><Relationship Id="rId254" Type="http://schemas.openxmlformats.org/officeDocument/2006/relationships/hyperlink" Target="https://archive.org/download/ni-roms/roms/Sega%20-%20Mega%20Drive%20-%20Genesis.zip/Battletoads-Double%20Dragon%20%28USA%29.zip" TargetMode="External"/><Relationship Id="rId293" Type="http://schemas.openxmlformats.org/officeDocument/2006/relationships/hyperlink" Target="https://archive.org/download/ni-roms/roms/Sega%20-%20Mega%20Drive%20-%20Genesis.zip/Beyond%20Oasis%20%28USA%29%20%28Beta%29%20%281994-11-01%29.zip" TargetMode="External"/><Relationship Id="rId292" Type="http://schemas.openxmlformats.org/officeDocument/2006/relationships/hyperlink" Target="https://archive.org/download/ni-roms/roms/Sega%20-%20Mega%20Drive%20-%20Genesis.zip/Best%20of%20the%20Best%20-%20Championship%20Karate%20%28USA%29.zip" TargetMode="External"/><Relationship Id="rId291" Type="http://schemas.openxmlformats.org/officeDocument/2006/relationships/hyperlink" Target="https://archive.org/download/ni-roms/roms/Sega%20-%20Mega%20Drive%20-%20Genesis.zip/Best%20of%20the%20Best%20-%20Championship%20Karate%20%28Europe%29%20%28Proto%29.zip" TargetMode="External"/><Relationship Id="rId290" Type="http://schemas.openxmlformats.org/officeDocument/2006/relationships/hyperlink" Target="https://archive.org/download/ni-roms/roms/Sega%20-%20Mega%20Drive%20-%20Genesis.zip/Berenstain%20Bears%27%20Camping%20Adventure%2C%20The%20%28USA%29.zip" TargetMode="External"/><Relationship Id="rId286" Type="http://schemas.openxmlformats.org/officeDocument/2006/relationships/hyperlink" Target="https://archive.org/download/ni-roms/roms/Sega%20-%20Mega%20Drive%20-%20Genesis.zip/Berenstain%20Bears%27%20Camping%20Adventure%2C%20The%20%28USA%29%20%28Beta%29%20%281994-08-02%29.zip" TargetMode="External"/><Relationship Id="rId285" Type="http://schemas.openxmlformats.org/officeDocument/2006/relationships/hyperlink" Target="https://archive.org/download/ni-roms/roms/Sega%20-%20Mega%20Drive%20-%20Genesis.zip/Berenstain%20Bears%27%20Camping%20Adventure%2C%20The%20%28USA%29%20%28Beta%29%20%281994-08-01%29.zip" TargetMode="External"/><Relationship Id="rId284" Type="http://schemas.openxmlformats.org/officeDocument/2006/relationships/hyperlink" Target="https://archive.org/download/ni-roms/roms/Sega%20-%20Mega%20Drive%20-%20Genesis.zip/Berenstain%20Bears%27%20Camping%20Adventure%2C%20The%20%28USA%29%20%28Beta%29%20%281994-07-20%29.zip" TargetMode="External"/><Relationship Id="rId283" Type="http://schemas.openxmlformats.org/officeDocument/2006/relationships/hyperlink" Target="https://archive.org/download/ni-roms/roms/Sega%20-%20Mega%20Drive%20-%20Genesis.zip/Berenstain%20Bears%27%20Camping%20Adventure%2C%20The%20%28USA%29%20%28Beta%29%20%281994-07-16%29.zip" TargetMode="External"/><Relationship Id="rId289" Type="http://schemas.openxmlformats.org/officeDocument/2006/relationships/hyperlink" Target="https://archive.org/download/ni-roms/roms/Sega%20-%20Mega%20Drive%20-%20Genesis.zip/Berenstain%20Bears%27%20Camping%20Adventure%2C%20The%20%28USA%29%20%28Beta%29%20%281994-08-08%29.zip" TargetMode="External"/><Relationship Id="rId288" Type="http://schemas.openxmlformats.org/officeDocument/2006/relationships/hyperlink" Target="https://archive.org/download/ni-roms/roms/Sega%20-%20Mega%20Drive%20-%20Genesis.zip/Berenstain%20Bears%27%20Camping%20Adventure%2C%20The%20%28USA%29%20%28Beta%29%20%281994-08-05%29.zip" TargetMode="External"/><Relationship Id="rId287" Type="http://schemas.openxmlformats.org/officeDocument/2006/relationships/hyperlink" Target="https://archive.org/download/ni-roms/roms/Sega%20-%20Mega%20Drive%20-%20Genesis.zip/Berenstain%20Bears%27%20Camping%20Adventure%2C%20The%20%28USA%29%20%28Beta%29%20%281994-08-03%29.zip" TargetMode="External"/><Relationship Id="rId282" Type="http://schemas.openxmlformats.org/officeDocument/2006/relationships/hyperlink" Target="https://archive.org/download/ni-roms/roms/Sega%20-%20Mega%20Drive%20-%20Genesis.zip/Berenstain%20Bears%27%20Camping%20Adventure%2C%20The%20%28USA%29%20%28Beta%29%20%281994-07-09%29.zip" TargetMode="External"/><Relationship Id="rId281" Type="http://schemas.openxmlformats.org/officeDocument/2006/relationships/hyperlink" Target="https://archive.org/download/ni-roms/roms/Sega%20-%20Mega%20Drive%20-%20Genesis.zip/Berenstain%20Bears%27%20Camping%20Adventure%2C%20The%20%28USA%29%20%28Beta%29%20%281994-06-10%29.zip" TargetMode="External"/><Relationship Id="rId280" Type="http://schemas.openxmlformats.org/officeDocument/2006/relationships/hyperlink" Target="https://archive.org/download/ni-roms/roms/Sega%20-%20Mega%20Drive%20-%20Genesis.zip/Berenstain%20Bears%27%20Camping%20Adventure%2C%20The%20%28USA%29%20%28Beta%29%20%281994-06-02%29.zip" TargetMode="External"/><Relationship Id="rId275" Type="http://schemas.openxmlformats.org/officeDocument/2006/relationships/hyperlink" Target="https://archive.org/download/ni-roms/roms/Sega%20-%20Mega%20Drive%20-%20Genesis.zip/Berenstain%20Bears%27%20Camping%20Adventure%2C%20The%20%28USA%29%20%28Beta%29%20%281994-05-17%29.zip" TargetMode="External"/><Relationship Id="rId274" Type="http://schemas.openxmlformats.org/officeDocument/2006/relationships/hyperlink" Target="https://archive.org/download/ni-roms/roms/Sega%20-%20Mega%20Drive%20-%20Genesis.zip/Berenstain%20Bears%27%20Camping%20Adventure%2C%20The%20%28USA%29%20%28Beta%29%20%281994-05-11%29.zip" TargetMode="External"/><Relationship Id="rId273" Type="http://schemas.openxmlformats.org/officeDocument/2006/relationships/hyperlink" Target="https://archive.org/download/ni-roms/roms/Sega%20-%20Mega%20Drive%20-%20Genesis.zip/Berenstain%20Bears%27%20Camping%20Adventure%2C%20The%20%28USA%29%20%28Beta%29%20%281994-05-06%29.zip" TargetMode="External"/><Relationship Id="rId272" Type="http://schemas.openxmlformats.org/officeDocument/2006/relationships/hyperlink" Target="https://archive.org/download/ni-roms/roms/Sega%20-%20Mega%20Drive%20-%20Genesis.zip/Berenstain%20Bears%27%20Camping%20Adventure%2C%20The%20%28USA%29%20%28Beta%29%20%281994-04-29%29.zip" TargetMode="External"/><Relationship Id="rId279" Type="http://schemas.openxmlformats.org/officeDocument/2006/relationships/hyperlink" Target="https://archive.org/download/ni-roms/roms/Sega%20-%20Mega%20Drive%20-%20Genesis.zip/Berenstain%20Bears%27%20Camping%20Adventure%2C%20The%20%28USA%29%20%28Beta%29%20%281994-05-30%29.zip" TargetMode="External"/><Relationship Id="rId278" Type="http://schemas.openxmlformats.org/officeDocument/2006/relationships/hyperlink" Target="https://archive.org/download/ni-roms/roms/Sega%20-%20Mega%20Drive%20-%20Genesis.zip/Berenstain%20Bears%27%20Camping%20Adventure%2C%20The%20%28USA%29%20%28Beta%29%20%281994-05-26%29.zip" TargetMode="External"/><Relationship Id="rId277" Type="http://schemas.openxmlformats.org/officeDocument/2006/relationships/hyperlink" Target="https://archive.org/download/ni-roms/roms/Sega%20-%20Mega%20Drive%20-%20Genesis.zip/Berenstain%20Bears%27%20Camping%20Adventure%2C%20The%20%28USA%29%20%28Beta%29%20%281994-05-23%29.zip" TargetMode="External"/><Relationship Id="rId276" Type="http://schemas.openxmlformats.org/officeDocument/2006/relationships/hyperlink" Target="https://archive.org/download/ni-roms/roms/Sega%20-%20Mega%20Drive%20-%20Genesis.zip/Berenstain%20Bears%27%20Camping%20Adventure%2C%20The%20%28USA%29%20%28Beta%29%20%281994-05-19%29.zip" TargetMode="External"/><Relationship Id="rId1851" Type="http://schemas.openxmlformats.org/officeDocument/2006/relationships/hyperlink" Target="https://archive.org/download/ni-roms/roms/Sega%20-%20Mega%20Drive%20-%20Genesis.zip/OutRunners%20%28USA%29.zip" TargetMode="External"/><Relationship Id="rId1852" Type="http://schemas.openxmlformats.org/officeDocument/2006/relationships/hyperlink" Target="https://archive.org/download/ni-roms/roms/Sega%20-%20Mega%20Drive%20-%20Genesis.zip/Outback%20Joey%20%28USA%29.zip" TargetMode="External"/><Relationship Id="rId1853" Type="http://schemas.openxmlformats.org/officeDocument/2006/relationships/hyperlink" Target="https://archive.org/download/ni-roms/roms/Sega%20-%20Mega%20Drive%20-%20Genesis.zip/Outlander%20%28USA%29%20%28Beta%29.zip" TargetMode="External"/><Relationship Id="rId1854" Type="http://schemas.openxmlformats.org/officeDocument/2006/relationships/hyperlink" Target="https://archive.org/download/ni-roms/roms/Sega%20-%20Mega%20Drive%20-%20Genesis.zip/Outlander%20%28USA%29.zip" TargetMode="External"/><Relationship Id="rId1855" Type="http://schemas.openxmlformats.org/officeDocument/2006/relationships/hyperlink" Target="https://archive.org/download/ni-roms/roms/Sega%20-%20Mega%20Drive%20-%20Genesis.zip/Out%20of%20This%20World%20%28USA%29%20%28Beta%29.zip" TargetMode="External"/><Relationship Id="rId1856" Type="http://schemas.openxmlformats.org/officeDocument/2006/relationships/hyperlink" Target="https://archive.org/download/ni-roms/roms/Sega%20-%20Mega%20Drive%20-%20Genesis.zip/Out%20of%20This%20World%20%28USA%29.zip" TargetMode="External"/><Relationship Id="rId1857" Type="http://schemas.openxmlformats.org/officeDocument/2006/relationships/hyperlink" Target="https://archive.org/download/ni-roms/roms/Sega%20-%20Mega%20Drive%20-%20Genesis.zip/Out%20of%20the%20Vortex%20%28USA%29%20%28Proto%29.zip" TargetMode="External"/><Relationship Id="rId1858" Type="http://schemas.openxmlformats.org/officeDocument/2006/relationships/hyperlink" Target="https://archive.org/download/ni-roms/roms/Sega%20-%20Mega%20Drive%20-%20Genesis.zip/Outworld%202375%20A.D.%20%28USA%29%20%28Proto%29%20%28HeartBeat%20Catalyst%29.zip" TargetMode="External"/><Relationship Id="rId1859" Type="http://schemas.openxmlformats.org/officeDocument/2006/relationships/hyperlink" Target="https://archive.org/download/ni-roms/roms/Sega%20-%20Mega%20Drive%20-%20Genesis.zip/Overdrive%20%28World%29%20%28Evoke%202013%29%20%28Aftermarket%29%20%28Unl%29.zip" TargetMode="External"/><Relationship Id="rId1850" Type="http://schemas.openxmlformats.org/officeDocument/2006/relationships/hyperlink" Target="https://archive.org/download/ni-roms/roms/Sega%20-%20Mega%20Drive%20-%20Genesis.zip/OutRunners%20%28Japan%29.zip" TargetMode="External"/><Relationship Id="rId1840" Type="http://schemas.openxmlformats.org/officeDocument/2006/relationships/hyperlink" Target="https://archive.org/download/ni-roms/roms/Sega%20-%20Mega%20Drive%20-%20Genesis.zip/Ottifants%2C%20The%20%28Europe%29%20%28De%29%20%28Beta%29.zip" TargetMode="External"/><Relationship Id="rId1841" Type="http://schemas.openxmlformats.org/officeDocument/2006/relationships/hyperlink" Target="https://archive.org/download/ni-roms/roms/Sega%20-%20Mega%20Drive%20-%20Genesis.zip/Ottifants%2C%20The%20%28Europe%29%20%28En%2CFr%2CDe%2CEs%2CIt%29.zip" TargetMode="External"/><Relationship Id="rId1842" Type="http://schemas.openxmlformats.org/officeDocument/2006/relationships/hyperlink" Target="https://archive.org/download/ni-roms/roms/Sega%20-%20Mega%20Drive%20-%20Genesis.zip/OutRun%20%28Japan%29%20%28En%29%20%28Pirate%29.zip" TargetMode="External"/><Relationship Id="rId1843" Type="http://schemas.openxmlformats.org/officeDocument/2006/relationships/hyperlink" Target="https://archive.org/download/ni-roms/roms/Sega%20-%20Mega%20Drive%20-%20Genesis.zip/OutRun%20%28Japan%29.zip" TargetMode="External"/><Relationship Id="rId1844" Type="http://schemas.openxmlformats.org/officeDocument/2006/relationships/hyperlink" Target="https://archive.org/download/ni-roms/roms/Sega%20-%20Mega%20Drive%20-%20Genesis.zip/OutRun%20%28USA%2C%20Europe%29%20%28Sega%20Smash%20Pack%29.zip" TargetMode="External"/><Relationship Id="rId1845" Type="http://schemas.openxmlformats.org/officeDocument/2006/relationships/hyperlink" Target="https://archive.org/download/ni-roms/roms/Sega%20-%20Mega%20Drive%20-%20Genesis.zip/OutRun%20%28USA%2C%20Europe%29.zip" TargetMode="External"/><Relationship Id="rId1846" Type="http://schemas.openxmlformats.org/officeDocument/2006/relationships/hyperlink" Target="https://archive.org/download/ni-roms/roms/Sega%20-%20Mega%20Drive%20-%20Genesis.zip/OutRun%202019%20%28Europe%29.zip" TargetMode="External"/><Relationship Id="rId1847" Type="http://schemas.openxmlformats.org/officeDocument/2006/relationships/hyperlink" Target="https://archive.org/download/ni-roms/roms/Sega%20-%20Mega%20Drive%20-%20Genesis.zip/OutRun%202019%20%28Japan%29.zip" TargetMode="External"/><Relationship Id="rId1848" Type="http://schemas.openxmlformats.org/officeDocument/2006/relationships/hyperlink" Target="https://archive.org/download/ni-roms/roms/Sega%20-%20Mega%20Drive%20-%20Genesis.zip/OutRun%202019%20%28USA%29%20%28Beta%29.zip" TargetMode="External"/><Relationship Id="rId1849" Type="http://schemas.openxmlformats.org/officeDocument/2006/relationships/hyperlink" Target="https://archive.org/download/ni-roms/roms/Sega%20-%20Mega%20Drive%20-%20Genesis.zip/OutRun%202019%20%28USA%29.zip" TargetMode="External"/><Relationship Id="rId1873" Type="http://schemas.openxmlformats.org/officeDocument/2006/relationships/hyperlink" Target="https://archive.org/download/ni-roms/roms/Sega%20-%20Mega%20Drive%20-%20Genesis.zip/Pac-Attack%20%28USA%29.zip" TargetMode="External"/><Relationship Id="rId1874" Type="http://schemas.openxmlformats.org/officeDocument/2006/relationships/hyperlink" Target="https://archive.org/download/ni-roms/roms/Sega%20-%20Mega%20Drive%20-%20Genesis.zip/Pac-Man%202%20-%20The%20New%20Adventures%20%28USA%29.zip" TargetMode="External"/><Relationship Id="rId1875" Type="http://schemas.openxmlformats.org/officeDocument/2006/relationships/hyperlink" Target="https://archive.org/download/ni-roms/roms/Sega%20-%20Mega%20Drive%20-%20Genesis.zip/Pac-Mania%20%28USA%2C%20Europe%29.zip" TargetMode="External"/><Relationship Id="rId1876" Type="http://schemas.openxmlformats.org/officeDocument/2006/relationships/hyperlink" Target="https://archive.org/download/ni-roms/roms/Sega%20-%20Mega%20Drive%20-%20Genesis.zip/Pac-Panic%20%28Europe%29.zip" TargetMode="External"/><Relationship Id="rId1877" Type="http://schemas.openxmlformats.org/officeDocument/2006/relationships/hyperlink" Target="https://archive.org/download/ni-roms/roms/Sega%20-%20Mega%20Drive%20-%20Genesis.zip/Pachinko%20Kuunyan%20%28Japan%29.zip" TargetMode="External"/><Relationship Id="rId1878" Type="http://schemas.openxmlformats.org/officeDocument/2006/relationships/hyperlink" Target="https://archive.org/download/ni-roms/roms/Sega%20-%20Mega%20Drive%20-%20Genesis.zip/Paddle%20Fighter%20%28Japan%29%20%28Game%20no%20Kanzume%20Otokuyou%29.zip" TargetMode="External"/><Relationship Id="rId1879" Type="http://schemas.openxmlformats.org/officeDocument/2006/relationships/hyperlink" Target="https://archive.org/download/ni-roms/roms/Sega%20-%20Mega%20Drive%20-%20Genesis.zip/Paddle%20Fighter%20%28Japan%29%20%28SegaNet%29.zip" TargetMode="External"/><Relationship Id="rId1870" Type="http://schemas.openxmlformats.org/officeDocument/2006/relationships/hyperlink" Target="https://archive.org/download/ni-roms/roms/Sega%20-%20Mega%20Drive%20-%20Genesis.zip/PGA%20Tour%20Golf%20II%20%28USA%2C%20Europe%29%20%28Rev%20A%29.zip" TargetMode="External"/><Relationship Id="rId1871" Type="http://schemas.openxmlformats.org/officeDocument/2006/relationships/hyperlink" Target="https://archive.org/download/ni-roms/roms/Sega%20-%20Mega%20Drive%20-%20Genesis.zip/PGA%20Tour%20Golf%20II%20%28USA%2C%20Europe%29.zip" TargetMode="External"/><Relationship Id="rId1872" Type="http://schemas.openxmlformats.org/officeDocument/2006/relationships/hyperlink" Target="https://archive.org/download/ni-roms/roms/Sega%20-%20Mega%20Drive%20-%20Genesis.zip/PGA%20Tour%20Golf%20III%20%28USA%2C%20Europe%29.zip" TargetMode="External"/><Relationship Id="rId1862" Type="http://schemas.openxmlformats.org/officeDocument/2006/relationships/hyperlink" Target="https://archive.org/download/ni-roms/roms/Sega%20-%20Mega%20Drive%20-%20Genesis.zip/Ozaki%20Naomichi%20no%20Super%20Masters%20%28Japan%29.zip" TargetMode="External"/><Relationship Id="rId1863" Type="http://schemas.openxmlformats.org/officeDocument/2006/relationships/hyperlink" Target="https://archive.org/download/ni-roms/roms/Sega%20-%20Mega%20Drive%20-%20Genesis.zip/P.T.O.%20-%20Pacific%20Theater%20of%20Operations%20%28USA%29.zip" TargetMode="External"/><Relationship Id="rId1864" Type="http://schemas.openxmlformats.org/officeDocument/2006/relationships/hyperlink" Target="https://archive.org/download/ni-roms/roms/Sega%20-%20Mega%20Drive%20-%20Genesis.zip/PGA%20European%20Tour%20%28USA%2C%20Europe%29.zip" TargetMode="External"/><Relationship Id="rId1865" Type="http://schemas.openxmlformats.org/officeDocument/2006/relationships/hyperlink" Target="https://archive.org/download/ni-roms/roms/Sega%20-%20Mega%20Drive%20-%20Genesis.zip/PGA%20Tour%2096%20%28USA%2C%20Europe%29.zip" TargetMode="External"/><Relationship Id="rId1866" Type="http://schemas.openxmlformats.org/officeDocument/2006/relationships/hyperlink" Target="https://archive.org/download/ni-roms/roms/Sega%20-%20Mega%20Drive%20-%20Genesis.zip/PGA%20Tour%20Golf%20%28USA%29%20%28HeartBeat%20Catalyst%29.zip" TargetMode="External"/><Relationship Id="rId1867" Type="http://schemas.openxmlformats.org/officeDocument/2006/relationships/hyperlink" Target="https://archive.org/download/ni-roms/roms/Sega%20-%20Mega%20Drive%20-%20Genesis.zip/PGA%20Tour%20Golf%20%28USA%2C%20Europe%29%20%28PGA07%29.zip" TargetMode="External"/><Relationship Id="rId1868" Type="http://schemas.openxmlformats.org/officeDocument/2006/relationships/hyperlink" Target="https://archive.org/download/ni-roms/roms/Sega%20-%20Mega%20Drive%20-%20Genesis.zip/PGA%20Tour%20Golf%20%28USA%2C%20Europe%29%20%28PGA09%29.zip" TargetMode="External"/><Relationship Id="rId1869" Type="http://schemas.openxmlformats.org/officeDocument/2006/relationships/hyperlink" Target="https://archive.org/download/ni-roms/roms/Sega%20-%20Mega%20Drive%20-%20Genesis.zip/PGA%20Tour%20Golf%20II%20%28Japan%29.zip" TargetMode="External"/><Relationship Id="rId1860" Type="http://schemas.openxmlformats.org/officeDocument/2006/relationships/hyperlink" Target="https://archive.org/download/ni-roms/roms/Sega%20-%20Mega%20Drive%20-%20Genesis.zip/Overdrive%20%28World%29%20%28v1.1%29%20%28Aftermarket%29%20%28Unl%29.zip" TargetMode="External"/><Relationship Id="rId1861" Type="http://schemas.openxmlformats.org/officeDocument/2006/relationships/hyperlink" Target="https://archive.org/download/ni-roms/roms/Sega%20-%20Mega%20Drive%20-%20Genesis.zip/Overdrive%202%20%28World%29%20%28Revision%202017%29%20%28Aftermarket%29%20%28Unl%29.zip" TargetMode="External"/><Relationship Id="rId1810" Type="http://schemas.openxmlformats.org/officeDocument/2006/relationships/hyperlink" Target="https://archive.org/download/ni-roms/roms/Sega%20-%20Mega%20Drive%20-%20Genesis.zip/Nuclear%20Rush%20%28USA%29%20%28Proto%29%20%281994-08-06%29.zip" TargetMode="External"/><Relationship Id="rId1811" Type="http://schemas.openxmlformats.org/officeDocument/2006/relationships/hyperlink" Target="https://archive.org/download/ni-roms/roms/Sega%20-%20Mega%20Drive%20-%20Genesis.zip/Nyordax%20%28World%29%20%28Aftermarket%29%20%28Unl%29.zip" TargetMode="External"/><Relationship Id="rId1812" Type="http://schemas.openxmlformats.org/officeDocument/2006/relationships/hyperlink" Target="https://archive.org/download/ni-roms/roms/Sega%20-%20Mega%20Drive%20-%20Genesis.zip/Nyuushi%20Chokuzen%20Check%20-%20Nanmon%20Kimon%20Kiki%20Kaikai%20%28Japan%29%20%28Sega%20Channel%29.zip" TargetMode="External"/><Relationship Id="rId1813" Type="http://schemas.openxmlformats.org/officeDocument/2006/relationships/hyperlink" Target="https://archive.org/download/ni-roms/roms/Sega%20-%20Mega%20Drive%20-%20Genesis.zip/Ocean%20Beach%20Volley%20%28World%29%20%28Proto%29%20%28Aftermarket%29%20%28Unl%29.zip" TargetMode="External"/><Relationship Id="rId1814" Type="http://schemas.openxmlformats.org/officeDocument/2006/relationships/hyperlink" Target="https://archive.org/download/ni-roms/roms/Sega%20-%20Mega%20Drive%20-%20Genesis.zip/Odeio%20Carros%20%28World%29%20%28Aftermarket%29%20%28Unl%29.zip" TargetMode="External"/><Relationship Id="rId1815" Type="http://schemas.openxmlformats.org/officeDocument/2006/relationships/hyperlink" Target="https://archive.org/download/ni-roms/roms/Sega%20-%20Mega%20Drive%20-%20Genesis.zip/Oh%20Mummy%20Genesis%20%28World%29%20%28Aftermarket%29%20%28Unl%29.zip" TargetMode="External"/><Relationship Id="rId1816" Type="http://schemas.openxmlformats.org/officeDocument/2006/relationships/hyperlink" Target="https://archive.org/download/ni-roms/roms/Sega%20-%20Mega%20Drive%20-%20Genesis.zip/Old%20Towers%20%28USA%29%20%28Aftermarket%29%20%28Unl%29.zip" TargetMode="External"/><Relationship Id="rId1817" Type="http://schemas.openxmlformats.org/officeDocument/2006/relationships/hyperlink" Target="https://archive.org/download/ni-roms/roms/Sega%20-%20Mega%20Drive%20-%20Genesis.zip/Old%20Towers%20%28World%29%20%28Aftermarket%29%20%28Unl%29.zip" TargetMode="External"/><Relationship Id="rId1818" Type="http://schemas.openxmlformats.org/officeDocument/2006/relationships/hyperlink" Target="https://archive.org/download/ni-roms/roms/Sega%20-%20Mega%20Drive%20-%20Genesis.zip/Old%20Towers%20%28World%29%20%28v1.1%29%20%28Aftermarket%29%20%28Unl%29.zip" TargetMode="External"/><Relationship Id="rId1819" Type="http://schemas.openxmlformats.org/officeDocument/2006/relationships/hyperlink" Target="https://archive.org/download/ni-roms/roms/Sega%20-%20Mega%20Drive%20-%20Genesis.zip/Old%20Towers%20%28World%29%20%28v1.2%29%20%28Aftermarket%29%20%28Unl%29.zip" TargetMode="External"/><Relationship Id="rId1800" Type="http://schemas.openxmlformats.org/officeDocument/2006/relationships/hyperlink" Target="https://archive.org/download/ni-roms/roms/Sega%20-%20Mega%20Drive%20-%20Genesis.zip/Nikkan%20Sports%20Pro%20Yakyuu%20VAN%20%28Japan%29.zip" TargetMode="External"/><Relationship Id="rId1801" Type="http://schemas.openxmlformats.org/officeDocument/2006/relationships/hyperlink" Target="https://archive.org/download/ni-roms/roms/Sega%20-%20Mega%20Drive%20-%20Genesis.zip/Ninja%20Burai%20Densetsu%20%28Japan%29%20%28Beta%29%20%281991-05-28%29.zip" TargetMode="External"/><Relationship Id="rId1802" Type="http://schemas.openxmlformats.org/officeDocument/2006/relationships/hyperlink" Target="https://archive.org/download/ni-roms/roms/Sega%20-%20Mega%20Drive%20-%20Genesis.zip/Ninja%20Burai%20Densetsu%20%28Japan%29.zip" TargetMode="External"/><Relationship Id="rId1803" Type="http://schemas.openxmlformats.org/officeDocument/2006/relationships/hyperlink" Target="https://archive.org/download/ni-roms/roms/Sega%20-%20Mega%20Drive%20-%20Genesis.zip/Ninja%20Gaiden%20%28Japan%29%20%28En%29%20%28Proto%29.zip" TargetMode="External"/><Relationship Id="rId1804" Type="http://schemas.openxmlformats.org/officeDocument/2006/relationships/hyperlink" Target="https://archive.org/download/ni-roms/roms/Sega%20-%20Mega%20Drive%20-%20Genesis.zip/No%20Escape%20%28USA%29.zip" TargetMode="External"/><Relationship Id="rId1805" Type="http://schemas.openxmlformats.org/officeDocument/2006/relationships/hyperlink" Target="https://archive.org/download/ni-roms/roms/Sega%20-%20Mega%20Drive%20-%20Genesis.zip/Nobunaga%27s%20Ambition%20%28USA%29.zip" TargetMode="External"/><Relationship Id="rId1806" Type="http://schemas.openxmlformats.org/officeDocument/2006/relationships/hyperlink" Target="https://archive.org/download/ni-roms/roms/Sega%20-%20Mega%20Drive%20-%20Genesis.zip/Nobunaga%20no%20Yabou%20-%20Bushou%20Fuuunroku%20%28Japan%29.zip" TargetMode="External"/><Relationship Id="rId1807" Type="http://schemas.openxmlformats.org/officeDocument/2006/relationships/hyperlink" Target="https://archive.org/download/ni-roms/roms/Sega%20-%20Mega%20Drive%20-%20Genesis.zip/Nobunaga%20no%20Yabou%20-%20Haouden%20%28Japan%29.zip" TargetMode="External"/><Relationship Id="rId1808" Type="http://schemas.openxmlformats.org/officeDocument/2006/relationships/hyperlink" Target="https://archive.org/download/ni-roms/roms/Sega%20-%20Mega%20Drive%20-%20Genesis.zip/Nobunaga%20no%20Yabou%20-%20Zenkoku%20Ban%20%28Japan%29.zip" TargetMode="External"/><Relationship Id="rId1809" Type="http://schemas.openxmlformats.org/officeDocument/2006/relationships/hyperlink" Target="https://archive.org/download/ni-roms/roms/Sega%20-%20Mega%20Drive%20-%20Genesis.zip/Normy%27s%20Beach%20Babe-O-Rama%20%28USA%2C%20Europe%29.zip" TargetMode="External"/><Relationship Id="rId1830" Type="http://schemas.openxmlformats.org/officeDocument/2006/relationships/hyperlink" Target="https://archive.org/download/ni-roms/roms/Sega%20-%20Mega%20Drive%20-%20Genesis.zip/Ooze%2C%20The%20%28Japan%2C%20USA%29%20%28En%29.zip" TargetMode="External"/><Relationship Id="rId1831" Type="http://schemas.openxmlformats.org/officeDocument/2006/relationships/hyperlink" Target="https://archive.org/download/ni-roms/roms/Sega%20-%20Mega%20Drive%20-%20Genesis.zip/Ooze%2C%20The%20%28USA%29%20%28Beta%29%20%281995-06-15%29.zip" TargetMode="External"/><Relationship Id="rId1832" Type="http://schemas.openxmlformats.org/officeDocument/2006/relationships/hyperlink" Target="https://archive.org/download/ni-roms/roms/Sega%20-%20Mega%20Drive%20-%20Genesis.zip/Ooze%2C%20The%20%28USA%29%20%28Beta%29%20%281995-06-19%29.zip" TargetMode="External"/><Relationship Id="rId1833" Type="http://schemas.openxmlformats.org/officeDocument/2006/relationships/hyperlink" Target="https://archive.org/download/ni-roms/roms/Sega%20-%20Mega%20Drive%20-%20Genesis.zip/Ooze%2C%20The%20%28USA%29%20%28Beta%29%20%281995-06-22%29.zip" TargetMode="External"/><Relationship Id="rId1834" Type="http://schemas.openxmlformats.org/officeDocument/2006/relationships/hyperlink" Target="https://archive.org/download/ni-roms/roms/Sega%20-%20Mega%20Drive%20-%20Genesis.zip/Ooze%2C%20The%20%28USA%29%20%28Beta%29%20%281995-06-26%29.zip" TargetMode="External"/><Relationship Id="rId1835" Type="http://schemas.openxmlformats.org/officeDocument/2006/relationships/hyperlink" Target="https://archive.org/download/ni-roms/roms/Sega%20-%20Mega%20Drive%20-%20Genesis.zip/Ooze%2C%20The%20%28USA%29%20%28Beta%29%20%281995-06-29%29%20%28Alt%29.zip" TargetMode="External"/><Relationship Id="rId1836" Type="http://schemas.openxmlformats.org/officeDocument/2006/relationships/hyperlink" Target="https://archive.org/download/ni-roms/roms/Sega%20-%20Mega%20Drive%20-%20Genesis.zip/Ooze%2C%20The%20%28USA%29%20%28Beta%29%20%281995-06-29%29.zip" TargetMode="External"/><Relationship Id="rId1837" Type="http://schemas.openxmlformats.org/officeDocument/2006/relationships/hyperlink" Target="https://archive.org/download/ni-roms/roms/Sega%20-%20Mega%20Drive%20-%20Genesis.zip/Operation%20Europe%20-%20Path%20to%20Victory%201939-45%20%28USA%29.zip" TargetMode="External"/><Relationship Id="rId1838" Type="http://schemas.openxmlformats.org/officeDocument/2006/relationships/hyperlink" Target="https://archive.org/download/ni-roms/roms/Sega%20-%20Mega%20Drive%20-%20Genesis.zip/Ordinary%20Gerbil%20%28World%29%20%28Aftermarket%29%20%28Unl%29.zip" TargetMode="External"/><Relationship Id="rId1839" Type="http://schemas.openxmlformats.org/officeDocument/2006/relationships/hyperlink" Target="https://archive.org/download/ni-roms/roms/Sega%20-%20Mega%20Drive%20-%20Genesis.zip/Osomatsu-kun%20Hachamecha%20Gekijou%20%28Japan%29.zip" TargetMode="External"/><Relationship Id="rId1820" Type="http://schemas.openxmlformats.org/officeDocument/2006/relationships/hyperlink" Target="https://archive.org/download/ni-roms/roms/Sega%20-%20Mega%20Drive%20-%20Genesis.zip/Olympic%20Gold%20%28Europe%29%20%28En%2CFr%2CDe%2CEs%2CIt%2CNl%2CPt%2CSv%29.zip" TargetMode="External"/><Relationship Id="rId1821" Type="http://schemas.openxmlformats.org/officeDocument/2006/relationships/hyperlink" Target="https://archive.org/download/ni-roms/roms/Sega%20-%20Mega%20Drive%20-%20Genesis.zip/Olympic%20Gold%20%28Japan%2C%20USA%29%20%28En%2CFr%2CDe%2CEs%2CIt%2CNl%2CPt%2CSv%29.zip" TargetMode="External"/><Relationship Id="rId1822" Type="http://schemas.openxmlformats.org/officeDocument/2006/relationships/hyperlink" Target="https://archive.org/download/ni-roms/roms/Sega%20-%20Mega%20Drive%20-%20Genesis.zip/Olympic%20Gold%20%28Japan%2C%20USA%2C%20Korea%29%20%28En%2CFr%2CDe%2CEs%2CIt%2CNl%2CPt%2CSv%29%20%28Rev%20A%29.zip" TargetMode="External"/><Relationship Id="rId1823" Type="http://schemas.openxmlformats.org/officeDocument/2006/relationships/hyperlink" Target="https://archive.org/download/ni-roms/roms/Sega%20-%20Mega%20Drive%20-%20Genesis.zip/Olympic%20Summer%20Games%20%28Europe%29.zip" TargetMode="External"/><Relationship Id="rId1824" Type="http://schemas.openxmlformats.org/officeDocument/2006/relationships/hyperlink" Target="https://archive.org/download/ni-roms/roms/Sega%20-%20Mega%20Drive%20-%20Genesis.zip/Olympic%20Summer%20Games%20%28USA%29.zip" TargetMode="External"/><Relationship Id="rId1825" Type="http://schemas.openxmlformats.org/officeDocument/2006/relationships/hyperlink" Target="https://archive.org/download/ni-roms/roms/Sega%20-%20Mega%20Drive%20-%20Genesis.zip/Omega%20Blast%20%28World%29%20%28Ja%29%20%28v0.9%29%20%28Aftermarket%29%20%28Unl%29.zip" TargetMode="External"/><Relationship Id="rId1826" Type="http://schemas.openxmlformats.org/officeDocument/2006/relationships/hyperlink" Target="https://archive.org/download/ni-roms/roms/Sega%20-%20Mega%20Drive%20-%20Genesis.zip/On%20Dal%20Jang%20Goon%20%28Korea%29.zip" TargetMode="External"/><Relationship Id="rId1827" Type="http://schemas.openxmlformats.org/officeDocument/2006/relationships/hyperlink" Target="https://archive.org/download/ni-roms/roms/Sega%20-%20Mega%20Drive%20-%20Genesis.zip/Onslaught%20%28USA%2C%20Europe%29%20%28Unl%29.zip" TargetMode="External"/><Relationship Id="rId1828" Type="http://schemas.openxmlformats.org/officeDocument/2006/relationships/hyperlink" Target="https://archive.org/download/ni-roms/roms/Sega%20-%20Mega%20Drive%20-%20Genesis.zip/Ooze%2C%20The%20%28Europe%29%20%28Beta%29%20%281995-07-28%29.zip" TargetMode="External"/><Relationship Id="rId1829" Type="http://schemas.openxmlformats.org/officeDocument/2006/relationships/hyperlink" Target="https://archive.org/download/ni-roms/roms/Sega%20-%20Mega%20Drive%20-%20Genesis.zip/Ooze%2C%20The%20%28Europe%29.zip" TargetMode="External"/><Relationship Id="rId1895" Type="http://schemas.openxmlformats.org/officeDocument/2006/relationships/hyperlink" Target="https://archive.org/download/ni-roms/roms/Sega%20-%20Mega%20Drive%20-%20Genesis.zip/Papi%20Commando%20Remix%20Deluxe%20%28World%29%20%28v1.1%29%20%28Aftermarket%29%20%28Unl%29.zip" TargetMode="External"/><Relationship Id="rId1896" Type="http://schemas.openxmlformats.org/officeDocument/2006/relationships/hyperlink" Target="https://archive.org/download/ni-roms/roms/Sega%20-%20Mega%20Drive%20-%20Genesis.zip/Papi%20Commando%20Tennis%20%28World%29%20%28Demo%29%20%28Aftermarket%29%20%28Unl%29.zip" TargetMode="External"/><Relationship Id="rId1897" Type="http://schemas.openxmlformats.org/officeDocument/2006/relationships/hyperlink" Target="https://archive.org/download/ni-roms/roms/Sega%20-%20Mega%20Drive%20-%20Genesis.zip/PapiRium%20%28World%29%20%28Demo%29%20%28Aftermarket%29%20%28Unl%29.zip" TargetMode="External"/><Relationship Id="rId1898" Type="http://schemas.openxmlformats.org/officeDocument/2006/relationships/hyperlink" Target="https://archive.org/download/ni-roms/roms/Sega%20-%20Mega%20Drive%20-%20Genesis.zip/Parachute%20%28World%29%20%28Pt%29%20%28v1.1%29%20%28Aftermarket%29%20%28Unl%29.zip" TargetMode="External"/><Relationship Id="rId1899" Type="http://schemas.openxmlformats.org/officeDocument/2006/relationships/hyperlink" Target="https://archive.org/download/ni-roms/roms/Sega%20-%20Mega%20Drive%20-%20Genesis.zip/Party%20Quiz%20Mega%20Q%20%28Japan%29.zip" TargetMode="External"/><Relationship Id="rId1890" Type="http://schemas.openxmlformats.org/officeDocument/2006/relationships/hyperlink" Target="https://archive.org/download/ni-roms/roms/Sega%20-%20Mega%20Drive%20-%20Genesis.zip/Papi%20Commando%20%28World%29%20%28Aftermarket%29%20%28Unl%29.zip" TargetMode="External"/><Relationship Id="rId1891" Type="http://schemas.openxmlformats.org/officeDocument/2006/relationships/hyperlink" Target="https://archive.org/download/ni-roms/roms/Sega%20-%20Mega%20Drive%20-%20Genesis.zip/Papi%20Commando%20%28World%29%20%28Demo%29%20%28Aftermarket%29%20%28Unl%29.zip" TargetMode="External"/><Relationship Id="rId1892" Type="http://schemas.openxmlformats.org/officeDocument/2006/relationships/hyperlink" Target="https://archive.org/download/ni-roms/roms/Sega%20-%20Mega%20Drive%20-%20Genesis.zip/Papi%20Commando%20-%20Second%20Blood%20%28World%29%20%28Demo%29%20%28Aftermarket%29%20%28Unl%29.zip" TargetMode="External"/><Relationship Id="rId1893" Type="http://schemas.openxmlformats.org/officeDocument/2006/relationships/hyperlink" Target="https://archive.org/download/ni-roms/roms/Sega%20-%20Mega%20Drive%20-%20Genesis.zip/Papi%20Commando%20Remix%20%28World%29%20%28Aftermarket%29%20%28Unl%29.zip" TargetMode="External"/><Relationship Id="rId1894" Type="http://schemas.openxmlformats.org/officeDocument/2006/relationships/hyperlink" Target="https://archive.org/download/ni-roms/roms/Sega%20-%20Mega%20Drive%20-%20Genesis.zip/Papi%20Commando%20Remix%20Deluxe%20%28World%29%20%28Aftermarket%29%20%28Unl%29.zip" TargetMode="External"/><Relationship Id="rId1884" Type="http://schemas.openxmlformats.org/officeDocument/2006/relationships/hyperlink" Target="https://archive.org/download/ni-roms/roms/Sega%20-%20Mega%20Drive%20-%20Genesis.zip/Panorama%20Cotton%20%28Japan%29.zip" TargetMode="External"/><Relationship Id="rId1885" Type="http://schemas.openxmlformats.org/officeDocument/2006/relationships/hyperlink" Target="https://archive.org/download/ni-roms/roms/Sega%20-%20Mega%20Drive%20-%20Genesis.zip/Panorama%20Cotton%20%28USA%29%20%28Aftermarket%29%20%28Unl%29.zip" TargetMode="External"/><Relationship Id="rId1886" Type="http://schemas.openxmlformats.org/officeDocument/2006/relationships/hyperlink" Target="https://archive.org/download/ni-roms/roms/Sega%20-%20Mega%20Drive%20-%20Genesis.zip/Paperboy%20%28Japan%29.zip" TargetMode="External"/><Relationship Id="rId1887" Type="http://schemas.openxmlformats.org/officeDocument/2006/relationships/hyperlink" Target="https://archive.org/download/ni-roms/roms/Sega%20-%20Mega%20Drive%20-%20Genesis.zip/Paperboy%20%28USA%2C%20Europe%29%20%28Beta%29%20%281991-10-28%29.zip" TargetMode="External"/><Relationship Id="rId1888" Type="http://schemas.openxmlformats.org/officeDocument/2006/relationships/hyperlink" Target="https://archive.org/download/ni-roms/roms/Sega%20-%20Mega%20Drive%20-%20Genesis.zip/Paperboy%20%28USA%2C%20Europe%29.zip" TargetMode="External"/><Relationship Id="rId1889" Type="http://schemas.openxmlformats.org/officeDocument/2006/relationships/hyperlink" Target="https://archive.org/download/ni-roms/roms/Sega%20-%20Mega%20Drive%20-%20Genesis.zip/Paperboy%202%20%28USA%2C%20Europe%29.zip" TargetMode="External"/><Relationship Id="rId1880" Type="http://schemas.openxmlformats.org/officeDocument/2006/relationships/hyperlink" Target="https://archive.org/download/ni-roms/roms/Sega%20-%20Mega%20Drive%20-%20Genesis.zip/Pagemaster%2C%20The%20%28Europe%29.zip" TargetMode="External"/><Relationship Id="rId1881" Type="http://schemas.openxmlformats.org/officeDocument/2006/relationships/hyperlink" Target="https://archive.org/download/ni-roms/roms/Sega%20-%20Mega%20Drive%20-%20Genesis.zip/Pagemaster%2C%20The%20%28USA%29%20%28Beta%29.zip" TargetMode="External"/><Relationship Id="rId1882" Type="http://schemas.openxmlformats.org/officeDocument/2006/relationships/hyperlink" Target="https://archive.org/download/ni-roms/roms/Sega%20-%20Mega%20Drive%20-%20Genesis.zip/Pagemaster%2C%20The%20%28USA%29.zip" TargetMode="External"/><Relationship Id="rId1883" Type="http://schemas.openxmlformats.org/officeDocument/2006/relationships/hyperlink" Target="https://archive.org/download/ni-roms/roms/Sega%20-%20Mega%20Drive%20-%20Genesis.zip/Panorama%20Cotton%20%28Japan%29%20%28Beta%29%20%281993-11-27%29.zip" TargetMode="External"/><Relationship Id="rId228" Type="http://schemas.openxmlformats.org/officeDocument/2006/relationships/hyperlink" Target="https://archive.org/download/ni-roms/roms/Sega%20-%20Mega%20Drive%20-%20Genesis.zip/Bare%20Knuckle%20III%20%28Japan%29.zip" TargetMode="External"/><Relationship Id="rId227" Type="http://schemas.openxmlformats.org/officeDocument/2006/relationships/hyperlink" Target="https://archive.org/download/ni-roms/roms/Sega%20-%20Mega%20Drive%20-%20Genesis.zip/Bare%20Knuckle%20III%20%28Japan%29%20%28Beta%29.zip" TargetMode="External"/><Relationship Id="rId226" Type="http://schemas.openxmlformats.org/officeDocument/2006/relationships/hyperlink" Target="https://archive.org/download/ni-roms/roms/Sega%20-%20Mega%20Drive%20-%20Genesis.zip/Bare%20Knuckle%20II%20%28Japan%29%20%28Beta%29.zip" TargetMode="External"/><Relationship Id="rId225" Type="http://schemas.openxmlformats.org/officeDocument/2006/relationships/hyperlink" Target="https://archive.org/download/ni-roms/roms/Sega%20-%20Mega%20Drive%20-%20Genesis.zip/Barbie%20Vacation%20Adventure%20%28USA%29%20%28Proto%29.zip" TargetMode="External"/><Relationship Id="rId229" Type="http://schemas.openxmlformats.org/officeDocument/2006/relationships/hyperlink" Target="https://archive.org/download/ni-roms/roms/Sega%20-%20Mega%20Drive%20-%20Genesis.zip/Bare%20Knuckled%20Princess%20%28World%29%20%28v0.1%29%20%28Proto%29%20%28bitbitJAM%202016%29%20%28Aftermarket%29%20%28Unl%29.zip" TargetMode="External"/><Relationship Id="rId220" Type="http://schemas.openxmlformats.org/officeDocument/2006/relationships/hyperlink" Target="https://archive.org/download/ni-roms/roms/Sega%20-%20Mega%20Drive%20-%20Genesis.zip/Barbarian%20%28World%29%20%28F.L.%29%20%28Commodore%2064%29%20%28Aftermarket%29%20%28Unl%29.zip" TargetMode="External"/><Relationship Id="rId224" Type="http://schemas.openxmlformats.org/officeDocument/2006/relationships/hyperlink" Target="https://archive.org/download/ni-roms/roms/Sega%20-%20Mega%20Drive%20-%20Genesis.zip/Barbie%20Super%20Model%20%28USA%29.zip" TargetMode="External"/><Relationship Id="rId223" Type="http://schemas.openxmlformats.org/officeDocument/2006/relationships/hyperlink" Target="https://archive.org/download/ni-roms/roms/Sega%20-%20Mega%20Drive%20-%20Genesis.zip/Barbie%20Super%20Model%20%28USA%29%20%28Beta%29%20%281993-06-30%29.zip" TargetMode="External"/><Relationship Id="rId222" Type="http://schemas.openxmlformats.org/officeDocument/2006/relationships/hyperlink" Target="https://archive.org/download/ni-roms/roms/Sega%20-%20Mega%20Drive%20-%20Genesis.zip/Barbarian%20%28World%29%20%28Z-team%29%20%28Aftermarket%29%20%28Unl%29.zip" TargetMode="External"/><Relationship Id="rId221" Type="http://schemas.openxmlformats.org/officeDocument/2006/relationships/hyperlink" Target="https://archive.org/download/ni-roms/roms/Sega%20-%20Mega%20Drive%20-%20Genesis.zip/Barbarian%20%28World%29%20%28F.L.%29%20%28ZX%20Spectrum%29%20%28Aftermarket%29%20%28Unl%29.zip" TargetMode="External"/><Relationship Id="rId217" Type="http://schemas.openxmlformats.org/officeDocument/2006/relationships/hyperlink" Target="https://archive.org/download/ni-roms/roms/Sega%20-%20Mega%20Drive%20-%20Genesis.zip/Barbarian%20%28World%29%20%28F.L.%29%20%28Amiga%20500%29%20%28Aftermarket%29%20%28Unl%29.zip" TargetMode="External"/><Relationship Id="rId216" Type="http://schemas.openxmlformats.org/officeDocument/2006/relationships/hyperlink" Target="https://archive.org/download/ni-roms/roms/Sega%20-%20Mega%20Drive%20-%20Genesis.zip/Baoxiao%20Sanguo%20%28Taiwan%29%20%28Unl%29.zip" TargetMode="External"/><Relationship Id="rId215" Type="http://schemas.openxmlformats.org/officeDocument/2006/relationships/hyperlink" Target="https://archive.org/download/ni-roms/roms/Sega%20-%20Mega%20Drive%20-%20Genesis.zip/Baoxiao%20Sanguo%20%28Taiwan%29%20%28Unl%29%20%28Alt%29.zip" TargetMode="External"/><Relationship Id="rId214" Type="http://schemas.openxmlformats.org/officeDocument/2006/relationships/hyperlink" Target="https://archive.org/download/ni-roms/roms/Sega%20-%20Mega%20Drive%20-%20Genesis.zip/Bao%20Long%20Tu%20-%20Violent%20Dragon%20Rabbit%20%28World%29%20%28v0.2.25%29%20%28Proto%29%20%28Aftermarket%29%20%28Unl%29.zip" TargetMode="External"/><Relationship Id="rId219" Type="http://schemas.openxmlformats.org/officeDocument/2006/relationships/hyperlink" Target="https://archive.org/download/ni-roms/roms/Sega%20-%20Mega%20Drive%20-%20Genesis.zip/Barbarian%20%28World%29%20%28F.L.%29%20%28Atari%20ST%29%20%28Aftermarket%29%20%28Unl%29.zip" TargetMode="External"/><Relationship Id="rId218" Type="http://schemas.openxmlformats.org/officeDocument/2006/relationships/hyperlink" Target="https://archive.org/download/ni-roms/roms/Sega%20-%20Mega%20Drive%20-%20Genesis.zip/Barbarian%20%28World%29%20%28F.L.%29%20%28Amstrad%20CPC%29%20%28Aftermarket%29%20%28Unl%29.zip" TargetMode="External"/><Relationship Id="rId213" Type="http://schemas.openxmlformats.org/officeDocument/2006/relationships/hyperlink" Target="https://archive.org/download/ni-roms/roms/Sega%20-%20Mega%20Drive%20-%20Genesis.zip/Ballz%203D%20-%20The%20Battle%20of%20the%20Ballz%20%28USA%2C%20Europe%29.zip" TargetMode="External"/><Relationship Id="rId212" Type="http://schemas.openxmlformats.org/officeDocument/2006/relationships/hyperlink" Target="https://archive.org/download/ni-roms/roms/Sega%20-%20Mega%20Drive%20-%20Genesis.zip/Ballz%203D%20-%20The%20Battle%20of%20the%20Ballz%20%28USA%2C%20Europe%29%20%28Beta%202%29.zip" TargetMode="External"/><Relationship Id="rId211" Type="http://schemas.openxmlformats.org/officeDocument/2006/relationships/hyperlink" Target="https://archive.org/download/ni-roms/roms/Sega%20-%20Mega%20Drive%20-%20Genesis.zip/Ballz%203D%20-%20The%20Battle%20of%20the%20Ballz%20%28USA%2C%20Europe%29%20%28Beta%201%29.zip" TargetMode="External"/><Relationship Id="rId210" Type="http://schemas.openxmlformats.org/officeDocument/2006/relationships/hyperlink" Target="https://archive.org/download/ni-roms/roms/Sega%20-%20Mega%20Drive%20-%20Genesis.zip/Ball%20Jacks%20%28Japan%2C%20Europe%29%20%28En%29.zip" TargetMode="External"/><Relationship Id="rId249" Type="http://schemas.openxmlformats.org/officeDocument/2006/relationships/hyperlink" Target="https://archive.org/download/ni-roms/roms/Sega%20-%20Mega%20Drive%20-%20Genesis.zip/Battle%20Squadron%20%28USA%2C%20Europe%29%20%28Rev%201%29%20%28Beta%29%20%281991-01-18%29%20%28Sega%20Channel%29.zip" TargetMode="External"/><Relationship Id="rId248" Type="http://schemas.openxmlformats.org/officeDocument/2006/relationships/hyperlink" Target="https://archive.org/download/ni-roms/roms/Sega%20-%20Mega%20Drive%20-%20Genesis.zip/Battle%20Mania%20Daiginjou%20%28Japan%2C%20Korea%29%20%28Ja%29.zip" TargetMode="External"/><Relationship Id="rId247" Type="http://schemas.openxmlformats.org/officeDocument/2006/relationships/hyperlink" Target="https://archive.org/download/ni-roms/roms/Sega%20-%20Mega%20Drive%20-%20Genesis.zip/Battle%20Mania%20%28Japan%29.zip" TargetMode="External"/><Relationship Id="rId242" Type="http://schemas.openxmlformats.org/officeDocument/2006/relationships/hyperlink" Target="https://archive.org/download/ni-roms/roms/Sega%20-%20Mega%20Drive%20-%20Genesis.zip/Batman%20Forever%20%28World%29.zip" TargetMode="External"/><Relationship Id="rId241" Type="http://schemas.openxmlformats.org/officeDocument/2006/relationships/hyperlink" Target="https://archive.org/download/ni-roms/roms/Sega%20-%20Mega%20Drive%20-%20Genesis.zip/Batman%20-%20The%20Video%20Game%20%28USA%29.zip" TargetMode="External"/><Relationship Id="rId240" Type="http://schemas.openxmlformats.org/officeDocument/2006/relationships/hyperlink" Target="https://archive.org/download/ni-roms/roms/Sega%20-%20Mega%20Drive%20-%20Genesis.zip/Batman%20-%20Revenge%20of%20the%20Joker%20%28USA%29.zip" TargetMode="External"/><Relationship Id="rId246" Type="http://schemas.openxmlformats.org/officeDocument/2006/relationships/hyperlink" Target="https://archive.org/download/ni-roms/roms/Sega%20-%20Mega%20Drive%20-%20Genesis.zip/Battle%20Mania%20%28Japan%29%20%28Beta%29%20%281991-05-28%29.zip" TargetMode="External"/><Relationship Id="rId245" Type="http://schemas.openxmlformats.org/officeDocument/2006/relationships/hyperlink" Target="https://archive.org/download/ni-roms/roms/Sega%20-%20Mega%20Drive%20-%20Genesis.zip/Battle%20Golfer%20Yui%20%28Japan%29.zip" TargetMode="External"/><Relationship Id="rId244" Type="http://schemas.openxmlformats.org/officeDocument/2006/relationships/hyperlink" Target="https://archive.org/download/ni-roms/roms/Sega%20-%20Mega%20Drive%20-%20Genesis.zip/Battle%20City%20%28World%29%20%28Proto%29%20%282020-04-22%29%20%28Aftermarket%29%20%28Pirate%29.zip" TargetMode="External"/><Relationship Id="rId243" Type="http://schemas.openxmlformats.org/officeDocument/2006/relationships/hyperlink" Target="https://archive.org/download/ni-roms/roms/Sega%20-%20Mega%20Drive%20-%20Genesis.zip/Batman%20Returns%20%28World%29.zip" TargetMode="External"/><Relationship Id="rId239" Type="http://schemas.openxmlformats.org/officeDocument/2006/relationships/hyperlink" Target="https://archive.org/download/ni-roms/roms/Sega%20-%20Mega%20Drive%20-%20Genesis.zip/Batman%20%28Japan%29.zip" TargetMode="External"/><Relationship Id="rId238" Type="http://schemas.openxmlformats.org/officeDocument/2006/relationships/hyperlink" Target="https://archive.org/download/ni-roms/roms/Sega%20-%20Mega%20Drive%20-%20Genesis.zip/Batman%20%28Europe%29.zip" TargetMode="External"/><Relationship Id="rId237" Type="http://schemas.openxmlformats.org/officeDocument/2006/relationships/hyperlink" Target="https://archive.org/download/ni-roms/roms/Sega%20-%20Mega%20Drive%20-%20Genesis.zip/Batalha%20Naval%20%28Brazil%29%20%28Mega%20Drive%204%29.zip" TargetMode="External"/><Relationship Id="rId236" Type="http://schemas.openxmlformats.org/officeDocument/2006/relationships/hyperlink" Target="https://archive.org/download/ni-roms/roms/Sega%20-%20Mega%20Drive%20-%20Genesis.zip/Bass%20Masters%20Classic%20-%20Pro%20Edition%20%28USA%29.zip" TargetMode="External"/><Relationship Id="rId231" Type="http://schemas.openxmlformats.org/officeDocument/2006/relationships/hyperlink" Target="https://archive.org/download/ni-roms/roms/Sega%20-%20Mega%20Drive%20-%20Genesis.zip/Barkley%20Shut%20Up%20and%20Jam%202%20%28USA%29%20%28Beta%29.zip" TargetMode="External"/><Relationship Id="rId230" Type="http://schemas.openxmlformats.org/officeDocument/2006/relationships/hyperlink" Target="https://archive.org/download/ni-roms/roms/Sega%20-%20Mega%20Drive%20-%20Genesis.zip/Barkley%20Shut%20Up%20and%20Jam%21%20%28USA%2C%20Europe%29.zip" TargetMode="External"/><Relationship Id="rId235" Type="http://schemas.openxmlformats.org/officeDocument/2006/relationships/hyperlink" Target="https://archive.org/download/ni-roms/roms/Sega%20-%20Mega%20Drive%20-%20Genesis.zip/Bass%20Masters%20Classic%20%28USA%29.zip" TargetMode="External"/><Relationship Id="rId234" Type="http://schemas.openxmlformats.org/officeDocument/2006/relationships/hyperlink" Target="https://archive.org/download/ni-roms/roms/Sega%20-%20Mega%20Drive%20-%20Genesis.zip/Barney%27s%20Hide%20%26%20Seek%20Game%20%28USA%29.zip" TargetMode="External"/><Relationship Id="rId233" Type="http://schemas.openxmlformats.org/officeDocument/2006/relationships/hyperlink" Target="https://archive.org/download/ni-roms/roms/Sega%20-%20Mega%20Drive%20-%20Genesis.zip/Barney%27s%20Hide%20%26%20Seek%20Game%20%28USA%29%20%28Beta%29%20%281993-09-18%29.zip" TargetMode="External"/><Relationship Id="rId232" Type="http://schemas.openxmlformats.org/officeDocument/2006/relationships/hyperlink" Target="https://archive.org/download/ni-roms/roms/Sega%20-%20Mega%20Drive%20-%20Genesis.zip/Barkley%20Shut%20Up%20and%20Jam%202%20%28USA%29.zip" TargetMode="External"/><Relationship Id="rId206" Type="http://schemas.openxmlformats.org/officeDocument/2006/relationships/hyperlink" Target="https://archive.org/download/ni-roms/roms/Sega%20-%20Mega%20Drive%20-%20Genesis.zip/Back%20to%20the%20Future%20Part%20III%20%28Europe%29.zip" TargetMode="External"/><Relationship Id="rId205" Type="http://schemas.openxmlformats.org/officeDocument/2006/relationships/hyperlink" Target="https://archive.org/download/ni-roms/roms/Sega%20-%20Mega%20Drive%20-%20Genesis.zip/Baby%20Boom%20%28USA%29%20%28Proto%29%20%281994-08-11%29.zip" TargetMode="External"/><Relationship Id="rId204" Type="http://schemas.openxmlformats.org/officeDocument/2006/relationships/hyperlink" Target="https://archive.org/download/ni-roms/roms/Sega%20-%20Mega%20Drive%20-%20Genesis.zip/Baby%20Boom%20%28USA%29%20%28Proto%29%20%281994-06-06%29.zip" TargetMode="External"/><Relationship Id="rId203" Type="http://schemas.openxmlformats.org/officeDocument/2006/relationships/hyperlink" Target="https://archive.org/download/ni-roms/roms/Sega%20-%20Mega%20Drive%20-%20Genesis.zip/Baby%20Boom%20%28USA%29%20%28Proto%29%20%281994-06-03%29.zip" TargetMode="External"/><Relationship Id="rId209" Type="http://schemas.openxmlformats.org/officeDocument/2006/relationships/hyperlink" Target="https://archive.org/download/ni-roms/roms/Sega%20-%20Mega%20Drive%20-%20Genesis.zip/Bahamut%20Senki%20%28Japan%29.zip" TargetMode="External"/><Relationship Id="rId208" Type="http://schemas.openxmlformats.org/officeDocument/2006/relationships/hyperlink" Target="https://archive.org/download/ni-roms/roms/Sega%20-%20Mega%20Drive%20-%20Genesis.zip/Bad%20Omen%20%28Japan%2C%20Korea%29%20%28En%29.zip" TargetMode="External"/><Relationship Id="rId207" Type="http://schemas.openxmlformats.org/officeDocument/2006/relationships/hyperlink" Target="https://archive.org/download/ni-roms/roms/Sega%20-%20Mega%20Drive%20-%20Genesis.zip/Back%20to%20the%20Future%20Part%20III%20%28USA%29.zip" TargetMode="External"/><Relationship Id="rId202" Type="http://schemas.openxmlformats.org/officeDocument/2006/relationships/hyperlink" Target="https://archive.org/download/ni-roms/roms/Sega%20-%20Mega%20Drive%20-%20Genesis.zip/Baby%27s%20Day%20Out%20%28USA%29%20%28Proto%202%29.zip" TargetMode="External"/><Relationship Id="rId201" Type="http://schemas.openxmlformats.org/officeDocument/2006/relationships/hyperlink" Target="https://archive.org/download/ni-roms/roms/Sega%20-%20Mega%20Drive%20-%20Genesis.zip/Baby%27s%20Day%20Out%20%28USA%29%20%28Proto%201%29.zip" TargetMode="External"/><Relationship Id="rId200" Type="http://schemas.openxmlformats.org/officeDocument/2006/relationships/hyperlink" Target="https://archive.org/download/ni-roms/roms/Sega%20-%20Mega%20Drive%20-%20Genesis.zip/B.O.B.%20%28USA%2C%20Europe%29.zip" TargetMode="External"/><Relationship Id="rId1910" Type="http://schemas.openxmlformats.org/officeDocument/2006/relationships/hyperlink" Target="https://archive.org/download/ni-roms/roms/Sega%20-%20Mega%20Drive%20-%20Genesis.zip/Pele%21%20%28USA%2C%20Europe%29.zip" TargetMode="External"/><Relationship Id="rId1911" Type="http://schemas.openxmlformats.org/officeDocument/2006/relationships/hyperlink" Target="https://archive.org/download/ni-roms/roms/Sega%20-%20Mega%20Drive%20-%20Genesis.zip/Pele%20II%20-%20World%20Tournament%20Soccer%20%28USA%2C%20Europe%29.zip" TargetMode="External"/><Relationship Id="rId1912" Type="http://schemas.openxmlformats.org/officeDocument/2006/relationships/hyperlink" Target="https://archive.org/download/ni-roms/roms/Sega%20-%20Mega%20Drive%20-%20Genesis.zip/Pense%20Bem%20%28Brazil%29%20%28Mega%20Drive%204%29.zip" TargetMode="External"/><Relationship Id="rId1913" Type="http://schemas.openxmlformats.org/officeDocument/2006/relationships/hyperlink" Target="https://archive.org/download/ni-roms/roms/Sega%20-%20Mega%20Drive%20-%20Genesis.zip/Pepenga%20Pengo%20%28Japan%29.zip" TargetMode="External"/><Relationship Id="rId1914" Type="http://schemas.openxmlformats.org/officeDocument/2006/relationships/hyperlink" Target="https://archive.org/download/ni-roms/roms/Sega%20-%20Mega%20Drive%20-%20Genesis.zip/Perlin%20%26%20Pinpin%20-%20The%20Robin%20Tower%20-%20Back%20to%20School%20%28World%29%20%28Demo%201%29%20%28Aftermarket%29%20%28Unl%29.zip" TargetMode="External"/><Relationship Id="rId1915" Type="http://schemas.openxmlformats.org/officeDocument/2006/relationships/hyperlink" Target="https://archive.org/download/ni-roms/roms/Sega%20-%20Mega%20Drive%20-%20Genesis.zip/Perlin%20%26%20Pinpin%20-%20The%20Robin%20Tower%20-%20Back%20to%20School%20%28World%29%20%28Demo%202%29%20%28Aftermarket%29%20%28Unl%29.zip" TargetMode="External"/><Relationship Id="rId1916" Type="http://schemas.openxmlformats.org/officeDocument/2006/relationships/hyperlink" Target="https://archive.org/download/ni-roms/roms/Sega%20-%20Mega%20Drive%20-%20Genesis.zip/Perlin%20%26%20Pinpin%20-%20The%20Robin%20Tower%20-%20Case%20Closed%20%5Bsomehow%5D%20%28World%29%20%28Demo%29%20%28Aftermarket%29%20%28Unl%29.zip" TargetMode="External"/><Relationship Id="rId1917" Type="http://schemas.openxmlformats.org/officeDocument/2006/relationships/hyperlink" Target="https://archive.org/download/ni-roms/roms/Sega%20-%20Mega%20Drive%20-%20Genesis.zip/Pete%20Sampras%20Tennis%20%28Europe%29%20%28Rev%202%29%20%28MDSTEE13%29.zip" TargetMode="External"/><Relationship Id="rId1918" Type="http://schemas.openxmlformats.org/officeDocument/2006/relationships/hyperlink" Target="https://archive.org/download/ni-roms/roms/Sega%20-%20Mega%20Drive%20-%20Genesis.zip/Pete%20Sampras%20Tennis%20%28USA%2C%20Europe%29%20%28MDST6636%29%20%28J-Cart%29.zip" TargetMode="External"/><Relationship Id="rId1919" Type="http://schemas.openxmlformats.org/officeDocument/2006/relationships/hyperlink" Target="https://archive.org/download/ni-roms/roms/Sega%20-%20Mega%20Drive%20-%20Genesis.zip/Pete%20Sampras%20Tennis%20%28USA%2C%20Europe%29%20%28Rev%201%29%20%28MDST17FF%29%20%28J-Cart%29.zip" TargetMode="External"/><Relationship Id="rId1900" Type="http://schemas.openxmlformats.org/officeDocument/2006/relationships/hyperlink" Target="https://archive.org/download/ni-roms/roms/Sega%20-%20Mega%20Drive%20-%20Genesis.zip/Passing%20Breeze%20-%20An%20Arcade%20Adventure%20%28World%29%20%28Aftermarket%29%20%28Unl%29.zip" TargetMode="External"/><Relationship Id="rId1901" Type="http://schemas.openxmlformats.org/officeDocument/2006/relationships/hyperlink" Target="https://archive.org/download/ni-roms/roms/Sega%20-%20Mega%20Drive%20-%20Genesis.zip/Pat%20Riley%20Basketball%20%28USA%29%20%28Beta%29%20%281990-06-14%29.zip" TargetMode="External"/><Relationship Id="rId1902" Type="http://schemas.openxmlformats.org/officeDocument/2006/relationships/hyperlink" Target="https://archive.org/download/ni-roms/roms/Sega%20-%20Mega%20Drive%20-%20Genesis.zip/Pat%20Riley%20Basketball%20%28USA%29.zip" TargetMode="External"/><Relationship Id="rId1903" Type="http://schemas.openxmlformats.org/officeDocument/2006/relationships/hyperlink" Target="https://archive.org/download/ni-roms/roms/Sega%20-%20Mega%20Drive%20-%20Genesis.zip/Payne%20Stewart%20Pro%20Golf%20%28USA%29%20%28Proto%201%29.zip" TargetMode="External"/><Relationship Id="rId1904" Type="http://schemas.openxmlformats.org/officeDocument/2006/relationships/hyperlink" Target="https://archive.org/download/ni-roms/roms/Sega%20-%20Mega%20Drive%20-%20Genesis.zip/Payne%20Stewart%20Pro%20Golf%20%28USA%29%20%28Proto%202%29.zip" TargetMode="External"/><Relationship Id="rId1905" Type="http://schemas.openxmlformats.org/officeDocument/2006/relationships/hyperlink" Target="https://archive.org/download/ni-roms/roms/Sega%20-%20Mega%20Drive%20-%20Genesis.zip/Pebble%20Beach%20Golf%20Links%20%28Europe%29.zip" TargetMode="External"/><Relationship Id="rId1906" Type="http://schemas.openxmlformats.org/officeDocument/2006/relationships/hyperlink" Target="https://archive.org/download/ni-roms/roms/Sega%20-%20Mega%20Drive%20-%20Genesis.zip/Pebble%20Beach%20Golf%20Links%20%28USA%29%20%28Rev%20A%29%20%281994-02-14%29%20%28Sega%20Channel%29.zip" TargetMode="External"/><Relationship Id="rId1907" Type="http://schemas.openxmlformats.org/officeDocument/2006/relationships/hyperlink" Target="https://archive.org/download/ni-roms/roms/Sega%20-%20Mega%20Drive%20-%20Genesis.zip/Pebble%20Beach%20Golf%20Links%20%28USA%29.zip" TargetMode="External"/><Relationship Id="rId1908" Type="http://schemas.openxmlformats.org/officeDocument/2006/relationships/hyperlink" Target="https://archive.org/download/ni-roms/roms/Sega%20-%20Mega%20Drive%20-%20Genesis.zip/Pedreiro%20Polar%20%28Brazil%29%20%28Super%20Mega%20Drive%203%29.zip" TargetMode="External"/><Relationship Id="rId1909" Type="http://schemas.openxmlformats.org/officeDocument/2006/relationships/hyperlink" Target="https://archive.org/download/ni-roms/roms/Sega%20-%20Mega%20Drive%20-%20Genesis.zip/Pele%21%20%28USA%2C%20Europe%29%20%28Sample%29.zip" TargetMode="External"/><Relationship Id="rId1972" Type="http://schemas.openxmlformats.org/officeDocument/2006/relationships/hyperlink" Target="https://archive.org/download/ni-roms/roms/Sega%20-%20Mega%20Drive%20-%20Genesis.zip/Phelios%20%28Japan%29%20%28En%29.zip" TargetMode="External"/><Relationship Id="rId1973" Type="http://schemas.openxmlformats.org/officeDocument/2006/relationships/hyperlink" Target="https://archive.org/download/ni-roms/roms/Sega%20-%20Mega%20Drive%20-%20Genesis.zip/Phelios%20%28USA%29.zip" TargetMode="External"/><Relationship Id="rId1974" Type="http://schemas.openxmlformats.org/officeDocument/2006/relationships/hyperlink" Target="https://archive.org/download/ni-roms/roms/Sega%20-%20Mega%20Drive%20-%20Genesis.zip/Phelios%20%28World%29%20%28Evercade%29%20%28Aftermarket%29%20%28Unl%29.zip" TargetMode="External"/><Relationship Id="rId1975" Type="http://schemas.openxmlformats.org/officeDocument/2006/relationships/hyperlink" Target="https://archive.org/download/ni-roms/roms/Sega%20-%20Mega%20Drive%20-%20Genesis.zip/Pier%20Solar%20and%20the%20Great%20Architects%20%28Europe%29%20%28En%2CFr%2CDe%29%20%28Reprint%29%20%28Aftermarket%29%20%28Unl%29.zip" TargetMode="External"/><Relationship Id="rId1976" Type="http://schemas.openxmlformats.org/officeDocument/2006/relationships/hyperlink" Target="https://archive.org/download/ni-roms/roms/Sega%20-%20Mega%20Drive%20-%20Genesis.zip/Pier%20Solar%20and%20the%20Great%20Architects%20%28Europe%29%20%28En%2CFr%2CDe%29%20%28Reprint%20A%29%20%28Aftermarket%29%20%28Unl%29.zip" TargetMode="External"/><Relationship Id="rId1977" Type="http://schemas.openxmlformats.org/officeDocument/2006/relationships/hyperlink" Target="https://archive.org/download/ni-roms/roms/Sega%20-%20Mega%20Drive%20-%20Genesis.zip/Pier%20Solar%20and%20the%20Great%20Architects%20%28Europe%29%20%28En%2CFr%2CDe%29%20%28Rev%201%29%20%28Collector%27s%20Edition%29%20%28Aftermarket%29%20%28Unl%29.zip" TargetMode="External"/><Relationship Id="rId1978" Type="http://schemas.openxmlformats.org/officeDocument/2006/relationships/hyperlink" Target="https://archive.org/download/ni-roms/roms/Sega%20-%20Mega%20Drive%20-%20Genesis.zip/Pier%20Solar%20and%20the%20Great%20Architects%20%28Japan%29%20%28En%2CFr%2CEs%29%20%28Aftermarket%29%20%28Unl%29.zip" TargetMode="External"/><Relationship Id="rId1979" Type="http://schemas.openxmlformats.org/officeDocument/2006/relationships/hyperlink" Target="https://archive.org/download/ni-roms/roms/Sega%20-%20Mega%20Drive%20-%20Genesis.zip/Pier%20Solar%20and%20the%20Great%20Architects%20%28USA%29%20%28Beta%29%20%28Aftermarket%29%20%28Unl%29.zip" TargetMode="External"/><Relationship Id="rId1970" Type="http://schemas.openxmlformats.org/officeDocument/2006/relationships/hyperlink" Target="https://archive.org/download/ni-roms/roms/Sega%20-%20Mega%20Drive%20-%20Genesis.zip/Phelios%20%28Europe%29.zip" TargetMode="External"/><Relationship Id="rId1971" Type="http://schemas.openxmlformats.org/officeDocument/2006/relationships/hyperlink" Target="https://archive.org/download/ni-roms/roms/Sega%20-%20Mega%20Drive%20-%20Genesis.zip/Phelios%20%28Japan%29%20%28En%29%20%28Virtual%20Console%29.zip" TargetMode="External"/><Relationship Id="rId1961" Type="http://schemas.openxmlformats.org/officeDocument/2006/relationships/hyperlink" Target="https://archive.org/download/ni-roms/roms/Sega%20-%20Mega%20Drive%20-%20Genesis.zip/Phantom%20Gear%20%28World%29%20%28v0.6%29%20%28Demo%29%20%28Aftermarket%29%20%28Unl%29.zip" TargetMode="External"/><Relationship Id="rId1962" Type="http://schemas.openxmlformats.org/officeDocument/2006/relationships/hyperlink" Target="https://archive.org/download/ni-roms/roms/Sega%20-%20Mega%20Drive%20-%20Genesis.zip/Phantom%20Gear%20%28World%29%20%28v0.9%29%20%28Demo%29%20%28Aftermarket%29%20%28Unl%29.zip" TargetMode="External"/><Relationship Id="rId1963" Type="http://schemas.openxmlformats.org/officeDocument/2006/relationships/hyperlink" Target="https://archive.org/download/ni-roms/roms/Sega%20-%20Mega%20Drive%20-%20Genesis.zip/Phantom%20Gear%20%28World%29%20%28v0.17%29%20%28Demo%29%20%28Bits%20Rule%20Games%29%20%28Aftermarket%29%20%28Unl%29.zip" TargetMode="External"/><Relationship Id="rId1964" Type="http://schemas.openxmlformats.org/officeDocument/2006/relationships/hyperlink" Target="https://archive.org/download/ni-roms/roms/Sega%20-%20Mega%20Drive%20-%20Genesis.zip/Phantom%20Gear%20%28World%29%20%28v0.17%29%20%28Demo%29%20%28Mega%20Cat%20Studios%29%20%28Aftermarket%29%20%28Unl%29.zip" TargetMode="External"/><Relationship Id="rId1965" Type="http://schemas.openxmlformats.org/officeDocument/2006/relationships/hyperlink" Target="https://archive.org/download/ni-roms/roms/Sega%20-%20Mega%20Drive%20-%20Genesis.zip/Phantom%20Gear%20%28World%29%20%28v0.20%29%20%28Demo%29%20%28Aftermarket%29%20%28Unl%29.zip" TargetMode="External"/><Relationship Id="rId1966" Type="http://schemas.openxmlformats.org/officeDocument/2006/relationships/hyperlink" Target="https://archive.org/download/ni-roms/roms/Sega%20-%20Mega%20Drive%20-%20Genesis.zip/Phantom%20Gear%20%28World%29%20%28v0.21%29%20%28Demo%29%20%28Aftermarket%29%20%28Unl%29.zip" TargetMode="External"/><Relationship Id="rId1967" Type="http://schemas.openxmlformats.org/officeDocument/2006/relationships/hyperlink" Target="https://archive.org/download/ni-roms/roms/Sega%20-%20Mega%20Drive%20-%20Genesis.zip/Phantom%20Gear%20%28World%29%20%28v0.22%29%20%28Demo%29%20%28Aftermarket%29%20%28Unl%29.zip" TargetMode="External"/><Relationship Id="rId1968" Type="http://schemas.openxmlformats.org/officeDocument/2006/relationships/hyperlink" Target="https://archive.org/download/ni-roms/roms/Sega%20-%20Mega%20Drive%20-%20Genesis.zip/Phantom%20Gear%20%28World%29%20%28v0.25%29%20%28Demo%29%20%28Aftermarket%29%20%28Unl%29.zip" TargetMode="External"/><Relationship Id="rId1969" Type="http://schemas.openxmlformats.org/officeDocument/2006/relationships/hyperlink" Target="https://archive.org/download/ni-roms/roms/Sega%20-%20Mega%20Drive%20-%20Genesis.zip/Phantom%20Gear%20%28World%29%20%28v0.32%29%20%28Demo%29%20%28Aftermarket%29%20%28Unl%29.zip" TargetMode="External"/><Relationship Id="rId1960" Type="http://schemas.openxmlformats.org/officeDocument/2006/relationships/hyperlink" Target="https://archive.org/download/ni-roms/roms/Sega%20-%20Mega%20Drive%20-%20Genesis.zip/Phantom%20Gear%20%28World%29%20%28v0.5%29%20%28Demo%29%20%28Aftermarket%29%20%28Unl%29.zip" TargetMode="External"/><Relationship Id="rId1994" Type="http://schemas.openxmlformats.org/officeDocument/2006/relationships/hyperlink" Target="https://archive.org/download/ni-roms/roms/Sega%20-%20Mega%20Drive%20-%20Genesis.zip/Piruja%20%28World%29%20%28Proto%29%20%28Aftermarket%29%20%28Unl%29.zip" TargetMode="External"/><Relationship Id="rId1995" Type="http://schemas.openxmlformats.org/officeDocument/2006/relationships/hyperlink" Target="https://archive.org/download/ni-roms/roms/Sega%20-%20Mega%20Drive%20-%20Genesis.zip/Pistoleiro%20%28World%29%20%28Proto%29%20%28Aftermarket%29%20%28Unl%29.zip" TargetMode="External"/><Relationship Id="rId1996" Type="http://schemas.openxmlformats.org/officeDocument/2006/relationships/hyperlink" Target="https://archive.org/download/ni-roms/roms/Sega%20-%20Mega%20Drive%20-%20Genesis.zip/Pit-Fighter%20%28World%29%20%28Beta%29.zip" TargetMode="External"/><Relationship Id="rId1997" Type="http://schemas.openxmlformats.org/officeDocument/2006/relationships/hyperlink" Target="https://archive.org/download/ni-roms/roms/Sega%20-%20Mega%20Drive%20-%20Genesis.zip/Pit-Fighter%20%28World%29%20%28En%2CJa%29.zip" TargetMode="External"/><Relationship Id="rId1998" Type="http://schemas.openxmlformats.org/officeDocument/2006/relationships/hyperlink" Target="https://archive.org/download/ni-roms/roms/Sega%20-%20Mega%20Drive%20-%20Genesis.zip/Pit-Fighter%20%28World%29%20%28Pirate%29.zip" TargetMode="External"/><Relationship Id="rId1999" Type="http://schemas.openxmlformats.org/officeDocument/2006/relationships/hyperlink" Target="https://archive.org/download/ni-roms/roms/Sega%20-%20Mega%20Drive%20-%20Genesis.zip/Pitfall%20-%20The%20Mayan%20Adventure%20%28Europe%29.zip" TargetMode="External"/><Relationship Id="rId1990" Type="http://schemas.openxmlformats.org/officeDocument/2006/relationships/hyperlink" Target="https://archive.org/download/ni-roms/roms/Sega%20-%20Mega%20Drive%20-%20Genesis.zip/Pirates%21%20Gold%20%28USA%29.zip" TargetMode="External"/><Relationship Id="rId1991" Type="http://schemas.openxmlformats.org/officeDocument/2006/relationships/hyperlink" Target="https://archive.org/download/ni-roms/roms/Sega%20-%20Mega%20Drive%20-%20Genesis.zip/Pirates%20of%20Dark%20Water%2C%20The%20%28Europe%29.zip" TargetMode="External"/><Relationship Id="rId1992" Type="http://schemas.openxmlformats.org/officeDocument/2006/relationships/hyperlink" Target="https://archive.org/download/ni-roms/roms/Sega%20-%20Mega%20Drive%20-%20Genesis.zip/Pirates%20of%20Dark%20Water%2C%20The%20%28USA%29.zip" TargetMode="External"/><Relationship Id="rId1993" Type="http://schemas.openxmlformats.org/officeDocument/2006/relationships/hyperlink" Target="https://archive.org/download/ni-roms/roms/Sega%20-%20Mega%20Drive%20-%20Genesis.zip/Pirates%20of%20the%20Caribbean%20-%20On%20Stranger%20Tides%20%28Russia%29%20%28Aftermarket%29%20%28Unl%29.zip" TargetMode="External"/><Relationship Id="rId1983" Type="http://schemas.openxmlformats.org/officeDocument/2006/relationships/hyperlink" Target="https://archive.org/download/ni-roms/roms/Sega%20-%20Mega%20Drive%20-%20Genesis.zip/Pikachu%20II%20%28Pocket%20Monsters%20II%29%20%28Taiwan%29%20%28En%29%20%28Unl%29.zip" TargetMode="External"/><Relationship Id="rId1984" Type="http://schemas.openxmlformats.org/officeDocument/2006/relationships/hyperlink" Target="https://archive.org/download/ni-roms/roms/Sega%20-%20Mega%20Drive%20-%20Genesis.zip/Pink%20Goes%20to%20Hollywood%20%28USA%2C%20Europe%29%20%28Beta%29.zip" TargetMode="External"/><Relationship Id="rId1985" Type="http://schemas.openxmlformats.org/officeDocument/2006/relationships/hyperlink" Target="https://archive.org/download/ni-roms/roms/Sega%20-%20Mega%20Drive%20-%20Genesis.zip/Pink%20Goes%20to%20Hollywood%20%28USA%2C%20Europe%29.zip" TargetMode="External"/><Relationship Id="rId1986" Type="http://schemas.openxmlformats.org/officeDocument/2006/relationships/hyperlink" Target="https://archive.org/download/ni-roms/roms/Sega%20-%20Mega%20Drive%20-%20Genesis.zip/Pinocchio%20%28Europe%29.zip" TargetMode="External"/><Relationship Id="rId1987" Type="http://schemas.openxmlformats.org/officeDocument/2006/relationships/hyperlink" Target="https://archive.org/download/ni-roms/roms/Sega%20-%20Mega%20Drive%20-%20Genesis.zip/Pinocchio%20%28USA%29.zip" TargetMode="External"/><Relationship Id="rId1988" Type="http://schemas.openxmlformats.org/officeDocument/2006/relationships/hyperlink" Target="https://archive.org/download/ni-roms/roms/Sega%20-%20Mega%20Drive%20-%20Genesis.zip/Pirates%21%20Gold%20%28USA%29%20%28Beta%201%29.zip" TargetMode="External"/><Relationship Id="rId1989" Type="http://schemas.openxmlformats.org/officeDocument/2006/relationships/hyperlink" Target="https://archive.org/download/ni-roms/roms/Sega%20-%20Mega%20Drive%20-%20Genesis.zip/Pirates%21%20Gold%20%28USA%29%20%28Beta%202%29.zip" TargetMode="External"/><Relationship Id="rId1980" Type="http://schemas.openxmlformats.org/officeDocument/2006/relationships/hyperlink" Target="https://archive.org/download/ni-roms/roms/Sega%20-%20Mega%20Drive%20-%20Genesis.zip/Pier%20Solar%20and%20the%20Great%20Architects%20%28USA%29%20%28En%2CEs%2CPt%29%20%28Reprint%20B%29%20%28Aftermarket%29%20%28Unl%29.zip" TargetMode="External"/><Relationship Id="rId1981" Type="http://schemas.openxmlformats.org/officeDocument/2006/relationships/hyperlink" Target="https://archive.org/download/ni-roms/roms/Sega%20-%20Mega%20Drive%20-%20Genesis.zip/Pikachu%20%28Pocket%20Monsters%29%20%28Taiwan%29%20%28En%29%20%28Unl%29%20%28Alt%29.zip" TargetMode="External"/><Relationship Id="rId1982" Type="http://schemas.openxmlformats.org/officeDocument/2006/relationships/hyperlink" Target="https://archive.org/download/ni-roms/roms/Sega%20-%20Mega%20Drive%20-%20Genesis.zip/Pikachu%20%28Pocket%20Monsters%29%20%28Taiwan%29%20%28En%29%20%28Unl%29.zip" TargetMode="External"/><Relationship Id="rId1930" Type="http://schemas.openxmlformats.org/officeDocument/2006/relationships/hyperlink" Target="https://archive.org/download/ni-roms/roms/Sega%20-%20Mega%20Drive%20-%20Genesis.zip/Phantasy%20Star%20II%20%28USA%2C%20Europe%29.zip" TargetMode="External"/><Relationship Id="rId1931" Type="http://schemas.openxmlformats.org/officeDocument/2006/relationships/hyperlink" Target="https://archive.org/download/ni-roms/roms/Sega%20-%20Mega%20Drive%20-%20Genesis.zip/Phantasy%20Star%20II%20-%20Amia%27s%20Adventure%20%28Japan%29%20%28Game%20no%20Kanzume%20Vol.%201%29.zip" TargetMode="External"/><Relationship Id="rId1932" Type="http://schemas.openxmlformats.org/officeDocument/2006/relationships/hyperlink" Target="https://archive.org/download/ni-roms/roms/Sega%20-%20Mega%20Drive%20-%20Genesis.zip/Phantasy%20Star%20II%20-%20Amia%27s%20Adventure%20%28Japan%29%20%28SegaNet%29.zip" TargetMode="External"/><Relationship Id="rId1933" Type="http://schemas.openxmlformats.org/officeDocument/2006/relationships/hyperlink" Target="https://archive.org/download/ni-roms/roms/Sega%20-%20Mega%20Drive%20-%20Genesis.zip/Phantasy%20Star%20II%20-%20Anne%27s%20Adventure%20%28Japan%29%20%28Game%20no%20Kanzume%20Vol.%202%29.zip" TargetMode="External"/><Relationship Id="rId1934" Type="http://schemas.openxmlformats.org/officeDocument/2006/relationships/hyperlink" Target="https://archive.org/download/ni-roms/roms/Sega%20-%20Mega%20Drive%20-%20Genesis.zip/Phantasy%20Star%20II%20-%20Anne%27s%20Adventure%20%28Japan%29%20%28SegaNet%29.zip" TargetMode="External"/><Relationship Id="rId1935" Type="http://schemas.openxmlformats.org/officeDocument/2006/relationships/hyperlink" Target="https://archive.org/download/ni-roms/roms/Sega%20-%20Mega%20Drive%20-%20Genesis.zip/Phantasy%20Star%20II%20-%20Huey%27s%20Adventure%20%28Japan%29%20%28Game%20no%20Kanzume%20Vol.%201%29.zip" TargetMode="External"/><Relationship Id="rId1936" Type="http://schemas.openxmlformats.org/officeDocument/2006/relationships/hyperlink" Target="https://archive.org/download/ni-roms/roms/Sega%20-%20Mega%20Drive%20-%20Genesis.zip/Phantasy%20Star%20II%20-%20Huey%27s%20Adventure%20%28Japan%29%20%28SegaNet%29.zip" TargetMode="External"/><Relationship Id="rId1937" Type="http://schemas.openxmlformats.org/officeDocument/2006/relationships/hyperlink" Target="https://archive.org/download/ni-roms/roms/Sega%20-%20Mega%20Drive%20-%20Genesis.zip/Phantasy%20Star%20II%20-%20Kaerazaru%20Toki%20no%20Owari%20ni%20%28Japan%29%20%28Mega%20Drive%20Mini%202%29.zip" TargetMode="External"/><Relationship Id="rId1938" Type="http://schemas.openxmlformats.org/officeDocument/2006/relationships/hyperlink" Target="https://archive.org/download/ni-roms/roms/Sega%20-%20Mega%20Drive%20-%20Genesis.zip/Phantasy%20Star%20II%20-%20Kaerazaru%20Toki%20no%20Owari%20ni%20%28Japan%29.zip" TargetMode="External"/><Relationship Id="rId1939" Type="http://schemas.openxmlformats.org/officeDocument/2006/relationships/hyperlink" Target="https://archive.org/download/ni-roms/roms/Sega%20-%20Mega%20Drive%20-%20Genesis.zip/Phantasy%20Star%20II%20-%20Kinds%27s%20Adventure%20%28Japan%29%20%28Game%20no%20Kanzume%20Vol.%202%29.zip" TargetMode="External"/><Relationship Id="rId1920" Type="http://schemas.openxmlformats.org/officeDocument/2006/relationships/hyperlink" Target="https://archive.org/download/ni-roms/roms/Sega%20-%20Mega%20Drive%20-%20Genesis.zip/Phantasy%20Star%20-%20Sennenki%20no%20Owari%20ni%20%28Japan%29%20%28Mega%20Drive%20Mini%29.zip" TargetMode="External"/><Relationship Id="rId1921" Type="http://schemas.openxmlformats.org/officeDocument/2006/relationships/hyperlink" Target="https://archive.org/download/ni-roms/roms/Sega%20-%20Mega%20Drive%20-%20Genesis.zip/Phantasy%20Star%20-%20Sennenki%20no%20Owari%20ni%20%28Japan%29%20%28SEGA%20Classic%20Collection%29.zip" TargetMode="External"/><Relationship Id="rId1922" Type="http://schemas.openxmlformats.org/officeDocument/2006/relationships/hyperlink" Target="https://archive.org/download/ni-roms/roms/Sega%20-%20Mega%20Drive%20-%20Genesis.zip/Phantasy%20Star%20-%20Sennenki%20no%20Owari%20ni%20%28Japan%29.zip" TargetMode="External"/><Relationship Id="rId1923" Type="http://schemas.openxmlformats.org/officeDocument/2006/relationships/hyperlink" Target="https://archive.org/download/ni-roms/roms/Sega%20-%20Mega%20Drive%20-%20Genesis.zip/Phantasy%20Star%20Fukkokuban%20%28Japan%29.zip" TargetMode="External"/><Relationship Id="rId1924" Type="http://schemas.openxmlformats.org/officeDocument/2006/relationships/hyperlink" Target="https://archive.org/download/ni-roms/roms/Sega%20-%20Mega%20Drive%20-%20Genesis.zip/Phantasy%20Star%20II%20%28Brazil%29%20%28En%29.zip" TargetMode="External"/><Relationship Id="rId1925" Type="http://schemas.openxmlformats.org/officeDocument/2006/relationships/hyperlink" Target="https://archive.org/download/ni-roms/roms/Sega%20-%20Mega%20Drive%20-%20Genesis.zip/Phantasy%20Star%20II%20%28USA%2C%20Europe%29%20%28Beta%29%20%281989-07-28%29.zip" TargetMode="External"/><Relationship Id="rId1926" Type="http://schemas.openxmlformats.org/officeDocument/2006/relationships/hyperlink" Target="https://archive.org/download/ni-roms/roms/Sega%20-%20Mega%20Drive%20-%20Genesis.zip/Phantasy%20Star%20II%20%28USA%2C%20Europe%29%20%28Rev%20A%29%20%28Mega%20Drive%20Mini%202%2C%20Genesis%20Mini%202%29.zip" TargetMode="External"/><Relationship Id="rId1927" Type="http://schemas.openxmlformats.org/officeDocument/2006/relationships/hyperlink" Target="https://archive.org/download/ni-roms/roms/Sega%20-%20Mega%20Drive%20-%20Genesis.zip/Phantasy%20Star%20II%20%28USA%2C%20Europe%29%20%28Rev%20A%29%20%28SEGA%20Classic%20Collection%29.zip" TargetMode="External"/><Relationship Id="rId1928" Type="http://schemas.openxmlformats.org/officeDocument/2006/relationships/hyperlink" Target="https://archive.org/download/ni-roms/roms/Sega%20-%20Mega%20Drive%20-%20Genesis.zip/Phantasy%20Star%20II%20%28USA%2C%20Europe%29%20%28Rev%20A%29%20%28Virtual%20Console%29.zip" TargetMode="External"/><Relationship Id="rId1929" Type="http://schemas.openxmlformats.org/officeDocument/2006/relationships/hyperlink" Target="https://archive.org/download/ni-roms/roms/Sega%20-%20Mega%20Drive%20-%20Genesis.zip/Phantasy%20Star%20II%20%28USA%2C%20Europe%29%20%28Rev%20A%29.zip" TargetMode="External"/><Relationship Id="rId1950" Type="http://schemas.openxmlformats.org/officeDocument/2006/relationships/hyperlink" Target="https://archive.org/download/ni-roms/roms/Sega%20-%20Mega%20Drive%20-%20Genesis.zip/Phantasy%20Star%20IV%20%28USA%29%20%28Beta%29%20%281994-06-08%29.zip" TargetMode="External"/><Relationship Id="rId1951" Type="http://schemas.openxmlformats.org/officeDocument/2006/relationships/hyperlink" Target="https://archive.org/download/ni-roms/roms/Sega%20-%20Mega%20Drive%20-%20Genesis.zip/Phantasy%20Star%20IV%20%28USA%29%20%28Beta%29%20%281994-08-15%29.zip" TargetMode="External"/><Relationship Id="rId1952" Type="http://schemas.openxmlformats.org/officeDocument/2006/relationships/hyperlink" Target="https://archive.org/download/ni-roms/roms/Sega%20-%20Mega%20Drive%20-%20Genesis.zip/Phantasy%20Star%20IV%20%28USA%29%20%28Beta%29%20%281994-10-27%29.zip" TargetMode="External"/><Relationship Id="rId1953" Type="http://schemas.openxmlformats.org/officeDocument/2006/relationships/hyperlink" Target="https://archive.org/download/ni-roms/roms/Sega%20-%20Mega%20Drive%20-%20Genesis.zip/Phantasy%20Star%20IV%20%28USA%29%20%28Beta%29%20%281994-11-07%29.zip" TargetMode="External"/><Relationship Id="rId1954" Type="http://schemas.openxmlformats.org/officeDocument/2006/relationships/hyperlink" Target="https://archive.org/download/ni-roms/roms/Sega%20-%20Mega%20Drive%20-%20Genesis.zip/Phantasy%20Star%20IV%20%28USA%29%20%28Genesis%20Mini%29.zip" TargetMode="External"/><Relationship Id="rId1955" Type="http://schemas.openxmlformats.org/officeDocument/2006/relationships/hyperlink" Target="https://archive.org/download/ni-roms/roms/Sega%20-%20Mega%20Drive%20-%20Genesis.zip/Phantasy%20Star%20IV%20%28USA%29%20%28Sample%29.zip" TargetMode="External"/><Relationship Id="rId1956" Type="http://schemas.openxmlformats.org/officeDocument/2006/relationships/hyperlink" Target="https://archive.org/download/ni-roms/roms/Sega%20-%20Mega%20Drive%20-%20Genesis.zip/Phantasy%20Star%20IV%20%28USA%29.zip" TargetMode="External"/><Relationship Id="rId1957" Type="http://schemas.openxmlformats.org/officeDocument/2006/relationships/hyperlink" Target="https://archive.org/download/ni-roms/roms/Sega%20-%20Mega%20Drive%20-%20Genesis.zip/Phantom%202040%20%28Europe%29%20%28En%2CFr%2CDe%29.zip" TargetMode="External"/><Relationship Id="rId1958" Type="http://schemas.openxmlformats.org/officeDocument/2006/relationships/hyperlink" Target="https://archive.org/download/ni-roms/roms/Sega%20-%20Mega%20Drive%20-%20Genesis.zip/Phantom%202040%20%28USA%29.zip" TargetMode="External"/><Relationship Id="rId1959" Type="http://schemas.openxmlformats.org/officeDocument/2006/relationships/hyperlink" Target="https://archive.org/download/ni-roms/roms/Sega%20-%20Mega%20Drive%20-%20Genesis.zip/Phantom%20Gear%20%28World%29%20%28v0.2%29%20%28Demo%29%20%28Aftermarket%29%20%28Unl%29.zip" TargetMode="External"/><Relationship Id="rId1940" Type="http://schemas.openxmlformats.org/officeDocument/2006/relationships/hyperlink" Target="https://archive.org/download/ni-roms/roms/Sega%20-%20Mega%20Drive%20-%20Genesis.zip/Phantasy%20Star%20II%20-%20Kinds%27s%20Adventure%20%28Japan%29%20%28SegaNet%29.zip" TargetMode="External"/><Relationship Id="rId1941" Type="http://schemas.openxmlformats.org/officeDocument/2006/relationships/hyperlink" Target="https://archive.org/download/ni-roms/roms/Sega%20-%20Mega%20Drive%20-%20Genesis.zip/Phantasy%20Star%20II%20-%20Nei%27s%20Adventure%20%28Japan%29%20%28SegaNet%29.zip" TargetMode="External"/><Relationship Id="rId1942" Type="http://schemas.openxmlformats.org/officeDocument/2006/relationships/hyperlink" Target="https://archive.org/download/ni-roms/roms/Sega%20-%20Mega%20Drive%20-%20Genesis.zip/Phantasy%20Star%20II%20-%20Rudger%27s%20Adventure%20%28Japan%29%20%28SegaNet%29.zip" TargetMode="External"/><Relationship Id="rId1943" Type="http://schemas.openxmlformats.org/officeDocument/2006/relationships/hyperlink" Target="https://archive.org/download/ni-roms/roms/Sega%20-%20Mega%20Drive%20-%20Genesis.zip/Phantasy%20Star%20II%20-%20Shilka%27s%20Adventure%20%28Japan%29%20%28SegaNet%29.zip" TargetMode="External"/><Relationship Id="rId1944" Type="http://schemas.openxmlformats.org/officeDocument/2006/relationships/hyperlink" Target="https://archive.org/download/ni-roms/roms/Sega%20-%20Mega%20Drive%20-%20Genesis.zip/Phantasy%20Star%20II%20-%20Yushis%27s%20Adventure%20%28Japan%29%20%28SegaNet%29.zip" TargetMode="External"/><Relationship Id="rId1945" Type="http://schemas.openxmlformats.org/officeDocument/2006/relationships/hyperlink" Target="https://archive.org/download/ni-roms/roms/Sega%20-%20Mega%20Drive%20-%20Genesis.zip/Phantasy%20Star%20III%20-%20Generations%20of%20Doom%20%28Brazil%29%20%28En%29.zip" TargetMode="External"/><Relationship Id="rId1946" Type="http://schemas.openxmlformats.org/officeDocument/2006/relationships/hyperlink" Target="https://archive.org/download/ni-roms/roms/Sega%20-%20Mega%20Drive%20-%20Genesis.zip/Phantasy%20Star%20III%20-%20Generations%20of%20Doom%20%28USA%2C%20Europe%29%20%28SEGA%20Classic%20Collection%29.zip" TargetMode="External"/><Relationship Id="rId1947" Type="http://schemas.openxmlformats.org/officeDocument/2006/relationships/hyperlink" Target="https://archive.org/download/ni-roms/roms/Sega%20-%20Mega%20Drive%20-%20Genesis.zip/Phantasy%20Star%20III%20-%20Generations%20of%20Doom%20%28USA%2C%20Europe%2C%20Korea%29%20%28En%29.zip" TargetMode="External"/><Relationship Id="rId1948" Type="http://schemas.openxmlformats.org/officeDocument/2006/relationships/hyperlink" Target="https://archive.org/download/ni-roms/roms/Sega%20-%20Mega%20Drive%20-%20Genesis.zip/Phantasy%20Star%20IV%20%28Europe%29.zip" TargetMode="External"/><Relationship Id="rId1949" Type="http://schemas.openxmlformats.org/officeDocument/2006/relationships/hyperlink" Target="https://archive.org/download/ni-roms/roms/Sega%20-%20Mega%20Drive%20-%20Genesis.zip/Phantasy%20Star%20IV%20%28USA%29%20%28Beta%29%20%281994-05-30%29.zip" TargetMode="External"/><Relationship Id="rId509" Type="http://schemas.openxmlformats.org/officeDocument/2006/relationships/hyperlink" Target="https://archive.org/download/ni-roms/roms/Sega%20-%20Mega%20Drive%20-%20Genesis.zip/Chuck%20Rock%20%28USA%29.zip" TargetMode="External"/><Relationship Id="rId508" Type="http://schemas.openxmlformats.org/officeDocument/2006/relationships/hyperlink" Target="https://archive.org/download/ni-roms/roms/Sega%20-%20Mega%20Drive%20-%20Genesis.zip/Chuck%20Rock%20%28USA%29%20%28Pirate%29.zip" TargetMode="External"/><Relationship Id="rId503" Type="http://schemas.openxmlformats.org/officeDocument/2006/relationships/hyperlink" Target="https://archive.org/download/ni-roms/roms/Sega%20-%20Mega%20Drive%20-%20Genesis.zip/Chong%20Chong%20Weiji%20-%20A%20Bug%27s%20Life%20%28Taiwan%29%20%28En%29%20%28Unl%29.zip" TargetMode="External"/><Relationship Id="rId502" Type="http://schemas.openxmlformats.org/officeDocument/2006/relationships/hyperlink" Target="https://archive.org/download/ni-roms/roms/Sega%20-%20Mega%20Drive%20-%20Genesis.zip/Chip%20%27n%20Dale%20-%20Rescue%20Rangers%202%20%28Russia%29%20%28Aftermarket%29%20%28Unl%29.zip" TargetMode="External"/><Relationship Id="rId501" Type="http://schemas.openxmlformats.org/officeDocument/2006/relationships/hyperlink" Target="https://archive.org/download/ni-roms/roms/Sega%20-%20Mega%20Drive%20-%20Genesis.zip/Chip%20%27n%20Dale%20-%20Rescue%20Rangers%20%28Russia%29%20%28Aftermarket%29%20%28Unl%29.zip" TargetMode="External"/><Relationship Id="rId500" Type="http://schemas.openxmlformats.org/officeDocument/2006/relationships/hyperlink" Target="https://archive.org/download/ni-roms/roms/Sega%20-%20Mega%20Drive%20-%20Genesis.zip/Chiki%20Chiki%20Boys%20%28USA%2C%20Europe%29.zip" TargetMode="External"/><Relationship Id="rId507" Type="http://schemas.openxmlformats.org/officeDocument/2006/relationships/hyperlink" Target="https://archive.org/download/ni-roms/roms/Sega%20-%20Mega%20Drive%20-%20Genesis.zip/Chuck%20Rock%20%28Europe%29.zip" TargetMode="External"/><Relationship Id="rId506" Type="http://schemas.openxmlformats.org/officeDocument/2006/relationships/hyperlink" Target="https://archive.org/download/ni-roms/roms/Sega%20-%20Mega%20Drive%20-%20Genesis.zip/ChuChu%20Rocket%21%20%28World%29%20%28Demo%29%20%28Aftermarket%29%20%28Unl%29.zip" TargetMode="External"/><Relationship Id="rId505" Type="http://schemas.openxmlformats.org/officeDocument/2006/relationships/hyperlink" Target="https://archive.org/download/ni-roms/roms/Sega%20-%20Mega%20Drive%20-%20Genesis.zip/Chou%20Touryuu%20Retsuden%20-%20Dino%20Land%20%28Japan%29%20%28En%29.zip" TargetMode="External"/><Relationship Id="rId504" Type="http://schemas.openxmlformats.org/officeDocument/2006/relationships/hyperlink" Target="https://archive.org/download/ni-roms/roms/Sega%20-%20Mega%20Drive%20-%20Genesis.zip/Chou%20Kyuukai%20Miracle%20Nine%20%28Japan%29.zip" TargetMode="External"/><Relationship Id="rId525" Type="http://schemas.openxmlformats.org/officeDocument/2006/relationships/hyperlink" Target="https://archive.org/download/ni-roms/roms/Sega%20-%20Mega%20Drive%20-%20Genesis.zip/College%20Football%27s%20National%20Championship%20%28USA%29%20%28Beta%29%20%281994-04-13%29.zip" TargetMode="External"/><Relationship Id="rId524" Type="http://schemas.openxmlformats.org/officeDocument/2006/relationships/hyperlink" Target="https://archive.org/download/ni-roms/roms/Sega%20-%20Mega%20Drive%20-%20Genesis.zip/Coffee%20Crisis%20%28World%29%20%28Evercade%29%20%28Aftermarket%29%20%28Unl%29.zip" TargetMode="External"/><Relationship Id="rId523" Type="http://schemas.openxmlformats.org/officeDocument/2006/relationships/hyperlink" Target="https://archive.org/download/ni-roms/roms/Sega%20-%20Mega%20Drive%20-%20Genesis.zip/Coffee%20Crisis%20%28World%29%20%28Demo%29%20%28Aftermarket%29%20%28Unl%29.zip" TargetMode="External"/><Relationship Id="rId522" Type="http://schemas.openxmlformats.org/officeDocument/2006/relationships/hyperlink" Target="https://archive.org/download/ni-roms/roms/Sega%20-%20Mega%20Drive%20-%20Genesis.zip/Coach%20K%20College%20Basketball%20%28USA%29.zip" TargetMode="External"/><Relationship Id="rId529" Type="http://schemas.openxmlformats.org/officeDocument/2006/relationships/hyperlink" Target="https://archive.org/download/ni-roms/roms/Sega%20-%20Mega%20Drive%20-%20Genesis.zip/College%20Football%27s%20National%20Championship%20%28USA%29%20%28Beta%29%20%281994-05-03%29.zip" TargetMode="External"/><Relationship Id="rId528" Type="http://schemas.openxmlformats.org/officeDocument/2006/relationships/hyperlink" Target="https://archive.org/download/ni-roms/roms/Sega%20-%20Mega%20Drive%20-%20Genesis.zip/College%20Football%27s%20National%20Championship%20%28USA%29%20%28Beta%29%20%281994-04-29%29.zip" TargetMode="External"/><Relationship Id="rId527" Type="http://schemas.openxmlformats.org/officeDocument/2006/relationships/hyperlink" Target="https://archive.org/download/ni-roms/roms/Sega%20-%20Mega%20Drive%20-%20Genesis.zip/College%20Football%27s%20National%20Championship%20%28USA%29%20%28Beta%29%20%281994-04-19%29.zip" TargetMode="External"/><Relationship Id="rId526" Type="http://schemas.openxmlformats.org/officeDocument/2006/relationships/hyperlink" Target="https://archive.org/download/ni-roms/roms/Sega%20-%20Mega%20Drive%20-%20Genesis.zip/College%20Football%27s%20National%20Championship%20%28USA%29%20%28Beta%29%20%281994-04-18%29.zip" TargetMode="External"/><Relationship Id="rId521" Type="http://schemas.openxmlformats.org/officeDocument/2006/relationships/hyperlink" Target="https://archive.org/download/ni-roms/roms/Sega%20-%20Mega%20Drive%20-%20Genesis.zip/Clue%20%28USA%29.zip" TargetMode="External"/><Relationship Id="rId520" Type="http://schemas.openxmlformats.org/officeDocument/2006/relationships/hyperlink" Target="https://archive.org/download/ni-roms/roms/Sega%20-%20Mega%20Drive%20-%20Genesis.zip/Cliffhanger%20%28USA%29.zip" TargetMode="External"/><Relationship Id="rId519" Type="http://schemas.openxmlformats.org/officeDocument/2006/relationships/hyperlink" Target="https://archive.org/download/ni-roms/roms/Sega%20-%20Mega%20Drive%20-%20Genesis.zip/Cliffhanger%20%28Europe%29.zip" TargetMode="External"/><Relationship Id="rId514" Type="http://schemas.openxmlformats.org/officeDocument/2006/relationships/hyperlink" Target="https://archive.org/download/ni-roms/roms/Sega%20-%20Mega%20Drive%20-%20Genesis.zip/Citadel%20of%20Chaos%2C%20The%20%28World%29%20%28v2.0%29%20%28Aftermarket%29%20%28Unl%29.zip" TargetMode="External"/><Relationship Id="rId513" Type="http://schemas.openxmlformats.org/officeDocument/2006/relationships/hyperlink" Target="https://archive.org/download/ni-roms/roms/Sega%20-%20Mega%20Drive%20-%20Genesis.zip/Chuck%20Rock%20II%20-%20Son%20of%20Chuck%20%28USA%29.zip" TargetMode="External"/><Relationship Id="rId512" Type="http://schemas.openxmlformats.org/officeDocument/2006/relationships/hyperlink" Target="https://archive.org/download/ni-roms/roms/Sega%20-%20Mega%20Drive%20-%20Genesis.zip/Chuck%20Rock%20II%20-%20Son%20of%20Chuck%20%28USA%29%20%28Beta%29.zip" TargetMode="External"/><Relationship Id="rId511" Type="http://schemas.openxmlformats.org/officeDocument/2006/relationships/hyperlink" Target="https://archive.org/download/ni-roms/roms/Sega%20-%20Mega%20Drive%20-%20Genesis.zip/Chuck%20Rock%20II%20-%20Son%20of%20Chuck%20%28Europe%29.zip" TargetMode="External"/><Relationship Id="rId518" Type="http://schemas.openxmlformats.org/officeDocument/2006/relationships/hyperlink" Target="https://archive.org/download/ni-roms/roms/Sega%20-%20Mega%20Drive%20-%20Genesis.zip/ClayFighter%20%28USA%29.zip" TargetMode="External"/><Relationship Id="rId517" Type="http://schemas.openxmlformats.org/officeDocument/2006/relationships/hyperlink" Target="https://archive.org/download/ni-roms/roms/Sega%20-%20Mega%20Drive%20-%20Genesis.zip/ClayFighter%20%28Europe%29.zip" TargetMode="External"/><Relationship Id="rId516" Type="http://schemas.openxmlformats.org/officeDocument/2006/relationships/hyperlink" Target="https://archive.org/download/ni-roms/roms/Sega%20-%20Mega%20Drive%20-%20Genesis.zip/Classic%20Collection%20%28Europe%29.zip" TargetMode="External"/><Relationship Id="rId515" Type="http://schemas.openxmlformats.org/officeDocument/2006/relationships/hyperlink" Target="https://archive.org/download/ni-roms/roms/Sega%20-%20Mega%20Drive%20-%20Genesis.zip/Citadel%20of%20Chaos%2C%20The%20%28World%29%20%28v2.1%29%20%28Aftermarket%29%20%28Unl%29.zip" TargetMode="External"/><Relationship Id="rId510" Type="http://schemas.openxmlformats.org/officeDocument/2006/relationships/hyperlink" Target="https://archive.org/download/ni-roms/roms/Sega%20-%20Mega%20Drive%20-%20Genesis.zip/Chuck%20Rock%20II%20%28Japan%29.zip" TargetMode="External"/><Relationship Id="rId590" Type="http://schemas.openxmlformats.org/officeDocument/2006/relationships/hyperlink" Target="https://archive.org/download/ni-roms/roms/Sega%20-%20Mega%20Drive%20-%20Genesis.zip/Cosmic%20Spacehead%20%28USA%2C%20Europe%29%20%28En%2CFr%2CDe%2CEs%29.zip" TargetMode="External"/><Relationship Id="rId589" Type="http://schemas.openxmlformats.org/officeDocument/2006/relationships/hyperlink" Target="https://archive.org/download/ni-roms/roms/Sega%20-%20Mega%20Drive%20-%20Genesis.zip/Cosmic%20Spacehead%20%28Europe%29%20%28En%2CFr%2CDe%2CEs%29%20%28Rev%201%29.zip" TargetMode="External"/><Relationship Id="rId588" Type="http://schemas.openxmlformats.org/officeDocument/2006/relationships/hyperlink" Target="https://archive.org/download/ni-roms/roms/Sega%20-%20Mega%20Drive%20-%20Genesis.zip/Corrida%20de%20Tampinhas%20%28Brazil%29%20%28Mega%20Drive%204%29.zip" TargetMode="External"/><Relationship Id="rId583" Type="http://schemas.openxmlformats.org/officeDocument/2006/relationships/hyperlink" Target="https://archive.org/download/ni-roms/roms/Sega%20-%20Mega%20Drive%20-%20Genesis.zip/Cool%20Spot%20%28Europe%29.zip" TargetMode="External"/><Relationship Id="rId582" Type="http://schemas.openxmlformats.org/officeDocument/2006/relationships/hyperlink" Target="https://archive.org/download/ni-roms/roms/Sega%20-%20Mega%20Drive%20-%20Genesis.zip/Contra%20-%20The%20Hard%20Corps%20%28World%29%20%28Ja%29%20%28Contra%20Anniversary%20Collection%29.zip" TargetMode="External"/><Relationship Id="rId581" Type="http://schemas.openxmlformats.org/officeDocument/2006/relationships/hyperlink" Target="https://archive.org/download/ni-roms/roms/Sega%20-%20Mega%20Drive%20-%20Genesis.zip/Contra%20-%20The%20Hard%20Corps%20%28Japan%29.zip" TargetMode="External"/><Relationship Id="rId580" Type="http://schemas.openxmlformats.org/officeDocument/2006/relationships/hyperlink" Target="https://archive.org/download/ni-roms/roms/Sega%20-%20Mega%20Drive%20-%20Genesis.zip/Contra%20-%20The%20Hard%20Corps%20%28Japan%29%20%28Mega%20Drive%20Mini%29.zip" TargetMode="External"/><Relationship Id="rId587" Type="http://schemas.openxmlformats.org/officeDocument/2006/relationships/hyperlink" Target="https://archive.org/download/ni-roms/roms/Sega%20-%20Mega%20Drive%20-%20Genesis.zip/Corporation%20%28Europe%29.zip" TargetMode="External"/><Relationship Id="rId586" Type="http://schemas.openxmlformats.org/officeDocument/2006/relationships/hyperlink" Target="https://archive.org/download/ni-roms/roms/Sega%20-%20Mega%20Drive%20-%20Genesis.zip/Cool%20Spot%20%28USA%29.zip" TargetMode="External"/><Relationship Id="rId585" Type="http://schemas.openxmlformats.org/officeDocument/2006/relationships/hyperlink" Target="https://archive.org/download/ni-roms/roms/Sega%20-%20Mega%20Drive%20-%20Genesis.zip/Cool%20Spot%20%28USA%29%20%28Beta%29.zip" TargetMode="External"/><Relationship Id="rId584" Type="http://schemas.openxmlformats.org/officeDocument/2006/relationships/hyperlink" Target="https://archive.org/download/ni-roms/roms/Sega%20-%20Mega%20Drive%20-%20Genesis.zip/Cool%20Spot%20%28Japan%2C%20Korea%29%20%28Ja%29.zip" TargetMode="External"/><Relationship Id="rId579" Type="http://schemas.openxmlformats.org/officeDocument/2006/relationships/hyperlink" Target="https://archive.org/download/ni-roms/roms/Sega%20-%20Mega%20Drive%20-%20Genesis.zip/Contra%20-%20Hard%20Corps%20%28World%29%20%28Contra%20Anniversary%20Collection%29.zip" TargetMode="External"/><Relationship Id="rId578" Type="http://schemas.openxmlformats.org/officeDocument/2006/relationships/hyperlink" Target="https://archive.org/download/ni-roms/roms/Sega%20-%20Mega%20Drive%20-%20Genesis.zip/Contra%20-%20Hard%20Corps%20%28USA%2C%20Korea%29%20%28En%29.zip" TargetMode="External"/><Relationship Id="rId577" Type="http://schemas.openxmlformats.org/officeDocument/2006/relationships/hyperlink" Target="https://archive.org/download/ni-roms/roms/Sega%20-%20Mega%20Drive%20-%20Genesis.zip/Contra%20-%20Hard%20Corps%20%28USA%29%20%28Genesis%20Mini%29.zip" TargetMode="External"/><Relationship Id="rId572" Type="http://schemas.openxmlformats.org/officeDocument/2006/relationships/hyperlink" Target="https://archive.org/download/ni-roms/roms/Sega%20-%20Mega%20Drive%20-%20Genesis.zip/Comix%20Zone%20%28USA%29%20%28Beta%29%20%281995-06-03%29.zip" TargetMode="External"/><Relationship Id="rId571" Type="http://schemas.openxmlformats.org/officeDocument/2006/relationships/hyperlink" Target="https://archive.org/download/ni-roms/roms/Sega%20-%20Mega%20Drive%20-%20Genesis.zip/Comix%20Zone%20%28USA%29%20%28Beta%29%20%281995-06-02T125104%29.zip" TargetMode="External"/><Relationship Id="rId570" Type="http://schemas.openxmlformats.org/officeDocument/2006/relationships/hyperlink" Target="https://archive.org/download/ni-roms/roms/Sega%20-%20Mega%20Drive%20-%20Genesis.zip/Comix%20Zone%20%28USA%29%20%28Beta%29%20%281995-06-02T025636%29.zip" TargetMode="External"/><Relationship Id="rId576" Type="http://schemas.openxmlformats.org/officeDocument/2006/relationships/hyperlink" Target="https://archive.org/download/ni-roms/roms/Sega%20-%20Mega%20Drive%20-%20Genesis.zip/Congo%20-%20The%20Game%20%28USA%29%20%28Proto%29.zip" TargetMode="External"/><Relationship Id="rId575" Type="http://schemas.openxmlformats.org/officeDocument/2006/relationships/hyperlink" Target="https://archive.org/download/ni-roms/roms/Sega%20-%20Mega%20Drive%20-%20Genesis.zip/Comix%20Zone%20%28USA%29.zip" TargetMode="External"/><Relationship Id="rId574" Type="http://schemas.openxmlformats.org/officeDocument/2006/relationships/hyperlink" Target="https://archive.org/download/ni-roms/roms/Sega%20-%20Mega%20Drive%20-%20Genesis.zip/Comix%20Zone%20%28USA%29%20%28Sega%20Smash%20Pack%202%29.zip" TargetMode="External"/><Relationship Id="rId573" Type="http://schemas.openxmlformats.org/officeDocument/2006/relationships/hyperlink" Target="https://archive.org/download/ni-roms/roms/Sega%20-%20Mega%20Drive%20-%20Genesis.zip/Comix%20Zone%20%28USA%29%20%28Demo%29%20%281995-06-12%29%20%28Sega%20Channel%29.zip" TargetMode="External"/><Relationship Id="rId599" Type="http://schemas.openxmlformats.org/officeDocument/2006/relationships/hyperlink" Target="https://archive.org/download/ni-roms/roms/Sega%20-%20Mega%20Drive%20-%20Genesis.zip/Criatura%20%28World%29%20%28Aftermarket%29%20%28Unl%29.zip" TargetMode="External"/><Relationship Id="rId594" Type="http://schemas.openxmlformats.org/officeDocument/2006/relationships/hyperlink" Target="https://archive.org/download/ni-roms/roms/Sega%20-%20Mega%20Drive%20-%20Genesis.zip/Crack%20Down%20%28USA%29.zip" TargetMode="External"/><Relationship Id="rId593" Type="http://schemas.openxmlformats.org/officeDocument/2006/relationships/hyperlink" Target="https://archive.org/download/ni-roms/roms/Sega%20-%20Mega%20Drive%20-%20Genesis.zip/Crack%20Down%20%28Japan%29%20%28En%29.zip" TargetMode="External"/><Relationship Id="rId592" Type="http://schemas.openxmlformats.org/officeDocument/2006/relationships/hyperlink" Target="https://archive.org/download/ni-roms/roms/Sega%20-%20Mega%20Drive%20-%20Genesis.zip/Crack%20Down%20%28Europe%29.zip" TargetMode="External"/><Relationship Id="rId591" Type="http://schemas.openxmlformats.org/officeDocument/2006/relationships/hyperlink" Target="https://archive.org/download/ni-roms/roms/Sega%20-%20Mega%20Drive%20-%20Genesis.zip/Counter-Strike%202D%20%28World%29%20%28Ru%29%20%28Demo%29%20%28Aftermarket%29%20%28Unl%29.zip" TargetMode="External"/><Relationship Id="rId598" Type="http://schemas.openxmlformats.org/officeDocument/2006/relationships/hyperlink" Target="https://archive.org/download/ni-roms/roms/Sega%20-%20Mega%20Drive%20-%20Genesis.zip/Crazy%20Driver%20%28World%29%20%28v1.1%29%20%28Aftermarket%29%20%28Unl%29.zip" TargetMode="External"/><Relationship Id="rId597" Type="http://schemas.openxmlformats.org/officeDocument/2006/relationships/hyperlink" Target="https://archive.org/download/ni-roms/roms/Sega%20-%20Mega%20Drive%20-%20Genesis.zip/Crazy%20Driver%20%28World%29%20%28Aftermarket%29%20%28Unl%29.zip" TargetMode="External"/><Relationship Id="rId596" Type="http://schemas.openxmlformats.org/officeDocument/2006/relationships/hyperlink" Target="https://archive.org/download/ni-roms/roms/Sega%20-%20Mega%20Drive%20-%20Genesis.zip/Crazy%20Cars%20%28World%29%20%28Demo%29%20%28Aftermarket%29%20%28Unl%29.zip" TargetMode="External"/><Relationship Id="rId595" Type="http://schemas.openxmlformats.org/officeDocument/2006/relationships/hyperlink" Target="https://archive.org/download/ni-roms/roms/Sega%20-%20Mega%20Drive%20-%20Genesis.zip/Crayon%20Shin-chan%20-%20Arashi%20o%20Yobu%20Enji%20%28Japan%29.zip" TargetMode="External"/><Relationship Id="rId547" Type="http://schemas.openxmlformats.org/officeDocument/2006/relationships/hyperlink" Target="https://archive.org/download/ni-roms/roms/Sega%20-%20Mega%20Drive%20-%20Genesis.zip/College%20Football%20USA%2096%20%28USA%29.zip" TargetMode="External"/><Relationship Id="rId546" Type="http://schemas.openxmlformats.org/officeDocument/2006/relationships/hyperlink" Target="https://archive.org/download/ni-roms/roms/Sega%20-%20Mega%20Drive%20-%20Genesis.zip/College%20Football%20USA%2096%20%28USA%29%20%28Beta%29%20%281995-06-21%29.zip" TargetMode="External"/><Relationship Id="rId545" Type="http://schemas.openxmlformats.org/officeDocument/2006/relationships/hyperlink" Target="https://archive.org/download/ni-roms/roms/Sega%20-%20Mega%20Drive%20-%20Genesis.zip/College%20Football%27s%20National%20Championship%20II%20%28USA%29.zip" TargetMode="External"/><Relationship Id="rId544" Type="http://schemas.openxmlformats.org/officeDocument/2006/relationships/hyperlink" Target="https://archive.org/download/ni-roms/roms/Sega%20-%20Mega%20Drive%20-%20Genesis.zip/College%20Football%27s%20National%20Championship%20%28USA%29.zip" TargetMode="External"/><Relationship Id="rId549" Type="http://schemas.openxmlformats.org/officeDocument/2006/relationships/hyperlink" Target="https://archive.org/download/ni-roms/roms/Sega%20-%20Mega%20Drive%20-%20Genesis.zip/College%20Slam%20%28USA%29.zip" TargetMode="External"/><Relationship Id="rId548" Type="http://schemas.openxmlformats.org/officeDocument/2006/relationships/hyperlink" Target="https://archive.org/download/ni-roms/roms/Sega%20-%20Mega%20Drive%20-%20Genesis.zip/College%20Football%20USA%2097%20%28USA%29.zip" TargetMode="External"/><Relationship Id="rId543" Type="http://schemas.openxmlformats.org/officeDocument/2006/relationships/hyperlink" Target="https://archive.org/download/ni-roms/roms/Sega%20-%20Mega%20Drive%20-%20Genesis.zip/College%20Football%27s%20National%20Championship%20%28USA%29%20%28Beta%29%20%281994-06-20%29.zip" TargetMode="External"/><Relationship Id="rId542" Type="http://schemas.openxmlformats.org/officeDocument/2006/relationships/hyperlink" Target="https://archive.org/download/ni-roms/roms/Sega%20-%20Mega%20Drive%20-%20Genesis.zip/College%20Football%27s%20National%20Championship%20%28USA%29%20%28Beta%29%20%281994-06-18%29.zip" TargetMode="External"/><Relationship Id="rId541" Type="http://schemas.openxmlformats.org/officeDocument/2006/relationships/hyperlink" Target="https://archive.org/download/ni-roms/roms/Sega%20-%20Mega%20Drive%20-%20Genesis.zip/College%20Football%27s%20National%20Championship%20%28USA%29%20%28Beta%29%20%281994-06-15%29.zip" TargetMode="External"/><Relationship Id="rId540" Type="http://schemas.openxmlformats.org/officeDocument/2006/relationships/hyperlink" Target="https://archive.org/download/ni-roms/roms/Sega%20-%20Mega%20Drive%20-%20Genesis.zip/College%20Football%27s%20National%20Championship%20%28USA%29%20%28Beta%29%20%281994-06-14%29.zip" TargetMode="External"/><Relationship Id="rId536" Type="http://schemas.openxmlformats.org/officeDocument/2006/relationships/hyperlink" Target="https://archive.org/download/ni-roms/roms/Sega%20-%20Mega%20Drive%20-%20Genesis.zip/College%20Football%27s%20National%20Championship%20%28USA%29%20%28Beta%29%20%281994-06-01%29.zip" TargetMode="External"/><Relationship Id="rId535" Type="http://schemas.openxmlformats.org/officeDocument/2006/relationships/hyperlink" Target="https://archive.org/download/ni-roms/roms/Sega%20-%20Mega%20Drive%20-%20Genesis.zip/College%20Football%27s%20National%20Championship%20%28USA%29%20%28Beta%29%20%281994-05-31%29.zip" TargetMode="External"/><Relationship Id="rId534" Type="http://schemas.openxmlformats.org/officeDocument/2006/relationships/hyperlink" Target="https://archive.org/download/ni-roms/roms/Sega%20-%20Mega%20Drive%20-%20Genesis.zip/College%20Football%27s%20National%20Championship%20%28USA%29%20%28Beta%29%20%281994-05-25%29.zip" TargetMode="External"/><Relationship Id="rId533" Type="http://schemas.openxmlformats.org/officeDocument/2006/relationships/hyperlink" Target="https://archive.org/download/ni-roms/roms/Sega%20-%20Mega%20Drive%20-%20Genesis.zip/College%20Football%27s%20National%20Championship%20%28USA%29%20%28Beta%29%20%281994-05-20%29.zip" TargetMode="External"/><Relationship Id="rId539" Type="http://schemas.openxmlformats.org/officeDocument/2006/relationships/hyperlink" Target="https://archive.org/download/ni-roms/roms/Sega%20-%20Mega%20Drive%20-%20Genesis.zip/College%20Football%27s%20National%20Championship%20%28USA%29%20%28Beta%29%20%281994-06-08%29.zip" TargetMode="External"/><Relationship Id="rId538" Type="http://schemas.openxmlformats.org/officeDocument/2006/relationships/hyperlink" Target="https://archive.org/download/ni-roms/roms/Sega%20-%20Mega%20Drive%20-%20Genesis.zip/College%20Football%27s%20National%20Championship%20%28USA%29%20%28Beta%29%20%281994-06-07%29.zip" TargetMode="External"/><Relationship Id="rId537" Type="http://schemas.openxmlformats.org/officeDocument/2006/relationships/hyperlink" Target="https://archive.org/download/ni-roms/roms/Sega%20-%20Mega%20Drive%20-%20Genesis.zip/College%20Football%27s%20National%20Championship%20%28USA%29%20%28Beta%29%20%281994-06-03%29.zip" TargetMode="External"/><Relationship Id="rId532" Type="http://schemas.openxmlformats.org/officeDocument/2006/relationships/hyperlink" Target="https://archive.org/download/ni-roms/roms/Sega%20-%20Mega%20Drive%20-%20Genesis.zip/College%20Football%27s%20National%20Championship%20%28USA%29%20%28Beta%29%20%281994-05-17%29.zip" TargetMode="External"/><Relationship Id="rId531" Type="http://schemas.openxmlformats.org/officeDocument/2006/relationships/hyperlink" Target="https://archive.org/download/ni-roms/roms/Sega%20-%20Mega%20Drive%20-%20Genesis.zip/College%20Football%27s%20National%20Championship%20%28USA%29%20%28Beta%29%20%281994-05-11%29.zip" TargetMode="External"/><Relationship Id="rId530" Type="http://schemas.openxmlformats.org/officeDocument/2006/relationships/hyperlink" Target="https://archive.org/download/ni-roms/roms/Sega%20-%20Mega%20Drive%20-%20Genesis.zip/College%20Football%27s%20National%20Championship%20%28USA%29%20%28Beta%29%20%281994-05-06%29.zip" TargetMode="External"/><Relationship Id="rId569" Type="http://schemas.openxmlformats.org/officeDocument/2006/relationships/hyperlink" Target="https://archive.org/download/ni-roms/roms/Sega%20-%20Mega%20Drive%20-%20Genesis.zip/Comix%20Zone%20%28USA%29%20%28Beta%29%20%281995-06-01%29.zip" TargetMode="External"/><Relationship Id="rId568" Type="http://schemas.openxmlformats.org/officeDocument/2006/relationships/hyperlink" Target="https://archive.org/download/ni-roms/roms/Sega%20-%20Mega%20Drive%20-%20Genesis.zip/Comix%20Zone%20%28USA%29%20%28Beta%29%20%281995-06-01%29%20%28Alt%203%29.zip" TargetMode="External"/><Relationship Id="rId567" Type="http://schemas.openxmlformats.org/officeDocument/2006/relationships/hyperlink" Target="https://archive.org/download/ni-roms/roms/Sega%20-%20Mega%20Drive%20-%20Genesis.zip/Comix%20Zone%20%28USA%29%20%28Beta%29%20%281995-06-01%29%20%28Alt%202%29.zip" TargetMode="External"/><Relationship Id="rId566" Type="http://schemas.openxmlformats.org/officeDocument/2006/relationships/hyperlink" Target="https://archive.org/download/ni-roms/roms/Sega%20-%20Mega%20Drive%20-%20Genesis.zip/Comix%20Zone%20%28USA%29%20%28Beta%29%20%281995-06-01%29%20%28Alt%29.zip" TargetMode="External"/><Relationship Id="rId561" Type="http://schemas.openxmlformats.org/officeDocument/2006/relationships/hyperlink" Target="https://archive.org/download/ni-roms/roms/Sega%20-%20Mega%20Drive%20-%20Genesis.zip/Comix%20Zone%20%28Japan%29%20%28En%2CJa%29.zip" TargetMode="External"/><Relationship Id="rId560" Type="http://schemas.openxmlformats.org/officeDocument/2006/relationships/hyperlink" Target="https://archive.org/download/ni-roms/roms/Sega%20-%20Mega%20Drive%20-%20Genesis.zip/Comix%20Zone%20%28Europe%29%20%28En%2CFr%2CDe%2CEs%29.zip" TargetMode="External"/><Relationship Id="rId565" Type="http://schemas.openxmlformats.org/officeDocument/2006/relationships/hyperlink" Target="https://archive.org/download/ni-roms/roms/Sega%20-%20Mega%20Drive%20-%20Genesis.zip/Comix%20Zone%20%28USA%29%20%28Beta%29%20%281995-05-30%29.zip" TargetMode="External"/><Relationship Id="rId564" Type="http://schemas.openxmlformats.org/officeDocument/2006/relationships/hyperlink" Target="https://archive.org/download/ni-roms/roms/Sega%20-%20Mega%20Drive%20-%20Genesis.zip/Comix%20Zone%20%28USA%29%20%28Beta%29%20%281995-05-26%29.zip" TargetMode="External"/><Relationship Id="rId563" Type="http://schemas.openxmlformats.org/officeDocument/2006/relationships/hyperlink" Target="https://archive.org/download/ni-roms/roms/Sega%20-%20Mega%20Drive%20-%20Genesis.zip/Comix%20Zone%20%28USA%29%20%28Beta%29%20%281995-04-04%29.zip" TargetMode="External"/><Relationship Id="rId562" Type="http://schemas.openxmlformats.org/officeDocument/2006/relationships/hyperlink" Target="https://archive.org/download/ni-roms/roms/Sega%20-%20Mega%20Drive%20-%20Genesis.zip/Comix%20Zone%20%28USA%29%20%281995-06-09%29%20%28Virtual%20Console%29.zip" TargetMode="External"/><Relationship Id="rId558" Type="http://schemas.openxmlformats.org/officeDocument/2006/relationships/hyperlink" Target="https://archive.org/download/ni-roms/roms/Sega%20-%20Mega%20Drive%20-%20Genesis.zip/Comix%20Zone%20%28Europe%29%20%28Beta%29%20%281995-06-28%29.zip" TargetMode="External"/><Relationship Id="rId557" Type="http://schemas.openxmlformats.org/officeDocument/2006/relationships/hyperlink" Target="https://archive.org/download/ni-roms/roms/Sega%20-%20Mega%20Drive%20-%20Genesis.zip/Combat%20Cars%20%28USA%2C%20Europe%29.zip" TargetMode="External"/><Relationship Id="rId556" Type="http://schemas.openxmlformats.org/officeDocument/2006/relationships/hyperlink" Target="https://archive.org/download/ni-roms/roms/Sega%20-%20Mega%20Drive%20-%20Genesis.zip/Combat%20Aces%20%28USA%29%20%28Proto%29%20%28Unl%29.zip" TargetMode="External"/><Relationship Id="rId555" Type="http://schemas.openxmlformats.org/officeDocument/2006/relationships/hyperlink" Target="https://archive.org/download/ni-roms/roms/Sega%20-%20Mega%20Drive%20-%20Genesis.zip/Columns%20III%20-%20Taiketsu%21%20Columns%20World%20%28Japan%2C%20Korea%29%20%28Ja%29.zip" TargetMode="External"/><Relationship Id="rId559" Type="http://schemas.openxmlformats.org/officeDocument/2006/relationships/hyperlink" Target="https://archive.org/download/ni-roms/roms/Sega%20-%20Mega%20Drive%20-%20Genesis.zip/Comix%20Zone%20%28Europe%29%20%28Beta%29%20%281995-07-12%29.zip" TargetMode="External"/><Relationship Id="rId550" Type="http://schemas.openxmlformats.org/officeDocument/2006/relationships/hyperlink" Target="https://archive.org/download/ni-roms/roms/Sega%20-%20Mega%20Drive%20-%20Genesis.zip/Columns%20%28Japan%29%20%28En%29.zip" TargetMode="External"/><Relationship Id="rId554" Type="http://schemas.openxmlformats.org/officeDocument/2006/relationships/hyperlink" Target="https://archive.org/download/ni-roms/roms/Sega%20-%20Mega%20Drive%20-%20Genesis.zip/Columns%20III%20%28USA%29.zip" TargetMode="External"/><Relationship Id="rId553" Type="http://schemas.openxmlformats.org/officeDocument/2006/relationships/hyperlink" Target="https://archive.org/download/ni-roms/roms/Sega%20-%20Mega%20Drive%20-%20Genesis.zip/Columns%20%28World%29%20%28Sega%20Ages%29.zip" TargetMode="External"/><Relationship Id="rId552" Type="http://schemas.openxmlformats.org/officeDocument/2006/relationships/hyperlink" Target="https://archive.org/download/ni-roms/roms/Sega%20-%20Mega%20Drive%20-%20Genesis.zip/Columns%20%28USA%2C%20Europe%29.zip" TargetMode="External"/><Relationship Id="rId551" Type="http://schemas.openxmlformats.org/officeDocument/2006/relationships/hyperlink" Target="https://archive.org/download/ni-roms/roms/Sega%20-%20Mega%20Drive%20-%20Genesis.zip/Columns%20%28USA%2C%20Europe%29%20%281990-06-21%29%20%28Sega%20Channel%29.zip" TargetMode="External"/><Relationship Id="rId495" Type="http://schemas.openxmlformats.org/officeDocument/2006/relationships/hyperlink" Target="https://archive.org/download/ni-roms/roms/Sega%20-%20Mega%20Drive%20-%20Genesis.zip/Chester%20Cheetah%20-%20Too%20Cool%20to%20Fool%20%28USA%29.zip" TargetMode="External"/><Relationship Id="rId494" Type="http://schemas.openxmlformats.org/officeDocument/2006/relationships/hyperlink" Target="https://archive.org/download/ni-roms/roms/Sega%20-%20Mega%20Drive%20-%20Genesis.zip/Chess%20%28Russia%29%20%28En%29%20%28Aftermarket%29%20%28Unl%29.zip" TargetMode="External"/><Relationship Id="rId493" Type="http://schemas.openxmlformats.org/officeDocument/2006/relationships/hyperlink" Target="https://archive.org/download/ni-roms/roms/Sega%20-%20Mega%20Drive%20-%20Genesis.zip/Chengjisihan%20II%20-%20Yuanchao%20Mishi%20Zhi%20Canglang%20Yu%20Bailu%20%28China%29%20%28Pirate%29.zip" TargetMode="External"/><Relationship Id="rId492" Type="http://schemas.openxmlformats.org/officeDocument/2006/relationships/hyperlink" Target="https://archive.org/download/ni-roms/roms/Sega%20-%20Mega%20Drive%20-%20Genesis.zip/Chelnov%20%28Japan%29.zip" TargetMode="External"/><Relationship Id="rId499" Type="http://schemas.openxmlformats.org/officeDocument/2006/relationships/hyperlink" Target="https://archive.org/download/ni-roms/roms/Sega%20-%20Mega%20Drive%20-%20Genesis.zip/Chiki%20Chiki%20Boys%20%28Japan%2C%20Korea%29%20%28Ja%29.zip" TargetMode="External"/><Relationship Id="rId498" Type="http://schemas.openxmlformats.org/officeDocument/2006/relationships/hyperlink" Target="https://archive.org/download/ni-roms/roms/Sega%20-%20Mega%20Drive%20-%20Genesis.zip/Chibi%20Maruko-chan%20-%20Wakuwaku%20Shopping%20%28Japan%29.zip" TargetMode="External"/><Relationship Id="rId497" Type="http://schemas.openxmlformats.org/officeDocument/2006/relationships/hyperlink" Target="https://archive.org/download/ni-roms/roms/Sega%20-%20Mega%20Drive%20-%20Genesis.zip/Chi%20Chi%27s%20Pro%20Challenge%20Golf%20%28USA%29.zip" TargetMode="External"/><Relationship Id="rId496" Type="http://schemas.openxmlformats.org/officeDocument/2006/relationships/hyperlink" Target="https://archive.org/download/ni-roms/roms/Sega%20-%20Mega%20Drive%20-%20Genesis.zip/Chester%20Cheetah%20-%20Wild%20Wild%20Quest%20%28USA%29.zip" TargetMode="External"/><Relationship Id="rId409" Type="http://schemas.openxmlformats.org/officeDocument/2006/relationships/hyperlink" Target="https://archive.org/download/ni-roms/roms/Sega%20-%20Mega%20Drive%20-%20Genesis.zip/Castle%20Cat%203%20-%20The%20Vegas%20Connection%20%28World%29%20%28Aftermarket%29%20%28Unl%29.zip" TargetMode="External"/><Relationship Id="rId404" Type="http://schemas.openxmlformats.org/officeDocument/2006/relationships/hyperlink" Target="https://archive.org/download/ni-roms/roms/Sega%20-%20Mega%20Drive%20-%20Genesis.zip/Captain%20Planet%20and%20the%20Planeteers%20%28Europe%29.zip" TargetMode="External"/><Relationship Id="rId403" Type="http://schemas.openxmlformats.org/officeDocument/2006/relationships/hyperlink" Target="https://archive.org/download/ni-roms/roms/Sega%20-%20Mega%20Drive%20-%20Genesis.zip/Captain%20Planet%20and%20the%20Planeteers%20%28Europe%29%20%28Beta%29.zip" TargetMode="External"/><Relationship Id="rId402" Type="http://schemas.openxmlformats.org/officeDocument/2006/relationships/hyperlink" Target="https://archive.org/download/ni-roms/roms/Sega%20-%20Mega%20Drive%20-%20Genesis.zip/Captain%20Lang%20%28Japan%29%20%28En%2CJa%29.zip" TargetMode="External"/><Relationship Id="rId401" Type="http://schemas.openxmlformats.org/officeDocument/2006/relationships/hyperlink" Target="https://archive.org/download/ni-roms/roms/Sega%20-%20Mega%20Drive%20-%20Genesis.zip/Captain%20America%20and%20the%20Avengers%20%28USA%29.zip" TargetMode="External"/><Relationship Id="rId408" Type="http://schemas.openxmlformats.org/officeDocument/2006/relationships/hyperlink" Target="https://archive.org/download/ni-roms/roms/Sega%20-%20Mega%20Drive%20-%20Genesis.zip/Castle%20Cat%202%20-%20The%20Miami%20Invasion%20%28World%29%20%28Aftermarket%29%20%28Unl%29.zip" TargetMode="External"/><Relationship Id="rId407" Type="http://schemas.openxmlformats.org/officeDocument/2006/relationships/hyperlink" Target="https://archive.org/download/ni-roms/roms/Sega%20-%20Mega%20Drive%20-%20Genesis.zip/Castle%20Cat%20%28World%29%20%28Aftermarket%29%20%28Unl%29.zip" TargetMode="External"/><Relationship Id="rId406" Type="http://schemas.openxmlformats.org/officeDocument/2006/relationships/hyperlink" Target="https://archive.org/download/ni-roms/roms/Sega%20-%20Mega%20Drive%20-%20Genesis.zip/Cascade%20%28World%29%20%28Aftermarket%29%20%28Unl%29.zip" TargetMode="External"/><Relationship Id="rId405" Type="http://schemas.openxmlformats.org/officeDocument/2006/relationships/hyperlink" Target="https://archive.org/download/ni-roms/roms/Sega%20-%20Mega%20Drive%20-%20Genesis.zip/Casanova%20-%20Love%20Mission%20%28World%29%20%28En%2CFr%2CDe%2CIt%2CRu%29%20%28v5.7.9.1920%29%20%28Aftermarket%29%20%28Unl%29.zip" TargetMode="External"/><Relationship Id="rId400" Type="http://schemas.openxmlformats.org/officeDocument/2006/relationships/hyperlink" Target="https://archive.org/download/ni-roms/roms/Sega%20-%20Mega%20Drive%20-%20Genesis.zip/Captain%20America%20and%20the%20Avengers%20%28USA%29%20%28Beta%29.zip" TargetMode="External"/><Relationship Id="rId469" Type="http://schemas.openxmlformats.org/officeDocument/2006/relationships/hyperlink" Target="https://archive.org/download/ni-roms/roms/Sega%20-%20Mega%20Drive%20-%20Genesis.zip/Cave%20Story%20-%20Doukutsu%20Monogatari%20%28World%29%20%28SNAPSHOT-2016-07-16%29%20%28Aftermarket%29%20%28Unl%29.zip" TargetMode="External"/><Relationship Id="rId468" Type="http://schemas.openxmlformats.org/officeDocument/2006/relationships/hyperlink" Target="https://archive.org/download/ni-roms/roms/Sega%20-%20Mega%20Drive%20-%20Genesis.zip/Cave%20Story%20-%20Doukutsu%20Monogatari%20%28World%29%20%28SNAPSHOT-2016-07-12%29%20%28Aftermarket%29%20%28Unl%29.zip" TargetMode="External"/><Relationship Id="rId467" Type="http://schemas.openxmlformats.org/officeDocument/2006/relationships/hyperlink" Target="https://archive.org/download/ni-roms/roms/Sega%20-%20Mega%20Drive%20-%20Genesis.zip/Cave%20Story%20-%20Doukutsu%20Monogatari%20%28World%29%20%28SNAPSHOT-2016-07-02%29%20%28Aftermarket%29%20%28Unl%29.zip" TargetMode="External"/><Relationship Id="rId462" Type="http://schemas.openxmlformats.org/officeDocument/2006/relationships/hyperlink" Target="https://archive.org/download/ni-roms/roms/Sega%20-%20Mega%20Drive%20-%20Genesis.zip/Cave%20Story%20-%20Doukutsu%20Monogatari%20%28World%29%20%28Pt-PT%29%20%28v0.7.0%29%20%28Aftermarket%29%20%28Unl%29.zip" TargetMode="External"/><Relationship Id="rId461" Type="http://schemas.openxmlformats.org/officeDocument/2006/relationships/hyperlink" Target="https://archive.org/download/ni-roms/roms/Sega%20-%20Mega%20Drive%20-%20Genesis.zip/Cave%20Story%20-%20Doukutsu%20Monogatari%20%28World%29%20%28Pt-PT%29%20%280.8.1%29%20%282023-10-19%29%20%28Proto%29%20%28Aftermarket%29%20%28Unl%29.zip" TargetMode="External"/><Relationship Id="rId460" Type="http://schemas.openxmlformats.org/officeDocument/2006/relationships/hyperlink" Target="https://archive.org/download/ni-roms/roms/Sega%20-%20Mega%20Drive%20-%20Genesis.zip/Cave%20Story%20-%20Doukutsu%20Monogatari%20%28World%29%20%28Pt-BR%29%20%28v0.8.0%29%20%28Aftermarket%29%20%28Unl%29.zip" TargetMode="External"/><Relationship Id="rId466" Type="http://schemas.openxmlformats.org/officeDocument/2006/relationships/hyperlink" Target="https://archive.org/download/ni-roms/roms/Sega%20-%20Mega%20Drive%20-%20Genesis.zip/Cave%20Story%20-%20Doukutsu%20Monogatari%20%28World%29%20%28SNAPSHOT-2016-06-30%29%20%28Aftermarket%29%20%28Unl%29.zip" TargetMode="External"/><Relationship Id="rId465" Type="http://schemas.openxmlformats.org/officeDocument/2006/relationships/hyperlink" Target="https://archive.org/download/ni-roms/roms/Sega%20-%20Mega%20Drive%20-%20Genesis.zip/Cave%20Story%20-%20Doukutsu%20Monogatari%20%28World%29%20%28SNAPSHOT-2016-06-23%29%20%28Aftermarket%29%20%28Unl%29.zip" TargetMode="External"/><Relationship Id="rId464" Type="http://schemas.openxmlformats.org/officeDocument/2006/relationships/hyperlink" Target="https://archive.org/download/ni-roms/roms/Sega%20-%20Mega%20Drive%20-%20Genesis.zip/Cave%20Story%20-%20Doukutsu%20Monogatari%20%28World%29%20%28Ru%29%20%280.8.1%29%20%282023-10-19%29%20%28Proto%29%20%28Aftermarket%29%20%28Unl%29.zip" TargetMode="External"/><Relationship Id="rId463" Type="http://schemas.openxmlformats.org/officeDocument/2006/relationships/hyperlink" Target="https://archive.org/download/ni-roms/roms/Sega%20-%20Mega%20Drive%20-%20Genesis.zip/Cave%20Story%20-%20Doukutsu%20Monogatari%20%28World%29%20%28Pt-PT%29%20%28v0.8.0%29%20%28Aftermarket%29%20%28Unl%29.zip" TargetMode="External"/><Relationship Id="rId459" Type="http://schemas.openxmlformats.org/officeDocument/2006/relationships/hyperlink" Target="https://archive.org/download/ni-roms/roms/Sega%20-%20Mega%20Drive%20-%20Genesis.zip/Cave%20Story%20-%20Doukutsu%20Monogatari%20%28World%29%20%28Pt-BR%29%20%28v0.7.0%29%20%28Aftermarket%29%20%28Unl%29.zip" TargetMode="External"/><Relationship Id="rId458" Type="http://schemas.openxmlformats.org/officeDocument/2006/relationships/hyperlink" Target="https://archive.org/download/ni-roms/roms/Sega%20-%20Mega%20Drive%20-%20Genesis.zip/Cave%20Story%20-%20Doukutsu%20Monogatari%20%28World%29%20%28Pt-BR%29%20%280.8.1%29%20%282023-10-19%29%20%28Proto%29%20%28Aftermarket%29%20%28Unl%29.zip" TargetMode="External"/><Relationship Id="rId457" Type="http://schemas.openxmlformats.org/officeDocument/2006/relationships/hyperlink" Target="https://archive.org/download/ni-roms/roms/Sega%20-%20Mega%20Drive%20-%20Genesis.zip/Cave%20Story%20-%20Doukutsu%20Monogatari%20%28World%29%20%28Ko%29%20%28v0.8.0%29%20%28Aftermarket%29%20%28Unl%29.zip" TargetMode="External"/><Relationship Id="rId456" Type="http://schemas.openxmlformats.org/officeDocument/2006/relationships/hyperlink" Target="https://archive.org/download/ni-roms/roms/Sega%20-%20Mega%20Drive%20-%20Genesis.zip/Cave%20Story%20-%20Doukutsu%20Monogatari%20%28World%29%20%28Ko%29%20%280.8.1%29%20%282023-10-19%29%20%28Proto%29%20%28Aftermarket%29%20%28Unl%29.zip" TargetMode="External"/><Relationship Id="rId451" Type="http://schemas.openxmlformats.org/officeDocument/2006/relationships/hyperlink" Target="https://archive.org/download/ni-roms/roms/Sega%20-%20Mega%20Drive%20-%20Genesis.zip/Cave%20Story%20-%20Doukutsu%20Monogatari%20%28World%29%20%28Fr%29%20%28v0.7.0%29%20%28Aftermarket%29%20%28Unl%29.zip" TargetMode="External"/><Relationship Id="rId450" Type="http://schemas.openxmlformats.org/officeDocument/2006/relationships/hyperlink" Target="https://archive.org/download/ni-roms/roms/Sega%20-%20Mega%20Drive%20-%20Genesis.zip/Cave%20Story%20-%20Doukutsu%20Monogatari%20%28World%29%20%28Fr%29%20%280.8.1%29%20%282023-10-19%29%20%28Proto%29%20%28Aftermarket%29%20%28Unl%29.zip" TargetMode="External"/><Relationship Id="rId455" Type="http://schemas.openxmlformats.org/officeDocument/2006/relationships/hyperlink" Target="https://archive.org/download/ni-roms/roms/Sega%20-%20Mega%20Drive%20-%20Genesis.zip/Cave%20Story%20-%20Doukutsu%20Monogatari%20%28World%29%20%28It%29%20%28v0.8.0%29%20%28Aftermarket%29%20%28Unl%29.zip" TargetMode="External"/><Relationship Id="rId454" Type="http://schemas.openxmlformats.org/officeDocument/2006/relationships/hyperlink" Target="https://archive.org/download/ni-roms/roms/Sega%20-%20Mega%20Drive%20-%20Genesis.zip/Cave%20Story%20-%20Doukutsu%20Monogatari%20%28World%29%20%28It%29%20%28v0.7.0%29%20%28Aftermarket%29%20%28Unl%29.zip" TargetMode="External"/><Relationship Id="rId453" Type="http://schemas.openxmlformats.org/officeDocument/2006/relationships/hyperlink" Target="https://archive.org/download/ni-roms/roms/Sega%20-%20Mega%20Drive%20-%20Genesis.zip/Cave%20Story%20-%20Doukutsu%20Monogatari%20%28World%29%20%28It%29%20%280.8.1%29%20%282023-10-19%29%20%28Proto%29%20%28Aftermarket%29%20%28Unl%29.zip" TargetMode="External"/><Relationship Id="rId452" Type="http://schemas.openxmlformats.org/officeDocument/2006/relationships/hyperlink" Target="https://archive.org/download/ni-roms/roms/Sega%20-%20Mega%20Drive%20-%20Genesis.zip/Cave%20Story%20-%20Doukutsu%20Monogatari%20%28World%29%20%28Fr%29%20%28v0.8.0%29%20%28Aftermarket%29%20%28Unl%29.zip" TargetMode="External"/><Relationship Id="rId3018" Type="http://schemas.openxmlformats.org/officeDocument/2006/relationships/hyperlink" Target="https://archive.org/download/ni-roms/roms/Sega%20-%20Mega%20Drive%20-%20Genesis.zip/World%20Championship%20Soccer%20II%20%28USA%29%20%28Beta%29%20%281994-03-09%29.zip" TargetMode="External"/><Relationship Id="rId3017" Type="http://schemas.openxmlformats.org/officeDocument/2006/relationships/hyperlink" Target="https://archive.org/download/ni-roms/roms/Sega%20-%20Mega%20Drive%20-%20Genesis.zip/World%20Championship%20Soccer%20II%20%28USA%29%20%28Beta%29%20%281994-03-09%29%20%28Alt%29.zip" TargetMode="External"/><Relationship Id="rId3019" Type="http://schemas.openxmlformats.org/officeDocument/2006/relationships/hyperlink" Target="https://archive.org/download/ni-roms/roms/Sega%20-%20Mega%20Drive%20-%20Genesis.zip/World%20Championship%20Soccer%20II%20%28USA%29%20%28Beta%29%20%281994-03-14%29.zip" TargetMode="External"/><Relationship Id="rId491" Type="http://schemas.openxmlformats.org/officeDocument/2006/relationships/hyperlink" Target="https://archive.org/download/ni-roms/roms/Sega%20-%20Mega%20Drive%20-%20Genesis.zip/Cheese%20Cat-Astrophe%20Starring%20Speedy%20Gonzales%20%28Europe%29%20%28En%2CFr%2CDe%2CEs%29.zip" TargetMode="External"/><Relationship Id="rId490" Type="http://schemas.openxmlformats.org/officeDocument/2006/relationships/hyperlink" Target="https://archive.org/download/ni-roms/roms/Sega%20-%20Mega%20Drive%20-%20Genesis.zip/Chavez%20II%20%28Mexico%29.zip" TargetMode="External"/><Relationship Id="rId489" Type="http://schemas.openxmlformats.org/officeDocument/2006/relationships/hyperlink" Target="https://archive.org/download/ni-roms/roms/Sega%20-%20Mega%20Drive%20-%20Genesis.zip/Chase%20H.Q.%20II%20%28USA%29.zip" TargetMode="External"/><Relationship Id="rId484" Type="http://schemas.openxmlformats.org/officeDocument/2006/relationships/hyperlink" Target="https://archive.org/download/ni-roms/roms/Sega%20-%20Mega%20Drive%20-%20Genesis.zip/Chaoji%20Majiang%20Club%20%28Taiwan%29%20%28Unl%29.zip" TargetMode="External"/><Relationship Id="rId3010" Type="http://schemas.openxmlformats.org/officeDocument/2006/relationships/hyperlink" Target="https://archive.org/download/ni-roms/roms/Sega%20-%20Mega%20Drive%20-%20Genesis.zip/World%20Championship%20Soccer%20II%20%28USA%29%20%28Beta%29%20%281994-01-xx%29.zip" TargetMode="External"/><Relationship Id="rId483" Type="http://schemas.openxmlformats.org/officeDocument/2006/relationships/hyperlink" Target="https://archive.org/download/ni-roms/roms/Sega%20-%20Mega%20Drive%20-%20Genesis.zip/Chaoji%20Da%20Fuweng%20%28Taiwan%29%20%28Unl%29.zip" TargetMode="External"/><Relationship Id="rId482" Type="http://schemas.openxmlformats.org/officeDocument/2006/relationships/hyperlink" Target="https://archive.org/download/ni-roms/roms/Sega%20-%20Mega%20Drive%20-%20Genesis.zip/Championship%20Pro-Am%20%28USA%29.zip" TargetMode="External"/><Relationship Id="rId3012" Type="http://schemas.openxmlformats.org/officeDocument/2006/relationships/hyperlink" Target="https://archive.org/download/ni-roms/roms/Sega%20-%20Mega%20Drive%20-%20Genesis.zip/World%20Championship%20Soccer%20II%20%28USA%29%20%28Beta%29%20%281994-02-23%29.zip" TargetMode="External"/><Relationship Id="rId481" Type="http://schemas.openxmlformats.org/officeDocument/2006/relationships/hyperlink" Target="https://archive.org/download/ni-roms/roms/Sega%20-%20Mega%20Drive%20-%20Genesis.zip/Championship%20Pool%20%28USA%29.zip" TargetMode="External"/><Relationship Id="rId3011" Type="http://schemas.openxmlformats.org/officeDocument/2006/relationships/hyperlink" Target="https://archive.org/download/ni-roms/roms/Sega%20-%20Mega%20Drive%20-%20Genesis.zip/World%20Championship%20Soccer%20II%20%28USA%29%20%28Beta%29%20%281994-02-22%29.zip" TargetMode="External"/><Relationship Id="rId488" Type="http://schemas.openxmlformats.org/officeDocument/2006/relationships/hyperlink" Target="https://archive.org/download/ni-roms/roms/Sega%20-%20Mega%20Drive%20-%20Genesis.zip/Chaperon%20Violet%2C%20Le%20%28World%29%20%28Fr%29%20%28Proto%29%20%28Aftermarket%29%20%28Unl%29.zip" TargetMode="External"/><Relationship Id="rId3014" Type="http://schemas.openxmlformats.org/officeDocument/2006/relationships/hyperlink" Target="https://archive.org/download/ni-roms/roms/Sega%20-%20Mega%20Drive%20-%20Genesis.zip/World%20Championship%20Soccer%20II%20%28USA%29%20%28Beta%29%20%281994-03-03%29%20%28Alt%29.zip" TargetMode="External"/><Relationship Id="rId487" Type="http://schemas.openxmlformats.org/officeDocument/2006/relationships/hyperlink" Target="https://archive.org/download/ni-roms/roms/Sega%20-%20Mega%20Drive%20-%20Genesis.zip/Chaos%20Engine%202%2C%20The%20%28Europe%29%20%28Proto%29.zip" TargetMode="External"/><Relationship Id="rId3013" Type="http://schemas.openxmlformats.org/officeDocument/2006/relationships/hyperlink" Target="https://archive.org/download/ni-roms/roms/Sega%20-%20Mega%20Drive%20-%20Genesis.zip/World%20Championship%20Soccer%20II%20%28USA%29%20%28Beta%29%20%281994-02-28%29.zip" TargetMode="External"/><Relationship Id="rId486" Type="http://schemas.openxmlformats.org/officeDocument/2006/relationships/hyperlink" Target="https://archive.org/download/ni-roms/roms/Sega%20-%20Mega%20Drive%20-%20Genesis.zip/Chaos%20Engine%2C%20The%20%28Europe%29.zip" TargetMode="External"/><Relationship Id="rId3016" Type="http://schemas.openxmlformats.org/officeDocument/2006/relationships/hyperlink" Target="https://archive.org/download/ni-roms/roms/Sega%20-%20Mega%20Drive%20-%20Genesis.zip/World%20Championship%20Soccer%20II%20%28USA%29%20%28Beta%29%20%281994-03-04%29.zip" TargetMode="External"/><Relationship Id="rId485" Type="http://schemas.openxmlformats.org/officeDocument/2006/relationships/hyperlink" Target="https://archive.org/download/ni-roms/roms/Sega%20-%20Mega%20Drive%20-%20Genesis.zip/Chaoji%20Poker%20%28Taiwan%29%20%28En%29%20%28Unl%29.zip" TargetMode="External"/><Relationship Id="rId3015" Type="http://schemas.openxmlformats.org/officeDocument/2006/relationships/hyperlink" Target="https://archive.org/download/ni-roms/roms/Sega%20-%20Mega%20Drive%20-%20Genesis.zip/World%20Championship%20Soccer%20II%20%28USA%29%20%28Beta%29%20%281994-03-03%29.zip" TargetMode="External"/><Relationship Id="rId3007" Type="http://schemas.openxmlformats.org/officeDocument/2006/relationships/hyperlink" Target="https://archive.org/download/ni-roms/roms/Sega%20-%20Mega%20Drive%20-%20Genesis.zip/World%20Championship%20Soccer%20%28Japan%2C%20USA%29%20%28En%29%20%28Rev%20B%29.zip" TargetMode="External"/><Relationship Id="rId3006" Type="http://schemas.openxmlformats.org/officeDocument/2006/relationships/hyperlink" Target="https://archive.org/download/ni-roms/roms/Sega%20-%20Mega%20Drive%20-%20Genesis.zip/World%20Championship%20Soccer%20%28Japan%2C%20USA%29%20%28En%29%20%28Rev%20A%29.zip" TargetMode="External"/><Relationship Id="rId3009" Type="http://schemas.openxmlformats.org/officeDocument/2006/relationships/hyperlink" Target="https://archive.org/download/ni-roms/roms/Sega%20-%20Mega%20Drive%20-%20Genesis.zip/World%20Championship%20Soccer%20II%20%28Europe%29.zip" TargetMode="External"/><Relationship Id="rId3008" Type="http://schemas.openxmlformats.org/officeDocument/2006/relationships/hyperlink" Target="https://archive.org/download/ni-roms/roms/Sega%20-%20Mega%20Drive%20-%20Genesis.zip/World%20Championship%20Soccer%20%28Japan%2C%20USA%29%20%28En%29.zip" TargetMode="External"/><Relationship Id="rId480" Type="http://schemas.openxmlformats.org/officeDocument/2006/relationships/hyperlink" Target="https://archive.org/download/ni-roms/roms/Sega%20-%20Mega%20Drive%20-%20Genesis.zip/Championship%20Bowling%20%28USA%29.zip" TargetMode="External"/><Relationship Id="rId479" Type="http://schemas.openxmlformats.org/officeDocument/2006/relationships/hyperlink" Target="https://archive.org/download/ni-roms/roms/Sega%20-%20Mega%20Drive%20-%20Genesis.zip/Champions%20World%20Class%20Soccer%20%28World%29%20%28En%2CFr%2CDe%2CEs%29.zip" TargetMode="External"/><Relationship Id="rId478" Type="http://schemas.openxmlformats.org/officeDocument/2006/relationships/hyperlink" Target="https://archive.org/download/ni-roms/roms/Sega%20-%20Mega%20Drive%20-%20Genesis.zip/Champions%20World%20Class%20Soccer%20%28World%29%20%28Beta%29%20%281994-03-18%29.zip" TargetMode="External"/><Relationship Id="rId473" Type="http://schemas.openxmlformats.org/officeDocument/2006/relationships/hyperlink" Target="https://archive.org/download/ni-roms/roms/Sega%20-%20Mega%20Drive%20-%20Genesis.zip/Centurion%20-%20Defender%20of%20Rome%20%28USA%2C%20Europe%29%20%28Sega%20Channel%29.zip" TargetMode="External"/><Relationship Id="rId472" Type="http://schemas.openxmlformats.org/officeDocument/2006/relationships/hyperlink" Target="https://archive.org/download/ni-roms/roms/Sega%20-%20Mega%20Drive%20-%20Genesis.zip/Cave%20Story%20-%20Doukutsu%20Monogatari%20%28World%29%20%28Zh%29%20%28v0.8.0%29%20%28Aftermarket%29%20%28Unl%29.zip" TargetMode="External"/><Relationship Id="rId471" Type="http://schemas.openxmlformats.org/officeDocument/2006/relationships/hyperlink" Target="https://archive.org/download/ni-roms/roms/Sega%20-%20Mega%20Drive%20-%20Genesis.zip/Cave%20Story%20-%20Doukutsu%20Monogatari%20%28World%29%20%28Zh%29%20%280.8.1%29%20%282023-10-19%29%20%28Proto%29%20%28Aftermarket%29%20%28Unl%29.zip" TargetMode="External"/><Relationship Id="rId3001" Type="http://schemas.openxmlformats.org/officeDocument/2006/relationships/hyperlink" Target="https://archive.org/download/ni-roms/roms/Sega%20-%20Mega%20Drive%20-%20Genesis.zip/Wonder%20Boy%20V%20-%20Monster%20World%20III%20%28Japan%2C%20Korea%29%20%28Ja%29.zip" TargetMode="External"/><Relationship Id="rId470" Type="http://schemas.openxmlformats.org/officeDocument/2006/relationships/hyperlink" Target="https://archive.org/download/ni-roms/roms/Sega%20-%20Mega%20Drive%20-%20Genesis.zip/Cave%20Story%20-%20Doukutsu%20Monogatari%20%28World%29%20%28SNAPSHOT-2016-07-26%29%20%28Aftermarket%29%20%28Unl%29.zip" TargetMode="External"/><Relationship Id="rId3000" Type="http://schemas.openxmlformats.org/officeDocument/2006/relationships/hyperlink" Target="https://archive.org/download/ni-roms/roms/Sega%20-%20Mega%20Drive%20-%20Genesis.zip/Wonder%20Boy%20V%20-%20Monster%20World%20III%20%28Japan%2C%20Korea%29%20%28Ja%29%20%28Beta%29%20%281991-07-25%29.zip" TargetMode="External"/><Relationship Id="rId477" Type="http://schemas.openxmlformats.org/officeDocument/2006/relationships/hyperlink" Target="https://archive.org/download/ni-roms/roms/Sega%20-%20Mega%20Drive%20-%20Genesis.zip/Chameleon%20Kid%20%28Japan%29%20%28En%29.zip" TargetMode="External"/><Relationship Id="rId3003" Type="http://schemas.openxmlformats.org/officeDocument/2006/relationships/hyperlink" Target="https://archive.org/download/ni-roms/roms/Sega%20-%20Mega%20Drive%20-%20Genesis.zip/Wonder%20Library%20%28Japan%29%20%28Program%29.zip" TargetMode="External"/><Relationship Id="rId476" Type="http://schemas.openxmlformats.org/officeDocument/2006/relationships/hyperlink" Target="https://archive.org/download/ni-roms/roms/Sega%20-%20Mega%20Drive%20-%20Genesis.zip/Chakan%20%28USA%2C%20Europe%29.zip" TargetMode="External"/><Relationship Id="rId3002" Type="http://schemas.openxmlformats.org/officeDocument/2006/relationships/hyperlink" Target="https://archive.org/download/ni-roms/roms/Sega%20-%20Mega%20Drive%20-%20Genesis.zip/Wonder%20Boy%20in%20Monster%20World%20%28USA%2C%20Europe%29.zip" TargetMode="External"/><Relationship Id="rId475" Type="http://schemas.openxmlformats.org/officeDocument/2006/relationships/hyperlink" Target="https://archive.org/download/ni-roms/roms/Sega%20-%20Mega%20Drive%20-%20Genesis.zip/Chakan%20%28USA%2C%20Europe%29%20%281992-10-06%29%20%28Sega%20Channel%29.zip" TargetMode="External"/><Relationship Id="rId3005" Type="http://schemas.openxmlformats.org/officeDocument/2006/relationships/hyperlink" Target="https://archive.org/download/ni-roms/roms/Sega%20-%20Mega%20Drive%20-%20Genesis.zip/Wonderful%20Date%20%28World%29%20%28Demo%29%20%28Aftermarket%29%20%28Unl%29.zip" TargetMode="External"/><Relationship Id="rId474" Type="http://schemas.openxmlformats.org/officeDocument/2006/relationships/hyperlink" Target="https://archive.org/download/ni-roms/roms/Sega%20-%20Mega%20Drive%20-%20Genesis.zip/Centurion%20-%20Defender%20of%20Rome%20%28USA%2C%20Europe%29.zip" TargetMode="External"/><Relationship Id="rId3004" Type="http://schemas.openxmlformats.org/officeDocument/2006/relationships/hyperlink" Target="https://archive.org/download/ni-roms/roms/Sega%20-%20Mega%20Drive%20-%20Genesis.zip/Wonder%20MIDI%20%28Japan%29%20%28En%29%20%28Program%29.zip" TargetMode="External"/><Relationship Id="rId426" Type="http://schemas.openxmlformats.org/officeDocument/2006/relationships/hyperlink" Target="https://archive.org/download/ni-roms/roms/Sega%20-%20Mega%20Drive%20-%20Genesis.zip/Cave%20Story%20-%20Doukutsu%20Monogatari%20%28World%29%20%28En%29%20%280.8.1%29%20%282023-10-19%29%20%28Proto%29%20%28Aftermarket%29%20%28Unl%29.zip" TargetMode="External"/><Relationship Id="rId425" Type="http://schemas.openxmlformats.org/officeDocument/2006/relationships/hyperlink" Target="https://archive.org/download/ni-roms/roms/Sega%20-%20Mega%20Drive%20-%20Genesis.zip/Cave%20Story%20-%20Doukutsu%20Monogatari%20%28World%29%20%28De%29%20%28v0.8.0%29%20%28Aftermarket%29%20%28Unl%29.zip" TargetMode="External"/><Relationship Id="rId424" Type="http://schemas.openxmlformats.org/officeDocument/2006/relationships/hyperlink" Target="https://archive.org/download/ni-roms/roms/Sega%20-%20Mega%20Drive%20-%20Genesis.zip/Cave%20Story%20-%20Doukutsu%20Monogatari%20%28World%29%20%28De%29%20%28v0.7.0%29%20%28Aftermarket%29%20%28Unl%29.zip" TargetMode="External"/><Relationship Id="rId423" Type="http://schemas.openxmlformats.org/officeDocument/2006/relationships/hyperlink" Target="https://archive.org/download/ni-roms/roms/Sega%20-%20Mega%20Drive%20-%20Genesis.zip/Cave%20Story%20-%20Doukutsu%20Monogatari%20%28World%29%20%28De%29%20%280.8.1%29%20%282023-10-19%29%20%28Proto%29%20%28Aftermarket%29%20%28Unl%29.zip" TargetMode="External"/><Relationship Id="rId429" Type="http://schemas.openxmlformats.org/officeDocument/2006/relationships/hyperlink" Target="https://archive.org/download/ni-roms/roms/Sega%20-%20Mega%20Drive%20-%20Genesis.zip/Cave%20Story%20-%20Doukutsu%20Monogatari%20%28World%29%20%28En%29%20%28v0.3.0%29%20%28Aftermarket%29%20%28Unl%29.zip" TargetMode="External"/><Relationship Id="rId428" Type="http://schemas.openxmlformats.org/officeDocument/2006/relationships/hyperlink" Target="https://archive.org/download/ni-roms/roms/Sega%20-%20Mega%20Drive%20-%20Genesis.zip/Cave%20Story%20-%20Doukutsu%20Monogatari%20%28World%29%20%28En%29%20%28v0.2.1%29%20%28Aftermarket%29%20%28Unl%29.zip" TargetMode="External"/><Relationship Id="rId427" Type="http://schemas.openxmlformats.org/officeDocument/2006/relationships/hyperlink" Target="https://archive.org/download/ni-roms/roms/Sega%20-%20Mega%20Drive%20-%20Genesis.zip/Cave%20Story%20-%20Doukutsu%20Monogatari%20%28World%29%20%28En%29%20%28v0.2.0%29%20%28Alpha%29%20%28Aftermarket%29%20%28Unl%29.zip" TargetMode="External"/><Relationship Id="rId422" Type="http://schemas.openxmlformats.org/officeDocument/2006/relationships/hyperlink" Target="https://archive.org/download/ni-roms/roms/Sega%20-%20Mega%20Drive%20-%20Genesis.zip/Cave%20Story%20-%20Doukutsu%20Monogatari%20%28World%29%20%282016-06-19%29%20%28Proto%29%20%28Aftermarket%29%20%28Unl%29.zip" TargetMode="External"/><Relationship Id="rId421" Type="http://schemas.openxmlformats.org/officeDocument/2006/relationships/hyperlink" Target="https://archive.org/download/ni-roms/roms/Sega%20-%20Mega%20Drive%20-%20Genesis.zip/Cave%20Story%20-%20Doukutsu%20Monogatari%20%28World%29%20%282016-05-30%29%20%28Proto%29%20%28Aftermarket%29%20%28Unl%29.zip" TargetMode="External"/><Relationship Id="rId420" Type="http://schemas.openxmlformats.org/officeDocument/2006/relationships/hyperlink" Target="https://archive.org/download/ni-roms/roms/Sega%20-%20Mega%20Drive%20-%20Genesis.zip/Cave%20Story%20-%20Doukutsu%20Monogatari%20%28World%29%20%282016-02-07%29%20%28Proto%29%20%28Aftermarket%29%20%28Unl%29.zip" TargetMode="External"/><Relationship Id="rId415" Type="http://schemas.openxmlformats.org/officeDocument/2006/relationships/hyperlink" Target="https://archive.org/download/ni-roms/roms/Sega%20-%20Mega%20Drive%20-%20Genesis.zip/Castlevania%20-%20Bloodlines%20%28USA%2C%20Europe%29%20%28Switch%20Online%29.zip" TargetMode="External"/><Relationship Id="rId414" Type="http://schemas.openxmlformats.org/officeDocument/2006/relationships/hyperlink" Target="https://archive.org/download/ni-roms/roms/Sega%20-%20Mega%20Drive%20-%20Genesis.zip/Castlevania%20-%20Bloodlines%20%28USA%29.zip" TargetMode="External"/><Relationship Id="rId413" Type="http://schemas.openxmlformats.org/officeDocument/2006/relationships/hyperlink" Target="https://archive.org/download/ni-roms/roms/Sega%20-%20Mega%20Drive%20-%20Genesis.zip/Castlevania%20-%20Bloodlines%20%28USA%29%20%28Castlevania%20Anniversary%20Collection%29.zip" TargetMode="External"/><Relationship Id="rId412" Type="http://schemas.openxmlformats.org/officeDocument/2006/relationships/hyperlink" Target="https://archive.org/download/ni-roms/roms/Sega%20-%20Mega%20Drive%20-%20Genesis.zip/Castlevania%20-%20Bloodlines%20%28USA%29%20%28Beta%29%20%281993-10-07%29.zip" TargetMode="External"/><Relationship Id="rId419" Type="http://schemas.openxmlformats.org/officeDocument/2006/relationships/hyperlink" Target="https://archive.org/download/ni-roms/roms/Sega%20-%20Mega%20Drive%20-%20Genesis.zip/Cavalos%20%26%20Peoes%20%28Brazil%29%20%28Mega%20Drive%204%29.zip" TargetMode="External"/><Relationship Id="rId418" Type="http://schemas.openxmlformats.org/officeDocument/2006/relationships/hyperlink" Target="https://archive.org/download/ni-roms/roms/Sega%20-%20Mega%20Drive%20-%20Genesis.zip/Castlevania%20-%20The%20New%20Generation%20%28Europe%29.zip" TargetMode="External"/><Relationship Id="rId417" Type="http://schemas.openxmlformats.org/officeDocument/2006/relationships/hyperlink" Target="https://archive.org/download/ni-roms/roms/Sega%20-%20Mega%20Drive%20-%20Genesis.zip/Castlevania%20-%20The%20New%20Generation%20%28Europe%29%20%28Mega%20Drive%20Mini%29.zip" TargetMode="External"/><Relationship Id="rId416" Type="http://schemas.openxmlformats.org/officeDocument/2006/relationships/hyperlink" Target="https://archive.org/download/ni-roms/roms/Sega%20-%20Mega%20Drive%20-%20Genesis.zip/Castlevania%20-%20The%20New%20Generation%20%28Europe%29%20%28Beta%29.zip" TargetMode="External"/><Relationship Id="rId411" Type="http://schemas.openxmlformats.org/officeDocument/2006/relationships/hyperlink" Target="https://archive.org/download/ni-roms/roms/Sega%20-%20Mega%20Drive%20-%20Genesis.zip/Castlevania%20-%20Bloodlines%20%28USA%29%20%28Beta%29%20%281993-08-04%29.zip" TargetMode="External"/><Relationship Id="rId410" Type="http://schemas.openxmlformats.org/officeDocument/2006/relationships/hyperlink" Target="https://archive.org/download/ni-roms/roms/Sega%20-%20Mega%20Drive%20-%20Genesis.zip/Castle%20of%20Illusion%20Starring%20Mickey%20Mouse%20%28USA%2C%20Europe%29.zip" TargetMode="External"/><Relationship Id="rId448" Type="http://schemas.openxmlformats.org/officeDocument/2006/relationships/hyperlink" Target="https://archive.org/download/ni-roms/roms/Sega%20-%20Mega%20Drive%20-%20Genesis.zip/Cave%20Story%20-%20Doukutsu%20Monogatari%20%28World%29%20%28Es%29%20%28v0.8.0%29%20%28Aftermarket%29%20%28Unl%29.zip" TargetMode="External"/><Relationship Id="rId447" Type="http://schemas.openxmlformats.org/officeDocument/2006/relationships/hyperlink" Target="https://archive.org/download/ni-roms/roms/Sega%20-%20Mega%20Drive%20-%20Genesis.zip/Cave%20Story%20-%20Doukutsu%20Monogatari%20%28World%29%20%28Es%29%20%28v0.7.0%29%20%28Aftermarket%29%20%28Unl%29.zip" TargetMode="External"/><Relationship Id="rId446" Type="http://schemas.openxmlformats.org/officeDocument/2006/relationships/hyperlink" Target="https://archive.org/download/ni-roms/roms/Sega%20-%20Mega%20Drive%20-%20Genesis.zip/Cave%20Story%20-%20Doukutsu%20Monogatari%20%28World%29%20%28Es%29%20%280.8.1%29%20%282023-10-19%29%20%28Proto%29%20%28Aftermarket%29%20%28Unl%29.zip" TargetMode="External"/><Relationship Id="rId445" Type="http://schemas.openxmlformats.org/officeDocument/2006/relationships/hyperlink" Target="https://archive.org/download/ni-roms/roms/Sega%20-%20Mega%20Drive%20-%20Genesis.zip/Cave%20Story%20-%20Doukutsu%20Monogatari%20%28World%29%20%28En%29%20%28v0.8.0%29%20%28Aftermarket%29%20%28Unl%29.zip" TargetMode="External"/><Relationship Id="rId449" Type="http://schemas.openxmlformats.org/officeDocument/2006/relationships/hyperlink" Target="https://archive.org/download/ni-roms/roms/Sega%20-%20Mega%20Drive%20-%20Genesis.zip/Cave%20Story%20-%20Doukutsu%20Monogatari%20%28World%29%20%28Fi%29%20%280.8.1%29%20%282023-10-19%29%20%28Proto%29%20%28Aftermarket%29%20%28Unl%29.zip" TargetMode="External"/><Relationship Id="rId440" Type="http://schemas.openxmlformats.org/officeDocument/2006/relationships/hyperlink" Target="https://archive.org/download/ni-roms/roms/Sega%20-%20Mega%20Drive%20-%20Genesis.zip/Cave%20Story%20-%20Doukutsu%20Monogatari%20%28World%29%20%28En%29%20%28v0.5.1%29%20%28Aftermarket%29%20%28Unl%29.zip" TargetMode="External"/><Relationship Id="rId444" Type="http://schemas.openxmlformats.org/officeDocument/2006/relationships/hyperlink" Target="https://archive.org/download/ni-roms/roms/Sega%20-%20Mega%20Drive%20-%20Genesis.zip/Cave%20Story%20-%20Doukutsu%20Monogatari%20%28World%29%20%28En%29%20%28v0.7.0%29%20%28Aftermarket%29%20%28Unl%29.zip" TargetMode="External"/><Relationship Id="rId443" Type="http://schemas.openxmlformats.org/officeDocument/2006/relationships/hyperlink" Target="https://archive.org/download/ni-roms/roms/Sega%20-%20Mega%20Drive%20-%20Genesis.zip/Cave%20Story%20-%20Doukutsu%20Monogatari%20%28World%29%20%28En%29%20%28v0.6.0%29%20%28Aftermarket%29%20%28Unl%29.zip" TargetMode="External"/><Relationship Id="rId442" Type="http://schemas.openxmlformats.org/officeDocument/2006/relationships/hyperlink" Target="https://archive.org/download/ni-roms/roms/Sega%20-%20Mega%20Drive%20-%20Genesis.zip/Cave%20Story%20-%20Doukutsu%20Monogatari%20%28World%29%20%28En%29%20%28v0.5.2%29%20%28Aftermarket%29%20%28Unl%29.zip" TargetMode="External"/><Relationship Id="rId441" Type="http://schemas.openxmlformats.org/officeDocument/2006/relationships/hyperlink" Target="https://archive.org/download/ni-roms/roms/Sega%20-%20Mega%20Drive%20-%20Genesis.zip/Cave%20Story%20-%20Doukutsu%20Monogatari%20%28World%29%20%28En%29%20%28v0.5.1a%29%20%28Aftermarket%29%20%28Unl%29.zip" TargetMode="External"/><Relationship Id="rId437" Type="http://schemas.openxmlformats.org/officeDocument/2006/relationships/hyperlink" Target="https://archive.org/download/ni-roms/roms/Sega%20-%20Mega%20Drive%20-%20Genesis.zip/Cave%20Story%20-%20Doukutsu%20Monogatari%20%28World%29%20%28En%29%20%28v0.5.0%29%20%28Aftermarket%29%20%28Unl%29.zip" TargetMode="External"/><Relationship Id="rId436" Type="http://schemas.openxmlformats.org/officeDocument/2006/relationships/hyperlink" Target="https://archive.org/download/ni-roms/roms/Sega%20-%20Mega%20Drive%20-%20Genesis.zip/Cave%20Story%20-%20Doukutsu%20Monogatari%20%28World%29%20%28En%29%20%28v0.4.0%29%20%28PAL%29%20%28Aftermarket%29%20%28Unl%29.zip" TargetMode="External"/><Relationship Id="rId435" Type="http://schemas.openxmlformats.org/officeDocument/2006/relationships/hyperlink" Target="https://archive.org/download/ni-roms/roms/Sega%20-%20Mega%20Drive%20-%20Genesis.zip/Cave%20Story%20-%20Doukutsu%20Monogatari%20%28World%29%20%28En%29%20%28v0.4.0%29%20%28NTSC%29%20%28Aftermarket%29%20%28Unl%29.zip" TargetMode="External"/><Relationship Id="rId434" Type="http://schemas.openxmlformats.org/officeDocument/2006/relationships/hyperlink" Target="https://archive.org/download/ni-roms/roms/Sega%20-%20Mega%20Drive%20-%20Genesis.zip/Cave%20Story%20-%20Doukutsu%20Monogatari%20%28World%29%20%28En%29%20%28v0.3.3%29%20%28PAL%29%20%28Aftermarket%29%20%28Unl%29.zip" TargetMode="External"/><Relationship Id="rId439" Type="http://schemas.openxmlformats.org/officeDocument/2006/relationships/hyperlink" Target="https://archive.org/download/ni-roms/roms/Sega%20-%20Mega%20Drive%20-%20Genesis.zip/Cave%20Story%20-%20Doukutsu%20Monogatari%20%28World%29%20%28En%29%20%28v0.5.0b%29%20%28Aftermarket%29%20%28Unl%29.zip" TargetMode="External"/><Relationship Id="rId438" Type="http://schemas.openxmlformats.org/officeDocument/2006/relationships/hyperlink" Target="https://archive.org/download/ni-roms/roms/Sega%20-%20Mega%20Drive%20-%20Genesis.zip/Cave%20Story%20-%20Doukutsu%20Monogatari%20%28World%29%20%28En%29%20%28v0.5.0a%29%20%28Aftermarket%29%20%28Unl%29.zip" TargetMode="External"/><Relationship Id="rId433" Type="http://schemas.openxmlformats.org/officeDocument/2006/relationships/hyperlink" Target="https://archive.org/download/ni-roms/roms/Sega%20-%20Mega%20Drive%20-%20Genesis.zip/Cave%20Story%20-%20Doukutsu%20Monogatari%20%28World%29%20%28En%29%20%28v0.3.3%29%20%28NTSC%29%20%28Aftermarket%29%20%28Unl%29.zip" TargetMode="External"/><Relationship Id="rId432" Type="http://schemas.openxmlformats.org/officeDocument/2006/relationships/hyperlink" Target="https://archive.org/download/ni-roms/roms/Sega%20-%20Mega%20Drive%20-%20Genesis.zip/Cave%20Story%20-%20Doukutsu%20Monogatari%20%28World%29%20%28En%29%20%28v0.3.2%29%20%28PAL%29%20%28Aftermarket%29%20%28Unl%29.zip" TargetMode="External"/><Relationship Id="rId431" Type="http://schemas.openxmlformats.org/officeDocument/2006/relationships/hyperlink" Target="https://archive.org/download/ni-roms/roms/Sega%20-%20Mega%20Drive%20-%20Genesis.zip/Cave%20Story%20-%20Doukutsu%20Monogatari%20%28World%29%20%28En%29%20%28v0.3.2%29%20%28NTSC%29%20%28Aftermarket%29%20%28Unl%29.zip" TargetMode="External"/><Relationship Id="rId430" Type="http://schemas.openxmlformats.org/officeDocument/2006/relationships/hyperlink" Target="https://archive.org/download/ni-roms/roms/Sega%20-%20Mega%20Drive%20-%20Genesis.zip/Cave%20Story%20-%20Doukutsu%20Monogatari%20%28World%29%20%28En%29%20%28v0.3.1%29%20%28Aftermarket%29%20%28Unl%29.zip" TargetMode="External"/><Relationship Id="rId1" Type="http://schemas.openxmlformats.org/officeDocument/2006/relationships/hyperlink" Target="https://archive.org/download/ni-roms/roms/Sega%20-%20Mega%20Drive%20-%20Genesis.zip/2%20Ciclopes%20and%20Friends%20-%20The%20Fight%20Game%20%28World%29%20%28Pt%29%20%28Beta%29%20%28Aftermarket%29%20%28Unl%29.zip" TargetMode="External"/><Relationship Id="rId2" Type="http://schemas.openxmlformats.org/officeDocument/2006/relationships/hyperlink" Target="https://archive.org/download/ni-roms/roms/Sega%20-%20Mega%20Drive%20-%20Genesis.zip/2%20Ciclopes%20and%20Friends%20-%20The%20Fight%20Game%20-%20Winner%20Edition%20%28World%29%20%28Pt%29%20%28Aftermarket%29%20%28Unl%29.zip" TargetMode="External"/><Relationship Id="rId3" Type="http://schemas.openxmlformats.org/officeDocument/2006/relationships/hyperlink" Target="https://archive.org/download/ni-roms/roms/Sega%20-%20Mega%20Drive%20-%20Genesis.zip/2%20Ciclopes%20e%20Amigos%20-%20Fight%20Game%20-%20Winner%20Edition%20-%20New%20Challengers%20%28World%29%20%28Pt%29%20%28Aftermarket%29%20%28Unl%29.zip" TargetMode="External"/><Relationship Id="rId4" Type="http://schemas.openxmlformats.org/officeDocument/2006/relationships/hyperlink" Target="https://archive.org/download/ni-roms/roms/Sega%20-%20Mega%20Drive%20-%20Genesis.zip/3%20Ninjas%20Kick%20Back%20%28USA%29.zip" TargetMode="External"/><Relationship Id="rId9" Type="http://schemas.openxmlformats.org/officeDocument/2006/relationships/hyperlink" Target="https://archive.org/download/ni-roms/roms/Sega%20-%20Mega%20Drive%20-%20Genesis.zip/16t%20%28Japan%29%20%28Game%20no%20Kanzume%20Otokuyou%29.zip" TargetMode="External"/><Relationship Id="rId5" Type="http://schemas.openxmlformats.org/officeDocument/2006/relationships/hyperlink" Target="https://archive.org/download/ni-roms/roms/Sega%20-%20Mega%20Drive%20-%20Genesis.zip/6-Pak%20%28USA%29.zip" TargetMode="External"/><Relationship Id="rId6" Type="http://schemas.openxmlformats.org/officeDocument/2006/relationships/hyperlink" Target="https://archive.org/download/ni-roms/roms/Sega%20-%20Mega%20Drive%20-%20Genesis.zip/007%20Shitou%20-%20The%20Duel%20%28Japan%29.zip" TargetMode="External"/><Relationship Id="rId7" Type="http://schemas.openxmlformats.org/officeDocument/2006/relationships/hyperlink" Target="https://archive.org/download/ni-roms/roms/Sega%20-%20Mega%20Drive%20-%20Genesis.zip/10%20Super%20Jogos%20%28Brazil%29%20%28En%29.zip" TargetMode="External"/><Relationship Id="rId8" Type="http://schemas.openxmlformats.org/officeDocument/2006/relationships/hyperlink" Target="https://archive.org/download/ni-roms/roms/Sega%20-%20Mega%20Drive%20-%20Genesis.zip/14-in-1%20%28Taiwan%29%20%28En%29%20%28Aftermarket%29%20%28Pirate%29.zip" TargetMode="External"/><Relationship Id="rId2600" Type="http://schemas.openxmlformats.org/officeDocument/2006/relationships/hyperlink" Target="https://archive.org/download/ni-roms/roms/Sega%20-%20Mega%20Drive%20-%20Genesis.zip/Super%20Hang-On%20%28Europe%29%20%28En%2CJa%29%20%28Rev%20A%29.zip" TargetMode="External"/><Relationship Id="rId2601" Type="http://schemas.openxmlformats.org/officeDocument/2006/relationships/hyperlink" Target="https://archive.org/download/ni-roms/roms/Sega%20-%20Mega%20Drive%20-%20Genesis.zip/Super%20Hang-On%20%28Japan%2C%20USA%29%20%28En%2CJa%29.zip" TargetMode="External"/><Relationship Id="rId2602" Type="http://schemas.openxmlformats.org/officeDocument/2006/relationships/hyperlink" Target="https://archive.org/download/ni-roms/roms/Sega%20-%20Mega%20Drive%20-%20Genesis.zip/Super%20Hang-On%20%28World%29%20%28En%2CJa%29%20%28Beta%29%20%281989-08-18%29%20%28Sega%20Channel%29.zip" TargetMode="External"/><Relationship Id="rId2603" Type="http://schemas.openxmlformats.org/officeDocument/2006/relationships/hyperlink" Target="https://archive.org/download/ni-roms/roms/Sega%20-%20Mega%20Drive%20-%20Genesis.zip/Super%20Hang-On%20%28World%29%20%28Sega%20Smash%20Pack%202%29.zip" TargetMode="External"/><Relationship Id="rId2604" Type="http://schemas.openxmlformats.org/officeDocument/2006/relationships/hyperlink" Target="https://archive.org/download/ni-roms/roms/Sega%20-%20Mega%20Drive%20-%20Genesis.zip/Super%20Heavy%20Duty%20%28World%29%20%28Demo%29%20%282020-08-27%29%20%28Aftermarket%29%20%28Unl%29.zip" TargetMode="External"/><Relationship Id="rId2605" Type="http://schemas.openxmlformats.org/officeDocument/2006/relationships/hyperlink" Target="https://archive.org/download/ni-roms/roms/Sega%20-%20Mega%20Drive%20-%20Genesis.zip/Super%20High%20Impact%20%28USA%29.zip" TargetMode="External"/><Relationship Id="rId2606" Type="http://schemas.openxmlformats.org/officeDocument/2006/relationships/hyperlink" Target="https://archive.org/download/ni-roms/roms/Sega%20-%20Mega%20Drive%20-%20Genesis.zip/Super%20Hydlide%20%28Europe%29.zip" TargetMode="External"/><Relationship Id="rId808" Type="http://schemas.openxmlformats.org/officeDocument/2006/relationships/hyperlink" Target="https://archive.org/download/ni-roms/roms/Sega%20-%20Mega%20Drive%20-%20Genesis.zip/Dynamite%20Headdy%20%28Japan%29%20%28Beta%29%20%281994-04-xx%29.zip" TargetMode="External"/><Relationship Id="rId2607" Type="http://schemas.openxmlformats.org/officeDocument/2006/relationships/hyperlink" Target="https://archive.org/download/ni-roms/roms/Sega%20-%20Mega%20Drive%20-%20Genesis.zip/Super%20Hydlide%20%28Japan%29.zip" TargetMode="External"/><Relationship Id="rId807" Type="http://schemas.openxmlformats.org/officeDocument/2006/relationships/hyperlink" Target="https://archive.org/download/ni-roms/roms/Sega%20-%20Mega%20Drive%20-%20Genesis.zip/Dynamite%20Duke%20%28World%29.zip" TargetMode="External"/><Relationship Id="rId2608" Type="http://schemas.openxmlformats.org/officeDocument/2006/relationships/hyperlink" Target="https://archive.org/download/ni-roms/roms/Sega%20-%20Mega%20Drive%20-%20Genesis.zip/Super%20Hydlide%20%28USA%29%20%28Beta%29%20%281989-10-16%29.zip" TargetMode="External"/><Relationship Id="rId806" Type="http://schemas.openxmlformats.org/officeDocument/2006/relationships/hyperlink" Target="https://archive.org/download/ni-roms/roms/Sega%20-%20Mega%20Drive%20-%20Genesis.zip/Dynamite%20Duke%20%28World%29%20%28Rev%20A%29.zip" TargetMode="External"/><Relationship Id="rId2609" Type="http://schemas.openxmlformats.org/officeDocument/2006/relationships/hyperlink" Target="https://archive.org/download/ni-roms/roms/Sega%20-%20Mega%20Drive%20-%20Genesis.zip/Super%20Hydlide%20%28USA%29.zip" TargetMode="External"/><Relationship Id="rId805" Type="http://schemas.openxmlformats.org/officeDocument/2006/relationships/hyperlink" Target="https://archive.org/download/ni-roms/roms/Sega%20-%20Mega%20Drive%20-%20Genesis.zip/Dynamite%20Duke%20%28World%29%20%28Beta%29%20%281990-06-21%29.zip" TargetMode="External"/><Relationship Id="rId809" Type="http://schemas.openxmlformats.org/officeDocument/2006/relationships/hyperlink" Target="https://archive.org/download/ni-roms/roms/Sega%20-%20Mega%20Drive%20-%20Genesis.zip/Dynamite%20Headdy%20%28Japan%29%20%28Beta%29%20%281994-06-14%29.zip" TargetMode="External"/><Relationship Id="rId800" Type="http://schemas.openxmlformats.org/officeDocument/2006/relationships/hyperlink" Target="https://archive.org/download/ni-roms/roms/Sega%20-%20Mega%20Drive%20-%20Genesis.zip/Dune%20II%20-%20The%20Battle%20for%20Arrakis%20%28Europe%29.zip" TargetMode="External"/><Relationship Id="rId804" Type="http://schemas.openxmlformats.org/officeDocument/2006/relationships/hyperlink" Target="https://archive.org/download/ni-roms/roms/Sega%20-%20Mega%20Drive%20-%20Genesis.zip/Dyna%20Brothers%202%20Special%20%28Japan%29%20%28Virtual%20Console%29.zip" TargetMode="External"/><Relationship Id="rId803" Type="http://schemas.openxmlformats.org/officeDocument/2006/relationships/hyperlink" Target="https://archive.org/download/ni-roms/roms/Sega%20-%20Mega%20Drive%20-%20Genesis.zip/Dyna%20Brothers%202%20%28Japan%29.zip" TargetMode="External"/><Relationship Id="rId802" Type="http://schemas.openxmlformats.org/officeDocument/2006/relationships/hyperlink" Target="https://archive.org/download/ni-roms/roms/Sega%20-%20Mega%20Drive%20-%20Genesis.zip/Dyna%20Brothers%20%28Japan%29.zip" TargetMode="External"/><Relationship Id="rId801" Type="http://schemas.openxmlformats.org/officeDocument/2006/relationships/hyperlink" Target="https://archive.org/download/ni-roms/roms/Sega%20-%20Mega%20Drive%20-%20Genesis.zip/Dungeons%20%26%20Dragons%20-%20Warriors%20of%20the%20Eternal%20Sun%20%28USA%2C%20Europe%29.zip" TargetMode="External"/><Relationship Id="rId1334" Type="http://schemas.openxmlformats.org/officeDocument/2006/relationships/hyperlink" Target="https://archive.org/download/ni-roms/roms/Sega%20-%20Mega%20Drive%20-%20Genesis.zip/Kiss%20Shot%20%28Japan%29%20%28SegaNet%29.zip" TargetMode="External"/><Relationship Id="rId2665" Type="http://schemas.openxmlformats.org/officeDocument/2006/relationships/hyperlink" Target="https://archive.org/download/ni-roms/roms/Sega%20-%20Mega%20Drive%20-%20Genesis.zip/Syndicate%20%28USA%2C%20Europe%29%20%28En%2CFr%2CDe%29.zip" TargetMode="External"/><Relationship Id="rId1335" Type="http://schemas.openxmlformats.org/officeDocument/2006/relationships/hyperlink" Target="https://archive.org/download/ni-roms/roms/Sega%20-%20Mega%20Drive%20-%20Genesis.zip/Klax%20%28Japan%29%20%28Namco%29.zip" TargetMode="External"/><Relationship Id="rId2666" Type="http://schemas.openxmlformats.org/officeDocument/2006/relationships/hyperlink" Target="https://archive.org/download/ni-roms/roms/Sega%20-%20Mega%20Drive%20-%20Genesis.zip/T2%20-%20Terminator%202%20-%20Judgment%20Day%20%28USA%2C%20Europe%29.zip" TargetMode="External"/><Relationship Id="rId1336" Type="http://schemas.openxmlformats.org/officeDocument/2006/relationships/hyperlink" Target="https://archive.org/download/ni-roms/roms/Sega%20-%20Mega%20Drive%20-%20Genesis.zip/Klax%20%28USA%2C%20Europe%29%20%28Tengen%29%20%28Beta%29%20%281990-06-21%29.zip" TargetMode="External"/><Relationship Id="rId2667" Type="http://schemas.openxmlformats.org/officeDocument/2006/relationships/hyperlink" Target="https://archive.org/download/ni-roms/roms/Sega%20-%20Mega%20Drive%20-%20Genesis.zip/T2%20-%20The%20Arcade%20Game%20%28Japan%29.zip" TargetMode="External"/><Relationship Id="rId1337" Type="http://schemas.openxmlformats.org/officeDocument/2006/relationships/hyperlink" Target="https://archive.org/download/ni-roms/roms/Sega%20-%20Mega%20Drive%20-%20Genesis.zip/Klax%20%28USA%2C%20Europe%29%20%28Tengen%29.zip" TargetMode="External"/><Relationship Id="rId2668" Type="http://schemas.openxmlformats.org/officeDocument/2006/relationships/hyperlink" Target="https://archive.org/download/ni-roms/roms/Sega%20-%20Mega%20Drive%20-%20Genesis.zip/T2%20-%20The%20Arcade%20Game%20%28USA%29%20%28Beta%29%20%281992-08-xx%29.zip" TargetMode="External"/><Relationship Id="rId1338" Type="http://schemas.openxmlformats.org/officeDocument/2006/relationships/hyperlink" Target="https://archive.org/download/ni-roms/roms/Sega%20-%20Mega%20Drive%20-%20Genesis.zip/Knights%20%26%20Demons%20%28World%29%20%28Aftermarket%29%20%28Unl%29.zip" TargetMode="External"/><Relationship Id="rId2669" Type="http://schemas.openxmlformats.org/officeDocument/2006/relationships/hyperlink" Target="https://archive.org/download/ni-roms/roms/Sega%20-%20Mega%20Drive%20-%20Genesis.zip/T2%20-%20The%20Arcade%20Game%20%28USA%2C%20Europe%29.zip" TargetMode="External"/><Relationship Id="rId1339" Type="http://schemas.openxmlformats.org/officeDocument/2006/relationships/hyperlink" Target="https://archive.org/download/ni-roms/roms/Sega%20-%20Mega%20Drive%20-%20Genesis.zip/Kolobok%20-%20Pyramid%20%28Russia%29%20%28Aftermarket%29%20%28Unl%29.zip" TargetMode="External"/><Relationship Id="rId745" Type="http://schemas.openxmlformats.org/officeDocument/2006/relationships/hyperlink" Target="https://archive.org/download/ni-roms/roms/Sega%20-%20Mega%20Drive%20-%20Genesis.zip/Domine%20o%20Territorio%20%28Brazil%29%20%28Mega%20Drive%204%29.zip" TargetMode="External"/><Relationship Id="rId744" Type="http://schemas.openxmlformats.org/officeDocument/2006/relationships/hyperlink" Target="https://archive.org/download/ni-roms/roms/Sega%20-%20Mega%20Drive%20-%20Genesis.zip/Diz-Insectoid%20%28World%29%20%28v0.1%29%20%28Demo%29%20%28Aftermarket%29%20%28Unl%29.zip" TargetMode="External"/><Relationship Id="rId743" Type="http://schemas.openxmlformats.org/officeDocument/2006/relationships/hyperlink" Target="https://archive.org/download/ni-roms/roms/Sega%20-%20Mega%20Drive%20-%20Genesis.zip/Divine%20Sealing%20%28Japan%29%20%28Unl%29.zip" TargetMode="External"/><Relationship Id="rId742" Type="http://schemas.openxmlformats.org/officeDocument/2006/relationships/hyperlink" Target="https://archive.org/download/ni-roms/roms/Sega%20-%20Mega%20Drive%20-%20Genesis.zip/Disney%20Collection%2C%20The%20-%20QuackShot%20Starring%20Donald%20Duck%20%2B%20Castle%20of%20Illusion%20Starring%20Mickey%20Mouse%20%28Europe%29.zip" TargetMode="External"/><Relationship Id="rId749" Type="http://schemas.openxmlformats.org/officeDocument/2006/relationships/hyperlink" Target="https://archive.org/download/ni-roms/roms/Sega%20-%20Mega%20Drive%20-%20Genesis.zip/Donald%20in%20Maui%20Mallard%20%28Europe%29%20%28Rev%20A%29.zip" TargetMode="External"/><Relationship Id="rId748" Type="http://schemas.openxmlformats.org/officeDocument/2006/relationships/hyperlink" Target="https://archive.org/download/ni-roms/roms/Sega%20-%20Mega%20Drive%20-%20Genesis.zip/Donald%20in%20Maui%20Mallard%20%28Brazil%29%20%28En%29.zip" TargetMode="External"/><Relationship Id="rId747" Type="http://schemas.openxmlformats.org/officeDocument/2006/relationships/hyperlink" Target="https://archive.org/download/ni-roms/roms/Sega%20-%20Mega%20Drive%20-%20Genesis.zip/Dominus%20%28USA%29%20%28Proto%29.zip" TargetMode="External"/><Relationship Id="rId746" Type="http://schemas.openxmlformats.org/officeDocument/2006/relationships/hyperlink" Target="https://archive.org/download/ni-roms/roms/Sega%20-%20Mega%20Drive%20-%20Genesis.zip/Domino%20%28Russia%29%20%28Aftermarket%29%20%28Unl%29.zip" TargetMode="External"/><Relationship Id="rId2660" Type="http://schemas.openxmlformats.org/officeDocument/2006/relationships/hyperlink" Target="https://archive.org/download/ni-roms/roms/Sega%20-%20Mega%20Drive%20-%20Genesis.zip/Sword%20of%20Vermilion%20%28USA%2C%20Europe%29.zip" TargetMode="External"/><Relationship Id="rId741" Type="http://schemas.openxmlformats.org/officeDocument/2006/relationships/hyperlink" Target="https://archive.org/download/ni-roms/roms/Sega%20-%20Mega%20Drive%20-%20Genesis.zip/Dinosaur%27s%20Tale%2C%20A%20%28USA%29.zip" TargetMode="External"/><Relationship Id="rId1330" Type="http://schemas.openxmlformats.org/officeDocument/2006/relationships/hyperlink" Target="https://archive.org/download/ni-roms/roms/Sega%20-%20Mega%20Drive%20-%20Genesis.zip/King%20of%20the%20Monsters%20%28Japan%29.zip" TargetMode="External"/><Relationship Id="rId2661" Type="http://schemas.openxmlformats.org/officeDocument/2006/relationships/hyperlink" Target="https://archive.org/download/ni-roms/roms/Sega%20-%20Mega%20Drive%20-%20Genesis.zip/Syd%20of%20Valis%20%28USA%29.zip" TargetMode="External"/><Relationship Id="rId740" Type="http://schemas.openxmlformats.org/officeDocument/2006/relationships/hyperlink" Target="https://archive.org/download/ni-roms/roms/Sega%20-%20Mega%20Drive%20-%20Genesis.zip/Dino%20Runner%20%28World%29%20%28v1.2%29%20%28Aftermarket%29%20%28Unl%29.zip" TargetMode="External"/><Relationship Id="rId1331" Type="http://schemas.openxmlformats.org/officeDocument/2006/relationships/hyperlink" Target="https://archive.org/download/ni-roms/roms/Sega%20-%20Mega%20Drive%20-%20Genesis.zip/King%20of%20the%20Monsters%20%28USA%29.zip" TargetMode="External"/><Relationship Id="rId2662" Type="http://schemas.openxmlformats.org/officeDocument/2006/relationships/hyperlink" Target="https://archive.org/download/ni-roms/roms/Sega%20-%20Mega%20Drive%20-%20Genesis.zip/Sylvester%20%26%20Tweety%20in%20Cagey%20Capers%20%28USA%2C%20Europe%29%20%28Beta%201%29.zip" TargetMode="External"/><Relationship Id="rId1332" Type="http://schemas.openxmlformats.org/officeDocument/2006/relationships/hyperlink" Target="https://archive.org/download/ni-roms/roms/Sega%20-%20Mega%20Drive%20-%20Genesis.zip/King%20of%20the%20Monsters%202%20%28USA%29.zip" TargetMode="External"/><Relationship Id="rId2663" Type="http://schemas.openxmlformats.org/officeDocument/2006/relationships/hyperlink" Target="https://archive.org/download/ni-roms/roms/Sega%20-%20Mega%20Drive%20-%20Genesis.zip/Sylvester%20%26%20Tweety%20in%20Cagey%20Capers%20%28USA%2C%20Europe%29%20%28Beta%202%29.zip" TargetMode="External"/><Relationship Id="rId1333" Type="http://schemas.openxmlformats.org/officeDocument/2006/relationships/hyperlink" Target="https://archive.org/download/ni-roms/roms/Sega%20-%20Mega%20Drive%20-%20Genesis.zip/Kishi%20Densetsu%20%28Japan%29.zip" TargetMode="External"/><Relationship Id="rId2664" Type="http://schemas.openxmlformats.org/officeDocument/2006/relationships/hyperlink" Target="https://archive.org/download/ni-roms/roms/Sega%20-%20Mega%20Drive%20-%20Genesis.zip/Sylvester%20%26%20Tweety%20in%20Cagey%20Capers%20%28USA%2C%20Europe%29.zip" TargetMode="External"/><Relationship Id="rId1323" Type="http://schemas.openxmlformats.org/officeDocument/2006/relationships/hyperlink" Target="https://archive.org/download/ni-roms/roms/Sega%20-%20Mega%20Drive%20-%20Genesis.zip/King%27s%20Bounty%20-%20The%20Conqueror%27s%20Quest%20%28USA%2C%20Europe%29.zip" TargetMode="External"/><Relationship Id="rId2654" Type="http://schemas.openxmlformats.org/officeDocument/2006/relationships/hyperlink" Target="https://archive.org/download/ni-roms/roms/Sega%20-%20Mega%20Drive%20-%20Genesis.zip/Sweetsdigger%20%28World%29%20%28Aftermarket%29%20%28Unl%29.zip" TargetMode="External"/><Relationship Id="rId1324" Type="http://schemas.openxmlformats.org/officeDocument/2006/relationships/hyperlink" Target="https://archive.org/download/ni-roms/roms/Sega%20-%20Mega%20Drive%20-%20Genesis.zip/King%20Salmon%20%28Japan%29.zip" TargetMode="External"/><Relationship Id="rId2655" Type="http://schemas.openxmlformats.org/officeDocument/2006/relationships/hyperlink" Target="https://archive.org/download/ni-roms/roms/Sega%20-%20Mega%20Drive%20-%20Genesis.zip/Switchblade%20%28World%29%20%28Demo%29%20%28Aftermarket%29%20%28Unl%29.zip" TargetMode="External"/><Relationship Id="rId1325" Type="http://schemas.openxmlformats.org/officeDocument/2006/relationships/hyperlink" Target="https://archive.org/download/ni-roms/roms/Sega%20-%20Mega%20Drive%20-%20Genesis.zip/King%20Salmon%20-%20The%20Big%20Catch%20%28USA%29.zip" TargetMode="External"/><Relationship Id="rId2656" Type="http://schemas.openxmlformats.org/officeDocument/2006/relationships/hyperlink" Target="https://archive.org/download/ni-roms/roms/Sega%20-%20Mega%20Drive%20-%20Genesis.zip/Sword%20of%20Sodan%20%28Japan%29%20%28En%29.zip" TargetMode="External"/><Relationship Id="rId1326" Type="http://schemas.openxmlformats.org/officeDocument/2006/relationships/hyperlink" Target="https://archive.org/download/ni-roms/roms/Sega%20-%20Mega%20Drive%20-%20Genesis.zip/King%20of%20Fighters%20%2799%2C%20The%20%28Taiwan%29%20%28Unl%29.zip" TargetMode="External"/><Relationship Id="rId2657" Type="http://schemas.openxmlformats.org/officeDocument/2006/relationships/hyperlink" Target="https://archive.org/download/ni-roms/roms/Sega%20-%20Mega%20Drive%20-%20Genesis.zip/Sword%20of%20Sodan%20%28USA%2C%20Europe%29.zip" TargetMode="External"/><Relationship Id="rId1327" Type="http://schemas.openxmlformats.org/officeDocument/2006/relationships/hyperlink" Target="https://archive.org/download/ni-roms/roms/Sega%20-%20Mega%20Drive%20-%20Genesis.zip/King%20of%20Fighters%2098%27%2C%20The%20%28Taiwan%29%20%28Unl%29.zip" TargetMode="External"/><Relationship Id="rId2658" Type="http://schemas.openxmlformats.org/officeDocument/2006/relationships/hyperlink" Target="https://archive.org/download/ni-roms/roms/Sega%20-%20Mega%20Drive%20-%20Genesis.zip/Sword%20of%20Sodan%20%28World%29%20%28Evercade%29%20%28Aftermarket%29%20%28Unl%29.zip" TargetMode="External"/><Relationship Id="rId1328" Type="http://schemas.openxmlformats.org/officeDocument/2006/relationships/hyperlink" Target="https://archive.org/download/ni-roms/roms/Sega%20-%20Mega%20Drive%20-%20Genesis.zip/King%20of%20Fighters%202000%2C%20The%20%28Taiwan%29%20%28Unl%29.zip" TargetMode="External"/><Relationship Id="rId2659" Type="http://schemas.openxmlformats.org/officeDocument/2006/relationships/hyperlink" Target="https://archive.org/download/ni-roms/roms/Sega%20-%20Mega%20Drive%20-%20Genesis.zip/Sword%20of%20Vermilion%20%28USA%2C%20Europe%29%20%281993-11-18%29%20%28Sega%20Channel%29.zip" TargetMode="External"/><Relationship Id="rId1329" Type="http://schemas.openxmlformats.org/officeDocument/2006/relationships/hyperlink" Target="https://archive.org/download/ni-roms/roms/Sega%20-%20Mega%20Drive%20-%20Genesis.zip/King%20of%20the%20Monsters%20%28Europe%29.zip" TargetMode="External"/><Relationship Id="rId739" Type="http://schemas.openxmlformats.org/officeDocument/2006/relationships/hyperlink" Target="https://archive.org/download/ni-roms/roms/Sega%20-%20Mega%20Drive%20-%20Genesis.zip/Dino%20Land%20%28World%29%20%28Evercade%29%20%28Aftermarket%29%20%28Unl%29.zip" TargetMode="External"/><Relationship Id="rId734" Type="http://schemas.openxmlformats.org/officeDocument/2006/relationships/hyperlink" Target="https://archive.org/download/ni-roms/roms/Sega%20-%20Mega%20Drive%20-%20Genesis.zip/Diguo%20Wangchao%20%28Ya%20Se%20Chuanshuo%29%20%28Taiwan%29%20%28Unl%29.zip" TargetMode="External"/><Relationship Id="rId733" Type="http://schemas.openxmlformats.org/officeDocument/2006/relationships/hyperlink" Target="https://archive.org/download/ni-roms/roms/Sega%20-%20Mega%20Drive%20-%20Genesis.zip/Diguo%20Wangchao%20%28Ya%20Se%20Chuanshuo%29%20%28Taiwan%29%20%28Unl%29%20%28Alt%29.zip" TargetMode="External"/><Relationship Id="rId732" Type="http://schemas.openxmlformats.org/officeDocument/2006/relationships/hyperlink" Target="https://archive.org/download/ni-roms/roms/Sega%20-%20Mega%20Drive%20-%20Genesis.zip/Dick%20Vitale%27s%20%27Awesome%2C%20Baby%21%27%20College%20Hoops%20%28USA%29.zip" TargetMode="External"/><Relationship Id="rId731" Type="http://schemas.openxmlformats.org/officeDocument/2006/relationships/hyperlink" Target="https://archive.org/download/ni-roms/roms/Sega%20-%20Mega%20Drive%20-%20Genesis.zip/Dick%20Tracy%20%28World%29.zip" TargetMode="External"/><Relationship Id="rId738" Type="http://schemas.openxmlformats.org/officeDocument/2006/relationships/hyperlink" Target="https://archive.org/download/ni-roms/roms/Sega%20-%20Mega%20Drive%20-%20Genesis.zip/Dino%20Land%20%28USA%29.zip" TargetMode="External"/><Relationship Id="rId737" Type="http://schemas.openxmlformats.org/officeDocument/2006/relationships/hyperlink" Target="https://archive.org/download/ni-roms/roms/Sega%20-%20Mega%20Drive%20-%20Genesis.zip/Dino%20Land%20%28Japan%29%20%28En%29%20%28Pirate%29.zip" TargetMode="External"/><Relationship Id="rId736" Type="http://schemas.openxmlformats.org/officeDocument/2006/relationships/hyperlink" Target="https://archive.org/download/ni-roms/roms/Sega%20-%20Mega%20Drive%20-%20Genesis.zip/Dino%20Fighters%20%28World%29%20%28v0.1%29%20%28Demo%29%20%28Aftermarket%29%20%28Unl%29.zip" TargetMode="External"/><Relationship Id="rId735" Type="http://schemas.openxmlformats.org/officeDocument/2006/relationships/hyperlink" Target="https://archive.org/download/ni-roms/roms/Sega%20-%20Mega%20Drive%20-%20Genesis.zip/Dino%20Dini%27s%20Soccer%20%28Europe%29%20%28En%2CFr%2CDe%29.zip" TargetMode="External"/><Relationship Id="rId730" Type="http://schemas.openxmlformats.org/officeDocument/2006/relationships/hyperlink" Target="https://archive.org/download/ni-roms/roms/Sega%20-%20Mega%20Drive%20-%20Genesis.zip/Dial%20Q%20o%20Mawase%21%20%28Japan%29%20%28Unl%29.zip" TargetMode="External"/><Relationship Id="rId2650" Type="http://schemas.openxmlformats.org/officeDocument/2006/relationships/hyperlink" Target="https://archive.org/download/ni-roms/roms/Sega%20-%20Mega%20Drive%20-%20Genesis.zip/SupraKillminds%21%20%28World%29%20%28Aftermarket%29%20%28Unl%29.zip" TargetMode="External"/><Relationship Id="rId1320" Type="http://schemas.openxmlformats.org/officeDocument/2006/relationships/hyperlink" Target="https://archive.org/download/ni-roms/roms/Sega%20-%20Mega%20Drive%20-%20Genesis.zip/Kid%20Chameleon%20%28USA%2C%20Europe%29.zip" TargetMode="External"/><Relationship Id="rId2651" Type="http://schemas.openxmlformats.org/officeDocument/2006/relationships/hyperlink" Target="https://archive.org/download/ni-roms/roms/Sega%20-%20Mega%20Drive%20-%20Genesis.zip/Surging%20Aura%20%28Japan%29.zip" TargetMode="External"/><Relationship Id="rId1321" Type="http://schemas.openxmlformats.org/officeDocument/2006/relationships/hyperlink" Target="https://archive.org/download/ni-roms/roms/Sega%20-%20Mega%20Drive%20-%20Genesis.zip/Kidou%20Keisatsu%20Patlabor%20-%2098-Shiki%20Kidou%20Seyo%21%20%28Japan%29.zip" TargetMode="External"/><Relationship Id="rId2652" Type="http://schemas.openxmlformats.org/officeDocument/2006/relationships/hyperlink" Target="https://archive.org/download/ni-roms/roms/Sega%20-%20Mega%20Drive%20-%20Genesis.zip/Surya%20%28World%29%20%28Demo%29%20%28Touhou%20Fan%20Game%20Jam%2012%29%20%28Aftermarket%29%20%28Unl%29.zip" TargetMode="External"/><Relationship Id="rId1322" Type="http://schemas.openxmlformats.org/officeDocument/2006/relationships/hyperlink" Target="https://archive.org/download/ni-roms/roms/Sega%20-%20Mega%20Drive%20-%20Genesis.zip/Killing%20Game%20Show%2C%20The%20%28Japan%29.zip" TargetMode="External"/><Relationship Id="rId2653" Type="http://schemas.openxmlformats.org/officeDocument/2006/relationships/hyperlink" Target="https://archive.org/download/ni-roms/roms/Sega%20-%20Mega%20Drive%20-%20Genesis.zip/Swamp%20Thing%20%28USA%29%20%28Proto%29.zip" TargetMode="External"/><Relationship Id="rId1356" Type="http://schemas.openxmlformats.org/officeDocument/2006/relationships/hyperlink" Target="https://archive.org/download/ni-roms/roms/Sega%20-%20Mega%20Drive%20-%20Genesis.zip/Lakers%20versus%20Celtics%20and%20the%20NBA%20Playoffs%20%28USA%2C%20Europe%29.zip" TargetMode="External"/><Relationship Id="rId2687" Type="http://schemas.openxmlformats.org/officeDocument/2006/relationships/hyperlink" Target="https://archive.org/download/ni-roms/roms/Sega%20-%20Mega%20Drive%20-%20Genesis.zip/Tanglewood%20%28World%29%20%28v0.0.15%29%20%28Demo%29%20%28Aftermarket%29%20%28Unl%29.zip" TargetMode="External"/><Relationship Id="rId1357" Type="http://schemas.openxmlformats.org/officeDocument/2006/relationships/hyperlink" Target="https://archive.org/download/ni-roms/roms/Sega%20-%20Mega%20Drive%20-%20Genesis.zip/Landstalker%20%28USA%29%20%281993-07-13%29%20%28Sega%20Channel%29.zip" TargetMode="External"/><Relationship Id="rId2688" Type="http://schemas.openxmlformats.org/officeDocument/2006/relationships/hyperlink" Target="https://archive.org/download/ni-roms/roms/Sega%20-%20Mega%20Drive%20-%20Genesis.zip/Tanglewood%20%28World%29%20%28v0.1.04%29%20%28Demo%29%20%28Aftermarket%29%20%28Unl%29.zip" TargetMode="External"/><Relationship Id="rId1358" Type="http://schemas.openxmlformats.org/officeDocument/2006/relationships/hyperlink" Target="https://archive.org/download/ni-roms/roms/Sega%20-%20Mega%20Drive%20-%20Genesis.zip/Landstalker%20%28USA%29%20%28Beta%29%20%281993-02-24%29.zip" TargetMode="External"/><Relationship Id="rId2689" Type="http://schemas.openxmlformats.org/officeDocument/2006/relationships/hyperlink" Target="https://archive.org/download/ni-roms/roms/Sega%20-%20Mega%20Drive%20-%20Genesis.zip/Tanglewood%20%28World%29%20%28v0.8.01%29%20%28Demo%29%20%28Aftermarket%29%20%28Unl%29.zip" TargetMode="External"/><Relationship Id="rId1359" Type="http://schemas.openxmlformats.org/officeDocument/2006/relationships/hyperlink" Target="https://archive.org/download/ni-roms/roms/Sega%20-%20Mega%20Drive%20-%20Genesis.zip/Landstalker%20%28USA%29%20%28Genesis%20Mini%29.zip" TargetMode="External"/><Relationship Id="rId767" Type="http://schemas.openxmlformats.org/officeDocument/2006/relationships/hyperlink" Target="https://archive.org/download/ni-roms/roms/Sega%20-%20Mega%20Drive%20-%20Genesis.zip/Doukutsu%20Monogatari%20%28World%29%20%28Ja%29%20%280.8.1%29%20%282023-10-19%29%20%28Proto%29%20%28Aftermarket%29%20%28Unl%29.zip" TargetMode="External"/><Relationship Id="rId766" Type="http://schemas.openxmlformats.org/officeDocument/2006/relationships/hyperlink" Target="https://archive.org/download/ni-roms/roms/Sega%20-%20Mega%20Drive%20-%20Genesis.zip/Double%20Symbol%20%28World%29%20%28v1.35%29%20%28Digital%29%20%28Aftermarket%29%20%28Unl%29.zip" TargetMode="External"/><Relationship Id="rId765" Type="http://schemas.openxmlformats.org/officeDocument/2006/relationships/hyperlink" Target="https://archive.org/download/ni-roms/roms/Sega%20-%20Mega%20Drive%20-%20Genesis.zip/Double%20Symbol%20%28World%29%20%28v1.34%29%20%28Digital%29%20%28Aftermarket%29%20%28Unl%29.zip" TargetMode="External"/><Relationship Id="rId764" Type="http://schemas.openxmlformats.org/officeDocument/2006/relationships/hyperlink" Target="https://archive.org/download/ni-roms/roms/Sega%20-%20Mega%20Drive%20-%20Genesis.zip/Double%20Dribble%20-%20The%20Playoff%20Edition%20%28USA%29.zip" TargetMode="External"/><Relationship Id="rId769" Type="http://schemas.openxmlformats.org/officeDocument/2006/relationships/hyperlink" Target="https://archive.org/download/ni-roms/roms/Sega%20-%20Mega%20Drive%20-%20Genesis.zip/Doukutsu%20Monogatari%20%28World%29%20%28Ja%29%20%28v0.8.0%29%20%28Aftermarket%29%20%28Unl%29.zip" TargetMode="External"/><Relationship Id="rId768" Type="http://schemas.openxmlformats.org/officeDocument/2006/relationships/hyperlink" Target="https://archive.org/download/ni-roms/roms/Sega%20-%20Mega%20Drive%20-%20Genesis.zip/Doukutsu%20Monogatari%20%28World%29%20%28Ja%29%20%28v0.7.0%29%20%28Aftermarket%29%20%28Unl%29.zip" TargetMode="External"/><Relationship Id="rId2680" Type="http://schemas.openxmlformats.org/officeDocument/2006/relationships/hyperlink" Target="https://archive.org/download/ni-roms/roms/Sega%20-%20Mega%20Drive%20-%20Genesis.zip/TaleSpin%20%28USA%2C%20Europe%29.zip" TargetMode="External"/><Relationship Id="rId1350" Type="http://schemas.openxmlformats.org/officeDocument/2006/relationships/hyperlink" Target="https://archive.org/download/ni-roms/roms/Sega%20-%20Mega%20Drive%20-%20Genesis.zip/Kyuukai%20Douchuuki%20%28Japan%29.zip" TargetMode="External"/><Relationship Id="rId2681" Type="http://schemas.openxmlformats.org/officeDocument/2006/relationships/hyperlink" Target="https://archive.org/download/ni-roms/roms/Sega%20-%20Mega%20Drive%20-%20Genesis.zip/Talmit%27s%20Adventure%20%28Europe%29.zip" TargetMode="External"/><Relationship Id="rId1351" Type="http://schemas.openxmlformats.org/officeDocument/2006/relationships/hyperlink" Target="https://archive.org/download/ni-roms/roms/Sega%20-%20Mega%20Drive%20-%20Genesis.zip/Kyuukyoku%20Tiger%20%28Japan%29.zip" TargetMode="External"/><Relationship Id="rId2682" Type="http://schemas.openxmlformats.org/officeDocument/2006/relationships/hyperlink" Target="https://archive.org/download/ni-roms/roms/Sega%20-%20Mega%20Drive%20-%20Genesis.zip/Tanglewood%20%28World%29%20%28Demo%29%20%28Itch%29%20%28Mac%29%20%28Aftermarket%29%20%28Unl%29.zip" TargetMode="External"/><Relationship Id="rId763" Type="http://schemas.openxmlformats.org/officeDocument/2006/relationships/hyperlink" Target="https://archive.org/download/ni-roms/roms/Sega%20-%20Mega%20Drive%20-%20Genesis.zip/Double%20Dragon%20V%20-%20The%20Shadow%20Falls%20%28USA%29.zip" TargetMode="External"/><Relationship Id="rId1352" Type="http://schemas.openxmlformats.org/officeDocument/2006/relationships/hyperlink" Target="https://archive.org/download/ni-roms/roms/Sega%20-%20Mega%20Drive%20-%20Genesis.zip/LHX%20Attack%20Chopper%20%28Japan%29.zip" TargetMode="External"/><Relationship Id="rId2683" Type="http://schemas.openxmlformats.org/officeDocument/2006/relationships/hyperlink" Target="https://archive.org/download/ni-roms/roms/Sega%20-%20Mega%20Drive%20-%20Genesis.zip/Tanglewood%20%28World%29%20%28Rev%201%29%20%28Demo%29%20%28Steam%29%20%28Windows%2C%20Mac%2C%20Linux%29%20%28Aftermarket%29%20%28Unl%29.zip" TargetMode="External"/><Relationship Id="rId762" Type="http://schemas.openxmlformats.org/officeDocument/2006/relationships/hyperlink" Target="https://archive.org/download/ni-roms/roms/Sega%20-%20Mega%20Drive%20-%20Genesis.zip/Double%20Dragon%20II%20-%20The%20Revenge%20%28Japan%29%20%28En%29.zip" TargetMode="External"/><Relationship Id="rId1353" Type="http://schemas.openxmlformats.org/officeDocument/2006/relationships/hyperlink" Target="https://archive.org/download/ni-roms/roms/Sega%20-%20Mega%20Drive%20-%20Genesis.zip/LHX%20Attack%20Chopper%20%28USA%2C%20Europe%29.zip" TargetMode="External"/><Relationship Id="rId2684" Type="http://schemas.openxmlformats.org/officeDocument/2006/relationships/hyperlink" Target="https://archive.org/download/ni-roms/roms/Sega%20-%20Mega%20Drive%20-%20Genesis.zip/Tanglewood%20%28World%29%20%28Rev%202%29%20%28Demo%29%20%28Steam%29%20%28Windows%2C%20Mac%2C%20Linux%29%20%28Aftermarket%29%20%28Unl%29.zip" TargetMode="External"/><Relationship Id="rId761" Type="http://schemas.openxmlformats.org/officeDocument/2006/relationships/hyperlink" Target="https://archive.org/download/ni-roms/roms/Sega%20-%20Mega%20Drive%20-%20Genesis.zip/Double%20Dragon%20II%20-%20The%20Revenge%20%28Japan%29%20%28En%29%20%28Beta%29%20%281991-10-18%29.zip" TargetMode="External"/><Relationship Id="rId1354" Type="http://schemas.openxmlformats.org/officeDocument/2006/relationships/hyperlink" Target="https://archive.org/download/ni-roms/roms/Sega%20-%20Mega%20Drive%20-%20Genesis.zip/La%20Russa%20Baseball%2095%20%28USA%2C%20Australia%29.zip" TargetMode="External"/><Relationship Id="rId2685" Type="http://schemas.openxmlformats.org/officeDocument/2006/relationships/hyperlink" Target="https://archive.org/download/ni-roms/roms/Sega%20-%20Mega%20Drive%20-%20Genesis.zip/Tanglewood%20%28World%29%20%28v0.0.11%29%20%28Demo%29%20%28Aftermarket%29%20%28Unl%29.zip" TargetMode="External"/><Relationship Id="rId760" Type="http://schemas.openxmlformats.org/officeDocument/2006/relationships/hyperlink" Target="https://archive.org/download/ni-roms/roms/Sega%20-%20Mega%20Drive%20-%20Genesis.zip/Double%20Dragon%203%20-%20The%20Arcade%20Game%20%28USA%2C%20Europe%29.zip" TargetMode="External"/><Relationship Id="rId1355" Type="http://schemas.openxmlformats.org/officeDocument/2006/relationships/hyperlink" Target="https://archive.org/download/ni-roms/roms/Sega%20-%20Mega%20Drive%20-%20Genesis.zip/Lakers%20versus%20Celtics%20and%20the%20NBA%20Playoffs%20%28USA%2C%20Europe%29%20%28Beta%29.zip" TargetMode="External"/><Relationship Id="rId2686" Type="http://schemas.openxmlformats.org/officeDocument/2006/relationships/hyperlink" Target="https://archive.org/download/ni-roms/roms/Sega%20-%20Mega%20Drive%20-%20Genesis.zip/Tanglewood%20%28World%29%20%28v0.0.14%29%20%28Demo%29%20%28Aftermarket%29%20%28Unl%29.zip" TargetMode="External"/><Relationship Id="rId1345" Type="http://schemas.openxmlformats.org/officeDocument/2006/relationships/hyperlink" Target="https://archive.org/download/ni-roms/roms/Sega%20-%20Mega%20Drive%20-%20Genesis.zip/Kung-Fu%20UFO%20%28World%29%20%28Demo%29%20%28Aftermarket%29%20%28Unl%29.zip" TargetMode="External"/><Relationship Id="rId2676" Type="http://schemas.openxmlformats.org/officeDocument/2006/relationships/hyperlink" Target="https://archive.org/download/ni-roms/roms/Sega%20-%20Mega%20Drive%20-%20Genesis.zip/Taikou%20Risshiden%20%28Japan%29.zip" TargetMode="External"/><Relationship Id="rId1346" Type="http://schemas.openxmlformats.org/officeDocument/2006/relationships/hyperlink" Target="https://archive.org/download/ni-roms/roms/Sega%20-%20Mega%20Drive%20-%20Genesis.zip/Kunio%20no%20Nekketsu%20-%20School%20Fighters%20%28World%29%20%28v0.1%29%20%28Demo%29%20%28Aftermarket%29%20%28Unl%29.zip" TargetMode="External"/><Relationship Id="rId2677" Type="http://schemas.openxmlformats.org/officeDocument/2006/relationships/hyperlink" Target="https://archive.org/download/ni-roms/roms/Sega%20-%20Mega%20Drive%20-%20Genesis.zip/Taipingyang%20Zhengba%20Zhan%20%28China%29%20%28Pirate%29.zip" TargetMode="External"/><Relationship Id="rId1347" Type="http://schemas.openxmlformats.org/officeDocument/2006/relationships/hyperlink" Target="https://archive.org/download/ni-roms/roms/Sega%20-%20Mega%20Drive%20-%20Genesis.zip/Kunio%20no%20Nekketsu%20School%20Fighters%20%28World%29%20%28Ja%29%20%28v0.5%29%20%28Proto%29%20%28Aftermarket%29%20%28Unl%29.zip" TargetMode="External"/><Relationship Id="rId2678" Type="http://schemas.openxmlformats.org/officeDocument/2006/relationships/hyperlink" Target="https://archive.org/download/ni-roms/roms/Sega%20-%20Mega%20Drive%20-%20Genesis.zip/Taiwan%20Daheng%20%28Taiwan%29%20%28Unl%29.zip" TargetMode="External"/><Relationship Id="rId1348" Type="http://schemas.openxmlformats.org/officeDocument/2006/relationships/hyperlink" Target="https://archive.org/download/ni-roms/roms/Sega%20-%20Mega%20Drive%20-%20Genesis.zip/Kuuga%20-%20Operation%20Code%20%27Vapor%20Trail%27%20%28Japan%29.zip" TargetMode="External"/><Relationship Id="rId2679" Type="http://schemas.openxmlformats.org/officeDocument/2006/relationships/hyperlink" Target="https://archive.org/download/ni-roms/roms/Sega%20-%20Mega%20Drive%20-%20Genesis.zip/TaleSpin%20%28USA%2C%20Europe%29%20%28Beta%29.zip" TargetMode="External"/><Relationship Id="rId1349" Type="http://schemas.openxmlformats.org/officeDocument/2006/relationships/hyperlink" Target="https://archive.org/download/ni-roms/roms/Sega%20-%20Mega%20Drive%20-%20Genesis.zip/Kyuukai%20Douchuuki%20%28Japan%29%20%28Rev%201%29%20%28Beta%29%20%28Sega%20Channel%29.zip" TargetMode="External"/><Relationship Id="rId756" Type="http://schemas.openxmlformats.org/officeDocument/2006/relationships/hyperlink" Target="https://archive.org/download/ni-roms/roms/Sega%20-%20Mega%20Drive%20-%20Genesis.zip/Double%20Clutch%20%28Europe%29.zip" TargetMode="External"/><Relationship Id="rId755" Type="http://schemas.openxmlformats.org/officeDocument/2006/relationships/hyperlink" Target="https://archive.org/download/ni-roms/roms/Sega%20-%20Mega%20Drive%20-%20Genesis.zip/Double%20Clutch%20%28Europe%29%20%28Beta%29.zip" TargetMode="External"/><Relationship Id="rId754" Type="http://schemas.openxmlformats.org/officeDocument/2006/relationships/hyperlink" Target="https://archive.org/download/ni-roms/roms/Sega%20-%20Mega%20Drive%20-%20Genesis.zip/Doroppu%20%28World%29%20%28Demo%29%20%28Aftermarket%29%20%28Unl%29.zip" TargetMode="External"/><Relationship Id="rId753" Type="http://schemas.openxmlformats.org/officeDocument/2006/relationships/hyperlink" Target="https://archive.org/download/ni-roms/roms/Sega%20-%20Mega%20Drive%20-%20Genesis.zip/Doraemon%20-%20Yume%20Dorobou%20to%207%20Nin%20no%20Gozans%20%28Japan%29.zip" TargetMode="External"/><Relationship Id="rId759" Type="http://schemas.openxmlformats.org/officeDocument/2006/relationships/hyperlink" Target="https://archive.org/download/ni-roms/roms/Sega%20-%20Mega%20Drive%20-%20Genesis.zip/Double%20Dragon%20%28USA%2C%20Europe%29%20%28Unl%29.zip" TargetMode="External"/><Relationship Id="rId758" Type="http://schemas.openxmlformats.org/officeDocument/2006/relationships/hyperlink" Target="https://archive.org/download/ni-roms/roms/Sega%20-%20Mega%20Drive%20-%20Genesis.zip/Double%20Cooked%20%28World%29%20%28v1.1%29%20%28Aftermarket%29%20%28Unl%29.zip" TargetMode="External"/><Relationship Id="rId757" Type="http://schemas.openxmlformats.org/officeDocument/2006/relationships/hyperlink" Target="https://archive.org/download/ni-roms/roms/Sega%20-%20Mega%20Drive%20-%20Genesis.zip/Double%20Cooked%20%28World%29%20%28Aftermarket%29%20%28Unl%29.zip" TargetMode="External"/><Relationship Id="rId2670" Type="http://schemas.openxmlformats.org/officeDocument/2006/relationships/hyperlink" Target="https://archive.org/download/ni-roms/roms/Sega%20-%20Mega%20Drive%20-%20Genesis.zip/TC%202000%20%28Argentina%29%20%28Pirate%29.zip" TargetMode="External"/><Relationship Id="rId1340" Type="http://schemas.openxmlformats.org/officeDocument/2006/relationships/hyperlink" Target="https://archive.org/download/ni-roms/roms/Sega%20-%20Mega%20Drive%20-%20Genesis.zip/Kongque%20Wang%202%20-%20Huanying%20Cheng%20%28China%29%20%28Pirate%29.zip" TargetMode="External"/><Relationship Id="rId2671" Type="http://schemas.openxmlformats.org/officeDocument/2006/relationships/hyperlink" Target="https://archive.org/download/ni-roms/roms/Sega%20-%20Mega%20Drive%20-%20Genesis.zip/TNN%20Bass%20Tournament%20of%20Champions%20%28USA%29.zip" TargetMode="External"/><Relationship Id="rId752" Type="http://schemas.openxmlformats.org/officeDocument/2006/relationships/hyperlink" Target="https://archive.org/download/ni-roms/roms/Sega%20-%20Mega%20Drive%20-%20Genesis.zip/Doom%20Troopers%20%28USA%29.zip" TargetMode="External"/><Relationship Id="rId1341" Type="http://schemas.openxmlformats.org/officeDocument/2006/relationships/hyperlink" Target="https://archive.org/download/ni-roms/roms/Sega%20-%20Mega%20Drive%20-%20Genesis.zip/Koutetsu%20Teikoku%20%28Japan%29.zip" TargetMode="External"/><Relationship Id="rId2672" Type="http://schemas.openxmlformats.org/officeDocument/2006/relationships/hyperlink" Target="https://archive.org/download/ni-roms/roms/Sega%20-%20Mega%20Drive%20-%20Genesis.zip/TNN%20Outdoors%20Bass%20Tournament%20%2796%20%28USA%29.zip" TargetMode="External"/><Relationship Id="rId751" Type="http://schemas.openxmlformats.org/officeDocument/2006/relationships/hyperlink" Target="https://archive.org/download/ni-roms/roms/Sega%20-%20Mega%20Drive%20-%20Genesis.zip/Dongfang%20Sheng%20Zhong%20Yi%20-%20Trouble%20Lotus%20%28World%29%20%28Proto%29%20%28Aftermarket%29%20%28Unl%29.zip" TargetMode="External"/><Relationship Id="rId1342" Type="http://schemas.openxmlformats.org/officeDocument/2006/relationships/hyperlink" Target="https://archive.org/download/ni-roms/roms/Sega%20-%20Mega%20Drive%20-%20Genesis.zip/Krusty%27s%20Super%20Fun%20House%20%28USA%2C%20Europe%29%20%28Rev%20A%29.zip" TargetMode="External"/><Relationship Id="rId2673" Type="http://schemas.openxmlformats.org/officeDocument/2006/relationships/hyperlink" Target="https://archive.org/download/ni-roms/roms/Sega%20-%20Mega%20Drive%20-%20Genesis.zip/Tai%20Ge%20Lizhi%20Chuan%20%28China%29%20%28Simplified%29%20%28Pirate%29.zip" TargetMode="External"/><Relationship Id="rId750" Type="http://schemas.openxmlformats.org/officeDocument/2006/relationships/hyperlink" Target="https://archive.org/download/ni-roms/roms/Sega%20-%20Mega%20Drive%20-%20Genesis.zip/Dong%20Gu%20Ri%20Te%20Chi%20Jak%20Jeon%20%28Korea%29.zip" TargetMode="External"/><Relationship Id="rId1343" Type="http://schemas.openxmlformats.org/officeDocument/2006/relationships/hyperlink" Target="https://archive.org/download/ni-roms/roms/Sega%20-%20Mega%20Drive%20-%20Genesis.zip/Krusty%27s%20Super%20Fun%20House%20%28USA%2C%20Europe%29.zip" TargetMode="External"/><Relationship Id="rId2674" Type="http://schemas.openxmlformats.org/officeDocument/2006/relationships/hyperlink" Target="https://archive.org/download/ni-roms/roms/Sega%20-%20Mega%20Drive%20-%20Genesis.zip/Tai%20Ge%20Lizhi%20Chuan%20%28China%29%20%28Traditional%29%20%28Pirate%29.zip" TargetMode="External"/><Relationship Id="rId1344" Type="http://schemas.openxmlformats.org/officeDocument/2006/relationships/hyperlink" Target="https://archive.org/download/ni-roms/roms/Sega%20-%20Mega%20Drive%20-%20Genesis.zip/Kujaku%20Ou%202%20-%20Geneijou%20%28Japan%29.zip" TargetMode="External"/><Relationship Id="rId2675" Type="http://schemas.openxmlformats.org/officeDocument/2006/relationships/hyperlink" Target="https://archive.org/download/ni-roms/roms/Sega%20-%20Mega%20Drive%20-%20Genesis.zip/Taikong%20Zhanshi%20-%20Mofa%20Zhanshi%20%28Barver%20Battle%20Saga%29%20%28Taiwan%29%20%28Unl%29.zip" TargetMode="External"/><Relationship Id="rId2621" Type="http://schemas.openxmlformats.org/officeDocument/2006/relationships/hyperlink" Target="https://archive.org/download/ni-roms/roms/Sega%20-%20Mega%20Drive%20-%20Genesis.zip/Super%20Monaco%20GP%20%28Japan%2C%20USA%29%20%28En%2CJa%29.zip" TargetMode="External"/><Relationship Id="rId2622" Type="http://schemas.openxmlformats.org/officeDocument/2006/relationships/hyperlink" Target="https://archive.org/download/ni-roms/roms/Sega%20-%20Mega%20Drive%20-%20Genesis.zip/Super%20Monaco%20GP%20%28USA%29%20%28En%2CJa%29.zip" TargetMode="External"/><Relationship Id="rId2623" Type="http://schemas.openxmlformats.org/officeDocument/2006/relationships/hyperlink" Target="https://archive.org/download/ni-roms/roms/Sega%20-%20Mega%20Drive%20-%20Genesis.zip/Super%20Monaco%20GP%20%28World%29%20%28En%2CJa%29%20%28Rev%20A%29.zip" TargetMode="External"/><Relationship Id="rId2624" Type="http://schemas.openxmlformats.org/officeDocument/2006/relationships/hyperlink" Target="https://archive.org/download/ni-roms/roms/Sega%20-%20Mega%20Drive%20-%20Genesis.zip/Super%20Monaco%20GP%20%28World%29%20%28En%2CJa%29.zip" TargetMode="External"/><Relationship Id="rId2625" Type="http://schemas.openxmlformats.org/officeDocument/2006/relationships/hyperlink" Target="https://archive.org/download/ni-roms/roms/Sega%20-%20Mega%20Drive%20-%20Genesis.zip/Super%20Off%20Road%20%28USA%2C%20Europe%29%20%28Unl%29.zip" TargetMode="External"/><Relationship Id="rId2626" Type="http://schemas.openxmlformats.org/officeDocument/2006/relationships/hyperlink" Target="https://archive.org/download/ni-roms/roms/Sega%20-%20Mega%20Drive%20-%20Genesis.zip/Super%20Real%20Basketball%20%28Europe%29.zip" TargetMode="External"/><Relationship Id="rId2627" Type="http://schemas.openxmlformats.org/officeDocument/2006/relationships/hyperlink" Target="https://archive.org/download/ni-roms/roms/Sega%20-%20Mega%20Drive%20-%20Genesis.zip/Super%20Real%20Basketball%20%28Japan%2C%20Korea%29%20%28Ja%29.zip" TargetMode="External"/><Relationship Id="rId2628" Type="http://schemas.openxmlformats.org/officeDocument/2006/relationships/hyperlink" Target="https://archive.org/download/ni-roms/roms/Sega%20-%20Mega%20Drive%20-%20Genesis.zip/Super%20Shinobi%2C%20The%20%28Japan%29%20%28En%29%20%28Beta%29%20%281989-08-21%29%20%28Sega%20Channel%29.zip" TargetMode="External"/><Relationship Id="rId709" Type="http://schemas.openxmlformats.org/officeDocument/2006/relationships/hyperlink" Target="https://archive.org/download/ni-roms/roms/Sega%20-%20Mega%20Drive%20-%20Genesis.zip/Desert%20Demolition%20%28USA%2C%20Europe%29%20%28Beta%29%20%281994-12-12%29%20%28Alt%29.zip" TargetMode="External"/><Relationship Id="rId2629" Type="http://schemas.openxmlformats.org/officeDocument/2006/relationships/hyperlink" Target="https://archive.org/download/ni-roms/roms/Sega%20-%20Mega%20Drive%20-%20Genesis.zip/Super%20Shinobi%2C%20The%20%28Japan%29%20%28En%29%20%28Beta%29%20%281989-xx-xx%29%20%28Sega%20Smash%20Pack%29.zip" TargetMode="External"/><Relationship Id="rId708" Type="http://schemas.openxmlformats.org/officeDocument/2006/relationships/hyperlink" Target="https://archive.org/download/ni-roms/roms/Sega%20-%20Mega%20Drive%20-%20Genesis.zip/Desert%20Demolition%20%28USA%2C%20Europe%29%20%28Beta%29%20%281994-12-08%29.zip" TargetMode="External"/><Relationship Id="rId707" Type="http://schemas.openxmlformats.org/officeDocument/2006/relationships/hyperlink" Target="https://archive.org/download/ni-roms/roms/Sega%20-%20Mega%20Drive%20-%20Genesis.zip/Desert%20Demolition%20%28USA%2C%20Europe%29%20%28Beta%29%20%281994-12-06%29.zip" TargetMode="External"/><Relationship Id="rId706" Type="http://schemas.openxmlformats.org/officeDocument/2006/relationships/hyperlink" Target="https://archive.org/download/ni-roms/roms/Sega%20-%20Mega%20Drive%20-%20Genesis.zip/Demons%20of%20Asteborg%20%28World%29%20%28Fr%29%20%28v0.1%29%20%28Demo%201%29%20%28Aftermarket%29%20%28Unl%29.zip" TargetMode="External"/><Relationship Id="rId701" Type="http://schemas.openxmlformats.org/officeDocument/2006/relationships/hyperlink" Target="https://archive.org/download/ni-roms/roms/Sega%20-%20Mega%20Drive%20-%20Genesis.zip/Demons%20of%20Asteborg%20%28World%29%20%28En%29%20%28v0.1%29%20%28Demo%201%29%20%28Aftermarket%29%20%28Unl%29.zip" TargetMode="External"/><Relationship Id="rId700" Type="http://schemas.openxmlformats.org/officeDocument/2006/relationships/hyperlink" Target="https://archive.org/download/ni-roms/roms/Sega%20-%20Mega%20Drive%20-%20Genesis.zip/Demons%20of%20Asteborg%20%28World%29%20%28Demo%202%29%20%282020-07-21%29%20%28Aftermarket%29%20%28Unl%29.zip" TargetMode="External"/><Relationship Id="rId705" Type="http://schemas.openxmlformats.org/officeDocument/2006/relationships/hyperlink" Target="https://archive.org/download/ni-roms/roms/Sega%20-%20Mega%20Drive%20-%20Genesis.zip/Demons%20of%20Asteborg%20%28World%29%20%28En%2CFr%2CDe%2CEs%2CIt%2CPt-BR%29%20%28v1.11%29%20%28Evercade%29%20%28Aftermarket%29%20%28Unl%29.zip" TargetMode="External"/><Relationship Id="rId704" Type="http://schemas.openxmlformats.org/officeDocument/2006/relationships/hyperlink" Target="https://archive.org/download/ni-roms/roms/Sega%20-%20Mega%20Drive%20-%20Genesis.zip/Demons%20of%20Asteborg%20%28World%29%20%28En%2CFr%2CDe%2CEs%2CIt%2CPt-BR%29%20%28v1.1%29%20%28Demo%205%29%20%282021-09-13%29%20%28Aftermarket%29%20%28Unl%29.zip" TargetMode="External"/><Relationship Id="rId703" Type="http://schemas.openxmlformats.org/officeDocument/2006/relationships/hyperlink" Target="https://archive.org/download/ni-roms/roms/Sega%20-%20Mega%20Drive%20-%20Genesis.zip/Demons%20of%20Asteborg%20%28World%29%20%28En%2CFr%2CDe%2CEs%2CIt%2CPt-BR%29%20%28v1.1%29%20%28Demo%204%29%20%282021-09-03%29%20%28Aftermarket%29%20%28Unl%29.zip" TargetMode="External"/><Relationship Id="rId702" Type="http://schemas.openxmlformats.org/officeDocument/2006/relationships/hyperlink" Target="https://archive.org/download/ni-roms/roms/Sega%20-%20Mega%20Drive%20-%20Genesis.zip/Demons%20of%20Asteborg%20%28World%29%20%28En%2CFr%2CDe%2CEs%2CIt%2CPt-BR%29%20%28v1.1%29%20%28Demo%203%29%20%282021-08-27%29%20%28Aftermarket%29%20%28Unl%29.zip" TargetMode="External"/><Relationship Id="rId2620" Type="http://schemas.openxmlformats.org/officeDocument/2006/relationships/hyperlink" Target="https://archive.org/download/ni-roms/roms/Sega%20-%20Mega%20Drive%20-%20Genesis.zip/Super%20Maximum%20Overkill%20%28World%29%20%28Aftermarket%29%20%28Unl%29.zip" TargetMode="External"/><Relationship Id="rId2610" Type="http://schemas.openxmlformats.org/officeDocument/2006/relationships/hyperlink" Target="https://archive.org/download/ni-roms/roms/Sega%20-%20Mega%20Drive%20-%20Genesis.zip/Super%20Kick%20Off%20%28Europe%29.zip" TargetMode="External"/><Relationship Id="rId2611" Type="http://schemas.openxmlformats.org/officeDocument/2006/relationships/hyperlink" Target="https://archive.org/download/ni-roms/roms/Sega%20-%20Mega%20Drive%20-%20Genesis.zip/Super%20King%20Kong%2099%20%28Taiwan%29%20%28En%29%20%28Unl%29.zip" TargetMode="External"/><Relationship Id="rId2612" Type="http://schemas.openxmlformats.org/officeDocument/2006/relationships/hyperlink" Target="https://archive.org/download/ni-roms/roms/Sega%20-%20Mega%20Drive%20-%20Genesis.zip/Super%20League%20%28Europe%29.zip" TargetMode="External"/><Relationship Id="rId2613" Type="http://schemas.openxmlformats.org/officeDocument/2006/relationships/hyperlink" Target="https://archive.org/download/ni-roms/roms/Sega%20-%20Mega%20Drive%20-%20Genesis.zip/Super%20League%20%28Japan%29.zip" TargetMode="External"/><Relationship Id="rId2614" Type="http://schemas.openxmlformats.org/officeDocument/2006/relationships/hyperlink" Target="https://archive.org/download/ni-roms/roms/Sega%20-%20Mega%20Drive%20-%20Genesis.zip/Super%20Locomotive%20%28World%29%20%28Mega%20Drive%20Mini%202%2C%20Genesis%20Mini%202%29.zip" TargetMode="External"/><Relationship Id="rId2615" Type="http://schemas.openxmlformats.org/officeDocument/2006/relationships/hyperlink" Target="https://archive.org/download/ni-roms/roms/Sega%20-%20Mega%20Drive%20-%20Genesis.zip/Super%20Magican%20-%20Ling%20Huan%20Daoshi%20%28Taiwan%29%20%28Unl%29.zip" TargetMode="External"/><Relationship Id="rId2616" Type="http://schemas.openxmlformats.org/officeDocument/2006/relationships/hyperlink" Target="https://archive.org/download/ni-roms/roms/Sega%20-%20Mega%20Drive%20-%20Genesis.zip/Super%20Mario%202%20%28Taiwan%29%20%28En%29%20%28Pirate%29.zip" TargetMode="External"/><Relationship Id="rId2617" Type="http://schemas.openxmlformats.org/officeDocument/2006/relationships/hyperlink" Target="https://archive.org/download/ni-roms/roms/Sega%20-%20Mega%20Drive%20-%20Genesis.zip/Super%20Mario%20Bros.%20%28Taiwan%29%20%28En%29%20%28Unl%29.zip" TargetMode="External"/><Relationship Id="rId2618" Type="http://schemas.openxmlformats.org/officeDocument/2006/relationships/hyperlink" Target="https://archive.org/download/ni-roms/roms/Sega%20-%20Mega%20Drive%20-%20Genesis.zip/Super%20Mario%20World%20%28Taiwan%29%20%28En%29%20%28Unl%29.zip" TargetMode="External"/><Relationship Id="rId2619" Type="http://schemas.openxmlformats.org/officeDocument/2006/relationships/hyperlink" Target="https://archive.org/download/ni-roms/roms/Sega%20-%20Mega%20Drive%20-%20Genesis.zip/Super%20Mario%20World%2064%20%28Taiwan%29%20%28En%29%20%28Unl%29.zip" TargetMode="External"/><Relationship Id="rId1312" Type="http://schemas.openxmlformats.org/officeDocument/2006/relationships/hyperlink" Target="https://archive.org/download/ni-roms/roms/Sega%20-%20Mega%20Drive%20-%20Genesis.zip/Ka-Ge-Ki%20%28Japan%29.zip" TargetMode="External"/><Relationship Id="rId2643" Type="http://schemas.openxmlformats.org/officeDocument/2006/relationships/hyperlink" Target="https://archive.org/download/ni-roms/roms/Sega%20-%20Mega%20Drive%20-%20Genesis.zip/Super%20Thunder%20Blade%20%28Japan%29%20%28Launch%20Cart%29.zip" TargetMode="External"/><Relationship Id="rId1313" Type="http://schemas.openxmlformats.org/officeDocument/2006/relationships/hyperlink" Target="https://archive.org/download/ni-roms/roms/Sega%20-%20Mega%20Drive%20-%20Genesis.zip/Ka-Ge-Ki%20-%20Fists%20of%20Steel%20%28USA%29.zip" TargetMode="External"/><Relationship Id="rId2644" Type="http://schemas.openxmlformats.org/officeDocument/2006/relationships/hyperlink" Target="https://archive.org/download/ni-roms/roms/Sega%20-%20Mega%20Drive%20-%20Genesis.zip/Super%20Thunder%20Blade%20%28World%29.zip" TargetMode="External"/><Relationship Id="rId1314" Type="http://schemas.openxmlformats.org/officeDocument/2006/relationships/hyperlink" Target="https://archive.org/download/ni-roms/roms/Sega%20-%20Mega%20Drive%20-%20Genesis.zip/Kawasaki%20Superbike%20Challenge%20%28USA%2C%20Europe%29%20%28Beta%29.zip" TargetMode="External"/><Relationship Id="rId2645" Type="http://schemas.openxmlformats.org/officeDocument/2006/relationships/hyperlink" Target="https://archive.org/download/ni-roms/roms/Sega%20-%20Mega%20Drive%20-%20Genesis.zip/Super%20Volley%20Ball%20%28Japan%29.zip" TargetMode="External"/><Relationship Id="rId1315" Type="http://schemas.openxmlformats.org/officeDocument/2006/relationships/hyperlink" Target="https://archive.org/download/ni-roms/roms/Sega%20-%20Mega%20Drive%20-%20Genesis.zip/Kawasaki%20Superbike%20Challenge%20%28USA%2C%20Europe%29.zip" TargetMode="External"/><Relationship Id="rId2646" Type="http://schemas.openxmlformats.org/officeDocument/2006/relationships/hyperlink" Target="https://archive.org/download/ni-roms/roms/Sega%20-%20Mega%20Drive%20-%20Genesis.zip/Super%20Volleyball%20%28USA%29.zip" TargetMode="External"/><Relationship Id="rId1316" Type="http://schemas.openxmlformats.org/officeDocument/2006/relationships/hyperlink" Target="https://archive.org/download/ni-roms/roms/Sega%20-%20Mega%20Drive%20-%20Genesis.zip/Kick%20Boxing%2C%20The%20%28Japan%2C%20Korea%29%20%28En%29.zip" TargetMode="External"/><Relationship Id="rId2647" Type="http://schemas.openxmlformats.org/officeDocument/2006/relationships/hyperlink" Target="https://archive.org/download/ni-roms/roms/Sega%20-%20Mega%20Drive%20-%20Genesis.zip/Superman%20%28USA%29%20%28Beta%29.zip" TargetMode="External"/><Relationship Id="rId1317" Type="http://schemas.openxmlformats.org/officeDocument/2006/relationships/hyperlink" Target="https://archive.org/download/ni-roms/roms/Sega%20-%20Mega%20Drive%20-%20Genesis.zip/Kick%20Off%203%20-%20European%20Challenge%20%28Europe%29%20%28Beta%29.zip" TargetMode="External"/><Relationship Id="rId2648" Type="http://schemas.openxmlformats.org/officeDocument/2006/relationships/hyperlink" Target="https://archive.org/download/ni-roms/roms/Sega%20-%20Mega%20Drive%20-%20Genesis.zip/Superman%20%28USA%29.zip" TargetMode="External"/><Relationship Id="rId1318" Type="http://schemas.openxmlformats.org/officeDocument/2006/relationships/hyperlink" Target="https://archive.org/download/ni-roms/roms/Sega%20-%20Mega%20Drive%20-%20Genesis.zip/Kick%20Off%203%20-%20European%20Challenge%20%28Europe%29%20%28En%2CFr%2CDe%2CEs%2CIt%29.zip" TargetMode="External"/><Relationship Id="rId2649" Type="http://schemas.openxmlformats.org/officeDocument/2006/relationships/hyperlink" Target="https://archive.org/download/ni-roms/roms/Sega%20-%20Mega%20Drive%20-%20Genesis.zip/Superman%20-%20The%20Man%20of%20Steel%20%28Europe%29.zip" TargetMode="External"/><Relationship Id="rId1319" Type="http://schemas.openxmlformats.org/officeDocument/2006/relationships/hyperlink" Target="https://archive.org/download/ni-roms/roms/Sega%20-%20Mega%20Drive%20-%20Genesis.zip/Kid%20Chameleon%20%28USA%2C%20Europe%29%20%28Beta%29%20%281991-12-19%29.zip" TargetMode="External"/><Relationship Id="rId729" Type="http://schemas.openxmlformats.org/officeDocument/2006/relationships/hyperlink" Target="https://archive.org/download/ni-roms/roms/Sega%20-%20Mega%20Drive%20-%20Genesis.zip/Dexstar%20%28USA%2C%20Europe%29%20%28Beta%29%20%281994-08-26%29.zip" TargetMode="External"/><Relationship Id="rId728" Type="http://schemas.openxmlformats.org/officeDocument/2006/relationships/hyperlink" Target="https://archive.org/download/ni-roms/roms/Sega%20-%20Mega%20Drive%20-%20Genesis.zip/Dexstar%20%28USA%2C%20Europe%29%20%28Beta%29%20%281994-08-12%29.zip" TargetMode="External"/><Relationship Id="rId723" Type="http://schemas.openxmlformats.org/officeDocument/2006/relationships/hyperlink" Target="https://archive.org/download/ni-roms/roms/Sega%20-%20Mega%20Drive%20-%20Genesis.zip/Devi%20to%20Pii%20%28Japan%29%20%28Mega%20Drive%20Mini%202%29.zip" TargetMode="External"/><Relationship Id="rId722" Type="http://schemas.openxmlformats.org/officeDocument/2006/relationships/hyperlink" Target="https://archive.org/download/ni-roms/roms/Sega%20-%20Mega%20Drive%20-%20Genesis.zip/Devilish%20-%20The%20Next%20Possession%20%28USA%29.zip" TargetMode="External"/><Relationship Id="rId721" Type="http://schemas.openxmlformats.org/officeDocument/2006/relationships/hyperlink" Target="https://archive.org/download/ni-roms/roms/Sega%20-%20Mega%20Drive%20-%20Genesis.zip/Devilish%20%28USA%29%20%28Beta%29%20%281992-01-16%29.zip" TargetMode="External"/><Relationship Id="rId720" Type="http://schemas.openxmlformats.org/officeDocument/2006/relationships/hyperlink" Target="https://archive.org/download/ni-roms/roms/Sega%20-%20Mega%20Drive%20-%20Genesis.zip/Devil%20Crash%20MD%20%28Japan%29.zip" TargetMode="External"/><Relationship Id="rId727" Type="http://schemas.openxmlformats.org/officeDocument/2006/relationships/hyperlink" Target="https://archive.org/download/ni-roms/roms/Sega%20-%20Mega%20Drive%20-%20Genesis.zip/Devwill%20Too%20MD%20%28World%29%20%28v1.1%29%20%28Digital%29%20%28Evercade%29%20%28Aftermarket%29%20%28Unl%29.zip" TargetMode="External"/><Relationship Id="rId726" Type="http://schemas.openxmlformats.org/officeDocument/2006/relationships/hyperlink" Target="https://archive.org/download/ni-roms/roms/Sega%20-%20Mega%20Drive%20-%20Genesis.zip/Devwill%20Too%20MD%20%28World%29%20%28Digital%29%20%28Evercade%29%20%28Aftermarket%29%20%28Unl%29.zip" TargetMode="External"/><Relationship Id="rId725" Type="http://schemas.openxmlformats.org/officeDocument/2006/relationships/hyperlink" Target="https://archive.org/download/ni-roms/roms/Sega%20-%20Mega%20Drive%20-%20Genesis.zip/Devwill%20Too%20MD%20%28World%29%20%28Demo%202%29%20%28Aftermarket%29%20%28Unl%29.zip" TargetMode="External"/><Relationship Id="rId724" Type="http://schemas.openxmlformats.org/officeDocument/2006/relationships/hyperlink" Target="https://archive.org/download/ni-roms/roms/Sega%20-%20Mega%20Drive%20-%20Genesis.zip/Devwill%20Too%20MD%20%28World%29%20%28Demo%201%29%20%28Aftermarket%29%20%28Unl%29.zip" TargetMode="External"/><Relationship Id="rId2640" Type="http://schemas.openxmlformats.org/officeDocument/2006/relationships/hyperlink" Target="https://archive.org/download/ni-roms/roms/Sega%20-%20Mega%20Drive%20-%20Genesis.zip/Super%20Street%20Fighter%20II%20-%20The%20New%20Challengers%20%28Japan%29%20%28Virtual%20Console%29.zip" TargetMode="External"/><Relationship Id="rId1310" Type="http://schemas.openxmlformats.org/officeDocument/2006/relationships/hyperlink" Target="https://archive.org/download/ni-roms/roms/Sega%20-%20Mega%20Drive%20-%20Genesis.zip/Juusou%20Kihei%20Leynos%20%28Japan%29%20%28Virtual%20Console%29.zip" TargetMode="External"/><Relationship Id="rId2641" Type="http://schemas.openxmlformats.org/officeDocument/2006/relationships/hyperlink" Target="https://archive.org/download/ni-roms/roms/Sega%20-%20Mega%20Drive%20-%20Genesis.zip/Super%20Street%20Fighter%20II%20-%20The%20New%20Challengers%20%28Japan%29.zip" TargetMode="External"/><Relationship Id="rId1311" Type="http://schemas.openxmlformats.org/officeDocument/2006/relationships/hyperlink" Target="https://archive.org/download/ni-roms/roms/Sega%20-%20Mega%20Drive%20-%20Genesis.zip/Juusou%20Kihei%20Leynos%20%28Japan%29.zip" TargetMode="External"/><Relationship Id="rId2642" Type="http://schemas.openxmlformats.org/officeDocument/2006/relationships/hyperlink" Target="https://archive.org/download/ni-roms/roms/Sega%20-%20Mega%20Drive%20-%20Genesis.zip/Super%20Tank%20War%20%28Taiwan%29%20%28En%29%20%28Unl%29.zip" TargetMode="External"/><Relationship Id="rId1301" Type="http://schemas.openxmlformats.org/officeDocument/2006/relationships/hyperlink" Target="https://archive.org/download/ni-roms/roms/Sega%20-%20Mega%20Drive%20-%20Genesis.zip/Jurassic%20Park%20-%20Rampage%20Edition%20%28USA%2C%20Europe%29%20%28Beta%29%20%281994-07-13%29.zip" TargetMode="External"/><Relationship Id="rId2632" Type="http://schemas.openxmlformats.org/officeDocument/2006/relationships/hyperlink" Target="https://archive.org/download/ni-roms/roms/Sega%20-%20Mega%20Drive%20-%20Genesis.zip/Super%20Shinobi%20II%2C%20The%20%28Japan%2C%20Korea%29%20%28Ja%29.zip" TargetMode="External"/><Relationship Id="rId1302" Type="http://schemas.openxmlformats.org/officeDocument/2006/relationships/hyperlink" Target="https://archive.org/download/ni-roms/roms/Sega%20-%20Mega%20Drive%20-%20Genesis.zip/Jurassic%20Park%20-%20Rampage%20Edition%20%28USA%2C%20Europe%29%20%28Beta%29%20%281994-07-14%29.zip" TargetMode="External"/><Relationship Id="rId2633" Type="http://schemas.openxmlformats.org/officeDocument/2006/relationships/hyperlink" Target="https://archive.org/download/ni-roms/roms/Sega%20-%20Mega%20Drive%20-%20Genesis.zip/Super%20Skidmarks%20%28Europe%29%20%28Beta%29%20%281995-09-22%29.zip" TargetMode="External"/><Relationship Id="rId1303" Type="http://schemas.openxmlformats.org/officeDocument/2006/relationships/hyperlink" Target="https://archive.org/download/ni-roms/roms/Sega%20-%20Mega%20Drive%20-%20Genesis.zip/Jurassic%20Park%20-%20Rampage%20Edition%20%28USA%2C%20Europe%29%20%28Beta%29%20%281994-07-15%29.zip" TargetMode="External"/><Relationship Id="rId2634" Type="http://schemas.openxmlformats.org/officeDocument/2006/relationships/hyperlink" Target="https://archive.org/download/ni-roms/roms/Sega%20-%20Mega%20Drive%20-%20Genesis.zip/Super%20Skidmarks%20%28Europe%29%20%28J-Cart%29.zip" TargetMode="External"/><Relationship Id="rId1304" Type="http://schemas.openxmlformats.org/officeDocument/2006/relationships/hyperlink" Target="https://archive.org/download/ni-roms/roms/Sega%20-%20Mega%20Drive%20-%20Genesis.zip/Jurassic%20Park%20-%20Rampage%20Edition%20%28USA%2C%20Europe%29%20%28Beta%29%20%281994-07-17%29.zip" TargetMode="External"/><Relationship Id="rId2635" Type="http://schemas.openxmlformats.org/officeDocument/2006/relationships/hyperlink" Target="https://archive.org/download/ni-roms/roms/Sega%20-%20Mega%20Drive%20-%20Genesis.zip/Super%20Smash%20T.V.%20%28USA%2C%20Europe%29.zip" TargetMode="External"/><Relationship Id="rId1305" Type="http://schemas.openxmlformats.org/officeDocument/2006/relationships/hyperlink" Target="https://archive.org/download/ni-roms/roms/Sega%20-%20Mega%20Drive%20-%20Genesis.zip/Jurassic%20Park%20-%20Rampage%20Edition%20%28USA%2C%20Europe%29%20%28Beta%29%20%281994-07-18%29.zip" TargetMode="External"/><Relationship Id="rId2636" Type="http://schemas.openxmlformats.org/officeDocument/2006/relationships/hyperlink" Target="https://archive.org/download/ni-roms/roms/Sega%20-%20Mega%20Drive%20-%20Genesis.zip/Super%20Street%20Fighter%20II%20%28Europe%29%20%28Virtual%20Console%29.zip" TargetMode="External"/><Relationship Id="rId1306" Type="http://schemas.openxmlformats.org/officeDocument/2006/relationships/hyperlink" Target="https://archive.org/download/ni-roms/roms/Sega%20-%20Mega%20Drive%20-%20Genesis.zip/Jurassic%20Park%20-%20Rampage%20Edition%20%28USA%2C%20Europe%29.zip" TargetMode="External"/><Relationship Id="rId2637" Type="http://schemas.openxmlformats.org/officeDocument/2006/relationships/hyperlink" Target="https://archive.org/download/ni-roms/roms/Sega%20-%20Mega%20Drive%20-%20Genesis.zip/Super%20Street%20Fighter%20II%20%28Europe%29.zip" TargetMode="External"/><Relationship Id="rId1307" Type="http://schemas.openxmlformats.org/officeDocument/2006/relationships/hyperlink" Target="https://archive.org/download/ni-roms/roms/Sega%20-%20Mega%20Drive%20-%20Genesis.zip/Justice%20League%20Task%20Force%20%28World%29.zip" TargetMode="External"/><Relationship Id="rId2638" Type="http://schemas.openxmlformats.org/officeDocument/2006/relationships/hyperlink" Target="https://archive.org/download/ni-roms/roms/Sega%20-%20Mega%20Drive%20-%20Genesis.zip/Super%20Street%20Fighter%20II%20%28USA%29%20%28Virtual%20Console%29.zip" TargetMode="External"/><Relationship Id="rId1308" Type="http://schemas.openxmlformats.org/officeDocument/2006/relationships/hyperlink" Target="https://archive.org/download/ni-roms/roms/Sega%20-%20Mega%20Drive%20-%20Genesis.zip/Juuouki%20%28Japan%29.zip" TargetMode="External"/><Relationship Id="rId2639" Type="http://schemas.openxmlformats.org/officeDocument/2006/relationships/hyperlink" Target="https://archive.org/download/ni-roms/roms/Sega%20-%20Mega%20Drive%20-%20Genesis.zip/Super%20Street%20Fighter%20II%20%28USA%29.zip" TargetMode="External"/><Relationship Id="rId1309" Type="http://schemas.openxmlformats.org/officeDocument/2006/relationships/hyperlink" Target="https://archive.org/download/ni-roms/roms/Sega%20-%20Mega%20Drive%20-%20Genesis.zip/Juusou%20Kihei%20Leynos%20%28Japan%29%20%28Switch%20Online%29.zip" TargetMode="External"/><Relationship Id="rId719" Type="http://schemas.openxmlformats.org/officeDocument/2006/relationships/hyperlink" Target="https://archive.org/download/ni-roms/roms/Sega%20-%20Mega%20Drive%20-%20Genesis.zip/Devil%20Crash%20MD%20%28Japan%29%20%28Pirate%29.zip" TargetMode="External"/><Relationship Id="rId718" Type="http://schemas.openxmlformats.org/officeDocument/2006/relationships/hyperlink" Target="https://archive.org/download/ni-roms/roms/Sega%20-%20Mega%20Drive%20-%20Genesis.zip/Desert%20Strike%20-%20Wangan%20Sakusen%20%28Japan%2C%20Korea%29%20%28Ja%29.zip" TargetMode="External"/><Relationship Id="rId717" Type="http://schemas.openxmlformats.org/officeDocument/2006/relationships/hyperlink" Target="https://archive.org/download/ni-roms/roms/Sega%20-%20Mega%20Drive%20-%20Genesis.zip/Desert%20Strike%20-%20Return%20to%20the%20Gulf%20%28USA%2C%20Europe%29.zip" TargetMode="External"/><Relationship Id="rId712" Type="http://schemas.openxmlformats.org/officeDocument/2006/relationships/hyperlink" Target="https://archive.org/download/ni-roms/roms/Sega%20-%20Mega%20Drive%20-%20Genesis.zip/Desert%20Demolition%20%28USA%2C%20Europe%29%20%28Beta%29%20%281994-12-14%29.zip" TargetMode="External"/><Relationship Id="rId711" Type="http://schemas.openxmlformats.org/officeDocument/2006/relationships/hyperlink" Target="https://archive.org/download/ni-roms/roms/Sega%20-%20Mega%20Drive%20-%20Genesis.zip/Desert%20Demolition%20%28USA%2C%20Europe%29%20%28Beta%29%20%281994-12-13%29.zip" TargetMode="External"/><Relationship Id="rId710" Type="http://schemas.openxmlformats.org/officeDocument/2006/relationships/hyperlink" Target="https://archive.org/download/ni-roms/roms/Sega%20-%20Mega%20Drive%20-%20Genesis.zip/Desert%20Demolition%20%28USA%2C%20Europe%29%20%28Beta%29%20%281994-12-12%29.zip" TargetMode="External"/><Relationship Id="rId716" Type="http://schemas.openxmlformats.org/officeDocument/2006/relationships/hyperlink" Target="https://archive.org/download/ni-roms/roms/Sega%20-%20Mega%20Drive%20-%20Genesis.zip/Desert%20Demolition%20Starring%20Road%20Runner%20and%20Wile%20E.%20Coyote%20%28USA%2C%20Europe%29.zip" TargetMode="External"/><Relationship Id="rId715" Type="http://schemas.openxmlformats.org/officeDocument/2006/relationships/hyperlink" Target="https://archive.org/download/ni-roms/roms/Sega%20-%20Mega%20Drive%20-%20Genesis.zip/Desert%20Demolition%20%28USA%2C%20Europe%29%20%28Beta%29%20%281994-12-19%29.zip" TargetMode="External"/><Relationship Id="rId714" Type="http://schemas.openxmlformats.org/officeDocument/2006/relationships/hyperlink" Target="https://archive.org/download/ni-roms/roms/Sega%20-%20Mega%20Drive%20-%20Genesis.zip/Desert%20Demolition%20%28USA%2C%20Europe%29%20%28Beta%29%20%281994-12-16%29.zip" TargetMode="External"/><Relationship Id="rId713" Type="http://schemas.openxmlformats.org/officeDocument/2006/relationships/hyperlink" Target="https://archive.org/download/ni-roms/roms/Sega%20-%20Mega%20Drive%20-%20Genesis.zip/Desert%20Demolition%20%28USA%2C%20Europe%29%20%28Beta%29%20%281994-12-15%29.zip" TargetMode="External"/><Relationship Id="rId2630" Type="http://schemas.openxmlformats.org/officeDocument/2006/relationships/hyperlink" Target="https://archive.org/download/ni-roms/roms/Sega%20-%20Mega%20Drive%20-%20Genesis.zip/Super%20Shinobi%20II%2C%20The%20%28Japan%29%20%28Beta%201%29.zip" TargetMode="External"/><Relationship Id="rId1300" Type="http://schemas.openxmlformats.org/officeDocument/2006/relationships/hyperlink" Target="https://archive.org/download/ni-roms/roms/Sega%20-%20Mega%20Drive%20-%20Genesis.zip/Jurassic%20Park%20-%20Rampage%20Edition%20%28USA%2C%20Europe%29%20%28Beta%29%20%281994-07-08%29.zip" TargetMode="External"/><Relationship Id="rId2631" Type="http://schemas.openxmlformats.org/officeDocument/2006/relationships/hyperlink" Target="https://archive.org/download/ni-roms/roms/Sega%20-%20Mega%20Drive%20-%20Genesis.zip/Super%20Shinobi%20II%2C%20The%20%28Japan%29%20%28Beta%202%29.zip" TargetMode="External"/><Relationship Id="rId1378" Type="http://schemas.openxmlformats.org/officeDocument/2006/relationships/hyperlink" Target="https://archive.org/download/ni-roms/roms/Sega%20-%20Mega%20Drive%20-%20Genesis.zip/Left%20Right%20Up%20Down%20You%20and%20Me%20%28World%29%20%28Aftermarket%29%20%28Unl%29.zip" TargetMode="External"/><Relationship Id="rId1379" Type="http://schemas.openxmlformats.org/officeDocument/2006/relationships/hyperlink" Target="https://archive.org/download/ni-roms/roms/Sega%20-%20Mega%20Drive%20-%20Genesis.zip/Legende%20de%20Thor%2C%20La%20%28France%29%20%28Mega%20Drive%20Mini%29.zip" TargetMode="External"/><Relationship Id="rId789" Type="http://schemas.openxmlformats.org/officeDocument/2006/relationships/hyperlink" Target="https://archive.org/download/ni-roms/roms/Sega%20-%20Mega%20Drive%20-%20Genesis.zip/Drunk%20as%20I%20Like%20%28World%29%20%28Beta%29%20%28Aftermarket%29%20%28Unl%29.zip" TargetMode="External"/><Relationship Id="rId788" Type="http://schemas.openxmlformats.org/officeDocument/2006/relationships/hyperlink" Target="https://archive.org/download/ni-roms/roms/Sega%20-%20Mega%20Drive%20-%20Genesis.zip/Dream%20Team%20USA%20%28Japan%29.zip" TargetMode="External"/><Relationship Id="rId787" Type="http://schemas.openxmlformats.org/officeDocument/2006/relationships/hyperlink" Target="https://archive.org/download/ni-roms/roms/Sega%20-%20Mega%20Drive%20-%20Genesis.zip/Dragon%20Slayer%20-%20Eiyuu%20Densetsu%20II%20%28Japan%29.zip" TargetMode="External"/><Relationship Id="rId786" Type="http://schemas.openxmlformats.org/officeDocument/2006/relationships/hyperlink" Target="https://archive.org/download/ni-roms/roms/Sega%20-%20Mega%20Drive%20-%20Genesis.zip/Dragon%20Slayer%20-%20Eiyuu%20Densetsu%20%28Japan%29.zip" TargetMode="External"/><Relationship Id="rId781" Type="http://schemas.openxmlformats.org/officeDocument/2006/relationships/hyperlink" Target="https://archive.org/download/ni-roms/roms/Sega%20-%20Mega%20Drive%20-%20Genesis.zip/Dragon%20-%20The%20Bruce%20Lee%20Story%20%28Europe%29.zip" TargetMode="External"/><Relationship Id="rId1370" Type="http://schemas.openxmlformats.org/officeDocument/2006/relationships/hyperlink" Target="https://archive.org/download/ni-roms/roms/Sega%20-%20Mega%20Drive%20-%20Genesis.zip/Langrisser%20%28Japan%29.zip" TargetMode="External"/><Relationship Id="rId780" Type="http://schemas.openxmlformats.org/officeDocument/2006/relationships/hyperlink" Target="https://archive.org/download/ni-roms/roms/Sega%20-%20Mega%20Drive%20-%20Genesis.zip/Dragon%27s%20Revenge%20%28USA%2C%20Europe%29.zip" TargetMode="External"/><Relationship Id="rId1371" Type="http://schemas.openxmlformats.org/officeDocument/2006/relationships/hyperlink" Target="https://archive.org/download/ni-roms/roms/Sega%20-%20Mega%20Drive%20-%20Genesis.zip/Langrisser%20II%20%28Japan%29%20%28Rev%20A%29.zip" TargetMode="External"/><Relationship Id="rId1372" Type="http://schemas.openxmlformats.org/officeDocument/2006/relationships/hyperlink" Target="https://archive.org/download/ni-roms/roms/Sega%20-%20Mega%20Drive%20-%20Genesis.zip/Langrisser%20II%20%28Japan%29%20%28Rev%20B%29.zip" TargetMode="External"/><Relationship Id="rId1373" Type="http://schemas.openxmlformats.org/officeDocument/2006/relationships/hyperlink" Target="https://archive.org/download/ni-roms/roms/Sega%20-%20Mega%20Drive%20-%20Genesis.zip/Langrisser%20II%20%28Japan%29.zip" TargetMode="External"/><Relationship Id="rId785" Type="http://schemas.openxmlformats.org/officeDocument/2006/relationships/hyperlink" Target="https://archive.org/download/ni-roms/roms/Sega%20-%20Mega%20Drive%20-%20Genesis.zip/Dragon%20Ball%20Z%20-%20L%27Appel%20du%20Destin%20%28France%29.zip" TargetMode="External"/><Relationship Id="rId1374" Type="http://schemas.openxmlformats.org/officeDocument/2006/relationships/hyperlink" Target="https://archive.org/download/ni-roms/roms/Sega%20-%20Mega%20Drive%20-%20Genesis.zip/Last%20Action%20Hero%20%28USA%29.zip" TargetMode="External"/><Relationship Id="rId784" Type="http://schemas.openxmlformats.org/officeDocument/2006/relationships/hyperlink" Target="https://archive.org/download/ni-roms/roms/Sega%20-%20Mega%20Drive%20-%20Genesis.zip/Dragon%20Ball%20Z%20-%20Buyuu%20Retsuden%20%28Japan%29.zip" TargetMode="External"/><Relationship Id="rId1375" Type="http://schemas.openxmlformats.org/officeDocument/2006/relationships/hyperlink" Target="https://archive.org/download/ni-roms/roms/Sega%20-%20Mega%20Drive%20-%20Genesis.zip/Last%20Battle%20%28USA%2C%20Europe%2C%20Korea%29%20%28En%29.zip" TargetMode="External"/><Relationship Id="rId783" Type="http://schemas.openxmlformats.org/officeDocument/2006/relationships/hyperlink" Target="https://archive.org/download/ni-roms/roms/Sega%20-%20Mega%20Drive%20-%20Genesis.zip/Dragon%20Ball%20-%20Final%20Bout%20%28Taiwan%29%20%28Unl%29.zip" TargetMode="External"/><Relationship Id="rId1376" Type="http://schemas.openxmlformats.org/officeDocument/2006/relationships/hyperlink" Target="https://archive.org/download/ni-roms/roms/Sega%20-%20Mega%20Drive%20-%20Genesis.zip/Last%20Defense%20%28World%29%20%28Aftermarket%29%20%28Unl%29.zip" TargetMode="External"/><Relationship Id="rId782" Type="http://schemas.openxmlformats.org/officeDocument/2006/relationships/hyperlink" Target="https://archive.org/download/ni-roms/roms/Sega%20-%20Mega%20Drive%20-%20Genesis.zip/Dragon%20-%20The%20Bruce%20Lee%20Story%20%28USA%29.zip" TargetMode="External"/><Relationship Id="rId1377" Type="http://schemas.openxmlformats.org/officeDocument/2006/relationships/hyperlink" Target="https://archive.org/download/ni-roms/roms/Sega%20-%20Mega%20Drive%20-%20Genesis.zip/Lawnmower%20Man%2C%20The%20%28USA%2C%20Europe%29.zip" TargetMode="External"/><Relationship Id="rId1367" Type="http://schemas.openxmlformats.org/officeDocument/2006/relationships/hyperlink" Target="https://archive.org/download/ni-roms/roms/Sega%20-%20Mega%20Drive%20-%20Genesis.zip/Landstalker%20-%20The%20Treasures%20of%20King%20Nole%20%28Europe%29%20%28Mega%20Drive%20Mini%29.zip" TargetMode="External"/><Relationship Id="rId2698" Type="http://schemas.openxmlformats.org/officeDocument/2006/relationships/hyperlink" Target="https://archive.org/download/ni-roms/roms/Sega%20-%20Mega%20Drive%20-%20Genesis.zip/Target%20Earth%20%28USA%2C%20Europe%29%20%28Switch%20Online%29.zip" TargetMode="External"/><Relationship Id="rId1368" Type="http://schemas.openxmlformats.org/officeDocument/2006/relationships/hyperlink" Target="https://archive.org/download/ni-roms/roms/Sega%20-%20Mega%20Drive%20-%20Genesis.zip/Landstalker%20-%20The%20Treasures%20of%20King%20Nole%20%28Europe%29%20%28SEGA%20Classic%20Collection%29.zip" TargetMode="External"/><Relationship Id="rId2699" Type="http://schemas.openxmlformats.org/officeDocument/2006/relationships/hyperlink" Target="https://archive.org/download/ni-roms/roms/Sega%20-%20Mega%20Drive%20-%20Genesis.zip/Task%20Force%20Harrier%20EX%20%28Japan%29.zip" TargetMode="External"/><Relationship Id="rId1369" Type="http://schemas.openxmlformats.org/officeDocument/2006/relationships/hyperlink" Target="https://archive.org/download/ni-roms/roms/Sega%20-%20Mega%20Drive%20-%20Genesis.zip/Landstalker%20-%20The%20Treasures%20of%20King%20Nole%20%28Europe%29.zip" TargetMode="External"/><Relationship Id="rId778" Type="http://schemas.openxmlformats.org/officeDocument/2006/relationships/hyperlink" Target="https://archive.org/download/ni-roms/roms/Sega%20-%20Mega%20Drive%20-%20Genesis.zip/Dragon%27s%20Lair%20%28USA%29%20%28Proto%29%20%281994-06-xx%29.zip" TargetMode="External"/><Relationship Id="rId777" Type="http://schemas.openxmlformats.org/officeDocument/2006/relationships/hyperlink" Target="https://archive.org/download/ni-roms/roms/Sega%20-%20Mega%20Drive%20-%20Genesis.zip/Dragon%27s%20Fury%20%28USA%2C%20Europe%29.zip" TargetMode="External"/><Relationship Id="rId776" Type="http://schemas.openxmlformats.org/officeDocument/2006/relationships/hyperlink" Target="https://archive.org/download/ni-roms/roms/Sega%20-%20Mega%20Drive%20-%20Genesis.zip/Dragon%27s%20Eye%20Plus%20-%20Shanghai%20III%20%28Japan%29.zip" TargetMode="External"/><Relationship Id="rId775" Type="http://schemas.openxmlformats.org/officeDocument/2006/relationships/hyperlink" Target="https://archive.org/download/ni-roms/roms/Sega%20-%20Mega%20Drive%20-%20Genesis.zip/Dragon%27s%20Castle%20%28World%29%20%28Proto%29%20%28Aftermarket%29%20%28Unl%29.zip" TargetMode="External"/><Relationship Id="rId779" Type="http://schemas.openxmlformats.org/officeDocument/2006/relationships/hyperlink" Target="https://archive.org/download/ni-roms/roms/Sega%20-%20Mega%20Drive%20-%20Genesis.zip/Dragon%27s%20Revenge%20%28Japan%29%20%28En%29.zip" TargetMode="External"/><Relationship Id="rId770" Type="http://schemas.openxmlformats.org/officeDocument/2006/relationships/hyperlink" Target="https://archive.org/download/ni-roms/roms/Sega%20-%20Mega%20Drive%20-%20Genesis.zip/Downforce%20-%20Red%20Hot%20Princess%20Carnage%20%28World%29%20%28v0.1%29%20%28Proto%29%20%28bitbitJAM%202016%29%20%28Aftermarket%29%20%28Unl%29.zip" TargetMode="External"/><Relationship Id="rId2690" Type="http://schemas.openxmlformats.org/officeDocument/2006/relationships/hyperlink" Target="https://archive.org/download/ni-roms/roms/Sega%20-%20Mega%20Drive%20-%20Genesis.zip/Tanglewood%20%28World%29%20%28v0.9.37%29%20%28Demo%29%20%28Aftermarket%29%20%28Unl%29.zip" TargetMode="External"/><Relationship Id="rId1360" Type="http://schemas.openxmlformats.org/officeDocument/2006/relationships/hyperlink" Target="https://archive.org/download/ni-roms/roms/Sega%20-%20Mega%20Drive%20-%20Genesis.zip/Landstalker%20%28USA%29.zip" TargetMode="External"/><Relationship Id="rId2691" Type="http://schemas.openxmlformats.org/officeDocument/2006/relationships/hyperlink" Target="https://archive.org/download/ni-roms/roms/Sega%20-%20Mega%20Drive%20-%20Genesis.zip/Tanglewood%20%28World%29%20%28v0.9.37%29%20%28Demo%29%20%28Steam%2C%20Itch%29%20%28Windows%2C%20Mac%2C%20Linux%29%20%28Aftermarket%29%20%28Unl%29.zip" TargetMode="External"/><Relationship Id="rId1361" Type="http://schemas.openxmlformats.org/officeDocument/2006/relationships/hyperlink" Target="https://archive.org/download/ni-roms/roms/Sega%20-%20Mega%20Drive%20-%20Genesis.zip/Landstalker%20-%20Die%20Schatze%20von%20Konig%20Nolo%20%28Germany%29%20%28Mega%20Drive%20Mini%29.zip" TargetMode="External"/><Relationship Id="rId2692" Type="http://schemas.openxmlformats.org/officeDocument/2006/relationships/hyperlink" Target="https://archive.org/download/ni-roms/roms/Sega%20-%20Mega%20Drive%20-%20Genesis.zip/Tanks%20%28Russia%29%20%28Aftermarket%29%20%28Unl%29.zip" TargetMode="External"/><Relationship Id="rId1362" Type="http://schemas.openxmlformats.org/officeDocument/2006/relationships/hyperlink" Target="https://archive.org/download/ni-roms/roms/Sega%20-%20Mega%20Drive%20-%20Genesis.zip/Landstalker%20-%20Die%20Schatze%20von%20Konig%20Nolo%20%28Germany%29.zip" TargetMode="External"/><Relationship Id="rId2693" Type="http://schemas.openxmlformats.org/officeDocument/2006/relationships/hyperlink" Target="https://archive.org/download/ni-roms/roms/Sega%20-%20Mega%20Drive%20-%20Genesis.zip/Tanks%202011%20%28Russia%29%20%28Aftermarket%29%20%28Unl%29.zip" TargetMode="External"/><Relationship Id="rId774" Type="http://schemas.openxmlformats.org/officeDocument/2006/relationships/hyperlink" Target="https://archive.org/download/ni-roms/roms/Sega%20-%20Mega%20Drive%20-%20Genesis.zip/Dr.%20Robotnik%27s%20Mean%20Bean%20Machine%20%28USA%29.zip" TargetMode="External"/><Relationship Id="rId1363" Type="http://schemas.openxmlformats.org/officeDocument/2006/relationships/hyperlink" Target="https://archive.org/download/ni-roms/roms/Sega%20-%20Mega%20Drive%20-%20Genesis.zip/Landstalker%20-%20Koutei%20no%20Zaihou%20%28Japan%29%20%28Mega%20Drive%20Mini%29.zip" TargetMode="External"/><Relationship Id="rId2694" Type="http://schemas.openxmlformats.org/officeDocument/2006/relationships/hyperlink" Target="https://archive.org/download/ni-roms/roms/Sega%20-%20Mega%20Drive%20-%20Genesis.zip/Tanzer%20%28World%29%20%28Demo%29%20%28Mega%20Cat%20Studios%29%20%28Aftermarket%29%20%28Unl%29.zip" TargetMode="External"/><Relationship Id="rId773" Type="http://schemas.openxmlformats.org/officeDocument/2006/relationships/hyperlink" Target="https://archive.org/download/ni-roms/roms/Sega%20-%20Mega%20Drive%20-%20Genesis.zip/Dr.%20Robotnik%27s%20Mean%20Bean%20Machine%20%28USA%29%20%28Beta%202%29.zip" TargetMode="External"/><Relationship Id="rId1364" Type="http://schemas.openxmlformats.org/officeDocument/2006/relationships/hyperlink" Target="https://archive.org/download/ni-roms/roms/Sega%20-%20Mega%20Drive%20-%20Genesis.zip/Landstalker%20-%20Koutei%20no%20Zaihou%20%28Japan%29.zip" TargetMode="External"/><Relationship Id="rId2695" Type="http://schemas.openxmlformats.org/officeDocument/2006/relationships/hyperlink" Target="https://archive.org/download/ni-roms/roms/Sega%20-%20Mega%20Drive%20-%20Genesis.zip/Tanzer%20%28World%29%20%28Digital%29%20%28Aftermarket%29%20%28Unl%29.zip" TargetMode="External"/><Relationship Id="rId772" Type="http://schemas.openxmlformats.org/officeDocument/2006/relationships/hyperlink" Target="https://archive.org/download/ni-roms/roms/Sega%20-%20Mega%20Drive%20-%20Genesis.zip/Dr.%20Robotnik%27s%20Mean%20Bean%20Machine%20%28USA%29%20%28Beta%201%29.zip" TargetMode="External"/><Relationship Id="rId1365" Type="http://schemas.openxmlformats.org/officeDocument/2006/relationships/hyperlink" Target="https://archive.org/download/ni-roms/roms/Sega%20-%20Mega%20Drive%20-%20Genesis.zip/Landstalker%20-%20Le%20Tresor%20du%20Roi%20Nole%20%28France%29%20%28Mega%20Drive%20Mini%29.zip" TargetMode="External"/><Relationship Id="rId2696" Type="http://schemas.openxmlformats.org/officeDocument/2006/relationships/hyperlink" Target="https://archive.org/download/ni-roms/roms/Sega%20-%20Mega%20Drive%20-%20Genesis.zip/Target%20Earth%20%28USA%29%20%28Beta%29%20%281990-02-16%29.zip" TargetMode="External"/><Relationship Id="rId771" Type="http://schemas.openxmlformats.org/officeDocument/2006/relationships/hyperlink" Target="https://archive.org/download/ni-roms/roms/Sega%20-%20Mega%20Drive%20-%20Genesis.zip/Dr.%20Robotnik%27s%20Mean%20Bean%20Machine%20%28Europe%29.zip" TargetMode="External"/><Relationship Id="rId1366" Type="http://schemas.openxmlformats.org/officeDocument/2006/relationships/hyperlink" Target="https://archive.org/download/ni-roms/roms/Sega%20-%20Mega%20Drive%20-%20Genesis.zip/Landstalker%20-%20Le%20Tresor%20du%20Roi%20Nole%20%28France%29.zip" TargetMode="External"/><Relationship Id="rId2697" Type="http://schemas.openxmlformats.org/officeDocument/2006/relationships/hyperlink" Target="https://archive.org/download/ni-roms/roms/Sega%20-%20Mega%20Drive%20-%20Genesis.zip/Target%20Earth%20%28USA%29.zip" TargetMode="External"/><Relationship Id="rId1390" Type="http://schemas.openxmlformats.org/officeDocument/2006/relationships/hyperlink" Target="https://archive.org/download/ni-roms/roms/Sega%20-%20Mega%20Drive%20-%20Genesis.zip/Lemmings%202%20-%20The%20Tribes%20%28USA%29.zip" TargetMode="External"/><Relationship Id="rId1391" Type="http://schemas.openxmlformats.org/officeDocument/2006/relationships/hyperlink" Target="https://archive.org/download/ni-roms/roms/Sega%20-%20Mega%20Drive%20-%20Genesis.zip/Leovigildo%27s%20Murcian%20Conspiracy%20%28World%29%20%28Demo%29%20%28bitbitJAM%202014%29%20%28Aftermarket%29%20%28Unl%29.zip" TargetMode="External"/><Relationship Id="rId1392" Type="http://schemas.openxmlformats.org/officeDocument/2006/relationships/hyperlink" Target="https://archive.org/download/ni-roms/roms/Sega%20-%20Mega%20Drive%20-%20Genesis.zip/Lethal%20Enforcers%20%28Europe%29.zip" TargetMode="External"/><Relationship Id="rId1393" Type="http://schemas.openxmlformats.org/officeDocument/2006/relationships/hyperlink" Target="https://archive.org/download/ni-roms/roms/Sega%20-%20Mega%20Drive%20-%20Genesis.zip/Lethal%20Enforcers%20%28Japan%29.zip" TargetMode="External"/><Relationship Id="rId1394" Type="http://schemas.openxmlformats.org/officeDocument/2006/relationships/hyperlink" Target="https://archive.org/download/ni-roms/roms/Sega%20-%20Mega%20Drive%20-%20Genesis.zip/Lethal%20Enforcers%20%28USA%29%20%28Beta%29%20%281993-08-13%29.zip" TargetMode="External"/><Relationship Id="rId1395" Type="http://schemas.openxmlformats.org/officeDocument/2006/relationships/hyperlink" Target="https://archive.org/download/ni-roms/roms/Sega%20-%20Mega%20Drive%20-%20Genesis.zip/Lethal%20Enforcers%20%28USA%29.zip" TargetMode="External"/><Relationship Id="rId1396" Type="http://schemas.openxmlformats.org/officeDocument/2006/relationships/hyperlink" Target="https://archive.org/download/ni-roms/roms/Sega%20-%20Mega%20Drive%20-%20Genesis.zip/Lethal%20Enforcers%20II%20-%20Gun%20Fighters%20%28Europe%29.zip" TargetMode="External"/><Relationship Id="rId1397" Type="http://schemas.openxmlformats.org/officeDocument/2006/relationships/hyperlink" Target="https://archive.org/download/ni-roms/roms/Sega%20-%20Mega%20Drive%20-%20Genesis.zip/Lethal%20Enforcers%20II%20-%20Gun%20Fighters%20%28USA%29.zip" TargetMode="External"/><Relationship Id="rId1398" Type="http://schemas.openxmlformats.org/officeDocument/2006/relationships/hyperlink" Target="https://archive.org/download/ni-roms/roms/Sega%20-%20Mega%20Drive%20-%20Genesis.zip/Lethal%20Wedding%20%28USA%29%20%28Demo%29%20%28Aftermarket%29%20%28Unl%29.zip" TargetMode="External"/><Relationship Id="rId1399" Type="http://schemas.openxmlformats.org/officeDocument/2006/relationships/hyperlink" Target="https://archive.org/download/ni-roms/roms/Sega%20-%20Mega%20Drive%20-%20Genesis.zip/Liberty%20or%20Death%20%28USA%29.zip" TargetMode="External"/><Relationship Id="rId1389" Type="http://schemas.openxmlformats.org/officeDocument/2006/relationships/hyperlink" Target="https://archive.org/download/ni-roms/roms/Sega%20-%20Mega%20Drive%20-%20Genesis.zip/Lemmings%202%20-%20The%20Tribes%20%28Europe%29.zip" TargetMode="External"/><Relationship Id="rId799" Type="http://schemas.openxmlformats.org/officeDocument/2006/relationships/hyperlink" Target="https://archive.org/download/ni-roms/roms/Sega%20-%20Mega%20Drive%20-%20Genesis.zip/Dune%20II%20-%20The%20Battle%20for%20Arrakis%20%28Europe%29%20%28Beta%29%20%281994-01-11%29.zip" TargetMode="External"/><Relationship Id="rId798" Type="http://schemas.openxmlformats.org/officeDocument/2006/relationships/hyperlink" Target="https://archive.org/download/ni-roms/roms/Sega%20-%20Mega%20Drive%20-%20Genesis.zip/Dune%20II%20-%20Kampf%20um%20den%20Wuestenplaneten%20%28Germany%29.zip" TargetMode="External"/><Relationship Id="rId797" Type="http://schemas.openxmlformats.org/officeDocument/2006/relationships/hyperlink" Target="https://archive.org/download/ni-roms/roms/Sega%20-%20Mega%20Drive%20-%20Genesis.zip/Dune%20-%20The%20Battle%20for%20Arrakis%20%28USA%29.zip" TargetMode="External"/><Relationship Id="rId1380" Type="http://schemas.openxmlformats.org/officeDocument/2006/relationships/hyperlink" Target="https://archive.org/download/ni-roms/roms/Sega%20-%20Mega%20Drive%20-%20Genesis.zip/Legende%20de%20Thor%2C%20La%20%28France%29.zip" TargetMode="External"/><Relationship Id="rId792" Type="http://schemas.openxmlformats.org/officeDocument/2006/relationships/hyperlink" Target="https://archive.org/download/ni-roms/roms/Sega%20-%20Mega%20Drive%20-%20Genesis.zip/Du%20Shen%20Zhi%20-%20Menghuan%20Poker%20%28Taiwan%29%20%28Unl%29.zip" TargetMode="External"/><Relationship Id="rId1381" Type="http://schemas.openxmlformats.org/officeDocument/2006/relationships/hyperlink" Target="https://archive.org/download/ni-roms/roms/Sega%20-%20Mega%20Drive%20-%20Genesis.zip/Legend%20of%20Galahad%2C%20The%20%28USA%2C%20Europe%29.zip" TargetMode="External"/><Relationship Id="rId791" Type="http://schemas.openxmlformats.org/officeDocument/2006/relationships/hyperlink" Target="https://archive.org/download/ni-roms/roms/Sega%20-%20Mega%20Drive%20-%20Genesis.zip/Drunk%20as%20I%20Like%20%28World%29%20%28Itch.io%29%20%28Aftermarket%29%20%28Unl%29.zip" TargetMode="External"/><Relationship Id="rId1382" Type="http://schemas.openxmlformats.org/officeDocument/2006/relationships/hyperlink" Target="https://archive.org/download/ni-roms/roms/Sega%20-%20Mega%20Drive%20-%20Genesis.zip/Legend%20of%20Wukong%20%28World%29%20%28Aftermarket%29%20%28Unl%29.zip" TargetMode="External"/><Relationship Id="rId790" Type="http://schemas.openxmlformats.org/officeDocument/2006/relationships/hyperlink" Target="https://archive.org/download/ni-roms/roms/Sega%20-%20Mega%20Drive%20-%20Genesis.zip/Drunk%20as%20I%20Like%20%28World%29%20%28GitHub%29%20%28Aftermarket%29%20%28Unl%29.zip" TargetMode="External"/><Relationship Id="rId1383" Type="http://schemas.openxmlformats.org/officeDocument/2006/relationships/hyperlink" Target="https://archive.org/download/ni-roms/roms/Sega%20-%20Mega%20Drive%20-%20Genesis.zip/Lego%20Batman%20%28Russia%29%20%28Aftermarket%29%20%28Unl%29.zip" TargetMode="External"/><Relationship Id="rId1384" Type="http://schemas.openxmlformats.org/officeDocument/2006/relationships/hyperlink" Target="https://archive.org/download/ni-roms/roms/Sega%20-%20Mega%20Drive%20-%20Genesis.zip/Lego%20Pirates%20of%20the%20Caribbean%20%28Russia%29%20%28Aftermarket%29%20%28Unl%29.zip" TargetMode="External"/><Relationship Id="rId796" Type="http://schemas.openxmlformats.org/officeDocument/2006/relationships/hyperlink" Target="https://archive.org/download/ni-roms/roms/Sega%20-%20Mega%20Drive%20-%20Genesis.zip/Dune%20-%20The%20Battle%20for%20Arrakis%20%28USA%29%20%28Beta%29.zip" TargetMode="External"/><Relationship Id="rId1385" Type="http://schemas.openxmlformats.org/officeDocument/2006/relationships/hyperlink" Target="https://archive.org/download/ni-roms/roms/Sega%20-%20Mega%20Drive%20-%20Genesis.zip/Leidian%20Chuanshuo%20II%20%28Thunderbolt%20II%29%20%28Taiwan%29%20%28En%29%20%28Unl%29.zip" TargetMode="External"/><Relationship Id="rId795" Type="http://schemas.openxmlformats.org/officeDocument/2006/relationships/hyperlink" Target="https://archive.org/download/ni-roms/roms/Sega%20-%20Mega%20Drive%20-%20Genesis.zip/Duli%20Zhanzheng%20%28China%29%20%28Pirate%29.zip" TargetMode="External"/><Relationship Id="rId1386" Type="http://schemas.openxmlformats.org/officeDocument/2006/relationships/hyperlink" Target="https://archive.org/download/ni-roms/roms/Sega%20-%20Mega%20Drive%20-%20Genesis.zip/Lemmings%20%28Europe%29.zip" TargetMode="External"/><Relationship Id="rId794" Type="http://schemas.openxmlformats.org/officeDocument/2006/relationships/hyperlink" Target="https://archive.org/download/ni-roms/roms/Sega%20-%20Mega%20Drive%20-%20Genesis.zip/Duke%20Nukem%203D%20%28USA%29%20%28Aftermarket%29%20%28Unl%29.zip" TargetMode="External"/><Relationship Id="rId1387" Type="http://schemas.openxmlformats.org/officeDocument/2006/relationships/hyperlink" Target="https://archive.org/download/ni-roms/roms/Sega%20-%20Mega%20Drive%20-%20Genesis.zip/Lemmings%20%28Japan%2C%20Korea%29%20%28En%29.zip" TargetMode="External"/><Relationship Id="rId793" Type="http://schemas.openxmlformats.org/officeDocument/2006/relationships/hyperlink" Target="https://archive.org/download/ni-roms/roms/Sega%20-%20Mega%20Drive%20-%20Genesis.zip/Duke%20Nukem%203D%20%28Brazil%29%20%28En%29.zip" TargetMode="External"/><Relationship Id="rId1388" Type="http://schemas.openxmlformats.org/officeDocument/2006/relationships/hyperlink" Target="https://archive.org/download/ni-roms/roms/Sega%20-%20Mega%20Drive%20-%20Genesis.zip/Lemmings%20%28USA%29.zip" TargetMode="External"/><Relationship Id="rId2700" Type="http://schemas.openxmlformats.org/officeDocument/2006/relationships/hyperlink" Target="https://archive.org/download/ni-roms/roms/Sega%20-%20Mega%20Drive%20-%20Genesis.zip/Task%20Force%20Harrier%20EX%20%28USA%29.zip" TargetMode="External"/><Relationship Id="rId2701" Type="http://schemas.openxmlformats.org/officeDocument/2006/relationships/hyperlink" Target="https://archive.org/download/ni-roms/roms/Sega%20-%20Mega%20Drive%20-%20Genesis.zip/Taz-Mania%20%28World%29%20%28Beta%201%29.zip" TargetMode="External"/><Relationship Id="rId2702" Type="http://schemas.openxmlformats.org/officeDocument/2006/relationships/hyperlink" Target="https://archive.org/download/ni-roms/roms/Sega%20-%20Mega%20Drive%20-%20Genesis.zip/Taz-Mania%20%28World%29%20%28Beta%202%29.zip" TargetMode="External"/><Relationship Id="rId2703" Type="http://schemas.openxmlformats.org/officeDocument/2006/relationships/hyperlink" Target="https://archive.org/download/ni-roms/roms/Sega%20-%20Mega%20Drive%20-%20Genesis.zip/Taz-Mania%20%28World%29.zip" TargetMode="External"/><Relationship Id="rId2704" Type="http://schemas.openxmlformats.org/officeDocument/2006/relationships/hyperlink" Target="https://archive.org/download/ni-roms/roms/Sega%20-%20Mega%20Drive%20-%20Genesis.zip/Taz%20in%20Escape%20from%20Mars%20%28Europe%29.zip" TargetMode="External"/><Relationship Id="rId2705" Type="http://schemas.openxmlformats.org/officeDocument/2006/relationships/hyperlink" Target="https://archive.org/download/ni-roms/roms/Sega%20-%20Mega%20Drive%20-%20Genesis.zip/Taz%20in%20Escape%20from%20Mars%20%28USA%29.zip" TargetMode="External"/><Relationship Id="rId2706" Type="http://schemas.openxmlformats.org/officeDocument/2006/relationships/hyperlink" Target="https://archive.org/download/ni-roms/roms/Sega%20-%20Mega%20Drive%20-%20Genesis.zip/Team%20USA%20Basketball%20%28USA%2C%20Europe%29.zip" TargetMode="External"/><Relationship Id="rId2707" Type="http://schemas.openxmlformats.org/officeDocument/2006/relationships/hyperlink" Target="https://archive.org/download/ni-roms/roms/Sega%20-%20Mega%20Drive%20-%20Genesis.zip/TechnoClash%20%28USA%2C%20Europe%29.zip" TargetMode="External"/><Relationship Id="rId2708" Type="http://schemas.openxmlformats.org/officeDocument/2006/relationships/hyperlink" Target="https://archive.org/download/ni-roms/roms/Sega%20-%20Mega%20Drive%20-%20Genesis.zip/Technocop%20%28USA%29%20%28Beta%29%20%281990-09-12%29.zip" TargetMode="External"/><Relationship Id="rId2709" Type="http://schemas.openxmlformats.org/officeDocument/2006/relationships/hyperlink" Target="https://archive.org/download/ni-roms/roms/Sega%20-%20Mega%20Drive%20-%20Genesis.zip/Technocop%20%28USA%29%20%28Beta%29%20%281990-09-xx%29.zip" TargetMode="External"/><Relationship Id="rId2720" Type="http://schemas.openxmlformats.org/officeDocument/2006/relationships/hyperlink" Target="https://archive.org/download/ni-roms/roms/Sega%20-%20Mega%20Drive%20-%20Genesis.zip/Tecmo%20Super%20NBA%20Basketball%20%28Japan%29.zip" TargetMode="External"/><Relationship Id="rId2721" Type="http://schemas.openxmlformats.org/officeDocument/2006/relationships/hyperlink" Target="https://archive.org/download/ni-roms/roms/Sega%20-%20Mega%20Drive%20-%20Genesis.zip/Tecmo%20Super%20NBA%20Basketball%20%28USA%29.zip" TargetMode="External"/><Relationship Id="rId2722" Type="http://schemas.openxmlformats.org/officeDocument/2006/relationships/hyperlink" Target="https://archive.org/download/ni-roms/roms/Sega%20-%20Mega%20Drive%20-%20Genesis.zip/Tecmo%20World%20Cup%20%2792%20%28Japan%29.zip" TargetMode="External"/><Relationship Id="rId2723" Type="http://schemas.openxmlformats.org/officeDocument/2006/relationships/hyperlink" Target="https://archive.org/download/ni-roms/roms/Sega%20-%20Mega%20Drive%20-%20Genesis.zip/Tecmo%20World%20Cup%20%28USA%29.zip" TargetMode="External"/><Relationship Id="rId2724" Type="http://schemas.openxmlformats.org/officeDocument/2006/relationships/hyperlink" Target="https://archive.org/download/ni-roms/roms/Sega%20-%20Mega%20Drive%20-%20Genesis.zip/Teddy%20Boy%20Blues%20%28Japan%29%20%28SegaNet%29.zip" TargetMode="External"/><Relationship Id="rId2725" Type="http://schemas.openxmlformats.org/officeDocument/2006/relationships/hyperlink" Target="https://archive.org/download/ni-roms/roms/Sega%20-%20Mega%20Drive%20-%20Genesis.zip/Teenage%20Mutant%20Hero%20Turtles%20-%20The%20Hyperstone%20Heist%20%28Europe%29.zip" TargetMode="External"/><Relationship Id="rId2726" Type="http://schemas.openxmlformats.org/officeDocument/2006/relationships/hyperlink" Target="https://archive.org/download/ni-roms/roms/Sega%20-%20Mega%20Drive%20-%20Genesis.zip/Teenage%20Mutant%20Hero%20Turtles%20-%20Tournament%20Fighters%20%28Europe%29.zip" TargetMode="External"/><Relationship Id="rId2727" Type="http://schemas.openxmlformats.org/officeDocument/2006/relationships/hyperlink" Target="https://archive.org/download/ni-roms/roms/Sega%20-%20Mega%20Drive%20-%20Genesis.zip/Teenage%20Mutant%20Ninja%20Turtles%20-%20Return%20of%20the%20Shredder%20%28Japan%29%20%28Cowabunga%20Collection%2C%20The%29.zip" TargetMode="External"/><Relationship Id="rId2728" Type="http://schemas.openxmlformats.org/officeDocument/2006/relationships/hyperlink" Target="https://archive.org/download/ni-roms/roms/Sega%20-%20Mega%20Drive%20-%20Genesis.zip/Teenage%20Mutant%20Ninja%20Turtles%20-%20Return%20of%20the%20Shredder%20%28Japan%29.zip" TargetMode="External"/><Relationship Id="rId2729" Type="http://schemas.openxmlformats.org/officeDocument/2006/relationships/hyperlink" Target="https://archive.org/download/ni-roms/roms/Sega%20-%20Mega%20Drive%20-%20Genesis.zip/Teenage%20Mutant%20Ninja%20Turtles%20-%20The%20Hyperstone%20Heist%20%28USA%29%20%28Cowabunga%20Collection%2C%20The%29.zip" TargetMode="External"/><Relationship Id="rId2710" Type="http://schemas.openxmlformats.org/officeDocument/2006/relationships/hyperlink" Target="https://archive.org/download/ni-roms/roms/Sega%20-%20Mega%20Drive%20-%20Genesis.zip/Technocop%20%28USA%29.zip" TargetMode="External"/><Relationship Id="rId2711" Type="http://schemas.openxmlformats.org/officeDocument/2006/relationships/hyperlink" Target="https://archive.org/download/ni-roms/roms/Sega%20-%20Mega%20Drive%20-%20Genesis.zip/Tecmo%20Cup%20Football%20Game%20%28Japan%29%20%28Proto%29%20%5Bb%5D.zip" TargetMode="External"/><Relationship Id="rId2712" Type="http://schemas.openxmlformats.org/officeDocument/2006/relationships/hyperlink" Target="https://archive.org/download/ni-roms/roms/Sega%20-%20Mega%20Drive%20-%20Genesis.zip/Tecmo%20Super%20Baseball%20%28USA%29.zip" TargetMode="External"/><Relationship Id="rId2713" Type="http://schemas.openxmlformats.org/officeDocument/2006/relationships/hyperlink" Target="https://archive.org/download/ni-roms/roms/Sega%20-%20Mega%20Drive%20-%20Genesis.zip/Tecmo%20Super%20Bowl%20%28Japan%29.zip" TargetMode="External"/><Relationship Id="rId2714" Type="http://schemas.openxmlformats.org/officeDocument/2006/relationships/hyperlink" Target="https://archive.org/download/ni-roms/roms/Sega%20-%20Mega%20Drive%20-%20Genesis.zip/Tecmo%20Super%20Bowl%20%28USA%29%20%28Beta%29.zip" TargetMode="External"/><Relationship Id="rId2715" Type="http://schemas.openxmlformats.org/officeDocument/2006/relationships/hyperlink" Target="https://archive.org/download/ni-roms/roms/Sega%20-%20Mega%20Drive%20-%20Genesis.zip/Tecmo%20Super%20Bowl%20%28USA%29.zip" TargetMode="External"/><Relationship Id="rId2716" Type="http://schemas.openxmlformats.org/officeDocument/2006/relationships/hyperlink" Target="https://archive.org/download/ni-roms/roms/Sega%20-%20Mega%20Drive%20-%20Genesis.zip/Tecmo%20Super%20Bowl%20II%20-%20Special%20Edition%20%28Japan%29.zip" TargetMode="External"/><Relationship Id="rId2717" Type="http://schemas.openxmlformats.org/officeDocument/2006/relationships/hyperlink" Target="https://archive.org/download/ni-roms/roms/Sega%20-%20Mega%20Drive%20-%20Genesis.zip/Tecmo%20Super%20Bowl%20II%20-%20Special%20Edition%20%28USA%29.zip" TargetMode="External"/><Relationship Id="rId2718" Type="http://schemas.openxmlformats.org/officeDocument/2006/relationships/hyperlink" Target="https://archive.org/download/ni-roms/roms/Sega%20-%20Mega%20Drive%20-%20Genesis.zip/Tecmo%20Super%20Bowl%20III%20-%20Final%20Edition%20%28USA%29.zip" TargetMode="External"/><Relationship Id="rId2719" Type="http://schemas.openxmlformats.org/officeDocument/2006/relationships/hyperlink" Target="https://archive.org/download/ni-roms/roms/Sega%20-%20Mega%20Drive%20-%20Genesis.zip/Tecmo%20Super%20Hockey%20%28USA%29.zip" TargetMode="External"/><Relationship Id="rId1455" Type="http://schemas.openxmlformats.org/officeDocument/2006/relationships/hyperlink" Target="https://archive.org/download/ni-roms/roms/Sega%20-%20Mega%20Drive%20-%20Genesis.zip/Magic%20School%20Bus%2C%20The%20-%20Space%20Exploration%20Game%20%28USA%29%20%28Beta%29%20%281995-03-07%29.zip" TargetMode="External"/><Relationship Id="rId2786" Type="http://schemas.openxmlformats.org/officeDocument/2006/relationships/hyperlink" Target="https://archive.org/download/ni-roms/roms/Sega%20-%20Mega%20Drive%20-%20Genesis.zip/Tiny%20Toon%20Adventures%20-%20ACME%20All-Stars%20%28Europe%29%20%28En%2CFr%2CDe%29.zip" TargetMode="External"/><Relationship Id="rId1456" Type="http://schemas.openxmlformats.org/officeDocument/2006/relationships/hyperlink" Target="https://archive.org/download/ni-roms/roms/Sega%20-%20Mega%20Drive%20-%20Genesis.zip/Magic%20School%20Bus%2C%20The%20-%20Space%20Exploration%20Game%20%28USA%29%20%28Beta%29%20%281995-03-14%29.zip" TargetMode="External"/><Relationship Id="rId2787" Type="http://schemas.openxmlformats.org/officeDocument/2006/relationships/hyperlink" Target="https://archive.org/download/ni-roms/roms/Sega%20-%20Mega%20Drive%20-%20Genesis.zip/Tiny%20Toon%20Adventures%20-%20ACME%20All-Stars%20%28USA%2C%20Korea%29%20%28En%29.zip" TargetMode="External"/><Relationship Id="rId1457" Type="http://schemas.openxmlformats.org/officeDocument/2006/relationships/hyperlink" Target="https://archive.org/download/ni-roms/roms/Sega%20-%20Mega%20Drive%20-%20Genesis.zip/Magic%20School%20Bus%2C%20The%20-%20Space%20Exploration%20Game%20%28USA%29%20%28Beta%29%20%281995-03-27%29.zip" TargetMode="External"/><Relationship Id="rId2788" Type="http://schemas.openxmlformats.org/officeDocument/2006/relationships/hyperlink" Target="https://archive.org/download/ni-roms/roms/Sega%20-%20Mega%20Drive%20-%20Genesis.zip/Tiny%20Toon%20Adventures%20-%20Buster%27s%20Hidden%20Treasure%20%28Europe%29.zip" TargetMode="External"/><Relationship Id="rId1458" Type="http://schemas.openxmlformats.org/officeDocument/2006/relationships/hyperlink" Target="https://archive.org/download/ni-roms/roms/Sega%20-%20Mega%20Drive%20-%20Genesis.zip/Magic%20School%20Bus%2C%20The%20-%20Space%20Exploration%20Game%20%28USA%29%20%28Beta%29%20%281995-03-31%29.zip" TargetMode="External"/><Relationship Id="rId2789" Type="http://schemas.openxmlformats.org/officeDocument/2006/relationships/hyperlink" Target="https://archive.org/download/ni-roms/roms/Sega%20-%20Mega%20Drive%20-%20Genesis.zip/Tiny%20Toon%20Adventures%20-%20Buster%27s%20Hidden%20Treasure%20%28USA%29.zip" TargetMode="External"/><Relationship Id="rId1459" Type="http://schemas.openxmlformats.org/officeDocument/2006/relationships/hyperlink" Target="https://archive.org/download/ni-roms/roms/Sega%20-%20Mega%20Drive%20-%20Genesis.zip/Magic%20School%20Bus%2C%20The%20-%20Space%20Exploration%20Game%20%28USA%29%20%28Beta%29%20%281995-04-11%29.zip" TargetMode="External"/><Relationship Id="rId629" Type="http://schemas.openxmlformats.org/officeDocument/2006/relationships/hyperlink" Target="https://archive.org/download/ni-roms/roms/Sega%20-%20Mega%20Drive%20-%20Genesis.zip/Cursed%20Knight%2C%20The%20%28World%29%20%28v1.1%29%20%28Demo%29%20%28Aftermarket%29%20%28Unl%29.zip" TargetMode="External"/><Relationship Id="rId624" Type="http://schemas.openxmlformats.org/officeDocument/2006/relationships/hyperlink" Target="https://archive.org/download/ni-roms/roms/Sega%20-%20Mega%20Drive%20-%20Genesis.zip/Curse%20%28Japan%29.zip" TargetMode="External"/><Relationship Id="rId623" Type="http://schemas.openxmlformats.org/officeDocument/2006/relationships/hyperlink" Target="https://archive.org/download/ni-roms/roms/Sega%20-%20Mega%20Drive%20-%20Genesis.zip/Crystal%27s%20Pony%20Tale%20%28USA%29.zip" TargetMode="External"/><Relationship Id="rId622" Type="http://schemas.openxmlformats.org/officeDocument/2006/relationships/hyperlink" Target="https://archive.org/download/ni-roms/roms/Sega%20-%20Mega%20Drive%20-%20Genesis.zip/Crystal%27s%20Pony%20Tale%20%28USA%29%20%28Beta%29%20%281994-07-13%29.zip" TargetMode="External"/><Relationship Id="rId621" Type="http://schemas.openxmlformats.org/officeDocument/2006/relationships/hyperlink" Target="https://archive.org/download/ni-roms/roms/Sega%20-%20Mega%20Drive%20-%20Genesis.zip/Crystal%27s%20Pony%20Tale%20%28USA%29%20%28Beta%29%20%281994-07-12%29.zip" TargetMode="External"/><Relationship Id="rId628" Type="http://schemas.openxmlformats.org/officeDocument/2006/relationships/hyperlink" Target="https://archive.org/download/ni-roms/roms/Sega%20-%20Mega%20Drive%20-%20Genesis.zip/Cursed%20Knight%2C%20The%20%28World%29%20%28En%2CFr%29%20%28v2.1%29%20%28Demo%29%20%28Aftermarket%29%20%28Unl%29.zip" TargetMode="External"/><Relationship Id="rId627" Type="http://schemas.openxmlformats.org/officeDocument/2006/relationships/hyperlink" Target="https://archive.org/download/ni-roms/roms/Sega%20-%20Mega%20Drive%20-%20Genesis.zip/Cursed%20Knight%2C%20The%20%28World%29%20%28En%2CFr%29%20%28Beta%29%20%28Aftermarket%29%20%28Unl%29.zip" TargetMode="External"/><Relationship Id="rId626" Type="http://schemas.openxmlformats.org/officeDocument/2006/relationships/hyperlink" Target="https://archive.org/download/ni-roms/roms/Sega%20-%20Mega%20Drive%20-%20Genesis.zip/Cursed%20Knight%2C%20The%20%28World%29%20%28Demo%29%20%28Aftermarket%29%20%28Unl%29.zip" TargetMode="External"/><Relationship Id="rId625" Type="http://schemas.openxmlformats.org/officeDocument/2006/relationships/hyperlink" Target="https://archive.org/download/ni-roms/roms/Sega%20-%20Mega%20Drive%20-%20Genesis.zip/Curse%20%28USA%29%20%28Proto%29%20%281990-06-26%29%20%28Sega%20Channel%29.zip" TargetMode="External"/><Relationship Id="rId2780" Type="http://schemas.openxmlformats.org/officeDocument/2006/relationships/hyperlink" Target="https://archive.org/download/ni-roms/roms/Sega%20-%20Mega%20Drive%20-%20Genesis.zip/Time%20Trax%20%28USA%29%20%28Proto%29.zip" TargetMode="External"/><Relationship Id="rId1450" Type="http://schemas.openxmlformats.org/officeDocument/2006/relationships/hyperlink" Target="https://archive.org/download/ni-roms/roms/Sega%20-%20Mega%20Drive%20-%20Genesis.zip/Magic%20Girl%20%28World%29%20%28Evercade%29%20%28Aftermarket%29%20%28Unl%29.zip" TargetMode="External"/><Relationship Id="rId2781" Type="http://schemas.openxmlformats.org/officeDocument/2006/relationships/hyperlink" Target="https://archive.org/download/ni-roms/roms/Sega%20-%20Mega%20Drive%20-%20Genesis.zip/Tinhead%20%28USA%29%20%28Ballistic%29%20%28April%2C%201994%29.zip" TargetMode="External"/><Relationship Id="rId620" Type="http://schemas.openxmlformats.org/officeDocument/2006/relationships/hyperlink" Target="https://archive.org/download/ni-roms/roms/Sega%20-%20Mega%20Drive%20-%20Genesis.zip/Crystal%27s%20Pony%20Tale%20%28USA%29%20%28Beta%29%20%281994-07-12%29%20%28Alt%29.zip" TargetMode="External"/><Relationship Id="rId1451" Type="http://schemas.openxmlformats.org/officeDocument/2006/relationships/hyperlink" Target="https://archive.org/download/ni-roms/roms/Sega%20-%20Mega%20Drive%20-%20Genesis.zip/Magic%20Girl%20-%20Featuring%20Ling%20Ling%20the%20Little%20Witch%20%28World%29%20%28Aftermarket%29%20%28Unl%29.zip" TargetMode="External"/><Relationship Id="rId2782" Type="http://schemas.openxmlformats.org/officeDocument/2006/relationships/hyperlink" Target="https://archive.org/download/ni-roms/roms/Sega%20-%20Mega%20Drive%20-%20Genesis.zip/Tinhead%20%28USA%29%20%28Spectrum%20HoloByte%29%20%28October%2C%201995%29.zip" TargetMode="External"/><Relationship Id="rId1452" Type="http://schemas.openxmlformats.org/officeDocument/2006/relationships/hyperlink" Target="https://archive.org/download/ni-roms/roms/Sega%20-%20Mega%20Drive%20-%20Genesis.zip/Magic%20School%20Bus%2C%20The%20-%20Space%20Exploration%20Game%20%28USA%29%20%28Beta%29%20%281995-01-12%29.zip" TargetMode="External"/><Relationship Id="rId2783" Type="http://schemas.openxmlformats.org/officeDocument/2006/relationships/hyperlink" Target="https://archive.org/download/ni-roms/roms/Sega%20-%20Mega%20Drive%20-%20Genesis.zip/Tintin%20in%20Tibet%20%28Europe%29%20%28En%2CFr%2CDe%2CEs%2CNl%2CSv%29%20%28Beta%29.zip" TargetMode="External"/><Relationship Id="rId1453" Type="http://schemas.openxmlformats.org/officeDocument/2006/relationships/hyperlink" Target="https://archive.org/download/ni-roms/roms/Sega%20-%20Mega%20Drive%20-%20Genesis.zip/Magic%20School%20Bus%2C%20The%20-%20Space%20Exploration%20Game%20%28USA%29%20%28Beta%29%20%281995-02-02%29.zip" TargetMode="External"/><Relationship Id="rId2784" Type="http://schemas.openxmlformats.org/officeDocument/2006/relationships/hyperlink" Target="https://archive.org/download/ni-roms/roms/Sega%20-%20Mega%20Drive%20-%20Genesis.zip/Tintin%20in%20Tibet%20%28Europe%29%20%28En%2CFr%2CDe%2CEs%2CNl%2CSv%29.zip" TargetMode="External"/><Relationship Id="rId1454" Type="http://schemas.openxmlformats.org/officeDocument/2006/relationships/hyperlink" Target="https://archive.org/download/ni-roms/roms/Sega%20-%20Mega%20Drive%20-%20Genesis.zip/Magic%20School%20Bus%2C%20The%20-%20Space%20Exploration%20Game%20%28USA%29%20%28Beta%29%20%281995-02-17%29.zip" TargetMode="External"/><Relationship Id="rId2785" Type="http://schemas.openxmlformats.org/officeDocument/2006/relationships/hyperlink" Target="https://archive.org/download/ni-roms/roms/Sega%20-%20Mega%20Drive%20-%20Genesis.zip/Tiny%20Toon%20Adventures%20%28Korea%29%20%28En%29.zip" TargetMode="External"/><Relationship Id="rId1444" Type="http://schemas.openxmlformats.org/officeDocument/2006/relationships/hyperlink" Target="https://archive.org/download/ni-roms/roms/Sega%20-%20Mega%20Drive%20-%20Genesis.zip/Madden%20NFL%2095%20%28USA%2C%20Europe%29.zip" TargetMode="External"/><Relationship Id="rId2775" Type="http://schemas.openxmlformats.org/officeDocument/2006/relationships/hyperlink" Target="https://archive.org/download/ni-roms/roms/Sega%20-%20Mega%20Drive%20-%20Genesis.zip/Thundercats%20%28World%29%20%28Aftermarket%29%20%28Unl%29.zip" TargetMode="External"/><Relationship Id="rId1445" Type="http://schemas.openxmlformats.org/officeDocument/2006/relationships/hyperlink" Target="https://archive.org/download/ni-roms/roms/Sega%20-%20Mega%20Drive%20-%20Genesis.zip/Madden%20NFL%2096%20%28USA%2C%20Europe%29.zip" TargetMode="External"/><Relationship Id="rId2776" Type="http://schemas.openxmlformats.org/officeDocument/2006/relationships/hyperlink" Target="https://archive.org/download/ni-roms/roms/Sega%20-%20Mega%20Drive%20-%20Genesis.zip/Tick%2C%20The%20%28USA%29.zip" TargetMode="External"/><Relationship Id="rId1446" Type="http://schemas.openxmlformats.org/officeDocument/2006/relationships/hyperlink" Target="https://archive.org/download/ni-roms/roms/Sega%20-%20Mega%20Drive%20-%20Genesis.zip/Madden%20NFL%2097%20%28USA%2C%20Europe%29.zip" TargetMode="External"/><Relationship Id="rId2777" Type="http://schemas.openxmlformats.org/officeDocument/2006/relationships/hyperlink" Target="https://archive.org/download/ni-roms/roms/Sega%20-%20Mega%20Drive%20-%20Genesis.zip/Time%20Dominator%201st%20%28Japan%2C%20Korea%29%20%28Ja%29.zip" TargetMode="External"/><Relationship Id="rId1447" Type="http://schemas.openxmlformats.org/officeDocument/2006/relationships/hyperlink" Target="https://archive.org/download/ni-roms/roms/Sega%20-%20Mega%20Drive%20-%20Genesis.zip/Madden%20NFL%2098%20%28USA%29.zip" TargetMode="External"/><Relationship Id="rId2778" Type="http://schemas.openxmlformats.org/officeDocument/2006/relationships/hyperlink" Target="https://archive.org/download/ni-roms/roms/Sega%20-%20Mega%20Drive%20-%20Genesis.zip/Time%20Killers%20%28Europe%29.zip" TargetMode="External"/><Relationship Id="rId1448" Type="http://schemas.openxmlformats.org/officeDocument/2006/relationships/hyperlink" Target="https://archive.org/download/ni-roms/roms/Sega%20-%20Mega%20Drive%20-%20Genesis.zip/Madou%20Monogatari%20I%20%28Japan%29.zip" TargetMode="External"/><Relationship Id="rId2779" Type="http://schemas.openxmlformats.org/officeDocument/2006/relationships/hyperlink" Target="https://archive.org/download/ni-roms/roms/Sega%20-%20Mega%20Drive%20-%20Genesis.zip/Time%20Killers%20%28USA%29.zip" TargetMode="External"/><Relationship Id="rId1449" Type="http://schemas.openxmlformats.org/officeDocument/2006/relationships/hyperlink" Target="https://archive.org/download/ni-roms/roms/Sega%20-%20Mega%20Drive%20-%20Genesis.zip/Magic%20Bubble%20%28Taiwan%29%20%28En%29%20%28Unl%29.zip" TargetMode="External"/><Relationship Id="rId619" Type="http://schemas.openxmlformats.org/officeDocument/2006/relationships/hyperlink" Target="https://archive.org/download/ni-roms/roms/Sega%20-%20Mega%20Drive%20-%20Genesis.zip/Crystal%27s%20Pony%20Tale%20%28USA%29%20%28Beta%29%20%281994-07-03%29.zip" TargetMode="External"/><Relationship Id="rId618" Type="http://schemas.openxmlformats.org/officeDocument/2006/relationships/hyperlink" Target="https://archive.org/download/ni-roms/roms/Sega%20-%20Mega%20Drive%20-%20Genesis.zip/Crystal%27s%20Pony%20Tale%20%28USA%29%20%28Beta%29%20%281994-07-02%29.zip" TargetMode="External"/><Relationship Id="rId613" Type="http://schemas.openxmlformats.org/officeDocument/2006/relationships/hyperlink" Target="https://archive.org/download/ni-roms/roms/Sega%20-%20Mega%20Drive%20-%20Genesis.zip/Crystal%27s%20Pony%20Tale%20%28USA%29%20%28Beta%29%20%281994-06-10%29.zip" TargetMode="External"/><Relationship Id="rId612" Type="http://schemas.openxmlformats.org/officeDocument/2006/relationships/hyperlink" Target="https://archive.org/download/ni-roms/roms/Sega%20-%20Mega%20Drive%20-%20Genesis.zip/Crystal%27s%20Pony%20Tale%20%28USA%29%20%28Beta%29%20%281994-06-06%29.zip" TargetMode="External"/><Relationship Id="rId611" Type="http://schemas.openxmlformats.org/officeDocument/2006/relationships/hyperlink" Target="https://archive.org/download/ni-roms/roms/Sega%20-%20Mega%20Drive%20-%20Genesis.zip/Crystal%27s%20Pony%20Tale%20%28USA%29%20%28Beta%29%20%281994-06-01%29.zip" TargetMode="External"/><Relationship Id="rId610" Type="http://schemas.openxmlformats.org/officeDocument/2006/relationships/hyperlink" Target="https://archive.org/download/ni-roms/roms/Sega%20-%20Mega%20Drive%20-%20Genesis.zip/Crystal%27s%20Pony%20Tale%20%28USA%29%20%28Beta%29%20%281994-05-26%29.zip" TargetMode="External"/><Relationship Id="rId617" Type="http://schemas.openxmlformats.org/officeDocument/2006/relationships/hyperlink" Target="https://archive.org/download/ni-roms/roms/Sega%20-%20Mega%20Drive%20-%20Genesis.zip/Crystal%27s%20Pony%20Tale%20%28USA%29%20%28Beta%29%20%281994-07-01%29.zip" TargetMode="External"/><Relationship Id="rId616" Type="http://schemas.openxmlformats.org/officeDocument/2006/relationships/hyperlink" Target="https://archive.org/download/ni-roms/roms/Sega%20-%20Mega%20Drive%20-%20Genesis.zip/Crystal%27s%20Pony%20Tale%20%28USA%29%20%28Beta%29%20%281994-06-30%29.zip" TargetMode="External"/><Relationship Id="rId615" Type="http://schemas.openxmlformats.org/officeDocument/2006/relationships/hyperlink" Target="https://archive.org/download/ni-roms/roms/Sega%20-%20Mega%20Drive%20-%20Genesis.zip/Crystal%27s%20Pony%20Tale%20%28USA%29%20%28Beta%29%20%281994-06-28%29.zip" TargetMode="External"/><Relationship Id="rId614" Type="http://schemas.openxmlformats.org/officeDocument/2006/relationships/hyperlink" Target="https://archive.org/download/ni-roms/roms/Sega%20-%20Mega%20Drive%20-%20Genesis.zip/Crystal%27s%20Pony%20Tale%20%28USA%29%20%28Beta%29%20%281994-06-23%29.zip" TargetMode="External"/><Relationship Id="rId2770" Type="http://schemas.openxmlformats.org/officeDocument/2006/relationships/hyperlink" Target="https://archive.org/download/ni-roms/roms/Sega%20-%20Mega%20Drive%20-%20Genesis.zip/Thunder%20Fox%20%28Japan%29.zip" TargetMode="External"/><Relationship Id="rId1440" Type="http://schemas.openxmlformats.org/officeDocument/2006/relationships/hyperlink" Target="https://archive.org/download/ni-roms/roms/Sega%20-%20Mega%20Drive%20-%20Genesis.zip/MUSHA%20-%20Metallic%20Uniframe%20Super%20Hybrid%20Armor%20%28USA%29.zip" TargetMode="External"/><Relationship Id="rId2771" Type="http://schemas.openxmlformats.org/officeDocument/2006/relationships/hyperlink" Target="https://archive.org/download/ni-roms/roms/Sega%20-%20Mega%20Drive%20-%20Genesis.zip/Thunder%20Fox%20%28USA%29.zip" TargetMode="External"/><Relationship Id="rId1441" Type="http://schemas.openxmlformats.org/officeDocument/2006/relationships/hyperlink" Target="https://archive.org/download/ni-roms/roms/Sega%20-%20Mega%20Drive%20-%20Genesis.zip/MUSHA%20-%20Metallic%20Uniframe%20Super%20Hybrid%20Armor%20%28USA%2C%20Europe%29%20%28Switch%20Online%29.zip" TargetMode="External"/><Relationship Id="rId2772" Type="http://schemas.openxmlformats.org/officeDocument/2006/relationships/hyperlink" Target="https://archive.org/download/ni-roms/roms/Sega%20-%20Mega%20Drive%20-%20Genesis.zip/Thunder%20Paw%20%28World%29%20%28Demo%201%29%20%28Aftermarket%29%20%28Unl%29.zip" TargetMode="External"/><Relationship Id="rId1442" Type="http://schemas.openxmlformats.org/officeDocument/2006/relationships/hyperlink" Target="https://archive.org/download/ni-roms/roms/Sega%20-%20Mega%20Drive%20-%20Genesis.zip/Mad%20Bomber%20%28World%29%20%28Demo%29%20%28Aftermarket%29%20%28Unl%29.zip" TargetMode="External"/><Relationship Id="rId2773" Type="http://schemas.openxmlformats.org/officeDocument/2006/relationships/hyperlink" Target="https://archive.org/download/ni-roms/roms/Sega%20-%20Mega%20Drive%20-%20Genesis.zip/Thunder%20Paw%20%28World%29%20%28Demo%202%29%20%28Aftermarket%29%20%28Unl%29.zip" TargetMode="External"/><Relationship Id="rId1443" Type="http://schemas.openxmlformats.org/officeDocument/2006/relationships/hyperlink" Target="https://archive.org/download/ni-roms/roms/Sega%20-%20Mega%20Drive%20-%20Genesis.zip/Madden%20NFL%20%2794%20%28USA%2C%20Europe%29.zip" TargetMode="External"/><Relationship Id="rId2774" Type="http://schemas.openxmlformats.org/officeDocument/2006/relationships/hyperlink" Target="https://archive.org/download/ni-roms/roms/Sega%20-%20Mega%20Drive%20-%20Genesis.zip/Thunder%20Pro%20Wrestling%20Retsuden%20%28Japan%29.zip" TargetMode="External"/><Relationship Id="rId1477" Type="http://schemas.openxmlformats.org/officeDocument/2006/relationships/hyperlink" Target="https://archive.org/download/ni-roms/roms/Sega%20-%20Mega%20Drive%20-%20Genesis.zip/Marble%20Madness%20%28USA%2C%20Europe%29.zip" TargetMode="External"/><Relationship Id="rId1478" Type="http://schemas.openxmlformats.org/officeDocument/2006/relationships/hyperlink" Target="https://archive.org/download/ni-roms/roms/Sega%20-%20Mega%20Drive%20-%20Genesis.zip/Mario%203%20-%20Around%20the%20World%20%28Russia%29%20%28Aftermarket%29%20%28Unl%29.zip" TargetMode="External"/><Relationship Id="rId1479" Type="http://schemas.openxmlformats.org/officeDocument/2006/relationships/hyperlink" Target="https://archive.org/download/ni-roms/roms/Sega%20-%20Mega%20Drive%20-%20Genesis.zip/Mario%203%20-%20Around%20the%20World%20%28Russia%29%20%28Demo%29%20%28Aftermarket%29%20%28Unl%29.zip" TargetMode="External"/><Relationship Id="rId646" Type="http://schemas.openxmlformats.org/officeDocument/2006/relationships/hyperlink" Target="https://archive.org/download/ni-roms/roms/Sega%20-%20Mega%20Drive%20-%20Genesis.zip/DJ%20Boy%20%28Europe%29.zip" TargetMode="External"/><Relationship Id="rId645" Type="http://schemas.openxmlformats.org/officeDocument/2006/relationships/hyperlink" Target="https://archive.org/download/ni-roms/roms/Sega%20-%20Mega%20Drive%20-%20Genesis.zip/DEcapAttack%20%28USA%2C%20Europe%2C%20Korea%29%20%28En%29.zip" TargetMode="External"/><Relationship Id="rId644" Type="http://schemas.openxmlformats.org/officeDocument/2006/relationships/hyperlink" Target="https://archive.org/download/ni-roms/roms/Sega%20-%20Mega%20Drive%20-%20Genesis.zip/Cyborg%20Justice%20%28USA%2C%20Europe%29.zip" TargetMode="External"/><Relationship Id="rId643" Type="http://schemas.openxmlformats.org/officeDocument/2006/relationships/hyperlink" Target="https://archive.org/download/ni-roms/roms/Sega%20-%20Mega%20Drive%20-%20Genesis.zip/Cyborg%20Justice%20%28USA%2C%20Europe%29%20%28Beta%29.zip" TargetMode="External"/><Relationship Id="rId649" Type="http://schemas.openxmlformats.org/officeDocument/2006/relationships/hyperlink" Target="https://archive.org/download/ni-roms/roms/Sega%20-%20Mega%20Drive%20-%20Genesis.zip/Da%20Hanghai%20Shidai%20%28Taiwan%29%20%28Pirate%29.zip" TargetMode="External"/><Relationship Id="rId648" Type="http://schemas.openxmlformats.org/officeDocument/2006/relationships/hyperlink" Target="https://archive.org/download/ni-roms/roms/Sega%20-%20Mega%20Drive%20-%20Genesis.zip/DJ%20Boy%20%28USA%29.zip" TargetMode="External"/><Relationship Id="rId647" Type="http://schemas.openxmlformats.org/officeDocument/2006/relationships/hyperlink" Target="https://archive.org/download/ni-roms/roms/Sega%20-%20Mega%20Drive%20-%20Genesis.zip/DJ%20Boy%20%28Japan%29.zip" TargetMode="External"/><Relationship Id="rId1470" Type="http://schemas.openxmlformats.org/officeDocument/2006/relationships/hyperlink" Target="https://archive.org/download/ni-roms/roms/Sega%20-%20Mega%20Drive%20-%20Genesis.zip/Mamono%20Hunter%20Youko%20-%20Dai%207%20no%20Keishou%20%28Japan%29.zip" TargetMode="External"/><Relationship Id="rId1471" Type="http://schemas.openxmlformats.org/officeDocument/2006/relationships/hyperlink" Target="https://archive.org/download/ni-roms/roms/Sega%20-%20Mega%20Drive%20-%20Genesis.zip/Man%20Overboard%21%20%28Europe%29.zip" TargetMode="External"/><Relationship Id="rId1472" Type="http://schemas.openxmlformats.org/officeDocument/2006/relationships/hyperlink" Target="https://archive.org/download/ni-roms/roms/Sega%20-%20Mega%20Drive%20-%20Genesis.zip/Manganga%20%28World%29%20%28Proto%29%20%28Aftermarket%29%20%28Unl%29.zip" TargetMode="External"/><Relationship Id="rId642" Type="http://schemas.openxmlformats.org/officeDocument/2006/relationships/hyperlink" Target="https://archive.org/download/ni-roms/roms/Sega%20-%20Mega%20Drive%20-%20Genesis.zip/Cyberball%20%28World%29.zip" TargetMode="External"/><Relationship Id="rId1473" Type="http://schemas.openxmlformats.org/officeDocument/2006/relationships/hyperlink" Target="https://archive.org/download/ni-roms/roms/Sega%20-%20Mega%20Drive%20-%20Genesis.zip/Mansion%20of%20Sadness%20%28World%29%20%28El%29%20%28Aftermarket%29%20%28Unl%29.zip" TargetMode="External"/><Relationship Id="rId641" Type="http://schemas.openxmlformats.org/officeDocument/2006/relationships/hyperlink" Target="https://archive.org/download/ni-roms/roms/Sega%20-%20Mega%20Drive%20-%20Genesis.zip/Cyber%20Police%20-%20ESWAT%20%28Japan%29.zip" TargetMode="External"/><Relationship Id="rId1474" Type="http://schemas.openxmlformats.org/officeDocument/2006/relationships/hyperlink" Target="https://archive.org/download/ni-roms/roms/Sega%20-%20Mega%20Drive%20-%20Genesis.zip/Mansion%20of%20Sadness%20%28World%29%20%28En%29%20%28Aftermarket%29%20%28Unl%29.zip" TargetMode="External"/><Relationship Id="rId640" Type="http://schemas.openxmlformats.org/officeDocument/2006/relationships/hyperlink" Target="https://archive.org/download/ni-roms/roms/Sega%20-%20Mega%20Drive%20-%20Genesis.zip/Cyber%20Mission%20%28World%29%20%28Demo%202%29%20%28Aftermarket%29%20%28Unl%29.zip" TargetMode="External"/><Relationship Id="rId1475" Type="http://schemas.openxmlformats.org/officeDocument/2006/relationships/hyperlink" Target="https://archive.org/download/ni-roms/roms/Sega%20-%20Mega%20Drive%20-%20Genesis.zip/Maou%20Renjishi%20%28Japan%29.zip" TargetMode="External"/><Relationship Id="rId1476" Type="http://schemas.openxmlformats.org/officeDocument/2006/relationships/hyperlink" Target="https://archive.org/download/ni-roms/roms/Sega%20-%20Mega%20Drive%20-%20Genesis.zip/Marble%20Madness%20%28Japan%29.zip" TargetMode="External"/><Relationship Id="rId1466" Type="http://schemas.openxmlformats.org/officeDocument/2006/relationships/hyperlink" Target="https://archive.org/download/ni-roms/roms/Sega%20-%20Mega%20Drive%20-%20Genesis.zip/Magical%20Taruruuto-kun%20%28Japan%29.zip" TargetMode="External"/><Relationship Id="rId2797" Type="http://schemas.openxmlformats.org/officeDocument/2006/relationships/hyperlink" Target="https://archive.org/download/ni-roms/roms/Sega%20-%20Mega%20Drive%20-%20Genesis.zip/ToeJam%20%26%20Earl%20in%20Panic%20on%20Funkotron%20%28USA%29%20%28Beta%29%20%281993-08-xx%29.zip" TargetMode="External"/><Relationship Id="rId1467" Type="http://schemas.openxmlformats.org/officeDocument/2006/relationships/hyperlink" Target="https://archive.org/download/ni-roms/roms/Sega%20-%20Mega%20Drive%20-%20Genesis.zip/Mahjong%20Cop%20Ryuu%20-%20Shiro%20Ookami%20no%20Yabou%20%28Japan%29.zip" TargetMode="External"/><Relationship Id="rId2798" Type="http://schemas.openxmlformats.org/officeDocument/2006/relationships/hyperlink" Target="https://archive.org/download/ni-roms/roms/Sega%20-%20Mega%20Drive%20-%20Genesis.zip/ToeJam%20%26%20Earl%20in%20Panic%20on%20Funkotron%20%28USA%29.zip" TargetMode="External"/><Relationship Id="rId1468" Type="http://schemas.openxmlformats.org/officeDocument/2006/relationships/hyperlink" Target="https://archive.org/download/ni-roms/roms/Sega%20-%20Mega%20Drive%20-%20Genesis.zip/Majiang%20Emo%20Ta%20-%20Devilish%20Mahjong%20Tower%20%28Taiwan%29%20%28Unl%29.zip" TargetMode="External"/><Relationship Id="rId2799" Type="http://schemas.openxmlformats.org/officeDocument/2006/relationships/hyperlink" Target="https://archive.org/download/ni-roms/roms/Sega%20-%20Mega%20Drive%20-%20Genesis.zip/ToeJam%20%26%20Earl%20in%20Panik%20auf%20Funkotron%20%28Germany%29.zip" TargetMode="External"/><Relationship Id="rId1469" Type="http://schemas.openxmlformats.org/officeDocument/2006/relationships/hyperlink" Target="https://archive.org/download/ni-roms/roms/Sega%20-%20Mega%20Drive%20-%20Genesis.zip/Majiang%20Qingren%20%28Taiwan%29%20%28Unl%29.zip" TargetMode="External"/><Relationship Id="rId635" Type="http://schemas.openxmlformats.org/officeDocument/2006/relationships/hyperlink" Target="https://archive.org/download/ni-roms/roms/Sega%20-%20Mega%20Drive%20-%20Genesis.zip/CutThroat%20Island%20%28USA%2C%20Europe%29%20%28Beta%29.zip" TargetMode="External"/><Relationship Id="rId634" Type="http://schemas.openxmlformats.org/officeDocument/2006/relationships/hyperlink" Target="https://archive.org/download/ni-roms/roms/Sega%20-%20Mega%20Drive%20-%20Genesis.zip/Curse%20of%20Illmoore%20Bay%2C%20The%20%28World%29%20%28Demo%203%29%20%28Aftermarket%29%20%28Unl%29.zip" TargetMode="External"/><Relationship Id="rId633" Type="http://schemas.openxmlformats.org/officeDocument/2006/relationships/hyperlink" Target="https://archive.org/download/ni-roms/roms/Sega%20-%20Mega%20Drive%20-%20Genesis.zip/Curse%20of%20Illmoore%20Bay%2C%20The%20%28World%29%20%28Demo%202%29%20%28Aftermarket%29%20%28Unl%29.zip" TargetMode="External"/><Relationship Id="rId632" Type="http://schemas.openxmlformats.org/officeDocument/2006/relationships/hyperlink" Target="https://archive.org/download/ni-roms/roms/Sega%20-%20Mega%20Drive%20-%20Genesis.zip/Curse%20of%20Illmoore%20Bay%2C%20The%20%28World%29%20%28Demo%201%29%20%28Aftermarket%29%20%28Unl%29.zip" TargetMode="External"/><Relationship Id="rId639" Type="http://schemas.openxmlformats.org/officeDocument/2006/relationships/hyperlink" Target="https://archive.org/download/ni-roms/roms/Sega%20-%20Mega%20Drive%20-%20Genesis.zip/Cyber%20Mission%20%28World%29%20%28Demo%201%29%20%28Aftermarket%29%20%28Unl%29.zip" TargetMode="External"/><Relationship Id="rId638" Type="http://schemas.openxmlformats.org/officeDocument/2006/relationships/hyperlink" Target="https://archive.org/download/ni-roms/roms/Sega%20-%20Mega%20Drive%20-%20Genesis.zip/Cyber-Cop%20%28USA%29.zip" TargetMode="External"/><Relationship Id="rId637" Type="http://schemas.openxmlformats.org/officeDocument/2006/relationships/hyperlink" Target="https://archive.org/download/ni-roms/roms/Sega%20-%20Mega%20Drive%20-%20Genesis.zip/Cutie%20Suzuki%20no%20Ringside%20Angel%20%28Japan%29.zip" TargetMode="External"/><Relationship Id="rId636" Type="http://schemas.openxmlformats.org/officeDocument/2006/relationships/hyperlink" Target="https://archive.org/download/ni-roms/roms/Sega%20-%20Mega%20Drive%20-%20Genesis.zip/CutThroat%20Island%20%28USA%2C%20Europe%29.zip" TargetMode="External"/><Relationship Id="rId2790" Type="http://schemas.openxmlformats.org/officeDocument/2006/relationships/hyperlink" Target="https://archive.org/download/ni-roms/roms/Sega%20-%20Mega%20Drive%20-%20Genesis.zip/Tiny%20Toon%20Adventures%203%20%28Taiwan%29%20%28En%29%20%28Unl%29.zip" TargetMode="External"/><Relationship Id="rId1460" Type="http://schemas.openxmlformats.org/officeDocument/2006/relationships/hyperlink" Target="https://archive.org/download/ni-roms/roms/Sega%20-%20Mega%20Drive%20-%20Genesis.zip/Magic%20School%20Bus%2C%20The%20-%20Space%20Exploration%20Game%20%28USA%29%20%28Beta%29%20%281995-04-21%29.zip" TargetMode="External"/><Relationship Id="rId2791" Type="http://schemas.openxmlformats.org/officeDocument/2006/relationships/hyperlink" Target="https://archive.org/download/ni-roms/roms/Sega%20-%20Mega%20Drive%20-%20Genesis.zip/Todd%27s%20Adventures%20in%20Slime%20World%20%28USA%29.zip" TargetMode="External"/><Relationship Id="rId1461" Type="http://schemas.openxmlformats.org/officeDocument/2006/relationships/hyperlink" Target="https://archive.org/download/ni-roms/roms/Sega%20-%20Mega%20Drive%20-%20Genesis.zip/Magic%20School%20Bus%2C%20The%20-%20Space%20Exploration%20Game%20%28USA%29%20%28Beta%29%20%281995-04-25%29.zip" TargetMode="External"/><Relationship Id="rId2792" Type="http://schemas.openxmlformats.org/officeDocument/2006/relationships/hyperlink" Target="https://archive.org/download/ni-roms/roms/Sega%20-%20Mega%20Drive%20-%20Genesis.zip/ToeJam%20%26%20Earl%20%28Japan%2C%20Europe%29%20%28En%29%20%28Rev%20A%29.zip" TargetMode="External"/><Relationship Id="rId631" Type="http://schemas.openxmlformats.org/officeDocument/2006/relationships/hyperlink" Target="https://archive.org/download/ni-roms/roms/Sega%20-%20Mega%20Drive%20-%20Genesis.zip/Cursed%20Knight%2C%20The%20%28World%29%20%28v3.0%29%20%28Demo%29%20%28Aftermarket%29%20%28Unl%29.zip" TargetMode="External"/><Relationship Id="rId1462" Type="http://schemas.openxmlformats.org/officeDocument/2006/relationships/hyperlink" Target="https://archive.org/download/ni-roms/roms/Sega%20-%20Mega%20Drive%20-%20Genesis.zip/Magic%20School%20Bus%2C%20The%20-%20Space%20Exploration%20Game%20%28USA%29%20%28Beta%29%20%281995-04-28%29.zip" TargetMode="External"/><Relationship Id="rId2793" Type="http://schemas.openxmlformats.org/officeDocument/2006/relationships/hyperlink" Target="https://archive.org/download/ni-roms/roms/Sega%20-%20Mega%20Drive%20-%20Genesis.zip/ToeJam%20%26%20Earl%20%28USA%2C%20Europe%2C%20Korea%29%20%28En%29.zip" TargetMode="External"/><Relationship Id="rId630" Type="http://schemas.openxmlformats.org/officeDocument/2006/relationships/hyperlink" Target="https://archive.org/download/ni-roms/roms/Sega%20-%20Mega%20Drive%20-%20Genesis.zip/Cursed%20Knight%2C%20The%20%28World%29%20%28v2.0%29%20%28Demo%29%20%28Aftermarket%29%20%28Unl%29.zip" TargetMode="External"/><Relationship Id="rId1463" Type="http://schemas.openxmlformats.org/officeDocument/2006/relationships/hyperlink" Target="https://archive.org/download/ni-roms/roms/Sega%20-%20Mega%20Drive%20-%20Genesis.zip/Magic%20School%20Bus%2C%20The%20-%20Space%20Exploration%20Game%20%28USA%29%20%28Beta%29%20%281995-05-05%29.zip" TargetMode="External"/><Relationship Id="rId2794" Type="http://schemas.openxmlformats.org/officeDocument/2006/relationships/hyperlink" Target="https://archive.org/download/ni-roms/roms/Sega%20-%20Mega%20Drive%20-%20Genesis.zip/ToeJam%20%26%20Earl%20in%20Panic%20on%20Funkotron%20%28Asia%29%20%28En%29.zip" TargetMode="External"/><Relationship Id="rId1464" Type="http://schemas.openxmlformats.org/officeDocument/2006/relationships/hyperlink" Target="https://archive.org/download/ni-roms/roms/Sega%20-%20Mega%20Drive%20-%20Genesis.zip/Magic%20School%20Bus%2C%20The%20-%20Space%20Exploration%20Game%20%28USA%29.zip" TargetMode="External"/><Relationship Id="rId2795" Type="http://schemas.openxmlformats.org/officeDocument/2006/relationships/hyperlink" Target="https://archive.org/download/ni-roms/roms/Sega%20-%20Mega%20Drive%20-%20Genesis.zip/ToeJam%20%26%20Earl%20in%20Panic%20on%20Funkotron%20%28Europe%29.zip" TargetMode="External"/><Relationship Id="rId1465" Type="http://schemas.openxmlformats.org/officeDocument/2006/relationships/hyperlink" Target="https://archive.org/download/ni-roms/roms/Sega%20-%20Mega%20Drive%20-%20Genesis.zip/Magical%20Hat%20no%20Buttobi%20Turbo%21%20Daibouken%20%28Japan%29.zip" TargetMode="External"/><Relationship Id="rId2796" Type="http://schemas.openxmlformats.org/officeDocument/2006/relationships/hyperlink" Target="https://archive.org/download/ni-roms/roms/Sega%20-%20Mega%20Drive%20-%20Genesis.zip/ToeJam%20%26%20Earl%20in%20Panic%20on%20Funkotron%20%28USA%29%20%281993-09-11%29%20%28Sega%20Channel%29.zip" TargetMode="External"/><Relationship Id="rId1411" Type="http://schemas.openxmlformats.org/officeDocument/2006/relationships/hyperlink" Target="https://archive.org/download/ni-roms/roms/Sega%20-%20Mega%20Drive%20-%20Genesis.zip/Link%20Dragon%20%28Taiwan%29%20%28En%29%20%28Unl%29.zip" TargetMode="External"/><Relationship Id="rId2742" Type="http://schemas.openxmlformats.org/officeDocument/2006/relationships/hyperlink" Target="https://archive.org/download/ni-roms/roms/Sega%20-%20Mega%20Drive%20-%20Genesis.zip/Tel-Tel%20Stadium%20%28Japan%29.zip" TargetMode="External"/><Relationship Id="rId1412" Type="http://schemas.openxmlformats.org/officeDocument/2006/relationships/hyperlink" Target="https://archive.org/download/ni-roms/roms/Sega%20-%20Mega%20Drive%20-%20Genesis.zip/Lion%20King%2C%20The%20%28USA%29%20%28Demo%29.zip" TargetMode="External"/><Relationship Id="rId2743" Type="http://schemas.openxmlformats.org/officeDocument/2006/relationships/hyperlink" Target="https://archive.org/download/ni-roms/roms/Sega%20-%20Mega%20Drive%20-%20Genesis.zip/Telebradesco%20Residencia%20%28Brazil%29%20%28En%29%20%28Program%29.zip" TargetMode="External"/><Relationship Id="rId1413" Type="http://schemas.openxmlformats.org/officeDocument/2006/relationships/hyperlink" Target="https://archive.org/download/ni-roms/roms/Sega%20-%20Mega%20Drive%20-%20Genesis.zip/Lion%20King%2C%20The%20%28World%29%20%28Disney%20Classic%20Games%29.zip" TargetMode="External"/><Relationship Id="rId2744" Type="http://schemas.openxmlformats.org/officeDocument/2006/relationships/hyperlink" Target="https://archive.org/download/ni-roms/roms/Sega%20-%20Mega%20Drive%20-%20Genesis.zip/Telethugs%20%28World%29%20%28Aftermarket%29%20%28Unl%29.zip" TargetMode="External"/><Relationship Id="rId1414" Type="http://schemas.openxmlformats.org/officeDocument/2006/relationships/hyperlink" Target="https://archive.org/download/ni-roms/roms/Sega%20-%20Mega%20Drive%20-%20Genesis.zip/Lion%20King%2C%20The%20%28World%29.zip" TargetMode="External"/><Relationship Id="rId2745" Type="http://schemas.openxmlformats.org/officeDocument/2006/relationships/hyperlink" Target="https://archive.org/download/ni-roms/roms/Sega%20-%20Mega%20Drive%20-%20Genesis.zip/Tenchi%20o%20Kurau%20III%20-%20Sangoku%20Gaiden%20%28Taiwan%29%20%28Unl%29.zip" TargetMode="External"/><Relationship Id="rId1415" Type="http://schemas.openxmlformats.org/officeDocument/2006/relationships/hyperlink" Target="https://archive.org/download/ni-roms/roms/Sega%20-%20Mega%20Drive%20-%20Genesis.zip/Lion%20King%20II%2C%20The%20%28Taiwan%29%20%28En%29%20%28Unl%29.zip" TargetMode="External"/><Relationship Id="rId2746" Type="http://schemas.openxmlformats.org/officeDocument/2006/relationships/hyperlink" Target="https://archive.org/download/ni-roms/roms/Sega%20-%20Mega%20Drive%20-%20Genesis.zip/Tennis%20All%20Stars%20%28World%29%20%28Aftermarket%29%20%28Unl%29.zip" TargetMode="External"/><Relationship Id="rId1416" Type="http://schemas.openxmlformats.org/officeDocument/2006/relationships/hyperlink" Target="https://archive.org/download/ni-roms/roms/Sega%20-%20Mega%20Drive%20-%20Genesis.zip/Lion%20King%20III%2C%20The%20%28Russia%29%20%28Aftermarket%29%20%28Unl%29.zip" TargetMode="External"/><Relationship Id="rId2747" Type="http://schemas.openxmlformats.org/officeDocument/2006/relationships/hyperlink" Target="https://archive.org/download/ni-roms/roms/Sega%20-%20Mega%20Drive%20-%20Genesis.zip/Terminator%2C%20The%20%28Europe%29.zip" TargetMode="External"/><Relationship Id="rId1417" Type="http://schemas.openxmlformats.org/officeDocument/2006/relationships/hyperlink" Target="https://archive.org/download/ni-roms/roms/Sega%20-%20Mega%20Drive%20-%20Genesis.zip/Lion%20King%20III%2C%20The%20%28Taiwan%29%20%28En%29%20%28Unl%29.zip" TargetMode="External"/><Relationship Id="rId2748" Type="http://schemas.openxmlformats.org/officeDocument/2006/relationships/hyperlink" Target="https://archive.org/download/ni-roms/roms/Sega%20-%20Mega%20Drive%20-%20Genesis.zip/Terminator%2C%20The%20%28USA%29%20%28Beta%29%20%281992-04-14%29.zip" TargetMode="External"/><Relationship Id="rId1418" Type="http://schemas.openxmlformats.org/officeDocument/2006/relationships/hyperlink" Target="https://archive.org/download/ni-roms/roms/Sega%20-%20Mega%20Drive%20-%20Genesis.zip/Little%20Medusa%20%28World%29%20%28Demo%29%20%28Aftermarket%29%20%28Unl%29.zip" TargetMode="External"/><Relationship Id="rId2749" Type="http://schemas.openxmlformats.org/officeDocument/2006/relationships/hyperlink" Target="https://archive.org/download/ni-roms/roms/Sega%20-%20Mega%20Drive%20-%20Genesis.zip/Terminator%2C%20The%20%28USA%29.zip" TargetMode="External"/><Relationship Id="rId1419" Type="http://schemas.openxmlformats.org/officeDocument/2006/relationships/hyperlink" Target="https://archive.org/download/ni-roms/roms/Sega%20-%20Mega%20Drive%20-%20Genesis.zip/Little%20Medusa%20%28World%29%20%28Evercade%29%20%28Aftermarket%29%20%28Unl%29.zip" TargetMode="External"/><Relationship Id="rId2740" Type="http://schemas.openxmlformats.org/officeDocument/2006/relationships/hyperlink" Target="https://archive.org/download/ni-roms/roms/Sega%20-%20Mega%20Drive%20-%20Genesis.zip/Tekken%20Special%20%28Taiwan%29%20%28En%29%20%28Unl%29.zip" TargetMode="External"/><Relationship Id="rId1410" Type="http://schemas.openxmlformats.org/officeDocument/2006/relationships/hyperlink" Target="https://archive.org/download/ni-roms/roms/Sega%20-%20Mega%20Drive%20-%20Genesis.zip/Lightening%20Force%20-%20Quest%20for%20the%20Darkstar%20%28USA%29.zip" TargetMode="External"/><Relationship Id="rId2741" Type="http://schemas.openxmlformats.org/officeDocument/2006/relationships/hyperlink" Target="https://archive.org/download/ni-roms/roms/Sega%20-%20Mega%20Drive%20-%20Genesis.zip/Tel-Tel%20Mahjong%20%28Japan%29.zip" TargetMode="External"/><Relationship Id="rId1400" Type="http://schemas.openxmlformats.org/officeDocument/2006/relationships/hyperlink" Target="https://archive.org/download/ni-roms/roms/Sega%20-%20Mega%20Drive%20-%20Genesis.zip/Life%20on%20Earth%20%28World%29%20%28Demo%29%20%28Aftermarket%29%20%28Unl%29.zip" TargetMode="External"/><Relationship Id="rId2731" Type="http://schemas.openxmlformats.org/officeDocument/2006/relationships/hyperlink" Target="https://archive.org/download/ni-roms/roms/Sega%20-%20Mega%20Drive%20-%20Genesis.zip/Teenage%20Mutant%20Ninja%20Turtles%20-%20The%20Legend%20Returns%20%28Russia%29%20%28Unl%29.zip" TargetMode="External"/><Relationship Id="rId1401" Type="http://schemas.openxmlformats.org/officeDocument/2006/relationships/hyperlink" Target="https://archive.org/download/ni-roms/roms/Sega%20-%20Mega%20Drive%20-%20Genesis.zip/Light%20Crusader%20%28Europe%29%20%28En%2CFr%2CDe%2CEs%29%20%28Mega%20Drive%20Mini%29.zip" TargetMode="External"/><Relationship Id="rId2732" Type="http://schemas.openxmlformats.org/officeDocument/2006/relationships/hyperlink" Target="https://archive.org/download/ni-roms/roms/Sega%20-%20Mega%20Drive%20-%20Genesis.zip/Teenage%20Mutant%20Ninja%20Turtles%20-%20Tournament%20Fighters%20%28Japan%29%20%28En%29%20%28Cowabunga%20Collection%2C%20The%29.zip" TargetMode="External"/><Relationship Id="rId1402" Type="http://schemas.openxmlformats.org/officeDocument/2006/relationships/hyperlink" Target="https://archive.org/download/ni-roms/roms/Sega%20-%20Mega%20Drive%20-%20Genesis.zip/Light%20Crusader%20%28Europe%29%20%28En%2CFr%2CDe%2CEs%29.zip" TargetMode="External"/><Relationship Id="rId2733" Type="http://schemas.openxmlformats.org/officeDocument/2006/relationships/hyperlink" Target="https://archive.org/download/ni-roms/roms/Sega%20-%20Mega%20Drive%20-%20Genesis.zip/Teenage%20Mutant%20Ninja%20Turtles%20-%20Tournament%20Fighters%20%28Japan%29%20%28En%29.zip" TargetMode="External"/><Relationship Id="rId1403" Type="http://schemas.openxmlformats.org/officeDocument/2006/relationships/hyperlink" Target="https://archive.org/download/ni-roms/roms/Sega%20-%20Mega%20Drive%20-%20Genesis.zip/Light%20Crusader%20%28Japan%29%20%28Mega%20Drive%20Mini%29.zip" TargetMode="External"/><Relationship Id="rId2734" Type="http://schemas.openxmlformats.org/officeDocument/2006/relationships/hyperlink" Target="https://archive.org/download/ni-roms/roms/Sega%20-%20Mega%20Drive%20-%20Genesis.zip/Teenage%20Mutant%20Ninja%20Turtles%20-%20Tournament%20Fighters%20%28USA%29%20%28Cowabunga%20Collection%2C%20The%29.zip" TargetMode="External"/><Relationship Id="rId1404" Type="http://schemas.openxmlformats.org/officeDocument/2006/relationships/hyperlink" Target="https://archive.org/download/ni-roms/roms/Sega%20-%20Mega%20Drive%20-%20Genesis.zip/Light%20Crusader%20%28Japan%29.zip" TargetMode="External"/><Relationship Id="rId2735" Type="http://schemas.openxmlformats.org/officeDocument/2006/relationships/hyperlink" Target="https://archive.org/download/ni-roms/roms/Sega%20-%20Mega%20Drive%20-%20Genesis.zip/Teenage%20Mutant%20Ninja%20Turtles%20-%20Tournament%20Fighters%20%28USA%29.zip" TargetMode="External"/><Relationship Id="rId1405" Type="http://schemas.openxmlformats.org/officeDocument/2006/relationships/hyperlink" Target="https://archive.org/download/ni-roms/roms/Sega%20-%20Mega%20Drive%20-%20Genesis.zip/Light%20Crusader%20%28Korea%29%20%28En%2CKo%29.zip" TargetMode="External"/><Relationship Id="rId2736" Type="http://schemas.openxmlformats.org/officeDocument/2006/relationships/hyperlink" Target="https://archive.org/download/ni-roms/roms/Sega%20-%20Mega%20Drive%20-%20Genesis.zip/Teenage%20Queen%20%28World%29%20%28Demo%29%20%28Aftermarket%29%20%28Unl%29.zip" TargetMode="External"/><Relationship Id="rId1406" Type="http://schemas.openxmlformats.org/officeDocument/2006/relationships/hyperlink" Target="https://archive.org/download/ni-roms/roms/Sega%20-%20Mega%20Drive%20-%20Genesis.zip/Light%20Crusader%20%28USA%29%20%28Beta%29%20%281995-06-08%29.zip" TargetMode="External"/><Relationship Id="rId2737" Type="http://schemas.openxmlformats.org/officeDocument/2006/relationships/hyperlink" Target="https://archive.org/download/ni-roms/roms/Sega%20-%20Mega%20Drive%20-%20Genesis.zip/Teitoku%20no%20Ketsudan%20%28Japan%29.zip" TargetMode="External"/><Relationship Id="rId1407" Type="http://schemas.openxmlformats.org/officeDocument/2006/relationships/hyperlink" Target="https://archive.org/download/ni-roms/roms/Sega%20-%20Mega%20Drive%20-%20Genesis.zip/Light%20Crusader%20%28USA%29%20%28Genesis%20Mini%29.zip" TargetMode="External"/><Relationship Id="rId2738" Type="http://schemas.openxmlformats.org/officeDocument/2006/relationships/hyperlink" Target="https://archive.org/download/ni-roms/roms/Sega%20-%20Mega%20Drive%20-%20Genesis.zip/Tekken%203%20Special%20%28Taiwan%29%20%28En%29%20%28Unl%29.zip" TargetMode="External"/><Relationship Id="rId1408" Type="http://schemas.openxmlformats.org/officeDocument/2006/relationships/hyperlink" Target="https://archive.org/download/ni-roms/roms/Sega%20-%20Mega%20Drive%20-%20Genesis.zip/Light%20Crusader%20%28USA%29.zip" TargetMode="External"/><Relationship Id="rId2739" Type="http://schemas.openxmlformats.org/officeDocument/2006/relationships/hyperlink" Target="https://archive.org/download/ni-roms/roms/Sega%20-%20Mega%20Drive%20-%20Genesis.zip/Tekken%20Special%20%28Taiwan%29%20%28En%29%20%28Unl%29%20%28Alt%29.zip" TargetMode="External"/><Relationship Id="rId1409" Type="http://schemas.openxmlformats.org/officeDocument/2006/relationships/hyperlink" Target="https://archive.org/download/ni-roms/roms/Sega%20-%20Mega%20Drive%20-%20Genesis.zip/Lightening%20Force%20-%20Quest%20for%20the%20Darkstar%20%28USA%29%20%28Sega%20Ages%29.zip" TargetMode="External"/><Relationship Id="rId2730" Type="http://schemas.openxmlformats.org/officeDocument/2006/relationships/hyperlink" Target="https://archive.org/download/ni-roms/roms/Sega%20-%20Mega%20Drive%20-%20Genesis.zip/Teenage%20Mutant%20Ninja%20Turtles%20-%20The%20Hyperstone%20Heist%20%28USA%29.zip" TargetMode="External"/><Relationship Id="rId1433" Type="http://schemas.openxmlformats.org/officeDocument/2006/relationships/hyperlink" Target="https://archive.org/download/ni-roms/roms/Sega%20-%20Mega%20Drive%20-%20Genesis.zip/Lunch%20Break%20%28World%29%20%28Aftermarket%29%20%28Unl%29.zip" TargetMode="External"/><Relationship Id="rId2764" Type="http://schemas.openxmlformats.org/officeDocument/2006/relationships/hyperlink" Target="https://archive.org/download/ni-roms/roms/Sega%20-%20Mega%20Drive%20-%20Genesis.zip/Thunder%20Force%20III%20%28Japan%2C%20USA%29%20%28En%29%20%28Beta%29%20%281990-08-01%29.zip" TargetMode="External"/><Relationship Id="rId1434" Type="http://schemas.openxmlformats.org/officeDocument/2006/relationships/hyperlink" Target="https://archive.org/download/ni-roms/roms/Sega%20-%20Mega%20Drive%20-%20Genesis.zip/Lyle%20in%20Cube%20Sector%20%28World%29%20%28v1.01%29%20%28Aftermarket%29%20%28Unl%29.zip" TargetMode="External"/><Relationship Id="rId2765" Type="http://schemas.openxmlformats.org/officeDocument/2006/relationships/hyperlink" Target="https://archive.org/download/ni-roms/roms/Sega%20-%20Mega%20Drive%20-%20Genesis.zip/Thunder%20Force%20III%20%28Japan%2C%20USA%29%20%28En%29.zip" TargetMode="External"/><Relationship Id="rId1435" Type="http://schemas.openxmlformats.org/officeDocument/2006/relationships/hyperlink" Target="https://archive.org/download/ni-roms/roms/Sega%20-%20Mega%20Drive%20-%20Genesis.zip/M-1%20Abrams%20Battle%20Tank%20%28USA%2C%20Europe%29.zip" TargetMode="External"/><Relationship Id="rId2766" Type="http://schemas.openxmlformats.org/officeDocument/2006/relationships/hyperlink" Target="https://archive.org/download/ni-roms/roms/Sega%20-%20Mega%20Drive%20-%20Genesis.zip/Thunder%20Force%20II%20MD%20%28Japan%29.zip" TargetMode="External"/><Relationship Id="rId1436" Type="http://schemas.openxmlformats.org/officeDocument/2006/relationships/hyperlink" Target="https://archive.org/download/ni-roms/roms/Sega%20-%20Mega%20Drive%20-%20Genesis.zip/MD%20Soft%20Checker%20%28Unknown%29%20%28v0.30%29%20%28Proto%29%20%28Unl%29.zip" TargetMode="External"/><Relationship Id="rId2767" Type="http://schemas.openxmlformats.org/officeDocument/2006/relationships/hyperlink" Target="https://archive.org/download/ni-roms/roms/Sega%20-%20Mega%20Drive%20-%20Genesis.zip/Thunder%20Force%20IV%20%28Europe%29.zip" TargetMode="External"/><Relationship Id="rId1437" Type="http://schemas.openxmlformats.org/officeDocument/2006/relationships/hyperlink" Target="https://archive.org/download/ni-roms/roms/Sega%20-%20Mega%20Drive%20-%20Genesis.zip/MK5%20-%20Mortal%20Kombat%20Mythologies%20-%20Sub-Zero%20%28Taiwan%29%20%28En%29%20%28Unl%29.zip" TargetMode="External"/><Relationship Id="rId2768" Type="http://schemas.openxmlformats.org/officeDocument/2006/relationships/hyperlink" Target="https://archive.org/download/ni-roms/roms/Sega%20-%20Mega%20Drive%20-%20Genesis.zip/Thunder%20Force%20IV%20%28Japan%29%20%28En%29%20%28Sega%20Ages%29.zip" TargetMode="External"/><Relationship Id="rId1438" Type="http://schemas.openxmlformats.org/officeDocument/2006/relationships/hyperlink" Target="https://archive.org/download/ni-roms/roms/Sega%20-%20Mega%20Drive%20-%20Genesis.zip/MLBPA%20Baseball%20%28USA%29.zip" TargetMode="External"/><Relationship Id="rId2769" Type="http://schemas.openxmlformats.org/officeDocument/2006/relationships/hyperlink" Target="https://archive.org/download/ni-roms/roms/Sega%20-%20Mega%20Drive%20-%20Genesis.zip/Thunder%20Force%20IV%20%28Japan%29.zip" TargetMode="External"/><Relationship Id="rId1439" Type="http://schemas.openxmlformats.org/officeDocument/2006/relationships/hyperlink" Target="https://archive.org/download/ni-roms/roms/Sega%20-%20Mega%20Drive%20-%20Genesis.zip/MREGA%20%28World%29%20%28Demo%29%20%28Aftermarket%29%20%28Unl%29.zip" TargetMode="External"/><Relationship Id="rId609" Type="http://schemas.openxmlformats.org/officeDocument/2006/relationships/hyperlink" Target="https://archive.org/download/ni-roms/roms/Sega%20-%20Mega%20Drive%20-%20Genesis.zip/Crystal%27s%20Pony%20Tale%20%28USA%29%20%28Beta%29%20%281994-05-19%29.zip" TargetMode="External"/><Relationship Id="rId608" Type="http://schemas.openxmlformats.org/officeDocument/2006/relationships/hyperlink" Target="https://archive.org/download/ni-roms/roms/Sega%20-%20Mega%20Drive%20-%20Genesis.zip/Crystal%27s%20Pony%20Tale%20%28USA%29%20%28Beta%29%20%281994-05-11%29.zip" TargetMode="External"/><Relationship Id="rId607" Type="http://schemas.openxmlformats.org/officeDocument/2006/relationships/hyperlink" Target="https://archive.org/download/ni-roms/roms/Sega%20-%20Mega%20Drive%20-%20Genesis.zip/Crying%20-%20Aseimei%20Sensou%20%28Japan%29.zip" TargetMode="External"/><Relationship Id="rId602" Type="http://schemas.openxmlformats.org/officeDocument/2006/relationships/hyperlink" Target="https://archive.org/download/ni-roms/roms/Sega%20-%20Mega%20Drive%20-%20Genesis.zip/Crude%20Buster%20%28Japan%29%20%28En%29%20%28Pirate%29.zip" TargetMode="External"/><Relationship Id="rId601" Type="http://schemas.openxmlformats.org/officeDocument/2006/relationships/hyperlink" Target="https://archive.org/download/ni-roms/roms/Sega%20-%20Mega%20Drive%20-%20Genesis.zip/CrossFire%20%28USA%29.zip" TargetMode="External"/><Relationship Id="rId600" Type="http://schemas.openxmlformats.org/officeDocument/2006/relationships/hyperlink" Target="https://archive.org/download/ni-roms/roms/Sega%20-%20Mega%20Drive%20-%20Genesis.zip/CrossFire%20%28USA%29%20%28Sample%29.zip" TargetMode="External"/><Relationship Id="rId606" Type="http://schemas.openxmlformats.org/officeDocument/2006/relationships/hyperlink" Target="https://archive.org/download/ni-roms/roms/Sega%20-%20Mega%20Drive%20-%20Genesis.zip/Crusader%20of%20Centy%20%28USA%29.zip" TargetMode="External"/><Relationship Id="rId605" Type="http://schemas.openxmlformats.org/officeDocument/2006/relationships/hyperlink" Target="https://archive.org/download/ni-roms/roms/Sega%20-%20Mega%20Drive%20-%20Genesis.zip/Crue%20Ball%20-%20Heavy%20Metal%20Pinball%20%28USA%2C%20Europe%29.zip" TargetMode="External"/><Relationship Id="rId604" Type="http://schemas.openxmlformats.org/officeDocument/2006/relationships/hyperlink" Target="https://archive.org/download/ni-roms/roms/Sega%20-%20Mega%20Drive%20-%20Genesis.zip/Crue%20Ball%20%28Japan%29.zip" TargetMode="External"/><Relationship Id="rId603" Type="http://schemas.openxmlformats.org/officeDocument/2006/relationships/hyperlink" Target="https://archive.org/download/ni-roms/roms/Sega%20-%20Mega%20Drive%20-%20Genesis.zip/Crude%20Buster%20%28Japan%29%20%28En%29.zip" TargetMode="External"/><Relationship Id="rId2760" Type="http://schemas.openxmlformats.org/officeDocument/2006/relationships/hyperlink" Target="https://archive.org/download/ni-roms/roms/Sega%20-%20Mega%20Drive%20-%20Genesis.zip/Tetrogen%20Classic%20%28World%29%20%28v1.13%29%20%28Aftermarket%29%20%28Unl%29.zip" TargetMode="External"/><Relationship Id="rId1430" Type="http://schemas.openxmlformats.org/officeDocument/2006/relationships/hyperlink" Target="https://archive.org/download/ni-roms/roms/Sega%20-%20Mega%20Drive%20-%20Genesis.zip/Lotus%20II%20%28USA%2C%20Europe%29.zip" TargetMode="External"/><Relationship Id="rId2761" Type="http://schemas.openxmlformats.org/officeDocument/2006/relationships/hyperlink" Target="https://archive.org/download/ni-roms/roms/Sega%20-%20Mega%20Drive%20-%20Genesis.zip/Theme%20Park%20%28USA%2C%20Europe%29%20%28En%2CFr%2CDe%2CEs%29.zip" TargetMode="External"/><Relationship Id="rId1431" Type="http://schemas.openxmlformats.org/officeDocument/2006/relationships/hyperlink" Target="https://archive.org/download/ni-roms/roms/Sega%20-%20Mega%20Drive%20-%20Genesis.zip/Lotus%20Turbo%20Challenge%20%28USA%2C%20Europe%29.zip" TargetMode="External"/><Relationship Id="rId2762" Type="http://schemas.openxmlformats.org/officeDocument/2006/relationships/hyperlink" Target="https://archive.org/download/ni-roms/roms/Sega%20-%20Mega%20Drive%20-%20Genesis.zip/Thomas%20the%20Tank%20Engine%20%26%20Friends%20%28USA%29.zip" TargetMode="External"/><Relationship Id="rId1432" Type="http://schemas.openxmlformats.org/officeDocument/2006/relationships/hyperlink" Target="https://archive.org/download/ni-roms/roms/Sega%20-%20Mega%20Drive%20-%20Genesis.zip/Lufia%20%26%20the%20Fortress%20of%20Doom%20%28USA%29%20%28Proto%29.zip" TargetMode="External"/><Relationship Id="rId2763" Type="http://schemas.openxmlformats.org/officeDocument/2006/relationships/hyperlink" Target="https://archive.org/download/ni-roms/roms/Sega%20-%20Mega%20Drive%20-%20Genesis.zip/Thunder%20Force%20II%20%28USA%2C%20Europe%29.zip" TargetMode="External"/><Relationship Id="rId1422" Type="http://schemas.openxmlformats.org/officeDocument/2006/relationships/hyperlink" Target="https://archive.org/download/ni-roms/roms/Sega%20-%20Mega%20Drive%20-%20Genesis.zip/Lord%20Monarch%20-%20Tokoton%20Sentou%20Densetsu%20%28Japan%29.zip" TargetMode="External"/><Relationship Id="rId2753" Type="http://schemas.openxmlformats.org/officeDocument/2006/relationships/hyperlink" Target="https://archive.org/download/ni-roms/roms/Sega%20-%20Mega%20Drive%20-%20Genesis.zip/Tetman%20%28World%29%20%28v0.2%29%20%28Aftermarket%29%20%28Unl%29.zip" TargetMode="External"/><Relationship Id="rId1423" Type="http://schemas.openxmlformats.org/officeDocument/2006/relationships/hyperlink" Target="https://archive.org/download/ni-roms/roms/Sega%20-%20Mega%20Drive%20-%20Genesis.zip/Lord%20of%20the%20Rings%20-%20The%20Return%20of%20the%20King%20%28China%29%20%28En%29%20%28Aftermarket%29%20%28Unl%29.zip" TargetMode="External"/><Relationship Id="rId2754" Type="http://schemas.openxmlformats.org/officeDocument/2006/relationships/hyperlink" Target="https://archive.org/download/ni-roms/roms/Sega%20-%20Mega%20Drive%20-%20Genesis.zip/Tetra-GB%20%28World%29%20%28Demo%29%20%28Aftermarket%29%20%28Unl%29.zip" TargetMode="External"/><Relationship Id="rId1424" Type="http://schemas.openxmlformats.org/officeDocument/2006/relationships/hyperlink" Target="https://archive.org/download/ni-roms/roms/Sega%20-%20Mega%20Drive%20-%20Genesis.zip/Lost%20Vikings%2C%20The%20%28Europe%29%20%28Beta%29.zip" TargetMode="External"/><Relationship Id="rId2755" Type="http://schemas.openxmlformats.org/officeDocument/2006/relationships/hyperlink" Target="https://archive.org/download/ni-roms/roms/Sega%20-%20Mega%20Drive%20-%20Genesis.zip/TetreX%20%28World%29%20%28Aftermarket%29%20%28Unl%29.zip" TargetMode="External"/><Relationship Id="rId1425" Type="http://schemas.openxmlformats.org/officeDocument/2006/relationships/hyperlink" Target="https://archive.org/download/ni-roms/roms/Sega%20-%20Mega%20Drive%20-%20Genesis.zip/Lost%20Vikings%2C%20The%20%28Europe%29%20%28En%2CFr%2CDe%29.zip" TargetMode="External"/><Relationship Id="rId2756" Type="http://schemas.openxmlformats.org/officeDocument/2006/relationships/hyperlink" Target="https://archive.org/download/ni-roms/roms/Sega%20-%20Mega%20Drive%20-%20Genesis.zip/TetreX%20%28World%29%20%28v1.1%29%20%28Aftermarket%29%20%28Unl%29.zip" TargetMode="External"/><Relationship Id="rId1426" Type="http://schemas.openxmlformats.org/officeDocument/2006/relationships/hyperlink" Target="https://archive.org/download/ni-roms/roms/Sega%20-%20Mega%20Drive%20-%20Genesis.zip/Lost%20Vikings%2C%20The%20%28USA%29%20%28November%2C%201993%29.zip" TargetMode="External"/><Relationship Id="rId2757" Type="http://schemas.openxmlformats.org/officeDocument/2006/relationships/hyperlink" Target="https://archive.org/download/ni-roms/roms/Sega%20-%20Mega%20Drive%20-%20Genesis.zip/Tetris%20%28Japan%29%20%28Mega%20Drive%20Mini%29.zip" TargetMode="External"/><Relationship Id="rId1427" Type="http://schemas.openxmlformats.org/officeDocument/2006/relationships/hyperlink" Target="https://archive.org/download/ni-roms/roms/Sega%20-%20Mega%20Drive%20-%20Genesis.zip/Lost%20Vikings%2C%20The%20%28USA%29%20%28October%2C%201995%29.zip" TargetMode="External"/><Relationship Id="rId2758" Type="http://schemas.openxmlformats.org/officeDocument/2006/relationships/hyperlink" Target="https://archive.org/download/ni-roms/roms/Sega%20-%20Mega%20Drive%20-%20Genesis.zip/Tetris%20%28Japan%29.zip" TargetMode="External"/><Relationship Id="rId1428" Type="http://schemas.openxmlformats.org/officeDocument/2006/relationships/hyperlink" Target="https://archive.org/download/ni-roms/roms/Sega%20-%20Mega%20Drive%20-%20Genesis.zip/Lost%20World%2C%20The%20-%20Jurassic%20Park%20%28USA%2C%20Europe%29.zip" TargetMode="External"/><Relationship Id="rId2759" Type="http://schemas.openxmlformats.org/officeDocument/2006/relationships/hyperlink" Target="https://archive.org/download/ni-roms/roms/Sega%20-%20Mega%20Drive%20-%20Genesis.zip/Tetris%20%28USA%29%20%28Genesis%20Mini%29.zip" TargetMode="External"/><Relationship Id="rId1429" Type="http://schemas.openxmlformats.org/officeDocument/2006/relationships/hyperlink" Target="https://archive.org/download/ni-roms/roms/Sega%20-%20Mega%20Drive%20-%20Genesis.zip/Lotus%20II%20%28USA%2C%20Europe%29%20%28Beta%29.zip" TargetMode="External"/><Relationship Id="rId2750" Type="http://schemas.openxmlformats.org/officeDocument/2006/relationships/hyperlink" Target="https://archive.org/download/ni-roms/roms/Sega%20-%20Mega%20Drive%20-%20Genesis.zip/Terminator%202%20%28World%29%20%28Pirate%29.zip" TargetMode="External"/><Relationship Id="rId1420" Type="http://schemas.openxmlformats.org/officeDocument/2006/relationships/hyperlink" Target="https://archive.org/download/ni-roms/roms/Sega%20-%20Mega%20Drive%20-%20Genesis.zip/Lobo%20%28USA%29%20%28Proto%29%20%28Alt%29.zip" TargetMode="External"/><Relationship Id="rId2751" Type="http://schemas.openxmlformats.org/officeDocument/2006/relationships/hyperlink" Target="https://archive.org/download/ni-roms/roms/Sega%20-%20Mega%20Drive%20-%20Genesis.zip/Teshu%20Budui%20357%20%28China%29%20%28Pirate%29.zip" TargetMode="External"/><Relationship Id="rId1421" Type="http://schemas.openxmlformats.org/officeDocument/2006/relationships/hyperlink" Target="https://archive.org/download/ni-roms/roms/Sega%20-%20Mega%20Drive%20-%20Genesis.zip/Lobo%20%28USA%29%20%28Proto%29.zip" TargetMode="External"/><Relationship Id="rId2752" Type="http://schemas.openxmlformats.org/officeDocument/2006/relationships/hyperlink" Target="https://archive.org/download/ni-roms/roms/Sega%20-%20Mega%20Drive%20-%20Genesis.zip/Test%20Drive%20II%20-%20The%20Duel%20%28USA%2C%20Europe%29%20%28Unl%29.zip" TargetMode="External"/><Relationship Id="rId699" Type="http://schemas.openxmlformats.org/officeDocument/2006/relationships/hyperlink" Target="https://archive.org/download/ni-roms/roms/Sega%20-%20Mega%20Drive%20-%20Genesis.zip/Demon%20Girls%20%28World%29%20%28Demo%29%20%28Aftermarket%29%20%28Unl%29.zip" TargetMode="External"/><Relationship Id="rId698" Type="http://schemas.openxmlformats.org/officeDocument/2006/relationships/hyperlink" Target="https://archive.org/download/ni-roms/roms/Sega%20-%20Mega%20Drive%20-%20Genesis.zip/Demolition%20Man%20%28USA%2C%20Europe%29.zip" TargetMode="External"/><Relationship Id="rId693" Type="http://schemas.openxmlformats.org/officeDocument/2006/relationships/hyperlink" Target="https://archive.org/download/ni-roms/roms/Sega%20-%20Mega%20Drive%20-%20Genesis.zip/Debtor%20%28World%29%20%28Evercade%29%20%28Aftermarket%29%20%28Unl%29.zip" TargetMode="External"/><Relationship Id="rId692" Type="http://schemas.openxmlformats.org/officeDocument/2006/relationships/hyperlink" Target="https://archive.org/download/ni-roms/roms/Sega%20-%20Mega%20Drive%20-%20Genesis.zip/Debtor%20%28World%29%20%28Demo%204%29%20%28Aftermarket%29%20%28Unl%29.zip" TargetMode="External"/><Relationship Id="rId691" Type="http://schemas.openxmlformats.org/officeDocument/2006/relationships/hyperlink" Target="https://archive.org/download/ni-roms/roms/Sega%20-%20Mega%20Drive%20-%20Genesis.zip/Death%20and%20Return%20of%20Superman%2C%20The%20%28USA%29.zip" TargetMode="External"/><Relationship Id="rId690" Type="http://schemas.openxmlformats.org/officeDocument/2006/relationships/hyperlink" Target="https://archive.org/download/ni-roms/roms/Sega%20-%20Mega%20Drive%20-%20Genesis.zip/Death%20and%20Return%20of%20Superman%2C%20The%20%28Europe%29.zip" TargetMode="External"/><Relationship Id="rId697" Type="http://schemas.openxmlformats.org/officeDocument/2006/relationships/hyperlink" Target="https://archive.org/download/ni-roms/roms/Sega%20-%20Mega%20Drive%20-%20Genesis.zip/Demolition%20Man%20%28USA%2C%20Europe%29%20%28Beta%29.zip" TargetMode="External"/><Relationship Id="rId696" Type="http://schemas.openxmlformats.org/officeDocument/2006/relationships/hyperlink" Target="https://archive.org/download/ni-roms/roms/Sega%20-%20Mega%20Drive%20-%20Genesis.zip/Deflektor%20%28World%29%20%28Aftermarket%29%20%28Unl%29.zip" TargetMode="External"/><Relationship Id="rId695" Type="http://schemas.openxmlformats.org/officeDocument/2006/relationships/hyperlink" Target="https://archive.org/download/ni-roms/roms/Sega%20-%20Mega%20Drive%20-%20Genesis.zip/Deer%20Hunter%20%28Russia%29%20%28Aftermarket%29%20%28Unl%29.zip" TargetMode="External"/><Relationship Id="rId694" Type="http://schemas.openxmlformats.org/officeDocument/2006/relationships/hyperlink" Target="https://archive.org/download/ni-roms/roms/Sega%20-%20Mega%20Drive%20-%20Genesis.zip/Deer%20Hunter%20%28Russia%29%20%28Aftermarket%29%20%28Unl%29%20%28Alt%29.zip" TargetMode="External"/><Relationship Id="rId1499" Type="http://schemas.openxmlformats.org/officeDocument/2006/relationships/hyperlink" Target="https://archive.org/download/ni-roms/roms/Sega%20-%20Mega%20Drive%20-%20Genesis.zip/Mazin%20Saga%20-%20Mutant%20Fighter%20%28USA%29.zip" TargetMode="External"/><Relationship Id="rId668" Type="http://schemas.openxmlformats.org/officeDocument/2006/relationships/hyperlink" Target="https://archive.org/download/ni-roms/roms/Sega%20-%20Mega%20Drive%20-%20Genesis.zip/Darwin%204081%20%28Japan%2C%20Korea%29%20%28En%29%20%28Beta%29%20%281990-02-21%29.zip" TargetMode="External"/><Relationship Id="rId667" Type="http://schemas.openxmlformats.org/officeDocument/2006/relationships/hyperlink" Target="https://archive.org/download/ni-roms/roms/Sega%20-%20Mega%20Drive%20-%20Genesis.zip/Darkwing%20Duck%20%28Russia%29%20%28Aftermarket%29%20%28Unl%29.zip" TargetMode="External"/><Relationship Id="rId666" Type="http://schemas.openxmlformats.org/officeDocument/2006/relationships/hyperlink" Target="https://archive.org/download/ni-roms/roms/Sega%20-%20Mega%20Drive%20-%20Genesis.zip/Dark%20Castle%20%28USA%2C%20Europe%29.zip" TargetMode="External"/><Relationship Id="rId665" Type="http://schemas.openxmlformats.org/officeDocument/2006/relationships/hyperlink" Target="https://archive.org/download/ni-roms/roms/Sega%20-%20Mega%20Drive%20-%20Genesis.zip/Darius%20II%20%28World%29%20%28Darius%20Cozmic%20Collection%29.zip" TargetMode="External"/><Relationship Id="rId669" Type="http://schemas.openxmlformats.org/officeDocument/2006/relationships/hyperlink" Target="https://archive.org/download/ni-roms/roms/Sega%20-%20Mega%20Drive%20-%20Genesis.zip/Darwin%204081%20%28Japan%2C%20Korea%29%20%28En%29.zip" TargetMode="External"/><Relationship Id="rId1490" Type="http://schemas.openxmlformats.org/officeDocument/2006/relationships/hyperlink" Target="https://archive.org/download/ni-roms/roms/Sega%20-%20Mega%20Drive%20-%20Genesis.zip/Mary%20Shelley%27s%20Frankenstein%20%28USA%29.zip" TargetMode="External"/><Relationship Id="rId660" Type="http://schemas.openxmlformats.org/officeDocument/2006/relationships/hyperlink" Target="https://archive.org/download/ni-roms/roms/Sega%20-%20Mega%20Drive%20-%20Genesis.zip/Daimakaimura%20%28Japan%29.zip" TargetMode="External"/><Relationship Id="rId1491" Type="http://schemas.openxmlformats.org/officeDocument/2006/relationships/hyperlink" Target="https://archive.org/download/ni-roms/roms/Sega%20-%20Mega%20Drive%20-%20Genesis.zip/Master%20of%20Monsters%20%28Japan%29%20%28Beta%29%20%281991-04-26%29.zip" TargetMode="External"/><Relationship Id="rId1492" Type="http://schemas.openxmlformats.org/officeDocument/2006/relationships/hyperlink" Target="https://archive.org/download/ni-roms/roms/Sega%20-%20Mega%20Drive%20-%20Genesis.zip/Master%20of%20Monsters%20%28Japan%29.zip" TargetMode="External"/><Relationship Id="rId1493" Type="http://schemas.openxmlformats.org/officeDocument/2006/relationships/hyperlink" Target="https://archive.org/download/ni-roms/roms/Sega%20-%20Mega%20Drive%20-%20Genesis.zip/Master%20of%20Monsters%20%28USA%29.zip" TargetMode="External"/><Relationship Id="rId1494" Type="http://schemas.openxmlformats.org/officeDocument/2006/relationships/hyperlink" Target="https://archive.org/download/ni-roms/roms/Sega%20-%20Mega%20Drive%20-%20Genesis.zip/Master%20of%20Weapon%20%28Japan%29.zip" TargetMode="External"/><Relationship Id="rId664" Type="http://schemas.openxmlformats.org/officeDocument/2006/relationships/hyperlink" Target="https://archive.org/download/ni-roms/roms/Sega%20-%20Mega%20Drive%20-%20Genesis.zip/Darius%20II%20%28Japan%29.zip" TargetMode="External"/><Relationship Id="rId1495" Type="http://schemas.openxmlformats.org/officeDocument/2006/relationships/hyperlink" Target="https://archive.org/download/ni-roms/roms/Sega%20-%20Mega%20Drive%20-%20Genesis.zip/Maten%20no%20Soumetsu%20%28Japan%29.zip" TargetMode="External"/><Relationship Id="rId663" Type="http://schemas.openxmlformats.org/officeDocument/2006/relationships/hyperlink" Target="https://archive.org/download/ni-roms/roms/Sega%20-%20Mega%20Drive%20-%20Genesis.zip/Darius%20%28World%29%20%28Genesis%20Mini%2C%20Mega%20Drive%20Mini%29.zip" TargetMode="External"/><Relationship Id="rId1496" Type="http://schemas.openxmlformats.org/officeDocument/2006/relationships/hyperlink" Target="https://archive.org/download/ni-roms/roms/Sega%20-%20Mega%20Drive%20-%20Genesis.zip/Math%20Blaster%20-%20Episode%201%20%28USA%29.zip" TargetMode="External"/><Relationship Id="rId662" Type="http://schemas.openxmlformats.org/officeDocument/2006/relationships/hyperlink" Target="https://archive.org/download/ni-roms/roms/Sega%20-%20Mega%20Drive%20-%20Genesis.zip/Danny%20Sullivan%27s%20Indy%20Heat%20%28USA%29%20%28Proto%29.zip" TargetMode="External"/><Relationship Id="rId1497" Type="http://schemas.openxmlformats.org/officeDocument/2006/relationships/hyperlink" Target="https://archive.org/download/ni-roms/roms/Sega%20-%20Mega%20Drive%20-%20Genesis.zip/Mazin%20Saga%20%28Asia%29%20%28En%29.zip" TargetMode="External"/><Relationship Id="rId661" Type="http://schemas.openxmlformats.org/officeDocument/2006/relationships/hyperlink" Target="https://archive.org/download/ni-roms/roms/Sega%20-%20Mega%20Drive%20-%20Genesis.zip/Dangerous%20Seed%20%28Japan%29.zip" TargetMode="External"/><Relationship Id="rId1498" Type="http://schemas.openxmlformats.org/officeDocument/2006/relationships/hyperlink" Target="https://archive.org/download/ni-roms/roms/Sega%20-%20Mega%20Drive%20-%20Genesis.zip/Mazin%20Saga%20%28Japan%2C%20Korea%29%20%28Ja%29.zip" TargetMode="External"/><Relationship Id="rId1488" Type="http://schemas.openxmlformats.org/officeDocument/2006/relationships/hyperlink" Target="https://archive.org/download/ni-roms/roms/Sega%20-%20Mega%20Drive%20-%20Genesis.zip/Marvel%20Land%20%28Japan%29.zip" TargetMode="External"/><Relationship Id="rId1489" Type="http://schemas.openxmlformats.org/officeDocument/2006/relationships/hyperlink" Target="https://archive.org/download/ni-roms/roms/Sega%20-%20Mega%20Drive%20-%20Genesis.zip/Marvel%20Land%20%28USA%29.zip" TargetMode="External"/><Relationship Id="rId657" Type="http://schemas.openxmlformats.org/officeDocument/2006/relationships/hyperlink" Target="https://archive.org/download/ni-roms/roms/Sega%20-%20Mega%20Drive%20-%20Genesis.zip/Dahna%20-%20Megami%20Tanjou%20%28Japan%29.zip" TargetMode="External"/><Relationship Id="rId656" Type="http://schemas.openxmlformats.org/officeDocument/2006/relationships/hyperlink" Target="https://archive.org/download/ni-roms/roms/Sega%20-%20Mega%20Drive%20-%20Genesis.zip/Dahna%20-%20Megami%20Tanjou%20%28Japan%29%20%28Pirate%29.zip" TargetMode="External"/><Relationship Id="rId655" Type="http://schemas.openxmlformats.org/officeDocument/2006/relationships/hyperlink" Target="https://archive.org/download/ni-roms/roms/Sega%20-%20Mega%20Drive%20-%20Genesis.zip/Dahna%20%28Korea%29.zip" TargetMode="External"/><Relationship Id="rId654" Type="http://schemas.openxmlformats.org/officeDocument/2006/relationships/hyperlink" Target="https://archive.org/download/ni-roms/roms/Sega%20-%20Mega%20Drive%20-%20Genesis.zip/Daffy%20Duck%20in%20Hollywood%20%28Europe%29%20%28En%2CFr%2CDe%2CEs%2CIt%29.zip" TargetMode="External"/><Relationship Id="rId659" Type="http://schemas.openxmlformats.org/officeDocument/2006/relationships/hyperlink" Target="https://archive.org/download/ni-roms/roms/Sega%20-%20Mega%20Drive%20-%20Genesis.zip/Daikoukai%20Jidai%20II%20%28Japan%29.zip" TargetMode="External"/><Relationship Id="rId658" Type="http://schemas.openxmlformats.org/officeDocument/2006/relationships/hyperlink" Target="https://archive.org/download/ni-roms/roms/Sega%20-%20Mega%20Drive%20-%20Genesis.zip/Daikoukai%20Jidai%20%28Japan%29.zip" TargetMode="External"/><Relationship Id="rId1480" Type="http://schemas.openxmlformats.org/officeDocument/2006/relationships/hyperlink" Target="https://archive.org/download/ni-roms/roms/Sega%20-%20Mega%20Drive%20-%20Genesis.zip/Mario%204%20-%20Space%20Odyssey%20%28Russia%29%20%28Aftermarket%29%20%28Unl%29.zip" TargetMode="External"/><Relationship Id="rId1481" Type="http://schemas.openxmlformats.org/officeDocument/2006/relationships/hyperlink" Target="https://archive.org/download/ni-roms/roms/Sega%20-%20Mega%20Drive%20-%20Genesis.zip/Mario%20Andretti%20Racing%20%28USA%2C%20Europe%29.zip" TargetMode="External"/><Relationship Id="rId1482" Type="http://schemas.openxmlformats.org/officeDocument/2006/relationships/hyperlink" Target="https://archive.org/download/ni-roms/roms/Sega%20-%20Mega%20Drive%20-%20Genesis.zip/Mario%20Lemieux%20Hockey%20%28USA%2C%20Europe%29.zip" TargetMode="External"/><Relationship Id="rId1483" Type="http://schemas.openxmlformats.org/officeDocument/2006/relationships/hyperlink" Target="https://archive.org/download/ni-roms/roms/Sega%20-%20Mega%20Drive%20-%20Genesis.zip/Marko%27s%20Magic%20Football%20%28Europe%29%20%28En%2CFr%2CDe%2CEs%29%20%28Beta%29.zip" TargetMode="External"/><Relationship Id="rId653" Type="http://schemas.openxmlformats.org/officeDocument/2006/relationships/hyperlink" Target="https://archive.org/download/ni-roms/roms/Sega%20-%20Mega%20Drive%20-%20Genesis.zip/Daffy%20Duck%20in%20Hollywood%20%28Europe%29%20%28Beta%29%20%281994-08-xx%29.zip" TargetMode="External"/><Relationship Id="rId1484" Type="http://schemas.openxmlformats.org/officeDocument/2006/relationships/hyperlink" Target="https://archive.org/download/ni-roms/roms/Sega%20-%20Mega%20Drive%20-%20Genesis.zip/Marko%27s%20Magic%20Football%20%28Europe%29%20%28En%2CFr%2CDe%2CEs%29.zip" TargetMode="External"/><Relationship Id="rId652" Type="http://schemas.openxmlformats.org/officeDocument/2006/relationships/hyperlink" Target="https://archive.org/download/ni-roms/roms/Sega%20-%20Mega%20Drive%20-%20Genesis.zip/Da%20Zhanlue%20-%20Shandian%20Qixi%20%28China%29%20%28Pirate%29.zip" TargetMode="External"/><Relationship Id="rId1485" Type="http://schemas.openxmlformats.org/officeDocument/2006/relationships/hyperlink" Target="https://archive.org/download/ni-roms/roms/Sega%20-%20Mega%20Drive%20-%20Genesis.zip/Marko%20%28USA%29.zip" TargetMode="External"/><Relationship Id="rId651" Type="http://schemas.openxmlformats.org/officeDocument/2006/relationships/hyperlink" Target="https://archive.org/download/ni-roms/roms/Sega%20-%20Mega%20Drive%20-%20Genesis.zip/Da%20Hanghai%20Shidai%20II%20%28Taiwan%29%20%28Traditional%29%20%28Pirate%29.zip" TargetMode="External"/><Relationship Id="rId1486" Type="http://schemas.openxmlformats.org/officeDocument/2006/relationships/hyperlink" Target="https://archive.org/download/ni-roms/roms/Sega%20-%20Mega%20Drive%20-%20Genesis.zip/Marsupilami%20%28Europe%29%20%28En%2CFr%2CDe%2CEs%2CIt%29.zip" TargetMode="External"/><Relationship Id="rId650" Type="http://schemas.openxmlformats.org/officeDocument/2006/relationships/hyperlink" Target="https://archive.org/download/ni-roms/roms/Sega%20-%20Mega%20Drive%20-%20Genesis.zip/Da%20Hanghai%20Shidai%20II%20%28Taiwan%29%20%28Simplified%29%20%28Pirate%29.zip" TargetMode="External"/><Relationship Id="rId1487" Type="http://schemas.openxmlformats.org/officeDocument/2006/relationships/hyperlink" Target="https://archive.org/download/ni-roms/roms/Sega%20-%20Mega%20Drive%20-%20Genesis.zip/Marsupilami%20%28USA%29%20%28En%2CFr%2CDe%2CEs%2CIt%29.zip" TargetMode="External"/><Relationship Id="rId689" Type="http://schemas.openxmlformats.org/officeDocument/2006/relationships/hyperlink" Target="https://archive.org/download/ni-roms/roms/Sega%20-%20Mega%20Drive%20-%20Genesis.zip/Death%20Sword%20%28World%29%20%28PC%29%20%28Aftermarket%29%20%28Unl%29.zip" TargetMode="External"/><Relationship Id="rId688" Type="http://schemas.openxmlformats.org/officeDocument/2006/relationships/hyperlink" Target="https://archive.org/download/ni-roms/roms/Sega%20-%20Mega%20Drive%20-%20Genesis.zip/Death%20Sword%20%28World%29%20%28Apple%20II%29%20%28Aftermarket%29%20%28Unl%29.zip" TargetMode="External"/><Relationship Id="rId687" Type="http://schemas.openxmlformats.org/officeDocument/2006/relationships/hyperlink" Target="https://archive.org/download/ni-roms/roms/Sega%20-%20Mega%20Drive%20-%20Genesis.zip/Death%20Duel%20%28USA%29.zip" TargetMode="External"/><Relationship Id="rId682" Type="http://schemas.openxmlformats.org/officeDocument/2006/relationships/hyperlink" Target="https://archive.org/download/ni-roms/roms/Sega%20-%20Mega%20Drive%20-%20Genesis.zip/Daze%20Before%20Christmas%20%28Australia%29%20%28Beta%29.zip" TargetMode="External"/><Relationship Id="rId681" Type="http://schemas.openxmlformats.org/officeDocument/2006/relationships/hyperlink" Target="https://archive.org/download/ni-roms/roms/Sega%20-%20Mega%20Drive%20-%20Genesis.zip/Davis%20Cup%20World%20Tour%20%28USA%2C%20Europe%29.zip" TargetMode="External"/><Relationship Id="rId680" Type="http://schemas.openxmlformats.org/officeDocument/2006/relationships/hyperlink" Target="https://archive.org/download/ni-roms/roms/Sega%20-%20Mega%20Drive%20-%20Genesis.zip/Davis%20Cup%20World%20Tour%20%28USA%2C%20Europe%29%20%28Beta%29%20%281993-06-xx%29.zip" TargetMode="External"/><Relationship Id="rId686" Type="http://schemas.openxmlformats.org/officeDocument/2006/relationships/hyperlink" Target="https://archive.org/download/ni-roms/roms/Sega%20-%20Mega%20Drive%20-%20Genesis.zip/Death%20Duel%20%28USA%29%20%28Beta%29%20%281992-05-06%29.zip" TargetMode="External"/><Relationship Id="rId685" Type="http://schemas.openxmlformats.org/officeDocument/2006/relationships/hyperlink" Target="https://archive.org/download/ni-roms/roms/Sega%20-%20Mega%20Drive%20-%20Genesis.zip/Death%20Caliber%20%28Russia%29%20%28Aftermarket%29%20%28Unl%29.zip" TargetMode="External"/><Relationship Id="rId684" Type="http://schemas.openxmlformats.org/officeDocument/2006/relationships/hyperlink" Target="https://archive.org/download/ni-roms/roms/Sega%20-%20Mega%20Drive%20-%20Genesis.zip/Deadly%20Moves%20%28USA%29.zip" TargetMode="External"/><Relationship Id="rId683" Type="http://schemas.openxmlformats.org/officeDocument/2006/relationships/hyperlink" Target="https://archive.org/download/ni-roms/roms/Sega%20-%20Mega%20Drive%20-%20Genesis.zip/Daze%20Before%20Christmas%20%28Australia%29.zip" TargetMode="External"/><Relationship Id="rId679" Type="http://schemas.openxmlformats.org/officeDocument/2006/relationships/hyperlink" Target="https://archive.org/download/ni-roms/roms/Sega%20-%20Mega%20Drive%20-%20Genesis.zip/Davis%20Cup%20Tennis%20%28Japan%29.zip" TargetMode="External"/><Relationship Id="rId678" Type="http://schemas.openxmlformats.org/officeDocument/2006/relationships/hyperlink" Target="https://archive.org/download/ni-roms/roms/Sega%20-%20Mega%20Drive%20-%20Genesis.zip/Davis%20Cup%20II%20%28USA%29%20%28Proto%29%20%281994-07-28%29.zip" TargetMode="External"/><Relationship Id="rId677" Type="http://schemas.openxmlformats.org/officeDocument/2006/relationships/hyperlink" Target="https://archive.org/download/ni-roms/roms/Sega%20-%20Mega%20Drive%20-%20Genesis.zip/Davis%20Cup%20II%20%28Europe%29%20%28Proto%29%20%281994-07-10%29.zip" TargetMode="External"/><Relationship Id="rId676" Type="http://schemas.openxmlformats.org/officeDocument/2006/relationships/hyperlink" Target="https://archive.org/download/ni-roms/roms/Sega%20-%20Mega%20Drive%20-%20Genesis.zip/David%20Robinson%20Basketball%20%28Japan%29.zip" TargetMode="External"/><Relationship Id="rId671" Type="http://schemas.openxmlformats.org/officeDocument/2006/relationships/hyperlink" Target="https://archive.org/download/ni-roms/roms/Sega%20-%20Mega%20Drive%20-%20Genesis.zip/Dashin%27%20Desperadoes%20%28USA%29%20%28Beta%29.zip" TargetMode="External"/><Relationship Id="rId670" Type="http://schemas.openxmlformats.org/officeDocument/2006/relationships/hyperlink" Target="https://archive.org/download/ni-roms/roms/Sega%20-%20Mega%20Drive%20-%20Genesis.zip/Dashin%27%20Desperadoes%20%28Europe%29%20%28Proto%29.zip" TargetMode="External"/><Relationship Id="rId675" Type="http://schemas.openxmlformats.org/officeDocument/2006/relationships/hyperlink" Target="https://archive.org/download/ni-roms/roms/Sega%20-%20Mega%20Drive%20-%20Genesis.zip/David%20Robinson%20Basketball%20%28Japan%29%20%28En%29%20%28Beta%29%20%281992-04-15%29.zip" TargetMode="External"/><Relationship Id="rId674" Type="http://schemas.openxmlformats.org/officeDocument/2006/relationships/hyperlink" Target="https://archive.org/download/ni-roms/roms/Sega%20-%20Mega%20Drive%20-%20Genesis.zip/David%20Robinson%27s%20Supreme%20Court%20%28USA%2C%20Europe%29.zip" TargetMode="External"/><Relationship Id="rId673" Type="http://schemas.openxmlformats.org/officeDocument/2006/relationships/hyperlink" Target="https://archive.org/download/ni-roms/roms/Sega%20-%20Mega%20Drive%20-%20Genesis.zip/David%20Crane%27s%20Amazing%20Tennis%20%28USA%29.zip" TargetMode="External"/><Relationship Id="rId672" Type="http://schemas.openxmlformats.org/officeDocument/2006/relationships/hyperlink" Target="https://archive.org/download/ni-roms/roms/Sega%20-%20Mega%20Drive%20-%20Genesis.zip/Dashin%27%20Desperadoes%20%28USA%29.zip" TargetMode="External"/><Relationship Id="rId2820" Type="http://schemas.openxmlformats.org/officeDocument/2006/relationships/hyperlink" Target="https://archive.org/download/ni-roms/roms/Sega%20-%20Mega%20Drive%20-%20Genesis.zip/Toughman%20Contest%20%28USA%2C%20Europe%29.zip" TargetMode="External"/><Relationship Id="rId2821" Type="http://schemas.openxmlformats.org/officeDocument/2006/relationships/hyperlink" Target="https://archive.org/download/ni-roms/roms/Sega%20-%20Mega%20Drive%20-%20Genesis.zip/Tougiou%20King%20Colossus%20%28Japan%29.zip" TargetMode="External"/><Relationship Id="rId2822" Type="http://schemas.openxmlformats.org/officeDocument/2006/relationships/hyperlink" Target="https://archive.org/download/ni-roms/roms/Sega%20-%20Mega%20Drive%20-%20Genesis.zip/Tourmaline%20%28World%29%20%28Aftermarket%29%20%28Unl%29.zip" TargetMode="External"/><Relationship Id="rId2823" Type="http://schemas.openxmlformats.org/officeDocument/2006/relationships/hyperlink" Target="https://archive.org/download/ni-roms/roms/Sega%20-%20Mega%20Drive%20-%20Genesis.zip/Toxic%20Crusaders%20%28USA%29.zip" TargetMode="External"/><Relationship Id="rId2824" Type="http://schemas.openxmlformats.org/officeDocument/2006/relationships/hyperlink" Target="https://archive.org/download/ni-roms/roms/Sega%20-%20Mega%20Drive%20-%20Genesis.zip/Toy%20Story%20%28Europe%29.zip" TargetMode="External"/><Relationship Id="rId2825" Type="http://schemas.openxmlformats.org/officeDocument/2006/relationships/hyperlink" Target="https://archive.org/download/ni-roms/roms/Sega%20-%20Mega%20Drive%20-%20Genesis.zip/Toy%20Story%20%28USA%29%20%28Sample%29.zip" TargetMode="External"/><Relationship Id="rId2826" Type="http://schemas.openxmlformats.org/officeDocument/2006/relationships/hyperlink" Target="https://archive.org/download/ni-roms/roms/Sega%20-%20Mega%20Drive%20-%20Genesis.zip/Toy%20Story%20%28USA%29.zip" TargetMode="External"/><Relationship Id="rId2827" Type="http://schemas.openxmlformats.org/officeDocument/2006/relationships/hyperlink" Target="https://archive.org/download/ni-roms/roms/Sega%20-%20Mega%20Drive%20-%20Genesis.zip/Toys%20-%20Let%20the%20Toy%20Wars%20begin%21%20%28USA%29.zip" TargetMode="External"/><Relationship Id="rId2828" Type="http://schemas.openxmlformats.org/officeDocument/2006/relationships/hyperlink" Target="https://archive.org/download/ni-roms/roms/Sega%20-%20Mega%20Drive%20-%20Genesis.zip/Trampoline%20Terror%21%20%28USA%29.zip" TargetMode="External"/><Relationship Id="rId2829" Type="http://schemas.openxmlformats.org/officeDocument/2006/relationships/hyperlink" Target="https://archive.org/download/ni-roms/roms/Sega%20-%20Mega%20Drive%20-%20Genesis.zip/Traysia%20%28USA%29%20%28Beta%29%20%281992-01-22%29.zip" TargetMode="External"/><Relationship Id="rId2810" Type="http://schemas.openxmlformats.org/officeDocument/2006/relationships/hyperlink" Target="https://archive.org/download/ni-roms/roms/Sega%20-%20Mega%20Drive%20-%20Genesis.zip/Tom%20and%20Jerry%20-%20Frantic%20Antics%20%28Japan%29%20%28En%29.zip" TargetMode="External"/><Relationship Id="rId2811" Type="http://schemas.openxmlformats.org/officeDocument/2006/relationships/hyperlink" Target="https://archive.org/download/ni-roms/roms/Sega%20-%20Mega%20Drive%20-%20Genesis.zip/Tommy%20Lasorda%20Baseball%20%28USA%29%20%28Rev%20A%29.zip" TargetMode="External"/><Relationship Id="rId2812" Type="http://schemas.openxmlformats.org/officeDocument/2006/relationships/hyperlink" Target="https://archive.org/download/ni-roms/roms/Sega%20-%20Mega%20Drive%20-%20Genesis.zip/Tommy%20Lasorda%20Baseball%20%28USA%29.zip" TargetMode="External"/><Relationship Id="rId2813" Type="http://schemas.openxmlformats.org/officeDocument/2006/relationships/hyperlink" Target="https://archive.org/download/ni-roms/roms/Sega%20-%20Mega%20Drive%20-%20Genesis.zip/Tony%20La%20Russa%20Baseball%20%28USA%2C%20Australia%29.zip" TargetMode="External"/><Relationship Id="rId2814" Type="http://schemas.openxmlformats.org/officeDocument/2006/relationships/hyperlink" Target="https://archive.org/download/ni-roms/roms/Sega%20-%20Mega%20Drive%20-%20Genesis.zip/Top%20Fighter%202000%20MK%20VIII%20%28Taiwan%29%20%28En%29%20%28Unl%29.zip" TargetMode="External"/><Relationship Id="rId2815" Type="http://schemas.openxmlformats.org/officeDocument/2006/relationships/hyperlink" Target="https://archive.org/download/ni-roms/roms/Sega%20-%20Mega%20Drive%20-%20Genesis.zip/Top%20Fighter%202005%20%28Taiwan%29%20%28Unl%29.zip" TargetMode="External"/><Relationship Id="rId2816" Type="http://schemas.openxmlformats.org/officeDocument/2006/relationships/hyperlink" Target="https://archive.org/download/ni-roms/roms/Sega%20-%20Mega%20Drive%20-%20Genesis.zip/Top%20Gear%202%20%28USA%29.zip" TargetMode="External"/><Relationship Id="rId2817" Type="http://schemas.openxmlformats.org/officeDocument/2006/relationships/hyperlink" Target="https://archive.org/download/ni-roms/roms/Sega%20-%20Mega%20Drive%20-%20Genesis.zip/Top%20Pro%20Golf%20%28Japan%29.zip" TargetMode="External"/><Relationship Id="rId2818" Type="http://schemas.openxmlformats.org/officeDocument/2006/relationships/hyperlink" Target="https://archive.org/download/ni-roms/roms/Sega%20-%20Mega%20Drive%20-%20Genesis.zip/Top%20Pro%20Golf%202%20%28Japan%29.zip" TargetMode="External"/><Relationship Id="rId2819" Type="http://schemas.openxmlformats.org/officeDocument/2006/relationships/hyperlink" Target="https://archive.org/download/ni-roms/roms/Sega%20-%20Mega%20Drive%20-%20Genesis.zip/Total%20Football%20%28Europe%29.zip" TargetMode="External"/><Relationship Id="rId1510" Type="http://schemas.openxmlformats.org/officeDocument/2006/relationships/hyperlink" Target="https://archive.org/download/ni-roms/roms/Sega%20-%20Mega%20Drive%20-%20Genesis.zip/Mega%206%20Vol.%203%20%28Europe%29.zip" TargetMode="External"/><Relationship Id="rId2841" Type="http://schemas.openxmlformats.org/officeDocument/2006/relationships/hyperlink" Target="https://archive.org/download/ni-roms/roms/Sega%20-%20Mega%20Drive%20-%20Genesis.zip/True%20Lies%20%28World%29.zip" TargetMode="External"/><Relationship Id="rId1511" Type="http://schemas.openxmlformats.org/officeDocument/2006/relationships/hyperlink" Target="https://archive.org/download/ni-roms/roms/Sega%20-%20Mega%20Drive%20-%20Genesis.zip/Mega%20Anser%20%28Japan%29%20%28Program%29.zip" TargetMode="External"/><Relationship Id="rId2842" Type="http://schemas.openxmlformats.org/officeDocument/2006/relationships/hyperlink" Target="https://archive.org/download/ni-roms/roms/Sega%20-%20Mega%20Drive%20-%20Genesis.zip/Truxton%20%28World%29%20%28Arcade%20Audio%29%20%28Mega%20Drive%20Mini%202%2C%20Genesis%20Mini%202%29.zip" TargetMode="External"/><Relationship Id="rId1512" Type="http://schemas.openxmlformats.org/officeDocument/2006/relationships/hyperlink" Target="https://archive.org/download/ni-roms/roms/Sega%20-%20Mega%20Drive%20-%20Genesis.zip/Mega%20Bomberman%20%28Europe%2C%20Korea%29%20%28En%29.zip" TargetMode="External"/><Relationship Id="rId2843" Type="http://schemas.openxmlformats.org/officeDocument/2006/relationships/hyperlink" Target="https://archive.org/download/ni-roms/roms/Sega%20-%20Mega%20Drive%20-%20Genesis.zip/Truxton%20%28World%29.zip" TargetMode="External"/><Relationship Id="rId1513" Type="http://schemas.openxmlformats.org/officeDocument/2006/relationships/hyperlink" Target="https://archive.org/download/ni-roms/roms/Sega%20-%20Mega%20Drive%20-%20Genesis.zip/Mega%20Bomberman%20%28USA%29.zip" TargetMode="External"/><Relationship Id="rId2844" Type="http://schemas.openxmlformats.org/officeDocument/2006/relationships/hyperlink" Target="https://archive.org/download/ni-roms/roms/Sega%20-%20Mega%20Drive%20-%20Genesis.zip/Tubes%20%28World%29%20%28v0.06%29%20%28Demo%29%20%28Aftermarket%29%20%28Unl%29.zip" TargetMode="External"/><Relationship Id="rId1514" Type="http://schemas.openxmlformats.org/officeDocument/2006/relationships/hyperlink" Target="https://archive.org/download/ni-roms/roms/Sega%20-%20Mega%20Drive%20-%20Genesis.zip/Mega%20Bomberman%20-%20Special%208-Player-Demo%20%28Europe%29%20%28Proto%29.zip" TargetMode="External"/><Relationship Id="rId2845" Type="http://schemas.openxmlformats.org/officeDocument/2006/relationships/hyperlink" Target="https://archive.org/download/ni-roms/roms/Sega%20-%20Mega%20Drive%20-%20Genesis.zip/Tunshi%20Tiandi%20III%20%28Taiwan%29%20%28Simplified%29%20%28Unl%29.zip" TargetMode="External"/><Relationship Id="rId1515" Type="http://schemas.openxmlformats.org/officeDocument/2006/relationships/hyperlink" Target="https://archive.org/download/ni-roms/roms/Sega%20-%20Mega%20Drive%20-%20Genesis.zip/Mega%20Casanova%20%28World%29%20%28En%2CRu%29%20%28v1.3%29%20%28Digital%29%20%28Aftermarket%29%20%28Unl%29.zip" TargetMode="External"/><Relationship Id="rId2846" Type="http://schemas.openxmlformats.org/officeDocument/2006/relationships/hyperlink" Target="https://archive.org/download/ni-roms/roms/Sega%20-%20Mega%20Drive%20-%20Genesis.zip/Tunshi%20Tiandi%20III%20%28Taiwan%29%20%28Traditional%29%20%28Unl%29.zip" TargetMode="External"/><Relationship Id="rId1516" Type="http://schemas.openxmlformats.org/officeDocument/2006/relationships/hyperlink" Target="https://archive.org/download/ni-roms/roms/Sega%20-%20Mega%20Drive%20-%20Genesis.zip/Mega%20Casanova%202%20%28World%29%20%28En%2CDe%2CRu%29%20%28Digital%29%20%28Aftermarket%29%20%28Unl%29.zip" TargetMode="External"/><Relationship Id="rId2847" Type="http://schemas.openxmlformats.org/officeDocument/2006/relationships/hyperlink" Target="https://archive.org/download/ni-roms/roms/Sega%20-%20Mega%20Drive%20-%20Genesis.zip/Tunshi%20Tiandi%20III%20-%20Sanguo%20Waizhuan%20%28Chinese%20Fighter%29%20%28Taiwan%29%20%28Unl%29.zip" TargetMode="External"/><Relationship Id="rId1517" Type="http://schemas.openxmlformats.org/officeDocument/2006/relationships/hyperlink" Target="https://archive.org/download/ni-roms/roms/Sega%20-%20Mega%20Drive%20-%20Genesis.zip/Mega%20Casanova%203%20%28World%29%20%28En%2CDe%2CRu%29%20%28Digital%29%20%28Aftermarket%29%20%28Unl%29.zip" TargetMode="External"/><Relationship Id="rId2848" Type="http://schemas.openxmlformats.org/officeDocument/2006/relationships/hyperlink" Target="https://archive.org/download/ni-roms/roms/Sega%20-%20Mega%20Drive%20-%20Genesis.zip/Turbo%20OutRun%20%28Japan%2C%20Europe%29%20%28En%29%20%28Beta%29%20%281991-12-09%29.zip" TargetMode="External"/><Relationship Id="rId1518" Type="http://schemas.openxmlformats.org/officeDocument/2006/relationships/hyperlink" Target="https://archive.org/download/ni-roms/roms/Sega%20-%20Mega%20Drive%20-%20Genesis.zip/Mega%20Cheril%20Perils%20%28World%29%20%28En%2CEs%29%20%28Aftermarket%29%20%28Unl%29.zip" TargetMode="External"/><Relationship Id="rId2849" Type="http://schemas.openxmlformats.org/officeDocument/2006/relationships/hyperlink" Target="https://archive.org/download/ni-roms/roms/Sega%20-%20Mega%20Drive%20-%20Genesis.zip/Turbo%20OutRun%20%28Japan%2C%20Europe%29%20%28En%29.zip" TargetMode="External"/><Relationship Id="rId1519" Type="http://schemas.openxmlformats.org/officeDocument/2006/relationships/hyperlink" Target="https://archive.org/download/ni-roms/roms/Sega%20-%20Mega%20Drive%20-%20Genesis.zip/Mega%20Flappy%20Sis%20%28World%29%20%28Aftermarket%29%20%28Unl%29.zip" TargetMode="External"/><Relationship Id="rId2840" Type="http://schemas.openxmlformats.org/officeDocument/2006/relationships/hyperlink" Target="https://archive.org/download/ni-roms/roms/Sega%20-%20Mega%20Drive%20-%20Genesis.zip/Truco%20%2796%20%28Argentina%29%20%28Unl%29.zip" TargetMode="External"/><Relationship Id="rId2830" Type="http://schemas.openxmlformats.org/officeDocument/2006/relationships/hyperlink" Target="https://archive.org/download/ni-roms/roms/Sega%20-%20Mega%20Drive%20-%20Genesis.zip/Traysia%20%28USA%29.zip" TargetMode="External"/><Relationship Id="rId1500" Type="http://schemas.openxmlformats.org/officeDocument/2006/relationships/hyperlink" Target="https://archive.org/download/ni-roms/roms/Sega%20-%20Mega%20Drive%20-%20Genesis.zip/Mazin%20Wars%20%28Europe%29.zip" TargetMode="External"/><Relationship Id="rId2831" Type="http://schemas.openxmlformats.org/officeDocument/2006/relationships/hyperlink" Target="https://archive.org/download/ni-roms/roms/Sega%20-%20Mega%20Drive%20-%20Genesis.zip/Traysia%20%28World%29%20%28Evercade%29%20%28Aftermarket%29%20%28Unl%29.zip" TargetMode="External"/><Relationship Id="rId1501" Type="http://schemas.openxmlformats.org/officeDocument/2006/relationships/hyperlink" Target="https://archive.org/download/ni-roms/roms/Sega%20-%20Mega%20Drive%20-%20Genesis.zip/McDonald%27s%20Treasure%20Land%20Adventure%20%28Europe%29.zip" TargetMode="External"/><Relationship Id="rId2832" Type="http://schemas.openxmlformats.org/officeDocument/2006/relationships/hyperlink" Target="https://archive.org/download/ni-roms/roms/Sega%20-%20Mega%20Drive%20-%20Genesis.zip/Triple%20Play%20-%20Gold%20Edition%20%28USA%29.zip" TargetMode="External"/><Relationship Id="rId1502" Type="http://schemas.openxmlformats.org/officeDocument/2006/relationships/hyperlink" Target="https://archive.org/download/ni-roms/roms/Sega%20-%20Mega%20Drive%20-%20Genesis.zip/McDonald%27s%20Treasure%20Land%20Adventure%20%28Japan%29%20%28Beta%29.zip" TargetMode="External"/><Relationship Id="rId2833" Type="http://schemas.openxmlformats.org/officeDocument/2006/relationships/hyperlink" Target="https://archive.org/download/ni-roms/roms/Sega%20-%20Mega%20Drive%20-%20Genesis.zip/Triple%20Play%2096%20%28USA%29.zip" TargetMode="External"/><Relationship Id="rId1503" Type="http://schemas.openxmlformats.org/officeDocument/2006/relationships/hyperlink" Target="https://archive.org/download/ni-roms/roms/Sega%20-%20Mega%20Drive%20-%20Genesis.zip/McDonald%27s%20Treasure%20Land%20Adventure%20%28Japan%29.zip" TargetMode="External"/><Relationship Id="rId2834" Type="http://schemas.openxmlformats.org/officeDocument/2006/relationships/hyperlink" Target="https://archive.org/download/ni-roms/roms/Sega%20-%20Mega%20Drive%20-%20Genesis.zip/Tro-Now%20%28World%29%20%28Aftermarket%29%20%28Unl%29.zip" TargetMode="External"/><Relationship Id="rId1504" Type="http://schemas.openxmlformats.org/officeDocument/2006/relationships/hyperlink" Target="https://archive.org/download/ni-roms/roms/Sega%20-%20Mega%20Drive%20-%20Genesis.zip/McDonald%27s%20Treasure%20Land%20Adventure%20%28USA%29.zip" TargetMode="External"/><Relationship Id="rId2835" Type="http://schemas.openxmlformats.org/officeDocument/2006/relationships/hyperlink" Target="https://archive.org/download/ni-roms/roms/Sega%20-%20Mega%20Drive%20-%20Genesis.zip/Tro-Now%20%28World%29%20%28Beta%29%20%28bitbitJAM%202015%29%20%28Aftermarket%29%20%28Unl%29.zip" TargetMode="External"/><Relationship Id="rId1505" Type="http://schemas.openxmlformats.org/officeDocument/2006/relationships/hyperlink" Target="https://archive.org/download/ni-roms/roms/Sega%20-%20Mega%20Drive%20-%20Genesis.zip/Medal%20City%20%28Japan%29%20%28SegaNet%29.zip" TargetMode="External"/><Relationship Id="rId2836" Type="http://schemas.openxmlformats.org/officeDocument/2006/relationships/hyperlink" Target="https://archive.org/download/ni-roms/roms/Sega%20-%20Mega%20Drive%20-%20Genesis.zip/Tron%20Genesis%20%28World%29%20%28Fr%29%20%28Demo%29%20%28Aftermarket%29%20%28Unl%29.zip" TargetMode="External"/><Relationship Id="rId1506" Type="http://schemas.openxmlformats.org/officeDocument/2006/relationships/hyperlink" Target="https://archive.org/download/ni-roms/roms/Sega%20-%20Mega%20Drive%20-%20Genesis.zip/Mega-lo-Mania%20%28Europe%29%20%28Beta%29.zip" TargetMode="External"/><Relationship Id="rId2837" Type="http://schemas.openxmlformats.org/officeDocument/2006/relationships/hyperlink" Target="https://archive.org/download/ni-roms/roms/Sega%20-%20Mega%20Drive%20-%20Genesis.zip/Trouble%20Shooter%20%28USA%29%20%28Beta%29%20%281991-09-12%29.zip" TargetMode="External"/><Relationship Id="rId1507" Type="http://schemas.openxmlformats.org/officeDocument/2006/relationships/hyperlink" Target="https://archive.org/download/ni-roms/roms/Sega%20-%20Mega%20Drive%20-%20Genesis.zip/Mega-lo-Mania%20%28Europe%29.zip" TargetMode="External"/><Relationship Id="rId2838" Type="http://schemas.openxmlformats.org/officeDocument/2006/relationships/hyperlink" Target="https://archive.org/download/ni-roms/roms/Sega%20-%20Mega%20Drive%20-%20Genesis.zip/Trouble%20Shooter%20%28USA%29.zip" TargetMode="External"/><Relationship Id="rId1508" Type="http://schemas.openxmlformats.org/officeDocument/2006/relationships/hyperlink" Target="https://archive.org/download/ni-roms/roms/Sega%20-%20Mega%20Drive%20-%20Genesis.zip/Mega-lo-Mania%20%28France%29.zip" TargetMode="External"/><Relationship Id="rId2839" Type="http://schemas.openxmlformats.org/officeDocument/2006/relationships/hyperlink" Target="https://archive.org/download/ni-roms/roms/Sega%20-%20Mega%20Drive%20-%20Genesis.zip/Troy%20Aikman%20NFL%20Football%20%28USA%29.zip" TargetMode="External"/><Relationship Id="rId1509" Type="http://schemas.openxmlformats.org/officeDocument/2006/relationships/hyperlink" Target="https://archive.org/download/ni-roms/roms/Sega%20-%20Mega%20Drive%20-%20Genesis.zip/Mega-lo-Mania%20%28World%29%20%28Evercade%29%20%28Aftermarket%29%20%28Unl%29.zip" TargetMode="External"/><Relationship Id="rId2800" Type="http://schemas.openxmlformats.org/officeDocument/2006/relationships/hyperlink" Target="https://archive.org/download/ni-roms/roms/Sega%20-%20Mega%20Drive%20-%20Genesis.zip/Toki%20-%20Going%20Ape%20Spit%20%28USA%2C%20Europe%29.zip" TargetMode="External"/><Relationship Id="rId2801" Type="http://schemas.openxmlformats.org/officeDocument/2006/relationships/hyperlink" Target="https://archive.org/download/ni-roms/roms/Sega%20-%20Mega%20Drive%20-%20Genesis.zip/Toki%20no%20Keishousha%20-%20Phantasy%20Star%20III%20%28Japan%29.zip" TargetMode="External"/><Relationship Id="rId2802" Type="http://schemas.openxmlformats.org/officeDocument/2006/relationships/hyperlink" Target="https://archive.org/download/ni-roms/roms/Sega%20-%20Mega%20Drive%20-%20Genesis.zip/Tom%20Clown%20%28Taiwan%29%20%28En%29%20%28Unl%29.zip" TargetMode="External"/><Relationship Id="rId2803" Type="http://schemas.openxmlformats.org/officeDocument/2006/relationships/hyperlink" Target="https://archive.org/download/ni-roms/roms/Sega%20-%20Mega%20Drive%20-%20Genesis.zip/Tom%20Mason%27s%20Dinosaurs%20for%20Hire%20%28USA%29%20%28Beta%29%20%281993-03-xx%29.zip" TargetMode="External"/><Relationship Id="rId2804" Type="http://schemas.openxmlformats.org/officeDocument/2006/relationships/hyperlink" Target="https://archive.org/download/ni-roms/roms/Sega%20-%20Mega%20Drive%20-%20Genesis.zip/Tom%20Mason%27s%20Dinosaurs%20for%20Hire%20%28USA%29%20%28Beta%29%20%281993-04-26%29.zip" TargetMode="External"/><Relationship Id="rId2805" Type="http://schemas.openxmlformats.org/officeDocument/2006/relationships/hyperlink" Target="https://archive.org/download/ni-roms/roms/Sega%20-%20Mega%20Drive%20-%20Genesis.zip/Tom%20Mason%27s%20Dinosaurs%20for%20Hire%20%28USA%29%20%28Beta%29%20%281993-04-27%29.zip" TargetMode="External"/><Relationship Id="rId2806" Type="http://schemas.openxmlformats.org/officeDocument/2006/relationships/hyperlink" Target="https://archive.org/download/ni-roms/roms/Sega%20-%20Mega%20Drive%20-%20Genesis.zip/Tom%20Mason%27s%20Dinosaurs%20for%20Hire%20%28USA%29%20%28Beta%29%20%281993-05-02%29.zip" TargetMode="External"/><Relationship Id="rId2807" Type="http://schemas.openxmlformats.org/officeDocument/2006/relationships/hyperlink" Target="https://archive.org/download/ni-roms/roms/Sega%20-%20Mega%20Drive%20-%20Genesis.zip/Tom%20Mason%27s%20Dinosaurs%20for%20Hire%20%28USA%29.zip" TargetMode="External"/><Relationship Id="rId2808" Type="http://schemas.openxmlformats.org/officeDocument/2006/relationships/hyperlink" Target="https://archive.org/download/ni-roms/roms/Sega%20-%20Mega%20Drive%20-%20Genesis.zip/Tom%20and%20Jerry%20-%20Frantic%20Antics%21%20%28USA%29%20%28Beta%29.zip" TargetMode="External"/><Relationship Id="rId2809" Type="http://schemas.openxmlformats.org/officeDocument/2006/relationships/hyperlink" Target="https://archive.org/download/ni-roms/roms/Sega%20-%20Mega%20Drive%20-%20Genesis.zip/Tom%20and%20Jerry%20-%20Frantic%20Antics%21%20%28USA%29.zip" TargetMode="External"/><Relationship Id="rId1576" Type="http://schemas.openxmlformats.org/officeDocument/2006/relationships/hyperlink" Target="https://archive.org/download/ni-roms/roms/Sega%20-%20Mega%20Drive%20-%20Genesis.zip/Michael%20Jackson%27s%20Moonwalker%20%28World%29%20%28Rev%20A%29.zip" TargetMode="External"/><Relationship Id="rId1577" Type="http://schemas.openxmlformats.org/officeDocument/2006/relationships/hyperlink" Target="https://archive.org/download/ni-roms/roms/Sega%20-%20Mega%20Drive%20-%20Genesis.zip/Mick%20%26%20Mack%20as%20the%20Global%20Gladiators%20%28USA%29%20%28Beta%29.zip" TargetMode="External"/><Relationship Id="rId1578" Type="http://schemas.openxmlformats.org/officeDocument/2006/relationships/hyperlink" Target="https://archive.org/download/ni-roms/roms/Sega%20-%20Mega%20Drive%20-%20Genesis.zip/Mick%20%26%20Mack%20as%20the%20Global%20Gladiators%20%28USA%29.zip" TargetMode="External"/><Relationship Id="rId1579" Type="http://schemas.openxmlformats.org/officeDocument/2006/relationships/hyperlink" Target="https://archive.org/download/ni-roms/roms/Sega%20-%20Mega%20Drive%20-%20Genesis.zip/Mickey%27s%20Ultimate%20Challenge%20%28USA%29.zip" TargetMode="External"/><Relationship Id="rId987" Type="http://schemas.openxmlformats.org/officeDocument/2006/relationships/hyperlink" Target="https://archive.org/download/ni-roms/roms/Sega%20-%20Mega%20Drive%20-%20Genesis.zip/Flux%20%28Europe%29%20%28Beta%29%20%28Program%29.zip" TargetMode="External"/><Relationship Id="rId986" Type="http://schemas.openxmlformats.org/officeDocument/2006/relationships/hyperlink" Target="https://archive.org/download/ni-roms/roms/Sega%20-%20Mega%20Drive%20-%20Genesis.zip/Flintstones%2C%20The%20%28USA%29%20%28Taito%29.zip" TargetMode="External"/><Relationship Id="rId985" Type="http://schemas.openxmlformats.org/officeDocument/2006/relationships/hyperlink" Target="https://archive.org/download/ni-roms/roms/Sega%20-%20Mega%20Drive%20-%20Genesis.zip/Flintstones%2C%20The%20%28USA%29%20%28Proto%29%20%28Ocean%29.zip" TargetMode="External"/><Relationship Id="rId984" Type="http://schemas.openxmlformats.org/officeDocument/2006/relationships/hyperlink" Target="https://archive.org/download/ni-roms/roms/Sega%20-%20Mega%20Drive%20-%20Genesis.zip/Flintstones%2C%20The%20%28USA%29%20%28Beta%29%20%281992-11-05%29%20%28Taito%29.zip" TargetMode="External"/><Relationship Id="rId989" Type="http://schemas.openxmlformats.org/officeDocument/2006/relationships/hyperlink" Target="https://archive.org/download/ni-roms/roms/Sega%20-%20Mega%20Drive%20-%20Genesis.zip/Forca%20Alienigena%20%28Brazil%29.zip" TargetMode="External"/><Relationship Id="rId988" Type="http://schemas.openxmlformats.org/officeDocument/2006/relationships/hyperlink" Target="https://archive.org/download/ni-roms/roms/Sega%20-%20Mega%20Drive%20-%20Genesis.zip/Flux%20%28Europe%29%20%28Program%29.zip" TargetMode="External"/><Relationship Id="rId1570" Type="http://schemas.openxmlformats.org/officeDocument/2006/relationships/hyperlink" Target="https://archive.org/download/ni-roms/roms/Sega%20-%20Mega%20Drive%20-%20Genesis.zip/Metal%20Slug%20Warfare%20%28World%29%20%28v2.1%29%20%28Demo%29%20%28Aftermarket%29%20%28Unl%29.zip" TargetMode="External"/><Relationship Id="rId1571" Type="http://schemas.openxmlformats.org/officeDocument/2006/relationships/hyperlink" Target="https://archive.org/download/ni-roms/roms/Sega%20-%20Mega%20Drive%20-%20Genesis.zip/Metal%20Slug%20Warfare%20%28World%29%20%28v2.2%29%20%28Demo%29%20%28Aftermarket%29%20%28Unl%29.zip" TargetMode="External"/><Relationship Id="rId983" Type="http://schemas.openxmlformats.org/officeDocument/2006/relationships/hyperlink" Target="https://archive.org/download/ni-roms/roms/Sega%20-%20Mega%20Drive%20-%20Genesis.zip/Flintstones%2C%20The%20%28Japan%29%20%28Taito%29.zip" TargetMode="External"/><Relationship Id="rId1572" Type="http://schemas.openxmlformats.org/officeDocument/2006/relationships/hyperlink" Target="https://archive.org/download/ni-roms/roms/Sega%20-%20Mega%20Drive%20-%20Genesis.zip/Metal%20Slug%20Warfare%20%28World%29%20%28v2.2a%29%20%28Demo%29%20%28Aftermarket%29%20%28Unl%29.zip" TargetMode="External"/><Relationship Id="rId982" Type="http://schemas.openxmlformats.org/officeDocument/2006/relationships/hyperlink" Target="https://archive.org/download/ni-roms/roms/Sega%20-%20Mega%20Drive%20-%20Genesis.zip/Flintstones%2C%20The%20%28Europe%29%20%28Taito%29.zip" TargetMode="External"/><Relationship Id="rId1573" Type="http://schemas.openxmlformats.org/officeDocument/2006/relationships/hyperlink" Target="https://archive.org/download/ni-roms/roms/Sega%20-%20Mega%20Drive%20-%20Genesis.zip/Metal%20Slug%20Warfare%20%28World%29%20%28v2.3%29%20%28Demo%29%20%28Aftermarket%29%20%28Unl%29.zip" TargetMode="External"/><Relationship Id="rId981" Type="http://schemas.openxmlformats.org/officeDocument/2006/relationships/hyperlink" Target="https://archive.org/download/ni-roms/roms/Sega%20-%20Mega%20Drive%20-%20Genesis.zip/Flink%20%28Europe%29%20%28En%2CFr%2CDe%29.zip" TargetMode="External"/><Relationship Id="rId1574" Type="http://schemas.openxmlformats.org/officeDocument/2006/relationships/hyperlink" Target="https://archive.org/download/ni-roms/roms/Sega%20-%20Mega%20Drive%20-%20Genesis.zip/Michael%20Jackson%27s%20Moonwalker%20%28Japan%2C%20USA%29%20%28En%29%20%28Beta%29%20%281990-04-24%29.zip" TargetMode="External"/><Relationship Id="rId980" Type="http://schemas.openxmlformats.org/officeDocument/2006/relationships/hyperlink" Target="https://archive.org/download/ni-roms/roms/Sega%20-%20Mega%20Drive%20-%20Genesis.zip/Flink%20%28Europe%29%20%28En%2CFr%2CDe%29%20%28Beta%29.zip" TargetMode="External"/><Relationship Id="rId1575" Type="http://schemas.openxmlformats.org/officeDocument/2006/relationships/hyperlink" Target="https://archive.org/download/ni-roms/roms/Sega%20-%20Mega%20Drive%20-%20Genesis.zip/Michael%20Jackson%27s%20Moonwalker%20%28Japan%2C%20USA%29%20%28En%29.zip" TargetMode="External"/><Relationship Id="rId1565" Type="http://schemas.openxmlformats.org/officeDocument/2006/relationships/hyperlink" Target="https://archive.org/download/ni-roms/roms/Sega%20-%20Mega%20Drive%20-%20Genesis.zip/Metal%20Blast%202277%20%28World%29%20%28Demo%29%20%28Aftermarket%29%20%28Unl%29.zip" TargetMode="External"/><Relationship Id="rId2896" Type="http://schemas.openxmlformats.org/officeDocument/2006/relationships/hyperlink" Target="https://archive.org/download/ni-roms/roms/Sega%20-%20Mega%20Drive%20-%20Genesis.zip/Valis%20III%20%28World%29%20%28Evercade%29%20%28Aftermarket%29%20%28Unl%29.zip" TargetMode="External"/><Relationship Id="rId1566" Type="http://schemas.openxmlformats.org/officeDocument/2006/relationships/hyperlink" Target="https://archive.org/download/ni-roms/roms/Sega%20-%20Mega%20Drive%20-%20Genesis.zip/Metal%20Dragon%20%28World%29%20%28v1.2%29%20%28Demo%29%20%28Aftermarket%29%20%28Unl%29.zip" TargetMode="External"/><Relationship Id="rId2897" Type="http://schemas.openxmlformats.org/officeDocument/2006/relationships/hyperlink" Target="https://archive.org/download/ni-roms/roms/Sega%20-%20Mega%20Drive%20-%20Genesis.zip/Vampire%20Killer%20%28Japan%29%20%28Castlevania%20Anniversary%20Collection%29.zip" TargetMode="External"/><Relationship Id="rId1567" Type="http://schemas.openxmlformats.org/officeDocument/2006/relationships/hyperlink" Target="https://archive.org/download/ni-roms/roms/Sega%20-%20Mega%20Drive%20-%20Genesis.zip/Metal%20Fangs%20%28Japan%29.zip" TargetMode="External"/><Relationship Id="rId2898" Type="http://schemas.openxmlformats.org/officeDocument/2006/relationships/hyperlink" Target="https://archive.org/download/ni-roms/roms/Sega%20-%20Mega%20Drive%20-%20Genesis.zip/Vampire%20Killer%20%28Japan%29%20%28Mega%20Drive%20Mini%29.zip" TargetMode="External"/><Relationship Id="rId1568" Type="http://schemas.openxmlformats.org/officeDocument/2006/relationships/hyperlink" Target="https://archive.org/download/ni-roms/roms/Sega%20-%20Mega%20Drive%20-%20Genesis.zip/Metal%20Slug%20%28World%29%20%28Proto%29%20%28Aftermarket%29%20%28Unl%29.zip" TargetMode="External"/><Relationship Id="rId2899" Type="http://schemas.openxmlformats.org/officeDocument/2006/relationships/hyperlink" Target="https://archive.org/download/ni-roms/roms/Sega%20-%20Mega%20Drive%20-%20Genesis.zip/Vampire%20Killer%20%28Japan%29.zip" TargetMode="External"/><Relationship Id="rId1569" Type="http://schemas.openxmlformats.org/officeDocument/2006/relationships/hyperlink" Target="https://archive.org/download/ni-roms/roms/Sega%20-%20Mega%20Drive%20-%20Genesis.zip/Metal%20Slug%20Warfare%20%28World%29%20%28v2.0%29%20%28Demo%29%20%28Aftermarket%29%20%28Unl%29.zip" TargetMode="External"/><Relationship Id="rId976" Type="http://schemas.openxmlformats.org/officeDocument/2006/relationships/hyperlink" Target="https://archive.org/download/ni-roms/roms/Sega%20-%20Mega%20Drive%20-%20Genesis.zip/Flashback%20%28Europe%29%20%28En%2CFr%29.zip" TargetMode="External"/><Relationship Id="rId975" Type="http://schemas.openxmlformats.org/officeDocument/2006/relationships/hyperlink" Target="https://archive.org/download/ni-roms/roms/Sega%20-%20Mega%20Drive%20-%20Genesis.zip/Flashback%20%28Europe%29%20%28En%2CFr%29%20%28Beta%29%20%281992-09-18%29.zip" TargetMode="External"/><Relationship Id="rId974" Type="http://schemas.openxmlformats.org/officeDocument/2006/relationships/hyperlink" Target="https://archive.org/download/ni-roms/roms/Sega%20-%20Mega%20Drive%20-%20Genesis.zip/Flash%20Point%20%28Japan%29%20%28En%29%20%28Proto%29.zip" TargetMode="External"/><Relationship Id="rId973" Type="http://schemas.openxmlformats.org/officeDocument/2006/relationships/hyperlink" Target="https://archive.org/download/ni-roms/roms/Sega%20-%20Mega%20Drive%20-%20Genesis.zip/Flappy%20Bird%20%28World%29%20%28Ru%29%20%28Aftermarket%29%20%28Unl%29.zip" TargetMode="External"/><Relationship Id="rId979" Type="http://schemas.openxmlformats.org/officeDocument/2006/relationships/hyperlink" Target="https://archive.org/download/ni-roms/roms/Sega%20-%20Mega%20Drive%20-%20Genesis.zip/Flicky%20%28USA%2C%20Europe%29.zip" TargetMode="External"/><Relationship Id="rId978" Type="http://schemas.openxmlformats.org/officeDocument/2006/relationships/hyperlink" Target="https://archive.org/download/ni-roms/roms/Sega%20-%20Mega%20Drive%20-%20Genesis.zip/Flashback%20-%20The%20Quest%20for%20Identity%20%28USA%29%20%28En%2CFr%29.zip" TargetMode="External"/><Relationship Id="rId977" Type="http://schemas.openxmlformats.org/officeDocument/2006/relationships/hyperlink" Target="https://archive.org/download/ni-roms/roms/Sega%20-%20Mega%20Drive%20-%20Genesis.zip/Flashback%20%28Japan%29.zip" TargetMode="External"/><Relationship Id="rId2890" Type="http://schemas.openxmlformats.org/officeDocument/2006/relationships/hyperlink" Target="https://archive.org/download/ni-roms/roms/Sega%20-%20Mega%20Drive%20-%20Genesis.zip/VS%20Puyo%20Puyo%20Sun%20%28USA%2C%20Europe%29%20%28Mega%20Drive%20Mini%202%2C%20Genesis%20Mini%202%29.zip" TargetMode="External"/><Relationship Id="rId1560" Type="http://schemas.openxmlformats.org/officeDocument/2006/relationships/hyperlink" Target="https://archive.org/download/ni-roms/roms/Sega%20-%20Mega%20Drive%20-%20Genesis.zip/Menghuan%20Shuiguo%20Pan%20-%20777%20Casino%20%28Taiwan%29%20%28Unl%29.zip" TargetMode="External"/><Relationship Id="rId2891" Type="http://schemas.openxmlformats.org/officeDocument/2006/relationships/hyperlink" Target="https://archive.org/download/ni-roms/roms/Sega%20-%20Mega%20Drive%20-%20Genesis.zip/Valis%20%28USA%29%20%28Beta%29%20%281991-10-25%29%20%28Sega%20Channel%29.zip" TargetMode="External"/><Relationship Id="rId972" Type="http://schemas.openxmlformats.org/officeDocument/2006/relationships/hyperlink" Target="https://archive.org/download/ni-roms/roms/Sega%20-%20Mega%20Drive%20-%20Genesis.zip/FlammenWerfer%20%28World%29%20%28Aftermarket%29%20%28Unl%29.zip" TargetMode="External"/><Relationship Id="rId1561" Type="http://schemas.openxmlformats.org/officeDocument/2006/relationships/hyperlink" Target="https://archive.org/download/ni-roms/roms/Sega%20-%20Mega%20Drive%20-%20Genesis.zip/Menghuan%20Zhi%20Xing%20III%20%28China%29%20%28Aftermarket%29%20%28Pirate%29.zip" TargetMode="External"/><Relationship Id="rId2892" Type="http://schemas.openxmlformats.org/officeDocument/2006/relationships/hyperlink" Target="https://archive.org/download/ni-roms/roms/Sega%20-%20Mega%20Drive%20-%20Genesis.zip/Valis%20%28USA%29.zip" TargetMode="External"/><Relationship Id="rId971" Type="http://schemas.openxmlformats.org/officeDocument/2006/relationships/hyperlink" Target="https://archive.org/download/ni-roms/roms/Sega%20-%20Mega%20Drive%20-%20Genesis.zip/FlameBall%20%28World%29%20%28Demo%29%20%28Aftermarket%29%20%28Unl%29.zip" TargetMode="External"/><Relationship Id="rId1562" Type="http://schemas.openxmlformats.org/officeDocument/2006/relationships/hyperlink" Target="https://archive.org/download/ni-roms/roms/Sega%20-%20Mega%20Drive%20-%20Genesis.zip/Mengnake%20Huangzu%20-%20Zuizhong%20Zhandou%20Chuanshuo%20%28China%29%20%28Pirate%29.zip" TargetMode="External"/><Relationship Id="rId2893" Type="http://schemas.openxmlformats.org/officeDocument/2006/relationships/hyperlink" Target="https://archive.org/download/ni-roms/roms/Sega%20-%20Mega%20Drive%20-%20Genesis.zip/Valis%20%28World%29%20%28Evercade%29%20%28Aftermarket%29%20%28Unl%29.zip" TargetMode="External"/><Relationship Id="rId970" Type="http://schemas.openxmlformats.org/officeDocument/2006/relationships/hyperlink" Target="https://archive.org/download/ni-roms/roms/Sega%20-%20Mega%20Drive%20-%20Genesis.zip/Fix-It%20Felix%20Jr.%20%28World%29%20%28v0.01b%29%20%28Beta%29%20%28Aftermarket%29%20%28Pirate%29.zip" TargetMode="External"/><Relationship Id="rId1563" Type="http://schemas.openxmlformats.org/officeDocument/2006/relationships/hyperlink" Target="https://archive.org/download/ni-roms/roms/Sega%20-%20Mega%20Drive%20-%20Genesis.zip/Mercs%20%28World%29.zip" TargetMode="External"/><Relationship Id="rId2894" Type="http://schemas.openxmlformats.org/officeDocument/2006/relationships/hyperlink" Target="https://archive.org/download/ni-roms/roms/Sega%20-%20Mega%20Drive%20-%20Genesis.zip/Valis%20III%20%28Japan%29.zip" TargetMode="External"/><Relationship Id="rId1564" Type="http://schemas.openxmlformats.org/officeDocument/2006/relationships/hyperlink" Target="https://archive.org/download/ni-roms/roms/Sega%20-%20Mega%20Drive%20-%20Genesis.zip/Metal%20Blast%202277%20%28World%29%20%28Aftermarket%29%20%28Unl%29.zip" TargetMode="External"/><Relationship Id="rId2895" Type="http://schemas.openxmlformats.org/officeDocument/2006/relationships/hyperlink" Target="https://archive.org/download/ni-roms/roms/Sega%20-%20Mega%20Drive%20-%20Genesis.zip/Valis%20III%20%28USA%29.zip" TargetMode="External"/><Relationship Id="rId1598" Type="http://schemas.openxmlformats.org/officeDocument/2006/relationships/hyperlink" Target="https://archive.org/download/ni-roms/roms/Sega%20-%20Mega%20Drive%20-%20Genesis.zip/Midnight%20Resistance%20%28USA%29.zip" TargetMode="External"/><Relationship Id="rId1599" Type="http://schemas.openxmlformats.org/officeDocument/2006/relationships/hyperlink" Target="https://archive.org/download/ni-roms/roms/Sega%20-%20Mega%20Drive%20-%20Genesis.zip/Midnight%20Resistance%20%28World%29%20%28Evercade%29%20%28Aftermarket%29%20%28Unl%29.zip" TargetMode="External"/><Relationship Id="rId1590" Type="http://schemas.openxmlformats.org/officeDocument/2006/relationships/hyperlink" Target="https://archive.org/download/ni-roms/roms/Sega%20-%20Mega%20Drive%20-%20Genesis.zip/Micro%20Machines%20-%20Military%20%28Europe%29%20%28Beta%29%20%281995%29.zip" TargetMode="External"/><Relationship Id="rId1591" Type="http://schemas.openxmlformats.org/officeDocument/2006/relationships/hyperlink" Target="https://archive.org/download/ni-roms/roms/Sega%20-%20Mega%20Drive%20-%20Genesis.zip/Micro%20Machines%20-%20Military%20%28Europe%29%20%28J-Cart%29.zip" TargetMode="External"/><Relationship Id="rId1592" Type="http://schemas.openxmlformats.org/officeDocument/2006/relationships/hyperlink" Target="https://archive.org/download/ni-roms/roms/Sega%20-%20Mega%20Drive%20-%20Genesis.zip/Micro%20Machines%20-%20Turbo%20Tournament%2096%20%28Europe%29%20%28J-Cart%29.zip" TargetMode="External"/><Relationship Id="rId1593" Type="http://schemas.openxmlformats.org/officeDocument/2006/relationships/hyperlink" Target="https://archive.org/download/ni-roms/roms/Sega%20-%20Mega%20Drive%20-%20Genesis.zip/Micro%20Machines%20-%20Turbo%20Tournament%2096%20%28Europe%29%20%28Rev%201%29%20%28J-Cart%29.zip" TargetMode="External"/><Relationship Id="rId1594" Type="http://schemas.openxmlformats.org/officeDocument/2006/relationships/hyperlink" Target="https://archive.org/download/ni-roms/roms/Sega%20-%20Mega%20Drive%20-%20Genesis.zip/Micro%20Machines%202%20-%20Turbo%20Tournament%20%28Europe%29%20%28Beta%29.zip" TargetMode="External"/><Relationship Id="rId1595" Type="http://schemas.openxmlformats.org/officeDocument/2006/relationships/hyperlink" Target="https://archive.org/download/ni-roms/roms/Sega%20-%20Mega%20Drive%20-%20Genesis.zip/Micro%20Machines%202%20-%20Turbo%20Tournament%20%28Europe%29%20%28J-Cart%29.zip" TargetMode="External"/><Relationship Id="rId1596" Type="http://schemas.openxmlformats.org/officeDocument/2006/relationships/hyperlink" Target="https://archive.org/download/ni-roms/roms/Sega%20-%20Mega%20Drive%20-%20Genesis.zip/Micro%20Machines%202%20-%20Turbo%20Tournament%20%28Europe%29.zip" TargetMode="External"/><Relationship Id="rId1597" Type="http://schemas.openxmlformats.org/officeDocument/2006/relationships/hyperlink" Target="https://archive.org/download/ni-roms/roms/Sega%20-%20Mega%20Drive%20-%20Genesis.zip/Midnight%20Resistance%20%28Japan%29.zip" TargetMode="External"/><Relationship Id="rId1587" Type="http://schemas.openxmlformats.org/officeDocument/2006/relationships/hyperlink" Target="https://archive.org/download/ni-roms/roms/Sega%20-%20Mega%20Drive%20-%20Genesis.zip/Micro%20Machines%20%28Europe%29.zip" TargetMode="External"/><Relationship Id="rId1588" Type="http://schemas.openxmlformats.org/officeDocument/2006/relationships/hyperlink" Target="https://archive.org/download/ni-roms/roms/Sega%20-%20Mega%20Drive%20-%20Genesis.zip/Micro%20Machines%20%28USA%29%20%28Rev%201%29.zip" TargetMode="External"/><Relationship Id="rId1589" Type="http://schemas.openxmlformats.org/officeDocument/2006/relationships/hyperlink" Target="https://archive.org/download/ni-roms/roms/Sega%20-%20Mega%20Drive%20-%20Genesis.zip/Micro%20Machines%20%28USA%29.zip" TargetMode="External"/><Relationship Id="rId998" Type="http://schemas.openxmlformats.org/officeDocument/2006/relationships/hyperlink" Target="https://archive.org/download/ni-roms/roms/Sega%20-%20Mega%20Drive%20-%20Genesis.zip/Frogger%20%28USA%29.zip" TargetMode="External"/><Relationship Id="rId997" Type="http://schemas.openxmlformats.org/officeDocument/2006/relationships/hyperlink" Target="https://archive.org/download/ni-roms/roms/Sega%20-%20Mega%20Drive%20-%20Genesis.zip/Frogger%20%28USA%29%20%28Rev%201%29.zip" TargetMode="External"/><Relationship Id="rId996" Type="http://schemas.openxmlformats.org/officeDocument/2006/relationships/hyperlink" Target="https://archive.org/download/ni-roms/roms/Sega%20-%20Mega%20Drive%20-%20Genesis.zip/Frog%20Dude%20%28Europe%29%20%28Proto%29.zip" TargetMode="External"/><Relationship Id="rId995" Type="http://schemas.openxmlformats.org/officeDocument/2006/relationships/hyperlink" Target="https://archive.org/download/ni-roms/roms/Sega%20-%20Mega%20Drive%20-%20Genesis.zip/Frank%20Thomas%20Big%20Hurt%20Baseball%20%28USA%2C%20Europe%29.zip" TargetMode="External"/><Relationship Id="rId999" Type="http://schemas.openxmlformats.org/officeDocument/2006/relationships/hyperlink" Target="https://archive.org/download/ni-roms/roms/Sega%20-%20Mega%20Drive%20-%20Genesis.zip/From%20TV%20Animation%20Slam%20Dunk%20-%20Kyougou%20Makkou%20Taiketsu%21%20%28Japan%29.zip" TargetMode="External"/><Relationship Id="rId990" Type="http://schemas.openxmlformats.org/officeDocument/2006/relationships/hyperlink" Target="https://archive.org/download/ni-roms/roms/Sega%20-%20Mega%20Drive%20-%20Genesis.zip/Foreman%20for%20Real%20%28World%29.zip" TargetMode="External"/><Relationship Id="rId1580" Type="http://schemas.openxmlformats.org/officeDocument/2006/relationships/hyperlink" Target="https://archive.org/download/ni-roms/roms/Sega%20-%20Mega%20Drive%20-%20Genesis.zip/Mickey%20Mania%20%28Europe%29.zip" TargetMode="External"/><Relationship Id="rId1581" Type="http://schemas.openxmlformats.org/officeDocument/2006/relationships/hyperlink" Target="https://archive.org/download/ni-roms/roms/Sega%20-%20Mega%20Drive%20-%20Genesis.zip/Mickey%20Mania%20-%20The%20Timeless%20Adventures%20of%20Mickey%20Mouse%20%28Japan%29.zip" TargetMode="External"/><Relationship Id="rId1582" Type="http://schemas.openxmlformats.org/officeDocument/2006/relationships/hyperlink" Target="https://archive.org/download/ni-roms/roms/Sega%20-%20Mega%20Drive%20-%20Genesis.zip/Mickey%20Mania%20-%20The%20Timeless%20Adventures%20of%20Mickey%20Mouse%20%28USA%29%20%28Beta%29%20%281994-07-xx%29.zip" TargetMode="External"/><Relationship Id="rId994" Type="http://schemas.openxmlformats.org/officeDocument/2006/relationships/hyperlink" Target="https://archive.org/download/ni-roms/roms/Sega%20-%20Mega%20Drive%20-%20Genesis.zip/Foxy%20Land%20%28World%29%20%28Demo%29%20%28Aftermarket%29%20%28Unl%29.zip" TargetMode="External"/><Relationship Id="rId1583" Type="http://schemas.openxmlformats.org/officeDocument/2006/relationships/hyperlink" Target="https://archive.org/download/ni-roms/roms/Sega%20-%20Mega%20Drive%20-%20Genesis.zip/Mickey%20Mania%20-%20The%20Timeless%20Adventures%20of%20Mickey%20Mouse%20%28USA%29%20%28Beta%29%20%281994-09-xx%29.zip" TargetMode="External"/><Relationship Id="rId993" Type="http://schemas.openxmlformats.org/officeDocument/2006/relationships/hyperlink" Target="https://archive.org/download/ni-roms/roms/Sega%20-%20Mega%20Drive%20-%20Genesis.zip/Formula%20One%20%28USA%29.zip" TargetMode="External"/><Relationship Id="rId1584" Type="http://schemas.openxmlformats.org/officeDocument/2006/relationships/hyperlink" Target="https://archive.org/download/ni-roms/roms/Sega%20-%20Mega%20Drive%20-%20Genesis.zip/Mickey%20Mania%20-%20The%20Timeless%20Adventures%20of%20Mickey%20Mouse%20%28USA%29.zip" TargetMode="External"/><Relationship Id="rId992" Type="http://schemas.openxmlformats.org/officeDocument/2006/relationships/hyperlink" Target="https://archive.org/download/ni-roms/roms/Sega%20-%20Mega%20Drive%20-%20Genesis.zip/Forgotten%20Worlds%20%28World%29.zip" TargetMode="External"/><Relationship Id="rId1585" Type="http://schemas.openxmlformats.org/officeDocument/2006/relationships/hyperlink" Target="https://archive.org/download/ni-roms/roms/Sega%20-%20Mega%20Drive%20-%20Genesis.zip/Micro%20Machines%20%28Europe%29%20%28Alt%29.zip" TargetMode="External"/><Relationship Id="rId991" Type="http://schemas.openxmlformats.org/officeDocument/2006/relationships/hyperlink" Target="https://archive.org/download/ni-roms/roms/Sega%20-%20Mega%20Drive%20-%20Genesis.zip/Forgotten%20Worlds%20%28World%29%20%28Rev%20A%29.zip" TargetMode="External"/><Relationship Id="rId1586" Type="http://schemas.openxmlformats.org/officeDocument/2006/relationships/hyperlink" Target="https://archive.org/download/ni-roms/roms/Sega%20-%20Mega%20Drive%20-%20Genesis.zip/Micro%20Machines%20%28Europe%29%20%28Alt%202%29.zip" TargetMode="External"/><Relationship Id="rId1532" Type="http://schemas.openxmlformats.org/officeDocument/2006/relationships/hyperlink" Target="https://archive.org/download/ni-roms/roms/Sega%20-%20Mega%20Drive%20-%20Genesis.zip/Mega%20Man%20X%20%28World%29%20%28Demo%29%20%28ROM%201%29%20%28Aftermarket%29%20%28Unl%29.zip" TargetMode="External"/><Relationship Id="rId2863" Type="http://schemas.openxmlformats.org/officeDocument/2006/relationships/hyperlink" Target="https://archive.org/download/ni-roms/roms/Sega%20-%20Mega%20Drive%20-%20Genesis.zip/Two%20Tribes%20-%20Populous%20II%20%28Europe%29.zip" TargetMode="External"/><Relationship Id="rId1533" Type="http://schemas.openxmlformats.org/officeDocument/2006/relationships/hyperlink" Target="https://archive.org/download/ni-roms/roms/Sega%20-%20Mega%20Drive%20-%20Genesis.zip/Mega%20Man%20X%20%28World%29%20%28Demo%29%20%28ROM%203%29%20%28Aftermarket%29%20%28Unl%29.zip" TargetMode="External"/><Relationship Id="rId2864" Type="http://schemas.openxmlformats.org/officeDocument/2006/relationships/hyperlink" Target="https://archive.org/download/ni-roms/roms/Sega%20-%20Mega%20Drive%20-%20Genesis.zip/Tyrants%20-%20Fight%20Through%20Time%20%28USA%29.zip" TargetMode="External"/><Relationship Id="rId1534" Type="http://schemas.openxmlformats.org/officeDocument/2006/relationships/hyperlink" Target="https://archive.org/download/ni-roms/roms/Sega%20-%20Mega%20Drive%20-%20Genesis.zip/MegaMind%20%28Japan%29%20%28SegaNet%29.zip" TargetMode="External"/><Relationship Id="rId2865" Type="http://schemas.openxmlformats.org/officeDocument/2006/relationships/hyperlink" Target="https://archive.org/download/ni-roms/roms/Sega%20-%20Mega%20Drive%20-%20Genesis.zip/UWOL%20-%20Quest%20for%20Money%20%28World%29%20%28Aftermarket%29%20%28Unl%29.zip" TargetMode="External"/><Relationship Id="rId1535" Type="http://schemas.openxmlformats.org/officeDocument/2006/relationships/hyperlink" Target="https://archive.org/download/ni-roms/roms/Sega%20-%20Mega%20Drive%20-%20Genesis.zip/Mega%20Mindtris%20%28World%29%20%28Aftermarket%29%20%28Unl%29.zip" TargetMode="External"/><Relationship Id="rId2866" Type="http://schemas.openxmlformats.org/officeDocument/2006/relationships/hyperlink" Target="https://archive.org/download/ni-roms/roms/Sega%20-%20Mega%20Drive%20-%20Genesis.zip/UWOL%20-%20Quest%20for%20Money%20%28World%29%20%28v1.1%29%20%28Aftermarket%29%20%28Unl%29.zip" TargetMode="External"/><Relationship Id="rId1536" Type="http://schemas.openxmlformats.org/officeDocument/2006/relationships/hyperlink" Target="https://archive.org/download/ni-roms/roms/Sega%20-%20Mega%20Drive%20-%20Genesis.zip/Mega%20Mindtris%20%28World%29%20%28v1.2%29%20%28Aftermarket%29%20%28Unl%29.zip" TargetMode="External"/><Relationship Id="rId2867" Type="http://schemas.openxmlformats.org/officeDocument/2006/relationships/hyperlink" Target="https://archive.org/download/ni-roms/roms/Sega%20-%20Mega%20Drive%20-%20Genesis.zip/UWOL%20-%20Quest%20for%20Money%20%28World%29%20%28v1.2%29%20%28Aftermarket%29%20%28Unl%29.zip" TargetMode="External"/><Relationship Id="rId1537" Type="http://schemas.openxmlformats.org/officeDocument/2006/relationships/hyperlink" Target="https://archive.org/download/ni-roms/roms/Sega%20-%20Mega%20Drive%20-%20Genesis.zip/MegaNet%20%28Brazil%29%20%28En%29%20%28Program%29.zip" TargetMode="External"/><Relationship Id="rId2868" Type="http://schemas.openxmlformats.org/officeDocument/2006/relationships/hyperlink" Target="https://archive.org/download/ni-roms/roms/Sega%20-%20Mega%20Drive%20-%20Genesis.zip/Uchuu%20Senkan%20Gomora%20%28Japan%29.zip" TargetMode="External"/><Relationship Id="rId1538" Type="http://schemas.openxmlformats.org/officeDocument/2006/relationships/hyperlink" Target="https://archive.org/download/ni-roms/roms/Sega%20-%20Mega%20Drive%20-%20Genesis.zip/MegaPanel%20%28Japan%29.zip" TargetMode="External"/><Relationship Id="rId2869" Type="http://schemas.openxmlformats.org/officeDocument/2006/relationships/hyperlink" Target="https://archive.org/download/ni-roms/roms/Sega%20-%20Mega%20Drive%20-%20Genesis.zip/Ultimate%20Mortal%20Kombat%203%20%28Europe%29.zip" TargetMode="External"/><Relationship Id="rId1539" Type="http://schemas.openxmlformats.org/officeDocument/2006/relationships/hyperlink" Target="https://archive.org/download/ni-roms/roms/Sega%20-%20Mega%20Drive%20-%20Genesis.zip/Mega%20Q-bert%20%28World%29%20%28Demo%29%20%28Aftermarket%29%20%28Unl%29.zip" TargetMode="External"/><Relationship Id="rId949" Type="http://schemas.openxmlformats.org/officeDocument/2006/relationships/hyperlink" Target="https://archive.org/download/ni-roms/roms/Sega%20-%20Mega%20Drive%20-%20Genesis.zip/Ferrari%20Grand%20Prix%20Challenge%20%28Europe%29.zip" TargetMode="External"/><Relationship Id="rId948" Type="http://schemas.openxmlformats.org/officeDocument/2006/relationships/hyperlink" Target="https://archive.org/download/ni-roms/roms/Sega%20-%20Mega%20Drive%20-%20Genesis.zip/Ferias%20Frustradas%20do%20Pica%20Pau%20%28Brazil%29.zip" TargetMode="External"/><Relationship Id="rId943" Type="http://schemas.openxmlformats.org/officeDocument/2006/relationships/hyperlink" Target="https://archive.org/download/ni-roms/roms/Sega%20-%20Mega%20Drive%20-%20Genesis.zip/Fatal%20Smarties%20%28World%29%20%28Demo%29%20%28Aftermarket%29%20%28Unl%29.zip" TargetMode="External"/><Relationship Id="rId942" Type="http://schemas.openxmlformats.org/officeDocument/2006/relationships/hyperlink" Target="https://archive.org/download/ni-roms/roms/Sega%20-%20Mega%20Drive%20-%20Genesis.zip/Fatal%20Rewind%20%28USA%2C%20Europe%29.zip" TargetMode="External"/><Relationship Id="rId941" Type="http://schemas.openxmlformats.org/officeDocument/2006/relationships/hyperlink" Target="https://archive.org/download/ni-roms/roms/Sega%20-%20Mega%20Drive%20-%20Genesis.zip/Fatal%20Rewind%20%28USA%2C%20Europe%29%20%28Rev%201%29.zip" TargetMode="External"/><Relationship Id="rId940" Type="http://schemas.openxmlformats.org/officeDocument/2006/relationships/hyperlink" Target="https://archive.org/download/ni-roms/roms/Sega%20-%20Mega%20Drive%20-%20Genesis.zip/Fatal%20Labyrinth%20%28USA%2C%20Europe%29.zip" TargetMode="External"/><Relationship Id="rId947" Type="http://schemas.openxmlformats.org/officeDocument/2006/relationships/hyperlink" Target="https://archive.org/download/ni-roms/roms/Sega%20-%20Mega%20Drive%20-%20Genesis.zip/Fengkuang%20Taohuayuan%20%28Taiwan%29%20%28Unl%29.zip" TargetMode="External"/><Relationship Id="rId946" Type="http://schemas.openxmlformats.org/officeDocument/2006/relationships/hyperlink" Target="https://archive.org/download/ni-roms/roms/Sega%20-%20Mega%20Drive%20-%20Genesis.zip/Feng%20Shen%20Yingjie%20Chuan%20%28Taiwan%29%20%28Unl%29.zip" TargetMode="External"/><Relationship Id="rId945" Type="http://schemas.openxmlformats.org/officeDocument/2006/relationships/hyperlink" Target="https://archive.org/download/ni-roms/roms/Sega%20-%20Mega%20Drive%20-%20Genesis.zip/Felix%20the%20Cat%20%28Russia%29%20%28Aftermarket%29%20%28Unl%29.zip" TargetMode="External"/><Relationship Id="rId944" Type="http://schemas.openxmlformats.org/officeDocument/2006/relationships/hyperlink" Target="https://archive.org/download/ni-roms/roms/Sega%20-%20Mega%20Drive%20-%20Genesis.zip/Fatman%20%28Japan%29.zip" TargetMode="External"/><Relationship Id="rId2860" Type="http://schemas.openxmlformats.org/officeDocument/2006/relationships/hyperlink" Target="https://archive.org/download/ni-roms/roms/Sega%20-%20Mega%20Drive%20-%20Genesis.zip/Two%20Crude%20Dudes%20%28USA%29.zip" TargetMode="External"/><Relationship Id="rId1530" Type="http://schemas.openxmlformats.org/officeDocument/2006/relationships/hyperlink" Target="https://archive.org/download/ni-roms/roms/Sega%20-%20Mega%20Drive%20-%20Genesis.zip/Mega%20Man%20X%20%28World%29%20%282018-07-08%29%20%28Demo%29%20%28ROM%202%29%20%28Aftermarket%29%20%28Unl%29.zip" TargetMode="External"/><Relationship Id="rId2861" Type="http://schemas.openxmlformats.org/officeDocument/2006/relationships/hyperlink" Target="https://archive.org/download/ni-roms/roms/Sega%20-%20Mega%20Drive%20-%20Genesis.zip/Two%20Crude%20Dudes%20%28World%29%20%28Evercade%29%20%28Aftermarket%29%20%28Unl%29.zip" TargetMode="External"/><Relationship Id="rId1531" Type="http://schemas.openxmlformats.org/officeDocument/2006/relationships/hyperlink" Target="https://archive.org/download/ni-roms/roms/Sega%20-%20Mega%20Drive%20-%20Genesis.zip/Mega%20Man%20X%20%28World%29%20%282019-07-28%29%20%28Demo%29%20%28ROM%202%29%20%28Aftermarket%29%20%28Unl%29.zip" TargetMode="External"/><Relationship Id="rId2862" Type="http://schemas.openxmlformats.org/officeDocument/2006/relationships/hyperlink" Target="https://archive.org/download/ni-roms/roms/Sega%20-%20Mega%20Drive%20-%20Genesis.zip/Two%20Cyclops%20%28World%29%20%28En%2CPt%29%20%28Aftermarket%29%20%28Unl%29.zip" TargetMode="External"/><Relationship Id="rId1521" Type="http://schemas.openxmlformats.org/officeDocument/2006/relationships/hyperlink" Target="https://archive.org/download/ni-roms/roms/Sega%20-%20Mega%20Drive%20-%20Genesis.zip/Mega%20Games%203%20%28Europe%2C%20Asia%29%20%28En%29.zip" TargetMode="External"/><Relationship Id="rId2852" Type="http://schemas.openxmlformats.org/officeDocument/2006/relationships/hyperlink" Target="https://archive.org/download/ni-roms/roms/Sega%20-%20Mega%20Drive%20-%20Genesis.zip/Twin%20Cobra%20-%20Desert%20Attack%20Helicopter%20%28USA%29.zip" TargetMode="External"/><Relationship Id="rId1522" Type="http://schemas.openxmlformats.org/officeDocument/2006/relationships/hyperlink" Target="https://archive.org/download/ni-roms/roms/Sega%20-%20Mega%20Drive%20-%20Genesis.zip/Mega%20Games%206%20%28Europe%29.zip" TargetMode="External"/><Relationship Id="rId2853" Type="http://schemas.openxmlformats.org/officeDocument/2006/relationships/hyperlink" Target="https://archive.org/download/ni-roms/roms/Sega%20-%20Mega%20Drive%20-%20Genesis.zip/Twin%20Hawk%20%28Japan%2C%20Europe%29%20%28En%29%20%28Beta%29%20%281990-04-06%29.zip" TargetMode="External"/><Relationship Id="rId1523" Type="http://schemas.openxmlformats.org/officeDocument/2006/relationships/hyperlink" Target="https://archive.org/download/ni-roms/roms/Sega%20-%20Mega%20Drive%20-%20Genesis.zip/Mega%20Games%206%20Vol.%202%20%28Europe%29.zip" TargetMode="External"/><Relationship Id="rId2854" Type="http://schemas.openxmlformats.org/officeDocument/2006/relationships/hyperlink" Target="https://archive.org/download/ni-roms/roms/Sega%20-%20Mega%20Drive%20-%20Genesis.zip/Twin%20Hawk%20%28Japan%2C%20Europe%29%20%28En%29.zip" TargetMode="External"/><Relationship Id="rId1524" Type="http://schemas.openxmlformats.org/officeDocument/2006/relationships/hyperlink" Target="https://archive.org/download/ni-roms/roms/Sega%20-%20Mega%20Drive%20-%20Genesis.zip/Mega%20Games%20I%20%28USA%2C%20Europe%29.zip" TargetMode="External"/><Relationship Id="rId2855" Type="http://schemas.openxmlformats.org/officeDocument/2006/relationships/hyperlink" Target="https://archive.org/download/ni-roms/roms/Sega%20-%20Mega%20Drive%20-%20Genesis.zip/Twinkle%20Tale%20%28Japan%29.zip" TargetMode="External"/><Relationship Id="rId1525" Type="http://schemas.openxmlformats.org/officeDocument/2006/relationships/hyperlink" Target="https://archive.org/download/ni-roms/roms/Sega%20-%20Mega%20Drive%20-%20Genesis.zip/Mega%20Man%20-%20The%20Sequel%20Wars%20-%20Episode%20Red%20%28World%29%20%28Aftermarket%29%20%28Pirate%29.zip" TargetMode="External"/><Relationship Id="rId2856" Type="http://schemas.openxmlformats.org/officeDocument/2006/relationships/hyperlink" Target="https://archive.org/download/ni-roms/roms/Sega%20-%20Mega%20Drive%20-%20Genesis.zip/Twisted%20Flipper%20%28USA%29%20%28Beta%201%29.zip" TargetMode="External"/><Relationship Id="rId1526" Type="http://schemas.openxmlformats.org/officeDocument/2006/relationships/hyperlink" Target="https://archive.org/download/ni-roms/roms/Sega%20-%20Mega%20Drive%20-%20Genesis.zip/Mega%20Man%20-%20The%20Sequel%20Wars%20-%20Episode%20Red%20%28World%29%20%28v1.1%29%20%28Aftermarket%29%20%28Pirate%29.zip" TargetMode="External"/><Relationship Id="rId2857" Type="http://schemas.openxmlformats.org/officeDocument/2006/relationships/hyperlink" Target="https://archive.org/download/ni-roms/roms/Sega%20-%20Mega%20Drive%20-%20Genesis.zip/Twisted%20Flipper%20%28USA%29%20%28Beta%202%29.zip" TargetMode="External"/><Relationship Id="rId1527" Type="http://schemas.openxmlformats.org/officeDocument/2006/relationships/hyperlink" Target="https://archive.org/download/ni-roms/roms/Sega%20-%20Mega%20Drive%20-%20Genesis.zip/Mega%20Man%20-%20The%20Wily%20Wars%20%28Europe%29.zip" TargetMode="External"/><Relationship Id="rId2858" Type="http://schemas.openxmlformats.org/officeDocument/2006/relationships/hyperlink" Target="https://archive.org/download/ni-roms/roms/Sega%20-%20Mega%20Drive%20-%20Genesis.zip/Two%20Crude%20Dudes%20%28Europe%29.zip" TargetMode="External"/><Relationship Id="rId1528" Type="http://schemas.openxmlformats.org/officeDocument/2006/relationships/hyperlink" Target="https://archive.org/download/ni-roms/roms/Sega%20-%20Mega%20Drive%20-%20Genesis.zip/Mega%20Man%20-%20The%20Wily%20Wars%20%28USA%29%20%28Genesis%20Mini%29.zip" TargetMode="External"/><Relationship Id="rId2859" Type="http://schemas.openxmlformats.org/officeDocument/2006/relationships/hyperlink" Target="https://archive.org/download/ni-roms/roms/Sega%20-%20Mega%20Drive%20-%20Genesis.zip/Two%20Crude%20Dudes%20%28USA%29%20%28Beta%29%20%281991-11-24%29.zip" TargetMode="External"/><Relationship Id="rId1529" Type="http://schemas.openxmlformats.org/officeDocument/2006/relationships/hyperlink" Target="https://archive.org/download/ni-roms/roms/Sega%20-%20Mega%20Drive%20-%20Genesis.zip/Mega%20Man%20-%20The%20Wily%20Wars%20%28USA%29%20%28Retro-Bit%29.zip" TargetMode="External"/><Relationship Id="rId939" Type="http://schemas.openxmlformats.org/officeDocument/2006/relationships/hyperlink" Target="https://archive.org/download/ni-roms/roms/Sega%20-%20Mega%20Drive%20-%20Genesis.zip/Fatal%20Fury%20One%20%28World%29%20%28v1.5%29%20%28Aftermarket%29%20%28Unl%29.zip" TargetMode="External"/><Relationship Id="rId938" Type="http://schemas.openxmlformats.org/officeDocument/2006/relationships/hyperlink" Target="https://archive.org/download/ni-roms/roms/Sega%20-%20Mega%20Drive%20-%20Genesis.zip/Fatal%20Fury%20One%20%28World%29%20%28v1.1.3%29%20%28Demo%29%20%28Aftermarket%29%20%28Unl%29.zip" TargetMode="External"/><Relationship Id="rId937" Type="http://schemas.openxmlformats.org/officeDocument/2006/relationships/hyperlink" Target="https://archive.org/download/ni-roms/roms/Sega%20-%20Mega%20Drive%20-%20Genesis.zip/Fatal%20Fury%202%20%28USA%2C%20Korea%29%20%28En%29.zip" TargetMode="External"/><Relationship Id="rId932" Type="http://schemas.openxmlformats.org/officeDocument/2006/relationships/hyperlink" Target="https://archive.org/download/ni-roms/roms/Sega%20-%20Mega%20Drive%20-%20Genesis.zip/Fantasy%20Pinball%20%28Brazil%29%20%28Mega%20Drive%204%29.zip" TargetMode="External"/><Relationship Id="rId931" Type="http://schemas.openxmlformats.org/officeDocument/2006/relationships/hyperlink" Target="https://archive.org/download/ni-roms/roms/Sega%20-%20Mega%20Drive%20-%20Genesis.zip/Fantastic%20Dizzy%20%28USA%2C%20Europe%29%20%28En%2CFr%2CDe%2CEs%2CIt%29.zip" TargetMode="External"/><Relationship Id="rId930" Type="http://schemas.openxmlformats.org/officeDocument/2006/relationships/hyperlink" Target="https://archive.org/download/ni-roms/roms/Sega%20-%20Mega%20Drive%20-%20Genesis.zip/Fantastic%20Dizzy%20%28USA%2C%20Europe%29%20%28Beta%29.zip" TargetMode="External"/><Relationship Id="rId936" Type="http://schemas.openxmlformats.org/officeDocument/2006/relationships/hyperlink" Target="https://archive.org/download/ni-roms/roms/Sega%20-%20Mega%20Drive%20-%20Genesis.zip/Fatal%20Fury%20%28USA%29.zip" TargetMode="External"/><Relationship Id="rId935" Type="http://schemas.openxmlformats.org/officeDocument/2006/relationships/hyperlink" Target="https://archive.org/download/ni-roms/roms/Sega%20-%20Mega%20Drive%20-%20Genesis.zip/Fatal%20Fury%20%28Europe%2C%20Korea%29%20%28En%29.zip" TargetMode="External"/><Relationship Id="rId934" Type="http://schemas.openxmlformats.org/officeDocument/2006/relationships/hyperlink" Target="https://archive.org/download/ni-roms/roms/Sega%20-%20Mega%20Drive%20-%20Genesis.zip/Fastest%201%20%28Japan%29.zip" TargetMode="External"/><Relationship Id="rId933" Type="http://schemas.openxmlformats.org/officeDocument/2006/relationships/hyperlink" Target="https://archive.org/download/ni-roms/roms/Sega%20-%20Mega%20Drive%20-%20Genesis.zip/Fantasy%20Zone%20%28World%29%20%28Mega%20Drive%20Mini%202%2C%20Genesis%20Mini%202%29.zip" TargetMode="External"/><Relationship Id="rId2850" Type="http://schemas.openxmlformats.org/officeDocument/2006/relationships/hyperlink" Target="https://archive.org/download/ni-roms/roms/Sega%20-%20Mega%20Drive%20-%20Genesis.zip/Turma%20da%20Monica%20na%20Terra%20dos%20Monstros%20%28Brazil%29.zip" TargetMode="External"/><Relationship Id="rId1520" Type="http://schemas.openxmlformats.org/officeDocument/2006/relationships/hyperlink" Target="https://archive.org/download/ni-roms/roms/Sega%20-%20Mega%20Drive%20-%20Genesis.zip/Mega%20Games%202%20%28Europe%29.zip" TargetMode="External"/><Relationship Id="rId2851" Type="http://schemas.openxmlformats.org/officeDocument/2006/relationships/hyperlink" Target="https://archive.org/download/ni-roms/roms/Sega%20-%20Mega%20Drive%20-%20Genesis.zip/Turrican%20%28USA%2C%20Europe%29%20%28Unl%29.zip" TargetMode="External"/><Relationship Id="rId1554" Type="http://schemas.openxmlformats.org/officeDocument/2006/relationships/hyperlink" Target="https://archive.org/download/ni-roms/roms/Sega%20-%20Mega%20Drive%20-%20Genesis.zip/Mega%20lo%20Mania%20%28Japan%29.zip" TargetMode="External"/><Relationship Id="rId2885" Type="http://schemas.openxmlformats.org/officeDocument/2006/relationships/hyperlink" Target="https://archive.org/download/ni-roms/roms/Sega%20-%20Mega%20Drive%20-%20Genesis.zip/Urban%20Strike%20%28USA%2C%20Europe%29.zip" TargetMode="External"/><Relationship Id="rId1555" Type="http://schemas.openxmlformats.org/officeDocument/2006/relationships/hyperlink" Target="https://archive.org/download/ni-roms/roms/Sega%20-%20Mega%20Drive%20-%20Genesis.zip/Megarunner%20%28World%29%20%28Aftermarket%29%20%28Unl%29.zip" TargetMode="External"/><Relationship Id="rId2886" Type="http://schemas.openxmlformats.org/officeDocument/2006/relationships/hyperlink" Target="https://archive.org/download/ni-roms/roms/Sega%20-%20Mega%20Drive%20-%20Genesis.zip/Uzu%20Keobukseon%20%28Korea%29.zip" TargetMode="External"/><Relationship Id="rId1556" Type="http://schemas.openxmlformats.org/officeDocument/2006/relationships/hyperlink" Target="https://archive.org/download/ni-roms/roms/Sega%20-%20Mega%20Drive%20-%20Genesis.zip/Meka%20Grappler%20X%20%28World%29%20%28Aftermarket%29%20%28Unl%29.zip" TargetMode="External"/><Relationship Id="rId2887" Type="http://schemas.openxmlformats.org/officeDocument/2006/relationships/hyperlink" Target="https://archive.org/download/ni-roms/roms/Sega%20-%20Mega%20Drive%20-%20Genesis.zip/V-V%20%28Japan%29.zip" TargetMode="External"/><Relationship Id="rId1557" Type="http://schemas.openxmlformats.org/officeDocument/2006/relationships/hyperlink" Target="https://archive.org/download/ni-roms/roms/Sega%20-%20Mega%20Drive%20-%20Genesis.zip/Menacer%20-%206-Game%20Cartridge%20%28USA%2C%20Europe%29.zip" TargetMode="External"/><Relationship Id="rId2888" Type="http://schemas.openxmlformats.org/officeDocument/2006/relationships/hyperlink" Target="https://archive.org/download/ni-roms/roms/Sega%20-%20Mega%20Drive%20-%20Genesis.zip/VR%20Troopers%20%28USA%2C%20Europe%29.zip" TargetMode="External"/><Relationship Id="rId1558" Type="http://schemas.openxmlformats.org/officeDocument/2006/relationships/hyperlink" Target="https://archive.org/download/ni-roms/roms/Sega%20-%20Mega%20Drive%20-%20Genesis.zip/Menghuan%20Moni%20Zhan%20%28China%29%20%28Pirate%29.zip" TargetMode="External"/><Relationship Id="rId2889" Type="http://schemas.openxmlformats.org/officeDocument/2006/relationships/hyperlink" Target="https://archive.org/download/ni-roms/roms/Sega%20-%20Mega%20Drive%20-%20Genesis.zip/VS%20Puyo%20Puyo%20Sun%20%28Japan%29%20%28Mega%20Drive%20Mini%202%29.zip" TargetMode="External"/><Relationship Id="rId1559" Type="http://schemas.openxmlformats.org/officeDocument/2006/relationships/hyperlink" Target="https://archive.org/download/ni-roms/roms/Sega%20-%20Mega%20Drive%20-%20Genesis.zip/Menghuan%20Moni%20Zhan%202%20%28China%29%20%28Pirate%29.zip" TargetMode="External"/><Relationship Id="rId965" Type="http://schemas.openxmlformats.org/officeDocument/2006/relationships/hyperlink" Target="https://archive.org/download/ni-roms/roms/Sega%20-%20Mega%20Drive%20-%20Genesis.zip/Final%20Zone%20%28World%29%20%28Evercade%29%20%28Aftermarket%29%20%28Unl%29.zip" TargetMode="External"/><Relationship Id="rId964" Type="http://schemas.openxmlformats.org/officeDocument/2006/relationships/hyperlink" Target="https://archive.org/download/ni-roms/roms/Sega%20-%20Mega%20Drive%20-%20Genesis.zip/Final%20Zone%20%28Japan%2C%20USA%29%20%28En%29.zip" TargetMode="External"/><Relationship Id="rId963" Type="http://schemas.openxmlformats.org/officeDocument/2006/relationships/hyperlink" Target="https://archive.org/download/ni-roms/roms/Sega%20-%20Mega%20Drive%20-%20Genesis.zip/Final%20Fight%20MD%20%28World%29%20%282024-01-20%29%20%28Demo%29%20%28Aftermarket%29%20%28Unl%29.zip" TargetMode="External"/><Relationship Id="rId962" Type="http://schemas.openxmlformats.org/officeDocument/2006/relationships/hyperlink" Target="https://archive.org/download/ni-roms/roms/Sega%20-%20Mega%20Drive%20-%20Genesis.zip/Final%20Blow%20%28Japan%29%20%28En%29.zip" TargetMode="External"/><Relationship Id="rId969" Type="http://schemas.openxmlformats.org/officeDocument/2006/relationships/hyperlink" Target="https://archive.org/download/ni-roms/roms/Sega%20-%20Mega%20Drive%20-%20Genesis.zip/Fix-It%20Felix%20Jr.%20%28World%29%20%28Aftermarket%29%20%28Pirate%29.zip" TargetMode="External"/><Relationship Id="rId968" Type="http://schemas.openxmlformats.org/officeDocument/2006/relationships/hyperlink" Target="https://archive.org/download/ni-roms/roms/Sega%20-%20Mega%20Drive%20-%20Genesis.zip/Fire%20Shark%20%28USA%29.zip" TargetMode="External"/><Relationship Id="rId967" Type="http://schemas.openxmlformats.org/officeDocument/2006/relationships/hyperlink" Target="https://archive.org/download/ni-roms/roms/Sega%20-%20Mega%20Drive%20-%20Genesis.zip/Fire%20Shark%20%28Europe%29.zip" TargetMode="External"/><Relationship Id="rId966" Type="http://schemas.openxmlformats.org/officeDocument/2006/relationships/hyperlink" Target="https://archive.org/download/ni-roms/roms/Sega%20-%20Mega%20Drive%20-%20Genesis.zip/Fire%20Mustang%20%28Japan%29.zip" TargetMode="External"/><Relationship Id="rId2880" Type="http://schemas.openxmlformats.org/officeDocument/2006/relationships/hyperlink" Target="https://archive.org/download/ni-roms/roms/Sega%20-%20Mega%20Drive%20-%20Genesis.zip/Universal%20Soldier%20%28USA%2C%20Europe%29%20%28Unl%29.zip" TargetMode="External"/><Relationship Id="rId961" Type="http://schemas.openxmlformats.org/officeDocument/2006/relationships/hyperlink" Target="https://archive.org/download/ni-roms/roms/Sega%20-%20Mega%20Drive%20-%20Genesis.zip/Final%20Blow%20%28Japan%29%20%28En%29%20%28Beta%29%20%281990-01-16%29.zip" TargetMode="External"/><Relationship Id="rId1550" Type="http://schemas.openxmlformats.org/officeDocument/2006/relationships/hyperlink" Target="https://archive.org/download/ni-roms/roms/Sega%20-%20Mega%20Drive%20-%20Genesis.zip/Mega%20Turrican%20%28USA%29.zip" TargetMode="External"/><Relationship Id="rId2881" Type="http://schemas.openxmlformats.org/officeDocument/2006/relationships/hyperlink" Target="https://archive.org/download/ni-roms/roms/Sega%20-%20Mega%20Drive%20-%20Genesis.zip/Unnecessary%20Roughness%20%2795%20%28USA%29.zip" TargetMode="External"/><Relationship Id="rId960" Type="http://schemas.openxmlformats.org/officeDocument/2006/relationships/hyperlink" Target="https://archive.org/download/ni-roms/roms/Sega%20-%20Mega%20Drive%20-%20Genesis.zip/Fighting%20Masters%20%28USA%29.zip" TargetMode="External"/><Relationship Id="rId1551" Type="http://schemas.openxmlformats.org/officeDocument/2006/relationships/hyperlink" Target="https://archive.org/download/ni-roms/roms/Sega%20-%20Mega%20Drive%20-%20Genesis.zip/Mega%20Turrican%20%28USA%2C%20Europe%29%20%28Virtual%20Console%29.zip" TargetMode="External"/><Relationship Id="rId2882" Type="http://schemas.openxmlformats.org/officeDocument/2006/relationships/hyperlink" Target="https://archive.org/download/ni-roms/roms/Sega%20-%20Mega%20Drive%20-%20Genesis.zip/Unstoppable%20Knight%20%28World%29%20%28Aftermarket%29%20%28Unl%29.zip" TargetMode="External"/><Relationship Id="rId1552" Type="http://schemas.openxmlformats.org/officeDocument/2006/relationships/hyperlink" Target="https://archive.org/download/ni-roms/roms/Sega%20-%20Mega%20Drive%20-%20Genesis.zip/Mega%20Turrican%20-%20Director%27s%20Cut%20%28World%29%20%28Aftermarket%29%20%28Unl%29.zip" TargetMode="External"/><Relationship Id="rId2883" Type="http://schemas.openxmlformats.org/officeDocument/2006/relationships/hyperlink" Target="https://archive.org/download/ni-roms/roms/Sega%20-%20Mega%20Drive%20-%20Genesis.zip/Until%20Dawn%20%28World%29%20%28v0.1.1%29%20%28Demo%29%20%28Aftermarket%29%20%28Unl%29.zip" TargetMode="External"/><Relationship Id="rId1553" Type="http://schemas.openxmlformats.org/officeDocument/2006/relationships/hyperlink" Target="https://archive.org/download/ni-roms/roms/Sega%20-%20Mega%20Drive%20-%20Genesis.zip/Mega%20Xmas%20%2789%20%28World%29%20%28Aftermarket%29%20%28Unl%29.zip" TargetMode="External"/><Relationship Id="rId2884" Type="http://schemas.openxmlformats.org/officeDocument/2006/relationships/hyperlink" Target="https://archive.org/download/ni-roms/roms/Sega%20-%20Mega%20Drive%20-%20Genesis.zip/Until%20Dawn%20%28World%29%20%28v0.1.2%29%20%28Demo%29%20%28Aftermarket%29%20%28Unl%29.zip" TargetMode="External"/><Relationship Id="rId1543" Type="http://schemas.openxmlformats.org/officeDocument/2006/relationships/hyperlink" Target="https://archive.org/download/ni-roms/roms/Sega%20-%20Mega%20Drive%20-%20Genesis.zip/Mega%20R-Type%20%28World%29%20%28v1.3%29%20%28Demo%29%20%28Aftermarket%29%20%28Unl%29.zip" TargetMode="External"/><Relationship Id="rId2874" Type="http://schemas.openxmlformats.org/officeDocument/2006/relationships/hyperlink" Target="https://archive.org/download/ni-roms/roms/Sega%20-%20Mega%20Drive%20-%20Genesis.zip/Ultimate%20Tetris%20%28World%29%20%28En%2CPt%29%20%28Aftermarket%29%20%28Unl%29.zip" TargetMode="External"/><Relationship Id="rId1544" Type="http://schemas.openxmlformats.org/officeDocument/2006/relationships/hyperlink" Target="https://archive.org/download/ni-roms/roms/Sega%20-%20Mega%20Drive%20-%20Genesis.zip/Mega%20SWIV%20%28Europe%29.zip" TargetMode="External"/><Relationship Id="rId2875" Type="http://schemas.openxmlformats.org/officeDocument/2006/relationships/hyperlink" Target="https://archive.org/download/ni-roms/roms/Sega%20-%20Mega%20Drive%20-%20Genesis.zip/Ultraman%20%28Japan%29.zip" TargetMode="External"/><Relationship Id="rId1545" Type="http://schemas.openxmlformats.org/officeDocument/2006/relationships/hyperlink" Target="https://archive.org/download/ni-roms/roms/Sega%20-%20Mega%20Drive%20-%20Genesis.zip/Mega%20Slow%20Mole%20%28World%29%20%28Demo%29%20%282023-05-22%29%20%28Aftermarket%29%20%28Unl%29.zip" TargetMode="External"/><Relationship Id="rId2876" Type="http://schemas.openxmlformats.org/officeDocument/2006/relationships/hyperlink" Target="https://archive.org/download/ni-roms/roms/Sega%20-%20Mega%20Drive%20-%20Genesis.zip/Uncharted%20Waters%20%28USA%29.zip" TargetMode="External"/><Relationship Id="rId1546" Type="http://schemas.openxmlformats.org/officeDocument/2006/relationships/hyperlink" Target="https://archive.org/download/ni-roms/roms/Sega%20-%20Mega%20Drive%20-%20Genesis.zip/Mega%20Slow%20Mole%20%28World%29%20%28Demo%29%20%282023-07-06%29%20%28Aftermarket%29%20%28Unl%29.zip" TargetMode="External"/><Relationship Id="rId2877" Type="http://schemas.openxmlformats.org/officeDocument/2006/relationships/hyperlink" Target="https://archive.org/download/ni-roms/roms/Sega%20-%20Mega%20Drive%20-%20Genesis.zip/Undead%20Line%20%28Japan%29.zip" TargetMode="External"/><Relationship Id="rId1547" Type="http://schemas.openxmlformats.org/officeDocument/2006/relationships/hyperlink" Target="https://archive.org/download/ni-roms/roms/Sega%20-%20Mega%20Drive%20-%20Genesis.zip/MegaTrax%20%28Japan%29%20%28En%29.zip" TargetMode="External"/><Relationship Id="rId2878" Type="http://schemas.openxmlformats.org/officeDocument/2006/relationships/hyperlink" Target="https://archive.org/download/ni-roms/roms/Sega%20-%20Mega%20Drive%20-%20Genesis.zip/Under-Ground%20-%20The%20Fight%20Against%20Coffee%20Invasion%20%28World%29%20%28v0.6%29%20%28Demo%29%20%28Aftermarket%29%20%28Unl%29.zip" TargetMode="External"/><Relationship Id="rId1548" Type="http://schemas.openxmlformats.org/officeDocument/2006/relationships/hyperlink" Target="https://archive.org/download/ni-roms/roms/Sega%20-%20Mega%20Drive%20-%20Genesis.zip/Mega%20Turrican%20%28Europe%29.zip" TargetMode="External"/><Relationship Id="rId2879" Type="http://schemas.openxmlformats.org/officeDocument/2006/relationships/hyperlink" Target="https://archive.org/download/ni-roms/roms/Sega%20-%20Mega%20Drive%20-%20Genesis.zip/Under%20the%20Shrine%20of%20Death%20%28World%29%20%28v0.11.3%29%20%28Proto%29%20%28Aftermarket%29%20%28Unl%29.zip" TargetMode="External"/><Relationship Id="rId1549" Type="http://schemas.openxmlformats.org/officeDocument/2006/relationships/hyperlink" Target="https://archive.org/download/ni-roms/roms/Sega%20-%20Mega%20Drive%20-%20Genesis.zip/Mega%20Turrican%20%28Japan%29%20%28En%29%20%28Proto%29%20%281993-05-18%29.zip" TargetMode="External"/><Relationship Id="rId959" Type="http://schemas.openxmlformats.org/officeDocument/2006/relationships/hyperlink" Target="https://archive.org/download/ni-roms/roms/Sega%20-%20Mega%20Drive%20-%20Genesis.zip/Fighting%20Masters%20%28Japan%2C%20Korea%29%20%28En%29.zip" TargetMode="External"/><Relationship Id="rId954" Type="http://schemas.openxmlformats.org/officeDocument/2006/relationships/hyperlink" Target="https://archive.org/download/ni-roms/roms/Sega%20-%20Mega%20Drive%20-%20Genesis.zip/Fifa%20Soccer%2095%20%28World%29%20%28En%2CFr%2CDe%2CEs%29%20%28Pirate%29.zip" TargetMode="External"/><Relationship Id="rId953" Type="http://schemas.openxmlformats.org/officeDocument/2006/relationships/hyperlink" Target="https://archive.org/download/ni-roms/roms/Sega%20-%20Mega%20Drive%20-%20Genesis.zip/Fido%20Dido%20%28USA%29%20%28Proto%29.zip" TargetMode="External"/><Relationship Id="rId952" Type="http://schemas.openxmlformats.org/officeDocument/2006/relationships/hyperlink" Target="https://archive.org/download/ni-roms/roms/Sega%20-%20Mega%20Drive%20-%20Genesis.zip/Fica%201%20%28Brazil%29%20%28Mega%20Drive%204%29.zip" TargetMode="External"/><Relationship Id="rId951" Type="http://schemas.openxmlformats.org/officeDocument/2006/relationships/hyperlink" Target="https://archive.org/download/ni-roms/roms/Sega%20-%20Mega%20Drive%20-%20Genesis.zip/Fever%20Pitch%20Soccer%20%28Europe%29%20%28En%2CFr%2CDe%2CEs%2CIt%29.zip" TargetMode="External"/><Relationship Id="rId958" Type="http://schemas.openxmlformats.org/officeDocument/2006/relationships/hyperlink" Target="https://archive.org/download/ni-roms/roms/Sega%20-%20Mega%20Drive%20-%20Genesis.zip/Fight%20for%20Vengeance%20%28World%29%20%28Demo%29%20%28Aftermarket%29%20%28Unl%29.zip" TargetMode="External"/><Relationship Id="rId957" Type="http://schemas.openxmlformats.org/officeDocument/2006/relationships/hyperlink" Target="https://archive.org/download/ni-roms/roms/Sega%20-%20Mega%20Drive%20-%20Genesis.zip/Fight%20Game%20II%203000%20%28World%29%20%28Aftermarket%29%20%28Unl%29.zip" TargetMode="External"/><Relationship Id="rId956" Type="http://schemas.openxmlformats.org/officeDocument/2006/relationships/hyperlink" Target="https://archive.org/download/ni-roms/roms/Sega%20-%20Mega%20Drive%20-%20Genesis.zip/Fight%20Game%20II%201000%20%28World%29%20%28Aftermarket%29%20%28Unl%29.zip" TargetMode="External"/><Relationship Id="rId955" Type="http://schemas.openxmlformats.org/officeDocument/2006/relationships/hyperlink" Target="https://archive.org/download/ni-roms/roms/Sega%20-%20Mega%20Drive%20-%20Genesis.zip/Fight%20Game%203%20500%20%28World%29%20%28Aftermarket%29%20%28Unl%29.zip" TargetMode="External"/><Relationship Id="rId950" Type="http://schemas.openxmlformats.org/officeDocument/2006/relationships/hyperlink" Target="https://archive.org/download/ni-roms/roms/Sega%20-%20Mega%20Drive%20-%20Genesis.zip/Ferrari%20Grand%20Prix%20Challenge%20%28USA%29.zip" TargetMode="External"/><Relationship Id="rId2870" Type="http://schemas.openxmlformats.org/officeDocument/2006/relationships/hyperlink" Target="https://archive.org/download/ni-roms/roms/Sega%20-%20Mega%20Drive%20-%20Genesis.zip/Ultimate%20Mortal%20Kombat%203%20%28USA%29.zip" TargetMode="External"/><Relationship Id="rId1540" Type="http://schemas.openxmlformats.org/officeDocument/2006/relationships/hyperlink" Target="https://archive.org/download/ni-roms/roms/Sega%20-%20Mega%20Drive%20-%20Genesis.zip/Mega%20Q-bert%20%28World%29%20%28v1.2%29%20%28NTSC%29%20%28Aftermarket%29%20%28Unl%29.zip" TargetMode="External"/><Relationship Id="rId2871" Type="http://schemas.openxmlformats.org/officeDocument/2006/relationships/hyperlink" Target="https://archive.org/download/ni-roms/roms/Sega%20-%20Mega%20Drive%20-%20Genesis.zip/Ultimate%20QIX%20%28USA%29.zip" TargetMode="External"/><Relationship Id="rId1541" Type="http://schemas.openxmlformats.org/officeDocument/2006/relationships/hyperlink" Target="https://archive.org/download/ni-roms/roms/Sega%20-%20Mega%20Drive%20-%20Genesis.zip/Mega%20Q-bert%20%28World%29%20%28v1.2%29%20%28PAL%29%20%28Aftermarket%29%20%28Unl%29.zip" TargetMode="External"/><Relationship Id="rId2872" Type="http://schemas.openxmlformats.org/officeDocument/2006/relationships/hyperlink" Target="https://archive.org/download/ni-roms/roms/Sega%20-%20Mega%20Drive%20-%20Genesis.zip/Ultimate%20Soccer%20%28Europe%29%20%28En%2CFr%2CDe%2CEs%2CIt%29%20%28Beta%29.zip" TargetMode="External"/><Relationship Id="rId1542" Type="http://schemas.openxmlformats.org/officeDocument/2006/relationships/hyperlink" Target="https://archive.org/download/ni-roms/roms/Sega%20-%20Mega%20Drive%20-%20Genesis.zip/Mega%20R-Type%20%28World%29%20%28v1.2%29%20%28Demo%29%20%28Aftermarket%29%20%28Unl%29.zip" TargetMode="External"/><Relationship Id="rId2873" Type="http://schemas.openxmlformats.org/officeDocument/2006/relationships/hyperlink" Target="https://archive.org/download/ni-roms/roms/Sega%20-%20Mega%20Drive%20-%20Genesis.zip/Ultimate%20Soccer%20%28Europe%29%20%28En%2CFr%2CDe%2CEs%2CIt%29.zip" TargetMode="External"/><Relationship Id="rId2940" Type="http://schemas.openxmlformats.org/officeDocument/2006/relationships/hyperlink" Target="https://archive.org/download/ni-roms/roms/Sega%20-%20Mega%20Drive%20-%20Genesis.zip/Vixen%20357%20%28Japan%29.zip" TargetMode="External"/><Relationship Id="rId1610" Type="http://schemas.openxmlformats.org/officeDocument/2006/relationships/hyperlink" Target="https://archive.org/download/ni-roms/roms/Sega%20-%20Mega%20Drive%20-%20Genesis.zip/Mighty%20Morphin%20Power%20Rangers%20%28USA%29%20%28Beta%29%20%281994-07-08%29.zip" TargetMode="External"/><Relationship Id="rId2941" Type="http://schemas.openxmlformats.org/officeDocument/2006/relationships/hyperlink" Target="https://archive.org/download/ni-roms/roms/Sega%20-%20Mega%20Drive%20-%20Genesis.zip/Volfied%20%28Japan%29.zip" TargetMode="External"/><Relationship Id="rId1611" Type="http://schemas.openxmlformats.org/officeDocument/2006/relationships/hyperlink" Target="https://archive.org/download/ni-roms/roms/Sega%20-%20Mega%20Drive%20-%20Genesis.zip/Mighty%20Morphin%20Power%20Rangers%20%28USA%29%20%28Beta%29%20%281994-07-18%29.zip" TargetMode="External"/><Relationship Id="rId2942" Type="http://schemas.openxmlformats.org/officeDocument/2006/relationships/hyperlink" Target="https://archive.org/download/ni-roms/roms/Sega%20-%20Mega%20Drive%20-%20Genesis.zip/WWF%20RAW%20%28World%29.zip" TargetMode="External"/><Relationship Id="rId1612" Type="http://schemas.openxmlformats.org/officeDocument/2006/relationships/hyperlink" Target="https://archive.org/download/ni-roms/roms/Sega%20-%20Mega%20Drive%20-%20Genesis.zip/Mighty%20Morphin%20Power%20Rangers%20%28USA%29%20%28Beta%29%20%281994-08-04%29.zip" TargetMode="External"/><Relationship Id="rId2943" Type="http://schemas.openxmlformats.org/officeDocument/2006/relationships/hyperlink" Target="https://archive.org/download/ni-roms/roms/Sega%20-%20Mega%20Drive%20-%20Genesis.zip/WWF%20Royal%20Rumble%20%28World%29.zip" TargetMode="External"/><Relationship Id="rId1613" Type="http://schemas.openxmlformats.org/officeDocument/2006/relationships/hyperlink" Target="https://archive.org/download/ni-roms/roms/Sega%20-%20Mega%20Drive%20-%20Genesis.zip/Mighty%20Morphin%20Power%20Rangers%20%28USA%29%20%28Beta%29%20%281994-08-08%29.zip" TargetMode="External"/><Relationship Id="rId2944" Type="http://schemas.openxmlformats.org/officeDocument/2006/relationships/hyperlink" Target="https://archive.org/download/ni-roms/roms/Sega%20-%20Mega%20Drive%20-%20Genesis.zip/WWF%20Super%20WrestleMania%20%28USA%2C%20Europe%29.zip" TargetMode="External"/><Relationship Id="rId1614" Type="http://schemas.openxmlformats.org/officeDocument/2006/relationships/hyperlink" Target="https://archive.org/download/ni-roms/roms/Sega%20-%20Mega%20Drive%20-%20Genesis.zip/Mighty%20Morphin%20Power%20Rangers%20%28USA%29%20%28Beta%29%20%281994-08-09%29.zip" TargetMode="External"/><Relationship Id="rId2945" Type="http://schemas.openxmlformats.org/officeDocument/2006/relationships/hyperlink" Target="https://archive.org/download/ni-roms/roms/Sega%20-%20Mega%20Drive%20-%20Genesis.zip/WWF%20WrestleMania%20-%20The%20Arcade%20Game%20%28USA%2C%20Europe%29%20%28Beta%29.zip" TargetMode="External"/><Relationship Id="rId1615" Type="http://schemas.openxmlformats.org/officeDocument/2006/relationships/hyperlink" Target="https://archive.org/download/ni-roms/roms/Sega%20-%20Mega%20Drive%20-%20Genesis.zip/Mighty%20Morphin%20Power%20Rangers%20%28USA%29.zip" TargetMode="External"/><Relationship Id="rId2946" Type="http://schemas.openxmlformats.org/officeDocument/2006/relationships/hyperlink" Target="https://archive.org/download/ni-roms/roms/Sega%20-%20Mega%20Drive%20-%20Genesis.zip/WWF%20WrestleMania%20-%20The%20Arcade%20Game%20%28USA%2C%20Europe%29.zip" TargetMode="External"/><Relationship Id="rId1616" Type="http://schemas.openxmlformats.org/officeDocument/2006/relationships/hyperlink" Target="https://archive.org/download/ni-roms/roms/Sega%20-%20Mega%20Drive%20-%20Genesis.zip/Mighty%20Morphin%20Power%20Rangers%20-%20The%20Fighting%20Edition%20%28Russia%29%20%28En%29%20%28Unl%29.zip" TargetMode="External"/><Relationship Id="rId2947" Type="http://schemas.openxmlformats.org/officeDocument/2006/relationships/hyperlink" Target="https://archive.org/download/ni-roms/roms/Sega%20-%20Mega%20Drive%20-%20Genesis.zip/Wacky%20Races%20%28USA%29%20%28Proto%29.zip" TargetMode="External"/><Relationship Id="rId907" Type="http://schemas.openxmlformats.org/officeDocument/2006/relationships/hyperlink" Target="https://archive.org/download/ni-roms/roms/Sega%20-%20Mega%20Drive%20-%20Genesis.zip/F1%20%28Europe%29.zip" TargetMode="External"/><Relationship Id="rId1617" Type="http://schemas.openxmlformats.org/officeDocument/2006/relationships/hyperlink" Target="https://archive.org/download/ni-roms/roms/Sega%20-%20Mega%20Drive%20-%20Genesis.zip/Mighty%20Morphin%20Power%20Rangers%20-%20The%20Movie%20%28Europe%29.zip" TargetMode="External"/><Relationship Id="rId2948" Type="http://schemas.openxmlformats.org/officeDocument/2006/relationships/hyperlink" Target="https://archive.org/download/ni-roms/roms/Sega%20-%20Mega%20Drive%20-%20Genesis.zip/Wacky%20Worlds%20Creativity%20Studio%20%28USA%29%20%28Beta%29%20%281994-08-08%29.zip" TargetMode="External"/><Relationship Id="rId906" Type="http://schemas.openxmlformats.org/officeDocument/2006/relationships/hyperlink" Target="https://archive.org/download/ni-roms/roms/Sega%20-%20Mega%20Drive%20-%20Genesis.zip/F-117%20Stealth%20-%20Operation%20-%20Night%20Storm%20%28Japan%29.zip" TargetMode="External"/><Relationship Id="rId1618" Type="http://schemas.openxmlformats.org/officeDocument/2006/relationships/hyperlink" Target="https://archive.org/download/ni-roms/roms/Sega%20-%20Mega%20Drive%20-%20Genesis.zip/Mighty%20Morphin%20Power%20Rangers%20-%20The%20Movie%20%28USA%29%20%28Beta%29%20%281995-07-13%29.zip" TargetMode="External"/><Relationship Id="rId2949" Type="http://schemas.openxmlformats.org/officeDocument/2006/relationships/hyperlink" Target="https://archive.org/download/ni-roms/roms/Sega%20-%20Mega%20Drive%20-%20Genesis.zip/Wacky%20Worlds%20Creativity%20Studio%20%28USA%29%20%28Beta%29%20%281994-08-17%29.zip" TargetMode="External"/><Relationship Id="rId905" Type="http://schemas.openxmlformats.org/officeDocument/2006/relationships/hyperlink" Target="https://archive.org/download/ni-roms/roms/Sega%20-%20Mega%20Drive%20-%20Genesis.zip/F-117%20Night%20Storm%20%28USA%2C%20Europe%29.zip" TargetMode="External"/><Relationship Id="rId1619" Type="http://schemas.openxmlformats.org/officeDocument/2006/relationships/hyperlink" Target="https://archive.org/download/ni-roms/roms/Sega%20-%20Mega%20Drive%20-%20Genesis.zip/Mighty%20Morphin%20Power%20Rangers%20-%20The%20Movie%20%28USA%29%20%28Beta%29%20%281995-07-17%29.zip" TargetMode="External"/><Relationship Id="rId904" Type="http://schemas.openxmlformats.org/officeDocument/2006/relationships/hyperlink" Target="https://archive.org/download/ni-roms/roms/Sega%20-%20Mega%20Drive%20-%20Genesis.zip/F-22%20Interceptor%20-%20Advanced%20Tactical%20Fighter%20%28USA%2C%20Europe%29%20%28F-202%29.zip" TargetMode="External"/><Relationship Id="rId909" Type="http://schemas.openxmlformats.org/officeDocument/2006/relationships/hyperlink" Target="https://archive.org/download/ni-roms/roms/Sega%20-%20Mega%20Drive%20-%20Genesis.zip/F1%20-%20World%20Championship%20Edition%20%28Europe%29.zip" TargetMode="External"/><Relationship Id="rId908" Type="http://schemas.openxmlformats.org/officeDocument/2006/relationships/hyperlink" Target="https://archive.org/download/ni-roms/roms/Sega%20-%20Mega%20Drive%20-%20Genesis.zip/F1%20-%20World%20Championship%20Edition%20%28Europe%29%20%28Beta%29.zip" TargetMode="External"/><Relationship Id="rId903" Type="http://schemas.openxmlformats.org/officeDocument/2006/relationships/hyperlink" Target="https://archive.org/download/ni-roms/roms/Sega%20-%20Mega%20Drive%20-%20Genesis.zip/F-22%20Interceptor%20-%20Advanced%20Tactical%20Fighter%20%28USA%29%20%28F-205%29.zip" TargetMode="External"/><Relationship Id="rId902" Type="http://schemas.openxmlformats.org/officeDocument/2006/relationships/hyperlink" Target="https://archive.org/download/ni-roms/roms/Sega%20-%20Mega%20Drive%20-%20Genesis.zip/F-22%20Interceptor%20-%20Advanced%20Tactical%20Fighter%20%28Japan%29.zip" TargetMode="External"/><Relationship Id="rId901" Type="http://schemas.openxmlformats.org/officeDocument/2006/relationships/hyperlink" Target="https://archive.org/download/ni-roms/roms/Sega%20-%20Mega%20Drive%20-%20Genesis.zip/F-22%20Interceptor%20%28USA%29%20%28Beta%29.zip" TargetMode="External"/><Relationship Id="rId900" Type="http://schemas.openxmlformats.org/officeDocument/2006/relationships/hyperlink" Target="https://archive.org/download/ni-roms/roms/Sega%20-%20Mega%20Drive%20-%20Genesis.zip/F-22%20Interceptor%20%28USA%29%20%281991-09-17%29%20%28Sega%20Channel%29.zip" TargetMode="External"/><Relationship Id="rId2930" Type="http://schemas.openxmlformats.org/officeDocument/2006/relationships/hyperlink" Target="https://archive.org/download/ni-roms/roms/Sega%20-%20Mega%20Drive%20-%20Genesis.zip/Virtua%20Fighter%202%20%28USA%2C%20Europe%29%20%28Beta%29%20%281996-09-20%29.zip" TargetMode="External"/><Relationship Id="rId1600" Type="http://schemas.openxmlformats.org/officeDocument/2006/relationships/hyperlink" Target="https://archive.org/download/ni-roms/roms/Sega%20-%20Mega%20Drive%20-%20Genesis.zip/Midway%20Presents%20Arcade%27s%20Greatest%20Hits%20%28Europe%29.zip" TargetMode="External"/><Relationship Id="rId2931" Type="http://schemas.openxmlformats.org/officeDocument/2006/relationships/hyperlink" Target="https://archive.org/download/ni-roms/roms/Sega%20-%20Mega%20Drive%20-%20Genesis.zip/Virtua%20Fighter%202%20%28USA%2C%20Europe%29%20%28Beta%29%20%281996-09-27%29.zip" TargetMode="External"/><Relationship Id="rId1601" Type="http://schemas.openxmlformats.org/officeDocument/2006/relationships/hyperlink" Target="https://archive.org/download/ni-roms/roms/Sega%20-%20Mega%20Drive%20-%20Genesis.zip/Mig-29%20Fighter%20Pilot%20%28Europe%29%20%28En%2CFr%2CDe%2CEs%2CIt%2CNl%2CSv%2CFi%29.zip" TargetMode="External"/><Relationship Id="rId2932" Type="http://schemas.openxmlformats.org/officeDocument/2006/relationships/hyperlink" Target="https://archive.org/download/ni-roms/roms/Sega%20-%20Mega%20Drive%20-%20Genesis.zip/Virtua%20Fighter%202%20%28USA%2C%20Europe%29.zip" TargetMode="External"/><Relationship Id="rId1602" Type="http://schemas.openxmlformats.org/officeDocument/2006/relationships/hyperlink" Target="https://archive.org/download/ni-roms/roms/Sega%20-%20Mega%20Drive%20-%20Genesis.zip/Mig-29%20Fighter%20Pilot%20%28Japan%29.zip" TargetMode="External"/><Relationship Id="rId2933" Type="http://schemas.openxmlformats.org/officeDocument/2006/relationships/hyperlink" Target="https://archive.org/download/ni-roms/roms/Sega%20-%20Mega%20Drive%20-%20Genesis.zip/Virtua%20Fighter%202%20VS%20Tekken%202%20%28Taiwan%29%20%28En%29%20%28Unl%29.zip" TargetMode="External"/><Relationship Id="rId1603" Type="http://schemas.openxmlformats.org/officeDocument/2006/relationships/hyperlink" Target="https://archive.org/download/ni-roms/roms/Sega%20-%20Mega%20Drive%20-%20Genesis.zip/Mig-29%20Fighter%20Pilot%20%28USA%29.zip" TargetMode="External"/><Relationship Id="rId2934" Type="http://schemas.openxmlformats.org/officeDocument/2006/relationships/hyperlink" Target="https://archive.org/download/ni-roms/roms/Sega%20-%20Mega%20Drive%20-%20Genesis.zip/Virtua%20Racing%20%28Europe%29%20%28Beta%29.zip" TargetMode="External"/><Relationship Id="rId1604" Type="http://schemas.openxmlformats.org/officeDocument/2006/relationships/hyperlink" Target="https://archive.org/download/ni-roms/roms/Sega%20-%20Mega%20Drive%20-%20Genesis.zip/Might%20and%20Magic%20-%20Gates%20to%20Another%20World%20%28USA%2C%20Europe%29.zip" TargetMode="External"/><Relationship Id="rId2935" Type="http://schemas.openxmlformats.org/officeDocument/2006/relationships/hyperlink" Target="https://archive.org/download/ni-roms/roms/Sega%20-%20Mega%20Drive%20-%20Genesis.zip/Virtua%20Racing%20%28Europe%29.zip" TargetMode="External"/><Relationship Id="rId1605" Type="http://schemas.openxmlformats.org/officeDocument/2006/relationships/hyperlink" Target="https://archive.org/download/ni-roms/roms/Sega%20-%20Mega%20Drive%20-%20Genesis.zip/Might%20and%20Magic%20III%20-%20Isles%20of%20Terra%20%28USA%29%20%28Proto%29.zip" TargetMode="External"/><Relationship Id="rId2936" Type="http://schemas.openxmlformats.org/officeDocument/2006/relationships/hyperlink" Target="https://archive.org/download/ni-roms/roms/Sega%20-%20Mega%20Drive%20-%20Genesis.zip/Virtua%20Racing%20%28Japan%29.zip" TargetMode="External"/><Relationship Id="rId1606" Type="http://schemas.openxmlformats.org/officeDocument/2006/relationships/hyperlink" Target="https://archive.org/download/ni-roms/roms/Sega%20-%20Mega%20Drive%20-%20Genesis.zip/Mighty%20Mighty%20Missile%20%28World%29%20%28Aftermarket%29%20%28Unl%29.zip" TargetMode="External"/><Relationship Id="rId2937" Type="http://schemas.openxmlformats.org/officeDocument/2006/relationships/hyperlink" Target="https://archive.org/download/ni-roms/roms/Sega%20-%20Mega%20Drive%20-%20Genesis.zip/Virtua%20Racing%20%28USA%29.zip" TargetMode="External"/><Relationship Id="rId1607" Type="http://schemas.openxmlformats.org/officeDocument/2006/relationships/hyperlink" Target="https://archive.org/download/ni-roms/roms/Sega%20-%20Mega%20Drive%20-%20Genesis.zip/Mighty%20Mighty%20Missile%20%28World%29%20%28Classic%20Gaming%20Expo%202004%29%20%28Aftermarket%29%20%28Unl%29.zip" TargetMode="External"/><Relationship Id="rId2938" Type="http://schemas.openxmlformats.org/officeDocument/2006/relationships/hyperlink" Target="https://archive.org/download/ni-roms/roms/Sega%20-%20Mega%20Drive%20-%20Genesis.zip/Virtual%20Bart%20%28World%29.zip" TargetMode="External"/><Relationship Id="rId1608" Type="http://schemas.openxmlformats.org/officeDocument/2006/relationships/hyperlink" Target="https://archive.org/download/ni-roms/roms/Sega%20-%20Mega%20Drive%20-%20Genesis.zip/Mighty%20Morphin%20Power%20Rangers%20%28Europe%29%20%28Beta%29%20%281994-08-10%29.zip" TargetMode="External"/><Relationship Id="rId2939" Type="http://schemas.openxmlformats.org/officeDocument/2006/relationships/hyperlink" Target="https://archive.org/download/ni-roms/roms/Sega%20-%20Mega%20Drive%20-%20Genesis.zip/Virtual%20Pinball%20%28USA%2C%20Europe%29.zip" TargetMode="External"/><Relationship Id="rId1609" Type="http://schemas.openxmlformats.org/officeDocument/2006/relationships/hyperlink" Target="https://archive.org/download/ni-roms/roms/Sega%20-%20Mega%20Drive%20-%20Genesis.zip/Mighty%20Morphin%20Power%20Rangers%20%28Europe%29.zip" TargetMode="External"/><Relationship Id="rId1631" Type="http://schemas.openxmlformats.org/officeDocument/2006/relationships/hyperlink" Target="https://archive.org/download/ni-roms/roms/Sega%20-%20Mega%20Drive%20-%20Genesis.zip/Minnesota%20Fats%20-%20Pool%20Legend%20%28USA%29.zip" TargetMode="External"/><Relationship Id="rId2962" Type="http://schemas.openxmlformats.org/officeDocument/2006/relationships/hyperlink" Target="https://archive.org/download/ni-roms/roms/Sega%20-%20Mega%20Drive%20-%20Genesis.zip/Water%20Margin%20-%20A%20Tale%20of%20Clouds%20and%20Wind%20%28USA%29%20%28Aftermarket%29%20%28Unl%29.zip" TargetMode="External"/><Relationship Id="rId1632" Type="http://schemas.openxmlformats.org/officeDocument/2006/relationships/hyperlink" Target="https://archive.org/download/ni-roms/roms/Sega%20-%20Mega%20Drive%20-%20Genesis.zip/Miracle%20Piano%20Teaching%20System%2C%20The%20%28USA%29.zip" TargetMode="External"/><Relationship Id="rId2963" Type="http://schemas.openxmlformats.org/officeDocument/2006/relationships/hyperlink" Target="https://archive.org/download/ni-roms/roms/Sega%20-%20Mega%20Drive%20-%20Genesis.zip/Waterworld%20%28Europe%29%20%28Proto%29.zip" TargetMode="External"/><Relationship Id="rId1633" Type="http://schemas.openxmlformats.org/officeDocument/2006/relationships/hyperlink" Target="https://archive.org/download/ni-roms/roms/Sega%20-%20Mega%20Drive%20-%20Genesis.zip/Misplaced%20%28World%29%20%28En%29%20%28Aftermarket%29%20%28Unl%29.zip" TargetMode="External"/><Relationship Id="rId2964" Type="http://schemas.openxmlformats.org/officeDocument/2006/relationships/hyperlink" Target="https://archive.org/download/ni-roms/roms/Sega%20-%20Mega%20Drive%20-%20Genesis.zip/Wayne%27s%20World%20%28USA%29.zip" TargetMode="External"/><Relationship Id="rId1634" Type="http://schemas.openxmlformats.org/officeDocument/2006/relationships/hyperlink" Target="https://archive.org/download/ni-roms/roms/Sega%20-%20Mega%20Drive%20-%20Genesis.zip/Misplaced%20%28World%29%20%28Ru%29%20%28Aftermarket%29%20%28Unl%29.zip" TargetMode="External"/><Relationship Id="rId2965" Type="http://schemas.openxmlformats.org/officeDocument/2006/relationships/hyperlink" Target="https://archive.org/download/ni-roms/roms/Sega%20-%20Mega%20Drive%20-%20Genesis.zip/Wayne%20Gretzky%20and%20the%20NHLPA%20All-Stars%20%28USA%2C%20Europe%29%20%28Beta%29.zip" TargetMode="External"/><Relationship Id="rId1635" Type="http://schemas.openxmlformats.org/officeDocument/2006/relationships/hyperlink" Target="https://archive.org/download/ni-roms/roms/Sega%20-%20Mega%20Drive%20-%20Genesis.zip/Mondu%27s%20Fight%20Palace%20%28USA%29%20%28Beta%29%20%281990-07-03%29.zip" TargetMode="External"/><Relationship Id="rId2966" Type="http://schemas.openxmlformats.org/officeDocument/2006/relationships/hyperlink" Target="https://archive.org/download/ni-roms/roms/Sega%20-%20Mega%20Drive%20-%20Genesis.zip/Wayne%20Gretzky%20and%20the%20NHLPA%20All-Stars%20%28USA%2C%20Europe%29.zip" TargetMode="External"/><Relationship Id="rId1636" Type="http://schemas.openxmlformats.org/officeDocument/2006/relationships/hyperlink" Target="https://archive.org/download/ni-roms/roms/Sega%20-%20Mega%20Drive%20-%20Genesis.zip/Monopoly%20%28USA%29%20%28Beta%29.zip" TargetMode="External"/><Relationship Id="rId2967" Type="http://schemas.openxmlformats.org/officeDocument/2006/relationships/hyperlink" Target="https://archive.org/download/ni-roms/roms/Sega%20-%20Mega%20Drive%20-%20Genesis.zip/WeaponLord%20%28USA%29.zip" TargetMode="External"/><Relationship Id="rId1637" Type="http://schemas.openxmlformats.org/officeDocument/2006/relationships/hyperlink" Target="https://archive.org/download/ni-roms/roms/Sega%20-%20Mega%20Drive%20-%20Genesis.zip/Monopoly%20%28USA%29.zip" TargetMode="External"/><Relationship Id="rId2968" Type="http://schemas.openxmlformats.org/officeDocument/2006/relationships/hyperlink" Target="https://archive.org/download/ni-roms/roms/Sega%20-%20Mega%20Drive%20-%20Genesis.zip/Whac-a-Critter%20%28USA%2C%20Taiwan%29%20%28En%29%20%28Unl%29.zip" TargetMode="External"/><Relationship Id="rId1638" Type="http://schemas.openxmlformats.org/officeDocument/2006/relationships/hyperlink" Target="https://archive.org/download/ni-roms/roms/Sega%20-%20Mega%20Drive%20-%20Genesis.zip/Monster%20World%20IV%20%28Japan%29.zip" TargetMode="External"/><Relationship Id="rId2969" Type="http://schemas.openxmlformats.org/officeDocument/2006/relationships/hyperlink" Target="https://archive.org/download/ni-roms/roms/Sega%20-%20Mega%20Drive%20-%20Genesis.zip/Wheel%20of%20Fortune%20%28USA%29.zip" TargetMode="External"/><Relationship Id="rId929" Type="http://schemas.openxmlformats.org/officeDocument/2006/relationships/hyperlink" Target="https://archive.org/download/ni-roms/roms/Sega%20-%20Mega%20Drive%20-%20Genesis.zip/Fantasia%20%28World%29%20%28Rev%20A%29.zip" TargetMode="External"/><Relationship Id="rId1639" Type="http://schemas.openxmlformats.org/officeDocument/2006/relationships/hyperlink" Target="https://archive.org/download/ni-roms/roms/Sega%20-%20Mega%20Drive%20-%20Genesis.zip/Monster%20World%20IV%20%28USA%29%20%28Genesis%20Mini%29.zip" TargetMode="External"/><Relationship Id="rId928" Type="http://schemas.openxmlformats.org/officeDocument/2006/relationships/hyperlink" Target="https://archive.org/download/ni-roms/roms/Sega%20-%20Mega%20Drive%20-%20Genesis.zip/Fantasia%20%28World%29%20%28Pirate%29.zip" TargetMode="External"/><Relationship Id="rId927" Type="http://schemas.openxmlformats.org/officeDocument/2006/relationships/hyperlink" Target="https://archive.org/download/ni-roms/roms/Sega%20-%20Mega%20Drive%20-%20Genesis.zip/Fantasia%20%28World%29%20%281991-06-17%29%20%28Sega%20Channel%29.zip" TargetMode="External"/><Relationship Id="rId926" Type="http://schemas.openxmlformats.org/officeDocument/2006/relationships/hyperlink" Target="https://archive.org/download/ni-roms/roms/Sega%20-%20Mega%20Drive%20-%20Genesis.zip/Fantasia%20%28USA%2C%20Europe%29.zip" TargetMode="External"/><Relationship Id="rId921" Type="http://schemas.openxmlformats.org/officeDocument/2006/relationships/hyperlink" Target="https://archive.org/download/ni-roms/roms/Sega%20-%20Mega%20Drive%20-%20Genesis.zip/FIFA%20Soccer%2097%20%28USA%2C%20Europe%29%20%28En%2CFr%2CDe%2CEs%2CIt%2CSv%29.zip" TargetMode="External"/><Relationship Id="rId920" Type="http://schemas.openxmlformats.org/officeDocument/2006/relationships/hyperlink" Target="https://archive.org/download/ni-roms/roms/Sega%20-%20Mega%20Drive%20-%20Genesis.zip/FIFA%20Soccer%2096%20%28USA%2C%20Europe%29%20%28En%2CFr%2CDe%2CEs%2CIt%2CSv%29.zip" TargetMode="External"/><Relationship Id="rId925" Type="http://schemas.openxmlformats.org/officeDocument/2006/relationships/hyperlink" Target="https://archive.org/download/ni-roms/roms/Sega%20-%20Mega%20Drive%20-%20Genesis.zip/Family%20Feud%20%28USA%29.zip" TargetMode="External"/><Relationship Id="rId924" Type="http://schemas.openxmlformats.org/officeDocument/2006/relationships/hyperlink" Target="https://archive.org/download/ni-roms/roms/Sega%20-%20Mega%20Drive%20-%20Genesis.zip/Faery%20Tale%20Adventure%2C%20The%20%28USA%2C%20Europe%29.zip" TargetMode="External"/><Relationship Id="rId923" Type="http://schemas.openxmlformats.org/officeDocument/2006/relationships/hyperlink" Target="https://archive.org/download/ni-roms/roms/Sega%20-%20Mega%20Drive%20-%20Genesis.zip/FIFA%20Soccer%202000%20%28Russia%29%20%28En%2CFr%2CDe%2CEs%2CIt%2CSv%29%20%28Pirate%29.zip" TargetMode="External"/><Relationship Id="rId922" Type="http://schemas.openxmlformats.org/officeDocument/2006/relationships/hyperlink" Target="https://archive.org/download/ni-roms/roms/Sega%20-%20Mega%20Drive%20-%20Genesis.zip/FIFA%20Soccer%2099%20%28Unknown%29%20%28Pirate%29.zip" TargetMode="External"/><Relationship Id="rId2960" Type="http://schemas.openxmlformats.org/officeDocument/2006/relationships/hyperlink" Target="https://archive.org/download/ni-roms/roms/Sega%20-%20Mega%20Drive%20-%20Genesis.zip/Warsong%20%28USA%29%20%28Beta%29%20%281991-10-01%29.zip" TargetMode="External"/><Relationship Id="rId1630" Type="http://schemas.openxmlformats.org/officeDocument/2006/relationships/hyperlink" Target="https://archive.org/download/ni-roms/roms/Sega%20-%20Mega%20Drive%20-%20Genesis.zip/Miniplanets%20Remix%20%28World%29%20%28Aftermarket%29%20%28Unl%29.zip" TargetMode="External"/><Relationship Id="rId2961" Type="http://schemas.openxmlformats.org/officeDocument/2006/relationships/hyperlink" Target="https://archive.org/download/ni-roms/roms/Sega%20-%20Mega%20Drive%20-%20Genesis.zip/Warsong%20%28USA%29.zip" TargetMode="External"/><Relationship Id="rId1620" Type="http://schemas.openxmlformats.org/officeDocument/2006/relationships/hyperlink" Target="https://archive.org/download/ni-roms/roms/Sega%20-%20Mega%20Drive%20-%20Genesis.zip/Mighty%20Morphin%20Power%20Rangers%20-%20The%20Movie%20%28USA%29%20%28Beta%29%20%281995-07-22%29.zip" TargetMode="External"/><Relationship Id="rId2951" Type="http://schemas.openxmlformats.org/officeDocument/2006/relationships/hyperlink" Target="https://archive.org/download/ni-roms/roms/Sega%20-%20Mega%20Drive%20-%20Genesis.zip/Wacky%20Worlds%20Creativity%20Studio%20%28USA%29.zip" TargetMode="External"/><Relationship Id="rId1621" Type="http://schemas.openxmlformats.org/officeDocument/2006/relationships/hyperlink" Target="https://archive.org/download/ni-roms/roms/Sega%20-%20Mega%20Drive%20-%20Genesis.zip/Mighty%20Morphin%20Power%20Rangers%20-%20The%20Movie%20%28USA%29%20%28Beta%29%20%281995-07-24%29.zip" TargetMode="External"/><Relationship Id="rId2952" Type="http://schemas.openxmlformats.org/officeDocument/2006/relationships/hyperlink" Target="https://archive.org/download/ni-roms/roms/Sega%20-%20Mega%20Drive%20-%20Genesis.zip/Wani%20Wani%20World%20%28Japan%29.zip" TargetMode="External"/><Relationship Id="rId1622" Type="http://schemas.openxmlformats.org/officeDocument/2006/relationships/hyperlink" Target="https://archive.org/download/ni-roms/roms/Sega%20-%20Mega%20Drive%20-%20Genesis.zip/Mighty%20Morphin%20Power%20Rangers%20-%20The%20Movie%20%28USA%29.zip" TargetMode="External"/><Relationship Id="rId2953" Type="http://schemas.openxmlformats.org/officeDocument/2006/relationships/hyperlink" Target="https://archive.org/download/ni-roms/roms/Sega%20-%20Mega%20Drive%20-%20Genesis.zip/Wardner%20%28USA%29.zip" TargetMode="External"/><Relationship Id="rId1623" Type="http://schemas.openxmlformats.org/officeDocument/2006/relationships/hyperlink" Target="https://archive.org/download/ni-roms/roms/Sega%20-%20Mega%20Drive%20-%20Genesis.zip/Mike%20Ditka%20Power%20Football%20%28USA%2C%20Europe%29%20%28Unl%29%20%28Alt%29.zip" TargetMode="External"/><Relationship Id="rId2954" Type="http://schemas.openxmlformats.org/officeDocument/2006/relationships/hyperlink" Target="https://archive.org/download/ni-roms/roms/Sega%20-%20Mega%20Drive%20-%20Genesis.zip/Wardner%20no%20Mori%20Special%20%28Japan%29.zip" TargetMode="External"/><Relationship Id="rId1624" Type="http://schemas.openxmlformats.org/officeDocument/2006/relationships/hyperlink" Target="https://archive.org/download/ni-roms/roms/Sega%20-%20Mega%20Drive%20-%20Genesis.zip/Mike%20Ditka%20Power%20Football%20%28USA%2C%20Europe%29%20%28Unl%29.zip" TargetMode="External"/><Relationship Id="rId2955" Type="http://schemas.openxmlformats.org/officeDocument/2006/relationships/hyperlink" Target="https://archive.org/download/ni-roms/roms/Sega%20-%20Mega%20Drive%20-%20Genesis.zip/Warlock%20%28USA%2C%20Europe%29%20%28Beta%29%20%281994-12-xx%29.zip" TargetMode="External"/><Relationship Id="rId1625" Type="http://schemas.openxmlformats.org/officeDocument/2006/relationships/hyperlink" Target="https://archive.org/download/ni-roms/roms/Sega%20-%20Mega%20Drive%20-%20Genesis.zip/Mikeyeldey%20-%20The%20Album%20%28World%29%20%28Aftermarket%29%20%28Unl%29.zip" TargetMode="External"/><Relationship Id="rId2956" Type="http://schemas.openxmlformats.org/officeDocument/2006/relationships/hyperlink" Target="https://archive.org/download/ni-roms/roms/Sega%20-%20Mega%20Drive%20-%20Genesis.zip/Warlock%20%28USA%2C%20Europe%29.zip" TargetMode="External"/><Relationship Id="rId1626" Type="http://schemas.openxmlformats.org/officeDocument/2006/relationships/hyperlink" Target="https://archive.org/download/ni-roms/roms/Sega%20-%20Mega%20Drive%20-%20Genesis.zip/Minato%20no%20Traysia%20%28Japan%29.zip" TargetMode="External"/><Relationship Id="rId2957" Type="http://schemas.openxmlformats.org/officeDocument/2006/relationships/hyperlink" Target="https://archive.org/download/ni-roms/roms/Sega%20-%20Mega%20Drive%20-%20Genesis.zip/WarpSpeed%20%28USA%2C%20Europe%29%20%28Unl%29.zip" TargetMode="External"/><Relationship Id="rId1627" Type="http://schemas.openxmlformats.org/officeDocument/2006/relationships/hyperlink" Target="https://archive.org/download/ni-roms/roms/Sega%20-%20Mega%20Drive%20-%20Genesis.zip/Miniplanets%20%28World%29%20%28Demo%29%20%28Aftermarket%29%20%28Unl%29.zip" TargetMode="External"/><Relationship Id="rId2958" Type="http://schemas.openxmlformats.org/officeDocument/2006/relationships/hyperlink" Target="https://archive.org/download/ni-roms/roms/Sega%20-%20Mega%20Drive%20-%20Genesis.zip/Warrior%20of%20Rome%20%28USA%29.zip" TargetMode="External"/><Relationship Id="rId918" Type="http://schemas.openxmlformats.org/officeDocument/2006/relationships/hyperlink" Target="https://archive.org/download/ni-roms/roms/Sega%20-%20Mega%20Drive%20-%20Genesis.zip/FIFA%20Soccer%2095%20%28Korea%29%20%28En%2CFr%2CDe%2CEs%29.zip" TargetMode="External"/><Relationship Id="rId1628" Type="http://schemas.openxmlformats.org/officeDocument/2006/relationships/hyperlink" Target="https://archive.org/download/ni-roms/roms/Sega%20-%20Mega%20Drive%20-%20Genesis.zip/Miniplanets%20%28World%29%20%28v1.2%29%20%28Aftermarket%29%20%28Unl%29.zip" TargetMode="External"/><Relationship Id="rId2959" Type="http://schemas.openxmlformats.org/officeDocument/2006/relationships/hyperlink" Target="https://archive.org/download/ni-roms/roms/Sega%20-%20Mega%20Drive%20-%20Genesis.zip/Warrior%20of%20Rome%20II%20%28USA%29.zip" TargetMode="External"/><Relationship Id="rId917" Type="http://schemas.openxmlformats.org/officeDocument/2006/relationships/hyperlink" Target="https://archive.org/download/ni-roms/roms/Sega%20-%20Mega%20Drive%20-%20Genesis.zip/FIFA%20International%20Soccer%20%28USA%2C%20Europe%29%20%28En%2CFr%2CDe%2CEs%29.zip" TargetMode="External"/><Relationship Id="rId1629" Type="http://schemas.openxmlformats.org/officeDocument/2006/relationships/hyperlink" Target="https://archive.org/download/ni-roms/roms/Sega%20-%20Mega%20Drive%20-%20Genesis.zip/Miniplanets%20%28World%29%20%28v1.3%29%20%28Aftermarket%29%20%28Unl%29.zip" TargetMode="External"/><Relationship Id="rId916" Type="http://schemas.openxmlformats.org/officeDocument/2006/relationships/hyperlink" Target="https://archive.org/download/ni-roms/roms/Sega%20-%20Mega%20Drive%20-%20Genesis.zip/FIFA%20International%20Soccer%20%28Japan%29%20%28En%2CJa%29.zip" TargetMode="External"/><Relationship Id="rId915" Type="http://schemas.openxmlformats.org/officeDocument/2006/relationships/hyperlink" Target="https://archive.org/download/ni-roms/roms/Sega%20-%20Mega%20Drive%20-%20Genesis.zip/FIFA%202003%20%28Unknown%29%20%28Es%29%20%28Pirate%29.zip" TargetMode="External"/><Relationship Id="rId919" Type="http://schemas.openxmlformats.org/officeDocument/2006/relationships/hyperlink" Target="https://archive.org/download/ni-roms/roms/Sega%20-%20Mega%20Drive%20-%20Genesis.zip/FIFA%20Soccer%2095%20%28USA%2C%20Europe%29%20%28En%2CFr%2CDe%2CEs%29.zip" TargetMode="External"/><Relationship Id="rId910" Type="http://schemas.openxmlformats.org/officeDocument/2006/relationships/hyperlink" Target="https://archive.org/download/ni-roms/roms/Sega%20-%20Mega%20Drive%20-%20Genesis.zip/F1%20-%20World%20Championship%20Edition%20%28USA%29%20%28Proto%201%29.zip" TargetMode="External"/><Relationship Id="rId914" Type="http://schemas.openxmlformats.org/officeDocument/2006/relationships/hyperlink" Target="https://archive.org/download/ni-roms/roms/Sega%20-%20Mega%20Drive%20-%20Genesis.zip/FIFA%2098%20-%20Road%20to%20World%20Cup%20%28Europe%29%20%28En%2CFr%2CEs%2CIt%2CSv%29.zip" TargetMode="External"/><Relationship Id="rId913" Type="http://schemas.openxmlformats.org/officeDocument/2006/relationships/hyperlink" Target="https://archive.org/download/ni-roms/roms/Sega%20-%20Mega%20Drive%20-%20Genesis.zip/F1%20Circus%20MD%20%28USA%29%20%28Proto%29%20%281991-12-28%29%20%28Sega%20Channel%29.zip" TargetMode="External"/><Relationship Id="rId912" Type="http://schemas.openxmlformats.org/officeDocument/2006/relationships/hyperlink" Target="https://archive.org/download/ni-roms/roms/Sega%20-%20Mega%20Drive%20-%20Genesis.zip/F1%20Circus%20MD%20%28Japan%29%20%28En%29.zip" TargetMode="External"/><Relationship Id="rId911" Type="http://schemas.openxmlformats.org/officeDocument/2006/relationships/hyperlink" Target="https://archive.org/download/ni-roms/roms/Sega%20-%20Mega%20Drive%20-%20Genesis.zip/F1%20-%20World%20Championship%20Edition%20%28USA%29%20%28Proto%202%29.zip" TargetMode="External"/><Relationship Id="rId2950" Type="http://schemas.openxmlformats.org/officeDocument/2006/relationships/hyperlink" Target="https://archive.org/download/ni-roms/roms/Sega%20-%20Mega%20Drive%20-%20Genesis.zip/Wacky%20Worlds%20Creativity%20Studio%20%28USA%29%20%28Beta%29%20%281994-08-19%29.zip" TargetMode="External"/><Relationship Id="rId2900" Type="http://schemas.openxmlformats.org/officeDocument/2006/relationships/hyperlink" Target="https://archive.org/download/ni-roms/roms/Sega%20-%20Mega%20Drive%20-%20Genesis.zip/Vapor%20Trail%20%28USA%29%20%28Beta%29%20%281991-05-26%29.zip" TargetMode="External"/><Relationship Id="rId2901" Type="http://schemas.openxmlformats.org/officeDocument/2006/relationships/hyperlink" Target="https://archive.org/download/ni-roms/roms/Sega%20-%20Mega%20Drive%20-%20Genesis.zip/Vapor%20Trail%20%28USA%29.zip" TargetMode="External"/><Relationship Id="rId2902" Type="http://schemas.openxmlformats.org/officeDocument/2006/relationships/hyperlink" Target="https://archive.org/download/ni-roms/roms/Sega%20-%20Mega%20Drive%20-%20Genesis.zip/Vectorman%20%28USA%29%20%28Genesis%20Mini%29.zip" TargetMode="External"/><Relationship Id="rId2903" Type="http://schemas.openxmlformats.org/officeDocument/2006/relationships/hyperlink" Target="https://archive.org/download/ni-roms/roms/Sega%20-%20Mega%20Drive%20-%20Genesis.zip/Vectorman%20%28USA%2C%20Europe%29%20%28Beta%201%29.zip" TargetMode="External"/><Relationship Id="rId2904" Type="http://schemas.openxmlformats.org/officeDocument/2006/relationships/hyperlink" Target="https://archive.org/download/ni-roms/roms/Sega%20-%20Mega%20Drive%20-%20Genesis.zip/Vectorman%20%28USA%2C%20Europe%29%20%28Beta%202%29.zip" TargetMode="External"/><Relationship Id="rId2905" Type="http://schemas.openxmlformats.org/officeDocument/2006/relationships/hyperlink" Target="https://archive.org/download/ni-roms/roms/Sega%20-%20Mega%20Drive%20-%20Genesis.zip/Vectorman%20%28USA%2C%20Europe%29%20%28Beta%203%29%20%281995-07-24%29.zip" TargetMode="External"/><Relationship Id="rId2906" Type="http://schemas.openxmlformats.org/officeDocument/2006/relationships/hyperlink" Target="https://archive.org/download/ni-roms/roms/Sega%20-%20Mega%20Drive%20-%20Genesis.zip/Vectorman%20%28USA%2C%20Europe%29%20%28Sega%20Smash%20Pack%29.zip" TargetMode="External"/><Relationship Id="rId2907" Type="http://schemas.openxmlformats.org/officeDocument/2006/relationships/hyperlink" Target="https://archive.org/download/ni-roms/roms/Sega%20-%20Mega%20Drive%20-%20Genesis.zip/Vectorman%20%28USA%2C%20Europe%29.zip" TargetMode="External"/><Relationship Id="rId2908" Type="http://schemas.openxmlformats.org/officeDocument/2006/relationships/hyperlink" Target="https://archive.org/download/ni-roms/roms/Sega%20-%20Mega%20Drive%20-%20Genesis.zip/Vectorman%202%20%28USA%29%20%28Beta%29%20%281995-08-xx%29.zip" TargetMode="External"/><Relationship Id="rId2909" Type="http://schemas.openxmlformats.org/officeDocument/2006/relationships/hyperlink" Target="https://archive.org/download/ni-roms/roms/Sega%20-%20Mega%20Drive%20-%20Genesis.zip/Vectorman%202%20%28USA%29%20%28Beta%29%20%281996-08-15%29.zip" TargetMode="External"/><Relationship Id="rId2920" Type="http://schemas.openxmlformats.org/officeDocument/2006/relationships/hyperlink" Target="https://archive.org/download/ni-roms/roms/Sega%20-%20Mega%20Drive%20-%20Genesis.zip/Viewpoint%20%28USA%29%20%28Beta%29%20%281994-07-22%29.zip" TargetMode="External"/><Relationship Id="rId2921" Type="http://schemas.openxmlformats.org/officeDocument/2006/relationships/hyperlink" Target="https://archive.org/download/ni-roms/roms/Sega%20-%20Mega%20Drive%20-%20Genesis.zip/Viewpoint%20%28USA%29%20%28Beta%29%20%281994-08-xx%29.zip" TargetMode="External"/><Relationship Id="rId2922" Type="http://schemas.openxmlformats.org/officeDocument/2006/relationships/hyperlink" Target="https://archive.org/download/ni-roms/roms/Sega%20-%20Mega%20Drive%20-%20Genesis.zip/Viewpoint%20%28USA%29.zip" TargetMode="External"/><Relationship Id="rId2923" Type="http://schemas.openxmlformats.org/officeDocument/2006/relationships/hyperlink" Target="https://archive.org/download/ni-roms/roms/Sega%20-%20Mega%20Drive%20-%20Genesis.zip/VilQ%20%28World%29%20%28Demo%29%20%28RetroKomp%202016%29%20%28Aftermarket%29%20%28Unl%29.zip" TargetMode="External"/><Relationship Id="rId2924" Type="http://schemas.openxmlformats.org/officeDocument/2006/relationships/hyperlink" Target="https://archive.org/download/ni-roms/roms/Sega%20-%20Mega%20Drive%20-%20Genesis.zip/VilQ%20Adventure%20%28World%29%20%28Demo%29%20%28RetroKomp%202017%29%20%28Aftermarket%29%20%28Unl%29.zip" TargetMode="External"/><Relationship Id="rId2925" Type="http://schemas.openxmlformats.org/officeDocument/2006/relationships/hyperlink" Target="https://archive.org/download/ni-roms/roms/Sega%20-%20Mega%20Drive%20-%20Genesis.zip/Vintage%20Van%20Halen%20%28World%29%20%28Aftermarket%29%20%28Unl%29.zip" TargetMode="External"/><Relationship Id="rId2926" Type="http://schemas.openxmlformats.org/officeDocument/2006/relationships/hyperlink" Target="https://archive.org/download/ni-roms/roms/Sega%20-%20Mega%20Drive%20-%20Genesis.zip/Virtua%20Fighter%202%20%28Korea%29%20%28En%29.zip" TargetMode="External"/><Relationship Id="rId2927" Type="http://schemas.openxmlformats.org/officeDocument/2006/relationships/hyperlink" Target="https://archive.org/download/ni-roms/roms/Sega%20-%20Mega%20Drive%20-%20Genesis.zip/Virtua%20Fighter%202%20%28USA%2C%20Europe%29%20%28Beta%29%20%281996-08-19%29.zip" TargetMode="External"/><Relationship Id="rId2928" Type="http://schemas.openxmlformats.org/officeDocument/2006/relationships/hyperlink" Target="https://archive.org/download/ni-roms/roms/Sega%20-%20Mega%20Drive%20-%20Genesis.zip/Virtua%20Fighter%202%20%28USA%2C%20Europe%29%20%28Beta%29%20%281996-08-30%29.zip" TargetMode="External"/><Relationship Id="rId2929" Type="http://schemas.openxmlformats.org/officeDocument/2006/relationships/hyperlink" Target="https://archive.org/download/ni-roms/roms/Sega%20-%20Mega%20Drive%20-%20Genesis.zip/Virtua%20Fighter%202%20%28USA%2C%20Europe%29%20%28Beta%29%20%281996-09-13%29.zip" TargetMode="External"/><Relationship Id="rId2910" Type="http://schemas.openxmlformats.org/officeDocument/2006/relationships/hyperlink" Target="https://archive.org/download/ni-roms/roms/Sega%20-%20Mega%20Drive%20-%20Genesis.zip/Vectorman%202%20%28USA%29%20%28Beta%29%20%281996-08-16%29.zip" TargetMode="External"/><Relationship Id="rId2911" Type="http://schemas.openxmlformats.org/officeDocument/2006/relationships/hyperlink" Target="https://archive.org/download/ni-roms/roms/Sega%20-%20Mega%20Drive%20-%20Genesis.zip/Vectorman%202%20%28USA%29%20%28Beta%29%20%281996-08-19%29.zip" TargetMode="External"/><Relationship Id="rId2912" Type="http://schemas.openxmlformats.org/officeDocument/2006/relationships/hyperlink" Target="https://archive.org/download/ni-roms/roms/Sega%20-%20Mega%20Drive%20-%20Genesis.zip/Vectorman%202%20%28USA%29%20%28Beta%29%20%281996-08-26%29.zip" TargetMode="External"/><Relationship Id="rId2913" Type="http://schemas.openxmlformats.org/officeDocument/2006/relationships/hyperlink" Target="https://archive.org/download/ni-roms/roms/Sega%20-%20Mega%20Drive%20-%20Genesis.zip/Vectorman%202%20%28USA%29%20%28Beta%29%20%281996-08-27%29.zip" TargetMode="External"/><Relationship Id="rId2914" Type="http://schemas.openxmlformats.org/officeDocument/2006/relationships/hyperlink" Target="https://archive.org/download/ni-roms/roms/Sega%20-%20Mega%20Drive%20-%20Genesis.zip/Vectorman%202%20%28USA%29%20%28Sample%29%20%281996-08-28%29.zip" TargetMode="External"/><Relationship Id="rId2915" Type="http://schemas.openxmlformats.org/officeDocument/2006/relationships/hyperlink" Target="https://archive.org/download/ni-roms/roms/Sega%20-%20Mega%20Drive%20-%20Genesis.zip/Vectorman%202%20%28USA%29.zip" TargetMode="External"/><Relationship Id="rId2916" Type="http://schemas.openxmlformats.org/officeDocument/2006/relationships/hyperlink" Target="https://archive.org/download/ni-roms/roms/Sega%20-%20Mega%20Drive%20-%20Genesis.zip/Venom%20.%20Spider-Man%20-%20Separation%20Anxiety%20%28USA%2C%20Europe%29.zip" TargetMode="External"/><Relationship Id="rId2917" Type="http://schemas.openxmlformats.org/officeDocument/2006/relationships/hyperlink" Target="https://archive.org/download/ni-roms/roms/Sega%20-%20Mega%20Drive%20-%20Genesis.zip/Vermilion%20%28Japan%29%20%28Mega%20Drive%20Mini%29.zip" TargetMode="External"/><Relationship Id="rId2918" Type="http://schemas.openxmlformats.org/officeDocument/2006/relationships/hyperlink" Target="https://archive.org/download/ni-roms/roms/Sega%20-%20Mega%20Drive%20-%20Genesis.zip/Vermilion%20%28Japan%29.zip" TargetMode="External"/><Relationship Id="rId2919" Type="http://schemas.openxmlformats.org/officeDocument/2006/relationships/hyperlink" Target="https://archive.org/download/ni-roms/roms/Sega%20-%20Mega%20Drive%20-%20Genesis.zip/Verytex%20%28Japan%29.zip" TargetMode="External"/><Relationship Id="rId1697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30%29.zip" TargetMode="External"/><Relationship Id="rId1698" Type="http://schemas.openxmlformats.org/officeDocument/2006/relationships/hyperlink" Target="https://archive.org/download/ni-roms/roms/Sega%20-%20Mega%20Drive%20-%20Genesis.zip/NBA%20Action%20%2795%20Starring%20David%20Robinson%20%28USA%2C%20Europe%29%20%28Beta%29%20%281995-02-01%29.zip" TargetMode="External"/><Relationship Id="rId1699" Type="http://schemas.openxmlformats.org/officeDocument/2006/relationships/hyperlink" Target="https://archive.org/download/ni-roms/roms/Sega%20-%20Mega%20Drive%20-%20Genesis.zip/NBA%20Action%20%2795%20Starring%20David%20Robinson%20%28USA%2C%20Europe%29%20%28Beta%29%20%281995-02-02%29.zip" TargetMode="External"/><Relationship Id="rId866" Type="http://schemas.openxmlformats.org/officeDocument/2006/relationships/hyperlink" Target="https://archive.org/download/ni-roms/roms/Sega%20-%20Mega%20Drive%20-%20Genesis.zip/Escape%20from%20Mars%20Starring%20Taz%20%28USA%29%20%28Beta%29%20%281994-06-02%29.zip" TargetMode="External"/><Relationship Id="rId865" Type="http://schemas.openxmlformats.org/officeDocument/2006/relationships/hyperlink" Target="https://archive.org/download/ni-roms/roms/Sega%20-%20Mega%20Drive%20-%20Genesis.zip/Escape%20from%20Mars%20Starring%20Taz%20%28USA%29%20%28Beta%29%20%281994-05-23%29.zip" TargetMode="External"/><Relationship Id="rId864" Type="http://schemas.openxmlformats.org/officeDocument/2006/relationships/hyperlink" Target="https://archive.org/download/ni-roms/roms/Sega%20-%20Mega%20Drive%20-%20Genesis.zip/Escape%20from%20Mars%20Starring%20Taz%20%28USA%29%20%28Beta%29%20%281994-05-18%29.zip" TargetMode="External"/><Relationship Id="rId863" Type="http://schemas.openxmlformats.org/officeDocument/2006/relationships/hyperlink" Target="https://archive.org/download/ni-roms/roms/Sega%20-%20Mega%20Drive%20-%20Genesis.zip/Escape%20from%20Mars%20Starring%20Taz%20%28USA%29%20%28Beta%29%20%281994-05-09%29.zip" TargetMode="External"/><Relationship Id="rId869" Type="http://schemas.openxmlformats.org/officeDocument/2006/relationships/hyperlink" Target="https://archive.org/download/ni-roms/roms/Sega%20-%20Mega%20Drive%20-%20Genesis.zip/Escape%20from%20Mars%20Starring%20Taz%20%28USA%29%20%28Beta%29%20%281994-06-14%29.zip" TargetMode="External"/><Relationship Id="rId868" Type="http://schemas.openxmlformats.org/officeDocument/2006/relationships/hyperlink" Target="https://archive.org/download/ni-roms/roms/Sega%20-%20Mega%20Drive%20-%20Genesis.zip/Escape%20from%20Mars%20Starring%20Taz%20%28USA%29%20%28Beta%29%20%281994-06-10%29.zip" TargetMode="External"/><Relationship Id="rId867" Type="http://schemas.openxmlformats.org/officeDocument/2006/relationships/hyperlink" Target="https://archive.org/download/ni-roms/roms/Sega%20-%20Mega%20Drive%20-%20Genesis.zip/Escape%20from%20Mars%20Starring%20Taz%20%28USA%29%20%28Beta%29%20%281994-06-07%29.zip" TargetMode="External"/><Relationship Id="rId1690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21%29.zip" TargetMode="External"/><Relationship Id="rId1691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22%29.zip" TargetMode="External"/><Relationship Id="rId1692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24%29.zip" TargetMode="External"/><Relationship Id="rId862" Type="http://schemas.openxmlformats.org/officeDocument/2006/relationships/hyperlink" Target="https://archive.org/download/ni-roms/roms/Sega%20-%20Mega%20Drive%20-%20Genesis.zip/Escape%20from%20Mars%20Starring%20Taz%20%28USA%29%20%28Beta%29%20%281994-04-18%29.zip" TargetMode="External"/><Relationship Id="rId1693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27%29%20%28Alt%29.zip" TargetMode="External"/><Relationship Id="rId861" Type="http://schemas.openxmlformats.org/officeDocument/2006/relationships/hyperlink" Target="https://archive.org/download/ni-roms/roms/Sega%20-%20Mega%20Drive%20-%20Genesis.zip/Escape%20from%20Mars%20Starring%20Taz%20%28USA%29%20%28Beta%29%20%281994-03-09%29.zip" TargetMode="External"/><Relationship Id="rId1694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27%29.zip" TargetMode="External"/><Relationship Id="rId860" Type="http://schemas.openxmlformats.org/officeDocument/2006/relationships/hyperlink" Target="https://archive.org/download/ni-roms/roms/Sega%20-%20Mega%20Drive%20-%20Genesis.zip/Empire%20of%20Steel%20%28Europe%29.zip" TargetMode="External"/><Relationship Id="rId1695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28%29%20%28Alt%29.zip" TargetMode="External"/><Relationship Id="rId1696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28%29.zip" TargetMode="External"/><Relationship Id="rId1686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08%29.zip" TargetMode="External"/><Relationship Id="rId1687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12%29.zip" TargetMode="External"/><Relationship Id="rId1688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15%29.zip" TargetMode="External"/><Relationship Id="rId1689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18%29.zip" TargetMode="External"/><Relationship Id="rId855" Type="http://schemas.openxmlformats.org/officeDocument/2006/relationships/hyperlink" Target="https://archive.org/download/ni-roms/roms/Sega%20-%20Mega%20Drive%20-%20Genesis.zip/Elite%20%28Unknown%29%20%28Tech%20Demo%2C%20Game%29.zip" TargetMode="External"/><Relationship Id="rId854" Type="http://schemas.openxmlformats.org/officeDocument/2006/relationships/hyperlink" Target="https://archive.org/download/ni-roms/roms/Sega%20-%20Mega%20Drive%20-%20Genesis.zip/Eliminate%20Down%20%28Japan%29.zip" TargetMode="External"/><Relationship Id="rId853" Type="http://schemas.openxmlformats.org/officeDocument/2006/relationships/hyperlink" Target="https://archive.org/download/ni-roms/roms/Sega%20-%20Mega%20Drive%20-%20Genesis.zip/Elemental%20Master%20%28USA%29.zip" TargetMode="External"/><Relationship Id="rId852" Type="http://schemas.openxmlformats.org/officeDocument/2006/relationships/hyperlink" Target="https://archive.org/download/ni-roms/roms/Sega%20-%20Mega%20Drive%20-%20Genesis.zip/Elemental%20Master%20%28Japan%29.zip" TargetMode="External"/><Relationship Id="rId859" Type="http://schemas.openxmlformats.org/officeDocument/2006/relationships/hyperlink" Target="https://archive.org/download/ni-roms/roms/Sega%20-%20Mega%20Drive%20-%20Genesis.zip/Elitserien%2096%20%28Sweden%29.zip" TargetMode="External"/><Relationship Id="rId858" Type="http://schemas.openxmlformats.org/officeDocument/2006/relationships/hyperlink" Target="https://archive.org/download/ni-roms/roms/Sega%20-%20Mega%20Drive%20-%20Genesis.zip/Elitserien%2095%20%28Sweden%29.zip" TargetMode="External"/><Relationship Id="rId857" Type="http://schemas.openxmlformats.org/officeDocument/2006/relationships/hyperlink" Target="https://archive.org/download/ni-roms/roms/Sega%20-%20Mega%20Drive%20-%20Genesis.zip/Elite%20%28Unknown%29%20%28Tech%20Demo%2C%20Viewer%29.zip" TargetMode="External"/><Relationship Id="rId856" Type="http://schemas.openxmlformats.org/officeDocument/2006/relationships/hyperlink" Target="https://archive.org/download/ni-roms/roms/Sega%20-%20Mega%20Drive%20-%20Genesis.zip/Elite%20%28Unknown%29%20%28Tech%20Demo%2C%20Soaker%29.zip" TargetMode="External"/><Relationship Id="rId1680" Type="http://schemas.openxmlformats.org/officeDocument/2006/relationships/hyperlink" Target="https://archive.org/download/ni-roms/roms/Sega%20-%20Mega%20Drive%20-%20Genesis.zip/NBA%20Action%20%2795%20Starring%20David%20Robinson%20%28USA%2C%20Europe%29%20%28Beta%29%20%281994-12-22%29.zip" TargetMode="External"/><Relationship Id="rId1681" Type="http://schemas.openxmlformats.org/officeDocument/2006/relationships/hyperlink" Target="https://archive.org/download/ni-roms/roms/Sega%20-%20Mega%20Drive%20-%20Genesis.zip/NBA%20Action%20%2795%20Starring%20David%20Robinson%20%28USA%2C%20Europe%29%20%28Beta%29%20%281994-12-24%29.zip" TargetMode="External"/><Relationship Id="rId851" Type="http://schemas.openxmlformats.org/officeDocument/2006/relationships/hyperlink" Target="https://archive.org/download/ni-roms/roms/Sega%20-%20Mega%20Drive%20-%20Genesis.zip/El.Viento%20%28World%29%20%28Evercade%29%20%28Aftermarket%29%20%28Unl%29.zip" TargetMode="External"/><Relationship Id="rId1682" Type="http://schemas.openxmlformats.org/officeDocument/2006/relationships/hyperlink" Target="https://archive.org/download/ni-roms/roms/Sega%20-%20Mega%20Drive%20-%20Genesis.zip/NBA%20Action%20%2795%20Starring%20David%20Robinson%20%28USA%2C%20Europe%29%20%28Beta%29%20%281994-12-29%29.zip" TargetMode="External"/><Relationship Id="rId850" Type="http://schemas.openxmlformats.org/officeDocument/2006/relationships/hyperlink" Target="https://archive.org/download/ni-roms/roms/Sega%20-%20Mega%20Drive%20-%20Genesis.zip/El.Viento%20%28USA%29.zip" TargetMode="External"/><Relationship Id="rId1683" Type="http://schemas.openxmlformats.org/officeDocument/2006/relationships/hyperlink" Target="https://archive.org/download/ni-roms/roms/Sega%20-%20Mega%20Drive%20-%20Genesis.zip/NBA%20Action%20%2795%20Starring%20David%20Robinson%20%28USA%2C%20Europe%29%20%28Beta%29%20%281994-12-30%29.zip" TargetMode="External"/><Relationship Id="rId1684" Type="http://schemas.openxmlformats.org/officeDocument/2006/relationships/hyperlink" Target="https://archive.org/download/ni-roms/roms/Sega%20-%20Mega%20Drive%20-%20Genesis.zip/NBA%20Action%20%2795%20Starring%20David%20Robinson%20%28USA%2C%20Europe%29%20%28Beta%29%20%281994-12-31%29.zip" TargetMode="External"/><Relationship Id="rId1685" Type="http://schemas.openxmlformats.org/officeDocument/2006/relationships/hyperlink" Target="https://archive.org/download/ni-roms/roms/Sega%20-%20Mega%20Drive%20-%20Genesis.zip/NBA%20Action%20%2795%20Starring%20David%20Robinson%20%28USA%2C%20Europe%29%20%28Beta%29%20%281995-01-03%29.zip" TargetMode="External"/><Relationship Id="rId888" Type="http://schemas.openxmlformats.org/officeDocument/2006/relationships/hyperlink" Target="https://archive.org/download/ni-roms/roms/Sega%20-%20Mega%20Drive%20-%20Genesis.zip/Exile%20-%20Toki%20no%20Hazama%20he%20%28Japan%29.zip" TargetMode="External"/><Relationship Id="rId887" Type="http://schemas.openxmlformats.org/officeDocument/2006/relationships/hyperlink" Target="https://archive.org/download/ni-roms/roms/Sega%20-%20Mega%20Drive%20-%20Genesis.zip/Exile%20%28World%29%20%28Evercade%29%20%28Aftermarket%29%20%28Unl%29.zip" TargetMode="External"/><Relationship Id="rId886" Type="http://schemas.openxmlformats.org/officeDocument/2006/relationships/hyperlink" Target="https://archive.org/download/ni-roms/roms/Sega%20-%20Mega%20Drive%20-%20Genesis.zip/Exile%20%28USA%29.zip" TargetMode="External"/><Relationship Id="rId885" Type="http://schemas.openxmlformats.org/officeDocument/2006/relationships/hyperlink" Target="https://archive.org/download/ni-roms/roms/Sega%20-%20Mega%20Drive%20-%20Genesis.zip/Exile%20%28USA%29%20%28Sega%20Channel%29.zip" TargetMode="External"/><Relationship Id="rId889" Type="http://schemas.openxmlformats.org/officeDocument/2006/relationships/hyperlink" Target="https://archive.org/download/ni-roms/roms/Sega%20-%20Mega%20Drive%20-%20Genesis.zip/Exo%20Squad%20%28Europe%29.zip" TargetMode="External"/><Relationship Id="rId880" Type="http://schemas.openxmlformats.org/officeDocument/2006/relationships/hyperlink" Target="https://archive.org/download/ni-roms/roms/Sega%20-%20Mega%20Drive%20-%20Genesis.zip/Evander%20Holyfield%27s%20%27Real%20Deal%27%20Boxing%20%28World%29.zip" TargetMode="External"/><Relationship Id="rId884" Type="http://schemas.openxmlformats.org/officeDocument/2006/relationships/hyperlink" Target="https://archive.org/download/ni-roms/roms/Sega%20-%20Mega%20Drive%20-%20Genesis.zip/Ex-Ranza%20%28Japan%29.zip" TargetMode="External"/><Relationship Id="rId883" Type="http://schemas.openxmlformats.org/officeDocument/2006/relationships/hyperlink" Target="https://archive.org/download/ni-roms/roms/Sega%20-%20Mega%20Drive%20-%20Genesis.zip/Ex-Ranza%20%28Japan%29%20%28Beta%29.zip" TargetMode="External"/><Relationship Id="rId882" Type="http://schemas.openxmlformats.org/officeDocument/2006/relationships/hyperlink" Target="https://archive.org/download/ni-roms/roms/Sega%20-%20Mega%20Drive%20-%20Genesis.zip/Ex-Mutants%20%28USA%2C%20Europe%29.zip" TargetMode="External"/><Relationship Id="rId881" Type="http://schemas.openxmlformats.org/officeDocument/2006/relationships/hyperlink" Target="https://archive.org/download/ni-roms/roms/Sega%20-%20Mega%20Drive%20-%20Genesis.zip/Ex-Mutants%20%28USA%2C%20Europe%29%20%28Beta%29.zip" TargetMode="External"/><Relationship Id="rId877" Type="http://schemas.openxmlformats.org/officeDocument/2006/relationships/hyperlink" Target="https://archive.org/download/ni-roms/roms/Sega%20-%20Mega%20Drive%20-%20Genesis.zip/Europa%20Sensen%20%28Japan%29.zip" TargetMode="External"/><Relationship Id="rId876" Type="http://schemas.openxmlformats.org/officeDocument/2006/relationships/hyperlink" Target="https://archive.org/download/ni-roms/roms/Sega%20-%20Mega%20Drive%20-%20Genesis.zip/Eternal%20Champions%20%28USA%29.zip" TargetMode="External"/><Relationship Id="rId875" Type="http://schemas.openxmlformats.org/officeDocument/2006/relationships/hyperlink" Target="https://archive.org/download/ni-roms/roms/Sega%20-%20Mega%20Drive%20-%20Genesis.zip/Eternal%20Champions%20%28Japan%2C%20Korea%29%20%28En%29.zip" TargetMode="External"/><Relationship Id="rId874" Type="http://schemas.openxmlformats.org/officeDocument/2006/relationships/hyperlink" Target="https://archive.org/download/ni-roms/roms/Sega%20-%20Mega%20Drive%20-%20Genesis.zip/Eternal%20Champions%20%28Japan%2C%20Korea%29%20%28En%29%20%28Beta%29%20%281993-11-17%29.zip" TargetMode="External"/><Relationship Id="rId879" Type="http://schemas.openxmlformats.org/officeDocument/2006/relationships/hyperlink" Target="https://archive.org/download/ni-roms/roms/Sega%20-%20Mega%20Drive%20-%20Genesis.zip/European%20Club%20Soccer%20%28Europe%29.zip" TargetMode="External"/><Relationship Id="rId878" Type="http://schemas.openxmlformats.org/officeDocument/2006/relationships/hyperlink" Target="https://archive.org/download/ni-roms/roms/Sega%20-%20Mega%20Drive%20-%20Genesis.zip/European%20Club%20Soccer%20%28Europe%29%20%28Beta%29%20%281991-10-25%29.zip" TargetMode="External"/><Relationship Id="rId873" Type="http://schemas.openxmlformats.org/officeDocument/2006/relationships/hyperlink" Target="https://archive.org/download/ni-roms/roms/Sega%20-%20Mega%20Drive%20-%20Genesis.zip/Eternal%20Champions%20%28Europe%29.zip" TargetMode="External"/><Relationship Id="rId872" Type="http://schemas.openxmlformats.org/officeDocument/2006/relationships/hyperlink" Target="https://archive.org/download/ni-roms/roms/Sega%20-%20Mega%20Drive%20-%20Genesis.zip/Eternal%20Champions%20%28Europe%29%20%28Beta%29.zip" TargetMode="External"/><Relationship Id="rId871" Type="http://schemas.openxmlformats.org/officeDocument/2006/relationships/hyperlink" Target="https://archive.org/download/ni-roms/roms/Sega%20-%20Mega%20Drive%20-%20Genesis.zip/Escape%20from%20Mars%20Starring%20Taz%20%28USA%29%20%28Beta%29%20%281994-06-20%29.zip" TargetMode="External"/><Relationship Id="rId870" Type="http://schemas.openxmlformats.org/officeDocument/2006/relationships/hyperlink" Target="https://archive.org/download/ni-roms/roms/Sega%20-%20Mega%20Drive%20-%20Genesis.zip/Escape%20from%20Mars%20Starring%20Taz%20%28USA%29%20%28Beta%29%20%281994-06-18%29.zip" TargetMode="External"/><Relationship Id="rId1653" Type="http://schemas.openxmlformats.org/officeDocument/2006/relationships/hyperlink" Target="https://archive.org/download/ni-roms/roms/Sega%20-%20Mega%20Drive%20-%20Genesis.zip/Mugen%20Senshi%20Valis%20%28Japan%29.zip" TargetMode="External"/><Relationship Id="rId2984" Type="http://schemas.openxmlformats.org/officeDocument/2006/relationships/hyperlink" Target="https://archive.org/download/ni-roms/roms/Sega%20-%20Mega%20Drive%20-%20Genesis.zip/Windjammers%20-%20Bonus%20Level%20%28World%29%20%28v1.1%29%20%28Proto%29%20%28Aftermarket%29%20%28Unl%29.zip" TargetMode="External"/><Relationship Id="rId1654" Type="http://schemas.openxmlformats.org/officeDocument/2006/relationships/hyperlink" Target="https://archive.org/download/ni-roms/roms/Sega%20-%20Mega%20Drive%20-%20Genesis.zip/Muhammad%20Ali%20Heavyweight%20Boxing%20%28Europe%29.zip" TargetMode="External"/><Relationship Id="rId2985" Type="http://schemas.openxmlformats.org/officeDocument/2006/relationships/hyperlink" Target="https://archive.org/download/ni-roms/roms/Sega%20-%20Mega%20Drive%20-%20Genesis.zip/Wings%20of%20Wor%20%28USA%29.zip" TargetMode="External"/><Relationship Id="rId1655" Type="http://schemas.openxmlformats.org/officeDocument/2006/relationships/hyperlink" Target="https://archive.org/download/ni-roms/roms/Sega%20-%20Mega%20Drive%20-%20Genesis.zip/Muhammad%20Ali%20Heavyweight%20Boxing%20%28USA%29%20%28Beta%201%29.zip" TargetMode="External"/><Relationship Id="rId2986" Type="http://schemas.openxmlformats.org/officeDocument/2006/relationships/hyperlink" Target="https://archive.org/download/ni-roms/roms/Sega%20-%20Mega%20Drive%20-%20Genesis.zip/Winter%20Challenge%20%28USA%2C%20Europe%29%20%28Rev%201%29.zip" TargetMode="External"/><Relationship Id="rId1656" Type="http://schemas.openxmlformats.org/officeDocument/2006/relationships/hyperlink" Target="https://archive.org/download/ni-roms/roms/Sega%20-%20Mega%20Drive%20-%20Genesis.zip/Muhammad%20Ali%20Heavyweight%20Boxing%20%28USA%29%20%28Beta%202%29.zip" TargetMode="External"/><Relationship Id="rId2987" Type="http://schemas.openxmlformats.org/officeDocument/2006/relationships/hyperlink" Target="https://archive.org/download/ni-roms/roms/Sega%20-%20Mega%20Drive%20-%20Genesis.zip/Winter%20Challenge%20%28USA%2C%20Europe%29%20%28Unl%29.zip" TargetMode="External"/><Relationship Id="rId1657" Type="http://schemas.openxmlformats.org/officeDocument/2006/relationships/hyperlink" Target="https://archive.org/download/ni-roms/roms/Sega%20-%20Mega%20Drive%20-%20Genesis.zip/Muhammad%20Ali%20Heavyweight%20Boxing%20%28USA%29.zip" TargetMode="External"/><Relationship Id="rId2988" Type="http://schemas.openxmlformats.org/officeDocument/2006/relationships/hyperlink" Target="https://archive.org/download/ni-roms/roms/Sega%20-%20Mega%20Drive%20-%20Genesis.zip/Winter%20Challenge%20%28World%29%20%28Evercade%29%20%28Aftermarket%29%20%28Unl%29.zip" TargetMode="External"/><Relationship Id="rId1658" Type="http://schemas.openxmlformats.org/officeDocument/2006/relationships/hyperlink" Target="https://archive.org/download/ni-roms/roms/Sega%20-%20Mega%20Drive%20-%20Genesis.zip/Mulan%20%28Taiwan%29%20%28Unl%29.zip" TargetMode="External"/><Relationship Id="rId2989" Type="http://schemas.openxmlformats.org/officeDocument/2006/relationships/hyperlink" Target="https://archive.org/download/ni-roms/roms/Sega%20-%20Mega%20Drive%20-%20Genesis.zip/Winter%20Challenger%20%28World%29%20%28Pirate%29.zip" TargetMode="External"/><Relationship Id="rId1659" Type="http://schemas.openxmlformats.org/officeDocument/2006/relationships/hyperlink" Target="https://archive.org/download/ni-roms/roms/Sega%20-%20Mega%20Drive%20-%20Genesis.zip/Musha%20Aleste%20-%20Full%20Metal%20Fighter%20Ellinor%20%28Japan%29%20%28Switch%20Online%29.zip" TargetMode="External"/><Relationship Id="rId829" Type="http://schemas.openxmlformats.org/officeDocument/2006/relationships/hyperlink" Target="https://archive.org/download/ni-roms/roms/Sega%20-%20Mega%20Drive%20-%20Genesis.zip/Earth%20Defense%20%28USA%2C%20Taiwan%29%20%28En%29%20%28Unl%29.zip" TargetMode="External"/><Relationship Id="rId828" Type="http://schemas.openxmlformats.org/officeDocument/2006/relationships/hyperlink" Target="https://archive.org/download/ni-roms/roms/Sega%20-%20Mega%20Drive%20-%20Genesis.zip/Earnest%20Evans%20%28USA%29.zip" TargetMode="External"/><Relationship Id="rId827" Type="http://schemas.openxmlformats.org/officeDocument/2006/relationships/hyperlink" Target="https://archive.org/download/ni-roms/roms/Sega%20-%20Mega%20Drive%20-%20Genesis.zip/Earnest%20Evans%20%28USA%29%20%28Beta%29.zip" TargetMode="External"/><Relationship Id="rId822" Type="http://schemas.openxmlformats.org/officeDocument/2006/relationships/hyperlink" Target="https://archive.org/download/ni-roms/roms/Sega%20-%20Mega%20Drive%20-%20Genesis.zip/ESPN%20Speed%20World%20%28USA%29%20%28Beta%29.zip" TargetMode="External"/><Relationship Id="rId821" Type="http://schemas.openxmlformats.org/officeDocument/2006/relationships/hyperlink" Target="https://archive.org/download/ni-roms/roms/Sega%20-%20Mega%20Drive%20-%20Genesis.zip/ESPN%20National%20Hockey%20Night%20%28USA%29.zip" TargetMode="External"/><Relationship Id="rId820" Type="http://schemas.openxmlformats.org/officeDocument/2006/relationships/hyperlink" Target="https://archive.org/download/ni-roms/roms/Sega%20-%20Mega%20Drive%20-%20Genesis.zip/ESPN%20National%20Hockey%20Night%20%28USA%29%20%28Beta%29.zip" TargetMode="External"/><Relationship Id="rId826" Type="http://schemas.openxmlformats.org/officeDocument/2006/relationships/hyperlink" Target="https://archive.org/download/ni-roms/roms/Sega%20-%20Mega%20Drive%20-%20Genesis.zip/ESWAT%20-%20City%20under%20Siege%20%28USA%2C%20Europe%29%20%28Rev%20A%29.zip" TargetMode="External"/><Relationship Id="rId825" Type="http://schemas.openxmlformats.org/officeDocument/2006/relationships/hyperlink" Target="https://archive.org/download/ni-roms/roms/Sega%20-%20Mega%20Drive%20-%20Genesis.zip/ESPN%20Sunday%20Night%20NFL%20%28USA%29.zip" TargetMode="External"/><Relationship Id="rId824" Type="http://schemas.openxmlformats.org/officeDocument/2006/relationships/hyperlink" Target="https://archive.org/download/ni-roms/roms/Sega%20-%20Mega%20Drive%20-%20Genesis.zip/ESPN%20Sunday%20Night%20NFL%20%28USA%29%20%28Beta%29.zip" TargetMode="External"/><Relationship Id="rId823" Type="http://schemas.openxmlformats.org/officeDocument/2006/relationships/hyperlink" Target="https://archive.org/download/ni-roms/roms/Sega%20-%20Mega%20Drive%20-%20Genesis.zip/ESPN%20Speed%20World%20%28USA%29.zip" TargetMode="External"/><Relationship Id="rId2980" Type="http://schemas.openxmlformats.org/officeDocument/2006/relationships/hyperlink" Target="https://archive.org/download/ni-roms/roms/Sega%20-%20Mega%20Drive%20-%20Genesis.zip/Wimbledon%20Championship%20Tennis%20%28Japan%29.zip" TargetMode="External"/><Relationship Id="rId1650" Type="http://schemas.openxmlformats.org/officeDocument/2006/relationships/hyperlink" Target="https://archive.org/download/ni-roms/roms/Sega%20-%20Mega%20Drive%20-%20Genesis.zip/Mr.%20Nutz%20%28Europe%29.zip" TargetMode="External"/><Relationship Id="rId2981" Type="http://schemas.openxmlformats.org/officeDocument/2006/relationships/hyperlink" Target="https://archive.org/download/ni-roms/roms/Sega%20-%20Mega%20Drive%20-%20Genesis.zip/Wimbledon%20Championship%20Tennis%20%28USA%29%20%28Beta%29.zip" TargetMode="External"/><Relationship Id="rId1651" Type="http://schemas.openxmlformats.org/officeDocument/2006/relationships/hyperlink" Target="https://archive.org/download/ni-roms/roms/Sega%20-%20Mega%20Drive%20-%20Genesis.zip/Mr.%20Nutz%20-%20Hoppin%27%20Mad%20%28Europe%29%20%28Proto%29.zip" TargetMode="External"/><Relationship Id="rId2982" Type="http://schemas.openxmlformats.org/officeDocument/2006/relationships/hyperlink" Target="https://archive.org/download/ni-roms/roms/Sega%20-%20Mega%20Drive%20-%20Genesis.zip/Wimbledon%20Championship%20Tennis%20%28USA%29.zip" TargetMode="External"/><Relationship Id="rId1652" Type="http://schemas.openxmlformats.org/officeDocument/2006/relationships/hyperlink" Target="https://archive.org/download/ni-roms/roms/Sega%20-%20Mega%20Drive%20-%20Genesis.zip/Ms.%20Pac-Man%20%28USA%2C%20Europe%29.zip" TargetMode="External"/><Relationship Id="rId2983" Type="http://schemas.openxmlformats.org/officeDocument/2006/relationships/hyperlink" Target="https://archive.org/download/ni-roms/roms/Sega%20-%20Mega%20Drive%20-%20Genesis.zip/Windjammers%20%28World%29%20%28Proto%29%20%28Aftermarket%29%20%28Unl%29.zip" TargetMode="External"/><Relationship Id="rId1642" Type="http://schemas.openxmlformats.org/officeDocument/2006/relationships/hyperlink" Target="https://archive.org/download/ni-roms/roms/Sega%20-%20Mega%20Drive%20-%20Genesis.zip/Mortal%20Kombat%20%28World%29%20%28Beta%29.zip" TargetMode="External"/><Relationship Id="rId2973" Type="http://schemas.openxmlformats.org/officeDocument/2006/relationships/hyperlink" Target="https://archive.org/download/ni-roms/roms/Sega%20-%20Mega%20Drive%20-%20Genesis.zip/Where%20in%20the%20World%20Is%20Carmen%20Sandiego%20%28USA%2C%20Europe%29%20%28En%2CFr%2CDe%2CEs%2CIt%29.zip" TargetMode="External"/><Relationship Id="rId1643" Type="http://schemas.openxmlformats.org/officeDocument/2006/relationships/hyperlink" Target="https://archive.org/download/ni-roms/roms/Sega%20-%20Mega%20Drive%20-%20Genesis.zip/Mortal%20Kombat%20%28World%29.zip" TargetMode="External"/><Relationship Id="rId2974" Type="http://schemas.openxmlformats.org/officeDocument/2006/relationships/hyperlink" Target="https://archive.org/download/ni-roms/roms/Sega%20-%20Mega%20Drive%20-%20Genesis.zip/Whip%20Rush%20%28USA%29%20%28Beta%29%20%281990-01-29%29.zip" TargetMode="External"/><Relationship Id="rId1644" Type="http://schemas.openxmlformats.org/officeDocument/2006/relationships/hyperlink" Target="https://archive.org/download/ni-roms/roms/Sega%20-%20Mega%20Drive%20-%20Genesis.zip/Mortal%20Kombat%203%20%28Europe%29.zip" TargetMode="External"/><Relationship Id="rId2975" Type="http://schemas.openxmlformats.org/officeDocument/2006/relationships/hyperlink" Target="https://archive.org/download/ni-roms/roms/Sega%20-%20Mega%20Drive%20-%20Genesis.zip/Whip%20Rush%20%28USA%29.zip" TargetMode="External"/><Relationship Id="rId1645" Type="http://schemas.openxmlformats.org/officeDocument/2006/relationships/hyperlink" Target="https://archive.org/download/ni-roms/roms/Sega%20-%20Mega%20Drive%20-%20Genesis.zip/Mortal%20Kombat%203%20%28USA%29%20%28Beta%29.zip" TargetMode="External"/><Relationship Id="rId2976" Type="http://schemas.openxmlformats.org/officeDocument/2006/relationships/hyperlink" Target="https://archive.org/download/ni-roms/roms/Sega%20-%20Mega%20Drive%20-%20Genesis.zip/Whip%20Rush%20-%20Wakusei%20Voltegas%20no%20Nazo%20%28Japan%29.zip" TargetMode="External"/><Relationship Id="rId1646" Type="http://schemas.openxmlformats.org/officeDocument/2006/relationships/hyperlink" Target="https://archive.org/download/ni-roms/roms/Sega%20-%20Mega%20Drive%20-%20Genesis.zip/Mortal%20Kombat%203%20%28USA%29%20%28Pirate%29.zip" TargetMode="External"/><Relationship Id="rId2977" Type="http://schemas.openxmlformats.org/officeDocument/2006/relationships/hyperlink" Target="https://archive.org/download/ni-roms/roms/Sega%20-%20Mega%20Drive%20-%20Genesis.zip/Wild%20Snake%20%28USA%29%20%28Proto%29.zip" TargetMode="External"/><Relationship Id="rId1647" Type="http://schemas.openxmlformats.org/officeDocument/2006/relationships/hyperlink" Target="https://archive.org/download/ni-roms/roms/Sega%20-%20Mega%20Drive%20-%20Genesis.zip/Mortal%20Kombat%203%20%28USA%29.zip" TargetMode="External"/><Relationship Id="rId2978" Type="http://schemas.openxmlformats.org/officeDocument/2006/relationships/hyperlink" Target="https://archive.org/download/ni-roms/roms/Sega%20-%20Mega%20Drive%20-%20Genesis.zip/Williams%20Arcade%27s%20Greatest%20Hits%20%28USA%29.zip" TargetMode="External"/><Relationship Id="rId1648" Type="http://schemas.openxmlformats.org/officeDocument/2006/relationships/hyperlink" Target="https://archive.org/download/ni-roms/roms/Sega%20-%20Mega%20Drive%20-%20Genesis.zip/Mortal%20Kombat%20II%20%28World%29.zip" TargetMode="External"/><Relationship Id="rId2979" Type="http://schemas.openxmlformats.org/officeDocument/2006/relationships/hyperlink" Target="https://archive.org/download/ni-roms/roms/Sega%20-%20Mega%20Drive%20-%20Genesis.zip/Wimbledon%20%28Europe%29.zip" TargetMode="External"/><Relationship Id="rId1649" Type="http://schemas.openxmlformats.org/officeDocument/2006/relationships/hyperlink" Target="https://archive.org/download/ni-roms/roms/Sega%20-%20Mega%20Drive%20-%20Genesis.zip/Mosaico%20%28Brazil%29%20%28Super%20Mega%20Drive%203%29.zip" TargetMode="External"/><Relationship Id="rId819" Type="http://schemas.openxmlformats.org/officeDocument/2006/relationships/hyperlink" Target="https://archive.org/download/ni-roms/roms/Sega%20-%20Mega%20Drive%20-%20Genesis.zip/ESPN%20Baseball%20Tonight%20%28USA%29.zip" TargetMode="External"/><Relationship Id="rId818" Type="http://schemas.openxmlformats.org/officeDocument/2006/relationships/hyperlink" Target="https://archive.org/download/ni-roms/roms/Sega%20-%20Mega%20Drive%20-%20Genesis.zip/EA%20Sports%20Double%20Header%20%28Europe%29.zip" TargetMode="External"/><Relationship Id="rId817" Type="http://schemas.openxmlformats.org/officeDocument/2006/relationships/hyperlink" Target="https://archive.org/download/ni-roms/roms/Sega%20-%20Mega%20Drive%20-%20Genesis.zip/EA%20Hockey%20%28Japan%29.zip" TargetMode="External"/><Relationship Id="rId816" Type="http://schemas.openxmlformats.org/officeDocument/2006/relationships/hyperlink" Target="https://archive.org/download/ni-roms/roms/Sega%20-%20Mega%20Drive%20-%20Genesis.zip/EA%20Hockey%20%28Europe%29.zip" TargetMode="External"/><Relationship Id="rId811" Type="http://schemas.openxmlformats.org/officeDocument/2006/relationships/hyperlink" Target="https://archive.org/download/ni-roms/roms/Sega%20-%20Mega%20Drive%20-%20Genesis.zip/Dynamite%20Headdy%20%28Japan%29%20%28Sample%29.zip" TargetMode="External"/><Relationship Id="rId810" Type="http://schemas.openxmlformats.org/officeDocument/2006/relationships/hyperlink" Target="https://archive.org/download/ni-roms/roms/Sega%20-%20Mega%20Drive%20-%20Genesis.zip/Dynamite%20Headdy%20%28Japan%29%20%28Beta%29%20%281994-06-16%29.zip" TargetMode="External"/><Relationship Id="rId815" Type="http://schemas.openxmlformats.org/officeDocument/2006/relationships/hyperlink" Target="https://archive.org/download/ni-roms/roms/Sega%20-%20Mega%20Drive%20-%20Genesis.zip/DynoBlaze%20%28USA%29%20%28Proto%29%20%281994-05-24%29.zip" TargetMode="External"/><Relationship Id="rId814" Type="http://schemas.openxmlformats.org/officeDocument/2006/relationships/hyperlink" Target="https://archive.org/download/ni-roms/roms/Sega%20-%20Mega%20Drive%20-%20Genesis.zip/Dynamite%20Headdy%20%28USA%2C%20Europe%29.zip" TargetMode="External"/><Relationship Id="rId813" Type="http://schemas.openxmlformats.org/officeDocument/2006/relationships/hyperlink" Target="https://archive.org/download/ni-roms/roms/Sega%20-%20Mega%20Drive%20-%20Genesis.zip/Dynamite%20Headdy%20%28USA%2C%20Europe%29%20%28Beta%29%20%281994-06-22%29.zip" TargetMode="External"/><Relationship Id="rId812" Type="http://schemas.openxmlformats.org/officeDocument/2006/relationships/hyperlink" Target="https://archive.org/download/ni-roms/roms/Sega%20-%20Mega%20Drive%20-%20Genesis.zip/Dynamite%20Headdy%20%28Japan%29.zip" TargetMode="External"/><Relationship Id="rId2970" Type="http://schemas.openxmlformats.org/officeDocument/2006/relationships/hyperlink" Target="https://archive.org/download/ni-roms/roms/Sega%20-%20Mega%20Drive%20-%20Genesis.zip/Where%20in%20Time%20Is%20Carmen%20Sandiego%20%28Brazil%29%20%28Es%2CPt%29.zip" TargetMode="External"/><Relationship Id="rId1640" Type="http://schemas.openxmlformats.org/officeDocument/2006/relationships/hyperlink" Target="https://archive.org/download/ni-roms/roms/Sega%20-%20Mega%20Drive%20-%20Genesis.zip/Monster%20World%20IV%20%28USA%2C%20Europe%29%20%28En%2CJa%29%20%28Virtual%20Console%29.zip" TargetMode="External"/><Relationship Id="rId2971" Type="http://schemas.openxmlformats.org/officeDocument/2006/relationships/hyperlink" Target="https://archive.org/download/ni-roms/roms/Sega%20-%20Mega%20Drive%20-%20Genesis.zip/Where%20in%20Time%20Is%20Carmen%20Sandiego%20%28USA%2C%20Europe%29%20%28En%2CFr%2CDe%2CEs%2CIt%29.zip" TargetMode="External"/><Relationship Id="rId1641" Type="http://schemas.openxmlformats.org/officeDocument/2006/relationships/hyperlink" Target="https://archive.org/download/ni-roms/roms/Sega%20-%20Mega%20Drive%20-%20Genesis.zip/Mortal%20Kombat%20%28USA%2C%20Europe%29%20%28Rev%20A%29%20%28Beta%29.zip" TargetMode="External"/><Relationship Id="rId2972" Type="http://schemas.openxmlformats.org/officeDocument/2006/relationships/hyperlink" Target="https://archive.org/download/ni-roms/roms/Sega%20-%20Mega%20Drive%20-%20Genesis.zip/Where%20in%20the%20World%20Is%20Carmen%20Sandiego%20%28Brazil%29%20%28Es%2CPt%29.zip" TargetMode="External"/><Relationship Id="rId1675" Type="http://schemas.openxmlformats.org/officeDocument/2006/relationships/hyperlink" Target="https://archive.org/download/ni-roms/roms/Sega%20-%20Mega%20Drive%20-%20Genesis.zip/NBA%20Action%20%2795%20Starring%20David%20Robinson%20%28USA%2C%20Europe%29%20%28Beta%29%20%281994-11-18%29.zip" TargetMode="External"/><Relationship Id="rId1676" Type="http://schemas.openxmlformats.org/officeDocument/2006/relationships/hyperlink" Target="https://archive.org/download/ni-roms/roms/Sega%20-%20Mega%20Drive%20-%20Genesis.zip/NBA%20Action%20%2795%20Starring%20David%20Robinson%20%28USA%2C%20Europe%29%20%28Beta%29%20%281994-11-23%29.zip" TargetMode="External"/><Relationship Id="rId1677" Type="http://schemas.openxmlformats.org/officeDocument/2006/relationships/hyperlink" Target="https://archive.org/download/ni-roms/roms/Sega%20-%20Mega%20Drive%20-%20Genesis.zip/NBA%20Action%20%2795%20Starring%20David%20Robinson%20%28USA%2C%20Europe%29%20%28Beta%29%20%281994-12-02%29.zip" TargetMode="External"/><Relationship Id="rId1678" Type="http://schemas.openxmlformats.org/officeDocument/2006/relationships/hyperlink" Target="https://archive.org/download/ni-roms/roms/Sega%20-%20Mega%20Drive%20-%20Genesis.zip/NBA%20Action%20%2795%20Starring%20David%20Robinson%20%28USA%2C%20Europe%29%20%28Beta%29%20%281994-12-09%29.zip" TargetMode="External"/><Relationship Id="rId1679" Type="http://schemas.openxmlformats.org/officeDocument/2006/relationships/hyperlink" Target="https://archive.org/download/ni-roms/roms/Sega%20-%20Mega%20Drive%20-%20Genesis.zip/NBA%20Action%20%2795%20Starring%20David%20Robinson%20%28USA%2C%20Europe%29%20%28Beta%29%20%281994-12-15%29.zip" TargetMode="External"/><Relationship Id="rId849" Type="http://schemas.openxmlformats.org/officeDocument/2006/relationships/hyperlink" Target="https://archive.org/download/ni-roms/roms/Sega%20-%20Mega%20Drive%20-%20Genesis.zip/El.Viento%20%28Japan%29.zip" TargetMode="External"/><Relationship Id="rId844" Type="http://schemas.openxmlformats.org/officeDocument/2006/relationships/hyperlink" Target="https://archive.org/download/ni-roms/roms/Sega%20-%20Mega%20Drive%20-%20Genesis.zip/Ecco%20the%20Dolphin%20%28Japan%29%20%28Beta%29%20%281993-04-21%29.zip" TargetMode="External"/><Relationship Id="rId843" Type="http://schemas.openxmlformats.org/officeDocument/2006/relationships/hyperlink" Target="https://archive.org/download/ni-roms/roms/Sega%20-%20Mega%20Drive%20-%20Genesis.zip/Ecco%20Jr.%20%28USA%2C%20Australia%29.zip" TargetMode="External"/><Relationship Id="rId842" Type="http://schemas.openxmlformats.org/officeDocument/2006/relationships/hyperlink" Target="https://archive.org/download/ni-roms/roms/Sega%20-%20Mega%20Drive%20-%20Genesis.zip/Ecco%20Jr.%20%28USA%2C%20Australia%29%20%28Beta%29.zip" TargetMode="External"/><Relationship Id="rId841" Type="http://schemas.openxmlformats.org/officeDocument/2006/relationships/hyperlink" Target="https://archive.org/download/ni-roms/roms/Sega%20-%20Mega%20Drive%20-%20Genesis.zip/Ecco%20-%20The%20Tides%20of%20Time%20%28USA%29.zip" TargetMode="External"/><Relationship Id="rId848" Type="http://schemas.openxmlformats.org/officeDocument/2006/relationships/hyperlink" Target="https://archive.org/download/ni-roms/roms/Sega%20-%20Mega%20Drive%20-%20Genesis.zip/Ecco%20the%20Dolphin%20II%20%28Japan%29.zip" TargetMode="External"/><Relationship Id="rId847" Type="http://schemas.openxmlformats.org/officeDocument/2006/relationships/hyperlink" Target="https://archive.org/download/ni-roms/roms/Sega%20-%20Mega%20Drive%20-%20Genesis.zip/Ecco%20the%20Dolphin%20%28USA%2C%20Europe%2C%20Korea%29%20%28En%29.zip" TargetMode="External"/><Relationship Id="rId846" Type="http://schemas.openxmlformats.org/officeDocument/2006/relationships/hyperlink" Target="https://archive.org/download/ni-roms/roms/Sega%20-%20Mega%20Drive%20-%20Genesis.zip/Ecco%20the%20Dolphin%20%28USA%2C%20Europe%2C%20Korea%29%20%28En%29%20%28Rev%20A%29%20%28Beta%29%20%281993-06-29%29.zip" TargetMode="External"/><Relationship Id="rId845" Type="http://schemas.openxmlformats.org/officeDocument/2006/relationships/hyperlink" Target="https://archive.org/download/ni-roms/roms/Sega%20-%20Mega%20Drive%20-%20Genesis.zip/Ecco%20the%20Dolphin%20%28Japan%29.zip" TargetMode="External"/><Relationship Id="rId1670" Type="http://schemas.openxmlformats.org/officeDocument/2006/relationships/hyperlink" Target="https://archive.org/download/ni-roms/roms/Sega%20-%20Mega%20Drive%20-%20Genesis.zip/Mystical%20Fighter%20%28USA%29.zip" TargetMode="External"/><Relationship Id="rId840" Type="http://schemas.openxmlformats.org/officeDocument/2006/relationships/hyperlink" Target="https://archive.org/download/ni-roms/roms/Sega%20-%20Mega%20Drive%20-%20Genesis.zip/Ecco%20-%20The%20Tides%20of%20Time%20%28USA%29%20%28Beta%29%20%281994-04-29%29.zip" TargetMode="External"/><Relationship Id="rId1671" Type="http://schemas.openxmlformats.org/officeDocument/2006/relationships/hyperlink" Target="https://archive.org/download/ni-roms/roms/Sega%20-%20Mega%20Drive%20-%20Genesis.zip/Mythdragon%20-%20A%20Dream%20of%20Hunting%20%28World%29%20%28v1.6.0%29%20%28Aftermarket%29%20%28Unl%29.zip" TargetMode="External"/><Relationship Id="rId1672" Type="http://schemas.openxmlformats.org/officeDocument/2006/relationships/hyperlink" Target="https://archive.org/download/ni-roms/roms/Sega%20-%20Mega%20Drive%20-%20Genesis.zip/NBA%20Action%20%2794%20%28USA%29%20%28Beta%29%20%281994-01-04%29.zip" TargetMode="External"/><Relationship Id="rId1673" Type="http://schemas.openxmlformats.org/officeDocument/2006/relationships/hyperlink" Target="https://archive.org/download/ni-roms/roms/Sega%20-%20Mega%20Drive%20-%20Genesis.zip/NBA%20Action%20%2794%20%28USA%29%20%28Beta%29%20%281994-01-16%29.zip" TargetMode="External"/><Relationship Id="rId1674" Type="http://schemas.openxmlformats.org/officeDocument/2006/relationships/hyperlink" Target="https://archive.org/download/ni-roms/roms/Sega%20-%20Mega%20Drive%20-%20Genesis.zip/NBA%20Action%20%2794%20%28USA%29.zip" TargetMode="External"/><Relationship Id="rId1664" Type="http://schemas.openxmlformats.org/officeDocument/2006/relationships/hyperlink" Target="https://archive.org/download/ni-roms/roms/Sega%20-%20Mega%20Drive%20-%20Genesis.zip/Mutuca%20%28World%29%20%28Proto%29%20%28Aftermarket%29%20%28Unl%29.zip" TargetMode="External"/><Relationship Id="rId2995" Type="http://schemas.openxmlformats.org/officeDocument/2006/relationships/hyperlink" Target="https://archive.org/download/ni-roms/roms/Sega%20-%20Mega%20Drive%20-%20Genesis.zip/Wizard%20of%20the%20Immortal%20%28Japan%29.zip" TargetMode="External"/><Relationship Id="rId1665" Type="http://schemas.openxmlformats.org/officeDocument/2006/relationships/hyperlink" Target="https://archive.org/download/ni-roms/roms/Sega%20-%20Mega%20Drive%20-%20Genesis.zip/My%20Little%20Pony%20-%20Spike%27s%20Story%20%28World%29%20%28Demo%29%20%28Aftermarket%29%20%28Unl%29.zip" TargetMode="External"/><Relationship Id="rId2996" Type="http://schemas.openxmlformats.org/officeDocument/2006/relationships/hyperlink" Target="https://archive.org/download/ni-roms/roms/Sega%20-%20Mega%20Drive%20-%20Genesis.zip/Wolfchild%20%28USA%29.zip" TargetMode="External"/><Relationship Id="rId1666" Type="http://schemas.openxmlformats.org/officeDocument/2006/relationships/hyperlink" Target="https://archive.org/download/ni-roms/roms/Sega%20-%20Mega%20Drive%20-%20Genesis.zip/Mysterious%20Adventures%20%28World%29%20%28v2.5%29%20%28Proto%29%20%28Aftermarket%29%20%28Unl%29.zip" TargetMode="External"/><Relationship Id="rId2997" Type="http://schemas.openxmlformats.org/officeDocument/2006/relationships/hyperlink" Target="https://archive.org/download/ni-roms/roms/Sega%20-%20Mega%20Drive%20-%20Genesis.zip/Wolfenstein%203D%20%28World%29%20%28Demo%29%20%28Aftermarket%29%20%28Unl%29.zip" TargetMode="External"/><Relationship Id="rId1667" Type="http://schemas.openxmlformats.org/officeDocument/2006/relationships/hyperlink" Target="https://archive.org/download/ni-roms/roms/Sega%20-%20Mega%20Drive%20-%20Genesis.zip/Mystic%20Defender%20%28USA%2C%20Europe%29%20%28Beta%29%20%281989-09-14%29.zip" TargetMode="External"/><Relationship Id="rId2998" Type="http://schemas.openxmlformats.org/officeDocument/2006/relationships/hyperlink" Target="https://archive.org/download/ni-roms/roms/Sega%20-%20Mega%20Drive%20-%20Genesis.zip/Wolverine%20-%20Adamantium%20Rage%20%28USA%2C%20Europe%29.zip" TargetMode="External"/><Relationship Id="rId1668" Type="http://schemas.openxmlformats.org/officeDocument/2006/relationships/hyperlink" Target="https://archive.org/download/ni-roms/roms/Sega%20-%20Mega%20Drive%20-%20Genesis.zip/Mystic%20Defender%20%28USA%2C%20Europe%29%20%28Rev%20A%29.zip" TargetMode="External"/><Relationship Id="rId2999" Type="http://schemas.openxmlformats.org/officeDocument/2006/relationships/hyperlink" Target="https://archive.org/download/ni-roms/roms/Sega%20-%20Mega%20Drive%20-%20Genesis.zip/Wonder%20Boy%20III%20-%20Monster%20Lair%20%28Japan%2C%20Europe%29%20%28En%29.zip" TargetMode="External"/><Relationship Id="rId1669" Type="http://schemas.openxmlformats.org/officeDocument/2006/relationships/hyperlink" Target="https://archive.org/download/ni-roms/roms/Sega%20-%20Mega%20Drive%20-%20Genesis.zip/Mystic%20Defender%20%28USA%2C%20Europe%29.zip" TargetMode="External"/><Relationship Id="rId839" Type="http://schemas.openxmlformats.org/officeDocument/2006/relationships/hyperlink" Target="https://archive.org/download/ni-roms/roms/Sega%20-%20Mega%20Drive%20-%20Genesis.zip/Ecco%20-%20The%20Tides%20of%20Time%20%28USA%29%20%28Beta%29%20%281994-04-13%29.zip" TargetMode="External"/><Relationship Id="rId838" Type="http://schemas.openxmlformats.org/officeDocument/2006/relationships/hyperlink" Target="https://archive.org/download/ni-roms/roms/Sega%20-%20Mega%20Drive%20-%20Genesis.zip/Ecco%20-%20The%20Tides%20of%20Time%20%28USA%29%20%28Beta%29%20%281994-03-xx%29.zip" TargetMode="External"/><Relationship Id="rId833" Type="http://schemas.openxmlformats.org/officeDocument/2006/relationships/hyperlink" Target="https://archive.org/download/ni-roms/roms/Sega%20-%20Mega%20Drive%20-%20Genesis.zip/Earthworm%20Jim%20%28World%29%20%28Evercade%29%20%28Aftermarket%29%20%28Unl%29.zip" TargetMode="External"/><Relationship Id="rId832" Type="http://schemas.openxmlformats.org/officeDocument/2006/relationships/hyperlink" Target="https://archive.org/download/ni-roms/roms/Sega%20-%20Mega%20Drive%20-%20Genesis.zip/Earthworm%20Jim%20%28USA%29.zip" TargetMode="External"/><Relationship Id="rId831" Type="http://schemas.openxmlformats.org/officeDocument/2006/relationships/hyperlink" Target="https://archive.org/download/ni-roms/roms/Sega%20-%20Mega%20Drive%20-%20Genesis.zip/Earthworm%20Jim%20%28USA%29%20%28Beta%29%20%281994-07-28%29.zip" TargetMode="External"/><Relationship Id="rId830" Type="http://schemas.openxmlformats.org/officeDocument/2006/relationships/hyperlink" Target="https://archive.org/download/ni-roms/roms/Sega%20-%20Mega%20Drive%20-%20Genesis.zip/Earthworm%20Jim%20%28Europe%29.zip" TargetMode="External"/><Relationship Id="rId837" Type="http://schemas.openxmlformats.org/officeDocument/2006/relationships/hyperlink" Target="https://archive.org/download/ni-roms/roms/Sega%20-%20Mega%20Drive%20-%20Genesis.zip/Ecco%20-%20The%20Tides%20of%20Time%20%28Europe%29%20%28En%2CFr%2CDe%2CEs%29.zip" TargetMode="External"/><Relationship Id="rId836" Type="http://schemas.openxmlformats.org/officeDocument/2006/relationships/hyperlink" Target="https://archive.org/download/ni-roms/roms/Sega%20-%20Mega%20Drive%20-%20Genesis.zip/Earthworm%20Jim%202%20%28USA%29.zip" TargetMode="External"/><Relationship Id="rId835" Type="http://schemas.openxmlformats.org/officeDocument/2006/relationships/hyperlink" Target="https://archive.org/download/ni-roms/roms/Sega%20-%20Mega%20Drive%20-%20Genesis.zip/Earthworm%20Jim%202%20%28Europe%29.zip" TargetMode="External"/><Relationship Id="rId834" Type="http://schemas.openxmlformats.org/officeDocument/2006/relationships/hyperlink" Target="https://archive.org/download/ni-roms/roms/Sega%20-%20Mega%20Drive%20-%20Genesis.zip/Earthworm%20Jim%202%20%28Europe%29%20%28Beta%29%20%281995-08-24%29.zip" TargetMode="External"/><Relationship Id="rId2990" Type="http://schemas.openxmlformats.org/officeDocument/2006/relationships/hyperlink" Target="https://archive.org/download/ni-roms/roms/Sega%20-%20Mega%20Drive%20-%20Genesis.zip/Winter%20Olympic%20Games%20%28USA%29%20%28En%2CFr%2CDe%2CEs%2CIt%2CPt%2CSv%2CNo%29.zip" TargetMode="External"/><Relationship Id="rId1660" Type="http://schemas.openxmlformats.org/officeDocument/2006/relationships/hyperlink" Target="https://archive.org/download/ni-roms/roms/Sega%20-%20Mega%20Drive%20-%20Genesis.zip/Musha%20Aleste%20-%20Full%20Metal%20Fighter%20Ellinor%20%28Japan%29.zip" TargetMode="External"/><Relationship Id="rId2991" Type="http://schemas.openxmlformats.org/officeDocument/2006/relationships/hyperlink" Target="https://archive.org/download/ni-roms/roms/Sega%20-%20Mega%20Drive%20-%20Genesis.zip/Winter%20Olympics%20%28Europe%29%20%28En%2CFr%2CDe%2CEs%2CIt%2CPt%2CSv%2CNo%29.zip" TargetMode="External"/><Relationship Id="rId1661" Type="http://schemas.openxmlformats.org/officeDocument/2006/relationships/hyperlink" Target="https://archive.org/download/ni-roms/roms/Sega%20-%20Mega%20Drive%20-%20Genesis.zip/Mutant%20League%20Football%20%28Japan%29.zip" TargetMode="External"/><Relationship Id="rId2992" Type="http://schemas.openxmlformats.org/officeDocument/2006/relationships/hyperlink" Target="https://archive.org/download/ni-roms/roms/Sega%20-%20Mega%20Drive%20-%20Genesis.zip/Winter%20Olympics%20%28Japan%29%20%28En%2CFr%2CDe%2CEs%2CIt%2CPt%2CSv%2CNo%29.zip" TargetMode="External"/><Relationship Id="rId1662" Type="http://schemas.openxmlformats.org/officeDocument/2006/relationships/hyperlink" Target="https://archive.org/download/ni-roms/roms/Sega%20-%20Mega%20Drive%20-%20Genesis.zip/Mutant%20League%20Football%20%28USA%2C%20Europe%29.zip" TargetMode="External"/><Relationship Id="rId2993" Type="http://schemas.openxmlformats.org/officeDocument/2006/relationships/hyperlink" Target="https://archive.org/download/ni-roms/roms/Sega%20-%20Mega%20Drive%20-%20Genesis.zip/Wiz%20%27N%27%20Liz%20%28USA%29.zip" TargetMode="External"/><Relationship Id="rId1663" Type="http://schemas.openxmlformats.org/officeDocument/2006/relationships/hyperlink" Target="https://archive.org/download/ni-roms/roms/Sega%20-%20Mega%20Drive%20-%20Genesis.zip/Mutant%20League%20Hockey%20%28USA%2C%20Europe%29.zip" TargetMode="External"/><Relationship Id="rId2994" Type="http://schemas.openxmlformats.org/officeDocument/2006/relationships/hyperlink" Target="https://archive.org/download/ni-roms/roms/Sega%20-%20Mega%20Drive%20-%20Genesis.zip/Wiz%20%27n%27%20Liz%20-%20The%20Frantic%20Wabbit%20Wescue%20%28Europe%29.zip" TargetMode="External"/><Relationship Id="rId899" Type="http://schemas.openxmlformats.org/officeDocument/2006/relationships/hyperlink" Target="https://archive.org/download/ni-roms/roms/Sega%20-%20Mega%20Drive%20-%20Genesis.zip/F-15%20Strike%20Eagle%20II%20%28USA%29.zip" TargetMode="External"/><Relationship Id="rId898" Type="http://schemas.openxmlformats.org/officeDocument/2006/relationships/hyperlink" Target="https://archive.org/download/ni-roms/roms/Sega%20-%20Mega%20Drive%20-%20Genesis.zip/F-15%20Strike%20Eagle%20II%20%28USA%29%20%28Sample%29.zip" TargetMode="External"/><Relationship Id="rId897" Type="http://schemas.openxmlformats.org/officeDocument/2006/relationships/hyperlink" Target="https://archive.org/download/ni-roms/roms/Sega%20-%20Mega%20Drive%20-%20Genesis.zip/F-15%20Strike%20Eagle%20II%20%28USA%29%20%28Beta%29%20%281992-07-13%29.zip" TargetMode="External"/><Relationship Id="rId896" Type="http://schemas.openxmlformats.org/officeDocument/2006/relationships/hyperlink" Target="https://archive.org/download/ni-roms/roms/Sega%20-%20Mega%20Drive%20-%20Genesis.zip/F-15%20Strike%20Eagle%20II%20%28Europe%29.zip" TargetMode="External"/><Relationship Id="rId891" Type="http://schemas.openxmlformats.org/officeDocument/2006/relationships/hyperlink" Target="https://archive.org/download/ni-roms/roms/Sega%20-%20Mega%20Drive%20-%20Genesis.zip/Exo%20Squad%20%28USA%29.zip" TargetMode="External"/><Relationship Id="rId890" Type="http://schemas.openxmlformats.org/officeDocument/2006/relationships/hyperlink" Target="https://archive.org/download/ni-roms/roms/Sega%20-%20Mega%20Drive%20-%20Genesis.zip/Exo%20Squad%20%28USA%29%20%28Beta%29.zip" TargetMode="External"/><Relationship Id="rId895" Type="http://schemas.openxmlformats.org/officeDocument/2006/relationships/hyperlink" Target="https://archive.org/download/ni-roms/roms/Sega%20-%20Mega%20Drive%20-%20Genesis.zip/F-1%20Hero%20MD%20%28Japan%29%20%28Pirate%29.zip" TargetMode="External"/><Relationship Id="rId894" Type="http://schemas.openxmlformats.org/officeDocument/2006/relationships/hyperlink" Target="https://archive.org/download/ni-roms/roms/Sega%20-%20Mega%20Drive%20-%20Genesis.zip/Eyra%20-%20The%20Crow%20Maiden%20%28World%29%20%28Demo%29%20%28Aftermarket%29%20%28Unl%29.zip" TargetMode="External"/><Relationship Id="rId893" Type="http://schemas.openxmlformats.org/officeDocument/2006/relationships/hyperlink" Target="https://archive.org/download/ni-roms/roms/Sega%20-%20Mega%20Drive%20-%20Genesis.zip/Extase%20%28World%29%20%28v0.01%29%20%28Demo%29%20%28Aftermarket%29%20%28Unl%29.zip" TargetMode="External"/><Relationship Id="rId892" Type="http://schemas.openxmlformats.org/officeDocument/2006/relationships/hyperlink" Target="https://archive.org/download/ni-roms/roms/Sega%20-%20Mega%20Drive%20-%20Genesis.zip/Exodus%20-%20Journey%20to%20the%20Promised%20Land%20%28USA%29%20%28Unl%29.zip" TargetMode="External"/></Relationships>
</file>

<file path=xl/worksheets/_rels/sheet19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.org/download/ni-roms/roms/Sega%20-%20PICO.zip/Math%20Antics%20with%20Disney%27s%20101%20Dalmatians%20%28USA%2C%20Korea%29%20%28En%29%20%28Beta%29%20%281996-07-18%29.zip" TargetMode="External"/><Relationship Id="rId194" Type="http://schemas.openxmlformats.org/officeDocument/2006/relationships/hyperlink" Target="https://archive.org/download/ni-roms/roms/Sega%20-%20PICO.zip/Math%20Antics%20with%20Disney%27s%20101%20Dalmatians%20%28USA%2C%20Korea%29%20%28En%29.zip" TargetMode="External"/><Relationship Id="rId193" Type="http://schemas.openxmlformats.org/officeDocument/2006/relationships/hyperlink" Target="https://archive.org/download/ni-roms/roms/Sega%20-%20PICO.zip/Math%20Antics%20with%20Disney%27s%20101%20Dalmatians%20%28USA%2C%20Korea%29%20%28En%29%20%28Beta%29%20%281996-08-17%29.zip" TargetMode="External"/><Relationship Id="rId192" Type="http://schemas.openxmlformats.org/officeDocument/2006/relationships/hyperlink" Target="https://archive.org/download/ni-roms/roms/Sega%20-%20PICO.zip/Math%20Antics%20with%20Disney%27s%20101%20Dalmatians%20%28USA%2C%20Korea%29%20%28En%29%20%28Beta%29%20%281996-08-16%29.zip" TargetMode="External"/><Relationship Id="rId191" Type="http://schemas.openxmlformats.org/officeDocument/2006/relationships/hyperlink" Target="https://archive.org/download/ni-roms/roms/Sega%20-%20PICO.zip/Math%20Antics%20with%20Disney%27s%20101%20Dalmatians%20%28USA%2C%20Korea%29%20%28En%29%20%28Beta%29%20%281996-08-14%29.zip" TargetMode="External"/><Relationship Id="rId187" Type="http://schemas.openxmlformats.org/officeDocument/2006/relationships/hyperlink" Target="https://archive.org/download/ni-roms/roms/Sega%20-%20PICO.zip/Math%20Antics%20with%20Disney%27s%20101%20Dalmatians%20%28USA%2C%20Korea%29%20%28En%29%20%28Beta%29%20%281996-05-31%29.zip" TargetMode="External"/><Relationship Id="rId186" Type="http://schemas.openxmlformats.org/officeDocument/2006/relationships/hyperlink" Target="https://archive.org/download/ni-roms/roms/Sega%20-%20PICO.zip/Math%20Antics%20with%20Disney%27s%20101%20Dalmatians%20%28USA%2C%20Korea%29%20%28En%29%20%28Beta%29%20%281996-05-21%29.zip" TargetMode="External"/><Relationship Id="rId185" Type="http://schemas.openxmlformats.org/officeDocument/2006/relationships/hyperlink" Target="https://archive.org/download/ni-roms/roms/Sega%20-%20PICO.zip/Magic%20School%20Bus%2C%20The%20%28USA%29.zip" TargetMode="External"/><Relationship Id="rId184" Type="http://schemas.openxmlformats.org/officeDocument/2006/relationships/hyperlink" Target="https://archive.org/download/ni-roms/roms/Sega%20-%20PICO.zip/Magic%20Knight%20Rayearth%20-%20Magic%20Knight%20Tanjou%20%28Japan%29.zip" TargetMode="External"/><Relationship Id="rId189" Type="http://schemas.openxmlformats.org/officeDocument/2006/relationships/hyperlink" Target="https://archive.org/download/ni-roms/roms/Sega%20-%20PICO.zip/Math%20Antics%20with%20Disney%27s%20101%20Dalmatians%20%28USA%2C%20Korea%29%20%28En%29%20%28Beta%29%20%281996-07-05%29.zip" TargetMode="External"/><Relationship Id="rId188" Type="http://schemas.openxmlformats.org/officeDocument/2006/relationships/hyperlink" Target="https://archive.org/download/ni-roms/roms/Sega%20-%20PICO.zip/Math%20Antics%20with%20Disney%27s%20101%20Dalmatians%20%28USA%2C%20Korea%29%20%28En%29%20%28Beta%29%20%281996-07-03%29.zip" TargetMode="External"/><Relationship Id="rId183" Type="http://schemas.openxmlformats.org/officeDocument/2006/relationships/hyperlink" Target="https://archive.org/download/ni-roms/roms/Sega%20-%20PICO.zip/Magic%20Crayons%20%28United%20Kingdom%2C%20Sweden%29%20%28En%29.zip" TargetMode="External"/><Relationship Id="rId182" Type="http://schemas.openxmlformats.org/officeDocument/2006/relationships/hyperlink" Target="https://archive.org/download/ni-roms/roms/Sega%20-%20PICO.zip/Magic%20Crayons%20%28United%20Kingdom%2C%20Sweden%29%20%28En%29%20%28Beta%29%20%281994-10-12%29.zip" TargetMode="External"/><Relationship Id="rId181" Type="http://schemas.openxmlformats.org/officeDocument/2006/relationships/hyperlink" Target="https://archive.org/download/ni-roms/roms/Sega%20-%20PICO.zip/Magic%20Crayons%20%28United%20Kingdom%2C%20Sweden%29%20%28En%29%20%28Beta%29%20%281994-10-11%29.zip" TargetMode="External"/><Relationship Id="rId180" Type="http://schemas.openxmlformats.org/officeDocument/2006/relationships/hyperlink" Target="https://archive.org/download/ni-roms/roms/Sega%20-%20PICO.zip/Magic%20Crayons%20%28United%20Kingdom%2C%20Sweden%29%20%28En%29%20%28Beta%29%20%281994-10-06%29.zip" TargetMode="External"/><Relationship Id="rId176" Type="http://schemas.openxmlformats.org/officeDocument/2006/relationships/hyperlink" Target="https://archive.org/download/ni-roms/roms/Sega%20-%20PICO.zip/Magic%20Crayons%20%28USA%29%20%28Beta%29%20%281994-06-14%29.zip" TargetMode="External"/><Relationship Id="rId175" Type="http://schemas.openxmlformats.org/officeDocument/2006/relationships/hyperlink" Target="https://archive.org/download/ni-roms/roms/Sega%20-%20PICO.zip/Lion%20King%20Adventures%2C%20The%20%28United%20Kingdom%29.zip" TargetMode="External"/><Relationship Id="rId174" Type="http://schemas.openxmlformats.org/officeDocument/2006/relationships/hyperlink" Target="https://archive.org/download/ni-roms/roms/Sega%20-%20PICO.zip/Lion%20King%20Adventures%2C%20The%20%28United%20Kingdom%29%20%28Beta%29%20%281995-06-16%29.zip" TargetMode="External"/><Relationship Id="rId173" Type="http://schemas.openxmlformats.org/officeDocument/2006/relationships/hyperlink" Target="https://archive.org/download/ni-roms/roms/Sega%20-%20PICO.zip/Lion%20King%20Adventures%2C%20The%20%28United%20Kingdom%29%20%28Beta%29%20%281995-06-15%29.zip" TargetMode="External"/><Relationship Id="rId179" Type="http://schemas.openxmlformats.org/officeDocument/2006/relationships/hyperlink" Target="https://archive.org/download/ni-roms/roms/Sega%20-%20PICO.zip/Magic%20Crayons%20%28United%20Kingdom%2C%20Sweden%29%20%28En%29%20%28Beta%29%20%281994-09-26%29.zip" TargetMode="External"/><Relationship Id="rId178" Type="http://schemas.openxmlformats.org/officeDocument/2006/relationships/hyperlink" Target="https://archive.org/download/ni-roms/roms/Sega%20-%20PICO.zip/Magic%20Crayons%20%28USA%29.zip" TargetMode="External"/><Relationship Id="rId177" Type="http://schemas.openxmlformats.org/officeDocument/2006/relationships/hyperlink" Target="https://archive.org/download/ni-roms/roms/Sega%20-%20PICO.zip/Magic%20Crayons%20%28USA%29%20%28Beta%29%20%281994-06-23%29.zip" TargetMode="External"/><Relationship Id="rId198" Type="http://schemas.openxmlformats.org/officeDocument/2006/relationships/hyperlink" Target="https://archive.org/download/ni-roms/roms/Sega%20-%20PICO.zip/Mezase%20Pro%20Yakyuu%20%28Japan%29.zip" TargetMode="External"/><Relationship Id="rId197" Type="http://schemas.openxmlformats.org/officeDocument/2006/relationships/hyperlink" Target="https://archive.org/download/ni-roms/roms/Sega%20-%20PICO.zip/Mezase%20Pro%20Yakyuu%20%28Japan%29%20%28Beta%29.zip" TargetMode="External"/><Relationship Id="rId196" Type="http://schemas.openxmlformats.org/officeDocument/2006/relationships/hyperlink" Target="https://archive.org/download/ni-roms/roms/Sega%20-%20PICO.zip/Melody%20Land%20%28Japan%29%20%28Copera%29.zip" TargetMode="External"/><Relationship Id="rId195" Type="http://schemas.openxmlformats.org/officeDocument/2006/relationships/hyperlink" Target="https://archive.org/download/ni-roms/roms/Sega%20-%20PICO.zip/McDonald%27s%20de%20Asobo%21%20%28Japan%29.zip" TargetMode="External"/><Relationship Id="rId199" Type="http://schemas.openxmlformats.org/officeDocument/2006/relationships/hyperlink" Target="https://archive.org/download/ni-roms/roms/Sega%20-%20PICO.zip/Mickey%27s%20Blast%20into%20the%20Past%20%28USA%29%20%28Beta%29%20%281994-06-08%29.zip" TargetMode="External"/><Relationship Id="rId150" Type="http://schemas.openxmlformats.org/officeDocument/2006/relationships/hyperlink" Target="https://archive.org/download/ni-roms/roms/Sega%20-%20PICO.zip/Kiteretsu%20Daihyakka%20-%20Edo%20ni%20Itte%20Kiteretsusai-sama%20ni%20Au%20Nari%20%28Japan%29.zip" TargetMode="External"/><Relationship Id="rId149" Type="http://schemas.openxmlformats.org/officeDocument/2006/relationships/hyperlink" Target="https://archive.org/download/ni-roms/roms/Sega%20-%20PICO.zip/Kiki%20%26%20Lala%20-%20Hoshi%20no%20Kazu%20Asobi%20%28Japan%29.zip" TargetMode="External"/><Relationship Id="rId148" Type="http://schemas.openxmlformats.org/officeDocument/2006/relationships/hyperlink" Target="https://archive.org/download/ni-roms/roms/Sega%20-%20PICO.zip/Kikansha%20Thomas%20ni%20Notte%20%28Japan%29.zip" TargetMode="External"/><Relationship Id="rId143" Type="http://schemas.openxmlformats.org/officeDocument/2006/relationships/hyperlink" Target="https://archive.org/download/ni-roms/roms/Sega%20-%20PICO.zip/Kawaii%20Nakama%20o%20Sodateyou%21%20-%203-tsu%20no%20Shippo%20%28Japan%29.zip" TargetMode="External"/><Relationship Id="rId142" Type="http://schemas.openxmlformats.org/officeDocument/2006/relationships/hyperlink" Target="https://archive.org/download/ni-roms/roms/Sega%20-%20PICO.zip/Kamen%20Rider%20Agito%20%26%20Kuuga%20-%20Wild%20Battle%20%28Japan%29.zip" TargetMode="External"/><Relationship Id="rId141" Type="http://schemas.openxmlformats.org/officeDocument/2006/relationships/hyperlink" Target="https://archive.org/download/ni-roms/roms/Sega%20-%20PICO.zip/Kamen%20Rider%20555%20%28Japan%29.zip" TargetMode="External"/><Relationship Id="rId140" Type="http://schemas.openxmlformats.org/officeDocument/2006/relationships/hyperlink" Target="https://archive.org/download/ni-roms/roms/Sega%20-%20PICO.zip/Kaitou%20Saint%20Tail%20-%20Saint%20Tail%20to%20One%2C%20Two%2C%20Three%21%20%28Japan%29.zip" TargetMode="External"/><Relationship Id="rId147" Type="http://schemas.openxmlformats.org/officeDocument/2006/relationships/hyperlink" Target="https://archive.org/download/ni-roms/roms/Sega%20-%20PICO.zip/Kibodeu%20Piko%20%28Korea%29.zip" TargetMode="External"/><Relationship Id="rId146" Type="http://schemas.openxmlformats.org/officeDocument/2006/relationships/hyperlink" Target="https://archive.org/download/ni-roms/roms/Sega%20-%20PICO.zip/Keyboard%20Pico%202%20-%20Sawattemiyou%21%20Yoiko%20no%20Hajimete%20Keyboard%20%28Japan%29.zip" TargetMode="External"/><Relationship Id="rId145" Type="http://schemas.openxmlformats.org/officeDocument/2006/relationships/hyperlink" Target="https://archive.org/download/ni-roms/roms/Sega%20-%20PICO.zip/Keyboard%20Pico%20-%20Kantan%20Waku%20Waku%20Keyboard%20%28Japan%29.zip" TargetMode="External"/><Relationship Id="rId144" Type="http://schemas.openxmlformats.org/officeDocument/2006/relationships/hyperlink" Target="https://archive.org/download/ni-roms/roms/Sega%20-%20PICO.zip/Kero%20Kero%20Keroppi%20no%20Harikiri%20Undoukai%20%28Japan%29.zip" TargetMode="External"/><Relationship Id="rId139" Type="http://schemas.openxmlformats.org/officeDocument/2006/relationships/hyperlink" Target="https://archive.org/download/ni-roms/roms/Sega%20-%20PICO.zip/Jidou%20Eiken%20Taiou%20-%20Moomin%20to%20Eigo%20-%20Tanjoubi%20no%20Okurimono%20%28Japan%29.zip" TargetMode="External"/><Relationship Id="rId138" Type="http://schemas.openxmlformats.org/officeDocument/2006/relationships/hyperlink" Target="https://archive.org/download/ni-roms/roms/Sega%20-%20PICO.zip/Jeulgeoun%20Patireul%20Yeolja%21%20%28Korea%29.zip" TargetMode="External"/><Relationship Id="rId137" Type="http://schemas.openxmlformats.org/officeDocument/2006/relationships/hyperlink" Target="https://archive.org/download/ni-roms/roms/Sega%20-%20PICO.zip/Jeulgeoun%20Deuraibeu%20%28Korea%29.zip" TargetMode="External"/><Relationship Id="rId132" Type="http://schemas.openxmlformats.org/officeDocument/2006/relationships/hyperlink" Target="https://archive.org/download/ni-roms/roms/Sega%20-%20PICO.zip/Heokulwa%20Rollineun%20Babbayo%20%28Korea%29.zip" TargetMode="External"/><Relationship Id="rId131" Type="http://schemas.openxmlformats.org/officeDocument/2006/relationships/hyperlink" Target="https://archive.org/download/ni-roms/roms/Sega%20-%20PICO.zip/Hello%20Kitty%20to%20McDonald%27s%20de%20Asobo%21%20%28Japan%29.zip" TargetMode="External"/><Relationship Id="rId130" Type="http://schemas.openxmlformats.org/officeDocument/2006/relationships/hyperlink" Target="https://archive.org/download/ni-roms/roms/Sega%20-%20PICO.zip/Hello%20Kitty%20no%20Tanoshii%20Omiseyasan%20%28Japan%29.zip" TargetMode="External"/><Relationship Id="rId136" Type="http://schemas.openxmlformats.org/officeDocument/2006/relationships/hyperlink" Target="https://archive.org/download/ni-roms/roms/Sega%20-%20PICO.zip/Jahr%20in%20Winnie%20Puuhs%20Leben%2C%20Ein%20%28Germany%29.zip" TargetMode="External"/><Relationship Id="rId135" Type="http://schemas.openxmlformats.org/officeDocument/2006/relationships/hyperlink" Target="https://archive.org/download/ni-roms/roms/Sega%20-%20PICO.zip/Issho%20ni%20Pico%20-%20Itsudemo%20Issho%20Doraemon%20%28Japan%29.zip" TargetMode="External"/><Relationship Id="rId134" Type="http://schemas.openxmlformats.org/officeDocument/2006/relationships/hyperlink" Target="https://archive.org/download/ni-roms/roms/Sega%20-%20PICO.zip/Issho%20ni%20Hashirou%20Kikansha%20Thomas%20%28Japan%29.zip" TargetMode="External"/><Relationship Id="rId133" Type="http://schemas.openxmlformats.org/officeDocument/2006/relationships/hyperlink" Target="https://archive.org/download/ni-roms/roms/Sega%20-%20PICO.zip/Hirake%21%20Ponkikki%20-%20Party%20o%20Hirakou%21%20%28Japan%29.zip" TargetMode="External"/><Relationship Id="rId172" Type="http://schemas.openxmlformats.org/officeDocument/2006/relationships/hyperlink" Target="https://archive.org/download/ni-roms/roms/Sega%20-%20PICO.zip/Lion%20King%20Adventures%2C%20The%20%28United%20Kingdom%29%20%28Beta%29%20%281995-05-22%29.zip" TargetMode="External"/><Relationship Id="rId171" Type="http://schemas.openxmlformats.org/officeDocument/2006/relationships/hyperlink" Target="https://archive.org/download/ni-roms/roms/Sega%20-%20PICO.zip/Lion%20King%2C%20The%20-%20Adventures%20at%20Pride%20Rock%20%28USA%29.zip" TargetMode="External"/><Relationship Id="rId170" Type="http://schemas.openxmlformats.org/officeDocument/2006/relationships/hyperlink" Target="https://archive.org/download/ni-roms/roms/Sega%20-%20PICO.zip/Lion%20King%2C%20The%20-%20Adventures%20at%20Pride%20Rock%20%28USA%29%20%28Beta%29%20%281995-05-17%29.zip" TargetMode="External"/><Relationship Id="rId165" Type="http://schemas.openxmlformats.org/officeDocument/2006/relationships/hyperlink" Target="https://archive.org/download/ni-roms/roms/Sega%20-%20PICO.zip/Licca-chan%20ni%20Naritai%21%20%28Japan%29.zip" TargetMode="External"/><Relationship Id="rId164" Type="http://schemas.openxmlformats.org/officeDocument/2006/relationships/hyperlink" Target="https://archive.org/download/ni-roms/roms/Sega%20-%20PICO.zip/Lejonkungen%20Aventyr%20%28Sweden%29.zip" TargetMode="External"/><Relationship Id="rId163" Type="http://schemas.openxmlformats.org/officeDocument/2006/relationships/hyperlink" Target="https://archive.org/download/ni-roms/roms/Sega%20-%20PICO.zip/Las%20Adventuras%20del%20Rey%20Leon%20%28Spain%29.zip" TargetMode="External"/><Relationship Id="rId162" Type="http://schemas.openxmlformats.org/officeDocument/2006/relationships/hyperlink" Target="https://archive.org/download/ni-roms/roms/Sega%20-%20PICO.zip/Lapices%20de%20Colores%20Magicos%20%28Spain%29.zip" TargetMode="External"/><Relationship Id="rId169" Type="http://schemas.openxmlformats.org/officeDocument/2006/relationships/hyperlink" Target="https://archive.org/download/ni-roms/roms/Sega%20-%20PICO.zip/Lion%20King%2C%20The%20-%20Adventures%20at%20Pride%20Rock%20%28USA%29%20%28Beta%29%20%281995-05-16%29.zip" TargetMode="External"/><Relationship Id="rId168" Type="http://schemas.openxmlformats.org/officeDocument/2006/relationships/hyperlink" Target="https://archive.org/download/ni-roms/roms/Sega%20-%20PICO.zip/Lion%20King%2C%20The%20-%20Adventures%20at%20Pride%20Rock%20%28USA%29%20%28Beta%29%20%281995-05-01%29.zip" TargetMode="External"/><Relationship Id="rId167" Type="http://schemas.openxmlformats.org/officeDocument/2006/relationships/hyperlink" Target="https://archive.org/download/ni-roms/roms/Sega%20-%20PICO.zip/Lion%20King%2C%20The%20-%20Adventures%20at%20Pride%20Rock%20%28USA%29%20%28Beta%29%20%281995-04-25%29.zip" TargetMode="External"/><Relationship Id="rId166" Type="http://schemas.openxmlformats.org/officeDocument/2006/relationships/hyperlink" Target="https://archive.org/download/ni-roms/roms/Sega%20-%20PICO.zip/Lion%20King%2C%20The%20-%20Adventures%20at%20Pride%20Rock%20%28USA%29%20%28Beta%29%20%281995-04-19%29.zip" TargetMode="External"/><Relationship Id="rId161" Type="http://schemas.openxmlformats.org/officeDocument/2006/relationships/hyperlink" Target="https://archive.org/download/ni-roms/roms/Sega%20-%20PICO.zip/Lancio%20di%20Topolino%20nel%20Passato%20%28Italy%29.zip" TargetMode="External"/><Relationship Id="rId160" Type="http://schemas.openxmlformats.org/officeDocument/2006/relationships/hyperlink" Target="https://archive.org/download/ni-roms/roms/Sega%20-%20PICO.zip/LEGO%20-%20Fun%20to%20Build%20%28Japan%29.zip" TargetMode="External"/><Relationship Id="rId159" Type="http://schemas.openxmlformats.org/officeDocument/2006/relationships/hyperlink" Target="https://archive.org/download/ni-roms/roms/Sega%20-%20PICO.zip/Kurehyolla%20%28Korea%29.zip" TargetMode="External"/><Relationship Id="rId154" Type="http://schemas.openxmlformats.org/officeDocument/2006/relationships/hyperlink" Target="https://archive.org/download/ni-roms/roms/Sega%20-%20PICO.zip/Kosume%20Pico%20Motto%20Kawaiku%20Naritai%20na%20%28Japan%29.zip" TargetMode="External"/><Relationship Id="rId153" Type="http://schemas.openxmlformats.org/officeDocument/2006/relationships/hyperlink" Target="https://archive.org/download/ni-roms/roms/Sega%20-%20PICO.zip/Koenig%20der%20Loewen%2C%20Der%20-%20Abenteuer%20%28Germany%29.zip" TargetMode="External"/><Relationship Id="rId152" Type="http://schemas.openxmlformats.org/officeDocument/2006/relationships/hyperlink" Target="https://archive.org/download/ni-roms/roms/Sega%20-%20PICO.zip/Kkumnara%20Yeohaeng%20%28Korea%29.zip" TargetMode="External"/><Relationship Id="rId151" Type="http://schemas.openxmlformats.org/officeDocument/2006/relationships/hyperlink" Target="https://archive.org/download/ni-roms/roms/Sega%20-%20PICO.zip/Kitty%20to%20Minna%20no%20Keyboard%20Pico%20-%20Kitty%20to%20Minna%20no%20Hajimete%20no%20Keyboard%21%20%28Japan%29.zip" TargetMode="External"/><Relationship Id="rId158" Type="http://schemas.openxmlformats.org/officeDocument/2006/relationships/hyperlink" Target="https://archive.org/download/ni-roms/roms/Sega%20-%20PICO.zip/Kumon%20no%20Suku%20Suku%20Lesson%20-%201%20kara%2030%20made%20no%20Suuji%20%28Japan%29.zip" TargetMode="External"/><Relationship Id="rId157" Type="http://schemas.openxmlformats.org/officeDocument/2006/relationships/hyperlink" Target="https://archive.org/download/ni-roms/roms/Sega%20-%20PICO.zip/Kuma%20no%20Pooh-san%20-%20Tanoshii%20Tashizan%20Hikizan%20%28Japan%29.zip" TargetMode="External"/><Relationship Id="rId156" Type="http://schemas.openxmlformats.org/officeDocument/2006/relationships/hyperlink" Target="https://archive.org/download/ni-roms/roms/Sega%20-%20PICO.zip/Kuma%20no%20Pooh-san%20-%20Christopher%20Robin%20wo%20Sagase%21%20%28Japan%29.zip" TargetMode="External"/><Relationship Id="rId155" Type="http://schemas.openxmlformats.org/officeDocument/2006/relationships/hyperlink" Target="https://archive.org/download/ni-roms/roms/Sega%20-%20PICO.zip/Kouchuu%20Ouja%20Mushiking%20-%20Atsumete%20Asobou%20Kouchuu%20Zukan%20%28Japan%29.zip" TargetMode="External"/><Relationship Id="rId107" Type="http://schemas.openxmlformats.org/officeDocument/2006/relationships/hyperlink" Target="https://archive.org/download/ni-roms/roms/Sega%20-%20PICO.zip/Gakken%20no%20o-Benkyou%20Soft%20-%20Eigo%20ABC%20%28Japan%29.zip" TargetMode="External"/><Relationship Id="rId106" Type="http://schemas.openxmlformats.org/officeDocument/2006/relationships/hyperlink" Target="https://archive.org/download/ni-roms/roms/Sega%20-%20PICO.zip/Gakken%20Pico%20de%20Kagaku%201%20-%20Hakken%20Mushi%20no%20Himitsu%20%28Japan%29.zip" TargetMode="External"/><Relationship Id="rId105" Type="http://schemas.openxmlformats.org/officeDocument/2006/relationships/hyperlink" Target="https://archive.org/download/ni-roms/roms/Sega%20-%20PICO.zip/Gakken%20Pico%20de%20Gakushuu%201-nensei%20%28Japan%29.zip" TargetMode="External"/><Relationship Id="rId104" Type="http://schemas.openxmlformats.org/officeDocument/2006/relationships/hyperlink" Target="https://archive.org/download/ni-roms/roms/Sega%20-%20PICO.zip/Gakken%20Hajimete%20no%20Moji%2C%20Kotoba%20%28Japan%29.zip" TargetMode="External"/><Relationship Id="rId109" Type="http://schemas.openxmlformats.org/officeDocument/2006/relationships/hyperlink" Target="https://archive.org/download/ni-roms/roms/Sega%20-%20PICO.zip/Gakken%20no%20o-Benkyou%20Soft%20-%20Kakezan%20Kuku%20%28Japan%29.zip" TargetMode="External"/><Relationship Id="rId108" Type="http://schemas.openxmlformats.org/officeDocument/2006/relationships/hyperlink" Target="https://archive.org/download/ni-roms/roms/Sega%20-%20PICO.zip/Gakken%20no%20o-Benkyou%20Soft%20-%20Hiragana%20%28Japan%29.zip" TargetMode="External"/><Relationship Id="rId103" Type="http://schemas.openxmlformats.org/officeDocument/2006/relationships/hyperlink" Target="https://archive.org/download/ni-roms/roms/Sega%20-%20PICO.zip/Gabutcho%20Tsuri%20Gakkou%20-%20Yatta%20ne%21%20Boku%20wa%20Tsuri%20Meijn%20%28Japan%29.zip" TargetMode="External"/><Relationship Id="rId102" Type="http://schemas.openxmlformats.org/officeDocument/2006/relationships/hyperlink" Target="https://archive.org/download/ni-roms/roms/Sega%20-%20PICO.zip/Futari%20wa%20Pretty%20Cure%20%28Japan%29.zip" TargetMode="External"/><Relationship Id="rId101" Type="http://schemas.openxmlformats.org/officeDocument/2006/relationships/hyperlink" Target="https://archive.org/download/ni-roms/roms/Sega%20-%20PICO.zip/Fishing%20Pico%20-%20Donald%20no%20Adventure%20Fishing%20%28Japan%29.zip" TargetMode="External"/><Relationship Id="rId100" Type="http://schemas.openxmlformats.org/officeDocument/2006/relationships/hyperlink" Target="https://archive.org/download/ni-roms/roms/Sega%20-%20PICO.zip/Exciting%21%20Hataraku%20Norimono-tachi%20%28Japan%29.zip" TargetMode="External"/><Relationship Id="rId129" Type="http://schemas.openxmlformats.org/officeDocument/2006/relationships/hyperlink" Target="https://archive.org/download/ni-roms/roms/Sega%20-%20PICO.zip/Hello%20Kitty%20no%20Tanoshii%20Butoukai%20%28Japan%29.zip" TargetMode="External"/><Relationship Id="rId128" Type="http://schemas.openxmlformats.org/officeDocument/2006/relationships/hyperlink" Target="https://archive.org/download/ni-roms/roms/Sega%20-%20PICO.zip/Hello%20Kitty%20no%20Suteki%20na%20Otanjoubi%20%28Japan%29.zip" TargetMode="External"/><Relationship Id="rId127" Type="http://schemas.openxmlformats.org/officeDocument/2006/relationships/hyperlink" Target="https://archive.org/download/ni-roms/roms/Sega%20-%20PICO.zip/Hello%20Kitty%20no%20Castelo%20%28Brazil%29.zip" TargetMode="External"/><Relationship Id="rId126" Type="http://schemas.openxmlformats.org/officeDocument/2006/relationships/hyperlink" Target="https://archive.org/download/ni-roms/roms/Sega%20-%20PICO.zip/Heisei%20Tensai%20Bakabon%20-%20Minna%20de%20Family%20Resturant%20ni%20Iku%20no%20da%21%20%28Japan%29.zip" TargetMode="External"/><Relationship Id="rId121" Type="http://schemas.openxmlformats.org/officeDocument/2006/relationships/hyperlink" Target="https://archive.org/download/ni-roms/roms/Sega%20-%20PICO.zip/Gomdori%20Puooeui%20Sagyejeol%20%28Korea%29.zip" TargetMode="External"/><Relationship Id="rId120" Type="http://schemas.openxmlformats.org/officeDocument/2006/relationships/hyperlink" Target="https://archive.org/download/ni-roms/roms/Sega%20-%20PICO.zip/Gojira%20-%20Doki%20Doki%20Kaijuu-tou%21%21%20%28Japan%29.zip" TargetMode="External"/><Relationship Id="rId125" Type="http://schemas.openxmlformats.org/officeDocument/2006/relationships/hyperlink" Target="https://archive.org/download/ni-roms/roms/Sega%20-%20PICO.zip/Heisei%20Kyouiku%20Iinkai%20Jr.%20Mezase%20Yuutousei%20%28Japan%29.zip" TargetMode="External"/><Relationship Id="rId124" Type="http://schemas.openxmlformats.org/officeDocument/2006/relationships/hyperlink" Target="https://archive.org/download/ni-roms/roms/Sega%20-%20PICO.zip/Hataraku%20Kuruma%20-%20Diapet%20Daishuugou%21%20%28Japan%29.zip" TargetMode="External"/><Relationship Id="rId123" Type="http://schemas.openxmlformats.org/officeDocument/2006/relationships/hyperlink" Target="https://archive.org/download/ni-roms/roms/Sega%20-%20PICO.zip/Gureumeun%20Yosuljaengi%20%28Korea%29.zip" TargetMode="External"/><Relationship Id="rId122" Type="http://schemas.openxmlformats.org/officeDocument/2006/relationships/hyperlink" Target="https://archive.org/download/ni-roms/roms/Sega%20-%20PICO.zip/Great%20Counting%20Caper%20with%203%20Blind%20Mice%2C%20The%20%28USA%29.zip" TargetMode="External"/><Relationship Id="rId118" Type="http://schemas.openxmlformats.org/officeDocument/2006/relationships/hyperlink" Target="https://archive.org/download/ni-roms/roms/Sega%20-%20PICO.zip/Giorno%20di%20Scuola%20degli%20Orsi%20Berenstain%2C%20Un%20%28Italy%29.zip" TargetMode="External"/><Relationship Id="rId117" Type="http://schemas.openxmlformats.org/officeDocument/2006/relationships/hyperlink" Target="https://archive.org/download/ni-roms/roms/Sega%20-%20PICO.zip/Geumdokki%20Eundokki%20%28Korea%29.zip" TargetMode="External"/><Relationship Id="rId116" Type="http://schemas.openxmlformats.org/officeDocument/2006/relationships/hyperlink" Target="https://archive.org/download/ni-roms/roms/Sega%20-%20PICO.zip/Geuljanara%20Yeohaeng%21%20%28Korea%29.zip" TargetMode="External"/><Relationship Id="rId115" Type="http://schemas.openxmlformats.org/officeDocument/2006/relationships/hyperlink" Target="https://archive.org/download/ni-roms/roms/Sega%20-%20PICO.zip/Gekisou%20Sentai%20Carranger%20%28Japan%29.zip" TargetMode="External"/><Relationship Id="rId119" Type="http://schemas.openxmlformats.org/officeDocument/2006/relationships/hyperlink" Target="https://archive.org/download/ni-roms/roms/Sega%20-%20PICO.zip/Go%21%20Go%21%20Connie-chan%21%20Doki%20Doki%20World%21%20%28Japan%29.zip" TargetMode="External"/><Relationship Id="rId110" Type="http://schemas.openxmlformats.org/officeDocument/2006/relationships/hyperlink" Target="https://archive.org/download/ni-roms/roms/Sega%20-%20PICO.zip/Gakken%20no%20o-Benkyou%20Soft%20-%20Kanji%20%28Japan%29.zip" TargetMode="External"/><Relationship Id="rId114" Type="http://schemas.openxmlformats.org/officeDocument/2006/relationships/hyperlink" Target="https://archive.org/download/ni-roms/roms/Sega%20-%20PICO.zip/Gegege%20no%20Kitarou%20%28Japan%29.zip" TargetMode="External"/><Relationship Id="rId113" Type="http://schemas.openxmlformats.org/officeDocument/2006/relationships/hyperlink" Target="https://archive.org/download/ni-roms/roms/Sega%20-%20PICO.zip/Ganbare%21%20Bokura%20no%20Compati%20Heroes%20%28Japan%29.zip" TargetMode="External"/><Relationship Id="rId112" Type="http://schemas.openxmlformats.org/officeDocument/2006/relationships/hyperlink" Target="https://archive.org/download/ni-roms/roms/Sega%20-%20PICO.zip/Gakken%20no%20o-Benkyou%20Soft%20-%20Tashizan%20Hikizan%20%28Japan%29.zip" TargetMode="External"/><Relationship Id="rId111" Type="http://schemas.openxmlformats.org/officeDocument/2006/relationships/hyperlink" Target="https://archive.org/download/ni-roms/roms/Sega%20-%20PICO.zip/Gakken%20no%20o-Benkyou%20Soft%20-%20Kazu%2C%20Suuji%20%28Japan%29.zip" TargetMode="External"/><Relationship Id="rId392" Type="http://schemas.openxmlformats.org/officeDocument/2006/relationships/hyperlink" Target="https://archive.org/download/ni-roms/roms/Sega%20-%20PICO.zip/Tails%20und%20der%20Musikant%20%28Germany%29.zip" TargetMode="External"/><Relationship Id="rId391" Type="http://schemas.openxmlformats.org/officeDocument/2006/relationships/hyperlink" Target="https://archive.org/download/ni-roms/roms/Sega%20-%20PICO.zip/Tails%20no%20Mundo%20da%20Musica%20%28Brazil%29.zip" TargetMode="External"/><Relationship Id="rId390" Type="http://schemas.openxmlformats.org/officeDocument/2006/relationships/hyperlink" Target="https://archive.org/download/ni-roms/roms/Sega%20-%20PICO.zip/Tails%20et%20le%20Faiseur%20de%20Musique%20%28France%29.zip" TargetMode="External"/><Relationship Id="rId385" Type="http://schemas.openxmlformats.org/officeDocument/2006/relationships/hyperlink" Target="https://archive.org/download/ni-roms/roms/Sega%20-%20PICO.zip/Tails%20and%20the%20Music%20Maker%20%28United%20Kingdom%29%20%28Beta%29%20%281994-06-25%29.zip" TargetMode="External"/><Relationship Id="rId384" Type="http://schemas.openxmlformats.org/officeDocument/2006/relationships/hyperlink" Target="https://archive.org/download/ni-roms/roms/Sega%20-%20PICO.zip/Tails%20and%20the%20Music%20Maker%20%28USA%29.zip" TargetMode="External"/><Relationship Id="rId383" Type="http://schemas.openxmlformats.org/officeDocument/2006/relationships/hyperlink" Target="https://archive.org/download/ni-roms/roms/Sega%20-%20PICO.zip/Tails%20and%20the%20Music%20Maker%20%28USA%29%20%28Beta%29%20%281994-06-23%29.zip" TargetMode="External"/><Relationship Id="rId382" Type="http://schemas.openxmlformats.org/officeDocument/2006/relationships/hyperlink" Target="https://archive.org/download/ni-roms/roms/Sega%20-%20PICO.zip/Tails%20and%20the%20Music%20Maker%20%28USA%29%20%28Beta%29%20%281994-06-08%29.zip" TargetMode="External"/><Relationship Id="rId389" Type="http://schemas.openxmlformats.org/officeDocument/2006/relationships/hyperlink" Target="https://archive.org/download/ni-roms/roms/Sega%20-%20PICO.zip/Tails%20and%20the%20Music%20Maker%20%28United%20Kingdom%29.zip" TargetMode="External"/><Relationship Id="rId388" Type="http://schemas.openxmlformats.org/officeDocument/2006/relationships/hyperlink" Target="https://archive.org/download/ni-roms/roms/Sega%20-%20PICO.zip/Tails%20and%20the%20Music%20Maker%20%28United%20Kingdom%29%20%28Beta%29%20%281994-10-05%29.zip" TargetMode="External"/><Relationship Id="rId387" Type="http://schemas.openxmlformats.org/officeDocument/2006/relationships/hyperlink" Target="https://archive.org/download/ni-roms/roms/Sega%20-%20PICO.zip/Tails%20and%20the%20Music%20Maker%20%28United%20Kingdom%29%20%28Beta%29%20%281994-09-27%29.zip" TargetMode="External"/><Relationship Id="rId386" Type="http://schemas.openxmlformats.org/officeDocument/2006/relationships/hyperlink" Target="https://archive.org/download/ni-roms/roms/Sega%20-%20PICO.zip/Tails%20and%20the%20Music%20Maker%20%28United%20Kingdom%29%20%28Beta%29%20%281994-07-22%29.zip" TargetMode="External"/><Relationship Id="rId381" Type="http://schemas.openxmlformats.org/officeDocument/2006/relationships/hyperlink" Target="https://archive.org/download/ni-roms/roms/Sega%20-%20PICO.zip/Tails%20and%20the%20Music%20Maker%20%28USA%29%20%28Beta%29%20%281994-06-01%29.zip" TargetMode="External"/><Relationship Id="rId380" Type="http://schemas.openxmlformats.org/officeDocument/2006/relationships/hyperlink" Target="https://archive.org/download/ni-roms/roms/Sega%20-%20PICO.zip/Sylvanian%20Families%20-%20Mori%20no%20Nakama%20to%20Tanoshii%20%28Japan%29.zip" TargetMode="External"/><Relationship Id="rId379" Type="http://schemas.openxmlformats.org/officeDocument/2006/relationships/hyperlink" Target="https://archive.org/download/ni-roms/roms/Sega%20-%20PICO.zip/Susie-chan%20to%20Marvy%20Otetsudai%20Daaisuki%21%20%28Japan%29.zip" TargetMode="External"/><Relationship Id="rId374" Type="http://schemas.openxmlformats.org/officeDocument/2006/relationships/hyperlink" Target="https://archive.org/download/ni-roms/roms/Sega%20-%20PICO.zip/Soreike%21%20Anpanman%20no%20Minna%20de%20Kyousou%20Anpanman%21%20%28Japan%29.zip" TargetMode="External"/><Relationship Id="rId373" Type="http://schemas.openxmlformats.org/officeDocument/2006/relationships/hyperlink" Target="https://archive.org/download/ni-roms/roms/Sega%20-%20PICO.zip/Soreike%21%20Anpanman%20no%20Medalympic%20World%202%20%28Japan%29.zip" TargetMode="External"/><Relationship Id="rId372" Type="http://schemas.openxmlformats.org/officeDocument/2006/relationships/hyperlink" Target="https://archive.org/download/ni-roms/roms/Sega%20-%20PICO.zip/Soreike%21%20Anpanman%20no%20Medalympic%20World%202%20%28Japan%29%20%28Best%20Selection%29.zip" TargetMode="External"/><Relationship Id="rId371" Type="http://schemas.openxmlformats.org/officeDocument/2006/relationships/hyperlink" Target="https://archive.org/download/ni-roms/roms/Sega%20-%20PICO.zip/Soreike%21%20Anpanman%20no%20Medalympic%20World%20%28Japan%29.zip" TargetMode="External"/><Relationship Id="rId378" Type="http://schemas.openxmlformats.org/officeDocument/2006/relationships/hyperlink" Target="https://archive.org/download/ni-roms/roms/Sega%20-%20PICO.zip/Storyware%20Sampler%20%28USA%29%20%28Demo%29%20%281996-06-25%29.zip" TargetMode="External"/><Relationship Id="rId377" Type="http://schemas.openxmlformats.org/officeDocument/2006/relationships/hyperlink" Target="https://archive.org/download/ni-roms/roms/Sega%20-%20PICO.zip/Storyware%20Sampler%20%28USA%29%20%28Demo%29%20%281996-06-14%29.zip" TargetMode="External"/><Relationship Id="rId376" Type="http://schemas.openxmlformats.org/officeDocument/2006/relationships/hyperlink" Target="https://archive.org/download/ni-roms/roms/Sega%20-%20PICO.zip/Storyware%20Sampler%20%28USA%29%20%28Demo%29%20%281996-06-07%29.zip" TargetMode="External"/><Relationship Id="rId375" Type="http://schemas.openxmlformats.org/officeDocument/2006/relationships/hyperlink" Target="https://archive.org/download/ni-roms/roms/Sega%20-%20PICO.zip/Soreike%21%20Anpanman%20no%20Ohanashi%20Daisuki%20Anpanman%20%28Japan%29.zip" TargetMode="External"/><Relationship Id="rId396" Type="http://schemas.openxmlformats.org/officeDocument/2006/relationships/hyperlink" Target="https://archive.org/download/ni-roms/roms/Sega%20-%20PICO.zip/Tingawa%20Haenggoeui%20Toongtang%20Toongtang%20Doshi%20%28Korea%29.zip" TargetMode="External"/><Relationship Id="rId395" Type="http://schemas.openxmlformats.org/officeDocument/2006/relationships/hyperlink" Target="https://archive.org/download/ni-roms/roms/Sega%20-%20PICO.zip/Tanoshiku%20Asonde%20Nouryoku%20Up%21%21%20-%20Tanoshii%20Youchien%20%28Japan%29.zip" TargetMode="External"/><Relationship Id="rId394" Type="http://schemas.openxmlformats.org/officeDocument/2006/relationships/hyperlink" Target="https://archive.org/download/ni-roms/roms/Sega%20-%20PICO.zip/Tanoshiku%20Asonde%20Nouryoku%20Up%21%21%20-%20Tanoshii%20Youchien%20%2795%20Nendo%20Ban%20%28Japan%29.zip" TargetMode="External"/><Relationship Id="rId393" Type="http://schemas.openxmlformats.org/officeDocument/2006/relationships/hyperlink" Target="https://archive.org/download/ni-roms/roms/Sega%20-%20PICO.zip/Tails%20y%20el%20Musico%20%28Spain%29.zip" TargetMode="External"/><Relationship Id="rId399" Type="http://schemas.openxmlformats.org/officeDocument/2006/relationships/hyperlink" Target="https://archive.org/download/ni-roms/roms/Sega%20-%20PICO.zip/Tokyo%20Disneyland%20Toon%20Town%20-%20Mickey%20no%20Boku%20wa%20Untenshu%20%28Japan%29.zip" TargetMode="External"/><Relationship Id="rId398" Type="http://schemas.openxmlformats.org/officeDocument/2006/relationships/hyperlink" Target="https://archive.org/download/ni-roms/roms/Sega%20-%20PICO.zip/Tokyo%20DisneySea%20-%20Mickey%20to%20Asobou%21%20%28Japan%29.zip" TargetMode="External"/><Relationship Id="rId397" Type="http://schemas.openxmlformats.org/officeDocument/2006/relationships/hyperlink" Target="https://archive.org/download/ni-roms/roms/Sega%20-%20PICO.zip/Tokusou%20Sentai%20Dekaranger%20%28Japan%29.zip" TargetMode="External"/><Relationship Id="rId40" Type="http://schemas.openxmlformats.org/officeDocument/2006/relationships/hyperlink" Target="https://archive.org/download/ni-roms/roms/Sega%20-%20PICO.zip/Bug%27s%20Life%2C%20A%20%28Japan%29.zip" TargetMode="External"/><Relationship Id="rId42" Type="http://schemas.openxmlformats.org/officeDocument/2006/relationships/hyperlink" Target="https://archive.org/download/ni-roms/roms/Sega%20-%20PICO.zip/Choukou%20Senshi%20Changerion%20%28Japan%29.zip" TargetMode="External"/><Relationship Id="rId41" Type="http://schemas.openxmlformats.org/officeDocument/2006/relationships/hyperlink" Target="https://archive.org/download/ni-roms/roms/Sega%20-%20PICO.zip/Chibi%20Maruko-chan%20-%20Issho%20ni%20Asobou%20yo%20%28Japan%29.zip" TargetMode="External"/><Relationship Id="rId44" Type="http://schemas.openxmlformats.org/officeDocument/2006/relationships/hyperlink" Target="https://archive.org/download/ni-roms/roms/Sega%20-%20PICO.zip/Cooking%20Pico%20%28Korea%29.zip" TargetMode="External"/><Relationship Id="rId43" Type="http://schemas.openxmlformats.org/officeDocument/2006/relationships/hyperlink" Target="https://archive.org/download/ni-roms/roms/Sega%20-%20PICO.zip/Conveni%20de%20Okaimono%21%20%28Japan%29.zip" TargetMode="External"/><Relationship Id="rId46" Type="http://schemas.openxmlformats.org/officeDocument/2006/relationships/hyperlink" Target="https://archive.org/download/ni-roms/roms/Sega%20-%20PICO.zip/Copera%20no%20Chikyuu%20Daisuki%20%28Japan%29%20%28Copera%29.zip" TargetMode="External"/><Relationship Id="rId45" Type="http://schemas.openxmlformats.org/officeDocument/2006/relationships/hyperlink" Target="https://archive.org/download/ni-roms/roms/Sega%20-%20PICO.zip/Cooking%20Pico%20-%20Minna%20to%20Issho%20ni%20Hajimete%20Cooking%21%20%28Japan%29.zip" TargetMode="External"/><Relationship Id="rId48" Type="http://schemas.openxmlformats.org/officeDocument/2006/relationships/hyperlink" Target="https://archive.org/download/ni-roms/roms/Sega%20-%20PICO.zip/Copera%20no%20Time%20Machine%20%28Japan%29%20%28Copera%29.zip" TargetMode="External"/><Relationship Id="rId47" Type="http://schemas.openxmlformats.org/officeDocument/2006/relationships/hyperlink" Target="https://archive.org/download/ni-roms/roms/Sega%20-%20PICO.zip/Copera%20no%20Kono%20Oto%20Naani%20%28Japan%29%20%28Copera%29.zip" TargetMode="External"/><Relationship Id="rId49" Type="http://schemas.openxmlformats.org/officeDocument/2006/relationships/hyperlink" Target="https://archive.org/download/ni-roms/roms/Sega%20-%20PICO.zip/Cores%20Magicas%20%28Brazil%29.zip" TargetMode="External"/><Relationship Id="rId31" Type="http://schemas.openxmlformats.org/officeDocument/2006/relationships/hyperlink" Target="https://archive.org/download/ni-roms/roms/Sega%20-%20PICO.zip/Berenstain%20Bears%2C%20The%20-%20A%20School%20Day%20%28USA%29%20%28Beta%29%20%281995-01-16%29.zip" TargetMode="External"/><Relationship Id="rId30" Type="http://schemas.openxmlformats.org/officeDocument/2006/relationships/hyperlink" Target="https://archive.org/download/ni-roms/roms/Sega%20-%20PICO.zip/Berenstain%20Bears%2C%20The%20-%20A%20School%20Day%20%28USA%29%20%28Beta%29%20%281995-01-13%29.zip" TargetMode="External"/><Relationship Id="rId33" Type="http://schemas.openxmlformats.org/officeDocument/2006/relationships/hyperlink" Target="https://archive.org/download/ni-roms/roms/Sega%20-%20PICO.zip/Berenstain%20Bears%2C%20The%20-%20A%20School%20Day%20%28USA%29%20%28Beta%29%20%281995-01-27%29.zip" TargetMode="External"/><Relationship Id="rId32" Type="http://schemas.openxmlformats.org/officeDocument/2006/relationships/hyperlink" Target="https://archive.org/download/ni-roms/roms/Sega%20-%20PICO.zip/Berenstain%20Bears%2C%20The%20-%20A%20School%20Day%20%28USA%29%20%28Beta%29%20%281995-01-26%29.zip" TargetMode="External"/><Relationship Id="rId35" Type="http://schemas.openxmlformats.org/officeDocument/2006/relationships/hyperlink" Target="https://archive.org/download/ni-roms/roms/Sega%20-%20PICO.zip/Berenstain%20Bears%2C%20The%20-%20A%20School%20Day%20%28USA%29.zip" TargetMode="External"/><Relationship Id="rId34" Type="http://schemas.openxmlformats.org/officeDocument/2006/relationships/hyperlink" Target="https://archive.org/download/ni-roms/roms/Sega%20-%20PICO.zip/Berenstain%20Bears%2C%20The%20-%20A%20School%20Day%20%28USA%29%20%28Beta%29%20%281995-01-30%29.zip" TargetMode="External"/><Relationship Id="rId37" Type="http://schemas.openxmlformats.org/officeDocument/2006/relationships/hyperlink" Target="https://archive.org/download/ni-roms/roms/Sega%20-%20PICO.zip/Bishoujo%20Senshi%20Sailor%20Moon%20S%20%28Japan%29.zip" TargetMode="External"/><Relationship Id="rId36" Type="http://schemas.openxmlformats.org/officeDocument/2006/relationships/hyperlink" Target="https://archive.org/download/ni-roms/roms/Sega%20-%20PICO.zip/Bioneun%20Nal%20%28Korea%29.zip" TargetMode="External"/><Relationship Id="rId39" Type="http://schemas.openxmlformats.org/officeDocument/2006/relationships/hyperlink" Target="https://archive.org/download/ni-roms/roms/Sega%20-%20PICO.zip/Bishoujo%20Senshi%20Sailor%20Moon%20SuperS%20%28Japan%29.zip" TargetMode="External"/><Relationship Id="rId38" Type="http://schemas.openxmlformats.org/officeDocument/2006/relationships/hyperlink" Target="https://archive.org/download/ni-roms/roms/Sega%20-%20PICO.zip/Bishoujo%20Senshi%20Sailor%20Moon%20Sailor%20Stars%20-%20Tokimeki%20Party%20%28Japan%29.zip" TargetMode="External"/><Relationship Id="rId20" Type="http://schemas.openxmlformats.org/officeDocument/2006/relationships/hyperlink" Target="https://archive.org/download/ni-roms/roms/Sega%20-%20PICO.zip/Anpanman%20to%20Chinou%20Up%21%20%28Japan%29.zip" TargetMode="External"/><Relationship Id="rId22" Type="http://schemas.openxmlformats.org/officeDocument/2006/relationships/hyperlink" Target="https://archive.org/download/ni-roms/roms/Sega%20-%20PICO.zip/Ashita%20no%20Nadja%20%28Japan%29.zip" TargetMode="External"/><Relationship Id="rId21" Type="http://schemas.openxmlformats.org/officeDocument/2006/relationships/hyperlink" Target="https://archive.org/download/ni-roms/roms/Sega%20-%20PICO.zip/Ar%20Med%20Nalle%20Puh%2C%20Ett%20%28Sweden%29.zip" TargetMode="External"/><Relationship Id="rId24" Type="http://schemas.openxmlformats.org/officeDocument/2006/relationships/hyperlink" Target="https://archive.org/download/ni-roms/roms/Sega%20-%20PICO.zip/B-Fighter%20Kabuto%20%28Japan%29.zip" TargetMode="External"/><Relationship Id="rId23" Type="http://schemas.openxmlformats.org/officeDocument/2006/relationships/hyperlink" Target="https://archive.org/download/ni-roms/roms/Sega%20-%20PICO.zip/Aventures%20du%20Roi%20Lion%2C%20Les%20%28France%29.zip" TargetMode="External"/><Relationship Id="rId26" Type="http://schemas.openxmlformats.org/officeDocument/2006/relationships/hyperlink" Target="https://archive.org/download/ni-roms/roms/Sega%20-%20PICO.zip/Bakuryuu%20Sentai%20Abaranger%20%28Japan%29.zip" TargetMode="External"/><Relationship Id="rId25" Type="http://schemas.openxmlformats.org/officeDocument/2006/relationships/hyperlink" Target="https://archive.org/download/ni-roms/roms/Sega%20-%20PICO.zip/B-Robo%20Kabutack%20%28Japan%29.zip" TargetMode="External"/><Relationship Id="rId28" Type="http://schemas.openxmlformats.org/officeDocument/2006/relationships/hyperlink" Target="https://archive.org/download/ni-roms/roms/Sega%20-%20PICO.zip/Berenstain%20Bears%2C%20The%20-%20A%20School%20Day%20%28USA%29%20%28Beta%29%20%281994-12-20%29.zip" TargetMode="External"/><Relationship Id="rId27" Type="http://schemas.openxmlformats.org/officeDocument/2006/relationships/hyperlink" Target="https://archive.org/download/ni-roms/roms/Sega%20-%20PICO.zip/Beogseu%20Laipeu%20%28Korea%29.zip" TargetMode="External"/><Relationship Id="rId29" Type="http://schemas.openxmlformats.org/officeDocument/2006/relationships/hyperlink" Target="https://archive.org/download/ni-roms/roms/Sega%20-%20PICO.zip/Berenstain%20Bears%2C%20The%20-%20A%20School%20Day%20%28USA%29%20%28Beta%29%20%281995-01-06%29.zip" TargetMode="External"/><Relationship Id="rId11" Type="http://schemas.openxmlformats.org/officeDocument/2006/relationships/hyperlink" Target="https://archive.org/download/ni-roms/roms/Sega%20-%20PICO.zip/Ai%20to%20Yume%20to%20Bouken%20Sanrio%20Puroland%20%28Japan%29.zip" TargetMode="External"/><Relationship Id="rId10" Type="http://schemas.openxmlformats.org/officeDocument/2006/relationships/hyperlink" Target="https://archive.org/download/ni-roms/roms/Sega%20-%20PICO.zip/Ai%20to%20Yume%20no%20Kuni%20Sanrio%20Puroland%20-%20Chanto%20Dekiru%20Kana%20Minna%20to%20Tanoshii%20Oyuugikai%20%28Japan%29.zip" TargetMode="External"/><Relationship Id="rId13" Type="http://schemas.openxmlformats.org/officeDocument/2006/relationships/hyperlink" Target="https://archive.org/download/ni-roms/roms/Sega%20-%20PICO.zip/Allowa%20Pongka%20%28Korea%29.zip" TargetMode="External"/><Relationship Id="rId12" Type="http://schemas.openxmlformats.org/officeDocument/2006/relationships/hyperlink" Target="https://archive.org/download/ni-roms/roms/Sega%20-%20PICO.zip/Alice%20in%20Oshare-Land%20%28Japan%29%20%28Copera%29.zip" TargetMode="External"/><Relationship Id="rId15" Type="http://schemas.openxmlformats.org/officeDocument/2006/relationships/hyperlink" Target="https://archive.org/download/ni-roms/roms/Sega%20-%20PICO.zip/Anno%20con%20Winny%20Puh%2C%20Un%20%28Italy%29.zip" TargetMode="External"/><Relationship Id="rId14" Type="http://schemas.openxmlformats.org/officeDocument/2006/relationships/hyperlink" Target="https://archive.org/download/ni-roms/roms/Sega%20-%20PICO.zip/Annee%20en%20Compagnie%20de%20Winnie%20l%27Ourson%2C%20Une%20%28France%29.zip" TargetMode="External"/><Relationship Id="rId17" Type="http://schemas.openxmlformats.org/officeDocument/2006/relationships/hyperlink" Target="https://archive.org/download/ni-roms/roms/Sega%20-%20PICO.zip/Anpanman%20Eigo%20-%20Tanosii%20Kanibaru%20%28Taiwan%29.zip" TargetMode="External"/><Relationship Id="rId16" Type="http://schemas.openxmlformats.org/officeDocument/2006/relationships/hyperlink" Target="https://archive.org/download/ni-roms/roms/Sega%20-%20PICO.zip/Ano%20en%20la%20Esquina%20de%20Pooh%2C%20Un%20%28Spain%29.zip" TargetMode="External"/><Relationship Id="rId19" Type="http://schemas.openxmlformats.org/officeDocument/2006/relationships/hyperlink" Target="https://archive.org/download/ni-roms/roms/Sega%20-%20PICO.zip/Anpanman%20no%20Hajimete%20Mouse%20Pico%20-%20Anpanman%20to%20PC%20Renshuu%21%20%28Japan%29.zip" TargetMode="External"/><Relationship Id="rId18" Type="http://schemas.openxmlformats.org/officeDocument/2006/relationships/hyperlink" Target="https://archive.org/download/ni-roms/roms/Sega%20-%20PICO.zip/Anpanman%20Pico%20-%20Waku%20Waku%20Pan%20Koujou%20%28Japan%29%20%28Rev%20A%29.zip" TargetMode="External"/><Relationship Id="rId84" Type="http://schemas.openxmlformats.org/officeDocument/2006/relationships/hyperlink" Target="https://archive.org/download/ni-roms/roms/Sega%20-%20PICO.zip/Doubutsu%20Pico%20-%20Hamster%20Land%20%28Japan%29.zip" TargetMode="External"/><Relationship Id="rId83" Type="http://schemas.openxmlformats.org/officeDocument/2006/relationships/hyperlink" Target="https://archive.org/download/ni-roms/roms/Sega%20-%20PICO.zip/Dorehmipa%20Dongmooleumakhwoe%20%28Korea%29%20%28Rev%20A%29.zip" TargetMode="External"/><Relationship Id="rId86" Type="http://schemas.openxmlformats.org/officeDocument/2006/relationships/hyperlink" Target="https://archive.org/download/ni-roms/roms/Sega%20-%20PICO.zip/ECC%20Junior%20no%20Hajimete%20Eigo%20Vol.%201%20-%20Patty-chan%20Family%20%28Japan%29.zip" TargetMode="External"/><Relationship Id="rId85" Type="http://schemas.openxmlformats.org/officeDocument/2006/relationships/hyperlink" Target="https://archive.org/download/ni-roms/roms/Sega%20-%20PICO.zip/Drive%20Pico%20-%20Go%20Go%21%20Car%20Navi%20Touring%21%20%28Japan%29.zip" TargetMode="External"/><Relationship Id="rId88" Type="http://schemas.openxmlformats.org/officeDocument/2006/relationships/hyperlink" Target="https://archive.org/download/ni-roms/roms/Sega%20-%20PICO.zip/ECC%20Junior%20no%20Hajimete%20Eigo%20Vol.%203%20-%20Patty-chan%20no%20Otanjoubi%20%28Japan%29.zip" TargetMode="External"/><Relationship Id="rId87" Type="http://schemas.openxmlformats.org/officeDocument/2006/relationships/hyperlink" Target="https://archive.org/download/ni-roms/roms/Sega%20-%20PICO.zip/ECC%20Junior%20no%20Hajimete%20Eigo%20Vol.%202%20-%20Patty-chan%20no%20Picnic%20%28Japan%29.zip" TargetMode="External"/><Relationship Id="rId89" Type="http://schemas.openxmlformats.org/officeDocument/2006/relationships/hyperlink" Target="https://archive.org/download/ni-roms/roms/Sega%20-%20PICO.zip/ECC%20Junior%20no%20Hajimete%20Eigo%20Vol.%204%20-%20Doubutsu%20Daisuki%2C%20Patty-chan%20%28Japan%29.zip" TargetMode="External"/><Relationship Id="rId80" Type="http://schemas.openxmlformats.org/officeDocument/2006/relationships/hyperlink" Target="https://archive.org/download/ni-roms/roms/Sega%20-%20PICO.zip/Doraemon%20-%20Youchien%20wa%20Tanoshii%20na%20%28Japan%29.zip" TargetMode="External"/><Relationship Id="rId82" Type="http://schemas.openxmlformats.org/officeDocument/2006/relationships/hyperlink" Target="https://archive.org/download/ni-roms/roms/Sega%20-%20PICO.zip/Doraemon%20no%20Utatte%20Pico%20-%20Issho%20ni%20Utaou%21%20Doraemon%21%20Waku%20Waku%20Karaoke%20%28Japan%29.zip" TargetMode="External"/><Relationship Id="rId81" Type="http://schemas.openxmlformats.org/officeDocument/2006/relationships/hyperlink" Target="https://archive.org/download/ni-roms/roms/Sega%20-%20PICO.zip/Doraemon%20Machinaka%20%28Taiwan%29.zip" TargetMode="External"/><Relationship Id="rId73" Type="http://schemas.openxmlformats.org/officeDocument/2006/relationships/hyperlink" Target="https://archive.org/download/ni-roms/roms/Sega%20-%20PICO.zip/Doraemon%20-%20Ensoku%2C%20Imohori%2C%20Undoukai%20%28Japan%29.zip" TargetMode="External"/><Relationship Id="rId72" Type="http://schemas.openxmlformats.org/officeDocument/2006/relationships/hyperlink" Target="https://archive.org/download/ni-roms/roms/Sega%20-%20PICO.zip/Doraemon%20-%20Eigo%20de%20Asobou%20ABC%20%28Japan%29.zip" TargetMode="External"/><Relationship Id="rId75" Type="http://schemas.openxmlformats.org/officeDocument/2006/relationships/hyperlink" Target="https://archive.org/download/ni-roms/roms/Sega%20-%20PICO.zip/Doraemon%20-%20Nobita%20no%20Doubutsu%20Land%20%28Japan%29.zip" TargetMode="External"/><Relationship Id="rId74" Type="http://schemas.openxmlformats.org/officeDocument/2006/relationships/hyperlink" Target="https://archive.org/download/ni-roms/roms/Sega%20-%20PICO.zip/Doraemon%20-%20Kazoete%2C%20Kantan%20Kazu%20Tokei%20%28Japan%29.zip" TargetMode="External"/><Relationship Id="rId77" Type="http://schemas.openxmlformats.org/officeDocument/2006/relationships/hyperlink" Target="https://archive.org/download/ni-roms/roms/Sega%20-%20PICO.zip/Doraemon%20-%20Nobita%20to%20Maigo%20no%20Kyouryuu%20%28Japan%29%20%28Rev%20B%29.zip" TargetMode="External"/><Relationship Id="rId76" Type="http://schemas.openxmlformats.org/officeDocument/2006/relationships/hyperlink" Target="https://archive.org/download/ni-roms/roms/Sega%20-%20PICO.zip/Doraemon%20-%20Nobita%20no%20Machinaka%20Dokidoki%20Tanken%21%20%28Japan%29.zip" TargetMode="External"/><Relationship Id="rId79" Type="http://schemas.openxmlformats.org/officeDocument/2006/relationships/hyperlink" Target="https://archive.org/download/ni-roms/roms/Sega%20-%20PICO.zip/Doraemon%20-%20Yometa%20yo%2C%20Kaketa%20yo%20Hiragana%20Katakana%20%28Japan%29.zip" TargetMode="External"/><Relationship Id="rId78" Type="http://schemas.openxmlformats.org/officeDocument/2006/relationships/hyperlink" Target="https://archive.org/download/ni-roms/roms/Sega%20-%20PICO.zip/Doraemon%20-%20Time%20Machine%20de%20Daibouken%20%28Japan%29.zip" TargetMode="External"/><Relationship Id="rId71" Type="http://schemas.openxmlformats.org/officeDocument/2006/relationships/hyperlink" Target="https://archive.org/download/ni-roms/roms/Sega%20-%20PICO.zip/Doraemon%20-%20Chiiku%20Asobi%20Dora-Land%20%28Japan%29.zip" TargetMode="External"/><Relationship Id="rId70" Type="http://schemas.openxmlformats.org/officeDocument/2006/relationships/hyperlink" Target="https://archive.org/download/ni-roms/roms/Sega%20-%20PICO.zip/Donalds%20Gespensterjagd%20%28Germany%29%20%28Proto%29.zip" TargetMode="External"/><Relationship Id="rId62" Type="http://schemas.openxmlformats.org/officeDocument/2006/relationships/hyperlink" Target="https://archive.org/download/ni-roms/roms/Sega%20-%20PICO.zip/Disney%20Princess%20-%20Princess%20ni%20Naritai%21%20%28Japan%29%20%28Rev%20A%29.zip" TargetMode="External"/><Relationship Id="rId61" Type="http://schemas.openxmlformats.org/officeDocument/2006/relationships/hyperlink" Target="https://archive.org/download/ni-roms/roms/Sega%20-%20PICO.zip/Disney%20Princess%20-%20Ariel%20%28Japan%29.zip" TargetMode="External"/><Relationship Id="rId64" Type="http://schemas.openxmlformats.org/officeDocument/2006/relationships/hyperlink" Target="https://archive.org/download/ni-roms/roms/Sega%20-%20PICO.zip/Disney%20Princess%20-%20Suteki%20ni%20Lesson%21%20Hiragana-Katakana%20%28Japan%29.zip" TargetMode="External"/><Relationship Id="rId63" Type="http://schemas.openxmlformats.org/officeDocument/2006/relationships/hyperlink" Target="https://archive.org/download/ni-roms/roms/Sega%20-%20PICO.zip/Disney%20Princess%20-%20Princess%20ni%20Naritai%21%20%28Japan%29.zip" TargetMode="External"/><Relationship Id="rId66" Type="http://schemas.openxmlformats.org/officeDocument/2006/relationships/hyperlink" Target="https://archive.org/download/ni-roms/roms/Sega%20-%20PICO.zip/Do%20Re%20Mi%20Fa%20Densetsu%20%28Japan%29%20%28Copera%29.zip" TargetMode="External"/><Relationship Id="rId65" Type="http://schemas.openxmlformats.org/officeDocument/2006/relationships/hyperlink" Target="https://archive.org/download/ni-roms/roms/Sega%20-%20PICO.zip/Do%20Re%20Mi%20Fa%20-%20Animals%20no%20Tanoshii%20Ensoukai%20%28Japan%29.zip" TargetMode="External"/><Relationship Id="rId68" Type="http://schemas.openxmlformats.org/officeDocument/2006/relationships/hyperlink" Target="https://archive.org/download/ni-roms/roms/Sega%20-%20PICO.zip/Donald%20no%20Obake%20Taiji%20%28Japan%29.zip" TargetMode="External"/><Relationship Id="rId67" Type="http://schemas.openxmlformats.org/officeDocument/2006/relationships/hyperlink" Target="https://archive.org/download/ni-roms/roms/Sega%20-%20PICO.zip/Donald%20no%20Obake%20Taiji%20%28Japan%29%20%28Hajimema%20Series%201%29.zip" TargetMode="External"/><Relationship Id="rId60" Type="http://schemas.openxmlformats.org/officeDocument/2006/relationships/hyperlink" Target="https://archive.org/download/ni-roms/roms/Sega%20-%20PICO.zip/Dia%20en%20la%20Escuela%20con%20los%20Ositos%20Berenstain%2C%20Un%20%28Spain%29.zip" TargetMode="External"/><Relationship Id="rId69" Type="http://schemas.openxmlformats.org/officeDocument/2006/relationships/hyperlink" Target="https://archive.org/download/ni-roms/roms/Sega%20-%20PICO.zip/Donald%20no%20TV%20Show%20%28Japan%29.zip" TargetMode="External"/><Relationship Id="rId51" Type="http://schemas.openxmlformats.org/officeDocument/2006/relationships/hyperlink" Target="https://archive.org/download/ni-roms/roms/Sega%20-%20PICO.zip/Crayon%20Shin-chan%20no%20Oekaki%20Note%20%28Japan%29%20%28Beta%201%29.zip" TargetMode="External"/><Relationship Id="rId50" Type="http://schemas.openxmlformats.org/officeDocument/2006/relationships/hyperlink" Target="https://archive.org/download/ni-roms/roms/Sega%20-%20PICO.zip/Crayola%20Crayons%20-%20Create%20a%20World%20%28USA%29.zip" TargetMode="External"/><Relationship Id="rId53" Type="http://schemas.openxmlformats.org/officeDocument/2006/relationships/hyperlink" Target="https://archive.org/download/ni-roms/roms/Sega%20-%20PICO.zip/Crayon%20Shin-chan%20no%20Oekaki%20Note%20%28Japan%29.zip" TargetMode="External"/><Relationship Id="rId52" Type="http://schemas.openxmlformats.org/officeDocument/2006/relationships/hyperlink" Target="https://archive.org/download/ni-roms/roms/Sega%20-%20PICO.zip/Crayon%20Shin-chan%20no%20Oekaki%20Note%20%28Japan%29%20%28Beta%202%29.zip" TargetMode="External"/><Relationship Id="rId55" Type="http://schemas.openxmlformats.org/officeDocument/2006/relationships/hyperlink" Target="https://archive.org/download/ni-roms/roms/Sega%20-%20PICO.zip/Crayons%20Magiques%20%28France%29.zip" TargetMode="External"/><Relationship Id="rId54" Type="http://schemas.openxmlformats.org/officeDocument/2006/relationships/hyperlink" Target="https://archive.org/download/ni-roms/roms/Sega%20-%20PICO.zip/Crayon%20Shin-chan%20no%20Ora%20to%20Issho%20ni%20Asobou%20yo%21%20%28Japan%29.zip" TargetMode="External"/><Relationship Id="rId57" Type="http://schemas.openxmlformats.org/officeDocument/2006/relationships/hyperlink" Target="https://archive.org/download/ni-roms/roms/Sega%20-%20PICO.zip/Dance%20Pico%20-%20Hashitte%20Odotte%20Chou%20Happy%21%20%28Japan%29.zip" TargetMode="External"/><Relationship Id="rId56" Type="http://schemas.openxmlformats.org/officeDocument/2006/relationships/hyperlink" Target="https://archive.org/download/ni-roms/roms/Sega%20-%20PICO.zip/Cutey%20Honey%20F%20%28Japan%29.zip" TargetMode="External"/><Relationship Id="rId59" Type="http://schemas.openxmlformats.org/officeDocument/2006/relationships/hyperlink" Target="https://archive.org/download/ni-roms/roms/Sega%20-%20PICO.zip/Densha%20Daishuugou%21%20%28Japan%29.zip" TargetMode="External"/><Relationship Id="rId58" Type="http://schemas.openxmlformats.org/officeDocument/2006/relationships/hyperlink" Target="https://archive.org/download/ni-roms/roms/Sega%20-%20PICO.zip/Denji%20Sentai%20Megaranger%20%28Japan%29.zip" TargetMode="External"/><Relationship Id="rId349" Type="http://schemas.openxmlformats.org/officeDocument/2006/relationships/hyperlink" Target="https://archive.org/download/ni-roms/roms/Sega%20-%20PICO.zip/Shirayukihime%20%28Japan%29.zip" TargetMode="External"/><Relationship Id="rId348" Type="http://schemas.openxmlformats.org/officeDocument/2006/relationships/hyperlink" Target="https://archive.org/download/ni-roms/roms/Sega%20-%20PICO.zip/Shinseiki%20Ultraman%20Densetsu%20%28Japan%29.zip" TargetMode="External"/><Relationship Id="rId347" Type="http://schemas.openxmlformats.org/officeDocument/2006/relationships/hyperlink" Target="https://archive.org/download/ni-roms/roms/Sega%20-%20PICO.zip/Shin%20Ultraman%20Pico%20-%20Ultra%20Fighting%20Base%20%28Japan%29.zip" TargetMode="External"/><Relationship Id="rId346" Type="http://schemas.openxmlformats.org/officeDocument/2006/relationships/hyperlink" Target="https://archive.org/download/ni-roms/roms/Sega%20-%20PICO.zip/Shin%20Ultra%20Hero%20%28Japan%29.zip" TargetMode="External"/><Relationship Id="rId341" Type="http://schemas.openxmlformats.org/officeDocument/2006/relationships/hyperlink" Target="https://archive.org/download/ni-roms/roms/Sega%20-%20PICO.zip/Sesame%20Street%20-%20Alphabet%20Avenue%20%28USA%29.zip" TargetMode="External"/><Relationship Id="rId340" Type="http://schemas.openxmlformats.org/officeDocument/2006/relationships/hyperlink" Target="https://archive.org/download/ni-roms/roms/Sega%20-%20PICO.zip/Sekai%20Meisaku%20Gekijou%20%28Japan%29.zip" TargetMode="External"/><Relationship Id="rId345" Type="http://schemas.openxmlformats.org/officeDocument/2006/relationships/hyperlink" Target="https://archive.org/download/ni-roms/roms/Sega%20-%20PICO.zip/Shima%20Shima%20Tora%20no%20Shimajiro%20-%20Tanoshii%20Ichinichi%20%28Japan%29.zip" TargetMode="External"/><Relationship Id="rId344" Type="http://schemas.openxmlformats.org/officeDocument/2006/relationships/hyperlink" Target="https://archive.org/download/ni-roms/roms/Sega%20-%20PICO.zip/Shima%20Shima%20Tora%20no%20Shimajiro%20-%20Shimajiro%20to%20Yume%20no%20Kuni%20e%20Daibouken%21%20%28Japan%29.zip" TargetMode="External"/><Relationship Id="rId343" Type="http://schemas.openxmlformats.org/officeDocument/2006/relationships/hyperlink" Target="https://archive.org/download/ni-roms/roms/Sega%20-%20PICO.zip/Shichida%20Makoto%20Kanshuu%20-%20Unou%20Image%20Training%20-%20Sansuu%2C%20Eigo%20de%20Mojars%20ni%20Chousen%20%28Japan%29.zip" TargetMode="External"/><Relationship Id="rId342" Type="http://schemas.openxmlformats.org/officeDocument/2006/relationships/hyperlink" Target="https://archive.org/download/ni-roms/roms/Sega%20-%20PICO.zip/Shichida%20Makoto%20Kanshuu%20-%20Unou%20Image%20Training%20-%20Hiragana%2C%20Katakana%20Casino%20de%20Moja%20Vegas%20Dream%21%20%28Japan%29.zip" TargetMode="External"/><Relationship Id="rId338" Type="http://schemas.openxmlformats.org/officeDocument/2006/relationships/hyperlink" Target="https://archive.org/download/ni-roms/roms/Sega%20-%20PICO.zip/Sanrio%20Puroland%20de%20Dance%20Carnival%20-%20Minna%20de%20Oryouri%20Osaihou%20%28Japan%29.zip" TargetMode="External"/><Relationship Id="rId337" Type="http://schemas.openxmlformats.org/officeDocument/2006/relationships/hyperlink" Target="https://archive.org/download/ni-roms/roms/Sega%20-%20PICO.zip/Sanrio%20Puroland%20de%20Dance%20Carnival%20-%20Minna%20de%20Oryouri%20Osaihou%20%28Japan%29%20%28Rev%20A%29.zip" TargetMode="External"/><Relationship Id="rId336" Type="http://schemas.openxmlformats.org/officeDocument/2006/relationships/hyperlink" Target="https://archive.org/download/ni-roms/roms/Sega%20-%20PICO.zip/Sanrio%20Festival%20-%20Tanoshii%20Card-zukuri%20%28Japan%29.zip" TargetMode="External"/><Relationship Id="rId335" Type="http://schemas.openxmlformats.org/officeDocument/2006/relationships/hyperlink" Target="https://archive.org/download/ni-roms/roms/Sega%20-%20PICO.zip/Sanou%20Kaihatsu%20Series%206%20-%20Atama%20ga%20Yoku%20Naru%20-%20Ouyou%20Mondai%20%28Japan%29.zip" TargetMode="External"/><Relationship Id="rId339" Type="http://schemas.openxmlformats.org/officeDocument/2006/relationships/hyperlink" Target="https://archive.org/download/ni-roms/roms/Sega%20-%20PICO.zip/Satonaka%20Machiko%20no%20Tanoshii%20Origami%20%28Japan%29.zip" TargetMode="External"/><Relationship Id="rId330" Type="http://schemas.openxmlformats.org/officeDocument/2006/relationships/hyperlink" Target="https://archive.org/download/ni-roms/roms/Sega%20-%20PICO.zip/Sanou%20Kaihatsu%20Series%201%20-%20Atama%20ga%20Yoku%20Naru%20-%20Zukei%20Ninshiki%20%28Japan%29%20%28Rev%20A%29.zip" TargetMode="External"/><Relationship Id="rId334" Type="http://schemas.openxmlformats.org/officeDocument/2006/relationships/hyperlink" Target="https://archive.org/download/ni-roms/roms/Sega%20-%20PICO.zip/Sanou%20Kaihatsu%20Series%205%20-%20Atama%20ga%20Yoku%20Naru%20-%20Meiro%2C%20Kioku%20%28Japan%29.zip" TargetMode="External"/><Relationship Id="rId333" Type="http://schemas.openxmlformats.org/officeDocument/2006/relationships/hyperlink" Target="https://archive.org/download/ni-roms/roms/Sega%20-%20PICO.zip/Sanou%20Kaihatsu%20Series%204%20-%20Atama%20ga%20Yoku%20Naru%20-%20Suiri%2C%20Kousei%20%28Japan%29%20%28Rev%20A%29.zip" TargetMode="External"/><Relationship Id="rId332" Type="http://schemas.openxmlformats.org/officeDocument/2006/relationships/hyperlink" Target="https://archive.org/download/ni-roms/roms/Sega%20-%20PICO.zip/Sanou%20Kaihatsu%20Series%203%20-%20Atama%20ga%20Yoku%20Naru%20-%20Hikaku%2C%20Bunrui%20%28Japan%29.zip" TargetMode="External"/><Relationship Id="rId331" Type="http://schemas.openxmlformats.org/officeDocument/2006/relationships/hyperlink" Target="https://archive.org/download/ni-roms/roms/Sega%20-%20PICO.zip/Sanou%20Kaihatsu%20Series%201%20-%20Atama%20ga%20Yoku%20Naru%20-%20Zukei%20Ninshiki%20%28Japan%29.zip" TargetMode="External"/><Relationship Id="rId370" Type="http://schemas.openxmlformats.org/officeDocument/2006/relationships/hyperlink" Target="https://archive.org/download/ni-roms/roms/Sega%20-%20PICO.zip/Soreike%21%20Anpanman%20no%20Game%20de%20Asobou%20Anpanman%20%28Japan%29.zip" TargetMode="External"/><Relationship Id="rId369" Type="http://schemas.openxmlformats.org/officeDocument/2006/relationships/hyperlink" Target="https://archive.org/download/ni-roms/roms/Sega%20-%20PICO.zip/Soreike%21%20Anpanman%20Onamae%20Naani%20%28Japan%29.zip" TargetMode="External"/><Relationship Id="rId368" Type="http://schemas.openxmlformats.org/officeDocument/2006/relationships/hyperlink" Target="https://archive.org/download/ni-roms/roms/Sega%20-%20PICO.zip/Soreike%21%20Anpanman%20Eigo%20to%20Nakayoshi%20Youchien%20de%20ABC%20%28Japan%29.zip" TargetMode="External"/><Relationship Id="rId363" Type="http://schemas.openxmlformats.org/officeDocument/2006/relationships/hyperlink" Target="https://archive.org/download/ni-roms/roms/Sega%20-%20PICO.zip/Soreike%21%20Anpanman%20-%20Anpanman%20to%20Denwa%20de%20Asobou%21%20%28Japan%29.zip" TargetMode="External"/><Relationship Id="rId362" Type="http://schemas.openxmlformats.org/officeDocument/2006/relationships/hyperlink" Target="https://archive.org/download/ni-roms/roms/Sega%20-%20PICO.zip/Soreike%21%20Anpanman%20-%20Anpanman%20no%20Hitori%20de%20Dekichatta%21%20%28Japan%29%20%28Rev%20A%29.zip" TargetMode="External"/><Relationship Id="rId361" Type="http://schemas.openxmlformats.org/officeDocument/2006/relationships/hyperlink" Target="https://archive.org/download/ni-roms/roms/Sega%20-%20PICO.zip/Soreike%21%20Anpanman%20-%20Anpanman%20no%20Chie%20no%20World%20%28Japan%29.zip" TargetMode="External"/><Relationship Id="rId360" Type="http://schemas.openxmlformats.org/officeDocument/2006/relationships/hyperlink" Target="https://archive.org/download/ni-roms/roms/Sega%20-%20PICO.zip/Sootjanara%20Yeohaeng%21%20%28Korea%29.zip" TargetMode="External"/><Relationship Id="rId367" Type="http://schemas.openxmlformats.org/officeDocument/2006/relationships/hyperlink" Target="https://archive.org/download/ni-roms/roms/Sega%20-%20PICO.zip/Soreike%21%20Anpanman%20Eigo%20to%20Nakayoshi%202%20-%20Tanoshii%20Carnival%20%28Japan%29.zip" TargetMode="External"/><Relationship Id="rId366" Type="http://schemas.openxmlformats.org/officeDocument/2006/relationships/hyperlink" Target="https://archive.org/download/ni-roms/roms/Sega%20-%20PICO.zip/Soreike%21%20Anpanman%20-%20Anpanman%20to%20Tanoshii%20Drive%21%20%28Japan%29.zip" TargetMode="External"/><Relationship Id="rId365" Type="http://schemas.openxmlformats.org/officeDocument/2006/relationships/hyperlink" Target="https://archive.org/download/ni-roms/roms/Sega%20-%20PICO.zip/Soreike%21%20Anpanman%20-%20Anpanman%20to%20Suuji%20Asobi%20%28Japan%29.zip" TargetMode="External"/><Relationship Id="rId364" Type="http://schemas.openxmlformats.org/officeDocument/2006/relationships/hyperlink" Target="https://archive.org/download/ni-roms/roms/Sega%20-%20PICO.zip/Soreike%21%20Anpanman%20-%20Anpanman%20to%20Kotoba%20Asobi%20%28Japan%29.zip" TargetMode="External"/><Relationship Id="rId95" Type="http://schemas.openxmlformats.org/officeDocument/2006/relationships/hyperlink" Target="https://archive.org/download/ni-roms/roms/Sega%20-%20PICO.zip/Ecco%20Jr.%20e%20la%20Grande%20Caccia%20al%20Tesoro%20nell%27Oceano%21%20%28Italy%29.zip" TargetMode="External"/><Relationship Id="rId94" Type="http://schemas.openxmlformats.org/officeDocument/2006/relationships/hyperlink" Target="https://archive.org/download/ni-roms/roms/Sega%20-%20PICO.zip/Ecco%20Jr.%20and%20the%20Great%20Ocean%20Treasure%20Hunt%21%20%28United%20Kingdom%29.zip" TargetMode="External"/><Relationship Id="rId97" Type="http://schemas.openxmlformats.org/officeDocument/2006/relationships/hyperlink" Target="https://archive.org/download/ni-roms/roms/Sega%20-%20PICO.zip/Ecco%20Jr.%20und%20die%20Grosse%20Schatzsuche%20im%20Ozean%21%20%28Germany%29.zip" TargetMode="External"/><Relationship Id="rId96" Type="http://schemas.openxmlformats.org/officeDocument/2006/relationships/hyperlink" Target="https://archive.org/download/ni-roms/roms/Sega%20-%20PICO.zip/Ecco%20Jr.%20et%20la%20Chasse%20au%20Tresor%20Sous-Marine%21%20%28France%29.zip" TargetMode="External"/><Relationship Id="rId99" Type="http://schemas.openxmlformats.org/officeDocument/2006/relationships/hyperlink" Target="https://archive.org/download/ni-roms/roms/Sega%20-%20PICO.zip/Ehko%20Junieoeui%20Shinbiroun%20Badayeohaeng%20%28Korea%29.zip" TargetMode="External"/><Relationship Id="rId98" Type="http://schemas.openxmlformats.org/officeDocument/2006/relationships/hyperlink" Target="https://archive.org/download/ni-roms/roms/Sega%20-%20PICO.zip/Ecco%20Jr.%20y%20la%20Gran%20Busqueda%20del%20Tesoro%20en%20el%20Oceano%21%20%28Spain%29.zip" TargetMode="External"/><Relationship Id="rId91" Type="http://schemas.openxmlformats.org/officeDocument/2006/relationships/hyperlink" Target="https://archive.org/download/ni-roms/roms/Sega%20-%20PICO.zip/ECC%20Junior%20no%20Hajimete%20Eigo%20Vol.%206%20-%20Patty-chan%20Yuuenchi%20ni%20Iku%20%28Japan%29.zip" TargetMode="External"/><Relationship Id="rId90" Type="http://schemas.openxmlformats.org/officeDocument/2006/relationships/hyperlink" Target="https://archive.org/download/ni-roms/roms/Sega%20-%20PICO.zip/ECC%20Junior%20no%20Hajimete%20Eigo%20Vol.%205%20-%20Merry%20Christmas%2C%20Patty-chan%20%28Japan%29.zip" TargetMode="External"/><Relationship Id="rId93" Type="http://schemas.openxmlformats.org/officeDocument/2006/relationships/hyperlink" Target="https://archive.org/download/ni-roms/roms/Sega%20-%20PICO.zip/Ecco%20Jr.%20and%20the%20Great%20Ocean%20Treasure%20Hunt%21%20%28USA%29.zip" TargetMode="External"/><Relationship Id="rId92" Type="http://schemas.openxmlformats.org/officeDocument/2006/relationships/hyperlink" Target="https://archive.org/download/ni-roms/roms/Sega%20-%20PICO.zip/Ecco%20Jr.%20-%20No%20fundo%20do%20mar%21%20%28Brazil%29.zip" TargetMode="External"/><Relationship Id="rId359" Type="http://schemas.openxmlformats.org/officeDocument/2006/relationships/hyperlink" Target="https://archive.org/download/ni-roms/roms/Sega%20-%20PICO.zip/Sonic%20the%20Hedgehog%27s%20Gameworld%20%28USA%29%20%28Beta%29%20%281996-08-08%29.zip" TargetMode="External"/><Relationship Id="rId358" Type="http://schemas.openxmlformats.org/officeDocument/2006/relationships/hyperlink" Target="https://archive.org/download/ni-roms/roms/Sega%20-%20PICO.zip/Sonic%20the%20Hedgehog%27s%20Gameworld%20%28USA%29%20%28Beta%29%20%281996-08-02%29.zip" TargetMode="External"/><Relationship Id="rId357" Type="http://schemas.openxmlformats.org/officeDocument/2006/relationships/hyperlink" Target="https://archive.org/download/ni-roms/roms/Sega%20-%20PICO.zip/Sonic%20the%20Hedgehog%27s%20Gameworld%20%28USA%29%20%28Beta%29%20%281996-07-19%29.zip" TargetMode="External"/><Relationship Id="rId352" Type="http://schemas.openxmlformats.org/officeDocument/2006/relationships/hyperlink" Target="https://archive.org/download/ni-roms/roms/Sega%20-%20PICO.zip/Sodatete%20Manabu%20Doubutsu%20Oukoku%20%28Japan%29.zip" TargetMode="External"/><Relationship Id="rId351" Type="http://schemas.openxmlformats.org/officeDocument/2006/relationships/hyperlink" Target="https://archive.org/download/ni-roms/roms/Sega%20-%20PICO.zip/Snoopy%20no%20Gakugeikai%20%28Japan%29.zip" TargetMode="External"/><Relationship Id="rId350" Type="http://schemas.openxmlformats.org/officeDocument/2006/relationships/hyperlink" Target="https://archive.org/download/ni-roms/roms/Sega%20-%20PICO.zip/Smart%20Alex%20and%20Smart%20Alice%20-%20Curious%20Kids%20%28USA%29.zip" TargetMode="External"/><Relationship Id="rId356" Type="http://schemas.openxmlformats.org/officeDocument/2006/relationships/hyperlink" Target="https://archive.org/download/ni-roms/roms/Sega%20-%20PICO.zip/Sonic%20the%20Hedgehog%27s%20Gameworld%20%28USA%29%20%28Beta%29%20%281996-07-01%29.zip" TargetMode="External"/><Relationship Id="rId355" Type="http://schemas.openxmlformats.org/officeDocument/2006/relationships/hyperlink" Target="https://archive.org/download/ni-roms/roms/Sega%20-%20PICO.zip/Sonic%20The%20Hedgehog%27s%20Gameworld%20%28USA%29.zip" TargetMode="External"/><Relationship Id="rId354" Type="http://schemas.openxmlformats.org/officeDocument/2006/relationships/hyperlink" Target="https://archive.org/download/ni-roms/roms/Sega%20-%20PICO.zip/Sonic%20The%20Hedgehog%27s%20Gameworld%20%28Japan%29.zip" TargetMode="External"/><Relationship Id="rId353" Type="http://schemas.openxmlformats.org/officeDocument/2006/relationships/hyperlink" Target="https://archive.org/download/ni-roms/roms/Sega%20-%20PICO.zip/Sonic%20The%20Hedgehog%27s%20Gameworld%20%28Japan%29%20%28Rev%20A%29.zip" TargetMode="External"/><Relationship Id="rId305" Type="http://schemas.openxmlformats.org/officeDocument/2006/relationships/hyperlink" Target="https://archive.org/download/ni-roms/roms/Sega%20-%20PICO.zip/Richard%20Scarry%27s%20El%20Dia%20Mas%20Ajetreado%20de%20las%20Vidas%20de%20Felipe%20y%20Gusy%20%28Spain%29.zip" TargetMode="External"/><Relationship Id="rId304" Type="http://schemas.openxmlformats.org/officeDocument/2006/relationships/hyperlink" Target="https://archive.org/download/ni-roms/roms/Sega%20-%20PICO.zip/Rhythm%20Pico%20-%20Pippi-chan%20to%20Rhythm%20Asobi%20%28Japan%29.zip" TargetMode="External"/><Relationship Id="rId303" Type="http://schemas.openxmlformats.org/officeDocument/2006/relationships/hyperlink" Target="https://archive.org/download/ni-roms/roms/Sega%20-%20PICO.zip/Rei%20Leao%2C%20O%20-%20As%20Aventuras%20De%20Simba%20%28Brazil%29.zip" TargetMode="External"/><Relationship Id="rId302" Type="http://schemas.openxmlformats.org/officeDocument/2006/relationships/hyperlink" Target="https://archive.org/download/ni-roms/roms/Sega%20-%20PICO.zip/Race%20ni%20Deyou%20yo%21%20-%20Ken-chan%20to%20Pepe%20-%20Boku%20no%20Kuruma%20de%20Daibouken%20%28Japan%29.zip" TargetMode="External"/><Relationship Id="rId309" Type="http://schemas.openxmlformats.org/officeDocument/2006/relationships/hyperlink" Target="https://archive.org/download/ni-roms/roms/Sega%20-%20PICO.zip/Richard%20Scarry%27s%20Huckle%20and%20Lowly%27s%20Busiest%20Day%20Ever%20%28USA%29%20%28Beta%29%20%281994-04-26%29%20%28Alt%29.zip" TargetMode="External"/><Relationship Id="rId308" Type="http://schemas.openxmlformats.org/officeDocument/2006/relationships/hyperlink" Target="https://archive.org/download/ni-roms/roms/Sega%20-%20PICO.zip/Richard%20Scarry%27s%20Huckle%20and%20Lowly%27s%20Busiest%20Day%20Ever%20%28USA%29%20%28Beta%29%20%281994-04-24%29.zip" TargetMode="External"/><Relationship Id="rId307" Type="http://schemas.openxmlformats.org/officeDocument/2006/relationships/hyperlink" Target="https://archive.org/download/ni-roms/roms/Sega%20-%20PICO.zip/Richard%20Scarry%27s%20Huckle%20and%20Lowly%27s%20Busiest%20Day%20Ever%20%28USA%29%20%28Beta%29%20%281994-04-22%29.zip" TargetMode="External"/><Relationship Id="rId306" Type="http://schemas.openxmlformats.org/officeDocument/2006/relationships/hyperlink" Target="https://archive.org/download/ni-roms/roms/Sega%20-%20PICO.zip/Richard%20Scarry%27s%20Huckle%20and%20Lowly%27s%20Busiest%20Day%20Ever%20%28USA%29%20%28Beta%29%20%281994-03-02%29.zip" TargetMode="External"/><Relationship Id="rId301" Type="http://schemas.openxmlformats.org/officeDocument/2006/relationships/hyperlink" Target="https://archive.org/download/ni-roms/roms/Sega%20-%20PICO.zip/Quiz%20ni%20Challenge%21%20-%20Doraemon%20%28Japan%29.zip" TargetMode="External"/><Relationship Id="rId300" Type="http://schemas.openxmlformats.org/officeDocument/2006/relationships/hyperlink" Target="https://archive.org/download/ni-roms/roms/Sega%20-%20PICO.zip/Puff%20e%20as%20Quatro%20Estacoes%20%28Brazil%29.zip" TargetMode="External"/><Relationship Id="rId327" Type="http://schemas.openxmlformats.org/officeDocument/2006/relationships/hyperlink" Target="https://archive.org/download/ni-roms/roms/Sega%20-%20PICO.zip/Richard%20Scarry%27s%20Une%20Journee%20Bien%20Remplie%20pour%20Cassis%20et%20Asticot%20%28France%29.zip" TargetMode="External"/><Relationship Id="rId326" Type="http://schemas.openxmlformats.org/officeDocument/2006/relationships/hyperlink" Target="https://archive.org/download/ni-roms/roms/Sega%20-%20PICO.zip/Richard%20Scarry%27s%20La%20Giornata%20Indaffaratissima%20di%20Sandrino%20e%20Zigo-Zago%20%28Italy%29.zip" TargetMode="External"/><Relationship Id="rId325" Type="http://schemas.openxmlformats.org/officeDocument/2006/relationships/hyperlink" Target="https://archive.org/download/ni-roms/roms/Sega%20-%20PICO.zip/Richard%20Scarry%27s%20Huckle%20and%20Lowly%27s%20Busiest%20Day%20Ever%20%28United%20Kingdom%29.zip" TargetMode="External"/><Relationship Id="rId324" Type="http://schemas.openxmlformats.org/officeDocument/2006/relationships/hyperlink" Target="https://archive.org/download/ni-roms/roms/Sega%20-%20PICO.zip/Richard%20Scarry%27s%20Huckle%20and%20Lowly%27s%20Busiest%20Day%20Ever%20%28USA%29.zip" TargetMode="External"/><Relationship Id="rId329" Type="http://schemas.openxmlformats.org/officeDocument/2006/relationships/hyperlink" Target="https://archive.org/download/ni-roms/roms/Sega%20-%20PICO.zip/Saa%20Shuppatsu%20Da%21%20-%20Ken-chan%20to%20Pepe%20no%20Wanpaku%20Drive%20%28Japan%29.zip" TargetMode="External"/><Relationship Id="rId328" Type="http://schemas.openxmlformats.org/officeDocument/2006/relationships/hyperlink" Target="https://archive.org/download/ni-roms/roms/Sega%20-%20PICO.zip/Richard%20Scarry%27s%20Viel%20zu%20tun%20fuer%20Huckleberry%20und%20Egon%20%28Germany%29.zip" TargetMode="External"/><Relationship Id="rId323" Type="http://schemas.openxmlformats.org/officeDocument/2006/relationships/hyperlink" Target="https://archive.org/download/ni-roms/roms/Sega%20-%20PICO.zip/Richard%20Scarry%27s%20Huckle%20and%20Lowly%27s%20Busiest%20Day%20Ever%20%28USA%29%20%28Beta%29%20%281994-05-09%29.zip" TargetMode="External"/><Relationship Id="rId322" Type="http://schemas.openxmlformats.org/officeDocument/2006/relationships/hyperlink" Target="https://archive.org/download/ni-roms/roms/Sega%20-%20PICO.zip/Richard%20Scarry%27s%20Huckle%20and%20Lowly%27s%20Busiest%20Day%20Ever%20%28USA%29%20%28Beta%29%20%281994-05-09%29%20%28Alt%203%29.zip" TargetMode="External"/><Relationship Id="rId321" Type="http://schemas.openxmlformats.org/officeDocument/2006/relationships/hyperlink" Target="https://archive.org/download/ni-roms/roms/Sega%20-%20PICO.zip/Richard%20Scarry%27s%20Huckle%20and%20Lowly%27s%20Busiest%20Day%20Ever%20%28USA%29%20%28Beta%29%20%281994-05-09%29%20%28Alt%202%29.zip" TargetMode="External"/><Relationship Id="rId320" Type="http://schemas.openxmlformats.org/officeDocument/2006/relationships/hyperlink" Target="https://archive.org/download/ni-roms/roms/Sega%20-%20PICO.zip/Richard%20Scarry%27s%20Huckle%20and%20Lowly%27s%20Busiest%20Day%20Ever%20%28USA%29%20%28Beta%29%20%281994-05-09%29%20%28Alt%29.zip" TargetMode="External"/><Relationship Id="rId316" Type="http://schemas.openxmlformats.org/officeDocument/2006/relationships/hyperlink" Target="https://archive.org/download/ni-roms/roms/Sega%20-%20PICO.zip/Richard%20Scarry%27s%20Huckle%20and%20Lowly%27s%20Busiest%20Day%20Ever%20%28USA%29%20%28Beta%29%20%281994-05-03%29%20%28Alt%203%29.zip" TargetMode="External"/><Relationship Id="rId315" Type="http://schemas.openxmlformats.org/officeDocument/2006/relationships/hyperlink" Target="https://archive.org/download/ni-roms/roms/Sega%20-%20PICO.zip/Richard%20Scarry%27s%20Huckle%20and%20Lowly%27s%20Busiest%20Day%20Ever%20%28USA%29%20%28Beta%29%20%281994-05-03%29%20%28Alt%202%29.zip" TargetMode="External"/><Relationship Id="rId314" Type="http://schemas.openxmlformats.org/officeDocument/2006/relationships/hyperlink" Target="https://archive.org/download/ni-roms/roms/Sega%20-%20PICO.zip/Richard%20Scarry%27s%20Huckle%20and%20Lowly%27s%20Busiest%20Day%20Ever%20%28USA%29%20%28Beta%29%20%281994-05-03%29%20%28Alt%29.zip" TargetMode="External"/><Relationship Id="rId313" Type="http://schemas.openxmlformats.org/officeDocument/2006/relationships/hyperlink" Target="https://archive.org/download/ni-roms/roms/Sega%20-%20PICO.zip/Richard%20Scarry%27s%20Huckle%20and%20Lowly%27s%20Busiest%20Day%20Ever%20%28USA%29%20%28Beta%29%20%281994-04-27%29.zip" TargetMode="External"/><Relationship Id="rId319" Type="http://schemas.openxmlformats.org/officeDocument/2006/relationships/hyperlink" Target="https://archive.org/download/ni-roms/roms/Sega%20-%20PICO.zip/Richard%20Scarry%27s%20Huckle%20and%20Lowly%27s%20Busiest%20Day%20Ever%20%28USA%29%20%28Beta%29%20%281994-05-06%29.zip" TargetMode="External"/><Relationship Id="rId318" Type="http://schemas.openxmlformats.org/officeDocument/2006/relationships/hyperlink" Target="https://archive.org/download/ni-roms/roms/Sega%20-%20PICO.zip/Richard%20Scarry%27s%20Huckle%20and%20Lowly%27s%20Busiest%20Day%20Ever%20%28USA%29%20%28Beta%29%20%281994-05-06%29%20%28Alt%29.zip" TargetMode="External"/><Relationship Id="rId317" Type="http://schemas.openxmlformats.org/officeDocument/2006/relationships/hyperlink" Target="https://archive.org/download/ni-roms/roms/Sega%20-%20PICO.zip/Richard%20Scarry%27s%20Huckle%20and%20Lowly%27s%20Busiest%20Day%20Ever%20%28USA%29%20%28Beta%29%20%281994-05-03%29.zip" TargetMode="External"/><Relationship Id="rId312" Type="http://schemas.openxmlformats.org/officeDocument/2006/relationships/hyperlink" Target="https://archive.org/download/ni-roms/roms/Sega%20-%20PICO.zip/Richard%20Scarry%27s%20Huckle%20and%20Lowly%27s%20Busiest%20Day%20Ever%20%28USA%29%20%28Beta%29%20%281994-04-26%29.zip" TargetMode="External"/><Relationship Id="rId311" Type="http://schemas.openxmlformats.org/officeDocument/2006/relationships/hyperlink" Target="https://archive.org/download/ni-roms/roms/Sega%20-%20PICO.zip/Richard%20Scarry%27s%20Huckle%20and%20Lowly%27s%20Busiest%20Day%20Ever%20%28USA%29%20%28Beta%29%20%281994-04-26%29%20%28Alt%203%29%20%5Bb%5D.zip" TargetMode="External"/><Relationship Id="rId310" Type="http://schemas.openxmlformats.org/officeDocument/2006/relationships/hyperlink" Target="https://archive.org/download/ni-roms/roms/Sega%20-%20PICO.zip/Richard%20Scarry%27s%20Huckle%20and%20Lowly%27s%20Busiest%20Day%20Ever%20%28USA%29%20%28Beta%29%20%281994-04-26%29%20%28Alt%202%29.zip" TargetMode="External"/><Relationship Id="rId297" Type="http://schemas.openxmlformats.org/officeDocument/2006/relationships/hyperlink" Target="https://archive.org/download/ni-roms/roms/Sega%20-%20PICO.zip/Professor%20PICO%20and%20the%20Paintbox%20Puzzle%20%28United%20Kingdom%29.zip" TargetMode="External"/><Relationship Id="rId296" Type="http://schemas.openxmlformats.org/officeDocument/2006/relationships/hyperlink" Target="https://archive.org/download/ni-roms/roms/Sega%20-%20PICO.zip/Professeur%20PICO%20et%20la%20Machine%20a%20Couleurs%20%28France%29.zip" TargetMode="External"/><Relationship Id="rId295" Type="http://schemas.openxmlformats.org/officeDocument/2006/relationships/hyperlink" Target="https://archive.org/download/ni-roms/roms/Sega%20-%20PICO.zip/Profesor%20PICO%20en%20el%20Mundo%20de%20los%20Colores%2C%20El%20%28Spain%29.zip" TargetMode="External"/><Relationship Id="rId294" Type="http://schemas.openxmlformats.org/officeDocument/2006/relationships/hyperlink" Target="https://archive.org/download/ni-roms/roms/Sega%20-%20PICO.zip/Pooh-san%20to%20Tanoshii%20Nakama-tachi%20%28Japan%29.zip" TargetMode="External"/><Relationship Id="rId299" Type="http://schemas.openxmlformats.org/officeDocument/2006/relationships/hyperlink" Target="https://archive.org/download/ni-roms/roms/Sega%20-%20PICO.zip/Professor%20PICO%20und%20das%20Malkasten-Puzzle%20%28Germany%29.zip" TargetMode="External"/><Relationship Id="rId298" Type="http://schemas.openxmlformats.org/officeDocument/2006/relationships/hyperlink" Target="https://archive.org/download/ni-roms/roms/Sega%20-%20PICO.zip/Professor%20PICO%20e%20l%27Enigma%20della%20Scatola%20di%20Pastelli%2C%20Il%20%28Italy%29.zip" TargetMode="External"/><Relationship Id="rId271" Type="http://schemas.openxmlformats.org/officeDocument/2006/relationships/hyperlink" Target="https://archive.org/download/ni-roms/roms/Sega%20-%20PICO.zip/Pengin%20Ukiuki%20Bikkuri%20Suizokukan%20-%20Meiro%20Puzzle%20%28Japan%29.zip" TargetMode="External"/><Relationship Id="rId270" Type="http://schemas.openxmlformats.org/officeDocument/2006/relationships/hyperlink" Target="https://archive.org/download/ni-roms/roms/Sega%20-%20PICO.zip/Pecola%20no%20Daibouken%20-%20Maboroshi%20no%20Ice%20Cream%20o%20Sagase%21%20%28Japan%29.zip" TargetMode="External"/><Relationship Id="rId269" Type="http://schemas.openxmlformats.org/officeDocument/2006/relationships/hyperlink" Target="https://archive.org/download/ni-roms/roms/Sega%20-%20PICO.zip/Paketto%202%20-%20Yukai%20na%20Nakama%20to%20Game%20de%20Kazu%20Asobi%20%28Japan%29.zip" TargetMode="External"/><Relationship Id="rId264" Type="http://schemas.openxmlformats.org/officeDocument/2006/relationships/hyperlink" Target="https://archive.org/download/ni-roms/roms/Sega%20-%20PICO.zip/Otto%20Katachitchi%20%28Japan%29%20%28Copera%29.zip" TargetMode="External"/><Relationship Id="rId263" Type="http://schemas.openxmlformats.org/officeDocument/2006/relationships/hyperlink" Target="https://archive.org/download/ni-roms/roms/Sega%20-%20PICO.zip/Oshare%20Pico%20-%20Suteki%20ni%20Henshin%21%20Runa-chan%20no%20Oshare%20Hair%20Salon%20%28Japan%29.zip" TargetMode="External"/><Relationship Id="rId262" Type="http://schemas.openxmlformats.org/officeDocument/2006/relationships/hyperlink" Target="https://archive.org/download/ni-roms/roms/Sega%20-%20PICO.zip/Osewa%20Shimasho%21%20Aka-chan%20Pico%20%28Japan%29.zip" TargetMode="External"/><Relationship Id="rId261" Type="http://schemas.openxmlformats.org/officeDocument/2006/relationships/hyperlink" Target="https://archive.org/download/ni-roms/roms/Sega%20-%20PICO.zip/Oryouri%20Daisuki%21%20Kitchen%20Pico%20%28Japan%29.zip" TargetMode="External"/><Relationship Id="rId268" Type="http://schemas.openxmlformats.org/officeDocument/2006/relationships/hyperlink" Target="https://archive.org/download/ni-roms/roms/Sega%20-%20PICO.zip/Paddington%20no%20Sekai%20Ryokou%20%28Japan%29.zip" TargetMode="External"/><Relationship Id="rId267" Type="http://schemas.openxmlformats.org/officeDocument/2006/relationships/hyperlink" Target="https://archive.org/download/ni-roms/roms/Sega%20-%20PICO.zip/PC%20Setsuzoku%20Kit%20Pico%20Town%20ni%20Dekakeyou%21%20%28Japan%29.zip" TargetMode="External"/><Relationship Id="rId266" Type="http://schemas.openxmlformats.org/officeDocument/2006/relationships/hyperlink" Target="https://archive.org/download/ni-roms/roms/Sega%20-%20PICO.zip/Outa%20no%20Canvas%20%28Japan%29%20%28Copera%29.zip" TargetMode="External"/><Relationship Id="rId265" Type="http://schemas.openxmlformats.org/officeDocument/2006/relationships/hyperlink" Target="https://archive.org/download/ni-roms/roms/Sega%20-%20PICO.zip/Ougon%20Yuusha%20Goldran%20Himitsu%20Daihyakka%20%28Japan%29.zip" TargetMode="External"/><Relationship Id="rId260" Type="http://schemas.openxmlformats.org/officeDocument/2006/relationships/hyperlink" Target="https://archive.org/download/ni-roms/roms/Sega%20-%20PICO.zip/Ongaku%20Daisuki%20Snoopy%20%28Japan%29.zip" TargetMode="External"/><Relationship Id="rId259" Type="http://schemas.openxmlformats.org/officeDocument/2006/relationships/hyperlink" Target="https://archive.org/download/ni-roms/roms/Sega%20-%20PICO.zip/Ojarumaru%20%28Japan%29.zip" TargetMode="External"/><Relationship Id="rId258" Type="http://schemas.openxmlformats.org/officeDocument/2006/relationships/hyperlink" Target="https://archive.org/download/ni-roms/roms/Sega%20-%20PICO.zip/Ojamajo%20Doremi%20Dokkaan%21%20%28Japan%29.zip" TargetMode="External"/><Relationship Id="rId253" Type="http://schemas.openxmlformats.org/officeDocument/2006/relationships/hyperlink" Target="https://archive.org/download/ni-roms/roms/Sega%20-%20PICO.zip/Ninpuu%20Sentai%20Hurricaneger%20%26%20Hyakujuu%20Sentai%20Gaoranger%20-%20Chou%20Sentai%20Super%20Battle%20%28Japan%29.zip" TargetMode="External"/><Relationship Id="rId252" Type="http://schemas.openxmlformats.org/officeDocument/2006/relationships/hyperlink" Target="https://archive.org/download/ni-roms/roms/Sega%20-%20PICO.zip/NHK%20Okaasan%20to%20Issho%20-%20Goo%20Choco%20Lantan%20-%20Minna%20de%20Oekaki%21%20-%20Tanoshii%20Asobi%20mo%20Ippai%21%20%28Japan%29.zip" TargetMode="External"/><Relationship Id="rId251" Type="http://schemas.openxmlformats.org/officeDocument/2006/relationships/hyperlink" Target="https://archive.org/download/ni-roms/roms/Sega%20-%20PICO.zip/NHK%20Okaasan%20to%20Issho%20-%20Genki%20na%20Ko%20Atsumare%21%20%28Japan%29.zip" TargetMode="External"/><Relationship Id="rId250" Type="http://schemas.openxmlformats.org/officeDocument/2006/relationships/hyperlink" Target="https://archive.org/download/ni-roms/roms/Sega%20-%20PICO.zip/NHK%20Okaasan%20to%20Issho%20-%20Do%20Re%20Mi%20Fa%20Donut%21%20-%20Oekaki%20Daaisuki%21%20-%20Omoshiro%20Oekaki%20Daishuugou%21%20%28Japan%29.zip" TargetMode="External"/><Relationship Id="rId257" Type="http://schemas.openxmlformats.org/officeDocument/2006/relationships/hyperlink" Target="https://archive.org/download/ni-roms/roms/Sega%20-%20PICO.zip/Ojamajo%20Doremi%20%23%20%28Japan%29.zip" TargetMode="External"/><Relationship Id="rId256" Type="http://schemas.openxmlformats.org/officeDocument/2006/relationships/hyperlink" Target="https://archive.org/download/ni-roms/roms/Sega%20-%20PICO.zip/Nurie%20Daisuki%21%20-%20Dumbo%20-%20Dumbo%20no%20Waku%20Waku%20Circus%21%20%28Japan%29.zip" TargetMode="External"/><Relationship Id="rId255" Type="http://schemas.openxmlformats.org/officeDocument/2006/relationships/hyperlink" Target="https://archive.org/download/ni-roms/roms/Sega%20-%20PICO.zip/Norimono%20Studio%20-%20Go%20Go%21%20Norista%20AsobiMacho%21%20%28Japan%29.zip" TargetMode="External"/><Relationship Id="rId254" Type="http://schemas.openxmlformats.org/officeDocument/2006/relationships/hyperlink" Target="https://archive.org/download/ni-roms/roms/Sega%20-%20PICO.zip/Nintama%20Rantarou%20%28Japan%29.zip" TargetMode="External"/><Relationship Id="rId293" Type="http://schemas.openxmlformats.org/officeDocument/2006/relationships/hyperlink" Target="https://archive.org/download/ni-roms/roms/Sega%20-%20PICO.zip/Pooh-san%20no%20Ichinichi%20%28Japan%29.zip" TargetMode="External"/><Relationship Id="rId292" Type="http://schemas.openxmlformats.org/officeDocument/2006/relationships/hyperlink" Target="https://archive.org/download/ni-roms/roms/Sega%20-%20PICO.zip/Pooh-san%20no%20Ichinichi%20%28Japan%29%20%28Rev%201%29.zip" TargetMode="External"/><Relationship Id="rId291" Type="http://schemas.openxmlformats.org/officeDocument/2006/relationships/hyperlink" Target="https://archive.org/download/ni-roms/roms/Sega%20-%20PICO.zip/Pooh-san%20no%20Ichinichi%20%28Japan%29%20%28Beta%29.zip" TargetMode="External"/><Relationship Id="rId290" Type="http://schemas.openxmlformats.org/officeDocument/2006/relationships/hyperlink" Target="https://archive.org/download/ni-roms/roms/Sega%20-%20PICO.zip/Pooh-san%20no%20Hajimete%20no%20Eigo%20%28Japan%29.zip" TargetMode="External"/><Relationship Id="rId286" Type="http://schemas.openxmlformats.org/officeDocument/2006/relationships/hyperlink" Target="https://archive.org/download/ni-roms/roms/Sega%20-%20PICO.zip/Pocket%20Monsters%20-%20Suuji%20o%20Tsukamaeyou%21%20%28Japan%29.zip" TargetMode="External"/><Relationship Id="rId285" Type="http://schemas.openxmlformats.org/officeDocument/2006/relationships/hyperlink" Target="https://archive.org/download/ni-roms/roms/Sega%20-%20PICO.zip/Pocahontas%20-%20Riverbend%20Adventures%20%28USA%29.zip" TargetMode="External"/><Relationship Id="rId284" Type="http://schemas.openxmlformats.org/officeDocument/2006/relationships/hyperlink" Target="https://archive.org/download/ni-roms/roms/Sega%20-%20PICO.zip/Pocahontas%20%28Europe%29.zip" TargetMode="External"/><Relationship Id="rId283" Type="http://schemas.openxmlformats.org/officeDocument/2006/relationships/hyperlink" Target="https://archive.org/download/ni-roms/roms/Sega%20-%20PICO.zip/Pocahontas%20%28Brazil%29.zip" TargetMode="External"/><Relationship Id="rId289" Type="http://schemas.openxmlformats.org/officeDocument/2006/relationships/hyperlink" Target="https://archive.org/download/ni-roms/roms/Sega%20-%20PICO.zip/Pooh-san%20no%20Hajimete%20no%20Eigo%20%28Japan%29%20%28Rev%20A%29.zip" TargetMode="External"/><Relationship Id="rId288" Type="http://schemas.openxmlformats.org/officeDocument/2006/relationships/hyperlink" Target="https://archive.org/download/ni-roms/roms/Sega%20-%20PICO.zip/Pocket%20Monsters%20Advance%20Generation%20-%20Minna%20de%20Pico%20-%20Pokemon%20Wai%20Wai%20Battle%21%20%28Japan%29.zip" TargetMode="External"/><Relationship Id="rId287" Type="http://schemas.openxmlformats.org/officeDocument/2006/relationships/hyperlink" Target="https://archive.org/download/ni-roms/roms/Sega%20-%20PICO.zip/Pocket%20Monsters%20Advance%20Generation%20-%20Hiragana%20Katakana%20Kakechatta%21%20%28Japan%29.zip" TargetMode="External"/><Relationship Id="rId282" Type="http://schemas.openxmlformats.org/officeDocument/2006/relationships/hyperlink" Target="https://archive.org/download/ni-roms/roms/Sega%20-%20PICO.zip/Plarail%20Pico%20-%20Plarail%20de%20Asobou%21%20%28Japan%29.zip" TargetMode="External"/><Relationship Id="rId281" Type="http://schemas.openxmlformats.org/officeDocument/2006/relationships/hyperlink" Target="https://archive.org/download/ni-roms/roms/Sega%20-%20PICO.zip/Pico%20Soccer%20-%20Mezase%20Soccer%20Senshu%20%28Japan%29.zip" TargetMode="External"/><Relationship Id="rId280" Type="http://schemas.openxmlformats.org/officeDocument/2006/relationships/hyperlink" Target="https://archive.org/download/ni-roms/roms/Sega%20-%20PICO.zip/Peuraideu%20Rokeui%20Moheom%20%28Korea%29.zip" TargetMode="External"/><Relationship Id="rId275" Type="http://schemas.openxmlformats.org/officeDocument/2006/relationships/hyperlink" Target="https://archive.org/download/ni-roms/roms/Sega%20-%20PICO.zip/Pepe%27s%20Puzzles%20%28USA%29%20%28Beta%29%20%281995-02-24%29.zip" TargetMode="External"/><Relationship Id="rId274" Type="http://schemas.openxmlformats.org/officeDocument/2006/relationships/hyperlink" Target="https://archive.org/download/ni-roms/roms/Sega%20-%20PICO.zip/Pepe%27s%20Puzzles%20%28USA%29%20%28Beta%29%20%281995-02-20%29.zip" TargetMode="External"/><Relationship Id="rId273" Type="http://schemas.openxmlformats.org/officeDocument/2006/relationships/hyperlink" Target="https://archive.org/download/ni-roms/roms/Sega%20-%20PICO.zip/Pepe%27s%20Puzzles%20%28USA%29%20%28Beta%29%20%281995-02-18%29.zip" TargetMode="External"/><Relationship Id="rId272" Type="http://schemas.openxmlformats.org/officeDocument/2006/relationships/hyperlink" Target="https://archive.org/download/ni-roms/roms/Sega%20-%20PICO.zip/Pepe%27s%20Puzzles%20%28USA%29%20%28Beta%29%20%281995-02-10%29.zip" TargetMode="External"/><Relationship Id="rId279" Type="http://schemas.openxmlformats.org/officeDocument/2006/relationships/hyperlink" Target="https://archive.org/download/ni-roms/roms/Sega%20-%20PICO.zip/Pet%20to%20Issho%20ni%20Tanoshiku%20Asobo%20-%20Pasokon%20Pico%20%28Japan%29.zip" TargetMode="External"/><Relationship Id="rId278" Type="http://schemas.openxmlformats.org/officeDocument/2006/relationships/hyperlink" Target="https://archive.org/download/ni-roms/roms/Sega%20-%20PICO.zip/Peter%20Pan%20-%20Neverland%20e%20Ikou%21%20%28Japan%29.zip" TargetMode="External"/><Relationship Id="rId277" Type="http://schemas.openxmlformats.org/officeDocument/2006/relationships/hyperlink" Target="https://archive.org/download/ni-roms/roms/Sega%20-%20PICO.zip/Petapeta%20Chokkin%20Asoberu%20Zukan%20-%20Doubutsu%20%28Japan%29.zip" TargetMode="External"/><Relationship Id="rId276" Type="http://schemas.openxmlformats.org/officeDocument/2006/relationships/hyperlink" Target="https://archive.org/download/ni-roms/roms/Sega%20-%20PICO.zip/Pepe%27s%20Puzzles%20%28USA%29.zip" TargetMode="External"/><Relationship Id="rId228" Type="http://schemas.openxmlformats.org/officeDocument/2006/relationships/hyperlink" Target="https://archive.org/download/ni-roms/roms/Sega%20-%20PICO.zip/Mootto%21%20Ojamajo%20Doremi%20%28Japan%29.zip" TargetMode="External"/><Relationship Id="rId227" Type="http://schemas.openxmlformats.org/officeDocument/2006/relationships/hyperlink" Target="https://archive.org/download/ni-roms/roms/Sega%20-%20PICO.zip/Moero%21%21%20Robocon%20-%20Oekaki%20Robocon%21%21%20%28Japan%29.zip" TargetMode="External"/><Relationship Id="rId226" Type="http://schemas.openxmlformats.org/officeDocument/2006/relationships/hyperlink" Target="https://archive.org/download/ni-roms/roms/Sega%20-%20PICO.zip/Minna%20de%20Odorou%20-%20Oz%20no%20Mahoutsukai%20%28Japan%29.zip" TargetMode="External"/><Relationship Id="rId225" Type="http://schemas.openxmlformats.org/officeDocument/2006/relationships/hyperlink" Target="https://archive.org/download/ni-roms/roms/Sega%20-%20PICO.zip/MiniMoni.%20-%20TV%20ni%20Derun%20Da%20pyon%21%20%28Japan%29.zip" TargetMode="External"/><Relationship Id="rId229" Type="http://schemas.openxmlformats.org/officeDocument/2006/relationships/hyperlink" Target="https://archive.org/download/ni-roms/roms/Sega%20-%20PICO.zip/Moshi%20Moshi%20Pico%20-%20Dare%20ga%20Deru%20kana%20Moshi%20Moshi%20Pico%20de%20TV%20to%20Oshaberi%21%20%28Japan%29.zip" TargetMode="External"/><Relationship Id="rId220" Type="http://schemas.openxmlformats.org/officeDocument/2006/relationships/hyperlink" Target="https://archive.org/download/ni-roms/roms/Sega%20-%20PICO.zip/Miimi%20to%20Taata%20no%20Wai%20Wai%20Oekaki%20Doubutsuen%21%21%20%28Japan%29.zip" TargetMode="External"/><Relationship Id="rId224" Type="http://schemas.openxmlformats.org/officeDocument/2006/relationships/hyperlink" Target="https://archive.org/download/ni-roms/roms/Sega%20-%20PICO.zip/MiniMoni.%20-%20Shougakkou%20e%20Ikun%20Da%20pyon%21%20%28Japan%29.zip" TargetMode="External"/><Relationship Id="rId223" Type="http://schemas.openxmlformats.org/officeDocument/2006/relationships/hyperlink" Target="https://archive.org/download/ni-roms/roms/Sega%20-%20PICO.zip/MiniMoni.%20-%20Eigo%20de%20Asobun%20Da%20pyon%21%20%28Japan%29.zip" TargetMode="External"/><Relationship Id="rId222" Type="http://schemas.openxmlformats.org/officeDocument/2006/relationships/hyperlink" Target="https://archive.org/download/ni-roms/roms/Sega%20-%20PICO.zip/Mikiwa%20Moheomeul%20Ddeonayo%20%28Korea%29%20%28Rev%20A%29.zip" TargetMode="External"/><Relationship Id="rId221" Type="http://schemas.openxmlformats.org/officeDocument/2006/relationships/hyperlink" Target="https://archive.org/download/ni-roms/roms/Sega%20-%20PICO.zip/Mike%20to%20Asobou%20Tobidase%20Milky%20Way%20%28Japan%29%20%28Copera%29.zip" TargetMode="External"/><Relationship Id="rId217" Type="http://schemas.openxmlformats.org/officeDocument/2006/relationships/hyperlink" Target="https://archive.org/download/ni-roms/roms/Sega%20-%20PICO.zip/Mickey%20to%20Ooki%20na%20Furudokei%20%28Taiwan%29.zip" TargetMode="External"/><Relationship Id="rId216" Type="http://schemas.openxmlformats.org/officeDocument/2006/relationships/hyperlink" Target="https://archive.org/download/ni-roms/roms/Sega%20-%20PICO.zip/Mickey%20to%20Ooki%20na%20Furudokei%20%28Japan%29.zip" TargetMode="External"/><Relationship Id="rId215" Type="http://schemas.openxmlformats.org/officeDocument/2006/relationships/hyperlink" Target="https://archive.org/download/ni-roms/roms/Sega%20-%20PICO.zip/Mickey%20no%20Yukai%20na%20Bouken%20%28Japan%29.zip" TargetMode="External"/><Relationship Id="rId214" Type="http://schemas.openxmlformats.org/officeDocument/2006/relationships/hyperlink" Target="https://archive.org/download/ni-roms/roms/Sega%20-%20PICO.zip/Mickey%20no%20Yukai%20na%20Bouken%20%28Japan%29%20%28Rev%20A%29.zip" TargetMode="External"/><Relationship Id="rId219" Type="http://schemas.openxmlformats.org/officeDocument/2006/relationships/hyperlink" Target="https://archive.org/download/ni-roms/roms/Sega%20-%20PICO.zip/Mickys%20lustiges%20Abenteuer%20%28Germany%29%20%28Proto%29.zip" TargetMode="External"/><Relationship Id="rId218" Type="http://schemas.openxmlformats.org/officeDocument/2006/relationships/hyperlink" Target="https://archive.org/download/ni-roms/roms/Sega%20-%20PICO.zip/Mickey%20to%20Utau%20Tori%20no%20Shima%20-%20Minnie%20wo%20Sagashite%20Waku%20Waku%20Daibouken%21%20%28Japan%29.zip" TargetMode="External"/><Relationship Id="rId213" Type="http://schemas.openxmlformats.org/officeDocument/2006/relationships/hyperlink" Target="https://archive.org/download/ni-roms/roms/Sega%20-%20PICO.zip/Mickey%20no%20Tokyo%20Disneyland%20Stamp%20Rally%20%28Japan%29.zip" TargetMode="External"/><Relationship Id="rId212" Type="http://schemas.openxmlformats.org/officeDocument/2006/relationships/hyperlink" Target="https://archive.org/download/ni-roms/roms/Sega%20-%20PICO.zip/Mickey%20no%20Tokyo%20Disneyland%20Stamp%20Rally%20%28Japan%29%20%28Rev%20A%29.zip" TargetMode="External"/><Relationship Id="rId211" Type="http://schemas.openxmlformats.org/officeDocument/2006/relationships/hyperlink" Target="https://archive.org/download/ni-roms/roms/Sega%20-%20PICO.zip/Mickey%20no%20Boku%20wa%20Meitantei%20%28Japan%29.zip" TargetMode="External"/><Relationship Id="rId210" Type="http://schemas.openxmlformats.org/officeDocument/2006/relationships/hyperlink" Target="https://archive.org/download/ni-roms/roms/Sega%20-%20PICO.zip/Mickey%20-%20Viajando%20no%20Tempo%20%28Brazil%29.zip" TargetMode="External"/><Relationship Id="rId249" Type="http://schemas.openxmlformats.org/officeDocument/2006/relationships/hyperlink" Target="https://archive.org/download/ni-roms/roms/Sega%20-%20PICO.zip/NHK%20Okaasan%20to%20Issho%20-%20Do%20Re%20Mi%20Fa%20Donut%21%20-%20Asobi%20Ippai%20Uta%20Ippai%21%20%28Japan%29.zip" TargetMode="External"/><Relationship Id="rId248" Type="http://schemas.openxmlformats.org/officeDocument/2006/relationships/hyperlink" Target="https://archive.org/download/ni-roms/roms/Sega%20-%20PICO.zip/My%20Grandfather%27s%20Farm%20%28Korea%29.zip" TargetMode="External"/><Relationship Id="rId247" Type="http://schemas.openxmlformats.org/officeDocument/2006/relationships/hyperlink" Target="https://archive.org/download/ni-roms/roms/Sega%20-%20PICO.zip/Musical%20Zoo%20%28USA%29.zip" TargetMode="External"/><Relationship Id="rId242" Type="http://schemas.openxmlformats.org/officeDocument/2006/relationships/hyperlink" Target="https://archive.org/download/ni-roms/roms/Sega%20-%20PICO.zip/Musical%20Zoo%20%28USA%29%20%28Beta%29%20%281995-01-04%29.zip" TargetMode="External"/><Relationship Id="rId241" Type="http://schemas.openxmlformats.org/officeDocument/2006/relationships/hyperlink" Target="https://archive.org/download/ni-roms/roms/Sega%20-%20PICO.zip/Musical%20Zoo%20%28USA%29%20%28Beta%29%20%281994-12-20%29.zip" TargetMode="External"/><Relationship Id="rId240" Type="http://schemas.openxmlformats.org/officeDocument/2006/relationships/hyperlink" Target="https://archive.org/download/ni-roms/roms/Sega%20-%20PICO.zip/Muppets%2C%20The%20-%20The%20ThingGumy%20WatSit%20BurtWacker%20%28USA%29%20%28Beta%29%20%281995-07-21%29.zip" TargetMode="External"/><Relationship Id="rId246" Type="http://schemas.openxmlformats.org/officeDocument/2006/relationships/hyperlink" Target="https://archive.org/download/ni-roms/roms/Sega%20-%20PICO.zip/Musical%20Zoo%20%28USA%29%20%28Beta%29%20%281995-02-17%29.zip" TargetMode="External"/><Relationship Id="rId245" Type="http://schemas.openxmlformats.org/officeDocument/2006/relationships/hyperlink" Target="https://archive.org/download/ni-roms/roms/Sega%20-%20PICO.zip/Musical%20Zoo%20%28USA%29%20%28Beta%29%20%281995-02-09%29.zip" TargetMode="External"/><Relationship Id="rId244" Type="http://schemas.openxmlformats.org/officeDocument/2006/relationships/hyperlink" Target="https://archive.org/download/ni-roms/roms/Sega%20-%20PICO.zip/Musical%20Zoo%20%28USA%29%20%28Beta%29%20%281995-02-08%29.zip" TargetMode="External"/><Relationship Id="rId243" Type="http://schemas.openxmlformats.org/officeDocument/2006/relationships/hyperlink" Target="https://archive.org/download/ni-roms/roms/Sega%20-%20PICO.zip/Musical%20Zoo%20%28USA%29%20%28Beta%29%20%281995-01-05%29.zip" TargetMode="External"/><Relationship Id="rId239" Type="http://schemas.openxmlformats.org/officeDocument/2006/relationships/hyperlink" Target="https://archive.org/download/ni-roms/roms/Sega%20-%20PICO.zip/Muppets%2C%20The%20-%20On%20the%20Go%21%20%28USA%29.zip" TargetMode="External"/><Relationship Id="rId238" Type="http://schemas.openxmlformats.org/officeDocument/2006/relationships/hyperlink" Target="https://archive.org/download/ni-roms/roms/Sega%20-%20PICO.zip/Muppets%2C%20The%20-%20On%20the%20Go%21%20%28USA%29%20%28Beta%29%20%281996-03-30%29.zip" TargetMode="External"/><Relationship Id="rId237" Type="http://schemas.openxmlformats.org/officeDocument/2006/relationships/hyperlink" Target="https://archive.org/download/ni-roms/roms/Sega%20-%20PICO.zip/Muppets%2C%20The%20-%20On%20the%20Go%21%20%28USA%29%20%28Beta%29%20%281996-03-30%29%20%28Alt%29.zip" TargetMode="External"/><Relationship Id="rId236" Type="http://schemas.openxmlformats.org/officeDocument/2006/relationships/hyperlink" Target="https://archive.org/download/ni-roms/roms/Sega%20-%20PICO.zip/Muppets%2C%20The%20-%20On%20the%20Go%21%20%28USA%29%20%28Beta%29%20%281996-03-29%29.zip" TargetMode="External"/><Relationship Id="rId231" Type="http://schemas.openxmlformats.org/officeDocument/2006/relationships/hyperlink" Target="https://archive.org/download/ni-roms/roms/Sega%20-%20PICO.zip/Muppets%2C%20The%20-%20On%20the%20Go%21%20%28USA%29%20%28Beta%29%20%281996-03-01%29.zip" TargetMode="External"/><Relationship Id="rId230" Type="http://schemas.openxmlformats.org/officeDocument/2006/relationships/hyperlink" Target="https://archive.org/download/ni-roms/roms/Sega%20-%20PICO.zip/Mueoseul%20Tago%20Galkka%20%28Korea%29.zip" TargetMode="External"/><Relationship Id="rId235" Type="http://schemas.openxmlformats.org/officeDocument/2006/relationships/hyperlink" Target="https://archive.org/download/ni-roms/roms/Sega%20-%20PICO.zip/Muppets%2C%20The%20-%20On%20the%20Go%21%20%28USA%29%20%28Beta%29%20%281996-03-24%29.zip" TargetMode="External"/><Relationship Id="rId234" Type="http://schemas.openxmlformats.org/officeDocument/2006/relationships/hyperlink" Target="https://archive.org/download/ni-roms/roms/Sega%20-%20PICO.zip/Muppets%2C%20The%20-%20On%20the%20Go%21%20%28USA%29%20%28Beta%29%20%281996-03-22%29.zip" TargetMode="External"/><Relationship Id="rId233" Type="http://schemas.openxmlformats.org/officeDocument/2006/relationships/hyperlink" Target="https://archive.org/download/ni-roms/roms/Sega%20-%20PICO.zip/Muppets%2C%20The%20-%20On%20the%20Go%21%20%28USA%29%20%28Beta%29%20%281996-03-22%29%20%28Alt%29.zip" TargetMode="External"/><Relationship Id="rId232" Type="http://schemas.openxmlformats.org/officeDocument/2006/relationships/hyperlink" Target="https://archive.org/download/ni-roms/roms/Sega%20-%20PICO.zip/Muppets%2C%20The%20-%20On%20the%20Go%21%20%28USA%29%20%28Beta%29%20%281996-03-13%29.zip" TargetMode="External"/><Relationship Id="rId206" Type="http://schemas.openxmlformats.org/officeDocument/2006/relationships/hyperlink" Target="https://archive.org/download/ni-roms/roms/Sega%20-%20PICO.zip/Mickey%27s%20Blast%20into%20the%20Past%20%28United%20Kingdom%29.zip" TargetMode="External"/><Relationship Id="rId205" Type="http://schemas.openxmlformats.org/officeDocument/2006/relationships/hyperlink" Target="https://archive.org/download/ni-roms/roms/Sega%20-%20PICO.zip/Mickey%27s%20Blast%20into%20the%20Past%20%28USA%29.zip" TargetMode="External"/><Relationship Id="rId204" Type="http://schemas.openxmlformats.org/officeDocument/2006/relationships/hyperlink" Target="https://archive.org/download/ni-roms/roms/Sega%20-%20PICO.zip/Mickey%27s%20Blast%20into%20the%20Past%20%28USA%29%20%28Beta%29%20%281994-08-09%29.zip" TargetMode="External"/><Relationship Id="rId203" Type="http://schemas.openxmlformats.org/officeDocument/2006/relationships/hyperlink" Target="https://archive.org/download/ni-roms/roms/Sega%20-%20PICO.zip/Mickey%27s%20Blast%20into%20the%20Past%20%28USA%29%20%28Beta%29%20%281994-08-01%29.zip" TargetMode="External"/><Relationship Id="rId209" Type="http://schemas.openxmlformats.org/officeDocument/2006/relationships/hyperlink" Target="https://archive.org/download/ni-roms/roms/Sega%20-%20PICO.zip/Mickey%20-%20Le%20Echa%20un%20Vistazo%20al%20Pasado%20%28Spain%29.zip" TargetMode="External"/><Relationship Id="rId208" Type="http://schemas.openxmlformats.org/officeDocument/2006/relationships/hyperlink" Target="https://archive.org/download/ni-roms/roms/Sega%20-%20PICO.zip/Mickey%20-%20Fait%20un%20Voyage%20Eclair%20Dans%20le%20Passe%20%28France%29.zip" TargetMode="External"/><Relationship Id="rId207" Type="http://schemas.openxmlformats.org/officeDocument/2006/relationships/hyperlink" Target="https://archive.org/download/ni-roms/roms/Sega%20-%20PICO.zip/Mickey%20-%20Ausflug%20in%20die%20Vergangenheit%20%28Germany%29.zip" TargetMode="External"/><Relationship Id="rId202" Type="http://schemas.openxmlformats.org/officeDocument/2006/relationships/hyperlink" Target="https://archive.org/download/ni-roms/roms/Sega%20-%20PICO.zip/Mickey%27s%20Blast%20into%20the%20Past%20%28USA%29%20%28Beta%29%20%281994-07-25%29.zip" TargetMode="External"/><Relationship Id="rId201" Type="http://schemas.openxmlformats.org/officeDocument/2006/relationships/hyperlink" Target="https://archive.org/download/ni-roms/roms/Sega%20-%20PICO.zip/Mickey%27s%20Blast%20into%20the%20Past%20%28USA%29%20%28Beta%29%20%281994-07-23%29.zip" TargetMode="External"/><Relationship Id="rId200" Type="http://schemas.openxmlformats.org/officeDocument/2006/relationships/hyperlink" Target="https://archive.org/download/ni-roms/roms/Sega%20-%20PICO.zip/Mickey%27s%20Blast%20into%20the%20Past%20%28USA%29%20%28Beta%29%20%281994-07-21%29.zip" TargetMode="External"/><Relationship Id="rId409" Type="http://schemas.openxmlformats.org/officeDocument/2006/relationships/hyperlink" Target="https://archive.org/download/ni-roms/roms/Sega%20-%20PICO.zip/Uchuu%20de%20Asobou%21%20-%20Barbapapa%20no%20Uchuu%20Ryokou%20%28Japan%29.zip" TargetMode="External"/><Relationship Id="rId404" Type="http://schemas.openxmlformats.org/officeDocument/2006/relationships/hyperlink" Target="https://archive.org/download/ni-roms/roms/Sega%20-%20PICO.zip/Tottoko%20Hamtarou%20Tottoko%20Tanoshiku%20Aiueo%20-%20Maboroshi%20no%20Hikaru%20Tane%20o%20Mitsukeru%20no%20dah%21%20%28Japan%29.zip" TargetMode="External"/><Relationship Id="rId403" Type="http://schemas.openxmlformats.org/officeDocument/2006/relationships/hyperlink" Target="https://archive.org/download/ni-roms/roms/Sega%20-%20PICO.zip/Tottoko%20Hamtaro%20-%20Oekaki%20Ippai%21%20Ham-chans%21%20%28Japan%29.zip" TargetMode="External"/><Relationship Id="rId402" Type="http://schemas.openxmlformats.org/officeDocument/2006/relationships/hyperlink" Target="https://archive.org/download/ni-roms/roms/Sega%20-%20PICO.zip/Tottoko%20Hamtaro%20-%20Haru%2C%20Natsu%2C%20Aki%2C%20Fuyu%20Tottoko%20Nakayoshi%21%20Ham-chans%21%20%28Japan%29.zip" TargetMode="External"/><Relationship Id="rId401" Type="http://schemas.openxmlformats.org/officeDocument/2006/relationships/hyperlink" Target="https://archive.org/download/ni-roms/roms/Sega%20-%20PICO.zip/Tomica%20Pico%20Rescue%20Parking%20-%20Kinkyuu%20Shutsudou%21%20Hataraku%20Norimono%20%28Japan%29.zip" TargetMode="External"/><Relationship Id="rId408" Type="http://schemas.openxmlformats.org/officeDocument/2006/relationships/hyperlink" Target="https://archive.org/download/ni-roms/roms/Sega%20-%20PICO.zip/Uchuu%20Bouken%20Space%20Shuttle%20Pilot%20%28Japan%29.zip" TargetMode="External"/><Relationship Id="rId407" Type="http://schemas.openxmlformats.org/officeDocument/2006/relationships/hyperlink" Target="https://archive.org/download/ni-roms/roms/Sega%20-%20PICO.zip/Ttottorang%20Kkokkorang%20%28Korea%29.zip" TargetMode="External"/><Relationship Id="rId406" Type="http://schemas.openxmlformats.org/officeDocument/2006/relationships/hyperlink" Target="https://archive.org/download/ni-roms/roms/Sega%20-%20PICO.zip/Toy%20Story%202%20-%20Woody%20Susaeg%20Saejagjeon%20%28Korea%29.zip" TargetMode="External"/><Relationship Id="rId405" Type="http://schemas.openxmlformats.org/officeDocument/2006/relationships/hyperlink" Target="https://archive.org/download/ni-roms/roms/Sega%20-%20PICO.zip/Toy%20Story%202%20-%20Woody%20Sousaku%20Daisakusen%21%21%20%28Japan%29.zip" TargetMode="External"/><Relationship Id="rId400" Type="http://schemas.openxmlformats.org/officeDocument/2006/relationships/hyperlink" Target="https://archive.org/download/ni-roms/roms/Sega%20-%20PICO.zip/Tomica%20Pico%20-%20Bokura%20no%20Machi%20Tomica%20Town%20de%20Asobou%21%20%28Japan%29.zip" TargetMode="External"/><Relationship Id="rId426" Type="http://schemas.openxmlformats.org/officeDocument/2006/relationships/hyperlink" Target="https://archive.org/download/ni-roms/roms/Sega%20-%20PICO.zip/Unou%20Kaihatsu%20Series%208%20-%20Dolucky%20no%20Oekaki%20House%20%28Japan%29.zip" TargetMode="External"/><Relationship Id="rId425" Type="http://schemas.openxmlformats.org/officeDocument/2006/relationships/hyperlink" Target="https://archive.org/download/ni-roms/roms/Sega%20-%20PICO.zip/Unou%20Kaihatsu%20Series%207%20-%20Tails%20and%20the%20Music%20Maker%20%28Japan%29.zip" TargetMode="External"/><Relationship Id="rId424" Type="http://schemas.openxmlformats.org/officeDocument/2006/relationships/hyperlink" Target="https://archive.org/download/ni-roms/roms/Sega%20-%20PICO.zip/Unou%20Kaihatsu%20Series%206%20-%20Ahiru%20no%20Pekkle%20no%20Kazoete%20Miyou%20%28Japan%29.zip" TargetMode="External"/><Relationship Id="rId423" Type="http://schemas.openxmlformats.org/officeDocument/2006/relationships/hyperlink" Target="https://archive.org/download/ni-roms/roms/Sega%20-%20PICO.zip/Unou%20Kaihatsu%20Series%205%20-%20Hello%20Kitty%20no%20Suteki%20na%20Takaramono%20%28Japan%29.zip" TargetMode="External"/><Relationship Id="rId429" Type="http://schemas.openxmlformats.org/officeDocument/2006/relationships/hyperlink" Target="https://archive.org/download/ni-roms/roms/Sega%20-%20PICO.zip/Unou%20Kaihatsu%20Series%2011%20-%20Heisei%20Kyouiku%20Iinkai%20Jr.%20%28Japan%29.zip" TargetMode="External"/><Relationship Id="rId428" Type="http://schemas.openxmlformats.org/officeDocument/2006/relationships/hyperlink" Target="https://archive.org/download/ni-roms/roms/Sega%20-%20PICO.zip/Unou%20Kaihatsu%20Series%2010%20-%20Nontan%20to%20Issho%20-%20Wai%20Wai%20Nippon%20%28Japan%29.zip" TargetMode="External"/><Relationship Id="rId427" Type="http://schemas.openxmlformats.org/officeDocument/2006/relationships/hyperlink" Target="https://archive.org/download/ni-roms/roms/Sega%20-%20PICO.zip/Unou%20Kaihatsu%20Series%209%20-%20Nihon%20Mukashibanashi%20%28Japan%29.zip" TargetMode="External"/><Relationship Id="rId422" Type="http://schemas.openxmlformats.org/officeDocument/2006/relationships/hyperlink" Target="https://archive.org/download/ni-roms/roms/Sega%20-%20PICO.zip/Unou%20Kaihatsu%20Series%204%20-%20Kero%20Kero%20Keroppi%20no%20Iro%20Katachi%20%28Japan%29.zip" TargetMode="External"/><Relationship Id="rId421" Type="http://schemas.openxmlformats.org/officeDocument/2006/relationships/hyperlink" Target="https://archive.org/download/ni-roms/roms/Sega%20-%20PICO.zip/Unou%20Kaihatsu%20Series%203%20-%20Hello%20Kitty%20no%20Machi%20e%20Odekake%20%28Japan%29.zip" TargetMode="External"/><Relationship Id="rId420" Type="http://schemas.openxmlformats.org/officeDocument/2006/relationships/hyperlink" Target="https://archive.org/download/ni-roms/roms/Sega%20-%20PICO.zip/Unou%20Kaihatsu%20Series%202%20-%20ECCO%20Jr.%20%28Japan%29.zip" TargetMode="External"/><Relationship Id="rId415" Type="http://schemas.openxmlformats.org/officeDocument/2006/relationships/hyperlink" Target="https://archive.org/download/ni-roms/roms/Sega%20-%20PICO.zip/Ultraman%20vs%20Kaijuu%20Gundan%21%21%20%28Japan%29.zip" TargetMode="External"/><Relationship Id="rId414" Type="http://schemas.openxmlformats.org/officeDocument/2006/relationships/hyperlink" Target="https://archive.org/download/ni-roms/roms/Sega%20-%20PICO.zip/Ultraman%20Tiga%20%28Japan%29.zip" TargetMode="External"/><Relationship Id="rId413" Type="http://schemas.openxmlformats.org/officeDocument/2006/relationships/hyperlink" Target="https://archive.org/download/ni-roms/roms/Sega%20-%20PICO.zip/Ultraman%20Kids%20-%20Tobidase%21%20Space%20Picnic%20%28Japan%29.zip" TargetMode="External"/><Relationship Id="rId412" Type="http://schemas.openxmlformats.org/officeDocument/2006/relationships/hyperlink" Target="https://archive.org/download/ni-roms/roms/Sega%20-%20PICO.zip/Ultraman%20Dyna%20%28Japan%29.zip" TargetMode="External"/><Relationship Id="rId419" Type="http://schemas.openxmlformats.org/officeDocument/2006/relationships/hyperlink" Target="https://archive.org/download/ni-roms/roms/Sega%20-%20PICO.zip/Unou%20Kaihatsu%20Series%201%20-%20Richard%20Scarry%27s%20Huckle%20to%20Lowly%20%28Japan%29.zip" TargetMode="External"/><Relationship Id="rId418" Type="http://schemas.openxmlformats.org/officeDocument/2006/relationships/hyperlink" Target="https://archive.org/download/ni-roms/roms/Sega%20-%20PICO.zip/Unou%20Kaihatsu%20Series%201%20-%20Richard%20Scarry%27s%20Huckle%20to%20Lowly%20%28Japan%29%20%28En%29%20%28Beta%29%20%281994-10-04%29.zip" TargetMode="External"/><Relationship Id="rId417" Type="http://schemas.openxmlformats.org/officeDocument/2006/relationships/hyperlink" Target="https://archive.org/download/ni-roms/roms/Sega%20-%20PICO.zip/Unou%20Kaihatsu%20Series%201%20-%20Richard%20Scarry%27s%20Huckle%20to%20Lowly%20%28Japan%29%20%28En%29%20%28Beta%29%20%281994-09-19%29.zip" TargetMode="External"/><Relationship Id="rId416" Type="http://schemas.openxmlformats.org/officeDocument/2006/relationships/hyperlink" Target="https://archive.org/download/ni-roms/roms/Sega%20-%20PICO.zip/Unou%20Kaihatsu%20Series%201%20-%20Richard%20Scarry%27s%20Huckle%20to%20Lowly%20%28Japan%29%20%28En%29%20%28Beta%29%20%281994-07-21%29.zip" TargetMode="External"/><Relationship Id="rId411" Type="http://schemas.openxmlformats.org/officeDocument/2006/relationships/hyperlink" Target="https://archive.org/download/ni-roms/roms/Sega%20-%20PICO.zip/Ultra%20Hero%20Touch%20%28Japan%29.zip" TargetMode="External"/><Relationship Id="rId410" Type="http://schemas.openxmlformats.org/officeDocument/2006/relationships/hyperlink" Target="https://archive.org/download/ni-roms/roms/Sega%20-%20PICO.zip/Ultra%20Hero%20%28Japan%29.zip" TargetMode="External"/><Relationship Id="rId448" Type="http://schemas.openxmlformats.org/officeDocument/2006/relationships/drawing" Target="../drawings/drawing19.xml"/><Relationship Id="rId447" Type="http://schemas.openxmlformats.org/officeDocument/2006/relationships/hyperlink" Target="https://archive.org/download/ni-roms/roms/Sega%20-%20PICO.zip/Zauberbuntstifte%20%28Germany%29.zip" TargetMode="External"/><Relationship Id="rId446" Type="http://schemas.openxmlformats.org/officeDocument/2006/relationships/hyperlink" Target="https://archive.org/download/ni-roms/roms/Sega%20-%20PICO.zip/Zai%20Weini%20Tiandilide%20Yinian%20%28Taiwan%29.zip" TargetMode="External"/><Relationship Id="rId445" Type="http://schemas.openxmlformats.org/officeDocument/2006/relationships/hyperlink" Target="https://archive.org/download/ni-roms/roms/Sega%20-%20PICO.zip/Yume%20no%20Crayon%20Oukoku%20%28Japan%29.zip" TargetMode="External"/><Relationship Id="rId440" Type="http://schemas.openxmlformats.org/officeDocument/2006/relationships/hyperlink" Target="https://archive.org/download/ni-roms/roms/Sega%20-%20PICO.zip/Year%20at%20Pooh%20Corner%2C%20A%20%28United%20Kingdom%29.zip" TargetMode="External"/><Relationship Id="rId444" Type="http://schemas.openxmlformats.org/officeDocument/2006/relationships/hyperlink" Target="https://archive.org/download/ni-roms/roms/Sega%20-%20PICO.zip/Yukai%20na%20Mori%20no%20Packet%20%28Japan%29.zip" TargetMode="External"/><Relationship Id="rId443" Type="http://schemas.openxmlformats.org/officeDocument/2006/relationships/hyperlink" Target="https://archive.org/download/ni-roms/roms/Sega%20-%20PICO.zip/Yuchiwonehseoeui%20Haru%20%28Korea%29.zip" TargetMode="External"/><Relationship Id="rId442" Type="http://schemas.openxmlformats.org/officeDocument/2006/relationships/hyperlink" Target="https://archive.org/download/ni-roms/roms/Sega%20-%20PICO.zip/Yosul%20Keurepaseu%20%28Korea%29.zip" TargetMode="External"/><Relationship Id="rId441" Type="http://schemas.openxmlformats.org/officeDocument/2006/relationships/hyperlink" Target="https://archive.org/download/ni-roms/roms/Sega%20-%20PICO.zip/Yobeba%20Kotaeru%20-%20Doraemon%20-%20Nobita%20to%20Himitsu%20Dougu%20o%20Mitsukeyou%21%20%28Japan%29.zip" TargetMode="External"/><Relationship Id="rId437" Type="http://schemas.openxmlformats.org/officeDocument/2006/relationships/hyperlink" Target="https://archive.org/download/ni-roms/roms/Sega%20-%20PICO.zip/Year%20at%20Pooh%20Corner%2C%20A%20%28USA%29%20%28Beta%29%20%281994-07-25%29.zip" TargetMode="External"/><Relationship Id="rId436" Type="http://schemas.openxmlformats.org/officeDocument/2006/relationships/hyperlink" Target="https://archive.org/download/ni-roms/roms/Sega%20-%20PICO.zip/Year%20at%20Pooh%20Corner%2C%20A%20%28USA%29%20%28Beta%29%20%281994-07-23%29.zip" TargetMode="External"/><Relationship Id="rId435" Type="http://schemas.openxmlformats.org/officeDocument/2006/relationships/hyperlink" Target="https://archive.org/download/ni-roms/roms/Sega%20-%20PICO.zip/Year%20at%20Pooh%20Corner%2C%20A%20%28USA%29%20%28Beta%29%20%281994-07-21%29.zip" TargetMode="External"/><Relationship Id="rId434" Type="http://schemas.openxmlformats.org/officeDocument/2006/relationships/hyperlink" Target="https://archive.org/download/ni-roms/roms/Sega%20-%20PICO.zip/Year%20at%20Pooh%20Corner%2C%20A%20%28USA%29%20%28Beta%29%20%281994-07-11%29.zip" TargetMode="External"/><Relationship Id="rId439" Type="http://schemas.openxmlformats.org/officeDocument/2006/relationships/hyperlink" Target="https://archive.org/download/ni-roms/roms/Sega%20-%20PICO.zip/Year%20at%20Pooh%20Corner%2C%20A%20%28USA%29.zip" TargetMode="External"/><Relationship Id="rId438" Type="http://schemas.openxmlformats.org/officeDocument/2006/relationships/hyperlink" Target="https://archive.org/download/ni-roms/roms/Sega%20-%20PICO.zip/Year%20at%20Pooh%20Corner%2C%20A%20%28USA%29%20%28Beta%29%20%281994-08-09%29.zip" TargetMode="External"/><Relationship Id="rId433" Type="http://schemas.openxmlformats.org/officeDocument/2006/relationships/hyperlink" Target="https://archive.org/download/ni-roms/roms/Sega%20-%20PICO.zip/Year%20at%20Pooh%20Corner%2C%20A%20%28USA%29%20%28Beta%29%20%281994-06-08%29.zip" TargetMode="External"/><Relationship Id="rId432" Type="http://schemas.openxmlformats.org/officeDocument/2006/relationships/hyperlink" Target="https://archive.org/download/ni-roms/roms/Sega%20-%20PICO.zip/Yasashiku%20Oteate%20Pico%20Clinic%21%20-%20Kangofu-san%20Pico%20%28Japan%29.zip" TargetMode="External"/><Relationship Id="rId431" Type="http://schemas.openxmlformats.org/officeDocument/2006/relationships/hyperlink" Target="https://archive.org/download/ni-roms/roms/Sega%20-%20PICO.zip/Utatte%20Pico%20-%20Minna%20de%20Karaoke%21%20Issho%20ni%20Utaou%20Suki%20na%20Uta%21%20%28Japan%29.zip" TargetMode="External"/><Relationship Id="rId430" Type="http://schemas.openxmlformats.org/officeDocument/2006/relationships/hyperlink" Target="https://archive.org/download/ni-roms/roms/Sega%20-%20PICO.zip/Unten%20Thomas%20Deluxe%20Set%20%28Japan%29.zip" TargetMode="External"/><Relationship Id="rId1" Type="http://schemas.openxmlformats.org/officeDocument/2006/relationships/hyperlink" Target="https://archive.org/download/ni-roms/roms/Sega%20-%20PICO.zip/3-choume%20no%20Tama%20-%20Momo-chan%20wa%20Doko%21%20%28Japan%29%20%28Rev%20A%29.zip" TargetMode="External"/><Relationship Id="rId2" Type="http://schemas.openxmlformats.org/officeDocument/2006/relationships/hyperlink" Target="https://archive.org/download/ni-roms/roms/Sega%20-%20PICO.zip/3-choume%20no%20Tama%20-%20Momo-chan%20wa%20Doko%21%20%28Japan%29.zip" TargetMode="External"/><Relationship Id="rId3" Type="http://schemas.openxmlformats.org/officeDocument/2006/relationships/hyperlink" Target="https://archive.org/download/ni-roms/roms/Sega%20-%20PICO.zip/101-piki%20Wan-chan%20-%20Wan-chan%20Daikoushin%21%20%28Japan%29%20%28Beta%29%20%281996-08-17%29.zip" TargetMode="External"/><Relationship Id="rId4" Type="http://schemas.openxmlformats.org/officeDocument/2006/relationships/hyperlink" Target="https://archive.org/download/ni-roms/roms/Sega%20-%20PICO.zip/101-piki%20Wan-chan%20-%20Wan-chan%20Daikoushin%21%20%28Japan%29.zip" TargetMode="External"/><Relationship Id="rId9" Type="http://schemas.openxmlformats.org/officeDocument/2006/relationships/hyperlink" Target="https://archive.org/download/ni-roms/roms/Sega%20-%20PICO.zip/Ai%20to%20Yume%20no%20Kuni%20Sanrio%20Puroland%20-%20Asobinagara%20Oboeyou%21%20Hiragana%20Katakana%20%28Japan%29.zip" TargetMode="External"/><Relationship Id="rId5" Type="http://schemas.openxmlformats.org/officeDocument/2006/relationships/hyperlink" Target="https://archive.org/download/ni-roms/roms/Sega%20-%20PICO.zip/6000-nin%20no%20Sensei-tachi%20ga%20Tsukutta%20Tanoshii%20Shougakkou%20Tanken%201%20%28Japan%29.zip" TargetMode="External"/><Relationship Id="rId6" Type="http://schemas.openxmlformats.org/officeDocument/2006/relationships/hyperlink" Target="https://archive.org/download/ni-roms/roms/Sega%20-%20PICO.zip/6000-nin%20no%20Sensei-tachi%20ga%20Tsukutta%20Tanoshii%20Shougakkou%20Tanken%202%20%28Japan%29.zip" TargetMode="External"/><Relationship Id="rId7" Type="http://schemas.openxmlformats.org/officeDocument/2006/relationships/hyperlink" Target="https://archive.org/download/ni-roms/roms/Sega%20-%20PICO.zip/Adventures%20in%20Letter%20Land%20with%20Jack%20%26%20Jill%20%28USA%29.zip" TargetMode="External"/><Relationship Id="rId8" Type="http://schemas.openxmlformats.org/officeDocument/2006/relationships/hyperlink" Target="https://archive.org/download/ni-roms/roms/Sega%20-%20PICO.zip/Aendiwa%20Billieui%20Suhaktamheom%20%28Korea%29.zip" TargetMode="External"/></Relationships>
</file>

<file path=xl/worksheets/_rels/sheet20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.org/download/ni-roms/roms/Sega%20-%20SG-1000.zip/Sega%20Flipper%20%28Japan%29%20%28Alt%29.zip" TargetMode="External"/><Relationship Id="rId194" Type="http://schemas.openxmlformats.org/officeDocument/2006/relationships/hyperlink" Target="https://archive.org/download/ni-roms/roms/Sega%20-%20SG-1000.zip/Sekaishi%20Nenpyou%20%28Japan%29%20%28SC-3000%29%20%28Program%29.zip" TargetMode="External"/><Relationship Id="rId193" Type="http://schemas.openxmlformats.org/officeDocument/2006/relationships/hyperlink" Target="https://archive.org/download/ni-roms/roms/Sega%20-%20SG-1000.zip/Sega%20Logo%20%28Japan%29%20%28SF-7000%29%20%28Program%29.zip" TargetMode="External"/><Relationship Id="rId192" Type="http://schemas.openxmlformats.org/officeDocument/2006/relationships/hyperlink" Target="https://archive.org/download/ni-roms/roms/Sega%20-%20SG-1000.zip/Sega%20Flipper%20%28Taiwan%29%20%28Unl%29.zip" TargetMode="External"/><Relationship Id="rId191" Type="http://schemas.openxmlformats.org/officeDocument/2006/relationships/hyperlink" Target="https://archive.org/download/ni-roms/roms/Sega%20-%20SG-1000.zip/Sega%20Flipper%20%28Japan%2C%20Europe%2C%20Australia%2C%20New%20Zealand%29%20%28En%29.zip" TargetMode="External"/><Relationship Id="rId187" Type="http://schemas.openxmlformats.org/officeDocument/2006/relationships/hyperlink" Target="https://archive.org/download/ni-roms/roms/Sega%20-%20SG-1000.zip/Sega-Galaga%20%28Japan%29.zip" TargetMode="External"/><Relationship Id="rId186" Type="http://schemas.openxmlformats.org/officeDocument/2006/relationships/hyperlink" Target="https://archive.org/download/ni-roms/roms/Sega%20-%20SG-1000.zip/San-nin%20Mahjong%20%28Taiwan%29%20%28Othello%20Multivision%29%20%28Unl%29.zip" TargetMode="External"/><Relationship Id="rId185" Type="http://schemas.openxmlformats.org/officeDocument/2006/relationships/hyperlink" Target="https://archive.org/download/ni-roms/roms/Sega%20-%20SG-1000.zip/San-nin%20Mahjong%20%28Japan%29%20%28Othello%20Multivision%29.zip" TargetMode="External"/><Relationship Id="rId184" Type="http://schemas.openxmlformats.org/officeDocument/2006/relationships/hyperlink" Target="https://archive.org/download/ni-roms/roms/Sega%20-%20SG-1000.zip/San-nin%20Mahjong%20%28Japan%29%20%28Othello%20Multivision%29%20%28Alt%29.zip" TargetMode="External"/><Relationship Id="rId189" Type="http://schemas.openxmlformats.org/officeDocument/2006/relationships/hyperlink" Target="https://archive.org/download/ni-roms/roms/Sega%20-%20SG-1000.zip/Sega-Galaga%20%28Taiwan%29%20%28Unl%29.zip" TargetMode="External"/><Relationship Id="rId188" Type="http://schemas.openxmlformats.org/officeDocument/2006/relationships/hyperlink" Target="https://archive.org/download/ni-roms/roms/Sega%20-%20SG-1000.zip/Sega-Galaga%20%28Japan%2C%20Australia%29%20%28Ja%29.zip" TargetMode="External"/><Relationship Id="rId183" Type="http://schemas.openxmlformats.org/officeDocument/2006/relationships/hyperlink" Target="https://archive.org/download/ni-roms/roms/Sega%20-%20SG-1000.zip/Safari%20Race%20%28Taiwan%29%20%28Unl%29.zip" TargetMode="External"/><Relationship Id="rId182" Type="http://schemas.openxmlformats.org/officeDocument/2006/relationships/hyperlink" Target="https://archive.org/download/ni-roms/roms/Sega%20-%20SG-1000.zip/Safari%20Race%20%28Japan%2C%20Europe%2C%20Australia%2C%20New%20Zealand%29%20%28Ja%29.zip" TargetMode="External"/><Relationship Id="rId181" Type="http://schemas.openxmlformats.org/officeDocument/2006/relationships/hyperlink" Target="https://archive.org/download/ni-roms/roms/Sega%20-%20SG-1000.zip/Safari%20Hunting%20%28Taiwan%29%20%28Unl%29.zip" TargetMode="External"/><Relationship Id="rId180" Type="http://schemas.openxmlformats.org/officeDocument/2006/relationships/hyperlink" Target="https://archive.org/download/ni-roms/roms/Sega%20-%20SG-1000.zip/Safari%20Hunting%20%28Japan%2C%20Europe%2C%20Australia%2C%20New%20Zealand%29%20%28Ja%29.zip" TargetMode="External"/><Relationship Id="rId176" Type="http://schemas.openxmlformats.org/officeDocument/2006/relationships/hyperlink" Target="https://archive.org/download/ni-roms/roms/Sega%20-%20SG-1000.zip/Rock%20n%27%20Bolt%20%28Japan%29.zip" TargetMode="External"/><Relationship Id="rId175" Type="http://schemas.openxmlformats.org/officeDocument/2006/relationships/hyperlink" Target="https://archive.org/download/ni-roms/roms/Sega%20-%20SG-1000.zip/Road%20Fighter%20%28Taiwan%29%20%28English%20Logo%29%20%28Unl%29.zip" TargetMode="External"/><Relationship Id="rId174" Type="http://schemas.openxmlformats.org/officeDocument/2006/relationships/hyperlink" Target="https://archive.org/download/ni-roms/roms/Sega%20-%20SG-1000.zip/Road%20Fighter%20%28Taiwan%29%20%28Chinese%20Logo%29%20%28Unl%29.zip" TargetMode="External"/><Relationship Id="rId173" Type="http://schemas.openxmlformats.org/officeDocument/2006/relationships/hyperlink" Target="https://archive.org/download/ni-roms/roms/Sega%20-%20SG-1000.zip/Rally-X%20%28Taiwan%29%20%28English%20Logo%29%20%28Unl%29.zip" TargetMode="External"/><Relationship Id="rId179" Type="http://schemas.openxmlformats.org/officeDocument/2006/relationships/hyperlink" Target="https://archive.org/download/ni-roms/roms/Sega%20-%20SG-1000.zip/SG-1000%20M2%20Test%20Cartridge%20%28Japan%29.zip" TargetMode="External"/><Relationship Id="rId178" Type="http://schemas.openxmlformats.org/officeDocument/2006/relationships/hyperlink" Target="https://archive.org/download/ni-roms/roms/Sega%20-%20SG-1000.zip/Rock%20n%27%20Bolt%20%28Taiwan%29%20%28English%20Logo%29%20%28Unl%29.zip" TargetMode="External"/><Relationship Id="rId177" Type="http://schemas.openxmlformats.org/officeDocument/2006/relationships/hyperlink" Target="https://archive.org/download/ni-roms/roms/Sega%20-%20SG-1000.zip/Rock%20n%27%20Bolt%20%28Taiwan%29%20%28Chinese%20Logo%29%20%28Unl%29.zip" TargetMode="External"/><Relationship Id="rId198" Type="http://schemas.openxmlformats.org/officeDocument/2006/relationships/hyperlink" Target="https://archive.org/download/ni-roms/roms/Sega%20-%20SG-1000.zip/Sindbad%20Mystery%20%28Japan%2C%20Europe%2C%20Australia%2C%20New%20Zealand%29%20%28En%29.zip" TargetMode="External"/><Relationship Id="rId197" Type="http://schemas.openxmlformats.org/officeDocument/2006/relationships/hyperlink" Target="https://archive.org/download/ni-roms/roms/Sega%20-%20SG-1000.zip/Shinnyushain%20Tooru-kun%20%28Taiwan%29%20%28Unl%29.zip" TargetMode="External"/><Relationship Id="rId196" Type="http://schemas.openxmlformats.org/officeDocument/2006/relationships/hyperlink" Target="https://archive.org/download/ni-roms/roms/Sega%20-%20SG-1000.zip/Shinnyushain%20Tooru-kun%20%28Japan%29.zip" TargetMode="External"/><Relationship Id="rId195" Type="http://schemas.openxmlformats.org/officeDocument/2006/relationships/hyperlink" Target="https://archive.org/download/ni-roms/roms/Sega%20-%20SG-1000.zip/Serizawa%20Hachidan%20no%20Tsumeshougi%20%28Japan%29.zip" TargetMode="External"/><Relationship Id="rId199" Type="http://schemas.openxmlformats.org/officeDocument/2006/relationships/hyperlink" Target="https://archive.org/download/ni-roms/roms/Sega%20-%20SG-1000.zip/Sindbad%20Mystery%20%28Taiwan%29%20%28Unl%29.zip" TargetMode="External"/><Relationship Id="rId150" Type="http://schemas.openxmlformats.org/officeDocument/2006/relationships/hyperlink" Target="https://archive.org/download/ni-roms/roms/Sega%20-%20SG-1000.zip/Okamoto%20Ayako%20no%20Match%20Play%20Golf%20%28Japan%29%20%28Othello%20Multivision%29.zip" TargetMode="External"/><Relationship Id="rId149" Type="http://schemas.openxmlformats.org/officeDocument/2006/relationships/hyperlink" Target="https://archive.org/download/ni-roms/roms/Sega%20-%20SG-1000.zip/Ninja%20Princess%20%28Taiwan%29%20%28Unl%29.zip" TargetMode="External"/><Relationship Id="rId148" Type="http://schemas.openxmlformats.org/officeDocument/2006/relationships/hyperlink" Target="https://archive.org/download/ni-roms/roms/Sega%20-%20SG-1000.zip/Ninja%20Princess%20%28Japan%2C%20Australia%29%20%28Ja%29.zip" TargetMode="External"/><Relationship Id="rId143" Type="http://schemas.openxmlformats.org/officeDocument/2006/relationships/hyperlink" Target="https://archive.org/download/ni-roms/roms/Sega%20-%20SG-1000.zip/Music%20Editor%20%28Japan%29%20%28SC-3000%29%20%28Program%29.zip" TargetMode="External"/><Relationship Id="rId142" Type="http://schemas.openxmlformats.org/officeDocument/2006/relationships/hyperlink" Target="https://archive.org/download/ni-roms/roms/Sega%20-%20SG-1000.zip/Music%20Editor%20%28Europe%2C%20Australia%2C%20New%20Zealand%29%20%28SC-3000%29%20%28Program%29.zip" TargetMode="External"/><Relationship Id="rId141" Type="http://schemas.openxmlformats.org/officeDocument/2006/relationships/hyperlink" Target="https://archive.org/download/ni-roms/roms/Sega%20-%20SG-1000.zip/Monaco%20GP%20%28Taiwan%29%20%28Unl%29.zip" TargetMode="External"/><Relationship Id="rId140" Type="http://schemas.openxmlformats.org/officeDocument/2006/relationships/hyperlink" Target="https://archive.org/download/ni-roms/roms/Sega%20-%20SG-1000.zip/Monaco%20GP%20%28Japan%2C%20Europe%2C%20Australia%2C%20New%20Zealand%29%20%28Ja%29.zip" TargetMode="External"/><Relationship Id="rId147" Type="http://schemas.openxmlformats.org/officeDocument/2006/relationships/hyperlink" Target="https://archive.org/download/ni-roms/roms/Sega%20-%20SG-1000.zip/Nihonshi%20Nenpyou%20%28Japan%29%20%28SC-3000%29%20%28Program%29.zip" TargetMode="External"/><Relationship Id="rId146" Type="http://schemas.openxmlformats.org/officeDocument/2006/relationships/hyperlink" Target="https://archive.org/download/ni-roms/roms/Sega%20-%20SG-1000.zip/N-Sub%20%28Taiwan%29%20%28Unl%29.zip" TargetMode="External"/><Relationship Id="rId145" Type="http://schemas.openxmlformats.org/officeDocument/2006/relationships/hyperlink" Target="https://archive.org/download/ni-roms/roms/Sega%20-%20SG-1000.zip/N-Sub%20%28Japan%2C%20Europe%2C%20Australia%2C%20New%20Zealand%29%20%28Ja%29.zip" TargetMode="External"/><Relationship Id="rId144" Type="http://schemas.openxmlformats.org/officeDocument/2006/relationships/hyperlink" Target="https://archive.org/download/ni-roms/roms/Sega%20-%20SG-1000.zip/N-Sub%20%28Japan%29%20%28Alt%29.zip" TargetMode="External"/><Relationship Id="rId139" Type="http://schemas.openxmlformats.org/officeDocument/2006/relationships/hyperlink" Target="https://archive.org/download/ni-roms/roms/Sega%20-%20SG-1000.zip/Monaco%20GP%20%28Japan%2C%20Europe%29%20%28Ja%29%20%28Rev%202%29.zip" TargetMode="External"/><Relationship Id="rId138" Type="http://schemas.openxmlformats.org/officeDocument/2006/relationships/hyperlink" Target="https://archive.org/download/ni-roms/roms/Sega%20-%20SG-1000.zip/Monaco%20GP%20%28Japan%29%20%28Rev%201%29.zip" TargetMode="External"/><Relationship Id="rId137" Type="http://schemas.openxmlformats.org/officeDocument/2006/relationships/hyperlink" Target="https://archive.org/download/ni-roms/roms/Sega%20-%20SG-1000.zip/Mahjong%20%28Taiwan%29%20%28Unl%29.zip" TargetMode="External"/><Relationship Id="rId132" Type="http://schemas.openxmlformats.org/officeDocument/2006/relationships/hyperlink" Target="https://archive.org/download/ni-roms/roms/Sega%20-%20SG-1000.zip/Lode%20Runner%20%28Taiwan%29%20%28Unl%29.zip" TargetMode="External"/><Relationship Id="rId131" Type="http://schemas.openxmlformats.org/officeDocument/2006/relationships/hyperlink" Target="https://archive.org/download/ni-roms/roms/Sega%20-%20SG-1000.zip/Lode%20Runner%20%28Korea%29%20%28Unl%29.zip" TargetMode="External"/><Relationship Id="rId130" Type="http://schemas.openxmlformats.org/officeDocument/2006/relationships/hyperlink" Target="https://archive.org/download/ni-roms/roms/Sega%20-%20SG-1000.zip/Lode%20Runner%20%28Japan%2C%20Europe%2C%20Australia%29%20%28En%29.zip" TargetMode="External"/><Relationship Id="rId136" Type="http://schemas.openxmlformats.org/officeDocument/2006/relationships/hyperlink" Target="https://archive.org/download/ni-roms/roms/Sega%20-%20SG-1000.zip/Mahjong%20%28Japan%29.zip" TargetMode="External"/><Relationship Id="rId135" Type="http://schemas.openxmlformats.org/officeDocument/2006/relationships/hyperlink" Target="https://archive.org/download/ni-roms/roms/Sega%20-%20SG-1000.zip/Mahjong%20%28Japan%29%20%28Rev%201%29.zip" TargetMode="External"/><Relationship Id="rId134" Type="http://schemas.openxmlformats.org/officeDocument/2006/relationships/hyperlink" Target="https://archive.org/download/ni-roms/roms/Sega%20-%20SG-1000.zip/Magical%20Tree%20%28Taiwan%29%20%28Unl%29.zip" TargetMode="External"/><Relationship Id="rId133" Type="http://schemas.openxmlformats.org/officeDocument/2006/relationships/hyperlink" Target="https://archive.org/download/ni-roms/roms/Sega%20-%20SG-1000.zip/Magical%20Kid%20Wiz%20%28Taiwan%29%20%28Unl%29.zip" TargetMode="External"/><Relationship Id="rId172" Type="http://schemas.openxmlformats.org/officeDocument/2006/relationships/hyperlink" Target="https://archive.org/download/ni-roms/roms/Sega%20-%20SG-1000.zip/Rally-X%20%28Taiwan%29%20%28Chinese%20Logo%29%20%28Unl%29.zip" TargetMode="External"/><Relationship Id="rId171" Type="http://schemas.openxmlformats.org/officeDocument/2006/relationships/hyperlink" Target="https://archive.org/download/ni-roms/roms/Sega%20-%20SG-1000.zip/Q-bert%20%28Japan%29%20%28Othello%20Multivision%29.zip" TargetMode="External"/><Relationship Id="rId170" Type="http://schemas.openxmlformats.org/officeDocument/2006/relationships/hyperlink" Target="https://archive.org/download/ni-roms/roms/Sega%20-%20SG-1000.zip/Poseidon%20Wars%20%2B%20Space%20Panic%20%2B%20Rambo%20%28France%29%20%28En%29%20%28SF-7000%29%20%28Unl%29.zip" TargetMode="External"/><Relationship Id="rId165" Type="http://schemas.openxmlformats.org/officeDocument/2006/relationships/hyperlink" Target="https://archive.org/download/ni-roms/roms/Sega%20-%20SG-1000.zip/Pitfall%20II%20%28Taiwan%29%20%28English%20Logo%29%20%28Unl%29.zip" TargetMode="External"/><Relationship Id="rId164" Type="http://schemas.openxmlformats.org/officeDocument/2006/relationships/hyperlink" Target="https://archive.org/download/ni-roms/roms/Sega%20-%20SG-1000.zip/Pitfall%20II%20%28Taiwan%29%20%28Chinese%20Logo%29%20%28Unl%29.zip" TargetMode="External"/><Relationship Id="rId163" Type="http://schemas.openxmlformats.org/officeDocument/2006/relationships/hyperlink" Target="https://archive.org/download/ni-roms/roms/Sega%20-%20SG-1000.zip/Pippols%20%28Taiwan%29%20%28Unl%29.zip" TargetMode="External"/><Relationship Id="rId162" Type="http://schemas.openxmlformats.org/officeDocument/2006/relationships/hyperlink" Target="https://archive.org/download/ni-roms/roms/Sega%20-%20SG-1000.zip/Ping%20Pong%20%28Taiwan%29%20%28Unl%29.zip" TargetMode="External"/><Relationship Id="rId169" Type="http://schemas.openxmlformats.org/officeDocument/2006/relationships/hyperlink" Target="https://archive.org/download/ni-roms/roms/Sega%20-%20SG-1000.zip/Pop%20Flamer%20%28Taiwan%29%20%28Unl%29.zip" TargetMode="External"/><Relationship Id="rId168" Type="http://schemas.openxmlformats.org/officeDocument/2006/relationships/hyperlink" Target="https://archive.org/download/ni-roms/roms/Sega%20-%20SG-1000.zip/Pop%20Flamer%20%28Japan%2C%20Europe%2C%20Australia%2C%20New%20Zealand%29%20%28En%29.zip" TargetMode="External"/><Relationship Id="rId167" Type="http://schemas.openxmlformats.org/officeDocument/2006/relationships/hyperlink" Target="https://archive.org/download/ni-roms/roms/Sega%20-%20SG-1000.zip/Pitfall%20II%20-%20The%20Lost%20Caverns%20%28Japan%29.zip" TargetMode="External"/><Relationship Id="rId166" Type="http://schemas.openxmlformats.org/officeDocument/2006/relationships/hyperlink" Target="https://archive.org/download/ni-roms/roms/Sega%20-%20SG-1000.zip/Pitfall%20II%20-%20The%20Lost%20Caverns%20%28Japan%29%20%28Rev%201%29.zip" TargetMode="External"/><Relationship Id="rId161" Type="http://schemas.openxmlformats.org/officeDocument/2006/relationships/hyperlink" Target="https://archive.org/download/ni-roms/roms/Sega%20-%20SG-1000.zip/Pachinko%20II%20%28Taiwan%29%20%28Unl%29.zip" TargetMode="External"/><Relationship Id="rId160" Type="http://schemas.openxmlformats.org/officeDocument/2006/relationships/hyperlink" Target="https://archive.org/download/ni-roms/roms/Sega%20-%20SG-1000.zip/Pachinko%20II%20%28Japan%29.zip" TargetMode="External"/><Relationship Id="rId159" Type="http://schemas.openxmlformats.org/officeDocument/2006/relationships/hyperlink" Target="https://archive.org/download/ni-roms/roms/Sega%20-%20SG-1000.zip/Pachinko%20%28Japan%29.zip" TargetMode="External"/><Relationship Id="rId154" Type="http://schemas.openxmlformats.org/officeDocument/2006/relationships/hyperlink" Target="https://archive.org/download/ni-roms/roms/Sega%20-%20SG-1000.zip/Othello%20%28Japan%29.zip" TargetMode="External"/><Relationship Id="rId153" Type="http://schemas.openxmlformats.org/officeDocument/2006/relationships/hyperlink" Target="https://archive.org/download/ni-roms/roms/Sega%20-%20SG-1000.zip/Orguss%20%28Japan%2C%20Europe%2C%20Australia%2C%20New%20Zealand%29%20%28En%29.zip" TargetMode="External"/><Relationship Id="rId152" Type="http://schemas.openxmlformats.org/officeDocument/2006/relationships/hyperlink" Target="https://archive.org/download/ni-roms/roms/Sega%20-%20SG-1000.zip/Okamoto%20Ayako%20no%20Match%20Play%20Golf%20%28Taiwan%29%20%28Othello%20Multivision%29%20%28Unl%29.zip" TargetMode="External"/><Relationship Id="rId151" Type="http://schemas.openxmlformats.org/officeDocument/2006/relationships/hyperlink" Target="https://archive.org/download/ni-roms/roms/Sega%20-%20SG-1000.zip/Okamoto%20Ayako%20no%20Match%20Play%20Golf%20%28Japan%29%20%28Rev%201%29%20%28Othello%20Multivision%29.zip" TargetMode="External"/><Relationship Id="rId158" Type="http://schemas.openxmlformats.org/officeDocument/2006/relationships/hyperlink" Target="https://archive.org/download/ni-roms/roms/Sega%20-%20SG-1000.zip/Pacar%20%28Taiwan%29%20%28Unl%29.zip" TargetMode="External"/><Relationship Id="rId157" Type="http://schemas.openxmlformats.org/officeDocument/2006/relationships/hyperlink" Target="https://archive.org/download/ni-roms/roms/Sega%20-%20SG-1000.zip/Pacar%20%28Japan%2C%20Europe%2C%20Australia%2C%20New%20Zealand%29%20%28En%29.zip" TargetMode="External"/><Relationship Id="rId156" Type="http://schemas.openxmlformats.org/officeDocument/2006/relationships/hyperlink" Target="https://archive.org/download/ni-roms/roms/Sega%20-%20SG-1000.zip/Pacar%20%28Japan%29%20%28Alt%29.zip" TargetMode="External"/><Relationship Id="rId155" Type="http://schemas.openxmlformats.org/officeDocument/2006/relationships/hyperlink" Target="https://archive.org/download/ni-roms/roms/Sega%20-%20SG-1000.zip/Othello%20%28Taiwan%29%20%28Unl%29.zip" TargetMode="External"/><Relationship Id="rId107" Type="http://schemas.openxmlformats.org/officeDocument/2006/relationships/hyperlink" Target="https://archive.org/download/ni-roms/roms/Sega%20-%20SG-1000.zip/H.E.R.O.%20%28Japan%29.zip" TargetMode="External"/><Relationship Id="rId106" Type="http://schemas.openxmlformats.org/officeDocument/2006/relationships/hyperlink" Target="https://archive.org/download/ni-roms/roms/Sega%20-%20SG-1000.zip/Guzzler%20%28Taiwan%29%20%28Othello%20Multivision%29%20%28Unl%29.zip" TargetMode="External"/><Relationship Id="rId105" Type="http://schemas.openxmlformats.org/officeDocument/2006/relationships/hyperlink" Target="https://archive.org/download/ni-roms/roms/Sega%20-%20SG-1000.zip/Guzzler%20%28Japan%29%20%28Othello%20Multivision%29.zip" TargetMode="External"/><Relationship Id="rId104" Type="http://schemas.openxmlformats.org/officeDocument/2006/relationships/hyperlink" Target="https://archive.org/download/ni-roms/roms/Sega%20-%20SG-1000.zip/Gulkave%20%28Korea%29%20%28Unl%29.zip" TargetMode="External"/><Relationship Id="rId109" Type="http://schemas.openxmlformats.org/officeDocument/2006/relationships/hyperlink" Target="https://archive.org/download/ni-roms/roms/Sega%20-%20SG-1000.zip/H.E.R.O.%20%28Taiwan%29%20%28English%20Logo%29%20%28Unl%29.zip" TargetMode="External"/><Relationship Id="rId108" Type="http://schemas.openxmlformats.org/officeDocument/2006/relationships/hyperlink" Target="https://archive.org/download/ni-roms/roms/Sega%20-%20SG-1000.zip/H.E.R.O.%20%28Taiwan%29%20%28Chinese%20Logo%29%20%28Unl%29.zip" TargetMode="External"/><Relationship Id="rId103" Type="http://schemas.openxmlformats.org/officeDocument/2006/relationships/hyperlink" Target="https://archive.org/download/ni-roms/roms/Sega%20-%20SG-1000.zip/Gulkave%20%28Japan%29.zip" TargetMode="External"/><Relationship Id="rId102" Type="http://schemas.openxmlformats.org/officeDocument/2006/relationships/hyperlink" Target="https://archive.org/download/ni-roms/roms/Sega%20-%20SG-1000.zip/Golgo%2013%20%28Japan%29.zip" TargetMode="External"/><Relationship Id="rId101" Type="http://schemas.openxmlformats.org/officeDocument/2006/relationships/hyperlink" Target="https://archive.org/download/ni-roms/roms/Sega%20-%20SG-1000.zip/Girl%27s%20Garden%20%28Taiwan%29%20%28Unl%29.zip" TargetMode="External"/><Relationship Id="rId100" Type="http://schemas.openxmlformats.org/officeDocument/2006/relationships/hyperlink" Target="https://archive.org/download/ni-roms/roms/Sega%20-%20SG-1000.zip/Girl%27s%20Garden%20%28Japan%2C%20Australia%29%20%28Ja%29.zip" TargetMode="External"/><Relationship Id="rId129" Type="http://schemas.openxmlformats.org/officeDocument/2006/relationships/hyperlink" Target="https://archive.org/download/ni-roms/roms/Sega%20-%20SG-1000.zip/LinkWord%20%28Japan%29%20%28Proto%29%20%28SC3000%29%20%28Program%29.zip" TargetMode="External"/><Relationship Id="rId128" Type="http://schemas.openxmlformats.org/officeDocument/2006/relationships/hyperlink" Target="https://archive.org/download/ni-roms/roms/Sega%20-%20SG-1000.zip/Legend%20of%20Kage%2C%20The%20%28Taiwan%29%20%28Unl%29.zip" TargetMode="External"/><Relationship Id="rId127" Type="http://schemas.openxmlformats.org/officeDocument/2006/relationships/hyperlink" Target="https://archive.org/download/ni-roms/roms/Sega%20-%20SG-1000.zip/Knightmare%20%28Taiwan%29%20%28Unl%29.zip" TargetMode="External"/><Relationship Id="rId126" Type="http://schemas.openxmlformats.org/officeDocument/2006/relationships/hyperlink" Target="https://archive.org/download/ni-roms/roms/Sega%20-%20SG-1000.zip/King%27s%20Valley%20%28Taiwan%29%20%28Unl%29.zip" TargetMode="External"/><Relationship Id="rId121" Type="http://schemas.openxmlformats.org/officeDocument/2006/relationships/hyperlink" Target="https://archive.org/download/ni-roms/roms/Sega%20-%20SG-1000.zip/Hyper%20Sports%20%28Taiwan%29%20%28Unl%29.zip" TargetMode="External"/><Relationship Id="rId120" Type="http://schemas.openxmlformats.org/officeDocument/2006/relationships/hyperlink" Target="https://archive.org/download/ni-roms/roms/Sega%20-%20SG-1000.zip/Hyper%20Sports%20%28Korea%29%20%28Unl%29.zip" TargetMode="External"/><Relationship Id="rId125" Type="http://schemas.openxmlformats.org/officeDocument/2006/relationships/hyperlink" Target="https://archive.org/download/ni-roms/roms/Sega%20-%20SG-1000.zip/Kamikaze%20%28France%29%20%28En%29%20%28SF-7000%29%20%28Unl%29.zip" TargetMode="External"/><Relationship Id="rId124" Type="http://schemas.openxmlformats.org/officeDocument/2006/relationships/hyperlink" Target="https://archive.org/download/ni-roms/roms/Sega%20-%20SG-1000.zip/Kagaku%20%28Gensokigou%20Master%29%20%28Japan%29%20%28SC-3000%29%20%28Program%29.zip" TargetMode="External"/><Relationship Id="rId123" Type="http://schemas.openxmlformats.org/officeDocument/2006/relationships/hyperlink" Target="https://archive.org/download/ni-roms/roms/Sega%20-%20SG-1000.zip/I.Q.%20%28Korea%29%20%28Unl%29.zip" TargetMode="External"/><Relationship Id="rId122" Type="http://schemas.openxmlformats.org/officeDocument/2006/relationships/hyperlink" Target="https://archive.org/download/ni-roms/roms/Sega%20-%20SG-1000.zip/Hyper%20Sports%202%20%28Taiwan%29%20%28Unl%29.zip" TargetMode="External"/><Relationship Id="rId118" Type="http://schemas.openxmlformats.org/officeDocument/2006/relationships/hyperlink" Target="https://archive.org/download/ni-roms/roms/Sega%20-%20SG-1000.zip/Hustle%20Chumy%20%28Taiwan%29%20%28Unl%29.zip" TargetMode="External"/><Relationship Id="rId117" Type="http://schemas.openxmlformats.org/officeDocument/2006/relationships/hyperlink" Target="https://archive.org/download/ni-roms/roms/Sega%20-%20SG-1000.zip/Hustle%20Chumy%20%28Japan%29.zip" TargetMode="External"/><Relationship Id="rId116" Type="http://schemas.openxmlformats.org/officeDocument/2006/relationships/hyperlink" Target="https://archive.org/download/ni-roms/roms/Sega%20-%20SG-1000.zip/Home%20Mahjong%20%28Taiwan%29%20%28Unl%29.zip" TargetMode="External"/><Relationship Id="rId115" Type="http://schemas.openxmlformats.org/officeDocument/2006/relationships/hyperlink" Target="https://archive.org/download/ni-roms/roms/Sega%20-%20SG-1000.zip/Home%20Mahjong%20%28Japan%29.zip" TargetMode="External"/><Relationship Id="rId119" Type="http://schemas.openxmlformats.org/officeDocument/2006/relationships/hyperlink" Target="https://archive.org/download/ni-roms/roms/Sega%20-%20SG-1000.zip/Hyper%20Sports%20%28Japan%29.zip" TargetMode="External"/><Relationship Id="rId110" Type="http://schemas.openxmlformats.org/officeDocument/2006/relationships/hyperlink" Target="https://archive.org/download/ni-roms/roms/Sega%20-%20SG-1000.zip/Hang%20On%20II%20%28Japan%2C%20Australia%29%20%28Ja%29.zip" TargetMode="External"/><Relationship Id="rId114" Type="http://schemas.openxmlformats.org/officeDocument/2006/relationships/hyperlink" Target="https://archive.org/download/ni-roms/roms/Sega%20-%20SG-1000.zip/Home%20Mahjong%20%28Japan%29%20%28Rev%201%29.zip" TargetMode="External"/><Relationship Id="rId113" Type="http://schemas.openxmlformats.org/officeDocument/2006/relationships/hyperlink" Target="https://archive.org/download/ni-roms/roms/Sega%20-%20SG-1000.zip/Home%20BASIC%20%28Japan%29%20%28SC-3000%29%20%28Program%29.zip" TargetMode="External"/><Relationship Id="rId112" Type="http://schemas.openxmlformats.org/officeDocument/2006/relationships/hyperlink" Target="https://archive.org/download/ni-roms/roms/Sega%20-%20SG-1000.zip/Hang%20On%20II%20%28Taiwan%29%20%28English%20Logo%29%20%28Unl%29.zip" TargetMode="External"/><Relationship Id="rId111" Type="http://schemas.openxmlformats.org/officeDocument/2006/relationships/hyperlink" Target="https://archive.org/download/ni-roms/roms/Sega%20-%20SG-1000.zip/Hang%20On%20II%20%28Taiwan%29%20%28Chinese%20Logo%29%20%28Unl%29.zip" TargetMode="External"/><Relationship Id="rId40" Type="http://schemas.openxmlformats.org/officeDocument/2006/relationships/hyperlink" Target="https://archive.org/download/ni-roms/roms/Sega%20-%20SG-1000.zip/Champion%20Golf%20%28Korea%29%20%28En%29%20%28Unl%29.zip" TargetMode="External"/><Relationship Id="rId42" Type="http://schemas.openxmlformats.org/officeDocument/2006/relationships/hyperlink" Target="https://archive.org/download/ni-roms/roms/Sega%20-%20SG-1000.zip/Champion%20Ice%20Hockey%20%28Korea%29%20%28En%29%20%28Unl%29.zip" TargetMode="External"/><Relationship Id="rId41" Type="http://schemas.openxmlformats.org/officeDocument/2006/relationships/hyperlink" Target="https://archive.org/download/ni-roms/roms/Sega%20-%20SG-1000.zip/Champion%20Ice%20Hockey%20%28Japan%29.zip" TargetMode="External"/><Relationship Id="rId44" Type="http://schemas.openxmlformats.org/officeDocument/2006/relationships/hyperlink" Target="https://archive.org/download/ni-roms/roms/Sega%20-%20SG-1000.zip/Champion%20Kendou%20%28Japan%29.zip" TargetMode="External"/><Relationship Id="rId43" Type="http://schemas.openxmlformats.org/officeDocument/2006/relationships/hyperlink" Target="https://archive.org/download/ni-roms/roms/Sega%20-%20SG-1000.zip/Champion%20Ice%20Hockey%20%28Taiwan%29%20%28Unl%29.zip" TargetMode="External"/><Relationship Id="rId46" Type="http://schemas.openxmlformats.org/officeDocument/2006/relationships/hyperlink" Target="https://archive.org/download/ni-roms/roms/Sega%20-%20SG-1000.zip/Champion%20Pro%20Wrestling%20%28Japan%29.zip" TargetMode="External"/><Relationship Id="rId45" Type="http://schemas.openxmlformats.org/officeDocument/2006/relationships/hyperlink" Target="https://archive.org/download/ni-roms/roms/Sega%20-%20SG-1000.zip/Champion%20Kendou%20%28Taiwan%29%20%28Unl%29.zip" TargetMode="External"/><Relationship Id="rId48" Type="http://schemas.openxmlformats.org/officeDocument/2006/relationships/hyperlink" Target="https://archive.org/download/ni-roms/roms/Sega%20-%20SG-1000.zip/Champion%20Soccer%20%28Taiwan%29%20%28Unl%29.zip" TargetMode="External"/><Relationship Id="rId47" Type="http://schemas.openxmlformats.org/officeDocument/2006/relationships/hyperlink" Target="https://archive.org/download/ni-roms/roms/Sega%20-%20SG-1000.zip/Champion%20Soccer%20%28Japan%2C%20Europe%29%20%28Ja%29.zip" TargetMode="External"/><Relationship Id="rId49" Type="http://schemas.openxmlformats.org/officeDocument/2006/relationships/hyperlink" Target="https://archive.org/download/ni-roms/roms/Sega%20-%20SG-1000.zip/Champion%20Tennis%20%28Japan%2C%20Europe%2C%20Australia%2C%20New%20Zealand%29%20%28Ja%29.zip" TargetMode="External"/><Relationship Id="rId31" Type="http://schemas.openxmlformats.org/officeDocument/2006/relationships/hyperlink" Target="https://archive.org/download/ni-roms/roms/Sega%20-%20SG-1000.zip/Champion%20Baseball%20%28Japan%2C%20Australia%2C%20New%20Zealand%29%20%28Ja%29.zip" TargetMode="External"/><Relationship Id="rId30" Type="http://schemas.openxmlformats.org/officeDocument/2006/relationships/hyperlink" Target="https://archive.org/download/ni-roms/roms/Sega%20-%20SG-1000.zip/Champion%20Baseball%20%28Japan%29.zip" TargetMode="External"/><Relationship Id="rId33" Type="http://schemas.openxmlformats.org/officeDocument/2006/relationships/hyperlink" Target="https://archive.org/download/ni-roms/roms/Sega%20-%20SG-1000.zip/Champion%20Billiards%20%28Japan%29.zip" TargetMode="External"/><Relationship Id="rId32" Type="http://schemas.openxmlformats.org/officeDocument/2006/relationships/hyperlink" Target="https://archive.org/download/ni-roms/roms/Sega%20-%20SG-1000.zip/Champion%20Baseball%20%28Taiwan%29%20%28Unl%29.zip" TargetMode="External"/><Relationship Id="rId35" Type="http://schemas.openxmlformats.org/officeDocument/2006/relationships/hyperlink" Target="https://archive.org/download/ni-roms/roms/Sega%20-%20SG-1000.zip/Champion%20Boxing%20%28Japan%29%20%28Rev%201%29.zip" TargetMode="External"/><Relationship Id="rId34" Type="http://schemas.openxmlformats.org/officeDocument/2006/relationships/hyperlink" Target="https://archive.org/download/ni-roms/roms/Sega%20-%20SG-1000.zip/Champion%20Billiards%20%28Taiwan%29%20%28Unl%29.zip" TargetMode="External"/><Relationship Id="rId37" Type="http://schemas.openxmlformats.org/officeDocument/2006/relationships/hyperlink" Target="https://archive.org/download/ni-roms/roms/Sega%20-%20SG-1000.zip/Champion%20Boxing%20%28Taiwan%29%20%28Unl%29.zip" TargetMode="External"/><Relationship Id="rId36" Type="http://schemas.openxmlformats.org/officeDocument/2006/relationships/hyperlink" Target="https://archive.org/download/ni-roms/roms/Sega%20-%20SG-1000.zip/Champion%20Boxing%20%28Japan%2C%20New%20Zealand%29%20%28Ja%29.zip" TargetMode="External"/><Relationship Id="rId39" Type="http://schemas.openxmlformats.org/officeDocument/2006/relationships/hyperlink" Target="https://archive.org/download/ni-roms/roms/Sega%20-%20SG-1000.zip/Champion%20Golf%20%28Japan%2C%20Europe%2C%20Australia%2C%20New%20Zealand%29%20%28Ja%29.zip" TargetMode="External"/><Relationship Id="rId38" Type="http://schemas.openxmlformats.org/officeDocument/2006/relationships/hyperlink" Target="https://archive.org/download/ni-roms/roms/Sega%20-%20SG-1000.zip/Champion%20Golf%20%28Japan%29%20%28Rev%201%29.zip" TargetMode="External"/><Relationship Id="rId20" Type="http://schemas.openxmlformats.org/officeDocument/2006/relationships/hyperlink" Target="https://archive.org/download/ni-roms/roms/Sega%20-%20SG-1000.zip/C_So%21%20%28Japan%29.zip" TargetMode="External"/><Relationship Id="rId22" Type="http://schemas.openxmlformats.org/officeDocument/2006/relationships/hyperlink" Target="https://archive.org/download/ni-roms/roms/Sega%20-%20SG-1000.zip/Cabbage%20Patch%20Kids%20%28Taiwan%29%20%28Unl%29.zip" TargetMode="External"/><Relationship Id="rId21" Type="http://schemas.openxmlformats.org/officeDocument/2006/relationships/hyperlink" Target="https://archive.org/download/ni-roms/roms/Sega%20-%20SG-1000.zip/C_So%21%20%28Taiwan%29%20%28Unl%29.zip" TargetMode="External"/><Relationship Id="rId24" Type="http://schemas.openxmlformats.org/officeDocument/2006/relationships/hyperlink" Target="https://archive.org/download/ni-roms/roms/Sega%20-%20SG-1000.zip/Castle%2C%20The%20%28Taiwan%29%20%28Unl%29.zip" TargetMode="External"/><Relationship Id="rId23" Type="http://schemas.openxmlformats.org/officeDocument/2006/relationships/hyperlink" Target="https://archive.org/download/ni-roms/roms/Sega%20-%20SG-1000.zip/Castle%2C%20The%20%28Japan%29.zip" TargetMode="External"/><Relationship Id="rId26" Type="http://schemas.openxmlformats.org/officeDocument/2006/relationships/hyperlink" Target="https://archive.org/download/ni-roms/roms/Sega%20-%20SG-1000.zip/Chack%27n%20Pop%20%28Taiwan%29%20%28Unl%29.zip" TargetMode="External"/><Relationship Id="rId25" Type="http://schemas.openxmlformats.org/officeDocument/2006/relationships/hyperlink" Target="https://archive.org/download/ni-roms/roms/Sega%20-%20SG-1000.zip/Chack%27n%20Pop%20%28Japan%29.zip" TargetMode="External"/><Relationship Id="rId28" Type="http://schemas.openxmlformats.org/officeDocument/2006/relationships/hyperlink" Target="https://archive.org/download/ni-roms/roms/Sega%20-%20SG-1000.zip/Challenge%20Derby%20%28Japan%29%20%28Rev%201%29%20%28Othello%20Multivision%29%20%28Alt%29.zip" TargetMode="External"/><Relationship Id="rId27" Type="http://schemas.openxmlformats.org/officeDocument/2006/relationships/hyperlink" Target="https://archive.org/download/ni-roms/roms/Sega%20-%20SG-1000.zip/Challenge%20Derby%20%28Japan%29%20%28Othello%20Multivision%29.zip" TargetMode="External"/><Relationship Id="rId29" Type="http://schemas.openxmlformats.org/officeDocument/2006/relationships/hyperlink" Target="https://archive.org/download/ni-roms/roms/Sega%20-%20SG-1000.zip/Challenge%20Derby%20%28Japan%29%20%28Rev%201%29%20%28Othello%20Multivision%29.zip" TargetMode="External"/><Relationship Id="rId11" Type="http://schemas.openxmlformats.org/officeDocument/2006/relationships/hyperlink" Target="https://archive.org/download/ni-roms/roms/Sega%20-%20SG-1000.zip/Black%20Onyx%2C%20The%20%28Japan%29.zip" TargetMode="External"/><Relationship Id="rId10" Type="http://schemas.openxmlformats.org/officeDocument/2006/relationships/hyperlink" Target="https://archive.org/download/ni-roms/roms/Sega%20-%20SG-1000.zip/Bank%20Panic%20%28Taiwan%29%20%28Unl%29.zip" TargetMode="External"/><Relationship Id="rId13" Type="http://schemas.openxmlformats.org/officeDocument/2006/relationships/hyperlink" Target="https://archive.org/download/ni-roms/roms/Sega%20-%20SG-1000.zip/Bomb%20Jack%20%28Korea%29%20%28En%29%20%28English%20Logo%29%20%28Unl%29.zip" TargetMode="External"/><Relationship Id="rId12" Type="http://schemas.openxmlformats.org/officeDocument/2006/relationships/hyperlink" Target="https://archive.org/download/ni-roms/roms/Sega%20-%20SG-1000.zip/Bomb%20Jack%20%28Japan%2C%20Australia%29%20%28Ja%29.zip" TargetMode="External"/><Relationship Id="rId15" Type="http://schemas.openxmlformats.org/officeDocument/2006/relationships/hyperlink" Target="https://archive.org/download/ni-roms/roms/Sega%20-%20SG-1000.zip/Bomb%20Jack%20%28Taiwan%29%20%28Chinese%20Logo%29%20%28Unl%29.zip" TargetMode="External"/><Relationship Id="rId14" Type="http://schemas.openxmlformats.org/officeDocument/2006/relationships/hyperlink" Target="https://archive.org/download/ni-roms/roms/Sega%20-%20SG-1000.zip/Bomb%20Jack%20%28Korea%29%20%28En%29%20%28Korean%20Logo%29%20%28Unl%29.zip" TargetMode="External"/><Relationship Id="rId17" Type="http://schemas.openxmlformats.org/officeDocument/2006/relationships/hyperlink" Target="https://archive.org/download/ni-roms/roms/Sega%20-%20SG-1000.zip/Bomberman%20Special%20%28Taiwan%29%20%28Chinese%20Logo%29%20%28Unl%29.zip" TargetMode="External"/><Relationship Id="rId16" Type="http://schemas.openxmlformats.org/officeDocument/2006/relationships/hyperlink" Target="https://archive.org/download/ni-roms/roms/Sega%20-%20SG-1000.zip/Bomb%20Jack%20%28Taiwan%29%20%28English%20Logo%29%20%28Unl%29.zip" TargetMode="External"/><Relationship Id="rId19" Type="http://schemas.openxmlformats.org/officeDocument/2006/relationships/hyperlink" Target="https://archive.org/download/ni-roms/roms/Sega%20-%20SG-1000.zip/Borderline%20%28Japan%2C%20Europe%2C%20Australia%2C%20New%20Zealand%29%20%28En%29.zip" TargetMode="External"/><Relationship Id="rId18" Type="http://schemas.openxmlformats.org/officeDocument/2006/relationships/hyperlink" Target="https://archive.org/download/ni-roms/roms/Sega%20-%20SG-1000.zip/Bomberman%20Special%20%28Taiwan%29%20%28English%20Logo%29%20%28Unl%29.zip" TargetMode="External"/><Relationship Id="rId84" Type="http://schemas.openxmlformats.org/officeDocument/2006/relationships/hyperlink" Target="https://archive.org/download/ni-roms/roms/Sega%20-%20SG-1000.zip/Dragon%20Wang%20%28Taiwan%29%20%28English%20Logo%29%20%28Unl%29.zip" TargetMode="External"/><Relationship Id="rId83" Type="http://schemas.openxmlformats.org/officeDocument/2006/relationships/hyperlink" Target="https://archive.org/download/ni-roms/roms/Sega%20-%20SG-1000.zip/Dragon%20Wang%20%28Taiwan%29%20%28Chinese%20Logo%29%20%28Unl%29.zip" TargetMode="External"/><Relationship Id="rId86" Type="http://schemas.openxmlformats.org/officeDocument/2006/relationships/hyperlink" Target="https://archive.org/download/ni-roms/roms/Sega%20-%20SG-1000.zip/Drol%20%28Korea%29%20%28Unl%29.zip" TargetMode="External"/><Relationship Id="rId85" Type="http://schemas.openxmlformats.org/officeDocument/2006/relationships/hyperlink" Target="https://archive.org/download/ni-roms/roms/Sega%20-%20SG-1000.zip/Drol%20%28Japan%2C%20Australia%29%20%28Ja%29.zip" TargetMode="External"/><Relationship Id="rId88" Type="http://schemas.openxmlformats.org/officeDocument/2006/relationships/hyperlink" Target="https://archive.org/download/ni-roms/roms/Sega%20-%20SG-1000.zip/Electronic%20Salesman%20%28Japan%29%20%28Proto%29%20%28SC-3000%29%20%28Program%29.zip" TargetMode="External"/><Relationship Id="rId87" Type="http://schemas.openxmlformats.org/officeDocument/2006/relationships/hyperlink" Target="https://archive.org/download/ni-roms/roms/Sega%20-%20SG-1000.zip/Drol%20%28Taiwan%29%20%28Unl%29.zip" TargetMode="External"/><Relationship Id="rId89" Type="http://schemas.openxmlformats.org/officeDocument/2006/relationships/hyperlink" Target="https://archive.org/download/ni-roms/roms/Sega%20-%20SG-1000.zip/Elevator%20Action%20%28Japan%29.zip" TargetMode="External"/><Relationship Id="rId80" Type="http://schemas.openxmlformats.org/officeDocument/2006/relationships/hyperlink" Target="https://archive.org/download/ni-roms/roms/Sega%20-%20SG-1000.zip/Doki%20Doki%20Penguin%20Land%20%28Taiwan%29%20%28Unl%29.zip" TargetMode="External"/><Relationship Id="rId82" Type="http://schemas.openxmlformats.org/officeDocument/2006/relationships/hyperlink" Target="https://archive.org/download/ni-roms/roms/Sega%20-%20SG-1000.zip/Dragon%20Wang%20%28Japan%29.zip" TargetMode="External"/><Relationship Id="rId81" Type="http://schemas.openxmlformats.org/officeDocument/2006/relationships/hyperlink" Target="https://archive.org/download/ni-roms/roms/Sega%20-%20SG-1000.zip/Dragon%20Wang%20%28Japan%29%20%28Rev%201%29.zip" TargetMode="External"/><Relationship Id="rId73" Type="http://schemas.openxmlformats.org/officeDocument/2006/relationships/hyperlink" Target="https://archive.org/download/ni-roms/roms/Sega%20-%20SG-1000.zip/Congo%20Bongo%20%28Japan%2C%20Europe%29%20%28Ja%29%20%28Rev%201%29%20%28Alt%29.zip" TargetMode="External"/><Relationship Id="rId72" Type="http://schemas.openxmlformats.org/officeDocument/2006/relationships/hyperlink" Target="https://archive.org/download/ni-roms/roms/Sega%20-%20SG-1000.zip/Congo%20Bongo%20%28Japan%29.zip" TargetMode="External"/><Relationship Id="rId75" Type="http://schemas.openxmlformats.org/officeDocument/2006/relationships/hyperlink" Target="https://archive.org/download/ni-roms/roms/Sega%20-%20SG-1000.zip/Congo%20Bongo%20%28Taiwan%29%20%28Unl%29.zip" TargetMode="External"/><Relationship Id="rId74" Type="http://schemas.openxmlformats.org/officeDocument/2006/relationships/hyperlink" Target="https://archive.org/download/ni-roms/roms/Sega%20-%20SG-1000.zip/Congo%20Bongo%20%28Japan%2C%20Europe%2C%20Australia%2C%20New%20Zealand%29%20%28En%29%20%28Rev%201%29.zip" TargetMode="External"/><Relationship Id="rId77" Type="http://schemas.openxmlformats.org/officeDocument/2006/relationships/hyperlink" Target="https://archive.org/download/ni-roms/roms/Sega%20-%20SG-1000.zip/Disk%20BASIC%20%28Japan%29%20%28Rev%201%29%20%28SF-7000%29%20%28Program%29.zip" TargetMode="External"/><Relationship Id="rId76" Type="http://schemas.openxmlformats.org/officeDocument/2006/relationships/hyperlink" Target="https://archive.org/download/ni-roms/roms/Sega%20-%20SG-1000.zip/Disk%20BASIC%20%26%20Yeno%20Demo%20%28Japan%29%20%28SF-7000%29%20%28Program%29.zip" TargetMode="External"/><Relationship Id="rId79" Type="http://schemas.openxmlformats.org/officeDocument/2006/relationships/hyperlink" Target="https://archive.org/download/ni-roms/roms/Sega%20-%20SG-1000.zip/Doki%20Doki%20Penguin%20Land%20%28Japan%29.zip" TargetMode="External"/><Relationship Id="rId78" Type="http://schemas.openxmlformats.org/officeDocument/2006/relationships/hyperlink" Target="https://archive.org/download/ni-roms/roms/Sega%20-%20SG-1000.zip/Disk%20BASIC%20%28Japan%29%20%28SF-7000%29%20%28Program%29.zip" TargetMode="External"/><Relationship Id="rId71" Type="http://schemas.openxmlformats.org/officeDocument/2006/relationships/hyperlink" Target="https://archive.org/download/ni-roms/roms/Sega%20-%20SG-1000.zip/Complete%20Arcade%20Pack%20Collection%2C%20The%20%28New%20Zealand%29%20%28SF-7000%29.zip" TargetMode="External"/><Relationship Id="rId70" Type="http://schemas.openxmlformats.org/officeDocument/2006/relationships/hyperlink" Target="https://archive.org/download/ni-roms/roms/Sega%20-%20SG-1000.zip/Circus%20Charlie%20%28Taiwan%29%20%28Unl%29.zip" TargetMode="External"/><Relationship Id="rId62" Type="http://schemas.openxmlformats.org/officeDocument/2006/relationships/hyperlink" Target="https://archive.org/download/ni-roms/roms/Sega%20-%20SG-1000.zip/Chuugaku%20Hisshuu%20Eisakubun%20-%20Chuugaku%201-Nen%20%28Japan%29%20%28SC-3000%29%20%28Program%29%20%28Alt%29.zip" TargetMode="External"/><Relationship Id="rId61" Type="http://schemas.openxmlformats.org/officeDocument/2006/relationships/hyperlink" Target="https://archive.org/download/ni-roms/roms/Sega%20-%20SG-1000.zip/Chuugaku%20Hisshuu%20Eibunpou%20-%20Chuugaku%202-Nen%20%28Japan%29%20%28SC-3000%29%20%28Program%29.zip" TargetMode="External"/><Relationship Id="rId64" Type="http://schemas.openxmlformats.org/officeDocument/2006/relationships/hyperlink" Target="https://archive.org/download/ni-roms/roms/Sega%20-%20SG-1000.zip/Chuugaku%20Hisshuu%20Eisakubun%20-%20Chuugaku%202-Nen%20%28Japan%29%20%28SC-3000%29%20%28Program%29%20%28Alt%29.zip" TargetMode="External"/><Relationship Id="rId63" Type="http://schemas.openxmlformats.org/officeDocument/2006/relationships/hyperlink" Target="https://archive.org/download/ni-roms/roms/Sega%20-%20SG-1000.zip/Chuugaku%20Hisshuu%20Eisakubun%20-%20Chuugaku%201-Nen%20%28Japan%29%20%28SC-3000%29%20%28Program%29.zip" TargetMode="External"/><Relationship Id="rId66" Type="http://schemas.openxmlformats.org/officeDocument/2006/relationships/hyperlink" Target="https://archive.org/download/ni-roms/roms/Sega%20-%20SG-1000.zip/Chuugaku%20Hisshuu%20Eitango%20-%20Chuugaku%201-Nen%20%28Japan%29%20%28SC-3000%29%20%28Program%29.zip" TargetMode="External"/><Relationship Id="rId65" Type="http://schemas.openxmlformats.org/officeDocument/2006/relationships/hyperlink" Target="https://archive.org/download/ni-roms/roms/Sega%20-%20SG-1000.zip/Chuugaku%20Hisshuu%20Eisakubun%20-%20Chuugaku%202-Nen%20%28Japan%29%20%28SC-3000%29%20%28Program%29.zip" TargetMode="External"/><Relationship Id="rId68" Type="http://schemas.openxmlformats.org/officeDocument/2006/relationships/hyperlink" Target="https://archive.org/download/ni-roms/roms/Sega%20-%20SG-1000.zip/Chuugaku%20Hisshuu%20Eitango%20-%20Chuugaku%202-Nen%20%28Japan%29%20%28SC-3000%29%20%28Program%29.zip" TargetMode="External"/><Relationship Id="rId67" Type="http://schemas.openxmlformats.org/officeDocument/2006/relationships/hyperlink" Target="https://archive.org/download/ni-roms/roms/Sega%20-%20SG-1000.zip/Chuugaku%20Hisshuu%20Eitango%20-%20Chuugaku%202-Nen%20%28Japan%29%20%28SC-3000%29%20%28Program%29%20%28Alt%29.zip" TargetMode="External"/><Relationship Id="rId60" Type="http://schemas.openxmlformats.org/officeDocument/2006/relationships/hyperlink" Target="https://archive.org/download/ni-roms/roms/Sega%20-%20SG-1000.zip/Chuugaku%20Hisshuu%20Eibunpou%20-%20Chuugaku%201-Nen%20%28Japan%29%20%28SC-3000%29%20%28Program%29.zip" TargetMode="External"/><Relationship Id="rId69" Type="http://schemas.openxmlformats.org/officeDocument/2006/relationships/hyperlink" Target="https://archive.org/download/ni-roms/roms/Sega%20-%20SG-1000.zip/Circus%20Charlie%20%28Korea%29%20%28Unl%29.zip" TargetMode="External"/><Relationship Id="rId51" Type="http://schemas.openxmlformats.org/officeDocument/2006/relationships/hyperlink" Target="https://archive.org/download/ni-roms/roms/Sega%20-%20SG-1000.zip/Championship%20Lode%20Runner%20%28Taiwan%29%20%28Unl%29.zip" TargetMode="External"/><Relationship Id="rId50" Type="http://schemas.openxmlformats.org/officeDocument/2006/relationships/hyperlink" Target="https://archive.org/download/ni-roms/roms/Sega%20-%20SG-1000.zip/Championship%20Lode%20Runner%20%28Japan%2C%20Australia%29%20%28Ja%29.zip" TargetMode="External"/><Relationship Id="rId53" Type="http://schemas.openxmlformats.org/officeDocument/2006/relationships/hyperlink" Target="https://archive.org/download/ni-roms/roms/Sega%20-%20SG-1000.zip/Cheril%20Perils%20Classic%20%28World%29%20%28PAL%29%20%28Aftermarket%29%20%28Unl%29.zip" TargetMode="External"/><Relationship Id="rId52" Type="http://schemas.openxmlformats.org/officeDocument/2006/relationships/hyperlink" Target="https://archive.org/download/ni-roms/roms/Sega%20-%20SG-1000.zip/Cheril%20Perils%20Classic%20%28World%29%20%28NTSC%29%20%28Aftermarket%29%20%28Unl%29.zip" TargetMode="External"/><Relationship Id="rId55" Type="http://schemas.openxmlformats.org/officeDocument/2006/relationships/hyperlink" Target="https://archive.org/download/ni-roms/roms/Sega%20-%20SG-1000.zip/Choplifter%20%28Japan%2C%20Australia%29%20%28Ja%29.zip" TargetMode="External"/><Relationship Id="rId54" Type="http://schemas.openxmlformats.org/officeDocument/2006/relationships/hyperlink" Target="https://archive.org/download/ni-roms/roms/Sega%20-%20SG-1000.zip/Choplifter%20%28Japan%2C%20Australia%29%20%28Ja%29%20%28Beta%29.zip" TargetMode="External"/><Relationship Id="rId57" Type="http://schemas.openxmlformats.org/officeDocument/2006/relationships/hyperlink" Target="https://archive.org/download/ni-roms/roms/Sega%20-%20SG-1000.zip/Choplifter%20%28Taiwan%29%20%28Chinese%20Logo%29%20%28Unl%29.zip" TargetMode="External"/><Relationship Id="rId56" Type="http://schemas.openxmlformats.org/officeDocument/2006/relationships/hyperlink" Target="https://archive.org/download/ni-roms/roms/Sega%20-%20SG-1000.zip/Choplifter%20%28Korea%29%20%28En%29%20%28Unl%29.zip" TargetMode="External"/><Relationship Id="rId59" Type="http://schemas.openxmlformats.org/officeDocument/2006/relationships/hyperlink" Target="https://archive.org/download/ni-roms/roms/Sega%20-%20SG-1000.zip/Choplifter%20%28Taiwan%29%20%28No%20Logo%29%20%28Unl%29.zip" TargetMode="External"/><Relationship Id="rId58" Type="http://schemas.openxmlformats.org/officeDocument/2006/relationships/hyperlink" Target="https://archive.org/download/ni-roms/roms/Sega%20-%20SG-1000.zip/Choplifter%20%28Taiwan%29%20%28English%20Logo%29%20%28Unl%29.zip" TargetMode="External"/><Relationship Id="rId95" Type="http://schemas.openxmlformats.org/officeDocument/2006/relationships/hyperlink" Target="https://archive.org/download/ni-roms/roms/Sega%20-%20SG-1000.zip/Flicky%20%28Japan%2C%20New%20Zealand%29%20%28Ja%29.zip" TargetMode="External"/><Relationship Id="rId94" Type="http://schemas.openxmlformats.org/officeDocument/2006/relationships/hyperlink" Target="https://archive.org/download/ni-roms/roms/Sega%20-%20SG-1000.zip/Flicky%20%28Japan%29%20%28Rev%201%29.zip" TargetMode="External"/><Relationship Id="rId97" Type="http://schemas.openxmlformats.org/officeDocument/2006/relationships/hyperlink" Target="https://archive.org/download/ni-roms/roms/Sega%20-%20SG-1000.zip/GP%20World%20%28Japan%29%20%28Rev%201%29.zip" TargetMode="External"/><Relationship Id="rId96" Type="http://schemas.openxmlformats.org/officeDocument/2006/relationships/hyperlink" Target="https://archive.org/download/ni-roms/roms/Sega%20-%20SG-1000.zip/Flicky%20%28Taiwan%29%20%28Unl%29.zip" TargetMode="External"/><Relationship Id="rId99" Type="http://schemas.openxmlformats.org/officeDocument/2006/relationships/hyperlink" Target="https://archive.org/download/ni-roms/roms/Sega%20-%20SG-1000.zip/GP%20World%20%28Taiwan%29%20%28Unl%29.zip" TargetMode="External"/><Relationship Id="rId98" Type="http://schemas.openxmlformats.org/officeDocument/2006/relationships/hyperlink" Target="https://archive.org/download/ni-roms/roms/Sega%20-%20SG-1000.zip/GP%20World%20%28Japan%29.zip" TargetMode="External"/><Relationship Id="rId91" Type="http://schemas.openxmlformats.org/officeDocument/2006/relationships/hyperlink" Target="https://archive.org/download/ni-roms/roms/Sega%20-%20SG-1000.zip/Exerion%20%28Japan%2C%20Europe%2C%20Australia%2C%20New%20Zealand%29%20%28En%29.zip" TargetMode="External"/><Relationship Id="rId90" Type="http://schemas.openxmlformats.org/officeDocument/2006/relationships/hyperlink" Target="https://archive.org/download/ni-roms/roms/Sega%20-%20SG-1000.zip/Elevator%20Action%20%28Taiwan%29%20%28Unl%29.zip" TargetMode="External"/><Relationship Id="rId93" Type="http://schemas.openxmlformats.org/officeDocument/2006/relationships/hyperlink" Target="https://archive.org/download/ni-roms/roms/Sega%20-%20SG-1000.zip/Exerion%20%28Taiwan%29%20%28Unl%29.zip" TargetMode="External"/><Relationship Id="rId92" Type="http://schemas.openxmlformats.org/officeDocument/2006/relationships/hyperlink" Target="https://archive.org/download/ni-roms/roms/Sega%20-%20SG-1000.zip/Exerion%20%28Korea%29%20%28Unl%29.zip" TargetMode="External"/><Relationship Id="rId228" Type="http://schemas.openxmlformats.org/officeDocument/2006/relationships/hyperlink" Target="https://archive.org/download/ni-roms/roms/Sega%20-%20SG-1000.zip/Tanoshii%20Sansuu%20-%20Shougaku%206-Nen%20Jou%20%28Japan%29%20%28SC-3000%29%20%28Program%29.zip" TargetMode="External"/><Relationship Id="rId227" Type="http://schemas.openxmlformats.org/officeDocument/2006/relationships/hyperlink" Target="https://archive.org/download/ni-roms/roms/Sega%20-%20SG-1000.zip/Tanoshii%20Sansuu%20-%20Shougaku%206-Nen%20Ge%20%28Japan%29%20%28SC-3000%29%20%28Program%29.zip" TargetMode="External"/><Relationship Id="rId226" Type="http://schemas.openxmlformats.org/officeDocument/2006/relationships/hyperlink" Target="https://archive.org/download/ni-roms/roms/Sega%20-%20SG-1000.zip/Tanoshii%20Sansuu%20-%20Shougaku%205-Nen%20Jou%20%28Japan%29%20%28SC-3000%29%20%28Program%29.zip" TargetMode="External"/><Relationship Id="rId225" Type="http://schemas.openxmlformats.org/officeDocument/2006/relationships/hyperlink" Target="https://archive.org/download/ni-roms/roms/Sega%20-%20SG-1000.zip/Tanoshii%20Sansuu%20-%20Shougaku%205-Nen%20Ge%20%28Japan%29%20%28SC-3000%29%20%28Program%29.zip" TargetMode="External"/><Relationship Id="rId229" Type="http://schemas.openxmlformats.org/officeDocument/2006/relationships/hyperlink" Target="https://archive.org/download/ni-roms/roms/Sega%20-%20SG-1000.zip/Terebi%20Oekaki%20%28Japan%29%20%28Program%29.zip" TargetMode="External"/><Relationship Id="rId220" Type="http://schemas.openxmlformats.org/officeDocument/2006/relationships/hyperlink" Target="https://archive.org/download/ni-roms/roms/Sega%20-%20SG-1000.zip/Super%20Tank%20%28Taiwan%29%20%28Unl%29.zip" TargetMode="External"/><Relationship Id="rId224" Type="http://schemas.openxmlformats.org/officeDocument/2006/relationships/hyperlink" Target="https://archive.org/download/ni-roms/roms/Sega%20-%20SG-1000.zip/Tanoshii%20Sansuu%20-%20Shougaku%204-Nen%20Jou%20%28Japan%29%20%28SC-3000%29%20%28Program%29.zip" TargetMode="External"/><Relationship Id="rId223" Type="http://schemas.openxmlformats.org/officeDocument/2006/relationships/hyperlink" Target="https://archive.org/download/ni-roms/roms/Sega%20-%20SG-1000.zip/Tanoshii%20Sansuu%20-%20Shougaku%204-Nen%20Jou%20%28Japan%29%20%28SC-3000%29%20%28Program%29%20%28Alt%29.zip" TargetMode="External"/><Relationship Id="rId222" Type="http://schemas.openxmlformats.org/officeDocument/2006/relationships/hyperlink" Target="https://archive.org/download/ni-roms/roms/Sega%20-%20SG-1000.zip/Tanoshii%20Sansuu%20-%20Shougaku%204-Nen%20Ge%20%28Japan%29%20%28SC-3000%29%20%28Program%29.zip" TargetMode="External"/><Relationship Id="rId221" Type="http://schemas.openxmlformats.org/officeDocument/2006/relationships/hyperlink" Target="https://archive.org/download/ni-roms/roms/Sega%20-%20SG-1000.zip/Tank%20Battalion%20%28Taiwan%29%20%28Unl%29.zip" TargetMode="External"/><Relationship Id="rId217" Type="http://schemas.openxmlformats.org/officeDocument/2006/relationships/hyperlink" Target="https://archive.org/download/ni-roms/roms/Sega%20-%20SG-1000.zip/Star%20Soldier%20%28Taiwan%29%20%28Unl%29.zip" TargetMode="External"/><Relationship Id="rId216" Type="http://schemas.openxmlformats.org/officeDocument/2006/relationships/hyperlink" Target="https://archive.org/download/ni-roms/roms/Sega%20-%20SG-1000.zip/Star%20Jacker%20%28Taiwan%29%20%28Unl%29.zip" TargetMode="External"/><Relationship Id="rId215" Type="http://schemas.openxmlformats.org/officeDocument/2006/relationships/hyperlink" Target="https://archive.org/download/ni-roms/roms/Sega%20-%20SG-1000.zip/Star%20Jacker%20%28Japan%2C%20Europe%2C%20Australia%2C%20New%20Zealand%29%20%28En%29%20%28Rev%201%29.zip" TargetMode="External"/><Relationship Id="rId214" Type="http://schemas.openxmlformats.org/officeDocument/2006/relationships/hyperlink" Target="https://archive.org/download/ni-roms/roms/Sega%20-%20SG-1000.zip/Star%20Jacker%20%28Japan%2C%20Europe%29%20%28En%29%20%28Rev%202%29.zip" TargetMode="External"/><Relationship Id="rId219" Type="http://schemas.openxmlformats.org/officeDocument/2006/relationships/hyperlink" Target="https://archive.org/download/ni-roms/roms/Sega%20-%20SG-1000.zip/Super%20Tank%20%28Korea%29%20%28Unl%29.zip" TargetMode="External"/><Relationship Id="rId218" Type="http://schemas.openxmlformats.org/officeDocument/2006/relationships/hyperlink" Target="https://archive.org/download/ni-roms/roms/Sega%20-%20SG-1000.zip/Super%20Tank%20%28Japan%29.zip" TargetMode="External"/><Relationship Id="rId213" Type="http://schemas.openxmlformats.org/officeDocument/2006/relationships/hyperlink" Target="https://archive.org/download/ni-roms/roms/Sega%20-%20SG-1000.zip/Star%20Jacker%20%28Japan%29.zip" TargetMode="External"/><Relationship Id="rId212" Type="http://schemas.openxmlformats.org/officeDocument/2006/relationships/hyperlink" Target="https://archive.org/download/ni-roms/roms/Sega%20-%20SG-1000.zip/Star%20Force%20%28Taiwan%29%20%28Unl%29.zip" TargetMode="External"/><Relationship Id="rId211" Type="http://schemas.openxmlformats.org/officeDocument/2006/relationships/hyperlink" Target="https://archive.org/download/ni-roms/roms/Sega%20-%20SG-1000.zip/Star%20Force%20%28Taiwan%29%20%28Unl%29%20%28Alt%29.zip" TargetMode="External"/><Relationship Id="rId210" Type="http://schemas.openxmlformats.org/officeDocument/2006/relationships/hyperlink" Target="https://archive.org/download/ni-roms/roms/Sega%20-%20SG-1000.zip/Star%20Force%20%28Japan%2C%20Australia%29%20%28Ja%29.zip" TargetMode="External"/><Relationship Id="rId248" Type="http://schemas.openxmlformats.org/officeDocument/2006/relationships/drawing" Target="../drawings/drawing20.xml"/><Relationship Id="rId247" Type="http://schemas.openxmlformats.org/officeDocument/2006/relationships/hyperlink" Target="https://archive.org/download/ni-roms/roms/Sega%20-%20SG-1000.zip/%5BBIOS%5D%20Othello%20Multivision%20%28Japan%29.zip" TargetMode="External"/><Relationship Id="rId242" Type="http://schemas.openxmlformats.org/officeDocument/2006/relationships/hyperlink" Target="https://archive.org/download/ni-roms/roms/Sega%20-%20SG-1000.zip/Zaxxon%20%28Taiwan%29%20%28Unl%29.zip" TargetMode="External"/><Relationship Id="rId241" Type="http://schemas.openxmlformats.org/officeDocument/2006/relationships/hyperlink" Target="https://archive.org/download/ni-roms/roms/Sega%20-%20SG-1000.zip/Zaxxon%20%28Japan%29.zip" TargetMode="External"/><Relationship Id="rId240" Type="http://schemas.openxmlformats.org/officeDocument/2006/relationships/hyperlink" Target="https://archive.org/download/ni-roms/roms/Sega%20-%20SG-1000.zip/Yie%20Ar%20Kung-Fu%20II%20%28Taiwan%29%20%28Unl%29.zip" TargetMode="External"/><Relationship Id="rId246" Type="http://schemas.openxmlformats.org/officeDocument/2006/relationships/hyperlink" Target="https://archive.org/download/ni-roms/roms/Sega%20-%20SG-1000.zip/Zoom%20909%20%28Taiwan%29%20%28Unl%29.zip" TargetMode="External"/><Relationship Id="rId245" Type="http://schemas.openxmlformats.org/officeDocument/2006/relationships/hyperlink" Target="https://archive.org/download/ni-roms/roms/Sega%20-%20SG-1000.zip/Zoom%20909%20%28Japan%29.zip" TargetMode="External"/><Relationship Id="rId244" Type="http://schemas.openxmlformats.org/officeDocument/2006/relationships/hyperlink" Target="https://archive.org/download/ni-roms/roms/Sega%20-%20SG-1000.zip/Zippy%20Race%20%28Taiwan%29%20%28Unl%29.zip" TargetMode="External"/><Relationship Id="rId243" Type="http://schemas.openxmlformats.org/officeDocument/2006/relationships/hyperlink" Target="https://archive.org/download/ni-roms/roms/Sega%20-%20SG-1000.zip/Zippy%20Race%20%28Japan%2C%20Australia%29%20%28Ja%29.zip" TargetMode="External"/><Relationship Id="rId239" Type="http://schemas.openxmlformats.org/officeDocument/2006/relationships/hyperlink" Target="https://archive.org/download/ni-roms/roms/Sega%20-%20SG-1000.zip/Yie%20Ar%20Kung-Fu%20%28Taiwan%29%20%28Unl%29.zip" TargetMode="External"/><Relationship Id="rId238" Type="http://schemas.openxmlformats.org/officeDocument/2006/relationships/hyperlink" Target="https://archive.org/download/ni-roms/roms/Sega%20-%20SG-1000.zip/Yamato%20%28Taiwan%29%20%28Unl%29.zip" TargetMode="External"/><Relationship Id="rId237" Type="http://schemas.openxmlformats.org/officeDocument/2006/relationships/hyperlink" Target="https://archive.org/download/ni-roms/roms/Sega%20-%20SG-1000.zip/Yamato%20%28Japan%2C%20Europe%2C%20Australia%2C%20New%20Zealand%29%20%28En%29.zip" TargetMode="External"/><Relationship Id="rId236" Type="http://schemas.openxmlformats.org/officeDocument/2006/relationships/hyperlink" Target="https://archive.org/download/ni-roms/roms/Sega%20-%20SG-1000.zip/Yamato%20%28Japan%29%20%28Alt%29.zip" TargetMode="External"/><Relationship Id="rId231" Type="http://schemas.openxmlformats.org/officeDocument/2006/relationships/hyperlink" Target="https://archive.org/download/ni-roms/roms/Sega%20-%20SG-1000.zip/Uranai%20Angel%20Cutie%20%28Japan%29%20%28SC-3000%29%20%28Program%29.zip" TargetMode="External"/><Relationship Id="rId230" Type="http://schemas.openxmlformats.org/officeDocument/2006/relationships/hyperlink" Target="https://archive.org/download/ni-roms/roms/Sega%20-%20SG-1000.zip/TwinBee%20%28Taiwan%29%20%28Unl%29.zip" TargetMode="External"/><Relationship Id="rId235" Type="http://schemas.openxmlformats.org/officeDocument/2006/relationships/hyperlink" Target="https://archive.org/download/ni-roms/roms/Sega%20-%20SG-1000.zip/Wonder%20Boy%20%28Taiwan%29%20%28Unl%29.zip" TargetMode="External"/><Relationship Id="rId234" Type="http://schemas.openxmlformats.org/officeDocument/2006/relationships/hyperlink" Target="https://archive.org/download/ni-roms/roms/Sega%20-%20SG-1000.zip/Wonder%20Boy%20%28Japan%2C%20Australia%29%20%28Ja%29.zip" TargetMode="External"/><Relationship Id="rId233" Type="http://schemas.openxmlformats.org/officeDocument/2006/relationships/hyperlink" Target="https://archive.org/download/ni-roms/roms/Sega%20-%20SG-1000.zip/Wonder%20Boy%20%28Japan%29%20%28Rev%201%29.zip" TargetMode="External"/><Relationship Id="rId232" Type="http://schemas.openxmlformats.org/officeDocument/2006/relationships/hyperlink" Target="https://archive.org/download/ni-roms/roms/Sega%20-%20SG-1000.zip/Vexed%20%28World%29%20%28v1.03%29%20%28Aftermarket%29%20%28Unl%29.zip" TargetMode="External"/><Relationship Id="rId206" Type="http://schemas.openxmlformats.org/officeDocument/2006/relationships/hyperlink" Target="https://archive.org/download/ni-roms/roms/Sega%20-%20SG-1000.zip/Space%20Invaders%20%28Japan%29.zip" TargetMode="External"/><Relationship Id="rId205" Type="http://schemas.openxmlformats.org/officeDocument/2006/relationships/hyperlink" Target="https://archive.org/download/ni-roms/roms/Sega%20-%20SG-1000.zip/Space%20Armor%20%28Japan%29%20%28Rev%201%29%20%28Othello%20Multivision%29.zip" TargetMode="External"/><Relationship Id="rId204" Type="http://schemas.openxmlformats.org/officeDocument/2006/relationships/hyperlink" Target="https://archive.org/download/ni-roms/roms/Sega%20-%20SG-1000.zip/Space%20Armor%20%28Japan%29%20%28Othello%20Multivision%29.zip" TargetMode="External"/><Relationship Id="rId203" Type="http://schemas.openxmlformats.org/officeDocument/2006/relationships/hyperlink" Target="https://archive.org/download/ni-roms/roms/Sega%20-%20SG-1000.zip/Space%20Armor%20%28Japan%29%20%28Othello%20Multivision%29%20%28Alt%29.zip" TargetMode="External"/><Relationship Id="rId209" Type="http://schemas.openxmlformats.org/officeDocument/2006/relationships/hyperlink" Target="https://archive.org/download/ni-roms/roms/Sega%20-%20SG-1000.zip/Space%20Slalom%20%28Japan%29.zip" TargetMode="External"/><Relationship Id="rId208" Type="http://schemas.openxmlformats.org/officeDocument/2006/relationships/hyperlink" Target="https://archive.org/download/ni-roms/roms/Sega%20-%20SG-1000.zip/Space%20Mountain%20%28Japan%29%20%28Othello%20Multivision%29.zip" TargetMode="External"/><Relationship Id="rId207" Type="http://schemas.openxmlformats.org/officeDocument/2006/relationships/hyperlink" Target="https://archive.org/download/ni-roms/roms/Sega%20-%20SG-1000.zip/Space%20Invaders%20%28Taiwan%29%20%28Unl%29.zip" TargetMode="External"/><Relationship Id="rId202" Type="http://schemas.openxmlformats.org/officeDocument/2006/relationships/hyperlink" Target="https://archive.org/download/ni-roms/roms/Sega%20-%20SG-1000.zip/Soukoban%20%28Taiwan%29%20%28Unl%29.zip" TargetMode="External"/><Relationship Id="rId201" Type="http://schemas.openxmlformats.org/officeDocument/2006/relationships/hyperlink" Target="https://archive.org/download/ni-roms/roms/Sega%20-%20SG-1000.zip/Soukoban%20%28Korea%29%20%28Unl%29.zip" TargetMode="External"/><Relationship Id="rId200" Type="http://schemas.openxmlformats.org/officeDocument/2006/relationships/hyperlink" Target="https://archive.org/download/ni-roms/roms/Sega%20-%20SG-1000.zip/Soukoban%20%28Japan%2C%20Australia%29%20%28Ja%29.zip" TargetMode="External"/><Relationship Id="rId1" Type="http://schemas.openxmlformats.org/officeDocument/2006/relationships/hyperlink" Target="https://archive.org/download/ni-roms/roms/Sega%20-%20SG-1000.zip/007%20James%20Bond%20%28Japan%29%20%28Othello%20Multivision%29%20%28Alt%29.zip" TargetMode="External"/><Relationship Id="rId2" Type="http://schemas.openxmlformats.org/officeDocument/2006/relationships/hyperlink" Target="https://archive.org/download/ni-roms/roms/Sega%20-%20SG-1000.zip/007%20James%20Bond%20%28Japan%29%20%28Othello%20Multivision%29.zip" TargetMode="External"/><Relationship Id="rId3" Type="http://schemas.openxmlformats.org/officeDocument/2006/relationships/hyperlink" Target="https://archive.org/download/ni-roms/roms/Sega%20-%20SG-1000.zip/007%20James%20Bond%20%28Taiwan%29%20%28Othello%20Multivision%29%20%28Unl%29.zip" TargetMode="External"/><Relationship Id="rId4" Type="http://schemas.openxmlformats.org/officeDocument/2006/relationships/hyperlink" Target="https://archive.org/download/ni-roms/roms/Sega%20-%20SG-1000.zip/Arno%20Dash%20%28World%29%20%28v1.00%29%20%28Aftermarket%29%20%28Unl%29.zip" TargetMode="External"/><Relationship Id="rId9" Type="http://schemas.openxmlformats.org/officeDocument/2006/relationships/hyperlink" Target="https://archive.org/download/ni-roms/roms/Sega%20-%20SG-1000.zip/Bank%20Panic%20%28Japan%29.zip" TargetMode="External"/><Relationship Id="rId5" Type="http://schemas.openxmlformats.org/officeDocument/2006/relationships/hyperlink" Target="https://archive.org/download/ni-roms/roms/Sega%20-%20SG-1000.zip/Arno%20Dash%20%28World%29%20%28v1.03%29%20%28Aftermarket%29%20%28Unl%29.zip" TargetMode="External"/><Relationship Id="rId6" Type="http://schemas.openxmlformats.org/officeDocument/2006/relationships/hyperlink" Target="https://archive.org/download/ni-roms/roms/Sega%20-%20SG-1000.zip/BASIC%20Level%20II%20%28Japan%29%20%28SC-3000%29%20%28Program%29.zip" TargetMode="External"/><Relationship Id="rId7" Type="http://schemas.openxmlformats.org/officeDocument/2006/relationships/hyperlink" Target="https://archive.org/download/ni-roms/roms/Sega%20-%20SG-1000.zip/BASIC%20Level%20III%20%28Europe%2C%20Australia%2C%20New%20Zealand%29%20%28SC-3000%29%20%28Program%29.zip" TargetMode="External"/><Relationship Id="rId8" Type="http://schemas.openxmlformats.org/officeDocument/2006/relationships/hyperlink" Target="https://archive.org/download/ni-roms/roms/Sega%20-%20SG-1000.zip/BASIC%20Level%20III%20%28Japan%29%20%28SC-3000%29%20%28Program%29.zip" TargetMode="External"/></Relationships>
</file>

<file path=xl/worksheets/_rels/sheet21.xml.rels><?xml version="1.0" encoding="UTF-8" standalone="yes"?><Relationships xmlns="http://schemas.openxmlformats.org/package/2006/relationships"><Relationship Id="rId11" Type="http://schemas.openxmlformats.org/officeDocument/2006/relationships/hyperlink" Target="https://archive.org/download/ni-roms/roms/SNK%20-%20NeoGeo%20Pocket.zip/%5BBIOS%5D%20SNK%20NeoGeo%20Pocket%20%28Japan%29%20%28En%29%20%28Beta%29.zip" TargetMode="External"/><Relationship Id="rId10" Type="http://schemas.openxmlformats.org/officeDocument/2006/relationships/hyperlink" Target="https://archive.org/download/ni-roms/roms/SNK%20-%20NeoGeo%20Pocket.zip/Shougi%20no%20Tatsujin%20%28Japan%29.zip" TargetMode="External"/><Relationship Id="rId13" Type="http://schemas.openxmlformats.org/officeDocument/2006/relationships/drawing" Target="../drawings/drawing21.xml"/><Relationship Id="rId12" Type="http://schemas.openxmlformats.org/officeDocument/2006/relationships/hyperlink" Target="https://archive.org/download/ni-roms/roms/SNK%20-%20NeoGeo%20Pocket.zip/%5BBIOS%5D%20SNK%20NeoGeo%20Pocket%20%28Japan%2C%20Europe%29%20%28En%29.zip" TargetMode="External"/><Relationship Id="rId1" Type="http://schemas.openxmlformats.org/officeDocument/2006/relationships/hyperlink" Target="https://archive.org/download/ni-roms/roms/SNK%20-%20NeoGeo%20Pocket.zip/Baseball%20Stars%20-%20Pocket%20Sports%20Series%20%28Japan%2C%20Europe%29%20%28En%2CJa%29.zip" TargetMode="External"/><Relationship Id="rId2" Type="http://schemas.openxmlformats.org/officeDocument/2006/relationships/hyperlink" Target="https://archive.org/download/ni-roms/roms/SNK%20-%20NeoGeo%20Pocket.zip/King%20of%20Fighters%20R-1%20-%20Pocket%20Fighting%20Series%20%28Japan%2C%20Europe%29%20%28En%2CJa%29.zip" TargetMode="External"/><Relationship Id="rId3" Type="http://schemas.openxmlformats.org/officeDocument/2006/relationships/hyperlink" Target="https://archive.org/download/ni-roms/roms/SNK%20-%20NeoGeo%20Pocket.zip/King%20of%20Fighters%20R-1%20-%20Pocket%20Kakutou%20Series%20%26%20Melon-chan%20no%20Seichou%20Nikki%20%28Japan%29%20%28Demo%29.zip" TargetMode="External"/><Relationship Id="rId4" Type="http://schemas.openxmlformats.org/officeDocument/2006/relationships/hyperlink" Target="https://archive.org/download/ni-roms/roms/SNK%20-%20NeoGeo%20Pocket.zip/Melon-chan%20no%20Seichou%20Nikki%20%28Japan%29.zip" TargetMode="External"/><Relationship Id="rId9" Type="http://schemas.openxmlformats.org/officeDocument/2006/relationships/hyperlink" Target="https://archive.org/download/ni-roms/roms/SNK%20-%20NeoGeo%20Pocket.zip/Samurai%20Shodown%21%20-%20Pocket%20Fighting%20Series%20%28Japan%2C%20Europe%29%20%28En%2CJa%29.zip" TargetMode="External"/><Relationship Id="rId5" Type="http://schemas.openxmlformats.org/officeDocument/2006/relationships/hyperlink" Target="https://archive.org/download/ni-roms/roms/SNK%20-%20NeoGeo%20Pocket.zip/Neo%20Cherry%20Master%20-%20Real%20Casino%20Series%20%28Japan%29%20%28En%2CJa%29.zip" TargetMode="External"/><Relationship Id="rId6" Type="http://schemas.openxmlformats.org/officeDocument/2006/relationships/hyperlink" Target="https://archive.org/download/ni-roms/roms/SNK%20-%20NeoGeo%20Pocket.zip/NeoGeo%20Cup%20%2798%20%28Japan%2C%20Europe%29%20%28En%2CJa%29.zip" TargetMode="External"/><Relationship Id="rId7" Type="http://schemas.openxmlformats.org/officeDocument/2006/relationships/hyperlink" Target="https://archive.org/download/ni-roms/roms/SNK%20-%20NeoGeo%20Pocket.zip/Pocket%20Tennis%20-%20Pocket%20Sports%20Series%20%28Japan%2C%20Europe%29%20%28En%2CJa%29.zip" TargetMode="External"/><Relationship Id="rId8" Type="http://schemas.openxmlformats.org/officeDocument/2006/relationships/hyperlink" Target="https://archive.org/download/ni-roms/roms/SNK%20-%20NeoGeo%20Pocket.zip/Renketsu%20Puzzle%20Tsunagete%20Pon%21%20%28Japan%29.zip" TargetMode="External"/></Relationships>
</file>

<file path=xl/worksheets/_rels/sheet22.xml.rels><?xml version="1.0" encoding="UTF-8" standalone="yes"?><Relationships xmlns="http://schemas.openxmlformats.org/package/2006/relationships"><Relationship Id="rId107" Type="http://schemas.openxmlformats.org/officeDocument/2006/relationships/hyperlink" Target="https://archive.org/download/ni-roms/roms/SNK%20-%20NeoGeo%20Pocket%20Color.zip/SNK%20vs.%20Capcom%20-%20Card%20Fighters%27%20Clash%20-%20SNK%20Version%20%28USA%2C%20Europe%29.zip" TargetMode="External"/><Relationship Id="rId106" Type="http://schemas.openxmlformats.org/officeDocument/2006/relationships/hyperlink" Target="https://archive.org/download/ni-roms/roms/SNK%20-%20NeoGeo%20Pocket%20Color.zip/SNK%20vs.%20Capcom%20-%20Card%20Fighters%27%20Clash%20-%20Capcom%20Version%20%28USA%2C%20Europe%29.zip" TargetMode="External"/><Relationship Id="rId105" Type="http://schemas.openxmlformats.org/officeDocument/2006/relationships/hyperlink" Target="https://archive.org/download/ni-roms/roms/SNK%20-%20NeoGeo%20Pocket%20Color.zip/SNK%20Gals%27%20Fighters%20%28USA%2C%20Europe%29.zip" TargetMode="External"/><Relationship Id="rId104" Type="http://schemas.openxmlformats.org/officeDocument/2006/relationships/hyperlink" Target="https://archive.org/download/ni-roms/roms/SNK%20-%20NeoGeo%20Pocket%20Color.zip/SNK%20Gals%27%20Fighters%20%28Japan%29.zip" TargetMode="External"/><Relationship Id="rId109" Type="http://schemas.openxmlformats.org/officeDocument/2006/relationships/hyperlink" Target="https://archive.org/download/ni-roms/roms/SNK%20-%20NeoGeo%20Pocket%20Color.zip/SNK%20vs.%20Capcom%20-%20Gekitotsu%20Card%20Fighters%20%28Japan%29%20%28Demo%29.zip" TargetMode="External"/><Relationship Id="rId108" Type="http://schemas.openxmlformats.org/officeDocument/2006/relationships/hyperlink" Target="https://archive.org/download/ni-roms/roms/SNK%20-%20NeoGeo%20Pocket%20Color.zip/SNK%20vs.%20Capcom%20-%20Card%20Fighters%202%20-%20Expand%20Edition%20%28Japan%29.zip" TargetMode="External"/><Relationship Id="rId103" Type="http://schemas.openxmlformats.org/officeDocument/2006/relationships/hyperlink" Target="https://archive.org/download/ni-roms/roms/SNK%20-%20NeoGeo%20Pocket%20Color.zip/Rockman%20-%20Battle%20%26%20Fighters%20%28Japan%29.zip" TargetMode="External"/><Relationship Id="rId102" Type="http://schemas.openxmlformats.org/officeDocument/2006/relationships/hyperlink" Target="https://archive.org/download/ni-roms/roms/SNK%20-%20NeoGeo%20Pocket%20Color.zip/Rockman%20-%20Battle%20%26%20Fighters%20%28Japan%29%20%28Demo%29.zip" TargetMode="External"/><Relationship Id="rId101" Type="http://schemas.openxmlformats.org/officeDocument/2006/relationships/hyperlink" Target="https://archive.org/download/ni-roms/roms/SNK%20-%20NeoGeo%20Pocket%20Color.zip/Renketsu%20Puzzle%20Tsunagete%20Pon%21%20Color%20%28Japan%29.zip" TargetMode="External"/><Relationship Id="rId100" Type="http://schemas.openxmlformats.org/officeDocument/2006/relationships/hyperlink" Target="https://archive.org/download/ni-roms/roms/SNK%20-%20NeoGeo%20Pocket%20Color.zip/Puzzle%20Link%202%20%28USA%2C%20Europe%29.zip" TargetMode="External"/><Relationship Id="rId129" Type="http://schemas.openxmlformats.org/officeDocument/2006/relationships/drawing" Target="../drawings/drawing22.xml"/><Relationship Id="rId128" Type="http://schemas.openxmlformats.org/officeDocument/2006/relationships/hyperlink" Target="https://archive.org/download/ni-roms/roms/SNK%20-%20NeoGeo%20Pocket%20Color.zip/%5BBIOS%5D%20SNK%20NeoGeo%20Pocket%20Color%20%28World%29%20%28En%2CJa%29.zip" TargetMode="External"/><Relationship Id="rId127" Type="http://schemas.openxmlformats.org/officeDocument/2006/relationships/hyperlink" Target="https://archive.org/download/ni-roms/roms/SNK%20-%20NeoGeo%20Pocket%20Color.zip/Wrestling%20Madness%20%28Japan%29%20%28En%29%20%28Beta%29.zip" TargetMode="External"/><Relationship Id="rId126" Type="http://schemas.openxmlformats.org/officeDocument/2006/relationships/hyperlink" Target="https://archive.org/download/ni-roms/roms/SNK%20-%20NeoGeo%20Pocket%20Color.zip/Tsunagete%20Pon%21%202%20%28Japan%29.zip" TargetMode="External"/><Relationship Id="rId121" Type="http://schemas.openxmlformats.org/officeDocument/2006/relationships/hyperlink" Target="https://archive.org/download/ni-roms/roms/SNK%20-%20NeoGeo%20Pocket%20Color.zip/Sonic%20The%20Hedgehog%20-%20Pocket%20Adventure%20%28World%29%20%28Beta%29%20%281999-10-22%29.zip" TargetMode="External"/><Relationship Id="rId120" Type="http://schemas.openxmlformats.org/officeDocument/2006/relationships/hyperlink" Target="https://archive.org/download/ni-roms/roms/SNK%20-%20NeoGeo%20Pocket%20Color.zip/Shougi%20no%20Tatsujin%20Color%20%28Japan%29.zip" TargetMode="External"/><Relationship Id="rId125" Type="http://schemas.openxmlformats.org/officeDocument/2006/relationships/hyperlink" Target="https://archive.org/download/ni-roms/roms/SNK%20-%20NeoGeo%20Pocket%20Color.zip/Super%20Real%20Mahjong%20-%20Premium%20Collection%20%28Japan%29.zip" TargetMode="External"/><Relationship Id="rId124" Type="http://schemas.openxmlformats.org/officeDocument/2006/relationships/hyperlink" Target="https://archive.org/download/ni-roms/roms/SNK%20-%20NeoGeo%20Pocket%20Color.zip/Soreike%21%21%20Hanafuda%20Doujou%20%28Japan%29.zip" TargetMode="External"/><Relationship Id="rId123" Type="http://schemas.openxmlformats.org/officeDocument/2006/relationships/hyperlink" Target="https://archive.org/download/ni-roms/roms/SNK%20-%20NeoGeo%20Pocket%20Color.zip/Sonic%20The%20Hedgehog%20-%20Pocket%20Adventure%20%28World%29%20%28En%2CJa%29.zip" TargetMode="External"/><Relationship Id="rId122" Type="http://schemas.openxmlformats.org/officeDocument/2006/relationships/hyperlink" Target="https://archive.org/download/ni-roms/roms/SNK%20-%20NeoGeo%20Pocket%20Color.zip/Sonic%20The%20Hedgehog%20-%20Pocket%20Adventure%20%28World%29%20%28Demo%29.zip" TargetMode="External"/><Relationship Id="rId118" Type="http://schemas.openxmlformats.org/officeDocument/2006/relationships/hyperlink" Target="https://archive.org/download/ni-roms/roms/SNK%20-%20NeoGeo%20Pocket%20Color.zip/Shanghai%20Mini%20%28World%29%20%28En%2CJa%29.zip" TargetMode="External"/><Relationship Id="rId117" Type="http://schemas.openxmlformats.org/officeDocument/2006/relationships/hyperlink" Target="https://archive.org/download/ni-roms/roms/SNK%20-%20NeoGeo%20Pocket%20Color.zip/Shanghai%20Mini%20%28World%29%20%28En%2CJa%29%20%28Beta%202%29.zip" TargetMode="External"/><Relationship Id="rId116" Type="http://schemas.openxmlformats.org/officeDocument/2006/relationships/hyperlink" Target="https://archive.org/download/ni-roms/roms/SNK%20-%20NeoGeo%20Pocket%20Color.zip/Shanghai%20Mini%20%28World%29%20%28En%2CJa%29%20%28Beta%201%29.zip" TargetMode="External"/><Relationship Id="rId115" Type="http://schemas.openxmlformats.org/officeDocument/2006/relationships/hyperlink" Target="https://archive.org/download/ni-roms/roms/SNK%20-%20NeoGeo%20Pocket%20Color.zip/Samurai%20Shodown%21%202%20-%20Pocket%20Fighting%20Series%20%28World%29%20%28En%2CJa%29.zip" TargetMode="External"/><Relationship Id="rId119" Type="http://schemas.openxmlformats.org/officeDocument/2006/relationships/hyperlink" Target="https://archive.org/download/ni-roms/roms/SNK%20-%20NeoGeo%20Pocket%20Color.zip/Shinki%20Sekai%20Evolution%20-%20Hateshinai%20Dungeon%20%28Japan%29.zip" TargetMode="External"/><Relationship Id="rId110" Type="http://schemas.openxmlformats.org/officeDocument/2006/relationships/hyperlink" Target="https://archive.org/download/ni-roms/roms/SNK%20-%20NeoGeo%20Pocket%20Color.zip/SNK%20vs.%20Capcom%20-%20Gekitotsu%20Card%20Fighters%20-%20Capcom%20Supporter%20Version%20%28Japan%29.zip" TargetMode="External"/><Relationship Id="rId114" Type="http://schemas.openxmlformats.org/officeDocument/2006/relationships/hyperlink" Target="https://archive.org/download/ni-roms/roms/SNK%20-%20NeoGeo%20Pocket%20Color.zip/SNK%20vs.%20Capcom%20-%20The%20Match%20of%20the%20Millennium%20%28World%29%20%28En%2CJa%29.zip" TargetMode="External"/><Relationship Id="rId113" Type="http://schemas.openxmlformats.org/officeDocument/2006/relationships/hyperlink" Target="https://archive.org/download/ni-roms/roms/SNK%20-%20NeoGeo%20Pocket%20Color.zip/SNK%20vs.%20Capcom%20-%20The%20Match%20of%20the%20Millennium%20%28Japan%29%20%28Demo%29.zip" TargetMode="External"/><Relationship Id="rId112" Type="http://schemas.openxmlformats.org/officeDocument/2006/relationships/hyperlink" Target="https://archive.org/download/ni-roms/roms/SNK%20-%20NeoGeo%20Pocket%20Color.zip/SNK%20vs.%20Capcom%20-%20Gekitotsu%20Card%20Fighters%20-%20SNK%20Supporter%20Version%20%28Japan%29.zip" TargetMode="External"/><Relationship Id="rId111" Type="http://schemas.openxmlformats.org/officeDocument/2006/relationships/hyperlink" Target="https://archive.org/download/ni-roms/roms/SNK%20-%20NeoGeo%20Pocket%20Color.zip/SNK%20vs.%20Capcom%20-%20Gekitotsu%20Card%20Fighters%20-%20SNK%20Supporter%20Version%20%28Japan%29%20%28Demo%29.zip" TargetMode="External"/><Relationship Id="rId40" Type="http://schemas.openxmlformats.org/officeDocument/2006/relationships/hyperlink" Target="https://archive.org/download/ni-roms/roms/SNK%20-%20NeoGeo%20Pocket%20Color.zip/King%20of%20Fighters%20R-2%20-%20Pocket%20Fighting%20Series%20%28World%29%20%28En%2CJa%29.zip" TargetMode="External"/><Relationship Id="rId42" Type="http://schemas.openxmlformats.org/officeDocument/2006/relationships/hyperlink" Target="https://archive.org/download/ni-roms/roms/SNK%20-%20NeoGeo%20Pocket%20Color.zip/Koi%20Koi%20Mahjong%20%28Japan%29%20%28v08%29.zip" TargetMode="External"/><Relationship Id="rId41" Type="http://schemas.openxmlformats.org/officeDocument/2006/relationships/hyperlink" Target="https://archive.org/download/ni-roms/roms/SNK%20-%20NeoGeo%20Pocket%20Color.zip/Koi%20Koi%20Mahjong%20%28Japan%29%20%28v0B%29.zip" TargetMode="External"/><Relationship Id="rId44" Type="http://schemas.openxmlformats.org/officeDocument/2006/relationships/hyperlink" Target="https://archive.org/download/ni-roms/roms/SNK%20-%20NeoGeo%20Pocket%20Color.zip/Magical%20Drop%20Pocket%20%28Japan%29%20%28Demo%29.zip" TargetMode="External"/><Relationship Id="rId43" Type="http://schemas.openxmlformats.org/officeDocument/2006/relationships/hyperlink" Target="https://archive.org/download/ni-roms/roms/SNK%20-%20NeoGeo%20Pocket%20Color.zip/Last%20Blade%2C%20The%20-%20Beyond%20the%20Destiny%20%28USA%2C%20Europe%29.zip" TargetMode="External"/><Relationship Id="rId46" Type="http://schemas.openxmlformats.org/officeDocument/2006/relationships/hyperlink" Target="https://archive.org/download/ni-roms/roms/SNK%20-%20NeoGeo%20Pocket%20Color.zip/Magical%20Drop%20Pocket%20%28USA%2C%20Europe%29.zip" TargetMode="External"/><Relationship Id="rId45" Type="http://schemas.openxmlformats.org/officeDocument/2006/relationships/hyperlink" Target="https://archive.org/download/ni-roms/roms/SNK%20-%20NeoGeo%20Pocket%20Color.zip/Magical%20Drop%20Pocket%20%28Japan%29.zip" TargetMode="External"/><Relationship Id="rId48" Type="http://schemas.openxmlformats.org/officeDocument/2006/relationships/hyperlink" Target="https://archive.org/download/ni-roms/roms/SNK%20-%20NeoGeo%20Pocket%20Color.zip/Metal%20Slug%20-%201st%20Mission%20%28World%29%20%28En%2CJa%29.zip" TargetMode="External"/><Relationship Id="rId47" Type="http://schemas.openxmlformats.org/officeDocument/2006/relationships/hyperlink" Target="https://archive.org/download/ni-roms/roms/SNK%20-%20NeoGeo%20Pocket%20Color.zip/Memories%20Off%20-%20Pure%20%28Japan%29.zip" TargetMode="External"/><Relationship Id="rId49" Type="http://schemas.openxmlformats.org/officeDocument/2006/relationships/hyperlink" Target="https://archive.org/download/ni-roms/roms/SNK%20-%20NeoGeo%20Pocket%20Color.zip/Metal%20Slug%20-%202nd%20Mission%20%28World%29%20%28En%2CJa%29%20%28Demo%29.zip" TargetMode="External"/><Relationship Id="rId31" Type="http://schemas.openxmlformats.org/officeDocument/2006/relationships/hyperlink" Target="https://archive.org/download/ni-roms/roms/SNK%20-%20NeoGeo%20Pocket%20Color.zip/Faselei%21%20%28Japan%29.zip" TargetMode="External"/><Relationship Id="rId30" Type="http://schemas.openxmlformats.org/officeDocument/2006/relationships/hyperlink" Target="https://archive.org/download/ni-roms/roms/SNK%20-%20NeoGeo%20Pocket%20Color.zip/Fantastic%20Night%20Dreams%20-%20Cotton%20%28Japan%29.zip" TargetMode="External"/><Relationship Id="rId33" Type="http://schemas.openxmlformats.org/officeDocument/2006/relationships/hyperlink" Target="https://archive.org/download/ni-roms/roms/SNK%20-%20NeoGeo%20Pocket%20Color.zip/Fatal%20Fury%20F-Contact%20-%20Pocket%20Fighting%20Series%20%28World%29%20%28En%2CJa%29.zip" TargetMode="External"/><Relationship Id="rId32" Type="http://schemas.openxmlformats.org/officeDocument/2006/relationships/hyperlink" Target="https://archive.org/download/ni-roms/roms/SNK%20-%20NeoGeo%20Pocket%20Color.zip/Faselei%21%20%28USA%2C%20Europe%29.zip" TargetMode="External"/><Relationship Id="rId35" Type="http://schemas.openxmlformats.org/officeDocument/2006/relationships/hyperlink" Target="https://archive.org/download/ni-roms/roms/SNK%20-%20NeoGeo%20Pocket%20Color.zip/Infinity%20Cure%20%28Japan%29.zip" TargetMode="External"/><Relationship Id="rId34" Type="http://schemas.openxmlformats.org/officeDocument/2006/relationships/hyperlink" Target="https://archive.org/download/ni-roms/roms/SNK%20-%20NeoGeo%20Pocket%20Color.zip/Ganbare%20Neo%20Poke-kun%20%28Kari%29%20%28Japan%29.zip" TargetMode="External"/><Relationship Id="rId37" Type="http://schemas.openxmlformats.org/officeDocument/2006/relationships/hyperlink" Target="https://archive.org/download/ni-roms/roms/SNK%20-%20NeoGeo%20Pocket%20Color.zip/King%20of%20Fighters%2C%20The%20-%20Battle%20de%20Paradise%20%28Japan%29.zip" TargetMode="External"/><Relationship Id="rId36" Type="http://schemas.openxmlformats.org/officeDocument/2006/relationships/hyperlink" Target="https://archive.org/download/ni-roms/roms/SNK%20-%20NeoGeo%20Pocket%20Color.zip/Kikou%20Seiki%20Unitron%20-%20Sono%20Tsuide.%20Hikari%20Umareru%20Chi%20Yori.%20%28Japan%29.zip" TargetMode="External"/><Relationship Id="rId39" Type="http://schemas.openxmlformats.org/officeDocument/2006/relationships/hyperlink" Target="https://archive.org/download/ni-roms/roms/SNK%20-%20NeoGeo%20Pocket%20Color.zip/King%20of%20Fighters%20R-2%20-%20Pocket%20Fighting%20Series%20%28Japan%29%20%28En%2CJa%29%20%28Demo%202%29.zip" TargetMode="External"/><Relationship Id="rId38" Type="http://schemas.openxmlformats.org/officeDocument/2006/relationships/hyperlink" Target="https://archive.org/download/ni-roms/roms/SNK%20-%20NeoGeo%20Pocket%20Color.zip/King%20of%20Fighters%20R-2%20-%20Pocket%20Fighting%20Series%20%28Japan%29%20%28En%2CJa%29%20%28Demo%201%29.zip" TargetMode="External"/><Relationship Id="rId20" Type="http://schemas.openxmlformats.org/officeDocument/2006/relationships/hyperlink" Target="https://archive.org/download/ni-roms/roms/SNK%20-%20NeoGeo%20Pocket%20Color.zip/Dive%20Alert%20-%20Becky%27s%20Version%20%28USA%2C%20Europe%29.zip" TargetMode="External"/><Relationship Id="rId22" Type="http://schemas.openxmlformats.org/officeDocument/2006/relationships/hyperlink" Target="https://archive.org/download/ni-roms/roms/SNK%20-%20NeoGeo%20Pocket%20Color.zip/Dive%20Alert%20-%20Burn%20Hen%20%28Japan%29.zip" TargetMode="External"/><Relationship Id="rId21" Type="http://schemas.openxmlformats.org/officeDocument/2006/relationships/hyperlink" Target="https://archive.org/download/ni-roms/roms/SNK%20-%20NeoGeo%20Pocket%20Color.zip/Dive%20Alert%20-%20Burn%20Hen%20%28Japan%29%20%28Beta%29.zip" TargetMode="External"/><Relationship Id="rId24" Type="http://schemas.openxmlformats.org/officeDocument/2006/relationships/hyperlink" Target="https://archive.org/download/ni-roms/roms/SNK%20-%20NeoGeo%20Pocket%20Color.zip/Dive%20Alert%20-%20Rebecca%20Hen%20%28Japan%29.zip" TargetMode="External"/><Relationship Id="rId23" Type="http://schemas.openxmlformats.org/officeDocument/2006/relationships/hyperlink" Target="https://archive.org/download/ni-roms/roms/SNK%20-%20NeoGeo%20Pocket%20Color.zip/Dive%20Alert%20-%20Matt%27s%20Version%20%28USA%2C%20Europe%29.zip" TargetMode="External"/><Relationship Id="rId26" Type="http://schemas.openxmlformats.org/officeDocument/2006/relationships/hyperlink" Target="https://archive.org/download/ni-roms/roms/SNK%20-%20NeoGeo%20Pocket%20Color.zip/Dynamite%20Slugger%20%28Japan%2C%20Europe%29%20%28En%2CJa%29.zip" TargetMode="External"/><Relationship Id="rId25" Type="http://schemas.openxmlformats.org/officeDocument/2006/relationships/hyperlink" Target="https://archive.org/download/ni-roms/roms/SNK%20-%20NeoGeo%20Pocket%20Color.zip/Dokodemo%20Mahjong%20%28Japan%29.zip" TargetMode="External"/><Relationship Id="rId28" Type="http://schemas.openxmlformats.org/officeDocument/2006/relationships/hyperlink" Target="https://archive.org/download/ni-roms/roms/SNK%20-%20NeoGeo%20Pocket%20Color.zip/Evolution%20-%20Eternal%20Dungeons%20%28Europe%29%20%28vA1%29.zip" TargetMode="External"/><Relationship Id="rId27" Type="http://schemas.openxmlformats.org/officeDocument/2006/relationships/hyperlink" Target="https://archive.org/download/ni-roms/roms/SNK%20-%20NeoGeo%20Pocket%20Color.zip/Evolution%20-%20Eternal%20Dungeons%20%28Europe%29%20%28v03%29.zip" TargetMode="External"/><Relationship Id="rId29" Type="http://schemas.openxmlformats.org/officeDocument/2006/relationships/hyperlink" Target="https://archive.org/download/ni-roms/roms/SNK%20-%20NeoGeo%20Pocket%20Color.zip/Fantastic%20Night%20Dreams%20-%20Cotton%20%28Europe%29.zip" TargetMode="External"/><Relationship Id="rId11" Type="http://schemas.openxmlformats.org/officeDocument/2006/relationships/hyperlink" Target="https://archive.org/download/ni-roms/roms/SNK%20-%20NeoGeo%20Pocket%20Color.zip/Cool%20Cool%20Jam%20%28Japan%29.zip" TargetMode="External"/><Relationship Id="rId10" Type="http://schemas.openxmlformats.org/officeDocument/2006/relationships/hyperlink" Target="https://archive.org/download/ni-roms/roms/SNK%20-%20NeoGeo%20Pocket%20Color.zip/Cool%20Boarders%20Pocket%20%28Japan%2C%20Europe%29%20%28En%2CJa%29.zip" TargetMode="External"/><Relationship Id="rId13" Type="http://schemas.openxmlformats.org/officeDocument/2006/relationships/hyperlink" Target="https://archive.org/download/ni-roms/roms/SNK%20-%20NeoGeo%20Pocket%20Color.zip/Crush%20Roller%20%28World%29%20%28En%2CJa%29.zip" TargetMode="External"/><Relationship Id="rId12" Type="http://schemas.openxmlformats.org/officeDocument/2006/relationships/hyperlink" Target="https://archive.org/download/ni-roms/roms/SNK%20-%20NeoGeo%20Pocket%20Color.zip/Cool%20Cool%20Jam%20%28USA%29%20%28Proto%29.zip" TargetMode="External"/><Relationship Id="rId15" Type="http://schemas.openxmlformats.org/officeDocument/2006/relationships/hyperlink" Target="https://archive.org/download/ni-roms/roms/SNK%20-%20NeoGeo%20Pocket%20Color.zip/Delta%20Warp%20%28Japan%29%20%28Demo%29.zip" TargetMode="External"/><Relationship Id="rId14" Type="http://schemas.openxmlformats.org/officeDocument/2006/relationships/hyperlink" Target="https://archive.org/download/ni-roms/roms/SNK%20-%20NeoGeo%20Pocket%20Color.zip/Dark%20Arms%20-%20Beast%20Buster%201999%20%28World%29%20%28En%2CJa%29.zip" TargetMode="External"/><Relationship Id="rId17" Type="http://schemas.openxmlformats.org/officeDocument/2006/relationships/hyperlink" Target="https://archive.org/download/ni-roms/roms/SNK%20-%20NeoGeo%20Pocket%20Color.zip/Densetsu%20no%20Ogre%20Battle%20Gaiden%20-%20Zenobia%20no%20Ouji%20%28Japan%29.zip" TargetMode="External"/><Relationship Id="rId16" Type="http://schemas.openxmlformats.org/officeDocument/2006/relationships/hyperlink" Target="https://archive.org/download/ni-roms/roms/SNK%20-%20NeoGeo%20Pocket%20Color.zip/Delta%20Warp%20%28Japan%29%20%28En%2CJa%29.zip" TargetMode="External"/><Relationship Id="rId19" Type="http://schemas.openxmlformats.org/officeDocument/2006/relationships/hyperlink" Target="https://archive.org/download/ni-roms/roms/SNK%20-%20NeoGeo%20Pocket%20Color.zip/Densha%20de%20Go%21%202%20on%20NeoGeo%20Pocket%20%28Japan%29.zip" TargetMode="External"/><Relationship Id="rId18" Type="http://schemas.openxmlformats.org/officeDocument/2006/relationships/hyperlink" Target="https://archive.org/download/ni-roms/roms/SNK%20-%20NeoGeo%20Pocket%20Color.zip/Densha%20de%20Go%21%202%20on%20NeoGeo%20Pocket%20%28Japan%29%20%28Demo%29.zip" TargetMode="External"/><Relationship Id="rId84" Type="http://schemas.openxmlformats.org/officeDocument/2006/relationships/hyperlink" Target="https://archive.org/download/ni-roms/roms/SNK%20-%20NeoGeo%20Pocket%20Color.zip/Pachi-Slot%20Aruze%20Oukoku%20Pocket%20-%20e-CUP%20%28Japan%29%20%28v04%29.zip" TargetMode="External"/><Relationship Id="rId83" Type="http://schemas.openxmlformats.org/officeDocument/2006/relationships/hyperlink" Target="https://archive.org/download/ni-roms/roms/SNK%20-%20NeoGeo%20Pocket%20Color.zip/Pachi-Slot%20Aruze%20Oukoku%20Pocket%20-%20e-CUP%20%28Japan%29%20%28v03%29.zip" TargetMode="External"/><Relationship Id="rId86" Type="http://schemas.openxmlformats.org/officeDocument/2006/relationships/hyperlink" Target="https://archive.org/download/ni-roms/roms/SNK%20-%20NeoGeo%20Pocket%20Color.zip/Pachinko%20Hisshou%20Guide%20-%20Pocket%20Parlor%20%28Japan%29.zip" TargetMode="External"/><Relationship Id="rId85" Type="http://schemas.openxmlformats.org/officeDocument/2006/relationships/hyperlink" Target="https://archive.org/download/ni-roms/roms/SNK%20-%20NeoGeo%20Pocket%20Color.zip/Pachinko%20Hisshou%20Guide%20-%20Pocket%20Parlor%20%28Japan%29%20%28Beta%29.zip" TargetMode="External"/><Relationship Id="rId88" Type="http://schemas.openxmlformats.org/officeDocument/2006/relationships/hyperlink" Target="https://archive.org/download/ni-roms/roms/SNK%20-%20NeoGeo%20Pocket%20Color.zip/Party%20Mail%20%28Japan%29.zip" TargetMode="External"/><Relationship Id="rId87" Type="http://schemas.openxmlformats.org/officeDocument/2006/relationships/hyperlink" Target="https://archive.org/download/ni-roms/roms/SNK%20-%20NeoGeo%20Pocket%20Color.zip/Party%20Mail%20%28Japan%29%20%28Beta%29.zip" TargetMode="External"/><Relationship Id="rId89" Type="http://schemas.openxmlformats.org/officeDocument/2006/relationships/hyperlink" Target="https://archive.org/download/ni-roms/roms/SNK%20-%20NeoGeo%20Pocket%20Color.zip/Picture%20Puzzle%20%28Europe%29.zip" TargetMode="External"/><Relationship Id="rId80" Type="http://schemas.openxmlformats.org/officeDocument/2006/relationships/hyperlink" Target="https://archive.org/download/ni-roms/roms/SNK%20-%20NeoGeo%20Pocket%20Color.zip/Pachi-Slot%20Aruze%20Oukoku%20Pocket%20-%20Ohanabi%20%28Japan%29.zip" TargetMode="External"/><Relationship Id="rId82" Type="http://schemas.openxmlformats.org/officeDocument/2006/relationships/hyperlink" Target="https://archive.org/download/ni-roms/roms/SNK%20-%20NeoGeo%20Pocket%20Color.zip/Pachi-Slot%20Aruze%20Oukoku%20Pocket%20-%20Ward%20of%20Lights%20%28Japan%29%20%28v04%29.zip" TargetMode="External"/><Relationship Id="rId81" Type="http://schemas.openxmlformats.org/officeDocument/2006/relationships/hyperlink" Target="https://archive.org/download/ni-roms/roms/SNK%20-%20NeoGeo%20Pocket%20Color.zip/Pachi-Slot%20Aruze%20Oukoku%20Pocket%20-%20Ward%20of%20Lights%20%28Japan%29%20%28v03%29.zip" TargetMode="External"/><Relationship Id="rId73" Type="http://schemas.openxmlformats.org/officeDocument/2006/relationships/hyperlink" Target="https://archive.org/download/ni-roms/roms/SNK%20-%20NeoGeo%20Pocket%20Color.zip/Pachi-Slot%20Aruze%20Oukoku%20Pocket%20-%20Azteca%20%28Japan%29%20%28v04%29.zip" TargetMode="External"/><Relationship Id="rId72" Type="http://schemas.openxmlformats.org/officeDocument/2006/relationships/hyperlink" Target="https://archive.org/download/ni-roms/roms/SNK%20-%20NeoGeo%20Pocket%20Color.zip/Pachi-Slot%20Aruze%20Oukoku%20Pocket%20-%20Azteca%20%28Japan%29%20%28v03%29.zip" TargetMode="External"/><Relationship Id="rId75" Type="http://schemas.openxmlformats.org/officeDocument/2006/relationships/hyperlink" Target="https://archive.org/download/ni-roms/roms/SNK%20-%20NeoGeo%20Pocket%20Color.zip/Pachi-Slot%20Aruze%20Oukoku%20Pocket%20-%20Dekahel%202%20%28Japan%29.zip" TargetMode="External"/><Relationship Id="rId74" Type="http://schemas.openxmlformats.org/officeDocument/2006/relationships/hyperlink" Target="https://archive.org/download/ni-roms/roms/SNK%20-%20NeoGeo%20Pocket%20Color.zip/Pachi-Slot%20Aruze%20Oukoku%20Pocket%20-%20Azteca%20%28Japan%29%20%28v06%29.zip" TargetMode="External"/><Relationship Id="rId77" Type="http://schemas.openxmlformats.org/officeDocument/2006/relationships/hyperlink" Target="https://archive.org/download/ni-roms/roms/SNK%20-%20NeoGeo%20Pocket%20Color.zip/Pachi-Slot%20Aruze%20Oukoku%20Pocket%20-%20Hanabi%20%28Japan%29%20%28v03%29.zip" TargetMode="External"/><Relationship Id="rId76" Type="http://schemas.openxmlformats.org/officeDocument/2006/relationships/hyperlink" Target="https://archive.org/download/ni-roms/roms/SNK%20-%20NeoGeo%20Pocket%20Color.zip/Pachi-Slot%20Aruze%20Oukoku%20Pocket%20-%20Delsol%202%20%28Japan%29.zip" TargetMode="External"/><Relationship Id="rId79" Type="http://schemas.openxmlformats.org/officeDocument/2006/relationships/hyperlink" Target="https://archive.org/download/ni-roms/roms/SNK%20-%20NeoGeo%20Pocket%20Color.zip/Pachi-Slot%20Aruze%20Oukoku%20Pocket%20-%20Hanabi%20%28Japan%29%20%28v05%29.zip" TargetMode="External"/><Relationship Id="rId78" Type="http://schemas.openxmlformats.org/officeDocument/2006/relationships/hyperlink" Target="https://archive.org/download/ni-roms/roms/SNK%20-%20NeoGeo%20Pocket%20Color.zip/Pachi-Slot%20Aruze%20Oukoku%20Pocket%20-%20Hanabi%20%28Japan%29%20%28v04%29.zip" TargetMode="External"/><Relationship Id="rId71" Type="http://schemas.openxmlformats.org/officeDocument/2006/relationships/hyperlink" Target="https://archive.org/download/ni-roms/roms/SNK%20-%20NeoGeo%20Pocket%20Color.zip/Pachi-Slot%20Aruze%20Oukoku%20-%20Porcano%202%20%28Japan%29.zip" TargetMode="External"/><Relationship Id="rId70" Type="http://schemas.openxmlformats.org/officeDocument/2006/relationships/hyperlink" Target="https://archive.org/download/ni-roms/roms/SNK%20-%20NeoGeo%20Pocket%20Color.zip/Pac-Man%20%28World%29%20%28En%2CJa%29.zip" TargetMode="External"/><Relationship Id="rId62" Type="http://schemas.openxmlformats.org/officeDocument/2006/relationships/hyperlink" Target="https://archive.org/download/ni-roms/roms/SNK%20-%20NeoGeo%20Pocket%20Color.zip/NeoGeo%20Cup%20%2798%20Plus%20Color%20-%20Pocket%20Sports%20Series%20%28World%29%20%28En%2CJa%29.zip" TargetMode="External"/><Relationship Id="rId61" Type="http://schemas.openxmlformats.org/officeDocument/2006/relationships/hyperlink" Target="https://archive.org/download/ni-roms/roms/SNK%20-%20NeoGeo%20Pocket%20Color.zip/Neo%20Dragon%27s%20Wild%20-%20Real%20Casino%20Series%20%28World%29%20%28En%2CJa%29%20%28v13%29.zip" TargetMode="External"/><Relationship Id="rId64" Type="http://schemas.openxmlformats.org/officeDocument/2006/relationships/hyperlink" Target="https://archive.org/download/ni-roms/roms/SNK%20-%20NeoGeo%20Pocket%20Color.zip/Neo%20Poke%20Pro%20Yakyuu%20%28Japan%29%20%28v1F%29.zip" TargetMode="External"/><Relationship Id="rId63" Type="http://schemas.openxmlformats.org/officeDocument/2006/relationships/hyperlink" Target="https://archive.org/download/ni-roms/roms/SNK%20-%20NeoGeo%20Pocket%20Color.zip/Neo%20Mystery%20Bonus%20-%20Pocket%20Casino%20Series%20%28World%29%20%28En%2CJa%29.zip" TargetMode="External"/><Relationship Id="rId66" Type="http://schemas.openxmlformats.org/officeDocument/2006/relationships/hyperlink" Target="https://archive.org/download/ni-roms/roms/SNK%20-%20NeoGeo%20Pocket%20Color.zip/Neo%20Turf%20Masters%20%28World%29%20%28En%2CJa%29.zip" TargetMode="External"/><Relationship Id="rId65" Type="http://schemas.openxmlformats.org/officeDocument/2006/relationships/hyperlink" Target="https://archive.org/download/ni-roms/roms/SNK%20-%20NeoGeo%20Pocket%20Color.zip/Neo%20Poke%20Pro%20Yakyuu%20%28Japan%29%20%28v32%29.zip" TargetMode="External"/><Relationship Id="rId68" Type="http://schemas.openxmlformats.org/officeDocument/2006/relationships/hyperlink" Target="https://archive.org/download/ni-roms/roms/SNK%20-%20NeoGeo%20Pocket%20Color.zip/Oekaki%20Puzzle%20%28Japan%29.zip" TargetMode="External"/><Relationship Id="rId67" Type="http://schemas.openxmlformats.org/officeDocument/2006/relationships/hyperlink" Target="https://archive.org/download/ni-roms/roms/SNK%20-%20NeoGeo%20Pocket%20Color.zip/Nige-ron-pa%20%28Japan%29.zip" TargetMode="External"/><Relationship Id="rId60" Type="http://schemas.openxmlformats.org/officeDocument/2006/relationships/hyperlink" Target="https://archive.org/download/ni-roms/roms/SNK%20-%20NeoGeo%20Pocket%20Color.zip/Neo%20Dragon%27s%20Wild%20-%20Real%20Casino%20Series%20%28World%29%20%28En%2CJa%29%20%28v11%29.zip" TargetMode="External"/><Relationship Id="rId69" Type="http://schemas.openxmlformats.org/officeDocument/2006/relationships/hyperlink" Target="https://archive.org/download/ni-roms/roms/SNK%20-%20NeoGeo%20Pocket%20Color.zip/PP-AA01%20-%20Pusher%20-%20Program%20-%20Hontai%20Controller%20Gawa%20%28Japan%29.zip" TargetMode="External"/><Relationship Id="rId51" Type="http://schemas.openxmlformats.org/officeDocument/2006/relationships/hyperlink" Target="https://archive.org/download/ni-roms/roms/SNK%20-%20NeoGeo%20Pocket%20Color.zip/Mezase%21%20Kanji%20Ou%20%28Japan%29.zip" TargetMode="External"/><Relationship Id="rId50" Type="http://schemas.openxmlformats.org/officeDocument/2006/relationships/hyperlink" Target="https://archive.org/download/ni-roms/roms/SNK%20-%20NeoGeo%20Pocket%20Color.zip/Metal%20Slug%20-%202nd%20Mission%20%28World%29%20%28En%2CJa%29.zip" TargetMode="External"/><Relationship Id="rId53" Type="http://schemas.openxmlformats.org/officeDocument/2006/relationships/hyperlink" Target="https://archive.org/download/ni-roms/roms/SNK%20-%20NeoGeo%20Pocket%20Color.zip/Neo%2021%20-%20Pocket%20Casino%20Series%20%28World%29.zip" TargetMode="External"/><Relationship Id="rId52" Type="http://schemas.openxmlformats.org/officeDocument/2006/relationships/hyperlink" Target="https://archive.org/download/ni-roms/roms/SNK%20-%20NeoGeo%20Pocket%20Color.zip/Mizuki%20Shigeru%20no%20Youkai%20Shashinkan%20%28Japan%29.zip" TargetMode="External"/><Relationship Id="rId55" Type="http://schemas.openxmlformats.org/officeDocument/2006/relationships/hyperlink" Target="https://archive.org/download/ni-roms/roms/SNK%20-%20NeoGeo%20Pocket%20Color.zip/Neo%20Baccarat%20-%20Pocket%20Casino%20Series%20%28Japan%2C%20Europe%29%20%28En%29%20%28v11%29.zip" TargetMode="External"/><Relationship Id="rId54" Type="http://schemas.openxmlformats.org/officeDocument/2006/relationships/hyperlink" Target="https://archive.org/download/ni-roms/roms/SNK%20-%20NeoGeo%20Pocket%20Color.zip/Neo%20Baccarat%20-%20Pocket%20Casino%20Series%20%28Japan%2C%20Europe%29%20%28En%29%20%28Beta%29.zip" TargetMode="External"/><Relationship Id="rId57" Type="http://schemas.openxmlformats.org/officeDocument/2006/relationships/hyperlink" Target="https://archive.org/download/ni-roms/roms/SNK%20-%20NeoGeo%20Pocket%20Color.zip/Neo%20Cherry%20Master%20Color%20-%20Pocket%20Casino%20Series%20%28World%29%20%28En%2CJa%29%20%28Demo%29.zip" TargetMode="External"/><Relationship Id="rId56" Type="http://schemas.openxmlformats.org/officeDocument/2006/relationships/hyperlink" Target="https://archive.org/download/ni-roms/roms/SNK%20-%20NeoGeo%20Pocket%20Color.zip/Neo%20Baccarat%20-%20Pocket%20Casino%20Series%20%28Japan%2C%20Europe%29%20%28En%29%20%28v16%29.zip" TargetMode="External"/><Relationship Id="rId59" Type="http://schemas.openxmlformats.org/officeDocument/2006/relationships/hyperlink" Target="https://archive.org/download/ni-roms/roms/SNK%20-%20NeoGeo%20Pocket%20Color.zip/Neo%20Derby%20Champ%20Daiyosou%20%28Japan%29.zip" TargetMode="External"/><Relationship Id="rId58" Type="http://schemas.openxmlformats.org/officeDocument/2006/relationships/hyperlink" Target="https://archive.org/download/ni-roms/roms/SNK%20-%20NeoGeo%20Pocket%20Color.zip/Neo%20Cherry%20Master%20Color%20-%20Pocket%20Casino%20Series%20%28World%29%20%28En%2CJa%29.zip" TargetMode="External"/><Relationship Id="rId95" Type="http://schemas.openxmlformats.org/officeDocument/2006/relationships/hyperlink" Target="https://archive.org/download/ni-roms/roms/SNK%20-%20NeoGeo%20Pocket%20Color.zip/Puyo%20Pop%20%28Japan%29%20%28En%2CJa%29%20%28v05%29.zip" TargetMode="External"/><Relationship Id="rId94" Type="http://schemas.openxmlformats.org/officeDocument/2006/relationships/hyperlink" Target="https://archive.org/download/ni-roms/roms/SNK%20-%20NeoGeo%20Pocket%20Color.zip/Pocket%20Tennis%20Color%20-%20Pocket%20Sports%20Series%20%28World%29%20%28En%2CJa%29.zip" TargetMode="External"/><Relationship Id="rId97" Type="http://schemas.openxmlformats.org/officeDocument/2006/relationships/hyperlink" Target="https://archive.org/download/ni-roms/roms/SNK%20-%20NeoGeo%20Pocket%20Color.zip/Puzzle%20Bobble%20Mini%20%28Europe%29.zip" TargetMode="External"/><Relationship Id="rId96" Type="http://schemas.openxmlformats.org/officeDocument/2006/relationships/hyperlink" Target="https://archive.org/download/ni-roms/roms/SNK%20-%20NeoGeo%20Pocket%20Color.zip/Puyo%20Pop%20%28USA%29%20%28En%2CJa%29%20%28v06%29.zip" TargetMode="External"/><Relationship Id="rId99" Type="http://schemas.openxmlformats.org/officeDocument/2006/relationships/hyperlink" Target="https://archive.org/download/ni-roms/roms/SNK%20-%20NeoGeo%20Pocket%20Color.zip/Puzzle%20Link%20%28USA%2C%20Europe%29.zip" TargetMode="External"/><Relationship Id="rId98" Type="http://schemas.openxmlformats.org/officeDocument/2006/relationships/hyperlink" Target="https://archive.org/download/ni-roms/roms/SNK%20-%20NeoGeo%20Pocket%20Color.zip/Puzzle%20Bobble%20Mini%20%28Japan%29%20%28En%29.zip" TargetMode="External"/><Relationship Id="rId91" Type="http://schemas.openxmlformats.org/officeDocument/2006/relationships/hyperlink" Target="https://archive.org/download/ni-roms/roms/SNK%20-%20NeoGeo%20Pocket%20Color.zip/Pocket%20Reversi%20%28Europe%29%20%28v03%29.zip" TargetMode="External"/><Relationship Id="rId90" Type="http://schemas.openxmlformats.org/officeDocument/2006/relationships/hyperlink" Target="https://archive.org/download/ni-roms/roms/SNK%20-%20NeoGeo%20Pocket%20Color.zip/Pocket%20Love%20-%20if%20%28Japan%29.zip" TargetMode="External"/><Relationship Id="rId93" Type="http://schemas.openxmlformats.org/officeDocument/2006/relationships/hyperlink" Target="https://archive.org/download/ni-roms/roms/SNK%20-%20NeoGeo%20Pocket%20Color.zip/Pocket%20Reversi%20%28Japan%29.zip" TargetMode="External"/><Relationship Id="rId92" Type="http://schemas.openxmlformats.org/officeDocument/2006/relationships/hyperlink" Target="https://archive.org/download/ni-roms/roms/SNK%20-%20NeoGeo%20Pocket%20Color.zip/Pocket%20Reversi%20%28Europe%29%20%28vA1%29.zip" TargetMode="External"/><Relationship Id="rId1" Type="http://schemas.openxmlformats.org/officeDocument/2006/relationships/hyperlink" Target="https://archive.org/download/ni-roms/roms/SNK%20-%20NeoGeo%20Pocket%20Color.zip/Bakumatsu%20Rouman%20Tokubetsu%20Hen%20-%20Gekka%20no%20Kenshi%20-%20Tsuki%20ni%20Saku%20Hana%2C%20Chiri%20Yuku%20Hana%20%28Japan%29.zip" TargetMode="External"/><Relationship Id="rId2" Type="http://schemas.openxmlformats.org/officeDocument/2006/relationships/hyperlink" Target="https://archive.org/download/ni-roms/roms/SNK%20-%20NeoGeo%20Pocket%20Color.zip/Baseball%20Stars%20Color%20-%20Pocket%20Sports%20Series%20%28World%29%20%28En%2CJa%29.zip" TargetMode="External"/><Relationship Id="rId3" Type="http://schemas.openxmlformats.org/officeDocument/2006/relationships/hyperlink" Target="https://archive.org/download/ni-roms/roms/SNK%20-%20NeoGeo%20Pocket%20Color.zip/Big%20Bang%20Pro%20Wrestling%20%28Japan%29%20%28En%2CJa%29.zip" TargetMode="External"/><Relationship Id="rId4" Type="http://schemas.openxmlformats.org/officeDocument/2006/relationships/hyperlink" Target="https://archive.org/download/ni-roms/roms/SNK%20-%20NeoGeo%20Pocket%20Color.zip/Bikkuriman%202000%20-%20Viva%21%20Pocket%20Festival%21%20%28Japan%29.zip" TargetMode="External"/><Relationship Id="rId9" Type="http://schemas.openxmlformats.org/officeDocument/2006/relationships/hyperlink" Target="https://archive.org/download/ni-roms/roms/SNK%20-%20NeoGeo%20Pocket%20Color.zip/Bust-A-Move%20Pocket%20%28USA%29.zip" TargetMode="External"/><Relationship Id="rId5" Type="http://schemas.openxmlformats.org/officeDocument/2006/relationships/hyperlink" Target="https://archive.org/download/ni-roms/roms/SNK%20-%20NeoGeo%20Pocket%20Color.zip/Biomotor%20Unitron%20%28Japan%29%20%28Demo%29.zip" TargetMode="External"/><Relationship Id="rId6" Type="http://schemas.openxmlformats.org/officeDocument/2006/relationships/hyperlink" Target="https://archive.org/download/ni-roms/roms/SNK%20-%20NeoGeo%20Pocket%20Color.zip/Biomotor%20Unitron%20%28Japan%29.zip" TargetMode="External"/><Relationship Id="rId7" Type="http://schemas.openxmlformats.org/officeDocument/2006/relationships/hyperlink" Target="https://archive.org/download/ni-roms/roms/SNK%20-%20NeoGeo%20Pocket%20Color.zip/Biomotor%20Unitron%20%28USA%2C%20Europe%29.zip" TargetMode="External"/><Relationship Id="rId8" Type="http://schemas.openxmlformats.org/officeDocument/2006/relationships/hyperlink" Target="https://archive.org/download/ni-roms/roms/SNK%20-%20NeoGeo%20Pocket%20Color.zip/Bust-A-Move%20Pocket%20%28USA%29%20%28Beta%29.zip" TargetMode="External"/></Relationships>
</file>

<file path=xl/worksheets/_rels/sheet23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.org/download/ni-roms/roms/Bandai%20-%20WonderSwan.zip/Super%20Robot%20Taisen%20Compact%202%20-%20Dai-1-bu%20-%20Chijou%20Gekidou%20Hen%20%28Japan%29.zip" TargetMode="External"/><Relationship Id="rId194" Type="http://schemas.openxmlformats.org/officeDocument/2006/relationships/hyperlink" Target="https://archive.org/download/ni-roms/roms/Bandai%20-%20WonderSwan.zip/Taisen%20Othello%20Game%20%28World%29%20%28Ja%29%20%28WonderWitch%29%20%28Unl%29.zip" TargetMode="External"/><Relationship Id="rId193" Type="http://schemas.openxmlformats.org/officeDocument/2006/relationships/hyperlink" Target="https://archive.org/download/ni-roms/roms/Bandai%20-%20WonderSwan.zip/Taikyoku%20Igo%20-%20Heisei%20Kiin%20%28Japan%29.zip" TargetMode="External"/><Relationship Id="rId192" Type="http://schemas.openxmlformats.org/officeDocument/2006/relationships/hyperlink" Target="https://archive.org/download/ni-roms/roms/Bandai%20-%20WonderSwan.zip/Super%20Robot%20Taisen%20Compact%202%20-%20Dai-3-bu%20-%20Ginga%20Kessen%20Hen%20%28Japan%29%20%28Rev%202%29.zip" TargetMode="External"/><Relationship Id="rId191" Type="http://schemas.openxmlformats.org/officeDocument/2006/relationships/hyperlink" Target="https://archive.org/download/ni-roms/roms/Bandai%20-%20WonderSwan.zip/Super%20Robot%20Taisen%20Compact%202%20-%20Dai-2-bu%20-%20Uchuu%20Gekishin%20Hen%20%28Japan%29%20%28Rev%204%29.zip" TargetMode="External"/><Relationship Id="rId187" Type="http://schemas.openxmlformats.org/officeDocument/2006/relationships/hyperlink" Target="https://archive.org/download/ni-roms/roms/Bandai%20-%20WonderSwan.zip/Super%20Robot%20Taisen%20Compact%20%28Japan%29%20%28Rev%201%29.zip" TargetMode="External"/><Relationship Id="rId186" Type="http://schemas.openxmlformats.org/officeDocument/2006/relationships/hyperlink" Target="https://archive.org/download/ni-roms/roms/Bandai%20-%20WonderSwan.zip/Space%20Invaders%20%28Japan%29.zip" TargetMode="External"/><Relationship Id="rId185" Type="http://schemas.openxmlformats.org/officeDocument/2006/relationships/hyperlink" Target="https://archive.org/download/ni-roms/roms/Bandai%20-%20WonderSwan.zip/Sotsugyou%20for%20WonderSwan%20%28Japan%29%20%28Rev%201%29.zip" TargetMode="External"/><Relationship Id="rId184" Type="http://schemas.openxmlformats.org/officeDocument/2006/relationships/hyperlink" Target="https://archive.org/download/ni-roms/roms/Bandai%20-%20WonderSwan.zip/Soccer%20Yarou%21%20-%20Challenge%20the%20World%20%28Japan%29.zip" TargetMode="External"/><Relationship Id="rId189" Type="http://schemas.openxmlformats.org/officeDocument/2006/relationships/hyperlink" Target="https://archive.org/download/ni-roms/roms/Bandai%20-%20WonderSwan.zip/Super%20Robot%20Taisen%20Compact%20%28Japan%29.zip" TargetMode="External"/><Relationship Id="rId188" Type="http://schemas.openxmlformats.org/officeDocument/2006/relationships/hyperlink" Target="https://archive.org/download/ni-roms/roms/Bandai%20-%20WonderSwan.zip/Super%20Robot%20Taisen%20Compact%20%28Japan%29%20%28Rev%202%29.zip" TargetMode="External"/><Relationship Id="rId183" Type="http://schemas.openxmlformats.org/officeDocument/2006/relationships/hyperlink" Target="https://archive.org/download/ni-roms/roms/Bandai%20-%20WonderSwan.zip/Snake%20for%20WonderSwitch%20%28World%29%20%28WonderWitch%29%20%28Unl%29.zip" TargetMode="External"/><Relationship Id="rId182" Type="http://schemas.openxmlformats.org/officeDocument/2006/relationships/hyperlink" Target="https://archive.org/download/ni-roms/roms/Bandai%20-%20WonderSwan.zip/Slither%20Link%20%28Japan%29.zip" TargetMode="External"/><Relationship Id="rId181" Type="http://schemas.openxmlformats.org/officeDocument/2006/relationships/hyperlink" Target="https://archive.org/download/ni-roms/roms/Bandai%20-%20WonderSwan.zip/Slipull%20Lite%20%28World%29%20%28Proto%29%20%28WonderWitch%29%20%28Unl%29.zip" TargetMode="External"/><Relationship Id="rId180" Type="http://schemas.openxmlformats.org/officeDocument/2006/relationships/hyperlink" Target="https://archive.org/download/ni-roms/roms/Bandai%20-%20WonderSwan.zip/Slipull%20%28World%29%20%28WonderWitch%29%20%28Unl%29.zip" TargetMode="External"/><Relationship Id="rId176" Type="http://schemas.openxmlformats.org/officeDocument/2006/relationships/hyperlink" Target="https://archive.org/download/ni-roms/roms/Bandai%20-%20WonderSwan.zip/Shin%20Nihon%20Pro%20Wrestling%20-%20Toukon%20Retsuden%20%28Japan%29%20%28Rev%201%29.zip" TargetMode="External"/><Relationship Id="rId175" Type="http://schemas.openxmlformats.org/officeDocument/2006/relationships/hyperlink" Target="https://archive.org/download/ni-roms/roms/Bandai%20-%20WonderSwan.zip/Shanghai%20Pocket%20%28Japan%29.zip" TargetMode="External"/><Relationship Id="rId174" Type="http://schemas.openxmlformats.org/officeDocument/2006/relationships/hyperlink" Target="https://archive.org/download/ni-roms/roms/Bandai%20-%20WonderSwan.zip/Shageki%20Tantei%20Oke%20%28World%29%20%28Ja%29%20%28Demo%29%20%28WonderWitch%29%20%28Unl%29.zip" TargetMode="External"/><Relationship Id="rId173" Type="http://schemas.openxmlformats.org/officeDocument/2006/relationships/hyperlink" Target="https://archive.org/download/ni-roms/roms/Bandai%20-%20WonderSwan.zip/Sensuikan%20%28World%29%20%28Demo%29%20%28WonderWitch%29%20%28Unl%29.zip" TargetMode="External"/><Relationship Id="rId179" Type="http://schemas.openxmlformats.org/officeDocument/2006/relationships/hyperlink" Target="https://archive.org/download/ni-roms/roms/Bandai%20-%20WonderSwan.zip/Side%20Pocket%20for%20WonderSwan%20%28Japan%29.zip" TargetMode="External"/><Relationship Id="rId178" Type="http://schemas.openxmlformats.org/officeDocument/2006/relationships/hyperlink" Target="https://archive.org/download/ni-roms/roms/Bandai%20-%20WonderSwan.zip/Shougi%20Touryuumon%20%28Japan%29.zip" TargetMode="External"/><Relationship Id="rId177" Type="http://schemas.openxmlformats.org/officeDocument/2006/relationships/hyperlink" Target="https://archive.org/download/ni-roms/roms/Bandai%20-%20WonderSwan.zip/Shinobi%2C%20The%20%28World%29%20%28Ja%29%20%28Demo%29%20%28WonderWitch%29%20%28Unl%29.zip" TargetMode="External"/><Relationship Id="rId198" Type="http://schemas.openxmlformats.org/officeDocument/2006/relationships/hyperlink" Target="https://archive.org/download/ni-roms/roms/Bandai%20-%20WonderSwan.zip/Tekken%20Card%20Challenge%20%28Japan%29.zip" TargetMode="External"/><Relationship Id="rId197" Type="http://schemas.openxmlformats.org/officeDocument/2006/relationships/hyperlink" Target="https://archive.org/download/ni-roms/roms/Bandai%20-%20WonderSwan.zip/Tare%20Panda%20no%20GunPey%20%28Japan%29.zip" TargetMode="External"/><Relationship Id="rId196" Type="http://schemas.openxmlformats.org/officeDocument/2006/relationships/hyperlink" Target="https://archive.org/download/ni-roms/roms/Bandai%20-%20WonderSwan.zip/Tanjou%20Debut%20for%20WonderSwan%20%28Japan%29%20%28Rev%201%29.zip" TargetMode="External"/><Relationship Id="rId195" Type="http://schemas.openxmlformats.org/officeDocument/2006/relationships/hyperlink" Target="https://archive.org/download/ni-roms/roms/Bandai%20-%20WonderSwan.zip/Taitoru%20Moji%20Koudo-hyo%20%28World%29%20%28Ja%29%20%28WonderWitch%29%20%28Unl%29.zip" TargetMode="External"/><Relationship Id="rId199" Type="http://schemas.openxmlformats.org/officeDocument/2006/relationships/hyperlink" Target="https://archive.org/download/ni-roms/roms/Bandai%20-%20WonderSwan.zip/Tenori-on%20%28Japan%29%20%28En%29.zip" TargetMode="External"/><Relationship Id="rId150" Type="http://schemas.openxmlformats.org/officeDocument/2006/relationships/hyperlink" Target="https://archive.org/download/ni-roms/roms/Bandai%20-%20WonderSwan.zip/Puzzle%20Bobble%20%28Japan%29.zip" TargetMode="External"/><Relationship Id="rId149" Type="http://schemas.openxmlformats.org/officeDocument/2006/relationships/hyperlink" Target="https://archive.org/download/ni-roms/roms/Bandai%20-%20WonderSwan.zip/Puyo%20Puyo%20Tsuu%20%28Japan%29.zip" TargetMode="External"/><Relationship Id="rId148" Type="http://schemas.openxmlformats.org/officeDocument/2006/relationships/hyperlink" Target="https://archive.org/download/ni-roms/roms/Bandai%20-%20WonderSwan.zip/Pudding%20Maker%20%28World%29%20%28WonderWitch%29%20%28Unl%29.zip" TargetMode="External"/><Relationship Id="rId143" Type="http://schemas.openxmlformats.org/officeDocument/2006/relationships/hyperlink" Target="https://archive.org/download/ni-roms/roms/Bandai%20-%20WonderSwan.zip/Pocket%20Fighter%20%28Japan%29.zip" TargetMode="External"/><Relationship Id="rId142" Type="http://schemas.openxmlformats.org/officeDocument/2006/relationships/hyperlink" Target="https://archive.org/download/ni-roms/roms/Bandai%20-%20WonderSwan.zip/Pladel%20%28World%29%20%28Ja%29%20%28WonderWitch%29%20%28Unl%29.zip" TargetMode="External"/><Relationship Id="rId141" Type="http://schemas.openxmlformats.org/officeDocument/2006/relationships/hyperlink" Target="https://archive.org/download/ni-roms/roms/Bandai%20-%20WonderSwan.zip/Ping%20Pong%20Spy%20%28World%29%20%28Ja%29%20%28WonderWitch%29%20%28Unl%29.zip" TargetMode="External"/><Relationship Id="rId140" Type="http://schemas.openxmlformats.org/officeDocument/2006/relationships/hyperlink" Target="https://archive.org/download/ni-roms/roms/Bandai%20-%20WonderSwan.zip/Pepperas%21%20%28World%29%20%28v0.20%29%20%28Proto%29%20%28WonderWitch%29%20%28Unl%29.zip" TargetMode="External"/><Relationship Id="rId147" Type="http://schemas.openxmlformats.org/officeDocument/2006/relationships/hyperlink" Target="https://archive.org/download/ni-roms/roms/Bandai%20-%20WonderSwan.zip/Puchipuchi%20%28World%29%20%28WonderWitch%29%20%28Unl%29.zip" TargetMode="External"/><Relationship Id="rId146" Type="http://schemas.openxmlformats.org/officeDocument/2006/relationships/hyperlink" Target="https://archive.org/download/ni-roms/roms/Bandai%20-%20WonderSwan.zip/Pro%20Mahjong%20Kiwame%20for%20WonderSwan%20%28Japan%29%20%28Rev%201%29.zip" TargetMode="External"/><Relationship Id="rId145" Type="http://schemas.openxmlformats.org/officeDocument/2006/relationships/hyperlink" Target="https://archive.org/download/ni-roms/roms/Bandai%20-%20WonderSwan.zip/Potential%20Taper%20-%20Rewoke%20World%2003%20%28World%29%20%28En%29%20%28WonderWitch%29%20%28Unl%29.zip" TargetMode="External"/><Relationship Id="rId144" Type="http://schemas.openxmlformats.org/officeDocument/2006/relationships/hyperlink" Target="https://archive.org/download/ni-roms/roms/Bandai%20-%20WonderSwan.zip/Pocket%20Musician%20%28World%29%20%28Ja%29%20%28WonderWitch%29%20%28Program%29%20%28Unl%29.zip" TargetMode="External"/><Relationship Id="rId139" Type="http://schemas.openxmlformats.org/officeDocument/2006/relationships/hyperlink" Target="https://archive.org/download/ni-roms/roms/Bandai%20-%20WonderSwan.zip/Panzer%20Battle%203%20%28World%29%20%28Ja%29%20%28v3.00%29%20%28WonderWitch%29%20%28Unl%29.zip" TargetMode="External"/><Relationship Id="rId138" Type="http://schemas.openxmlformats.org/officeDocument/2006/relationships/hyperlink" Target="https://archive.org/download/ni-roms/roms/Bandai%20-%20WonderSwan.zip/PDA%20Mini%20for%20WonderWitch%20%28World%29%20%28Ja%29%20%28WonderWitch%29%20%28Unl%29.zip" TargetMode="External"/><Relationship Id="rId137" Type="http://schemas.openxmlformats.org/officeDocument/2006/relationships/hyperlink" Target="https://archive.org/download/ni-roms/roms/Bandai%20-%20WonderSwan.zip/Oyogu%20Kamo%20%28World%29%20%28Proto%29%20%28WonderWitch%29%20%28Unl%29.zip" TargetMode="External"/><Relationship Id="rId132" Type="http://schemas.openxmlformats.org/officeDocument/2006/relationships/hyperlink" Target="https://archive.org/download/ni-roms/roms/Bandai%20-%20WonderSwan.zip/Okiraku%20Daisakusen%20%28World%29%20%28Ja%29%20%28WonderWitch%29%20%28Unl%29.zip" TargetMode="External"/><Relationship Id="rId131" Type="http://schemas.openxmlformats.org/officeDocument/2006/relationships/hyperlink" Target="https://archive.org/download/ni-roms/roms/Bandai%20-%20WonderSwan.zip/Noiz%20%28World%29%20%28v0.62%29%20%28Proto%29%20%28WonderWitch%29%20%28Unl%29.zip" TargetMode="External"/><Relationship Id="rId130" Type="http://schemas.openxmlformats.org/officeDocument/2006/relationships/hyperlink" Target="https://archive.org/download/ni-roms/roms/Bandai%20-%20WonderSwan.zip/Nobunaga%20no%20Yabou%20for%20WonderSwan%20%28Japan%29.zip" TargetMode="External"/><Relationship Id="rId136" Type="http://schemas.openxmlformats.org/officeDocument/2006/relationships/hyperlink" Target="https://archive.org/download/ni-roms/roms/Bandai%20-%20WonderSwan.zip/Ou-chan%20no%20Oekaki%20Logic%20%28Japan%29.zip" TargetMode="External"/><Relationship Id="rId135" Type="http://schemas.openxmlformats.org/officeDocument/2006/relationships/hyperlink" Target="https://archive.org/download/ni-roms/roms/Bandai%20-%20WonderSwan.zip/Ore%20no%20Kakeibo%20%28World%29%20%28Ja%29%20%28WonderWitch%29%20%28Unl%29.zip" TargetMode="External"/><Relationship Id="rId134" Type="http://schemas.openxmlformats.org/officeDocument/2006/relationships/hyperlink" Target="https://archive.org/download/ni-roms/roms/Bandai%20-%20WonderSwan.zip/One%20Kiri%20%28World%29%20%28Ja%29%20%28WonderWitch%29%20%28Unl%29.zip" TargetMode="External"/><Relationship Id="rId133" Type="http://schemas.openxmlformats.org/officeDocument/2006/relationships/hyperlink" Target="https://archive.org/download/ni-roms/roms/Bandai%20-%20WonderSwan.zip/Omiyage%20o%20Kaou%21%20%28World%29%20%28Ja%29%20%28WonderWitch%29%20%28Unl%29.zip" TargetMode="External"/><Relationship Id="rId172" Type="http://schemas.openxmlformats.org/officeDocument/2006/relationships/hyperlink" Target="https://archive.org/download/ni-roms/roms/Bandai%20-%20WonderSwan.zip/Sennou%20Millennium%20%28Japan%29.zip" TargetMode="External"/><Relationship Id="rId171" Type="http://schemas.openxmlformats.org/officeDocument/2006/relationships/hyperlink" Target="https://archive.org/download/ni-roms/roms/Bandai%20-%20WonderSwan.zip/Senkaiden%20-%20TV%20Animation%20Senkaiden%20Houshin%20Engi%20Yori%20%28Japan%29.zip" TargetMode="External"/><Relationship Id="rId170" Type="http://schemas.openxmlformats.org/officeDocument/2006/relationships/hyperlink" Target="https://archive.org/download/ni-roms/roms/Bandai%20-%20WonderSwan.zip/Senbetsu%20%28World%29%20%28Ja%29%20%28WonderWitch%29%20%28Unl%29.zip" TargetMode="External"/><Relationship Id="rId165" Type="http://schemas.openxmlformats.org/officeDocument/2006/relationships/hyperlink" Target="https://archive.org/download/ni-roms/roms/Bandai%20-%20WonderSwan.zip/SE-Tester%20%28World%29%20%28WonderWitch%29%20%28Program%29%20%28Unl%29.zip" TargetMode="External"/><Relationship Id="rId164" Type="http://schemas.openxmlformats.org/officeDocument/2006/relationships/hyperlink" Target="https://archive.org/download/ni-roms/roms/Bandai%20-%20WonderSwan.zip/SD%20Gundam%20Gashapon%20Senki%20-%20Episode%201%20%28Japan%29.zip" TargetMode="External"/><Relationship Id="rId163" Type="http://schemas.openxmlformats.org/officeDocument/2006/relationships/hyperlink" Target="https://archive.org/download/ni-roms/roms/Bandai%20-%20WonderSwan.zip/SD%20Gundam%20Gashapon%20Senki%20-%20Episode%201%20%28Japan%29%20%28Alt%29.zip" TargetMode="External"/><Relationship Id="rId162" Type="http://schemas.openxmlformats.org/officeDocument/2006/relationships/hyperlink" Target="https://archive.org/download/ni-roms/roms/Bandai%20-%20WonderSwan.zip/SD%20Gundam%20G%20Generation%20-%20Gather%20Beat%20%28Japan%29.zip" TargetMode="External"/><Relationship Id="rId169" Type="http://schemas.openxmlformats.org/officeDocument/2006/relationships/hyperlink" Target="https://archive.org/download/ni-roms/roms/Bandai%20-%20WonderSwan.zip/Sangokushi%20for%20WonderSwan%20%28Japan%29.zip" TargetMode="External"/><Relationship Id="rId168" Type="http://schemas.openxmlformats.org/officeDocument/2006/relationships/hyperlink" Target="https://archive.org/download/ni-roms/roms/Bandai%20-%20WonderSwan.zip/Sangokushi%20II%20for%20WonderSwan%20%28Japan%29.zip" TargetMode="External"/><Relationship Id="rId167" Type="http://schemas.openxmlformats.org/officeDocument/2006/relationships/hyperlink" Target="https://archive.org/download/ni-roms/roms/Bandai%20-%20WonderSwan.zip/Saint%20Dagrat%20Monogatari%20%28World%29%20%28Ja%29%20%28WonderWitch%29%20%28Unl%29.zip" TargetMode="External"/><Relationship Id="rId166" Type="http://schemas.openxmlformats.org/officeDocument/2006/relationships/hyperlink" Target="https://archive.org/download/ni-roms/roms/Bandai%20-%20WonderSwan.zip/SMFPlay%20%28World%29%20%28Ja%29%20%28v0.1%29%20%28WonderWitch%29%20%28Program%29%20%28Unl%29.zip" TargetMode="External"/><Relationship Id="rId161" Type="http://schemas.openxmlformats.org/officeDocument/2006/relationships/hyperlink" Target="https://archive.org/download/ni-roms/roms/Bandai%20-%20WonderSwan.zip/SD%20Gundam%20-%20Emotional%20Jam%20%28Japan%29%20%28Rev%203%29.zip" TargetMode="External"/><Relationship Id="rId160" Type="http://schemas.openxmlformats.org/officeDocument/2006/relationships/hyperlink" Target="https://archive.org/download/ni-roms/roms/Bandai%20-%20WonderSwan.zip/SD%20Gundam%20-%20Emotional%20Jam%20%28Japan%29%20%28Rev%202%29.zip" TargetMode="External"/><Relationship Id="rId159" Type="http://schemas.openxmlformats.org/officeDocument/2006/relationships/hyperlink" Target="https://archive.org/download/ni-roms/roms/Bandai%20-%20WonderSwan.zip/Rockman%20%26%20Forte%20-%20Mirai%20Kara%20no%20Chousensha%20%28Japan%29.zip" TargetMode="External"/><Relationship Id="rId154" Type="http://schemas.openxmlformats.org/officeDocument/2006/relationships/hyperlink" Target="https://archive.org/download/ni-roms/roms/Bandai%20-%20WonderSwan.zip/Renda%20Machine%20%28World%29%20%28Ja%29%20%28WonderWitch%29%20%28Unl%29.zip" TargetMode="External"/><Relationship Id="rId153" Type="http://schemas.openxmlformats.org/officeDocument/2006/relationships/hyperlink" Target="https://archive.org/download/ni-roms/roms/Bandai%20-%20WonderSwan.zip/ReSiA%20System%20%28World%29%20%28Ja%29%20%28v0.10%29%20%28Proto%29%20%28WonderWitch%29%20%28Unl%29.zip" TargetMode="External"/><Relationship Id="rId152" Type="http://schemas.openxmlformats.org/officeDocument/2006/relationships/hyperlink" Target="https://archive.org/download/ni-roms/roms/Bandai%20-%20WonderSwan.zip/Rainbow%20Islands%20-%20Putty%27s%20Party%20%28Japan%29.zip" TargetMode="External"/><Relationship Id="rId151" Type="http://schemas.openxmlformats.org/officeDocument/2006/relationships/hyperlink" Target="https://archive.org/download/ni-roms/roms/Bandai%20-%20WonderSwan.zip/Radius%20Theta%20%28World%29%20%28WonderWitch%29%20%28Unl%29.zip" TargetMode="External"/><Relationship Id="rId158" Type="http://schemas.openxmlformats.org/officeDocument/2006/relationships/hyperlink" Target="https://archive.org/download/ni-roms/roms/Bandai%20-%20WonderSwan.zip/Robot%20Works%20%28Japan%29.zip" TargetMode="External"/><Relationship Id="rId157" Type="http://schemas.openxmlformats.org/officeDocument/2006/relationships/hyperlink" Target="https://archive.org/download/ni-roms/roms/Bandai%20-%20WonderSwan.zip/Robot%20Works%20%28Hong%20Kong%29%20%28En%2CJa%29%20%28Rev%201%29.zip" TargetMode="External"/><Relationship Id="rId156" Type="http://schemas.openxmlformats.org/officeDocument/2006/relationships/hyperlink" Target="https://archive.org/download/ni-roms/roms/Bandai%20-%20WonderSwan.zip/Ritual%20%28World%29%20%28Ja%29%20%28Demo%29%20%28WonderWitch%29%20%28Program%29%20%28Unl%29.zip" TargetMode="External"/><Relationship Id="rId155" Type="http://schemas.openxmlformats.org/officeDocument/2006/relationships/hyperlink" Target="https://archive.org/download/ni-roms/roms/Bandai%20-%20WonderSwan.zip/Ring%20Infinity%20%28Japan%29.zip" TargetMode="External"/><Relationship Id="rId107" Type="http://schemas.openxmlformats.org/officeDocument/2006/relationships/hyperlink" Target="https://archive.org/download/ni-roms/roms/Bandai%20-%20WonderSwan.zip/Magical%20Drop%20for%20WonderSwan%20%28Japan%29.zip" TargetMode="External"/><Relationship Id="rId106" Type="http://schemas.openxmlformats.org/officeDocument/2006/relationships/hyperlink" Target="https://archive.org/download/ni-roms/roms/Bandai%20-%20WonderSwan.zip/Mac%20the%20Speed%20Shooter%20%28World%29%20%28Proto%29%20%28WonderWitch%29%20%28Unl%29.zip" TargetMode="External"/><Relationship Id="rId105" Type="http://schemas.openxmlformats.org/officeDocument/2006/relationships/hyperlink" Target="https://archive.org/download/ni-roms/roms/Bandai%20-%20WonderSwan.zip/Macross%20-%20True%20Love%20Song%20%28Japan%29.zip" TargetMode="External"/><Relationship Id="rId104" Type="http://schemas.openxmlformats.org/officeDocument/2006/relationships/hyperlink" Target="https://archive.org/download/ni-roms/roms/Bandai%20-%20WonderSwan.zip/Long%20Vowel%2C%20The%20%28World%29%20%28Ja%29%20%28Demo%29%20%28WonderWitch%29%20%28Unl%29.zip" TargetMode="External"/><Relationship Id="rId109" Type="http://schemas.openxmlformats.org/officeDocument/2006/relationships/hyperlink" Target="https://archive.org/download/ni-roms/roms/Bandai%20-%20WonderSwan.zip/Mahjong%20Touryuumon%20%28Japan%29%20%28Rev%203%29.zip" TargetMode="External"/><Relationship Id="rId108" Type="http://schemas.openxmlformats.org/officeDocument/2006/relationships/hyperlink" Target="https://archive.org/download/ni-roms/roms/Bandai%20-%20WonderSwan.zip/Mahjong%20Touryuumon%20%28Japan%29%20%28Rev%201%29.zip" TargetMode="External"/><Relationship Id="rId103" Type="http://schemas.openxmlformats.org/officeDocument/2006/relationships/hyperlink" Target="https://archive.org/download/ni-roms/roms/Bandai%20-%20WonderSwan.zip/Lode%20Runner%20for%20WonderSwan%20%28Japan%29.zip" TargetMode="External"/><Relationship Id="rId102" Type="http://schemas.openxmlformats.org/officeDocument/2006/relationships/hyperlink" Target="https://archive.org/download/ni-roms/roms/Bandai%20-%20WonderSwan.zip/LifeGame%20for%20WonderWitch%20%28World%29%20%28WonderWitch%29%20%28Unl%29.zip" TargetMode="External"/><Relationship Id="rId101" Type="http://schemas.openxmlformats.org/officeDocument/2006/relationships/hyperlink" Target="https://archive.org/download/ni-roms/roms/Bandai%20-%20WonderSwan.zip/Last%20Stand%20%28Japan%29.zip" TargetMode="External"/><Relationship Id="rId100" Type="http://schemas.openxmlformats.org/officeDocument/2006/relationships/hyperlink" Target="https://archive.org/download/ni-roms/roms/Bandai%20-%20WonderSwan.zip/Langrisser%20Millennium%20WS%20-%20The%20Last%20Century%20%28Japan%29%20%28Rev%201%29.zip" TargetMode="External"/><Relationship Id="rId129" Type="http://schemas.openxmlformats.org/officeDocument/2006/relationships/hyperlink" Target="https://archive.org/download/ni-roms/roms/Bandai%20-%20WonderSwan.zip/Nihon%20Pro%20Mahjong%20Renmei%20Kounin%20-%20Tetsuman%20%28Japan%29%20%28Rev%202%29.zip" TargetMode="External"/><Relationship Id="rId128" Type="http://schemas.openxmlformats.org/officeDocument/2006/relationships/hyperlink" Target="https://archive.org/download/ni-roms/roms/Bandai%20-%20WonderSwan.zip/Nigero%21%20%28World%29%20%28WonderWitch%29%20%28Unl%29.zip" TargetMode="External"/><Relationship Id="rId127" Type="http://schemas.openxmlformats.org/officeDocument/2006/relationships/hyperlink" Target="https://archive.org/download/ni-roms/roms/Bandai%20-%20WonderSwan.zip/Nice%20On%20%28Japan%29%20%28Rev%201%29.zip" TargetMode="External"/><Relationship Id="rId126" Type="http://schemas.openxmlformats.org/officeDocument/2006/relationships/hyperlink" Target="https://archive.org/download/ni-roms/roms/Bandai%20-%20WonderSwan.zip/Neon%20Genesis%20Evangelion%20-%20Shito%20Ikusei%20%28Japan%29.zip" TargetMode="External"/><Relationship Id="rId121" Type="http://schemas.openxmlformats.org/officeDocument/2006/relationships/hyperlink" Target="https://archive.org/download/ni-roms/roms/Bandai%20-%20WonderSwan.zip/Mogura%20Tatake%20%28World%29%20%28Ja%29%20%28WonderWitch%29%20%28Unl%29.zip" TargetMode="External"/><Relationship Id="rId120" Type="http://schemas.openxmlformats.org/officeDocument/2006/relationships/hyperlink" Target="https://archive.org/download/ni-roms/roms/Bandai%20-%20WonderSwan.zip/Moero%21%21%20Pro%20Yakyuu%20Rookies%20%28Japan%29.zip" TargetMode="External"/><Relationship Id="rId125" Type="http://schemas.openxmlformats.org/officeDocument/2006/relationships/hyperlink" Target="https://archive.org/download/ni-roms/roms/Bandai%20-%20WonderSwan.zip/Neko%20no%20Me%20Byua%20%28World%29%20%28WonderWitch%29%20%28Program%29%20%28Unl%29.zip" TargetMode="External"/><Relationship Id="rId124" Type="http://schemas.openxmlformats.org/officeDocument/2006/relationships/hyperlink" Target="https://archive.org/download/ni-roms/roms/Bandai%20-%20WonderSwan.zip/Nazo%20Ou%20Pocket%20%28Japan%29.zip" TargetMode="External"/><Relationship Id="rId123" Type="http://schemas.openxmlformats.org/officeDocument/2006/relationships/hyperlink" Target="https://archive.org/download/ni-roms/roms/Bandai%20-%20WonderSwan.zip/Mr.%20Oha%20no%20Ko%20Bouken%20-%20Sai%20Shuushou%20Saraba%20Aishi%20no%20Shooting%20%28World%29%20%28Ja%29%20%28WonderWitch%29%20%28Unl%29.zip" TargetMode="External"/><Relationship Id="rId122" Type="http://schemas.openxmlformats.org/officeDocument/2006/relationships/hyperlink" Target="https://archive.org/download/ni-roms/roms/Bandai%20-%20WonderSwan.zip/Morita%20Shougi%20for%20WonderSwan%20%28Japan%29.zip" TargetMode="External"/><Relationship Id="rId118" Type="http://schemas.openxmlformats.org/officeDocument/2006/relationships/hyperlink" Target="https://archive.org/download/ni-roms/roms/Bandai%20-%20WonderSwan.zip/Mobile%20Suit%20Gundam%20MSVS%20%28Japan%29.zip" TargetMode="External"/><Relationship Id="rId117" Type="http://schemas.openxmlformats.org/officeDocument/2006/relationships/hyperlink" Target="https://archive.org/download/ni-roms/roms/Bandai%20-%20WonderSwan.zip/Mingle%20Magnet%20%28Japan%29%20%28En%2CJa%29%20%28Rev%201%29.zip" TargetMode="External"/><Relationship Id="rId116" Type="http://schemas.openxmlformats.org/officeDocument/2006/relationships/hyperlink" Target="https://archive.org/download/ni-roms/roms/Bandai%20-%20WonderSwan.zip/Migi%20Mawari%20no%20Randi%20%28World%29%20%28Proto%29%20%28WonderWitch%29%20%28Unl%29.zip" TargetMode="External"/><Relationship Id="rId115" Type="http://schemas.openxmlformats.org/officeDocument/2006/relationships/hyperlink" Target="https://archive.org/download/ni-roms/roms/Bandai%20-%20WonderSwan.zip/Metakomi%20Theraphy%20-%20Nee%20Kiite%21%20%28Japan%29.zip" TargetMode="External"/><Relationship Id="rId119" Type="http://schemas.openxmlformats.org/officeDocument/2006/relationships/hyperlink" Target="https://archive.org/download/ni-roms/roms/Bandai%20-%20WonderSwan.zip/MobileWonderGate%20%28Japan%29%20%28Rev%201%29.zip" TargetMode="External"/><Relationship Id="rId110" Type="http://schemas.openxmlformats.org/officeDocument/2006/relationships/hyperlink" Target="https://archive.org/download/ni-roms/roms/Bandai%20-%20WonderSwan.zip/Makaimura%20for%20WonderSwan%20%28Japan%29.zip" TargetMode="External"/><Relationship Id="rId114" Type="http://schemas.openxmlformats.org/officeDocument/2006/relationships/hyperlink" Target="https://archive.org/download/ni-roms/roms/Bandai%20-%20WonderSwan.zip/Meitantei%20Conan%20-%20Nishi%20no%20Meitantei%20Saidai%20no%20Kiki%21%20%28Japan%29.zip" TargetMode="External"/><Relationship Id="rId113" Type="http://schemas.openxmlformats.org/officeDocument/2006/relationships/hyperlink" Target="https://archive.org/download/ni-roms/roms/Bandai%20-%20WonderSwan.zip/Meitantei%20Conan%20-%20Majutsushi%20no%20Chousenjou%21%20%28Japan%29.zip" TargetMode="External"/><Relationship Id="rId112" Type="http://schemas.openxmlformats.org/officeDocument/2006/relationships/hyperlink" Target="https://archive.org/download/ni-roms/roms/Bandai%20-%20WonderSwan.zip/Medarot%20Perfect%20Edition%20-%20Kuwagata%20Version%20%28Japan%29.zip" TargetMode="External"/><Relationship Id="rId111" Type="http://schemas.openxmlformats.org/officeDocument/2006/relationships/hyperlink" Target="https://archive.org/download/ni-roms/roms/Bandai%20-%20WonderSwan.zip/Medarot%20Perfect%20Edition%20-%20Kabuto%20Version%20%28Japan%29.zip" TargetMode="External"/><Relationship Id="rId40" Type="http://schemas.openxmlformats.org/officeDocument/2006/relationships/hyperlink" Target="https://archive.org/download/ni-roms/roms/Bandai%20-%20WonderSwan.zip/Datchuchu%20%28World%29%20%28Ja%29%20%28WonderWitch%29%20%28Unl%29.zip" TargetMode="External"/><Relationship Id="rId42" Type="http://schemas.openxmlformats.org/officeDocument/2006/relationships/hyperlink" Target="https://archive.org/download/ni-roms/roms/Bandai%20-%20WonderSwan.zip/Densha%20de%20Go%21%20%28Japan%29%20%28Rev%201%29.zip" TargetMode="External"/><Relationship Id="rId41" Type="http://schemas.openxmlformats.org/officeDocument/2006/relationships/hyperlink" Target="https://archive.org/download/ni-roms/roms/Bandai%20-%20WonderSwan.zip/Denkou%20Keijiki%20%28World%29%20%28Ja%29%20%28WonderWitch%29%20%28Unl%29.zip" TargetMode="External"/><Relationship Id="rId44" Type="http://schemas.openxmlformats.org/officeDocument/2006/relationships/hyperlink" Target="https://archive.org/download/ni-roms/roms/Bandai%20-%20WonderSwan.zip/Dexten%20%28World%29%20%28WonderWitch%29%20%28Unl%29.zip" TargetMode="External"/><Relationship Id="rId43" Type="http://schemas.openxmlformats.org/officeDocument/2006/relationships/hyperlink" Target="https://archive.org/download/ni-roms/roms/Bandai%20-%20WonderSwan.zip/Densha%20de%20Go%21%202%20%28Japan%29.zip" TargetMode="External"/><Relationship Id="rId46" Type="http://schemas.openxmlformats.org/officeDocument/2006/relationships/hyperlink" Target="https://archive.org/download/ni-roms/roms/Bandai%20-%20WonderSwan.zip/Digimon%20Adventure%20-%20Anode%20Tamer%20%28Japan%29%20%28Rev%201%29.zip" TargetMode="External"/><Relationship Id="rId45" Type="http://schemas.openxmlformats.org/officeDocument/2006/relationships/hyperlink" Target="https://archive.org/download/ni-roms/roms/Bandai%20-%20WonderSwan.zip/Digimon%20-%20Ver.%20WonderSwan%20%28Hong%20Kong%29%20%28En%29.zip" TargetMode="External"/><Relationship Id="rId48" Type="http://schemas.openxmlformats.org/officeDocument/2006/relationships/hyperlink" Target="https://archive.org/download/ni-roms/roms/Bandai%20-%20WonderSwan.zip/Digimon%20Adventure%20-%20Cathode%20Tamer%20%28Japan%29.zip" TargetMode="External"/><Relationship Id="rId47" Type="http://schemas.openxmlformats.org/officeDocument/2006/relationships/hyperlink" Target="https://archive.org/download/ni-roms/roms/Bandai%20-%20WonderSwan.zip/Digimon%20Adventure%20-%20Anode%20Tamer%20%28Japan%29.zip" TargetMode="External"/><Relationship Id="rId49" Type="http://schemas.openxmlformats.org/officeDocument/2006/relationships/hyperlink" Target="https://archive.org/download/ni-roms/roms/Bandai%20-%20WonderSwan.zip/Digimon%20Adventure%2002%20-%20Tag%20Tamers%20%28Japan%29%20%28Rev%201%29.zip" TargetMode="External"/><Relationship Id="rId31" Type="http://schemas.openxmlformats.org/officeDocument/2006/relationships/hyperlink" Target="https://archive.org/download/ni-roms/roms/Bandai%20-%20WonderSwan.zip/Chocobo%20no%20Fushigi%20na%20Dungeon%20for%20WonderSwan%20%28Japan%29%20%28Rev%202%29.zip" TargetMode="External"/><Relationship Id="rId30" Type="http://schemas.openxmlformats.org/officeDocument/2006/relationships/hyperlink" Target="https://archive.org/download/ni-roms/roms/Bandai%20-%20WonderSwan.zip/Chocobo%20no%20Fushigi%20na%20Dungeon%20for%20WonderSwan%20%28Japan%29%20%28Rev%201%29.zip" TargetMode="External"/><Relationship Id="rId33" Type="http://schemas.openxmlformats.org/officeDocument/2006/relationships/hyperlink" Target="https://archive.org/download/ni-roms/roms/Bandai%20-%20WonderSwan.zip/Chou%20Aniki%20-%20Otoko%20no%20Tamafuda%20%28Japan%29%20%28Rev%204%29.zip" TargetMode="External"/><Relationship Id="rId32" Type="http://schemas.openxmlformats.org/officeDocument/2006/relationships/hyperlink" Target="https://archive.org/download/ni-roms/roms/Bandai%20-%20WonderSwan.zip/Chocobo%20no%20Fushigi%20na%20Dungeon%20for%20WonderSwan%20%28Japan%29%20%28Rev%203%29.zip" TargetMode="External"/><Relationship Id="rId35" Type="http://schemas.openxmlformats.org/officeDocument/2006/relationships/hyperlink" Target="https://archive.org/download/ni-roms/roms/Bandai%20-%20WonderSwan.zip/Chuuka%20Taisen%20%28World%29%20%28WonderWitch%29%20%28Unl%29.zip" TargetMode="External"/><Relationship Id="rId34" Type="http://schemas.openxmlformats.org/officeDocument/2006/relationships/hyperlink" Target="https://archive.org/download/ni-roms/roms/Bandai%20-%20WonderSwan.zip/Chou%20Denki%20Card%20Battle%20-%20Youfu%20Makai%20%28Japan%29%20%28Rev%203%29.zip" TargetMode="External"/><Relationship Id="rId37" Type="http://schemas.openxmlformats.org/officeDocument/2006/relationships/hyperlink" Target="https://archive.org/download/ni-roms/roms/Bandai%20-%20WonderSwan.zip/Crazy%20Climber%20%28Japan%29.zip" TargetMode="External"/><Relationship Id="rId36" Type="http://schemas.openxmlformats.org/officeDocument/2006/relationships/hyperlink" Target="https://archive.org/download/ni-roms/roms/Bandai%20-%20WonderSwan.zip/Clock%20Tower%20for%20WonderSwan%20%28Japan%29%20%28Rev%201%29.zip" TargetMode="External"/><Relationship Id="rId39" Type="http://schemas.openxmlformats.org/officeDocument/2006/relationships/hyperlink" Target="https://archive.org/download/ni-roms/roms/Bandai%20-%20WonderSwan.zip/Dash%20Straight%20%28World%29%20%28Ja%29%20%28WonderWitch%29%20%28Unl%29.zip" TargetMode="External"/><Relationship Id="rId38" Type="http://schemas.openxmlformats.org/officeDocument/2006/relationships/hyperlink" Target="https://archive.org/download/ni-roms/roms/Bandai%20-%20WonderSwan.zip/D%27s%20Garage%2021%20Koubo%20Game%20-%20Tane%20o%20Maku%20Tori%20%28Japan%29.zip" TargetMode="External"/><Relationship Id="rId20" Type="http://schemas.openxmlformats.org/officeDocument/2006/relationships/hyperlink" Target="https://archive.org/download/ni-roms/roms/Bandai%20-%20WonderSwan.zip/Broom%20%28World%29%20%28WonderWitch%29%20%28Program%29%20%28Unl%29.zip" TargetMode="External"/><Relationship Id="rId22" Type="http://schemas.openxmlformats.org/officeDocument/2006/relationships/hyperlink" Target="https://archive.org/download/ni-roms/roms/Bandai%20-%20WonderSwan.zip/Buro%20%28World%29%20%28WonderWitch%29%20%28Unl%29.zip" TargetMode="External"/><Relationship Id="rId21" Type="http://schemas.openxmlformats.org/officeDocument/2006/relationships/hyperlink" Target="https://archive.org/download/ni-roms/roms/Bandai%20-%20WonderSwan.zip/Buffers%20Evolution%20%28Japan%29.zip" TargetMode="External"/><Relationship Id="rId24" Type="http://schemas.openxmlformats.org/officeDocument/2006/relationships/hyperlink" Target="https://archive.org/download/ni-roms/roms/Bandai%20-%20WonderSwan.zip/Cardcaptor%20Sakura%20-%20Sakura%20to%20Fushigi%20na%20Clow%20Card%20%28Japan%29.zip" TargetMode="External"/><Relationship Id="rId23" Type="http://schemas.openxmlformats.org/officeDocument/2006/relationships/hyperlink" Target="https://archive.org/download/ni-roms/roms/Bandai%20-%20WonderSwan.zip/C-Man%20%28World%29%20%28Ja%29%20%28WonderWitch%29%20%28Unl%29.zip" TargetMode="External"/><Relationship Id="rId26" Type="http://schemas.openxmlformats.org/officeDocument/2006/relationships/hyperlink" Target="https://archive.org/download/ni-roms/roms/Bandai%20-%20WonderSwan.zip/Cave%20Flyer%20%28World%29%20%28Proto%201%29%20%28WonderWitch%29%20%28Unl%29.zip" TargetMode="External"/><Relationship Id="rId25" Type="http://schemas.openxmlformats.org/officeDocument/2006/relationships/hyperlink" Target="https://archive.org/download/ni-roms/roms/Bandai%20-%20WonderSwan.zip/Castle%20%28World%29%20%28WonderWitch%29%20%28Unl%29.zip" TargetMode="External"/><Relationship Id="rId28" Type="http://schemas.openxmlformats.org/officeDocument/2006/relationships/hyperlink" Target="https://archive.org/download/ni-roms/roms/Bandai%20-%20WonderSwan.zip/Chaos%20Gear%20-%20Michibikareshi%20Mono%20%28Japan%29.zip" TargetMode="External"/><Relationship Id="rId27" Type="http://schemas.openxmlformats.org/officeDocument/2006/relationships/hyperlink" Target="https://archive.org/download/ni-roms/roms/Bandai%20-%20WonderSwan.zip/Cave%20Flyer%20%28World%29%20%28Proto%202%29%20%28WonderWitch%29%20%28WWGP2001%29%20%28Unl%29.zip" TargetMode="External"/><Relationship Id="rId29" Type="http://schemas.openxmlformats.org/officeDocument/2006/relationships/hyperlink" Target="https://archive.org/download/ni-roms/roms/Bandai%20-%20WonderSwan.zip/Chikyou%20o%20Mamore%20Ozon-sou%20%28World%29%20%28Ja%29%20%28Proto%29%20%28WonderWitch%29%20%28Unl%29.zip" TargetMode="External"/><Relationship Id="rId11" Type="http://schemas.openxmlformats.org/officeDocument/2006/relationships/hyperlink" Target="https://archive.org/download/ni-roms/roms/Bandai%20-%20WonderSwan.zip/Atodashi%20%28World%29%20%28WonderWitch%29%20%28Unl%29.zip" TargetMode="External"/><Relationship Id="rId10" Type="http://schemas.openxmlformats.org/officeDocument/2006/relationships/hyperlink" Target="https://archive.org/download/ni-roms/roms/Bandai%20-%20WonderSwan.zip/Atakshii%20%28World%29%20%28Ja%29%20%28WonderWitch%29%20%28Unl%29.zip" TargetMode="External"/><Relationship Id="rId13" Type="http://schemas.openxmlformats.org/officeDocument/2006/relationships/hyperlink" Target="https://archive.org/download/ni-roms/roms/Bandai%20-%20WonderSwan.zip/BANDAI%20Default%20Splash%20Screen%20%28Japan%29%20%28Program%29.zip" TargetMode="External"/><Relationship Id="rId12" Type="http://schemas.openxmlformats.org/officeDocument/2006/relationships/hyperlink" Target="https://archive.org/download/ni-roms/roms/Bandai%20-%20WonderSwan.zip/B.A.F.%20%28World%29%20%28Proto%29%20%28WonderWitch%29%20%28Unl%29.zip" TargetMode="External"/><Relationship Id="rId15" Type="http://schemas.openxmlformats.org/officeDocument/2006/relationships/hyperlink" Target="https://archive.org/download/ni-roms/roms/Bandai%20-%20WonderSwan.zip/Bakusou%20Dekotora%20Densetsu%20for%20WonderSwan%20%28Japan%29.zip" TargetMode="External"/><Relationship Id="rId14" Type="http://schemas.openxmlformats.org/officeDocument/2006/relationships/hyperlink" Target="https://archive.org/download/ni-roms/roms/Bandai%20-%20WonderSwan.zip/BNU%20%28World%29%20%28v1.1%29%20%28WonderWitch%29%20%28Unl%29.zip" TargetMode="External"/><Relationship Id="rId17" Type="http://schemas.openxmlformats.org/officeDocument/2006/relationships/hyperlink" Target="https://archive.org/download/ni-roms/roms/Bandai%20-%20WonderSwan.zip/Balloon%20%28World%29%20%28WonderWitch%29%20%28Unl%29.zip" TargetMode="External"/><Relationship Id="rId16" Type="http://schemas.openxmlformats.org/officeDocument/2006/relationships/hyperlink" Target="https://archive.org/download/ni-roms/roms/Bandai%20-%20WonderSwan.zip/Ball%20and%20Block%20%28World%29%20%28WonderWitch%29%20%28Unl%29.zip" TargetMode="External"/><Relationship Id="rId19" Type="http://schemas.openxmlformats.org/officeDocument/2006/relationships/hyperlink" Target="https://archive.org/download/ni-roms/roms/Bandai%20-%20WonderSwan.zip/Beem%20%28World%29%20%28Demo%29%20%28WonderWitch%29%20%28Unl%29.zip" TargetMode="External"/><Relationship Id="rId18" Type="http://schemas.openxmlformats.org/officeDocument/2006/relationships/hyperlink" Target="https://archive.org/download/ni-roms/roms/Bandai%20-%20WonderSwan.zip/Battle%20Mosquito%20%28World%29%20%28Ja%29%20%28WonderWitch%29%20%28Unl%29.zip" TargetMode="External"/><Relationship Id="rId84" Type="http://schemas.openxmlformats.org/officeDocument/2006/relationships/hyperlink" Target="https://archive.org/download/ni-roms/roms/Bandai%20-%20WonderSwan.zip/Inu%20Renda%20%28World%29%20%28Ja%29%20%28WonderWitch%29%20%28Unl%29.zip" TargetMode="External"/><Relationship Id="rId83" Type="http://schemas.openxmlformats.org/officeDocument/2006/relationships/hyperlink" Target="https://archive.org/download/ni-roms/roms/Bandai%20-%20WonderSwan.zip/Hunter%20X%20Hunter%20-%20Ishi%20o%20Tsugu%20Mono%20%28Japan%29%20%28Rev%202%29.zip" TargetMode="External"/><Relationship Id="rId86" Type="http://schemas.openxmlformats.org/officeDocument/2006/relationships/hyperlink" Target="https://archive.org/download/ni-roms/roms/Bandai%20-%20WonderSwan.zip/Ishikari%20%28World%29%20%28Ja%29%20%28WonderWitch%29%20%28Unl%29.zip" TargetMode="External"/><Relationship Id="rId85" Type="http://schemas.openxmlformats.org/officeDocument/2006/relationships/hyperlink" Target="https://archive.org/download/ni-roms/roms/Bandai%20-%20WonderSwan.zip/Invader%20DX%20%26%20Boss%20DX%20%28World%29%20%28Ja%29%20%28WonderWitch%29%20%28Unl%29.zip" TargetMode="External"/><Relationship Id="rId88" Type="http://schemas.openxmlformats.org/officeDocument/2006/relationships/hyperlink" Target="https://archive.org/download/ni-roms/roms/Bandai%20-%20WonderSwan.zip/Jump%20on%20Step%20%28World%29%20%28WonderWitch%29%20%28Unl%29.zip" TargetMode="External"/><Relationship Id="rId87" Type="http://schemas.openxmlformats.org/officeDocument/2006/relationships/hyperlink" Target="https://archive.org/download/ni-roms/roms/Bandai%20-%20WonderSwan.zip/Jiban%20Ryuoki%20-%20WonderSwan%20Edition%20%28World%29%20%28WonderWitch%29%20%28Unl%29.zip" TargetMode="External"/><Relationship Id="rId89" Type="http://schemas.openxmlformats.org/officeDocument/2006/relationships/hyperlink" Target="https://archive.org/download/ni-roms/roms/Bandai%20-%20WonderSwan.zip/Kaihi%20Tantei%20Oke%20%28World%29%20%28Ja%29%20%28Demo%29%20%28WonderWitch%29%20%28Unl%29.zip" TargetMode="External"/><Relationship Id="rId80" Type="http://schemas.openxmlformats.org/officeDocument/2006/relationships/hyperlink" Target="https://archive.org/download/ni-roms/roms/Bandai%20-%20WonderSwan.zip/Hito%20%28World%29%20%28Ja%29%20%28WonderWitch%29%20%28Unl%29.zip" TargetMode="External"/><Relationship Id="rId82" Type="http://schemas.openxmlformats.org/officeDocument/2006/relationships/hyperlink" Target="https://archive.org/download/ni-roms/roms/Bandai%20-%20WonderSwan.zip/Hunter%20X%20Hunter%20-%20Ishi%20o%20Tsugu%20Mono%20%28Japan%29%20%28Rev%201%29.zip" TargetMode="External"/><Relationship Id="rId81" Type="http://schemas.openxmlformats.org/officeDocument/2006/relationships/hyperlink" Target="https://archive.org/download/ni-roms/roms/Bandai%20-%20WonderSwan.zip/Honey%20%28World%29%20%28Ja%29%20%28v0.4%29%20%28WonderWitch%29%20%28Program%29%20%28Unl%29.zip" TargetMode="External"/><Relationship Id="rId73" Type="http://schemas.openxmlformats.org/officeDocument/2006/relationships/hyperlink" Target="https://archive.org/download/ni-roms/roms/Bandai%20-%20WonderSwan.zip/GunPey%20%28Japan%29.zip" TargetMode="External"/><Relationship Id="rId72" Type="http://schemas.openxmlformats.org/officeDocument/2006/relationships/hyperlink" Target="https://archive.org/download/ni-roms/roms/Bandai%20-%20WonderSwan.zip/Goraku%20Ou%20Tango%21%20%28Japan%29%20%28Rev%202%29.zip" TargetMode="External"/><Relationship Id="rId75" Type="http://schemas.openxmlformats.org/officeDocument/2006/relationships/hyperlink" Target="https://archive.org/download/ni-roms/roms/Bandai%20-%20WonderSwan.zip/Harobots%20%28Japan%29%20%28Rev%201%29.zip" TargetMode="External"/><Relationship Id="rId74" Type="http://schemas.openxmlformats.org/officeDocument/2006/relationships/hyperlink" Target="https://archive.org/download/ni-roms/roms/Bandai%20-%20WonderSwan.zip/Hanafuda%20Shiyouyo%20%28Japan%29.zip" TargetMode="External"/><Relationship Id="rId77" Type="http://schemas.openxmlformats.org/officeDocument/2006/relationships/hyperlink" Target="https://archive.org/download/ni-roms/roms/Bandai%20-%20WonderSwan.zip/Hayauchi%21%20%28World%29%20%28Ja%29%20%28WonderWitch%29%20%28Unl%29.zip" TargetMode="External"/><Relationship Id="rId76" Type="http://schemas.openxmlformats.org/officeDocument/2006/relationships/hyperlink" Target="https://archive.org/download/ni-roms/roms/Bandai%20-%20WonderSwan.zip/Harobots%20%28Japan%29.zip" TargetMode="External"/><Relationship Id="rId79" Type="http://schemas.openxmlformats.org/officeDocument/2006/relationships/hyperlink" Target="https://archive.org/download/ni-roms/roms/Bandai%20-%20WonderSwan.zip/Hima%20Tsubushi%20%28World%29%20%28WonderWitch%29%20%28Unl%29.zip" TargetMode="External"/><Relationship Id="rId78" Type="http://schemas.openxmlformats.org/officeDocument/2006/relationships/hyperlink" Target="https://archive.org/download/ni-roms/roms/Bandai%20-%20WonderSwan.zip/Hex%20Calculator%20%28World%29%20%28Ja%29%20%28WonderWitch%29%20%28Unl%29.zip" TargetMode="External"/><Relationship Id="rId71" Type="http://schemas.openxmlformats.org/officeDocument/2006/relationships/hyperlink" Target="https://archive.org/download/ni-roms/roms/Bandai%20-%20WonderSwan.zip/Gomoku%20Narabe%20%26%20Reversi%20-%20Touryuumon%20%28Japan%29.zip" TargetMode="External"/><Relationship Id="rId70" Type="http://schemas.openxmlformats.org/officeDocument/2006/relationships/hyperlink" Target="https://archive.org/download/ni-roms/roms/Bandai%20-%20WonderSwan.zip/Glocal%20Hexcite%20%28Japan%29.zip" TargetMode="External"/><Relationship Id="rId62" Type="http://schemas.openxmlformats.org/officeDocument/2006/relationships/hyperlink" Target="https://archive.org/download/ni-roms/roms/Bandai%20-%20WonderSwan.zip/Final%20Lap%202000%20%28Japan%29.zip" TargetMode="External"/><Relationship Id="rId61" Type="http://schemas.openxmlformats.org/officeDocument/2006/relationships/hyperlink" Target="https://archive.org/download/ni-roms/roms/Bandai%20-%20WonderSwan.zip/Fever%20-%20Sankyo%20Koushiki%20Pachinko%20Simulation%20for%20WonderSwan%20%28Japan%29.zip" TargetMode="External"/><Relationship Id="rId64" Type="http://schemas.openxmlformats.org/officeDocument/2006/relationships/hyperlink" Target="https://archive.org/download/ni-roms/roms/Bandai%20-%20WonderSwan.zip/Fishing%20Freaks%20-%20Bass%20Rise%20for%20WonderSwan%20%28Japan%29.zip" TargetMode="External"/><Relationship Id="rId63" Type="http://schemas.openxmlformats.org/officeDocument/2006/relationships/hyperlink" Target="https://archive.org/download/ni-roms/roms/Bandai%20-%20WonderSwan.zip/Fire%20Pro%20Wrestling%20for%20WonderSwan%20%28Japan%29%20%28Rev%205%29.zip" TargetMode="External"/><Relationship Id="rId66" Type="http://schemas.openxmlformats.org/officeDocument/2006/relationships/hyperlink" Target="https://archive.org/download/ni-roms/roms/Bandai%20-%20WonderSwan.zip/Frontier%20%28World%29%20%28Ja%29%20%28WonderWitch%29%20%28Unl%29.zip" TargetMode="External"/><Relationship Id="rId65" Type="http://schemas.openxmlformats.org/officeDocument/2006/relationships/hyperlink" Target="https://archive.org/download/ni-roms/roms/Bandai%20-%20WonderSwan.zip/From%20TV%20Animation%20One%20Piece%20-%20Mezase%20Kaizoku%20Ou%21%20%28Japan%29.zip" TargetMode="External"/><Relationship Id="rId68" Type="http://schemas.openxmlformats.org/officeDocument/2006/relationships/hyperlink" Target="https://archive.org/download/ni-roms/roms/Bandai%20-%20WonderSwan.zip/Gachagacha%20Nyouryoku%20%28World%29%20%28Ja%29%20%28WonderWitch%29%20%28Unl%29.zip" TargetMode="External"/><Relationship Id="rId67" Type="http://schemas.openxmlformats.org/officeDocument/2006/relationships/hyperlink" Target="https://archive.org/download/ni-roms/roms/Bandai%20-%20WonderSwan.zip/GB%20Yu-Gi-Oh%20Database%20%28World%29%20%28Ja%29%20%28WonderWitch%29%20%28Unl%29.zip" TargetMode="External"/><Relationship Id="rId60" Type="http://schemas.openxmlformats.org/officeDocument/2006/relationships/hyperlink" Target="https://archive.org/download/ni-roms/roms/Bandai%20-%20WonderSwan.zip/Features%20%28World%29%20%28v2.001%29%20%28WonderWitch%29%20%28Unl%29.zip" TargetMode="External"/><Relationship Id="rId69" Type="http://schemas.openxmlformats.org/officeDocument/2006/relationships/hyperlink" Target="https://archive.org/download/ni-roms/roms/Bandai%20-%20WonderSwan.zip/Ganso%20Jajamaru-kun%20%28Japan%29.zip" TargetMode="External"/><Relationship Id="rId51" Type="http://schemas.openxmlformats.org/officeDocument/2006/relationships/hyperlink" Target="https://archive.org/download/ni-roms/roms/Bandai%20-%20WonderSwan.zip/Digital%20Monster%20-%20Ver.%20WonderSwan%20%28Japan%29%20%28Rev%201%29.zip" TargetMode="External"/><Relationship Id="rId50" Type="http://schemas.openxmlformats.org/officeDocument/2006/relationships/hyperlink" Target="https://archive.org/download/ni-roms/roms/Bandai%20-%20WonderSwan.zip/Digimon%20Adventure%2002%20-%20Tag%20Tamers%20%28Japan%29.zip" TargetMode="External"/><Relationship Id="rId53" Type="http://schemas.openxmlformats.org/officeDocument/2006/relationships/hyperlink" Target="https://archive.org/download/ni-roms/roms/Bandai%20-%20WonderSwan.zip/Disc%20Upper%20%28World%29%20%28WonderWitch%29%20%28Unl%29.zip" TargetMode="External"/><Relationship Id="rId52" Type="http://schemas.openxmlformats.org/officeDocument/2006/relationships/hyperlink" Target="https://archive.org/download/ni-roms/roms/Bandai%20-%20WonderSwan.zip/Digital%20Partner%20%28Japan%29.zip" TargetMode="External"/><Relationship Id="rId55" Type="http://schemas.openxmlformats.org/officeDocument/2006/relationships/hyperlink" Target="https://archive.org/download/ni-roms/roms/Bandai%20-%20WonderSwan.zip/Dolls%20%28World%29%20%28Ja%29%20%28WonderWitch%29%20%28Unl%29.zip" TargetMode="External"/><Relationship Id="rId54" Type="http://schemas.openxmlformats.org/officeDocument/2006/relationships/hyperlink" Target="https://archive.org/download/ni-roms/roms/Bandai%20-%20WonderSwan.zip/Dokodemo%20Hamster%20%28Japan%29.zip" TargetMode="External"/><Relationship Id="rId57" Type="http://schemas.openxmlformats.org/officeDocument/2006/relationships/hyperlink" Target="https://archive.org/download/ni-roms/roms/Bandai%20-%20WonderSwan.zip/EF-Cribbage%20%28World%29%20%28Ja%29%20%28v0.28%29%20%28Proto%29%20%28WonderWitch%29%20%28Unl%29.zip" TargetMode="External"/><Relationship Id="rId56" Type="http://schemas.openxmlformats.org/officeDocument/2006/relationships/hyperlink" Target="https://archive.org/download/ni-roms/roms/Bandai%20-%20WonderSwan.zip/Doukutsu%20Tantei%20Oke%20%28World%29%20%28Ja%29%20%28Demo%29%20%28WonderWitch%29%20%28Unl%29.zip" TargetMode="External"/><Relationship Id="rId59" Type="http://schemas.openxmlformats.org/officeDocument/2006/relationships/hyperlink" Target="https://archive.org/download/ni-roms/roms/Bandai%20-%20WonderSwan.zip/Exnos%20%28World%29%20%28Ja%29%20%28WonderWitch%29%20%28Program%29%20%28Unl%29.zip" TargetMode="External"/><Relationship Id="rId58" Type="http://schemas.openxmlformats.org/officeDocument/2006/relationships/hyperlink" Target="https://archive.org/download/ni-roms/roms/Bandai%20-%20WonderSwan.zip/Engacho%21%20for%20WonderSwan%20%28Japan%29.zip" TargetMode="External"/><Relationship Id="rId95" Type="http://schemas.openxmlformats.org/officeDocument/2006/relationships/hyperlink" Target="https://archive.org/download/ni-roms/roms/Bandai%20-%20WonderSwan.zip/Kiss%20Communication%20%28World%29%20%28Ja%29%20%28WonderWitch%29%20%28Unl%29.zip" TargetMode="External"/><Relationship Id="rId94" Type="http://schemas.openxmlformats.org/officeDocument/2006/relationships/hyperlink" Target="https://archive.org/download/ni-roms/roms/Bandai%20-%20WonderSwan.zip/Kirin%20Editor%20%2B%20Kuro%20Pad%20%28World%29%20%28Ja%29%20%28WonderWitch%29%20%28Unl%29.zip" TargetMode="External"/><Relationship Id="rId97" Type="http://schemas.openxmlformats.org/officeDocument/2006/relationships/hyperlink" Target="https://archive.org/download/ni-roms/roms/Bandai%20-%20WonderSwan.zip/Kosodate%20Quiz%20-%20Dokodemo%20My%20Angel%20%28Japan%29.zip" TargetMode="External"/><Relationship Id="rId96" Type="http://schemas.openxmlformats.org/officeDocument/2006/relationships/hyperlink" Target="https://archive.org/download/ni-roms/roms/Bandai%20-%20WonderSwan.zip/Kiss%20Yori...%20-%20Seaside%20Serenade%20%28Japan%29%20%28Rev%202%29.zip" TargetMode="External"/><Relationship Id="rId99" Type="http://schemas.openxmlformats.org/officeDocument/2006/relationships/hyperlink" Target="https://archive.org/download/ni-roms/roms/Bandai%20-%20WonderSwan.zip/LNPUT%20%28World%29%20%28Ja%29%20%28WonderWitch%29%20%28Unl%29.zip" TargetMode="External"/><Relationship Id="rId98" Type="http://schemas.openxmlformats.org/officeDocument/2006/relationships/hyperlink" Target="https://archive.org/download/ni-roms/roms/Bandai%20-%20WonderSwan.zip/Kyousouba%20Ikusei%20Simulation%20-%20Keiba%20%28Japan%29%20%28Rev%201%29.zip" TargetMode="External"/><Relationship Id="rId91" Type="http://schemas.openxmlformats.org/officeDocument/2006/relationships/hyperlink" Target="https://archive.org/download/ni-roms/roms/Bandai%20-%20WonderSwan.zip/Kana%20%28World%29%20%28Ja%29%20%28WonderWitch%29%20%28Unl%29.zip" TargetMode="External"/><Relationship Id="rId90" Type="http://schemas.openxmlformats.org/officeDocument/2006/relationships/hyperlink" Target="https://archive.org/download/ni-roms/roms/Bandai%20-%20WonderSwan.zip/Kakutou%20Ryouri%20Densetsu%20Bistro%20Recipe%20-%20Wonder%20Battle%20Hen%20%28Japan%29.zip" TargetMode="External"/><Relationship Id="rId93" Type="http://schemas.openxmlformats.org/officeDocument/2006/relationships/hyperlink" Target="https://archive.org/download/ni-roms/roms/Bandai%20-%20WonderSwan.zip/Keiba%20Yosou%20Shien%20Soft%20-%20Yosou%20Shinkaron%20%28Japan%29.zip" TargetMode="External"/><Relationship Id="rId92" Type="http://schemas.openxmlformats.org/officeDocument/2006/relationships/hyperlink" Target="https://archive.org/download/ni-roms/roms/Bandai%20-%20WonderSwan.zip/Kaze%20no%20Klonoa%20-%20Moonlight%20Museum%20%28Japan%29.zip" TargetMode="External"/><Relationship Id="rId253" Type="http://schemas.openxmlformats.org/officeDocument/2006/relationships/hyperlink" Target="https://archive.org/download/ni-roms/roms/Bandai%20-%20WonderSwan.zip/%5BBIOS%5D%20WonderSwan%20Boot%20ROM%20%28Japan%29%20%28En%29.zip" TargetMode="External"/><Relationship Id="rId252" Type="http://schemas.openxmlformats.org/officeDocument/2006/relationships/hyperlink" Target="https://archive.org/download/ni-roms/roms/Bandai%20-%20WonderSwan.zip/Ze%20Sound%20Player%20%2B%20Sample%20Music%20%28World%29%20%28WonderWitch%29%20%28Program%29%20%28Unl%29.zip" TargetMode="External"/><Relationship Id="rId251" Type="http://schemas.openxmlformats.org/officeDocument/2006/relationships/hyperlink" Target="https://archive.org/download/ni-roms/roms/Bandai%20-%20WonderSwan.zip/Yopparau%20Game%20for%20WonderWitch%20%28World%29%20%28WonderWitch%29%20%28Unl%29.zip" TargetMode="External"/><Relationship Id="rId250" Type="http://schemas.openxmlformats.org/officeDocument/2006/relationships/hyperlink" Target="https://archive.org/download/ni-roms/roms/Bandai%20-%20WonderSwan.zip/Yoneshichi%20Note%20TR2%20%28World%29%20%28Ja%29%20%28WonderWitch%29%20%28Program%29%20%28Unl%29.zip" TargetMode="External"/><Relationship Id="rId257" Type="http://schemas.openxmlformats.org/officeDocument/2006/relationships/drawing" Target="../drawings/drawing23.xml"/><Relationship Id="rId256" Type="http://schemas.openxmlformats.org/officeDocument/2006/relationships/hyperlink" Target="https://archive.org/download/ni-roms/roms/Bandai%20-%20WonderSwan.zip/vs-shooting%20%28World%29%20%28Demo%29%20%28WonderWitch%29%20%28Unl%29.zip" TargetMode="External"/><Relationship Id="rId255" Type="http://schemas.openxmlformats.org/officeDocument/2006/relationships/hyperlink" Target="https://archive.org/download/ni-roms/roms/Bandai%20-%20WonderSwan.zip/otto%20%28World%29%20%28WonderWitch%29%20%28Unl%29.zip" TargetMode="External"/><Relationship Id="rId254" Type="http://schemas.openxmlformats.org/officeDocument/2006/relationships/hyperlink" Target="https://archive.org/download/ni-roms/roms/Bandai%20-%20WonderSwan.zip/beatmania%20for%20WonderSwan%20%28Japan%29.zip" TargetMode="External"/><Relationship Id="rId228" Type="http://schemas.openxmlformats.org/officeDocument/2006/relationships/hyperlink" Target="https://archive.org/download/ni-roms/roms/Bandai%20-%20WonderSwan.zip/Wave%20R%20%28World%29%20%28v1.0%29%20%28WonderWitch%29%20%28WWGP2003%29%20%28Unl%29.zip" TargetMode="External"/><Relationship Id="rId227" Type="http://schemas.openxmlformats.org/officeDocument/2006/relationships/hyperlink" Target="https://archive.org/download/ni-roms/roms/Bandai%20-%20WonderSwan.zip/Wave%20Q%20%28World%29%20%28Ja%29%20%28WonderWitch%29%20%28Unl%29.zip" TargetMode="External"/><Relationship Id="rId226" Type="http://schemas.openxmlformats.org/officeDocument/2006/relationships/hyperlink" Target="https://archive.org/download/ni-roms/roms/Bandai%20-%20WonderSwan.zip/Wasabi%20Produce%20-%20Street%20Dancer%20%28Japan%29.zip" TargetMode="External"/><Relationship Id="rId225" Type="http://schemas.openxmlformats.org/officeDocument/2006/relationships/hyperlink" Target="https://archive.org/download/ni-roms/roms/Bandai%20-%20WonderSwan.zip/Wago%20%28World%29%20%28Ja%29%20%28WonderWitch%29%20%28Unl%29.zip" TargetMode="External"/><Relationship Id="rId229" Type="http://schemas.openxmlformats.org/officeDocument/2006/relationships/hyperlink" Target="https://archive.org/download/ni-roms/roms/Bandai%20-%20WonderSwan.zip/Wave%20R%20%28World%29%20%28v1.1%29%20%28WonderWitch%29%20%28Unl%29.zip" TargetMode="External"/><Relationship Id="rId220" Type="http://schemas.openxmlformats.org/officeDocument/2006/relationships/hyperlink" Target="https://archive.org/download/ni-roms/roms/Bandai%20-%20WonderSwan.zip/Uzumaki%20-%20Noroi%20Simulation%20%28Japan%29.zip" TargetMode="External"/><Relationship Id="rId224" Type="http://schemas.openxmlformats.org/officeDocument/2006/relationships/hyperlink" Target="https://archive.org/download/ni-roms/roms/Bandai%20-%20WonderSwan.zip/WWTerm%20%28World%29%20%28WonderWitch%29%20%28Program%29%20%28Unl%29.zip" TargetMode="External"/><Relationship Id="rId223" Type="http://schemas.openxmlformats.org/officeDocument/2006/relationships/hyperlink" Target="https://archive.org/download/ni-roms/roms/Bandai%20-%20WonderSwan.zip/Virus%20%28World%29%20%28WonderWitch%29%20%28Unl%29.zip" TargetMode="External"/><Relationship Id="rId222" Type="http://schemas.openxmlformats.org/officeDocument/2006/relationships/hyperlink" Target="https://archive.org/download/ni-roms/roms/Bandai%20-%20WonderSwan.zip/Vaitz%20Blade%20%28Japan%29%20%28Rev%201%29.zip" TargetMode="External"/><Relationship Id="rId221" Type="http://schemas.openxmlformats.org/officeDocument/2006/relationships/hyperlink" Target="https://archive.org/download/ni-roms/roms/Bandai%20-%20WonderSwan.zip/V-Attacker%20%28World%29%20%28WonderWitch%29%20%28Unl%29.zip" TargetMode="External"/><Relationship Id="rId217" Type="http://schemas.openxmlformats.org/officeDocument/2006/relationships/hyperlink" Target="https://archive.org/download/ni-roms/roms/Bandai%20-%20WonderSwan.zip/Umetatte%20%28World%29%20%28WonderWitch%29%20%28Unl%29.zip" TargetMode="External"/><Relationship Id="rId216" Type="http://schemas.openxmlformats.org/officeDocument/2006/relationships/hyperlink" Target="https://archive.org/download/ni-roms/roms/Bandai%20-%20WonderSwan.zip/Turntablist%20-%20DJ%20Battle%20%28Japan%29.zip" TargetMode="External"/><Relationship Id="rId215" Type="http://schemas.openxmlformats.org/officeDocument/2006/relationships/hyperlink" Target="https://archive.org/download/ni-roms/roms/Bandai%20-%20WonderSwan.zip/Tumble%20%28World%29%20%28WonderWitch%29%20%28Unl%29.zip" TargetMode="External"/><Relationship Id="rId214" Type="http://schemas.openxmlformats.org/officeDocument/2006/relationships/hyperlink" Target="https://archive.org/download/ni-roms/roms/Bandai%20-%20WonderSwan.zip/Tsunahiki%20%28World%29%20%28Demo%29%20%28WonderWitch%29%20%28Unl%29.zip" TargetMode="External"/><Relationship Id="rId219" Type="http://schemas.openxmlformats.org/officeDocument/2006/relationships/hyperlink" Target="https://archive.org/download/ni-roms/roms/Bandai%20-%20WonderSwan.zip/Uzumaki%20-%20Denshi%20Kaiki%20Hen%20%28Japan%29%20%28Rev%204%29.zip" TargetMode="External"/><Relationship Id="rId218" Type="http://schemas.openxmlformats.org/officeDocument/2006/relationships/hyperlink" Target="https://archive.org/download/ni-roms/roms/Bandai%20-%20WonderSwan.zip/Umizuri%20ni%20Ikou%21%20%28Japan%29.zip" TargetMode="External"/><Relationship Id="rId213" Type="http://schemas.openxmlformats.org/officeDocument/2006/relationships/hyperlink" Target="https://archive.org/download/ni-roms/roms/Bandai%20-%20WonderSwan.zip/Tsubo%20Game%20%28World%29%20%28Ja%29%20%28WonderWitch%29%20%28Unl%29.zip" TargetMode="External"/><Relationship Id="rId212" Type="http://schemas.openxmlformats.org/officeDocument/2006/relationships/hyperlink" Target="https://archive.org/download/ni-roms/roms/Bandai%20-%20WonderSwan.zip/Trump%20Collection%202%20-%20Bottom-Up%20Teki%20Sekaiisshuu%20no%20Tabi%20%28Japan%29%20%28Rev%201%29.zip" TargetMode="External"/><Relationship Id="rId211" Type="http://schemas.openxmlformats.org/officeDocument/2006/relationships/hyperlink" Target="https://archive.org/download/ni-roms/roms/Bandai%20-%20WonderSwan.zip/Trump%20Collection%20-%20Bottom-Up%20Teki%20Trump%20Seikatsu%20%28Japan%29%20%28Rev%201%29.zip" TargetMode="External"/><Relationship Id="rId210" Type="http://schemas.openxmlformats.org/officeDocument/2006/relationships/hyperlink" Target="https://archive.org/download/ni-roms/roms/Bandai%20-%20WonderSwan.zip/Truchet%20%28World%29%20%28WonderWitch%29%20%28Unl%29.zip" TargetMode="External"/><Relationship Id="rId249" Type="http://schemas.openxmlformats.org/officeDocument/2006/relationships/hyperlink" Target="https://archive.org/download/ni-roms/roms/Bandai%20-%20WonderSwan.zip/Yoke%20Bin%20%28World%29%20%28Demo%29%20%28WonderWitch%29%20%28Unl%29.zip" TargetMode="External"/><Relationship Id="rId248" Type="http://schemas.openxmlformats.org/officeDocument/2006/relationships/hyperlink" Target="https://archive.org/download/ni-roms/roms/Bandai%20-%20WonderSwan.zip/WonderWitch%20EP-NET%20%28World%29%20%28Ja%29%20%28WonderWitch%29%20%28Program%29%20%28Unl%29.zip" TargetMode="External"/><Relationship Id="rId247" Type="http://schemas.openxmlformats.org/officeDocument/2006/relationships/hyperlink" Target="https://archive.org/download/ni-roms/roms/Bandai%20-%20WonderSwan.zip/WonderWitch%20%28Japan%29%20%28FreyaOS%201.2.0%29%20%28Program%29.zip" TargetMode="External"/><Relationship Id="rId242" Type="http://schemas.openxmlformats.org/officeDocument/2006/relationships/hyperlink" Target="https://archive.org/download/ni-roms/roms/Bandai%20-%20WonderSwan.zip/WonderWitch%20%28Japan%29%20%28FreyaOS%201.1.2%29%20%28Program%29.zip" TargetMode="External"/><Relationship Id="rId241" Type="http://schemas.openxmlformats.org/officeDocument/2006/relationships/hyperlink" Target="https://archive.org/download/ni-roms/roms/Bandai%20-%20WonderSwan.zip/WonderWitch%20%28Japan%29%20%28FreyaOS%201.1.1%29%20%28Program%29.zip" TargetMode="External"/><Relationship Id="rId240" Type="http://schemas.openxmlformats.org/officeDocument/2006/relationships/hyperlink" Target="https://archive.org/download/ni-roms/roms/Bandai%20-%20WonderSwan.zip/WonderWitch%20%28Japan%29%20%28FreyaOS%201.0.3%29%20%28Program%29.zip" TargetMode="External"/><Relationship Id="rId246" Type="http://schemas.openxmlformats.org/officeDocument/2006/relationships/hyperlink" Target="https://archive.org/download/ni-roms/roms/Bandai%20-%20WonderSwan.zip/WonderWitch%20%28Japan%29%20%28FreyaOS%201.1.6b1%29%20%28Program%29.zip" TargetMode="External"/><Relationship Id="rId245" Type="http://schemas.openxmlformats.org/officeDocument/2006/relationships/hyperlink" Target="https://archive.org/download/ni-roms/roms/Bandai%20-%20WonderSwan.zip/WonderWitch%20%28Japan%29%20%28FreyaOS%201.1.5%29%20%28Program%29.zip" TargetMode="External"/><Relationship Id="rId244" Type="http://schemas.openxmlformats.org/officeDocument/2006/relationships/hyperlink" Target="https://archive.org/download/ni-roms/roms/Bandai%20-%20WonderSwan.zip/WonderWitch%20%28Japan%29%20%28FreyaOS%201.1.4%29%20%28Program%29.zip" TargetMode="External"/><Relationship Id="rId243" Type="http://schemas.openxmlformats.org/officeDocument/2006/relationships/hyperlink" Target="https://archive.org/download/ni-roms/roms/Bandai%20-%20WonderSwan.zip/WonderWitch%20%28Japan%29%20%28FreyaOS%201.1.3%29%20%28Program%29.zip" TargetMode="External"/><Relationship Id="rId239" Type="http://schemas.openxmlformats.org/officeDocument/2006/relationships/hyperlink" Target="https://archive.org/download/ni-roms/roms/Bandai%20-%20WonderSwan.zip/WonderWitch%20%28Japan%29%20%28FreyaOS%201.0.2%29%20%28Program%29.zip" TargetMode="External"/><Relationship Id="rId238" Type="http://schemas.openxmlformats.org/officeDocument/2006/relationships/hyperlink" Target="https://archive.org/download/ni-roms/roms/Bandai%20-%20WonderSwan.zip/WonderWitch%20%28Japan%29%20%28FreyaOS%201.0.0%29%20%28Program%29.zip" TargetMode="External"/><Relationship Id="rId237" Type="http://schemas.openxmlformats.org/officeDocument/2006/relationships/hyperlink" Target="https://archive.org/download/ni-roms/roms/Bandai%20-%20WonderSwan.zip/WonderSwan%20Handy%20Sonar%20%28Japan%29%20%28Rev%202%29.zip" TargetMode="External"/><Relationship Id="rId236" Type="http://schemas.openxmlformats.org/officeDocument/2006/relationships/hyperlink" Target="https://archive.org/download/ni-roms/roms/Bandai%20-%20WonderSwan.zip/WonderSwan%20Handy%20Sonar%20%28Japan%29%20%28Rev%201%29.zip" TargetMode="External"/><Relationship Id="rId231" Type="http://schemas.openxmlformats.org/officeDocument/2006/relationships/hyperlink" Target="https://archive.org/download/ni-roms/roms/Bandai%20-%20WonderSwan.zip/Wonder%20Recorder%20%28World%29%20%28Ja%29%20%28v1.00%29%20%28WonderWitch%29%20%28WWGP2001%29%20%28Unl%29.zip" TargetMode="External"/><Relationship Id="rId230" Type="http://schemas.openxmlformats.org/officeDocument/2006/relationships/hyperlink" Target="https://archive.org/download/ni-roms/roms/Bandai%20-%20WonderSwan.zip/With%20a%20Dory%20%28World%29%20%28Ja%29%20%28Proto%29%20%28WonderWitch%29%20%28Unl%29.zip" TargetMode="External"/><Relationship Id="rId235" Type="http://schemas.openxmlformats.org/officeDocument/2006/relationships/hyperlink" Target="https://archive.org/download/ni-roms/roms/Bandai%20-%20WonderSwan.zip/Wonder%20Su-Zi-%20%28World%29%20%28WonderWitch%29%20%28Unl%29.zip" TargetMode="External"/><Relationship Id="rId234" Type="http://schemas.openxmlformats.org/officeDocument/2006/relationships/hyperlink" Target="https://archive.org/download/ni-roms/roms/Bandai%20-%20WonderSwan.zip/Wonder%20Stadium%20%28Japan%29.zip" TargetMode="External"/><Relationship Id="rId233" Type="http://schemas.openxmlformats.org/officeDocument/2006/relationships/hyperlink" Target="https://archive.org/download/ni-roms/roms/Bandai%20-%20WonderSwan.zip/Wonder%20Stadium%20%2799%20%28Japan%29.zip" TargetMode="External"/><Relationship Id="rId232" Type="http://schemas.openxmlformats.org/officeDocument/2006/relationships/hyperlink" Target="https://archive.org/download/ni-roms/roms/Bandai%20-%20WonderSwan.zip/Wonder%20Recorder%20%28World%29%20%28Ja%29%20%28v1.01%29%20%28WonderWitch%29%20%28Unl%29.zip" TargetMode="External"/><Relationship Id="rId206" Type="http://schemas.openxmlformats.org/officeDocument/2006/relationships/hyperlink" Target="https://archive.org/download/ni-roms/roms/Bandai%20-%20WonderSwan.zip/Tokei%20%28World%29%20%28Ja%29%20%28Demo%29%20%28WonderWitch%29%20%28Unl%29.zip" TargetMode="External"/><Relationship Id="rId205" Type="http://schemas.openxmlformats.org/officeDocument/2006/relationships/hyperlink" Target="https://archive.org/download/ni-roms/roms/Bandai%20-%20WonderSwan.zip/Time%20Bokan%20Series%20-%20Bokan%20Densetsu%20-%20Buta%20mo%20Odaterya%20Doronboo%20%28Japan%29.zip" TargetMode="External"/><Relationship Id="rId204" Type="http://schemas.openxmlformats.org/officeDocument/2006/relationships/hyperlink" Target="https://archive.org/download/ni-roms/roms/Bandai%20-%20WonderSwan.zip/Text%20Putter%20%28World%29%20%28Ja%29%20%28WonderWitch%29%20%28Program%29%20%28Unl%29.zip" TargetMode="External"/><Relationship Id="rId203" Type="http://schemas.openxmlformats.org/officeDocument/2006/relationships/hyperlink" Target="https://archive.org/download/ni-roms/roms/Bandai%20-%20WonderSwan.zip/Tetsujin%2028%20Gou%20%28Japan%29.zip" TargetMode="External"/><Relationship Id="rId209" Type="http://schemas.openxmlformats.org/officeDocument/2006/relationships/hyperlink" Target="https://archive.org/download/ni-roms/roms/Bandai%20-%20WonderSwan.zip/Triangle%20%28World%29%20%28WonderWitch%29%20%28Unl%29.zip" TargetMode="External"/><Relationship Id="rId208" Type="http://schemas.openxmlformats.org/officeDocument/2006/relationships/hyperlink" Target="https://archive.org/download/ni-roms/roms/Bandai%20-%20WonderSwan.zip/Trap%20Trap%20%28World%29%20%28Ja%29%20%28WonderWitch%29%20%28Unl%29.zip" TargetMode="External"/><Relationship Id="rId207" Type="http://schemas.openxmlformats.org/officeDocument/2006/relationships/hyperlink" Target="https://archive.org/download/ni-roms/roms/Bandai%20-%20WonderSwan.zip/Tokyo%20Majin%20Gakuen%20-%20Fuju%20Houroku%20%28Japan%29.zip" TargetMode="External"/><Relationship Id="rId202" Type="http://schemas.openxmlformats.org/officeDocument/2006/relationships/hyperlink" Target="https://archive.org/download/ni-roms/roms/Bandai%20-%20WonderSwan.zip/Testarossa%20%28World%29%20%28WonderWitch%29%20%28Unl%29.zip" TargetMode="External"/><Relationship Id="rId201" Type="http://schemas.openxmlformats.org/officeDocument/2006/relationships/hyperlink" Target="https://archive.org/download/ni-roms/roms/Bandai%20-%20WonderSwan.zip/Terrors%20%28Japan%29.zip" TargetMode="External"/><Relationship Id="rId200" Type="http://schemas.openxmlformats.org/officeDocument/2006/relationships/hyperlink" Target="https://archive.org/download/ni-roms/roms/Bandai%20-%20WonderSwan.zip/Teroteroropa%20%28World%29%20%28Demo%29%20%28WonderWitch%29%20%28Unl%29.zip" TargetMode="External"/><Relationship Id="rId1" Type="http://schemas.openxmlformats.org/officeDocument/2006/relationships/hyperlink" Target="https://archive.org/download/ni-roms/roms/Bandai%20-%20WonderSwan.zip/3D%20Mapping%20Tool%20%28World%29%20%28v1.10%29%20%28WonderWitch%29%20%28Program%29%20%28Unl%29.zip" TargetMode="External"/><Relationship Id="rId2" Type="http://schemas.openxmlformats.org/officeDocument/2006/relationships/hyperlink" Target="https://archive.org/download/ni-roms/roms/Bandai%20-%20WonderSwan.zip/7%20Days%20Left%20%28World%29%20%28Ja%29%20%28v1.00%29%20%28WonderWitch%29%20%28WWGP2002%29%20%28Unl%29.zip" TargetMode="External"/><Relationship Id="rId3" Type="http://schemas.openxmlformats.org/officeDocument/2006/relationships/hyperlink" Target="https://archive.org/download/ni-roms/roms/Bandai%20-%20WonderSwan.zip/7%20Days%20Left%20%28World%29%20%28Ja%29%20%28v1.01%29%20%28WonderWitch%29%20%28Unl%29.zip" TargetMode="External"/><Relationship Id="rId4" Type="http://schemas.openxmlformats.org/officeDocument/2006/relationships/hyperlink" Target="https://archive.org/download/ni-roms/roms/Bandai%20-%20WonderSwan.zip/15%20Game%20%28World%29%20%28Ja%29%20%28WonderWitch%29%20%28Unl%29.zip" TargetMode="External"/><Relationship Id="rId9" Type="http://schemas.openxmlformats.org/officeDocument/2006/relationships/hyperlink" Target="https://archive.org/download/ni-roms/roms/Bandai%20-%20WonderSwan.zip/Armored%20Unit%20%28Japan%29.zip" TargetMode="External"/><Relationship Id="rId5" Type="http://schemas.openxmlformats.org/officeDocument/2006/relationships/hyperlink" Target="https://archive.org/download/ni-roms/roms/Bandai%20-%20WonderSwan.zip/15%20Puzzle%20%28World%29%20%28WonderWitch%29%20%28Unl%29.zip" TargetMode="External"/><Relationship Id="rId6" Type="http://schemas.openxmlformats.org/officeDocument/2006/relationships/hyperlink" Target="https://archive.org/download/ni-roms/roms/Bandai%20-%20WonderSwan.zip/15%20Puzzle%20for%20WW%20%28World%29%20%28Ja%29%20%28WonderWitch%29%20%28Unl%29.zip" TargetMode="External"/><Relationship Id="rId7" Type="http://schemas.openxmlformats.org/officeDocument/2006/relationships/hyperlink" Target="https://archive.org/download/ni-roms/roms/Bandai%20-%20WonderSwan.zip/50%20Oto%20Nyouryoku%20%28World%29%20%28Ja%29%20%28WonderWitch%29%20%28Unl%29.zip" TargetMode="External"/><Relationship Id="rId8" Type="http://schemas.openxmlformats.org/officeDocument/2006/relationships/hyperlink" Target="https://archive.org/download/ni-roms/roms/Bandai%20-%20WonderSwan.zip/Anchorz%20Field%20%28Japan%29.zip" TargetMode="External"/></Relationships>
</file>

<file path=xl/worksheets/_rels/sheet24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.org/download/ni-roms/roms/Bandai%20-%20WonderSwan%20Color.zip/SD%20Gundam%20Eiyuu%20Den%20-%20Kishi%20Densetsu%20%28Japan%29.zip" TargetMode="External"/><Relationship Id="rId194" Type="http://schemas.openxmlformats.org/officeDocument/2006/relationships/hyperlink" Target="https://archive.org/download/ni-roms/roms/Bandai%20-%20WonderSwan%20Color.zip/SD%20Gundam%20G%20Generation%20-%20Mono-Eye%20Gundams%20%28Japan%29.zip" TargetMode="External"/><Relationship Id="rId193" Type="http://schemas.openxmlformats.org/officeDocument/2006/relationships/hyperlink" Target="https://archive.org/download/ni-roms/roms/Bandai%20-%20WonderSwan%20Color.zip/SD%20Gundam%20G%20Generation%20-%20Mono-Eye%20Gundams%20%28Japan%29%20%28Rev%202%29.zip" TargetMode="External"/><Relationship Id="rId192" Type="http://schemas.openxmlformats.org/officeDocument/2006/relationships/hyperlink" Target="https://archive.org/download/ni-roms/roms/Bandai%20-%20WonderSwan%20Color.zip/SD%20Gundam%20G%20Generation%20-%20Gather%20Beat%202%20%28Japan%29.zip" TargetMode="External"/><Relationship Id="rId191" Type="http://schemas.openxmlformats.org/officeDocument/2006/relationships/hyperlink" Target="https://archive.org/download/ni-roms/roms/Bandai%20-%20WonderSwan%20Color.zip/SD%20Gundam%20Eiyuu%20Den%20-%20Musha%20Densetsu%20%28Japan%29.zip" TargetMode="External"/><Relationship Id="rId187" Type="http://schemas.openxmlformats.org/officeDocument/2006/relationships/hyperlink" Target="https://archive.org/download/ni-roms/roms/Bandai%20-%20WonderSwan%20Color.zip/Rockman%20EXE%20WS%20%28Japan%29.zip" TargetMode="External"/><Relationship Id="rId186" Type="http://schemas.openxmlformats.org/officeDocument/2006/relationships/hyperlink" Target="https://archive.org/download/ni-roms/roms/Bandai%20-%20WonderSwan%20Color.zip/Rockman%20EXE%20-%20N1%20Battle%20%28Japan%29%20%28Rev%201%29.zip" TargetMode="External"/><Relationship Id="rId185" Type="http://schemas.openxmlformats.org/officeDocument/2006/relationships/hyperlink" Target="https://archive.org/download/ni-roms/roms/Bandai%20-%20WonderSwan%20Color.zip/Riviera%20-%20Yakusoku%20no%20Chi%20Riviera%20%28Japan%29.zip" TargetMode="External"/><Relationship Id="rId184" Type="http://schemas.openxmlformats.org/officeDocument/2006/relationships/hyperlink" Target="https://archive.org/download/ni-roms/roms/Bandai%20-%20WonderSwan%20Color.zip/Riviera%20-%20Yakusoku%20no%20Chi%20Riviera%20%28Japan%29%20%28Rev%201%29.zip" TargetMode="External"/><Relationship Id="rId189" Type="http://schemas.openxmlformats.org/officeDocument/2006/relationships/hyperlink" Target="https://archive.org/download/ni-roms/roms/Bandai%20-%20WonderSwan%20Color.zip/SD%20Gundam%20-%20Operation%20U.C.%20%28Japan%29.zip" TargetMode="External"/><Relationship Id="rId188" Type="http://schemas.openxmlformats.org/officeDocument/2006/relationships/hyperlink" Target="https://archive.org/download/ni-roms/roms/Bandai%20-%20WonderSwan%20Color.zip/Romancing%20Sa-Ga%20%28Japan%29.zip" TargetMode="External"/><Relationship Id="rId183" Type="http://schemas.openxmlformats.org/officeDocument/2006/relationships/hyperlink" Target="https://archive.org/download/ni-roms/roms/Bandai%20-%20WonderSwan%20Color.zip/Rhythmin%20%28World%29%20%28Ja%29%20%28WonderWitch%29%20%28Unl%29.zip" TargetMode="External"/><Relationship Id="rId182" Type="http://schemas.openxmlformats.org/officeDocument/2006/relationships/hyperlink" Target="https://archive.org/download/ni-roms/roms/Bandai%20-%20WonderSwan%20Color.zip/Rhyme%20Rider%20Kerorican%20%28Japan%29.zip" TargetMode="External"/><Relationship Id="rId181" Type="http://schemas.openxmlformats.org/officeDocument/2006/relationships/hyperlink" Target="https://archive.org/download/ni-roms/roms/Bandai%20-%20WonderSwan%20Color.zip/Reversi%20%28World%29%20%28Ja%29%20%28WonderWitch%29%20%28Unl%29.zip" TargetMode="External"/><Relationship Id="rId180" Type="http://schemas.openxmlformats.org/officeDocument/2006/relationships/hyperlink" Target="https://archive.org/download/ni-roms/roms/Bandai%20-%20WonderSwan%20Color.zip/Rect%20for%20WonderSwan%20%28World%29%20%28WonderWitch%29%20%28Unl%29.zip" TargetMode="External"/><Relationship Id="rId176" Type="http://schemas.openxmlformats.org/officeDocument/2006/relationships/hyperlink" Target="https://archive.org/download/ni-roms/roms/Bandai%20-%20WonderSwan%20Color.zip/RUN%3DDIM%20-%20Return%20to%20Earth%20%28Japan%29.zip" TargetMode="External"/><Relationship Id="rId175" Type="http://schemas.openxmlformats.org/officeDocument/2006/relationships/hyperlink" Target="https://archive.org/download/ni-roms/roms/Bandai%20-%20WonderSwan%20Color.zip/Putipati%20%28World%29%20%28v1.12%29%20%28WonderWitch%29%20%28Unl%29.zip" TargetMode="External"/><Relationship Id="rId174" Type="http://schemas.openxmlformats.org/officeDocument/2006/relationships/hyperlink" Target="https://archive.org/download/ni-roms/roms/Bandai%20-%20WonderSwan%20Color.zip/Putipati%20%28World%29%20%28v1.11%29%20%28WonderWitch%29%20%28WWGP2002%29%20%28Unl%29.zip" TargetMode="External"/><Relationship Id="rId173" Type="http://schemas.openxmlformats.org/officeDocument/2006/relationships/hyperlink" Target="https://archive.org/download/ni-roms/roms/Bandai%20-%20WonderSwan%20Color.zip/Project%20E-Force%20%28World%29%20%282002-05-29%29%20%28Proto%29%20%28WonderWitch%29%20%28Unl%29.zip" TargetMode="External"/><Relationship Id="rId179" Type="http://schemas.openxmlformats.org/officeDocument/2006/relationships/hyperlink" Target="https://archive.org/download/ni-roms/roms/Bandai%20-%20WonderSwan%20Color.zip/Real%20Cheese%20%28World%29%20%28Ja%29%20%28WonderWitch%29%20%28Unl%29.zip" TargetMode="External"/><Relationship Id="rId178" Type="http://schemas.openxmlformats.org/officeDocument/2006/relationships/hyperlink" Target="https://archive.org/download/ni-roms/roms/Bandai%20-%20WonderSwan%20Color.zip/Rave%20Hunter%20%28World%29%20%28WonderWitch%29%20%28Unl%29.zip" TargetMode="External"/><Relationship Id="rId177" Type="http://schemas.openxmlformats.org/officeDocument/2006/relationships/hyperlink" Target="https://archive.org/download/ni-roms/roms/Bandai%20-%20WonderSwan%20Color.zip/Raku%20Jongg%20%28Japan%29.zip" TargetMode="External"/><Relationship Id="rId198" Type="http://schemas.openxmlformats.org/officeDocument/2006/relationships/hyperlink" Target="https://archive.org/download/ni-roms/roms/Bandai%20-%20WonderSwan%20Color.zip/Samoner%20%28World%29%20%28Ja%29%20%28WonderWitch%29%20%28Unl%29.zip" TargetMode="External"/><Relationship Id="rId197" Type="http://schemas.openxmlformats.org/officeDocument/2006/relationships/hyperlink" Target="https://archive.org/download/ni-roms/roms/Bandai%20-%20WonderSwan%20Color.zip/Samegame%20for%20WSC%20%28World%29%20%28WonderWitch%29%20%28Unl%29.zip" TargetMode="External"/><Relationship Id="rId196" Type="http://schemas.openxmlformats.org/officeDocument/2006/relationships/hyperlink" Target="https://archive.org/download/ni-roms/roms/Bandai%20-%20WonderSwan%20Color.zip/Saint%20Seiya%20-%20Ougon%20Densetsu%20Hen%20-%20Perfect%20Edition%20%28Japan%29.zip" TargetMode="External"/><Relationship Id="rId195" Type="http://schemas.openxmlformats.org/officeDocument/2006/relationships/hyperlink" Target="https://archive.org/download/ni-roms/roms/Bandai%20-%20WonderSwan%20Color.zip/SLG%20Kyara%20Idou%20Sanpuru%20%28World%29%20%28Demo%29%20%28WonderWitch%29%20%28Unl%29.zip" TargetMode="External"/><Relationship Id="rId199" Type="http://schemas.openxmlformats.org/officeDocument/2006/relationships/hyperlink" Target="https://archive.org/download/ni-roms/roms/Bandai%20-%20WonderSwan%20Color.zip/Saorin%20Puzzle%20%28World%29%20%28Demo%29%20%28WonderWitch%29%20%28Unl%29.zip" TargetMode="External"/><Relationship Id="rId150" Type="http://schemas.openxmlformats.org/officeDocument/2006/relationships/hyperlink" Target="https://archive.org/download/ni-roms/roms/Bandai%20-%20WonderSwan%20Color.zip/Naruto%20-%20Konoha%20Ninpouchou%20%28Japan%29.zip" TargetMode="External"/><Relationship Id="rId149" Type="http://schemas.openxmlformats.org/officeDocument/2006/relationships/hyperlink" Target="https://archive.org/download/ni-roms/roms/Bandai%20-%20WonderSwan%20Color.zip/Nametry%20%28World%29%20%28v1.01%29%20%28WonderWitch%29%20%28Unl%29.zip" TargetMode="External"/><Relationship Id="rId148" Type="http://schemas.openxmlformats.org/officeDocument/2006/relationships/hyperlink" Target="https://archive.org/download/ni-roms/roms/Bandai%20-%20WonderSwan%20Color.zip/Nametry%20%28World%29%20%28v1.00%29%20%28WonderWitch%29%20%28WWGP2001%29%20%28Unl%29.zip" TargetMode="External"/><Relationship Id="rId143" Type="http://schemas.openxmlformats.org/officeDocument/2006/relationships/hyperlink" Target="https://archive.org/download/ni-roms/roms/Bandai%20-%20WonderSwan%20Color.zip/NAVI%20GET%20400%20Million%20%28Japan%29%20%28Version%201.0%29%20%28Program%29.zip" TargetMode="External"/><Relationship Id="rId142" Type="http://schemas.openxmlformats.org/officeDocument/2006/relationships/hyperlink" Target="https://archive.org/download/ni-roms/roms/Bandai%20-%20WonderSwan%20Color.zip/Multi-BoaRD%20%28World%29%20%28WonderWitch%29%20%28Unl%29.zip" TargetMode="External"/><Relationship Id="rId141" Type="http://schemas.openxmlformats.org/officeDocument/2006/relationships/hyperlink" Target="https://archive.org/download/ni-roms/roms/Bandai%20-%20WonderSwan%20Color.zip/Mr.%20Driller%20%28Japan%29.zip" TargetMode="External"/><Relationship Id="rId140" Type="http://schemas.openxmlformats.org/officeDocument/2006/relationships/hyperlink" Target="https://archive.org/download/ni-roms/roms/Bandai%20-%20WonderSwan%20Color.zip/Moverang%20%28World%29%20%28WonderWitch%29%20%28Unl%29.zip" TargetMode="External"/><Relationship Id="rId147" Type="http://schemas.openxmlformats.org/officeDocument/2006/relationships/hyperlink" Target="https://archive.org/download/ni-roms/roms/Bandai%20-%20WonderSwan%20Color.zip/Namco%20Super%20Wars%20%28Japan%29.zip" TargetMode="External"/><Relationship Id="rId146" Type="http://schemas.openxmlformats.org/officeDocument/2006/relationships/hyperlink" Target="https://archive.org/download/ni-roms/roms/Bandai%20-%20WonderSwan%20Color.zip/NAVI%20GET%20400%20Million%20%28Japan%29%20%28Version%209%29%20%28Program%29.zip" TargetMode="External"/><Relationship Id="rId145" Type="http://schemas.openxmlformats.org/officeDocument/2006/relationships/hyperlink" Target="https://archive.org/download/ni-roms/roms/Bandai%20-%20WonderSwan%20Color.zip/NAVI%20GET%20400%20Million%20%28Japan%29%20%28Version%203.0%29%20%28Program%29.zip" TargetMode="External"/><Relationship Id="rId144" Type="http://schemas.openxmlformats.org/officeDocument/2006/relationships/hyperlink" Target="https://archive.org/download/ni-roms/roms/Bandai%20-%20WonderSwan%20Color.zip/NAVI%20GET%20400%20Million%20%28Japan%29%20%28Version%202.1%29%20%28Program%29.zip" TargetMode="External"/><Relationship Id="rId139" Type="http://schemas.openxmlformats.org/officeDocument/2006/relationships/hyperlink" Target="https://archive.org/download/ni-roms/roms/Bandai%20-%20WonderSwan%20Color.zip/Monmon%20Gunner%20%28World%29%20%28Ja%29%20%28WonderWitch%29%20%28Unl%29.zip" TargetMode="External"/><Relationship Id="rId138" Type="http://schemas.openxmlformats.org/officeDocument/2006/relationships/hyperlink" Target="https://archive.org/download/ni-roms/roms/Bandai%20-%20WonderSwan%20Color.zip/Mini%20Tennis%20%28World%29%20%28WonderWitch%29%20%28Unl%29.zip" TargetMode="External"/><Relationship Id="rId137" Type="http://schemas.openxmlformats.org/officeDocument/2006/relationships/hyperlink" Target="https://archive.org/download/ni-roms/roms/Bandai%20-%20WonderSwan%20Color.zip/Mikeneko%20Holmes%20-%20Ghost%20Panic%20%28Japan%29.zip" TargetMode="External"/><Relationship Id="rId132" Type="http://schemas.openxmlformats.org/officeDocument/2006/relationships/hyperlink" Target="https://archive.org/download/ni-roms/roms/Bandai%20-%20WonderSwan%20Color.zip/Mawase%20Mawase%20WonderSwan%20Mawase%20%28World%29%20%28WonderWitch%29%20%28Unl%29.zip" TargetMode="External"/><Relationship Id="rId131" Type="http://schemas.openxmlformats.org/officeDocument/2006/relationships/hyperlink" Target="https://archive.org/download/ni-roms/roms/Bandai%20-%20WonderSwan%20Color.zip/Makai%20Toushi%20Sa-Ga%20%28Japan%29.zip" TargetMode="External"/><Relationship Id="rId130" Type="http://schemas.openxmlformats.org/officeDocument/2006/relationships/hyperlink" Target="https://archive.org/download/ni-roms/roms/Bandai%20-%20WonderSwan%20Color.zip/Mahha%20de%20Tsuugaku%21%21%20%28World%29%20%28WonderWitch%29%20%28Unl%29.zip" TargetMode="External"/><Relationship Id="rId136" Type="http://schemas.openxmlformats.org/officeDocument/2006/relationships/hyperlink" Target="https://archive.org/download/ni-roms/roms/Bandai%20-%20WonderSwan%20Color.zip/Memories%20Off%20-%20Festa%20%28Japan%29.zip" TargetMode="External"/><Relationship Id="rId135" Type="http://schemas.openxmlformats.org/officeDocument/2006/relationships/hyperlink" Target="https://archive.org/download/ni-roms/roms/Bandai%20-%20WonderSwan%20Color.zip/Melodion%20%28World%29%20%28WonderWitch%29%20%28Program%29%20%28Unl%29.zip" TargetMode="External"/><Relationship Id="rId134" Type="http://schemas.openxmlformats.org/officeDocument/2006/relationships/hyperlink" Target="https://archive.org/download/ni-roms/roms/Bandai%20-%20WonderSwan%20Color.zip/Meitantei%20Conan%20-%20Yuugure%20no%20Oujo%20%28Japan%29.zip" TargetMode="External"/><Relationship Id="rId133" Type="http://schemas.openxmlformats.org/officeDocument/2006/relationships/hyperlink" Target="https://archive.org/download/ni-roms/roms/Bandai%20-%20WonderSwan%20Color.zip/Maze%20Maze%20%28World%29%20%28WonderWitch%29%20%28Unl%29.zip" TargetMode="External"/><Relationship Id="rId172" Type="http://schemas.openxmlformats.org/officeDocument/2006/relationships/hyperlink" Target="https://archive.org/download/ni-roms/roms/Bandai%20-%20WonderSwan%20Color.zip/Project%20E-Force%20%28World%29%20%282001-11-10%29%20%28Proto%29%20%28WonderWitch%29%20%28Unl%29.zip" TargetMode="External"/><Relationship Id="rId171" Type="http://schemas.openxmlformats.org/officeDocument/2006/relationships/hyperlink" Target="https://archive.org/download/ni-roms/roms/Bandai%20-%20WonderSwan%20Color.zip/Poker%20%28World%29%20%28Ja%29%20%28WonderWitch%29%20%28Unl%29.zip" TargetMode="External"/><Relationship Id="rId170" Type="http://schemas.openxmlformats.org/officeDocument/2006/relationships/hyperlink" Target="https://archive.org/download/ni-roms/roms/Bandai%20-%20WonderSwan%20Color.zip/Pocket%20no%20Naka%20no%20Doraemon%20%28Japan%29.zip" TargetMode="External"/><Relationship Id="rId165" Type="http://schemas.openxmlformats.org/officeDocument/2006/relationships/hyperlink" Target="https://archive.org/download/ni-roms/roms/Bandai%20-%20WonderSwan%20Color.zip/Petit%20SounD%20%28World%29%20%28Ja%29%20%28WonderWitch%29%20%28Program%29.zip" TargetMode="External"/><Relationship Id="rId164" Type="http://schemas.openxmlformats.org/officeDocument/2006/relationships/hyperlink" Target="https://archive.org/download/ni-roms/roms/Bandai%20-%20WonderSwan%20Color.zip/Petit%20Shooo%20%28World%29%20%28WonderWitch%29%20%28Unl%29.zip" TargetMode="External"/><Relationship Id="rId163" Type="http://schemas.openxmlformats.org/officeDocument/2006/relationships/hyperlink" Target="https://archive.org/download/ni-roms/roms/Bandai%20-%20WonderSwan%20Color.zip/Petit%20PazzLe%20%28World%29%20%28Ja%29%20%28WonderWitch%29%20%28Unl%29.zip" TargetMode="External"/><Relationship Id="rId162" Type="http://schemas.openxmlformats.org/officeDocument/2006/relationships/hyperlink" Target="https://archive.org/download/ni-roms/roms/Bandai%20-%20WonderSwan%20Color.zip/Petit%20Balls%20%28World%29%20%28WonderWitch%29%20%28Unl%29.zip" TargetMode="External"/><Relationship Id="rId169" Type="http://schemas.openxmlformats.org/officeDocument/2006/relationships/hyperlink" Target="https://archive.org/download/ni-roms/roms/Bandai%20-%20WonderSwan%20Color.zip/Pladel%202%20%28World%29%20%28WonderWitch%29%20%28Unl%29.zip" TargetMode="External"/><Relationship Id="rId168" Type="http://schemas.openxmlformats.org/officeDocument/2006/relationships/hyperlink" Target="https://archive.org/download/ni-roms/roms/Bandai%20-%20WonderSwan%20Color.zip/Pittari%21%20%28World%29%20%28Ja%29%20%28WonderWitch%29%20%28Unl%29.zip" TargetMode="External"/><Relationship Id="rId167" Type="http://schemas.openxmlformats.org/officeDocument/2006/relationships/hyperlink" Target="https://archive.org/download/ni-roms/roms/Bandai%20-%20WonderSwan%20Color.zip/Pink%20Passer%20%28World%29%20%28Ja%29%20%28v0.01%29%20%28Proto%29%20%28WonderWitch%29%20%28Unl%29.zip" TargetMode="External"/><Relationship Id="rId166" Type="http://schemas.openxmlformats.org/officeDocument/2006/relationships/hyperlink" Target="https://archive.org/download/ni-roms/roms/Bandai%20-%20WonderSwan%20Color.zip/Pianica%20%28World%29%20%28WonderWitch%29%20%28Program%29%20%28Unl%29.zip" TargetMode="External"/><Relationship Id="rId161" Type="http://schemas.openxmlformats.org/officeDocument/2006/relationships/hyperlink" Target="https://archive.org/download/ni-roms/roms/Bandai%20-%20WonderSwan%20Color.zip/Pepperas%21%20%28World%29%20%28v0.40%29%20%28Proto%29%20%28WonderWitch%29%20%28Unl%29.zip" TargetMode="External"/><Relationship Id="rId160" Type="http://schemas.openxmlformats.org/officeDocument/2006/relationships/hyperlink" Target="https://archive.org/download/ni-roms/roms/Bandai%20-%20WonderSwan%20Color.zip/Patto%20Golf%20%28World%29%20%28WonderWitch%29%20%28Unl%29.zip" TargetMode="External"/><Relationship Id="rId159" Type="http://schemas.openxmlformats.org/officeDocument/2006/relationships/hyperlink" Target="https://archive.org/download/ni-roms/roms/Bandai%20-%20WonderSwan%20Color.zip/Pastel%20Fantasy%20Deluxe%20%28World%29%20%28WonderWitch%29%20%28Unl%29.zip" TargetMode="External"/><Relationship Id="rId154" Type="http://schemas.openxmlformats.org/officeDocument/2006/relationships/hyperlink" Target="https://archive.org/download/ni-roms/roms/Bandai%20-%20WonderSwan%20Color.zip/Not%20Found%20%28World%29%20%28WonderWitch%29%20%28Unl%29.zip" TargetMode="External"/><Relationship Id="rId153" Type="http://schemas.openxmlformats.org/officeDocument/2006/relationships/hyperlink" Target="https://archive.org/download/ni-roms/roms/Bandai%20-%20WonderSwan%20Color.zip/Nijiiro%20Dandodan%20%28World%29%20%28Ja%29%20%28WonderWitch%29%20%28Unl%29.zip" TargetMode="External"/><Relationship Id="rId152" Type="http://schemas.openxmlformats.org/officeDocument/2006/relationships/hyperlink" Target="https://archive.org/download/ni-roms/roms/Bandai%20-%20WonderSwan%20Color.zip/Neojan%20%28World%29%20%28WonderWitch%29%20%28Unl%29.zip" TargetMode="External"/><Relationship Id="rId151" Type="http://schemas.openxmlformats.org/officeDocument/2006/relationships/hyperlink" Target="https://archive.org/download/ni-roms/roms/Bandai%20-%20WonderSwan%20Color.zip/Neko%20no%20Kurubushi%20%28World%29%20%28WonderWitch%29%20%28Unl%29.zip" TargetMode="External"/><Relationship Id="rId158" Type="http://schemas.openxmlformats.org/officeDocument/2006/relationships/hyperlink" Target="https://archive.org/download/ni-roms/roms/Bandai%20-%20WonderSwan%20Color.zip/Panic%20Wonder%20%28World%29%20%28WonderWitch%29%20%28Unl%29.zip" TargetMode="External"/><Relationship Id="rId157" Type="http://schemas.openxmlformats.org/officeDocument/2006/relationships/hyperlink" Target="https://archive.org/download/ni-roms/roms/Bandai%20-%20WonderSwan%20Color.zip/Ougon%20%28World%29%20%28WonderWitch%29%20%28Unl%29.zip" TargetMode="External"/><Relationship Id="rId156" Type="http://schemas.openxmlformats.org/officeDocument/2006/relationships/hyperlink" Target="https://archive.org/download/ni-roms/roms/Bandai%20-%20WonderSwan%20Color.zip/One%20Dazen%20Won%21%20%28World%29%20%28v0.02%29%20%28Proto%29%20%28WonderWitch%29%20%28Unl%29.zip" TargetMode="External"/><Relationship Id="rId155" Type="http://schemas.openxmlformats.org/officeDocument/2006/relationships/hyperlink" Target="https://archive.org/download/ni-roms/roms/Bandai%20-%20WonderSwan%20Color.zip/Octopus%20Mahjong%2C%20The%20%28World%29%20%28Ja%29%20%28v0.92%29%20%28WonderWitch%29%20%28Unl%29.zip" TargetMode="External"/><Relationship Id="rId107" Type="http://schemas.openxmlformats.org/officeDocument/2006/relationships/hyperlink" Target="https://archive.org/download/ni-roms/roms/Bandai%20-%20WonderSwan%20Color.zip/Inuyasha%20-%20Kagome%20no%20Yume%20Nikki%20%28Japan%29.zip" TargetMode="External"/><Relationship Id="rId106" Type="http://schemas.openxmlformats.org/officeDocument/2006/relationships/hyperlink" Target="https://archive.org/download/ni-roms/roms/Bandai%20-%20WonderSwan%20Color.zip/Inuyasha%20-%20Kagome%20no%20Sengoku%20Nikki%20%28Japan%29.zip" TargetMode="External"/><Relationship Id="rId105" Type="http://schemas.openxmlformats.org/officeDocument/2006/relationships/hyperlink" Target="https://archive.org/download/ni-roms/roms/Bandai%20-%20WonderSwan%20Color.zip/Inuyasha%20-%20Fuuun%20Emaki%20%28Japan%29.zip" TargetMode="External"/><Relationship Id="rId104" Type="http://schemas.openxmlformats.org/officeDocument/2006/relationships/hyperlink" Target="https://archive.org/download/ni-roms/roms/Bandai%20-%20WonderSwan%20Color.zip/Inu%20Renda%202%20%28World%29%20%28Ja%29%20%28WonderWitch%29%20%28Unl%29.zip" TargetMode="External"/><Relationship Id="rId109" Type="http://schemas.openxmlformats.org/officeDocument/2006/relationships/hyperlink" Target="https://archive.org/download/ni-roms/roms/Bandai%20-%20WonderSwan%20Color.zip/Isomon%20-%20Get%20Oh%20No%21%21%20%28World%29%20%28Ja%29%20%28WonderWitch%29%20%28Unl%29.zip" TargetMode="External"/><Relationship Id="rId108" Type="http://schemas.openxmlformats.org/officeDocument/2006/relationships/hyperlink" Target="https://archive.org/download/ni-roms/roms/Bandai%20-%20WonderSwan%20Color.zip/Isigarki%20%28World%29%20%28WonderWitch%29%20%28Program%29%20%28Unl%29.zip" TargetMode="External"/><Relationship Id="rId103" Type="http://schemas.openxmlformats.org/officeDocument/2006/relationships/hyperlink" Target="https://archive.org/download/ni-roms/roms/Bandai%20-%20WonderSwan%20Color.zip/Illusion%20Garden%20%28World%29%20%28Ja%29%20%28WonderWitch%29%20%28Unl%29.zip" TargetMode="External"/><Relationship Id="rId102" Type="http://schemas.openxmlformats.org/officeDocument/2006/relationships/hyperlink" Target="https://archive.org/download/ni-roms/roms/Bandai%20-%20WonderSwan%20Color.zip/Ice%20Cream%20Shop%20%28World%29%20%28WonderWitch%29%20%28Unl%29.zip" TargetMode="External"/><Relationship Id="rId101" Type="http://schemas.openxmlformats.org/officeDocument/2006/relationships/hyperlink" Target="https://archive.org/download/ni-roms/roms/Bandai%20-%20WonderSwan%20Color.zip/Hurry%20Up%21%20%28World%29%20%28WonderWitch%29%20%28Unl%29.zip" TargetMode="External"/><Relationship Id="rId100" Type="http://schemas.openxmlformats.org/officeDocument/2006/relationships/hyperlink" Target="https://archive.org/download/ni-roms/roms/Bandai%20-%20WonderSwan%20Color.zip/Hunter%20X%20Hunter%20-%20Sorezore%20no%20Ketsui%20%28Japan%29.zip" TargetMode="External"/><Relationship Id="rId129" Type="http://schemas.openxmlformats.org/officeDocument/2006/relationships/hyperlink" Target="https://archive.org/download/ni-roms/roms/Bandai%20-%20WonderSwan%20Color.zip/Magical%20Harvest%20%28World%29%20%28v1.00%29%20%28WonderWitch%29%20%28WWGP2001%29%20%28Unl%29.zip" TargetMode="External"/><Relationship Id="rId128" Type="http://schemas.openxmlformats.org/officeDocument/2006/relationships/hyperlink" Target="https://archive.org/download/ni-roms/roms/Bandai%20-%20WonderSwan%20Color.zip/Magical%20Harvest%20%28World%29%20%28v0.99%29%20%28WonderWitch%29%20%28Unl%29.zip" TargetMode="External"/><Relationship Id="rId127" Type="http://schemas.openxmlformats.org/officeDocument/2006/relationships/hyperlink" Target="https://archive.org/download/ni-roms/roms/Bandai%20-%20WonderSwan%20Color.zip/Lolita%20Queen%20%28World%29%20%28WonderWitch%29%20%28Unl%29.zip" TargetMode="External"/><Relationship Id="rId126" Type="http://schemas.openxmlformats.org/officeDocument/2006/relationships/hyperlink" Target="https://archive.org/download/ni-roms/roms/Bandai%20-%20WonderSwan%20Color.zip/Last%20Alive%20%28Japan%29.zip" TargetMode="External"/><Relationship Id="rId121" Type="http://schemas.openxmlformats.org/officeDocument/2006/relationships/hyperlink" Target="https://archive.org/download/ni-roms/roms/Bandai%20-%20WonderSwan%20Color.zip/Kidou%20Senshi%20Gundam%20Vol.%203%20-%20A%20Baoa%20Qu%20%28Japan%29.zip" TargetMode="External"/><Relationship Id="rId120" Type="http://schemas.openxmlformats.org/officeDocument/2006/relationships/hyperlink" Target="https://archive.org/download/ni-roms/roms/Bandai%20-%20WonderSwan%20Color.zip/Kidou%20Senshi%20Gundam%20Vol.%202%20-%20Jaburo%20%28Japan%29.zip" TargetMode="External"/><Relationship Id="rId125" Type="http://schemas.openxmlformats.org/officeDocument/2006/relationships/hyperlink" Target="https://archive.org/download/ni-roms/roms/Bandai%20-%20WonderSwan%20Color.zip/Kuttsuke%20Su%20%28World%29%20%28Ja%29%20%28WonderWitch%29%20%28Unl%29.zip" TargetMode="External"/><Relationship Id="rId124" Type="http://schemas.openxmlformats.org/officeDocument/2006/relationships/hyperlink" Target="https://archive.org/download/ni-roms/roms/Bandai%20-%20WonderSwan%20Color.zip/Kurupara%21%20%28Japan%29%20%28Rev%201%29.zip" TargetMode="External"/><Relationship Id="rId123" Type="http://schemas.openxmlformats.org/officeDocument/2006/relationships/hyperlink" Target="https://archive.org/download/ni-roms/roms/Bandai%20-%20WonderSwan%20Color.zip/Kinnikuman%20II-Sei%20-%20Dream%20Tag%20Match%20%28Japan%29.zip" TargetMode="External"/><Relationship Id="rId122" Type="http://schemas.openxmlformats.org/officeDocument/2006/relationships/hyperlink" Target="https://archive.org/download/ni-roms/roms/Bandai%20-%20WonderSwan%20Color.zip/Kinnikuman%20II-Sei%20-%20Choujin%20Seisenshi%20%28Japan%29.zip" TargetMode="External"/><Relationship Id="rId118" Type="http://schemas.openxmlformats.org/officeDocument/2006/relationships/hyperlink" Target="https://archive.org/download/ni-roms/roms/Bandai%20-%20WonderSwan%20Color.zip/Kidou%20Senshi%20Gundam%20Seed%20%28Japan%29.zip" TargetMode="External"/><Relationship Id="rId117" Type="http://schemas.openxmlformats.org/officeDocument/2006/relationships/hyperlink" Target="https://archive.org/download/ni-roms/roms/Bandai%20-%20WonderSwan%20Color.zip/Kidou%20Senshi%20Gundam%20-%20Giren%20no%20Yabou%20-%20Tokubetsu%20Hen%20-%20Aoki%20Hoshi%20no%20Hasha%20%28Japan%29.zip" TargetMode="External"/><Relationship Id="rId116" Type="http://schemas.openxmlformats.org/officeDocument/2006/relationships/hyperlink" Target="https://archive.org/download/ni-roms/roms/Bandai%20-%20WonderSwan%20Color.zip/Kasanegasane%20%28World%29%20%28Ja%29%20%28WonderWitch%29%20%28Unl%29.zip" TargetMode="External"/><Relationship Id="rId115" Type="http://schemas.openxmlformats.org/officeDocument/2006/relationships/hyperlink" Target="https://archive.org/download/ni-roms/roms/Bandai%20-%20WonderSwan%20Color.zip/Kanain%20%28World%29%20%28Ja%29%20%28WonderWitch%29%20%28Unl%29.zip" TargetMode="External"/><Relationship Id="rId119" Type="http://schemas.openxmlformats.org/officeDocument/2006/relationships/hyperlink" Target="https://archive.org/download/ni-roms/roms/Bandai%20-%20WonderSwan%20Color.zip/Kidou%20Senshi%20Gundam%20Vol.%201%20-%20Side%207%20%28Japan%29.zip" TargetMode="External"/><Relationship Id="rId110" Type="http://schemas.openxmlformats.org/officeDocument/2006/relationships/hyperlink" Target="https://archive.org/download/ni-roms/roms/Bandai%20-%20WonderSwan%20Color.zip/Judgement%20Silversword%20%28World%29%20%28Ja%29%20%28WonderWitch%29%20%28Unl%29.zip" TargetMode="External"/><Relationship Id="rId114" Type="http://schemas.openxmlformats.org/officeDocument/2006/relationships/hyperlink" Target="https://archive.org/download/ni-roms/roms/Bandai%20-%20WonderSwan%20Color.zip/Kaikon%20%28World%29%20%28Ja%29%20%28WonderWitch%29%20%28Unl%29.zip" TargetMode="External"/><Relationship Id="rId113" Type="http://schemas.openxmlformats.org/officeDocument/2006/relationships/hyperlink" Target="https://archive.org/download/ni-roms/roms/Bandai%20-%20WonderSwan%20Color.zip/Juicy%20Crew%20%28World%29%20%28WonderWitch%29%20%28Unl%29.zip" TargetMode="External"/><Relationship Id="rId112" Type="http://schemas.openxmlformats.org/officeDocument/2006/relationships/hyperlink" Target="https://archive.org/download/ni-roms/roms/Bandai%20-%20WonderSwan%20Color.zip/Judgement%20Silversword%20-%20Rebirth%20Edition%20%28Japan%29%20%28Rev%204321%29.zip" TargetMode="External"/><Relationship Id="rId111" Type="http://schemas.openxmlformats.org/officeDocument/2006/relationships/hyperlink" Target="https://archive.org/download/ni-roms/roms/Bandai%20-%20WonderSwan%20Color.zip/Judgement%20Silversword%20-%20Rebirth%20Edition%20%28Japan%29%20%28Rev%205C21%29.zip" TargetMode="External"/><Relationship Id="rId40" Type="http://schemas.openxmlformats.org/officeDocument/2006/relationships/hyperlink" Target="https://archive.org/download/ni-roms/roms/Bandai%20-%20WonderSwan%20Color.zip/Digimon%20Adventure%2002%20-%20D1%20Tamers%20%28Japan%29%20%28Rev%201%29.zip" TargetMode="External"/><Relationship Id="rId42" Type="http://schemas.openxmlformats.org/officeDocument/2006/relationships/hyperlink" Target="https://archive.org/download/ni-roms/roms/Bandai%20-%20WonderSwan%20Color.zip/Digimon%20Tamers%20-%20Battle%20Spirit%20%28Japan%2C%20Korea%29%20%28En%2CJa%29.zip" TargetMode="External"/><Relationship Id="rId41" Type="http://schemas.openxmlformats.org/officeDocument/2006/relationships/hyperlink" Target="https://archive.org/download/ni-roms/roms/Bandai%20-%20WonderSwan%20Color.zip/Digimon%20Adventure%2002%20-%20D1%20Tamers%20%28Japan%29.zip" TargetMode="External"/><Relationship Id="rId44" Type="http://schemas.openxmlformats.org/officeDocument/2006/relationships/hyperlink" Target="https://archive.org/download/ni-roms/roms/Bandai%20-%20WonderSwan%20Color.zip/Digimon%20Tamers%20-%20Brave%20Tamer%20%28Japan%29%20%28Rev%201%29.zip" TargetMode="External"/><Relationship Id="rId43" Type="http://schemas.openxmlformats.org/officeDocument/2006/relationships/hyperlink" Target="https://archive.org/download/ni-roms/roms/Bandai%20-%20WonderSwan%20Color.zip/Digimon%20Tamers%20-%20Battle%20Spirit%20Ver.%201.5%20%28Japan%29.zip" TargetMode="External"/><Relationship Id="rId46" Type="http://schemas.openxmlformats.org/officeDocument/2006/relationships/hyperlink" Target="https://archive.org/download/ni-roms/roms/Bandai%20-%20WonderSwan%20Color.zip/Digimon%20Tamers%20-%20Digimon%20Medley%20%28Japan%29.zip" TargetMode="External"/><Relationship Id="rId45" Type="http://schemas.openxmlformats.org/officeDocument/2006/relationships/hyperlink" Target="https://archive.org/download/ni-roms/roms/Bandai%20-%20WonderSwan%20Color.zip/Digimon%20Tamers%20-%20Digimon%20Medley%20%28Japan%29%20%28Rev%201%29.zip" TargetMode="External"/><Relationship Id="rId48" Type="http://schemas.openxmlformats.org/officeDocument/2006/relationships/hyperlink" Target="https://archive.org/download/ni-roms/roms/Bandai%20-%20WonderSwan%20Color.zip/Digital%20Monster%20-%20D-Project%20%28Japan%29%20%28Rev%202%29.zip" TargetMode="External"/><Relationship Id="rId47" Type="http://schemas.openxmlformats.org/officeDocument/2006/relationships/hyperlink" Target="https://archive.org/download/ni-roms/roms/Bandai%20-%20WonderSwan%20Color.zip/Digital%20Monster%20-%20D-Project%20%28Japan%29%20%28Rev%201%29.zip" TargetMode="External"/><Relationship Id="rId49" Type="http://schemas.openxmlformats.org/officeDocument/2006/relationships/hyperlink" Target="https://archive.org/download/ni-roms/roms/Bandai%20-%20WonderSwan%20Color.zip/Digital%20Monster%20-%20D-Project%20%28Japan%29.zip" TargetMode="External"/><Relationship Id="rId31" Type="http://schemas.openxmlformats.org/officeDocument/2006/relationships/hyperlink" Target="https://archive.org/download/ni-roms/roms/Bandai%20-%20WonderSwan%20Color.zip/Dai%20Meikyuu%20%28World%29%20%28Ja%29%20%28WonderWitch%29%20%28Unl%29.zip" TargetMode="External"/><Relationship Id="rId30" Type="http://schemas.openxmlformats.org/officeDocument/2006/relationships/hyperlink" Target="https://archive.org/download/ni-roms/roms/Bandai%20-%20WonderSwan%20Color.zip/Course%20Out%203%20%28World%29%20%28Ja%29%20%28v0.0.1%29%20%28Proto%29%20%28WonderWitch%29%20%28Unl%29.zip" TargetMode="External"/><Relationship Id="rId33" Type="http://schemas.openxmlformats.org/officeDocument/2006/relationships/hyperlink" Target="https://archive.org/download/ni-roms/roms/Bandai%20-%20WonderSwan%20Color.zip/Darkhero%20Figment%20-%20Calibur%20Edition%20%28World%29%20%28Ja%29%20%28WonderWitch%29%20%28Unl%29.zip" TargetMode="External"/><Relationship Id="rId32" Type="http://schemas.openxmlformats.org/officeDocument/2006/relationships/hyperlink" Target="https://archive.org/download/ni-roms/roms/Bandai%20-%20WonderSwan%20Color.zip/Dark%20Eyes%20-%20Battle%20Gate%20%28Japan%29.zip" TargetMode="External"/><Relationship Id="rId35" Type="http://schemas.openxmlformats.org/officeDocument/2006/relationships/hyperlink" Target="https://archive.org/download/ni-roms/roms/Bandai%20-%20WonderSwan%20Color.zip/Darkhero%20Figment%202%20%28World%29%20%28Ja%29%20%28WonderWitch%29%20%28Unl%29.zip" TargetMode="External"/><Relationship Id="rId34" Type="http://schemas.openxmlformats.org/officeDocument/2006/relationships/hyperlink" Target="https://archive.org/download/ni-roms/roms/Bandai%20-%20WonderSwan%20Color.zip/Darkhero%20Figment%20-%20Doris%20Edition%20%28World%29%20%28Ja%29%20%28WonderWitch%29%20%28Unl%29.zip" TargetMode="External"/><Relationship Id="rId37" Type="http://schemas.openxmlformats.org/officeDocument/2006/relationships/hyperlink" Target="https://archive.org/download/ni-roms/roms/Bandai%20-%20WonderSwan%20Color.zip/DicingKnight%20Legion%20%28World%29%20%28v2.1%29%20%28Demo%29%20%28WonderWitch%29%20%28Unl%29.zip" TargetMode="External"/><Relationship Id="rId36" Type="http://schemas.openxmlformats.org/officeDocument/2006/relationships/hyperlink" Target="https://archive.org/download/ni-roms/roms/Bandai%20-%20WonderSwan%20Color.zip/Dicing%20Knight.%20%28Japan%29.zip" TargetMode="External"/><Relationship Id="rId39" Type="http://schemas.openxmlformats.org/officeDocument/2006/relationships/hyperlink" Target="https://archive.org/download/ni-roms/roms/Bandai%20-%20WonderSwan%20Color.zip/Digimon%20-%20Anode%20Tamer%20%26%20Cathode%20Tamer%20-%20Veedramon%20Version%20%28Korea%29%20%28En%29.zip" TargetMode="External"/><Relationship Id="rId38" Type="http://schemas.openxmlformats.org/officeDocument/2006/relationships/hyperlink" Target="https://archive.org/download/ni-roms/roms/Bandai%20-%20WonderSwan%20Color.zip/Digimon%20-%20Anode%20Tamer%20%26%20Cathode%20Tamer%20-%20Veedramon%20Version%20%28Hong%20Kong%29%20%28En%29.zip" TargetMode="External"/><Relationship Id="rId20" Type="http://schemas.openxmlformats.org/officeDocument/2006/relationships/hyperlink" Target="https://archive.org/download/ni-roms/roms/Bandai%20-%20WonderSwan%20Color.zip/CNLink%20%28World%29%20%28Ja%29%20%28WonderWitch%29%20%28Unl%29.zip" TargetMode="External"/><Relationship Id="rId22" Type="http://schemas.openxmlformats.org/officeDocument/2006/relationships/hyperlink" Target="https://archive.org/download/ni-roms/roms/Bandai%20-%20WonderSwan%20Color.zip/Cardinal%20Sins%20-%20Recycle%20Edition%20%28World%29%20%28Ja%29%20%28v1.00%29%20%28WonderWitch%29%20%28Aftermarket%29%20%28Unl%29.zip" TargetMode="External"/><Relationship Id="rId21" Type="http://schemas.openxmlformats.org/officeDocument/2006/relationships/hyperlink" Target="https://archive.org/download/ni-roms/roms/Bandai%20-%20WonderSwan%20Color.zip/Canon%20Hockey%20%28World%29%20%28WonderWitch%29%20%28Unl%29.zip" TargetMode="External"/><Relationship Id="rId24" Type="http://schemas.openxmlformats.org/officeDocument/2006/relationships/hyperlink" Target="https://archive.org/download/ni-roms/roms/Bandai%20-%20WonderSwan%20Color.zip/Cardinal%20Sins%20-%20Recycle%20Edition%20%28World%29%20%28Ja%29%20%28v1.02%29%20%28WonderWitch%29%20%28Aftermarket%29%20%28Unl%29.zip" TargetMode="External"/><Relationship Id="rId23" Type="http://schemas.openxmlformats.org/officeDocument/2006/relationships/hyperlink" Target="https://archive.org/download/ni-roms/roms/Bandai%20-%20WonderSwan%20Color.zip/Cardinal%20Sins%20-%20Recycle%20Edition%20%28World%29%20%28Ja%29%20%28v1.01%29%20%28WonderWitch%29%20%28Aftermarket%29%20%28Unl%29.zip" TargetMode="External"/><Relationship Id="rId26" Type="http://schemas.openxmlformats.org/officeDocument/2006/relationships/hyperlink" Target="https://archive.org/download/ni-roms/roms/Bandai%20-%20WonderSwan%20Color.zip/Charaga%20%28World%29%20%28WonderWitch%29%20%28Unl%29.zip" TargetMode="External"/><Relationship Id="rId25" Type="http://schemas.openxmlformats.org/officeDocument/2006/relationships/hyperlink" Target="https://archive.org/download/ni-roms/roms/Bandai%20-%20WonderSwan%20Color.zip/Chains%20%28World%29%20%28WonderWitch%29%20%28Unl%29.zip" TargetMode="External"/><Relationship Id="rId28" Type="http://schemas.openxmlformats.org/officeDocument/2006/relationships/hyperlink" Target="https://archive.org/download/ni-roms/roms/Bandai%20-%20WonderSwan%20Color.zip/Course%20Out%20%28World%29%20%28Ja%29%20%28v0.0.1%29%20%28Proto%29%20%28WonderWitch%29%20%28Unl%29.zip" TargetMode="External"/><Relationship Id="rId27" Type="http://schemas.openxmlformats.org/officeDocument/2006/relationships/hyperlink" Target="https://archive.org/download/ni-roms/roms/Bandai%20-%20WonderSwan%20Color.zip/Coar%20Crashers%20%28World%29%20%28Demo%29%20%28WonderWitch%29%20%28Unl%29.zip" TargetMode="External"/><Relationship Id="rId29" Type="http://schemas.openxmlformats.org/officeDocument/2006/relationships/hyperlink" Target="https://archive.org/download/ni-roms/roms/Bandai%20-%20WonderSwan%20Color.zip/Course%20Out%202%20%28World%29%20%28Ja%29%20%28v0.0.1%29%20%28WonderWitch%29%20%28Unl%29.zip" TargetMode="External"/><Relationship Id="rId11" Type="http://schemas.openxmlformats.org/officeDocument/2006/relationships/hyperlink" Target="https://archive.org/download/ni-roms/roms/Bandai%20-%20WonderSwan%20Color.zip/Atchi%20Muite%20Hoitsu%21%20%28World%29%20%28Ja%29%20%28WonderWitch%29%20%28Unl%29.zip" TargetMode="External"/><Relationship Id="rId10" Type="http://schemas.openxmlformats.org/officeDocument/2006/relationships/hyperlink" Target="https://archive.org/download/ni-roms/roms/Bandai%20-%20WonderSwan%20Color.zip/Arubi%20%28World%29%20%28Ja%29%20%28v0.08%29%20%28Proto%29%20%28WonderWitch%29%20%28Unl%29.zip" TargetMode="External"/><Relationship Id="rId13" Type="http://schemas.openxmlformats.org/officeDocument/2006/relationships/hyperlink" Target="https://archive.org/download/ni-roms/roms/Bandai%20-%20WonderSwan%20Color.zip/BOM%20Danna%20%28World%29%20%28Ja%29%20%28WonderWitch%29%20%28Unl%29.zip" TargetMode="External"/><Relationship Id="rId12" Type="http://schemas.openxmlformats.org/officeDocument/2006/relationships/hyperlink" Target="https://archive.org/download/ni-roms/roms/Bandai%20-%20WonderSwan%20Color.zip/Atop%20the%20Witch%27s%20Tower%20%28World%29%20%28v1.1%29%20%28Aftermarket%29%20%28Unl%29.zip" TargetMode="External"/><Relationship Id="rId15" Type="http://schemas.openxmlformats.org/officeDocument/2006/relationships/hyperlink" Target="https://archive.org/download/ni-roms/roms/Bandai%20-%20WonderSwan%20Color.zip/Bio%20Worms%20%28World%29%20%28WonderWitch%29%20%28Unl%29.zip" TargetMode="External"/><Relationship Id="rId14" Type="http://schemas.openxmlformats.org/officeDocument/2006/relationships/hyperlink" Target="https://archive.org/download/ni-roms/roms/Bandai%20-%20WonderSwan%20Color.zip/Battle%20Spirit%20-%20Digimon%20Frontier%20%28Japan%29%20%28Rev%201%29.zip" TargetMode="External"/><Relationship Id="rId17" Type="http://schemas.openxmlformats.org/officeDocument/2006/relationships/hyperlink" Target="https://archive.org/download/ni-roms/roms/Bandai%20-%20WonderSwan%20Color.zip/BloodStorm%20%28World%29%20%28WonderWitch%29%20%28Unl%29.zip" TargetMode="External"/><Relationship Id="rId16" Type="http://schemas.openxmlformats.org/officeDocument/2006/relationships/hyperlink" Target="https://archive.org/download/ni-roms/roms/Bandai%20-%20WonderSwan%20Color.zip/Biorhythm%20for%20WonderWitch%20%28World%29%20%28Ja%29%20%28WonderWitch%29%20%28Program%29%20%28Unl%29.zip" TargetMode="External"/><Relationship Id="rId19" Type="http://schemas.openxmlformats.org/officeDocument/2006/relationships/hyperlink" Target="https://archive.org/download/ni-roms/roms/Bandai%20-%20WonderSwan%20Color.zip/Bury%20%28World%29%20%28WonderWitch%29%20%28Unl%29.zip" TargetMode="External"/><Relationship Id="rId18" Type="http://schemas.openxmlformats.org/officeDocument/2006/relationships/hyperlink" Target="https://archive.org/download/ni-roms/roms/Bandai%20-%20WonderSwan%20Color.zip/Blue%20Wing%20Blitz%20%28Japan%29.zip" TargetMode="External"/><Relationship Id="rId84" Type="http://schemas.openxmlformats.org/officeDocument/2006/relationships/hyperlink" Target="https://archive.org/download/ni-roms/roms/Bandai%20-%20WonderSwan%20Color.zip/GunPey%20EX%20%28Japan%29.zip" TargetMode="External"/><Relationship Id="rId83" Type="http://schemas.openxmlformats.org/officeDocument/2006/relationships/hyperlink" Target="https://archive.org/download/ni-roms/roms/Bandai%20-%20WonderSwan%20Color.zip/Guilty%20Gear%20Petit%202%20%28Japan%29.zip" TargetMode="External"/><Relationship Id="rId86" Type="http://schemas.openxmlformats.org/officeDocument/2006/relationships/hyperlink" Target="https://archive.org/download/ni-roms/roms/Bandai%20-%20WonderSwan%20Color.zip/HG-voice-player%20%2B%20Sound%20Sample%20%28World%29%20%28WonderWitch%29%20%28Program%29%20%28Unl%29.zip" TargetMode="External"/><Relationship Id="rId85" Type="http://schemas.openxmlformats.org/officeDocument/2006/relationships/hyperlink" Target="https://archive.org/download/ni-roms/roms/Bandai%20-%20WonderSwan%20Color.zip/Guruguru%20Ringuru%20%28World%29%20%28WonderWitch%29%20%28Unl%29.zip" TargetMode="External"/><Relationship Id="rId88" Type="http://schemas.openxmlformats.org/officeDocument/2006/relationships/hyperlink" Target="https://archive.org/download/ni-roms/roms/Bandai%20-%20WonderSwan%20Color.zip/Hanjuku%20Hero%20-%20Ah%2C%20Sekai%20yo%20Hanjuku%20Nare...%21%21%20%28Japan%29%20%28Rev%201%29.zip" TargetMode="External"/><Relationship Id="rId87" Type="http://schemas.openxmlformats.org/officeDocument/2006/relationships/hyperlink" Target="https://archive.org/download/ni-roms/roms/Bandai%20-%20WonderSwan%20Color.zip/Hanabi%20%28World%29%20%28Proto%29%20%28WonderWitch%29%20%28Unl%29.zip" TargetMode="External"/><Relationship Id="rId89" Type="http://schemas.openxmlformats.org/officeDocument/2006/relationships/hyperlink" Target="https://archive.org/download/ni-roms/roms/Bandai%20-%20WonderSwan%20Color.zip/Hashire%21%20Taiboku%21%20%28World%29%20%28v0.5%29%20%28Proto%29%20%28WonderWitch%29%20%28Unl%29.zip" TargetMode="External"/><Relationship Id="rId80" Type="http://schemas.openxmlformats.org/officeDocument/2006/relationships/hyperlink" Target="https://archive.org/download/ni-roms/roms/Bandai%20-%20WonderSwan%20Color.zip/Golden%20Axe%20%28Japan%29.zip" TargetMode="External"/><Relationship Id="rId82" Type="http://schemas.openxmlformats.org/officeDocument/2006/relationships/hyperlink" Target="https://archive.org/download/ni-roms/roms/Bandai%20-%20WonderSwan%20Color.zip/Guilty%20Gear%20Petit%20%28Japan%29.zip" TargetMode="External"/><Relationship Id="rId81" Type="http://schemas.openxmlformats.org/officeDocument/2006/relationships/hyperlink" Target="https://archive.org/download/ni-roms/roms/Bandai%20-%20WonderSwan%20Color.zip/Gransta%20Chronicle%20%28Japan%29.zip" TargetMode="External"/><Relationship Id="rId73" Type="http://schemas.openxmlformats.org/officeDocument/2006/relationships/hyperlink" Target="https://archive.org/download/ni-roms/roms/Bandai%20-%20WonderSwan%20Color.zip/From%20TV%20Animation%20One%20Piece%20-%20Treasure%20Wars%20%28Japan%29.zip" TargetMode="External"/><Relationship Id="rId72" Type="http://schemas.openxmlformats.org/officeDocument/2006/relationships/hyperlink" Target="https://archive.org/download/ni-roms/roms/Bandai%20-%20WonderSwan%20Color.zip/From%20TV%20Animation%20One%20Piece%20-%20Treasure%20Wars%20%28Japan%29%20%28Rev%201%29.zip" TargetMode="External"/><Relationship Id="rId75" Type="http://schemas.openxmlformats.org/officeDocument/2006/relationships/hyperlink" Target="https://archive.org/download/ni-roms/roms/Bandai%20-%20WonderSwan%20Color.zip/Front%20Mission%20%28Japan%29.zip" TargetMode="External"/><Relationship Id="rId74" Type="http://schemas.openxmlformats.org/officeDocument/2006/relationships/hyperlink" Target="https://archive.org/download/ni-roms/roms/Bandai%20-%20WonderSwan%20Color.zip/From%20TV%20Animation%20One%20Piece%20-%20Treasure%20Wars%202%20-%20Buggy%20Land%20e%20Youkoso%20%28Japan%29.zip" TargetMode="External"/><Relationship Id="rId77" Type="http://schemas.openxmlformats.org/officeDocument/2006/relationships/hyperlink" Target="https://archive.org/download/ni-roms/roms/Bandai%20-%20WonderSwan%20Color.zip/Gansaku%20Shuu%20Watch%20%28World%29%20%28Ja%29%20%28WonderWitch%29%20%28Unl%29.zip" TargetMode="External"/><Relationship Id="rId76" Type="http://schemas.openxmlformats.org/officeDocument/2006/relationships/hyperlink" Target="https://archive.org/download/ni-roms/roms/Bandai%20-%20WonderSwan%20Color.zip/GPS%20TOOL%20for%20WonderSwan%20%28World%29%20%28Ja%29%20%28WonderWitch%29%20%28Unl%29.zip" TargetMode="External"/><Relationship Id="rId79" Type="http://schemas.openxmlformats.org/officeDocument/2006/relationships/hyperlink" Target="https://archive.org/download/ni-roms/roms/Bandai%20-%20WonderSwan%20Color.zip/Gensou%20Maden%20Saiyuuki%20Retribution%20-%20Hi%20no%20Ataru%20Basho%20de%20%28Japan%29%20%28Rev%202%29.zip" TargetMode="External"/><Relationship Id="rId78" Type="http://schemas.openxmlformats.org/officeDocument/2006/relationships/hyperlink" Target="https://archive.org/download/ni-roms/roms/Bandai%20-%20WonderSwan%20Color.zip/Gekitou%21%20Crash%20Gear%20Turbo%20-%20Gear%20Champion%20League%20%28Japan%29.zip" TargetMode="External"/><Relationship Id="rId71" Type="http://schemas.openxmlformats.org/officeDocument/2006/relationships/hyperlink" Target="https://archive.org/download/ni-roms/roms/Bandai%20-%20WonderSwan%20Color.zip/From%20TV%20Animation%20One%20Piece%20-%20Niji%20no%20Shima%20Densetsu%20%28Japan%29.zip" TargetMode="External"/><Relationship Id="rId70" Type="http://schemas.openxmlformats.org/officeDocument/2006/relationships/hyperlink" Target="https://archive.org/download/ni-roms/roms/Bandai%20-%20WonderSwan%20Color.zip/From%20TV%20Animation%20One%20Piece%20-%20Grand%20Battle%20Swan%20Colosseum%20%28Japan%29.zip" TargetMode="External"/><Relationship Id="rId62" Type="http://schemas.openxmlformats.org/officeDocument/2006/relationships/hyperlink" Target="https://archive.org/download/ni-roms/roms/Bandai%20-%20WonderSwan%20Color.zip/Fire%20Lancer%20%28USA%29%20%28Demo%29%20%282018-12-25%29%20%28Aftermarket%29%20%28Unl%29.zip" TargetMode="External"/><Relationship Id="rId61" Type="http://schemas.openxmlformats.org/officeDocument/2006/relationships/hyperlink" Target="https://archive.org/download/ni-roms/roms/Bandai%20-%20WonderSwan%20Color.zip/Final%20Lap%20Special%20-%20GT%20%26%20Formula%20Machine%20%28Japan%29.zip" TargetMode="External"/><Relationship Id="rId64" Type="http://schemas.openxmlformats.org/officeDocument/2006/relationships/hyperlink" Target="https://archive.org/download/ni-roms/roms/Bandai%20-%20WonderSwan%20Color.zip/Flash%20Koibito-kun%20%28Japan%29.zip" TargetMode="External"/><Relationship Id="rId63" Type="http://schemas.openxmlformats.org/officeDocument/2006/relationships/hyperlink" Target="https://archive.org/download/ni-roms/roms/Bandai%20-%20WonderSwan%20Color.zip/Fire%20Lancer%20%28USA%29%20%28Demo%29%20%282019-01-03%29%20%28Aftermarket%29%20%28Unl%29.zip" TargetMode="External"/><Relationship Id="rId66" Type="http://schemas.openxmlformats.org/officeDocument/2006/relationships/hyperlink" Target="https://archive.org/download/ni-roms/roms/Bandai%20-%20WonderSwan%20Color.zip/Flash%20Masta%20Firmware%20%28World%29%20%282016-08-29%29%20%28Aftermarket%29%20%28Unl%29.zip" TargetMode="External"/><Relationship Id="rId65" Type="http://schemas.openxmlformats.org/officeDocument/2006/relationships/hyperlink" Target="https://archive.org/download/ni-roms/roms/Bandai%20-%20WonderSwan%20Color.zip/Flash%20Masta%20Firmware%20%28World%29%20%282016-05-13%29%20%28Aftermarket%29%20%28Unl%29.zip" TargetMode="External"/><Relationship Id="rId68" Type="http://schemas.openxmlformats.org/officeDocument/2006/relationships/hyperlink" Target="https://archive.org/download/ni-roms/roms/Bandai%20-%20WonderSwan%20Color.zip/From%20TV%20Animation%20One%20Piece%20-%20Chopper%20no%20Daibouken%20%28Japan%29.zip" TargetMode="External"/><Relationship Id="rId67" Type="http://schemas.openxmlformats.org/officeDocument/2006/relationships/hyperlink" Target="https://archive.org/download/ni-roms/roms/Bandai%20-%20WonderSwan%20Color.zip/Flip%20%28World%29%20%28Proto%29%20%28WonderWitch%29%20%28Unl%29.zip" TargetMode="External"/><Relationship Id="rId60" Type="http://schemas.openxmlformats.org/officeDocument/2006/relationships/hyperlink" Target="https://archive.org/download/ni-roms/roms/Bandai%20-%20WonderSwan%20Color.zip/Final%20Fantasy%20IV%20%28Japan%29.zip" TargetMode="External"/><Relationship Id="rId69" Type="http://schemas.openxmlformats.org/officeDocument/2006/relationships/hyperlink" Target="https://archive.org/download/ni-roms/roms/Bandai%20-%20WonderSwan%20Color.zip/From%20TV%20Animation%20One%20Piece%20-%20Grand%20Battle%20Swan%20Colosseum%20%28Japan%29%20%28Sample%29.zip" TargetMode="External"/><Relationship Id="rId51" Type="http://schemas.openxmlformats.org/officeDocument/2006/relationships/hyperlink" Target="https://archive.org/download/ni-roms/roms/Bandai%20-%20WonderSwan%20Color.zip/Digital%20Monster%20Card%20Game%20-%20Ver.%20WonderSwan%20Color%20%28Japan%29.zip" TargetMode="External"/><Relationship Id="rId50" Type="http://schemas.openxmlformats.org/officeDocument/2006/relationships/hyperlink" Target="https://archive.org/download/ni-roms/roms/Bandai%20-%20WonderSwan%20Color.zip/Digital%20Monster%20Card%20Game%20-%20Ver.%20WonderSwan%20Color%20%28Japan%29%20%28Rev%202%29.zip" TargetMode="External"/><Relationship Id="rId53" Type="http://schemas.openxmlformats.org/officeDocument/2006/relationships/hyperlink" Target="https://archive.org/download/ni-roms/roms/Bandai%20-%20WonderSwan%20Color.zip/Doukyuu%20Tantei%20Oke%20Solo%20%28World%29%20%28Ja%29%20%28WonderWitch%29%20%28Unl%29.zip" TargetMode="External"/><Relationship Id="rId52" Type="http://schemas.openxmlformats.org/officeDocument/2006/relationships/hyperlink" Target="https://archive.org/download/ni-roms/roms/Bandai%20-%20WonderSwan%20Color.zip/Dokodemo%20Hamster%203%20-%20Odekake%20Saffron%20%28Japan%29%20%28Rev%202%29.zip" TargetMode="External"/><Relationship Id="rId55" Type="http://schemas.openxmlformats.org/officeDocument/2006/relationships/hyperlink" Target="https://archive.org/download/ni-roms/roms/Bandai%20-%20WonderSwan%20Color.zip/Es%3DLoss%20Zero%20Side%20%28World%29%20%28Ja%29%20%28WonderWitch%29%20%28Unl%29.zip" TargetMode="External"/><Relationship Id="rId54" Type="http://schemas.openxmlformats.org/officeDocument/2006/relationships/hyperlink" Target="https://archive.org/download/ni-roms/roms/Bandai%20-%20WonderSwan%20Color.zip/Dragon%20Ball%20%28Japan%29.zip" TargetMode="External"/><Relationship Id="rId57" Type="http://schemas.openxmlformats.org/officeDocument/2006/relationships/hyperlink" Target="https://archive.org/download/ni-roms/roms/Bandai%20-%20WonderSwan%20Color.zip/Features%20%28World%29%20%28WonderWitch%29%20%28Unl%29.zip" TargetMode="External"/><Relationship Id="rId56" Type="http://schemas.openxmlformats.org/officeDocument/2006/relationships/hyperlink" Target="https://archive.org/download/ni-roms/roms/Bandai%20-%20WonderSwan%20Color.zip/Evil%20Dragon%20%28World%29%20%28WonderWitch%29%20%28Unl%29.zip" TargetMode="External"/><Relationship Id="rId59" Type="http://schemas.openxmlformats.org/officeDocument/2006/relationships/hyperlink" Target="https://archive.org/download/ni-roms/roms/Bandai%20-%20WonderSwan%20Color.zip/Final%20Fantasy%20II%20%28Japan%29.zip" TargetMode="External"/><Relationship Id="rId58" Type="http://schemas.openxmlformats.org/officeDocument/2006/relationships/hyperlink" Target="https://archive.org/download/ni-roms/roms/Bandai%20-%20WonderSwan%20Color.zip/Final%20Fantasy%20%28Japan%29.zip" TargetMode="External"/><Relationship Id="rId95" Type="http://schemas.openxmlformats.org/officeDocument/2006/relationships/hyperlink" Target="https://archive.org/download/ni-roms/roms/Bandai%20-%20WonderSwan%20Color.zip/House%20Keeper%20%28World%29%20%28Ja%29%20%28WonderWitch%29%20%28Unl%29.zip" TargetMode="External"/><Relationship Id="rId94" Type="http://schemas.openxmlformats.org/officeDocument/2006/relationships/hyperlink" Target="https://archive.org/download/ni-roms/roms/Bandai%20-%20WonderSwan%20Color.zip/Hoippuru%20for%20WonderSwan%20%28World%29%20%28Ja%29%20%28v2.00%29%20%28WonderWitch%29%20%28Unl%29.zip" TargetMode="External"/><Relationship Id="rId97" Type="http://schemas.openxmlformats.org/officeDocument/2006/relationships/hyperlink" Target="https://archive.org/download/ni-roms/roms/Bandai%20-%20WonderSwan%20Color.zip/Hunter%20X%20Hunter%20-%20Greed%20Island%20%28Japan%29%20%28Rev%201%29.zip" TargetMode="External"/><Relationship Id="rId96" Type="http://schemas.openxmlformats.org/officeDocument/2006/relationships/hyperlink" Target="https://archive.org/download/ni-roms/roms/Bandai%20-%20WonderSwan%20Color.zip/House%20Keeper%20-%201.5%20Generation%20%28World%29%20%28Ja%29%20%28Proto%29%20%28WonderWitch%29%20%28Unl%29.zip" TargetMode="External"/><Relationship Id="rId99" Type="http://schemas.openxmlformats.org/officeDocument/2006/relationships/hyperlink" Target="https://archive.org/download/ni-roms/roms/Bandai%20-%20WonderSwan%20Color.zip/Hunter%20X%20Hunter%20-%20Michibikareshi%20Mono%20%28Japan%29.zip" TargetMode="External"/><Relationship Id="rId98" Type="http://schemas.openxmlformats.org/officeDocument/2006/relationships/hyperlink" Target="https://archive.org/download/ni-roms/roms/Bandai%20-%20WonderSwan%20Color.zip/Hunter%20X%20Hunter%20-%20Greed%20Island%20%28Japan%29.zip" TargetMode="External"/><Relationship Id="rId91" Type="http://schemas.openxmlformats.org/officeDocument/2006/relationships/hyperlink" Target="https://archive.org/download/ni-roms/roms/Bandai%20-%20WonderSwan%20Color.zip/Hebi%20%28World%29%20%28Ja%29%20%28WonderWitch%29%20%28Unl%29.zip" TargetMode="External"/><Relationship Id="rId90" Type="http://schemas.openxmlformats.org/officeDocument/2006/relationships/hyperlink" Target="https://archive.org/download/ni-roms/roms/Bandai%20-%20WonderSwan%20Color.zip/Hataraku%20Chocobo%20%28Japan%29.zip" TargetMode="External"/><Relationship Id="rId93" Type="http://schemas.openxmlformats.org/officeDocument/2006/relationships/hyperlink" Target="https://archive.org/download/ni-roms/roms/Bandai%20-%20WonderSwan%20Color.zip/Hoippuru%20for%20WonderSwan%20%28World%29%20%28Ja%29%20%28v1.00%29%20%28WonderWitch%29%20%28Unl%29.zip" TargetMode="External"/><Relationship Id="rId92" Type="http://schemas.openxmlformats.org/officeDocument/2006/relationships/hyperlink" Target="https://archive.org/download/ni-roms/roms/Bandai%20-%20WonderSwan%20Color.zip/Hirotte%2C%20Yokete%21%21%20%28World%29%20%28WonderWitch%29%20%28Unl%29.zip" TargetMode="External"/><Relationship Id="rId252" Type="http://schemas.openxmlformats.org/officeDocument/2006/relationships/drawing" Target="../drawings/drawing24.xml"/><Relationship Id="rId251" Type="http://schemas.openxmlformats.org/officeDocument/2006/relationships/hyperlink" Target="https://archive.org/download/ni-roms/roms/Bandai%20-%20WonderSwan%20Color.zip/mama%20Mitte%20%28Japan%29%20%28Rev%20D%29%20%28Program%29.zip" TargetMode="External"/><Relationship Id="rId250" Type="http://schemas.openxmlformats.org/officeDocument/2006/relationships/hyperlink" Target="https://archive.org/download/ni-roms/roms/Bandai%20-%20WonderSwan%20Color.zip/mama%20Mitte%20%28Japan%29%20%28Program%29.zip" TargetMode="External"/><Relationship Id="rId228" Type="http://schemas.openxmlformats.org/officeDocument/2006/relationships/hyperlink" Target="https://archive.org/download/ni-roms/roms/Bandai%20-%20WonderSwan%20Color.zip/Visual%20Sequencer%20MUCOS%20%28World%29%20%28Ja%29%20%28WonderWitch%29%20%28Program%29%20%28Unl%29.zip" TargetMode="External"/><Relationship Id="rId227" Type="http://schemas.openxmlformats.org/officeDocument/2006/relationships/hyperlink" Target="https://archive.org/download/ni-roms/roms/Bandai%20-%20WonderSwan%20Color.zip/UnderBabel%20%28Supporting%20Data%29%20%28World%29%20%28Ja%29%20%28WonderWitch%29%20%28Unl%29.zip" TargetMode="External"/><Relationship Id="rId226" Type="http://schemas.openxmlformats.org/officeDocument/2006/relationships/hyperlink" Target="https://archive.org/download/ni-roms/roms/Bandai%20-%20WonderSwan%20Color.zip/UnderBabel%20%28Main%20Data%29%20%28World%29%20%28Ja%29%20%28WonderWitch%29%20%28Unl%29.zip" TargetMode="External"/><Relationship Id="rId225" Type="http://schemas.openxmlformats.org/officeDocument/2006/relationships/hyperlink" Target="https://archive.org/download/ni-roms/roms/Bandai%20-%20WonderSwan%20Color.zip/Ultraman%20-%20Hikari%20no%20Kuni%20no%20Shisha%20%28Japan%29.zip" TargetMode="External"/><Relationship Id="rId229" Type="http://schemas.openxmlformats.org/officeDocument/2006/relationships/hyperlink" Target="https://archive.org/download/ni-roms/roms/Bandai%20-%20WonderSwan%20Color.zip/War%20Cup%20%28World%29%20%28Ja%29%20%28Proto%29%20%28WonderWitch%29%20%28Unl%29.zip" TargetMode="External"/><Relationship Id="rId220" Type="http://schemas.openxmlformats.org/officeDocument/2006/relationships/hyperlink" Target="https://archive.org/download/ni-roms/roms/Bandai%20-%20WonderSwan%20Color.zip/Terrors%202%20%28Japan%29.zip" TargetMode="External"/><Relationship Id="rId224" Type="http://schemas.openxmlformats.org/officeDocument/2006/relationships/hyperlink" Target="https://archive.org/download/ni-roms/roms/Bandai%20-%20WonderSwan%20Color.zip/Uchuu%20Senkan%20Yamato%20%28Japan%29.zip" TargetMode="External"/><Relationship Id="rId223" Type="http://schemas.openxmlformats.org/officeDocument/2006/relationships/hyperlink" Target="https://archive.org/download/ni-roms/roms/Bandai%20-%20WonderSwan%20Color.zip/Tonpuusou%20%28Japan%29.zip" TargetMode="External"/><Relationship Id="rId222" Type="http://schemas.openxmlformats.org/officeDocument/2006/relationships/hyperlink" Target="https://archive.org/download/ni-roms/roms/Bandai%20-%20WonderSwan%20Color.zip/Tonde%20Stone%20%28World%29%20%28WonderWitch%29%20%28Unl%29.zip" TargetMode="External"/><Relationship Id="rId221" Type="http://schemas.openxmlformats.org/officeDocument/2006/relationships/hyperlink" Target="https://archive.org/download/ni-roms/roms/Bandai%20-%20WonderSwan%20Color.zip/Tetris%20%28Japan%29.zip" TargetMode="External"/><Relationship Id="rId217" Type="http://schemas.openxmlformats.org/officeDocument/2006/relationships/hyperlink" Target="https://archive.org/download/ni-roms/roms/Bandai%20-%20WonderSwan%20Color.zip/Tank%20Island%20%28World%29%20%28WonderWitch%29%20%28Unl%29.zip" TargetMode="External"/><Relationship Id="rId216" Type="http://schemas.openxmlformats.org/officeDocument/2006/relationships/hyperlink" Target="https://archive.org/download/ni-roms/roms/Bandai%20-%20WonderSwan%20Color.zip/Surround%20%28World%29%20%28Proto%29%20%28WonderWitch%29%20%28Unl%29.zip" TargetMode="External"/><Relationship Id="rId215" Type="http://schemas.openxmlformats.org/officeDocument/2006/relationships/hyperlink" Target="https://archive.org/download/ni-roms/roms/Bandai%20-%20WonderSwan%20Color.zip/Super%20Robot%20Taisen%20Compact%20for%20WonderSwan%20Color%20%28Japan%29.zip" TargetMode="External"/><Relationship Id="rId214" Type="http://schemas.openxmlformats.org/officeDocument/2006/relationships/hyperlink" Target="https://archive.org/download/ni-roms/roms/Bandai%20-%20WonderSwan%20Color.zip/Super%20Robot%20Taisen%20Compact%203%20%28Japan%29%20%28Rev%206%29.zip" TargetMode="External"/><Relationship Id="rId219" Type="http://schemas.openxmlformats.org/officeDocument/2006/relationships/hyperlink" Target="https://archive.org/download/ni-roms/roms/Bandai%20-%20WonderSwan%20Color.zip/TankQ%21%20%28World%29%20%28Proto%29%20%28WonderWitch%29%20%28Unl%29.zip" TargetMode="External"/><Relationship Id="rId218" Type="http://schemas.openxmlformats.org/officeDocument/2006/relationships/hyperlink" Target="https://archive.org/download/ni-roms/roms/Bandai%20-%20WonderSwan%20Color.zip/Tank%20Move%20Color%20%28World%29%20%28WonderWitch%29%20%28Unl%29.zip" TargetMode="External"/><Relationship Id="rId213" Type="http://schemas.openxmlformats.org/officeDocument/2006/relationships/hyperlink" Target="https://archive.org/download/ni-roms/roms/Bandai%20-%20WonderSwan%20Color.zip/Super%20Robot%20Taisen%20Compact%203%20%28Japan%29%20%28Rev%205%29.zip" TargetMode="External"/><Relationship Id="rId212" Type="http://schemas.openxmlformats.org/officeDocument/2006/relationships/hyperlink" Target="https://archive.org/download/ni-roms/roms/Bandai%20-%20WonderSwan%20Color.zip/Starship%20%28World%29%20%282004-09-02%29%20%28Proto%29%20%28Aftermarket%29%20%28Unl%29.zip" TargetMode="External"/><Relationship Id="rId211" Type="http://schemas.openxmlformats.org/officeDocument/2006/relationships/hyperlink" Target="https://archive.org/download/ni-roms/roms/Bandai%20-%20WonderSwan%20Color.zip/Starlight%20Waltz%20%28World%29%20%28Proto%29%20%28WonderWitch%29%20%28Unl%29.zip" TargetMode="External"/><Relationship Id="rId210" Type="http://schemas.openxmlformats.org/officeDocument/2006/relationships/hyperlink" Target="https://archive.org/download/ni-roms/roms/Bandai%20-%20WonderSwan%20Color.zip/Star%20Ochi%20%28World%29%20%28WonderWitch%29%20%28Unl%29.zip" TargetMode="External"/><Relationship Id="rId249" Type="http://schemas.openxmlformats.org/officeDocument/2006/relationships/hyperlink" Target="https://archive.org/download/ni-roms/roms/Bandai%20-%20WonderSwan%20Color.zip/collo%20%28World%29%20%28WonderWitch%29%20%28Unl%29.zip" TargetMode="External"/><Relationship Id="rId248" Type="http://schemas.openxmlformats.org/officeDocument/2006/relationships/hyperlink" Target="https://archive.org/download/ni-roms/roms/Bandai%20-%20WonderSwan%20Color.zip/%5BBIOS%5D%20WonderSwan%20Color%20Boot%20ROM%20%28Japan%29%20%28En%29.zip" TargetMode="External"/><Relationship Id="rId247" Type="http://schemas.openxmlformats.org/officeDocument/2006/relationships/hyperlink" Target="https://archive.org/download/ni-roms/roms/Bandai%20-%20WonderSwan%20Color.zip/%5BBIOS%5D%20SwanCrystal%20Boot%20ROM%20%28Japan%29%20%28En%29.zip" TargetMode="External"/><Relationship Id="rId242" Type="http://schemas.openxmlformats.org/officeDocument/2006/relationships/hyperlink" Target="https://archive.org/download/ni-roms/roms/Bandai%20-%20WonderSwan%20Color.zip/XI%20Little%20%28Japan%29.zip" TargetMode="External"/><Relationship Id="rId241" Type="http://schemas.openxmlformats.org/officeDocument/2006/relationships/hyperlink" Target="https://archive.org/download/ni-roms/roms/Bandai%20-%20WonderSwan%20Color.zip/X%20-%20Card%20of%20Fate%20%28Japan%29.zip" TargetMode="External"/><Relationship Id="rId240" Type="http://schemas.openxmlformats.org/officeDocument/2006/relationships/hyperlink" Target="https://archive.org/download/ni-roms/roms/Bandai%20-%20WonderSwan%20Color.zip/Wonder%20Racer%20%28World%29%20%28WonderWitch%29%20%28Unl%29.zip" TargetMode="External"/><Relationship Id="rId246" Type="http://schemas.openxmlformats.org/officeDocument/2006/relationships/hyperlink" Target="https://archive.org/download/ni-roms/roms/Bandai%20-%20WonderSwan%20Color.zip/Yuuki%20Paint%20%28World%29%20%28v1.20%29%20%28WonderWitch%29%20%28Unl%29.zip" TargetMode="External"/><Relationship Id="rId245" Type="http://schemas.openxmlformats.org/officeDocument/2006/relationships/hyperlink" Target="https://archive.org/download/ni-roms/roms/Bandai%20-%20WonderSwan%20Color.zip/Yuuki%20Paint%20%28World%29%20%28v1.01%29%20%28WonderWitch%29%20%28WWGP2001%29%20%28Unl%29.zip" TargetMode="External"/><Relationship Id="rId244" Type="http://schemas.openxmlformats.org/officeDocument/2006/relationships/hyperlink" Target="https://archive.org/download/ni-roms/roms/Bandai%20-%20WonderSwan%20Color.zip/Yokeru%20Kamo%20%28World%29%20%28v1.1%29%20%28WonderWitch%29%20%28Unl%29.zip" TargetMode="External"/><Relationship Id="rId243" Type="http://schemas.openxmlformats.org/officeDocument/2006/relationships/hyperlink" Target="https://archive.org/download/ni-roms/roms/Bandai%20-%20WonderSwan%20Color.zip/Yokeru%20Kamo%20%28World%29%20%28v1.0%29%20%28WonderWitch%29%20%28WWGP2002%29.zip" TargetMode="External"/><Relationship Id="rId239" Type="http://schemas.openxmlformats.org/officeDocument/2006/relationships/hyperlink" Target="https://archive.org/download/ni-roms/roms/Bandai%20-%20WonderSwan%20Color.zip/WonderCommand%20%28World%29%20%28WonderWitch%29%20%28Program%29.zip" TargetMode="External"/><Relationship Id="rId238" Type="http://schemas.openxmlformats.org/officeDocument/2006/relationships/hyperlink" Target="https://archive.org/download/ni-roms/roms/Bandai%20-%20WonderSwan%20Color.zip/Wonder%20Classic%20%28Japan%29.zip" TargetMode="External"/><Relationship Id="rId237" Type="http://schemas.openxmlformats.org/officeDocument/2006/relationships/hyperlink" Target="https://archive.org/download/ni-roms/roms/Bandai%20-%20WonderSwan%20Color.zip/WonderCell%20%28World%29%20%28v0.2%29%20%28WonderWitch%29%20%28Aftermarket%29%20%28Unl%29.zip" TargetMode="External"/><Relationship Id="rId236" Type="http://schemas.openxmlformats.org/officeDocument/2006/relationships/hyperlink" Target="https://archive.org/download/ni-roms/roms/Bandai%20-%20WonderSwan%20Color.zip/WonderCell%20%28World%29%20%28v0.2%29%20%28Aftermarket%29%20%28Unl%29.zip" TargetMode="External"/><Relationship Id="rId231" Type="http://schemas.openxmlformats.org/officeDocument/2006/relationships/hyperlink" Target="https://archive.org/download/ni-roms/roms/Bandai%20-%20WonderSwan%20Color.zip/Wild%20Card%20%28Japan%29.zip" TargetMode="External"/><Relationship Id="rId230" Type="http://schemas.openxmlformats.org/officeDocument/2006/relationships/hyperlink" Target="https://archive.org/download/ni-roms/roms/Bandai%20-%20WonderSwan%20Color.zip/Well-being%20%28World%29%20%28WonderWitch%29%20%28Unl%29.zip" TargetMode="External"/><Relationship Id="rId235" Type="http://schemas.openxmlformats.org/officeDocument/2006/relationships/hyperlink" Target="https://archive.org/download/ni-roms/roms/Bandai%20-%20WonderSwan%20Color.zip/Wizardry%20Scenario%201%20-%20Proving%20Grounds%20of%20the%20Mad%20Overlord%20%28Japan%29.zip" TargetMode="External"/><Relationship Id="rId234" Type="http://schemas.openxmlformats.org/officeDocument/2006/relationships/hyperlink" Target="https://archive.org/download/ni-roms/roms/Bandai%20-%20WonderSwan%20Color.zip/With%20You%20-%20Mitsumete%20Itai%20%28Japan%29.zip" TargetMode="External"/><Relationship Id="rId233" Type="http://schemas.openxmlformats.org/officeDocument/2006/relationships/hyperlink" Target="https://archive.org/download/ni-roms/roms/Bandai%20-%20WonderSwan%20Color.zip/Witches%21%20%28World%29%20%28WonderWitch%29%20%28Unl%29.zip" TargetMode="External"/><Relationship Id="rId232" Type="http://schemas.openxmlformats.org/officeDocument/2006/relationships/hyperlink" Target="https://archive.org/download/ni-roms/roms/Bandai%20-%20WonderSwan%20Color.zip/Witch%20Typing%20%28World%29%20%28Ja%29%20%28WonderWitch%29%20%28Unl%29.zip" TargetMode="External"/><Relationship Id="rId206" Type="http://schemas.openxmlformats.org/officeDocument/2006/relationships/hyperlink" Target="https://archive.org/download/ni-roms/roms/Bandai%20-%20WonderSwan%20Color.zip/Solfege%20%28World%29%20%28WonderWitch%29%20%28Unl%29.zip" TargetMode="External"/><Relationship Id="rId205" Type="http://schemas.openxmlformats.org/officeDocument/2006/relationships/hyperlink" Target="https://archive.org/download/ni-roms/roms/Bandai%20-%20WonderSwan%20Color.zip/Shokaku%2080186%20%28World%29%20%28WonderWitch%29%20%28Unl%29.zip" TargetMode="External"/><Relationship Id="rId204" Type="http://schemas.openxmlformats.org/officeDocument/2006/relationships/hyperlink" Target="https://archive.org/download/ni-roms/roms/Bandai%20-%20WonderSwan%20Color.zip/Shaman%20King%20-%20Asu%20e%20no%20Ishi%20%28Japan%29.zip" TargetMode="External"/><Relationship Id="rId203" Type="http://schemas.openxmlformats.org/officeDocument/2006/relationships/hyperlink" Target="https://archive.org/download/ni-roms/roms/Bandai%20-%20WonderSwan%20Color.zip/Shaman%20King%20-%20Asu%20e%20no%20Ishi%20%28Japan%29%20%28Rev%201%29.zip" TargetMode="External"/><Relationship Id="rId209" Type="http://schemas.openxmlformats.org/officeDocument/2006/relationships/hyperlink" Target="https://archive.org/download/ni-roms/roms/Bandai%20-%20WonderSwan%20Color.zip/Star%20Hearts%20-%20Hoshi%20to%20Daichi%20no%20Shisha%20-%20Taikenban%20%28Japan%29%20%28Not%20For%20Sale%29.zip" TargetMode="External"/><Relationship Id="rId208" Type="http://schemas.openxmlformats.org/officeDocument/2006/relationships/hyperlink" Target="https://archive.org/download/ni-roms/roms/Bandai%20-%20WonderSwan%20Color.zip/Star%20Hearts%20-%20Hoshi%20to%20Daichi%20no%20Shisha%20%28Japan%29.zip" TargetMode="External"/><Relationship Id="rId207" Type="http://schemas.openxmlformats.org/officeDocument/2006/relationships/hyperlink" Target="https://archive.org/download/ni-roms/roms/Bandai%20-%20WonderSwan%20Color.zip/Sorobang%20%28Japan%29%20%28Rev%201%29.zip" TargetMode="External"/><Relationship Id="rId202" Type="http://schemas.openxmlformats.org/officeDocument/2006/relationships/hyperlink" Target="https://archive.org/download/ni-roms/roms/Bandai%20-%20WonderSwan%20Color.zip/Senkaiden%20Ni%20-%20TV%20Animation%20Senkaiden%20Houshin%20Engi%20Yori%20%28Japan%29.zip" TargetMode="External"/><Relationship Id="rId201" Type="http://schemas.openxmlformats.org/officeDocument/2006/relationships/hyperlink" Target="https://archive.org/download/ni-roms/roms/Bandai%20-%20WonderSwan%20Color.zip/Self%20Produce%20%28World%29%20%28Proto%29%20%28WonderWitch%29%20%28Unl%29.zip" TargetMode="External"/><Relationship Id="rId200" Type="http://schemas.openxmlformats.org/officeDocument/2006/relationships/hyperlink" Target="https://archive.org/download/ni-roms/roms/Bandai%20-%20WonderSwan%20Color.zip/Satori%20-%20WonderSwan%20Remix%20%28World%29%20%28WonderWitch%29%20%28Unl%29.zip" TargetMode="External"/><Relationship Id="rId1" Type="http://schemas.openxmlformats.org/officeDocument/2006/relationships/hyperlink" Target="https://archive.org/download/ni-roms/roms/Bandai%20-%20WonderSwan%20Color.zip/3D%20Othello%20%28World%29%20%28Ja%29%20%28WonderWitch%29%20%28Unl%29.zip" TargetMode="External"/><Relationship Id="rId2" Type="http://schemas.openxmlformats.org/officeDocument/2006/relationships/hyperlink" Target="https://archive.org/download/ni-roms/roms/Bandai%20-%20WonderSwan%20Color.zip/4%20Koma%20TV%20%28World%29%20%28Ja%29%20%28WonderWitch%29%20%28Unl%29.zip" TargetMode="External"/><Relationship Id="rId3" Type="http://schemas.openxmlformats.org/officeDocument/2006/relationships/hyperlink" Target="https://archive.org/download/ni-roms/roms/Bandai%20-%20WonderSwan%20Color.zip/12%20Dots%20Text%20Viewer%20%28World%29%20%28v0.55%29%20%28WonderWitch%29%20%28Program%29%20%28Unl%29.zip" TargetMode="External"/><Relationship Id="rId4" Type="http://schemas.openxmlformats.org/officeDocument/2006/relationships/hyperlink" Target="https://archive.org/download/ni-roms/roms/Bandai%20-%20WonderSwan%20Color.zip/Alchemist%20Marie%20%26%20Elie%20-%20Futari%20no%20Atelier%20%28Japan%29%20%28Demo%29%20%28WonderWitch%29.zip" TargetMode="External"/><Relationship Id="rId9" Type="http://schemas.openxmlformats.org/officeDocument/2006/relationships/hyperlink" Target="https://archive.org/download/ni-roms/roms/Bandai%20-%20WonderSwan%20Color.zip/Artisan%20%28World%29%20%28WonderWitch%29%20%28Unl%29.zip" TargetMode="External"/><Relationship Id="rId5" Type="http://schemas.openxmlformats.org/officeDocument/2006/relationships/hyperlink" Target="https://archive.org/download/ni-roms/roms/Bandai%20-%20WonderSwan%20Color.zip/Alchemist%20Marie%20%26%20Elie%20-%20Futari%20no%20Atelier%20%28Japan%29.zip" TargetMode="External"/><Relationship Id="rId6" Type="http://schemas.openxmlformats.org/officeDocument/2006/relationships/hyperlink" Target="https://archive.org/download/ni-roms/roms/Bandai%20-%20WonderSwan%20Color.zip/Another%20Heaven%20-%20Memory%20of%20those%20Days%20%28Japan%29.zip" TargetMode="External"/><Relationship Id="rId7" Type="http://schemas.openxmlformats.org/officeDocument/2006/relationships/hyperlink" Target="https://archive.org/download/ni-roms/roms/Bandai%20-%20WonderSwan%20Color.zip/Arc%20the%20Lad%20-%20Kishin%20Fukkatsu%20%28Japan%29.zip" TargetMode="External"/><Relationship Id="rId8" Type="http://schemas.openxmlformats.org/officeDocument/2006/relationships/hyperlink" Target="https://archive.org/download/ni-roms/roms/Bandai%20-%20WonderSwan%20Color.zip/Arial%20%28World%29%20%28v0.21%29%20%28Proto%29%20%28WonderWitch%29%20%28Unl%29.zip" TargetMode="External"/></Relationships>
</file>

<file path=xl/worksheets/_rels/sheet25.xml.rels><?xml version="1.0" encoding="UTF-8" standalone="yes"?><Relationships xmlns="http://schemas.openxmlformats.org/package/2006/relationships"><Relationship Id="rId190" Type="http://schemas.openxmlformats.org/officeDocument/2006/relationships/hyperlink" Target="https://archive.org/download/ni-roms/roms/Mattel%20-%20Intellivision.zip" TargetMode="External"/><Relationship Id="rId194" Type="http://schemas.openxmlformats.org/officeDocument/2006/relationships/hyperlink" Target="https://archive.org/download/ni-roms/roms/Microsoft%20-%20MSX2.zip" TargetMode="External"/><Relationship Id="rId193" Type="http://schemas.openxmlformats.org/officeDocument/2006/relationships/hyperlink" Target="https://archive.org/download/ni-roms/roms/Microsoft%20-%20MSX.zip/" TargetMode="External"/><Relationship Id="rId192" Type="http://schemas.openxmlformats.org/officeDocument/2006/relationships/hyperlink" Target="https://archive.org/download/ni-roms/roms/Microsoft%20-%20MSX.zip" TargetMode="External"/><Relationship Id="rId191" Type="http://schemas.openxmlformats.org/officeDocument/2006/relationships/hyperlink" Target="https://archive.org/download/ni-roms/roms/Mattel%20-%20Intellivision.zip/" TargetMode="External"/><Relationship Id="rId187" Type="http://schemas.openxmlformats.org/officeDocument/2006/relationships/hyperlink" Target="https://archive.org/download/ni-roms/roms/Luxor%20-%20ABC%20800%20%28Flux%29.zip/" TargetMode="External"/><Relationship Id="rId186" Type="http://schemas.openxmlformats.org/officeDocument/2006/relationships/hyperlink" Target="https://archive.org/download/ni-roms/roms/Luxor%20-%20ABC%20800%20%28Flux%29.zip" TargetMode="External"/><Relationship Id="rId185" Type="http://schemas.openxmlformats.org/officeDocument/2006/relationships/hyperlink" Target="https://archive.org/download/ni-roms/roms/LeapFrog%20-%20Leapster%20Learning%20Game%20System.zip/" TargetMode="External"/><Relationship Id="rId184" Type="http://schemas.openxmlformats.org/officeDocument/2006/relationships/hyperlink" Target="https://archive.org/download/ni-roms/roms/LeapFrog%20-%20Leapster%20Learning%20Game%20System.zip" TargetMode="External"/><Relationship Id="rId189" Type="http://schemas.openxmlformats.org/officeDocument/2006/relationships/hyperlink" Target="https://archive.org/download/ni-roms/roms/Magnavox%20-%20Odyssey%202.zip/" TargetMode="External"/><Relationship Id="rId188" Type="http://schemas.openxmlformats.org/officeDocument/2006/relationships/hyperlink" Target="https://archive.org/download/ni-roms/roms/Magnavox%20-%20Odyssey%202.zip" TargetMode="External"/><Relationship Id="rId183" Type="http://schemas.openxmlformats.org/officeDocument/2006/relationships/hyperlink" Target="https://archive.org/download/ni-roms/roms/LeapFrog%20-%20LeapPad.zip/" TargetMode="External"/><Relationship Id="rId182" Type="http://schemas.openxmlformats.org/officeDocument/2006/relationships/hyperlink" Target="https://archive.org/download/ni-roms/roms/LeapFrog%20-%20LeapPad.zip" TargetMode="External"/><Relationship Id="rId181" Type="http://schemas.openxmlformats.org/officeDocument/2006/relationships/hyperlink" Target="https://archive.org/download/ni-roms/roms/Konami%20-%20Picno.zip/" TargetMode="External"/><Relationship Id="rId180" Type="http://schemas.openxmlformats.org/officeDocument/2006/relationships/hyperlink" Target="https://archive.org/download/ni-roms/roms/Konami%20-%20Picno.zip" TargetMode="External"/><Relationship Id="rId176" Type="http://schemas.openxmlformats.org/officeDocument/2006/relationships/hyperlink" Target="https://archive.org/download/ni-roms/roms/Hitachi%20-%20S1%20%28Waveform%29.zip" TargetMode="External"/><Relationship Id="rId175" Type="http://schemas.openxmlformats.org/officeDocument/2006/relationships/hyperlink" Target="https://archive.org/download/ni-roms/roms/Hartung%20-%20Game%20Master.zip/" TargetMode="External"/><Relationship Id="rId174" Type="http://schemas.openxmlformats.org/officeDocument/2006/relationships/hyperlink" Target="https://archive.org/download/ni-roms/roms/Hartung%20-%20Game%20Master.zip" TargetMode="External"/><Relationship Id="rId173" Type="http://schemas.openxmlformats.org/officeDocument/2006/relationships/hyperlink" Target="https://archive.org/download/ni-roms/roms/GamePark%20-%20GP32.zip/" TargetMode="External"/><Relationship Id="rId179" Type="http://schemas.openxmlformats.org/officeDocument/2006/relationships/hyperlink" Target="https://archive.org/download/ni-roms/roms/Interton%20-%20VC%204000.zip/" TargetMode="External"/><Relationship Id="rId178" Type="http://schemas.openxmlformats.org/officeDocument/2006/relationships/hyperlink" Target="https://archive.org/download/ni-roms/roms/Interton%20-%20VC%204000.zip" TargetMode="External"/><Relationship Id="rId177" Type="http://schemas.openxmlformats.org/officeDocument/2006/relationships/hyperlink" Target="https://archive.org/download/ni-roms/roms/Hitachi%20-%20S1%20%28Waveform%29.zip/" TargetMode="External"/><Relationship Id="rId198" Type="http://schemas.openxmlformats.org/officeDocument/2006/relationships/hyperlink" Target="https://archive.org/download/ni-roms/roms/Mobile%20-%20J2ME.zip" TargetMode="External"/><Relationship Id="rId197" Type="http://schemas.openxmlformats.org/officeDocument/2006/relationships/hyperlink" Target="https://archive.org/download/ni-roms/roms/Milton-Bradley%20-%20Omni%20%28Waveform%29.zip/" TargetMode="External"/><Relationship Id="rId196" Type="http://schemas.openxmlformats.org/officeDocument/2006/relationships/hyperlink" Target="https://archive.org/download/ni-roms/roms/Milton-Bradley%20-%20Omni%20%28Waveform%29.zip" TargetMode="External"/><Relationship Id="rId195" Type="http://schemas.openxmlformats.org/officeDocument/2006/relationships/hyperlink" Target="https://archive.org/download/ni-roms/roms/Microsoft%20-%20MSX2.zip/" TargetMode="External"/><Relationship Id="rId199" Type="http://schemas.openxmlformats.org/officeDocument/2006/relationships/hyperlink" Target="https://archive.org/download/ni-roms/roms/Mobile%20-%20J2ME.zip/" TargetMode="External"/><Relationship Id="rId150" Type="http://schemas.openxmlformats.org/officeDocument/2006/relationships/hyperlink" Target="https://archive.org/download/ni-roms/roms/Fujitsu%20-%20FM%20Towns%20%28HDM%29.zip" TargetMode="External"/><Relationship Id="rId149" Type="http://schemas.openxmlformats.org/officeDocument/2006/relationships/hyperlink" Target="https://archive.org/download/ni-roms/roms/Fujitsu%20-%20FM%20Towns%20%28Flux%29.zip/" TargetMode="External"/><Relationship Id="rId148" Type="http://schemas.openxmlformats.org/officeDocument/2006/relationships/hyperlink" Target="https://archive.org/download/ni-roms/roms/Fujitsu%20-%20FM%20Towns%20%28Flux%29.zip" TargetMode="External"/><Relationship Id="rId143" Type="http://schemas.openxmlformats.org/officeDocument/2006/relationships/hyperlink" Target="https://archive.org/download/ni-roms/roms/Epoch%20-%20Game%20Pocket%20Computer.zip/" TargetMode="External"/><Relationship Id="rId142" Type="http://schemas.openxmlformats.org/officeDocument/2006/relationships/hyperlink" Target="https://archive.org/download/ni-roms/roms/Epoch%20-%20Game%20Pocket%20Computer.zip" TargetMode="External"/><Relationship Id="rId141" Type="http://schemas.openxmlformats.org/officeDocument/2006/relationships/hyperlink" Target="https://archive.org/download/ni-roms/roms/Entex%20-%20Adventure%20Vision.zip/" TargetMode="External"/><Relationship Id="rId140" Type="http://schemas.openxmlformats.org/officeDocument/2006/relationships/hyperlink" Target="https://archive.org/download/ni-roms/roms/Entex%20-%20Adventure%20Vision.zip" TargetMode="External"/><Relationship Id="rId147" Type="http://schemas.openxmlformats.org/officeDocument/2006/relationships/hyperlink" Target="https://archive.org/download/ni-roms/roms/Fairchild%20-%20Channel%20F.zip/" TargetMode="External"/><Relationship Id="rId146" Type="http://schemas.openxmlformats.org/officeDocument/2006/relationships/hyperlink" Target="https://archive.org/download/ni-roms/roms/Fairchild%20-%20Channel%20F.zip" TargetMode="External"/><Relationship Id="rId145" Type="http://schemas.openxmlformats.org/officeDocument/2006/relationships/hyperlink" Target="https://archive.org/download/ni-roms/roms/Epoch%20-%20Super%20Cassette%20Vision.zip/" TargetMode="External"/><Relationship Id="rId144" Type="http://schemas.openxmlformats.org/officeDocument/2006/relationships/hyperlink" Target="https://archive.org/download/ni-roms/roms/Epoch%20-%20Super%20Cassette%20Vision.zip" TargetMode="External"/><Relationship Id="rId139" Type="http://schemas.openxmlformats.org/officeDocument/2006/relationships/hyperlink" Target="https://archive.org/download/ni-roms/roms/Emerson%20-%20Arcadia%202001.zip/" TargetMode="External"/><Relationship Id="rId138" Type="http://schemas.openxmlformats.org/officeDocument/2006/relationships/hyperlink" Target="https://archive.org/download/ni-roms/roms/Emerson%20-%20Arcadia%202001.zip" TargetMode="External"/><Relationship Id="rId137" Type="http://schemas.openxmlformats.org/officeDocument/2006/relationships/hyperlink" Target="https://archive.org/download/ni-roms/roms/Digital%20Media%20Cartridge%20-%20Firecore.zip/" TargetMode="External"/><Relationship Id="rId132" Type="http://schemas.openxmlformats.org/officeDocument/2006/relationships/hyperlink" Target="https://archive.org/download/ni-roms/roms/Commodore%20-%20Plus-4.zip" TargetMode="External"/><Relationship Id="rId131" Type="http://schemas.openxmlformats.org/officeDocument/2006/relationships/hyperlink" Target="https://archive.org/download/ni-roms/roms/Commodore%20-%20Commodore%2064%20%28Tapes%29.zip/" TargetMode="External"/><Relationship Id="rId130" Type="http://schemas.openxmlformats.org/officeDocument/2006/relationships/hyperlink" Target="https://archive.org/download/ni-roms/roms/Commodore%20-%20Commodore%2064%20%28Tapes%29.zip" TargetMode="External"/><Relationship Id="rId136" Type="http://schemas.openxmlformats.org/officeDocument/2006/relationships/hyperlink" Target="https://archive.org/download/ni-roms/roms/Digital%20Media%20Cartridge%20-%20Firecore.zip" TargetMode="External"/><Relationship Id="rId135" Type="http://schemas.openxmlformats.org/officeDocument/2006/relationships/hyperlink" Target="https://archive.org/download/ni-roms/roms/Commodore%20-%20VIC-20.zip/" TargetMode="External"/><Relationship Id="rId134" Type="http://schemas.openxmlformats.org/officeDocument/2006/relationships/hyperlink" Target="https://archive.org/download/ni-roms/roms/Commodore%20-%20VIC-20.zip" TargetMode="External"/><Relationship Id="rId133" Type="http://schemas.openxmlformats.org/officeDocument/2006/relationships/hyperlink" Target="https://archive.org/download/ni-roms/roms/Commodore%20-%20Plus-4.zip/" TargetMode="External"/><Relationship Id="rId172" Type="http://schemas.openxmlformats.org/officeDocument/2006/relationships/hyperlink" Target="https://archive.org/download/ni-roms/roms/GamePark%20-%20GP32.zip" TargetMode="External"/><Relationship Id="rId171" Type="http://schemas.openxmlformats.org/officeDocument/2006/relationships/hyperlink" Target="https://archive.org/download/ni-roms/roms/GamePark%20-%20GP2X.zip/" TargetMode="External"/><Relationship Id="rId170" Type="http://schemas.openxmlformats.org/officeDocument/2006/relationships/hyperlink" Target="https://archive.org/download/ni-roms/roms/GamePark%20-%20GP2X.zip" TargetMode="External"/><Relationship Id="rId165" Type="http://schemas.openxmlformats.org/officeDocument/2006/relationships/hyperlink" Target="https://archive.org/download/ni-roms/roms/Fukutake%20Publishing%20-%20StudyBox.zip/" TargetMode="External"/><Relationship Id="rId164" Type="http://schemas.openxmlformats.org/officeDocument/2006/relationships/hyperlink" Target="https://archive.org/download/ni-roms/roms/Fukutake%20Publishing%20-%20StudyBox.zip" TargetMode="External"/><Relationship Id="rId163" Type="http://schemas.openxmlformats.org/officeDocument/2006/relationships/hyperlink" Target="https://archive.org/download/ni-roms/roms/Fujitsu%20-%20FMR50%20%28Flux%29.zip/" TargetMode="External"/><Relationship Id="rId162" Type="http://schemas.openxmlformats.org/officeDocument/2006/relationships/hyperlink" Target="https://archive.org/download/ni-roms/roms/Fujitsu%20-%20FMR50%20%28Flux%29.zip" TargetMode="External"/><Relationship Id="rId169" Type="http://schemas.openxmlformats.org/officeDocument/2006/relationships/hyperlink" Target="https://archive.org/download/ni-roms/roms/GCE%20-%20Vectrex.zip/" TargetMode="External"/><Relationship Id="rId168" Type="http://schemas.openxmlformats.org/officeDocument/2006/relationships/hyperlink" Target="https://archive.org/download/ni-roms/roms/GCE%20-%20Vectrex.zip" TargetMode="External"/><Relationship Id="rId167" Type="http://schemas.openxmlformats.org/officeDocument/2006/relationships/hyperlink" Target="https://archive.org/download/ni-roms/roms/Funtech%20-%20Super%20Acan.zip/" TargetMode="External"/><Relationship Id="rId166" Type="http://schemas.openxmlformats.org/officeDocument/2006/relationships/hyperlink" Target="https://archive.org/download/ni-roms/roms/Funtech%20-%20Super%20Acan.zip" TargetMode="External"/><Relationship Id="rId161" Type="http://schemas.openxmlformats.org/officeDocument/2006/relationships/hyperlink" Target="https://archive.org/download/ni-roms/roms/Fujitsu%20-%20FM-7%20%28Tapes%29%20%28Waveform%29.zip/" TargetMode="External"/><Relationship Id="rId160" Type="http://schemas.openxmlformats.org/officeDocument/2006/relationships/hyperlink" Target="https://archive.org/download/ni-roms/roms/Fujitsu%20-%20FM-7%20%28Tapes%29%20%28Waveform%29.zip" TargetMode="External"/><Relationship Id="rId159" Type="http://schemas.openxmlformats.org/officeDocument/2006/relationships/hyperlink" Target="https://archive.org/download/ni-roms/roms/Fujitsu%20-%20FM-7%20%28Tapes%29%20%28Bitstream%29.zip/" TargetMode="External"/><Relationship Id="rId154" Type="http://schemas.openxmlformats.org/officeDocument/2006/relationships/hyperlink" Target="https://archive.org/download/ni-roms/roms/Fujitsu%20-%20FM-7%20%28Flux%29.zip" TargetMode="External"/><Relationship Id="rId153" Type="http://schemas.openxmlformats.org/officeDocument/2006/relationships/hyperlink" Target="https://archive.org/download/ni-roms/roms/Fujitsu%20-%20FM-7%20%28Bitstream%29.zip/" TargetMode="External"/><Relationship Id="rId152" Type="http://schemas.openxmlformats.org/officeDocument/2006/relationships/hyperlink" Target="https://archive.org/download/ni-roms/roms/Fujitsu%20-%20FM-7%20%28Bitstream%29.zip" TargetMode="External"/><Relationship Id="rId151" Type="http://schemas.openxmlformats.org/officeDocument/2006/relationships/hyperlink" Target="https://archive.org/download/ni-roms/roms/Fujitsu%20-%20FM%20Towns%20%28HDM%29.zip/" TargetMode="External"/><Relationship Id="rId158" Type="http://schemas.openxmlformats.org/officeDocument/2006/relationships/hyperlink" Target="https://archive.org/download/ni-roms/roms/Fujitsu%20-%20FM-7%20%28Tapes%29%20%28Bitstream%29.zip" TargetMode="External"/><Relationship Id="rId157" Type="http://schemas.openxmlformats.org/officeDocument/2006/relationships/hyperlink" Target="https://archive.org/download/ni-roms/roms/Fujitsu%20-%20FM-7%20%28Sector%29.zip/" TargetMode="External"/><Relationship Id="rId156" Type="http://schemas.openxmlformats.org/officeDocument/2006/relationships/hyperlink" Target="https://archive.org/download/ni-roms/roms/Fujitsu%20-%20FM-7%20%28Sector%29.zip" TargetMode="External"/><Relationship Id="rId155" Type="http://schemas.openxmlformats.org/officeDocument/2006/relationships/hyperlink" Target="https://archive.org/download/ni-roms/roms/Fujitsu%20-%20FM-7%20%28Flux%29.zip/" TargetMode="External"/><Relationship Id="rId107" Type="http://schemas.openxmlformats.org/officeDocument/2006/relationships/hyperlink" Target="https://archive.org/download/ni-roms/roms/Benesse%20-%20Pocket%20Challenge%20V2.zip/" TargetMode="External"/><Relationship Id="rId106" Type="http://schemas.openxmlformats.org/officeDocument/2006/relationships/hyperlink" Target="https://archive.org/download/ni-roms/roms/Benesse%20-%20Pocket%20Challenge%20V2.zip" TargetMode="External"/><Relationship Id="rId105" Type="http://schemas.openxmlformats.org/officeDocument/2006/relationships/hyperlink" Target="https://archive.org/download/ni-roms/roms/Bandai%20-%20WonderSwan%20Color.zip/" TargetMode="External"/><Relationship Id="rId104" Type="http://schemas.openxmlformats.org/officeDocument/2006/relationships/hyperlink" Target="https://archive.org/download/ni-roms/roms/Bandai%20-%20WonderSwan%20Color.zip" TargetMode="External"/><Relationship Id="rId109" Type="http://schemas.openxmlformats.org/officeDocument/2006/relationships/hyperlink" Target="https://archive.org/download/ni-roms/roms/Benesse%20-%20Pocket%20Challenge%20W.zip/" TargetMode="External"/><Relationship Id="rId108" Type="http://schemas.openxmlformats.org/officeDocument/2006/relationships/hyperlink" Target="https://archive.org/download/ni-roms/roms/Benesse%20-%20Pocket%20Challenge%20W.zip" TargetMode="External"/><Relationship Id="rId103" Type="http://schemas.openxmlformats.org/officeDocument/2006/relationships/hyperlink" Target="https://archive.org/download/ni-roms/roms/Bandai%20-%20WonderSwan.zip/" TargetMode="External"/><Relationship Id="rId102" Type="http://schemas.openxmlformats.org/officeDocument/2006/relationships/hyperlink" Target="https://archive.org/download/ni-roms/roms/Bandai%20-%20WonderSwan.zip" TargetMode="External"/><Relationship Id="rId101" Type="http://schemas.openxmlformats.org/officeDocument/2006/relationships/hyperlink" Target="https://archive.org/download/ni-roms/roms/Bandai%20-%20Gundam%20RX-78.zip/" TargetMode="External"/><Relationship Id="rId100" Type="http://schemas.openxmlformats.org/officeDocument/2006/relationships/hyperlink" Target="https://archive.org/download/ni-roms/roms/Bandai%20-%20Gundam%20RX-78.zip" TargetMode="External"/><Relationship Id="rId129" Type="http://schemas.openxmlformats.org/officeDocument/2006/relationships/hyperlink" Target="https://archive.org/download/ni-roms/roms/Commodore%20-%20Commodore%2064%20%28PP%29.zip/" TargetMode="External"/><Relationship Id="rId128" Type="http://schemas.openxmlformats.org/officeDocument/2006/relationships/hyperlink" Target="https://archive.org/download/ni-roms/roms/Commodore%20-%20Commodore%2064%20%28PP%29.zip" TargetMode="External"/><Relationship Id="rId127" Type="http://schemas.openxmlformats.org/officeDocument/2006/relationships/hyperlink" Target="https://archive.org/download/ni-roms/roms/Commodore%20-%20Commodore%2064.zip/" TargetMode="External"/><Relationship Id="rId126" Type="http://schemas.openxmlformats.org/officeDocument/2006/relationships/hyperlink" Target="https://archive.org/download/ni-roms/roms/Commodore%20-%20Commodore%2064.zip" TargetMode="External"/><Relationship Id="rId121" Type="http://schemas.openxmlformats.org/officeDocument/2006/relationships/hyperlink" Target="https://archive.org/download/ni-roms/roms/Commodore%20-%20Amiga.zip/" TargetMode="External"/><Relationship Id="rId120" Type="http://schemas.openxmlformats.org/officeDocument/2006/relationships/hyperlink" Target="https://archive.org/download/ni-roms/roms/Commodore%20-%20Amiga.zip" TargetMode="External"/><Relationship Id="rId125" Type="http://schemas.openxmlformats.org/officeDocument/2006/relationships/hyperlink" Target="https://archive.org/download/ni-roms/roms/Commodore%20-%20Amiga%20%28Flux%29.zip/" TargetMode="External"/><Relationship Id="rId124" Type="http://schemas.openxmlformats.org/officeDocument/2006/relationships/hyperlink" Target="https://archive.org/download/ni-roms/roms/Commodore%20-%20Amiga%20%28Flux%29.zip" TargetMode="External"/><Relationship Id="rId123" Type="http://schemas.openxmlformats.org/officeDocument/2006/relationships/hyperlink" Target="https://archive.org/download/ni-roms/roms/Commodore%20-%20Amiga%20%28Bitstream%29.zip/" TargetMode="External"/><Relationship Id="rId122" Type="http://schemas.openxmlformats.org/officeDocument/2006/relationships/hyperlink" Target="https://archive.org/download/ni-roms/roms/Commodore%20-%20Amiga%20%28Bitstream%29.zip" TargetMode="External"/><Relationship Id="rId118" Type="http://schemas.openxmlformats.org/officeDocument/2006/relationships/hyperlink" Target="https://archive.org/download/ni-roms/roms/Coleco%20-%20ColecoVision.zip" TargetMode="External"/><Relationship Id="rId117" Type="http://schemas.openxmlformats.org/officeDocument/2006/relationships/hyperlink" Target="https://archive.org/download/ni-roms/roms/Casio%20-%20PV-1000.zip/" TargetMode="External"/><Relationship Id="rId116" Type="http://schemas.openxmlformats.org/officeDocument/2006/relationships/hyperlink" Target="https://archive.org/download/ni-roms/roms/Casio%20-%20PV-1000.zip" TargetMode="External"/><Relationship Id="rId115" Type="http://schemas.openxmlformats.org/officeDocument/2006/relationships/hyperlink" Target="https://archive.org/download/ni-roms/roms/Casio%20-%20Loopy%20%28BigEndian%29.zip/" TargetMode="External"/><Relationship Id="rId119" Type="http://schemas.openxmlformats.org/officeDocument/2006/relationships/hyperlink" Target="https://archive.org/download/ni-roms/roms/Coleco%20-%20ColecoVision.zip/" TargetMode="External"/><Relationship Id="rId110" Type="http://schemas.openxmlformats.org/officeDocument/2006/relationships/hyperlink" Target="https://archive.org/download/ni-roms/roms/Bit%20Corporation%20-%20Gamate.zip" TargetMode="External"/><Relationship Id="rId114" Type="http://schemas.openxmlformats.org/officeDocument/2006/relationships/hyperlink" Target="https://archive.org/download/ni-roms/roms/Casio%20-%20Loopy%20%28BigEndian%29.zip" TargetMode="External"/><Relationship Id="rId113" Type="http://schemas.openxmlformats.org/officeDocument/2006/relationships/hyperlink" Target="https://archive.org/download/ni-roms/roms/Casio%20-%20Loopy%20%28LittleEndian%29.zip/" TargetMode="External"/><Relationship Id="rId112" Type="http://schemas.openxmlformats.org/officeDocument/2006/relationships/hyperlink" Target="https://archive.org/download/ni-roms/roms/Casio%20-%20Loopy%20%28LittleEndian%29.zip" TargetMode="External"/><Relationship Id="rId111" Type="http://schemas.openxmlformats.org/officeDocument/2006/relationships/hyperlink" Target="https://archive.org/download/ni-roms/roms/Bit%20Corporation%20-%20Gamate.zip/" TargetMode="External"/><Relationship Id="rId383" Type="http://schemas.openxmlformats.org/officeDocument/2006/relationships/drawing" Target="../drawings/drawing25.xml"/><Relationship Id="rId382" Type="http://schemas.openxmlformats.org/officeDocument/2006/relationships/hyperlink" Target="https://archive.org/details/@chadmaster" TargetMode="External"/><Relationship Id="rId381" Type="http://schemas.openxmlformats.org/officeDocument/2006/relationships/hyperlink" Target="https://archive.org/details/SegaMD-Enhanced-ROMs" TargetMode="External"/><Relationship Id="rId380" Type="http://schemas.openxmlformats.org/officeDocument/2006/relationships/hyperlink" Target="https://archive.org/details/super-famicom-enhanced-colors" TargetMode="External"/><Relationship Id="rId379" Type="http://schemas.openxmlformats.org/officeDocument/2006/relationships/hyperlink" Target="https://archive.org/details/sfc-speedhacks" TargetMode="External"/><Relationship Id="rId374" Type="http://schemas.openxmlformats.org/officeDocument/2006/relationships/hyperlink" Target="https://archive.org/download/ni-roms/roms/iQue%20-%20iQue%20%28CDN%29.zip" TargetMode="External"/><Relationship Id="rId373" Type="http://schemas.openxmlformats.org/officeDocument/2006/relationships/hyperlink" Target="https://archive.org/download/ni-roms/roms/Zeebo%20-%20Zeebo.zip/" TargetMode="External"/><Relationship Id="rId372" Type="http://schemas.openxmlformats.org/officeDocument/2006/relationships/hyperlink" Target="https://archive.org/download/ni-roms/roms/Zeebo%20-%20Zeebo.zip" TargetMode="External"/><Relationship Id="rId371" Type="http://schemas.openxmlformats.org/officeDocument/2006/relationships/hyperlink" Target="https://archive.org/download/ni-roms/roms/Yamaha%20-%20Copera.zip/" TargetMode="External"/><Relationship Id="rId378" Type="http://schemas.openxmlformats.org/officeDocument/2006/relationships/hyperlink" Target="https://archive.org/details/En-ROMs" TargetMode="External"/><Relationship Id="rId377" Type="http://schemas.openxmlformats.org/officeDocument/2006/relationships/hyperlink" Target="https://archive.org/download/ni-roms/roms/iQue%20-%20iQue%20%28Decrypted%29.zip/" TargetMode="External"/><Relationship Id="rId376" Type="http://schemas.openxmlformats.org/officeDocument/2006/relationships/hyperlink" Target="https://archive.org/download/ni-roms/roms/iQue%20-%20iQue%20%28Decrypted%29.zip" TargetMode="External"/><Relationship Id="rId375" Type="http://schemas.openxmlformats.org/officeDocument/2006/relationships/hyperlink" Target="https://archive.org/download/ni-roms/roms/iQue%20-%20iQue%20%28CDN%29.zip/" TargetMode="External"/><Relationship Id="rId40" Type="http://schemas.openxmlformats.org/officeDocument/2006/relationships/hyperlink" Target="https://archive.org/download/ni-roms/roms/Apple%20-%20IIe%20%28WOZ%29.zip" TargetMode="External"/><Relationship Id="rId42" Type="http://schemas.openxmlformats.org/officeDocument/2006/relationships/hyperlink" Target="https://archive.org/download/ni-roms/roms/Apple%20-%20Macintosh%20%28A2R%29.zip" TargetMode="External"/><Relationship Id="rId41" Type="http://schemas.openxmlformats.org/officeDocument/2006/relationships/hyperlink" Target="https://archive.org/download/ni-roms/roms/Apple%20-%20IIe%20%28WOZ%29.zip/" TargetMode="External"/><Relationship Id="rId44" Type="http://schemas.openxmlformats.org/officeDocument/2006/relationships/hyperlink" Target="https://archive.org/download/ni-roms/roms/Apple%20-%20Macintosh%20%28BETA%29%20%28Bitstreams%29.zip" TargetMode="External"/><Relationship Id="rId43" Type="http://schemas.openxmlformats.org/officeDocument/2006/relationships/hyperlink" Target="https://archive.org/download/ni-roms/roms/Apple%20-%20Macintosh%20%28A2R%29.zip/" TargetMode="External"/><Relationship Id="rId46" Type="http://schemas.openxmlformats.org/officeDocument/2006/relationships/hyperlink" Target="https://archive.org/download/ni-roms/roms/Apple%20-%20Macintosh%20%28BETA%29%20%28FluxDumps%29.zip" TargetMode="External"/><Relationship Id="rId45" Type="http://schemas.openxmlformats.org/officeDocument/2006/relationships/hyperlink" Target="https://archive.org/download/ni-roms/roms/Apple%20-%20Macintosh%20%28BETA%29%20%28Bitstreams%29.zip/" TargetMode="External"/><Relationship Id="rId48" Type="http://schemas.openxmlformats.org/officeDocument/2006/relationships/hyperlink" Target="https://archive.org/download/ni-roms/roms/Apple%20-%20Macintosh%20%28DC42%29.zip" TargetMode="External"/><Relationship Id="rId47" Type="http://schemas.openxmlformats.org/officeDocument/2006/relationships/hyperlink" Target="https://archive.org/download/ni-roms/roms/Apple%20-%20Macintosh%20%28BETA%29%20%28FluxDumps%29.zip/" TargetMode="External"/><Relationship Id="rId49" Type="http://schemas.openxmlformats.org/officeDocument/2006/relationships/hyperlink" Target="https://archive.org/download/ni-roms/roms/Apple%20-%20Macintosh%20%28DC42%29.zip/" TargetMode="External"/><Relationship Id="rId31" Type="http://schemas.openxmlformats.org/officeDocument/2006/relationships/hyperlink" Target="https://archive.org/download/ni-roms/roms/Apple%20-%20II%20Plus%20%28WOZ%29.zip/" TargetMode="External"/><Relationship Id="rId30" Type="http://schemas.openxmlformats.org/officeDocument/2006/relationships/hyperlink" Target="https://archive.org/download/ni-roms/roms/Apple%20-%20II%20Plus%20%28WOZ%29.zip" TargetMode="External"/><Relationship Id="rId33" Type="http://schemas.openxmlformats.org/officeDocument/2006/relationships/hyperlink" Target="https://archive.org/download/ni-roms/roms/Apple%20-%20IIGS%20%28A2R%29.zip/" TargetMode="External"/><Relationship Id="rId32" Type="http://schemas.openxmlformats.org/officeDocument/2006/relationships/hyperlink" Target="https://archive.org/download/ni-roms/roms/Apple%20-%20IIGS%20%28A2R%29.zip" TargetMode="External"/><Relationship Id="rId35" Type="http://schemas.openxmlformats.org/officeDocument/2006/relationships/hyperlink" Target="https://archive.org/download/ni-roms/roms/Apple%20-%20IIGS%20%28WOZ%29.zip/" TargetMode="External"/><Relationship Id="rId34" Type="http://schemas.openxmlformats.org/officeDocument/2006/relationships/hyperlink" Target="https://archive.org/download/ni-roms/roms/Apple%20-%20IIGS%20%28WOZ%29.zip" TargetMode="External"/><Relationship Id="rId37" Type="http://schemas.openxmlformats.org/officeDocument/2006/relationships/hyperlink" Target="https://archive.org/download/ni-roms/roms/Apple%20-%20IIe%20%28A2R%29.zip/" TargetMode="External"/><Relationship Id="rId36" Type="http://schemas.openxmlformats.org/officeDocument/2006/relationships/hyperlink" Target="https://archive.org/download/ni-roms/roms/Apple%20-%20IIe%20%28A2R%29.zip" TargetMode="External"/><Relationship Id="rId39" Type="http://schemas.openxmlformats.org/officeDocument/2006/relationships/hyperlink" Target="https://archive.org/download/ni-roms/roms/Apple%20-%20IIe%20%28Kryoflux%29.zip/" TargetMode="External"/><Relationship Id="rId38" Type="http://schemas.openxmlformats.org/officeDocument/2006/relationships/hyperlink" Target="https://archive.org/download/ni-roms/roms/Apple%20-%20IIe%20%28Kryoflux%29.zip" TargetMode="External"/><Relationship Id="rId20" Type="http://schemas.openxmlformats.org/officeDocument/2006/relationships/hyperlink" Target="https://archive.org/download/ni-roms/roms/Apple%20-%20I%20%28Tapes%29.zip" TargetMode="External"/><Relationship Id="rId22" Type="http://schemas.openxmlformats.org/officeDocument/2006/relationships/hyperlink" Target="https://archive.org/download/ni-roms/roms/Apple%20-%20II%20%28A2R%29.zip" TargetMode="External"/><Relationship Id="rId21" Type="http://schemas.openxmlformats.org/officeDocument/2006/relationships/hyperlink" Target="https://archive.org/download/ni-roms/roms/Apple%20-%20I%20%28Tapes%29.zip/" TargetMode="External"/><Relationship Id="rId24" Type="http://schemas.openxmlformats.org/officeDocument/2006/relationships/hyperlink" Target="https://archive.org/download/ni-roms/roms/Apple%20-%20II%20%28WOZ%29.zip" TargetMode="External"/><Relationship Id="rId23" Type="http://schemas.openxmlformats.org/officeDocument/2006/relationships/hyperlink" Target="https://archive.org/download/ni-roms/roms/Apple%20-%20II%20%28A2R%29.zip/" TargetMode="External"/><Relationship Id="rId26" Type="http://schemas.openxmlformats.org/officeDocument/2006/relationships/hyperlink" Target="https://archive.org/download/ni-roms/roms/Apple%20-%20II%20%28Waveform%29.zip" TargetMode="External"/><Relationship Id="rId25" Type="http://schemas.openxmlformats.org/officeDocument/2006/relationships/hyperlink" Target="https://archive.org/download/ni-roms/roms/Apple%20-%20II%20%28WOZ%29.zip/" TargetMode="External"/><Relationship Id="rId28" Type="http://schemas.openxmlformats.org/officeDocument/2006/relationships/hyperlink" Target="https://archive.org/download/ni-roms/roms/Apple%20-%20II%20Plus%20%28Flux%29.zip" TargetMode="External"/><Relationship Id="rId27" Type="http://schemas.openxmlformats.org/officeDocument/2006/relationships/hyperlink" Target="https://archive.org/download/ni-roms/roms/Apple%20-%20II%20%28Waveform%29.zip/" TargetMode="External"/><Relationship Id="rId29" Type="http://schemas.openxmlformats.org/officeDocument/2006/relationships/hyperlink" Target="https://archive.org/download/ni-roms/roms/Apple%20-%20II%20Plus%20%28Flux%29.zip/" TargetMode="External"/><Relationship Id="rId11" Type="http://schemas.openxmlformats.org/officeDocument/2006/relationships/hyperlink" Target="https://archive.org/download/ni-roms/roms/Acorn%20-%20Atom%20%28Tapes%29%20%28Bitstream%29.zip/" TargetMode="External"/><Relationship Id="rId10" Type="http://schemas.openxmlformats.org/officeDocument/2006/relationships/hyperlink" Target="https://archive.org/download/ni-roms/roms/Acorn%20-%20Atom%20%28Tapes%29%20%28Bitstream%29.zip" TargetMode="External"/><Relationship Id="rId13" Type="http://schemas.openxmlformats.org/officeDocument/2006/relationships/hyperlink" Target="https://archive.org/download/ni-roms/roms/Acorn%20-%20Risc%20PC%20%28Flux%29.zip/" TargetMode="External"/><Relationship Id="rId12" Type="http://schemas.openxmlformats.org/officeDocument/2006/relationships/hyperlink" Target="https://archive.org/download/ni-roms/roms/Acorn%20-%20Risc%20PC%20%28Flux%29.zip" TargetMode="External"/><Relationship Id="rId15" Type="http://schemas.openxmlformats.org/officeDocument/2006/relationships/hyperlink" Target="https://archive.org/download/ni-roms/roms/Acorn%20RISC%20OS%20-%20Flash%20Media%20%28Misc%29.zip/" TargetMode="External"/><Relationship Id="rId14" Type="http://schemas.openxmlformats.org/officeDocument/2006/relationships/hyperlink" Target="https://archive.org/download/ni-roms/roms/Acorn%20RISC%20OS%20-%20Flash%20Media%20%28Misc%29.zip" TargetMode="External"/><Relationship Id="rId17" Type="http://schemas.openxmlformats.org/officeDocument/2006/relationships/hyperlink" Target="https://archive.org/download/ni-roms/roms/Amstrad%20-%20CPC%20%28Flux%29.zip/" TargetMode="External"/><Relationship Id="rId16" Type="http://schemas.openxmlformats.org/officeDocument/2006/relationships/hyperlink" Target="https://archive.org/download/ni-roms/roms/Amstrad%20-%20CPC%20%28Flux%29.zip" TargetMode="External"/><Relationship Id="rId19" Type="http://schemas.openxmlformats.org/officeDocument/2006/relationships/hyperlink" Target="https://archive.org/download/ni-roms/roms/Amstrad%20-%20CPC%20%28Misc%29.zip/" TargetMode="External"/><Relationship Id="rId18" Type="http://schemas.openxmlformats.org/officeDocument/2006/relationships/hyperlink" Target="https://archive.org/download/ni-roms/roms/Amstrad%20-%20CPC%20%28Misc%29.zip" TargetMode="External"/><Relationship Id="rId84" Type="http://schemas.openxmlformats.org/officeDocument/2006/relationships/hyperlink" Target="https://archive.org/download/ni-roms/roms/Atari%20-%20Lynx%20%28LNX%29.zip" TargetMode="External"/><Relationship Id="rId83" Type="http://schemas.openxmlformats.org/officeDocument/2006/relationships/hyperlink" Target="https://archive.org/download/ni-roms/roms/Atari%20-%20Lynx%20%28BLL%29.zip/" TargetMode="External"/><Relationship Id="rId86" Type="http://schemas.openxmlformats.org/officeDocument/2006/relationships/hyperlink" Target="https://archive.org/download/ni-roms/roms/Atari%20-%20Lynx%20%28LYX%29.zip" TargetMode="External"/><Relationship Id="rId85" Type="http://schemas.openxmlformats.org/officeDocument/2006/relationships/hyperlink" Target="https://archive.org/download/ni-roms/roms/Atari%20-%20Lynx%20%28LNX%29.zip/" TargetMode="External"/><Relationship Id="rId88" Type="http://schemas.openxmlformats.org/officeDocument/2006/relationships/hyperlink" Target="https://archive.org/download/ni-roms/roms/Atari%20-%20ST.zip" TargetMode="External"/><Relationship Id="rId87" Type="http://schemas.openxmlformats.org/officeDocument/2006/relationships/hyperlink" Target="https://archive.org/download/ni-roms/roms/Atari%20-%20Lynx%20%28LYX%29.zip/" TargetMode="External"/><Relationship Id="rId89" Type="http://schemas.openxmlformats.org/officeDocument/2006/relationships/hyperlink" Target="https://archive.org/download/ni-roms/roms/Atari%20-%20ST.zip/" TargetMode="External"/><Relationship Id="rId80" Type="http://schemas.openxmlformats.org/officeDocument/2006/relationships/hyperlink" Target="https://archive.org/download/ni-roms/roms/Atari%20-%20Jaguar%20%28ABS%29.zip" TargetMode="External"/><Relationship Id="rId82" Type="http://schemas.openxmlformats.org/officeDocument/2006/relationships/hyperlink" Target="https://archive.org/download/ni-roms/roms/Atari%20-%20Lynx%20%28BLL%29.zip" TargetMode="External"/><Relationship Id="rId81" Type="http://schemas.openxmlformats.org/officeDocument/2006/relationships/hyperlink" Target="https://archive.org/download/ni-roms/roms/Atari%20-%20Jaguar%20%28ABS%29.zip/" TargetMode="External"/><Relationship Id="rId73" Type="http://schemas.openxmlformats.org/officeDocument/2006/relationships/hyperlink" Target="https://archive.org/download/ni-roms/roms/Atari%20-%208-bit%20Family%20%28Kryoflux%29.zip/" TargetMode="External"/><Relationship Id="rId72" Type="http://schemas.openxmlformats.org/officeDocument/2006/relationships/hyperlink" Target="https://archive.org/download/ni-roms/roms/Atari%20-%208-bit%20Family%20%28Kryoflux%29.zip" TargetMode="External"/><Relationship Id="rId75" Type="http://schemas.openxmlformats.org/officeDocument/2006/relationships/hyperlink" Target="https://archive.org/download/ni-roms/roms/Atari%20-%20Jaguar%20%28J64%29.zip/" TargetMode="External"/><Relationship Id="rId74" Type="http://schemas.openxmlformats.org/officeDocument/2006/relationships/hyperlink" Target="https://archive.org/download/ni-roms/roms/Atari%20-%20Jaguar%20%28J64%29.zip" TargetMode="External"/><Relationship Id="rId77" Type="http://schemas.openxmlformats.org/officeDocument/2006/relationships/hyperlink" Target="https://archive.org/download/ni-roms/roms/Atari%20-%20Jaguar%20%28ROM%29.zip/" TargetMode="External"/><Relationship Id="rId76" Type="http://schemas.openxmlformats.org/officeDocument/2006/relationships/hyperlink" Target="https://archive.org/download/ni-roms/roms/Atari%20-%20Jaguar%20%28ROM%29.zip" TargetMode="External"/><Relationship Id="rId79" Type="http://schemas.openxmlformats.org/officeDocument/2006/relationships/hyperlink" Target="https://archive.org/download/ni-roms/roms/Atari%20-%20Jaguar%20%28COF%29.zip/" TargetMode="External"/><Relationship Id="rId78" Type="http://schemas.openxmlformats.org/officeDocument/2006/relationships/hyperlink" Target="https://archive.org/download/ni-roms/roms/Atari%20-%20Jaguar%20%28COF%29.zip" TargetMode="External"/><Relationship Id="rId71" Type="http://schemas.openxmlformats.org/officeDocument/2006/relationships/hyperlink" Target="https://archive.org/download/ni-roms/roms/Atari%20-%208-bit%20Family.zip/" TargetMode="External"/><Relationship Id="rId70" Type="http://schemas.openxmlformats.org/officeDocument/2006/relationships/hyperlink" Target="https://archive.org/download/ni-roms/roms/Atari%20-%208-bit%20Family.zip" TargetMode="External"/><Relationship Id="rId62" Type="http://schemas.openxmlformats.org/officeDocument/2006/relationships/hyperlink" Target="https://archive.org/download/ni-roms/roms/Atari%20-%202600.zip" TargetMode="External"/><Relationship Id="rId61" Type="http://schemas.openxmlformats.org/officeDocument/2006/relationships/hyperlink" Target="https://archive.org/download/ni-roms/roms/Arduboy%20Inc%20-%20Arduboy.zip/" TargetMode="External"/><Relationship Id="rId64" Type="http://schemas.openxmlformats.org/officeDocument/2006/relationships/hyperlink" Target="https://archive.org/download/ni-roms/roms/Atari%20-%205200.zip" TargetMode="External"/><Relationship Id="rId63" Type="http://schemas.openxmlformats.org/officeDocument/2006/relationships/hyperlink" Target="https://archive.org/download/ni-roms/roms/Atari%20-%202600.zip/" TargetMode="External"/><Relationship Id="rId66" Type="http://schemas.openxmlformats.org/officeDocument/2006/relationships/hyperlink" Target="https://archive.org/download/ni-roms/roms/Atari%20-%207800%20%28A78%29.zip" TargetMode="External"/><Relationship Id="rId65" Type="http://schemas.openxmlformats.org/officeDocument/2006/relationships/hyperlink" Target="https://archive.org/download/ni-roms/roms/Atari%20-%205200.zip/" TargetMode="External"/><Relationship Id="rId68" Type="http://schemas.openxmlformats.org/officeDocument/2006/relationships/hyperlink" Target="https://archive.org/download/ni-roms/roms/Atari%20-%207800%20%28BIN%29.zip" TargetMode="External"/><Relationship Id="rId67" Type="http://schemas.openxmlformats.org/officeDocument/2006/relationships/hyperlink" Target="https://archive.org/download/ni-roms/roms/Atari%20-%207800%20%28A78%29.zip/" TargetMode="External"/><Relationship Id="rId60" Type="http://schemas.openxmlformats.org/officeDocument/2006/relationships/hyperlink" Target="https://archive.org/download/ni-roms/roms/Arduboy%20Inc%20-%20Arduboy.zip" TargetMode="External"/><Relationship Id="rId69" Type="http://schemas.openxmlformats.org/officeDocument/2006/relationships/hyperlink" Target="https://archive.org/download/ni-roms/roms/Atari%20-%207800%20%28BIN%29.zip/" TargetMode="External"/><Relationship Id="rId51" Type="http://schemas.openxmlformats.org/officeDocument/2006/relationships/hyperlink" Target="https://archive.org/download/ni-roms/roms/Apple%20-%20Macintosh%20%28KryoFlux%29.zip/" TargetMode="External"/><Relationship Id="rId50" Type="http://schemas.openxmlformats.org/officeDocument/2006/relationships/hyperlink" Target="https://archive.org/download/ni-roms/roms/Apple%20-%20Macintosh%20%28KryoFlux%29.zip" TargetMode="External"/><Relationship Id="rId53" Type="http://schemas.openxmlformats.org/officeDocument/2006/relationships/hyperlink" Target="https://archive.org/download/ni-roms/roms/Apple%20-%20Macintosh%20%28Uncategorized%29.zip/" TargetMode="External"/><Relationship Id="rId52" Type="http://schemas.openxmlformats.org/officeDocument/2006/relationships/hyperlink" Target="https://archive.org/download/ni-roms/roms/Apple%20-%20Macintosh%20%28Uncategorized%29.zip" TargetMode="External"/><Relationship Id="rId55" Type="http://schemas.openxmlformats.org/officeDocument/2006/relationships/hyperlink" Target="https://archive.org/download/ni-roms/roms/Apple%20-%20Macintosh%20%28WOZ%29.zip/" TargetMode="External"/><Relationship Id="rId54" Type="http://schemas.openxmlformats.org/officeDocument/2006/relationships/hyperlink" Target="https://archive.org/download/ni-roms/roms/Apple%20-%20Macintosh%20%28WOZ%29.zip" TargetMode="External"/><Relationship Id="rId57" Type="http://schemas.openxmlformats.org/officeDocument/2006/relationships/hyperlink" Target="https://archive.org/download/ni-roms/roms/Apple-Bandai%20-%20Pippin%20%28Floppies%29.zip/" TargetMode="External"/><Relationship Id="rId56" Type="http://schemas.openxmlformats.org/officeDocument/2006/relationships/hyperlink" Target="https://archive.org/download/ni-roms/roms/Apple-Bandai%20-%20Pippin%20%28Floppies%29.zip" TargetMode="External"/><Relationship Id="rId59" Type="http://schemas.openxmlformats.org/officeDocument/2006/relationships/hyperlink" Target="https://archive.org/download/ni-roms/roms/Arcade%20-%20PC-based.zip/" TargetMode="External"/><Relationship Id="rId58" Type="http://schemas.openxmlformats.org/officeDocument/2006/relationships/hyperlink" Target="https://archive.org/download/ni-roms/roms/Arcade%20-%20PC-based.zip" TargetMode="External"/><Relationship Id="rId349" Type="http://schemas.openxmlformats.org/officeDocument/2006/relationships/hyperlink" Target="https://archive.org/download/ni-roms/roms/Texas%20Instruments%20-%20TI-99-4A%20%28A2R%29.zip/" TargetMode="External"/><Relationship Id="rId348" Type="http://schemas.openxmlformats.org/officeDocument/2006/relationships/hyperlink" Target="https://archive.org/download/ni-roms/roms/Texas%20Instruments%20-%20TI-99-4A%20%28A2R%29.zip" TargetMode="External"/><Relationship Id="rId347" Type="http://schemas.openxmlformats.org/officeDocument/2006/relationships/hyperlink" Target="https://archive.org/download/ni-roms/roms/TeleNova%20-%20Compis%20%28Flux%29.zip/" TargetMode="External"/><Relationship Id="rId346" Type="http://schemas.openxmlformats.org/officeDocument/2006/relationships/hyperlink" Target="https://archive.org/download/ni-roms/roms/TeleNova%20-%20Compis%20%28Flux%29.zip" TargetMode="External"/><Relationship Id="rId341" Type="http://schemas.openxmlformats.org/officeDocument/2006/relationships/hyperlink" Target="https://archive.org/download/ni-roms/roms/Sharp%20-%20X1%20%28Waveform%29.zip/" TargetMode="External"/><Relationship Id="rId340" Type="http://schemas.openxmlformats.org/officeDocument/2006/relationships/hyperlink" Target="https://archive.org/download/ni-roms/roms/Sharp%20-%20X1%20%28Waveform%29.zip" TargetMode="External"/><Relationship Id="rId345" Type="http://schemas.openxmlformats.org/officeDocument/2006/relationships/hyperlink" Target="https://archive.org/download/ni-roms/roms/Sinclair%20-%20ZX%20Spectrum%20%2B3.zip/" TargetMode="External"/><Relationship Id="rId344" Type="http://schemas.openxmlformats.org/officeDocument/2006/relationships/hyperlink" Target="https://archive.org/download/ni-roms/roms/Sinclair%20-%20ZX%20Spectrum%20%2B3.zip" TargetMode="External"/><Relationship Id="rId343" Type="http://schemas.openxmlformats.org/officeDocument/2006/relationships/hyperlink" Target="https://archive.org/download/ni-roms/roms/Sharp%20-%20X68000%20%28Flux%29.zip/" TargetMode="External"/><Relationship Id="rId342" Type="http://schemas.openxmlformats.org/officeDocument/2006/relationships/hyperlink" Target="https://archive.org/download/ni-roms/roms/Sharp%20-%20X68000%20%28Flux%29.zip" TargetMode="External"/><Relationship Id="rId338" Type="http://schemas.openxmlformats.org/officeDocument/2006/relationships/hyperlink" Target="https://archive.org/download/ni-roms/roms/Sharp%20-%20MZ-700%20%28Waveform%29.zip" TargetMode="External"/><Relationship Id="rId337" Type="http://schemas.openxmlformats.org/officeDocument/2006/relationships/hyperlink" Target="https://archive.org/download/ni-roms/roms/Sharp%20-%20MZ-2200%20%28Waveform%29.zip/" TargetMode="External"/><Relationship Id="rId336" Type="http://schemas.openxmlformats.org/officeDocument/2006/relationships/hyperlink" Target="https://archive.org/download/ni-roms/roms/Sharp%20-%20MZ-2200%20%28Waveform%29.zip" TargetMode="External"/><Relationship Id="rId335" Type="http://schemas.openxmlformats.org/officeDocument/2006/relationships/hyperlink" Target="https://archive.org/download/ni-roms/roms/Seta%20-%20Aleck64%20%28ByteSwapped%29.zip/" TargetMode="External"/><Relationship Id="rId339" Type="http://schemas.openxmlformats.org/officeDocument/2006/relationships/hyperlink" Target="https://archive.org/download/ni-roms/roms/Sharp%20-%20MZ-700%20%28Waveform%29.zip/" TargetMode="External"/><Relationship Id="rId330" Type="http://schemas.openxmlformats.org/officeDocument/2006/relationships/hyperlink" Target="https://archive.org/download/ni-roms/roms/Sega%20-%20SG-1000.zip" TargetMode="External"/><Relationship Id="rId334" Type="http://schemas.openxmlformats.org/officeDocument/2006/relationships/hyperlink" Target="https://archive.org/download/ni-roms/roms/Seta%20-%20Aleck64%20%28ByteSwapped%29.zip" TargetMode="External"/><Relationship Id="rId333" Type="http://schemas.openxmlformats.org/officeDocument/2006/relationships/hyperlink" Target="https://archive.org/download/ni-roms/roms/Seta%20-%20Aleck64%20%28BigEndian%29.zip/" TargetMode="External"/><Relationship Id="rId332" Type="http://schemas.openxmlformats.org/officeDocument/2006/relationships/hyperlink" Target="https://archive.org/download/ni-roms/roms/Seta%20-%20Aleck64%20%28BigEndian%29.zip" TargetMode="External"/><Relationship Id="rId331" Type="http://schemas.openxmlformats.org/officeDocument/2006/relationships/hyperlink" Target="https://archive.org/download/ni-roms/roms/Sega%20-%20SG-1000.zip/" TargetMode="External"/><Relationship Id="rId370" Type="http://schemas.openxmlformats.org/officeDocument/2006/relationships/hyperlink" Target="https://archive.org/download/ni-roms/roms/Yamaha%20-%20Copera.zip" TargetMode="External"/><Relationship Id="rId369" Type="http://schemas.openxmlformats.org/officeDocument/2006/relationships/hyperlink" Target="https://archive.org/download/ni-roms/roms/Welback%20-%20Mega%20Duck.zip/" TargetMode="External"/><Relationship Id="rId368" Type="http://schemas.openxmlformats.org/officeDocument/2006/relationships/hyperlink" Target="https://archive.org/download/ni-roms/roms/Welback%20-%20Mega%20Duck.zip" TargetMode="External"/><Relationship Id="rId363" Type="http://schemas.openxmlformats.org/officeDocument/2006/relationships/hyperlink" Target="https://archive.org/download/ni-roms/roms/VTech%20-%20CreatiVision.zip/" TargetMode="External"/><Relationship Id="rId362" Type="http://schemas.openxmlformats.org/officeDocument/2006/relationships/hyperlink" Target="https://archive.org/download/ni-roms/roms/VTech%20-%20CreatiVision.zip" TargetMode="External"/><Relationship Id="rId361" Type="http://schemas.openxmlformats.org/officeDocument/2006/relationships/hyperlink" Target="https://archive.org/download/ni-roms/roms/VM%20Labs%20-%20NUON%20%28Digital%29.zip/" TargetMode="External"/><Relationship Id="rId360" Type="http://schemas.openxmlformats.org/officeDocument/2006/relationships/hyperlink" Target="https://archive.org/download/ni-roms/roms/VM%20Labs%20-%20NUON%20%28Digital%29.zip" TargetMode="External"/><Relationship Id="rId367" Type="http://schemas.openxmlformats.org/officeDocument/2006/relationships/hyperlink" Target="https://archive.org/download/ni-roms/roms/Watara%20-%20Supervision.zip/" TargetMode="External"/><Relationship Id="rId366" Type="http://schemas.openxmlformats.org/officeDocument/2006/relationships/hyperlink" Target="https://archive.org/download/ni-roms/roms/Watara%20-%20Supervision.zip" TargetMode="External"/><Relationship Id="rId365" Type="http://schemas.openxmlformats.org/officeDocument/2006/relationships/hyperlink" Target="https://archive.org/download/ni-roms/roms/VTech%20-%20V.Smile.zip/" TargetMode="External"/><Relationship Id="rId364" Type="http://schemas.openxmlformats.org/officeDocument/2006/relationships/hyperlink" Target="https://archive.org/download/ni-roms/roms/VTech%20-%20V.Smile.zip" TargetMode="External"/><Relationship Id="rId95" Type="http://schemas.openxmlformats.org/officeDocument/2006/relationships/hyperlink" Target="https://archive.org/download/ni-roms/roms/Bally%20-%20Astrocade%20%28Tapes%29.zip/" TargetMode="External"/><Relationship Id="rId94" Type="http://schemas.openxmlformats.org/officeDocument/2006/relationships/hyperlink" Target="https://archive.org/download/ni-roms/roms/Bally%20-%20Astrocade%20%28Tapes%29.zip" TargetMode="External"/><Relationship Id="rId97" Type="http://schemas.openxmlformats.org/officeDocument/2006/relationships/hyperlink" Target="https://archive.org/download/ni-roms/roms/Bally%20-%20Astrocade%20%28Tapes%29%20%28WAV%29.zip/" TargetMode="External"/><Relationship Id="rId96" Type="http://schemas.openxmlformats.org/officeDocument/2006/relationships/hyperlink" Target="https://archive.org/download/ni-roms/roms/Bally%20-%20Astrocade%20%28Tapes%29%20%28WAV%29.zip" TargetMode="External"/><Relationship Id="rId99" Type="http://schemas.openxmlformats.org/officeDocument/2006/relationships/hyperlink" Target="https://archive.org/download/ni-roms/roms/Bandai%20-%20Design%20Master%20Denshi%20Mangajuku.zip/" TargetMode="External"/><Relationship Id="rId98" Type="http://schemas.openxmlformats.org/officeDocument/2006/relationships/hyperlink" Target="https://archive.org/download/ni-roms/roms/Bandai%20-%20Design%20Master%20Denshi%20Mangajuku.zip" TargetMode="External"/><Relationship Id="rId91" Type="http://schemas.openxmlformats.org/officeDocument/2006/relationships/hyperlink" Target="https://archive.org/download/ni-roms/roms/Atari%20-%20ST%20%28Flux%29.zip/" TargetMode="External"/><Relationship Id="rId90" Type="http://schemas.openxmlformats.org/officeDocument/2006/relationships/hyperlink" Target="https://archive.org/download/ni-roms/roms/Atari%20-%20ST%20%28Flux%29.zip" TargetMode="External"/><Relationship Id="rId93" Type="http://schemas.openxmlformats.org/officeDocument/2006/relationships/hyperlink" Target="https://archive.org/download/ni-roms/roms/Bally%20-%20Astrocade.zip/" TargetMode="External"/><Relationship Id="rId92" Type="http://schemas.openxmlformats.org/officeDocument/2006/relationships/hyperlink" Target="https://archive.org/download/ni-roms/roms/Bally%20-%20Astrocade.zip" TargetMode="External"/><Relationship Id="rId359" Type="http://schemas.openxmlformats.org/officeDocument/2006/relationships/hyperlink" Target="https://archive.org/download/ni-roms/roms/Toshiba%20-%20Visicom.zip/" TargetMode="External"/><Relationship Id="rId358" Type="http://schemas.openxmlformats.org/officeDocument/2006/relationships/hyperlink" Target="https://archive.org/download/ni-roms/roms/Toshiba%20-%20Visicom.zip" TargetMode="External"/><Relationship Id="rId357" Type="http://schemas.openxmlformats.org/officeDocument/2006/relationships/hyperlink" Target="https://archive.org/download/ni-roms/roms/Toshiba%20-%20Pasopia%20%28WAV%29.zip/" TargetMode="External"/><Relationship Id="rId352" Type="http://schemas.openxmlformats.org/officeDocument/2006/relationships/hyperlink" Target="https://archive.org/download/ni-roms/roms/Tiger%20-%20Gizmondo.zip" TargetMode="External"/><Relationship Id="rId351" Type="http://schemas.openxmlformats.org/officeDocument/2006/relationships/hyperlink" Target="https://archive.org/download/ni-roms/roms/Tiger%20-%20Game.com.zip/" TargetMode="External"/><Relationship Id="rId350" Type="http://schemas.openxmlformats.org/officeDocument/2006/relationships/hyperlink" Target="https://archive.org/download/ni-roms/roms/Tiger%20-%20Game.com.zip" TargetMode="External"/><Relationship Id="rId356" Type="http://schemas.openxmlformats.org/officeDocument/2006/relationships/hyperlink" Target="https://archive.org/download/ni-roms/roms/Toshiba%20-%20Pasopia%20%28WAV%29.zip" TargetMode="External"/><Relationship Id="rId355" Type="http://schemas.openxmlformats.org/officeDocument/2006/relationships/hyperlink" Target="https://archive.org/download/ni-roms/roms/Toshiba%20-%20Pasopia%20%28BIN%29.zip/" TargetMode="External"/><Relationship Id="rId354" Type="http://schemas.openxmlformats.org/officeDocument/2006/relationships/hyperlink" Target="https://archive.org/download/ni-roms/roms/Toshiba%20-%20Pasopia%20%28BIN%29.zip" TargetMode="External"/><Relationship Id="rId353" Type="http://schemas.openxmlformats.org/officeDocument/2006/relationships/hyperlink" Target="https://archive.org/download/ni-roms/roms/Tiger%20-%20Gizmondo.zip/" TargetMode="External"/><Relationship Id="rId305" Type="http://schemas.openxmlformats.org/officeDocument/2006/relationships/hyperlink" Target="https://archive.org/download/ni-roms/roms/Philips%20-%20Videopac%2B.zip/" TargetMode="External"/><Relationship Id="rId304" Type="http://schemas.openxmlformats.org/officeDocument/2006/relationships/hyperlink" Target="https://archive.org/download/ni-roms/roms/Philips%20-%20Videopac%2B.zip" TargetMode="External"/><Relationship Id="rId303" Type="http://schemas.openxmlformats.org/officeDocument/2006/relationships/hyperlink" Target="https://archive.org/download/ni-roms/roms/Nokia%20-%20N-Gage%20%28WIP%29.zip/" TargetMode="External"/><Relationship Id="rId302" Type="http://schemas.openxmlformats.org/officeDocument/2006/relationships/hyperlink" Target="https://archive.org/download/ni-roms/roms/Nokia%20-%20N-Gage%20%28WIP%29.zip" TargetMode="External"/><Relationship Id="rId309" Type="http://schemas.openxmlformats.org/officeDocument/2006/relationships/hyperlink" Target="https://archive.org/download/ni-roms/roms/RCA%20-%20Studio%20II.zip/" TargetMode="External"/><Relationship Id="rId308" Type="http://schemas.openxmlformats.org/officeDocument/2006/relationships/hyperlink" Target="https://archive.org/download/ni-roms/roms/RCA%20-%20Studio%20II.zip" TargetMode="External"/><Relationship Id="rId307" Type="http://schemas.openxmlformats.org/officeDocument/2006/relationships/hyperlink" Target="https://archive.org/download/ni-roms/roms/Project%20EGG.zip/" TargetMode="External"/><Relationship Id="rId306" Type="http://schemas.openxmlformats.org/officeDocument/2006/relationships/hyperlink" Target="https://archive.org/download/ni-roms/roms/Project%20EGG.zip" TargetMode="External"/><Relationship Id="rId301" Type="http://schemas.openxmlformats.org/officeDocument/2006/relationships/hyperlink" Target="https://archive.org/download/ni-roms/roms/Nintendo%20-%20amiibo.zip/" TargetMode="External"/><Relationship Id="rId300" Type="http://schemas.openxmlformats.org/officeDocument/2006/relationships/hyperlink" Target="https://archive.org/download/ni-roms/roms/Nintendo%20-%20amiibo.zip" TargetMode="External"/><Relationship Id="rId327" Type="http://schemas.openxmlformats.org/officeDocument/2006/relationships/hyperlink" Target="https://archive.org/download/ni-roms/roms/Sega%20-%20Mega%20Drive%20-%20Genesis.zip/" TargetMode="External"/><Relationship Id="rId326" Type="http://schemas.openxmlformats.org/officeDocument/2006/relationships/hyperlink" Target="https://archive.org/download/ni-roms/roms/Sega%20-%20Mega%20Drive%20-%20Genesis.zip" TargetMode="External"/><Relationship Id="rId325" Type="http://schemas.openxmlformats.org/officeDocument/2006/relationships/hyperlink" Target="https://archive.org/download/ni-roms/roms/Sega%20-%20Master%20System%20-%20Mark%20III.zip/" TargetMode="External"/><Relationship Id="rId324" Type="http://schemas.openxmlformats.org/officeDocument/2006/relationships/hyperlink" Target="https://archive.org/download/ni-roms/roms/Sega%20-%20Master%20System%20-%20Mark%20III.zip" TargetMode="External"/><Relationship Id="rId329" Type="http://schemas.openxmlformats.org/officeDocument/2006/relationships/hyperlink" Target="https://archive.org/download/ni-roms/roms/Sega%20-%20PICO.zip/" TargetMode="External"/><Relationship Id="rId328" Type="http://schemas.openxmlformats.org/officeDocument/2006/relationships/hyperlink" Target="https://archive.org/download/ni-roms/roms/Sega%20-%20PICO.zip" TargetMode="External"/><Relationship Id="rId323" Type="http://schemas.openxmlformats.org/officeDocument/2006/relationships/hyperlink" Target="https://archive.org/download/ni-roms/roms/Sega%20-%20Game%20Gear.zip/" TargetMode="External"/><Relationship Id="rId322" Type="http://schemas.openxmlformats.org/officeDocument/2006/relationships/hyperlink" Target="https://archive.org/download/ni-roms/roms/Sega%20-%20Game%20Gear.zip" TargetMode="External"/><Relationship Id="rId321" Type="http://schemas.openxmlformats.org/officeDocument/2006/relationships/hyperlink" Target="https://archive.org/download/ni-roms/roms/Sega%20-%20Dreamcast%20%28Visual%20Memory%20Unit%29.zip/" TargetMode="External"/><Relationship Id="rId320" Type="http://schemas.openxmlformats.org/officeDocument/2006/relationships/hyperlink" Target="https://archive.org/download/ni-roms/roms/Sega%20-%20Dreamcast%20%28Visual%20Memory%20Unit%29.zip" TargetMode="External"/><Relationship Id="rId316" Type="http://schemas.openxmlformats.org/officeDocument/2006/relationships/hyperlink" Target="https://archive.org/download/ni-roms/roms/Sega%20-%2032X.zip" TargetMode="External"/><Relationship Id="rId315" Type="http://schemas.openxmlformats.org/officeDocument/2006/relationships/hyperlink" Target="https://archive.org/download/ni-roms/roms/Sanyo%20-%20MBC-550%20%28Flux%29.zip/" TargetMode="External"/><Relationship Id="rId314" Type="http://schemas.openxmlformats.org/officeDocument/2006/relationships/hyperlink" Target="https://archive.org/download/ni-roms/roms/Sanyo%20-%20MBC-550%20%28Flux%29.zip" TargetMode="External"/><Relationship Id="rId313" Type="http://schemas.openxmlformats.org/officeDocument/2006/relationships/hyperlink" Target="https://archive.org/download/ni-roms/roms/SNK%20-%20NeoGeo%20Pocket%20Color.zip/" TargetMode="External"/><Relationship Id="rId319" Type="http://schemas.openxmlformats.org/officeDocument/2006/relationships/hyperlink" Target="https://archive.org/download/ni-roms/roms/Sega%20-%20Beena.zip/" TargetMode="External"/><Relationship Id="rId318" Type="http://schemas.openxmlformats.org/officeDocument/2006/relationships/hyperlink" Target="https://archive.org/download/ni-roms/roms/Sega%20-%20Beena.zip" TargetMode="External"/><Relationship Id="rId317" Type="http://schemas.openxmlformats.org/officeDocument/2006/relationships/hyperlink" Target="https://archive.org/download/ni-roms/roms/Sega%20-%2032X.zip/" TargetMode="External"/><Relationship Id="rId312" Type="http://schemas.openxmlformats.org/officeDocument/2006/relationships/hyperlink" Target="https://archive.org/download/ni-roms/roms/SNK%20-%20NeoGeo%20Pocket%20Color.zip" TargetMode="External"/><Relationship Id="rId311" Type="http://schemas.openxmlformats.org/officeDocument/2006/relationships/hyperlink" Target="https://archive.org/download/ni-roms/roms/SNK%20-%20NeoGeo%20Pocket.zip/" TargetMode="External"/><Relationship Id="rId310" Type="http://schemas.openxmlformats.org/officeDocument/2006/relationships/hyperlink" Target="https://archive.org/download/ni-roms/roms/SNK%20-%20NeoGeo%20Pocket.zip" TargetMode="External"/><Relationship Id="rId297" Type="http://schemas.openxmlformats.org/officeDocument/2006/relationships/hyperlink" Target="https://archive.org/download/ni-roms/roms/Nintendo%20-%20Virtual%20Boy.zip/" TargetMode="External"/><Relationship Id="rId296" Type="http://schemas.openxmlformats.org/officeDocument/2006/relationships/hyperlink" Target="https://archive.org/download/ni-roms/roms/Nintendo%20-%20Virtual%20Boy.zip" TargetMode="External"/><Relationship Id="rId295" Type="http://schemas.openxmlformats.org/officeDocument/2006/relationships/hyperlink" Target="https://archive.org/download/ni-roms/roms/Nintendo%20-%20Super%20Nintendo%20Entertainment%20System.zip/" TargetMode="External"/><Relationship Id="rId294" Type="http://schemas.openxmlformats.org/officeDocument/2006/relationships/hyperlink" Target="https://archive.org/download/ni-roms/roms/Nintendo%20-%20Super%20Nintendo%20Entertainment%20System.zip" TargetMode="External"/><Relationship Id="rId299" Type="http://schemas.openxmlformats.org/officeDocument/2006/relationships/hyperlink" Target="https://archive.org/download/ni-roms/roms/Nintendo%20-%20Wallpapers.zip/" TargetMode="External"/><Relationship Id="rId298" Type="http://schemas.openxmlformats.org/officeDocument/2006/relationships/hyperlink" Target="https://archive.org/download/ni-roms/roms/Nintendo%20-%20Wallpapers.zip" TargetMode="External"/><Relationship Id="rId271" Type="http://schemas.openxmlformats.org/officeDocument/2006/relationships/hyperlink" Target="https://archive.org/download/ni-roms/roms/Nintendo%20-%20Nintendo%20DS%20%28DSvision%20SD%20cards%29.zip/" TargetMode="External"/><Relationship Id="rId270" Type="http://schemas.openxmlformats.org/officeDocument/2006/relationships/hyperlink" Target="https://archive.org/download/ni-roms/roms/Nintendo%20-%20Nintendo%20DS%20%28DSvision%20SD%20cards%29.zip" TargetMode="External"/><Relationship Id="rId269" Type="http://schemas.openxmlformats.org/officeDocument/2006/relationships/hyperlink" Target="https://archive.org/download/ni-roms/roms/Nintendo%20-%20Nintendo%2064DD.zip/" TargetMode="External"/><Relationship Id="rId264" Type="http://schemas.openxmlformats.org/officeDocument/2006/relationships/hyperlink" Target="https://archive.org/download/ni-roms/roms/Nintendo%20-%20Nintendo%2064%20%28ByteSwapped%29.zip" TargetMode="External"/><Relationship Id="rId263" Type="http://schemas.openxmlformats.org/officeDocument/2006/relationships/hyperlink" Target="https://archive.org/download/ni-roms/roms/Nintendo%20-%20Nintendo%2064%20%28BigEndian%29.zip/" TargetMode="External"/><Relationship Id="rId262" Type="http://schemas.openxmlformats.org/officeDocument/2006/relationships/hyperlink" Target="https://archive.org/download/ni-roms/roms/Nintendo%20-%20Nintendo%2064%20%28BigEndian%29.zip" TargetMode="External"/><Relationship Id="rId261" Type="http://schemas.openxmlformats.org/officeDocument/2006/relationships/hyperlink" Target="https://archive.org/download/ni-roms/roms/Nintendo%20-%20Kiosk%20Video%20Compact%20Flash%20%28Extracted%29.zip/" TargetMode="External"/><Relationship Id="rId268" Type="http://schemas.openxmlformats.org/officeDocument/2006/relationships/hyperlink" Target="https://archive.org/download/ni-roms/roms/Nintendo%20-%20Nintendo%2064DD.zip" TargetMode="External"/><Relationship Id="rId267" Type="http://schemas.openxmlformats.org/officeDocument/2006/relationships/hyperlink" Target="https://archive.org/download/ni-roms/roms/Nintendo%20-%20Nintendo%2064%20%28Mario%20no%20Photopi%20SmartMedia%29.zip/" TargetMode="External"/><Relationship Id="rId266" Type="http://schemas.openxmlformats.org/officeDocument/2006/relationships/hyperlink" Target="https://archive.org/download/ni-roms/roms/Nintendo%20-%20Nintendo%2064%20%28Mario%20no%20Photopi%20SmartMedia%29.zip" TargetMode="External"/><Relationship Id="rId265" Type="http://schemas.openxmlformats.org/officeDocument/2006/relationships/hyperlink" Target="https://archive.org/download/ni-roms/roms/Nintendo%20-%20Nintendo%2064%20%28ByteSwapped%29.zip/" TargetMode="External"/><Relationship Id="rId260" Type="http://schemas.openxmlformats.org/officeDocument/2006/relationships/hyperlink" Target="https://archive.org/download/ni-roms/roms/Nintendo%20-%20Kiosk%20Video%20Compact%20Flash%20%28Extracted%29.zip" TargetMode="External"/><Relationship Id="rId259" Type="http://schemas.openxmlformats.org/officeDocument/2006/relationships/hyperlink" Target="https://archive.org/download/ni-roms/roms/Nintendo%20-%20Kiosk%20Video%20Compact%20Flash%20%28CardImage%29.zip/" TargetMode="External"/><Relationship Id="rId258" Type="http://schemas.openxmlformats.org/officeDocument/2006/relationships/hyperlink" Target="https://archive.org/download/ni-roms/roms/Nintendo%20-%20Kiosk%20Video%20Compact%20Flash%20%28CardImage%29.zip" TargetMode="External"/><Relationship Id="rId253" Type="http://schemas.openxmlformats.org/officeDocument/2006/relationships/hyperlink" Target="https://archive.org/download/ni-roms/roms/Nintendo%20-%20Game%20Boy%20Advance%20%28Video%29.zip/" TargetMode="External"/><Relationship Id="rId252" Type="http://schemas.openxmlformats.org/officeDocument/2006/relationships/hyperlink" Target="https://archive.org/download/ni-roms/roms/Nintendo%20-%20Game%20Boy%20Advance%20%28Video%29.zip" TargetMode="External"/><Relationship Id="rId251" Type="http://schemas.openxmlformats.org/officeDocument/2006/relationships/hyperlink" Target="https://archive.org/download/ni-roms/roms/Nintendo%20-%20Game%20Boy%20Advance%20%28Play-Yan%29.zip/" TargetMode="External"/><Relationship Id="rId250" Type="http://schemas.openxmlformats.org/officeDocument/2006/relationships/hyperlink" Target="https://archive.org/download/ni-roms/roms/Nintendo%20-%20Game%20Boy%20Advance%20%28Play-Yan%29.zip" TargetMode="External"/><Relationship Id="rId257" Type="http://schemas.openxmlformats.org/officeDocument/2006/relationships/hyperlink" Target="https://archive.org/download/ni-roms/roms/Nintendo%20-%20Game%20Boy%20Color.zip/" TargetMode="External"/><Relationship Id="rId256" Type="http://schemas.openxmlformats.org/officeDocument/2006/relationships/hyperlink" Target="https://archive.org/download/ni-roms/roms/Nintendo%20-%20Game%20Boy%20Color.zip" TargetMode="External"/><Relationship Id="rId255" Type="http://schemas.openxmlformats.org/officeDocument/2006/relationships/hyperlink" Target="https://archive.org/download/ni-roms/roms/Nintendo%20-%20Game%20Boy%20Advance%20%28e-Reader%29.zip/" TargetMode="External"/><Relationship Id="rId254" Type="http://schemas.openxmlformats.org/officeDocument/2006/relationships/hyperlink" Target="https://archive.org/download/ni-roms/roms/Nintendo%20-%20Game%20Boy%20Advance%20%28e-Reader%29.zip" TargetMode="External"/><Relationship Id="rId293" Type="http://schemas.openxmlformats.org/officeDocument/2006/relationships/hyperlink" Target="https://archive.org/download/ni-roms/roms/Nintendo%20-%20Sufami%20Turbo.zip/" TargetMode="External"/><Relationship Id="rId292" Type="http://schemas.openxmlformats.org/officeDocument/2006/relationships/hyperlink" Target="https://archive.org/download/ni-roms/roms/Nintendo%20-%20Sufami%20Turbo.zip" TargetMode="External"/><Relationship Id="rId291" Type="http://schemas.openxmlformats.org/officeDocument/2006/relationships/hyperlink" Target="https://archive.org/download/ni-roms/roms/Nintendo%20-%20Satellaview.zip/" TargetMode="External"/><Relationship Id="rId290" Type="http://schemas.openxmlformats.org/officeDocument/2006/relationships/hyperlink" Target="https://archive.org/download/ni-roms/roms/Nintendo%20-%20Satellaview.zip" TargetMode="External"/><Relationship Id="rId286" Type="http://schemas.openxmlformats.org/officeDocument/2006/relationships/hyperlink" Target="https://archive.org/download/ni-roms/roms/Nintendo%20-%20Nintendo%20Entertainment%20System%20%28Unheadered%29.zip" TargetMode="External"/><Relationship Id="rId285" Type="http://schemas.openxmlformats.org/officeDocument/2006/relationships/hyperlink" Target="https://archive.org/download/ni-roms/roms/Nintendo%20-%20Nintendo%20Entertainment%20System%20%28Headered%29.zip/" TargetMode="External"/><Relationship Id="rId284" Type="http://schemas.openxmlformats.org/officeDocument/2006/relationships/hyperlink" Target="https://archive.org/download/ni-roms/roms/Nintendo%20-%20Nintendo%20Entertainment%20System%20%28Headered%29.zip" TargetMode="External"/><Relationship Id="rId283" Type="http://schemas.openxmlformats.org/officeDocument/2006/relationships/hyperlink" Target="https://archive.org/download/ni-roms/roms/Nintendo%20-%20Nintendo%20DSi%20%28Digital%29%20%28CDN%29%20%28Encrypted%29.zip/" TargetMode="External"/><Relationship Id="rId289" Type="http://schemas.openxmlformats.org/officeDocument/2006/relationships/hyperlink" Target="https://archive.org/download/ni-roms/roms/Nintendo%20-%20Pokemon%20Mini.zip/" TargetMode="External"/><Relationship Id="rId288" Type="http://schemas.openxmlformats.org/officeDocument/2006/relationships/hyperlink" Target="https://archive.org/download/ni-roms/roms/Nintendo%20-%20Pokemon%20Mini.zip" TargetMode="External"/><Relationship Id="rId287" Type="http://schemas.openxmlformats.org/officeDocument/2006/relationships/hyperlink" Target="https://archive.org/download/ni-roms/roms/Nintendo%20-%20Nintendo%20Entertainment%20System%20%28Unheadered%29.zip/" TargetMode="External"/><Relationship Id="rId282" Type="http://schemas.openxmlformats.org/officeDocument/2006/relationships/hyperlink" Target="https://archive.org/download/ni-roms/roms/Nintendo%20-%20Nintendo%20DSi%20%28Digital%29%20%28CDN%29%20%28Encrypted%29.zip" TargetMode="External"/><Relationship Id="rId281" Type="http://schemas.openxmlformats.org/officeDocument/2006/relationships/hyperlink" Target="https://archive.org/download/ni-roms/roms/Nintendo%20-%20Nintendo%20DSi%20%28Digital%29%20%28CDN%29%20%28Decrypted%29.zip/" TargetMode="External"/><Relationship Id="rId280" Type="http://schemas.openxmlformats.org/officeDocument/2006/relationships/hyperlink" Target="https://archive.org/download/ni-roms/roms/Nintendo%20-%20Nintendo%20DSi%20%28Digital%29%20%28CDN%29%20%28Decrypted%29.zip" TargetMode="External"/><Relationship Id="rId275" Type="http://schemas.openxmlformats.org/officeDocument/2006/relationships/hyperlink" Target="https://archive.org/download/ni-roms/roms/Nintendo%20-%20Nintendo%20DSi%20%28Decrypted%29.zip/" TargetMode="External"/><Relationship Id="rId274" Type="http://schemas.openxmlformats.org/officeDocument/2006/relationships/hyperlink" Target="https://archive.org/download/ni-roms/roms/Nintendo%20-%20Nintendo%20DSi%20%28Decrypted%29.zip" TargetMode="External"/><Relationship Id="rId273" Type="http://schemas.openxmlformats.org/officeDocument/2006/relationships/hyperlink" Target="https://archive.org/download/ni-roms/roms/Nintendo%20-%20Nintendo%20DS%20%28Download%20Play%29.zip/" TargetMode="External"/><Relationship Id="rId272" Type="http://schemas.openxmlformats.org/officeDocument/2006/relationships/hyperlink" Target="https://archive.org/download/ni-roms/roms/Nintendo%20-%20Nintendo%20DS%20%28Download%20Play%29.zip" TargetMode="External"/><Relationship Id="rId279" Type="http://schemas.openxmlformats.org/officeDocument/2006/relationships/hyperlink" Target="https://archive.org/download/ni-roms/roms/Nintendo%20-%20Nintendo%20DSi%20%28Digital%29.zip/" TargetMode="External"/><Relationship Id="rId278" Type="http://schemas.openxmlformats.org/officeDocument/2006/relationships/hyperlink" Target="https://archive.org/download/ni-roms/roms/Nintendo%20-%20Nintendo%20DSi%20%28Digital%29.zip" TargetMode="External"/><Relationship Id="rId277" Type="http://schemas.openxmlformats.org/officeDocument/2006/relationships/hyperlink" Target="https://archive.org/download/ni-roms/roms/Nintendo%20-%20Nintendo%20DSi%20%28Encrypted%29.zip/" TargetMode="External"/><Relationship Id="rId276" Type="http://schemas.openxmlformats.org/officeDocument/2006/relationships/hyperlink" Target="https://archive.org/download/ni-roms/roms/Nintendo%20-%20Nintendo%20DSi%20%28Encrypted%29.zip" TargetMode="External"/><Relationship Id="rId228" Type="http://schemas.openxmlformats.org/officeDocument/2006/relationships/hyperlink" Target="https://archive.org/download/ni-roms/roms/Nichibutsu%20-%20My%20Vision.zip" TargetMode="External"/><Relationship Id="rId227" Type="http://schemas.openxmlformats.org/officeDocument/2006/relationships/hyperlink" Target="https://archive.org/download/ni-roms/roms/NEC%20-%20PC-98%20%28Uncategorized%29.zip/" TargetMode="External"/><Relationship Id="rId226" Type="http://schemas.openxmlformats.org/officeDocument/2006/relationships/hyperlink" Target="https://archive.org/download/ni-roms/roms/NEC%20-%20PC-98%20%28Uncategorized%29.zip" TargetMode="External"/><Relationship Id="rId225" Type="http://schemas.openxmlformats.org/officeDocument/2006/relationships/hyperlink" Target="https://archive.org/download/ni-roms/roms/NEC%20-%20PC-98%20%28HardDisk%29.zip/" TargetMode="External"/><Relationship Id="rId229" Type="http://schemas.openxmlformats.org/officeDocument/2006/relationships/hyperlink" Target="https://archive.org/download/ni-roms/roms/Nichibutsu%20-%20My%20Vision.zip/" TargetMode="External"/><Relationship Id="rId220" Type="http://schemas.openxmlformats.org/officeDocument/2006/relationships/hyperlink" Target="https://archive.org/download/ni-roms/roms/NEC%20-%20PC-98%20%28Flux%29.zip" TargetMode="External"/><Relationship Id="rId224" Type="http://schemas.openxmlformats.org/officeDocument/2006/relationships/hyperlink" Target="https://archive.org/download/ni-roms/roms/NEC%20-%20PC-98%20%28HardDisk%29.zip" TargetMode="External"/><Relationship Id="rId223" Type="http://schemas.openxmlformats.org/officeDocument/2006/relationships/hyperlink" Target="https://archive.org/download/ni-roms/roms/NEC%20-%20PC-98%20%28Greaseweazle%29.zip/" TargetMode="External"/><Relationship Id="rId222" Type="http://schemas.openxmlformats.org/officeDocument/2006/relationships/hyperlink" Target="https://archive.org/download/ni-roms/roms/NEC%20-%20PC-98%20%28Greaseweazle%29.zip" TargetMode="External"/><Relationship Id="rId221" Type="http://schemas.openxmlformats.org/officeDocument/2006/relationships/hyperlink" Target="https://archive.org/download/ni-roms/roms/NEC%20-%20PC-98%20%28Flux%29.zip/" TargetMode="External"/><Relationship Id="rId217" Type="http://schemas.openxmlformats.org/officeDocument/2006/relationships/hyperlink" Target="https://archive.org/download/ni-roms/roms/NEC%20-%20PC-88%20%28KryoFlux%29.zip/" TargetMode="External"/><Relationship Id="rId216" Type="http://schemas.openxmlformats.org/officeDocument/2006/relationships/hyperlink" Target="https://archive.org/download/ni-roms/roms/NEC%20-%20PC-88%20%28KryoFlux%29.zip" TargetMode="External"/><Relationship Id="rId215" Type="http://schemas.openxmlformats.org/officeDocument/2006/relationships/hyperlink" Target="https://archive.org/download/ni-roms/roms/NEC%20-%20PC-88%20%28Flux%29.zip/" TargetMode="External"/><Relationship Id="rId214" Type="http://schemas.openxmlformats.org/officeDocument/2006/relationships/hyperlink" Target="https://archive.org/download/ni-roms/roms/NEC%20-%20PC-88%20%28Flux%29.zip" TargetMode="External"/><Relationship Id="rId219" Type="http://schemas.openxmlformats.org/officeDocument/2006/relationships/hyperlink" Target="https://archive.org/download/ni-roms/roms/NEC%20-%20PC-98.zip/" TargetMode="External"/><Relationship Id="rId218" Type="http://schemas.openxmlformats.org/officeDocument/2006/relationships/hyperlink" Target="https://archive.org/download/ni-roms/roms/NEC%20-%20PC-98.zip" TargetMode="External"/><Relationship Id="rId213" Type="http://schemas.openxmlformats.org/officeDocument/2006/relationships/hyperlink" Target="https://archive.org/download/ni-roms/roms/NEC%20-%20PC%20Engine%20SuperGrafx.zip/" TargetMode="External"/><Relationship Id="rId212" Type="http://schemas.openxmlformats.org/officeDocument/2006/relationships/hyperlink" Target="https://archive.org/download/ni-roms/roms/NEC%20-%20PC%20Engine%20SuperGrafx.zip" TargetMode="External"/><Relationship Id="rId211" Type="http://schemas.openxmlformats.org/officeDocument/2006/relationships/hyperlink" Target="https://archive.org/download/ni-roms/roms/NEC%20-%20PC%20Engine%20-%20TurboGrafx-16.zip/" TargetMode="External"/><Relationship Id="rId210" Type="http://schemas.openxmlformats.org/officeDocument/2006/relationships/hyperlink" Target="https://archive.org/download/ni-roms/roms/NEC%20-%20PC%20Engine%20-%20TurboGrafx-16.zip" TargetMode="External"/><Relationship Id="rId249" Type="http://schemas.openxmlformats.org/officeDocument/2006/relationships/hyperlink" Target="https://archive.org/download/ni-roms/roms/Nintendo%20-%20Game%20Boy%20Advance%20%28Multiboot%29.zip/" TargetMode="External"/><Relationship Id="rId248" Type="http://schemas.openxmlformats.org/officeDocument/2006/relationships/hyperlink" Target="https://archive.org/download/ni-roms/roms/Nintendo%20-%20Game%20Boy%20Advance%20%28Multiboot%29.zip" TargetMode="External"/><Relationship Id="rId247" Type="http://schemas.openxmlformats.org/officeDocument/2006/relationships/hyperlink" Target="https://archive.org/download/ni-roms/roms/Nintendo%20-%20Game%20Boy%20Advance.zip/" TargetMode="External"/><Relationship Id="rId242" Type="http://schemas.openxmlformats.org/officeDocument/2006/relationships/hyperlink" Target="https://archive.org/download/ni-roms/roms/Nintendo%20-%20Game%20%26%20Watch.zip" TargetMode="External"/><Relationship Id="rId241" Type="http://schemas.openxmlformats.org/officeDocument/2006/relationships/hyperlink" Target="https://archive.org/download/ni-roms/roms/Nintendo%20-%20Family%20Computer%20Network%20System.zip/" TargetMode="External"/><Relationship Id="rId240" Type="http://schemas.openxmlformats.org/officeDocument/2006/relationships/hyperlink" Target="https://archive.org/download/ni-roms/roms/Nintendo%20-%20Family%20Computer%20Network%20System.zip" TargetMode="External"/><Relationship Id="rId246" Type="http://schemas.openxmlformats.org/officeDocument/2006/relationships/hyperlink" Target="https://archive.org/download/ni-roms/roms/Nintendo%20-%20Game%20Boy%20Advance.zip" TargetMode="External"/><Relationship Id="rId245" Type="http://schemas.openxmlformats.org/officeDocument/2006/relationships/hyperlink" Target="https://archive.org/download/ni-roms/roms/Nintendo%20-%20Game%20Boy.zip/" TargetMode="External"/><Relationship Id="rId244" Type="http://schemas.openxmlformats.org/officeDocument/2006/relationships/hyperlink" Target="https://archive.org/download/ni-roms/roms/Nintendo%20-%20Game%20Boy.zip" TargetMode="External"/><Relationship Id="rId243" Type="http://schemas.openxmlformats.org/officeDocument/2006/relationships/hyperlink" Target="https://archive.org/download/ni-roms/roms/Nintendo%20-%20Game%20%26%20Watch.zip/" TargetMode="External"/><Relationship Id="rId239" Type="http://schemas.openxmlformats.org/officeDocument/2006/relationships/hyperlink" Target="https://archive.org/download/ni-roms/roms/Nintendo%20-%20Family%20Computer%20Disk%20System%20%28FDS2QD%29.zip/" TargetMode="External"/><Relationship Id="rId238" Type="http://schemas.openxmlformats.org/officeDocument/2006/relationships/hyperlink" Target="https://archive.org/download/ni-roms/roms/Nintendo%20-%20Family%20Computer%20Disk%20System%20%28FDS2QD%29.zip" TargetMode="External"/><Relationship Id="rId237" Type="http://schemas.openxmlformats.org/officeDocument/2006/relationships/hyperlink" Target="https://archive.org/download/ni-roms/roms/Nintendo%20-%20Family%20Computer%20Disk%20System%20%28QD%29.zip/" TargetMode="External"/><Relationship Id="rId236" Type="http://schemas.openxmlformats.org/officeDocument/2006/relationships/hyperlink" Target="https://archive.org/download/ni-roms/roms/Nintendo%20-%20Family%20Computer%20Disk%20System%20%28QD%29.zip" TargetMode="External"/><Relationship Id="rId231" Type="http://schemas.openxmlformats.org/officeDocument/2006/relationships/hyperlink" Target="https://archive.org/download/ni-roms/roms/Nintendo%20-%20Family%20BASIC%20%28Tapes%29.zip/" TargetMode="External"/><Relationship Id="rId230" Type="http://schemas.openxmlformats.org/officeDocument/2006/relationships/hyperlink" Target="https://archive.org/download/ni-roms/roms/Nintendo%20-%20Family%20BASIC%20%28Tapes%29.zip" TargetMode="External"/><Relationship Id="rId235" Type="http://schemas.openxmlformats.org/officeDocument/2006/relationships/hyperlink" Target="https://archive.org/download/ni-roms/roms/Nintendo%20-%20Family%20Computer%20Disk%20System%20%28QD2FDS%29.zip/" TargetMode="External"/><Relationship Id="rId234" Type="http://schemas.openxmlformats.org/officeDocument/2006/relationships/hyperlink" Target="https://archive.org/download/ni-roms/roms/Nintendo%20-%20Family%20Computer%20Disk%20System%20%28QD2FDS%29.zip" TargetMode="External"/><Relationship Id="rId233" Type="http://schemas.openxmlformats.org/officeDocument/2006/relationships/hyperlink" Target="https://archive.org/download/ni-roms/roms/Nintendo%20-%20Family%20Computer%20Disk%20System%20%28FDS%29.zip/" TargetMode="External"/><Relationship Id="rId232" Type="http://schemas.openxmlformats.org/officeDocument/2006/relationships/hyperlink" Target="https://archive.org/download/ni-roms/roms/Nintendo%20-%20Family%20Computer%20Disk%20System%20%28FDS%29.zip" TargetMode="External"/><Relationship Id="rId206" Type="http://schemas.openxmlformats.org/officeDocument/2006/relationships/hyperlink" Target="https://archive.org/download/ni-roms/roms/Mobile%20-%20Pocket%20PC%20%28Digital%29.zip" TargetMode="External"/><Relationship Id="rId205" Type="http://schemas.openxmlformats.org/officeDocument/2006/relationships/hyperlink" Target="https://archive.org/download/ni-roms/roms/Mobile%20-%20Pocket%20PC.zip/" TargetMode="External"/><Relationship Id="rId204" Type="http://schemas.openxmlformats.org/officeDocument/2006/relationships/hyperlink" Target="https://archive.org/download/ni-roms/roms/Mobile%20-%20Pocket%20PC.zip" TargetMode="External"/><Relationship Id="rId203" Type="http://schemas.openxmlformats.org/officeDocument/2006/relationships/hyperlink" Target="https://archive.org/download/ni-roms/roms/Mobile%20-%20Palm%20OS%20%28Digital%29.zip/" TargetMode="External"/><Relationship Id="rId209" Type="http://schemas.openxmlformats.org/officeDocument/2006/relationships/hyperlink" Target="https://archive.org/download/ni-roms/roms/Mobile%20-%20Symbian.zip/" TargetMode="External"/><Relationship Id="rId208" Type="http://schemas.openxmlformats.org/officeDocument/2006/relationships/hyperlink" Target="https://archive.org/download/ni-roms/roms/Mobile%20-%20Symbian.zip" TargetMode="External"/><Relationship Id="rId207" Type="http://schemas.openxmlformats.org/officeDocument/2006/relationships/hyperlink" Target="https://archive.org/download/ni-roms/roms/Mobile%20-%20Pocket%20PC%20%28Digital%29.zip/" TargetMode="External"/><Relationship Id="rId202" Type="http://schemas.openxmlformats.org/officeDocument/2006/relationships/hyperlink" Target="https://archive.org/download/ni-roms/roms/Mobile%20-%20Palm%20OS%20%28Digital%29.zip" TargetMode="External"/><Relationship Id="rId201" Type="http://schemas.openxmlformats.org/officeDocument/2006/relationships/hyperlink" Target="https://archive.org/download/ni-roms/roms/Mobile%20-%20Palm%20OS.zip/" TargetMode="External"/><Relationship Id="rId200" Type="http://schemas.openxmlformats.org/officeDocument/2006/relationships/hyperlink" Target="https://archive.org/download/ni-roms/roms/Mobile%20-%20Palm%20OS.zip" TargetMode="External"/><Relationship Id="rId1" Type="http://schemas.openxmlformats.org/officeDocument/2006/relationships/hyperlink" Target="https://archive.org/search.php?query=subject%3A%22ni%2C+no-intro%2C+no+intro%2C+rom%2C+roms%2C+romsets%2C+rom+sets%2C+2024%22" TargetMode="External"/><Relationship Id="rId2" Type="http://schemas.openxmlformats.org/officeDocument/2006/relationships/hyperlink" Target="https://archive.org/download/ni-roms/roms/ACT%20-%20Apricot%20PC%20Xi.zip" TargetMode="External"/><Relationship Id="rId3" Type="http://schemas.openxmlformats.org/officeDocument/2006/relationships/hyperlink" Target="https://archive.org/download/ni-roms/roms/ACT%20-%20Apricot%20PC%20Xi.zip/" TargetMode="External"/><Relationship Id="rId4" Type="http://schemas.openxmlformats.org/officeDocument/2006/relationships/hyperlink" Target="https://archive.org/download/ni-roms/roms/APF%20-%20Imagination%20Machine.zip" TargetMode="External"/><Relationship Id="rId9" Type="http://schemas.openxmlformats.org/officeDocument/2006/relationships/hyperlink" Target="https://archive.org/download/ni-roms/roms/Acorn%20-%20Archimedes.zip/" TargetMode="External"/><Relationship Id="rId5" Type="http://schemas.openxmlformats.org/officeDocument/2006/relationships/hyperlink" Target="https://archive.org/download/ni-roms/roms/APF%20-%20Imagination%20Machine.zip/" TargetMode="External"/><Relationship Id="rId6" Type="http://schemas.openxmlformats.org/officeDocument/2006/relationships/hyperlink" Target="https://archive.org/download/ni-roms/roms/APF%20-%20MP-1000.zip" TargetMode="External"/><Relationship Id="rId7" Type="http://schemas.openxmlformats.org/officeDocument/2006/relationships/hyperlink" Target="https://archive.org/download/ni-roms/roms/APF%20-%20MP-1000.zip/" TargetMode="External"/><Relationship Id="rId8" Type="http://schemas.openxmlformats.org/officeDocument/2006/relationships/hyperlink" Target="https://archive.org/download/ni-roms/roms/Acorn%20-%20Archimedes.zip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archive.org/download/ni-roms/roms/Sega%20-%20PICO.zip/" TargetMode="External"/><Relationship Id="rId42" Type="http://schemas.openxmlformats.org/officeDocument/2006/relationships/hyperlink" Target="https://archive.org/download/ni-roms/roms/Sega%20-%20SG-1000.zip/" TargetMode="External"/><Relationship Id="rId41" Type="http://schemas.openxmlformats.org/officeDocument/2006/relationships/hyperlink" Target="https://archive.org/download/ni-roms/roms/Sega%20-%20SG-1000.zip" TargetMode="External"/><Relationship Id="rId44" Type="http://schemas.openxmlformats.org/officeDocument/2006/relationships/hyperlink" Target="https://archive.org/download/ni-roms/roms/SNK%20-%20NeoGeo%20Pocket.zip/" TargetMode="External"/><Relationship Id="rId43" Type="http://schemas.openxmlformats.org/officeDocument/2006/relationships/hyperlink" Target="https://archive.org/download/ni-roms/roms/SNK%20-%20NeoGeo%20Pocket.zip" TargetMode="External"/><Relationship Id="rId46" Type="http://schemas.openxmlformats.org/officeDocument/2006/relationships/hyperlink" Target="https://archive.org/download/ni-roms/roms/SNK%20-%20NeoGeo%20Pocket%20Color.zip/" TargetMode="External"/><Relationship Id="rId45" Type="http://schemas.openxmlformats.org/officeDocument/2006/relationships/hyperlink" Target="https://archive.org/download/ni-roms/roms/SNK%20-%20NeoGeo%20Pocket%20Color.zip" TargetMode="External"/><Relationship Id="rId47" Type="http://schemas.openxmlformats.org/officeDocument/2006/relationships/drawing" Target="../drawings/drawing26.xml"/><Relationship Id="rId31" Type="http://schemas.openxmlformats.org/officeDocument/2006/relationships/hyperlink" Target="https://archive.org/download/ni-roms/roms/Sega%20-%20Game%20Gear.zip" TargetMode="External"/><Relationship Id="rId30" Type="http://schemas.openxmlformats.org/officeDocument/2006/relationships/hyperlink" Target="https://archive.org/download/ni-roms/roms/Nintendo%20-%20Virtual%20Boy.zip/" TargetMode="External"/><Relationship Id="rId33" Type="http://schemas.openxmlformats.org/officeDocument/2006/relationships/hyperlink" Target="https://archive.org/download/ni-roms/roms/Sega%20-%20Master%20System%20-%20Mark%20III.zip" TargetMode="External"/><Relationship Id="rId32" Type="http://schemas.openxmlformats.org/officeDocument/2006/relationships/hyperlink" Target="https://archive.org/download/ni-roms/roms/Sega%20-%20Game%20Gear.zip/" TargetMode="External"/><Relationship Id="rId35" Type="http://schemas.openxmlformats.org/officeDocument/2006/relationships/hyperlink" Target="https://archive.org/download/ni-roms/roms/Sega%20-%20Mega%20Drive%20-%20Genesis.zip" TargetMode="External"/><Relationship Id="rId34" Type="http://schemas.openxmlformats.org/officeDocument/2006/relationships/hyperlink" Target="https://archive.org/download/ni-roms/roms/Sega%20-%20Master%20System%20-%20Mark%20III.zip/" TargetMode="External"/><Relationship Id="rId37" Type="http://schemas.openxmlformats.org/officeDocument/2006/relationships/hyperlink" Target="https://archive.org/download/ni-roms/roms/Sega%20-%2032X.zip" TargetMode="External"/><Relationship Id="rId36" Type="http://schemas.openxmlformats.org/officeDocument/2006/relationships/hyperlink" Target="https://archive.org/download/ni-roms/roms/Sega%20-%20Mega%20Drive%20-%20Genesis.zip/" TargetMode="External"/><Relationship Id="rId39" Type="http://schemas.openxmlformats.org/officeDocument/2006/relationships/hyperlink" Target="https://archive.org/download/ni-roms/roms/Sega%20-%20PICO.zip" TargetMode="External"/><Relationship Id="rId38" Type="http://schemas.openxmlformats.org/officeDocument/2006/relationships/hyperlink" Target="https://archive.org/download/ni-roms/roms/Sega%20-%2032X.zip/" TargetMode="External"/><Relationship Id="rId20" Type="http://schemas.openxmlformats.org/officeDocument/2006/relationships/hyperlink" Target="https://archive.org/download/ni-roms/roms/Nintendo%20-%20Game%20Boy%20Advance.zip/" TargetMode="External"/><Relationship Id="rId22" Type="http://schemas.openxmlformats.org/officeDocument/2006/relationships/hyperlink" Target="https://archive.org/download/ni-roms/roms/Nintendo%20-%20Game%20Boy%20Color.zip/" TargetMode="External"/><Relationship Id="rId21" Type="http://schemas.openxmlformats.org/officeDocument/2006/relationships/hyperlink" Target="https://archive.org/download/ni-roms/roms/Nintendo%20-%20Game%20Boy%20Color.zip" TargetMode="External"/><Relationship Id="rId24" Type="http://schemas.openxmlformats.org/officeDocument/2006/relationships/hyperlink" Target="https://archive.org/download/ni-roms/roms/Nintendo%20-%20Nintendo%2064%20%28BigEndian%29.zip/" TargetMode="External"/><Relationship Id="rId23" Type="http://schemas.openxmlformats.org/officeDocument/2006/relationships/hyperlink" Target="https://archive.org/download/ni-roms/roms/Nintendo%20-%20Nintendo%2064%20%28BigEndian%29.zip" TargetMode="External"/><Relationship Id="rId26" Type="http://schemas.openxmlformats.org/officeDocument/2006/relationships/hyperlink" Target="https://archive.org/download/ni-roms/roms/Nintendo%20-%20Nintendo%20DS%20%28Download%20Play%29.zip/" TargetMode="External"/><Relationship Id="rId25" Type="http://schemas.openxmlformats.org/officeDocument/2006/relationships/hyperlink" Target="https://archive.org/download/ni-roms/roms/Nintendo%20-%20Nintendo%20DS%20%28Download%20Play%29.zip" TargetMode="External"/><Relationship Id="rId28" Type="http://schemas.openxmlformats.org/officeDocument/2006/relationships/hyperlink" Target="https://archive.org/download/ni-roms/roms/Nintendo%20-%20Nintendo%20Entertainment%20System%20%28Unheadered%29.zip/" TargetMode="External"/><Relationship Id="rId27" Type="http://schemas.openxmlformats.org/officeDocument/2006/relationships/hyperlink" Target="https://archive.org/download/ni-roms/roms/Nintendo%20-%20Nintendo%20Entertainment%20System%20%28Unheadered%29.zip" TargetMode="External"/><Relationship Id="rId29" Type="http://schemas.openxmlformats.org/officeDocument/2006/relationships/hyperlink" Target="https://archive.org/download/ni-roms/roms/Nintendo%20-%20Virtual%20Boy.zip" TargetMode="External"/><Relationship Id="rId11" Type="http://schemas.openxmlformats.org/officeDocument/2006/relationships/hyperlink" Target="https://archive.org/download/ni-roms/roms/Bandai%20-%20WonderSwan%20Color.zip" TargetMode="External"/><Relationship Id="rId10" Type="http://schemas.openxmlformats.org/officeDocument/2006/relationships/hyperlink" Target="https://archive.org/download/ni-roms/roms/Atari%20-%20Lynx%20%28LNX%29.zip/" TargetMode="External"/><Relationship Id="rId13" Type="http://schemas.openxmlformats.org/officeDocument/2006/relationships/hyperlink" Target="https://archive.org/download/ni-roms/roms/Bandai%20-%20WonderSwan.zip" TargetMode="External"/><Relationship Id="rId12" Type="http://schemas.openxmlformats.org/officeDocument/2006/relationships/hyperlink" Target="https://archive.org/download/ni-roms/roms/Bandai%20-%20WonderSwan%20Color.zip/" TargetMode="External"/><Relationship Id="rId15" Type="http://schemas.openxmlformats.org/officeDocument/2006/relationships/hyperlink" Target="https://archive.org/download/ni-roms/roms/Nintendo%20-%20Game%20%26%20Watch.zip" TargetMode="External"/><Relationship Id="rId14" Type="http://schemas.openxmlformats.org/officeDocument/2006/relationships/hyperlink" Target="https://archive.org/download/ni-roms/roms/Bandai%20-%20WonderSwan.zip/" TargetMode="External"/><Relationship Id="rId17" Type="http://schemas.openxmlformats.org/officeDocument/2006/relationships/hyperlink" Target="https://archive.org/download/ni-roms/roms/Nintendo%20-%20Game%20Boy.zip" TargetMode="External"/><Relationship Id="rId16" Type="http://schemas.openxmlformats.org/officeDocument/2006/relationships/hyperlink" Target="https://archive.org/download/ni-roms/roms/Nintendo%20-%20Game%20%26%20Watch.zip/" TargetMode="External"/><Relationship Id="rId19" Type="http://schemas.openxmlformats.org/officeDocument/2006/relationships/hyperlink" Target="https://archive.org/download/ni-roms/roms/Nintendo%20-%20Game%20Boy%20Advance.zip" TargetMode="External"/><Relationship Id="rId18" Type="http://schemas.openxmlformats.org/officeDocument/2006/relationships/hyperlink" Target="https://archive.org/download/ni-roms/roms/Nintendo%20-%20Game%20Boy.zip/" TargetMode="External"/><Relationship Id="rId1" Type="http://schemas.openxmlformats.org/officeDocument/2006/relationships/hyperlink" Target="https://archive.org/download/ni-roms/roms/Atari%20-%20Jaguar%20%28J64%29.zip" TargetMode="External"/><Relationship Id="rId2" Type="http://schemas.openxmlformats.org/officeDocument/2006/relationships/hyperlink" Target="https://archive.org/download/ni-roms/roms/Atari%20-%20Jaguar%20%28J64%29.zip/" TargetMode="External"/><Relationship Id="rId3" Type="http://schemas.openxmlformats.org/officeDocument/2006/relationships/hyperlink" Target="https://archive.org/download/ni-roms/roms/Atari%20-%202600.zip" TargetMode="External"/><Relationship Id="rId4" Type="http://schemas.openxmlformats.org/officeDocument/2006/relationships/hyperlink" Target="https://archive.org/download/ni-roms/roms/Atari%20-%202600.zip/" TargetMode="External"/><Relationship Id="rId9" Type="http://schemas.openxmlformats.org/officeDocument/2006/relationships/hyperlink" Target="https://archive.org/download/ni-roms/roms/Atari%20-%20Lynx%20%28LNX%29.zip" TargetMode="External"/><Relationship Id="rId5" Type="http://schemas.openxmlformats.org/officeDocument/2006/relationships/hyperlink" Target="https://archive.org/download/ni-roms/roms/Atari%20-%205200.zip" TargetMode="External"/><Relationship Id="rId6" Type="http://schemas.openxmlformats.org/officeDocument/2006/relationships/hyperlink" Target="https://archive.org/download/ni-roms/roms/Atari%20-%205200.zip/" TargetMode="External"/><Relationship Id="rId7" Type="http://schemas.openxmlformats.org/officeDocument/2006/relationships/hyperlink" Target="https://archive.org/download/ni-roms/roms/Atari%20-%207800%20%28A78%29.zip" TargetMode="External"/><Relationship Id="rId8" Type="http://schemas.openxmlformats.org/officeDocument/2006/relationships/hyperlink" Target="https://archive.org/download/ni-roms/roms/Atari%20-%207800%20%28A78%29.zi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4</v>
      </c>
      <c r="B3" s="3"/>
      <c r="C3" s="4">
        <v>35423.98055555556</v>
      </c>
      <c r="D3" s="5">
        <v>5662.0</v>
      </c>
    </row>
    <row r="4">
      <c r="A4" s="2" t="s">
        <v>5</v>
      </c>
      <c r="B4" s="3"/>
      <c r="C4" s="4">
        <v>35423.98055555556</v>
      </c>
      <c r="D4" s="5">
        <v>7834.0</v>
      </c>
    </row>
    <row r="5">
      <c r="A5" s="2" t="s">
        <v>6</v>
      </c>
      <c r="B5" s="3"/>
      <c r="C5" s="4">
        <v>35423.98055555556</v>
      </c>
      <c r="D5" s="5">
        <v>4498.0</v>
      </c>
    </row>
    <row r="6">
      <c r="A6" s="2" t="s">
        <v>7</v>
      </c>
      <c r="B6" s="3"/>
      <c r="C6" s="4">
        <v>35423.98055555556</v>
      </c>
      <c r="D6" s="5">
        <v>1758.0</v>
      </c>
    </row>
    <row r="7">
      <c r="A7" s="2" t="s">
        <v>8</v>
      </c>
      <c r="B7" s="3"/>
      <c r="C7" s="4">
        <v>35423.98055555556</v>
      </c>
      <c r="D7" s="5">
        <v>1752.0</v>
      </c>
    </row>
    <row r="8">
      <c r="A8" s="2" t="s">
        <v>9</v>
      </c>
      <c r="B8" s="3"/>
      <c r="C8" s="4">
        <v>35423.98055555556</v>
      </c>
      <c r="D8" s="5">
        <v>2131.0</v>
      </c>
    </row>
    <row r="9">
      <c r="A9" s="2" t="s">
        <v>10</v>
      </c>
      <c r="B9" s="3"/>
      <c r="C9" s="4">
        <v>35423.98055555556</v>
      </c>
      <c r="D9" s="5">
        <v>2111.0</v>
      </c>
    </row>
    <row r="10">
      <c r="A10" s="2" t="s">
        <v>11</v>
      </c>
      <c r="B10" s="3"/>
      <c r="C10" s="4">
        <v>35423.98055555556</v>
      </c>
      <c r="D10" s="5">
        <v>3188.0</v>
      </c>
    </row>
    <row r="11">
      <c r="A11" s="2" t="s">
        <v>12</v>
      </c>
      <c r="B11" s="3"/>
      <c r="C11" s="4">
        <v>35423.98055555556</v>
      </c>
      <c r="D11" s="5">
        <v>47196.0</v>
      </c>
    </row>
    <row r="12">
      <c r="A12" s="2" t="s">
        <v>13</v>
      </c>
      <c r="B12" s="3"/>
      <c r="C12" s="4">
        <v>35423.98055555556</v>
      </c>
      <c r="D12" s="5">
        <v>3151.0</v>
      </c>
    </row>
    <row r="13">
      <c r="A13" s="2" t="s">
        <v>14</v>
      </c>
      <c r="B13" s="3"/>
      <c r="C13" s="4">
        <v>35423.98055555556</v>
      </c>
      <c r="D13" s="5">
        <v>4331.0</v>
      </c>
    </row>
    <row r="14">
      <c r="A14" s="2" t="s">
        <v>15</v>
      </c>
      <c r="B14" s="3"/>
      <c r="C14" s="4">
        <v>35423.98055555556</v>
      </c>
      <c r="D14" s="5">
        <v>3277.0</v>
      </c>
    </row>
    <row r="15">
      <c r="A15" s="2" t="s">
        <v>16</v>
      </c>
      <c r="B15" s="3"/>
      <c r="C15" s="4">
        <v>35423.98055555556</v>
      </c>
      <c r="D15" s="5">
        <v>3259.0</v>
      </c>
    </row>
    <row r="16">
      <c r="A16" s="2" t="s">
        <v>17</v>
      </c>
      <c r="B16" s="3"/>
      <c r="C16" s="4">
        <v>35423.98055555556</v>
      </c>
      <c r="D16" s="5">
        <v>6360.0</v>
      </c>
    </row>
    <row r="17">
      <c r="A17" s="2" t="s">
        <v>18</v>
      </c>
      <c r="B17" s="3"/>
      <c r="C17" s="4">
        <v>35423.98055555556</v>
      </c>
      <c r="D17" s="5">
        <v>6377.0</v>
      </c>
    </row>
    <row r="18">
      <c r="A18" s="2" t="s">
        <v>19</v>
      </c>
      <c r="B18" s="3"/>
      <c r="C18" s="4">
        <v>35423.98055555556</v>
      </c>
      <c r="D18" s="5">
        <v>6358.0</v>
      </c>
    </row>
    <row r="19">
      <c r="A19" s="2" t="s">
        <v>20</v>
      </c>
      <c r="B19" s="3"/>
      <c r="C19" s="4">
        <v>35423.98055555556</v>
      </c>
      <c r="D19" s="5">
        <v>3188.0</v>
      </c>
    </row>
    <row r="20">
      <c r="A20" s="2" t="s">
        <v>21</v>
      </c>
      <c r="B20" s="3"/>
      <c r="C20" s="4">
        <v>35423.98055555556</v>
      </c>
      <c r="D20" s="5">
        <v>3179.0</v>
      </c>
    </row>
    <row r="21">
      <c r="A21" s="2" t="s">
        <v>22</v>
      </c>
      <c r="B21" s="3"/>
      <c r="C21" s="4">
        <v>35423.98055555556</v>
      </c>
      <c r="D21" s="5">
        <v>3164.0</v>
      </c>
    </row>
    <row r="22">
      <c r="A22" s="2" t="s">
        <v>23</v>
      </c>
      <c r="B22" s="3"/>
      <c r="C22" s="4">
        <v>35423.98055555556</v>
      </c>
      <c r="D22" s="5">
        <v>1876.0</v>
      </c>
    </row>
    <row r="23">
      <c r="A23" s="2" t="s">
        <v>24</v>
      </c>
      <c r="B23" s="3"/>
      <c r="C23" s="4">
        <v>35423.98055555556</v>
      </c>
      <c r="D23" s="5">
        <v>1953.0</v>
      </c>
    </row>
    <row r="24">
      <c r="A24" s="2" t="s">
        <v>25</v>
      </c>
      <c r="B24" s="3"/>
      <c r="C24" s="4">
        <v>35423.98055555556</v>
      </c>
      <c r="D24" s="5">
        <v>1916.0</v>
      </c>
    </row>
    <row r="25">
      <c r="A25" s="2" t="s">
        <v>26</v>
      </c>
      <c r="B25" s="3"/>
      <c r="C25" s="4">
        <v>35423.98055555556</v>
      </c>
      <c r="D25" s="5">
        <v>2987.0</v>
      </c>
    </row>
    <row r="26">
      <c r="A26" s="2" t="s">
        <v>27</v>
      </c>
      <c r="B26" s="3"/>
      <c r="C26" s="4">
        <v>35423.98055555556</v>
      </c>
      <c r="D26" s="5">
        <v>3314.0</v>
      </c>
    </row>
    <row r="27">
      <c r="A27" s="2" t="s">
        <v>28</v>
      </c>
      <c r="B27" s="3"/>
      <c r="C27" s="4">
        <v>35423.98055555556</v>
      </c>
      <c r="D27" s="5">
        <v>3305.0</v>
      </c>
    </row>
    <row r="28">
      <c r="A28" s="2" t="s">
        <v>29</v>
      </c>
      <c r="B28" s="3"/>
      <c r="C28" s="4">
        <v>35423.98055555556</v>
      </c>
      <c r="D28" s="5">
        <v>2830.0</v>
      </c>
    </row>
    <row r="29">
      <c r="A29" s="2" t="s">
        <v>30</v>
      </c>
      <c r="B29" s="3"/>
      <c r="C29" s="4">
        <v>35423.98055555556</v>
      </c>
      <c r="D29" s="5">
        <v>2766.0</v>
      </c>
    </row>
    <row r="30">
      <c r="A30" s="2" t="s">
        <v>31</v>
      </c>
      <c r="B30" s="3"/>
      <c r="C30" s="4">
        <v>35423.98055555556</v>
      </c>
      <c r="D30" s="5">
        <v>2749.0</v>
      </c>
    </row>
    <row r="31">
      <c r="A31" s="2" t="s">
        <v>32</v>
      </c>
      <c r="B31" s="3"/>
      <c r="C31" s="4">
        <v>35423.98055555556</v>
      </c>
      <c r="D31" s="5">
        <v>3231.0</v>
      </c>
    </row>
    <row r="32">
      <c r="A32" s="2" t="s">
        <v>33</v>
      </c>
      <c r="B32" s="3"/>
      <c r="C32" s="4">
        <v>35423.98055555556</v>
      </c>
      <c r="D32" s="5">
        <v>3527.0</v>
      </c>
    </row>
    <row r="33">
      <c r="A33" s="2" t="s">
        <v>34</v>
      </c>
      <c r="B33" s="3"/>
      <c r="C33" s="4">
        <v>35423.98055555556</v>
      </c>
      <c r="D33" s="5">
        <v>3498.0</v>
      </c>
    </row>
    <row r="34">
      <c r="A34" s="2" t="s">
        <v>35</v>
      </c>
      <c r="B34" s="3"/>
      <c r="C34" s="4">
        <v>35423.98055555556</v>
      </c>
      <c r="D34" s="5">
        <v>2980.0</v>
      </c>
    </row>
    <row r="35">
      <c r="A35" s="2" t="s">
        <v>36</v>
      </c>
      <c r="B35" s="3"/>
      <c r="C35" s="4">
        <v>35423.98055555556</v>
      </c>
      <c r="D35" s="5">
        <v>5933.0</v>
      </c>
    </row>
    <row r="36">
      <c r="A36" s="2" t="s">
        <v>37</v>
      </c>
      <c r="B36" s="3"/>
      <c r="C36" s="4">
        <v>35423.98055555556</v>
      </c>
      <c r="D36" s="5">
        <v>3731.0</v>
      </c>
    </row>
    <row r="37">
      <c r="A37" s="2" t="s">
        <v>38</v>
      </c>
      <c r="B37" s="3"/>
      <c r="C37" s="4">
        <v>35423.98055555556</v>
      </c>
      <c r="D37" s="5">
        <v>5916.0</v>
      </c>
    </row>
    <row r="38">
      <c r="A38" s="2" t="s">
        <v>39</v>
      </c>
      <c r="B38" s="3"/>
      <c r="C38" s="4">
        <v>35423.98055555556</v>
      </c>
      <c r="D38" s="5">
        <v>5934.0</v>
      </c>
    </row>
    <row r="39">
      <c r="A39" s="2" t="s">
        <v>40</v>
      </c>
      <c r="B39" s="3"/>
      <c r="C39" s="4">
        <v>35423.98055555556</v>
      </c>
      <c r="D39" s="5">
        <v>2990.0</v>
      </c>
    </row>
    <row r="40">
      <c r="A40" s="2" t="s">
        <v>41</v>
      </c>
      <c r="B40" s="3"/>
      <c r="C40" s="4">
        <v>35423.98055555556</v>
      </c>
      <c r="D40" s="5">
        <v>2984.0</v>
      </c>
    </row>
    <row r="41">
      <c r="A41" s="2" t="s">
        <v>42</v>
      </c>
      <c r="B41" s="3"/>
      <c r="C41" s="4">
        <v>35423.98055555556</v>
      </c>
      <c r="D41" s="5">
        <v>1727.0</v>
      </c>
    </row>
    <row r="42">
      <c r="A42" s="2" t="s">
        <v>43</v>
      </c>
      <c r="B42" s="3"/>
      <c r="C42" s="4">
        <v>35423.98055555556</v>
      </c>
      <c r="D42" s="5">
        <v>1733.0</v>
      </c>
    </row>
    <row r="43">
      <c r="A43" s="2" t="s">
        <v>44</v>
      </c>
      <c r="B43" s="3"/>
      <c r="C43" s="4">
        <v>35423.98055555556</v>
      </c>
      <c r="D43" s="5">
        <v>1730.0</v>
      </c>
    </row>
    <row r="44">
      <c r="A44" s="2" t="s">
        <v>45</v>
      </c>
      <c r="B44" s="3"/>
      <c r="C44" s="4">
        <v>35423.98055555556</v>
      </c>
      <c r="D44" s="5">
        <v>3274.0</v>
      </c>
    </row>
    <row r="45">
      <c r="A45" s="2" t="s">
        <v>46</v>
      </c>
      <c r="B45" s="3"/>
      <c r="C45" s="4">
        <v>35423.98055555556</v>
      </c>
      <c r="D45" s="5">
        <v>1793.0</v>
      </c>
    </row>
    <row r="46">
      <c r="A46" s="2" t="s">
        <v>47</v>
      </c>
      <c r="B46" s="3"/>
      <c r="C46" s="4">
        <v>35423.98055555556</v>
      </c>
      <c r="D46" s="5">
        <v>3243.0</v>
      </c>
    </row>
    <row r="47">
      <c r="A47" s="2" t="s">
        <v>48</v>
      </c>
      <c r="B47" s="3"/>
      <c r="C47" s="4">
        <v>35423.98055555556</v>
      </c>
      <c r="D47" s="5">
        <v>3241.0</v>
      </c>
    </row>
    <row r="48">
      <c r="A48" s="2" t="s">
        <v>49</v>
      </c>
      <c r="B48" s="3"/>
      <c r="C48" s="4">
        <v>35423.98055555556</v>
      </c>
      <c r="D48" s="5">
        <v>3252.0</v>
      </c>
    </row>
    <row r="49">
      <c r="A49" s="2" t="s">
        <v>50</v>
      </c>
      <c r="B49" s="3"/>
      <c r="C49" s="4">
        <v>35423.98055555556</v>
      </c>
      <c r="D49" s="5">
        <v>3249.0</v>
      </c>
    </row>
    <row r="50">
      <c r="A50" s="2" t="s">
        <v>51</v>
      </c>
      <c r="B50" s="3"/>
      <c r="C50" s="4">
        <v>35423.98055555556</v>
      </c>
      <c r="D50" s="5">
        <v>3256.0</v>
      </c>
    </row>
    <row r="51">
      <c r="A51" s="2" t="s">
        <v>52</v>
      </c>
      <c r="B51" s="3"/>
      <c r="C51" s="4">
        <v>35423.98055555556</v>
      </c>
      <c r="D51" s="5">
        <v>3253.0</v>
      </c>
    </row>
    <row r="52">
      <c r="A52" s="2" t="s">
        <v>53</v>
      </c>
      <c r="B52" s="3"/>
      <c r="C52" s="4">
        <v>35423.98055555556</v>
      </c>
      <c r="D52" s="5">
        <v>4951.0</v>
      </c>
    </row>
    <row r="53">
      <c r="A53" s="2" t="s">
        <v>54</v>
      </c>
      <c r="B53" s="3"/>
      <c r="C53" s="4">
        <v>35423.98055555556</v>
      </c>
      <c r="D53" s="5">
        <v>3311.0</v>
      </c>
    </row>
    <row r="54">
      <c r="A54" s="2" t="s">
        <v>55</v>
      </c>
      <c r="B54" s="3"/>
      <c r="C54" s="4">
        <v>35423.98055555556</v>
      </c>
      <c r="D54" s="5">
        <v>11429.0</v>
      </c>
    </row>
    <row r="55">
      <c r="A55" s="2" t="s">
        <v>56</v>
      </c>
      <c r="B55" s="3"/>
      <c r="C55" s="4">
        <v>35423.98055555556</v>
      </c>
      <c r="D55" s="5">
        <v>11448.0</v>
      </c>
    </row>
    <row r="56">
      <c r="A56" s="2" t="s">
        <v>57</v>
      </c>
      <c r="B56" s="3"/>
      <c r="C56" s="4">
        <v>35423.98055555556</v>
      </c>
      <c r="D56" s="5">
        <v>9486.0</v>
      </c>
    </row>
    <row r="57">
      <c r="A57" s="2" t="s">
        <v>58</v>
      </c>
      <c r="B57" s="3"/>
      <c r="C57" s="4">
        <v>35423.98055555556</v>
      </c>
      <c r="D57" s="5">
        <v>2792.0</v>
      </c>
    </row>
    <row r="58">
      <c r="A58" s="2" t="s">
        <v>59</v>
      </c>
      <c r="B58" s="3"/>
      <c r="C58" s="4">
        <v>35423.98055555556</v>
      </c>
      <c r="D58" s="5">
        <v>5419.0</v>
      </c>
    </row>
    <row r="59">
      <c r="A59" s="2" t="s">
        <v>60</v>
      </c>
      <c r="B59" s="3"/>
      <c r="C59" s="4">
        <v>35423.98055555556</v>
      </c>
      <c r="D59" s="5">
        <v>5424.0</v>
      </c>
    </row>
    <row r="60">
      <c r="A60" s="2" t="s">
        <v>61</v>
      </c>
      <c r="B60" s="3"/>
      <c r="C60" s="4">
        <v>35423.98055555556</v>
      </c>
      <c r="D60" s="5">
        <v>2924.0</v>
      </c>
    </row>
    <row r="61">
      <c r="A61" s="2" t="s">
        <v>62</v>
      </c>
      <c r="B61" s="3"/>
      <c r="C61" s="4">
        <v>35423.98055555556</v>
      </c>
      <c r="D61" s="5">
        <v>2919.0</v>
      </c>
    </row>
    <row r="62">
      <c r="A62" s="2" t="s">
        <v>63</v>
      </c>
      <c r="B62" s="3"/>
      <c r="C62" s="4">
        <v>35423.98055555556</v>
      </c>
      <c r="D62" s="5">
        <v>5001.0</v>
      </c>
    </row>
    <row r="63">
      <c r="A63" s="2" t="s">
        <v>64</v>
      </c>
      <c r="B63" s="3"/>
      <c r="C63" s="4">
        <v>35423.98055555556</v>
      </c>
      <c r="D63" s="5">
        <v>5007.0</v>
      </c>
    </row>
    <row r="64">
      <c r="A64" s="2" t="s">
        <v>65</v>
      </c>
      <c r="B64" s="3"/>
      <c r="C64" s="4">
        <v>35423.98055555556</v>
      </c>
      <c r="D64" s="5">
        <v>4998.0</v>
      </c>
    </row>
    <row r="65">
      <c r="A65" s="2" t="s">
        <v>66</v>
      </c>
      <c r="B65" s="3"/>
      <c r="C65" s="4">
        <v>35423.98055555556</v>
      </c>
      <c r="D65" s="5">
        <v>3153.0</v>
      </c>
    </row>
    <row r="66">
      <c r="A66" s="2" t="s">
        <v>67</v>
      </c>
      <c r="B66" s="3"/>
      <c r="C66" s="4">
        <v>35423.98055555556</v>
      </c>
      <c r="D66" s="5">
        <v>3402.0</v>
      </c>
    </row>
    <row r="67">
      <c r="A67" s="2" t="s">
        <v>68</v>
      </c>
      <c r="B67" s="3"/>
      <c r="C67" s="4">
        <v>35423.98055555556</v>
      </c>
      <c r="D67" s="5">
        <v>5579.0</v>
      </c>
    </row>
    <row r="68">
      <c r="A68" s="2" t="s">
        <v>69</v>
      </c>
      <c r="B68" s="3"/>
      <c r="C68" s="4">
        <v>35423.98055555556</v>
      </c>
      <c r="D68" s="5">
        <v>5583.0</v>
      </c>
    </row>
    <row r="69">
      <c r="A69" s="2" t="s">
        <v>70</v>
      </c>
      <c r="B69" s="3"/>
      <c r="C69" s="4">
        <v>35423.98055555556</v>
      </c>
      <c r="D69" s="5">
        <v>5568.0</v>
      </c>
    </row>
    <row r="70">
      <c r="A70" s="2" t="s">
        <v>71</v>
      </c>
      <c r="B70" s="3"/>
      <c r="C70" s="4">
        <v>35423.98055555556</v>
      </c>
      <c r="D70" s="5">
        <v>4912.0</v>
      </c>
    </row>
    <row r="71">
      <c r="A71" s="2" t="s">
        <v>72</v>
      </c>
      <c r="B71" s="3"/>
      <c r="C71" s="4">
        <v>35423.98055555556</v>
      </c>
      <c r="D71" s="5">
        <v>2910.0</v>
      </c>
    </row>
    <row r="72">
      <c r="A72" s="2" t="s">
        <v>73</v>
      </c>
      <c r="B72" s="3"/>
      <c r="C72" s="4">
        <v>35423.98055555556</v>
      </c>
      <c r="D72" s="5">
        <v>2918.0</v>
      </c>
    </row>
    <row r="73">
      <c r="A73" s="2" t="s">
        <v>74</v>
      </c>
      <c r="B73" s="3"/>
      <c r="C73" s="4">
        <v>35423.98055555556</v>
      </c>
      <c r="D73" s="5">
        <v>2904.0</v>
      </c>
    </row>
    <row r="74">
      <c r="A74" s="2" t="s">
        <v>75</v>
      </c>
      <c r="B74" s="3"/>
      <c r="C74" s="4">
        <v>35423.98055555556</v>
      </c>
      <c r="D74" s="5">
        <v>2668.0</v>
      </c>
    </row>
    <row r="75">
      <c r="A75" s="2" t="s">
        <v>76</v>
      </c>
      <c r="B75" s="3"/>
      <c r="C75" s="4">
        <v>35423.98055555556</v>
      </c>
      <c r="D75" s="5">
        <v>3190.0</v>
      </c>
    </row>
    <row r="76">
      <c r="A76" s="2" t="s">
        <v>77</v>
      </c>
      <c r="B76" s="3"/>
      <c r="C76" s="4">
        <v>35423.98055555556</v>
      </c>
      <c r="D76" s="5">
        <v>3247.0</v>
      </c>
    </row>
    <row r="77">
      <c r="A77" s="2" t="s">
        <v>78</v>
      </c>
      <c r="B77" s="3"/>
      <c r="C77" s="4">
        <v>35423.98055555556</v>
      </c>
      <c r="D77" s="5">
        <v>3204.0</v>
      </c>
    </row>
    <row r="78">
      <c r="A78" s="2" t="s">
        <v>79</v>
      </c>
      <c r="B78" s="3"/>
      <c r="C78" s="4">
        <v>35423.98055555556</v>
      </c>
      <c r="D78" s="5">
        <v>3198.0</v>
      </c>
    </row>
    <row r="79">
      <c r="A79" s="2" t="s">
        <v>80</v>
      </c>
      <c r="B79" s="3"/>
      <c r="C79" s="4">
        <v>35423.98055555556</v>
      </c>
      <c r="D79" s="5">
        <v>3164.0</v>
      </c>
    </row>
    <row r="80">
      <c r="A80" s="2" t="s">
        <v>81</v>
      </c>
      <c r="B80" s="3"/>
      <c r="C80" s="4">
        <v>35423.98055555556</v>
      </c>
      <c r="D80" s="5">
        <v>5420.0</v>
      </c>
    </row>
    <row r="81">
      <c r="A81" s="2" t="s">
        <v>82</v>
      </c>
      <c r="B81" s="3"/>
      <c r="C81" s="4">
        <v>35423.98055555556</v>
      </c>
      <c r="D81" s="5">
        <v>3166.0</v>
      </c>
    </row>
    <row r="82">
      <c r="A82" s="2" t="s">
        <v>83</v>
      </c>
      <c r="B82" s="3"/>
      <c r="C82" s="4">
        <v>35423.98055555556</v>
      </c>
      <c r="D82" s="5">
        <v>3160.0</v>
      </c>
    </row>
    <row r="83">
      <c r="A83" s="2" t="s">
        <v>84</v>
      </c>
      <c r="B83" s="3"/>
      <c r="C83" s="4">
        <v>35423.98055555556</v>
      </c>
      <c r="D83" s="5">
        <v>9948.0</v>
      </c>
    </row>
    <row r="84">
      <c r="A84" s="2" t="s">
        <v>85</v>
      </c>
      <c r="B84" s="3"/>
      <c r="C84" s="4">
        <v>35423.98055555556</v>
      </c>
      <c r="D84" s="5">
        <v>9962.0</v>
      </c>
    </row>
    <row r="85">
      <c r="A85" s="2" t="s">
        <v>86</v>
      </c>
      <c r="B85" s="3"/>
      <c r="C85" s="4">
        <v>35423.98055555556</v>
      </c>
      <c r="D85" s="5">
        <v>9985.0</v>
      </c>
    </row>
    <row r="86">
      <c r="A86" s="2" t="s">
        <v>87</v>
      </c>
      <c r="B86" s="3"/>
      <c r="C86" s="4">
        <v>35423.98055555556</v>
      </c>
      <c r="D86" s="5">
        <v>2365.0</v>
      </c>
    </row>
    <row r="87">
      <c r="A87" s="2" t="s">
        <v>88</v>
      </c>
      <c r="B87" s="3"/>
      <c r="C87" s="4">
        <v>35423.98055555556</v>
      </c>
      <c r="D87" s="5">
        <v>2396.0</v>
      </c>
    </row>
    <row r="88">
      <c r="A88" s="2" t="s">
        <v>89</v>
      </c>
      <c r="B88" s="3"/>
      <c r="C88" s="4">
        <v>35423.98055555556</v>
      </c>
      <c r="D88" s="5">
        <v>3374.0</v>
      </c>
    </row>
    <row r="89">
      <c r="A89" s="2" t="s">
        <v>90</v>
      </c>
      <c r="B89" s="3"/>
      <c r="C89" s="4">
        <v>35423.98055555556</v>
      </c>
      <c r="D89" s="5">
        <v>3373.0</v>
      </c>
    </row>
    <row r="90">
      <c r="A90" s="2" t="s">
        <v>91</v>
      </c>
      <c r="B90" s="3"/>
      <c r="C90" s="4">
        <v>35423.98055555556</v>
      </c>
      <c r="D90" s="5">
        <v>3154.0</v>
      </c>
    </row>
    <row r="91">
      <c r="A91" s="2" t="s">
        <v>92</v>
      </c>
      <c r="B91" s="3"/>
      <c r="C91" s="4">
        <v>35423.98055555556</v>
      </c>
      <c r="D91" s="5">
        <v>3157.0</v>
      </c>
    </row>
    <row r="92">
      <c r="A92" s="2" t="s">
        <v>93</v>
      </c>
      <c r="B92" s="3"/>
      <c r="C92" s="4">
        <v>35423.98055555556</v>
      </c>
      <c r="D92" s="5">
        <v>2924.0</v>
      </c>
    </row>
    <row r="93">
      <c r="A93" s="2" t="s">
        <v>94</v>
      </c>
      <c r="B93" s="3"/>
      <c r="C93" s="4">
        <v>35423.98055555556</v>
      </c>
      <c r="D93" s="5">
        <v>2909.0</v>
      </c>
    </row>
    <row r="94">
      <c r="A94" s="2" t="s">
        <v>95</v>
      </c>
      <c r="B94" s="3"/>
      <c r="C94" s="4">
        <v>35423.98055555556</v>
      </c>
      <c r="D94" s="5">
        <v>2898.0</v>
      </c>
    </row>
    <row r="95">
      <c r="A95" s="2" t="s">
        <v>96</v>
      </c>
      <c r="B95" s="3"/>
      <c r="C95" s="4">
        <v>35423.98055555556</v>
      </c>
      <c r="D95" s="5">
        <v>3231.0</v>
      </c>
    </row>
    <row r="96">
      <c r="A96" s="2" t="s">
        <v>97</v>
      </c>
      <c r="B96" s="3"/>
      <c r="C96" s="4">
        <v>35423.98055555556</v>
      </c>
      <c r="D96" s="5">
        <v>10339.0</v>
      </c>
    </row>
    <row r="97">
      <c r="A97" s="2" t="s">
        <v>98</v>
      </c>
      <c r="B97" s="3"/>
      <c r="C97" s="4">
        <v>35423.98055555556</v>
      </c>
      <c r="D97" s="5">
        <v>1860.0</v>
      </c>
    </row>
    <row r="98">
      <c r="A98" s="2" t="s">
        <v>99</v>
      </c>
      <c r="B98" s="3"/>
      <c r="C98" s="4">
        <v>35423.98055555556</v>
      </c>
      <c r="D98" s="5">
        <v>1848.0</v>
      </c>
    </row>
    <row r="99">
      <c r="A99" s="2" t="s">
        <v>100</v>
      </c>
      <c r="B99" s="3"/>
      <c r="C99" s="4">
        <v>35423.98055555556</v>
      </c>
      <c r="D99" s="5">
        <v>1886.0</v>
      </c>
    </row>
    <row r="100">
      <c r="A100" s="2" t="s">
        <v>101</v>
      </c>
      <c r="B100" s="3"/>
      <c r="C100" s="4">
        <v>35423.98055555556</v>
      </c>
      <c r="D100" s="5">
        <v>1884.0</v>
      </c>
    </row>
    <row r="101">
      <c r="A101" s="2" t="s">
        <v>102</v>
      </c>
      <c r="B101" s="3"/>
      <c r="C101" s="4">
        <v>35423.98055555556</v>
      </c>
      <c r="D101" s="5">
        <v>5871.0</v>
      </c>
    </row>
    <row r="102">
      <c r="A102" s="2" t="s">
        <v>103</v>
      </c>
      <c r="B102" s="3"/>
      <c r="C102" s="4">
        <v>35423.98055555556</v>
      </c>
      <c r="D102" s="5">
        <v>5931.0</v>
      </c>
    </row>
    <row r="103">
      <c r="A103" s="2" t="s">
        <v>104</v>
      </c>
      <c r="B103" s="3"/>
      <c r="C103" s="4">
        <v>35423.98055555556</v>
      </c>
      <c r="D103" s="5">
        <v>5883.0</v>
      </c>
    </row>
    <row r="104">
      <c r="A104" s="2" t="s">
        <v>105</v>
      </c>
      <c r="B104" s="3"/>
      <c r="C104" s="4">
        <v>35423.98055555556</v>
      </c>
      <c r="D104" s="5">
        <v>5900.0</v>
      </c>
    </row>
    <row r="105">
      <c r="A105" s="2" t="s">
        <v>106</v>
      </c>
      <c r="B105" s="3"/>
      <c r="C105" s="4">
        <v>35423.98055555556</v>
      </c>
      <c r="D105" s="5">
        <v>6281.0</v>
      </c>
    </row>
    <row r="106">
      <c r="A106" s="2" t="s">
        <v>107</v>
      </c>
      <c r="B106" s="3"/>
      <c r="C106" s="4">
        <v>35423.98055555556</v>
      </c>
      <c r="D106" s="5">
        <v>6240.0</v>
      </c>
    </row>
    <row r="107">
      <c r="A107" s="2" t="s">
        <v>108</v>
      </c>
      <c r="B107" s="3"/>
      <c r="C107" s="4">
        <v>35423.98055555556</v>
      </c>
      <c r="D107" s="5">
        <v>2945.0</v>
      </c>
    </row>
    <row r="108">
      <c r="A108" s="2" t="s">
        <v>109</v>
      </c>
      <c r="B108" s="3"/>
      <c r="C108" s="4">
        <v>35423.98055555556</v>
      </c>
      <c r="D108" s="5">
        <v>2918.0</v>
      </c>
    </row>
    <row r="109">
      <c r="A109" s="2" t="s">
        <v>110</v>
      </c>
      <c r="B109" s="3"/>
      <c r="C109" s="4">
        <v>35423.98055555556</v>
      </c>
      <c r="D109" s="5">
        <v>2783.0</v>
      </c>
    </row>
    <row r="110">
      <c r="A110" s="2" t="s">
        <v>111</v>
      </c>
      <c r="B110" s="3"/>
      <c r="C110" s="4">
        <v>35423.98055555556</v>
      </c>
      <c r="D110" s="5">
        <v>2780.0</v>
      </c>
    </row>
    <row r="111">
      <c r="A111" s="2" t="s">
        <v>112</v>
      </c>
      <c r="B111" s="3"/>
      <c r="C111" s="4">
        <v>35423.98055555556</v>
      </c>
      <c r="D111" s="5">
        <v>2753.0</v>
      </c>
    </row>
    <row r="112">
      <c r="A112" s="2" t="s">
        <v>113</v>
      </c>
      <c r="B112" s="3"/>
      <c r="C112" s="4">
        <v>35423.98055555556</v>
      </c>
      <c r="D112" s="5">
        <v>5321.0</v>
      </c>
    </row>
    <row r="113">
      <c r="A113" s="2" t="s">
        <v>114</v>
      </c>
      <c r="B113" s="3"/>
      <c r="C113" s="4">
        <v>35423.98055555556</v>
      </c>
      <c r="D113" s="5">
        <v>3357.0</v>
      </c>
    </row>
    <row r="114">
      <c r="A114" s="2" t="s">
        <v>115</v>
      </c>
      <c r="B114" s="3"/>
      <c r="C114" s="4">
        <v>35423.98055555556</v>
      </c>
      <c r="D114" s="5">
        <v>3336.0</v>
      </c>
    </row>
    <row r="115">
      <c r="A115" s="2" t="s">
        <v>116</v>
      </c>
      <c r="B115" s="3"/>
      <c r="C115" s="4">
        <v>35423.98055555556</v>
      </c>
      <c r="D115" s="5">
        <v>2944.0</v>
      </c>
    </row>
    <row r="116">
      <c r="A116" s="2" t="s">
        <v>117</v>
      </c>
      <c r="B116" s="3"/>
      <c r="C116" s="4">
        <v>35423.98055555556</v>
      </c>
      <c r="D116" s="5">
        <v>2947.0</v>
      </c>
    </row>
    <row r="117">
      <c r="A117" s="2" t="s">
        <v>118</v>
      </c>
      <c r="B117" s="3"/>
      <c r="C117" s="4">
        <v>35423.98055555556</v>
      </c>
      <c r="D117" s="5">
        <v>2952.0</v>
      </c>
    </row>
    <row r="118">
      <c r="A118" s="2" t="s">
        <v>119</v>
      </c>
      <c r="B118" s="3"/>
      <c r="C118" s="4">
        <v>35423.98055555556</v>
      </c>
      <c r="D118" s="5">
        <v>11485.0</v>
      </c>
    </row>
    <row r="119">
      <c r="A119" s="2" t="s">
        <v>120</v>
      </c>
      <c r="B119" s="3"/>
      <c r="C119" s="4">
        <v>35423.98055555556</v>
      </c>
      <c r="D119" s="5">
        <v>5733.0</v>
      </c>
    </row>
    <row r="120">
      <c r="A120" s="2" t="s">
        <v>121</v>
      </c>
      <c r="B120" s="3"/>
      <c r="C120" s="4">
        <v>35423.98055555556</v>
      </c>
      <c r="D120" s="5">
        <v>3552.0</v>
      </c>
    </row>
    <row r="121">
      <c r="A121" s="2" t="s">
        <v>122</v>
      </c>
      <c r="B121" s="3"/>
      <c r="C121" s="4">
        <v>35423.98055555556</v>
      </c>
      <c r="D121" s="5">
        <v>5113.0</v>
      </c>
    </row>
    <row r="122">
      <c r="A122" s="2" t="s">
        <v>123</v>
      </c>
      <c r="B122" s="3"/>
      <c r="C122" s="4">
        <v>35423.98055555556</v>
      </c>
      <c r="D122" s="5">
        <v>5399.0</v>
      </c>
    </row>
    <row r="123">
      <c r="A123" s="2" t="s">
        <v>124</v>
      </c>
      <c r="B123" s="3"/>
      <c r="C123" s="4">
        <v>35423.98055555556</v>
      </c>
      <c r="D123" s="5">
        <v>5843.0</v>
      </c>
    </row>
    <row r="124">
      <c r="A124" s="2" t="s">
        <v>125</v>
      </c>
      <c r="B124" s="3"/>
      <c r="C124" s="4">
        <v>35423.98055555556</v>
      </c>
      <c r="D124" s="5">
        <v>5118.0</v>
      </c>
    </row>
    <row r="125">
      <c r="A125" s="2" t="s">
        <v>126</v>
      </c>
      <c r="B125" s="3"/>
      <c r="C125" s="4">
        <v>35423.98055555556</v>
      </c>
      <c r="D125" s="5">
        <v>2271.0</v>
      </c>
    </row>
    <row r="126">
      <c r="A126" s="2" t="s">
        <v>127</v>
      </c>
      <c r="B126" s="3"/>
      <c r="C126" s="4">
        <v>35423.98055555556</v>
      </c>
      <c r="D126" s="5">
        <v>1889.0</v>
      </c>
    </row>
    <row r="127">
      <c r="A127" s="2" t="s">
        <v>128</v>
      </c>
      <c r="B127" s="3"/>
      <c r="C127" s="4">
        <v>35423.98055555556</v>
      </c>
      <c r="D127" s="5">
        <v>1881.0</v>
      </c>
    </row>
    <row r="128">
      <c r="A128" s="2" t="s">
        <v>129</v>
      </c>
      <c r="B128" s="3"/>
      <c r="C128" s="4">
        <v>35423.98055555556</v>
      </c>
      <c r="D128" s="5">
        <v>1731.0</v>
      </c>
    </row>
    <row r="129">
      <c r="A129" s="2" t="s">
        <v>130</v>
      </c>
      <c r="B129" s="3"/>
      <c r="C129" s="4">
        <v>35423.98055555556</v>
      </c>
      <c r="D129" s="5">
        <v>5217.0</v>
      </c>
    </row>
    <row r="130">
      <c r="A130" s="2" t="s">
        <v>131</v>
      </c>
      <c r="B130" s="3"/>
      <c r="C130" s="4">
        <v>35423.98055555556</v>
      </c>
      <c r="D130" s="5">
        <v>5381.0</v>
      </c>
    </row>
    <row r="131">
      <c r="A131" s="2" t="s">
        <v>132</v>
      </c>
      <c r="B131" s="3"/>
      <c r="C131" s="4">
        <v>35423.98055555556</v>
      </c>
      <c r="D131" s="5">
        <v>5236.0</v>
      </c>
    </row>
    <row r="132">
      <c r="A132" s="2" t="s">
        <v>133</v>
      </c>
      <c r="B132" s="3"/>
      <c r="C132" s="4">
        <v>35423.98055555556</v>
      </c>
      <c r="D132" s="5">
        <v>3250.0</v>
      </c>
    </row>
    <row r="133">
      <c r="A133" s="2" t="s">
        <v>134</v>
      </c>
      <c r="B133" s="3"/>
      <c r="C133" s="4">
        <v>35423.98055555556</v>
      </c>
      <c r="D133" s="5">
        <v>3246.0</v>
      </c>
    </row>
    <row r="134">
      <c r="A134" s="2" t="s">
        <v>135</v>
      </c>
      <c r="B134" s="3"/>
      <c r="C134" s="4">
        <v>35423.98055555556</v>
      </c>
      <c r="D134" s="5">
        <v>3243.0</v>
      </c>
    </row>
    <row r="135">
      <c r="A135" s="2" t="s">
        <v>136</v>
      </c>
      <c r="B135" s="3"/>
      <c r="C135" s="4">
        <v>35423.98055555556</v>
      </c>
      <c r="D135" s="5">
        <v>3222.0</v>
      </c>
    </row>
    <row r="136">
      <c r="A136" s="2" t="s">
        <v>137</v>
      </c>
      <c r="B136" s="3"/>
      <c r="C136" s="4">
        <v>35423.98055555556</v>
      </c>
      <c r="D136" s="5">
        <v>3217.0</v>
      </c>
    </row>
    <row r="137">
      <c r="A137" s="2" t="s">
        <v>138</v>
      </c>
      <c r="B137" s="3"/>
      <c r="C137" s="4">
        <v>35423.98055555556</v>
      </c>
      <c r="D137" s="5">
        <v>1687.0</v>
      </c>
    </row>
    <row r="138">
      <c r="A138" s="2" t="s">
        <v>139</v>
      </c>
      <c r="B138" s="3"/>
      <c r="C138" s="4">
        <v>35423.98055555556</v>
      </c>
      <c r="D138" s="5">
        <v>3226.0</v>
      </c>
    </row>
    <row r="139">
      <c r="A139" s="2" t="s">
        <v>140</v>
      </c>
      <c r="B139" s="3"/>
      <c r="C139" s="4">
        <v>35423.98055555556</v>
      </c>
      <c r="D139" s="5">
        <v>3198.0</v>
      </c>
    </row>
    <row r="140">
      <c r="A140" s="2" t="s">
        <v>141</v>
      </c>
      <c r="B140" s="3"/>
      <c r="C140" s="4">
        <v>35423.98055555556</v>
      </c>
      <c r="D140" s="5">
        <v>3125.0</v>
      </c>
    </row>
    <row r="141">
      <c r="A141" s="2" t="s">
        <v>142</v>
      </c>
      <c r="B141" s="3"/>
      <c r="C141" s="4">
        <v>35423.98055555556</v>
      </c>
      <c r="D141" s="5">
        <v>1832.0</v>
      </c>
    </row>
    <row r="142">
      <c r="A142" s="2" t="s">
        <v>143</v>
      </c>
      <c r="B142" s="3"/>
      <c r="C142" s="4">
        <v>35423.98055555556</v>
      </c>
      <c r="D142" s="5">
        <v>1824.0</v>
      </c>
    </row>
    <row r="143">
      <c r="A143" s="2" t="s">
        <v>144</v>
      </c>
      <c r="B143" s="3"/>
      <c r="C143" s="4">
        <v>35423.98055555556</v>
      </c>
      <c r="D143" s="5">
        <v>1904.0</v>
      </c>
    </row>
    <row r="144">
      <c r="A144" s="2" t="s">
        <v>145</v>
      </c>
      <c r="B144" s="3"/>
      <c r="C144" s="4">
        <v>35423.98055555556</v>
      </c>
      <c r="D144" s="5">
        <v>1916.0</v>
      </c>
    </row>
    <row r="145">
      <c r="A145" s="2" t="s">
        <v>146</v>
      </c>
      <c r="B145" s="3"/>
      <c r="C145" s="4">
        <v>35423.98055555556</v>
      </c>
      <c r="D145" s="5">
        <v>1919.0</v>
      </c>
    </row>
    <row r="146">
      <c r="A146" s="2" t="s">
        <v>147</v>
      </c>
      <c r="B146" s="3"/>
      <c r="C146" s="4">
        <v>35423.98055555556</v>
      </c>
      <c r="D146" s="5">
        <v>1915.0</v>
      </c>
    </row>
    <row r="147">
      <c r="A147" s="2" t="s">
        <v>148</v>
      </c>
      <c r="B147" s="3"/>
      <c r="C147" s="4">
        <v>35423.98055555556</v>
      </c>
      <c r="D147" s="5">
        <v>1870.0</v>
      </c>
    </row>
    <row r="148">
      <c r="A148" s="2" t="s">
        <v>149</v>
      </c>
      <c r="B148" s="3"/>
      <c r="C148" s="4">
        <v>35423.98055555556</v>
      </c>
      <c r="D148" s="5">
        <v>1862.0</v>
      </c>
    </row>
    <row r="149">
      <c r="A149" s="2" t="s">
        <v>150</v>
      </c>
      <c r="B149" s="3"/>
      <c r="C149" s="4">
        <v>35423.98055555556</v>
      </c>
      <c r="D149" s="5">
        <v>1890.0</v>
      </c>
    </row>
    <row r="150">
      <c r="A150" s="2" t="s">
        <v>151</v>
      </c>
      <c r="B150" s="3"/>
      <c r="C150" s="4">
        <v>35423.98055555556</v>
      </c>
      <c r="D150" s="5">
        <v>1937.0</v>
      </c>
    </row>
    <row r="151">
      <c r="A151" s="2" t="s">
        <v>152</v>
      </c>
      <c r="B151" s="3"/>
      <c r="C151" s="4">
        <v>35423.98055555556</v>
      </c>
      <c r="D151" s="5">
        <v>3521.0</v>
      </c>
    </row>
    <row r="152">
      <c r="A152" s="2" t="s">
        <v>153</v>
      </c>
      <c r="B152" s="3"/>
      <c r="C152" s="4">
        <v>35423.98055555556</v>
      </c>
      <c r="D152" s="5">
        <v>3529.0</v>
      </c>
    </row>
    <row r="153">
      <c r="A153" s="2" t="s">
        <v>154</v>
      </c>
      <c r="B153" s="3"/>
      <c r="C153" s="4">
        <v>35423.98055555556</v>
      </c>
      <c r="D153" s="5">
        <v>3515.0</v>
      </c>
    </row>
    <row r="154">
      <c r="A154" s="2" t="s">
        <v>155</v>
      </c>
      <c r="B154" s="3"/>
      <c r="C154" s="4">
        <v>35423.98055555556</v>
      </c>
      <c r="D154" s="5">
        <v>5369.0</v>
      </c>
    </row>
    <row r="155">
      <c r="A155" s="2" t="s">
        <v>156</v>
      </c>
      <c r="B155" s="3"/>
      <c r="C155" s="4">
        <v>35423.98055555556</v>
      </c>
      <c r="D155" s="5">
        <v>5366.0</v>
      </c>
    </row>
    <row r="156">
      <c r="A156" s="2" t="s">
        <v>157</v>
      </c>
      <c r="B156" s="3"/>
      <c r="C156" s="4">
        <v>35423.98055555556</v>
      </c>
      <c r="D156" s="5">
        <v>2556.0</v>
      </c>
    </row>
    <row r="157">
      <c r="A157" s="2" t="s">
        <v>158</v>
      </c>
      <c r="B157" s="3"/>
      <c r="C157" s="4">
        <v>35423.98055555556</v>
      </c>
      <c r="D157" s="5">
        <v>2548.0</v>
      </c>
    </row>
    <row r="158">
      <c r="A158" s="2" t="s">
        <v>159</v>
      </c>
      <c r="B158" s="3"/>
      <c r="C158" s="4">
        <v>35423.98055555556</v>
      </c>
      <c r="D158" s="5">
        <v>5311.0</v>
      </c>
    </row>
    <row r="159">
      <c r="A159" s="2" t="s">
        <v>160</v>
      </c>
      <c r="B159" s="3"/>
      <c r="C159" s="4">
        <v>35423.98055555556</v>
      </c>
      <c r="D159" s="5">
        <v>5351.0</v>
      </c>
    </row>
    <row r="160">
      <c r="A160" s="2" t="s">
        <v>161</v>
      </c>
      <c r="B160" s="3"/>
      <c r="C160" s="4">
        <v>35423.98055555556</v>
      </c>
      <c r="D160" s="5">
        <v>5238.0</v>
      </c>
    </row>
    <row r="161">
      <c r="A161" s="2" t="s">
        <v>162</v>
      </c>
      <c r="B161" s="3"/>
      <c r="C161" s="4">
        <v>35423.98055555556</v>
      </c>
      <c r="D161" s="5">
        <v>5201.0</v>
      </c>
    </row>
    <row r="162">
      <c r="A162" s="2" t="s">
        <v>163</v>
      </c>
      <c r="B162" s="3"/>
      <c r="C162" s="4">
        <v>35423.98055555556</v>
      </c>
      <c r="D162" s="5">
        <v>3135.0</v>
      </c>
    </row>
    <row r="163">
      <c r="A163" s="2" t="s">
        <v>164</v>
      </c>
      <c r="B163" s="3"/>
      <c r="C163" s="4">
        <v>35423.98055555556</v>
      </c>
      <c r="D163" s="5">
        <v>3127.0</v>
      </c>
    </row>
    <row r="164">
      <c r="A164" s="2" t="s">
        <v>165</v>
      </c>
      <c r="B164" s="3"/>
      <c r="C164" s="4">
        <v>35423.98055555556</v>
      </c>
      <c r="D164" s="5">
        <v>6774.0</v>
      </c>
    </row>
    <row r="165">
      <c r="A165" s="2" t="s">
        <v>166</v>
      </c>
      <c r="B165" s="3"/>
      <c r="C165" s="4">
        <v>35423.98055555556</v>
      </c>
      <c r="D165" s="5">
        <v>6746.0</v>
      </c>
    </row>
    <row r="166">
      <c r="A166" s="2" t="s">
        <v>167</v>
      </c>
      <c r="B166" s="3"/>
      <c r="C166" s="4">
        <v>35423.98055555556</v>
      </c>
      <c r="D166" s="5">
        <v>3263.0</v>
      </c>
    </row>
    <row r="167">
      <c r="A167" s="2" t="s">
        <v>168</v>
      </c>
      <c r="B167" s="3"/>
      <c r="C167" s="4">
        <v>35423.98055555556</v>
      </c>
      <c r="D167" s="5">
        <v>3256.0</v>
      </c>
    </row>
    <row r="168">
      <c r="A168" s="2" t="s">
        <v>169</v>
      </c>
      <c r="B168" s="3"/>
      <c r="C168" s="4">
        <v>35423.98055555556</v>
      </c>
      <c r="D168" s="5">
        <v>5971.0</v>
      </c>
    </row>
    <row r="169">
      <c r="A169" s="2" t="s">
        <v>170</v>
      </c>
      <c r="B169" s="3"/>
      <c r="C169" s="4">
        <v>35423.98055555556</v>
      </c>
      <c r="D169" s="5">
        <v>3198.0</v>
      </c>
    </row>
    <row r="170">
      <c r="A170" s="2" t="s">
        <v>171</v>
      </c>
      <c r="B170" s="3"/>
      <c r="C170" s="4">
        <v>35423.98055555556</v>
      </c>
      <c r="D170" s="5">
        <v>3191.0</v>
      </c>
    </row>
    <row r="171">
      <c r="A171" s="2" t="s">
        <v>172</v>
      </c>
      <c r="B171" s="3"/>
      <c r="C171" s="4">
        <v>35423.98055555556</v>
      </c>
      <c r="D171" s="5">
        <v>11888.0</v>
      </c>
    </row>
    <row r="172">
      <c r="A172" s="2" t="s">
        <v>173</v>
      </c>
      <c r="B172" s="3"/>
      <c r="C172" s="4">
        <v>35423.98055555556</v>
      </c>
      <c r="D172" s="5">
        <v>11910.0</v>
      </c>
    </row>
    <row r="173">
      <c r="A173" s="2" t="s">
        <v>174</v>
      </c>
      <c r="B173" s="3"/>
      <c r="C173" s="4">
        <v>35423.98055555556</v>
      </c>
      <c r="D173" s="5">
        <v>1835.0</v>
      </c>
    </row>
    <row r="174">
      <c r="A174" s="2" t="s">
        <v>175</v>
      </c>
      <c r="B174" s="3"/>
      <c r="C174" s="4">
        <v>35423.98055555556</v>
      </c>
      <c r="D174" s="5">
        <v>3169.0</v>
      </c>
    </row>
    <row r="175">
      <c r="A175" s="2" t="s">
        <v>176</v>
      </c>
      <c r="B175" s="3"/>
      <c r="C175" s="4">
        <v>35423.98055555556</v>
      </c>
      <c r="D175" s="5">
        <v>3389.0</v>
      </c>
    </row>
    <row r="176">
      <c r="A176" s="2" t="s">
        <v>177</v>
      </c>
      <c r="B176" s="3"/>
      <c r="C176" s="4">
        <v>35423.98055555556</v>
      </c>
      <c r="D176" s="5">
        <v>3383.0</v>
      </c>
    </row>
    <row r="177">
      <c r="A177" s="2" t="s">
        <v>178</v>
      </c>
      <c r="B177" s="3"/>
      <c r="C177" s="4">
        <v>35423.98055555556</v>
      </c>
      <c r="D177" s="5">
        <v>3483.0</v>
      </c>
    </row>
    <row r="178">
      <c r="A178" s="2" t="s">
        <v>179</v>
      </c>
      <c r="B178" s="3"/>
      <c r="C178" s="4">
        <v>35423.98055555556</v>
      </c>
      <c r="D178" s="5">
        <v>3503.0</v>
      </c>
    </row>
    <row r="179">
      <c r="A179" s="2" t="s">
        <v>180</v>
      </c>
      <c r="B179" s="3"/>
      <c r="C179" s="4">
        <v>35423.98055555556</v>
      </c>
      <c r="D179" s="5">
        <v>2935.0</v>
      </c>
    </row>
    <row r="180">
      <c r="A180" s="2" t="s">
        <v>181</v>
      </c>
      <c r="B180" s="3"/>
      <c r="C180" s="4">
        <v>35423.98055555556</v>
      </c>
      <c r="D180" s="5">
        <v>3036.0</v>
      </c>
    </row>
    <row r="181">
      <c r="A181" s="2" t="s">
        <v>182</v>
      </c>
      <c r="B181" s="3"/>
      <c r="C181" s="4">
        <v>35423.98055555556</v>
      </c>
      <c r="D181" s="5">
        <v>5195.0</v>
      </c>
    </row>
    <row r="182">
      <c r="A182" s="2" t="s">
        <v>183</v>
      </c>
      <c r="B182" s="3"/>
      <c r="C182" s="4">
        <v>35423.98055555556</v>
      </c>
      <c r="D182" s="5">
        <v>5181.0</v>
      </c>
    </row>
    <row r="183">
      <c r="A183" s="2" t="s">
        <v>184</v>
      </c>
      <c r="B183" s="3"/>
      <c r="C183" s="4">
        <v>35423.98055555556</v>
      </c>
      <c r="D183" s="5">
        <v>5211.0</v>
      </c>
    </row>
    <row r="184">
      <c r="A184" s="2" t="s">
        <v>185</v>
      </c>
      <c r="B184" s="3"/>
      <c r="C184" s="4">
        <v>35423.98055555556</v>
      </c>
      <c r="D184" s="5">
        <v>3209.0</v>
      </c>
    </row>
    <row r="185">
      <c r="A185" s="2" t="s">
        <v>186</v>
      </c>
      <c r="B185" s="3"/>
      <c r="C185" s="4">
        <v>35423.98055555556</v>
      </c>
      <c r="D185" s="5">
        <v>2867.0</v>
      </c>
    </row>
    <row r="186">
      <c r="A186" s="2" t="s">
        <v>187</v>
      </c>
      <c r="B186" s="3"/>
      <c r="C186" s="4">
        <v>35423.98055555556</v>
      </c>
      <c r="D186" s="5">
        <v>2860.0</v>
      </c>
    </row>
    <row r="187">
      <c r="A187" s="2" t="s">
        <v>188</v>
      </c>
      <c r="B187" s="3"/>
      <c r="C187" s="4">
        <v>35423.98055555556</v>
      </c>
      <c r="D187" s="5">
        <v>3463.0</v>
      </c>
    </row>
    <row r="188">
      <c r="A188" s="2" t="s">
        <v>189</v>
      </c>
      <c r="B188" s="3"/>
      <c r="C188" s="4">
        <v>35423.98055555556</v>
      </c>
      <c r="D188" s="5">
        <v>3450.0</v>
      </c>
    </row>
    <row r="189">
      <c r="A189" s="2" t="s">
        <v>190</v>
      </c>
      <c r="B189" s="3"/>
      <c r="C189" s="4">
        <v>35423.98055555556</v>
      </c>
      <c r="D189" s="5">
        <v>2809.0</v>
      </c>
    </row>
    <row r="190">
      <c r="A190" s="2" t="s">
        <v>191</v>
      </c>
      <c r="B190" s="3"/>
      <c r="C190" s="4">
        <v>35423.98055555556</v>
      </c>
      <c r="D190" s="5">
        <v>1826.0</v>
      </c>
    </row>
    <row r="191">
      <c r="A191" s="2" t="s">
        <v>192</v>
      </c>
      <c r="B191" s="3"/>
      <c r="C191" s="4">
        <v>35423.98055555556</v>
      </c>
      <c r="D191" s="5">
        <v>3593.0</v>
      </c>
    </row>
    <row r="192">
      <c r="A192" s="2" t="s">
        <v>193</v>
      </c>
      <c r="B192" s="3"/>
      <c r="C192" s="4">
        <v>35423.98055555556</v>
      </c>
      <c r="D192" s="5">
        <v>3020.0</v>
      </c>
    </row>
    <row r="193">
      <c r="A193" s="2" t="s">
        <v>194</v>
      </c>
      <c r="B193" s="3"/>
      <c r="C193" s="4">
        <v>35423.98055555556</v>
      </c>
      <c r="D193" s="5">
        <v>3013.0</v>
      </c>
    </row>
    <row r="194">
      <c r="A194" s="2" t="s">
        <v>195</v>
      </c>
      <c r="B194" s="3"/>
      <c r="C194" s="4">
        <v>35423.98055555556</v>
      </c>
      <c r="D194" s="5">
        <v>3651.0</v>
      </c>
    </row>
    <row r="195">
      <c r="A195" s="2" t="s">
        <v>196</v>
      </c>
      <c r="B195" s="3"/>
      <c r="C195" s="4">
        <v>35423.98055555556</v>
      </c>
      <c r="D195" s="5">
        <v>3644.0</v>
      </c>
    </row>
    <row r="196">
      <c r="A196" s="2" t="s">
        <v>197</v>
      </c>
      <c r="B196" s="3"/>
      <c r="C196" s="4">
        <v>35423.98055555556</v>
      </c>
      <c r="D196" s="5">
        <v>5389.0</v>
      </c>
    </row>
    <row r="197">
      <c r="A197" s="2" t="s">
        <v>198</v>
      </c>
      <c r="B197" s="3"/>
      <c r="C197" s="4">
        <v>35423.98055555556</v>
      </c>
      <c r="D197" s="5">
        <v>2526.0</v>
      </c>
    </row>
    <row r="198">
      <c r="A198" s="2" t="s">
        <v>199</v>
      </c>
      <c r="B198" s="3"/>
      <c r="C198" s="4">
        <v>35423.98055555556</v>
      </c>
      <c r="D198" s="5">
        <v>2559.0</v>
      </c>
    </row>
    <row r="199">
      <c r="A199" s="2" t="s">
        <v>200</v>
      </c>
      <c r="B199" s="3"/>
      <c r="C199" s="4">
        <v>35423.98055555556</v>
      </c>
      <c r="D199" s="5">
        <v>2995.0</v>
      </c>
    </row>
    <row r="200">
      <c r="A200" s="2" t="s">
        <v>201</v>
      </c>
      <c r="B200" s="3"/>
      <c r="C200" s="4">
        <v>35423.98055555556</v>
      </c>
      <c r="D200" s="5">
        <v>1801.0</v>
      </c>
    </row>
    <row r="201">
      <c r="A201" s="2" t="s">
        <v>202</v>
      </c>
      <c r="B201" s="3"/>
      <c r="C201" s="4">
        <v>35423.98055555556</v>
      </c>
      <c r="D201" s="5">
        <v>1793.0</v>
      </c>
    </row>
    <row r="202">
      <c r="A202" s="2" t="s">
        <v>203</v>
      </c>
      <c r="B202" s="3"/>
      <c r="C202" s="4">
        <v>35423.98055555556</v>
      </c>
      <c r="D202" s="5">
        <v>3195.0</v>
      </c>
    </row>
    <row r="203">
      <c r="A203" s="2" t="s">
        <v>204</v>
      </c>
      <c r="B203" s="3"/>
      <c r="C203" s="4">
        <v>35423.98055555556</v>
      </c>
      <c r="D203" s="5">
        <v>2729.0</v>
      </c>
    </row>
    <row r="204">
      <c r="A204" s="2" t="s">
        <v>205</v>
      </c>
      <c r="B204" s="3"/>
      <c r="C204" s="4">
        <v>35423.98055555556</v>
      </c>
      <c r="D204" s="5">
        <v>396.0</v>
      </c>
    </row>
    <row r="205">
      <c r="A205" s="2" t="s">
        <v>206</v>
      </c>
      <c r="B205" s="3"/>
      <c r="C205" s="4">
        <v>35423.98055555556</v>
      </c>
      <c r="D205" s="5">
        <v>328.0</v>
      </c>
    </row>
    <row r="206">
      <c r="A206" s="2" t="s">
        <v>207</v>
      </c>
      <c r="B206" s="3"/>
      <c r="C206" s="4">
        <v>35423.98055555556</v>
      </c>
      <c r="D206" s="5">
        <v>1917.0</v>
      </c>
    </row>
    <row r="207">
      <c r="A207" s="2" t="s">
        <v>208</v>
      </c>
      <c r="B207" s="3"/>
      <c r="C207" s="4">
        <v>35423.98055555556</v>
      </c>
      <c r="D207" s="5">
        <v>1964.0</v>
      </c>
    </row>
    <row r="208">
      <c r="A208" s="2" t="s">
        <v>209</v>
      </c>
      <c r="B208" s="3"/>
      <c r="C208" s="4">
        <v>35423.98055555556</v>
      </c>
      <c r="D208" s="5">
        <v>4418.0</v>
      </c>
    </row>
    <row r="209">
      <c r="A209" s="2" t="s">
        <v>210</v>
      </c>
      <c r="B209" s="3"/>
      <c r="C209" s="4">
        <v>35423.98055555556</v>
      </c>
      <c r="D209" s="5">
        <v>1941.0</v>
      </c>
    </row>
    <row r="210">
      <c r="A210" s="2" t="s">
        <v>211</v>
      </c>
      <c r="B210" s="3"/>
      <c r="C210" s="4">
        <v>35423.98055555556</v>
      </c>
      <c r="D210" s="5">
        <v>7221.0</v>
      </c>
    </row>
    <row r="211">
      <c r="A211" s="2" t="s">
        <v>212</v>
      </c>
      <c r="B211" s="3"/>
      <c r="C211" s="4">
        <v>35423.98055555556</v>
      </c>
      <c r="D211" s="5">
        <v>5973.0</v>
      </c>
    </row>
    <row r="212">
      <c r="A212" s="2" t="s">
        <v>213</v>
      </c>
      <c r="B212" s="3"/>
      <c r="C212" s="4">
        <v>35423.98055555556</v>
      </c>
      <c r="D212" s="5">
        <v>5961.0</v>
      </c>
    </row>
    <row r="213">
      <c r="A213" s="2" t="s">
        <v>214</v>
      </c>
      <c r="B213" s="3"/>
      <c r="C213" s="4">
        <v>35423.98055555556</v>
      </c>
      <c r="D213" s="5">
        <v>3215.0</v>
      </c>
    </row>
    <row r="214">
      <c r="A214" s="2" t="s">
        <v>215</v>
      </c>
      <c r="B214" s="3"/>
      <c r="C214" s="4">
        <v>35423.98055555556</v>
      </c>
      <c r="D214" s="5">
        <v>3205.0</v>
      </c>
    </row>
    <row r="215">
      <c r="A215" s="2" t="s">
        <v>216</v>
      </c>
      <c r="B215" s="3"/>
      <c r="C215" s="4">
        <v>35423.98055555556</v>
      </c>
      <c r="D215" s="5">
        <v>4974.0</v>
      </c>
    </row>
    <row r="216">
      <c r="A216" s="2" t="s">
        <v>217</v>
      </c>
      <c r="B216" s="3"/>
      <c r="C216" s="4">
        <v>35423.98055555556</v>
      </c>
      <c r="D216" s="5">
        <v>5031.0</v>
      </c>
    </row>
    <row r="217">
      <c r="A217" s="2" t="s">
        <v>218</v>
      </c>
      <c r="B217" s="3"/>
      <c r="C217" s="4">
        <v>35423.98055555556</v>
      </c>
      <c r="D217" s="5">
        <v>4961.0</v>
      </c>
    </row>
    <row r="218">
      <c r="A218" s="2" t="s">
        <v>219</v>
      </c>
      <c r="B218" s="3"/>
      <c r="C218" s="4">
        <v>35423.98055555556</v>
      </c>
      <c r="D218" s="5">
        <v>4993.0</v>
      </c>
    </row>
    <row r="219">
      <c r="A219" s="2" t="s">
        <v>220</v>
      </c>
      <c r="B219" s="3"/>
      <c r="C219" s="4">
        <v>35423.98055555556</v>
      </c>
      <c r="D219" s="5">
        <v>3285.0</v>
      </c>
    </row>
    <row r="220">
      <c r="A220" s="2" t="s">
        <v>221</v>
      </c>
      <c r="B220" s="3"/>
      <c r="C220" s="4">
        <v>35423.98055555556</v>
      </c>
      <c r="D220" s="5">
        <v>3083.0</v>
      </c>
    </row>
    <row r="221">
      <c r="A221" s="2" t="s">
        <v>222</v>
      </c>
      <c r="B221" s="3"/>
      <c r="C221" s="4">
        <v>35423.98055555556</v>
      </c>
      <c r="D221" s="5">
        <v>3177.0</v>
      </c>
    </row>
    <row r="222">
      <c r="A222" s="2" t="s">
        <v>223</v>
      </c>
      <c r="B222" s="3"/>
      <c r="C222" s="4">
        <v>35423.98055555556</v>
      </c>
      <c r="D222" s="5">
        <v>6058.0</v>
      </c>
    </row>
    <row r="223">
      <c r="A223" s="2" t="s">
        <v>224</v>
      </c>
      <c r="B223" s="3"/>
      <c r="C223" s="4">
        <v>35423.98055555556</v>
      </c>
      <c r="D223" s="5">
        <v>5515.0</v>
      </c>
    </row>
    <row r="224">
      <c r="A224" s="2" t="s">
        <v>225</v>
      </c>
      <c r="B224" s="3"/>
      <c r="C224" s="4">
        <v>35423.98055555556</v>
      </c>
      <c r="D224" s="5">
        <v>3318.0</v>
      </c>
    </row>
    <row r="225">
      <c r="A225" s="2" t="s">
        <v>226</v>
      </c>
      <c r="B225" s="3"/>
      <c r="C225" s="4">
        <v>35423.98055555556</v>
      </c>
      <c r="D225" s="5">
        <v>3304.0</v>
      </c>
    </row>
    <row r="226">
      <c r="A226" s="2" t="s">
        <v>227</v>
      </c>
      <c r="B226" s="3"/>
      <c r="C226" s="4">
        <v>35423.98055555556</v>
      </c>
      <c r="D226" s="5">
        <v>3448.0</v>
      </c>
    </row>
    <row r="227">
      <c r="A227" s="2" t="s">
        <v>228</v>
      </c>
      <c r="B227" s="3"/>
      <c r="C227" s="4">
        <v>35423.98055555556</v>
      </c>
      <c r="D227" s="5">
        <v>2964.0</v>
      </c>
    </row>
    <row r="228">
      <c r="A228" s="2" t="s">
        <v>229</v>
      </c>
      <c r="B228" s="3"/>
      <c r="C228" s="4">
        <v>35423.98055555556</v>
      </c>
      <c r="D228" s="5">
        <v>1856.0</v>
      </c>
    </row>
    <row r="229">
      <c r="A229" s="2" t="s">
        <v>230</v>
      </c>
      <c r="B229" s="3"/>
      <c r="C229" s="4">
        <v>35423.98055555556</v>
      </c>
      <c r="D229" s="5">
        <v>7903.0</v>
      </c>
    </row>
    <row r="230">
      <c r="A230" s="2" t="s">
        <v>231</v>
      </c>
      <c r="B230" s="3"/>
      <c r="C230" s="4">
        <v>35423.98055555556</v>
      </c>
      <c r="D230" s="5">
        <v>3378.0</v>
      </c>
    </row>
    <row r="231">
      <c r="A231" s="2" t="s">
        <v>232</v>
      </c>
      <c r="B231" s="3"/>
      <c r="C231" s="4">
        <v>35423.98055555556</v>
      </c>
      <c r="D231" s="5">
        <v>3507.0</v>
      </c>
    </row>
    <row r="232">
      <c r="A232" s="2" t="s">
        <v>233</v>
      </c>
      <c r="B232" s="3"/>
      <c r="C232" s="4">
        <v>35423.98055555556</v>
      </c>
      <c r="D232" s="5">
        <v>5690.0</v>
      </c>
    </row>
    <row r="233">
      <c r="A233" s="2" t="s">
        <v>234</v>
      </c>
      <c r="B233" s="3"/>
      <c r="C233" s="4">
        <v>35423.98055555556</v>
      </c>
      <c r="D233" s="5">
        <v>3245.0</v>
      </c>
    </row>
    <row r="234">
      <c r="A234" s="2" t="s">
        <v>235</v>
      </c>
      <c r="B234" s="3"/>
      <c r="C234" s="4">
        <v>35423.98055555556</v>
      </c>
      <c r="D234" s="5">
        <v>3231.0</v>
      </c>
    </row>
    <row r="235">
      <c r="A235" s="2" t="s">
        <v>236</v>
      </c>
      <c r="B235" s="3"/>
      <c r="C235" s="4">
        <v>35423.98055555556</v>
      </c>
      <c r="D235" s="5">
        <v>11053.0</v>
      </c>
    </row>
    <row r="236">
      <c r="A236" s="2" t="s">
        <v>237</v>
      </c>
      <c r="B236" s="3"/>
      <c r="C236" s="4">
        <v>35423.98055555556</v>
      </c>
      <c r="D236" s="5">
        <v>3370.0</v>
      </c>
    </row>
    <row r="237">
      <c r="A237" s="2" t="s">
        <v>238</v>
      </c>
      <c r="B237" s="3"/>
      <c r="C237" s="4">
        <v>35423.98055555556</v>
      </c>
      <c r="D237" s="5">
        <v>9333.0</v>
      </c>
    </row>
    <row r="238">
      <c r="A238" s="2" t="s">
        <v>239</v>
      </c>
      <c r="B238" s="3"/>
      <c r="C238" s="4">
        <v>35423.98055555556</v>
      </c>
      <c r="D238" s="5">
        <v>9326.0</v>
      </c>
    </row>
    <row r="239">
      <c r="A239" s="2" t="s">
        <v>240</v>
      </c>
      <c r="B239" s="3"/>
      <c r="C239" s="4">
        <v>35423.98055555556</v>
      </c>
      <c r="D239" s="5">
        <v>3213.0</v>
      </c>
    </row>
    <row r="240">
      <c r="A240" s="2" t="s">
        <v>241</v>
      </c>
      <c r="B240" s="3"/>
      <c r="C240" s="4">
        <v>35423.98055555556</v>
      </c>
      <c r="D240" s="5">
        <v>2566.0</v>
      </c>
    </row>
    <row r="241">
      <c r="A241" s="2" t="s">
        <v>242</v>
      </c>
      <c r="B241" s="3"/>
      <c r="C241" s="4">
        <v>35423.98055555556</v>
      </c>
      <c r="D241" s="5">
        <v>12083.0</v>
      </c>
    </row>
    <row r="242">
      <c r="A242" s="2" t="s">
        <v>243</v>
      </c>
      <c r="B242" s="3"/>
      <c r="C242" s="4">
        <v>35423.98055555556</v>
      </c>
      <c r="D242" s="5">
        <v>12075.0</v>
      </c>
    </row>
    <row r="243">
      <c r="A243" s="2" t="s">
        <v>244</v>
      </c>
      <c r="B243" s="3"/>
      <c r="C243" s="4">
        <v>35423.98055555556</v>
      </c>
      <c r="D243" s="5">
        <v>3087.0</v>
      </c>
    </row>
    <row r="244">
      <c r="A244" s="2" t="s">
        <v>245</v>
      </c>
      <c r="B244" s="3"/>
      <c r="C244" s="4">
        <v>35423.98055555556</v>
      </c>
      <c r="D244" s="5">
        <v>3350.0</v>
      </c>
    </row>
    <row r="245">
      <c r="A245" s="2" t="s">
        <v>246</v>
      </c>
      <c r="B245" s="3"/>
      <c r="C245" s="4">
        <v>35423.98055555556</v>
      </c>
      <c r="D245" s="5">
        <v>9320.0</v>
      </c>
    </row>
    <row r="246">
      <c r="A246" s="2" t="s">
        <v>247</v>
      </c>
      <c r="B246" s="3"/>
      <c r="C246" s="4">
        <v>35423.98055555556</v>
      </c>
      <c r="D246" s="5">
        <v>2818.0</v>
      </c>
    </row>
    <row r="247">
      <c r="A247" s="2" t="s">
        <v>248</v>
      </c>
      <c r="B247" s="3"/>
      <c r="C247" s="4">
        <v>35423.98055555556</v>
      </c>
      <c r="D247" s="5">
        <v>3224.0</v>
      </c>
    </row>
    <row r="248">
      <c r="A248" s="2" t="s">
        <v>249</v>
      </c>
      <c r="B248" s="3"/>
      <c r="C248" s="4">
        <v>35423.98055555556</v>
      </c>
      <c r="D248" s="5">
        <v>3461.0</v>
      </c>
    </row>
    <row r="249">
      <c r="A249" s="2" t="s">
        <v>250</v>
      </c>
      <c r="B249" s="3"/>
      <c r="C249" s="4">
        <v>35423.98055555556</v>
      </c>
      <c r="D249" s="5">
        <v>3459.0</v>
      </c>
    </row>
    <row r="250">
      <c r="A250" s="2" t="s">
        <v>251</v>
      </c>
      <c r="B250" s="3"/>
      <c r="C250" s="4">
        <v>35423.98055555556</v>
      </c>
      <c r="D250" s="5">
        <v>5634.0</v>
      </c>
    </row>
    <row r="251">
      <c r="A251" s="2" t="s">
        <v>252</v>
      </c>
      <c r="B251" s="3"/>
      <c r="C251" s="4">
        <v>35423.98055555556</v>
      </c>
      <c r="D251" s="5">
        <v>3182.0</v>
      </c>
    </row>
    <row r="252">
      <c r="A252" s="2" t="s">
        <v>253</v>
      </c>
      <c r="B252" s="3"/>
      <c r="C252" s="4">
        <v>35423.98055555556</v>
      </c>
      <c r="D252" s="5">
        <v>3520.0</v>
      </c>
    </row>
    <row r="253">
      <c r="A253" s="2" t="s">
        <v>254</v>
      </c>
      <c r="B253" s="3"/>
      <c r="C253" s="4">
        <v>35423.98055555556</v>
      </c>
      <c r="D253" s="5">
        <v>3523.0</v>
      </c>
    </row>
    <row r="254">
      <c r="A254" s="2" t="s">
        <v>255</v>
      </c>
      <c r="B254" s="3"/>
      <c r="C254" s="4">
        <v>35423.98055555556</v>
      </c>
      <c r="D254" s="5">
        <v>2879.0</v>
      </c>
    </row>
    <row r="255">
      <c r="A255" s="2" t="s">
        <v>256</v>
      </c>
      <c r="B255" s="3"/>
      <c r="C255" s="4">
        <v>35423.98055555556</v>
      </c>
      <c r="D255" s="5">
        <v>2641.0</v>
      </c>
    </row>
    <row r="256">
      <c r="A256" s="2" t="s">
        <v>257</v>
      </c>
      <c r="B256" s="3"/>
      <c r="C256" s="4">
        <v>35423.98055555556</v>
      </c>
      <c r="D256" s="5">
        <v>10480.0</v>
      </c>
    </row>
    <row r="257">
      <c r="A257" s="2" t="s">
        <v>258</v>
      </c>
      <c r="B257" s="3"/>
      <c r="C257" s="4">
        <v>35423.98055555556</v>
      </c>
      <c r="D257" s="5">
        <v>3036.0</v>
      </c>
    </row>
    <row r="258">
      <c r="A258" s="2" t="s">
        <v>259</v>
      </c>
      <c r="B258" s="3"/>
      <c r="C258" s="4">
        <v>35423.98055555556</v>
      </c>
      <c r="D258" s="5">
        <v>3042.0</v>
      </c>
    </row>
    <row r="259">
      <c r="A259" s="2" t="s">
        <v>260</v>
      </c>
      <c r="B259" s="3"/>
      <c r="C259" s="4">
        <v>35423.98055555556</v>
      </c>
      <c r="D259" s="5">
        <v>10275.0</v>
      </c>
    </row>
    <row r="260">
      <c r="A260" s="2" t="s">
        <v>261</v>
      </c>
      <c r="B260" s="3"/>
      <c r="C260" s="4">
        <v>35423.98055555556</v>
      </c>
      <c r="D260" s="5">
        <v>2659.0</v>
      </c>
    </row>
    <row r="261">
      <c r="A261" s="2" t="s">
        <v>262</v>
      </c>
      <c r="B261" s="3"/>
      <c r="C261" s="4">
        <v>35423.98055555556</v>
      </c>
      <c r="D261" s="5">
        <v>2645.0</v>
      </c>
    </row>
    <row r="262">
      <c r="A262" s="2" t="s">
        <v>263</v>
      </c>
      <c r="B262" s="3"/>
      <c r="C262" s="4">
        <v>35423.98055555556</v>
      </c>
      <c r="D262" s="5">
        <v>2687.0</v>
      </c>
    </row>
    <row r="263">
      <c r="A263" s="2" t="s">
        <v>264</v>
      </c>
      <c r="B263" s="3"/>
      <c r="C263" s="4">
        <v>35423.98055555556</v>
      </c>
      <c r="D263" s="5">
        <v>3311.0</v>
      </c>
    </row>
    <row r="264">
      <c r="A264" s="2" t="s">
        <v>265</v>
      </c>
      <c r="B264" s="3"/>
      <c r="C264" s="4">
        <v>35423.98055555556</v>
      </c>
      <c r="D264" s="5">
        <v>4030.0</v>
      </c>
    </row>
    <row r="265">
      <c r="A265" s="2" t="s">
        <v>266</v>
      </c>
      <c r="B265" s="3"/>
      <c r="C265" s="4">
        <v>35423.98055555556</v>
      </c>
      <c r="D265" s="5">
        <v>2963.0</v>
      </c>
    </row>
    <row r="266">
      <c r="A266" s="2" t="s">
        <v>267</v>
      </c>
      <c r="B266" s="3"/>
      <c r="C266" s="4">
        <v>35423.98055555556</v>
      </c>
      <c r="D266" s="5">
        <v>4930.0</v>
      </c>
    </row>
    <row r="267">
      <c r="A267" s="2" t="s">
        <v>268</v>
      </c>
      <c r="B267" s="3"/>
      <c r="C267" s="4">
        <v>35423.98055555556</v>
      </c>
      <c r="D267" s="5">
        <v>10344.0</v>
      </c>
    </row>
    <row r="268">
      <c r="A268" s="2" t="s">
        <v>269</v>
      </c>
      <c r="B268" s="3"/>
      <c r="C268" s="4">
        <v>35423.98055555556</v>
      </c>
      <c r="D268" s="5">
        <v>10723.0</v>
      </c>
    </row>
    <row r="269">
      <c r="A269" s="2" t="s">
        <v>270</v>
      </c>
      <c r="B269" s="3"/>
      <c r="C269" s="4">
        <v>35423.98055555556</v>
      </c>
      <c r="D269" s="5">
        <v>10720.0</v>
      </c>
    </row>
    <row r="270">
      <c r="A270" s="2" t="s">
        <v>271</v>
      </c>
      <c r="B270" s="3"/>
      <c r="C270" s="4">
        <v>35423.98055555556</v>
      </c>
      <c r="D270" s="5">
        <v>3103.0</v>
      </c>
    </row>
    <row r="271">
      <c r="A271" s="2" t="s">
        <v>272</v>
      </c>
      <c r="B271" s="3"/>
      <c r="C271" s="4">
        <v>35423.98055555556</v>
      </c>
      <c r="D271" s="5">
        <v>3310.0</v>
      </c>
    </row>
    <row r="272">
      <c r="A272" s="2" t="s">
        <v>273</v>
      </c>
      <c r="B272" s="3"/>
      <c r="C272" s="4">
        <v>35423.98055555556</v>
      </c>
      <c r="D272" s="5">
        <v>12310.0</v>
      </c>
    </row>
    <row r="273">
      <c r="A273" s="2" t="s">
        <v>274</v>
      </c>
      <c r="B273" s="3"/>
      <c r="C273" s="4">
        <v>35423.98055555556</v>
      </c>
      <c r="D273" s="5">
        <v>1784.0</v>
      </c>
    </row>
    <row r="274">
      <c r="A274" s="2" t="s">
        <v>275</v>
      </c>
      <c r="B274" s="3"/>
      <c r="C274" s="4">
        <v>35423.98055555556</v>
      </c>
      <c r="D274" s="5">
        <v>3129.0</v>
      </c>
    </row>
    <row r="275">
      <c r="A275" s="2" t="s">
        <v>276</v>
      </c>
      <c r="B275" s="3"/>
      <c r="C275" s="4">
        <v>35423.98055555556</v>
      </c>
      <c r="D275" s="5">
        <v>7777.0</v>
      </c>
    </row>
    <row r="276">
      <c r="A276" s="2" t="s">
        <v>277</v>
      </c>
      <c r="B276" s="3"/>
      <c r="C276" s="4">
        <v>35423.98055555556</v>
      </c>
      <c r="D276" s="5">
        <v>5996.0</v>
      </c>
    </row>
    <row r="277">
      <c r="A277" s="2" t="s">
        <v>278</v>
      </c>
      <c r="B277" s="3"/>
      <c r="C277" s="4">
        <v>35423.98055555556</v>
      </c>
      <c r="D277" s="5">
        <v>2454.0</v>
      </c>
    </row>
    <row r="278">
      <c r="A278" s="2" t="s">
        <v>279</v>
      </c>
      <c r="B278" s="3"/>
      <c r="C278" s="4">
        <v>35423.98055555556</v>
      </c>
      <c r="D278" s="5">
        <v>6110.0</v>
      </c>
    </row>
    <row r="279">
      <c r="A279" s="2" t="s">
        <v>280</v>
      </c>
      <c r="B279" s="3"/>
      <c r="C279" s="4">
        <v>35423.98055555556</v>
      </c>
      <c r="D279" s="5">
        <v>6103.0</v>
      </c>
    </row>
    <row r="280">
      <c r="A280" s="2" t="s">
        <v>281</v>
      </c>
      <c r="B280" s="3"/>
      <c r="C280" s="4">
        <v>35423.98055555556</v>
      </c>
      <c r="D280" s="5">
        <v>3161.0</v>
      </c>
    </row>
    <row r="281">
      <c r="A281" s="2" t="s">
        <v>282</v>
      </c>
      <c r="B281" s="3"/>
      <c r="C281" s="4">
        <v>35423.98055555556</v>
      </c>
      <c r="D281" s="5">
        <v>2997.0</v>
      </c>
    </row>
    <row r="282">
      <c r="A282" s="2" t="s">
        <v>283</v>
      </c>
      <c r="B282" s="3"/>
      <c r="C282" s="4">
        <v>35423.98055555556</v>
      </c>
      <c r="D282" s="5">
        <v>4545.0</v>
      </c>
    </row>
    <row r="283">
      <c r="A283" s="2" t="s">
        <v>284</v>
      </c>
      <c r="B283" s="3"/>
      <c r="C283" s="4">
        <v>35423.98055555556</v>
      </c>
      <c r="D283" s="5">
        <v>3037.0</v>
      </c>
    </row>
    <row r="284">
      <c r="A284" s="2" t="s">
        <v>285</v>
      </c>
      <c r="B284" s="3"/>
      <c r="C284" s="4">
        <v>35423.98055555556</v>
      </c>
      <c r="D284" s="5">
        <v>2891.0</v>
      </c>
    </row>
    <row r="285">
      <c r="A285" s="2" t="s">
        <v>286</v>
      </c>
      <c r="B285" s="3"/>
      <c r="C285" s="4">
        <v>35423.98055555556</v>
      </c>
      <c r="D285" s="5">
        <v>5094.0</v>
      </c>
    </row>
    <row r="286">
      <c r="A286" s="2" t="s">
        <v>287</v>
      </c>
      <c r="B286" s="3"/>
      <c r="C286" s="4">
        <v>35423.98055555556</v>
      </c>
      <c r="D286" s="5">
        <v>3039.0</v>
      </c>
    </row>
    <row r="287">
      <c r="A287" s="2" t="s">
        <v>288</v>
      </c>
      <c r="B287" s="3"/>
      <c r="C287" s="4">
        <v>35423.98055555556</v>
      </c>
      <c r="D287" s="5">
        <v>3357.0</v>
      </c>
    </row>
    <row r="288">
      <c r="A288" s="2" t="s">
        <v>289</v>
      </c>
      <c r="B288" s="3"/>
      <c r="C288" s="4">
        <v>35423.98055555556</v>
      </c>
      <c r="D288" s="5">
        <v>3430.0</v>
      </c>
    </row>
    <row r="289">
      <c r="A289" s="2" t="s">
        <v>290</v>
      </c>
      <c r="B289" s="3"/>
      <c r="C289" s="4">
        <v>35423.98055555556</v>
      </c>
      <c r="D289" s="5">
        <v>2867.0</v>
      </c>
    </row>
    <row r="290">
      <c r="A290" s="2" t="s">
        <v>291</v>
      </c>
      <c r="B290" s="3"/>
      <c r="C290" s="4">
        <v>35423.98055555556</v>
      </c>
      <c r="D290" s="5">
        <v>11112.0</v>
      </c>
    </row>
    <row r="291">
      <c r="A291" s="2" t="s">
        <v>292</v>
      </c>
      <c r="B291" s="3"/>
      <c r="C291" s="4">
        <v>35423.98055555556</v>
      </c>
      <c r="D291" s="5">
        <v>4623.0</v>
      </c>
    </row>
    <row r="292">
      <c r="A292" s="2" t="s">
        <v>293</v>
      </c>
      <c r="B292" s="3"/>
      <c r="C292" s="4">
        <v>35423.98055555556</v>
      </c>
      <c r="D292" s="5">
        <v>2860.0</v>
      </c>
    </row>
    <row r="293">
      <c r="A293" s="2" t="s">
        <v>294</v>
      </c>
      <c r="B293" s="3"/>
      <c r="C293" s="4">
        <v>35423.98055555556</v>
      </c>
      <c r="D293" s="5">
        <v>2090.0</v>
      </c>
    </row>
    <row r="294">
      <c r="A294" s="2" t="s">
        <v>295</v>
      </c>
      <c r="B294" s="3"/>
      <c r="C294" s="4">
        <v>35423.98055555556</v>
      </c>
      <c r="D294" s="5">
        <v>2299.0</v>
      </c>
    </row>
    <row r="295">
      <c r="A295" s="2" t="s">
        <v>296</v>
      </c>
      <c r="B295" s="3"/>
      <c r="C295" s="4">
        <v>35423.98055555556</v>
      </c>
      <c r="D295" s="5">
        <v>3022.0</v>
      </c>
    </row>
    <row r="296">
      <c r="A296" s="2" t="s">
        <v>297</v>
      </c>
      <c r="B296" s="3"/>
      <c r="C296" s="4">
        <v>35423.98055555556</v>
      </c>
      <c r="D296" s="5">
        <v>3284.0</v>
      </c>
    </row>
    <row r="297">
      <c r="A297" s="2" t="s">
        <v>298</v>
      </c>
      <c r="B297" s="3"/>
      <c r="C297" s="4">
        <v>35423.98055555556</v>
      </c>
      <c r="D297" s="5">
        <v>2907.0</v>
      </c>
    </row>
    <row r="298">
      <c r="A298" s="2" t="s">
        <v>299</v>
      </c>
      <c r="B298" s="3"/>
      <c r="C298" s="4">
        <v>35423.98055555556</v>
      </c>
      <c r="D298" s="5">
        <v>2878.0</v>
      </c>
    </row>
    <row r="299">
      <c r="A299" s="2" t="s">
        <v>300</v>
      </c>
      <c r="B299" s="3"/>
      <c r="C299" s="4">
        <v>35423.98055555556</v>
      </c>
      <c r="D299" s="5">
        <v>15162.0</v>
      </c>
    </row>
    <row r="300">
      <c r="A300" s="2" t="s">
        <v>301</v>
      </c>
      <c r="B300" s="3"/>
      <c r="C300" s="4">
        <v>35423.98055555556</v>
      </c>
      <c r="D300" s="5">
        <v>15152.0</v>
      </c>
    </row>
    <row r="301">
      <c r="A301" s="2" t="s">
        <v>302</v>
      </c>
      <c r="B301" s="3"/>
      <c r="C301" s="4">
        <v>35423.98055555556</v>
      </c>
      <c r="D301" s="5">
        <v>15115.0</v>
      </c>
    </row>
    <row r="302">
      <c r="A302" s="2" t="s">
        <v>303</v>
      </c>
      <c r="B302" s="3"/>
      <c r="C302" s="4">
        <v>35423.98055555556</v>
      </c>
      <c r="D302" s="5">
        <v>5878.0</v>
      </c>
    </row>
    <row r="303">
      <c r="A303" s="2" t="s">
        <v>304</v>
      </c>
      <c r="B303" s="3"/>
      <c r="C303" s="4">
        <v>35423.98055555556</v>
      </c>
      <c r="D303" s="5">
        <v>3151.0</v>
      </c>
    </row>
    <row r="304">
      <c r="A304" s="2" t="s">
        <v>305</v>
      </c>
      <c r="B304" s="3"/>
      <c r="C304" s="4">
        <v>35423.98055555556</v>
      </c>
      <c r="D304" s="5">
        <v>3214.0</v>
      </c>
    </row>
    <row r="305">
      <c r="A305" s="2" t="s">
        <v>306</v>
      </c>
      <c r="B305" s="3"/>
      <c r="C305" s="4">
        <v>35423.98055555556</v>
      </c>
      <c r="D305" s="5">
        <v>3206.0</v>
      </c>
    </row>
    <row r="306">
      <c r="A306" s="2" t="s">
        <v>307</v>
      </c>
      <c r="B306" s="3"/>
      <c r="C306" s="4">
        <v>35423.98055555556</v>
      </c>
      <c r="D306" s="5">
        <v>2971.0</v>
      </c>
    </row>
    <row r="307">
      <c r="A307" s="2" t="s">
        <v>308</v>
      </c>
      <c r="B307" s="3"/>
      <c r="C307" s="4">
        <v>35423.98055555556</v>
      </c>
      <c r="D307" s="5">
        <v>3131.0</v>
      </c>
    </row>
    <row r="308">
      <c r="A308" s="2" t="s">
        <v>309</v>
      </c>
      <c r="B308" s="3"/>
      <c r="C308" s="4">
        <v>35423.98055555556</v>
      </c>
      <c r="D308" s="5">
        <v>4471.0</v>
      </c>
    </row>
    <row r="309">
      <c r="A309" s="2" t="s">
        <v>310</v>
      </c>
      <c r="B309" s="3"/>
      <c r="C309" s="4">
        <v>35423.98055555556</v>
      </c>
      <c r="D309" s="5">
        <v>1852.0</v>
      </c>
    </row>
    <row r="310">
      <c r="A310" s="2" t="s">
        <v>311</v>
      </c>
      <c r="B310" s="3"/>
      <c r="C310" s="4">
        <v>35423.98055555556</v>
      </c>
      <c r="D310" s="5">
        <v>1798.0</v>
      </c>
    </row>
    <row r="311">
      <c r="A311" s="2" t="s">
        <v>312</v>
      </c>
      <c r="B311" s="3"/>
      <c r="C311" s="4">
        <v>35423.98055555556</v>
      </c>
      <c r="D311" s="5">
        <v>3023.0</v>
      </c>
    </row>
    <row r="312">
      <c r="A312" s="2" t="s">
        <v>313</v>
      </c>
      <c r="B312" s="3"/>
      <c r="C312" s="4">
        <v>35423.98055555556</v>
      </c>
      <c r="D312" s="5">
        <v>1944.0</v>
      </c>
    </row>
    <row r="313">
      <c r="A313" s="2" t="s">
        <v>314</v>
      </c>
      <c r="B313" s="3"/>
      <c r="C313" s="4">
        <v>35423.98055555556</v>
      </c>
      <c r="D313" s="5">
        <v>3128.0</v>
      </c>
    </row>
    <row r="314">
      <c r="A314" s="2" t="s">
        <v>315</v>
      </c>
      <c r="B314" s="3"/>
      <c r="C314" s="4">
        <v>35423.98055555556</v>
      </c>
      <c r="D314" s="5">
        <v>2471.0</v>
      </c>
    </row>
    <row r="315">
      <c r="A315" s="2" t="s">
        <v>316</v>
      </c>
      <c r="B315" s="3"/>
      <c r="C315" s="4">
        <v>35423.98055555556</v>
      </c>
      <c r="D315" s="5">
        <v>3293.0</v>
      </c>
    </row>
    <row r="316">
      <c r="A316" s="2" t="s">
        <v>317</v>
      </c>
      <c r="B316" s="3"/>
      <c r="C316" s="4">
        <v>35423.98055555556</v>
      </c>
      <c r="D316" s="5">
        <v>8633.0</v>
      </c>
    </row>
    <row r="317">
      <c r="A317" s="2" t="s">
        <v>318</v>
      </c>
      <c r="B317" s="3"/>
      <c r="C317" s="4">
        <v>35423.98055555556</v>
      </c>
      <c r="D317" s="5">
        <v>1709.0</v>
      </c>
    </row>
    <row r="318">
      <c r="A318" s="2" t="s">
        <v>319</v>
      </c>
      <c r="B318" s="3"/>
      <c r="C318" s="4">
        <v>35423.98055555556</v>
      </c>
      <c r="D318" s="5">
        <v>3355.0</v>
      </c>
    </row>
    <row r="319">
      <c r="A319" s="2" t="s">
        <v>320</v>
      </c>
      <c r="B319" s="3"/>
      <c r="C319" s="4">
        <v>35423.98055555556</v>
      </c>
      <c r="D319" s="5">
        <v>969.0</v>
      </c>
    </row>
    <row r="320">
      <c r="A320" s="2" t="s">
        <v>321</v>
      </c>
      <c r="B320" s="3"/>
      <c r="C320" s="4">
        <v>35423.98055555556</v>
      </c>
      <c r="D320" s="5">
        <v>4465.0</v>
      </c>
    </row>
    <row r="321">
      <c r="A321" s="2" t="s">
        <v>322</v>
      </c>
      <c r="B321" s="3"/>
      <c r="C321" s="4">
        <v>35423.98055555556</v>
      </c>
      <c r="D321" s="5">
        <v>3375.0</v>
      </c>
    </row>
    <row r="322">
      <c r="A322" s="2" t="s">
        <v>323</v>
      </c>
      <c r="B322" s="3"/>
      <c r="C322" s="4">
        <v>35423.98055555556</v>
      </c>
      <c r="D322" s="5">
        <v>6129.0</v>
      </c>
    </row>
    <row r="323">
      <c r="A323" s="2" t="s">
        <v>324</v>
      </c>
      <c r="B323" s="3"/>
      <c r="C323" s="4">
        <v>35423.98055555556</v>
      </c>
      <c r="D323" s="5">
        <v>2789.0</v>
      </c>
    </row>
    <row r="324">
      <c r="A324" s="2" t="s">
        <v>325</v>
      </c>
      <c r="B324" s="3"/>
      <c r="C324" s="4">
        <v>35423.98055555556</v>
      </c>
      <c r="D324" s="5">
        <v>5969.0</v>
      </c>
    </row>
    <row r="325">
      <c r="A325" s="2" t="s">
        <v>326</v>
      </c>
      <c r="B325" s="3"/>
      <c r="C325" s="4">
        <v>35423.98055555556</v>
      </c>
      <c r="D325" s="5">
        <v>3275.0</v>
      </c>
    </row>
    <row r="326">
      <c r="A326" s="2" t="s">
        <v>327</v>
      </c>
      <c r="B326" s="3"/>
      <c r="C326" s="4">
        <v>35423.98055555556</v>
      </c>
      <c r="D326" s="5">
        <v>4117.0</v>
      </c>
    </row>
    <row r="327">
      <c r="A327" s="2" t="s">
        <v>328</v>
      </c>
      <c r="B327" s="3"/>
      <c r="C327" s="4">
        <v>35423.98055555556</v>
      </c>
      <c r="D327" s="5">
        <v>3280.0</v>
      </c>
    </row>
    <row r="328">
      <c r="A328" s="2" t="s">
        <v>329</v>
      </c>
      <c r="B328" s="3"/>
      <c r="C328" s="4">
        <v>35423.98055555556</v>
      </c>
      <c r="D328" s="5">
        <v>5564.0</v>
      </c>
    </row>
    <row r="329">
      <c r="A329" s="2" t="s">
        <v>330</v>
      </c>
      <c r="B329" s="3"/>
      <c r="C329" s="4">
        <v>35423.98055555556</v>
      </c>
      <c r="D329" s="5">
        <v>1841.0</v>
      </c>
    </row>
    <row r="330">
      <c r="A330" s="2" t="s">
        <v>331</v>
      </c>
      <c r="B330" s="3"/>
      <c r="C330" s="4">
        <v>35423.98055555556</v>
      </c>
      <c r="D330" s="5">
        <v>3083.0</v>
      </c>
    </row>
    <row r="331">
      <c r="A331" s="2" t="s">
        <v>332</v>
      </c>
      <c r="B331" s="3"/>
      <c r="C331" s="4">
        <v>35423.98055555556</v>
      </c>
      <c r="D331" s="5">
        <v>3077.0</v>
      </c>
    </row>
    <row r="332">
      <c r="A332" s="2" t="s">
        <v>333</v>
      </c>
      <c r="B332" s="3"/>
      <c r="C332" s="4">
        <v>35423.98055555556</v>
      </c>
      <c r="D332" s="5">
        <v>4285.0</v>
      </c>
    </row>
    <row r="333">
      <c r="A333" s="2" t="s">
        <v>334</v>
      </c>
      <c r="B333" s="3"/>
      <c r="C333" s="4">
        <v>35423.98055555556</v>
      </c>
      <c r="D333" s="5">
        <v>3216.0</v>
      </c>
    </row>
    <row r="334">
      <c r="A334" s="2" t="s">
        <v>335</v>
      </c>
      <c r="B334" s="3"/>
      <c r="C334" s="4">
        <v>35423.98055555556</v>
      </c>
      <c r="D334" s="5">
        <v>3105.0</v>
      </c>
    </row>
    <row r="335">
      <c r="A335" s="2" t="s">
        <v>336</v>
      </c>
      <c r="B335" s="3"/>
      <c r="C335" s="4">
        <v>35423.98055555556</v>
      </c>
      <c r="D335" s="5">
        <v>4571.0</v>
      </c>
    </row>
    <row r="336">
      <c r="A336" s="2" t="s">
        <v>337</v>
      </c>
      <c r="B336" s="3"/>
      <c r="C336" s="4">
        <v>35423.98055555556</v>
      </c>
      <c r="D336" s="5">
        <v>4543.0</v>
      </c>
    </row>
    <row r="337">
      <c r="A337" s="2" t="s">
        <v>338</v>
      </c>
      <c r="B337" s="3"/>
      <c r="C337" s="4">
        <v>35423.98055555556</v>
      </c>
      <c r="D337" s="5">
        <v>6188.0</v>
      </c>
    </row>
    <row r="338">
      <c r="A338" s="2" t="s">
        <v>339</v>
      </c>
      <c r="B338" s="3"/>
      <c r="C338" s="4">
        <v>35423.98055555556</v>
      </c>
      <c r="D338" s="5">
        <v>6182.0</v>
      </c>
    </row>
    <row r="339">
      <c r="A339" s="2" t="s">
        <v>340</v>
      </c>
      <c r="B339" s="3"/>
      <c r="C339" s="4">
        <v>35423.98055555556</v>
      </c>
      <c r="D339" s="5">
        <v>7951.0</v>
      </c>
    </row>
    <row r="340">
      <c r="A340" s="2" t="s">
        <v>341</v>
      </c>
      <c r="B340" s="3"/>
      <c r="C340" s="4">
        <v>35423.98055555556</v>
      </c>
      <c r="D340" s="5">
        <v>3024.0</v>
      </c>
    </row>
    <row r="341">
      <c r="A341" s="2" t="s">
        <v>342</v>
      </c>
      <c r="B341" s="3"/>
      <c r="C341" s="4">
        <v>35423.98055555556</v>
      </c>
      <c r="D341" s="5">
        <v>2705.0</v>
      </c>
    </row>
    <row r="342">
      <c r="A342" s="2" t="s">
        <v>343</v>
      </c>
      <c r="B342" s="3"/>
      <c r="C342" s="4">
        <v>35423.98055555556</v>
      </c>
      <c r="D342" s="5">
        <v>3255.0</v>
      </c>
    </row>
    <row r="343">
      <c r="A343" s="2" t="s">
        <v>344</v>
      </c>
      <c r="B343" s="3"/>
      <c r="C343" s="4">
        <v>35423.98055555556</v>
      </c>
      <c r="D343" s="5">
        <v>5640.0</v>
      </c>
    </row>
    <row r="344">
      <c r="A344" s="2" t="s">
        <v>345</v>
      </c>
      <c r="B344" s="3"/>
      <c r="C344" s="4">
        <v>35423.98055555556</v>
      </c>
      <c r="D344" s="5">
        <v>5668.0</v>
      </c>
    </row>
    <row r="345">
      <c r="A345" s="2" t="s">
        <v>346</v>
      </c>
      <c r="B345" s="3"/>
      <c r="C345" s="4">
        <v>35423.98055555556</v>
      </c>
      <c r="D345" s="5">
        <v>1320.0</v>
      </c>
    </row>
    <row r="346">
      <c r="A346" s="2" t="s">
        <v>347</v>
      </c>
      <c r="B346" s="3"/>
      <c r="C346" s="4">
        <v>35423.98055555556</v>
      </c>
      <c r="D346" s="5">
        <v>1970.0</v>
      </c>
    </row>
    <row r="347">
      <c r="A347" s="2" t="s">
        <v>348</v>
      </c>
      <c r="B347" s="3"/>
      <c r="C347" s="4">
        <v>35423.98055555556</v>
      </c>
      <c r="D347" s="5">
        <v>3178.0</v>
      </c>
    </row>
    <row r="348">
      <c r="A348" s="2" t="s">
        <v>349</v>
      </c>
      <c r="B348" s="3"/>
      <c r="C348" s="4">
        <v>35423.98055555556</v>
      </c>
      <c r="D348" s="5">
        <v>3180.0</v>
      </c>
    </row>
    <row r="349">
      <c r="A349" s="2" t="s">
        <v>350</v>
      </c>
      <c r="B349" s="3"/>
      <c r="C349" s="4">
        <v>35423.98055555556</v>
      </c>
      <c r="D349" s="5">
        <v>3322.0</v>
      </c>
    </row>
    <row r="350">
      <c r="A350" s="2" t="s">
        <v>351</v>
      </c>
      <c r="B350" s="3"/>
      <c r="C350" s="4">
        <v>35423.98055555556</v>
      </c>
      <c r="D350" s="5">
        <v>3314.0</v>
      </c>
    </row>
    <row r="351">
      <c r="A351" s="2" t="s">
        <v>352</v>
      </c>
      <c r="B351" s="3"/>
      <c r="C351" s="4">
        <v>35423.98055555556</v>
      </c>
      <c r="D351" s="5">
        <v>2601.0</v>
      </c>
    </row>
    <row r="352">
      <c r="A352" s="2" t="s">
        <v>353</v>
      </c>
      <c r="B352" s="3"/>
      <c r="C352" s="4">
        <v>35423.98055555556</v>
      </c>
      <c r="D352" s="5">
        <v>5396.0</v>
      </c>
    </row>
    <row r="353">
      <c r="A353" s="2" t="s">
        <v>354</v>
      </c>
      <c r="B353" s="3"/>
      <c r="C353" s="4">
        <v>35423.98055555556</v>
      </c>
      <c r="D353" s="5">
        <v>3180.0</v>
      </c>
    </row>
    <row r="354">
      <c r="A354" s="2" t="s">
        <v>355</v>
      </c>
      <c r="B354" s="3"/>
      <c r="C354" s="4">
        <v>35423.98055555556</v>
      </c>
      <c r="D354" s="5">
        <v>3174.0</v>
      </c>
    </row>
    <row r="355">
      <c r="A355" s="2" t="s">
        <v>356</v>
      </c>
      <c r="B355" s="3"/>
      <c r="C355" s="4">
        <v>35423.98055555556</v>
      </c>
      <c r="D355" s="5">
        <v>5741.0</v>
      </c>
    </row>
    <row r="356">
      <c r="A356" s="2" t="s">
        <v>357</v>
      </c>
      <c r="B356" s="3"/>
      <c r="C356" s="4">
        <v>35423.98055555556</v>
      </c>
      <c r="D356" s="5">
        <v>4723.0</v>
      </c>
    </row>
    <row r="357">
      <c r="A357" s="2" t="s">
        <v>358</v>
      </c>
      <c r="B357" s="3"/>
      <c r="C357" s="4">
        <v>35423.98055555556</v>
      </c>
      <c r="D357" s="5">
        <v>3217.0</v>
      </c>
    </row>
    <row r="358">
      <c r="A358" s="2" t="s">
        <v>359</v>
      </c>
      <c r="B358" s="3"/>
      <c r="C358" s="4">
        <v>35423.98055555556</v>
      </c>
      <c r="D358" s="5">
        <v>6120.0</v>
      </c>
    </row>
    <row r="359">
      <c r="A359" s="2" t="s">
        <v>360</v>
      </c>
      <c r="B359" s="3"/>
      <c r="C359" s="4">
        <v>35423.98055555556</v>
      </c>
      <c r="D359" s="5">
        <v>6259.0</v>
      </c>
    </row>
    <row r="360">
      <c r="A360" s="2" t="s">
        <v>361</v>
      </c>
      <c r="B360" s="3"/>
      <c r="C360" s="4">
        <v>35423.98055555556</v>
      </c>
      <c r="D360" s="5">
        <v>6246.0</v>
      </c>
    </row>
    <row r="361">
      <c r="A361" s="2" t="s">
        <v>362</v>
      </c>
      <c r="B361" s="3"/>
      <c r="C361" s="4">
        <v>35423.98055555556</v>
      </c>
      <c r="D361" s="5">
        <v>2969.0</v>
      </c>
    </row>
    <row r="362">
      <c r="A362" s="2" t="s">
        <v>363</v>
      </c>
      <c r="B362" s="3"/>
      <c r="C362" s="4">
        <v>35423.98055555556</v>
      </c>
      <c r="D362" s="5">
        <v>3432.0</v>
      </c>
    </row>
    <row r="363">
      <c r="A363" s="2" t="s">
        <v>364</v>
      </c>
      <c r="B363" s="3"/>
      <c r="C363" s="4">
        <v>35423.98055555556</v>
      </c>
      <c r="D363" s="5">
        <v>3371.0</v>
      </c>
    </row>
    <row r="364">
      <c r="A364" s="2" t="s">
        <v>365</v>
      </c>
      <c r="B364" s="3"/>
      <c r="C364" s="4">
        <v>35423.98055555556</v>
      </c>
      <c r="D364" s="5">
        <v>3554.0</v>
      </c>
    </row>
    <row r="365">
      <c r="A365" s="2" t="s">
        <v>366</v>
      </c>
      <c r="B365" s="3"/>
      <c r="C365" s="4">
        <v>35423.98055555556</v>
      </c>
      <c r="D365" s="5">
        <v>3413.0</v>
      </c>
    </row>
    <row r="366">
      <c r="A366" s="2" t="s">
        <v>367</v>
      </c>
      <c r="B366" s="3"/>
      <c r="C366" s="4">
        <v>35423.98055555556</v>
      </c>
      <c r="D366" s="5">
        <v>3170.0</v>
      </c>
    </row>
    <row r="367">
      <c r="A367" s="2" t="s">
        <v>368</v>
      </c>
      <c r="B367" s="3"/>
      <c r="C367" s="4">
        <v>35423.98055555556</v>
      </c>
      <c r="D367" s="5">
        <v>3514.0</v>
      </c>
    </row>
    <row r="368">
      <c r="A368" s="2" t="s">
        <v>369</v>
      </c>
      <c r="B368" s="3"/>
      <c r="C368" s="4">
        <v>35423.98055555556</v>
      </c>
      <c r="D368" s="5">
        <v>3503.0</v>
      </c>
    </row>
    <row r="369">
      <c r="A369" s="2" t="s">
        <v>370</v>
      </c>
      <c r="B369" s="3"/>
      <c r="C369" s="4">
        <v>35423.98055555556</v>
      </c>
      <c r="D369" s="5">
        <v>3094.0</v>
      </c>
    </row>
    <row r="370">
      <c r="A370" s="2" t="s">
        <v>371</v>
      </c>
      <c r="B370" s="3"/>
      <c r="C370" s="4">
        <v>35423.98055555556</v>
      </c>
      <c r="D370" s="5">
        <v>5161.0</v>
      </c>
    </row>
    <row r="371">
      <c r="A371" s="2" t="s">
        <v>372</v>
      </c>
      <c r="B371" s="3"/>
      <c r="C371" s="4">
        <v>35423.98055555556</v>
      </c>
      <c r="D371" s="5">
        <v>3212.0</v>
      </c>
    </row>
    <row r="372">
      <c r="A372" s="2" t="s">
        <v>373</v>
      </c>
      <c r="B372" s="3"/>
      <c r="C372" s="4">
        <v>35423.98055555556</v>
      </c>
      <c r="D372" s="5">
        <v>3711.0</v>
      </c>
    </row>
    <row r="373">
      <c r="A373" s="2" t="s">
        <v>374</v>
      </c>
      <c r="B373" s="3"/>
      <c r="C373" s="4">
        <v>35423.98055555556</v>
      </c>
      <c r="D373" s="5">
        <v>1903.0</v>
      </c>
    </row>
    <row r="374">
      <c r="A374" s="2" t="s">
        <v>375</v>
      </c>
      <c r="B374" s="3"/>
      <c r="C374" s="4">
        <v>35423.98055555556</v>
      </c>
      <c r="D374" s="5">
        <v>1988.0</v>
      </c>
    </row>
    <row r="375">
      <c r="A375" s="2" t="s">
        <v>376</v>
      </c>
      <c r="B375" s="3"/>
      <c r="C375" s="4">
        <v>35423.98055555556</v>
      </c>
      <c r="D375" s="5">
        <v>1856.0</v>
      </c>
    </row>
    <row r="376">
      <c r="A376" s="2" t="s">
        <v>377</v>
      </c>
      <c r="B376" s="3"/>
      <c r="C376" s="4">
        <v>35423.98055555556</v>
      </c>
      <c r="D376" s="5">
        <v>2902.0</v>
      </c>
    </row>
    <row r="377">
      <c r="A377" s="2" t="s">
        <v>378</v>
      </c>
      <c r="B377" s="3"/>
      <c r="C377" s="4">
        <v>35423.98055555556</v>
      </c>
      <c r="D377" s="5">
        <v>2929.0</v>
      </c>
    </row>
    <row r="378">
      <c r="A378" s="2" t="s">
        <v>379</v>
      </c>
      <c r="B378" s="3"/>
      <c r="C378" s="4">
        <v>35423.98055555556</v>
      </c>
      <c r="D378" s="5">
        <v>3033.0</v>
      </c>
    </row>
    <row r="379">
      <c r="A379" s="2" t="s">
        <v>380</v>
      </c>
      <c r="B379" s="3"/>
      <c r="C379" s="4">
        <v>35423.98055555556</v>
      </c>
      <c r="D379" s="5">
        <v>3040.0</v>
      </c>
    </row>
    <row r="380">
      <c r="A380" s="2" t="s">
        <v>381</v>
      </c>
      <c r="B380" s="3"/>
      <c r="C380" s="4">
        <v>35423.98055555556</v>
      </c>
      <c r="D380" s="5">
        <v>3005.0</v>
      </c>
    </row>
    <row r="381">
      <c r="A381" s="2" t="s">
        <v>382</v>
      </c>
      <c r="B381" s="3"/>
      <c r="C381" s="4">
        <v>35423.98055555556</v>
      </c>
      <c r="D381" s="5">
        <v>2901.0</v>
      </c>
    </row>
    <row r="382">
      <c r="A382" s="2" t="s">
        <v>383</v>
      </c>
      <c r="B382" s="3"/>
      <c r="C382" s="4">
        <v>35423.98055555556</v>
      </c>
      <c r="D382" s="5">
        <v>2767.0</v>
      </c>
    </row>
    <row r="383">
      <c r="A383" s="2" t="s">
        <v>384</v>
      </c>
      <c r="B383" s="3"/>
      <c r="C383" s="4">
        <v>35423.98055555556</v>
      </c>
      <c r="D383" s="5">
        <v>3143.0</v>
      </c>
    </row>
    <row r="384">
      <c r="A384" s="2" t="s">
        <v>385</v>
      </c>
      <c r="B384" s="3"/>
      <c r="C384" s="4">
        <v>35423.98055555556</v>
      </c>
      <c r="D384" s="5">
        <v>6742.0</v>
      </c>
    </row>
    <row r="385">
      <c r="A385" s="2" t="s">
        <v>386</v>
      </c>
      <c r="B385" s="3"/>
      <c r="C385" s="4">
        <v>35423.98055555556</v>
      </c>
      <c r="D385" s="5">
        <v>3317.0</v>
      </c>
    </row>
    <row r="386">
      <c r="A386" s="2" t="s">
        <v>387</v>
      </c>
      <c r="B386" s="3"/>
      <c r="C386" s="4">
        <v>35423.98055555556</v>
      </c>
      <c r="D386" s="5">
        <v>1829.0</v>
      </c>
    </row>
    <row r="387">
      <c r="A387" s="2" t="s">
        <v>388</v>
      </c>
      <c r="B387" s="3"/>
      <c r="C387" s="4">
        <v>35423.98055555556</v>
      </c>
      <c r="D387" s="5">
        <v>1852.0</v>
      </c>
    </row>
    <row r="388">
      <c r="A388" s="2" t="s">
        <v>389</v>
      </c>
      <c r="B388" s="3"/>
      <c r="C388" s="4">
        <v>35423.98055555556</v>
      </c>
      <c r="D388" s="5">
        <v>3010.0</v>
      </c>
    </row>
    <row r="389">
      <c r="A389" s="2" t="s">
        <v>390</v>
      </c>
      <c r="B389" s="3"/>
      <c r="C389" s="4">
        <v>35423.98055555556</v>
      </c>
      <c r="D389" s="5">
        <v>2929.0</v>
      </c>
    </row>
    <row r="390">
      <c r="A390" s="2" t="s">
        <v>391</v>
      </c>
      <c r="B390" s="3"/>
      <c r="C390" s="4">
        <v>35423.98055555556</v>
      </c>
      <c r="D390" s="5">
        <v>5187.0</v>
      </c>
    </row>
    <row r="391">
      <c r="A391" s="2" t="s">
        <v>392</v>
      </c>
      <c r="B391" s="3"/>
      <c r="C391" s="4">
        <v>35423.98055555556</v>
      </c>
      <c r="D391" s="5">
        <v>5972.0</v>
      </c>
    </row>
    <row r="392">
      <c r="A392" s="2" t="s">
        <v>393</v>
      </c>
      <c r="B392" s="3"/>
      <c r="C392" s="4">
        <v>35423.98055555556</v>
      </c>
      <c r="D392" s="5">
        <v>3072.0</v>
      </c>
    </row>
    <row r="393">
      <c r="A393" s="2" t="s">
        <v>394</v>
      </c>
      <c r="B393" s="3"/>
      <c r="C393" s="4">
        <v>35423.98055555556</v>
      </c>
      <c r="D393" s="5">
        <v>3370.0</v>
      </c>
    </row>
    <row r="394">
      <c r="A394" s="2" t="s">
        <v>395</v>
      </c>
      <c r="B394" s="3"/>
      <c r="C394" s="4">
        <v>35423.98055555556</v>
      </c>
      <c r="D394" s="5">
        <v>6056.0</v>
      </c>
    </row>
    <row r="395">
      <c r="A395" s="2" t="s">
        <v>396</v>
      </c>
      <c r="B395" s="3"/>
      <c r="C395" s="4">
        <v>35423.98055555556</v>
      </c>
      <c r="D395" s="5">
        <v>9849.0</v>
      </c>
    </row>
    <row r="396">
      <c r="A396" s="2" t="s">
        <v>397</v>
      </c>
      <c r="B396" s="3"/>
      <c r="C396" s="4">
        <v>35423.98055555556</v>
      </c>
      <c r="D396" s="5">
        <v>3233.0</v>
      </c>
    </row>
    <row r="397">
      <c r="A397" s="2" t="s">
        <v>398</v>
      </c>
      <c r="B397" s="3"/>
      <c r="C397" s="4">
        <v>35423.98055555556</v>
      </c>
      <c r="D397" s="5">
        <v>6207.0</v>
      </c>
    </row>
    <row r="398">
      <c r="A398" s="2" t="s">
        <v>399</v>
      </c>
      <c r="B398" s="3"/>
      <c r="C398" s="4">
        <v>35423.98055555556</v>
      </c>
      <c r="D398" s="5">
        <v>3470.0</v>
      </c>
    </row>
    <row r="399">
      <c r="A399" s="2" t="s">
        <v>400</v>
      </c>
      <c r="B399" s="3"/>
      <c r="C399" s="4">
        <v>35423.98055555556</v>
      </c>
      <c r="D399" s="5">
        <v>1753.0</v>
      </c>
    </row>
    <row r="400">
      <c r="A400" s="2" t="s">
        <v>401</v>
      </c>
      <c r="B400" s="3"/>
      <c r="C400" s="4">
        <v>35423.98055555556</v>
      </c>
      <c r="D400" s="5">
        <v>2546.0</v>
      </c>
    </row>
    <row r="401">
      <c r="A401" s="2" t="s">
        <v>402</v>
      </c>
      <c r="B401" s="3"/>
      <c r="C401" s="4">
        <v>35423.98055555556</v>
      </c>
      <c r="D401" s="5">
        <v>5916.0</v>
      </c>
    </row>
    <row r="402">
      <c r="A402" s="2" t="s">
        <v>403</v>
      </c>
      <c r="B402" s="3"/>
      <c r="C402" s="4">
        <v>35423.98055555556</v>
      </c>
      <c r="D402" s="5">
        <v>2913.0</v>
      </c>
    </row>
    <row r="403">
      <c r="A403" s="2" t="s">
        <v>404</v>
      </c>
      <c r="B403" s="3"/>
      <c r="C403" s="4">
        <v>35423.98055555556</v>
      </c>
      <c r="D403" s="5">
        <v>3478.0</v>
      </c>
    </row>
    <row r="404">
      <c r="A404" s="2" t="s">
        <v>405</v>
      </c>
      <c r="B404" s="3"/>
      <c r="C404" s="4">
        <v>35423.98055555556</v>
      </c>
      <c r="D404" s="5">
        <v>2.0139987E7</v>
      </c>
    </row>
    <row r="405">
      <c r="A405" s="2" t="s">
        <v>406</v>
      </c>
      <c r="B405" s="3"/>
      <c r="C405" s="4">
        <v>35423.98055555556</v>
      </c>
      <c r="D405" s="5">
        <v>4663.0</v>
      </c>
    </row>
    <row r="406">
      <c r="A406" s="2" t="s">
        <v>407</v>
      </c>
      <c r="B406" s="3"/>
      <c r="C406" s="4">
        <v>35423.98055555556</v>
      </c>
      <c r="D406" s="5">
        <v>2971.0</v>
      </c>
    </row>
    <row r="407">
      <c r="A407" s="2" t="s">
        <v>408</v>
      </c>
      <c r="B407" s="3"/>
      <c r="C407" s="4">
        <v>35423.98055555556</v>
      </c>
      <c r="D407" s="5">
        <v>9646.0</v>
      </c>
    </row>
    <row r="408">
      <c r="A408" s="2" t="s">
        <v>409</v>
      </c>
      <c r="B408" s="3"/>
      <c r="C408" s="4">
        <v>35423.98055555556</v>
      </c>
      <c r="D408" s="5">
        <v>9627.0</v>
      </c>
    </row>
    <row r="409">
      <c r="A409" s="2" t="s">
        <v>410</v>
      </c>
      <c r="B409" s="3"/>
      <c r="C409" s="4">
        <v>35423.98055555556</v>
      </c>
      <c r="D409" s="5">
        <v>2965.0</v>
      </c>
    </row>
    <row r="410">
      <c r="A410" s="2" t="s">
        <v>411</v>
      </c>
      <c r="B410" s="3"/>
      <c r="C410" s="4">
        <v>35423.98055555556</v>
      </c>
      <c r="D410" s="5">
        <v>3210.0</v>
      </c>
    </row>
    <row r="411">
      <c r="A411" s="2" t="s">
        <v>412</v>
      </c>
      <c r="B411" s="3"/>
      <c r="C411" s="4">
        <v>35423.98055555556</v>
      </c>
      <c r="D411" s="5">
        <v>6787.0</v>
      </c>
    </row>
    <row r="412">
      <c r="A412" s="2" t="s">
        <v>413</v>
      </c>
      <c r="B412" s="3"/>
      <c r="C412" s="4">
        <v>35423.98055555556</v>
      </c>
      <c r="D412" s="5">
        <v>6449.0</v>
      </c>
    </row>
    <row r="413">
      <c r="A413" s="2" t="s">
        <v>414</v>
      </c>
      <c r="B413" s="3"/>
      <c r="C413" s="4">
        <v>35423.98055555556</v>
      </c>
      <c r="D413" s="5">
        <v>2709.0</v>
      </c>
    </row>
    <row r="414">
      <c r="A414" s="2" t="s">
        <v>415</v>
      </c>
      <c r="B414" s="3"/>
      <c r="C414" s="4">
        <v>35423.98055555556</v>
      </c>
      <c r="D414" s="5">
        <v>3484.0</v>
      </c>
    </row>
    <row r="415">
      <c r="A415" s="2" t="s">
        <v>416</v>
      </c>
      <c r="B415" s="3"/>
      <c r="C415" s="4">
        <v>35423.98055555556</v>
      </c>
      <c r="D415" s="5">
        <v>3071.0</v>
      </c>
    </row>
    <row r="416">
      <c r="A416" s="2" t="s">
        <v>417</v>
      </c>
      <c r="B416" s="3"/>
      <c r="C416" s="4">
        <v>35423.98055555556</v>
      </c>
      <c r="D416" s="5">
        <v>2973.0</v>
      </c>
    </row>
    <row r="417">
      <c r="A417" s="2" t="s">
        <v>418</v>
      </c>
      <c r="B417" s="3"/>
      <c r="C417" s="4">
        <v>35423.98055555556</v>
      </c>
      <c r="D417" s="5">
        <v>1844.0</v>
      </c>
    </row>
    <row r="418">
      <c r="A418" s="2" t="s">
        <v>419</v>
      </c>
      <c r="B418" s="3"/>
      <c r="C418" s="4">
        <v>35423.98055555556</v>
      </c>
      <c r="D418" s="5">
        <v>3470.0</v>
      </c>
    </row>
    <row r="419">
      <c r="A419" s="2" t="s">
        <v>420</v>
      </c>
      <c r="B419" s="3"/>
      <c r="C419" s="4">
        <v>35423.98055555556</v>
      </c>
      <c r="D419" s="5">
        <v>3191.0</v>
      </c>
    </row>
    <row r="420">
      <c r="A420" s="2" t="s">
        <v>421</v>
      </c>
      <c r="B420" s="3"/>
      <c r="C420" s="4">
        <v>35423.98055555556</v>
      </c>
      <c r="D420" s="5">
        <v>3299.0</v>
      </c>
    </row>
    <row r="421">
      <c r="A421" s="2" t="s">
        <v>422</v>
      </c>
      <c r="B421" s="3"/>
      <c r="C421" s="4">
        <v>35423.98055555556</v>
      </c>
      <c r="D421" s="5">
        <v>3292.0</v>
      </c>
    </row>
    <row r="422">
      <c r="A422" s="2" t="s">
        <v>423</v>
      </c>
      <c r="B422" s="3"/>
      <c r="C422" s="4">
        <v>35423.98055555556</v>
      </c>
      <c r="D422" s="5">
        <v>2999.0</v>
      </c>
    </row>
    <row r="423">
      <c r="A423" s="2" t="s">
        <v>424</v>
      </c>
      <c r="B423" s="3"/>
      <c r="C423" s="4">
        <v>35423.98055555556</v>
      </c>
      <c r="D423" s="5">
        <v>2900.0</v>
      </c>
    </row>
    <row r="424">
      <c r="A424" s="2" t="s">
        <v>425</v>
      </c>
      <c r="B424" s="3"/>
      <c r="C424" s="4">
        <v>35423.98055555556</v>
      </c>
      <c r="D424" s="5">
        <v>2919.0</v>
      </c>
    </row>
    <row r="425">
      <c r="A425" s="2" t="s">
        <v>426</v>
      </c>
      <c r="B425" s="3"/>
      <c r="C425" s="4">
        <v>35423.98055555556</v>
      </c>
      <c r="D425" s="5">
        <v>3273.0</v>
      </c>
    </row>
    <row r="426">
      <c r="A426" s="2" t="s">
        <v>427</v>
      </c>
      <c r="B426" s="3"/>
      <c r="C426" s="4">
        <v>35423.98055555556</v>
      </c>
      <c r="D426" s="5">
        <v>6016.0</v>
      </c>
    </row>
    <row r="427">
      <c r="A427" s="2" t="s">
        <v>428</v>
      </c>
      <c r="B427" s="3"/>
      <c r="C427" s="4">
        <v>35423.98055555556</v>
      </c>
      <c r="D427" s="5">
        <v>5977.0</v>
      </c>
    </row>
    <row r="428">
      <c r="A428" s="2" t="s">
        <v>429</v>
      </c>
      <c r="B428" s="3"/>
      <c r="C428" s="4">
        <v>35423.98055555556</v>
      </c>
      <c r="D428" s="5">
        <v>2950.0</v>
      </c>
    </row>
    <row r="429">
      <c r="A429" s="2" t="s">
        <v>430</v>
      </c>
      <c r="B429" s="3"/>
      <c r="C429" s="4">
        <v>35423.98055555556</v>
      </c>
      <c r="D429" s="5">
        <v>3332.0</v>
      </c>
    </row>
    <row r="430">
      <c r="A430" s="2" t="s">
        <v>431</v>
      </c>
      <c r="B430" s="3"/>
      <c r="C430" s="4">
        <v>35423.98055555556</v>
      </c>
      <c r="D430" s="5">
        <v>3508.0</v>
      </c>
    </row>
    <row r="431">
      <c r="A431" s="2" t="s">
        <v>432</v>
      </c>
      <c r="B431" s="3"/>
      <c r="C431" s="4">
        <v>35423.98055555556</v>
      </c>
      <c r="D431" s="5">
        <v>1896.0</v>
      </c>
    </row>
    <row r="432">
      <c r="A432" s="2" t="s">
        <v>433</v>
      </c>
      <c r="B432" s="3"/>
      <c r="C432" s="4">
        <v>35423.98055555556</v>
      </c>
      <c r="D432" s="5">
        <v>3280.0</v>
      </c>
    </row>
    <row r="433">
      <c r="A433" s="2" t="s">
        <v>434</v>
      </c>
      <c r="B433" s="3"/>
      <c r="C433" s="4">
        <v>35423.98055555556</v>
      </c>
      <c r="D433" s="5">
        <v>3143.0</v>
      </c>
    </row>
    <row r="434">
      <c r="A434" s="2" t="s">
        <v>435</v>
      </c>
      <c r="B434" s="3"/>
      <c r="C434" s="4">
        <v>35423.98055555556</v>
      </c>
      <c r="D434" s="5">
        <v>3228.0</v>
      </c>
    </row>
    <row r="435">
      <c r="A435" s="2" t="s">
        <v>436</v>
      </c>
      <c r="B435" s="3"/>
      <c r="C435" s="4">
        <v>35423.98055555556</v>
      </c>
      <c r="D435" s="5">
        <v>3592.0</v>
      </c>
    </row>
    <row r="436">
      <c r="A436" s="2" t="s">
        <v>437</v>
      </c>
      <c r="B436" s="3"/>
      <c r="C436" s="4">
        <v>35423.98055555556</v>
      </c>
      <c r="D436" s="5">
        <v>2997.0</v>
      </c>
    </row>
    <row r="437">
      <c r="A437" s="2" t="s">
        <v>438</v>
      </c>
      <c r="B437" s="3"/>
      <c r="C437" s="4">
        <v>35423.98055555556</v>
      </c>
      <c r="D437" s="5">
        <v>5233.0</v>
      </c>
    </row>
    <row r="438">
      <c r="A438" s="2" t="s">
        <v>439</v>
      </c>
      <c r="B438" s="3"/>
      <c r="C438" s="4">
        <v>35423.98055555556</v>
      </c>
      <c r="D438" s="5">
        <v>3251.0</v>
      </c>
    </row>
    <row r="439">
      <c r="A439" s="2" t="s">
        <v>440</v>
      </c>
      <c r="B439" s="3"/>
      <c r="C439" s="4">
        <v>35423.98055555556</v>
      </c>
      <c r="D439" s="5">
        <v>8786.0</v>
      </c>
    </row>
    <row r="440">
      <c r="A440" s="2" t="s">
        <v>441</v>
      </c>
      <c r="B440" s="3"/>
      <c r="C440" s="4">
        <v>35423.98055555556</v>
      </c>
      <c r="D440" s="5">
        <v>3160.0</v>
      </c>
    </row>
    <row r="441">
      <c r="A441" s="2" t="s">
        <v>442</v>
      </c>
      <c r="B441" s="3"/>
      <c r="C441" s="4">
        <v>35423.98055555556</v>
      </c>
      <c r="D441" s="5">
        <v>3148.0</v>
      </c>
    </row>
    <row r="442">
      <c r="A442" s="2" t="s">
        <v>443</v>
      </c>
      <c r="B442" s="3"/>
      <c r="C442" s="4">
        <v>35423.98055555556</v>
      </c>
      <c r="D442" s="5">
        <v>3200.0</v>
      </c>
    </row>
    <row r="443">
      <c r="A443" s="2" t="s">
        <v>444</v>
      </c>
      <c r="B443" s="3"/>
      <c r="C443" s="4">
        <v>35423.98055555556</v>
      </c>
      <c r="D443" s="5">
        <v>3321.0</v>
      </c>
    </row>
    <row r="444">
      <c r="A444" s="2" t="s">
        <v>445</v>
      </c>
      <c r="B444" s="3"/>
      <c r="C444" s="4">
        <v>35423.98055555556</v>
      </c>
      <c r="D444" s="5">
        <v>3493.0</v>
      </c>
    </row>
    <row r="445">
      <c r="A445" s="2" t="s">
        <v>446</v>
      </c>
      <c r="B445" s="3"/>
      <c r="C445" s="4">
        <v>35423.98055555556</v>
      </c>
      <c r="D445" s="5">
        <v>25085.0</v>
      </c>
    </row>
    <row r="446">
      <c r="A446" s="2" t="s">
        <v>447</v>
      </c>
      <c r="B446" s="3"/>
      <c r="C446" s="4">
        <v>35423.98055555556</v>
      </c>
      <c r="D446" s="5">
        <v>3687.0</v>
      </c>
    </row>
    <row r="447">
      <c r="A447" s="2" t="s">
        <v>448</v>
      </c>
      <c r="B447" s="3"/>
      <c r="C447" s="4">
        <v>35423.98055555556</v>
      </c>
      <c r="D447" s="5">
        <v>3230.0</v>
      </c>
    </row>
    <row r="448">
      <c r="A448" s="2" t="s">
        <v>449</v>
      </c>
      <c r="B448" s="3"/>
      <c r="C448" s="4">
        <v>35423.98055555556</v>
      </c>
      <c r="D448" s="5">
        <v>3185.0</v>
      </c>
    </row>
    <row r="449">
      <c r="A449" s="2" t="s">
        <v>450</v>
      </c>
      <c r="B449" s="3"/>
      <c r="C449" s="4">
        <v>35423.98055555556</v>
      </c>
      <c r="D449" s="5">
        <v>3279.0</v>
      </c>
    </row>
    <row r="450">
      <c r="A450" s="2" t="s">
        <v>451</v>
      </c>
      <c r="B450" s="3"/>
      <c r="C450" s="4">
        <v>35423.98055555556</v>
      </c>
      <c r="D450" s="5">
        <v>8548.0</v>
      </c>
    </row>
    <row r="451">
      <c r="A451" s="2" t="s">
        <v>452</v>
      </c>
      <c r="B451" s="3"/>
      <c r="C451" s="4">
        <v>35423.98055555556</v>
      </c>
      <c r="D451" s="5">
        <v>9280.0</v>
      </c>
    </row>
    <row r="452">
      <c r="A452" s="2" t="s">
        <v>453</v>
      </c>
      <c r="B452" s="3"/>
      <c r="C452" s="4">
        <v>35423.98055555556</v>
      </c>
      <c r="D452" s="5">
        <v>2830.0</v>
      </c>
    </row>
    <row r="453">
      <c r="A453" s="2" t="s">
        <v>454</v>
      </c>
      <c r="B453" s="3"/>
      <c r="C453" s="4">
        <v>35423.98055555556</v>
      </c>
      <c r="D453" s="5">
        <v>5386.0</v>
      </c>
    </row>
    <row r="454">
      <c r="A454" s="2" t="s">
        <v>455</v>
      </c>
      <c r="B454" s="3"/>
      <c r="C454" s="4">
        <v>35423.98055555556</v>
      </c>
      <c r="D454" s="5">
        <v>5881.0</v>
      </c>
    </row>
    <row r="455">
      <c r="A455" s="2" t="s">
        <v>456</v>
      </c>
      <c r="B455" s="3"/>
      <c r="C455" s="4">
        <v>35423.98055555556</v>
      </c>
      <c r="D455" s="5">
        <v>3411.0</v>
      </c>
    </row>
    <row r="456">
      <c r="A456" s="2" t="s">
        <v>457</v>
      </c>
      <c r="B456" s="3"/>
      <c r="C456" s="4">
        <v>35423.98055555556</v>
      </c>
      <c r="D456" s="5">
        <v>1785.0</v>
      </c>
    </row>
    <row r="457">
      <c r="A457" s="2" t="s">
        <v>458</v>
      </c>
      <c r="B457" s="3"/>
      <c r="C457" s="4">
        <v>35423.98055555556</v>
      </c>
      <c r="D457" s="5">
        <v>2541.0</v>
      </c>
    </row>
    <row r="458">
      <c r="A458" s="2" t="s">
        <v>459</v>
      </c>
      <c r="B458" s="3"/>
      <c r="C458" s="4">
        <v>35423.98055555556</v>
      </c>
      <c r="D458" s="5">
        <v>3454.0</v>
      </c>
    </row>
    <row r="459">
      <c r="A459" s="2" t="s">
        <v>460</v>
      </c>
      <c r="B459" s="3"/>
      <c r="C459" s="4">
        <v>35423.98055555556</v>
      </c>
      <c r="D459" s="5">
        <v>3440.0</v>
      </c>
    </row>
    <row r="460">
      <c r="A460" s="2" t="s">
        <v>461</v>
      </c>
      <c r="B460" s="3"/>
      <c r="C460" s="4">
        <v>35423.98055555556</v>
      </c>
      <c r="D460" s="5">
        <v>3047.0</v>
      </c>
    </row>
    <row r="461">
      <c r="A461" s="2" t="s">
        <v>462</v>
      </c>
      <c r="B461" s="3"/>
      <c r="C461" s="4">
        <v>35423.98055555556</v>
      </c>
      <c r="D461" s="5">
        <v>2696.0</v>
      </c>
    </row>
    <row r="462">
      <c r="A462" s="2" t="s">
        <v>463</v>
      </c>
      <c r="B462" s="3"/>
      <c r="C462" s="4">
        <v>35423.98055555556</v>
      </c>
      <c r="D462" s="5">
        <v>3149.0</v>
      </c>
    </row>
    <row r="463">
      <c r="A463" s="2" t="s">
        <v>464</v>
      </c>
      <c r="B463" s="3"/>
      <c r="C463" s="4">
        <v>35423.98055555556</v>
      </c>
      <c r="D463" s="5">
        <v>3145.0</v>
      </c>
    </row>
    <row r="464">
      <c r="A464" s="2" t="s">
        <v>465</v>
      </c>
      <c r="B464" s="3"/>
      <c r="C464" s="4">
        <v>35423.98055555556</v>
      </c>
      <c r="D464" s="5">
        <v>3003.0</v>
      </c>
    </row>
    <row r="465">
      <c r="A465" s="2" t="s">
        <v>466</v>
      </c>
      <c r="B465" s="3"/>
      <c r="C465" s="4">
        <v>35423.98055555556</v>
      </c>
      <c r="D465" s="5">
        <v>3387.0</v>
      </c>
    </row>
    <row r="466">
      <c r="A466" s="2" t="s">
        <v>467</v>
      </c>
      <c r="B466" s="3"/>
      <c r="C466" s="4">
        <v>35423.98055555556</v>
      </c>
      <c r="D466" s="5">
        <v>5092.0</v>
      </c>
    </row>
    <row r="467">
      <c r="A467" s="2" t="s">
        <v>468</v>
      </c>
      <c r="B467" s="3"/>
      <c r="C467" s="4">
        <v>35423.98055555556</v>
      </c>
      <c r="D467" s="5">
        <v>2256.0</v>
      </c>
    </row>
    <row r="468">
      <c r="A468" s="2" t="s">
        <v>469</v>
      </c>
      <c r="B468" s="3"/>
      <c r="C468" s="4">
        <v>35423.98055555556</v>
      </c>
      <c r="D468" s="5">
        <v>5957.0</v>
      </c>
    </row>
    <row r="469">
      <c r="A469" s="2" t="s">
        <v>470</v>
      </c>
      <c r="B469" s="3"/>
      <c r="C469" s="4">
        <v>35423.98055555556</v>
      </c>
      <c r="D469" s="5">
        <v>6208.0</v>
      </c>
    </row>
    <row r="470">
      <c r="A470" s="2" t="s">
        <v>471</v>
      </c>
      <c r="B470" s="3"/>
      <c r="C470" s="4">
        <v>35423.98055555556</v>
      </c>
      <c r="D470" s="5">
        <v>6207.0</v>
      </c>
    </row>
    <row r="471">
      <c r="A471" s="2" t="s">
        <v>472</v>
      </c>
      <c r="B471" s="3"/>
      <c r="C471" s="4">
        <v>35423.98055555556</v>
      </c>
      <c r="D471" s="5">
        <v>6047.0</v>
      </c>
    </row>
    <row r="472">
      <c r="A472" s="2" t="s">
        <v>473</v>
      </c>
      <c r="B472" s="3"/>
      <c r="C472" s="4">
        <v>35423.98055555556</v>
      </c>
      <c r="D472" s="5">
        <v>1832.0</v>
      </c>
    </row>
    <row r="473">
      <c r="A473" s="2" t="s">
        <v>474</v>
      </c>
      <c r="B473" s="3"/>
      <c r="C473" s="4">
        <v>35423.98055555556</v>
      </c>
      <c r="D473" s="5">
        <v>7606.0</v>
      </c>
    </row>
    <row r="474">
      <c r="A474" s="2" t="s">
        <v>475</v>
      </c>
      <c r="B474" s="3"/>
      <c r="C474" s="4">
        <v>35423.98055555556</v>
      </c>
      <c r="D474" s="5">
        <v>3117.0</v>
      </c>
    </row>
    <row r="475">
      <c r="A475" s="2" t="s">
        <v>476</v>
      </c>
      <c r="B475" s="3"/>
      <c r="C475" s="4">
        <v>35423.98055555556</v>
      </c>
      <c r="D475" s="5">
        <v>5199.0</v>
      </c>
    </row>
    <row r="476">
      <c r="A476" s="2" t="s">
        <v>477</v>
      </c>
      <c r="B476" s="3"/>
      <c r="C476" s="4">
        <v>35423.98055555556</v>
      </c>
      <c r="D476" s="5">
        <v>6634.0</v>
      </c>
    </row>
    <row r="477">
      <c r="A477" s="2" t="s">
        <v>478</v>
      </c>
      <c r="B477" s="3"/>
      <c r="C477" s="4">
        <v>35423.98055555556</v>
      </c>
      <c r="D477" s="5">
        <v>3165.0</v>
      </c>
    </row>
    <row r="478">
      <c r="A478" s="2" t="s">
        <v>479</v>
      </c>
      <c r="B478" s="3"/>
      <c r="C478" s="4">
        <v>35423.98055555556</v>
      </c>
      <c r="D478" s="5">
        <v>3157.0</v>
      </c>
    </row>
    <row r="479">
      <c r="A479" s="2" t="s">
        <v>480</v>
      </c>
      <c r="B479" s="3"/>
      <c r="C479" s="4">
        <v>35423.98055555556</v>
      </c>
      <c r="D479" s="5">
        <v>5367.0</v>
      </c>
    </row>
    <row r="480">
      <c r="A480" s="2" t="s">
        <v>481</v>
      </c>
      <c r="B480" s="3"/>
      <c r="C480" s="4">
        <v>35423.98055555556</v>
      </c>
      <c r="D480" s="5">
        <v>5706.0</v>
      </c>
    </row>
    <row r="481">
      <c r="A481" s="2" t="s">
        <v>482</v>
      </c>
      <c r="B481" s="3"/>
      <c r="C481" s="4">
        <v>35423.98055555556</v>
      </c>
      <c r="D481" s="5">
        <v>3330.0</v>
      </c>
    </row>
    <row r="482">
      <c r="A482" s="2" t="s">
        <v>483</v>
      </c>
      <c r="B482" s="3"/>
      <c r="C482" s="4">
        <v>35423.98055555556</v>
      </c>
      <c r="D482" s="5">
        <v>3268.0</v>
      </c>
    </row>
    <row r="483">
      <c r="A483" s="2" t="s">
        <v>484</v>
      </c>
      <c r="B483" s="3"/>
      <c r="C483" s="4">
        <v>35423.98055555556</v>
      </c>
      <c r="D483" s="5">
        <v>6261.0</v>
      </c>
    </row>
    <row r="484">
      <c r="A484" s="2" t="s">
        <v>485</v>
      </c>
      <c r="B484" s="3"/>
      <c r="C484" s="4">
        <v>35423.98055555556</v>
      </c>
      <c r="D484" s="5">
        <v>2909.0</v>
      </c>
    </row>
    <row r="485">
      <c r="A485" s="2" t="s">
        <v>486</v>
      </c>
      <c r="B485" s="3"/>
      <c r="C485" s="4">
        <v>35423.98055555556</v>
      </c>
      <c r="D485" s="5">
        <v>5596.0</v>
      </c>
    </row>
    <row r="486">
      <c r="A486" s="2" t="s">
        <v>487</v>
      </c>
      <c r="B486" s="3"/>
      <c r="C486" s="4">
        <v>35423.98055555556</v>
      </c>
      <c r="D486" s="5">
        <v>5536.0</v>
      </c>
    </row>
    <row r="487">
      <c r="A487" s="2" t="s">
        <v>488</v>
      </c>
      <c r="B487" s="3"/>
      <c r="C487" s="4">
        <v>35423.98055555556</v>
      </c>
      <c r="D487" s="5">
        <v>2572.0</v>
      </c>
    </row>
    <row r="488">
      <c r="A488" s="2" t="s">
        <v>489</v>
      </c>
      <c r="B488" s="3"/>
      <c r="C488" s="4">
        <v>35423.98055555556</v>
      </c>
      <c r="D488" s="5">
        <v>5567.0</v>
      </c>
    </row>
    <row r="489">
      <c r="A489" s="2" t="s">
        <v>490</v>
      </c>
      <c r="B489" s="3"/>
      <c r="C489" s="4">
        <v>35423.98055555556</v>
      </c>
      <c r="D489" s="5">
        <v>3230.0</v>
      </c>
    </row>
    <row r="490">
      <c r="A490" s="2" t="s">
        <v>491</v>
      </c>
      <c r="B490" s="3"/>
      <c r="C490" s="4">
        <v>35423.98055555556</v>
      </c>
      <c r="D490" s="5">
        <v>3273.0</v>
      </c>
    </row>
    <row r="491">
      <c r="A491" s="2" t="s">
        <v>492</v>
      </c>
      <c r="B491" s="3"/>
      <c r="C491" s="4">
        <v>35423.98055555556</v>
      </c>
      <c r="D491" s="5">
        <v>3215.0</v>
      </c>
    </row>
    <row r="492">
      <c r="A492" s="2" t="s">
        <v>493</v>
      </c>
      <c r="B492" s="3"/>
      <c r="C492" s="4">
        <v>35423.98055555556</v>
      </c>
      <c r="D492" s="5">
        <v>1865.0</v>
      </c>
    </row>
    <row r="493">
      <c r="A493" s="2" t="s">
        <v>494</v>
      </c>
      <c r="B493" s="3"/>
      <c r="C493" s="4">
        <v>35423.98055555556</v>
      </c>
      <c r="D493" s="5">
        <v>1853.0</v>
      </c>
    </row>
    <row r="494">
      <c r="A494" s="2" t="s">
        <v>495</v>
      </c>
      <c r="B494" s="3"/>
      <c r="C494" s="4">
        <v>35423.98055555556</v>
      </c>
      <c r="D494" s="5">
        <v>3323.0</v>
      </c>
    </row>
    <row r="495">
      <c r="A495" s="2" t="s">
        <v>496</v>
      </c>
      <c r="B495" s="3"/>
      <c r="C495" s="4">
        <v>35423.98055555556</v>
      </c>
      <c r="D495" s="5">
        <v>3430.0</v>
      </c>
    </row>
    <row r="496">
      <c r="A496" s="2" t="s">
        <v>497</v>
      </c>
      <c r="B496" s="3"/>
      <c r="C496" s="4">
        <v>35423.98055555556</v>
      </c>
      <c r="D496" s="5">
        <v>2465.0</v>
      </c>
    </row>
    <row r="497">
      <c r="A497" s="2" t="s">
        <v>498</v>
      </c>
      <c r="B497" s="3"/>
      <c r="C497" s="4">
        <v>35423.98055555556</v>
      </c>
      <c r="D497" s="5">
        <v>2453.0</v>
      </c>
    </row>
    <row r="498">
      <c r="A498" s="2" t="s">
        <v>499</v>
      </c>
      <c r="B498" s="3"/>
      <c r="C498" s="4">
        <v>35423.98055555556</v>
      </c>
      <c r="D498" s="5">
        <v>2978.0</v>
      </c>
    </row>
    <row r="499">
      <c r="A499" s="2" t="s">
        <v>500</v>
      </c>
      <c r="B499" s="3"/>
      <c r="C499" s="4">
        <v>35423.98055555556</v>
      </c>
      <c r="D499" s="5">
        <v>5118.0</v>
      </c>
    </row>
    <row r="500">
      <c r="A500" s="2" t="s">
        <v>501</v>
      </c>
      <c r="B500" s="3"/>
      <c r="C500" s="4">
        <v>35423.98055555556</v>
      </c>
      <c r="D500" s="5">
        <v>3044.0</v>
      </c>
    </row>
    <row r="501">
      <c r="A501" s="2" t="s">
        <v>502</v>
      </c>
      <c r="B501" s="3"/>
      <c r="C501" s="4">
        <v>35423.98055555556</v>
      </c>
      <c r="D501" s="5">
        <v>4771.0</v>
      </c>
    </row>
    <row r="502">
      <c r="A502" s="2" t="s">
        <v>503</v>
      </c>
      <c r="B502" s="3"/>
      <c r="C502" s="4">
        <v>35423.98055555556</v>
      </c>
      <c r="D502" s="5">
        <v>7844.0</v>
      </c>
    </row>
    <row r="503">
      <c r="A503" s="2" t="s">
        <v>504</v>
      </c>
      <c r="B503" s="3"/>
      <c r="C503" s="4">
        <v>35423.98055555556</v>
      </c>
      <c r="D503" s="5">
        <v>3543.0</v>
      </c>
    </row>
    <row r="504">
      <c r="A504" s="2" t="s">
        <v>505</v>
      </c>
      <c r="B504" s="3"/>
      <c r="C504" s="4">
        <v>35423.98055555556</v>
      </c>
      <c r="D504" s="5">
        <v>6204.0</v>
      </c>
    </row>
    <row r="505">
      <c r="A505" s="2" t="s">
        <v>506</v>
      </c>
      <c r="B505" s="3"/>
      <c r="C505" s="4">
        <v>35423.98055555556</v>
      </c>
      <c r="D505" s="5">
        <v>14488.0</v>
      </c>
    </row>
    <row r="506">
      <c r="A506" s="2" t="s">
        <v>507</v>
      </c>
      <c r="B506" s="3"/>
      <c r="C506" s="4">
        <v>35423.98055555556</v>
      </c>
      <c r="D506" s="5">
        <v>3219.0</v>
      </c>
    </row>
    <row r="507">
      <c r="A507" s="2" t="s">
        <v>508</v>
      </c>
      <c r="B507" s="3"/>
      <c r="C507" s="4">
        <v>35423.98055555556</v>
      </c>
      <c r="D507" s="5">
        <v>3209.0</v>
      </c>
    </row>
    <row r="508">
      <c r="A508" s="2" t="s">
        <v>509</v>
      </c>
      <c r="B508" s="3"/>
      <c r="C508" s="4">
        <v>35423.98055555556</v>
      </c>
      <c r="D508" s="5">
        <v>6301.0</v>
      </c>
    </row>
    <row r="509">
      <c r="A509" s="2" t="s">
        <v>510</v>
      </c>
      <c r="B509" s="3"/>
      <c r="C509" s="4">
        <v>35423.98055555556</v>
      </c>
      <c r="D509" s="5">
        <v>1897.0</v>
      </c>
    </row>
    <row r="510">
      <c r="A510" s="2" t="s">
        <v>511</v>
      </c>
      <c r="B510" s="3"/>
      <c r="C510" s="4">
        <v>35423.98055555556</v>
      </c>
      <c r="D510" s="5">
        <v>1897.0</v>
      </c>
    </row>
    <row r="511">
      <c r="A511" s="2" t="s">
        <v>512</v>
      </c>
      <c r="B511" s="3"/>
      <c r="C511" s="4">
        <v>35423.98055555556</v>
      </c>
      <c r="D511" s="5">
        <v>1780.0</v>
      </c>
    </row>
    <row r="512">
      <c r="A512" s="2" t="s">
        <v>513</v>
      </c>
      <c r="B512" s="3"/>
      <c r="C512" s="4">
        <v>35423.98055555556</v>
      </c>
      <c r="D512" s="5">
        <v>1799.0</v>
      </c>
    </row>
    <row r="513">
      <c r="A513" s="2" t="s">
        <v>514</v>
      </c>
      <c r="B513" s="3"/>
      <c r="C513" s="4">
        <v>35423.98055555556</v>
      </c>
      <c r="D513" s="5">
        <v>3364.0</v>
      </c>
    </row>
    <row r="514">
      <c r="A514" s="2" t="s">
        <v>515</v>
      </c>
      <c r="B514" s="3"/>
      <c r="C514" s="4">
        <v>35423.98055555556</v>
      </c>
      <c r="D514" s="5">
        <v>3552.0</v>
      </c>
    </row>
    <row r="515">
      <c r="A515" s="2" t="s">
        <v>516</v>
      </c>
      <c r="B515" s="3"/>
      <c r="C515" s="4">
        <v>35423.98055555556</v>
      </c>
      <c r="D515" s="5">
        <v>3301.0</v>
      </c>
    </row>
    <row r="516">
      <c r="A516" s="2" t="s">
        <v>517</v>
      </c>
      <c r="B516" s="3"/>
      <c r="C516" s="4">
        <v>35423.98055555556</v>
      </c>
      <c r="D516" s="5">
        <v>2991.0</v>
      </c>
    </row>
    <row r="517">
      <c r="A517" s="2" t="s">
        <v>518</v>
      </c>
      <c r="B517" s="3"/>
      <c r="C517" s="4">
        <v>35423.98055555556</v>
      </c>
      <c r="D517" s="5">
        <v>3257.0</v>
      </c>
    </row>
    <row r="518">
      <c r="A518" s="2" t="s">
        <v>519</v>
      </c>
      <c r="B518" s="3"/>
      <c r="C518" s="4">
        <v>35423.98055555556</v>
      </c>
      <c r="D518" s="5">
        <v>11980.0</v>
      </c>
    </row>
    <row r="519">
      <c r="A519" s="2" t="s">
        <v>520</v>
      </c>
      <c r="B519" s="3"/>
      <c r="C519" s="4">
        <v>35423.98055555556</v>
      </c>
      <c r="D519" s="5">
        <v>2434.0</v>
      </c>
    </row>
    <row r="520">
      <c r="A520" s="2" t="s">
        <v>521</v>
      </c>
      <c r="B520" s="3"/>
      <c r="C520" s="4">
        <v>35423.98055555556</v>
      </c>
      <c r="D520" s="5">
        <v>5881.0</v>
      </c>
    </row>
    <row r="521">
      <c r="A521" s="2" t="s">
        <v>522</v>
      </c>
      <c r="B521" s="3"/>
      <c r="C521" s="4">
        <v>35423.98055555556</v>
      </c>
      <c r="D521" s="5">
        <v>10281.0</v>
      </c>
    </row>
    <row r="522">
      <c r="A522" s="2" t="s">
        <v>523</v>
      </c>
      <c r="B522" s="3"/>
      <c r="C522" s="4">
        <v>35423.98055555556</v>
      </c>
      <c r="D522" s="5">
        <v>3424.0</v>
      </c>
    </row>
    <row r="523">
      <c r="A523" s="2" t="s">
        <v>524</v>
      </c>
      <c r="B523" s="3"/>
      <c r="C523" s="4">
        <v>35423.98055555556</v>
      </c>
      <c r="D523" s="5">
        <v>2945.0</v>
      </c>
    </row>
    <row r="524">
      <c r="A524" s="2" t="s">
        <v>525</v>
      </c>
      <c r="B524" s="3"/>
      <c r="C524" s="4">
        <v>35423.98055555556</v>
      </c>
      <c r="D524" s="5">
        <v>3210.0</v>
      </c>
    </row>
    <row r="525">
      <c r="A525" s="2" t="s">
        <v>526</v>
      </c>
      <c r="B525" s="3"/>
      <c r="C525" s="4">
        <v>35423.98055555556</v>
      </c>
      <c r="D525" s="5">
        <v>2824.0</v>
      </c>
    </row>
    <row r="526">
      <c r="A526" s="2" t="s">
        <v>527</v>
      </c>
      <c r="B526" s="3"/>
      <c r="C526" s="4">
        <v>35423.98055555556</v>
      </c>
      <c r="D526" s="5">
        <v>2813.0</v>
      </c>
    </row>
    <row r="527">
      <c r="A527" s="2" t="s">
        <v>528</v>
      </c>
      <c r="B527" s="3"/>
      <c r="C527" s="4">
        <v>35423.98055555556</v>
      </c>
      <c r="D527" s="5">
        <v>5237.0</v>
      </c>
    </row>
    <row r="528">
      <c r="A528" s="2" t="s">
        <v>529</v>
      </c>
      <c r="B528" s="3"/>
      <c r="C528" s="4">
        <v>35423.98055555556</v>
      </c>
      <c r="D528" s="5">
        <v>5731.0</v>
      </c>
    </row>
    <row r="529">
      <c r="A529" s="2" t="s">
        <v>530</v>
      </c>
      <c r="B529" s="3"/>
      <c r="C529" s="4">
        <v>35423.98055555556</v>
      </c>
      <c r="D529" s="5">
        <v>5735.0</v>
      </c>
    </row>
    <row r="530">
      <c r="A530" s="2" t="s">
        <v>531</v>
      </c>
      <c r="B530" s="3"/>
      <c r="C530" s="4">
        <v>35423.98055555556</v>
      </c>
      <c r="D530" s="5">
        <v>6662.0</v>
      </c>
    </row>
    <row r="531">
      <c r="A531" s="2" t="s">
        <v>532</v>
      </c>
      <c r="B531" s="3"/>
      <c r="C531" s="4">
        <v>35423.98055555556</v>
      </c>
      <c r="D531" s="5">
        <v>3403.0</v>
      </c>
    </row>
    <row r="532">
      <c r="A532" s="2" t="s">
        <v>533</v>
      </c>
      <c r="B532" s="3"/>
      <c r="C532" s="4">
        <v>35423.98055555556</v>
      </c>
      <c r="D532" s="5">
        <v>3025.0</v>
      </c>
    </row>
    <row r="533">
      <c r="A533" s="2" t="s">
        <v>534</v>
      </c>
      <c r="B533" s="3"/>
      <c r="C533" s="4">
        <v>35423.98055555556</v>
      </c>
      <c r="D533" s="5">
        <v>3072.0</v>
      </c>
    </row>
    <row r="534">
      <c r="A534" s="2" t="s">
        <v>535</v>
      </c>
      <c r="B534" s="3"/>
      <c r="C534" s="4">
        <v>35423.98055555556</v>
      </c>
      <c r="D534" s="5">
        <v>6299.0</v>
      </c>
    </row>
    <row r="535">
      <c r="A535" s="2" t="s">
        <v>536</v>
      </c>
      <c r="B535" s="3"/>
      <c r="C535" s="4">
        <v>35423.98055555556</v>
      </c>
      <c r="D535" s="5">
        <v>3231.0</v>
      </c>
    </row>
    <row r="536">
      <c r="A536" s="2" t="s">
        <v>537</v>
      </c>
      <c r="B536" s="3"/>
      <c r="C536" s="4">
        <v>35423.98055555556</v>
      </c>
      <c r="D536" s="5">
        <v>6684.0</v>
      </c>
    </row>
    <row r="537">
      <c r="A537" s="2" t="s">
        <v>538</v>
      </c>
      <c r="B537" s="3"/>
      <c r="C537" s="4">
        <v>35423.98055555556</v>
      </c>
      <c r="D537" s="5">
        <v>3296.0</v>
      </c>
    </row>
    <row r="538">
      <c r="A538" s="2" t="s">
        <v>539</v>
      </c>
      <c r="B538" s="3"/>
      <c r="C538" s="4">
        <v>35423.98055555556</v>
      </c>
      <c r="D538" s="5">
        <v>3084.0</v>
      </c>
    </row>
    <row r="539">
      <c r="A539" s="2" t="s">
        <v>540</v>
      </c>
      <c r="B539" s="3"/>
      <c r="C539" s="4">
        <v>35423.98055555556</v>
      </c>
      <c r="D539" s="5">
        <v>3061.0</v>
      </c>
    </row>
    <row r="540">
      <c r="A540" s="2" t="s">
        <v>541</v>
      </c>
      <c r="B540" s="3"/>
      <c r="C540" s="4">
        <v>35423.98055555556</v>
      </c>
      <c r="D540" s="5">
        <v>3162.0</v>
      </c>
    </row>
    <row r="541">
      <c r="A541" s="2" t="s">
        <v>542</v>
      </c>
      <c r="B541" s="3"/>
      <c r="C541" s="4">
        <v>35423.98055555556</v>
      </c>
      <c r="D541" s="5">
        <v>5622.0</v>
      </c>
    </row>
    <row r="542">
      <c r="A542" s="2" t="s">
        <v>543</v>
      </c>
      <c r="B542" s="3"/>
      <c r="C542" s="4">
        <v>35423.98055555556</v>
      </c>
      <c r="D542" s="5">
        <v>5618.0</v>
      </c>
    </row>
    <row r="543">
      <c r="A543" s="2" t="s">
        <v>544</v>
      </c>
      <c r="B543" s="3"/>
      <c r="C543" s="4">
        <v>35423.98055555556</v>
      </c>
      <c r="D543" s="5">
        <v>5591.0</v>
      </c>
    </row>
    <row r="544">
      <c r="A544" s="2" t="s">
        <v>545</v>
      </c>
      <c r="B544" s="3"/>
      <c r="C544" s="4">
        <v>35423.98055555556</v>
      </c>
      <c r="D544" s="5">
        <v>5518.0</v>
      </c>
    </row>
    <row r="545">
      <c r="A545" s="2" t="s">
        <v>546</v>
      </c>
      <c r="B545" s="3"/>
      <c r="C545" s="4">
        <v>35423.98055555556</v>
      </c>
      <c r="D545" s="5">
        <v>5530.0</v>
      </c>
    </row>
    <row r="546">
      <c r="A546" s="2" t="s">
        <v>547</v>
      </c>
      <c r="B546" s="3"/>
      <c r="C546" s="4">
        <v>35423.98055555556</v>
      </c>
      <c r="D546" s="5">
        <v>1923.0</v>
      </c>
    </row>
    <row r="547">
      <c r="A547" s="2" t="s">
        <v>548</v>
      </c>
      <c r="B547" s="3"/>
      <c r="C547" s="4">
        <v>35423.98055555556</v>
      </c>
      <c r="D547" s="5">
        <v>2496.0</v>
      </c>
    </row>
    <row r="548">
      <c r="A548" s="2" t="s">
        <v>549</v>
      </c>
      <c r="B548" s="3"/>
      <c r="C548" s="4">
        <v>35423.98055555556</v>
      </c>
      <c r="D548" s="5">
        <v>3507.0</v>
      </c>
    </row>
    <row r="549">
      <c r="A549" s="2" t="s">
        <v>550</v>
      </c>
      <c r="B549" s="3"/>
      <c r="C549" s="4">
        <v>35423.98055555556</v>
      </c>
      <c r="D549" s="5">
        <v>5256.0</v>
      </c>
    </row>
    <row r="550">
      <c r="A550" s="2" t="s">
        <v>551</v>
      </c>
      <c r="B550" s="3"/>
      <c r="C550" s="4">
        <v>35423.98055555556</v>
      </c>
      <c r="D550" s="5">
        <v>6313.0</v>
      </c>
    </row>
    <row r="551">
      <c r="A551" s="2" t="s">
        <v>552</v>
      </c>
      <c r="B551" s="3"/>
      <c r="C551" s="4">
        <v>35423.98055555556</v>
      </c>
      <c r="D551" s="5">
        <v>5675.0</v>
      </c>
    </row>
    <row r="552">
      <c r="A552" s="2" t="s">
        <v>553</v>
      </c>
      <c r="B552" s="3"/>
      <c r="C552" s="4">
        <v>35423.98055555556</v>
      </c>
      <c r="D552" s="5">
        <v>5097.0</v>
      </c>
    </row>
    <row r="553">
      <c r="A553" s="2" t="s">
        <v>554</v>
      </c>
      <c r="B553" s="3"/>
      <c r="C553" s="4">
        <v>35423.98055555556</v>
      </c>
      <c r="D553" s="5">
        <v>5977.0</v>
      </c>
    </row>
    <row r="554">
      <c r="A554" s="2" t="s">
        <v>555</v>
      </c>
      <c r="B554" s="3"/>
      <c r="C554" s="4">
        <v>35423.98055555556</v>
      </c>
      <c r="D554" s="5">
        <v>6289.0</v>
      </c>
    </row>
    <row r="555">
      <c r="A555" s="2" t="s">
        <v>556</v>
      </c>
      <c r="B555" s="3"/>
      <c r="C555" s="4">
        <v>35423.98055555556</v>
      </c>
      <c r="D555" s="5">
        <v>2928.0</v>
      </c>
    </row>
    <row r="556">
      <c r="A556" s="2" t="s">
        <v>557</v>
      </c>
      <c r="B556" s="3"/>
      <c r="C556" s="4">
        <v>35423.98055555556</v>
      </c>
      <c r="D556" s="5">
        <v>5216.0</v>
      </c>
    </row>
    <row r="557">
      <c r="A557" s="2" t="s">
        <v>558</v>
      </c>
      <c r="B557" s="3"/>
      <c r="C557" s="4">
        <v>35423.98055555556</v>
      </c>
      <c r="D557" s="5">
        <v>3196.0</v>
      </c>
    </row>
    <row r="558">
      <c r="A558" s="2" t="s">
        <v>559</v>
      </c>
      <c r="B558" s="3"/>
      <c r="C558" s="4">
        <v>35423.98055555556</v>
      </c>
      <c r="D558" s="5">
        <v>3188.0</v>
      </c>
    </row>
    <row r="559">
      <c r="A559" s="2" t="s">
        <v>560</v>
      </c>
      <c r="B559" s="3"/>
      <c r="C559" s="4">
        <v>35423.98055555556</v>
      </c>
      <c r="D559" s="5">
        <v>4631.0</v>
      </c>
    </row>
    <row r="560">
      <c r="A560" s="2" t="s">
        <v>561</v>
      </c>
      <c r="B560" s="3"/>
      <c r="C560" s="4">
        <v>35423.98055555556</v>
      </c>
      <c r="D560" s="5">
        <v>4588.0</v>
      </c>
    </row>
    <row r="561">
      <c r="A561" s="2" t="s">
        <v>562</v>
      </c>
      <c r="B561" s="3"/>
      <c r="C561" s="4">
        <v>35423.98055555556</v>
      </c>
      <c r="D561" s="5">
        <v>5462.0</v>
      </c>
    </row>
    <row r="562">
      <c r="A562" s="2" t="s">
        <v>563</v>
      </c>
      <c r="B562" s="3"/>
      <c r="C562" s="4">
        <v>35423.98055555556</v>
      </c>
      <c r="D562" s="5">
        <v>2874.0</v>
      </c>
    </row>
    <row r="563">
      <c r="A563" s="2" t="s">
        <v>564</v>
      </c>
      <c r="B563" s="3"/>
      <c r="C563" s="4">
        <v>35423.98055555556</v>
      </c>
      <c r="D563" s="5">
        <v>2942.0</v>
      </c>
    </row>
    <row r="564">
      <c r="A564" s="2" t="s">
        <v>565</v>
      </c>
      <c r="B564" s="3"/>
      <c r="C564" s="4">
        <v>35423.98055555556</v>
      </c>
      <c r="D564" s="5">
        <v>4656.0</v>
      </c>
    </row>
    <row r="565">
      <c r="A565" s="2" t="s">
        <v>566</v>
      </c>
      <c r="B565" s="3"/>
      <c r="C565" s="4">
        <v>35423.98055555556</v>
      </c>
      <c r="D565" s="5">
        <v>2856.0</v>
      </c>
    </row>
    <row r="566">
      <c r="A566" s="2" t="s">
        <v>567</v>
      </c>
      <c r="B566" s="3"/>
      <c r="C566" s="4">
        <v>35423.98055555556</v>
      </c>
      <c r="D566" s="5">
        <v>3044.0</v>
      </c>
    </row>
    <row r="567">
      <c r="A567" s="2" t="s">
        <v>568</v>
      </c>
      <c r="B567" s="3"/>
      <c r="C567" s="4">
        <v>35423.98055555556</v>
      </c>
      <c r="D567" s="5">
        <v>2675.0</v>
      </c>
    </row>
    <row r="568">
      <c r="A568" s="2" t="s">
        <v>569</v>
      </c>
      <c r="B568" s="3"/>
      <c r="C568" s="4">
        <v>35423.98055555556</v>
      </c>
      <c r="D568" s="5">
        <v>2847.0</v>
      </c>
    </row>
    <row r="569">
      <c r="A569" s="2" t="s">
        <v>570</v>
      </c>
      <c r="B569" s="3"/>
      <c r="C569" s="4">
        <v>35423.98055555556</v>
      </c>
      <c r="D569" s="5">
        <v>10952.0</v>
      </c>
    </row>
    <row r="570">
      <c r="A570" s="2" t="s">
        <v>571</v>
      </c>
      <c r="B570" s="3"/>
      <c r="C570" s="4">
        <v>35423.98055555556</v>
      </c>
      <c r="D570" s="5">
        <v>10948.0</v>
      </c>
    </row>
    <row r="571">
      <c r="A571" s="2" t="s">
        <v>572</v>
      </c>
      <c r="B571" s="3"/>
      <c r="C571" s="4">
        <v>35423.98055555556</v>
      </c>
      <c r="D571" s="5">
        <v>2567.0</v>
      </c>
    </row>
    <row r="572">
      <c r="A572" s="2" t="s">
        <v>573</v>
      </c>
      <c r="B572" s="3"/>
      <c r="C572" s="4">
        <v>35423.98055555556</v>
      </c>
      <c r="D572" s="5">
        <v>6549.0</v>
      </c>
    </row>
    <row r="573">
      <c r="A573" s="2" t="s">
        <v>574</v>
      </c>
      <c r="B573" s="3"/>
      <c r="C573" s="4">
        <v>35423.98055555556</v>
      </c>
      <c r="D573" s="5">
        <v>3300.0</v>
      </c>
    </row>
    <row r="574">
      <c r="A574" s="2" t="s">
        <v>575</v>
      </c>
      <c r="B574" s="3"/>
      <c r="C574" s="4">
        <v>35423.98055555556</v>
      </c>
      <c r="D574" s="5">
        <v>12211.0</v>
      </c>
    </row>
    <row r="575">
      <c r="A575" s="2" t="s">
        <v>576</v>
      </c>
      <c r="B575" s="3"/>
      <c r="C575" s="4">
        <v>35423.98055555556</v>
      </c>
      <c r="D575" s="5">
        <v>3164.0</v>
      </c>
    </row>
    <row r="576">
      <c r="A576" s="2" t="s">
        <v>577</v>
      </c>
      <c r="B576" s="3"/>
      <c r="C576" s="4">
        <v>35423.98055555556</v>
      </c>
      <c r="D576" s="5">
        <v>3326.0</v>
      </c>
    </row>
    <row r="577">
      <c r="A577" s="2" t="s">
        <v>578</v>
      </c>
      <c r="B577" s="3"/>
      <c r="C577" s="4">
        <v>35423.98055555556</v>
      </c>
      <c r="D577" s="5">
        <v>6103.0</v>
      </c>
    </row>
    <row r="578">
      <c r="A578" s="2" t="s">
        <v>579</v>
      </c>
      <c r="B578" s="3"/>
      <c r="C578" s="4">
        <v>35423.98055555556</v>
      </c>
      <c r="D578" s="5">
        <v>4328.0</v>
      </c>
    </row>
    <row r="579">
      <c r="A579" s="2" t="s">
        <v>580</v>
      </c>
      <c r="B579" s="3"/>
      <c r="C579" s="4">
        <v>35423.98055555556</v>
      </c>
      <c r="D579" s="5">
        <v>5873.0</v>
      </c>
    </row>
    <row r="580">
      <c r="A580" s="2" t="s">
        <v>581</v>
      </c>
      <c r="B580" s="3"/>
      <c r="C580" s="4">
        <v>35423.98055555556</v>
      </c>
      <c r="D580" s="5">
        <v>5798.0</v>
      </c>
    </row>
    <row r="581">
      <c r="A581" s="2" t="s">
        <v>582</v>
      </c>
      <c r="B581" s="3"/>
      <c r="C581" s="4">
        <v>35423.98055555556</v>
      </c>
      <c r="D581" s="5">
        <v>4225.0</v>
      </c>
    </row>
    <row r="582">
      <c r="A582" s="2" t="s">
        <v>583</v>
      </c>
      <c r="B582" s="3"/>
      <c r="C582" s="4">
        <v>35423.98055555556</v>
      </c>
      <c r="D582" s="5">
        <v>5031.0</v>
      </c>
    </row>
    <row r="583">
      <c r="A583" s="2" t="s">
        <v>584</v>
      </c>
      <c r="B583" s="3"/>
      <c r="C583" s="4">
        <v>35423.98055555556</v>
      </c>
      <c r="D583" s="5">
        <v>5012.0</v>
      </c>
    </row>
    <row r="584">
      <c r="A584" s="2" t="s">
        <v>585</v>
      </c>
      <c r="B584" s="3"/>
      <c r="C584" s="4">
        <v>35423.98055555556</v>
      </c>
      <c r="D584" s="5">
        <v>3138.0</v>
      </c>
    </row>
    <row r="585">
      <c r="A585" s="2" t="s">
        <v>586</v>
      </c>
      <c r="B585" s="3"/>
      <c r="C585" s="4">
        <v>35423.98055555556</v>
      </c>
      <c r="D585" s="5">
        <v>4061.0</v>
      </c>
    </row>
    <row r="586">
      <c r="A586" s="2" t="s">
        <v>587</v>
      </c>
      <c r="B586" s="3"/>
      <c r="C586" s="4">
        <v>35423.98055555556</v>
      </c>
      <c r="D586" s="5">
        <v>3143.0</v>
      </c>
    </row>
    <row r="587">
      <c r="A587" s="2" t="s">
        <v>588</v>
      </c>
      <c r="B587" s="3"/>
      <c r="C587" s="4">
        <v>35423.98055555556</v>
      </c>
      <c r="D587" s="5">
        <v>3018.0</v>
      </c>
    </row>
    <row r="588">
      <c r="A588" s="2" t="s">
        <v>589</v>
      </c>
      <c r="B588" s="3"/>
      <c r="C588" s="4">
        <v>35423.98055555556</v>
      </c>
      <c r="D588" s="5">
        <v>3390.0</v>
      </c>
    </row>
    <row r="589">
      <c r="A589" s="2" t="s">
        <v>590</v>
      </c>
      <c r="B589" s="3"/>
      <c r="C589" s="4">
        <v>35423.98055555556</v>
      </c>
      <c r="D589" s="5">
        <v>3042.0</v>
      </c>
    </row>
    <row r="590">
      <c r="A590" s="2" t="s">
        <v>591</v>
      </c>
      <c r="B590" s="3"/>
      <c r="C590" s="4">
        <v>35423.98055555556</v>
      </c>
      <c r="D590" s="5">
        <v>3416.0</v>
      </c>
    </row>
    <row r="591">
      <c r="A591" s="2" t="s">
        <v>592</v>
      </c>
      <c r="B591" s="3"/>
      <c r="C591" s="4">
        <v>35423.98055555556</v>
      </c>
      <c r="D591" s="5">
        <v>4465.0</v>
      </c>
    </row>
    <row r="592">
      <c r="A592" s="2" t="s">
        <v>593</v>
      </c>
      <c r="B592" s="3"/>
      <c r="C592" s="4">
        <v>35423.98055555556</v>
      </c>
      <c r="D592" s="5">
        <v>3252.0</v>
      </c>
    </row>
    <row r="593">
      <c r="A593" s="2" t="s">
        <v>594</v>
      </c>
      <c r="B593" s="3"/>
      <c r="C593" s="4">
        <v>35423.98055555556</v>
      </c>
      <c r="D593" s="5">
        <v>7639.0</v>
      </c>
    </row>
    <row r="594">
      <c r="A594" s="2" t="s">
        <v>595</v>
      </c>
      <c r="B594" s="3"/>
      <c r="C594" s="4">
        <v>35423.98055555556</v>
      </c>
      <c r="D594" s="5">
        <v>8988.0</v>
      </c>
    </row>
    <row r="595">
      <c r="A595" s="2" t="s">
        <v>596</v>
      </c>
      <c r="B595" s="3"/>
      <c r="C595" s="4">
        <v>35423.98055555556</v>
      </c>
      <c r="D595" s="5">
        <v>5105.0</v>
      </c>
    </row>
    <row r="596">
      <c r="A596" s="2" t="s">
        <v>597</v>
      </c>
      <c r="B596" s="3"/>
      <c r="C596" s="4">
        <v>35423.98055555556</v>
      </c>
      <c r="D596" s="5">
        <v>5109.0</v>
      </c>
    </row>
    <row r="597">
      <c r="A597" s="2" t="s">
        <v>598</v>
      </c>
      <c r="B597" s="3"/>
      <c r="C597" s="4">
        <v>35423.98055555556</v>
      </c>
      <c r="D597" s="5">
        <v>3373.0</v>
      </c>
    </row>
    <row r="598">
      <c r="A598" s="2" t="s">
        <v>599</v>
      </c>
      <c r="B598" s="3"/>
      <c r="C598" s="4">
        <v>35423.98055555556</v>
      </c>
      <c r="D598" s="5">
        <v>5442.0</v>
      </c>
    </row>
    <row r="599">
      <c r="A599" s="2" t="s">
        <v>600</v>
      </c>
      <c r="B599" s="3"/>
      <c r="C599" s="4">
        <v>35423.98055555556</v>
      </c>
      <c r="D599" s="5">
        <v>5658.0</v>
      </c>
    </row>
    <row r="600">
      <c r="A600" s="2" t="s">
        <v>601</v>
      </c>
      <c r="B600" s="3"/>
      <c r="C600" s="4">
        <v>35423.98055555556</v>
      </c>
      <c r="D600" s="5">
        <v>3303.0</v>
      </c>
    </row>
    <row r="601">
      <c r="A601" s="2" t="s">
        <v>602</v>
      </c>
      <c r="B601" s="3"/>
      <c r="C601" s="4">
        <v>35423.98055555556</v>
      </c>
      <c r="D601" s="5">
        <v>3180.0</v>
      </c>
    </row>
    <row r="602">
      <c r="A602" s="2" t="s">
        <v>603</v>
      </c>
      <c r="B602" s="3"/>
      <c r="C602" s="4">
        <v>35423.98055555556</v>
      </c>
      <c r="D602" s="5">
        <v>3174.0</v>
      </c>
    </row>
    <row r="603">
      <c r="A603" s="2" t="s">
        <v>604</v>
      </c>
      <c r="B603" s="3"/>
      <c r="C603" s="4">
        <v>35423.98055555556</v>
      </c>
      <c r="D603" s="5">
        <v>3290.0</v>
      </c>
    </row>
    <row r="604">
      <c r="A604" s="2" t="s">
        <v>605</v>
      </c>
      <c r="B604" s="3"/>
      <c r="C604" s="4">
        <v>35423.98055555556</v>
      </c>
      <c r="D604" s="5">
        <v>3092.0</v>
      </c>
    </row>
    <row r="605">
      <c r="A605" s="2" t="s">
        <v>606</v>
      </c>
      <c r="B605" s="3"/>
      <c r="C605" s="4">
        <v>35423.98055555556</v>
      </c>
      <c r="D605" s="5">
        <v>3123.0</v>
      </c>
    </row>
    <row r="606">
      <c r="A606" s="2" t="s">
        <v>607</v>
      </c>
      <c r="B606" s="3"/>
      <c r="C606" s="4">
        <v>35423.98055555556</v>
      </c>
      <c r="D606" s="5">
        <v>1821.0</v>
      </c>
    </row>
    <row r="607">
      <c r="A607" s="2" t="s">
        <v>608</v>
      </c>
      <c r="B607" s="3"/>
      <c r="C607" s="4">
        <v>35423.98055555556</v>
      </c>
      <c r="D607" s="5">
        <v>5855.0</v>
      </c>
    </row>
    <row r="608">
      <c r="A608" s="2" t="s">
        <v>609</v>
      </c>
      <c r="B608" s="3"/>
      <c r="C608" s="4">
        <v>35423.98055555556</v>
      </c>
      <c r="D608" s="5">
        <v>5750.0</v>
      </c>
    </row>
    <row r="609">
      <c r="A609" s="2" t="s">
        <v>610</v>
      </c>
      <c r="B609" s="3"/>
      <c r="C609" s="4">
        <v>35423.98055555556</v>
      </c>
      <c r="D609" s="5">
        <v>7149.0</v>
      </c>
    </row>
    <row r="610">
      <c r="A610" s="2" t="s">
        <v>611</v>
      </c>
      <c r="B610" s="3"/>
      <c r="C610" s="4">
        <v>35423.98055555556</v>
      </c>
      <c r="D610" s="5">
        <v>3123.0</v>
      </c>
    </row>
    <row r="611">
      <c r="A611" s="2" t="s">
        <v>612</v>
      </c>
      <c r="B611" s="3"/>
      <c r="C611" s="4">
        <v>35423.98055555556</v>
      </c>
      <c r="D611" s="5">
        <v>3119.0</v>
      </c>
    </row>
    <row r="612">
      <c r="A612" s="2" t="s">
        <v>613</v>
      </c>
      <c r="B612" s="3"/>
      <c r="C612" s="4">
        <v>35423.98055555556</v>
      </c>
      <c r="D612" s="5">
        <v>2404.0</v>
      </c>
    </row>
    <row r="613">
      <c r="A613" s="2" t="s">
        <v>614</v>
      </c>
      <c r="B613" s="3"/>
      <c r="C613" s="4">
        <v>35423.98055555556</v>
      </c>
      <c r="D613" s="5">
        <v>2810.0</v>
      </c>
    </row>
    <row r="614">
      <c r="A614" s="2" t="s">
        <v>615</v>
      </c>
      <c r="B614" s="3"/>
      <c r="C614" s="4">
        <v>35423.98055555556</v>
      </c>
      <c r="D614" s="5">
        <v>2927.0</v>
      </c>
    </row>
    <row r="615">
      <c r="A615" s="2" t="s">
        <v>616</v>
      </c>
      <c r="B615" s="3"/>
      <c r="C615" s="4">
        <v>35423.98055555556</v>
      </c>
      <c r="D615" s="5">
        <v>3251.0</v>
      </c>
    </row>
    <row r="616">
      <c r="A616" s="2" t="s">
        <v>617</v>
      </c>
      <c r="B616" s="3"/>
      <c r="C616" s="4">
        <v>35423.98055555556</v>
      </c>
      <c r="D616" s="5">
        <v>3371.0</v>
      </c>
    </row>
    <row r="617">
      <c r="A617" s="2" t="s">
        <v>618</v>
      </c>
      <c r="B617" s="3"/>
      <c r="C617" s="4">
        <v>35423.98055555556</v>
      </c>
      <c r="D617" s="5">
        <v>3046.0</v>
      </c>
    </row>
    <row r="618">
      <c r="A618" s="2" t="s">
        <v>619</v>
      </c>
      <c r="B618" s="3"/>
      <c r="C618" s="4">
        <v>35423.98055555556</v>
      </c>
      <c r="D618" s="5">
        <v>3258.0</v>
      </c>
    </row>
    <row r="619">
      <c r="A619" s="2" t="s">
        <v>620</v>
      </c>
      <c r="B619" s="3"/>
      <c r="C619" s="4">
        <v>35423.98055555556</v>
      </c>
      <c r="D619" s="5">
        <v>3225.0</v>
      </c>
    </row>
    <row r="620">
      <c r="A620" s="2" t="s">
        <v>621</v>
      </c>
      <c r="B620" s="3"/>
      <c r="C620" s="4">
        <v>35423.98055555556</v>
      </c>
      <c r="D620" s="5">
        <v>9644.0</v>
      </c>
    </row>
    <row r="621">
      <c r="A621" s="2" t="s">
        <v>622</v>
      </c>
      <c r="B621" s="3"/>
      <c r="C621" s="4">
        <v>35423.98055555556</v>
      </c>
      <c r="D621" s="5">
        <v>2604.0</v>
      </c>
    </row>
    <row r="622">
      <c r="A622" s="2" t="s">
        <v>623</v>
      </c>
      <c r="B622" s="3"/>
      <c r="C622" s="4">
        <v>35423.98055555556</v>
      </c>
      <c r="D622" s="5">
        <v>8460.0</v>
      </c>
    </row>
    <row r="623">
      <c r="A623" s="2" t="s">
        <v>624</v>
      </c>
      <c r="B623" s="3"/>
      <c r="C623" s="4">
        <v>35423.98055555556</v>
      </c>
      <c r="D623" s="5">
        <v>2737.0</v>
      </c>
    </row>
    <row r="624">
      <c r="A624" s="2" t="s">
        <v>625</v>
      </c>
      <c r="B624" s="3"/>
      <c r="C624" s="4">
        <v>35423.98055555556</v>
      </c>
      <c r="D624" s="5">
        <v>2736.0</v>
      </c>
    </row>
    <row r="625">
      <c r="A625" s="2" t="s">
        <v>626</v>
      </c>
      <c r="B625" s="3"/>
      <c r="C625" s="4">
        <v>35423.98055555556</v>
      </c>
      <c r="D625" s="5">
        <v>2741.0</v>
      </c>
    </row>
    <row r="626">
      <c r="A626" s="2" t="s">
        <v>627</v>
      </c>
      <c r="B626" s="3"/>
      <c r="C626" s="4">
        <v>35423.98055555556</v>
      </c>
      <c r="D626" s="5">
        <v>3136.0</v>
      </c>
    </row>
    <row r="627">
      <c r="A627" s="2" t="s">
        <v>628</v>
      </c>
      <c r="B627" s="3"/>
      <c r="C627" s="4">
        <v>35423.98055555556</v>
      </c>
      <c r="D627" s="5">
        <v>3114.0</v>
      </c>
    </row>
    <row r="628">
      <c r="A628" s="2" t="s">
        <v>629</v>
      </c>
      <c r="B628" s="3"/>
      <c r="C628" s="4">
        <v>35423.98055555556</v>
      </c>
      <c r="D628" s="5">
        <v>7934.0</v>
      </c>
    </row>
    <row r="629">
      <c r="A629" s="2" t="s">
        <v>630</v>
      </c>
      <c r="B629" s="3"/>
      <c r="C629" s="4">
        <v>35423.98055555556</v>
      </c>
      <c r="D629" s="5">
        <v>3095.0</v>
      </c>
    </row>
    <row r="630">
      <c r="A630" s="2" t="s">
        <v>631</v>
      </c>
      <c r="B630" s="3"/>
      <c r="C630" s="4">
        <v>35423.98055555556</v>
      </c>
      <c r="D630" s="5">
        <v>4812.0</v>
      </c>
    </row>
    <row r="631">
      <c r="A631" s="2" t="s">
        <v>632</v>
      </c>
      <c r="B631" s="3"/>
      <c r="C631" s="4">
        <v>35423.98055555556</v>
      </c>
      <c r="D631" s="5">
        <v>5227.0</v>
      </c>
    </row>
    <row r="632">
      <c r="A632" s="2" t="s">
        <v>633</v>
      </c>
      <c r="B632" s="3"/>
      <c r="C632" s="4">
        <v>35423.98055555556</v>
      </c>
      <c r="D632" s="5">
        <v>5229.0</v>
      </c>
    </row>
    <row r="633">
      <c r="A633" s="2" t="s">
        <v>634</v>
      </c>
      <c r="B633" s="3"/>
      <c r="C633" s="4">
        <v>35423.98055555556</v>
      </c>
      <c r="D633" s="5">
        <v>4423.0</v>
      </c>
    </row>
    <row r="634">
      <c r="A634" s="2" t="s">
        <v>635</v>
      </c>
      <c r="B634" s="3"/>
      <c r="C634" s="4">
        <v>35423.98055555556</v>
      </c>
      <c r="D634" s="5">
        <v>5213.0</v>
      </c>
    </row>
    <row r="635">
      <c r="A635" s="2" t="s">
        <v>636</v>
      </c>
      <c r="B635" s="3"/>
      <c r="C635" s="4">
        <v>35423.98055555556</v>
      </c>
      <c r="D635" s="5">
        <v>5128.0</v>
      </c>
    </row>
    <row r="636">
      <c r="A636" s="2" t="s">
        <v>637</v>
      </c>
      <c r="B636" s="3"/>
      <c r="C636" s="4">
        <v>35423.98055555556</v>
      </c>
      <c r="D636" s="5">
        <v>1752.0</v>
      </c>
    </row>
    <row r="637">
      <c r="A637" s="2" t="s">
        <v>638</v>
      </c>
      <c r="B637" s="3"/>
      <c r="C637" s="4">
        <v>35423.98055555556</v>
      </c>
      <c r="D637" s="5">
        <v>3204.0</v>
      </c>
    </row>
    <row r="638">
      <c r="A638" s="2" t="s">
        <v>639</v>
      </c>
      <c r="B638" s="3"/>
      <c r="C638" s="4">
        <v>35423.98055555556</v>
      </c>
      <c r="D638" s="5">
        <v>3265.0</v>
      </c>
    </row>
    <row r="639">
      <c r="A639" s="2" t="s">
        <v>640</v>
      </c>
      <c r="B639" s="3"/>
      <c r="C639" s="4">
        <v>35423.98055555556</v>
      </c>
      <c r="D639" s="5">
        <v>3260.0</v>
      </c>
    </row>
    <row r="640">
      <c r="A640" s="2" t="s">
        <v>641</v>
      </c>
      <c r="B640" s="3"/>
      <c r="C640" s="4">
        <v>35423.98055555556</v>
      </c>
      <c r="D640" s="5">
        <v>1990.0</v>
      </c>
    </row>
    <row r="641">
      <c r="A641" s="2" t="s">
        <v>642</v>
      </c>
      <c r="B641" s="3"/>
      <c r="C641" s="4">
        <v>35423.98055555556</v>
      </c>
      <c r="D641" s="5">
        <v>3215.0</v>
      </c>
    </row>
    <row r="642">
      <c r="A642" s="2" t="s">
        <v>643</v>
      </c>
      <c r="B642" s="3"/>
      <c r="C642" s="4">
        <v>35423.98055555556</v>
      </c>
      <c r="D642" s="5">
        <v>3181.0</v>
      </c>
    </row>
    <row r="643">
      <c r="A643" s="2" t="s">
        <v>644</v>
      </c>
      <c r="B643" s="3"/>
      <c r="C643" s="4">
        <v>35423.98055555556</v>
      </c>
      <c r="D643" s="5">
        <v>1791.0</v>
      </c>
    </row>
    <row r="644">
      <c r="A644" s="2" t="s">
        <v>645</v>
      </c>
      <c r="B644" s="3"/>
      <c r="C644" s="4">
        <v>35423.98055555556</v>
      </c>
      <c r="D644" s="5">
        <v>1811.0</v>
      </c>
    </row>
    <row r="645">
      <c r="A645" s="2" t="s">
        <v>646</v>
      </c>
      <c r="B645" s="3"/>
      <c r="C645" s="4">
        <v>35423.98055555556</v>
      </c>
      <c r="D645" s="5">
        <v>1969.0</v>
      </c>
    </row>
    <row r="646">
      <c r="A646" s="2" t="s">
        <v>647</v>
      </c>
      <c r="B646" s="3"/>
      <c r="C646" s="4">
        <v>35423.98055555556</v>
      </c>
      <c r="D646" s="5">
        <v>6448.0</v>
      </c>
    </row>
    <row r="647">
      <c r="A647" s="2" t="s">
        <v>648</v>
      </c>
      <c r="B647" s="3"/>
      <c r="C647" s="4">
        <v>35423.98055555556</v>
      </c>
      <c r="D647" s="5">
        <v>3146.0</v>
      </c>
    </row>
    <row r="648">
      <c r="A648" s="2" t="s">
        <v>649</v>
      </c>
      <c r="B648" s="3"/>
      <c r="C648" s="4">
        <v>35423.98055555556</v>
      </c>
      <c r="D648" s="5">
        <v>1688.0</v>
      </c>
    </row>
    <row r="649">
      <c r="A649" s="2" t="s">
        <v>650</v>
      </c>
      <c r="B649" s="3"/>
      <c r="C649" s="4">
        <v>35423.98055555556</v>
      </c>
      <c r="D649" s="5">
        <v>1741.0</v>
      </c>
    </row>
    <row r="650">
      <c r="A650" s="2" t="s">
        <v>651</v>
      </c>
      <c r="B650" s="3"/>
      <c r="C650" s="4">
        <v>35423.98055555556</v>
      </c>
      <c r="D650" s="5">
        <v>1748.0</v>
      </c>
    </row>
    <row r="651">
      <c r="A651" s="2" t="s">
        <v>652</v>
      </c>
      <c r="B651" s="3"/>
      <c r="C651" s="4">
        <v>35423.98055555556</v>
      </c>
      <c r="D651" s="5">
        <v>5576.0</v>
      </c>
    </row>
    <row r="652">
      <c r="A652" s="2" t="s">
        <v>653</v>
      </c>
      <c r="B652" s="3"/>
      <c r="C652" s="4">
        <v>35423.98055555556</v>
      </c>
      <c r="D652" s="5">
        <v>5989.0</v>
      </c>
    </row>
    <row r="653">
      <c r="A653" s="2" t="s">
        <v>654</v>
      </c>
      <c r="B653" s="3"/>
      <c r="C653" s="4">
        <v>35423.98055555556</v>
      </c>
      <c r="D653" s="5">
        <v>3255.0</v>
      </c>
    </row>
    <row r="654">
      <c r="A654" s="2" t="s">
        <v>655</v>
      </c>
      <c r="B654" s="3"/>
      <c r="C654" s="4">
        <v>35423.98055555556</v>
      </c>
      <c r="D654" s="5">
        <v>3336.0</v>
      </c>
    </row>
    <row r="655">
      <c r="A655" s="2" t="s">
        <v>656</v>
      </c>
      <c r="B655" s="3"/>
      <c r="C655" s="4">
        <v>35423.98055555556</v>
      </c>
      <c r="D655" s="5">
        <v>6385.0</v>
      </c>
    </row>
    <row r="656">
      <c r="A656" s="2" t="s">
        <v>657</v>
      </c>
      <c r="B656" s="3"/>
      <c r="C656" s="4">
        <v>35423.98055555556</v>
      </c>
      <c r="D656" s="5">
        <v>4660.0</v>
      </c>
    </row>
    <row r="657">
      <c r="A657" s="2" t="s">
        <v>658</v>
      </c>
      <c r="B657" s="3"/>
      <c r="C657" s="4">
        <v>35423.98055555556</v>
      </c>
      <c r="D657" s="5">
        <v>5150.0</v>
      </c>
    </row>
    <row r="658">
      <c r="A658" s="2" t="s">
        <v>659</v>
      </c>
      <c r="B658" s="3"/>
      <c r="C658" s="4">
        <v>35423.98055555556</v>
      </c>
      <c r="D658" s="5">
        <v>3245.0</v>
      </c>
    </row>
    <row r="659">
      <c r="A659" s="2" t="s">
        <v>660</v>
      </c>
      <c r="B659" s="3"/>
      <c r="C659" s="4">
        <v>35423.98055555556</v>
      </c>
      <c r="D659" s="5">
        <v>12920.0</v>
      </c>
    </row>
    <row r="660">
      <c r="A660" s="2" t="s">
        <v>661</v>
      </c>
      <c r="B660" s="3"/>
      <c r="C660" s="4">
        <v>35423.98055555556</v>
      </c>
      <c r="D660" s="5">
        <v>1828.0</v>
      </c>
    </row>
    <row r="661">
      <c r="A661" s="2" t="s">
        <v>662</v>
      </c>
      <c r="B661" s="3"/>
      <c r="C661" s="4">
        <v>35423.98055555556</v>
      </c>
      <c r="D661" s="5">
        <v>5577.0</v>
      </c>
    </row>
    <row r="662">
      <c r="A662" s="2" t="s">
        <v>663</v>
      </c>
      <c r="B662" s="3"/>
      <c r="C662" s="4">
        <v>35423.98055555556</v>
      </c>
      <c r="D662" s="5">
        <v>2868.0</v>
      </c>
    </row>
    <row r="663">
      <c r="A663" s="2" t="s">
        <v>664</v>
      </c>
      <c r="B663" s="3"/>
      <c r="C663" s="4">
        <v>35423.98055555556</v>
      </c>
      <c r="D663" s="5">
        <v>293.0</v>
      </c>
    </row>
    <row r="664">
      <c r="A664" s="2" t="s">
        <v>665</v>
      </c>
      <c r="B664" s="3"/>
      <c r="C664" s="4">
        <v>35423.98055555556</v>
      </c>
      <c r="D664" s="5">
        <v>3121.0</v>
      </c>
    </row>
    <row r="665">
      <c r="A665" s="2" t="s">
        <v>666</v>
      </c>
      <c r="B665" s="3"/>
      <c r="C665" s="4">
        <v>35423.98055555556</v>
      </c>
      <c r="D665" s="5">
        <v>2941.0</v>
      </c>
    </row>
    <row r="666">
      <c r="A666" s="2" t="s">
        <v>667</v>
      </c>
      <c r="B666" s="3"/>
      <c r="C666" s="4">
        <v>35423.98055555556</v>
      </c>
      <c r="D666" s="5">
        <v>3450.0</v>
      </c>
    </row>
    <row r="667">
      <c r="A667" s="2" t="s">
        <v>668</v>
      </c>
      <c r="B667" s="3"/>
      <c r="C667" s="4">
        <v>35423.98055555556</v>
      </c>
      <c r="D667" s="5">
        <v>3421.0</v>
      </c>
    </row>
    <row r="668">
      <c r="A668" s="2" t="s">
        <v>669</v>
      </c>
      <c r="B668" s="3"/>
      <c r="C668" s="4">
        <v>35423.98055555556</v>
      </c>
      <c r="D668" s="5">
        <v>1922.0</v>
      </c>
    </row>
    <row r="669">
      <c r="A669" s="2" t="s">
        <v>670</v>
      </c>
      <c r="B669" s="3"/>
      <c r="C669" s="4">
        <v>35423.98055555556</v>
      </c>
      <c r="D669" s="5">
        <v>2896.0</v>
      </c>
    </row>
    <row r="670">
      <c r="A670" s="2" t="s">
        <v>671</v>
      </c>
      <c r="B670" s="3"/>
      <c r="C670" s="4">
        <v>35423.98055555556</v>
      </c>
      <c r="D670" s="5">
        <v>6483.0</v>
      </c>
    </row>
    <row r="671">
      <c r="A671" s="2" t="s">
        <v>672</v>
      </c>
      <c r="B671" s="3"/>
      <c r="C671" s="4">
        <v>35423.98055555556</v>
      </c>
      <c r="D671" s="5">
        <v>2996.0</v>
      </c>
    </row>
    <row r="672">
      <c r="A672" s="2" t="s">
        <v>673</v>
      </c>
      <c r="B672" s="3"/>
      <c r="C672" s="4">
        <v>35423.98055555556</v>
      </c>
      <c r="D672" s="5">
        <v>1823.0</v>
      </c>
    </row>
    <row r="673">
      <c r="A673" s="2" t="s">
        <v>674</v>
      </c>
      <c r="B673" s="3"/>
      <c r="C673" s="4">
        <v>35423.98055555556</v>
      </c>
      <c r="D673" s="5">
        <v>1846.0</v>
      </c>
    </row>
    <row r="674">
      <c r="A674" s="2" t="s">
        <v>675</v>
      </c>
      <c r="B674" s="3"/>
      <c r="C674" s="4">
        <v>35423.98055555556</v>
      </c>
      <c r="D674" s="5">
        <v>3091.0</v>
      </c>
    </row>
    <row r="675">
      <c r="A675" s="2" t="s">
        <v>676</v>
      </c>
      <c r="B675" s="3"/>
      <c r="C675" s="4">
        <v>35423.98055555556</v>
      </c>
      <c r="D675" s="5">
        <v>3336.0</v>
      </c>
    </row>
    <row r="676">
      <c r="A676" s="2" t="s">
        <v>677</v>
      </c>
      <c r="B676" s="3"/>
      <c r="C676" s="4">
        <v>35423.98055555556</v>
      </c>
      <c r="D676" s="5">
        <v>3327.0</v>
      </c>
    </row>
    <row r="677">
      <c r="A677" s="2" t="s">
        <v>678</v>
      </c>
      <c r="B677" s="3"/>
      <c r="C677" s="4">
        <v>35423.98055555556</v>
      </c>
      <c r="D677" s="5">
        <v>3323.0</v>
      </c>
    </row>
    <row r="678">
      <c r="A678" s="2" t="s">
        <v>679</v>
      </c>
      <c r="B678" s="3"/>
      <c r="C678" s="4">
        <v>35423.98055555556</v>
      </c>
      <c r="D678" s="5">
        <v>2938.0</v>
      </c>
    </row>
    <row r="679">
      <c r="A679" s="2" t="s">
        <v>680</v>
      </c>
      <c r="B679" s="3"/>
      <c r="C679" s="4">
        <v>35423.98055555556</v>
      </c>
      <c r="D679" s="5">
        <v>3095.0</v>
      </c>
    </row>
    <row r="680">
      <c r="A680" s="2" t="s">
        <v>681</v>
      </c>
      <c r="B680" s="3"/>
      <c r="C680" s="4">
        <v>35423.98055555556</v>
      </c>
      <c r="D680" s="5">
        <v>5456.0</v>
      </c>
    </row>
    <row r="681">
      <c r="A681" s="2" t="s">
        <v>682</v>
      </c>
      <c r="B681" s="3"/>
      <c r="C681" s="4">
        <v>35423.98055555556</v>
      </c>
      <c r="D681" s="5">
        <v>5443.0</v>
      </c>
    </row>
    <row r="682">
      <c r="A682" s="2" t="s">
        <v>683</v>
      </c>
      <c r="B682" s="3"/>
      <c r="C682" s="4">
        <v>35423.98055555556</v>
      </c>
      <c r="D682" s="5">
        <v>3203.0</v>
      </c>
    </row>
    <row r="683">
      <c r="A683" s="2" t="s">
        <v>684</v>
      </c>
      <c r="B683" s="3"/>
      <c r="C683" s="4">
        <v>35423.98055555556</v>
      </c>
      <c r="D683" s="5">
        <v>2609.0</v>
      </c>
    </row>
    <row r="684">
      <c r="A684" s="2" t="s">
        <v>685</v>
      </c>
      <c r="B684" s="3"/>
      <c r="C684" s="4">
        <v>35423.98055555556</v>
      </c>
      <c r="D684" s="5">
        <v>6027.0</v>
      </c>
    </row>
    <row r="685">
      <c r="A685" s="2" t="s">
        <v>686</v>
      </c>
      <c r="B685" s="3"/>
      <c r="C685" s="4">
        <v>35423.98055555556</v>
      </c>
      <c r="D685" s="5">
        <v>3032.0</v>
      </c>
    </row>
    <row r="686">
      <c r="A686" s="2" t="s">
        <v>687</v>
      </c>
      <c r="B686" s="3"/>
      <c r="C686" s="4">
        <v>35423.98055555556</v>
      </c>
      <c r="D686" s="5">
        <v>7794.0</v>
      </c>
    </row>
    <row r="687">
      <c r="A687" s="2" t="s">
        <v>688</v>
      </c>
      <c r="B687" s="3"/>
      <c r="C687" s="4">
        <v>35423.98055555556</v>
      </c>
      <c r="D687" s="5">
        <v>5855.0</v>
      </c>
    </row>
    <row r="688">
      <c r="A688" s="2" t="s">
        <v>689</v>
      </c>
      <c r="B688" s="3"/>
      <c r="C688" s="4">
        <v>35423.98055555556</v>
      </c>
      <c r="D688" s="5">
        <v>3066.0</v>
      </c>
    </row>
    <row r="689">
      <c r="A689" s="2" t="s">
        <v>690</v>
      </c>
      <c r="B689" s="3"/>
      <c r="C689" s="4">
        <v>35423.98055555556</v>
      </c>
      <c r="D689" s="5">
        <v>3221.0</v>
      </c>
    </row>
    <row r="690">
      <c r="A690" s="2" t="s">
        <v>691</v>
      </c>
      <c r="B690" s="3"/>
      <c r="C690" s="4">
        <v>35423.98055555556</v>
      </c>
      <c r="D690" s="5">
        <v>2344.0</v>
      </c>
    </row>
    <row r="691">
      <c r="A691" s="2" t="s">
        <v>692</v>
      </c>
      <c r="B691" s="3"/>
      <c r="C691" s="4">
        <v>35423.98055555556</v>
      </c>
      <c r="D691" s="5">
        <v>2906.0</v>
      </c>
    </row>
    <row r="692">
      <c r="A692" s="2" t="s">
        <v>693</v>
      </c>
      <c r="B692" s="3"/>
      <c r="C692" s="4">
        <v>35423.98055555556</v>
      </c>
      <c r="D692" s="5">
        <v>1916.0</v>
      </c>
    </row>
    <row r="693">
      <c r="A693" s="2" t="s">
        <v>694</v>
      </c>
      <c r="B693" s="3"/>
      <c r="C693" s="4">
        <v>35423.98055555556</v>
      </c>
      <c r="D693" s="5">
        <v>3036.0</v>
      </c>
    </row>
    <row r="694">
      <c r="A694" s="2" t="s">
        <v>695</v>
      </c>
      <c r="B694" s="3"/>
      <c r="C694" s="4">
        <v>35423.98055555556</v>
      </c>
      <c r="D694" s="5">
        <v>3313.0</v>
      </c>
    </row>
    <row r="695">
      <c r="A695" s="2" t="s">
        <v>696</v>
      </c>
      <c r="B695" s="3"/>
      <c r="C695" s="4">
        <v>35423.98055555556</v>
      </c>
      <c r="D695" s="5">
        <v>4561.0</v>
      </c>
    </row>
    <row r="696">
      <c r="A696" s="2" t="s">
        <v>697</v>
      </c>
      <c r="B696" s="3"/>
      <c r="C696" s="4">
        <v>35423.98055555556</v>
      </c>
      <c r="D696" s="5">
        <v>1982.0</v>
      </c>
    </row>
    <row r="697">
      <c r="A697" s="2" t="s">
        <v>698</v>
      </c>
      <c r="B697" s="3"/>
      <c r="C697" s="4">
        <v>35423.98055555556</v>
      </c>
      <c r="D697" s="5">
        <v>3225.0</v>
      </c>
    </row>
    <row r="698">
      <c r="A698" s="2" t="s">
        <v>699</v>
      </c>
      <c r="B698" s="3"/>
      <c r="C698" s="4">
        <v>35423.98055555556</v>
      </c>
      <c r="D698" s="5">
        <v>6480.0</v>
      </c>
    </row>
    <row r="699">
      <c r="A699" s="2" t="s">
        <v>700</v>
      </c>
      <c r="B699" s="3"/>
      <c r="C699" s="4">
        <v>35423.98055555556</v>
      </c>
      <c r="D699" s="5">
        <v>3428.0</v>
      </c>
    </row>
    <row r="700">
      <c r="A700" s="2" t="s">
        <v>701</v>
      </c>
      <c r="B700" s="3"/>
      <c r="C700" s="4">
        <v>35423.98055555556</v>
      </c>
      <c r="D700" s="5">
        <v>3426.0</v>
      </c>
    </row>
    <row r="701">
      <c r="A701" s="2" t="s">
        <v>702</v>
      </c>
      <c r="B701" s="3"/>
      <c r="C701" s="4">
        <v>35423.98055555556</v>
      </c>
      <c r="D701" s="5">
        <v>3237.0</v>
      </c>
    </row>
    <row r="702">
      <c r="A702" s="2" t="s">
        <v>703</v>
      </c>
      <c r="B702" s="3"/>
      <c r="C702" s="4">
        <v>35423.98055555556</v>
      </c>
      <c r="D702" s="5">
        <v>6441.0</v>
      </c>
    </row>
    <row r="703">
      <c r="A703" s="2" t="s">
        <v>704</v>
      </c>
      <c r="B703" s="3"/>
      <c r="C703" s="4">
        <v>35423.98055555556</v>
      </c>
      <c r="D703" s="5">
        <v>5953.0</v>
      </c>
    </row>
    <row r="704">
      <c r="A704" s="2" t="s">
        <v>705</v>
      </c>
      <c r="B704" s="3"/>
      <c r="C704" s="4">
        <v>35423.98055555556</v>
      </c>
      <c r="D704" s="5">
        <v>5767.0</v>
      </c>
    </row>
    <row r="705">
      <c r="A705" s="2" t="s">
        <v>706</v>
      </c>
      <c r="B705" s="3"/>
      <c r="C705" s="4">
        <v>35423.98055555556</v>
      </c>
      <c r="D705" s="5">
        <v>3509.0</v>
      </c>
    </row>
    <row r="706">
      <c r="A706" s="2" t="s">
        <v>707</v>
      </c>
      <c r="B706" s="3"/>
      <c r="C706" s="4">
        <v>35423.98055555556</v>
      </c>
      <c r="D706" s="5">
        <v>3524.0</v>
      </c>
    </row>
    <row r="707">
      <c r="A707" s="2" t="s">
        <v>708</v>
      </c>
      <c r="B707" s="3"/>
      <c r="C707" s="4">
        <v>35423.98055555556</v>
      </c>
      <c r="D707" s="5">
        <v>5638.0</v>
      </c>
    </row>
    <row r="708">
      <c r="A708" s="2" t="s">
        <v>709</v>
      </c>
      <c r="B708" s="3"/>
      <c r="C708" s="4">
        <v>35423.98055555556</v>
      </c>
      <c r="D708" s="5">
        <v>5627.0</v>
      </c>
    </row>
    <row r="709">
      <c r="A709" s="2" t="s">
        <v>710</v>
      </c>
      <c r="B709" s="3"/>
      <c r="C709" s="4">
        <v>35423.98055555556</v>
      </c>
      <c r="D709" s="5">
        <v>3065.0</v>
      </c>
    </row>
    <row r="710">
      <c r="A710" s="2" t="s">
        <v>711</v>
      </c>
      <c r="B710" s="3"/>
      <c r="C710" s="4">
        <v>35423.98055555556</v>
      </c>
      <c r="D710" s="5">
        <v>2627.0</v>
      </c>
    </row>
    <row r="711">
      <c r="A711" s="2" t="s">
        <v>712</v>
      </c>
      <c r="B711" s="3"/>
      <c r="C711" s="4">
        <v>35423.98055555556</v>
      </c>
      <c r="D711" s="5">
        <v>1815.0</v>
      </c>
    </row>
    <row r="712">
      <c r="A712" s="2" t="s">
        <v>713</v>
      </c>
      <c r="B712" s="3"/>
      <c r="C712" s="4">
        <v>35423.98055555556</v>
      </c>
      <c r="D712" s="5">
        <v>3450.0</v>
      </c>
    </row>
    <row r="713">
      <c r="A713" s="2" t="s">
        <v>714</v>
      </c>
      <c r="B713" s="3"/>
      <c r="C713" s="4">
        <v>35423.98055555556</v>
      </c>
      <c r="D713" s="5">
        <v>2758.0</v>
      </c>
    </row>
    <row r="714">
      <c r="A714" s="2" t="s">
        <v>715</v>
      </c>
      <c r="B714" s="3"/>
      <c r="C714" s="4">
        <v>35423.98055555556</v>
      </c>
      <c r="D714" s="5">
        <v>3227.0</v>
      </c>
    </row>
    <row r="715">
      <c r="A715" s="2" t="s">
        <v>716</v>
      </c>
      <c r="B715" s="3"/>
      <c r="C715" s="4">
        <v>35423.98055555556</v>
      </c>
      <c r="D715" s="5">
        <v>3488.0</v>
      </c>
    </row>
    <row r="716">
      <c r="A716" s="2" t="s">
        <v>717</v>
      </c>
      <c r="B716" s="3"/>
      <c r="C716" s="4">
        <v>35423.98055555556</v>
      </c>
      <c r="D716" s="5">
        <v>3155.0</v>
      </c>
    </row>
    <row r="717">
      <c r="A717" s="2" t="s">
        <v>718</v>
      </c>
      <c r="B717" s="3"/>
      <c r="C717" s="4">
        <v>35423.98055555556</v>
      </c>
      <c r="D717" s="5">
        <v>1869.0</v>
      </c>
    </row>
    <row r="718">
      <c r="A718" s="2" t="s">
        <v>719</v>
      </c>
      <c r="B718" s="3"/>
      <c r="C718" s="4">
        <v>35423.98055555556</v>
      </c>
      <c r="D718" s="5">
        <v>1857.0</v>
      </c>
    </row>
    <row r="719">
      <c r="A719" s="2" t="s">
        <v>720</v>
      </c>
      <c r="B719" s="3"/>
      <c r="C719" s="4">
        <v>35423.98055555556</v>
      </c>
      <c r="D719" s="5">
        <v>3357.0</v>
      </c>
    </row>
    <row r="720">
      <c r="A720" s="2" t="s">
        <v>721</v>
      </c>
      <c r="B720" s="3"/>
      <c r="C720" s="4">
        <v>35423.98055555556</v>
      </c>
      <c r="D720" s="5">
        <v>1604.0</v>
      </c>
    </row>
    <row r="721">
      <c r="A721" s="2" t="s">
        <v>722</v>
      </c>
      <c r="B721" s="3"/>
      <c r="C721" s="4">
        <v>35423.98055555556</v>
      </c>
      <c r="D721" s="5">
        <v>3303.0</v>
      </c>
    </row>
    <row r="722">
      <c r="A722" s="2" t="s">
        <v>723</v>
      </c>
      <c r="B722" s="3"/>
      <c r="C722" s="4">
        <v>35423.98055555556</v>
      </c>
      <c r="D722" s="5">
        <v>2977.0</v>
      </c>
    </row>
    <row r="723">
      <c r="A723" s="2" t="s">
        <v>724</v>
      </c>
      <c r="B723" s="3"/>
      <c r="C723" s="4">
        <v>35423.98055555556</v>
      </c>
      <c r="D723" s="5">
        <v>3307.0</v>
      </c>
    </row>
    <row r="724">
      <c r="A724" s="2" t="s">
        <v>725</v>
      </c>
      <c r="B724" s="3"/>
      <c r="C724" s="4">
        <v>35423.98055555556</v>
      </c>
      <c r="D724" s="5">
        <v>6770.0</v>
      </c>
    </row>
    <row r="725">
      <c r="A725" s="2" t="s">
        <v>726</v>
      </c>
      <c r="B725" s="3"/>
      <c r="C725" s="4">
        <v>35423.98055555556</v>
      </c>
      <c r="D725" s="5">
        <v>3978.0</v>
      </c>
    </row>
    <row r="726">
      <c r="A726" s="2" t="s">
        <v>727</v>
      </c>
      <c r="B726" s="3"/>
      <c r="C726" s="4">
        <v>35423.98055555556</v>
      </c>
      <c r="D726" s="5">
        <v>10756.0</v>
      </c>
    </row>
    <row r="727">
      <c r="A727" s="2" t="s">
        <v>728</v>
      </c>
      <c r="B727" s="3"/>
      <c r="C727" s="4">
        <v>35423.98055555556</v>
      </c>
      <c r="D727" s="5">
        <v>10751.0</v>
      </c>
    </row>
    <row r="728">
      <c r="A728" s="2" t="s">
        <v>729</v>
      </c>
      <c r="B728" s="3"/>
      <c r="C728" s="4">
        <v>35423.98055555556</v>
      </c>
      <c r="D728" s="5">
        <v>3353.0</v>
      </c>
    </row>
    <row r="729">
      <c r="A729" s="2" t="s">
        <v>730</v>
      </c>
      <c r="B729" s="3"/>
      <c r="C729" s="4">
        <v>35423.98055555556</v>
      </c>
      <c r="D729" s="5">
        <v>7834.0</v>
      </c>
    </row>
    <row r="730">
      <c r="A730" s="2" t="s">
        <v>731</v>
      </c>
      <c r="B730" s="3"/>
      <c r="C730" s="4">
        <v>35423.98055555556</v>
      </c>
      <c r="D730" s="5">
        <v>7882.0</v>
      </c>
    </row>
    <row r="731">
      <c r="A731" s="2" t="s">
        <v>732</v>
      </c>
      <c r="B731" s="3"/>
      <c r="C731" s="4">
        <v>35423.98055555556</v>
      </c>
      <c r="D731" s="5">
        <v>2850.0</v>
      </c>
    </row>
    <row r="732">
      <c r="A732" s="2" t="s">
        <v>733</v>
      </c>
      <c r="B732" s="3"/>
      <c r="C732" s="4">
        <v>35423.98055555556</v>
      </c>
      <c r="D732" s="5">
        <v>2857.0</v>
      </c>
    </row>
    <row r="733">
      <c r="A733" s="2" t="s">
        <v>734</v>
      </c>
      <c r="B733" s="3"/>
      <c r="C733" s="4">
        <v>35423.98055555556</v>
      </c>
      <c r="D733" s="5">
        <v>2841.0</v>
      </c>
    </row>
    <row r="734">
      <c r="A734" s="2" t="s">
        <v>735</v>
      </c>
      <c r="B734" s="3"/>
      <c r="C734" s="4">
        <v>35423.98055555556</v>
      </c>
      <c r="D734" s="5">
        <v>3489.0</v>
      </c>
    </row>
    <row r="735">
      <c r="A735" s="2" t="s">
        <v>736</v>
      </c>
      <c r="B735" s="3"/>
      <c r="C735" s="4">
        <v>35423.98055555556</v>
      </c>
      <c r="D735" s="5">
        <v>3430.0</v>
      </c>
    </row>
    <row r="736">
      <c r="A736" s="2" t="s">
        <v>737</v>
      </c>
      <c r="B736" s="3"/>
      <c r="C736" s="4">
        <v>35423.98055555556</v>
      </c>
      <c r="D736" s="5">
        <v>4663.0</v>
      </c>
    </row>
    <row r="737">
      <c r="A737" s="2" t="s">
        <v>738</v>
      </c>
      <c r="B737" s="3"/>
      <c r="C737" s="4">
        <v>35423.98055555556</v>
      </c>
      <c r="D737" s="5">
        <v>9679.0</v>
      </c>
    </row>
    <row r="738">
      <c r="A738" s="2" t="s">
        <v>739</v>
      </c>
      <c r="B738" s="3"/>
      <c r="C738" s="4">
        <v>35423.98055555556</v>
      </c>
      <c r="D738" s="5">
        <v>3386.0</v>
      </c>
    </row>
    <row r="739">
      <c r="A739" s="2" t="s">
        <v>740</v>
      </c>
      <c r="B739" s="3"/>
      <c r="C739" s="4">
        <v>35423.98055555556</v>
      </c>
      <c r="D739" s="5">
        <v>4741.0</v>
      </c>
    </row>
    <row r="740">
      <c r="A740" s="2" t="s">
        <v>741</v>
      </c>
      <c r="B740" s="3"/>
      <c r="C740" s="4">
        <v>35423.98055555556</v>
      </c>
      <c r="D740" s="5">
        <v>3124.0</v>
      </c>
    </row>
    <row r="741">
      <c r="A741" s="2" t="s">
        <v>742</v>
      </c>
      <c r="B741" s="3"/>
      <c r="C741" s="4">
        <v>35423.98055555556</v>
      </c>
      <c r="D741" s="5">
        <v>1587.0</v>
      </c>
    </row>
    <row r="742">
      <c r="A742" s="2" t="s">
        <v>743</v>
      </c>
      <c r="B742" s="3"/>
      <c r="C742" s="4">
        <v>35423.98055555556</v>
      </c>
      <c r="D742" s="5">
        <v>1598.0</v>
      </c>
    </row>
    <row r="743">
      <c r="A743" s="2" t="s">
        <v>744</v>
      </c>
      <c r="B743" s="3"/>
      <c r="C743" s="4">
        <v>35423.98055555556</v>
      </c>
      <c r="D743" s="5">
        <v>12081.0</v>
      </c>
    </row>
    <row r="744">
      <c r="A744" s="2" t="s">
        <v>745</v>
      </c>
      <c r="B744" s="3"/>
      <c r="C744" s="4">
        <v>35423.98055555556</v>
      </c>
      <c r="D744" s="5">
        <v>3144.0</v>
      </c>
    </row>
    <row r="745">
      <c r="A745" s="2" t="s">
        <v>746</v>
      </c>
      <c r="B745" s="3"/>
      <c r="C745" s="4">
        <v>35423.98055555556</v>
      </c>
      <c r="D745" s="5">
        <v>3249.0</v>
      </c>
    </row>
    <row r="746">
      <c r="A746" s="2" t="s">
        <v>747</v>
      </c>
      <c r="B746" s="3"/>
      <c r="C746" s="4">
        <v>35423.98055555556</v>
      </c>
      <c r="D746" s="5">
        <v>4877.0</v>
      </c>
    </row>
    <row r="747">
      <c r="A747" s="2" t="s">
        <v>748</v>
      </c>
      <c r="B747" s="3"/>
      <c r="C747" s="4">
        <v>35423.98055555556</v>
      </c>
      <c r="D747" s="5">
        <v>5426.0</v>
      </c>
    </row>
    <row r="748">
      <c r="A748" s="2" t="s">
        <v>749</v>
      </c>
      <c r="B748" s="3"/>
      <c r="C748" s="4">
        <v>35423.98055555556</v>
      </c>
      <c r="D748" s="5">
        <v>5474.0</v>
      </c>
    </row>
    <row r="749">
      <c r="A749" s="2" t="s">
        <v>750</v>
      </c>
      <c r="B749" s="3"/>
      <c r="C749" s="4">
        <v>35423.98055555556</v>
      </c>
      <c r="D749" s="5">
        <v>5638.0</v>
      </c>
    </row>
    <row r="750">
      <c r="A750" s="2" t="s">
        <v>751</v>
      </c>
      <c r="B750" s="3"/>
      <c r="C750" s="4">
        <v>35423.98055555556</v>
      </c>
      <c r="D750" s="5">
        <v>5242.0</v>
      </c>
    </row>
    <row r="751">
      <c r="A751" s="2" t="s">
        <v>752</v>
      </c>
      <c r="B751" s="3"/>
      <c r="C751" s="4">
        <v>35423.98055555556</v>
      </c>
      <c r="D751" s="5">
        <v>2877.0</v>
      </c>
    </row>
    <row r="752">
      <c r="A752" s="2" t="s">
        <v>753</v>
      </c>
      <c r="B752" s="3"/>
      <c r="C752" s="4">
        <v>35423.98055555556</v>
      </c>
      <c r="D752" s="5">
        <v>4884.0</v>
      </c>
    </row>
    <row r="753">
      <c r="A753" s="2" t="s">
        <v>754</v>
      </c>
      <c r="B753" s="3"/>
      <c r="C753" s="4">
        <v>35423.98055555556</v>
      </c>
      <c r="D753" s="5">
        <v>3189.0</v>
      </c>
    </row>
    <row r="754">
      <c r="A754" s="2" t="s">
        <v>755</v>
      </c>
      <c r="B754" s="3"/>
      <c r="C754" s="4">
        <v>35423.98055555556</v>
      </c>
      <c r="D754" s="5">
        <v>3439.0</v>
      </c>
    </row>
    <row r="755">
      <c r="A755" s="2" t="s">
        <v>756</v>
      </c>
      <c r="B755" s="3"/>
      <c r="C755" s="4">
        <v>35423.98055555556</v>
      </c>
      <c r="D755" s="5">
        <v>4591.0</v>
      </c>
    </row>
    <row r="756">
      <c r="A756" s="2" t="s">
        <v>757</v>
      </c>
      <c r="B756" s="3"/>
      <c r="C756" s="4">
        <v>35423.98055555556</v>
      </c>
      <c r="D756" s="5">
        <v>2925.0</v>
      </c>
    </row>
    <row r="757">
      <c r="A757" s="2" t="s">
        <v>758</v>
      </c>
      <c r="B757" s="3"/>
      <c r="C757" s="4">
        <v>35423.98055555556</v>
      </c>
      <c r="D757" s="5">
        <v>2957.0</v>
      </c>
    </row>
    <row r="758">
      <c r="A758" s="2" t="s">
        <v>759</v>
      </c>
      <c r="B758" s="3"/>
      <c r="C758" s="4">
        <v>35423.98055555556</v>
      </c>
      <c r="D758" s="5">
        <v>6326.0</v>
      </c>
    </row>
    <row r="759">
      <c r="A759" s="2" t="s">
        <v>760</v>
      </c>
      <c r="B759" s="3"/>
      <c r="C759" s="4">
        <v>35423.98055555556</v>
      </c>
      <c r="D759" s="5">
        <v>4410.0</v>
      </c>
    </row>
    <row r="760">
      <c r="A760" s="2" t="s">
        <v>761</v>
      </c>
      <c r="B760" s="3"/>
      <c r="C760" s="4">
        <v>35423.98055555556</v>
      </c>
      <c r="D760" s="5">
        <v>4240.0</v>
      </c>
    </row>
    <row r="761">
      <c r="A761" s="2" t="s">
        <v>762</v>
      </c>
      <c r="B761" s="3"/>
      <c r="C761" s="4">
        <v>35423.98055555556</v>
      </c>
      <c r="D761" s="5">
        <v>5733.0</v>
      </c>
    </row>
    <row r="762">
      <c r="A762" s="2" t="s">
        <v>763</v>
      </c>
      <c r="B762" s="3"/>
      <c r="C762" s="4">
        <v>35423.98055555556</v>
      </c>
      <c r="D762" s="5">
        <v>4524.0</v>
      </c>
    </row>
    <row r="763">
      <c r="A763" s="2" t="s">
        <v>764</v>
      </c>
      <c r="B763" s="3"/>
      <c r="C763" s="4">
        <v>35423.98055555556</v>
      </c>
      <c r="D763" s="5">
        <v>4518.0</v>
      </c>
    </row>
    <row r="764">
      <c r="A764" s="2" t="s">
        <v>765</v>
      </c>
      <c r="B764" s="3"/>
      <c r="C764" s="4">
        <v>35423.98055555556</v>
      </c>
      <c r="D764" s="5">
        <v>1857.0</v>
      </c>
    </row>
    <row r="765">
      <c r="A765" s="2" t="s">
        <v>766</v>
      </c>
      <c r="B765" s="3"/>
      <c r="C765" s="4">
        <v>35423.98055555556</v>
      </c>
      <c r="D765" s="5">
        <v>1911.0</v>
      </c>
    </row>
    <row r="766">
      <c r="A766" s="2" t="s">
        <v>767</v>
      </c>
      <c r="B766" s="3"/>
      <c r="C766" s="4">
        <v>35423.98055555556</v>
      </c>
      <c r="D766" s="5">
        <v>2639.0</v>
      </c>
    </row>
    <row r="767">
      <c r="A767" s="2" t="s">
        <v>768</v>
      </c>
      <c r="B767" s="3"/>
      <c r="C767" s="4">
        <v>35423.98055555556</v>
      </c>
      <c r="D767" s="5">
        <v>3036.0</v>
      </c>
    </row>
    <row r="768">
      <c r="A768" s="2" t="s">
        <v>769</v>
      </c>
      <c r="B768" s="3"/>
      <c r="C768" s="4">
        <v>35423.98055555556</v>
      </c>
      <c r="D768" s="5">
        <v>3236.0</v>
      </c>
    </row>
    <row r="769">
      <c r="A769" s="2" t="s">
        <v>770</v>
      </c>
      <c r="B769" s="3"/>
      <c r="C769" s="4">
        <v>35423.98055555556</v>
      </c>
      <c r="D769" s="5">
        <v>3105.0</v>
      </c>
    </row>
    <row r="770">
      <c r="A770" s="2" t="s">
        <v>771</v>
      </c>
      <c r="B770" s="3"/>
      <c r="C770" s="4">
        <v>35423.98055555556</v>
      </c>
      <c r="D770" s="5">
        <v>6223.0</v>
      </c>
    </row>
    <row r="771">
      <c r="A771" s="2" t="s">
        <v>772</v>
      </c>
      <c r="B771" s="3"/>
      <c r="C771" s="4">
        <v>35423.98055555556</v>
      </c>
      <c r="D771" s="5">
        <v>4787.0</v>
      </c>
    </row>
    <row r="772">
      <c r="A772" s="2" t="s">
        <v>773</v>
      </c>
      <c r="B772" s="3"/>
      <c r="C772" s="4">
        <v>35423.98055555556</v>
      </c>
      <c r="D772" s="5">
        <v>3164.0</v>
      </c>
    </row>
    <row r="773">
      <c r="A773" s="2" t="s">
        <v>774</v>
      </c>
      <c r="B773" s="3"/>
      <c r="C773" s="4">
        <v>35423.98055555556</v>
      </c>
      <c r="D773" s="5">
        <v>3122.0</v>
      </c>
    </row>
    <row r="774">
      <c r="A774" s="2" t="s">
        <v>775</v>
      </c>
      <c r="B774" s="3"/>
      <c r="C774" s="4">
        <v>35423.98055555556</v>
      </c>
      <c r="D774" s="5">
        <v>6011.0</v>
      </c>
    </row>
    <row r="775">
      <c r="A775" s="2" t="s">
        <v>776</v>
      </c>
      <c r="B775" s="3"/>
      <c r="C775" s="4">
        <v>35423.98055555556</v>
      </c>
      <c r="D775" s="5">
        <v>5910.0</v>
      </c>
    </row>
    <row r="776">
      <c r="A776" s="2" t="s">
        <v>777</v>
      </c>
      <c r="B776" s="3"/>
      <c r="C776" s="4">
        <v>35423.98055555556</v>
      </c>
      <c r="D776" s="5">
        <v>5378.0</v>
      </c>
    </row>
    <row r="777">
      <c r="A777" s="2" t="s">
        <v>778</v>
      </c>
      <c r="B777" s="3"/>
      <c r="C777" s="4">
        <v>35423.98055555556</v>
      </c>
      <c r="D777" s="5">
        <v>12142.0</v>
      </c>
    </row>
    <row r="778">
      <c r="A778" s="2" t="s">
        <v>779</v>
      </c>
      <c r="B778" s="3"/>
      <c r="C778" s="4">
        <v>35423.98055555556</v>
      </c>
      <c r="D778" s="5">
        <v>5252.0</v>
      </c>
    </row>
    <row r="779">
      <c r="A779" s="2" t="s">
        <v>780</v>
      </c>
      <c r="B779" s="3"/>
      <c r="C779" s="4">
        <v>35423.98055555556</v>
      </c>
      <c r="D779" s="5">
        <v>3304.0</v>
      </c>
    </row>
    <row r="780">
      <c r="A780" s="2" t="s">
        <v>781</v>
      </c>
      <c r="B780" s="3"/>
      <c r="C780" s="4">
        <v>35423.98055555556</v>
      </c>
      <c r="D780" s="5">
        <v>3217.0</v>
      </c>
    </row>
    <row r="781">
      <c r="A781" s="2" t="s">
        <v>782</v>
      </c>
      <c r="B781" s="3"/>
      <c r="C781" s="4">
        <v>35423.98055555556</v>
      </c>
      <c r="D781" s="5">
        <v>11331.0</v>
      </c>
    </row>
    <row r="782">
      <c r="A782" s="2" t="s">
        <v>783</v>
      </c>
      <c r="B782" s="3"/>
      <c r="C782" s="4">
        <v>35423.98055555556</v>
      </c>
      <c r="D782" s="5">
        <v>3083.0</v>
      </c>
    </row>
    <row r="783">
      <c r="A783" s="2" t="s">
        <v>784</v>
      </c>
      <c r="B783" s="3"/>
      <c r="C783" s="4">
        <v>35423.98055555556</v>
      </c>
      <c r="D783" s="5">
        <v>3146.0</v>
      </c>
    </row>
    <row r="784">
      <c r="A784" s="2" t="s">
        <v>785</v>
      </c>
      <c r="B784" s="3"/>
      <c r="C784" s="4">
        <v>35423.98055555556</v>
      </c>
      <c r="D784" s="5">
        <v>3137.0</v>
      </c>
    </row>
    <row r="785">
      <c r="A785" s="2" t="s">
        <v>786</v>
      </c>
      <c r="B785" s="3"/>
      <c r="C785" s="4">
        <v>35423.98055555556</v>
      </c>
      <c r="D785" s="5">
        <v>3135.0</v>
      </c>
    </row>
    <row r="786">
      <c r="A786" s="2" t="s">
        <v>787</v>
      </c>
      <c r="B786" s="3"/>
      <c r="C786" s="4">
        <v>35423.98055555556</v>
      </c>
      <c r="D786" s="5">
        <v>7605.0</v>
      </c>
    </row>
    <row r="787">
      <c r="A787" s="2" t="s">
        <v>788</v>
      </c>
      <c r="B787" s="3"/>
      <c r="C787" s="4">
        <v>35423.98055555556</v>
      </c>
      <c r="D787" s="5">
        <v>2596.0</v>
      </c>
    </row>
    <row r="788">
      <c r="A788" s="2" t="s">
        <v>789</v>
      </c>
      <c r="B788" s="3"/>
      <c r="C788" s="4">
        <v>35423.98055555556</v>
      </c>
      <c r="D788" s="5">
        <v>4519.0</v>
      </c>
    </row>
    <row r="789">
      <c r="A789" s="2" t="s">
        <v>790</v>
      </c>
      <c r="B789" s="3"/>
      <c r="C789" s="4">
        <v>35423.98055555556</v>
      </c>
      <c r="D789" s="5">
        <v>3135.0</v>
      </c>
    </row>
    <row r="790">
      <c r="A790" s="2" t="s">
        <v>791</v>
      </c>
      <c r="B790" s="3"/>
      <c r="C790" s="4">
        <v>35423.98055555556</v>
      </c>
      <c r="D790" s="5">
        <v>5529.0</v>
      </c>
    </row>
    <row r="791">
      <c r="A791" s="2" t="s">
        <v>792</v>
      </c>
      <c r="B791" s="3"/>
      <c r="C791" s="4">
        <v>35423.98055555556</v>
      </c>
      <c r="D791" s="5">
        <v>3132.0</v>
      </c>
    </row>
    <row r="792">
      <c r="A792" s="2" t="s">
        <v>793</v>
      </c>
      <c r="B792" s="3"/>
      <c r="C792" s="4">
        <v>35423.98055555556</v>
      </c>
      <c r="D792" s="5">
        <v>3125.0</v>
      </c>
    </row>
    <row r="793">
      <c r="A793" s="2" t="s">
        <v>794</v>
      </c>
      <c r="B793" s="3"/>
      <c r="C793" s="4">
        <v>35423.98055555556</v>
      </c>
      <c r="D793" s="5">
        <v>5051.0</v>
      </c>
    </row>
    <row r="794">
      <c r="A794" s="2" t="s">
        <v>795</v>
      </c>
      <c r="B794" s="3"/>
      <c r="C794" s="4">
        <v>35423.98055555556</v>
      </c>
      <c r="D794" s="5">
        <v>5901.0</v>
      </c>
    </row>
    <row r="795">
      <c r="A795" s="2" t="s">
        <v>796</v>
      </c>
      <c r="B795" s="3"/>
      <c r="C795" s="4">
        <v>35423.98055555556</v>
      </c>
      <c r="D795" s="5">
        <v>2455.0</v>
      </c>
    </row>
    <row r="796">
      <c r="A796" s="2" t="s">
        <v>797</v>
      </c>
      <c r="B796" s="3"/>
      <c r="C796" s="4">
        <v>35423.98055555556</v>
      </c>
      <c r="D796" s="5">
        <v>837.0</v>
      </c>
    </row>
    <row r="797">
      <c r="A797" s="2" t="s">
        <v>798</v>
      </c>
      <c r="B797" s="3"/>
      <c r="C797" s="4">
        <v>35423.98055555556</v>
      </c>
      <c r="D797" s="5">
        <v>3500.0</v>
      </c>
    </row>
    <row r="798">
      <c r="A798" s="2" t="s">
        <v>799</v>
      </c>
      <c r="B798" s="3"/>
      <c r="C798" s="4">
        <v>35423.98055555556</v>
      </c>
      <c r="D798" s="5">
        <v>3492.0</v>
      </c>
    </row>
    <row r="799">
      <c r="A799" s="2" t="s">
        <v>800</v>
      </c>
      <c r="B799" s="3"/>
      <c r="C799" s="4">
        <v>35423.98055555556</v>
      </c>
      <c r="D799" s="5">
        <v>3426.0</v>
      </c>
    </row>
    <row r="800">
      <c r="A800" s="2" t="s">
        <v>801</v>
      </c>
      <c r="B800" s="3"/>
      <c r="C800" s="4">
        <v>35423.98055555556</v>
      </c>
      <c r="D800" s="5">
        <v>3599.0</v>
      </c>
    </row>
    <row r="801">
      <c r="A801" s="2" t="s">
        <v>802</v>
      </c>
      <c r="B801" s="3"/>
      <c r="C801" s="4">
        <v>35423.98055555556</v>
      </c>
      <c r="D801" s="5">
        <v>2800.0</v>
      </c>
    </row>
    <row r="802">
      <c r="A802" s="2" t="s">
        <v>803</v>
      </c>
      <c r="B802" s="3"/>
      <c r="C802" s="4">
        <v>35423.98055555556</v>
      </c>
      <c r="D802" s="5">
        <v>1692.0</v>
      </c>
    </row>
    <row r="803">
      <c r="A803" s="2" t="s">
        <v>804</v>
      </c>
      <c r="B803" s="3"/>
      <c r="C803" s="4">
        <v>35423.98055555556</v>
      </c>
      <c r="D803" s="5">
        <v>1931.0</v>
      </c>
    </row>
    <row r="804">
      <c r="A804" s="2" t="s">
        <v>805</v>
      </c>
      <c r="B804" s="3"/>
      <c r="C804" s="4">
        <v>35423.98055555556</v>
      </c>
      <c r="D804" s="5">
        <v>3371.0</v>
      </c>
    </row>
    <row r="805">
      <c r="A805" s="2" t="s">
        <v>806</v>
      </c>
      <c r="B805" s="3"/>
      <c r="C805" s="4">
        <v>35423.98055555556</v>
      </c>
      <c r="D805" s="5">
        <v>3387.0</v>
      </c>
    </row>
    <row r="806">
      <c r="A806" s="2" t="s">
        <v>807</v>
      </c>
      <c r="B806" s="3"/>
      <c r="C806" s="4">
        <v>35423.98055555556</v>
      </c>
      <c r="D806" s="5">
        <v>2639.0</v>
      </c>
    </row>
    <row r="807">
      <c r="A807" s="2" t="s">
        <v>808</v>
      </c>
      <c r="B807" s="3"/>
      <c r="C807" s="4">
        <v>35423.98055555556</v>
      </c>
      <c r="D807" s="5">
        <v>3303.0</v>
      </c>
    </row>
    <row r="808">
      <c r="A808" s="2" t="s">
        <v>809</v>
      </c>
      <c r="B808" s="3"/>
      <c r="C808" s="4">
        <v>35423.98055555556</v>
      </c>
      <c r="D808" s="5">
        <v>2848.0</v>
      </c>
    </row>
    <row r="809">
      <c r="A809" s="2" t="s">
        <v>810</v>
      </c>
      <c r="B809" s="3"/>
      <c r="C809" s="4">
        <v>35423.98055555556</v>
      </c>
      <c r="D809" s="5">
        <v>3144.0</v>
      </c>
    </row>
    <row r="810">
      <c r="A810" s="2" t="s">
        <v>811</v>
      </c>
      <c r="B810" s="3"/>
      <c r="C810" s="4">
        <v>35423.98055555556</v>
      </c>
      <c r="D810" s="5">
        <v>3322.0</v>
      </c>
    </row>
    <row r="811">
      <c r="A811" s="2" t="s">
        <v>812</v>
      </c>
      <c r="B811" s="3"/>
      <c r="C811" s="4">
        <v>35423.98055555556</v>
      </c>
      <c r="D811" s="5">
        <v>3071.0</v>
      </c>
    </row>
    <row r="812">
      <c r="A812" s="2" t="s">
        <v>813</v>
      </c>
      <c r="B812" s="3"/>
      <c r="C812" s="4">
        <v>35423.98055555556</v>
      </c>
      <c r="D812" s="5">
        <v>3337.0</v>
      </c>
    </row>
    <row r="813">
      <c r="A813" s="2" t="s">
        <v>814</v>
      </c>
      <c r="B813" s="3"/>
      <c r="C813" s="4">
        <v>35423.98055555556</v>
      </c>
      <c r="D813" s="5">
        <v>3159.0</v>
      </c>
    </row>
    <row r="814">
      <c r="A814" s="2" t="s">
        <v>815</v>
      </c>
      <c r="B814" s="3"/>
      <c r="C814" s="4">
        <v>35423.98055555556</v>
      </c>
      <c r="D814" s="5">
        <v>3155.0</v>
      </c>
    </row>
    <row r="815">
      <c r="A815" s="2" t="s">
        <v>816</v>
      </c>
      <c r="B815" s="3"/>
      <c r="C815" s="4">
        <v>35423.98055555556</v>
      </c>
      <c r="D815" s="5">
        <v>3156.0</v>
      </c>
    </row>
    <row r="816">
      <c r="A816" s="2" t="s">
        <v>817</v>
      </c>
      <c r="B816" s="3"/>
      <c r="C816" s="4">
        <v>35423.98055555556</v>
      </c>
      <c r="D816" s="5">
        <v>3152.0</v>
      </c>
    </row>
    <row r="817">
      <c r="A817" s="2" t="s">
        <v>818</v>
      </c>
      <c r="B817" s="3"/>
      <c r="C817" s="4">
        <v>35423.98055555556</v>
      </c>
      <c r="D817" s="5">
        <v>3155.0</v>
      </c>
    </row>
    <row r="818">
      <c r="A818" s="2" t="s">
        <v>819</v>
      </c>
      <c r="B818" s="3"/>
      <c r="C818" s="4">
        <v>35423.98055555556</v>
      </c>
      <c r="D818" s="5">
        <v>3149.0</v>
      </c>
    </row>
    <row r="819">
      <c r="A819" s="2" t="s">
        <v>820</v>
      </c>
      <c r="B819" s="3"/>
      <c r="C819" s="4">
        <v>35423.98055555556</v>
      </c>
      <c r="D819" s="5">
        <v>2979.0</v>
      </c>
    </row>
    <row r="820">
      <c r="A820" s="2" t="s">
        <v>821</v>
      </c>
      <c r="B820" s="3"/>
      <c r="C820" s="4">
        <v>35423.98055555556</v>
      </c>
      <c r="D820" s="5">
        <v>2807.0</v>
      </c>
    </row>
    <row r="821">
      <c r="A821" s="2" t="s">
        <v>822</v>
      </c>
      <c r="B821" s="3"/>
      <c r="C821" s="4">
        <v>35423.98055555556</v>
      </c>
      <c r="D821" s="5">
        <v>6302.0</v>
      </c>
    </row>
    <row r="822">
      <c r="A822" s="2" t="s">
        <v>823</v>
      </c>
      <c r="B822" s="3"/>
      <c r="C822" s="4">
        <v>35423.98055555556</v>
      </c>
      <c r="D822" s="5">
        <v>6712.0</v>
      </c>
    </row>
    <row r="823">
      <c r="A823" s="2" t="s">
        <v>824</v>
      </c>
      <c r="B823" s="3"/>
      <c r="C823" s="4">
        <v>35423.98055555556</v>
      </c>
      <c r="D823" s="5">
        <v>11721.0</v>
      </c>
    </row>
    <row r="824">
      <c r="A824" s="2" t="s">
        <v>825</v>
      </c>
      <c r="B824" s="3"/>
      <c r="C824" s="4">
        <v>35423.98055555556</v>
      </c>
      <c r="D824" s="5">
        <v>11689.0</v>
      </c>
    </row>
    <row r="825">
      <c r="A825" s="2" t="s">
        <v>826</v>
      </c>
      <c r="B825" s="3"/>
      <c r="C825" s="4">
        <v>35423.98055555556</v>
      </c>
      <c r="D825" s="5">
        <v>1909.0</v>
      </c>
    </row>
    <row r="826">
      <c r="A826" s="2" t="s">
        <v>827</v>
      </c>
      <c r="B826" s="3"/>
      <c r="C826" s="4">
        <v>35423.98055555556</v>
      </c>
      <c r="D826" s="5">
        <v>3500.0</v>
      </c>
    </row>
    <row r="827">
      <c r="A827" s="2" t="s">
        <v>828</v>
      </c>
      <c r="B827" s="3"/>
      <c r="C827" s="4">
        <v>35423.98055555556</v>
      </c>
      <c r="D827" s="5">
        <v>3495.0</v>
      </c>
    </row>
    <row r="828">
      <c r="A828" s="2" t="s">
        <v>829</v>
      </c>
      <c r="B828" s="3"/>
      <c r="C828" s="4">
        <v>35423.98055555556</v>
      </c>
      <c r="D828" s="5">
        <v>3381.0</v>
      </c>
    </row>
    <row r="829">
      <c r="A829" s="2" t="s">
        <v>830</v>
      </c>
      <c r="B829" s="3"/>
      <c r="C829" s="4">
        <v>35423.98055555556</v>
      </c>
      <c r="D829" s="5">
        <v>2628.0</v>
      </c>
    </row>
    <row r="830">
      <c r="A830" s="2" t="s">
        <v>831</v>
      </c>
      <c r="B830" s="3"/>
      <c r="C830" s="4">
        <v>35423.98055555556</v>
      </c>
      <c r="D830" s="5">
        <v>3273.0</v>
      </c>
    </row>
    <row r="831">
      <c r="A831" s="2" t="s">
        <v>832</v>
      </c>
      <c r="B831" s="3"/>
      <c r="C831" s="4">
        <v>35423.98055555556</v>
      </c>
      <c r="D831" s="5">
        <v>3267.0</v>
      </c>
    </row>
    <row r="832">
      <c r="A832" s="2" t="s">
        <v>833</v>
      </c>
      <c r="B832" s="3"/>
      <c r="C832" s="4">
        <v>35423.98055555556</v>
      </c>
      <c r="D832" s="5">
        <v>3106.0</v>
      </c>
    </row>
    <row r="833">
      <c r="A833" s="2" t="s">
        <v>834</v>
      </c>
      <c r="B833" s="3"/>
      <c r="C833" s="4">
        <v>35423.98055555556</v>
      </c>
      <c r="D833" s="5">
        <v>3620.0</v>
      </c>
    </row>
    <row r="834">
      <c r="A834" s="2" t="s">
        <v>835</v>
      </c>
      <c r="B834" s="3"/>
      <c r="C834" s="4">
        <v>35423.98055555556</v>
      </c>
      <c r="D834" s="5">
        <v>3288.0</v>
      </c>
    </row>
    <row r="835">
      <c r="A835" s="2" t="s">
        <v>836</v>
      </c>
      <c r="B835" s="3"/>
      <c r="C835" s="4">
        <v>35423.98055555556</v>
      </c>
      <c r="D835" s="5">
        <v>10505.0</v>
      </c>
    </row>
    <row r="836">
      <c r="A836" s="2" t="s">
        <v>837</v>
      </c>
      <c r="B836" s="3"/>
      <c r="C836" s="4">
        <v>35423.98055555556</v>
      </c>
      <c r="D836" s="5">
        <v>3479.0</v>
      </c>
    </row>
    <row r="837">
      <c r="A837" s="2" t="s">
        <v>838</v>
      </c>
      <c r="B837" s="3"/>
      <c r="C837" s="4">
        <v>35423.98055555556</v>
      </c>
      <c r="D837" s="5">
        <v>5880.0</v>
      </c>
    </row>
    <row r="838">
      <c r="A838" s="2" t="s">
        <v>839</v>
      </c>
      <c r="B838" s="3"/>
      <c r="C838" s="4">
        <v>35423.98055555556</v>
      </c>
      <c r="D838" s="5">
        <v>3391.0</v>
      </c>
    </row>
    <row r="839">
      <c r="A839" s="2" t="s">
        <v>840</v>
      </c>
      <c r="B839" s="3"/>
      <c r="C839" s="4">
        <v>35423.98055555556</v>
      </c>
      <c r="D839" s="5">
        <v>3379.0</v>
      </c>
    </row>
    <row r="840">
      <c r="A840" s="2" t="s">
        <v>841</v>
      </c>
      <c r="B840" s="3"/>
      <c r="C840" s="4">
        <v>35423.98055555556</v>
      </c>
      <c r="D840" s="5">
        <v>3208.0</v>
      </c>
    </row>
    <row r="841">
      <c r="A841" s="2" t="s">
        <v>842</v>
      </c>
      <c r="B841" s="3"/>
      <c r="C841" s="4">
        <v>35423.98055555556</v>
      </c>
      <c r="D841" s="5">
        <v>4354.0</v>
      </c>
    </row>
    <row r="842">
      <c r="A842" s="2" t="s">
        <v>843</v>
      </c>
      <c r="B842" s="3"/>
      <c r="C842" s="4">
        <v>35423.98055555556</v>
      </c>
      <c r="D842" s="5">
        <v>2980.0</v>
      </c>
    </row>
    <row r="843">
      <c r="A843" s="2" t="s">
        <v>844</v>
      </c>
      <c r="B843" s="3"/>
      <c r="C843" s="4">
        <v>35423.98055555556</v>
      </c>
      <c r="D843" s="5">
        <v>1180.0</v>
      </c>
    </row>
    <row r="844">
      <c r="A844" s="2" t="s">
        <v>845</v>
      </c>
      <c r="B844" s="3"/>
      <c r="C844" s="4">
        <v>35423.98055555556</v>
      </c>
      <c r="D844" s="5">
        <v>4671.0</v>
      </c>
    </row>
    <row r="845">
      <c r="A845" s="2" t="s">
        <v>846</v>
      </c>
      <c r="B845" s="3"/>
      <c r="C845" s="4">
        <v>35423.98055555556</v>
      </c>
      <c r="D845" s="5">
        <v>4664.0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</hyperlinks>
  <drawing r:id="rId8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847</v>
      </c>
      <c r="B3" s="3"/>
      <c r="C3" s="4">
        <v>35423.98055555556</v>
      </c>
      <c r="D3" s="5">
        <v>925.0</v>
      </c>
    </row>
    <row r="4">
      <c r="A4" s="2" t="s">
        <v>848</v>
      </c>
      <c r="B4" s="3"/>
      <c r="C4" s="4">
        <v>35423.98055555556</v>
      </c>
      <c r="D4" s="5">
        <v>10948.0</v>
      </c>
    </row>
    <row r="5">
      <c r="A5" s="2" t="s">
        <v>849</v>
      </c>
      <c r="B5" s="3"/>
      <c r="C5" s="4">
        <v>35423.98055555556</v>
      </c>
      <c r="D5" s="5">
        <v>12242.0</v>
      </c>
    </row>
    <row r="6">
      <c r="A6" s="2" t="s">
        <v>850</v>
      </c>
      <c r="B6" s="3"/>
      <c r="C6" s="4">
        <v>35423.98055555556</v>
      </c>
      <c r="D6" s="5">
        <v>5164.0</v>
      </c>
    </row>
    <row r="7">
      <c r="A7" s="2" t="s">
        <v>851</v>
      </c>
      <c r="B7" s="3"/>
      <c r="C7" s="4">
        <v>35423.98055555556</v>
      </c>
      <c r="D7" s="5">
        <v>10288.0</v>
      </c>
    </row>
    <row r="8">
      <c r="A8" s="2" t="s">
        <v>852</v>
      </c>
      <c r="B8" s="3"/>
      <c r="C8" s="4">
        <v>35423.98055555556</v>
      </c>
      <c r="D8" s="5">
        <v>13303.0</v>
      </c>
    </row>
    <row r="9">
      <c r="A9" s="2" t="s">
        <v>853</v>
      </c>
      <c r="B9" s="3"/>
      <c r="C9" s="4">
        <v>35423.98055555556</v>
      </c>
      <c r="D9" s="5">
        <v>1641.0</v>
      </c>
    </row>
    <row r="10">
      <c r="A10" s="2" t="s">
        <v>854</v>
      </c>
      <c r="B10" s="3"/>
      <c r="C10" s="4">
        <v>35423.98055555556</v>
      </c>
      <c r="D10" s="5">
        <v>7124.0</v>
      </c>
    </row>
    <row r="11">
      <c r="A11" s="2" t="s">
        <v>855</v>
      </c>
      <c r="B11" s="3"/>
      <c r="C11" s="4">
        <v>35423.98055555556</v>
      </c>
      <c r="D11" s="5">
        <v>7029.0</v>
      </c>
    </row>
    <row r="12">
      <c r="A12" s="2" t="s">
        <v>856</v>
      </c>
      <c r="B12" s="3"/>
      <c r="C12" s="4">
        <v>35423.98055555556</v>
      </c>
      <c r="D12" s="5">
        <v>5233.0</v>
      </c>
    </row>
    <row r="13">
      <c r="A13" s="2" t="s">
        <v>857</v>
      </c>
      <c r="B13" s="3"/>
      <c r="C13" s="4">
        <v>35423.98055555556</v>
      </c>
      <c r="D13" s="5">
        <v>18591.0</v>
      </c>
    </row>
    <row r="14">
      <c r="A14" s="2" t="s">
        <v>858</v>
      </c>
      <c r="B14" s="3"/>
      <c r="C14" s="4">
        <v>35423.98055555556</v>
      </c>
      <c r="D14" s="5">
        <v>17188.0</v>
      </c>
    </row>
    <row r="15">
      <c r="A15" s="2" t="s">
        <v>859</v>
      </c>
      <c r="B15" s="3"/>
      <c r="C15" s="4">
        <v>35423.98055555556</v>
      </c>
      <c r="D15" s="5">
        <v>10229.0</v>
      </c>
    </row>
    <row r="16">
      <c r="A16" s="2" t="s">
        <v>860</v>
      </c>
      <c r="B16" s="3"/>
      <c r="C16" s="4">
        <v>35423.98055555556</v>
      </c>
      <c r="D16" s="5">
        <v>10012.0</v>
      </c>
    </row>
    <row r="17">
      <c r="A17" s="2" t="s">
        <v>861</v>
      </c>
      <c r="B17" s="3"/>
      <c r="C17" s="4">
        <v>35423.98055555556</v>
      </c>
      <c r="D17" s="5">
        <v>11216.0</v>
      </c>
    </row>
    <row r="18">
      <c r="A18" s="2" t="s">
        <v>862</v>
      </c>
      <c r="B18" s="3"/>
      <c r="C18" s="4">
        <v>35423.98055555556</v>
      </c>
      <c r="D18" s="5">
        <v>24227.0</v>
      </c>
    </row>
    <row r="19">
      <c r="A19" s="2" t="s">
        <v>863</v>
      </c>
      <c r="B19" s="3"/>
      <c r="C19" s="4">
        <v>35423.98055555556</v>
      </c>
      <c r="D19" s="5">
        <v>12091.0</v>
      </c>
    </row>
    <row r="20">
      <c r="A20" s="2" t="s">
        <v>864</v>
      </c>
      <c r="B20" s="3"/>
      <c r="C20" s="4">
        <v>35423.98055555556</v>
      </c>
      <c r="D20" s="5">
        <v>11909.0</v>
      </c>
    </row>
    <row r="21">
      <c r="A21" s="2" t="s">
        <v>865</v>
      </c>
      <c r="B21" s="3"/>
      <c r="C21" s="4">
        <v>35423.98055555556</v>
      </c>
      <c r="D21" s="5">
        <v>12604.0</v>
      </c>
    </row>
    <row r="22">
      <c r="A22" s="2" t="s">
        <v>866</v>
      </c>
      <c r="B22" s="3"/>
      <c r="C22" s="4">
        <v>35423.98055555556</v>
      </c>
      <c r="D22" s="5">
        <v>11172.0</v>
      </c>
    </row>
    <row r="23">
      <c r="A23" s="2" t="s">
        <v>867</v>
      </c>
      <c r="B23" s="3"/>
      <c r="C23" s="4">
        <v>35423.98055555556</v>
      </c>
      <c r="D23" s="5">
        <v>735.0</v>
      </c>
    </row>
    <row r="24">
      <c r="A24" s="2" t="s">
        <v>868</v>
      </c>
      <c r="B24" s="3"/>
      <c r="C24" s="4">
        <v>35423.98055555556</v>
      </c>
      <c r="D24" s="5">
        <v>33449.0</v>
      </c>
    </row>
    <row r="25">
      <c r="A25" s="2" t="s">
        <v>869</v>
      </c>
      <c r="B25" s="3"/>
      <c r="C25" s="4">
        <v>35423.98055555556</v>
      </c>
      <c r="D25" s="5">
        <v>9771.0</v>
      </c>
    </row>
    <row r="26">
      <c r="A26" s="2" t="s">
        <v>870</v>
      </c>
      <c r="B26" s="3"/>
      <c r="C26" s="4">
        <v>35423.98055555556</v>
      </c>
      <c r="D26" s="5">
        <v>9785.0</v>
      </c>
    </row>
    <row r="27">
      <c r="A27" s="2" t="s">
        <v>871</v>
      </c>
      <c r="B27" s="3"/>
      <c r="C27" s="4">
        <v>35423.98055555556</v>
      </c>
      <c r="D27" s="5">
        <v>6492.0</v>
      </c>
    </row>
    <row r="28">
      <c r="A28" s="2" t="s">
        <v>872</v>
      </c>
      <c r="B28" s="3"/>
      <c r="C28" s="4">
        <v>35423.98055555556</v>
      </c>
      <c r="D28" s="5">
        <v>6453.0</v>
      </c>
    </row>
    <row r="29">
      <c r="A29" s="2" t="s">
        <v>873</v>
      </c>
      <c r="B29" s="3"/>
      <c r="C29" s="4">
        <v>35423.98055555556</v>
      </c>
      <c r="D29" s="5">
        <v>20420.0</v>
      </c>
    </row>
    <row r="30">
      <c r="A30" s="2" t="s">
        <v>874</v>
      </c>
      <c r="B30" s="3"/>
      <c r="C30" s="4">
        <v>35423.98055555556</v>
      </c>
      <c r="D30" s="5">
        <v>8720.0</v>
      </c>
    </row>
    <row r="31">
      <c r="A31" s="2" t="s">
        <v>875</v>
      </c>
      <c r="B31" s="3"/>
      <c r="C31" s="4">
        <v>35423.98055555556</v>
      </c>
      <c r="D31" s="5">
        <v>11150.0</v>
      </c>
    </row>
    <row r="32">
      <c r="A32" s="2" t="s">
        <v>876</v>
      </c>
      <c r="B32" s="3"/>
      <c r="C32" s="4">
        <v>35423.98055555556</v>
      </c>
      <c r="D32" s="5">
        <v>11701.0</v>
      </c>
    </row>
    <row r="33">
      <c r="A33" s="2" t="s">
        <v>877</v>
      </c>
      <c r="B33" s="3"/>
      <c r="C33" s="4">
        <v>35423.98055555556</v>
      </c>
      <c r="D33" s="5">
        <v>11279.0</v>
      </c>
    </row>
    <row r="34">
      <c r="A34" s="2" t="s">
        <v>878</v>
      </c>
      <c r="B34" s="3"/>
      <c r="C34" s="4">
        <v>35423.98055555556</v>
      </c>
      <c r="D34" s="5">
        <v>11147.0</v>
      </c>
    </row>
    <row r="35">
      <c r="A35" s="2" t="s">
        <v>879</v>
      </c>
      <c r="B35" s="3"/>
      <c r="C35" s="4">
        <v>35423.98055555556</v>
      </c>
      <c r="D35" s="5">
        <v>9407.0</v>
      </c>
    </row>
    <row r="36">
      <c r="A36" s="2" t="s">
        <v>880</v>
      </c>
      <c r="B36" s="3"/>
      <c r="C36" s="4">
        <v>35423.98055555556</v>
      </c>
      <c r="D36" s="5">
        <v>11909.0</v>
      </c>
    </row>
    <row r="37">
      <c r="A37" s="2" t="s">
        <v>881</v>
      </c>
      <c r="B37" s="3"/>
      <c r="C37" s="4">
        <v>35423.98055555556</v>
      </c>
      <c r="D37" s="5">
        <v>7151.0</v>
      </c>
    </row>
    <row r="38">
      <c r="A38" s="2" t="s">
        <v>882</v>
      </c>
      <c r="B38" s="3"/>
      <c r="C38" s="4">
        <v>35423.98055555556</v>
      </c>
      <c r="D38" s="5">
        <v>13281.0</v>
      </c>
    </row>
    <row r="39">
      <c r="A39" s="2" t="s">
        <v>883</v>
      </c>
      <c r="B39" s="3"/>
      <c r="C39" s="4">
        <v>35423.98055555556</v>
      </c>
      <c r="D39" s="5">
        <v>9297.0</v>
      </c>
    </row>
    <row r="40">
      <c r="A40" s="2" t="s">
        <v>884</v>
      </c>
      <c r="B40" s="3"/>
      <c r="C40" s="4">
        <v>35423.98055555556</v>
      </c>
      <c r="D40" s="5">
        <v>6061.0</v>
      </c>
    </row>
    <row r="41">
      <c r="A41" s="2" t="s">
        <v>885</v>
      </c>
      <c r="B41" s="3"/>
      <c r="C41" s="4">
        <v>35423.98055555556</v>
      </c>
      <c r="D41" s="5">
        <v>9083.0</v>
      </c>
    </row>
    <row r="42">
      <c r="A42" s="2" t="s">
        <v>886</v>
      </c>
      <c r="B42" s="3"/>
      <c r="C42" s="4">
        <v>35423.98055555556</v>
      </c>
      <c r="D42" s="5">
        <v>5972.0</v>
      </c>
    </row>
    <row r="43">
      <c r="A43" s="2" t="s">
        <v>887</v>
      </c>
      <c r="B43" s="3"/>
      <c r="C43" s="4">
        <v>35423.98055555556</v>
      </c>
      <c r="D43" s="5">
        <v>5955.0</v>
      </c>
    </row>
    <row r="44">
      <c r="A44" s="2" t="s">
        <v>888</v>
      </c>
      <c r="B44" s="3"/>
      <c r="C44" s="4">
        <v>35423.98055555556</v>
      </c>
      <c r="D44" s="5">
        <v>8113.0</v>
      </c>
    </row>
    <row r="45">
      <c r="A45" s="2" t="s">
        <v>889</v>
      </c>
      <c r="B45" s="3"/>
      <c r="C45" s="4">
        <v>35423.98055555556</v>
      </c>
      <c r="D45" s="5">
        <v>15142.0</v>
      </c>
    </row>
    <row r="46">
      <c r="A46" s="2" t="s">
        <v>890</v>
      </c>
      <c r="B46" s="3"/>
      <c r="C46" s="4">
        <v>35423.98055555556</v>
      </c>
      <c r="D46" s="5">
        <v>12426.0</v>
      </c>
    </row>
    <row r="47">
      <c r="A47" s="2" t="s">
        <v>891</v>
      </c>
      <c r="B47" s="3"/>
      <c r="C47" s="4">
        <v>35423.98055555556</v>
      </c>
      <c r="D47" s="5">
        <v>12393.0</v>
      </c>
    </row>
    <row r="48">
      <c r="A48" s="2" t="s">
        <v>892</v>
      </c>
      <c r="B48" s="3"/>
      <c r="C48" s="4">
        <v>35423.98055555556</v>
      </c>
      <c r="D48" s="5">
        <v>8552.0</v>
      </c>
    </row>
    <row r="49">
      <c r="A49" s="2" t="s">
        <v>893</v>
      </c>
      <c r="B49" s="3"/>
      <c r="C49" s="4">
        <v>35423.98055555556</v>
      </c>
      <c r="D49" s="5">
        <v>9911.0</v>
      </c>
    </row>
    <row r="50">
      <c r="A50" s="2" t="s">
        <v>894</v>
      </c>
      <c r="B50" s="3"/>
      <c r="C50" s="4">
        <v>35423.98055555556</v>
      </c>
      <c r="D50" s="5">
        <v>11771.0</v>
      </c>
    </row>
    <row r="51">
      <c r="A51" s="2" t="s">
        <v>895</v>
      </c>
      <c r="B51" s="3"/>
      <c r="C51" s="4">
        <v>35423.98055555556</v>
      </c>
      <c r="D51" s="5">
        <v>10495.0</v>
      </c>
    </row>
    <row r="52">
      <c r="A52" s="2" t="s">
        <v>896</v>
      </c>
      <c r="B52" s="3"/>
      <c r="C52" s="4">
        <v>35423.98055555556</v>
      </c>
      <c r="D52" s="5">
        <v>12298.0</v>
      </c>
    </row>
    <row r="53">
      <c r="A53" s="2" t="s">
        <v>897</v>
      </c>
      <c r="B53" s="3"/>
      <c r="C53" s="4">
        <v>35423.98055555556</v>
      </c>
      <c r="D53" s="5">
        <v>5572.0</v>
      </c>
    </row>
    <row r="54">
      <c r="A54" s="2" t="s">
        <v>898</v>
      </c>
      <c r="B54" s="3"/>
      <c r="C54" s="4">
        <v>35423.98055555556</v>
      </c>
      <c r="D54" s="5">
        <v>3357.0</v>
      </c>
    </row>
    <row r="55">
      <c r="A55" s="2" t="s">
        <v>899</v>
      </c>
      <c r="B55" s="3"/>
      <c r="C55" s="4">
        <v>35423.98055555556</v>
      </c>
      <c r="D55" s="5">
        <v>10027.0</v>
      </c>
    </row>
    <row r="56">
      <c r="A56" s="2" t="s">
        <v>900</v>
      </c>
      <c r="B56" s="3"/>
      <c r="C56" s="4">
        <v>35423.98055555556</v>
      </c>
      <c r="D56" s="5">
        <v>6465.0</v>
      </c>
    </row>
    <row r="57">
      <c r="A57" s="2" t="s">
        <v>901</v>
      </c>
      <c r="B57" s="3"/>
      <c r="C57" s="4">
        <v>35423.98055555556</v>
      </c>
      <c r="D57" s="5">
        <v>15842.0</v>
      </c>
    </row>
    <row r="58">
      <c r="A58" s="2" t="s">
        <v>902</v>
      </c>
      <c r="B58" s="3"/>
      <c r="C58" s="4">
        <v>35423.98055555556</v>
      </c>
      <c r="D58" s="5">
        <v>12939.0</v>
      </c>
    </row>
    <row r="59">
      <c r="A59" s="2" t="s">
        <v>903</v>
      </c>
      <c r="B59" s="3"/>
      <c r="C59" s="4">
        <v>35423.98055555556</v>
      </c>
      <c r="D59" s="5">
        <v>9494.0</v>
      </c>
    </row>
    <row r="60">
      <c r="A60" s="2" t="s">
        <v>904</v>
      </c>
      <c r="B60" s="3"/>
      <c r="C60" s="4">
        <v>35423.98055555556</v>
      </c>
      <c r="D60" s="5">
        <v>12356.0</v>
      </c>
    </row>
    <row r="61">
      <c r="A61" s="2" t="s">
        <v>905</v>
      </c>
      <c r="B61" s="3"/>
      <c r="C61" s="4">
        <v>35423.98055555556</v>
      </c>
      <c r="D61" s="5">
        <v>12369.0</v>
      </c>
    </row>
    <row r="62">
      <c r="A62" s="2" t="s">
        <v>906</v>
      </c>
      <c r="B62" s="3"/>
      <c r="C62" s="4">
        <v>35423.98055555556</v>
      </c>
      <c r="D62" s="5">
        <v>15125.0</v>
      </c>
    </row>
    <row r="63">
      <c r="A63" s="2" t="s">
        <v>907</v>
      </c>
      <c r="B63" s="3"/>
      <c r="C63" s="4">
        <v>35423.98055555556</v>
      </c>
      <c r="D63" s="5">
        <v>6073.0</v>
      </c>
    </row>
    <row r="64">
      <c r="A64" s="2" t="s">
        <v>908</v>
      </c>
      <c r="B64" s="3"/>
      <c r="C64" s="4">
        <v>35423.98055555556</v>
      </c>
      <c r="D64" s="5">
        <v>7342.0</v>
      </c>
    </row>
    <row r="65">
      <c r="A65" s="2" t="s">
        <v>909</v>
      </c>
      <c r="B65" s="3"/>
      <c r="C65" s="4">
        <v>35423.98055555556</v>
      </c>
      <c r="D65" s="5">
        <v>6470.0</v>
      </c>
    </row>
    <row r="66">
      <c r="A66" s="2" t="s">
        <v>910</v>
      </c>
      <c r="B66" s="3"/>
      <c r="C66" s="4">
        <v>35423.98055555556</v>
      </c>
      <c r="D66" s="5">
        <v>11691.0</v>
      </c>
    </row>
    <row r="67">
      <c r="A67" s="2" t="s">
        <v>911</v>
      </c>
      <c r="B67" s="3"/>
      <c r="C67" s="4">
        <v>35423.98055555556</v>
      </c>
      <c r="D67" s="5">
        <v>12606.0</v>
      </c>
    </row>
    <row r="68">
      <c r="A68" s="2" t="s">
        <v>912</v>
      </c>
      <c r="B68" s="3"/>
      <c r="C68" s="4">
        <v>35423.98055555556</v>
      </c>
      <c r="D68" s="5">
        <v>7072.0</v>
      </c>
    </row>
    <row r="69">
      <c r="A69" s="2" t="s">
        <v>913</v>
      </c>
      <c r="B69" s="3"/>
      <c r="C69" s="4">
        <v>35423.98055555556</v>
      </c>
      <c r="D69" s="5">
        <v>4911.0</v>
      </c>
    </row>
    <row r="70">
      <c r="A70" s="2" t="s">
        <v>914</v>
      </c>
      <c r="B70" s="3"/>
      <c r="C70" s="4">
        <v>35423.98055555556</v>
      </c>
      <c r="D70" s="5">
        <v>10037.0</v>
      </c>
    </row>
    <row r="71">
      <c r="A71" s="2" t="s">
        <v>915</v>
      </c>
      <c r="B71" s="3"/>
      <c r="C71" s="4">
        <v>35423.98055555556</v>
      </c>
      <c r="D71" s="5">
        <v>12059.0</v>
      </c>
    </row>
    <row r="72">
      <c r="A72" s="2" t="s">
        <v>916</v>
      </c>
      <c r="B72" s="3"/>
      <c r="C72" s="4">
        <v>35423.98055555556</v>
      </c>
      <c r="D72" s="5">
        <v>6593.0</v>
      </c>
    </row>
    <row r="73">
      <c r="A73" s="2" t="s">
        <v>917</v>
      </c>
      <c r="B73" s="3"/>
      <c r="C73" s="4">
        <v>35423.98055555556</v>
      </c>
      <c r="D73" s="5">
        <v>6853.0</v>
      </c>
    </row>
    <row r="74">
      <c r="A74" s="2" t="s">
        <v>918</v>
      </c>
      <c r="B74" s="3"/>
      <c r="C74" s="4">
        <v>35423.98055555556</v>
      </c>
      <c r="D74" s="5">
        <v>10159.0</v>
      </c>
    </row>
    <row r="75">
      <c r="A75" s="2" t="s">
        <v>919</v>
      </c>
      <c r="B75" s="3"/>
      <c r="C75" s="4">
        <v>35423.98055555556</v>
      </c>
      <c r="D75" s="5">
        <v>8380.0</v>
      </c>
    </row>
    <row r="76">
      <c r="A76" s="2" t="s">
        <v>920</v>
      </c>
      <c r="B76" s="3"/>
      <c r="C76" s="4">
        <v>35423.98055555556</v>
      </c>
      <c r="D76" s="5">
        <v>10957.0</v>
      </c>
    </row>
    <row r="77">
      <c r="A77" s="2" t="s">
        <v>921</v>
      </c>
      <c r="B77" s="3"/>
      <c r="C77" s="4">
        <v>35423.98055555556</v>
      </c>
      <c r="D77" s="5">
        <v>5757.0</v>
      </c>
    </row>
    <row r="78">
      <c r="A78" s="2" t="s">
        <v>922</v>
      </c>
      <c r="B78" s="3"/>
      <c r="C78" s="4">
        <v>35423.98055555556</v>
      </c>
      <c r="D78" s="5">
        <v>12157.0</v>
      </c>
    </row>
    <row r="79">
      <c r="A79" s="2" t="s">
        <v>923</v>
      </c>
      <c r="B79" s="3"/>
      <c r="C79" s="4">
        <v>35423.98055555556</v>
      </c>
      <c r="D79" s="5">
        <v>11908.0</v>
      </c>
    </row>
    <row r="80">
      <c r="A80" s="2" t="s">
        <v>924</v>
      </c>
      <c r="B80" s="3"/>
      <c r="C80" s="4">
        <v>35423.98055555556</v>
      </c>
      <c r="D80" s="5">
        <v>12138.0</v>
      </c>
    </row>
    <row r="81">
      <c r="A81" s="2" t="s">
        <v>925</v>
      </c>
      <c r="B81" s="3"/>
      <c r="C81" s="4">
        <v>35423.98055555556</v>
      </c>
      <c r="D81" s="5">
        <v>6130.0</v>
      </c>
    </row>
    <row r="82">
      <c r="A82" s="2" t="s">
        <v>926</v>
      </c>
      <c r="B82" s="3"/>
      <c r="C82" s="4">
        <v>35423.98055555556</v>
      </c>
      <c r="D82" s="5">
        <v>7413.0</v>
      </c>
    </row>
    <row r="83">
      <c r="A83" s="2" t="s">
        <v>927</v>
      </c>
      <c r="B83" s="3"/>
      <c r="C83" s="4">
        <v>35423.98055555556</v>
      </c>
      <c r="D83" s="5">
        <v>11320.0</v>
      </c>
    </row>
    <row r="84">
      <c r="A84" s="2" t="s">
        <v>928</v>
      </c>
      <c r="B84" s="3"/>
      <c r="C84" s="4">
        <v>35423.98055555556</v>
      </c>
      <c r="D84" s="5">
        <v>17416.0</v>
      </c>
    </row>
    <row r="85">
      <c r="A85" s="2" t="s">
        <v>929</v>
      </c>
      <c r="B85" s="3"/>
      <c r="C85" s="4">
        <v>35423.98055555556</v>
      </c>
      <c r="D85" s="5">
        <v>4563.0</v>
      </c>
    </row>
    <row r="86">
      <c r="A86" s="2" t="s">
        <v>930</v>
      </c>
      <c r="B86" s="3"/>
      <c r="C86" s="4">
        <v>35423.98055555556</v>
      </c>
      <c r="D86" s="5">
        <v>9474.0</v>
      </c>
    </row>
    <row r="87">
      <c r="A87" s="2" t="s">
        <v>931</v>
      </c>
      <c r="B87" s="3"/>
      <c r="C87" s="4">
        <v>35423.98055555556</v>
      </c>
      <c r="D87" s="5">
        <v>9624.0</v>
      </c>
    </row>
    <row r="88">
      <c r="A88" s="2" t="s">
        <v>932</v>
      </c>
      <c r="B88" s="3"/>
      <c r="C88" s="4">
        <v>35423.98055555556</v>
      </c>
      <c r="D88" s="5">
        <v>10515.0</v>
      </c>
    </row>
    <row r="89">
      <c r="A89" s="2" t="s">
        <v>933</v>
      </c>
      <c r="B89" s="3"/>
      <c r="C89" s="4">
        <v>35423.98055555556</v>
      </c>
      <c r="D89" s="5">
        <v>7104.0</v>
      </c>
    </row>
    <row r="90">
      <c r="A90" s="2" t="s">
        <v>934</v>
      </c>
      <c r="B90" s="3"/>
      <c r="C90" s="4">
        <v>35423.98055555556</v>
      </c>
      <c r="D90" s="5">
        <v>6557.0</v>
      </c>
    </row>
    <row r="91">
      <c r="A91" s="2" t="s">
        <v>935</v>
      </c>
      <c r="B91" s="3"/>
      <c r="C91" s="4">
        <v>35423.98055555556</v>
      </c>
      <c r="D91" s="5">
        <v>24419.0</v>
      </c>
    </row>
    <row r="92">
      <c r="A92" s="2" t="s">
        <v>936</v>
      </c>
      <c r="B92" s="3"/>
      <c r="C92" s="4">
        <v>35423.98055555556</v>
      </c>
      <c r="D92" s="5">
        <v>7695.0</v>
      </c>
    </row>
    <row r="93">
      <c r="A93" s="2" t="s">
        <v>937</v>
      </c>
      <c r="B93" s="3"/>
      <c r="C93" s="4">
        <v>35423.98055555556</v>
      </c>
      <c r="D93" s="5">
        <v>10972.0</v>
      </c>
    </row>
    <row r="94">
      <c r="A94" s="2" t="s">
        <v>938</v>
      </c>
      <c r="B94" s="3"/>
      <c r="C94" s="4">
        <v>35423.98055555556</v>
      </c>
      <c r="D94" s="5">
        <v>10888.0</v>
      </c>
    </row>
    <row r="95">
      <c r="A95" s="2" t="s">
        <v>939</v>
      </c>
      <c r="B95" s="3"/>
      <c r="C95" s="4">
        <v>35423.98055555556</v>
      </c>
      <c r="D95" s="5">
        <v>5638.0</v>
      </c>
    </row>
    <row r="96">
      <c r="A96" s="2" t="s">
        <v>940</v>
      </c>
      <c r="B96" s="3"/>
      <c r="C96" s="4">
        <v>35423.98055555556</v>
      </c>
      <c r="D96" s="5">
        <v>11801.0</v>
      </c>
    </row>
    <row r="97">
      <c r="A97" s="2" t="s">
        <v>941</v>
      </c>
      <c r="B97" s="3"/>
      <c r="C97" s="4">
        <v>35423.98055555556</v>
      </c>
      <c r="D97" s="5">
        <v>11196.0</v>
      </c>
    </row>
    <row r="98">
      <c r="A98" s="2" t="s">
        <v>942</v>
      </c>
      <c r="B98" s="3"/>
      <c r="C98" s="4">
        <v>35423.98055555556</v>
      </c>
      <c r="D98" s="5">
        <v>9517.0</v>
      </c>
    </row>
    <row r="99">
      <c r="A99" s="2" t="s">
        <v>943</v>
      </c>
      <c r="B99" s="3"/>
      <c r="C99" s="4">
        <v>35423.98055555556</v>
      </c>
      <c r="D99" s="5">
        <v>7334.0</v>
      </c>
    </row>
    <row r="100">
      <c r="A100" s="2" t="s">
        <v>944</v>
      </c>
      <c r="B100" s="3"/>
      <c r="C100" s="4">
        <v>35423.98055555556</v>
      </c>
      <c r="D100" s="5">
        <v>7307.0</v>
      </c>
    </row>
    <row r="101">
      <c r="A101" s="2" t="s">
        <v>945</v>
      </c>
      <c r="B101" s="3"/>
      <c r="C101" s="4">
        <v>35423.98055555556</v>
      </c>
      <c r="D101" s="5">
        <v>10507.0</v>
      </c>
    </row>
    <row r="102">
      <c r="A102" s="2" t="s">
        <v>946</v>
      </c>
      <c r="B102" s="3"/>
      <c r="C102" s="4">
        <v>35423.98055555556</v>
      </c>
      <c r="D102" s="5">
        <v>10516.0</v>
      </c>
    </row>
    <row r="103">
      <c r="A103" s="2" t="s">
        <v>947</v>
      </c>
      <c r="B103" s="3"/>
      <c r="C103" s="4">
        <v>35423.98055555556</v>
      </c>
      <c r="D103" s="5">
        <v>6556.0</v>
      </c>
    </row>
    <row r="104">
      <c r="A104" s="2" t="s">
        <v>948</v>
      </c>
      <c r="B104" s="3"/>
      <c r="C104" s="4">
        <v>35423.98055555556</v>
      </c>
      <c r="D104" s="5">
        <v>11445.0</v>
      </c>
    </row>
    <row r="105">
      <c r="A105" s="2" t="s">
        <v>949</v>
      </c>
      <c r="B105" s="3"/>
      <c r="C105" s="4">
        <v>35423.98055555556</v>
      </c>
      <c r="D105" s="5">
        <v>11477.0</v>
      </c>
    </row>
    <row r="106">
      <c r="A106" s="2" t="s">
        <v>950</v>
      </c>
      <c r="B106" s="3"/>
      <c r="C106" s="4">
        <v>35423.98055555556</v>
      </c>
      <c r="D106" s="5">
        <v>3247.0</v>
      </c>
    </row>
    <row r="107">
      <c r="A107" s="2" t="s">
        <v>951</v>
      </c>
      <c r="B107" s="3"/>
      <c r="C107" s="4">
        <v>35423.98055555556</v>
      </c>
      <c r="D107" s="5">
        <v>6342.0</v>
      </c>
    </row>
    <row r="108">
      <c r="A108" s="2" t="s">
        <v>952</v>
      </c>
      <c r="B108" s="3"/>
      <c r="C108" s="4">
        <v>35423.98055555556</v>
      </c>
      <c r="D108" s="5">
        <v>11781.0</v>
      </c>
    </row>
    <row r="109">
      <c r="A109" s="2" t="s">
        <v>953</v>
      </c>
      <c r="B109" s="3"/>
      <c r="C109" s="4">
        <v>35423.98055555556</v>
      </c>
      <c r="D109" s="5">
        <v>12105.0</v>
      </c>
    </row>
    <row r="110">
      <c r="A110" s="2" t="s">
        <v>954</v>
      </c>
      <c r="B110" s="3"/>
      <c r="C110" s="4">
        <v>35423.98055555556</v>
      </c>
      <c r="D110" s="5">
        <v>17593.0</v>
      </c>
    </row>
    <row r="111">
      <c r="A111" s="2" t="s">
        <v>955</v>
      </c>
      <c r="B111" s="3"/>
      <c r="C111" s="4">
        <v>35423.98055555556</v>
      </c>
      <c r="D111" s="5">
        <v>7272.0</v>
      </c>
    </row>
    <row r="112">
      <c r="A112" s="2" t="s">
        <v>956</v>
      </c>
      <c r="B112" s="3"/>
      <c r="C112" s="4">
        <v>35423.98055555556</v>
      </c>
      <c r="D112" s="5">
        <v>11693.0</v>
      </c>
    </row>
    <row r="113">
      <c r="A113" s="2" t="s">
        <v>957</v>
      </c>
      <c r="B113" s="3"/>
      <c r="C113" s="4">
        <v>35423.98055555556</v>
      </c>
      <c r="D113" s="5">
        <v>13776.0</v>
      </c>
    </row>
    <row r="114">
      <c r="A114" s="2" t="s">
        <v>958</v>
      </c>
      <c r="B114" s="3"/>
      <c r="C114" s="4">
        <v>35423.98055555556</v>
      </c>
      <c r="D114" s="5">
        <v>12180.0</v>
      </c>
    </row>
    <row r="115">
      <c r="A115" s="2" t="s">
        <v>959</v>
      </c>
      <c r="B115" s="3"/>
      <c r="C115" s="4">
        <v>35423.98055555556</v>
      </c>
      <c r="D115" s="5">
        <v>11119.0</v>
      </c>
    </row>
    <row r="116">
      <c r="A116" s="2" t="s">
        <v>960</v>
      </c>
      <c r="B116" s="3"/>
      <c r="C116" s="4">
        <v>35423.98055555556</v>
      </c>
      <c r="D116" s="5">
        <v>11126.0</v>
      </c>
    </row>
    <row r="117">
      <c r="A117" s="2" t="s">
        <v>961</v>
      </c>
      <c r="B117" s="3"/>
      <c r="C117" s="4">
        <v>35423.98055555556</v>
      </c>
      <c r="D117" s="5">
        <v>15103.0</v>
      </c>
    </row>
    <row r="118">
      <c r="A118" s="2" t="s">
        <v>962</v>
      </c>
      <c r="B118" s="3"/>
      <c r="C118" s="4">
        <v>35423.98055555556</v>
      </c>
      <c r="D118" s="5">
        <v>1067.0</v>
      </c>
    </row>
    <row r="119">
      <c r="A119" s="2" t="s">
        <v>963</v>
      </c>
      <c r="B119" s="3"/>
      <c r="C119" s="4">
        <v>35423.98055555556</v>
      </c>
      <c r="D119" s="5">
        <v>9063.0</v>
      </c>
    </row>
    <row r="120">
      <c r="A120" s="2" t="s">
        <v>964</v>
      </c>
      <c r="B120" s="3"/>
      <c r="C120" s="4">
        <v>35423.98055555556</v>
      </c>
      <c r="D120" s="5">
        <v>6643.0</v>
      </c>
    </row>
    <row r="121">
      <c r="A121" s="2" t="s">
        <v>965</v>
      </c>
      <c r="B121" s="3"/>
      <c r="C121" s="4">
        <v>35423.98055555556</v>
      </c>
      <c r="D121" s="5">
        <v>11810.0</v>
      </c>
    </row>
    <row r="122">
      <c r="A122" s="2" t="s">
        <v>966</v>
      </c>
      <c r="B122" s="3"/>
      <c r="C122" s="4">
        <v>35423.98055555556</v>
      </c>
      <c r="D122" s="5">
        <v>1538.0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</hyperlinks>
  <drawing r:id="rId1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5"/>
    <col customWidth="1" min="2" max="2" width="6.25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967</v>
      </c>
      <c r="B3" s="3"/>
      <c r="C3" s="4">
        <v>35423.98055555556</v>
      </c>
      <c r="D3" s="5">
        <v>104304.0</v>
      </c>
    </row>
    <row r="4">
      <c r="A4" s="2" t="s">
        <v>968</v>
      </c>
      <c r="B4" s="3"/>
      <c r="C4" s="4">
        <v>35423.98055555556</v>
      </c>
      <c r="D4" s="5">
        <v>51959.0</v>
      </c>
    </row>
    <row r="5">
      <c r="A5" s="2" t="s">
        <v>969</v>
      </c>
      <c r="B5" s="3"/>
      <c r="C5" s="4">
        <v>35423.98055555556</v>
      </c>
      <c r="D5" s="5">
        <v>101341.0</v>
      </c>
    </row>
    <row r="6">
      <c r="A6" s="2" t="s">
        <v>970</v>
      </c>
      <c r="B6" s="3"/>
      <c r="C6" s="4">
        <v>35423.98055555556</v>
      </c>
      <c r="D6" s="5">
        <v>11351.0</v>
      </c>
    </row>
    <row r="7">
      <c r="A7" s="2" t="s">
        <v>971</v>
      </c>
      <c r="B7" s="3"/>
      <c r="C7" s="4">
        <v>35423.98055555556</v>
      </c>
      <c r="D7" s="5">
        <v>1432.0</v>
      </c>
    </row>
    <row r="8">
      <c r="A8" s="2" t="s">
        <v>972</v>
      </c>
      <c r="B8" s="3"/>
      <c r="C8" s="4">
        <v>35423.98055555556</v>
      </c>
      <c r="D8" s="5">
        <v>40953.0</v>
      </c>
    </row>
    <row r="9">
      <c r="A9" s="2" t="s">
        <v>973</v>
      </c>
      <c r="B9" s="3"/>
      <c r="C9" s="4">
        <v>35423.98055555556</v>
      </c>
      <c r="D9" s="5">
        <v>41077.0</v>
      </c>
    </row>
    <row r="10">
      <c r="A10" s="2" t="s">
        <v>974</v>
      </c>
      <c r="B10" s="3"/>
      <c r="C10" s="4">
        <v>35423.98055555556</v>
      </c>
      <c r="D10" s="5">
        <v>87424.0</v>
      </c>
    </row>
    <row r="11">
      <c r="A11" s="2" t="s">
        <v>975</v>
      </c>
      <c r="B11" s="3"/>
      <c r="C11" s="4">
        <v>35423.98055555556</v>
      </c>
      <c r="D11" s="5">
        <v>87498.0</v>
      </c>
    </row>
    <row r="12">
      <c r="A12" s="2" t="s">
        <v>976</v>
      </c>
      <c r="B12" s="3"/>
      <c r="C12" s="4">
        <v>35423.98055555556</v>
      </c>
      <c r="D12" s="5">
        <v>11088.0</v>
      </c>
    </row>
    <row r="13">
      <c r="A13" s="2" t="s">
        <v>977</v>
      </c>
      <c r="B13" s="3"/>
      <c r="C13" s="4">
        <v>35423.98055555556</v>
      </c>
      <c r="D13" s="5">
        <v>31002.0</v>
      </c>
    </row>
    <row r="14">
      <c r="A14" s="2" t="s">
        <v>978</v>
      </c>
      <c r="B14" s="3"/>
      <c r="C14" s="4">
        <v>35423.98055555556</v>
      </c>
      <c r="D14" s="5">
        <v>9380.0</v>
      </c>
    </row>
    <row r="15">
      <c r="A15" s="2" t="s">
        <v>979</v>
      </c>
      <c r="B15" s="3"/>
      <c r="C15" s="4">
        <v>35423.98055555556</v>
      </c>
      <c r="D15" s="5">
        <v>9879.0</v>
      </c>
    </row>
    <row r="16">
      <c r="A16" s="2" t="s">
        <v>980</v>
      </c>
      <c r="B16" s="3"/>
      <c r="C16" s="4">
        <v>35423.98055555556</v>
      </c>
      <c r="D16" s="5">
        <v>9877.0</v>
      </c>
    </row>
    <row r="17">
      <c r="A17" s="2" t="s">
        <v>981</v>
      </c>
      <c r="B17" s="3"/>
      <c r="C17" s="4">
        <v>35423.98055555556</v>
      </c>
      <c r="D17" s="5">
        <v>11182.0</v>
      </c>
    </row>
    <row r="18">
      <c r="A18" s="2" t="s">
        <v>982</v>
      </c>
      <c r="B18" s="3"/>
      <c r="C18" s="4">
        <v>35423.98055555556</v>
      </c>
      <c r="D18" s="5">
        <v>11201.0</v>
      </c>
    </row>
    <row r="19">
      <c r="A19" s="2" t="s">
        <v>983</v>
      </c>
      <c r="B19" s="3"/>
      <c r="C19" s="4">
        <v>35423.98055555556</v>
      </c>
      <c r="D19" s="5">
        <v>20776.0</v>
      </c>
    </row>
    <row r="20">
      <c r="A20" s="2" t="s">
        <v>984</v>
      </c>
      <c r="B20" s="3"/>
      <c r="C20" s="4">
        <v>35423.98055555556</v>
      </c>
      <c r="D20" s="5">
        <v>10231.0</v>
      </c>
    </row>
    <row r="21">
      <c r="A21" s="2" t="s">
        <v>985</v>
      </c>
      <c r="B21" s="3"/>
      <c r="C21" s="4">
        <v>35423.98055555556</v>
      </c>
      <c r="D21" s="5">
        <v>5309.0</v>
      </c>
    </row>
    <row r="22">
      <c r="A22" s="2" t="s">
        <v>986</v>
      </c>
      <c r="B22" s="3"/>
      <c r="C22" s="4">
        <v>35423.98055555556</v>
      </c>
      <c r="D22" s="5">
        <v>5279.0</v>
      </c>
    </row>
    <row r="23">
      <c r="A23" s="2" t="s">
        <v>987</v>
      </c>
      <c r="B23" s="3"/>
      <c r="C23" s="4">
        <v>35423.98055555556</v>
      </c>
      <c r="D23" s="5">
        <v>60449.0</v>
      </c>
    </row>
    <row r="24">
      <c r="A24" s="2" t="s">
        <v>988</v>
      </c>
      <c r="B24" s="3"/>
      <c r="C24" s="4">
        <v>35423.98055555556</v>
      </c>
      <c r="D24" s="5">
        <v>22796.0</v>
      </c>
    </row>
    <row r="25">
      <c r="A25" s="2" t="s">
        <v>989</v>
      </c>
      <c r="B25" s="3"/>
      <c r="C25" s="4">
        <v>35423.98055555556</v>
      </c>
      <c r="D25" s="5">
        <v>22906.0</v>
      </c>
    </row>
    <row r="26">
      <c r="A26" s="2" t="s">
        <v>990</v>
      </c>
      <c r="B26" s="3"/>
      <c r="C26" s="4">
        <v>35423.98055555556</v>
      </c>
      <c r="D26" s="5">
        <v>17294.0</v>
      </c>
    </row>
    <row r="27">
      <c r="A27" s="2" t="s">
        <v>991</v>
      </c>
      <c r="B27" s="3"/>
      <c r="C27" s="4">
        <v>35423.98055555556</v>
      </c>
      <c r="D27" s="5">
        <v>17429.0</v>
      </c>
    </row>
    <row r="28">
      <c r="A28" s="2" t="s">
        <v>992</v>
      </c>
      <c r="B28" s="3"/>
      <c r="C28" s="4">
        <v>35423.98055555556</v>
      </c>
      <c r="D28" s="5">
        <v>46661.0</v>
      </c>
    </row>
    <row r="29">
      <c r="A29" s="2" t="s">
        <v>993</v>
      </c>
      <c r="B29" s="3"/>
      <c r="C29" s="4">
        <v>35423.98055555556</v>
      </c>
      <c r="D29" s="5">
        <v>46824.0</v>
      </c>
    </row>
    <row r="30">
      <c r="A30" s="2" t="s">
        <v>994</v>
      </c>
      <c r="B30" s="3"/>
      <c r="C30" s="4">
        <v>35423.98055555556</v>
      </c>
      <c r="D30" s="5">
        <v>16084.0</v>
      </c>
    </row>
    <row r="31">
      <c r="A31" s="2" t="s">
        <v>995</v>
      </c>
      <c r="B31" s="3"/>
      <c r="C31" s="4">
        <v>35423.98055555556</v>
      </c>
      <c r="D31" s="5">
        <v>52508.0</v>
      </c>
    </row>
    <row r="32">
      <c r="A32" s="2" t="s">
        <v>996</v>
      </c>
      <c r="B32" s="3"/>
      <c r="C32" s="4">
        <v>35423.98055555556</v>
      </c>
      <c r="D32" s="5">
        <v>52620.0</v>
      </c>
    </row>
    <row r="33">
      <c r="A33" s="2" t="s">
        <v>997</v>
      </c>
      <c r="B33" s="3"/>
      <c r="C33" s="4">
        <v>35423.98055555556</v>
      </c>
      <c r="D33" s="5">
        <v>41039.0</v>
      </c>
    </row>
    <row r="34">
      <c r="A34" s="2" t="s">
        <v>998</v>
      </c>
      <c r="B34" s="3"/>
      <c r="C34" s="4">
        <v>35423.98055555556</v>
      </c>
      <c r="D34" s="5">
        <v>4813.0</v>
      </c>
    </row>
    <row r="35">
      <c r="A35" s="2" t="s">
        <v>999</v>
      </c>
      <c r="B35" s="3"/>
      <c r="C35" s="4">
        <v>35423.98055555556</v>
      </c>
      <c r="D35" s="5">
        <v>11577.0</v>
      </c>
    </row>
    <row r="36">
      <c r="A36" s="2" t="s">
        <v>1000</v>
      </c>
      <c r="B36" s="3"/>
      <c r="C36" s="4">
        <v>35423.98055555556</v>
      </c>
      <c r="D36" s="5">
        <v>9116.0</v>
      </c>
    </row>
    <row r="37">
      <c r="A37" s="2" t="s">
        <v>1001</v>
      </c>
      <c r="B37" s="3"/>
      <c r="C37" s="4">
        <v>35423.98055555556</v>
      </c>
      <c r="D37" s="5">
        <v>10713.0</v>
      </c>
    </row>
    <row r="38">
      <c r="A38" s="2" t="s">
        <v>1002</v>
      </c>
      <c r="B38" s="3"/>
      <c r="C38" s="4">
        <v>35423.98055555556</v>
      </c>
      <c r="D38" s="5">
        <v>14442.0</v>
      </c>
    </row>
    <row r="39">
      <c r="A39" s="2" t="s">
        <v>1003</v>
      </c>
      <c r="B39" s="3"/>
      <c r="C39" s="4">
        <v>35423.98055555556</v>
      </c>
      <c r="D39" s="5">
        <v>14391.0</v>
      </c>
    </row>
    <row r="40">
      <c r="A40" s="2" t="s">
        <v>1004</v>
      </c>
      <c r="B40" s="3"/>
      <c r="C40" s="4">
        <v>35423.98055555556</v>
      </c>
      <c r="D40" s="5">
        <v>70067.0</v>
      </c>
    </row>
    <row r="41">
      <c r="A41" s="2" t="s">
        <v>1005</v>
      </c>
      <c r="B41" s="3"/>
      <c r="C41" s="4">
        <v>35423.98055555556</v>
      </c>
      <c r="D41" s="5">
        <v>69639.0</v>
      </c>
    </row>
    <row r="42">
      <c r="A42" s="2" t="s">
        <v>1006</v>
      </c>
      <c r="B42" s="3"/>
      <c r="C42" s="4">
        <v>35423.98055555556</v>
      </c>
      <c r="D42" s="5">
        <v>27456.0</v>
      </c>
    </row>
    <row r="43">
      <c r="A43" s="2" t="s">
        <v>1007</v>
      </c>
      <c r="B43" s="3"/>
      <c r="C43" s="4">
        <v>35423.98055555556</v>
      </c>
      <c r="D43" s="5">
        <v>27495.0</v>
      </c>
    </row>
    <row r="44">
      <c r="A44" s="2" t="s">
        <v>1008</v>
      </c>
      <c r="B44" s="3"/>
      <c r="C44" s="4">
        <v>35423.98055555556</v>
      </c>
      <c r="D44" s="5">
        <v>8123.0</v>
      </c>
    </row>
    <row r="45">
      <c r="A45" s="2" t="s">
        <v>1009</v>
      </c>
      <c r="B45" s="3"/>
      <c r="C45" s="4">
        <v>35423.98055555556</v>
      </c>
      <c r="D45" s="5">
        <v>50741.0</v>
      </c>
    </row>
    <row r="46">
      <c r="A46" s="2" t="s">
        <v>1010</v>
      </c>
      <c r="B46" s="3"/>
      <c r="C46" s="4">
        <v>35423.98055555556</v>
      </c>
      <c r="D46" s="5">
        <v>50863.0</v>
      </c>
    </row>
    <row r="47">
      <c r="A47" s="2" t="s">
        <v>1011</v>
      </c>
      <c r="B47" s="3"/>
      <c r="C47" s="4">
        <v>35423.98055555556</v>
      </c>
      <c r="D47" s="5">
        <v>18852.0</v>
      </c>
    </row>
    <row r="48">
      <c r="A48" s="2" t="s">
        <v>1012</v>
      </c>
      <c r="B48" s="3"/>
      <c r="C48" s="4">
        <v>35423.98055555556</v>
      </c>
      <c r="D48" s="5">
        <v>54854.0</v>
      </c>
    </row>
    <row r="49">
      <c r="A49" s="2" t="s">
        <v>1013</v>
      </c>
      <c r="B49" s="3"/>
      <c r="C49" s="4">
        <v>35423.98055555556</v>
      </c>
      <c r="D49" s="5">
        <v>54992.0</v>
      </c>
    </row>
    <row r="50">
      <c r="A50" s="2" t="s">
        <v>1014</v>
      </c>
      <c r="B50" s="3"/>
      <c r="C50" s="4">
        <v>35423.98055555556</v>
      </c>
      <c r="D50" s="5">
        <v>20413.0</v>
      </c>
    </row>
    <row r="51">
      <c r="A51" s="2" t="s">
        <v>1015</v>
      </c>
      <c r="B51" s="3"/>
      <c r="C51" s="4">
        <v>35423.98055555556</v>
      </c>
      <c r="D51" s="5">
        <v>22851.0</v>
      </c>
    </row>
    <row r="52">
      <c r="A52" s="2" t="s">
        <v>1016</v>
      </c>
      <c r="B52" s="3"/>
      <c r="C52" s="4">
        <v>35423.98055555556</v>
      </c>
      <c r="D52" s="5">
        <v>22928.0</v>
      </c>
    </row>
    <row r="53">
      <c r="A53" s="2" t="s">
        <v>1017</v>
      </c>
      <c r="B53" s="3"/>
      <c r="C53" s="4">
        <v>35423.98055555556</v>
      </c>
      <c r="D53" s="5">
        <v>6956.0</v>
      </c>
    </row>
    <row r="54">
      <c r="A54" s="2" t="s">
        <v>1018</v>
      </c>
      <c r="B54" s="3"/>
      <c r="C54" s="4">
        <v>35423.98055555556</v>
      </c>
      <c r="D54" s="5">
        <v>4945.0</v>
      </c>
    </row>
    <row r="55">
      <c r="A55" s="2" t="s">
        <v>1019</v>
      </c>
      <c r="B55" s="3"/>
      <c r="C55" s="4">
        <v>35423.98055555556</v>
      </c>
      <c r="D55" s="5">
        <v>5896.0</v>
      </c>
    </row>
    <row r="56">
      <c r="A56" s="2" t="s">
        <v>1020</v>
      </c>
      <c r="B56" s="3"/>
      <c r="C56" s="4">
        <v>35423.98055555556</v>
      </c>
      <c r="D56" s="5">
        <v>12029.0</v>
      </c>
    </row>
    <row r="57">
      <c r="A57" s="2" t="s">
        <v>1021</v>
      </c>
      <c r="B57" s="3"/>
      <c r="C57" s="4">
        <v>35423.98055555556</v>
      </c>
      <c r="D57" s="5">
        <v>12019.0</v>
      </c>
    </row>
    <row r="58">
      <c r="A58" s="2" t="s">
        <v>1022</v>
      </c>
      <c r="B58" s="3"/>
      <c r="C58" s="4">
        <v>35423.98055555556</v>
      </c>
      <c r="D58" s="5">
        <v>19794.0</v>
      </c>
    </row>
    <row r="59">
      <c r="A59" s="2" t="s">
        <v>1023</v>
      </c>
      <c r="B59" s="3"/>
      <c r="C59" s="4">
        <v>35423.98055555556</v>
      </c>
      <c r="D59" s="5">
        <v>19730.0</v>
      </c>
    </row>
    <row r="60">
      <c r="A60" s="2" t="s">
        <v>1024</v>
      </c>
      <c r="B60" s="3"/>
      <c r="C60" s="4">
        <v>35423.98055555556</v>
      </c>
      <c r="D60" s="5">
        <v>19835.0</v>
      </c>
    </row>
    <row r="61">
      <c r="A61" s="2" t="s">
        <v>1025</v>
      </c>
      <c r="B61" s="3"/>
      <c r="C61" s="4">
        <v>35423.98055555556</v>
      </c>
      <c r="D61" s="5">
        <v>20021.0</v>
      </c>
    </row>
    <row r="62">
      <c r="A62" s="2" t="s">
        <v>1026</v>
      </c>
      <c r="B62" s="3"/>
      <c r="C62" s="4">
        <v>35423.98055555556</v>
      </c>
      <c r="D62" s="5">
        <v>36373.0</v>
      </c>
    </row>
    <row r="63">
      <c r="A63" s="2" t="s">
        <v>1027</v>
      </c>
      <c r="B63" s="3"/>
      <c r="C63" s="4">
        <v>35423.98055555556</v>
      </c>
      <c r="D63" s="5">
        <v>36373.0</v>
      </c>
    </row>
    <row r="64">
      <c r="A64" s="2" t="s">
        <v>1028</v>
      </c>
      <c r="B64" s="3"/>
      <c r="C64" s="4">
        <v>35423.98055555556</v>
      </c>
      <c r="D64" s="5">
        <v>52870.0</v>
      </c>
    </row>
    <row r="65">
      <c r="A65" s="2" t="s">
        <v>1029</v>
      </c>
      <c r="B65" s="3"/>
      <c r="C65" s="4">
        <v>35423.98055555556</v>
      </c>
      <c r="D65" s="5">
        <v>52981.0</v>
      </c>
    </row>
    <row r="66">
      <c r="A66" s="2" t="s">
        <v>1030</v>
      </c>
      <c r="B66" s="3"/>
      <c r="C66" s="4">
        <v>35423.98055555556</v>
      </c>
      <c r="D66" s="5">
        <v>17528.0</v>
      </c>
    </row>
    <row r="67">
      <c r="A67" s="2" t="s">
        <v>1031</v>
      </c>
      <c r="B67" s="3"/>
      <c r="C67" s="4">
        <v>35423.98055555556</v>
      </c>
      <c r="D67" s="5">
        <v>17555.0</v>
      </c>
    </row>
    <row r="68">
      <c r="A68" s="2" t="s">
        <v>1032</v>
      </c>
      <c r="B68" s="3"/>
      <c r="C68" s="4">
        <v>35423.98055555556</v>
      </c>
      <c r="D68" s="5">
        <v>17525.0</v>
      </c>
    </row>
    <row r="69">
      <c r="A69" s="2" t="s">
        <v>1033</v>
      </c>
      <c r="B69" s="3"/>
      <c r="C69" s="4">
        <v>35423.98055555556</v>
      </c>
      <c r="D69" s="5">
        <v>21195.0</v>
      </c>
    </row>
    <row r="70">
      <c r="A70" s="2" t="s">
        <v>1034</v>
      </c>
      <c r="B70" s="3"/>
      <c r="C70" s="4">
        <v>35423.98055555556</v>
      </c>
      <c r="D70" s="5">
        <v>25336.0</v>
      </c>
    </row>
    <row r="71">
      <c r="A71" s="2" t="s">
        <v>1035</v>
      </c>
      <c r="B71" s="3"/>
      <c r="C71" s="4">
        <v>35423.98055555556</v>
      </c>
      <c r="D71" s="5">
        <v>14736.0</v>
      </c>
    </row>
    <row r="72">
      <c r="A72" s="2" t="s">
        <v>1036</v>
      </c>
      <c r="B72" s="3"/>
      <c r="C72" s="4">
        <v>35423.98055555556</v>
      </c>
      <c r="D72" s="5">
        <v>20045.0</v>
      </c>
    </row>
    <row r="73">
      <c r="A73" s="2" t="s">
        <v>1037</v>
      </c>
      <c r="B73" s="3"/>
      <c r="C73" s="4">
        <v>35423.98055555556</v>
      </c>
      <c r="D73" s="5">
        <v>18652.0</v>
      </c>
    </row>
    <row r="74">
      <c r="A74" s="2" t="s">
        <v>1038</v>
      </c>
      <c r="B74" s="3"/>
      <c r="C74" s="4">
        <v>35423.98055555556</v>
      </c>
      <c r="D74" s="5">
        <v>26051.0</v>
      </c>
    </row>
    <row r="75">
      <c r="A75" s="2" t="s">
        <v>1039</v>
      </c>
      <c r="B75" s="3"/>
      <c r="C75" s="4">
        <v>35423.98055555556</v>
      </c>
      <c r="D75" s="5">
        <v>26186.0</v>
      </c>
    </row>
    <row r="76">
      <c r="A76" s="2" t="s">
        <v>1040</v>
      </c>
      <c r="B76" s="3"/>
      <c r="C76" s="4">
        <v>35423.98055555556</v>
      </c>
      <c r="D76" s="5">
        <v>19257.0</v>
      </c>
    </row>
    <row r="77">
      <c r="A77" s="2" t="s">
        <v>1041</v>
      </c>
      <c r="B77" s="3"/>
      <c r="C77" s="4">
        <v>35423.98055555556</v>
      </c>
      <c r="D77" s="5">
        <v>19258.0</v>
      </c>
    </row>
    <row r="78">
      <c r="A78" s="2" t="s">
        <v>1042</v>
      </c>
      <c r="B78" s="3"/>
      <c r="C78" s="4">
        <v>35423.98055555556</v>
      </c>
      <c r="D78" s="5">
        <v>73860.0</v>
      </c>
    </row>
    <row r="79">
      <c r="A79" s="2" t="s">
        <v>1043</v>
      </c>
      <c r="B79" s="3"/>
      <c r="C79" s="4">
        <v>35423.98055555556</v>
      </c>
      <c r="D79" s="5">
        <v>74025.0</v>
      </c>
    </row>
    <row r="80">
      <c r="A80" s="2" t="s">
        <v>1044</v>
      </c>
      <c r="B80" s="3"/>
      <c r="C80" s="4">
        <v>35423.98055555556</v>
      </c>
      <c r="D80" s="5">
        <v>40544.0</v>
      </c>
    </row>
    <row r="81">
      <c r="A81" s="2" t="s">
        <v>1045</v>
      </c>
      <c r="B81" s="3"/>
      <c r="C81" s="4">
        <v>35423.98055555556</v>
      </c>
      <c r="D81" s="5">
        <v>40663.0</v>
      </c>
    </row>
    <row r="82">
      <c r="A82" s="2" t="s">
        <v>1046</v>
      </c>
      <c r="B82" s="3"/>
      <c r="C82" s="4">
        <v>35423.98055555556</v>
      </c>
      <c r="D82" s="5">
        <v>15907.0</v>
      </c>
    </row>
    <row r="83">
      <c r="A83" s="2" t="s">
        <v>1047</v>
      </c>
      <c r="B83" s="3"/>
      <c r="C83" s="4">
        <v>35423.98055555556</v>
      </c>
      <c r="D83" s="5">
        <v>15415.0</v>
      </c>
    </row>
    <row r="84">
      <c r="A84" s="2" t="s">
        <v>1048</v>
      </c>
      <c r="B84" s="3"/>
      <c r="C84" s="4">
        <v>35423.98055555556</v>
      </c>
      <c r="D84" s="5">
        <v>15339.0</v>
      </c>
    </row>
    <row r="85">
      <c r="A85" s="2" t="s">
        <v>1049</v>
      </c>
      <c r="B85" s="3"/>
      <c r="C85" s="4">
        <v>35423.98055555556</v>
      </c>
      <c r="D85" s="5">
        <v>25559.0</v>
      </c>
    </row>
    <row r="86">
      <c r="A86" s="2" t="s">
        <v>1050</v>
      </c>
      <c r="B86" s="3"/>
      <c r="C86" s="4">
        <v>35423.98055555556</v>
      </c>
      <c r="D86" s="5">
        <v>25591.0</v>
      </c>
    </row>
    <row r="87">
      <c r="A87" s="2" t="s">
        <v>1051</v>
      </c>
      <c r="B87" s="3"/>
      <c r="C87" s="4">
        <v>35423.98055555556</v>
      </c>
      <c r="D87" s="5">
        <v>16318.0</v>
      </c>
    </row>
    <row r="88">
      <c r="A88" s="2" t="s">
        <v>1052</v>
      </c>
      <c r="B88" s="3"/>
      <c r="C88" s="4">
        <v>35423.98055555556</v>
      </c>
      <c r="D88" s="5">
        <v>8016.0</v>
      </c>
    </row>
    <row r="89">
      <c r="A89" s="2" t="s">
        <v>1053</v>
      </c>
      <c r="B89" s="3"/>
      <c r="C89" s="4">
        <v>35423.98055555556</v>
      </c>
      <c r="D89" s="5">
        <v>16741.0</v>
      </c>
    </row>
    <row r="90">
      <c r="A90" s="2" t="s">
        <v>1054</v>
      </c>
      <c r="B90" s="3"/>
      <c r="C90" s="4">
        <v>35423.98055555556</v>
      </c>
      <c r="D90" s="5">
        <v>15264.0</v>
      </c>
    </row>
    <row r="91">
      <c r="A91" s="2" t="s">
        <v>1055</v>
      </c>
      <c r="B91" s="3"/>
      <c r="C91" s="4">
        <v>35423.98055555556</v>
      </c>
      <c r="D91" s="5">
        <v>14236.0</v>
      </c>
    </row>
    <row r="92">
      <c r="A92" s="2" t="s">
        <v>1056</v>
      </c>
      <c r="B92" s="3"/>
      <c r="C92" s="4">
        <v>35423.98055555556</v>
      </c>
      <c r="D92" s="5">
        <v>10312.0</v>
      </c>
    </row>
    <row r="93">
      <c r="A93" s="2" t="s">
        <v>1057</v>
      </c>
      <c r="B93" s="3"/>
      <c r="C93" s="4">
        <v>35423.98055555556</v>
      </c>
      <c r="D93" s="5">
        <v>50068.0</v>
      </c>
    </row>
    <row r="94">
      <c r="A94" s="2" t="s">
        <v>1058</v>
      </c>
      <c r="B94" s="3"/>
      <c r="C94" s="4">
        <v>35423.98055555556</v>
      </c>
      <c r="D94" s="5">
        <v>15243.0</v>
      </c>
    </row>
    <row r="95">
      <c r="A95" s="2" t="s">
        <v>1059</v>
      </c>
      <c r="B95" s="3"/>
      <c r="C95" s="4">
        <v>35423.98055555556</v>
      </c>
      <c r="D95" s="5">
        <v>15330.0</v>
      </c>
    </row>
    <row r="96">
      <c r="A96" s="2" t="s">
        <v>1060</v>
      </c>
      <c r="B96" s="3"/>
      <c r="C96" s="4">
        <v>35423.98055555556</v>
      </c>
      <c r="D96" s="5">
        <v>3365.0</v>
      </c>
    </row>
    <row r="97">
      <c r="A97" s="2" t="s">
        <v>1061</v>
      </c>
      <c r="B97" s="3"/>
      <c r="C97" s="4">
        <v>35423.98055555556</v>
      </c>
      <c r="D97" s="5">
        <v>44354.0</v>
      </c>
    </row>
    <row r="98">
      <c r="A98" s="2" t="s">
        <v>1062</v>
      </c>
      <c r="B98" s="3"/>
      <c r="C98" s="4">
        <v>35423.98055555556</v>
      </c>
      <c r="D98" s="5">
        <v>44495.0</v>
      </c>
    </row>
    <row r="99">
      <c r="A99" s="2" t="s">
        <v>1063</v>
      </c>
      <c r="B99" s="3"/>
      <c r="C99" s="4">
        <v>35423.98055555556</v>
      </c>
      <c r="D99" s="5">
        <v>34251.0</v>
      </c>
    </row>
    <row r="100">
      <c r="A100" s="2" t="s">
        <v>1064</v>
      </c>
      <c r="B100" s="3"/>
      <c r="C100" s="4">
        <v>35423.98055555556</v>
      </c>
      <c r="D100" s="5">
        <v>34291.0</v>
      </c>
    </row>
    <row r="101">
      <c r="A101" s="2" t="s">
        <v>1065</v>
      </c>
      <c r="B101" s="3"/>
      <c r="C101" s="4">
        <v>35423.98055555556</v>
      </c>
      <c r="D101" s="5">
        <v>16069.0</v>
      </c>
    </row>
    <row r="102">
      <c r="A102" s="2" t="s">
        <v>1066</v>
      </c>
      <c r="B102" s="3"/>
      <c r="C102" s="4">
        <v>35423.98055555556</v>
      </c>
      <c r="D102" s="5">
        <v>43817.0</v>
      </c>
    </row>
    <row r="103">
      <c r="A103" s="2" t="s">
        <v>1067</v>
      </c>
      <c r="B103" s="3"/>
      <c r="C103" s="4">
        <v>35423.98055555556</v>
      </c>
      <c r="D103" s="5">
        <v>43908.0</v>
      </c>
    </row>
    <row r="104">
      <c r="A104" s="2" t="s">
        <v>1068</v>
      </c>
      <c r="B104" s="3"/>
      <c r="C104" s="4">
        <v>35423.98055555556</v>
      </c>
      <c r="D104" s="5">
        <v>16531.0</v>
      </c>
    </row>
    <row r="105">
      <c r="A105" s="2" t="s">
        <v>1069</v>
      </c>
      <c r="B105" s="3"/>
      <c r="C105" s="4">
        <v>35423.98055555556</v>
      </c>
      <c r="D105" s="5">
        <v>15948.0</v>
      </c>
    </row>
    <row r="106">
      <c r="A106" s="2" t="s">
        <v>1070</v>
      </c>
      <c r="B106" s="3"/>
      <c r="C106" s="4">
        <v>35423.98055555556</v>
      </c>
      <c r="D106" s="5">
        <v>14880.0</v>
      </c>
    </row>
    <row r="107">
      <c r="A107" s="2" t="s">
        <v>1071</v>
      </c>
      <c r="B107" s="3"/>
      <c r="C107" s="4">
        <v>35423.98055555556</v>
      </c>
      <c r="D107" s="5">
        <v>13683.0</v>
      </c>
    </row>
    <row r="108">
      <c r="A108" s="2" t="s">
        <v>1072</v>
      </c>
      <c r="B108" s="3"/>
      <c r="C108" s="4">
        <v>35423.98055555556</v>
      </c>
      <c r="D108" s="5">
        <v>7292.0</v>
      </c>
    </row>
    <row r="109">
      <c r="A109" s="2" t="s">
        <v>1073</v>
      </c>
      <c r="B109" s="3"/>
      <c r="C109" s="4">
        <v>35423.98055555556</v>
      </c>
      <c r="D109" s="5">
        <v>7289.0</v>
      </c>
    </row>
    <row r="110">
      <c r="A110" s="2" t="s">
        <v>1074</v>
      </c>
      <c r="B110" s="3"/>
      <c r="C110" s="4">
        <v>35423.98055555556</v>
      </c>
      <c r="D110" s="5">
        <v>18141.0</v>
      </c>
    </row>
    <row r="111">
      <c r="A111" s="2" t="s">
        <v>1075</v>
      </c>
      <c r="B111" s="3"/>
      <c r="C111" s="4">
        <v>35423.98055555556</v>
      </c>
      <c r="D111" s="5">
        <v>17790.0</v>
      </c>
    </row>
    <row r="112">
      <c r="A112" s="2" t="s">
        <v>1076</v>
      </c>
      <c r="B112" s="3"/>
      <c r="C112" s="4">
        <v>35423.98055555556</v>
      </c>
      <c r="D112" s="5">
        <v>31201.0</v>
      </c>
    </row>
    <row r="113">
      <c r="A113" s="2" t="s">
        <v>1077</v>
      </c>
      <c r="B113" s="3"/>
      <c r="C113" s="4">
        <v>35423.98055555556</v>
      </c>
      <c r="D113" s="5">
        <v>31396.0</v>
      </c>
    </row>
    <row r="114">
      <c r="A114" s="2" t="s">
        <v>1078</v>
      </c>
      <c r="B114" s="3"/>
      <c r="C114" s="4">
        <v>35423.98055555556</v>
      </c>
      <c r="D114" s="5">
        <v>32243.0</v>
      </c>
    </row>
    <row r="115">
      <c r="A115" s="2" t="s">
        <v>1079</v>
      </c>
      <c r="B115" s="3"/>
      <c r="C115" s="4">
        <v>35423.98055555556</v>
      </c>
      <c r="D115" s="5">
        <v>42767.0</v>
      </c>
    </row>
    <row r="116">
      <c r="A116" s="2" t="s">
        <v>1080</v>
      </c>
      <c r="B116" s="3"/>
      <c r="C116" s="4">
        <v>35423.98055555556</v>
      </c>
      <c r="D116" s="5">
        <v>16028.0</v>
      </c>
    </row>
    <row r="117">
      <c r="A117" s="2" t="s">
        <v>1081</v>
      </c>
      <c r="B117" s="3"/>
      <c r="C117" s="4">
        <v>35423.98055555556</v>
      </c>
      <c r="D117" s="5">
        <v>16166.0</v>
      </c>
    </row>
    <row r="118">
      <c r="A118" s="2" t="s">
        <v>1082</v>
      </c>
      <c r="B118" s="3"/>
      <c r="C118" s="4">
        <v>35423.98055555556</v>
      </c>
      <c r="D118" s="5">
        <v>58611.0</v>
      </c>
    </row>
    <row r="119">
      <c r="A119" s="2" t="s">
        <v>1083</v>
      </c>
      <c r="B119" s="3"/>
      <c r="C119" s="4">
        <v>35423.98055555556</v>
      </c>
      <c r="D119" s="5">
        <v>59022.0</v>
      </c>
    </row>
    <row r="120">
      <c r="A120" s="2" t="s">
        <v>1084</v>
      </c>
      <c r="B120" s="3"/>
      <c r="C120" s="4">
        <v>35423.98055555556</v>
      </c>
      <c r="D120" s="5">
        <v>22399.0</v>
      </c>
    </row>
    <row r="121">
      <c r="A121" s="2" t="s">
        <v>1085</v>
      </c>
      <c r="B121" s="3"/>
      <c r="C121" s="4">
        <v>35423.98055555556</v>
      </c>
      <c r="D121" s="5">
        <v>22506.0</v>
      </c>
    </row>
    <row r="122">
      <c r="A122" s="2" t="s">
        <v>1086</v>
      </c>
      <c r="B122" s="3"/>
      <c r="C122" s="4">
        <v>35423.98055555556</v>
      </c>
      <c r="D122" s="5">
        <v>38567.0</v>
      </c>
    </row>
    <row r="123">
      <c r="A123" s="2" t="s">
        <v>1087</v>
      </c>
      <c r="B123" s="3"/>
      <c r="C123" s="4">
        <v>35423.98055555556</v>
      </c>
      <c r="D123" s="5">
        <v>42507.0</v>
      </c>
    </row>
    <row r="124">
      <c r="A124" s="2" t="s">
        <v>1088</v>
      </c>
      <c r="B124" s="3"/>
      <c r="C124" s="4">
        <v>35423.98055555556</v>
      </c>
      <c r="D124" s="5">
        <v>49682.0</v>
      </c>
    </row>
    <row r="125">
      <c r="A125" s="2" t="s">
        <v>1089</v>
      </c>
      <c r="B125" s="3"/>
      <c r="C125" s="4">
        <v>35423.98055555556</v>
      </c>
      <c r="D125" s="5">
        <v>49820.0</v>
      </c>
    </row>
    <row r="126">
      <c r="A126" s="2" t="s">
        <v>1090</v>
      </c>
      <c r="B126" s="3"/>
      <c r="C126" s="4">
        <v>35423.98055555556</v>
      </c>
      <c r="D126" s="5">
        <v>33073.0</v>
      </c>
    </row>
    <row r="127">
      <c r="A127" s="2" t="s">
        <v>1091</v>
      </c>
      <c r="B127" s="3"/>
      <c r="C127" s="4">
        <v>35423.98055555556</v>
      </c>
      <c r="D127" s="5">
        <v>33173.0</v>
      </c>
    </row>
    <row r="128">
      <c r="A128" s="2" t="s">
        <v>1092</v>
      </c>
      <c r="B128" s="3"/>
      <c r="C128" s="4">
        <v>35423.98055555556</v>
      </c>
      <c r="D128" s="5">
        <v>8316.0</v>
      </c>
    </row>
    <row r="129">
      <c r="A129" s="2" t="s">
        <v>1093</v>
      </c>
      <c r="B129" s="3"/>
      <c r="C129" s="4">
        <v>35423.98055555556</v>
      </c>
      <c r="D129" s="5">
        <v>8318.0</v>
      </c>
    </row>
    <row r="130">
      <c r="A130" s="2" t="s">
        <v>1094</v>
      </c>
      <c r="B130" s="3"/>
      <c r="C130" s="4">
        <v>35423.98055555556</v>
      </c>
      <c r="D130" s="5">
        <v>8408.0</v>
      </c>
    </row>
    <row r="131">
      <c r="A131" s="2" t="s">
        <v>1095</v>
      </c>
      <c r="B131" s="3"/>
      <c r="C131" s="4">
        <v>35423.98055555556</v>
      </c>
      <c r="D131" s="5">
        <v>8419.0</v>
      </c>
    </row>
    <row r="132">
      <c r="A132" s="2" t="s">
        <v>1096</v>
      </c>
      <c r="B132" s="3"/>
      <c r="C132" s="4">
        <v>35423.98055555556</v>
      </c>
      <c r="D132" s="5">
        <v>62187.0</v>
      </c>
    </row>
    <row r="133">
      <c r="A133" s="2" t="s">
        <v>1097</v>
      </c>
      <c r="B133" s="3"/>
      <c r="C133" s="4">
        <v>35423.98055555556</v>
      </c>
      <c r="D133" s="5">
        <v>62302.0</v>
      </c>
    </row>
    <row r="134">
      <c r="A134" s="2" t="s">
        <v>1098</v>
      </c>
      <c r="B134" s="3"/>
      <c r="C134" s="4">
        <v>35423.98055555556</v>
      </c>
      <c r="D134" s="5">
        <v>53093.0</v>
      </c>
    </row>
    <row r="135">
      <c r="A135" s="2" t="s">
        <v>1099</v>
      </c>
      <c r="B135" s="3"/>
      <c r="C135" s="4">
        <v>35423.98055555556</v>
      </c>
      <c r="D135" s="5">
        <v>14558.0</v>
      </c>
    </row>
    <row r="136">
      <c r="A136" s="2" t="s">
        <v>1100</v>
      </c>
      <c r="B136" s="3"/>
      <c r="C136" s="4">
        <v>35423.98055555556</v>
      </c>
      <c r="D136" s="5">
        <v>14568.0</v>
      </c>
    </row>
    <row r="137">
      <c r="A137" s="2" t="s">
        <v>1101</v>
      </c>
      <c r="B137" s="3"/>
      <c r="C137" s="4">
        <v>35423.98055555556</v>
      </c>
      <c r="D137" s="5">
        <v>47525.0</v>
      </c>
    </row>
    <row r="138">
      <c r="A138" s="2" t="s">
        <v>1102</v>
      </c>
      <c r="B138" s="3"/>
      <c r="C138" s="4">
        <v>35423.98055555556</v>
      </c>
      <c r="D138" s="5">
        <v>47615.0</v>
      </c>
    </row>
    <row r="139">
      <c r="A139" s="2" t="s">
        <v>1103</v>
      </c>
      <c r="B139" s="3"/>
      <c r="C139" s="4">
        <v>35423.98055555556</v>
      </c>
      <c r="D139" s="5">
        <v>10728.0</v>
      </c>
    </row>
    <row r="140">
      <c r="A140" s="2" t="s">
        <v>1104</v>
      </c>
      <c r="B140" s="3"/>
      <c r="C140" s="4">
        <v>35423.98055555556</v>
      </c>
      <c r="D140" s="5">
        <v>10738.0</v>
      </c>
    </row>
    <row r="141">
      <c r="A141" s="2" t="s">
        <v>1105</v>
      </c>
      <c r="B141" s="3"/>
      <c r="C141" s="4">
        <v>35423.98055555556</v>
      </c>
      <c r="D141" s="5">
        <v>14237.0</v>
      </c>
    </row>
    <row r="142">
      <c r="A142" s="2" t="s">
        <v>1106</v>
      </c>
      <c r="B142" s="3"/>
      <c r="C142" s="4">
        <v>35423.98055555556</v>
      </c>
      <c r="D142" s="5">
        <v>14225.0</v>
      </c>
    </row>
    <row r="143">
      <c r="A143" s="2" t="s">
        <v>1107</v>
      </c>
      <c r="B143" s="3"/>
      <c r="C143" s="4">
        <v>35423.98055555556</v>
      </c>
      <c r="D143" s="5">
        <v>41808.0</v>
      </c>
    </row>
    <row r="144">
      <c r="A144" s="2" t="s">
        <v>1108</v>
      </c>
      <c r="B144" s="3"/>
      <c r="C144" s="4">
        <v>35423.98055555556</v>
      </c>
      <c r="D144" s="5">
        <v>41923.0</v>
      </c>
    </row>
    <row r="145">
      <c r="A145" s="2" t="s">
        <v>1109</v>
      </c>
      <c r="B145" s="3"/>
      <c r="C145" s="4">
        <v>35423.98055555556</v>
      </c>
      <c r="D145" s="5">
        <v>23412.0</v>
      </c>
    </row>
    <row r="146">
      <c r="A146" s="2" t="s">
        <v>1110</v>
      </c>
      <c r="B146" s="3"/>
      <c r="C146" s="4">
        <v>35423.98055555556</v>
      </c>
      <c r="D146" s="5">
        <v>23522.0</v>
      </c>
    </row>
    <row r="147">
      <c r="A147" s="2" t="s">
        <v>1111</v>
      </c>
      <c r="B147" s="3"/>
      <c r="C147" s="4">
        <v>35423.98055555556</v>
      </c>
      <c r="D147" s="5">
        <v>38683.0</v>
      </c>
    </row>
    <row r="148">
      <c r="A148" s="2" t="s">
        <v>1112</v>
      </c>
      <c r="B148" s="3"/>
      <c r="C148" s="4">
        <v>35423.98055555556</v>
      </c>
      <c r="D148" s="5">
        <v>14130.0</v>
      </c>
    </row>
    <row r="149">
      <c r="A149" s="2" t="s">
        <v>1113</v>
      </c>
      <c r="B149" s="3"/>
      <c r="C149" s="4">
        <v>35423.98055555556</v>
      </c>
      <c r="D149" s="5">
        <v>19820.0</v>
      </c>
    </row>
    <row r="150">
      <c r="A150" s="2" t="s">
        <v>1114</v>
      </c>
      <c r="B150" s="3"/>
      <c r="C150" s="4">
        <v>35423.98055555556</v>
      </c>
      <c r="D150" s="5">
        <v>13081.0</v>
      </c>
    </row>
    <row r="151">
      <c r="A151" s="2" t="s">
        <v>1115</v>
      </c>
      <c r="B151" s="3"/>
      <c r="C151" s="4">
        <v>35423.98055555556</v>
      </c>
      <c r="D151" s="5">
        <v>13075.0</v>
      </c>
    </row>
    <row r="152">
      <c r="A152" s="2" t="s">
        <v>1116</v>
      </c>
      <c r="B152" s="3"/>
      <c r="C152" s="4">
        <v>35423.98055555556</v>
      </c>
      <c r="D152" s="5">
        <v>17681.0</v>
      </c>
    </row>
    <row r="153">
      <c r="A153" s="2" t="s">
        <v>1117</v>
      </c>
      <c r="B153" s="3"/>
      <c r="C153" s="4">
        <v>35423.98055555556</v>
      </c>
      <c r="D153" s="5">
        <v>17685.0</v>
      </c>
    </row>
    <row r="154">
      <c r="A154" s="2" t="s">
        <v>1118</v>
      </c>
      <c r="B154" s="3"/>
      <c r="C154" s="4">
        <v>35423.98055555556</v>
      </c>
      <c r="D154" s="5">
        <v>41034.0</v>
      </c>
    </row>
    <row r="155">
      <c r="A155" s="2" t="s">
        <v>1119</v>
      </c>
      <c r="B155" s="3"/>
      <c r="C155" s="4">
        <v>35423.98055555556</v>
      </c>
      <c r="D155" s="5">
        <v>18248.0</v>
      </c>
    </row>
    <row r="156">
      <c r="A156" s="2" t="s">
        <v>1120</v>
      </c>
      <c r="B156" s="3"/>
      <c r="C156" s="4">
        <v>35423.98055555556</v>
      </c>
      <c r="D156" s="5">
        <v>18255.0</v>
      </c>
    </row>
    <row r="157">
      <c r="A157" s="2" t="s">
        <v>1121</v>
      </c>
      <c r="B157" s="3"/>
      <c r="C157" s="4">
        <v>35423.98055555556</v>
      </c>
      <c r="D157" s="5">
        <v>18009.0</v>
      </c>
    </row>
    <row r="158">
      <c r="A158" s="2" t="s">
        <v>1122</v>
      </c>
      <c r="B158" s="3"/>
      <c r="C158" s="4">
        <v>35423.98055555556</v>
      </c>
      <c r="D158" s="5">
        <v>18027.0</v>
      </c>
    </row>
    <row r="159">
      <c r="A159" s="2" t="s">
        <v>1123</v>
      </c>
      <c r="B159" s="3"/>
      <c r="C159" s="4">
        <v>35423.98055555556</v>
      </c>
      <c r="D159" s="5">
        <v>13316.0</v>
      </c>
    </row>
    <row r="160">
      <c r="A160" s="2" t="s">
        <v>1124</v>
      </c>
      <c r="B160" s="3"/>
      <c r="C160" s="4">
        <v>35423.98055555556</v>
      </c>
      <c r="D160" s="5">
        <v>13310.0</v>
      </c>
    </row>
    <row r="161">
      <c r="A161" s="2" t="s">
        <v>1125</v>
      </c>
      <c r="B161" s="3"/>
      <c r="C161" s="4">
        <v>35423.98055555556</v>
      </c>
      <c r="D161" s="5">
        <v>16287.0</v>
      </c>
    </row>
    <row r="162">
      <c r="A162" s="2" t="s">
        <v>1126</v>
      </c>
      <c r="B162" s="3"/>
      <c r="C162" s="4">
        <v>35423.98055555556</v>
      </c>
      <c r="D162" s="5">
        <v>16881.0</v>
      </c>
    </row>
    <row r="163">
      <c r="A163" s="2" t="s">
        <v>1127</v>
      </c>
      <c r="B163" s="3"/>
      <c r="C163" s="4">
        <v>35423.98055555556</v>
      </c>
      <c r="D163" s="5">
        <v>7908.0</v>
      </c>
    </row>
    <row r="164">
      <c r="A164" s="2" t="s">
        <v>1128</v>
      </c>
      <c r="B164" s="3"/>
      <c r="C164" s="4">
        <v>35423.98055555556</v>
      </c>
      <c r="D164" s="5">
        <v>50978.0</v>
      </c>
    </row>
    <row r="165">
      <c r="A165" s="2" t="s">
        <v>1129</v>
      </c>
      <c r="B165" s="3"/>
      <c r="C165" s="4">
        <v>35423.98055555556</v>
      </c>
      <c r="D165" s="5">
        <v>51096.0</v>
      </c>
    </row>
    <row r="166">
      <c r="A166" s="2" t="s">
        <v>1130</v>
      </c>
      <c r="B166" s="3"/>
      <c r="C166" s="4">
        <v>35423.98055555556</v>
      </c>
      <c r="D166" s="5">
        <v>20074.0</v>
      </c>
    </row>
    <row r="167">
      <c r="A167" s="2" t="s">
        <v>1131</v>
      </c>
      <c r="B167" s="3"/>
      <c r="C167" s="4">
        <v>35423.98055555556</v>
      </c>
      <c r="D167" s="5">
        <v>38108.0</v>
      </c>
    </row>
    <row r="168">
      <c r="A168" s="2" t="s">
        <v>1132</v>
      </c>
      <c r="B168" s="3"/>
      <c r="C168" s="4">
        <v>35423.98055555556</v>
      </c>
      <c r="D168" s="5">
        <v>38075.0</v>
      </c>
    </row>
    <row r="169">
      <c r="A169" s="2" t="s">
        <v>1133</v>
      </c>
      <c r="B169" s="3"/>
      <c r="C169" s="4">
        <v>35423.98055555556</v>
      </c>
      <c r="D169" s="5">
        <v>2929.0</v>
      </c>
    </row>
    <row r="170">
      <c r="A170" s="2" t="s">
        <v>1134</v>
      </c>
      <c r="B170" s="3"/>
      <c r="C170" s="4">
        <v>35423.98055555556</v>
      </c>
      <c r="D170" s="5">
        <v>19197.0</v>
      </c>
    </row>
    <row r="171">
      <c r="A171" s="2" t="s">
        <v>1135</v>
      </c>
      <c r="B171" s="3"/>
      <c r="C171" s="4">
        <v>35423.98055555556</v>
      </c>
      <c r="D171" s="5">
        <v>21340.0</v>
      </c>
    </row>
    <row r="172">
      <c r="A172" s="2" t="s">
        <v>1136</v>
      </c>
      <c r="B172" s="3"/>
      <c r="C172" s="4">
        <v>35423.98055555556</v>
      </c>
      <c r="D172" s="5">
        <v>19214.0</v>
      </c>
    </row>
    <row r="173">
      <c r="A173" s="2" t="s">
        <v>1137</v>
      </c>
      <c r="B173" s="3"/>
      <c r="C173" s="4">
        <v>35423.98055555556</v>
      </c>
      <c r="D173" s="5">
        <v>45837.0</v>
      </c>
    </row>
    <row r="174">
      <c r="A174" s="2" t="s">
        <v>1138</v>
      </c>
      <c r="B174" s="3"/>
      <c r="C174" s="4">
        <v>35423.98055555556</v>
      </c>
      <c r="D174" s="5">
        <v>43434.0</v>
      </c>
    </row>
    <row r="175">
      <c r="A175" s="2" t="s">
        <v>1139</v>
      </c>
      <c r="B175" s="3"/>
      <c r="C175" s="4">
        <v>35423.98055555556</v>
      </c>
      <c r="D175" s="5">
        <v>6236.0</v>
      </c>
    </row>
    <row r="176">
      <c r="A176" s="2" t="s">
        <v>1140</v>
      </c>
      <c r="B176" s="3"/>
      <c r="C176" s="4">
        <v>35423.98055555556</v>
      </c>
      <c r="D176" s="5">
        <v>18521.0</v>
      </c>
    </row>
    <row r="177">
      <c r="A177" s="2" t="s">
        <v>1141</v>
      </c>
      <c r="B177" s="3"/>
      <c r="C177" s="4">
        <v>35423.98055555556</v>
      </c>
      <c r="D177" s="5">
        <v>12875.0</v>
      </c>
    </row>
    <row r="178">
      <c r="A178" s="2" t="s">
        <v>1142</v>
      </c>
      <c r="B178" s="3"/>
      <c r="C178" s="4">
        <v>35423.98055555556</v>
      </c>
      <c r="D178" s="5">
        <v>10896.0</v>
      </c>
    </row>
    <row r="179">
      <c r="A179" s="2" t="s">
        <v>1143</v>
      </c>
      <c r="B179" s="3"/>
      <c r="C179" s="4">
        <v>35423.98055555556</v>
      </c>
      <c r="D179" s="5">
        <v>10897.0</v>
      </c>
    </row>
    <row r="180">
      <c r="A180" s="2" t="s">
        <v>1144</v>
      </c>
      <c r="B180" s="3"/>
      <c r="C180" s="4">
        <v>35423.98055555556</v>
      </c>
      <c r="D180" s="5">
        <v>10899.0</v>
      </c>
    </row>
    <row r="181">
      <c r="A181" s="2" t="s">
        <v>1145</v>
      </c>
      <c r="B181" s="3"/>
      <c r="C181" s="4">
        <v>35423.98055555556</v>
      </c>
      <c r="D181" s="5">
        <v>10899.0</v>
      </c>
    </row>
    <row r="182">
      <c r="A182" s="2" t="s">
        <v>1146</v>
      </c>
      <c r="B182" s="3"/>
      <c r="C182" s="4">
        <v>35423.98055555556</v>
      </c>
      <c r="D182" s="5">
        <v>16527.0</v>
      </c>
    </row>
    <row r="183">
      <c r="A183" s="2" t="s">
        <v>1147</v>
      </c>
      <c r="B183" s="3"/>
      <c r="C183" s="4">
        <v>35423.98055555556</v>
      </c>
      <c r="D183" s="5">
        <v>17151.0</v>
      </c>
    </row>
    <row r="184">
      <c r="A184" s="2" t="s">
        <v>1148</v>
      </c>
      <c r="B184" s="3"/>
      <c r="C184" s="4">
        <v>35423.98055555556</v>
      </c>
      <c r="D184" s="5">
        <v>15172.0</v>
      </c>
    </row>
    <row r="185">
      <c r="A185" s="2" t="s">
        <v>1149</v>
      </c>
      <c r="B185" s="3"/>
      <c r="C185" s="4">
        <v>35423.98055555556</v>
      </c>
      <c r="D185" s="5">
        <v>21814.0</v>
      </c>
    </row>
    <row r="186">
      <c r="A186" s="2" t="s">
        <v>1150</v>
      </c>
      <c r="B186" s="3"/>
      <c r="C186" s="4">
        <v>35423.98055555556</v>
      </c>
      <c r="D186" s="5">
        <v>12279.0</v>
      </c>
    </row>
    <row r="187">
      <c r="A187" s="2" t="s">
        <v>1151</v>
      </c>
      <c r="B187" s="3"/>
      <c r="C187" s="4">
        <v>35423.98055555556</v>
      </c>
      <c r="D187" s="5">
        <v>12290.0</v>
      </c>
    </row>
    <row r="188">
      <c r="A188" s="2" t="s">
        <v>1152</v>
      </c>
      <c r="B188" s="3"/>
      <c r="C188" s="4">
        <v>35423.98055555556</v>
      </c>
      <c r="D188" s="5">
        <v>12326.0</v>
      </c>
    </row>
    <row r="189">
      <c r="A189" s="2" t="s">
        <v>1153</v>
      </c>
      <c r="B189" s="3"/>
      <c r="C189" s="4">
        <v>35423.98055555556</v>
      </c>
      <c r="D189" s="5">
        <v>12333.0</v>
      </c>
    </row>
    <row r="190">
      <c r="A190" s="2" t="s">
        <v>1154</v>
      </c>
      <c r="B190" s="3"/>
      <c r="C190" s="4">
        <v>35423.98055555556</v>
      </c>
      <c r="D190" s="5">
        <v>51925.0</v>
      </c>
    </row>
    <row r="191">
      <c r="A191" s="2" t="s">
        <v>1155</v>
      </c>
      <c r="B191" s="3"/>
      <c r="C191" s="4">
        <v>35423.98055555556</v>
      </c>
      <c r="D191" s="5">
        <v>52015.0</v>
      </c>
    </row>
    <row r="192">
      <c r="A192" s="2" t="s">
        <v>1156</v>
      </c>
      <c r="B192" s="3"/>
      <c r="C192" s="4">
        <v>35423.98055555556</v>
      </c>
      <c r="D192" s="5">
        <v>26546.0</v>
      </c>
    </row>
    <row r="193">
      <c r="A193" s="2" t="s">
        <v>1157</v>
      </c>
      <c r="B193" s="3"/>
      <c r="C193" s="4">
        <v>35423.98055555556</v>
      </c>
      <c r="D193" s="5">
        <v>26644.0</v>
      </c>
    </row>
    <row r="194">
      <c r="A194" s="2" t="s">
        <v>1158</v>
      </c>
      <c r="B194" s="3"/>
      <c r="C194" s="4">
        <v>35423.98055555556</v>
      </c>
      <c r="D194" s="5">
        <v>11279.0</v>
      </c>
    </row>
    <row r="195">
      <c r="A195" s="2" t="s">
        <v>1159</v>
      </c>
      <c r="B195" s="3"/>
      <c r="C195" s="4">
        <v>35423.98055555556</v>
      </c>
      <c r="D195" s="5">
        <v>5038.0</v>
      </c>
    </row>
    <row r="196">
      <c r="A196" s="2" t="s">
        <v>1160</v>
      </c>
      <c r="B196" s="3"/>
      <c r="C196" s="4">
        <v>35423.98055555556</v>
      </c>
      <c r="D196" s="5">
        <v>7867.0</v>
      </c>
    </row>
    <row r="197">
      <c r="A197" s="2" t="s">
        <v>1161</v>
      </c>
      <c r="B197" s="3"/>
      <c r="C197" s="4">
        <v>35423.98055555556</v>
      </c>
      <c r="D197" s="5">
        <v>9616.0</v>
      </c>
    </row>
    <row r="198">
      <c r="A198" s="2" t="s">
        <v>1162</v>
      </c>
      <c r="B198" s="3"/>
      <c r="C198" s="4">
        <v>35423.98055555556</v>
      </c>
      <c r="D198" s="5">
        <v>42683.0</v>
      </c>
    </row>
    <row r="199">
      <c r="A199" s="2" t="s">
        <v>1163</v>
      </c>
      <c r="B199" s="3"/>
      <c r="C199" s="4">
        <v>35423.98055555556</v>
      </c>
      <c r="D199" s="5">
        <v>42596.0</v>
      </c>
    </row>
    <row r="200">
      <c r="A200" s="2" t="s">
        <v>1164</v>
      </c>
      <c r="B200" s="3"/>
      <c r="C200" s="4">
        <v>35423.98055555556</v>
      </c>
      <c r="D200" s="5">
        <v>17118.0</v>
      </c>
    </row>
    <row r="201">
      <c r="A201" s="2" t="s">
        <v>1165</v>
      </c>
      <c r="B201" s="3"/>
      <c r="C201" s="4">
        <v>35423.98055555556</v>
      </c>
      <c r="D201" s="5">
        <v>15605.0</v>
      </c>
    </row>
    <row r="202">
      <c r="A202" s="2" t="s">
        <v>1166</v>
      </c>
      <c r="B202" s="3"/>
      <c r="C202" s="4">
        <v>35423.98055555556</v>
      </c>
      <c r="D202" s="5">
        <v>11565.0</v>
      </c>
    </row>
    <row r="203">
      <c r="A203" s="2" t="s">
        <v>1167</v>
      </c>
      <c r="B203" s="3"/>
      <c r="C203" s="4">
        <v>35423.98055555556</v>
      </c>
      <c r="D203" s="5">
        <v>11562.0</v>
      </c>
    </row>
    <row r="204">
      <c r="A204" s="2" t="s">
        <v>1168</v>
      </c>
      <c r="B204" s="3"/>
      <c r="C204" s="4">
        <v>35423.98055555556</v>
      </c>
      <c r="D204" s="5">
        <v>8750.0</v>
      </c>
    </row>
    <row r="205">
      <c r="A205" s="2" t="s">
        <v>1169</v>
      </c>
      <c r="B205" s="3"/>
      <c r="C205" s="4">
        <v>35423.98055555556</v>
      </c>
      <c r="D205" s="5">
        <v>8834.0</v>
      </c>
    </row>
    <row r="206">
      <c r="A206" s="2" t="s">
        <v>1170</v>
      </c>
      <c r="B206" s="3"/>
      <c r="C206" s="4">
        <v>35423.98055555556</v>
      </c>
      <c r="D206" s="5">
        <v>8746.0</v>
      </c>
    </row>
    <row r="207">
      <c r="A207" s="2" t="s">
        <v>1171</v>
      </c>
      <c r="B207" s="3"/>
      <c r="C207" s="4">
        <v>35423.98055555556</v>
      </c>
      <c r="D207" s="5">
        <v>5574.0</v>
      </c>
    </row>
    <row r="208">
      <c r="A208" s="2" t="s">
        <v>1172</v>
      </c>
      <c r="B208" s="3"/>
      <c r="C208" s="4">
        <v>35423.98055555556</v>
      </c>
      <c r="D208" s="5">
        <v>9156.0</v>
      </c>
    </row>
    <row r="209">
      <c r="A209" s="2" t="s">
        <v>1173</v>
      </c>
      <c r="B209" s="3"/>
      <c r="C209" s="4">
        <v>35423.98055555556</v>
      </c>
      <c r="D209" s="5">
        <v>47987.0</v>
      </c>
    </row>
    <row r="210">
      <c r="A210" s="2" t="s">
        <v>1174</v>
      </c>
      <c r="B210" s="3"/>
      <c r="C210" s="4">
        <v>35423.98055555556</v>
      </c>
      <c r="D210" s="5">
        <v>10719.0</v>
      </c>
    </row>
    <row r="211">
      <c r="A211" s="2" t="s">
        <v>1175</v>
      </c>
      <c r="B211" s="3"/>
      <c r="C211" s="4">
        <v>35423.98055555556</v>
      </c>
      <c r="D211" s="5">
        <v>10592.0</v>
      </c>
    </row>
    <row r="212">
      <c r="A212" s="2" t="s">
        <v>1176</v>
      </c>
      <c r="B212" s="3"/>
      <c r="C212" s="4">
        <v>35423.98055555556</v>
      </c>
      <c r="D212" s="5">
        <v>16674.0</v>
      </c>
    </row>
    <row r="213">
      <c r="A213" s="2" t="s">
        <v>1177</v>
      </c>
      <c r="B213" s="3"/>
      <c r="C213" s="4">
        <v>35423.98055555556</v>
      </c>
      <c r="D213" s="5">
        <v>16758.0</v>
      </c>
    </row>
    <row r="214">
      <c r="A214" s="2" t="s">
        <v>1178</v>
      </c>
      <c r="B214" s="3"/>
      <c r="C214" s="4">
        <v>35423.98055555556</v>
      </c>
      <c r="D214" s="5">
        <v>14948.0</v>
      </c>
    </row>
    <row r="215">
      <c r="A215" s="2" t="s">
        <v>1179</v>
      </c>
      <c r="B215" s="3"/>
      <c r="C215" s="4">
        <v>35423.98055555556</v>
      </c>
      <c r="D215" s="5">
        <v>14949.0</v>
      </c>
    </row>
    <row r="216">
      <c r="A216" s="2" t="s">
        <v>1180</v>
      </c>
      <c r="B216" s="3"/>
      <c r="C216" s="4">
        <v>35423.98055555556</v>
      </c>
      <c r="D216" s="5">
        <v>14947.0</v>
      </c>
    </row>
    <row r="217">
      <c r="A217" s="2" t="s">
        <v>1181</v>
      </c>
      <c r="B217" s="3"/>
      <c r="C217" s="4">
        <v>35423.98055555556</v>
      </c>
      <c r="D217" s="5">
        <v>14950.0</v>
      </c>
    </row>
    <row r="218">
      <c r="A218" s="2" t="s">
        <v>1182</v>
      </c>
      <c r="B218" s="3"/>
      <c r="C218" s="4">
        <v>35423.98055555556</v>
      </c>
      <c r="D218" s="5">
        <v>12975.0</v>
      </c>
    </row>
    <row r="219">
      <c r="A219" s="2" t="s">
        <v>1183</v>
      </c>
      <c r="B219" s="3"/>
      <c r="C219" s="4">
        <v>35423.98055555556</v>
      </c>
      <c r="D219" s="5">
        <v>12947.0</v>
      </c>
    </row>
    <row r="220">
      <c r="A220" s="2" t="s">
        <v>1184</v>
      </c>
      <c r="B220" s="3"/>
      <c r="C220" s="4">
        <v>35423.98055555556</v>
      </c>
      <c r="D220" s="5">
        <v>20269.0</v>
      </c>
    </row>
    <row r="221">
      <c r="A221" s="2" t="s">
        <v>1185</v>
      </c>
      <c r="B221" s="3"/>
      <c r="C221" s="4">
        <v>35423.98055555556</v>
      </c>
      <c r="D221" s="5">
        <v>16089.0</v>
      </c>
    </row>
    <row r="222">
      <c r="A222" s="2" t="s">
        <v>1186</v>
      </c>
      <c r="B222" s="3"/>
      <c r="C222" s="4">
        <v>35423.98055555556</v>
      </c>
      <c r="D222" s="5">
        <v>16200.0</v>
      </c>
    </row>
    <row r="223">
      <c r="A223" s="2" t="s">
        <v>1187</v>
      </c>
      <c r="B223" s="3"/>
      <c r="C223" s="4">
        <v>35423.98055555556</v>
      </c>
      <c r="D223" s="5">
        <v>16359.0</v>
      </c>
    </row>
    <row r="224">
      <c r="A224" s="2" t="s">
        <v>1188</v>
      </c>
      <c r="B224" s="3"/>
      <c r="C224" s="4">
        <v>35423.98055555556</v>
      </c>
      <c r="D224" s="5">
        <v>16474.0</v>
      </c>
    </row>
    <row r="225">
      <c r="A225" s="2" t="s">
        <v>1189</v>
      </c>
      <c r="B225" s="3"/>
      <c r="C225" s="4">
        <v>35423.98055555556</v>
      </c>
      <c r="D225" s="5">
        <v>14965.0</v>
      </c>
    </row>
    <row r="226">
      <c r="A226" s="2" t="s">
        <v>1190</v>
      </c>
      <c r="B226" s="3"/>
      <c r="C226" s="4">
        <v>35423.98055555556</v>
      </c>
      <c r="D226" s="5">
        <v>31396.0</v>
      </c>
    </row>
    <row r="227">
      <c r="A227" s="2" t="s">
        <v>1191</v>
      </c>
      <c r="B227" s="3"/>
      <c r="C227" s="4">
        <v>35423.98055555556</v>
      </c>
      <c r="D227" s="5">
        <v>24851.0</v>
      </c>
    </row>
    <row r="228">
      <c r="A228" s="2" t="s">
        <v>1192</v>
      </c>
      <c r="B228" s="3"/>
      <c r="C228" s="4">
        <v>35423.98055555556</v>
      </c>
      <c r="D228" s="5">
        <v>24957.0</v>
      </c>
    </row>
    <row r="229">
      <c r="A229" s="2" t="s">
        <v>1193</v>
      </c>
      <c r="B229" s="3"/>
      <c r="C229" s="4">
        <v>35423.98055555556</v>
      </c>
      <c r="D229" s="5">
        <v>19353.0</v>
      </c>
    </row>
    <row r="230">
      <c r="A230" s="2" t="s">
        <v>1194</v>
      </c>
      <c r="B230" s="3"/>
      <c r="C230" s="4">
        <v>35423.98055555556</v>
      </c>
      <c r="D230" s="5">
        <v>12839.0</v>
      </c>
    </row>
    <row r="231">
      <c r="A231" s="2" t="s">
        <v>1195</v>
      </c>
      <c r="B231" s="3"/>
      <c r="C231" s="4">
        <v>35423.98055555556</v>
      </c>
      <c r="D231" s="5">
        <v>12871.0</v>
      </c>
    </row>
    <row r="232">
      <c r="A232" s="2" t="s">
        <v>1196</v>
      </c>
      <c r="B232" s="3"/>
      <c r="C232" s="4">
        <v>35423.98055555556</v>
      </c>
      <c r="D232" s="5">
        <v>6681.0</v>
      </c>
    </row>
    <row r="233">
      <c r="A233" s="2" t="s">
        <v>1197</v>
      </c>
      <c r="B233" s="3"/>
      <c r="C233" s="4">
        <v>35423.98055555556</v>
      </c>
      <c r="D233" s="5">
        <v>20120.0</v>
      </c>
    </row>
    <row r="234">
      <c r="A234" s="2" t="s">
        <v>1198</v>
      </c>
      <c r="B234" s="3"/>
      <c r="C234" s="4">
        <v>35423.98055555556</v>
      </c>
      <c r="D234" s="5">
        <v>66679.0</v>
      </c>
    </row>
    <row r="235">
      <c r="A235" s="2" t="s">
        <v>1199</v>
      </c>
      <c r="B235" s="3"/>
      <c r="C235" s="4">
        <v>35423.98055555556</v>
      </c>
      <c r="D235" s="5">
        <v>20054.0</v>
      </c>
    </row>
    <row r="236">
      <c r="A236" s="2" t="s">
        <v>1200</v>
      </c>
      <c r="B236" s="3"/>
      <c r="C236" s="4">
        <v>35423.98055555556</v>
      </c>
      <c r="D236" s="5">
        <v>44031.0</v>
      </c>
    </row>
    <row r="237">
      <c r="A237" s="2" t="s">
        <v>1201</v>
      </c>
      <c r="B237" s="3"/>
      <c r="C237" s="4">
        <v>35423.98055555556</v>
      </c>
      <c r="D237" s="5">
        <v>9813.0</v>
      </c>
    </row>
    <row r="238">
      <c r="A238" s="2" t="s">
        <v>1202</v>
      </c>
      <c r="B238" s="3"/>
      <c r="C238" s="4">
        <v>35423.98055555556</v>
      </c>
      <c r="D238" s="5">
        <v>34589.0</v>
      </c>
    </row>
    <row r="239">
      <c r="A239" s="2" t="s">
        <v>1203</v>
      </c>
      <c r="B239" s="3"/>
      <c r="C239" s="4">
        <v>35423.98055555556</v>
      </c>
      <c r="D239" s="5">
        <v>34612.0</v>
      </c>
    </row>
    <row r="240">
      <c r="A240" s="2" t="s">
        <v>1204</v>
      </c>
      <c r="B240" s="3"/>
      <c r="C240" s="4">
        <v>35423.98055555556</v>
      </c>
      <c r="D240" s="5">
        <v>23099.0</v>
      </c>
    </row>
    <row r="241">
      <c r="A241" s="2" t="s">
        <v>1205</v>
      </c>
      <c r="B241" s="3"/>
      <c r="C241" s="4">
        <v>35423.98055555556</v>
      </c>
      <c r="D241" s="5">
        <v>22216.0</v>
      </c>
    </row>
    <row r="242">
      <c r="A242" s="2" t="s">
        <v>1206</v>
      </c>
      <c r="B242" s="3"/>
      <c r="C242" s="4">
        <v>35423.98055555556</v>
      </c>
      <c r="D242" s="5">
        <v>23034.0</v>
      </c>
    </row>
    <row r="243">
      <c r="A243" s="2" t="s">
        <v>1207</v>
      </c>
      <c r="B243" s="3"/>
      <c r="C243" s="4">
        <v>35423.98055555556</v>
      </c>
      <c r="D243" s="5">
        <v>9876.0</v>
      </c>
    </row>
    <row r="244">
      <c r="A244" s="2" t="s">
        <v>1208</v>
      </c>
      <c r="B244" s="3"/>
      <c r="C244" s="4">
        <v>35423.98055555556</v>
      </c>
      <c r="D244" s="5">
        <v>2499.0</v>
      </c>
    </row>
    <row r="245">
      <c r="A245" s="2" t="s">
        <v>1209</v>
      </c>
      <c r="B245" s="3"/>
      <c r="C245" s="4">
        <v>35423.98055555556</v>
      </c>
      <c r="D245" s="5">
        <v>18514.0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</hyperlinks>
  <drawing r:id="rId24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1210</v>
      </c>
      <c r="B3" s="3"/>
      <c r="C3" s="4">
        <v>35423.98055555556</v>
      </c>
      <c r="D3" s="5">
        <v>2777889.0</v>
      </c>
    </row>
    <row r="4">
      <c r="A4" s="2" t="s">
        <v>1211</v>
      </c>
      <c r="B4" s="3"/>
      <c r="C4" s="4">
        <v>35423.98055555556</v>
      </c>
      <c r="D4" s="5">
        <v>12775.0</v>
      </c>
    </row>
    <row r="5">
      <c r="A5" s="2" t="s">
        <v>1212</v>
      </c>
      <c r="B5" s="3"/>
      <c r="C5" s="4">
        <v>35423.98055555556</v>
      </c>
      <c r="D5" s="5">
        <v>161622.0</v>
      </c>
    </row>
    <row r="6">
      <c r="A6" s="2" t="s">
        <v>1213</v>
      </c>
      <c r="B6" s="3"/>
      <c r="C6" s="4">
        <v>35423.98055555556</v>
      </c>
      <c r="D6" s="5">
        <v>485686.0</v>
      </c>
    </row>
    <row r="7">
      <c r="A7" s="2" t="s">
        <v>1214</v>
      </c>
      <c r="B7" s="3"/>
      <c r="C7" s="4">
        <v>35423.98055555556</v>
      </c>
      <c r="D7" s="5">
        <v>1421031.0</v>
      </c>
    </row>
    <row r="8">
      <c r="A8" s="2" t="s">
        <v>1215</v>
      </c>
      <c r="B8" s="3"/>
      <c r="C8" s="4">
        <v>35423.98055555556</v>
      </c>
      <c r="D8" s="5">
        <v>1157527.0</v>
      </c>
    </row>
    <row r="9">
      <c r="A9" s="2" t="s">
        <v>1216</v>
      </c>
      <c r="B9" s="3"/>
      <c r="C9" s="4">
        <v>35423.98055555556</v>
      </c>
      <c r="D9" s="5">
        <v>1218991.0</v>
      </c>
    </row>
    <row r="10">
      <c r="A10" s="2" t="s">
        <v>1217</v>
      </c>
      <c r="B10" s="3"/>
      <c r="C10" s="4">
        <v>35423.98055555556</v>
      </c>
      <c r="D10" s="5">
        <v>3832111.0</v>
      </c>
    </row>
    <row r="11">
      <c r="A11" s="2" t="s">
        <v>1218</v>
      </c>
      <c r="B11" s="3"/>
      <c r="C11" s="4">
        <v>35423.98055555556</v>
      </c>
      <c r="D11" s="5">
        <v>445284.0</v>
      </c>
    </row>
    <row r="12">
      <c r="A12" s="2" t="s">
        <v>1219</v>
      </c>
      <c r="B12" s="3"/>
      <c r="C12" s="4">
        <v>35423.98055555556</v>
      </c>
      <c r="D12" s="5">
        <v>1218659.0</v>
      </c>
    </row>
    <row r="13">
      <c r="A13" s="2" t="s">
        <v>1220</v>
      </c>
      <c r="B13" s="3"/>
      <c r="C13" s="4">
        <v>35423.98055555556</v>
      </c>
      <c r="D13" s="5">
        <v>172194.0</v>
      </c>
    </row>
    <row r="14">
      <c r="A14" s="2" t="s">
        <v>1221</v>
      </c>
      <c r="B14" s="3"/>
      <c r="C14" s="4">
        <v>35423.98055555556</v>
      </c>
      <c r="D14" s="5">
        <v>1196753.0</v>
      </c>
    </row>
    <row r="15">
      <c r="A15" s="2" t="s">
        <v>1222</v>
      </c>
      <c r="B15" s="3"/>
      <c r="C15" s="4">
        <v>35423.98055555556</v>
      </c>
      <c r="D15" s="5">
        <v>3102267.0</v>
      </c>
    </row>
    <row r="16">
      <c r="A16" s="2" t="s">
        <v>1223</v>
      </c>
      <c r="B16" s="3"/>
      <c r="C16" s="4">
        <v>35423.98055555556</v>
      </c>
      <c r="D16" s="5">
        <v>2101781.0</v>
      </c>
    </row>
    <row r="17">
      <c r="A17" s="2" t="s">
        <v>1224</v>
      </c>
      <c r="B17" s="3"/>
      <c r="C17" s="4">
        <v>35423.98055555556</v>
      </c>
      <c r="D17" s="5">
        <v>94823.0</v>
      </c>
    </row>
    <row r="18">
      <c r="A18" s="2" t="s">
        <v>1225</v>
      </c>
      <c r="B18" s="3"/>
      <c r="C18" s="4">
        <v>35423.98055555556</v>
      </c>
      <c r="D18" s="5">
        <v>2441819.0</v>
      </c>
    </row>
    <row r="19">
      <c r="A19" s="2" t="s">
        <v>1226</v>
      </c>
      <c r="B19" s="3"/>
      <c r="C19" s="4">
        <v>35423.98055555556</v>
      </c>
      <c r="D19" s="5">
        <v>33013.0</v>
      </c>
    </row>
    <row r="20">
      <c r="A20" s="2" t="s">
        <v>1227</v>
      </c>
      <c r="B20" s="3"/>
      <c r="C20" s="4">
        <v>35423.98055555556</v>
      </c>
      <c r="D20" s="5">
        <v>181773.0</v>
      </c>
    </row>
    <row r="21">
      <c r="A21" s="2" t="s">
        <v>1228</v>
      </c>
      <c r="B21" s="3"/>
      <c r="C21" s="4">
        <v>35423.98055555556</v>
      </c>
      <c r="D21" s="5">
        <v>142310.0</v>
      </c>
    </row>
    <row r="22">
      <c r="A22" s="2" t="s">
        <v>1229</v>
      </c>
      <c r="B22" s="3"/>
      <c r="C22" s="4">
        <v>35423.98055555556</v>
      </c>
      <c r="D22" s="5">
        <v>710331.0</v>
      </c>
    </row>
    <row r="23">
      <c r="A23" s="2" t="s">
        <v>1230</v>
      </c>
      <c r="B23" s="3"/>
      <c r="C23" s="4">
        <v>35423.98055555556</v>
      </c>
      <c r="D23" s="5">
        <v>3442650.0</v>
      </c>
    </row>
    <row r="24">
      <c r="A24" s="2" t="s">
        <v>1231</v>
      </c>
      <c r="B24" s="3"/>
      <c r="C24" s="4">
        <v>35423.98055555556</v>
      </c>
      <c r="D24" s="5">
        <v>3908417.0</v>
      </c>
    </row>
    <row r="25">
      <c r="A25" s="2" t="s">
        <v>1232</v>
      </c>
      <c r="B25" s="3"/>
      <c r="C25" s="4">
        <v>35423.98055555556</v>
      </c>
      <c r="D25" s="5">
        <v>323245.0</v>
      </c>
    </row>
    <row r="26">
      <c r="A26" s="2" t="s">
        <v>1233</v>
      </c>
      <c r="B26" s="3"/>
      <c r="C26" s="4">
        <v>35423.98055555556</v>
      </c>
      <c r="D26" s="5">
        <v>648861.0</v>
      </c>
    </row>
    <row r="27">
      <c r="A27" s="2" t="s">
        <v>1234</v>
      </c>
      <c r="B27" s="3"/>
      <c r="C27" s="4">
        <v>35423.98055555556</v>
      </c>
      <c r="D27" s="5">
        <v>1841814.0</v>
      </c>
    </row>
    <row r="28">
      <c r="A28" s="2" t="s">
        <v>1235</v>
      </c>
      <c r="B28" s="3"/>
      <c r="C28" s="4">
        <v>35423.98055555556</v>
      </c>
      <c r="D28" s="5">
        <v>5954525.0</v>
      </c>
    </row>
    <row r="29">
      <c r="A29" s="2" t="s">
        <v>1236</v>
      </c>
      <c r="B29" s="3"/>
      <c r="C29" s="4">
        <v>35423.98055555556</v>
      </c>
      <c r="D29" s="5">
        <v>5634506.0</v>
      </c>
    </row>
    <row r="30">
      <c r="A30" s="2" t="s">
        <v>1237</v>
      </c>
      <c r="B30" s="3"/>
      <c r="C30" s="4">
        <v>35423.98055555556</v>
      </c>
      <c r="D30" s="5">
        <v>3649559.0</v>
      </c>
    </row>
    <row r="31">
      <c r="A31" s="2" t="s">
        <v>1238</v>
      </c>
      <c r="B31" s="3"/>
      <c r="C31" s="4">
        <v>35423.98055555556</v>
      </c>
      <c r="D31" s="5">
        <v>258607.0</v>
      </c>
    </row>
    <row r="32">
      <c r="A32" s="2" t="s">
        <v>1239</v>
      </c>
      <c r="B32" s="3"/>
      <c r="C32" s="4">
        <v>35423.98055555556</v>
      </c>
      <c r="D32" s="5">
        <v>1579872.0</v>
      </c>
    </row>
    <row r="33">
      <c r="A33" s="2" t="s">
        <v>1240</v>
      </c>
      <c r="B33" s="3"/>
      <c r="C33" s="4">
        <v>35423.98055555556</v>
      </c>
      <c r="D33" s="5">
        <v>1522894.0</v>
      </c>
    </row>
    <row r="34">
      <c r="A34" s="2" t="s">
        <v>1241</v>
      </c>
      <c r="B34" s="3"/>
      <c r="C34" s="4">
        <v>35423.98055555556</v>
      </c>
      <c r="D34" s="5">
        <v>3663733.0</v>
      </c>
    </row>
    <row r="35">
      <c r="A35" s="2" t="s">
        <v>1242</v>
      </c>
      <c r="B35" s="3"/>
      <c r="C35" s="4">
        <v>35423.98055555556</v>
      </c>
      <c r="D35" s="5">
        <v>2382691.0</v>
      </c>
    </row>
    <row r="36">
      <c r="A36" s="2" t="s">
        <v>1243</v>
      </c>
      <c r="B36" s="3"/>
      <c r="C36" s="4">
        <v>35423.98055555556</v>
      </c>
      <c r="D36" s="5">
        <v>2301165.0</v>
      </c>
    </row>
    <row r="37">
      <c r="A37" s="2" t="s">
        <v>1244</v>
      </c>
      <c r="B37" s="3"/>
      <c r="C37" s="4">
        <v>35423.98055555556</v>
      </c>
      <c r="D37" s="5">
        <v>1248027.0</v>
      </c>
    </row>
    <row r="38">
      <c r="A38" s="2" t="s">
        <v>1245</v>
      </c>
      <c r="B38" s="3"/>
      <c r="C38" s="4">
        <v>35423.98055555556</v>
      </c>
      <c r="D38" s="5">
        <v>2837518.0</v>
      </c>
    </row>
    <row r="39">
      <c r="A39" s="2" t="s">
        <v>1246</v>
      </c>
      <c r="B39" s="3"/>
      <c r="C39" s="4">
        <v>35423.98055555556</v>
      </c>
      <c r="D39" s="5">
        <v>725051.0</v>
      </c>
    </row>
    <row r="40">
      <c r="A40" s="2" t="s">
        <v>1247</v>
      </c>
      <c r="B40" s="3"/>
      <c r="C40" s="4">
        <v>35423.98055555556</v>
      </c>
      <c r="D40" s="5">
        <v>2999734.0</v>
      </c>
    </row>
    <row r="41">
      <c r="A41" s="2" t="s">
        <v>1248</v>
      </c>
      <c r="B41" s="3"/>
      <c r="C41" s="4">
        <v>35423.98055555556</v>
      </c>
      <c r="D41" s="5">
        <v>736924.0</v>
      </c>
    </row>
    <row r="42">
      <c r="A42" s="2" t="s">
        <v>1249</v>
      </c>
      <c r="B42" s="3"/>
      <c r="C42" s="4">
        <v>35423.98055555556</v>
      </c>
      <c r="D42" s="5">
        <v>160831.0</v>
      </c>
    </row>
    <row r="43">
      <c r="A43" s="2" t="s">
        <v>1250</v>
      </c>
      <c r="B43" s="3"/>
      <c r="C43" s="4">
        <v>35423.98055555556</v>
      </c>
      <c r="D43" s="5">
        <v>153962.0</v>
      </c>
    </row>
    <row r="44">
      <c r="A44" s="2" t="s">
        <v>1251</v>
      </c>
      <c r="B44" s="3"/>
      <c r="C44" s="4">
        <v>35423.98055555556</v>
      </c>
      <c r="D44" s="5">
        <v>217448.0</v>
      </c>
    </row>
    <row r="45">
      <c r="A45" s="2" t="s">
        <v>1252</v>
      </c>
      <c r="B45" s="3"/>
      <c r="C45" s="4">
        <v>35423.98055555556</v>
      </c>
      <c r="D45" s="5">
        <v>834363.0</v>
      </c>
    </row>
    <row r="46">
      <c r="A46" s="2" t="s">
        <v>1253</v>
      </c>
      <c r="B46" s="3"/>
      <c r="C46" s="4">
        <v>35423.98055555556</v>
      </c>
      <c r="D46" s="5">
        <v>454394.0</v>
      </c>
    </row>
    <row r="47">
      <c r="A47" s="2" t="s">
        <v>1254</v>
      </c>
      <c r="B47" s="3"/>
      <c r="C47" s="4">
        <v>35423.98055555556</v>
      </c>
      <c r="D47" s="5">
        <v>1345124.0</v>
      </c>
    </row>
    <row r="48">
      <c r="A48" s="2" t="s">
        <v>1255</v>
      </c>
      <c r="B48" s="3"/>
      <c r="C48" s="4">
        <v>35423.98055555556</v>
      </c>
      <c r="D48" s="5">
        <v>454554.0</v>
      </c>
    </row>
    <row r="49">
      <c r="A49" s="2" t="s">
        <v>1256</v>
      </c>
      <c r="B49" s="3"/>
      <c r="C49" s="4">
        <v>35423.98055555556</v>
      </c>
      <c r="D49" s="5">
        <v>454760.0</v>
      </c>
    </row>
    <row r="50">
      <c r="A50" s="2" t="s">
        <v>1257</v>
      </c>
      <c r="B50" s="3"/>
      <c r="C50" s="4">
        <v>35423.98055555556</v>
      </c>
      <c r="D50" s="5">
        <v>400685.0</v>
      </c>
    </row>
    <row r="51">
      <c r="A51" s="2" t="s">
        <v>1258</v>
      </c>
      <c r="B51" s="3"/>
      <c r="C51" s="4">
        <v>35423.98055555556</v>
      </c>
      <c r="D51" s="5">
        <v>1132124.0</v>
      </c>
    </row>
    <row r="52">
      <c r="A52" s="2" t="s">
        <v>1259</v>
      </c>
      <c r="B52" s="3"/>
      <c r="C52" s="4">
        <v>35423.98055555556</v>
      </c>
      <c r="D52" s="5">
        <v>1128055.0</v>
      </c>
    </row>
    <row r="53">
      <c r="A53" s="2" t="s">
        <v>1260</v>
      </c>
      <c r="B53" s="3"/>
      <c r="C53" s="4">
        <v>35423.98055555556</v>
      </c>
      <c r="D53" s="5">
        <v>3273915.0</v>
      </c>
    </row>
    <row r="54">
      <c r="A54" s="2" t="s">
        <v>1261</v>
      </c>
      <c r="B54" s="3"/>
      <c r="C54" s="4">
        <v>35423.98055555556</v>
      </c>
      <c r="D54" s="5">
        <v>920208.0</v>
      </c>
    </row>
    <row r="55">
      <c r="A55" s="2" t="s">
        <v>1262</v>
      </c>
      <c r="B55" s="3"/>
      <c r="C55" s="4">
        <v>35423.98055555556</v>
      </c>
      <c r="D55" s="5">
        <v>1378256.0</v>
      </c>
    </row>
    <row r="56">
      <c r="A56" s="2" t="s">
        <v>1263</v>
      </c>
      <c r="B56" s="3"/>
      <c r="C56" s="4">
        <v>35423.98055555556</v>
      </c>
      <c r="D56" s="5">
        <v>2005583.0</v>
      </c>
    </row>
    <row r="57">
      <c r="A57" s="2" t="s">
        <v>1264</v>
      </c>
      <c r="B57" s="3"/>
      <c r="C57" s="4">
        <v>35423.98055555556</v>
      </c>
      <c r="D57" s="5">
        <v>195511.0</v>
      </c>
    </row>
    <row r="58">
      <c r="A58" s="2" t="s">
        <v>1265</v>
      </c>
      <c r="B58" s="3"/>
      <c r="C58" s="4">
        <v>35423.98055555556</v>
      </c>
      <c r="D58" s="5">
        <v>70899.0</v>
      </c>
    </row>
    <row r="59">
      <c r="A59" s="2" t="s">
        <v>1266</v>
      </c>
      <c r="B59" s="3"/>
      <c r="C59" s="4">
        <v>35423.98055555556</v>
      </c>
      <c r="D59" s="5">
        <v>2000621.0</v>
      </c>
    </row>
    <row r="60">
      <c r="A60" s="2" t="s">
        <v>1267</v>
      </c>
      <c r="B60" s="3"/>
      <c r="C60" s="4">
        <v>35423.98055555556</v>
      </c>
      <c r="D60" s="5">
        <v>1553907.0</v>
      </c>
    </row>
    <row r="61">
      <c r="A61" s="2" t="s">
        <v>1268</v>
      </c>
      <c r="B61" s="3"/>
      <c r="C61" s="4">
        <v>35423.98055555556</v>
      </c>
      <c r="D61" s="5">
        <v>594143.0</v>
      </c>
    </row>
    <row r="62">
      <c r="A62" s="2" t="s">
        <v>1269</v>
      </c>
      <c r="B62" s="3"/>
      <c r="C62" s="4">
        <v>35423.98055555556</v>
      </c>
      <c r="D62" s="5">
        <v>49824.0</v>
      </c>
    </row>
    <row r="63">
      <c r="A63" s="2" t="s">
        <v>1270</v>
      </c>
      <c r="B63" s="3"/>
      <c r="C63" s="4">
        <v>35423.98055555556</v>
      </c>
      <c r="D63" s="5">
        <v>1222596.0</v>
      </c>
    </row>
    <row r="64">
      <c r="A64" s="2" t="s">
        <v>1271</v>
      </c>
      <c r="B64" s="3"/>
      <c r="C64" s="4">
        <v>35423.98055555556</v>
      </c>
      <c r="D64" s="5">
        <v>529629.0</v>
      </c>
    </row>
    <row r="65">
      <c r="A65" s="2" t="s">
        <v>1272</v>
      </c>
      <c r="B65" s="3"/>
      <c r="C65" s="4">
        <v>35423.98055555556</v>
      </c>
      <c r="D65" s="5">
        <v>48687.0</v>
      </c>
    </row>
    <row r="66">
      <c r="A66" s="2" t="s">
        <v>1273</v>
      </c>
      <c r="B66" s="3"/>
      <c r="C66" s="4">
        <v>35423.98055555556</v>
      </c>
      <c r="D66" s="5">
        <v>204169.0</v>
      </c>
    </row>
    <row r="67">
      <c r="A67" s="2" t="s">
        <v>1274</v>
      </c>
      <c r="B67" s="3"/>
      <c r="C67" s="4">
        <v>35423.98055555556</v>
      </c>
      <c r="D67" s="5">
        <v>1827772.0</v>
      </c>
    </row>
    <row r="68">
      <c r="A68" s="2" t="s">
        <v>1275</v>
      </c>
      <c r="B68" s="3"/>
      <c r="C68" s="4">
        <v>35423.98055555556</v>
      </c>
      <c r="D68" s="5">
        <v>350367.0</v>
      </c>
    </row>
    <row r="69">
      <c r="A69" s="2" t="s">
        <v>1276</v>
      </c>
      <c r="B69" s="3"/>
      <c r="C69" s="4">
        <v>35423.98055555556</v>
      </c>
      <c r="D69" s="5">
        <v>1688991.0</v>
      </c>
    </row>
    <row r="70">
      <c r="A70" s="2" t="s">
        <v>1277</v>
      </c>
      <c r="B70" s="3"/>
      <c r="C70" s="4">
        <v>35423.98055555556</v>
      </c>
      <c r="D70" s="5">
        <v>776721.0</v>
      </c>
    </row>
    <row r="71">
      <c r="A71" s="2" t="s">
        <v>1278</v>
      </c>
      <c r="B71" s="3"/>
      <c r="C71" s="4">
        <v>35423.98055555556</v>
      </c>
      <c r="D71" s="5">
        <v>195251.0</v>
      </c>
    </row>
    <row r="72">
      <c r="A72" s="2" t="s">
        <v>1279</v>
      </c>
      <c r="B72" s="3"/>
      <c r="C72" s="4">
        <v>35423.98055555556</v>
      </c>
      <c r="D72" s="5">
        <v>3169976.0</v>
      </c>
    </row>
    <row r="73">
      <c r="A73" s="2" t="s">
        <v>1280</v>
      </c>
      <c r="B73" s="3"/>
      <c r="C73" s="4">
        <v>35423.98055555556</v>
      </c>
      <c r="D73" s="5">
        <v>215077.0</v>
      </c>
    </row>
    <row r="74">
      <c r="A74" s="2" t="s">
        <v>1281</v>
      </c>
      <c r="B74" s="3"/>
      <c r="C74" s="4">
        <v>35423.98055555556</v>
      </c>
      <c r="D74" s="5">
        <v>3125519.0</v>
      </c>
    </row>
    <row r="75">
      <c r="A75" s="2" t="s">
        <v>1282</v>
      </c>
      <c r="B75" s="3"/>
      <c r="C75" s="4">
        <v>35423.98055555556</v>
      </c>
      <c r="D75" s="5">
        <v>192881.0</v>
      </c>
    </row>
    <row r="76">
      <c r="A76" s="2" t="s">
        <v>1283</v>
      </c>
      <c r="B76" s="3"/>
      <c r="C76" s="4">
        <v>35423.98055555556</v>
      </c>
      <c r="D76" s="5">
        <v>99726.0</v>
      </c>
    </row>
    <row r="77">
      <c r="A77" s="2" t="s">
        <v>1284</v>
      </c>
      <c r="B77" s="3"/>
      <c r="C77" s="4">
        <v>35423.98055555556</v>
      </c>
      <c r="D77" s="5">
        <v>3099848.0</v>
      </c>
    </row>
    <row r="78">
      <c r="A78" s="2" t="s">
        <v>1285</v>
      </c>
      <c r="B78" s="3"/>
      <c r="C78" s="4">
        <v>35423.98055555556</v>
      </c>
      <c r="D78" s="5">
        <v>3226321.0</v>
      </c>
    </row>
    <row r="79">
      <c r="A79" s="2" t="s">
        <v>1286</v>
      </c>
      <c r="B79" s="3"/>
      <c r="C79" s="4">
        <v>35423.98055555556</v>
      </c>
      <c r="D79" s="5">
        <v>412273.0</v>
      </c>
    </row>
    <row r="80">
      <c r="A80" s="2" t="s">
        <v>1287</v>
      </c>
      <c r="B80" s="3"/>
      <c r="C80" s="4">
        <v>35423.98055555556</v>
      </c>
      <c r="D80" s="5">
        <v>271259.0</v>
      </c>
    </row>
    <row r="81">
      <c r="A81" s="2" t="s">
        <v>1288</v>
      </c>
      <c r="B81" s="3"/>
      <c r="C81" s="4">
        <v>35423.98055555556</v>
      </c>
      <c r="D81" s="5">
        <v>357388.0</v>
      </c>
    </row>
    <row r="82">
      <c r="A82" s="2" t="s">
        <v>1289</v>
      </c>
      <c r="B82" s="3"/>
      <c r="C82" s="4">
        <v>35423.98055555556</v>
      </c>
      <c r="D82" s="5">
        <v>396686.0</v>
      </c>
    </row>
    <row r="83">
      <c r="A83" s="2" t="s">
        <v>1290</v>
      </c>
      <c r="B83" s="3"/>
      <c r="C83" s="4">
        <v>35423.98055555556</v>
      </c>
      <c r="D83" s="5">
        <v>533334.0</v>
      </c>
    </row>
    <row r="84">
      <c r="A84" s="2" t="s">
        <v>1291</v>
      </c>
      <c r="B84" s="3"/>
      <c r="C84" s="4">
        <v>35423.98055555556</v>
      </c>
      <c r="D84" s="5">
        <v>187088.0</v>
      </c>
    </row>
    <row r="85">
      <c r="A85" s="2" t="s">
        <v>1292</v>
      </c>
      <c r="B85" s="3"/>
      <c r="C85" s="4">
        <v>35423.98055555556</v>
      </c>
      <c r="D85" s="5">
        <v>2624061.0</v>
      </c>
    </row>
    <row r="86">
      <c r="A86" s="2" t="s">
        <v>1293</v>
      </c>
      <c r="B86" s="3"/>
      <c r="C86" s="4">
        <v>35423.98055555556</v>
      </c>
      <c r="D86" s="5">
        <v>2232113.0</v>
      </c>
    </row>
    <row r="87">
      <c r="A87" s="2" t="s">
        <v>1294</v>
      </c>
      <c r="B87" s="3"/>
      <c r="C87" s="4">
        <v>35423.98055555556</v>
      </c>
      <c r="D87" s="5">
        <v>2236886.0</v>
      </c>
    </row>
    <row r="88">
      <c r="A88" s="2" t="s">
        <v>1295</v>
      </c>
      <c r="B88" s="3"/>
      <c r="C88" s="4">
        <v>35423.98055555556</v>
      </c>
      <c r="D88" s="5">
        <v>495453.0</v>
      </c>
    </row>
    <row r="89">
      <c r="A89" s="2" t="s">
        <v>1296</v>
      </c>
      <c r="B89" s="3"/>
      <c r="C89" s="4">
        <v>35423.98055555556</v>
      </c>
      <c r="D89" s="5">
        <v>498383.0</v>
      </c>
    </row>
    <row r="90">
      <c r="A90" s="2" t="s">
        <v>1297</v>
      </c>
      <c r="B90" s="3"/>
      <c r="C90" s="4">
        <v>35423.98055555556</v>
      </c>
      <c r="D90" s="5">
        <v>1893004.0</v>
      </c>
    </row>
    <row r="91">
      <c r="A91" s="2" t="s">
        <v>1298</v>
      </c>
      <c r="B91" s="3"/>
      <c r="C91" s="4">
        <v>35423.98055555556</v>
      </c>
      <c r="D91" s="5">
        <v>775476.0</v>
      </c>
    </row>
    <row r="92">
      <c r="A92" s="2" t="s">
        <v>1299</v>
      </c>
      <c r="B92" s="3"/>
      <c r="C92" s="4">
        <v>35423.98055555556</v>
      </c>
      <c r="D92" s="5">
        <v>1852862.0</v>
      </c>
    </row>
    <row r="93">
      <c r="A93" s="2" t="s">
        <v>1300</v>
      </c>
      <c r="B93" s="3"/>
      <c r="C93" s="4">
        <v>35423.98055555556</v>
      </c>
      <c r="D93" s="5">
        <v>1852499.0</v>
      </c>
    </row>
    <row r="94">
      <c r="A94" s="2" t="s">
        <v>1301</v>
      </c>
      <c r="B94" s="3"/>
      <c r="C94" s="4">
        <v>35423.98055555556</v>
      </c>
      <c r="D94" s="5">
        <v>1853559.0</v>
      </c>
    </row>
    <row r="95">
      <c r="A95" s="2" t="s">
        <v>1302</v>
      </c>
      <c r="B95" s="3"/>
      <c r="C95" s="4">
        <v>35423.98055555556</v>
      </c>
      <c r="D95" s="5">
        <v>3532575.0</v>
      </c>
    </row>
    <row r="96">
      <c r="A96" s="2" t="s">
        <v>1303</v>
      </c>
      <c r="B96" s="3"/>
      <c r="C96" s="4">
        <v>35423.98055555556</v>
      </c>
      <c r="D96" s="5">
        <v>276941.0</v>
      </c>
    </row>
    <row r="97">
      <c r="A97" s="2" t="s">
        <v>1304</v>
      </c>
      <c r="B97" s="3"/>
      <c r="C97" s="4">
        <v>35423.98055555556</v>
      </c>
      <c r="D97" s="5">
        <v>248629.0</v>
      </c>
    </row>
    <row r="98">
      <c r="A98" s="2" t="s">
        <v>1305</v>
      </c>
      <c r="B98" s="3"/>
      <c r="C98" s="4">
        <v>35423.98055555556</v>
      </c>
      <c r="D98" s="5">
        <v>3003877.0</v>
      </c>
    </row>
    <row r="99">
      <c r="A99" s="2" t="s">
        <v>1306</v>
      </c>
      <c r="B99" s="3"/>
      <c r="C99" s="4">
        <v>35423.98055555556</v>
      </c>
      <c r="D99" s="5">
        <v>3321682.0</v>
      </c>
    </row>
    <row r="100">
      <c r="A100" s="2" t="s">
        <v>1307</v>
      </c>
      <c r="B100" s="3"/>
      <c r="C100" s="4">
        <v>35423.98055555556</v>
      </c>
      <c r="D100" s="5">
        <v>2523392.0</v>
      </c>
    </row>
    <row r="101">
      <c r="A101" s="2" t="s">
        <v>1308</v>
      </c>
      <c r="B101" s="3"/>
      <c r="C101" s="4">
        <v>35423.98055555556</v>
      </c>
      <c r="D101" s="5">
        <v>2043021.0</v>
      </c>
    </row>
    <row r="102">
      <c r="A102" s="2" t="s">
        <v>1309</v>
      </c>
      <c r="B102" s="3"/>
      <c r="C102" s="4">
        <v>35423.98055555556</v>
      </c>
      <c r="D102" s="5">
        <v>404929.0</v>
      </c>
    </row>
    <row r="103">
      <c r="A103" s="2" t="s">
        <v>1310</v>
      </c>
      <c r="B103" s="3"/>
      <c r="C103" s="4">
        <v>35423.98055555556</v>
      </c>
      <c r="D103" s="5">
        <v>499962.0</v>
      </c>
    </row>
    <row r="104">
      <c r="A104" s="2" t="s">
        <v>1311</v>
      </c>
      <c r="B104" s="3"/>
      <c r="C104" s="4">
        <v>35423.98055555556</v>
      </c>
      <c r="D104" s="5">
        <v>499942.0</v>
      </c>
    </row>
    <row r="105">
      <c r="A105" s="2" t="s">
        <v>1312</v>
      </c>
      <c r="B105" s="3"/>
      <c r="C105" s="4">
        <v>35423.98055555556</v>
      </c>
      <c r="D105" s="5">
        <v>1469199.0</v>
      </c>
    </row>
    <row r="106">
      <c r="A106" s="2" t="s">
        <v>1313</v>
      </c>
      <c r="B106" s="3"/>
      <c r="C106" s="4">
        <v>35423.98055555556</v>
      </c>
      <c r="D106" s="5">
        <v>1442163.0</v>
      </c>
    </row>
    <row r="107">
      <c r="A107" s="2" t="s">
        <v>1314</v>
      </c>
      <c r="B107" s="3"/>
      <c r="C107" s="4">
        <v>35423.98055555556</v>
      </c>
      <c r="D107" s="5">
        <v>526521.0</v>
      </c>
    </row>
    <row r="108">
      <c r="A108" s="2" t="s">
        <v>1315</v>
      </c>
      <c r="B108" s="3"/>
      <c r="C108" s="4">
        <v>35423.98055555556</v>
      </c>
      <c r="D108" s="5">
        <v>190059.0</v>
      </c>
    </row>
    <row r="109">
      <c r="A109" s="2" t="s">
        <v>1316</v>
      </c>
      <c r="B109" s="3"/>
      <c r="C109" s="4">
        <v>35423.98055555556</v>
      </c>
      <c r="D109" s="5">
        <v>1569448.0</v>
      </c>
    </row>
    <row r="110">
      <c r="A110" s="2" t="s">
        <v>1317</v>
      </c>
      <c r="B110" s="3"/>
      <c r="C110" s="4">
        <v>35423.98055555556</v>
      </c>
      <c r="D110" s="5">
        <v>2589115.0</v>
      </c>
    </row>
    <row r="111">
      <c r="A111" s="2" t="s">
        <v>1318</v>
      </c>
      <c r="B111" s="3"/>
      <c r="C111" s="4">
        <v>35423.98055555556</v>
      </c>
      <c r="D111" s="5">
        <v>2717615.0</v>
      </c>
    </row>
    <row r="112">
      <c r="A112" s="2" t="s">
        <v>1319</v>
      </c>
      <c r="B112" s="3"/>
      <c r="C112" s="4">
        <v>35423.98055555556</v>
      </c>
      <c r="D112" s="5">
        <v>2654443.0</v>
      </c>
    </row>
    <row r="113">
      <c r="A113" s="2" t="s">
        <v>1320</v>
      </c>
      <c r="B113" s="3"/>
      <c r="C113" s="4">
        <v>35423.98055555556</v>
      </c>
      <c r="D113" s="5">
        <v>1356663.0</v>
      </c>
    </row>
    <row r="114">
      <c r="A114" s="2" t="s">
        <v>1321</v>
      </c>
      <c r="B114" s="3"/>
      <c r="C114" s="4">
        <v>35423.98055555556</v>
      </c>
      <c r="D114" s="5">
        <v>1763048.0</v>
      </c>
    </row>
    <row r="115">
      <c r="A115" s="2" t="s">
        <v>1322</v>
      </c>
      <c r="B115" s="3"/>
      <c r="C115" s="4">
        <v>35423.98055555556</v>
      </c>
      <c r="D115" s="5">
        <v>3043490.0</v>
      </c>
    </row>
    <row r="116">
      <c r="A116" s="2" t="s">
        <v>1323</v>
      </c>
      <c r="B116" s="3"/>
      <c r="C116" s="4">
        <v>35423.98055555556</v>
      </c>
      <c r="D116" s="5">
        <v>105372.0</v>
      </c>
    </row>
    <row r="117">
      <c r="A117" s="2" t="s">
        <v>1324</v>
      </c>
      <c r="B117" s="3"/>
      <c r="C117" s="4">
        <v>35423.98055555556</v>
      </c>
      <c r="D117" s="5">
        <v>158156.0</v>
      </c>
    </row>
    <row r="118">
      <c r="A118" s="2" t="s">
        <v>1325</v>
      </c>
      <c r="B118" s="3"/>
      <c r="C118" s="4">
        <v>35423.98055555556</v>
      </c>
      <c r="D118" s="5">
        <v>3090438.0</v>
      </c>
    </row>
    <row r="119">
      <c r="A119" s="2" t="s">
        <v>1326</v>
      </c>
      <c r="B119" s="3"/>
      <c r="C119" s="4">
        <v>35423.98055555556</v>
      </c>
      <c r="D119" s="5">
        <v>687055.0</v>
      </c>
    </row>
    <row r="120">
      <c r="A120" s="2" t="s">
        <v>1327</v>
      </c>
      <c r="B120" s="3"/>
      <c r="C120" s="4">
        <v>35423.98055555556</v>
      </c>
      <c r="D120" s="5">
        <v>820160.0</v>
      </c>
    </row>
    <row r="121">
      <c r="A121" s="2" t="s">
        <v>1328</v>
      </c>
      <c r="B121" s="3"/>
      <c r="C121" s="4">
        <v>35423.98055555556</v>
      </c>
      <c r="D121" s="5">
        <v>760581.0</v>
      </c>
    </row>
    <row r="122">
      <c r="A122" s="2" t="s">
        <v>1329</v>
      </c>
      <c r="B122" s="3"/>
      <c r="C122" s="4">
        <v>35423.98055555556</v>
      </c>
      <c r="D122" s="5">
        <v>760299.0</v>
      </c>
    </row>
    <row r="123">
      <c r="A123" s="2" t="s">
        <v>1330</v>
      </c>
      <c r="B123" s="3"/>
      <c r="C123" s="4">
        <v>35423.98055555556</v>
      </c>
      <c r="D123" s="5">
        <v>2678526.0</v>
      </c>
    </row>
    <row r="124">
      <c r="A124" s="2" t="s">
        <v>1331</v>
      </c>
      <c r="B124" s="3"/>
      <c r="C124" s="4">
        <v>35423.98055555556</v>
      </c>
      <c r="D124" s="5">
        <v>3276416.0</v>
      </c>
    </row>
    <row r="125">
      <c r="A125" s="2" t="s">
        <v>1332</v>
      </c>
      <c r="B125" s="3"/>
      <c r="C125" s="4">
        <v>35423.98055555556</v>
      </c>
      <c r="D125" s="5">
        <v>2910186.0</v>
      </c>
    </row>
    <row r="126">
      <c r="A126" s="2" t="s">
        <v>1333</v>
      </c>
      <c r="B126" s="3"/>
      <c r="C126" s="4">
        <v>35423.98055555556</v>
      </c>
      <c r="D126" s="5">
        <v>1302767.0</v>
      </c>
    </row>
    <row r="127">
      <c r="A127" s="2" t="s">
        <v>1334</v>
      </c>
      <c r="B127" s="3"/>
      <c r="C127" s="4">
        <v>35423.98055555556</v>
      </c>
      <c r="D127" s="5">
        <v>940265.0</v>
      </c>
    </row>
    <row r="128">
      <c r="A128" s="2" t="s">
        <v>1335</v>
      </c>
      <c r="B128" s="3"/>
      <c r="C128" s="4">
        <v>35423.98055555556</v>
      </c>
      <c r="D128" s="5">
        <v>334045.0</v>
      </c>
    </row>
    <row r="129">
      <c r="A129" s="2" t="s">
        <v>1336</v>
      </c>
      <c r="B129" s="3"/>
      <c r="C129" s="4">
        <v>35423.98055555556</v>
      </c>
      <c r="D129" s="5">
        <v>177911.0</v>
      </c>
    </row>
    <row r="130">
      <c r="A130" s="2" t="s">
        <v>1337</v>
      </c>
      <c r="B130" s="3"/>
      <c r="C130" s="4">
        <v>35423.98055555556</v>
      </c>
      <c r="D130" s="5">
        <v>336969.0</v>
      </c>
    </row>
    <row r="131">
      <c r="A131" s="2" t="s">
        <v>1338</v>
      </c>
      <c r="B131" s="3"/>
      <c r="C131" s="4">
        <v>35423.98055555556</v>
      </c>
      <c r="D131" s="5">
        <v>169301.0</v>
      </c>
    </row>
    <row r="132">
      <c r="A132" s="2" t="s">
        <v>1339</v>
      </c>
      <c r="B132" s="3"/>
      <c r="C132" s="4">
        <v>35423.98055555556</v>
      </c>
      <c r="D132" s="5">
        <v>304366.0</v>
      </c>
    </row>
    <row r="133">
      <c r="A133" s="2" t="s">
        <v>1340</v>
      </c>
      <c r="B133" s="3"/>
      <c r="C133" s="4">
        <v>35423.98055555556</v>
      </c>
      <c r="D133" s="5">
        <v>459385.0</v>
      </c>
    </row>
    <row r="134">
      <c r="A134" s="2" t="s">
        <v>1341</v>
      </c>
      <c r="B134" s="3"/>
      <c r="C134" s="4">
        <v>35423.98055555556</v>
      </c>
      <c r="D134" s="5">
        <v>1058793.0</v>
      </c>
    </row>
    <row r="135">
      <c r="A135" s="2" t="s">
        <v>1342</v>
      </c>
      <c r="B135" s="3"/>
      <c r="C135" s="4">
        <v>35423.98055555556</v>
      </c>
      <c r="D135" s="5">
        <v>1429614.0</v>
      </c>
    </row>
    <row r="136">
      <c r="A136" s="2" t="s">
        <v>1343</v>
      </c>
      <c r="B136" s="3"/>
      <c r="C136" s="4">
        <v>35423.98055555556</v>
      </c>
      <c r="D136" s="5">
        <v>1765943.0</v>
      </c>
    </row>
    <row r="137">
      <c r="A137" s="2" t="s">
        <v>1344</v>
      </c>
      <c r="B137" s="3"/>
      <c r="C137" s="4">
        <v>35423.98055555556</v>
      </c>
      <c r="D137" s="5">
        <v>1817115.0</v>
      </c>
    </row>
    <row r="138">
      <c r="A138" s="2" t="s">
        <v>1345</v>
      </c>
      <c r="B138" s="3"/>
      <c r="C138" s="4">
        <v>35423.98055555556</v>
      </c>
      <c r="D138" s="5">
        <v>1816878.0</v>
      </c>
    </row>
    <row r="139">
      <c r="A139" s="2" t="s">
        <v>1346</v>
      </c>
      <c r="B139" s="3"/>
      <c r="C139" s="4">
        <v>35423.98055555556</v>
      </c>
      <c r="D139" s="5">
        <v>802390.0</v>
      </c>
    </row>
    <row r="140">
      <c r="A140" s="2" t="s">
        <v>1347</v>
      </c>
      <c r="B140" s="3"/>
      <c r="C140" s="4">
        <v>35423.98055555556</v>
      </c>
      <c r="D140" s="5">
        <v>1236890.0</v>
      </c>
    </row>
    <row r="141">
      <c r="A141" s="2" t="s">
        <v>1348</v>
      </c>
      <c r="B141" s="3"/>
      <c r="C141" s="4">
        <v>35423.98055555556</v>
      </c>
      <c r="D141" s="5">
        <v>1756127.0</v>
      </c>
    </row>
    <row r="142">
      <c r="A142" s="2" t="s">
        <v>1349</v>
      </c>
      <c r="B142" s="3"/>
      <c r="C142" s="4">
        <v>35423.98055555556</v>
      </c>
      <c r="D142" s="5">
        <v>1664685.0</v>
      </c>
    </row>
    <row r="143">
      <c r="A143" s="2" t="s">
        <v>1350</v>
      </c>
      <c r="B143" s="3"/>
      <c r="C143" s="4">
        <v>35423.98055555556</v>
      </c>
      <c r="D143" s="5">
        <v>1036143.0</v>
      </c>
    </row>
    <row r="144">
      <c r="A144" s="2" t="s">
        <v>1351</v>
      </c>
      <c r="B144" s="3"/>
      <c r="C144" s="4">
        <v>35423.98055555556</v>
      </c>
      <c r="D144" s="5">
        <v>121038.0</v>
      </c>
    </row>
    <row r="145">
      <c r="A145" s="2" t="s">
        <v>1352</v>
      </c>
      <c r="B145" s="3"/>
      <c r="C145" s="4">
        <v>35423.98055555556</v>
      </c>
      <c r="D145" s="5">
        <v>121059.0</v>
      </c>
    </row>
    <row r="146">
      <c r="A146" s="2" t="s">
        <v>1353</v>
      </c>
      <c r="B146" s="3"/>
      <c r="C146" s="4">
        <v>35423.98055555556</v>
      </c>
      <c r="D146" s="5">
        <v>103584.0</v>
      </c>
    </row>
    <row r="147">
      <c r="A147" s="2" t="s">
        <v>1354</v>
      </c>
      <c r="B147" s="3"/>
      <c r="C147" s="4">
        <v>35423.98055555556</v>
      </c>
      <c r="D147" s="5">
        <v>175666.0</v>
      </c>
    </row>
    <row r="148">
      <c r="A148" s="2" t="s">
        <v>1355</v>
      </c>
      <c r="B148" s="3"/>
      <c r="C148" s="4">
        <v>35423.98055555556</v>
      </c>
      <c r="D148" s="5">
        <v>518384.0</v>
      </c>
    </row>
    <row r="149">
      <c r="A149" s="2" t="s">
        <v>1356</v>
      </c>
      <c r="B149" s="3"/>
      <c r="C149" s="4">
        <v>35423.98055555556</v>
      </c>
      <c r="D149" s="5">
        <v>527358.0</v>
      </c>
    </row>
    <row r="150">
      <c r="A150" s="2" t="s">
        <v>1357</v>
      </c>
      <c r="B150" s="3"/>
      <c r="C150" s="4">
        <v>35423.98055555556</v>
      </c>
      <c r="D150" s="5">
        <v>145265.0</v>
      </c>
    </row>
    <row r="151">
      <c r="A151" s="2" t="s">
        <v>1358</v>
      </c>
      <c r="B151" s="3"/>
      <c r="C151" s="4">
        <v>35423.98055555556</v>
      </c>
      <c r="D151" s="5">
        <v>3321062.0</v>
      </c>
    </row>
    <row r="152">
      <c r="A152" s="2" t="s">
        <v>1359</v>
      </c>
      <c r="B152" s="3"/>
      <c r="C152" s="4">
        <v>35423.98055555556</v>
      </c>
      <c r="D152" s="5">
        <v>121107.0</v>
      </c>
    </row>
    <row r="153">
      <c r="A153" s="2" t="s">
        <v>1360</v>
      </c>
      <c r="B153" s="3"/>
      <c r="C153" s="4">
        <v>35423.98055555556</v>
      </c>
      <c r="D153" s="5">
        <v>326833.0</v>
      </c>
    </row>
    <row r="154">
      <c r="A154" s="2" t="s">
        <v>1361</v>
      </c>
      <c r="B154" s="3"/>
      <c r="C154" s="4">
        <v>35423.98055555556</v>
      </c>
      <c r="D154" s="5">
        <v>3072411.0</v>
      </c>
    </row>
    <row r="155">
      <c r="A155" s="2" t="s">
        <v>1362</v>
      </c>
      <c r="B155" s="3"/>
      <c r="C155" s="4">
        <v>35423.98055555556</v>
      </c>
      <c r="D155" s="5">
        <v>101092.0</v>
      </c>
    </row>
    <row r="156">
      <c r="A156" s="2" t="s">
        <v>1363</v>
      </c>
      <c r="B156" s="3"/>
      <c r="C156" s="4">
        <v>35423.98055555556</v>
      </c>
      <c r="D156" s="5">
        <v>2309091.0</v>
      </c>
    </row>
    <row r="157">
      <c r="A157" s="2" t="s">
        <v>1364</v>
      </c>
      <c r="B157" s="3"/>
      <c r="C157" s="4">
        <v>35423.98055555556</v>
      </c>
      <c r="D157" s="5">
        <v>31662.0</v>
      </c>
    </row>
    <row r="158">
      <c r="A158" s="2" t="s">
        <v>1365</v>
      </c>
      <c r="B158" s="3"/>
      <c r="C158" s="4">
        <v>35423.98055555556</v>
      </c>
      <c r="D158" s="5">
        <v>701824.0</v>
      </c>
    </row>
    <row r="159">
      <c r="A159" s="2" t="s">
        <v>1366</v>
      </c>
      <c r="B159" s="3"/>
      <c r="C159" s="4">
        <v>35423.98055555556</v>
      </c>
      <c r="D159" s="5">
        <v>520025.0</v>
      </c>
    </row>
    <row r="160">
      <c r="A160" s="2" t="s">
        <v>1367</v>
      </c>
      <c r="B160" s="3"/>
      <c r="C160" s="4">
        <v>35423.98055555556</v>
      </c>
      <c r="D160" s="5">
        <v>371863.0</v>
      </c>
    </row>
    <row r="161">
      <c r="A161" s="2" t="s">
        <v>1368</v>
      </c>
      <c r="B161" s="3"/>
      <c r="C161" s="4">
        <v>35423.98055555556</v>
      </c>
      <c r="D161" s="5">
        <v>353296.0</v>
      </c>
    </row>
    <row r="162">
      <c r="A162" s="2" t="s">
        <v>1369</v>
      </c>
      <c r="B162" s="3"/>
      <c r="C162" s="4">
        <v>35423.98055555556</v>
      </c>
      <c r="D162" s="5">
        <v>2525348.0</v>
      </c>
    </row>
    <row r="163">
      <c r="A163" s="2" t="s">
        <v>1370</v>
      </c>
      <c r="B163" s="3"/>
      <c r="C163" s="4">
        <v>35423.98055555556</v>
      </c>
      <c r="D163" s="5">
        <v>3553911.0</v>
      </c>
    </row>
    <row r="164">
      <c r="A164" s="2" t="s">
        <v>1371</v>
      </c>
      <c r="B164" s="3"/>
      <c r="C164" s="4">
        <v>35423.98055555556</v>
      </c>
      <c r="D164" s="5">
        <v>386589.0</v>
      </c>
    </row>
    <row r="165">
      <c r="A165" s="2" t="s">
        <v>1372</v>
      </c>
      <c r="B165" s="3"/>
      <c r="C165" s="4">
        <v>35423.98055555556</v>
      </c>
      <c r="D165" s="5">
        <v>542409.0</v>
      </c>
    </row>
    <row r="166">
      <c r="A166" s="2" t="s">
        <v>1373</v>
      </c>
      <c r="B166" s="3"/>
      <c r="C166" s="4">
        <v>35423.98055555556</v>
      </c>
      <c r="D166" s="5">
        <v>573351.0</v>
      </c>
    </row>
    <row r="167">
      <c r="A167" s="2" t="s">
        <v>1374</v>
      </c>
      <c r="B167" s="3"/>
      <c r="C167" s="4">
        <v>35423.98055555556</v>
      </c>
      <c r="D167" s="5">
        <v>37841.0</v>
      </c>
    </row>
    <row r="168">
      <c r="A168" s="2" t="s">
        <v>1375</v>
      </c>
      <c r="B168" s="3"/>
      <c r="C168" s="4">
        <v>35423.98055555556</v>
      </c>
      <c r="D168" s="5">
        <v>1366476.0</v>
      </c>
    </row>
    <row r="169">
      <c r="A169" s="2" t="s">
        <v>1376</v>
      </c>
      <c r="B169" s="3"/>
      <c r="C169" s="4">
        <v>35423.98055555556</v>
      </c>
      <c r="D169" s="5">
        <v>1704788.0</v>
      </c>
    </row>
    <row r="170">
      <c r="A170" s="2" t="s">
        <v>1377</v>
      </c>
      <c r="B170" s="3"/>
      <c r="C170" s="4">
        <v>35423.98055555556</v>
      </c>
      <c r="D170" s="5">
        <v>342371.0</v>
      </c>
    </row>
    <row r="171">
      <c r="A171" s="2" t="s">
        <v>1378</v>
      </c>
      <c r="B171" s="3"/>
      <c r="C171" s="4">
        <v>35423.98055555556</v>
      </c>
      <c r="D171" s="5">
        <v>342364.0</v>
      </c>
    </row>
    <row r="172">
      <c r="A172" s="2" t="s">
        <v>1379</v>
      </c>
      <c r="B172" s="3"/>
      <c r="C172" s="4">
        <v>35423.98055555556</v>
      </c>
      <c r="D172" s="5">
        <v>709071.0</v>
      </c>
    </row>
    <row r="173">
      <c r="A173" s="2" t="s">
        <v>1380</v>
      </c>
      <c r="B173" s="3"/>
      <c r="C173" s="4">
        <v>35423.98055555556</v>
      </c>
      <c r="D173" s="5">
        <v>3322365.0</v>
      </c>
    </row>
    <row r="174">
      <c r="A174" s="2" t="s">
        <v>1381</v>
      </c>
      <c r="B174" s="3"/>
      <c r="C174" s="4">
        <v>35423.98055555556</v>
      </c>
      <c r="D174" s="5">
        <v>1951657.0</v>
      </c>
    </row>
    <row r="175">
      <c r="A175" s="2" t="s">
        <v>1382</v>
      </c>
      <c r="B175" s="3"/>
      <c r="C175" s="4">
        <v>35423.98055555556</v>
      </c>
      <c r="D175" s="5">
        <v>1915081.0</v>
      </c>
    </row>
    <row r="176">
      <c r="A176" s="2" t="s">
        <v>1383</v>
      </c>
      <c r="B176" s="3"/>
      <c r="C176" s="4">
        <v>35423.98055555556</v>
      </c>
      <c r="D176" s="5">
        <v>378170.0</v>
      </c>
    </row>
    <row r="177">
      <c r="A177" s="2" t="s">
        <v>1384</v>
      </c>
      <c r="B177" s="3"/>
      <c r="C177" s="4">
        <v>35423.98055555556</v>
      </c>
      <c r="D177" s="5">
        <v>1434427.0</v>
      </c>
    </row>
    <row r="178">
      <c r="A178" s="2" t="s">
        <v>1385</v>
      </c>
      <c r="B178" s="3"/>
      <c r="C178" s="4">
        <v>35423.98055555556</v>
      </c>
      <c r="D178" s="5">
        <v>3016938.0</v>
      </c>
    </row>
    <row r="179">
      <c r="A179" s="2" t="s">
        <v>1386</v>
      </c>
      <c r="B179" s="3"/>
      <c r="C179" s="4">
        <v>35423.98055555556</v>
      </c>
      <c r="D179" s="5">
        <v>794623.0</v>
      </c>
    </row>
    <row r="180">
      <c r="A180" s="2" t="s">
        <v>1387</v>
      </c>
      <c r="B180" s="3"/>
      <c r="C180" s="4">
        <v>35423.98055555556</v>
      </c>
      <c r="D180" s="5">
        <v>974423.0</v>
      </c>
    </row>
    <row r="181">
      <c r="A181" s="2" t="s">
        <v>1388</v>
      </c>
      <c r="B181" s="3"/>
      <c r="C181" s="4">
        <v>35423.98055555556</v>
      </c>
      <c r="D181" s="5">
        <v>214920.0</v>
      </c>
    </row>
    <row r="182">
      <c r="A182" s="2" t="s">
        <v>1389</v>
      </c>
      <c r="B182" s="3"/>
      <c r="C182" s="4">
        <v>35423.98055555556</v>
      </c>
      <c r="D182" s="5">
        <v>927936.0</v>
      </c>
    </row>
    <row r="183">
      <c r="A183" s="2" t="s">
        <v>1390</v>
      </c>
      <c r="B183" s="3"/>
      <c r="C183" s="4">
        <v>35423.98055555556</v>
      </c>
      <c r="D183" s="5">
        <v>2713776.0</v>
      </c>
    </row>
    <row r="184">
      <c r="A184" s="2" t="s">
        <v>1391</v>
      </c>
      <c r="B184" s="3"/>
      <c r="C184" s="4">
        <v>35423.98055555556</v>
      </c>
      <c r="D184" s="5">
        <v>2713796.0</v>
      </c>
    </row>
    <row r="185">
      <c r="A185" s="2" t="s">
        <v>1392</v>
      </c>
      <c r="B185" s="3"/>
      <c r="C185" s="4">
        <v>35423.98055555556</v>
      </c>
      <c r="D185" s="5">
        <v>3723311.0</v>
      </c>
    </row>
    <row r="186">
      <c r="A186" s="2" t="s">
        <v>1393</v>
      </c>
      <c r="B186" s="3"/>
      <c r="C186" s="4">
        <v>35423.98055555556</v>
      </c>
      <c r="D186" s="5">
        <v>3197764.0</v>
      </c>
    </row>
    <row r="187">
      <c r="A187" s="2" t="s">
        <v>1394</v>
      </c>
      <c r="B187" s="3"/>
      <c r="C187" s="4">
        <v>35423.98055555556</v>
      </c>
      <c r="D187" s="5">
        <v>3197833.0</v>
      </c>
    </row>
    <row r="188">
      <c r="A188" s="2" t="s">
        <v>1395</v>
      </c>
      <c r="B188" s="3"/>
      <c r="C188" s="4">
        <v>35423.98055555556</v>
      </c>
      <c r="D188" s="5">
        <v>36342.0</v>
      </c>
    </row>
    <row r="189">
      <c r="A189" s="2" t="s">
        <v>1396</v>
      </c>
      <c r="B189" s="3"/>
      <c r="C189" s="4">
        <v>35423.98055555556</v>
      </c>
      <c r="D189" s="5">
        <v>996689.0</v>
      </c>
    </row>
    <row r="190">
      <c r="A190" s="2" t="s">
        <v>1397</v>
      </c>
      <c r="B190" s="3"/>
      <c r="C190" s="4">
        <v>35423.98055555556</v>
      </c>
      <c r="D190" s="5">
        <v>1340391.0</v>
      </c>
    </row>
    <row r="191">
      <c r="A191" s="2" t="s">
        <v>1398</v>
      </c>
      <c r="B191" s="3"/>
      <c r="C191" s="4">
        <v>35423.98055555556</v>
      </c>
      <c r="D191" s="5">
        <v>1732456.0</v>
      </c>
    </row>
    <row r="192">
      <c r="A192" s="2" t="s">
        <v>1399</v>
      </c>
      <c r="B192" s="3"/>
      <c r="C192" s="4">
        <v>35423.98055555556</v>
      </c>
      <c r="D192" s="5">
        <v>2233543.0</v>
      </c>
    </row>
    <row r="193">
      <c r="A193" s="2" t="s">
        <v>1400</v>
      </c>
      <c r="B193" s="3"/>
      <c r="C193" s="4">
        <v>35423.98055555556</v>
      </c>
      <c r="D193" s="5">
        <v>381296.0</v>
      </c>
    </row>
    <row r="194">
      <c r="A194" s="2" t="s">
        <v>1401</v>
      </c>
      <c r="B194" s="3"/>
      <c r="C194" s="4">
        <v>35423.98055555556</v>
      </c>
      <c r="D194" s="5">
        <v>1986616.0</v>
      </c>
    </row>
    <row r="195">
      <c r="A195" s="2" t="s">
        <v>1402</v>
      </c>
      <c r="B195" s="3"/>
      <c r="C195" s="4">
        <v>35423.98055555556</v>
      </c>
      <c r="D195" s="5">
        <v>1341838.0</v>
      </c>
    </row>
    <row r="196">
      <c r="A196" s="2" t="s">
        <v>1403</v>
      </c>
      <c r="B196" s="3"/>
      <c r="C196" s="4">
        <v>35423.98055555556</v>
      </c>
      <c r="D196" s="5">
        <v>155583.0</v>
      </c>
    </row>
    <row r="197">
      <c r="A197" s="2" t="s">
        <v>1404</v>
      </c>
      <c r="B197" s="3"/>
      <c r="C197" s="4">
        <v>35423.98055555556</v>
      </c>
      <c r="D197" s="5">
        <v>160901.0</v>
      </c>
    </row>
    <row r="198">
      <c r="A198" s="2" t="s">
        <v>1405</v>
      </c>
      <c r="B198" s="3"/>
      <c r="C198" s="4">
        <v>35423.98055555556</v>
      </c>
      <c r="D198" s="5">
        <v>61651.0</v>
      </c>
    </row>
    <row r="199">
      <c r="A199" s="2" t="s">
        <v>1406</v>
      </c>
      <c r="B199" s="3"/>
      <c r="C199" s="4">
        <v>35423.98055555556</v>
      </c>
      <c r="D199" s="5">
        <v>725154.0</v>
      </c>
    </row>
    <row r="200">
      <c r="A200" s="2" t="s">
        <v>1407</v>
      </c>
      <c r="B200" s="3"/>
      <c r="C200" s="4">
        <v>35423.98055555556</v>
      </c>
      <c r="D200" s="5">
        <v>1239976.0</v>
      </c>
    </row>
    <row r="201">
      <c r="A201" s="2" t="s">
        <v>1408</v>
      </c>
      <c r="B201" s="3"/>
      <c r="C201" s="4">
        <v>35423.98055555556</v>
      </c>
      <c r="D201" s="5">
        <v>347025.0</v>
      </c>
    </row>
    <row r="202">
      <c r="A202" s="2" t="s">
        <v>1409</v>
      </c>
      <c r="B202" s="3"/>
      <c r="C202" s="4">
        <v>35423.98055555556</v>
      </c>
      <c r="D202" s="5">
        <v>3167882.0</v>
      </c>
    </row>
    <row r="203">
      <c r="A203" s="2" t="s">
        <v>1410</v>
      </c>
      <c r="B203" s="3"/>
      <c r="C203" s="4">
        <v>35423.98055555556</v>
      </c>
      <c r="D203" s="5">
        <v>3011828.0</v>
      </c>
    </row>
    <row r="204">
      <c r="A204" s="2" t="s">
        <v>1411</v>
      </c>
      <c r="B204" s="3"/>
      <c r="C204" s="4">
        <v>35423.98055555556</v>
      </c>
      <c r="D204" s="5">
        <v>1904145.0</v>
      </c>
    </row>
    <row r="205">
      <c r="A205" s="2" t="s">
        <v>1412</v>
      </c>
      <c r="B205" s="3"/>
      <c r="C205" s="4">
        <v>35423.98055555556</v>
      </c>
      <c r="D205" s="5">
        <v>1863873.0</v>
      </c>
    </row>
    <row r="206">
      <c r="A206" s="2" t="s">
        <v>1413</v>
      </c>
      <c r="B206" s="3"/>
      <c r="C206" s="4">
        <v>35423.98055555556</v>
      </c>
      <c r="D206" s="5">
        <v>2221060.0</v>
      </c>
    </row>
    <row r="207">
      <c r="A207" s="2" t="s">
        <v>1414</v>
      </c>
      <c r="B207" s="3"/>
      <c r="C207" s="4">
        <v>35423.98055555556</v>
      </c>
      <c r="D207" s="5">
        <v>968959.0</v>
      </c>
    </row>
    <row r="208">
      <c r="A208" s="2" t="s">
        <v>1415</v>
      </c>
      <c r="B208" s="3"/>
      <c r="C208" s="4">
        <v>35423.98055555556</v>
      </c>
      <c r="D208" s="5">
        <v>1498419.0</v>
      </c>
    </row>
    <row r="209">
      <c r="A209" s="2" t="s">
        <v>1416</v>
      </c>
      <c r="B209" s="3"/>
      <c r="C209" s="4">
        <v>35423.98055555556</v>
      </c>
      <c r="D209" s="5">
        <v>3418561.0</v>
      </c>
    </row>
    <row r="210">
      <c r="A210" s="2" t="s">
        <v>1417</v>
      </c>
      <c r="B210" s="3"/>
      <c r="C210" s="4">
        <v>35423.98055555556</v>
      </c>
      <c r="D210" s="5">
        <v>1426746.0</v>
      </c>
    </row>
    <row r="211">
      <c r="A211" s="2" t="s">
        <v>1418</v>
      </c>
      <c r="B211" s="3"/>
      <c r="C211" s="4">
        <v>35423.98055555556</v>
      </c>
      <c r="D211" s="5">
        <v>1440397.0</v>
      </c>
    </row>
    <row r="212">
      <c r="A212" s="2" t="s">
        <v>1419</v>
      </c>
      <c r="B212" s="3"/>
      <c r="C212" s="4">
        <v>35423.98055555556</v>
      </c>
      <c r="D212" s="5">
        <v>1492897.0</v>
      </c>
    </row>
    <row r="213">
      <c r="A213" s="2" t="s">
        <v>1420</v>
      </c>
      <c r="B213" s="3"/>
      <c r="C213" s="4">
        <v>35423.98055555556</v>
      </c>
      <c r="D213" s="5">
        <v>3616579.0</v>
      </c>
    </row>
    <row r="214">
      <c r="A214" s="2" t="s">
        <v>1421</v>
      </c>
      <c r="B214" s="3"/>
      <c r="C214" s="4">
        <v>35423.98055555556</v>
      </c>
      <c r="D214" s="5">
        <v>611552.0</v>
      </c>
    </row>
    <row r="215">
      <c r="A215" s="2" t="s">
        <v>1422</v>
      </c>
      <c r="B215" s="3"/>
      <c r="C215" s="4">
        <v>35423.98055555556</v>
      </c>
      <c r="D215" s="5">
        <v>276719.0</v>
      </c>
    </row>
    <row r="216">
      <c r="A216" s="2" t="s">
        <v>1423</v>
      </c>
      <c r="B216" s="3"/>
      <c r="C216" s="4">
        <v>35423.98055555556</v>
      </c>
      <c r="D216" s="5">
        <v>1826809.0</v>
      </c>
    </row>
    <row r="217">
      <c r="A217" s="2" t="s">
        <v>1424</v>
      </c>
      <c r="B217" s="3"/>
      <c r="C217" s="4">
        <v>35423.98055555556</v>
      </c>
      <c r="D217" s="5">
        <v>337184.0</v>
      </c>
    </row>
    <row r="218">
      <c r="A218" s="2" t="s">
        <v>1425</v>
      </c>
      <c r="B218" s="3"/>
      <c r="C218" s="4">
        <v>35423.98055555556</v>
      </c>
      <c r="D218" s="5">
        <v>202086.0</v>
      </c>
    </row>
    <row r="219">
      <c r="A219" s="2" t="s">
        <v>1426</v>
      </c>
      <c r="B219" s="3"/>
      <c r="C219" s="4">
        <v>35423.98055555556</v>
      </c>
      <c r="D219" s="5">
        <v>716895.0</v>
      </c>
    </row>
    <row r="220">
      <c r="A220" s="2" t="s">
        <v>1427</v>
      </c>
      <c r="B220" s="3"/>
      <c r="C220" s="4">
        <v>35423.98055555556</v>
      </c>
      <c r="D220" s="5">
        <v>970416.0</v>
      </c>
    </row>
    <row r="221">
      <c r="A221" s="2" t="s">
        <v>1428</v>
      </c>
      <c r="B221" s="3"/>
      <c r="C221" s="4">
        <v>35423.98055555556</v>
      </c>
      <c r="D221" s="5">
        <v>966047.0</v>
      </c>
    </row>
    <row r="222">
      <c r="A222" s="2" t="s">
        <v>1429</v>
      </c>
      <c r="B222" s="3"/>
      <c r="C222" s="4">
        <v>35423.98055555556</v>
      </c>
      <c r="D222" s="5">
        <v>576602.0</v>
      </c>
    </row>
    <row r="223">
      <c r="A223" s="2" t="s">
        <v>1430</v>
      </c>
      <c r="B223" s="3"/>
      <c r="C223" s="4">
        <v>35423.98055555556</v>
      </c>
      <c r="D223" s="5">
        <v>576560.0</v>
      </c>
    </row>
    <row r="224">
      <c r="A224" s="2" t="s">
        <v>1431</v>
      </c>
      <c r="B224" s="3"/>
      <c r="C224" s="4">
        <v>35423.98055555556</v>
      </c>
      <c r="D224" s="5">
        <v>1115832.0</v>
      </c>
    </row>
    <row r="225">
      <c r="A225" s="2" t="s">
        <v>1432</v>
      </c>
      <c r="B225" s="3"/>
      <c r="C225" s="4">
        <v>35423.98055555556</v>
      </c>
      <c r="D225" s="5">
        <v>87046.0</v>
      </c>
    </row>
    <row r="226">
      <c r="A226" s="2" t="s">
        <v>1433</v>
      </c>
      <c r="B226" s="3"/>
      <c r="C226" s="4">
        <v>35423.98055555556</v>
      </c>
      <c r="D226" s="5">
        <v>101546.0</v>
      </c>
    </row>
    <row r="227">
      <c r="A227" s="2" t="s">
        <v>1434</v>
      </c>
      <c r="B227" s="3"/>
      <c r="C227" s="4">
        <v>35423.98055555556</v>
      </c>
      <c r="D227" s="5">
        <v>1557351.0</v>
      </c>
    </row>
    <row r="228">
      <c r="A228" s="2" t="s">
        <v>1435</v>
      </c>
      <c r="B228" s="3"/>
      <c r="C228" s="4">
        <v>35423.98055555556</v>
      </c>
      <c r="D228" s="5">
        <v>3132761.0</v>
      </c>
    </row>
    <row r="229">
      <c r="A229" s="2" t="s">
        <v>1436</v>
      </c>
      <c r="B229" s="3"/>
      <c r="C229" s="4">
        <v>35423.98055555556</v>
      </c>
      <c r="D229" s="5">
        <v>538803.0</v>
      </c>
    </row>
    <row r="230">
      <c r="A230" s="2" t="s">
        <v>1437</v>
      </c>
      <c r="B230" s="3"/>
      <c r="C230" s="4">
        <v>35423.98055555556</v>
      </c>
      <c r="D230" s="5">
        <v>1366017.0</v>
      </c>
    </row>
    <row r="231">
      <c r="A231" s="2" t="s">
        <v>1438</v>
      </c>
      <c r="B231" s="3"/>
      <c r="C231" s="4">
        <v>35423.98055555556</v>
      </c>
      <c r="D231" s="5">
        <v>1308563.0</v>
      </c>
    </row>
    <row r="232">
      <c r="A232" s="2" t="s">
        <v>1439</v>
      </c>
      <c r="B232" s="3"/>
      <c r="C232" s="4">
        <v>35423.98055555556</v>
      </c>
      <c r="D232" s="5">
        <v>1.2413656E7</v>
      </c>
    </row>
    <row r="233">
      <c r="A233" s="2" t="s">
        <v>1440</v>
      </c>
      <c r="B233" s="3"/>
      <c r="C233" s="4">
        <v>35423.98055555556</v>
      </c>
      <c r="D233" s="5">
        <v>1454466.0</v>
      </c>
    </row>
    <row r="234">
      <c r="A234" s="2" t="s">
        <v>1441</v>
      </c>
      <c r="B234" s="3"/>
      <c r="C234" s="4">
        <v>35423.98055555556</v>
      </c>
      <c r="D234" s="5">
        <v>1455084.0</v>
      </c>
    </row>
    <row r="235">
      <c r="A235" s="2" t="s">
        <v>1442</v>
      </c>
      <c r="B235" s="3"/>
      <c r="C235" s="4">
        <v>35423.98055555556</v>
      </c>
      <c r="D235" s="5">
        <v>1124896.0</v>
      </c>
    </row>
    <row r="236">
      <c r="A236" s="2" t="s">
        <v>1443</v>
      </c>
      <c r="B236" s="3"/>
      <c r="C236" s="4">
        <v>35423.98055555556</v>
      </c>
      <c r="D236" s="5">
        <v>870522.0</v>
      </c>
    </row>
    <row r="237">
      <c r="A237" s="2" t="s">
        <v>1444</v>
      </c>
      <c r="B237" s="3"/>
      <c r="C237" s="4">
        <v>35423.98055555556</v>
      </c>
      <c r="D237" s="5">
        <v>733640.0</v>
      </c>
    </row>
    <row r="238">
      <c r="A238" s="2" t="s">
        <v>1445</v>
      </c>
      <c r="B238" s="3"/>
      <c r="C238" s="4">
        <v>35423.98055555556</v>
      </c>
      <c r="D238" s="5">
        <v>2075711.0</v>
      </c>
    </row>
    <row r="239">
      <c r="A239" s="2" t="s">
        <v>1446</v>
      </c>
      <c r="B239" s="3"/>
      <c r="C239" s="4">
        <v>35423.98055555556</v>
      </c>
      <c r="D239" s="5">
        <v>1928152.0</v>
      </c>
    </row>
    <row r="240">
      <c r="A240" s="2" t="s">
        <v>1447</v>
      </c>
      <c r="B240" s="3"/>
      <c r="C240" s="4">
        <v>35423.98055555556</v>
      </c>
      <c r="D240" s="5">
        <v>3078194.0</v>
      </c>
    </row>
    <row r="241">
      <c r="A241" s="2" t="s">
        <v>1448</v>
      </c>
      <c r="B241" s="3"/>
      <c r="C241" s="4">
        <v>35423.98055555556</v>
      </c>
      <c r="D241" s="5">
        <v>2094619.0</v>
      </c>
    </row>
    <row r="242">
      <c r="A242" s="2" t="s">
        <v>1449</v>
      </c>
      <c r="B242" s="3"/>
      <c r="C242" s="4">
        <v>35423.98055555556</v>
      </c>
      <c r="D242" s="5">
        <v>250888.0</v>
      </c>
    </row>
    <row r="243">
      <c r="A243" s="2" t="s">
        <v>1450</v>
      </c>
      <c r="B243" s="3"/>
      <c r="C243" s="4">
        <v>35423.98055555556</v>
      </c>
      <c r="D243" s="5">
        <v>2000709.0</v>
      </c>
    </row>
    <row r="244">
      <c r="A244" s="2" t="s">
        <v>1451</v>
      </c>
      <c r="B244" s="3"/>
      <c r="C244" s="4">
        <v>35423.98055555556</v>
      </c>
      <c r="D244" s="5">
        <v>1021301.0</v>
      </c>
    </row>
    <row r="245">
      <c r="A245" s="2" t="s">
        <v>1452</v>
      </c>
      <c r="B245" s="3"/>
      <c r="C245" s="4">
        <v>35423.98055555556</v>
      </c>
      <c r="D245" s="5">
        <v>1022569.0</v>
      </c>
    </row>
    <row r="246">
      <c r="A246" s="2" t="s">
        <v>1453</v>
      </c>
      <c r="B246" s="3"/>
      <c r="C246" s="4">
        <v>35423.98055555556</v>
      </c>
      <c r="D246" s="5">
        <v>1222893.0</v>
      </c>
    </row>
    <row r="247">
      <c r="A247" s="2" t="s">
        <v>1454</v>
      </c>
      <c r="B247" s="3"/>
      <c r="C247" s="4">
        <v>35423.98055555556</v>
      </c>
      <c r="D247" s="5">
        <v>1700228.0</v>
      </c>
    </row>
    <row r="248">
      <c r="A248" s="2" t="s">
        <v>1455</v>
      </c>
      <c r="B248" s="3"/>
      <c r="C248" s="4">
        <v>35423.98055555556</v>
      </c>
      <c r="D248" s="5">
        <v>1814432.0</v>
      </c>
    </row>
    <row r="249">
      <c r="A249" s="2" t="s">
        <v>1456</v>
      </c>
      <c r="B249" s="3"/>
      <c r="C249" s="4">
        <v>35423.98055555556</v>
      </c>
      <c r="D249" s="5">
        <v>1105987.0</v>
      </c>
    </row>
    <row r="250">
      <c r="A250" s="2" t="s">
        <v>1457</v>
      </c>
      <c r="B250" s="3"/>
      <c r="C250" s="4">
        <v>35423.98055555556</v>
      </c>
      <c r="D250" s="5">
        <v>3182274.0</v>
      </c>
    </row>
    <row r="251">
      <c r="A251" s="2" t="s">
        <v>1458</v>
      </c>
      <c r="B251" s="3"/>
      <c r="C251" s="4">
        <v>35423.98055555556</v>
      </c>
      <c r="D251" s="5">
        <v>3423439.0</v>
      </c>
    </row>
    <row r="252">
      <c r="A252" s="2" t="s">
        <v>1459</v>
      </c>
      <c r="B252" s="3"/>
      <c r="C252" s="4">
        <v>35423.98055555556</v>
      </c>
      <c r="D252" s="5">
        <v>1738197.0</v>
      </c>
    </row>
    <row r="253">
      <c r="A253" s="2" t="s">
        <v>1460</v>
      </c>
      <c r="B253" s="3"/>
      <c r="C253" s="4">
        <v>35423.98055555556</v>
      </c>
      <c r="D253" s="5">
        <v>1098366.0</v>
      </c>
    </row>
    <row r="254">
      <c r="A254" s="2" t="s">
        <v>1461</v>
      </c>
      <c r="B254" s="3"/>
      <c r="C254" s="4">
        <v>35423.98055555556</v>
      </c>
      <c r="D254" s="5">
        <v>2586337.0</v>
      </c>
    </row>
    <row r="255">
      <c r="A255" s="2" t="s">
        <v>1462</v>
      </c>
      <c r="B255" s="3"/>
      <c r="C255" s="4">
        <v>35423.98055555556</v>
      </c>
      <c r="D255" s="5">
        <v>2590586.0</v>
      </c>
    </row>
    <row r="256">
      <c r="A256" s="2" t="s">
        <v>1463</v>
      </c>
      <c r="B256" s="3"/>
      <c r="C256" s="4">
        <v>35423.98055555556</v>
      </c>
      <c r="D256" s="5">
        <v>1605421.0</v>
      </c>
    </row>
    <row r="257">
      <c r="A257" s="2" t="s">
        <v>1464</v>
      </c>
      <c r="B257" s="3"/>
      <c r="C257" s="4">
        <v>35423.98055555556</v>
      </c>
      <c r="D257" s="5">
        <v>1579826.0</v>
      </c>
    </row>
    <row r="258">
      <c r="A258" s="2" t="s">
        <v>1465</v>
      </c>
      <c r="B258" s="3"/>
      <c r="C258" s="4">
        <v>35423.98055555556</v>
      </c>
      <c r="D258" s="5">
        <v>1681728.0</v>
      </c>
    </row>
    <row r="259">
      <c r="A259" s="2" t="s">
        <v>1466</v>
      </c>
      <c r="B259" s="3"/>
      <c r="C259" s="4">
        <v>35423.98055555556</v>
      </c>
      <c r="D259" s="5">
        <v>1680749.0</v>
      </c>
    </row>
    <row r="260">
      <c r="A260" s="2" t="s">
        <v>1467</v>
      </c>
      <c r="B260" s="3"/>
      <c r="C260" s="4">
        <v>35423.98055555556</v>
      </c>
      <c r="D260" s="5">
        <v>1679452.0</v>
      </c>
    </row>
    <row r="261">
      <c r="A261" s="2" t="s">
        <v>1468</v>
      </c>
      <c r="B261" s="3"/>
      <c r="C261" s="4">
        <v>35423.98055555556</v>
      </c>
      <c r="D261" s="5">
        <v>262149.0</v>
      </c>
    </row>
    <row r="262">
      <c r="A262" s="2" t="s">
        <v>1469</v>
      </c>
      <c r="B262" s="3"/>
      <c r="C262" s="4">
        <v>35423.98055555556</v>
      </c>
      <c r="D262" s="5">
        <v>424472.0</v>
      </c>
    </row>
    <row r="263">
      <c r="A263" s="2" t="s">
        <v>1470</v>
      </c>
      <c r="B263" s="3"/>
      <c r="C263" s="4">
        <v>35423.98055555556</v>
      </c>
      <c r="D263" s="5">
        <v>198797.0</v>
      </c>
    </row>
    <row r="264">
      <c r="A264" s="2" t="s">
        <v>1471</v>
      </c>
      <c r="B264" s="3"/>
      <c r="C264" s="4">
        <v>35423.98055555556</v>
      </c>
      <c r="D264" s="5">
        <v>198955.0</v>
      </c>
    </row>
    <row r="265">
      <c r="A265" s="2" t="s">
        <v>1472</v>
      </c>
      <c r="B265" s="3"/>
      <c r="C265" s="4">
        <v>35423.98055555556</v>
      </c>
      <c r="D265" s="5">
        <v>829045.0</v>
      </c>
    </row>
    <row r="266">
      <c r="A266" s="2" t="s">
        <v>1473</v>
      </c>
      <c r="B266" s="3"/>
      <c r="C266" s="4">
        <v>35423.98055555556</v>
      </c>
      <c r="D266" s="5">
        <v>3248297.0</v>
      </c>
    </row>
    <row r="267">
      <c r="A267" s="2" t="s">
        <v>1474</v>
      </c>
      <c r="B267" s="3"/>
      <c r="C267" s="4">
        <v>35423.98055555556</v>
      </c>
      <c r="D267" s="5">
        <v>3217713.0</v>
      </c>
    </row>
    <row r="268">
      <c r="A268" s="2" t="s">
        <v>1475</v>
      </c>
      <c r="B268" s="3"/>
      <c r="C268" s="4">
        <v>35423.98055555556</v>
      </c>
      <c r="D268" s="5">
        <v>1608624.0</v>
      </c>
    </row>
    <row r="269">
      <c r="A269" s="2" t="s">
        <v>1476</v>
      </c>
      <c r="B269" s="3"/>
      <c r="C269" s="4">
        <v>35423.98055555556</v>
      </c>
      <c r="D269" s="5">
        <v>192442.0</v>
      </c>
    </row>
    <row r="270">
      <c r="A270" s="2" t="s">
        <v>1477</v>
      </c>
      <c r="B270" s="3"/>
      <c r="C270" s="4">
        <v>35423.98055555556</v>
      </c>
      <c r="D270" s="5">
        <v>3484378.0</v>
      </c>
    </row>
    <row r="271">
      <c r="A271" s="2" t="s">
        <v>1478</v>
      </c>
      <c r="B271" s="3"/>
      <c r="C271" s="4">
        <v>35423.98055555556</v>
      </c>
      <c r="D271" s="5">
        <v>1375834.0</v>
      </c>
    </row>
    <row r="272">
      <c r="A272" s="2" t="s">
        <v>1479</v>
      </c>
      <c r="B272" s="3"/>
      <c r="C272" s="4">
        <v>35423.98055555556</v>
      </c>
      <c r="D272" s="5">
        <v>1127390.0</v>
      </c>
    </row>
    <row r="273">
      <c r="A273" s="2" t="s">
        <v>1480</v>
      </c>
      <c r="B273" s="3"/>
      <c r="C273" s="4">
        <v>35423.98055555556</v>
      </c>
      <c r="D273" s="5">
        <v>1345519.0</v>
      </c>
    </row>
    <row r="274">
      <c r="A274" s="2" t="s">
        <v>1481</v>
      </c>
      <c r="B274" s="3"/>
      <c r="C274" s="4">
        <v>35423.98055555556</v>
      </c>
      <c r="D274" s="5">
        <v>1299293.0</v>
      </c>
    </row>
    <row r="275">
      <c r="A275" s="2" t="s">
        <v>1482</v>
      </c>
      <c r="B275" s="3"/>
      <c r="C275" s="4">
        <v>35423.98055555556</v>
      </c>
      <c r="D275" s="5">
        <v>2053288.0</v>
      </c>
    </row>
    <row r="276">
      <c r="A276" s="2" t="s">
        <v>1483</v>
      </c>
      <c r="B276" s="3"/>
      <c r="C276" s="4">
        <v>35423.98055555556</v>
      </c>
      <c r="D276" s="5">
        <v>650142.0</v>
      </c>
    </row>
    <row r="277">
      <c r="A277" s="2" t="s">
        <v>1484</v>
      </c>
      <c r="B277" s="3"/>
      <c r="C277" s="4">
        <v>35423.98055555556</v>
      </c>
      <c r="D277" s="5">
        <v>106972.0</v>
      </c>
    </row>
    <row r="278">
      <c r="A278" s="2" t="s">
        <v>1485</v>
      </c>
      <c r="B278" s="3"/>
      <c r="C278" s="4">
        <v>35423.98055555556</v>
      </c>
      <c r="D278" s="5">
        <v>50023.0</v>
      </c>
    </row>
    <row r="279">
      <c r="A279" s="2" t="s">
        <v>1486</v>
      </c>
      <c r="B279" s="3"/>
      <c r="C279" s="4">
        <v>35423.98055555556</v>
      </c>
      <c r="D279" s="5">
        <v>86391.0</v>
      </c>
    </row>
    <row r="280">
      <c r="A280" s="2" t="s">
        <v>1487</v>
      </c>
      <c r="B280" s="3"/>
      <c r="C280" s="4">
        <v>35423.98055555556</v>
      </c>
      <c r="D280" s="5">
        <v>85717.0</v>
      </c>
    </row>
    <row r="281">
      <c r="A281" s="2" t="s">
        <v>1488</v>
      </c>
      <c r="B281" s="3"/>
      <c r="C281" s="4">
        <v>35423.98055555556</v>
      </c>
      <c r="D281" s="5">
        <v>53214.0</v>
      </c>
    </row>
    <row r="282">
      <c r="A282" s="2" t="s">
        <v>1489</v>
      </c>
      <c r="B282" s="3"/>
      <c r="C282" s="4">
        <v>35423.98055555556</v>
      </c>
      <c r="D282" s="5">
        <v>53261.0</v>
      </c>
    </row>
    <row r="283">
      <c r="A283" s="2" t="s">
        <v>1490</v>
      </c>
      <c r="B283" s="3"/>
      <c r="C283" s="4">
        <v>35423.98055555556</v>
      </c>
      <c r="D283" s="5">
        <v>1323699.0</v>
      </c>
    </row>
    <row r="284">
      <c r="A284" s="2" t="s">
        <v>1491</v>
      </c>
      <c r="B284" s="3"/>
      <c r="C284" s="4">
        <v>35423.98055555556</v>
      </c>
      <c r="D284" s="5">
        <v>1324884.0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</hyperlinks>
  <drawing r:id="rId28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88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1492</v>
      </c>
      <c r="B3" s="3"/>
      <c r="C3" s="4">
        <v>35423.98055555556</v>
      </c>
      <c r="D3" s="5">
        <v>51241.0</v>
      </c>
    </row>
    <row r="4">
      <c r="A4" s="2" t="s">
        <v>1493</v>
      </c>
      <c r="B4" s="3"/>
      <c r="C4" s="4">
        <v>35423.98055555556</v>
      </c>
      <c r="D4" s="5">
        <v>60270.0</v>
      </c>
    </row>
    <row r="5">
      <c r="A5" s="2" t="s">
        <v>1494</v>
      </c>
      <c r="B5" s="3"/>
      <c r="C5" s="4">
        <v>35423.98055555556</v>
      </c>
      <c r="D5" s="5">
        <v>55099.0</v>
      </c>
    </row>
    <row r="6">
      <c r="A6" s="2" t="s">
        <v>1495</v>
      </c>
      <c r="B6" s="3"/>
      <c r="C6" s="4">
        <v>35423.98055555556</v>
      </c>
      <c r="D6" s="5">
        <v>19287.0</v>
      </c>
    </row>
    <row r="7">
      <c r="A7" s="2" t="s">
        <v>1496</v>
      </c>
      <c r="B7" s="3"/>
      <c r="C7" s="4">
        <v>35423.98055555556</v>
      </c>
      <c r="D7" s="5">
        <v>45433.0</v>
      </c>
    </row>
    <row r="8">
      <c r="A8" s="2" t="s">
        <v>1497</v>
      </c>
      <c r="B8" s="3"/>
      <c r="C8" s="4">
        <v>35423.98055555556</v>
      </c>
      <c r="D8" s="5">
        <v>18072.0</v>
      </c>
    </row>
    <row r="9">
      <c r="A9" s="2" t="s">
        <v>1498</v>
      </c>
      <c r="B9" s="3"/>
      <c r="C9" s="4">
        <v>35423.98055555556</v>
      </c>
      <c r="D9" s="5">
        <v>70536.0</v>
      </c>
    </row>
    <row r="10">
      <c r="A10" s="2" t="s">
        <v>1499</v>
      </c>
      <c r="B10" s="3"/>
      <c r="C10" s="4">
        <v>35423.98055555556</v>
      </c>
      <c r="D10" s="5">
        <v>89788.0</v>
      </c>
    </row>
    <row r="11">
      <c r="A11" s="2" t="s">
        <v>1500</v>
      </c>
      <c r="B11" s="3"/>
      <c r="C11" s="4">
        <v>35423.98055555556</v>
      </c>
      <c r="D11" s="5">
        <v>138909.0</v>
      </c>
    </row>
    <row r="12">
      <c r="A12" s="2" t="s">
        <v>1501</v>
      </c>
      <c r="B12" s="3"/>
      <c r="C12" s="4">
        <v>35423.98055555556</v>
      </c>
      <c r="D12" s="5">
        <v>139113.0</v>
      </c>
    </row>
    <row r="13">
      <c r="A13" s="2" t="s">
        <v>1502</v>
      </c>
      <c r="B13" s="3"/>
      <c r="C13" s="4">
        <v>35423.98055555556</v>
      </c>
      <c r="D13" s="5">
        <v>52392.0</v>
      </c>
    </row>
    <row r="14">
      <c r="A14" s="2" t="s">
        <v>1503</v>
      </c>
      <c r="B14" s="3"/>
      <c r="C14" s="4">
        <v>35423.98055555556</v>
      </c>
      <c r="D14" s="5">
        <v>128875.0</v>
      </c>
    </row>
    <row r="15">
      <c r="A15" s="2" t="s">
        <v>1504</v>
      </c>
      <c r="B15" s="3"/>
      <c r="C15" s="4">
        <v>35423.98055555556</v>
      </c>
      <c r="D15" s="5">
        <v>13598.0</v>
      </c>
    </row>
    <row r="16">
      <c r="A16" s="2" t="s">
        <v>1505</v>
      </c>
      <c r="B16" s="3"/>
      <c r="C16" s="4">
        <v>35423.98055555556</v>
      </c>
      <c r="D16" s="5">
        <v>18867.0</v>
      </c>
    </row>
    <row r="17">
      <c r="A17" s="2" t="s">
        <v>1506</v>
      </c>
      <c r="B17" s="3"/>
      <c r="C17" s="4">
        <v>35423.98055555556</v>
      </c>
      <c r="D17" s="5">
        <v>19999.0</v>
      </c>
    </row>
    <row r="18">
      <c r="A18" s="2" t="s">
        <v>1507</v>
      </c>
      <c r="B18" s="3"/>
      <c r="C18" s="4">
        <v>35423.98055555556</v>
      </c>
      <c r="D18" s="5">
        <v>105334.0</v>
      </c>
    </row>
    <row r="19">
      <c r="A19" s="2" t="s">
        <v>1508</v>
      </c>
      <c r="B19" s="3"/>
      <c r="C19" s="4">
        <v>35423.98055555556</v>
      </c>
      <c r="D19" s="5">
        <v>105282.0</v>
      </c>
    </row>
    <row r="20">
      <c r="A20" s="2" t="s">
        <v>1509</v>
      </c>
      <c r="B20" s="3"/>
      <c r="C20" s="4">
        <v>35423.98055555556</v>
      </c>
      <c r="D20" s="5">
        <v>89764.0</v>
      </c>
    </row>
    <row r="21">
      <c r="A21" s="2" t="s">
        <v>1510</v>
      </c>
      <c r="B21" s="3"/>
      <c r="C21" s="4">
        <v>35423.98055555556</v>
      </c>
      <c r="D21" s="5">
        <v>90192.0</v>
      </c>
    </row>
    <row r="22">
      <c r="A22" s="2" t="s">
        <v>1511</v>
      </c>
      <c r="B22" s="3"/>
      <c r="C22" s="4">
        <v>35423.98055555556</v>
      </c>
      <c r="D22" s="5">
        <v>5236.0</v>
      </c>
    </row>
    <row r="23">
      <c r="A23" s="2" t="s">
        <v>1512</v>
      </c>
      <c r="B23" s="3"/>
      <c r="C23" s="4">
        <v>35423.98055555556</v>
      </c>
      <c r="D23" s="5">
        <v>11044.0</v>
      </c>
    </row>
    <row r="24">
      <c r="A24" s="2" t="s">
        <v>1513</v>
      </c>
      <c r="B24" s="3"/>
      <c r="C24" s="4">
        <v>35423.98055555556</v>
      </c>
      <c r="D24" s="5">
        <v>11461.0</v>
      </c>
    </row>
    <row r="25">
      <c r="A25" s="2" t="s">
        <v>1514</v>
      </c>
      <c r="B25" s="3"/>
      <c r="C25" s="4">
        <v>35423.98055555556</v>
      </c>
      <c r="D25" s="5">
        <v>18718.0</v>
      </c>
    </row>
    <row r="26">
      <c r="A26" s="2" t="s">
        <v>1515</v>
      </c>
      <c r="B26" s="3"/>
      <c r="C26" s="4">
        <v>35423.98055555556</v>
      </c>
      <c r="D26" s="5">
        <v>204470.0</v>
      </c>
    </row>
    <row r="27">
      <c r="A27" s="2" t="s">
        <v>1516</v>
      </c>
      <c r="B27" s="3"/>
      <c r="C27" s="4">
        <v>35423.98055555556</v>
      </c>
      <c r="D27" s="5">
        <v>10607.0</v>
      </c>
    </row>
    <row r="28">
      <c r="A28" s="2" t="s">
        <v>1517</v>
      </c>
      <c r="B28" s="3"/>
      <c r="C28" s="4">
        <v>35423.98055555556</v>
      </c>
      <c r="D28" s="5">
        <v>10838.0</v>
      </c>
    </row>
    <row r="29">
      <c r="A29" s="2" t="s">
        <v>1518</v>
      </c>
      <c r="B29" s="3"/>
      <c r="C29" s="4">
        <v>35423.98055555556</v>
      </c>
      <c r="D29" s="5">
        <v>3832.0</v>
      </c>
    </row>
    <row r="30">
      <c r="A30" s="2" t="s">
        <v>1519</v>
      </c>
      <c r="B30" s="3"/>
      <c r="C30" s="4">
        <v>35423.98055555556</v>
      </c>
      <c r="D30" s="5">
        <v>96290.0</v>
      </c>
    </row>
    <row r="31">
      <c r="A31" s="2" t="s">
        <v>1520</v>
      </c>
      <c r="B31" s="3"/>
      <c r="C31" s="4">
        <v>35423.98055555556</v>
      </c>
      <c r="D31" s="5">
        <v>212840.0</v>
      </c>
    </row>
    <row r="32">
      <c r="A32" s="2" t="s">
        <v>1521</v>
      </c>
      <c r="B32" s="3"/>
      <c r="C32" s="4">
        <v>35423.98055555556</v>
      </c>
      <c r="D32" s="5">
        <v>22342.0</v>
      </c>
    </row>
    <row r="33">
      <c r="A33" s="2" t="s">
        <v>1522</v>
      </c>
      <c r="B33" s="3"/>
      <c r="C33" s="4">
        <v>35423.98055555556</v>
      </c>
      <c r="D33" s="5">
        <v>15470.0</v>
      </c>
    </row>
    <row r="34">
      <c r="A34" s="2" t="s">
        <v>1523</v>
      </c>
      <c r="B34" s="3"/>
      <c r="C34" s="4">
        <v>35423.98055555556</v>
      </c>
      <c r="D34" s="5">
        <v>16370.0</v>
      </c>
    </row>
    <row r="35">
      <c r="A35" s="2" t="s">
        <v>1524</v>
      </c>
      <c r="B35" s="3"/>
      <c r="C35" s="4">
        <v>35423.98055555556</v>
      </c>
      <c r="D35" s="5">
        <v>17555.0</v>
      </c>
    </row>
    <row r="36">
      <c r="A36" s="2" t="s">
        <v>1525</v>
      </c>
      <c r="B36" s="3"/>
      <c r="C36" s="4">
        <v>35423.98055555556</v>
      </c>
      <c r="D36" s="5">
        <v>18674.0</v>
      </c>
    </row>
    <row r="37">
      <c r="A37" s="2" t="s">
        <v>1526</v>
      </c>
      <c r="B37" s="3"/>
      <c r="C37" s="4">
        <v>35423.98055555556</v>
      </c>
      <c r="D37" s="5">
        <v>18904.0</v>
      </c>
    </row>
    <row r="38">
      <c r="A38" s="2" t="s">
        <v>1527</v>
      </c>
      <c r="B38" s="3"/>
      <c r="C38" s="4">
        <v>35423.98055555556</v>
      </c>
      <c r="D38" s="5">
        <v>9074.0</v>
      </c>
    </row>
    <row r="39">
      <c r="A39" s="2" t="s">
        <v>1528</v>
      </c>
      <c r="B39" s="3"/>
      <c r="C39" s="4">
        <v>35423.98055555556</v>
      </c>
      <c r="D39" s="5">
        <v>11684.0</v>
      </c>
    </row>
    <row r="40">
      <c r="A40" s="2" t="s">
        <v>1529</v>
      </c>
      <c r="B40" s="3"/>
      <c r="C40" s="4">
        <v>35423.98055555556</v>
      </c>
      <c r="D40" s="5">
        <v>11951.0</v>
      </c>
    </row>
    <row r="41">
      <c r="A41" s="2" t="s">
        <v>1530</v>
      </c>
      <c r="B41" s="3"/>
      <c r="C41" s="4">
        <v>35423.98055555556</v>
      </c>
      <c r="D41" s="5">
        <v>14647.0</v>
      </c>
    </row>
    <row r="42">
      <c r="A42" s="2" t="s">
        <v>1531</v>
      </c>
      <c r="B42" s="3"/>
      <c r="C42" s="4">
        <v>35423.98055555556</v>
      </c>
      <c r="D42" s="5">
        <v>29757.0</v>
      </c>
    </row>
    <row r="43">
      <c r="A43" s="2" t="s">
        <v>1532</v>
      </c>
      <c r="B43" s="3"/>
      <c r="C43" s="4">
        <v>35423.98055555556</v>
      </c>
      <c r="D43" s="5">
        <v>23882.0</v>
      </c>
    </row>
    <row r="44">
      <c r="A44" s="2" t="s">
        <v>1533</v>
      </c>
      <c r="B44" s="3"/>
      <c r="C44" s="4">
        <v>35423.98055555556</v>
      </c>
      <c r="D44" s="5">
        <v>17116.0</v>
      </c>
    </row>
    <row r="45">
      <c r="A45" s="2" t="s">
        <v>1534</v>
      </c>
      <c r="B45" s="3"/>
      <c r="C45" s="4">
        <v>35423.98055555556</v>
      </c>
      <c r="D45" s="5">
        <v>7948.0</v>
      </c>
    </row>
    <row r="46">
      <c r="A46" s="2" t="s">
        <v>1535</v>
      </c>
      <c r="B46" s="3"/>
      <c r="C46" s="4">
        <v>35423.98055555556</v>
      </c>
      <c r="D46" s="5">
        <v>8643.0</v>
      </c>
    </row>
    <row r="47">
      <c r="A47" s="2" t="s">
        <v>1536</v>
      </c>
      <c r="B47" s="3"/>
      <c r="C47" s="4">
        <v>35423.98055555556</v>
      </c>
      <c r="D47" s="5">
        <v>36446.0</v>
      </c>
    </row>
    <row r="48">
      <c r="A48" s="2" t="s">
        <v>1537</v>
      </c>
      <c r="B48" s="3"/>
      <c r="C48" s="4">
        <v>35423.98055555556</v>
      </c>
      <c r="D48" s="5">
        <v>22602.0</v>
      </c>
    </row>
    <row r="49">
      <c r="A49" s="2" t="s">
        <v>1538</v>
      </c>
      <c r="B49" s="3"/>
      <c r="C49" s="4">
        <v>35423.98055555556</v>
      </c>
      <c r="D49" s="5">
        <v>12419.0</v>
      </c>
    </row>
    <row r="50">
      <c r="A50" s="2" t="s">
        <v>1539</v>
      </c>
      <c r="B50" s="3"/>
      <c r="C50" s="4">
        <v>35423.98055555556</v>
      </c>
      <c r="D50" s="5">
        <v>20775.0</v>
      </c>
    </row>
    <row r="51">
      <c r="A51" s="2" t="s">
        <v>1540</v>
      </c>
      <c r="B51" s="3"/>
      <c r="C51" s="4">
        <v>35423.98055555556</v>
      </c>
      <c r="D51" s="5">
        <v>40438.0</v>
      </c>
    </row>
    <row r="52">
      <c r="A52" s="2" t="s">
        <v>1541</v>
      </c>
      <c r="B52" s="3"/>
      <c r="C52" s="4">
        <v>35423.98055555556</v>
      </c>
      <c r="D52" s="5">
        <v>50500.0</v>
      </c>
    </row>
    <row r="53">
      <c r="A53" s="2" t="s">
        <v>1542</v>
      </c>
      <c r="B53" s="3"/>
      <c r="C53" s="4">
        <v>35423.98055555556</v>
      </c>
      <c r="D53" s="5">
        <v>93299.0</v>
      </c>
    </row>
    <row r="54">
      <c r="A54" s="2" t="s">
        <v>1543</v>
      </c>
      <c r="B54" s="3"/>
      <c r="C54" s="4">
        <v>35423.98055555556</v>
      </c>
      <c r="D54" s="5">
        <v>19788.0</v>
      </c>
    </row>
    <row r="55">
      <c r="A55" s="2" t="s">
        <v>1544</v>
      </c>
      <c r="B55" s="3"/>
      <c r="C55" s="4">
        <v>35423.98055555556</v>
      </c>
      <c r="D55" s="5">
        <v>54391.0</v>
      </c>
    </row>
    <row r="56">
      <c r="A56" s="2" t="s">
        <v>1545</v>
      </c>
      <c r="B56" s="3"/>
      <c r="C56" s="4">
        <v>35423.98055555556</v>
      </c>
      <c r="D56" s="5">
        <v>216000.0</v>
      </c>
    </row>
    <row r="57">
      <c r="A57" s="2" t="s">
        <v>1546</v>
      </c>
      <c r="B57" s="3"/>
      <c r="C57" s="4">
        <v>35423.98055555556</v>
      </c>
      <c r="D57" s="5">
        <v>42901.0</v>
      </c>
    </row>
    <row r="58">
      <c r="A58" s="2" t="s">
        <v>1547</v>
      </c>
      <c r="B58" s="3"/>
      <c r="C58" s="4">
        <v>35423.98055555556</v>
      </c>
      <c r="D58" s="5">
        <v>10158.0</v>
      </c>
    </row>
    <row r="59">
      <c r="A59" s="2" t="s">
        <v>1548</v>
      </c>
      <c r="B59" s="3"/>
      <c r="C59" s="4">
        <v>35423.98055555556</v>
      </c>
      <c r="D59" s="5">
        <v>7052.0</v>
      </c>
    </row>
    <row r="60">
      <c r="A60" s="2" t="s">
        <v>1549</v>
      </c>
      <c r="B60" s="3"/>
      <c r="C60" s="4">
        <v>35423.98055555556</v>
      </c>
      <c r="D60" s="5">
        <v>57075.0</v>
      </c>
    </row>
    <row r="61">
      <c r="A61" s="2" t="s">
        <v>1550</v>
      </c>
      <c r="B61" s="3"/>
      <c r="C61" s="4">
        <v>35423.98055555556</v>
      </c>
      <c r="D61" s="5">
        <v>19372.0</v>
      </c>
    </row>
    <row r="62">
      <c r="A62" s="2" t="s">
        <v>1551</v>
      </c>
      <c r="B62" s="3"/>
      <c r="C62" s="4">
        <v>35423.98055555556</v>
      </c>
      <c r="D62" s="5">
        <v>12725.0</v>
      </c>
    </row>
    <row r="63">
      <c r="A63" s="2" t="s">
        <v>1552</v>
      </c>
      <c r="B63" s="3"/>
      <c r="C63" s="4">
        <v>35423.98055555556</v>
      </c>
      <c r="D63" s="5">
        <v>9018.0</v>
      </c>
    </row>
    <row r="64">
      <c r="A64" s="2" t="s">
        <v>1553</v>
      </c>
      <c r="B64" s="3"/>
      <c r="C64" s="4">
        <v>35423.98055555556</v>
      </c>
      <c r="D64" s="5">
        <v>29060.0</v>
      </c>
    </row>
    <row r="65">
      <c r="A65" s="2" t="s">
        <v>1554</v>
      </c>
      <c r="B65" s="3"/>
      <c r="C65" s="4">
        <v>35423.98055555556</v>
      </c>
      <c r="D65" s="5">
        <v>15980.0</v>
      </c>
    </row>
    <row r="66">
      <c r="A66" s="2" t="s">
        <v>1555</v>
      </c>
      <c r="B66" s="3"/>
      <c r="C66" s="4">
        <v>35423.98055555556</v>
      </c>
      <c r="D66" s="5">
        <v>4823.0</v>
      </c>
    </row>
    <row r="67">
      <c r="A67" s="2" t="s">
        <v>1556</v>
      </c>
      <c r="B67" s="3"/>
      <c r="C67" s="4">
        <v>35423.98055555556</v>
      </c>
      <c r="D67" s="5">
        <v>23576.0</v>
      </c>
    </row>
    <row r="68">
      <c r="A68" s="2" t="s">
        <v>1557</v>
      </c>
      <c r="B68" s="3"/>
      <c r="C68" s="4">
        <v>35423.98055555556</v>
      </c>
      <c r="D68" s="5">
        <v>24859.0</v>
      </c>
    </row>
    <row r="69">
      <c r="A69" s="2" t="s">
        <v>1558</v>
      </c>
      <c r="B69" s="3"/>
      <c r="C69" s="4">
        <v>35423.98055555556</v>
      </c>
      <c r="D69" s="5">
        <v>11129.0</v>
      </c>
    </row>
    <row r="70">
      <c r="A70" s="2" t="s">
        <v>1559</v>
      </c>
      <c r="B70" s="3"/>
      <c r="C70" s="4">
        <v>35423.98055555556</v>
      </c>
      <c r="D70" s="5">
        <v>45242.0</v>
      </c>
    </row>
    <row r="71">
      <c r="A71" s="2" t="s">
        <v>1560</v>
      </c>
      <c r="B71" s="3"/>
      <c r="C71" s="4">
        <v>35423.98055555556</v>
      </c>
      <c r="D71" s="5">
        <v>5575.0</v>
      </c>
    </row>
    <row r="72">
      <c r="A72" s="2" t="s">
        <v>1561</v>
      </c>
      <c r="B72" s="3"/>
      <c r="C72" s="4">
        <v>35423.98055555556</v>
      </c>
      <c r="D72" s="5">
        <v>8804.0</v>
      </c>
    </row>
    <row r="73">
      <c r="A73" s="2" t="s">
        <v>1562</v>
      </c>
      <c r="B73" s="3"/>
      <c r="C73" s="4">
        <v>35423.98055555556</v>
      </c>
      <c r="D73" s="5">
        <v>8910.0</v>
      </c>
    </row>
    <row r="74">
      <c r="A74" s="2" t="s">
        <v>1563</v>
      </c>
      <c r="B74" s="3"/>
      <c r="C74" s="4">
        <v>35423.98055555556</v>
      </c>
      <c r="D74" s="5">
        <v>9161.0</v>
      </c>
    </row>
    <row r="75">
      <c r="A75" s="2" t="s">
        <v>1564</v>
      </c>
      <c r="B75" s="3"/>
      <c r="C75" s="4">
        <v>35423.98055555556</v>
      </c>
      <c r="D75" s="5">
        <v>7869.0</v>
      </c>
    </row>
    <row r="76">
      <c r="A76" s="2" t="s">
        <v>1565</v>
      </c>
      <c r="B76" s="3"/>
      <c r="C76" s="4">
        <v>35423.98055555556</v>
      </c>
      <c r="D76" s="5">
        <v>11844.0</v>
      </c>
    </row>
    <row r="77">
      <c r="A77" s="2" t="s">
        <v>1566</v>
      </c>
      <c r="B77" s="3"/>
      <c r="C77" s="4">
        <v>35423.98055555556</v>
      </c>
      <c r="D77" s="5">
        <v>8416.0</v>
      </c>
    </row>
    <row r="78">
      <c r="A78" s="2" t="s">
        <v>1567</v>
      </c>
      <c r="B78" s="3"/>
      <c r="C78" s="4">
        <v>35423.98055555556</v>
      </c>
      <c r="D78" s="5">
        <v>116366.0</v>
      </c>
    </row>
    <row r="79">
      <c r="A79" s="2" t="s">
        <v>1568</v>
      </c>
      <c r="B79" s="3"/>
      <c r="C79" s="4">
        <v>35423.98055555556</v>
      </c>
      <c r="D79" s="5">
        <v>146052.0</v>
      </c>
    </row>
    <row r="80">
      <c r="A80" s="2" t="s">
        <v>1569</v>
      </c>
      <c r="B80" s="3"/>
      <c r="C80" s="4">
        <v>35423.98055555556</v>
      </c>
      <c r="D80" s="5">
        <v>57747.0</v>
      </c>
    </row>
    <row r="81">
      <c r="A81" s="2" t="s">
        <v>1570</v>
      </c>
      <c r="B81" s="3"/>
      <c r="C81" s="4">
        <v>35423.98055555556</v>
      </c>
      <c r="D81" s="5">
        <v>57008.0</v>
      </c>
    </row>
    <row r="82">
      <c r="A82" s="2" t="s">
        <v>1571</v>
      </c>
      <c r="B82" s="3"/>
      <c r="C82" s="4">
        <v>35423.98055555556</v>
      </c>
      <c r="D82" s="5">
        <v>66156.0</v>
      </c>
    </row>
    <row r="83">
      <c r="A83" s="2" t="s">
        <v>1572</v>
      </c>
      <c r="B83" s="3"/>
      <c r="C83" s="4">
        <v>35423.98055555556</v>
      </c>
      <c r="D83" s="5">
        <v>83016.0</v>
      </c>
    </row>
    <row r="84">
      <c r="A84" s="2" t="s">
        <v>1573</v>
      </c>
      <c r="B84" s="3"/>
      <c r="C84" s="4">
        <v>35423.98055555556</v>
      </c>
      <c r="D84" s="5">
        <v>18754.0</v>
      </c>
    </row>
    <row r="85">
      <c r="A85" s="2" t="s">
        <v>1574</v>
      </c>
      <c r="B85" s="3"/>
      <c r="C85" s="4">
        <v>35423.98055555556</v>
      </c>
      <c r="D85" s="5">
        <v>71733.0</v>
      </c>
    </row>
    <row r="86">
      <c r="A86" s="2" t="s">
        <v>1575</v>
      </c>
      <c r="B86" s="3"/>
      <c r="C86" s="4">
        <v>35423.98055555556</v>
      </c>
      <c r="D86" s="5">
        <v>17726.0</v>
      </c>
    </row>
    <row r="87">
      <c r="A87" s="2" t="s">
        <v>1576</v>
      </c>
      <c r="B87" s="3"/>
      <c r="C87" s="4">
        <v>35423.98055555556</v>
      </c>
      <c r="D87" s="5">
        <v>16286.0</v>
      </c>
    </row>
    <row r="88">
      <c r="A88" s="2" t="s">
        <v>1577</v>
      </c>
      <c r="B88" s="3"/>
      <c r="C88" s="4">
        <v>35423.98055555556</v>
      </c>
      <c r="D88" s="5">
        <v>179004.0</v>
      </c>
    </row>
    <row r="89">
      <c r="A89" s="2" t="s">
        <v>1578</v>
      </c>
      <c r="B89" s="3"/>
      <c r="C89" s="4">
        <v>35423.98055555556</v>
      </c>
      <c r="D89" s="5">
        <v>26091.0</v>
      </c>
    </row>
    <row r="90">
      <c r="A90" s="2" t="s">
        <v>1579</v>
      </c>
      <c r="B90" s="3"/>
      <c r="C90" s="4">
        <v>35423.98055555556</v>
      </c>
      <c r="D90" s="5">
        <v>18222.0</v>
      </c>
    </row>
    <row r="91">
      <c r="A91" s="2" t="s">
        <v>1580</v>
      </c>
      <c r="B91" s="3"/>
      <c r="C91" s="4">
        <v>35423.98055555556</v>
      </c>
      <c r="D91" s="5">
        <v>18841.0</v>
      </c>
    </row>
    <row r="92">
      <c r="A92" s="2" t="s">
        <v>1581</v>
      </c>
      <c r="B92" s="3"/>
      <c r="C92" s="4">
        <v>35423.98055555556</v>
      </c>
      <c r="D92" s="5">
        <v>12003.0</v>
      </c>
    </row>
    <row r="93">
      <c r="A93" s="2" t="s">
        <v>1582</v>
      </c>
      <c r="B93" s="3"/>
      <c r="C93" s="4">
        <v>35423.98055555556</v>
      </c>
      <c r="D93" s="5">
        <v>12734.0</v>
      </c>
    </row>
    <row r="94">
      <c r="A94" s="2" t="s">
        <v>1583</v>
      </c>
      <c r="B94" s="3"/>
      <c r="C94" s="4">
        <v>35423.98055555556</v>
      </c>
      <c r="D94" s="5">
        <v>17190.0</v>
      </c>
    </row>
    <row r="95">
      <c r="A95" s="2" t="s">
        <v>1584</v>
      </c>
      <c r="B95" s="3"/>
      <c r="C95" s="4">
        <v>35423.98055555556</v>
      </c>
      <c r="D95" s="5">
        <v>10152.0</v>
      </c>
    </row>
    <row r="96">
      <c r="A96" s="2" t="s">
        <v>1585</v>
      </c>
      <c r="B96" s="3"/>
      <c r="C96" s="4">
        <v>35423.98055555556</v>
      </c>
      <c r="D96" s="5">
        <v>23385.0</v>
      </c>
    </row>
    <row r="97">
      <c r="A97" s="2" t="s">
        <v>1586</v>
      </c>
      <c r="B97" s="3"/>
      <c r="C97" s="4">
        <v>35423.98055555556</v>
      </c>
      <c r="D97" s="5">
        <v>44898.0</v>
      </c>
    </row>
    <row r="98">
      <c r="A98" s="2" t="s">
        <v>1587</v>
      </c>
      <c r="B98" s="3"/>
      <c r="C98" s="4">
        <v>35423.98055555556</v>
      </c>
      <c r="D98" s="5">
        <v>44952.0</v>
      </c>
    </row>
    <row r="99">
      <c r="A99" s="2" t="s">
        <v>1588</v>
      </c>
      <c r="B99" s="3"/>
      <c r="C99" s="4">
        <v>35423.98055555556</v>
      </c>
      <c r="D99" s="5">
        <v>20436.0</v>
      </c>
    </row>
    <row r="100">
      <c r="A100" s="2" t="s">
        <v>1589</v>
      </c>
      <c r="B100" s="3"/>
      <c r="C100" s="4">
        <v>35423.98055555556</v>
      </c>
      <c r="D100" s="5">
        <v>13122.0</v>
      </c>
    </row>
    <row r="101">
      <c r="A101" s="2" t="s">
        <v>1590</v>
      </c>
      <c r="B101" s="3"/>
      <c r="C101" s="4">
        <v>35423.98055555556</v>
      </c>
      <c r="D101" s="5">
        <v>14295.0</v>
      </c>
    </row>
    <row r="102">
      <c r="A102" s="2" t="s">
        <v>1591</v>
      </c>
      <c r="B102" s="3"/>
      <c r="C102" s="4">
        <v>35423.98055555556</v>
      </c>
      <c r="D102" s="5">
        <v>5807.0</v>
      </c>
    </row>
    <row r="103">
      <c r="A103" s="2" t="s">
        <v>1592</v>
      </c>
      <c r="B103" s="3"/>
      <c r="C103" s="4">
        <v>35423.98055555556</v>
      </c>
      <c r="D103" s="5">
        <v>3880.0</v>
      </c>
    </row>
    <row r="104">
      <c r="A104" s="2" t="s">
        <v>1593</v>
      </c>
      <c r="B104" s="3"/>
      <c r="C104" s="4">
        <v>35423.98055555556</v>
      </c>
      <c r="D104" s="5">
        <v>14949.0</v>
      </c>
    </row>
    <row r="105">
      <c r="A105" s="2" t="s">
        <v>1594</v>
      </c>
      <c r="B105" s="3"/>
      <c r="C105" s="4">
        <v>35423.98055555556</v>
      </c>
      <c r="D105" s="5">
        <v>21375.0</v>
      </c>
    </row>
    <row r="106">
      <c r="A106" s="2" t="s">
        <v>1595</v>
      </c>
      <c r="B106" s="3"/>
      <c r="C106" s="4">
        <v>35423.98055555556</v>
      </c>
      <c r="D106" s="5">
        <v>8700.0</v>
      </c>
    </row>
    <row r="107">
      <c r="A107" s="2" t="s">
        <v>1596</v>
      </c>
      <c r="B107" s="3"/>
      <c r="C107" s="4">
        <v>35423.98055555556</v>
      </c>
      <c r="D107" s="5">
        <v>11469.0</v>
      </c>
    </row>
    <row r="108">
      <c r="A108" s="2" t="s">
        <v>1597</v>
      </c>
      <c r="B108" s="3"/>
      <c r="C108" s="4">
        <v>35423.98055555556</v>
      </c>
      <c r="D108" s="5">
        <v>14893.0</v>
      </c>
    </row>
    <row r="109">
      <c r="A109" s="2" t="s">
        <v>1598</v>
      </c>
      <c r="B109" s="3"/>
      <c r="C109" s="4">
        <v>35423.98055555556</v>
      </c>
      <c r="D109" s="5">
        <v>213651.0</v>
      </c>
    </row>
    <row r="110">
      <c r="A110" s="2" t="s">
        <v>1599</v>
      </c>
      <c r="B110" s="3"/>
      <c r="C110" s="4">
        <v>35423.98055555556</v>
      </c>
      <c r="D110" s="5">
        <v>8042.0</v>
      </c>
    </row>
    <row r="111">
      <c r="A111" s="2" t="s">
        <v>1600</v>
      </c>
      <c r="B111" s="3"/>
      <c r="C111" s="4">
        <v>35423.98055555556</v>
      </c>
      <c r="D111" s="5">
        <v>9818.0</v>
      </c>
    </row>
    <row r="112">
      <c r="A112" s="2" t="s">
        <v>1601</v>
      </c>
      <c r="B112" s="3"/>
      <c r="C112" s="4">
        <v>35423.98055555556</v>
      </c>
      <c r="D112" s="5">
        <v>10141.0</v>
      </c>
    </row>
    <row r="113">
      <c r="A113" s="2" t="s">
        <v>1602</v>
      </c>
      <c r="B113" s="3"/>
      <c r="C113" s="4">
        <v>35423.98055555556</v>
      </c>
      <c r="D113" s="5">
        <v>26786.0</v>
      </c>
    </row>
    <row r="114">
      <c r="A114" s="2" t="s">
        <v>1603</v>
      </c>
      <c r="B114" s="3"/>
      <c r="C114" s="4">
        <v>35423.98055555556</v>
      </c>
      <c r="D114" s="5">
        <v>48299.0</v>
      </c>
    </row>
    <row r="115">
      <c r="A115" s="2" t="s">
        <v>1604</v>
      </c>
      <c r="B115" s="3"/>
      <c r="C115" s="4">
        <v>35423.98055555556</v>
      </c>
      <c r="D115" s="5">
        <v>5017.0</v>
      </c>
    </row>
    <row r="116">
      <c r="A116" s="2" t="s">
        <v>1605</v>
      </c>
      <c r="B116" s="3"/>
      <c r="C116" s="4">
        <v>35423.98055555556</v>
      </c>
      <c r="D116" s="5">
        <v>22007.0</v>
      </c>
    </row>
    <row r="117">
      <c r="A117" s="2" t="s">
        <v>1606</v>
      </c>
      <c r="B117" s="3"/>
      <c r="C117" s="4">
        <v>35423.98055555556</v>
      </c>
      <c r="D117" s="5">
        <v>19162.0</v>
      </c>
    </row>
    <row r="118">
      <c r="A118" s="2" t="s">
        <v>1607</v>
      </c>
      <c r="B118" s="3"/>
      <c r="C118" s="4">
        <v>35423.98055555556</v>
      </c>
      <c r="D118" s="5">
        <v>18481.0</v>
      </c>
    </row>
    <row r="119">
      <c r="A119" s="2" t="s">
        <v>1608</v>
      </c>
      <c r="B119" s="3"/>
      <c r="C119" s="4">
        <v>35423.98055555556</v>
      </c>
      <c r="D119" s="5">
        <v>32171.0</v>
      </c>
    </row>
    <row r="120">
      <c r="A120" s="2" t="s">
        <v>1609</v>
      </c>
      <c r="B120" s="3"/>
      <c r="C120" s="4">
        <v>35423.98055555556</v>
      </c>
      <c r="D120" s="5">
        <v>25645.0</v>
      </c>
    </row>
    <row r="121">
      <c r="A121" s="2" t="s">
        <v>1610</v>
      </c>
      <c r="B121" s="3"/>
      <c r="C121" s="4">
        <v>35423.98055555556</v>
      </c>
      <c r="D121" s="5">
        <v>25680.0</v>
      </c>
    </row>
    <row r="122">
      <c r="A122" s="2" t="s">
        <v>1611</v>
      </c>
      <c r="B122" s="3"/>
      <c r="C122" s="4">
        <v>35423.98055555556</v>
      </c>
      <c r="D122" s="5">
        <v>31305.0</v>
      </c>
    </row>
    <row r="123">
      <c r="A123" s="2" t="s">
        <v>1612</v>
      </c>
      <c r="B123" s="3"/>
      <c r="C123" s="4">
        <v>35423.98055555556</v>
      </c>
      <c r="D123" s="5">
        <v>1723.0</v>
      </c>
    </row>
    <row r="124">
      <c r="A124" s="2" t="s">
        <v>1613</v>
      </c>
      <c r="B124" s="3"/>
      <c r="C124" s="4">
        <v>35423.98055555556</v>
      </c>
      <c r="D124" s="5">
        <v>106086.0</v>
      </c>
    </row>
    <row r="125">
      <c r="A125" s="2" t="s">
        <v>1614</v>
      </c>
      <c r="B125" s="3"/>
      <c r="C125" s="4">
        <v>35423.98055555556</v>
      </c>
      <c r="D125" s="5">
        <v>16858.0</v>
      </c>
    </row>
    <row r="126">
      <c r="A126" s="2" t="s">
        <v>1615</v>
      </c>
      <c r="B126" s="3"/>
      <c r="C126" s="4">
        <v>35423.98055555556</v>
      </c>
      <c r="D126" s="5">
        <v>32054.0</v>
      </c>
    </row>
    <row r="127">
      <c r="A127" s="2" t="s">
        <v>1616</v>
      </c>
      <c r="B127" s="3"/>
      <c r="C127" s="4">
        <v>35423.98055555556</v>
      </c>
      <c r="D127" s="5">
        <v>330910.0</v>
      </c>
    </row>
    <row r="128">
      <c r="A128" s="2" t="s">
        <v>1617</v>
      </c>
      <c r="B128" s="3"/>
      <c r="C128" s="4">
        <v>35423.98055555556</v>
      </c>
      <c r="D128" s="5">
        <v>11041.0</v>
      </c>
    </row>
    <row r="129">
      <c r="A129" s="2" t="s">
        <v>1618</v>
      </c>
      <c r="B129" s="3"/>
      <c r="C129" s="4">
        <v>35423.98055555556</v>
      </c>
      <c r="D129" s="5">
        <v>9488.0</v>
      </c>
    </row>
    <row r="130">
      <c r="A130" s="2" t="s">
        <v>1619</v>
      </c>
      <c r="B130" s="3"/>
      <c r="C130" s="4">
        <v>35423.98055555556</v>
      </c>
      <c r="D130" s="5">
        <v>19734.0</v>
      </c>
    </row>
    <row r="131">
      <c r="A131" s="2" t="s">
        <v>1620</v>
      </c>
      <c r="B131" s="3"/>
      <c r="C131" s="4">
        <v>35423.98055555556</v>
      </c>
      <c r="D131" s="5">
        <v>21121.0</v>
      </c>
    </row>
    <row r="132">
      <c r="A132" s="2" t="s">
        <v>1621</v>
      </c>
      <c r="B132" s="3"/>
      <c r="C132" s="4">
        <v>35423.98055555556</v>
      </c>
      <c r="D132" s="5">
        <v>15343.0</v>
      </c>
    </row>
    <row r="133">
      <c r="A133" s="2" t="s">
        <v>1622</v>
      </c>
      <c r="B133" s="3"/>
      <c r="C133" s="4">
        <v>35423.98055555556</v>
      </c>
      <c r="D133" s="5">
        <v>45844.0</v>
      </c>
    </row>
    <row r="134">
      <c r="A134" s="2" t="s">
        <v>1623</v>
      </c>
      <c r="B134" s="3"/>
      <c r="C134" s="4">
        <v>35423.98055555556</v>
      </c>
      <c r="D134" s="5">
        <v>45831.0</v>
      </c>
    </row>
    <row r="135">
      <c r="A135" s="2" t="s">
        <v>1624</v>
      </c>
      <c r="B135" s="3"/>
      <c r="C135" s="4">
        <v>35423.98055555556</v>
      </c>
      <c r="D135" s="5">
        <v>28146.0</v>
      </c>
    </row>
    <row r="136">
      <c r="A136" s="2" t="s">
        <v>1625</v>
      </c>
      <c r="B136" s="3"/>
      <c r="C136" s="4">
        <v>35423.98055555556</v>
      </c>
      <c r="D136" s="5">
        <v>14402.0</v>
      </c>
    </row>
    <row r="137">
      <c r="A137" s="2" t="s">
        <v>1626</v>
      </c>
      <c r="B137" s="3"/>
      <c r="C137" s="4">
        <v>35423.98055555556</v>
      </c>
      <c r="D137" s="5">
        <v>15648.0</v>
      </c>
    </row>
    <row r="138">
      <c r="A138" s="2" t="s">
        <v>1627</v>
      </c>
      <c r="B138" s="3"/>
      <c r="C138" s="4">
        <v>35423.98055555556</v>
      </c>
      <c r="D138" s="5">
        <v>26039.0</v>
      </c>
    </row>
    <row r="139">
      <c r="A139" s="2" t="s">
        <v>1628</v>
      </c>
      <c r="B139" s="3"/>
      <c r="C139" s="4">
        <v>35423.98055555556</v>
      </c>
      <c r="D139" s="5">
        <v>89405.0</v>
      </c>
    </row>
    <row r="140">
      <c r="A140" s="2" t="s">
        <v>1629</v>
      </c>
      <c r="B140" s="3"/>
      <c r="C140" s="4">
        <v>35423.98055555556</v>
      </c>
      <c r="D140" s="5">
        <v>153226.0</v>
      </c>
    </row>
    <row r="141">
      <c r="A141" s="2" t="s">
        <v>1630</v>
      </c>
      <c r="B141" s="3"/>
      <c r="C141" s="4">
        <v>35423.98055555556</v>
      </c>
      <c r="D141" s="5">
        <v>3341.0</v>
      </c>
    </row>
    <row r="142">
      <c r="A142" s="2" t="s">
        <v>1631</v>
      </c>
      <c r="B142" s="3"/>
      <c r="C142" s="4">
        <v>35423.98055555556</v>
      </c>
      <c r="D142" s="5">
        <v>28946.0</v>
      </c>
    </row>
    <row r="143">
      <c r="A143" s="2" t="s">
        <v>1632</v>
      </c>
      <c r="B143" s="3"/>
      <c r="C143" s="4">
        <v>35423.98055555556</v>
      </c>
      <c r="D143" s="5">
        <v>105542.0</v>
      </c>
    </row>
    <row r="144">
      <c r="A144" s="2" t="s">
        <v>1633</v>
      </c>
      <c r="B144" s="3"/>
      <c r="C144" s="4">
        <v>35423.98055555556</v>
      </c>
      <c r="D144" s="5">
        <v>49266.0</v>
      </c>
    </row>
    <row r="145">
      <c r="A145" s="2" t="s">
        <v>1634</v>
      </c>
      <c r="B145" s="3"/>
      <c r="C145" s="4">
        <v>35423.98055555556</v>
      </c>
      <c r="D145" s="5">
        <v>39172.0</v>
      </c>
    </row>
    <row r="146">
      <c r="A146" s="2" t="s">
        <v>1635</v>
      </c>
      <c r="B146" s="3"/>
      <c r="C146" s="4">
        <v>35423.98055555556</v>
      </c>
      <c r="D146" s="5">
        <v>18773.0</v>
      </c>
    </row>
    <row r="147">
      <c r="A147" s="2" t="s">
        <v>1636</v>
      </c>
      <c r="B147" s="3"/>
      <c r="C147" s="4">
        <v>35423.98055555556</v>
      </c>
      <c r="D147" s="5">
        <v>19092.0</v>
      </c>
    </row>
    <row r="148">
      <c r="A148" s="2" t="s">
        <v>1637</v>
      </c>
      <c r="B148" s="3"/>
      <c r="C148" s="4">
        <v>35423.98055555556</v>
      </c>
      <c r="D148" s="5">
        <v>101989.0</v>
      </c>
    </row>
    <row r="149">
      <c r="A149" s="2" t="s">
        <v>1638</v>
      </c>
      <c r="B149" s="3"/>
      <c r="C149" s="4">
        <v>35423.98055555556</v>
      </c>
      <c r="D149" s="5">
        <v>244361.0</v>
      </c>
    </row>
    <row r="150">
      <c r="A150" s="2" t="s">
        <v>1639</v>
      </c>
      <c r="B150" s="3"/>
      <c r="C150" s="4">
        <v>35423.98055555556</v>
      </c>
      <c r="D150" s="5">
        <v>254915.0</v>
      </c>
    </row>
    <row r="151">
      <c r="A151" s="2" t="s">
        <v>1640</v>
      </c>
      <c r="B151" s="3"/>
      <c r="C151" s="4">
        <v>35423.98055555556</v>
      </c>
      <c r="D151" s="5">
        <v>29195.0</v>
      </c>
    </row>
    <row r="152">
      <c r="A152" s="2" t="s">
        <v>1641</v>
      </c>
      <c r="B152" s="3"/>
      <c r="C152" s="4">
        <v>35423.98055555556</v>
      </c>
      <c r="D152" s="5">
        <v>11038.0</v>
      </c>
    </row>
    <row r="153">
      <c r="A153" s="2" t="s">
        <v>1642</v>
      </c>
      <c r="B153" s="3"/>
      <c r="C153" s="4">
        <v>35423.98055555556</v>
      </c>
      <c r="D153" s="5">
        <v>9128.0</v>
      </c>
    </row>
    <row r="154">
      <c r="A154" s="2" t="s">
        <v>1643</v>
      </c>
      <c r="B154" s="3"/>
      <c r="C154" s="4">
        <v>35423.98055555556</v>
      </c>
      <c r="D154" s="5">
        <v>177297.0</v>
      </c>
    </row>
    <row r="155">
      <c r="A155" s="2" t="s">
        <v>1644</v>
      </c>
      <c r="B155" s="3"/>
      <c r="C155" s="4">
        <v>35423.98055555556</v>
      </c>
      <c r="D155" s="5">
        <v>203072.0</v>
      </c>
    </row>
    <row r="156">
      <c r="A156" s="2" t="s">
        <v>1645</v>
      </c>
      <c r="B156" s="3"/>
      <c r="C156" s="4">
        <v>35423.98055555556</v>
      </c>
      <c r="D156" s="5">
        <v>190857.0</v>
      </c>
    </row>
    <row r="157">
      <c r="A157" s="2" t="s">
        <v>1646</v>
      </c>
      <c r="B157" s="3"/>
      <c r="C157" s="4">
        <v>35423.98055555556</v>
      </c>
      <c r="D157" s="5">
        <v>178486.0</v>
      </c>
    </row>
    <row r="158">
      <c r="A158" s="2" t="s">
        <v>1647</v>
      </c>
      <c r="B158" s="3"/>
      <c r="C158" s="4">
        <v>35423.98055555556</v>
      </c>
      <c r="D158" s="5">
        <v>19521.0</v>
      </c>
    </row>
    <row r="159">
      <c r="A159" s="2" t="s">
        <v>1648</v>
      </c>
      <c r="B159" s="3"/>
      <c r="C159" s="4">
        <v>35423.98055555556</v>
      </c>
      <c r="D159" s="5">
        <v>8089.0</v>
      </c>
    </row>
    <row r="160">
      <c r="A160" s="2" t="s">
        <v>1649</v>
      </c>
      <c r="B160" s="3"/>
      <c r="C160" s="4">
        <v>35423.98055555556</v>
      </c>
      <c r="D160" s="5">
        <v>147021.0</v>
      </c>
    </row>
    <row r="161">
      <c r="A161" s="2" t="s">
        <v>1650</v>
      </c>
      <c r="B161" s="3"/>
      <c r="C161" s="4">
        <v>35423.98055555556</v>
      </c>
      <c r="D161" s="5">
        <v>157419.0</v>
      </c>
    </row>
    <row r="162">
      <c r="A162" s="2" t="s">
        <v>1651</v>
      </c>
      <c r="B162" s="3"/>
      <c r="C162" s="4">
        <v>35423.98055555556</v>
      </c>
      <c r="D162" s="5">
        <v>4688.0</v>
      </c>
    </row>
    <row r="163">
      <c r="A163" s="2" t="s">
        <v>1652</v>
      </c>
      <c r="B163" s="3"/>
      <c r="C163" s="4">
        <v>35423.98055555556</v>
      </c>
      <c r="D163" s="5">
        <v>45785.0</v>
      </c>
    </row>
    <row r="164">
      <c r="A164" s="2" t="s">
        <v>1653</v>
      </c>
      <c r="B164" s="3"/>
      <c r="C164" s="4">
        <v>35423.98055555556</v>
      </c>
      <c r="D164" s="5">
        <v>10003.0</v>
      </c>
    </row>
    <row r="165">
      <c r="A165" s="2" t="s">
        <v>1654</v>
      </c>
      <c r="B165" s="3"/>
      <c r="C165" s="4">
        <v>35423.98055555556</v>
      </c>
      <c r="D165" s="5">
        <v>347185.0</v>
      </c>
    </row>
    <row r="166">
      <c r="A166" s="2" t="s">
        <v>1655</v>
      </c>
      <c r="B166" s="3"/>
      <c r="C166" s="4">
        <v>35423.98055555556</v>
      </c>
      <c r="D166" s="5">
        <v>1907.0</v>
      </c>
    </row>
    <row r="167">
      <c r="A167" s="2" t="s">
        <v>1656</v>
      </c>
      <c r="B167" s="3"/>
      <c r="C167" s="4">
        <v>35423.98055555556</v>
      </c>
      <c r="D167" s="5">
        <v>19942.0</v>
      </c>
    </row>
    <row r="168">
      <c r="A168" s="2" t="s">
        <v>1657</v>
      </c>
      <c r="B168" s="3"/>
      <c r="C168" s="4">
        <v>35423.98055555556</v>
      </c>
      <c r="D168" s="5">
        <v>19936.0</v>
      </c>
    </row>
    <row r="169">
      <c r="A169" s="2" t="s">
        <v>1658</v>
      </c>
      <c r="B169" s="3"/>
      <c r="C169" s="4">
        <v>35423.98055555556</v>
      </c>
      <c r="D169" s="5">
        <v>18932.0</v>
      </c>
    </row>
    <row r="170">
      <c r="A170" s="2" t="s">
        <v>1659</v>
      </c>
      <c r="B170" s="3"/>
      <c r="C170" s="4">
        <v>35423.98055555556</v>
      </c>
      <c r="D170" s="5">
        <v>22753.0</v>
      </c>
    </row>
    <row r="171">
      <c r="A171" s="2" t="s">
        <v>1660</v>
      </c>
      <c r="B171" s="3"/>
      <c r="C171" s="4">
        <v>35423.98055555556</v>
      </c>
      <c r="D171" s="5">
        <v>423265.0</v>
      </c>
    </row>
    <row r="172">
      <c r="A172" s="2" t="s">
        <v>1661</v>
      </c>
      <c r="B172" s="3"/>
      <c r="C172" s="4">
        <v>35423.98055555556</v>
      </c>
      <c r="D172" s="5">
        <v>35694.0</v>
      </c>
    </row>
    <row r="173">
      <c r="A173" s="2" t="s">
        <v>1662</v>
      </c>
      <c r="B173" s="3"/>
      <c r="C173" s="4">
        <v>35423.98055555556</v>
      </c>
      <c r="D173" s="5">
        <v>62740.0</v>
      </c>
    </row>
    <row r="174">
      <c r="A174" s="2" t="s">
        <v>1663</v>
      </c>
      <c r="B174" s="3"/>
      <c r="C174" s="4">
        <v>35423.98055555556</v>
      </c>
      <c r="D174" s="5">
        <v>9431.0</v>
      </c>
    </row>
    <row r="175">
      <c r="A175" s="2" t="s">
        <v>1664</v>
      </c>
      <c r="B175" s="3"/>
      <c r="C175" s="4">
        <v>35423.98055555556</v>
      </c>
      <c r="D175" s="5">
        <v>79907.0</v>
      </c>
    </row>
    <row r="176">
      <c r="A176" s="2" t="s">
        <v>1665</v>
      </c>
      <c r="B176" s="3"/>
      <c r="C176" s="4">
        <v>35423.98055555556</v>
      </c>
      <c r="D176" s="5">
        <v>129852.0</v>
      </c>
    </row>
    <row r="177">
      <c r="A177" s="2" t="s">
        <v>1666</v>
      </c>
      <c r="B177" s="3"/>
      <c r="C177" s="4">
        <v>35423.98055555556</v>
      </c>
      <c r="D177" s="5">
        <v>128290.0</v>
      </c>
    </row>
    <row r="178">
      <c r="A178" s="2" t="s">
        <v>1667</v>
      </c>
      <c r="B178" s="3"/>
      <c r="C178" s="4">
        <v>35423.98055555556</v>
      </c>
      <c r="D178" s="5">
        <v>127863.0</v>
      </c>
    </row>
    <row r="179">
      <c r="A179" s="2" t="s">
        <v>1668</v>
      </c>
      <c r="B179" s="3"/>
      <c r="C179" s="4">
        <v>35423.98055555556</v>
      </c>
      <c r="D179" s="5">
        <v>10128.0</v>
      </c>
    </row>
    <row r="180">
      <c r="A180" s="2" t="s">
        <v>1669</v>
      </c>
      <c r="B180" s="3"/>
      <c r="C180" s="4">
        <v>35423.98055555556</v>
      </c>
      <c r="D180" s="5">
        <v>25638.0</v>
      </c>
    </row>
    <row r="181">
      <c r="A181" s="2" t="s">
        <v>1670</v>
      </c>
      <c r="B181" s="3"/>
      <c r="C181" s="4">
        <v>35423.98055555556</v>
      </c>
      <c r="D181" s="5">
        <v>21791.0</v>
      </c>
    </row>
    <row r="182">
      <c r="A182" s="2" t="s">
        <v>1671</v>
      </c>
      <c r="B182" s="3"/>
      <c r="C182" s="4">
        <v>35423.98055555556</v>
      </c>
      <c r="D182" s="5">
        <v>35811.0</v>
      </c>
    </row>
    <row r="183">
      <c r="A183" s="2" t="s">
        <v>1672</v>
      </c>
      <c r="B183" s="3"/>
      <c r="C183" s="4">
        <v>35423.98055555556</v>
      </c>
      <c r="D183" s="5">
        <v>10275.0</v>
      </c>
    </row>
    <row r="184">
      <c r="A184" s="2" t="s">
        <v>1673</v>
      </c>
      <c r="B184" s="3"/>
      <c r="C184" s="4">
        <v>35423.98055555556</v>
      </c>
      <c r="D184" s="5">
        <v>7251.0</v>
      </c>
    </row>
    <row r="185">
      <c r="A185" s="2" t="s">
        <v>1674</v>
      </c>
      <c r="B185" s="3"/>
      <c r="C185" s="4">
        <v>35423.98055555556</v>
      </c>
      <c r="D185" s="5">
        <v>23116.0</v>
      </c>
    </row>
    <row r="186">
      <c r="A186" s="2" t="s">
        <v>1675</v>
      </c>
      <c r="B186" s="3"/>
      <c r="C186" s="4">
        <v>35423.98055555556</v>
      </c>
      <c r="D186" s="5">
        <v>23127.0</v>
      </c>
    </row>
    <row r="187">
      <c r="A187" s="2" t="s">
        <v>1676</v>
      </c>
      <c r="B187" s="3"/>
      <c r="C187" s="4">
        <v>35423.98055555556</v>
      </c>
      <c r="D187" s="5">
        <v>23164.0</v>
      </c>
    </row>
    <row r="188">
      <c r="A188" s="2" t="s">
        <v>1677</v>
      </c>
      <c r="B188" s="3"/>
      <c r="C188" s="4">
        <v>35423.98055555556</v>
      </c>
      <c r="D188" s="5">
        <v>22287.0</v>
      </c>
    </row>
    <row r="189">
      <c r="A189" s="2" t="s">
        <v>1678</v>
      </c>
      <c r="B189" s="3"/>
      <c r="C189" s="4">
        <v>35423.98055555556</v>
      </c>
      <c r="D189" s="5">
        <v>20948.0</v>
      </c>
    </row>
    <row r="190">
      <c r="A190" s="2" t="s">
        <v>1679</v>
      </c>
      <c r="B190" s="3"/>
      <c r="C190" s="4">
        <v>35423.98055555556</v>
      </c>
      <c r="D190" s="5">
        <v>4139.0</v>
      </c>
    </row>
    <row r="191">
      <c r="A191" s="2" t="s">
        <v>1680</v>
      </c>
      <c r="B191" s="3"/>
      <c r="C191" s="4">
        <v>35423.98055555556</v>
      </c>
      <c r="D191" s="5">
        <v>4157.0</v>
      </c>
    </row>
    <row r="192">
      <c r="A192" s="2" t="s">
        <v>1681</v>
      </c>
      <c r="B192" s="3"/>
      <c r="C192" s="4">
        <v>35423.98055555556</v>
      </c>
      <c r="D192" s="5">
        <v>6443.0</v>
      </c>
    </row>
    <row r="193">
      <c r="A193" s="2" t="s">
        <v>1682</v>
      </c>
      <c r="B193" s="3"/>
      <c r="C193" s="4">
        <v>35423.98055555556</v>
      </c>
      <c r="D193" s="5">
        <v>154385.0</v>
      </c>
    </row>
    <row r="194">
      <c r="A194" s="2" t="s">
        <v>1683</v>
      </c>
      <c r="B194" s="3"/>
      <c r="C194" s="4">
        <v>35423.98055555556</v>
      </c>
      <c r="D194" s="5">
        <v>140765.0</v>
      </c>
    </row>
    <row r="195">
      <c r="A195" s="2" t="s">
        <v>1684</v>
      </c>
      <c r="B195" s="3"/>
      <c r="C195" s="4">
        <v>35423.98055555556</v>
      </c>
      <c r="D195" s="5">
        <v>3978.0</v>
      </c>
    </row>
    <row r="196">
      <c r="A196" s="2" t="s">
        <v>1685</v>
      </c>
      <c r="B196" s="3"/>
      <c r="C196" s="4">
        <v>35423.98055555556</v>
      </c>
      <c r="D196" s="5">
        <v>5200.0</v>
      </c>
    </row>
    <row r="197">
      <c r="A197" s="2" t="s">
        <v>1686</v>
      </c>
      <c r="B197" s="3"/>
      <c r="C197" s="4">
        <v>35423.98055555556</v>
      </c>
      <c r="D197" s="5">
        <v>60253.0</v>
      </c>
    </row>
    <row r="198">
      <c r="A198" s="2" t="s">
        <v>1687</v>
      </c>
      <c r="B198" s="3"/>
      <c r="C198" s="4">
        <v>35423.98055555556</v>
      </c>
      <c r="D198" s="5">
        <v>20001.0</v>
      </c>
    </row>
    <row r="199">
      <c r="A199" s="2" t="s">
        <v>1688</v>
      </c>
      <c r="B199" s="3"/>
      <c r="C199" s="4">
        <v>35423.98055555556</v>
      </c>
      <c r="D199" s="5">
        <v>51048.0</v>
      </c>
    </row>
    <row r="200">
      <c r="A200" s="2" t="s">
        <v>1689</v>
      </c>
      <c r="B200" s="3"/>
      <c r="C200" s="4">
        <v>35423.98055555556</v>
      </c>
      <c r="D200" s="5">
        <v>16077.0</v>
      </c>
    </row>
    <row r="201">
      <c r="A201" s="2" t="s">
        <v>1690</v>
      </c>
      <c r="B201" s="3"/>
      <c r="C201" s="4">
        <v>35423.98055555556</v>
      </c>
      <c r="D201" s="5">
        <v>112194.0</v>
      </c>
    </row>
    <row r="202">
      <c r="A202" s="2" t="s">
        <v>1691</v>
      </c>
      <c r="B202" s="3"/>
      <c r="C202" s="4">
        <v>35423.98055555556</v>
      </c>
      <c r="D202" s="5">
        <v>117993.0</v>
      </c>
    </row>
    <row r="203">
      <c r="A203" s="2" t="s">
        <v>1692</v>
      </c>
      <c r="B203" s="3"/>
      <c r="C203" s="4">
        <v>35423.98055555556</v>
      </c>
      <c r="D203" s="5">
        <v>28259.0</v>
      </c>
    </row>
    <row r="204">
      <c r="A204" s="2" t="s">
        <v>1693</v>
      </c>
      <c r="B204" s="3"/>
      <c r="C204" s="4">
        <v>35423.98055555556</v>
      </c>
      <c r="D204" s="5">
        <v>87206.0</v>
      </c>
    </row>
    <row r="205">
      <c r="A205" s="2" t="s">
        <v>1694</v>
      </c>
      <c r="B205" s="3"/>
      <c r="C205" s="4">
        <v>35423.98055555556</v>
      </c>
      <c r="D205" s="5">
        <v>89499.0</v>
      </c>
    </row>
    <row r="206">
      <c r="A206" s="2" t="s">
        <v>1695</v>
      </c>
      <c r="B206" s="3"/>
      <c r="C206" s="4">
        <v>35423.98055555556</v>
      </c>
      <c r="D206" s="5">
        <v>29244.0</v>
      </c>
    </row>
    <row r="207">
      <c r="A207" s="2" t="s">
        <v>1696</v>
      </c>
      <c r="B207" s="3"/>
      <c r="C207" s="4">
        <v>35423.98055555556</v>
      </c>
      <c r="D207" s="5">
        <v>17729.0</v>
      </c>
    </row>
    <row r="208">
      <c r="A208" s="2" t="s">
        <v>1697</v>
      </c>
      <c r="B208" s="3"/>
      <c r="C208" s="4">
        <v>35423.98055555556</v>
      </c>
      <c r="D208" s="5">
        <v>8875.0</v>
      </c>
    </row>
    <row r="209">
      <c r="A209" s="2" t="s">
        <v>1698</v>
      </c>
      <c r="B209" s="3"/>
      <c r="C209" s="4">
        <v>35423.98055555556</v>
      </c>
      <c r="D209" s="5">
        <v>8875.0</v>
      </c>
    </row>
    <row r="210">
      <c r="A210" s="2" t="s">
        <v>1699</v>
      </c>
      <c r="B210" s="3"/>
      <c r="C210" s="4">
        <v>35423.98055555556</v>
      </c>
      <c r="D210" s="5">
        <v>19019.0</v>
      </c>
    </row>
    <row r="211">
      <c r="A211" s="2" t="s">
        <v>1700</v>
      </c>
      <c r="B211" s="3"/>
      <c r="C211" s="4">
        <v>35423.98055555556</v>
      </c>
      <c r="D211" s="5">
        <v>126605.0</v>
      </c>
    </row>
    <row r="212">
      <c r="A212" s="2" t="s">
        <v>1701</v>
      </c>
      <c r="B212" s="3"/>
      <c r="C212" s="4">
        <v>35423.98055555556</v>
      </c>
      <c r="D212" s="5">
        <v>23908.0</v>
      </c>
    </row>
    <row r="213">
      <c r="A213" s="2" t="s">
        <v>1702</v>
      </c>
      <c r="B213" s="3"/>
      <c r="C213" s="4">
        <v>35423.98055555556</v>
      </c>
      <c r="D213" s="5">
        <v>18665.0</v>
      </c>
    </row>
    <row r="214">
      <c r="A214" s="2" t="s">
        <v>1703</v>
      </c>
      <c r="B214" s="3"/>
      <c r="C214" s="4">
        <v>35423.98055555556</v>
      </c>
      <c r="D214" s="5">
        <v>14266.0</v>
      </c>
    </row>
    <row r="215">
      <c r="A215" s="2" t="s">
        <v>1704</v>
      </c>
      <c r="B215" s="3"/>
      <c r="C215" s="4">
        <v>35423.98055555556</v>
      </c>
      <c r="D215" s="5">
        <v>10515.0</v>
      </c>
    </row>
    <row r="216">
      <c r="A216" s="2" t="s">
        <v>1705</v>
      </c>
      <c r="B216" s="3"/>
      <c r="C216" s="4">
        <v>35423.98055555556</v>
      </c>
      <c r="D216" s="5">
        <v>15432.0</v>
      </c>
    </row>
    <row r="217">
      <c r="A217" s="2" t="s">
        <v>1706</v>
      </c>
      <c r="B217" s="3"/>
      <c r="C217" s="4">
        <v>35423.98055555556</v>
      </c>
      <c r="D217" s="5">
        <v>15636.0</v>
      </c>
    </row>
    <row r="218">
      <c r="A218" s="2" t="s">
        <v>1707</v>
      </c>
      <c r="B218" s="3"/>
      <c r="C218" s="4">
        <v>35423.98055555556</v>
      </c>
      <c r="D218" s="5">
        <v>24314.0</v>
      </c>
    </row>
    <row r="219">
      <c r="A219" s="2" t="s">
        <v>1708</v>
      </c>
      <c r="B219" s="3"/>
      <c r="C219" s="4">
        <v>35423.98055555556</v>
      </c>
      <c r="D219" s="5">
        <v>157979.0</v>
      </c>
    </row>
    <row r="220">
      <c r="A220" s="2" t="s">
        <v>1709</v>
      </c>
      <c r="B220" s="3"/>
      <c r="C220" s="4">
        <v>35423.98055555556</v>
      </c>
      <c r="D220" s="5">
        <v>41634.0</v>
      </c>
    </row>
    <row r="221">
      <c r="A221" s="2" t="s">
        <v>1710</v>
      </c>
      <c r="B221" s="3"/>
      <c r="C221" s="4">
        <v>35423.98055555556</v>
      </c>
      <c r="D221" s="5">
        <v>41637.0</v>
      </c>
    </row>
    <row r="222">
      <c r="A222" s="2" t="s">
        <v>1711</v>
      </c>
      <c r="B222" s="3"/>
      <c r="C222" s="4">
        <v>35423.98055555556</v>
      </c>
      <c r="D222" s="5">
        <v>41803.0</v>
      </c>
    </row>
    <row r="223">
      <c r="A223" s="2" t="s">
        <v>1712</v>
      </c>
      <c r="B223" s="3"/>
      <c r="C223" s="4">
        <v>35423.98055555556</v>
      </c>
      <c r="D223" s="5">
        <v>41798.0</v>
      </c>
    </row>
    <row r="224">
      <c r="A224" s="2" t="s">
        <v>1713</v>
      </c>
      <c r="B224" s="3"/>
      <c r="C224" s="4">
        <v>35423.98055555556</v>
      </c>
      <c r="D224" s="5">
        <v>8268.0</v>
      </c>
    </row>
    <row r="225">
      <c r="A225" s="2" t="s">
        <v>1714</v>
      </c>
      <c r="B225" s="3"/>
      <c r="C225" s="4">
        <v>35423.98055555556</v>
      </c>
      <c r="D225" s="5">
        <v>55205.0</v>
      </c>
    </row>
    <row r="226">
      <c r="A226" s="2" t="s">
        <v>1715</v>
      </c>
      <c r="B226" s="3"/>
      <c r="C226" s="4">
        <v>35423.98055555556</v>
      </c>
      <c r="D226" s="5">
        <v>13817.0</v>
      </c>
    </row>
    <row r="227">
      <c r="A227" s="2" t="s">
        <v>1716</v>
      </c>
      <c r="B227" s="3"/>
      <c r="C227" s="4">
        <v>35423.98055555556</v>
      </c>
      <c r="D227" s="5">
        <v>19172.0</v>
      </c>
    </row>
    <row r="228">
      <c r="A228" s="2" t="s">
        <v>1717</v>
      </c>
      <c r="B228" s="3"/>
      <c r="C228" s="4">
        <v>35423.98055555556</v>
      </c>
      <c r="D228" s="5">
        <v>49123.0</v>
      </c>
    </row>
    <row r="229">
      <c r="A229" s="2" t="s">
        <v>1718</v>
      </c>
      <c r="B229" s="3"/>
      <c r="C229" s="4">
        <v>35423.98055555556</v>
      </c>
      <c r="D229" s="5">
        <v>11739.0</v>
      </c>
    </row>
    <row r="230">
      <c r="A230" s="2" t="s">
        <v>1719</v>
      </c>
      <c r="B230" s="3"/>
      <c r="C230" s="4">
        <v>35423.98055555556</v>
      </c>
      <c r="D230" s="5">
        <v>12555.0</v>
      </c>
    </row>
    <row r="231">
      <c r="A231" s="2" t="s">
        <v>1720</v>
      </c>
      <c r="B231" s="3"/>
      <c r="C231" s="4">
        <v>35423.98055555556</v>
      </c>
      <c r="D231" s="5">
        <v>6397.0</v>
      </c>
    </row>
    <row r="232">
      <c r="A232" s="2" t="s">
        <v>1721</v>
      </c>
      <c r="B232" s="3"/>
      <c r="C232" s="4">
        <v>35423.98055555556</v>
      </c>
      <c r="D232" s="5">
        <v>159212.0</v>
      </c>
    </row>
    <row r="233">
      <c r="A233" s="2" t="s">
        <v>1722</v>
      </c>
      <c r="B233" s="3"/>
      <c r="C233" s="4">
        <v>35423.98055555556</v>
      </c>
      <c r="D233" s="5">
        <v>157851.0</v>
      </c>
    </row>
    <row r="234">
      <c r="A234" s="2" t="s">
        <v>1723</v>
      </c>
      <c r="B234" s="3"/>
      <c r="C234" s="4">
        <v>35423.98055555556</v>
      </c>
      <c r="D234" s="5">
        <v>157979.0</v>
      </c>
    </row>
    <row r="235">
      <c r="A235" s="2" t="s">
        <v>1724</v>
      </c>
      <c r="B235" s="3"/>
      <c r="C235" s="4">
        <v>35423.98055555556</v>
      </c>
      <c r="D235" s="5">
        <v>158165.0</v>
      </c>
    </row>
    <row r="236">
      <c r="A236" s="2" t="s">
        <v>1725</v>
      </c>
      <c r="B236" s="3"/>
      <c r="C236" s="4">
        <v>35423.98055555556</v>
      </c>
      <c r="D236" s="5">
        <v>7391.0</v>
      </c>
    </row>
    <row r="237">
      <c r="A237" s="2" t="s">
        <v>1726</v>
      </c>
      <c r="B237" s="3"/>
      <c r="C237" s="4">
        <v>35423.98055555556</v>
      </c>
      <c r="D237" s="5">
        <v>17205.0</v>
      </c>
    </row>
    <row r="238">
      <c r="A238" s="2" t="s">
        <v>1727</v>
      </c>
      <c r="B238" s="3"/>
      <c r="C238" s="4">
        <v>35423.98055555556</v>
      </c>
      <c r="D238" s="5">
        <v>20051.0</v>
      </c>
    </row>
    <row r="239">
      <c r="A239" s="2" t="s">
        <v>1728</v>
      </c>
      <c r="B239" s="3"/>
      <c r="C239" s="4">
        <v>35423.98055555556</v>
      </c>
      <c r="D239" s="5">
        <v>89940.0</v>
      </c>
    </row>
    <row r="240">
      <c r="A240" s="2" t="s">
        <v>1729</v>
      </c>
      <c r="B240" s="3"/>
      <c r="C240" s="4">
        <v>35423.98055555556</v>
      </c>
      <c r="D240" s="5">
        <v>89939.0</v>
      </c>
    </row>
    <row r="241">
      <c r="A241" s="2" t="s">
        <v>1730</v>
      </c>
      <c r="B241" s="3"/>
      <c r="C241" s="4">
        <v>35423.98055555556</v>
      </c>
      <c r="D241" s="5">
        <v>133594.0</v>
      </c>
    </row>
    <row r="242">
      <c r="A242" s="2" t="s">
        <v>1731</v>
      </c>
      <c r="B242" s="3"/>
      <c r="C242" s="4">
        <v>35423.98055555556</v>
      </c>
      <c r="D242" s="5">
        <v>111654.0</v>
      </c>
    </row>
    <row r="243">
      <c r="A243" s="2" t="s">
        <v>1732</v>
      </c>
      <c r="B243" s="3"/>
      <c r="C243" s="4">
        <v>35423.98055555556</v>
      </c>
      <c r="D243" s="5">
        <v>11097.0</v>
      </c>
    </row>
    <row r="244">
      <c r="A244" s="2" t="s">
        <v>1733</v>
      </c>
      <c r="B244" s="3"/>
      <c r="C244" s="4">
        <v>35423.98055555556</v>
      </c>
      <c r="D244" s="5">
        <v>11080.0</v>
      </c>
    </row>
    <row r="245">
      <c r="A245" s="2" t="s">
        <v>1734</v>
      </c>
      <c r="B245" s="3"/>
      <c r="C245" s="4">
        <v>35423.98055555556</v>
      </c>
      <c r="D245" s="5">
        <v>51691.0</v>
      </c>
    </row>
    <row r="246">
      <c r="A246" s="2" t="s">
        <v>1735</v>
      </c>
      <c r="B246" s="3"/>
      <c r="C246" s="4">
        <v>35423.98055555556</v>
      </c>
      <c r="D246" s="5">
        <v>41007.0</v>
      </c>
    </row>
    <row r="247">
      <c r="A247" s="2" t="s">
        <v>1736</v>
      </c>
      <c r="B247" s="3"/>
      <c r="C247" s="4">
        <v>35423.98055555556</v>
      </c>
      <c r="D247" s="5">
        <v>9440.0</v>
      </c>
    </row>
    <row r="248">
      <c r="A248" s="2" t="s">
        <v>1737</v>
      </c>
      <c r="B248" s="3"/>
      <c r="C248" s="4">
        <v>35423.98055555556</v>
      </c>
      <c r="D248" s="5">
        <v>4044.0</v>
      </c>
    </row>
    <row r="249">
      <c r="A249" s="2" t="s">
        <v>1738</v>
      </c>
      <c r="B249" s="3"/>
      <c r="C249" s="4">
        <v>35423.98055555556</v>
      </c>
      <c r="D249" s="5">
        <v>170184.0</v>
      </c>
    </row>
    <row r="250">
      <c r="A250" s="2" t="s">
        <v>1739</v>
      </c>
      <c r="B250" s="3"/>
      <c r="C250" s="4">
        <v>35423.98055555556</v>
      </c>
      <c r="D250" s="5">
        <v>12688.0</v>
      </c>
    </row>
    <row r="251">
      <c r="A251" s="2" t="s">
        <v>1740</v>
      </c>
      <c r="B251" s="3"/>
      <c r="C251" s="4">
        <v>35423.98055555556</v>
      </c>
      <c r="D251" s="5">
        <v>11716.0</v>
      </c>
    </row>
    <row r="252">
      <c r="A252" s="2" t="s">
        <v>1741</v>
      </c>
      <c r="B252" s="3"/>
      <c r="C252" s="4">
        <v>35423.98055555556</v>
      </c>
      <c r="D252" s="5">
        <v>11377.0</v>
      </c>
    </row>
    <row r="253">
      <c r="A253" s="2" t="s">
        <v>1742</v>
      </c>
      <c r="B253" s="3"/>
      <c r="C253" s="4">
        <v>35423.98055555556</v>
      </c>
      <c r="D253" s="5">
        <v>11449.0</v>
      </c>
    </row>
    <row r="254">
      <c r="A254" s="2" t="s">
        <v>1743</v>
      </c>
      <c r="B254" s="3"/>
      <c r="C254" s="4">
        <v>35423.98055555556</v>
      </c>
      <c r="D254" s="5">
        <v>38190.0</v>
      </c>
    </row>
    <row r="255">
      <c r="A255" s="2" t="s">
        <v>1744</v>
      </c>
      <c r="B255" s="3"/>
      <c r="C255" s="4">
        <v>35423.98055555556</v>
      </c>
      <c r="D255" s="5">
        <v>18063.0</v>
      </c>
    </row>
    <row r="256">
      <c r="A256" s="2" t="s">
        <v>1745</v>
      </c>
      <c r="B256" s="3"/>
      <c r="C256" s="4">
        <v>35423.98055555556</v>
      </c>
      <c r="D256" s="5">
        <v>17561.0</v>
      </c>
    </row>
    <row r="257">
      <c r="A257" s="2" t="s">
        <v>1746</v>
      </c>
      <c r="B257" s="3"/>
      <c r="C257" s="4">
        <v>35423.98055555556</v>
      </c>
      <c r="D257" s="5">
        <v>14168.0</v>
      </c>
    </row>
    <row r="258">
      <c r="A258" s="2" t="s">
        <v>1747</v>
      </c>
      <c r="B258" s="3"/>
      <c r="C258" s="4">
        <v>35423.98055555556</v>
      </c>
      <c r="D258" s="5">
        <v>6745.0</v>
      </c>
    </row>
    <row r="259">
      <c r="A259" s="2" t="s">
        <v>1748</v>
      </c>
      <c r="B259" s="3"/>
      <c r="C259" s="4">
        <v>35423.98055555556</v>
      </c>
      <c r="D259" s="5">
        <v>51133.0</v>
      </c>
    </row>
    <row r="260">
      <c r="A260" s="2" t="s">
        <v>1749</v>
      </c>
      <c r="B260" s="3"/>
      <c r="C260" s="4">
        <v>35423.98055555556</v>
      </c>
      <c r="D260" s="5">
        <v>19781.0</v>
      </c>
    </row>
    <row r="261">
      <c r="A261" s="2" t="s">
        <v>1750</v>
      </c>
      <c r="B261" s="3"/>
      <c r="C261" s="4">
        <v>35423.98055555556</v>
      </c>
      <c r="D261" s="5">
        <v>11223.0</v>
      </c>
    </row>
    <row r="262">
      <c r="A262" s="2" t="s">
        <v>1751</v>
      </c>
      <c r="B262" s="3"/>
      <c r="C262" s="4">
        <v>35423.98055555556</v>
      </c>
      <c r="D262" s="5">
        <v>49842.0</v>
      </c>
    </row>
    <row r="263">
      <c r="A263" s="2" t="s">
        <v>1752</v>
      </c>
      <c r="B263" s="3"/>
      <c r="C263" s="4">
        <v>35423.98055555556</v>
      </c>
      <c r="D263" s="5">
        <v>12546.0</v>
      </c>
    </row>
    <row r="264">
      <c r="A264" s="2" t="s">
        <v>1753</v>
      </c>
      <c r="B264" s="3"/>
      <c r="C264" s="4">
        <v>35423.98055555556</v>
      </c>
      <c r="D264" s="5">
        <v>13453.0</v>
      </c>
    </row>
    <row r="265">
      <c r="A265" s="2" t="s">
        <v>1754</v>
      </c>
      <c r="B265" s="3"/>
      <c r="C265" s="4">
        <v>35423.98055555556</v>
      </c>
      <c r="D265" s="5">
        <v>13301.0</v>
      </c>
    </row>
    <row r="266">
      <c r="A266" s="2" t="s">
        <v>1755</v>
      </c>
      <c r="B266" s="3"/>
      <c r="C266" s="4">
        <v>35423.98055555556</v>
      </c>
      <c r="D266" s="5">
        <v>11526.0</v>
      </c>
    </row>
    <row r="267">
      <c r="A267" s="2" t="s">
        <v>1756</v>
      </c>
      <c r="B267" s="3"/>
      <c r="C267" s="4">
        <v>35423.98055555556</v>
      </c>
      <c r="D267" s="5">
        <v>18556.0</v>
      </c>
    </row>
    <row r="268">
      <c r="A268" s="2" t="s">
        <v>1757</v>
      </c>
      <c r="B268" s="3"/>
      <c r="C268" s="4">
        <v>35423.98055555556</v>
      </c>
      <c r="D268" s="5">
        <v>88573.0</v>
      </c>
    </row>
    <row r="269">
      <c r="A269" s="2" t="s">
        <v>1758</v>
      </c>
      <c r="B269" s="3"/>
      <c r="C269" s="4">
        <v>35423.98055555556</v>
      </c>
      <c r="D269" s="5">
        <v>9226.0</v>
      </c>
    </row>
    <row r="270">
      <c r="A270" s="2" t="s">
        <v>1759</v>
      </c>
      <c r="B270" s="3"/>
      <c r="C270" s="4">
        <v>35423.98055555556</v>
      </c>
      <c r="D270" s="5">
        <v>26984.0</v>
      </c>
    </row>
    <row r="271">
      <c r="A271" s="2" t="s">
        <v>1760</v>
      </c>
      <c r="B271" s="3"/>
      <c r="C271" s="4">
        <v>35423.98055555556</v>
      </c>
      <c r="D271" s="5">
        <v>59005.0</v>
      </c>
    </row>
    <row r="272">
      <c r="A272" s="2" t="s">
        <v>1761</v>
      </c>
      <c r="B272" s="3"/>
      <c r="C272" s="4">
        <v>35423.98055555556</v>
      </c>
      <c r="D272" s="5">
        <v>69721.0</v>
      </c>
    </row>
    <row r="273">
      <c r="A273" s="2" t="s">
        <v>1762</v>
      </c>
      <c r="B273" s="3"/>
      <c r="C273" s="4">
        <v>35423.98055555556</v>
      </c>
      <c r="D273" s="5">
        <v>69826.0</v>
      </c>
    </row>
    <row r="274">
      <c r="A274" s="2" t="s">
        <v>1763</v>
      </c>
      <c r="B274" s="3"/>
      <c r="C274" s="4">
        <v>35423.98055555556</v>
      </c>
      <c r="D274" s="5">
        <v>53018.0</v>
      </c>
    </row>
    <row r="275">
      <c r="A275" s="2" t="s">
        <v>1764</v>
      </c>
      <c r="B275" s="3"/>
      <c r="C275" s="4">
        <v>35423.98055555556</v>
      </c>
      <c r="D275" s="5">
        <v>78105.0</v>
      </c>
    </row>
    <row r="276">
      <c r="A276" s="2" t="s">
        <v>1765</v>
      </c>
      <c r="B276" s="3"/>
      <c r="C276" s="4">
        <v>35423.98055555556</v>
      </c>
      <c r="D276" s="5">
        <v>14569.0</v>
      </c>
    </row>
    <row r="277">
      <c r="A277" s="2" t="s">
        <v>1766</v>
      </c>
      <c r="B277" s="3"/>
      <c r="C277" s="4">
        <v>35423.98055555556</v>
      </c>
      <c r="D277" s="5">
        <v>18630.0</v>
      </c>
    </row>
    <row r="278">
      <c r="A278" s="2" t="s">
        <v>1767</v>
      </c>
      <c r="B278" s="3"/>
      <c r="C278" s="4">
        <v>35423.98055555556</v>
      </c>
      <c r="D278" s="5">
        <v>98736.0</v>
      </c>
    </row>
    <row r="279">
      <c r="A279" s="2" t="s">
        <v>1768</v>
      </c>
      <c r="B279" s="3"/>
      <c r="C279" s="4">
        <v>35423.98055555556</v>
      </c>
      <c r="D279" s="5">
        <v>98631.0</v>
      </c>
    </row>
    <row r="280">
      <c r="A280" s="2" t="s">
        <v>1769</v>
      </c>
      <c r="B280" s="3"/>
      <c r="C280" s="4">
        <v>35423.98055555556</v>
      </c>
      <c r="D280" s="5">
        <v>119879.0</v>
      </c>
    </row>
    <row r="281">
      <c r="A281" s="2" t="s">
        <v>1770</v>
      </c>
      <c r="B281" s="3"/>
      <c r="C281" s="4">
        <v>35423.98055555556</v>
      </c>
      <c r="D281" s="5">
        <v>119647.0</v>
      </c>
    </row>
    <row r="282">
      <c r="A282" s="2" t="s">
        <v>1771</v>
      </c>
      <c r="B282" s="3"/>
      <c r="C282" s="4">
        <v>35423.98055555556</v>
      </c>
      <c r="D282" s="5">
        <v>13552.0</v>
      </c>
    </row>
    <row r="283">
      <c r="A283" s="2" t="s">
        <v>1772</v>
      </c>
      <c r="B283" s="3"/>
      <c r="C283" s="4">
        <v>35423.98055555556</v>
      </c>
      <c r="D283" s="5">
        <v>71351.0</v>
      </c>
    </row>
    <row r="284">
      <c r="A284" s="2" t="s">
        <v>1773</v>
      </c>
      <c r="B284" s="3"/>
      <c r="C284" s="4">
        <v>35423.98055555556</v>
      </c>
      <c r="D284" s="5">
        <v>296022.0</v>
      </c>
    </row>
    <row r="285">
      <c r="A285" s="2" t="s">
        <v>1774</v>
      </c>
      <c r="B285" s="3"/>
      <c r="C285" s="4">
        <v>35423.98055555556</v>
      </c>
      <c r="D285" s="5">
        <v>23626.0</v>
      </c>
    </row>
    <row r="286">
      <c r="A286" s="2" t="s">
        <v>1775</v>
      </c>
      <c r="B286" s="3"/>
      <c r="C286" s="4">
        <v>35423.98055555556</v>
      </c>
      <c r="D286" s="5">
        <v>6757.0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</hyperlinks>
  <drawing r:id="rId28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1776</v>
      </c>
      <c r="B3" s="3"/>
      <c r="C3" s="4">
        <v>35423.98055555556</v>
      </c>
      <c r="D3" s="5">
        <v>1778.0</v>
      </c>
    </row>
    <row r="4">
      <c r="A4" s="2" t="s">
        <v>1777</v>
      </c>
      <c r="B4" s="3"/>
      <c r="C4" s="4">
        <v>35423.98055555556</v>
      </c>
      <c r="D4" s="5">
        <v>1914.0</v>
      </c>
    </row>
    <row r="5">
      <c r="A5" s="2" t="s">
        <v>1778</v>
      </c>
      <c r="B5" s="3"/>
      <c r="C5" s="4">
        <v>35423.98055555556</v>
      </c>
      <c r="D5" s="5">
        <v>2906.0</v>
      </c>
    </row>
    <row r="6">
      <c r="A6" s="2" t="s">
        <v>1779</v>
      </c>
      <c r="B6" s="3"/>
      <c r="C6" s="4">
        <v>35423.98055555556</v>
      </c>
      <c r="D6" s="5">
        <v>2793.0</v>
      </c>
    </row>
    <row r="7">
      <c r="A7" s="2" t="s">
        <v>1780</v>
      </c>
      <c r="B7" s="3"/>
      <c r="C7" s="4">
        <v>35423.98055555556</v>
      </c>
      <c r="D7" s="5">
        <v>2838.0</v>
      </c>
    </row>
    <row r="8">
      <c r="A8" s="2" t="s">
        <v>1781</v>
      </c>
      <c r="B8" s="3"/>
      <c r="C8" s="4">
        <v>35423.98055555556</v>
      </c>
      <c r="D8" s="5">
        <v>2791.0</v>
      </c>
    </row>
    <row r="9">
      <c r="A9" s="2" t="s">
        <v>1782</v>
      </c>
      <c r="B9" s="3"/>
      <c r="C9" s="4">
        <v>35423.98055555556</v>
      </c>
      <c r="D9" s="5">
        <v>1964.0</v>
      </c>
    </row>
    <row r="10">
      <c r="A10" s="2" t="s">
        <v>1783</v>
      </c>
      <c r="B10" s="3"/>
      <c r="C10" s="4">
        <v>35423.98055555556</v>
      </c>
      <c r="D10" s="5">
        <v>1959.0</v>
      </c>
    </row>
    <row r="11">
      <c r="A11" s="2" t="s">
        <v>1784</v>
      </c>
      <c r="B11" s="3"/>
      <c r="C11" s="4">
        <v>35423.98055555556</v>
      </c>
      <c r="D11" s="5">
        <v>2830.0</v>
      </c>
    </row>
    <row r="12">
      <c r="A12" s="2" t="s">
        <v>1785</v>
      </c>
      <c r="B12" s="3"/>
      <c r="C12" s="4">
        <v>35423.98055555556</v>
      </c>
      <c r="D12" s="5">
        <v>1959.0</v>
      </c>
    </row>
    <row r="13">
      <c r="A13" s="2" t="s">
        <v>1786</v>
      </c>
      <c r="B13" s="3"/>
      <c r="C13" s="4">
        <v>35423.98055555556</v>
      </c>
      <c r="D13" s="5">
        <v>2863.0</v>
      </c>
    </row>
    <row r="14">
      <c r="A14" s="2" t="s">
        <v>1787</v>
      </c>
      <c r="B14" s="3"/>
      <c r="C14" s="4">
        <v>35423.98055555556</v>
      </c>
      <c r="D14" s="5">
        <v>2834.0</v>
      </c>
    </row>
    <row r="15">
      <c r="A15" s="2" t="s">
        <v>1788</v>
      </c>
      <c r="B15" s="3"/>
      <c r="C15" s="4">
        <v>35423.98055555556</v>
      </c>
      <c r="D15" s="5">
        <v>2826.0</v>
      </c>
    </row>
    <row r="16">
      <c r="A16" s="2" t="s">
        <v>1789</v>
      </c>
      <c r="B16" s="3"/>
      <c r="C16" s="4">
        <v>35423.98055555556</v>
      </c>
      <c r="D16" s="5">
        <v>2703.0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</hyperlink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1790</v>
      </c>
      <c r="B3" s="3"/>
      <c r="C3" s="4">
        <v>35423.98055555556</v>
      </c>
      <c r="D3" s="5">
        <v>76096.0</v>
      </c>
    </row>
    <row r="4">
      <c r="A4" s="2" t="s">
        <v>1791</v>
      </c>
      <c r="B4" s="3"/>
      <c r="C4" s="4">
        <v>35423.98055555556</v>
      </c>
      <c r="D4" s="5">
        <v>37307.0</v>
      </c>
    </row>
    <row r="5">
      <c r="A5" s="2" t="s">
        <v>1792</v>
      </c>
      <c r="B5" s="3"/>
      <c r="C5" s="4">
        <v>35423.98055555556</v>
      </c>
      <c r="D5" s="5">
        <v>98674.0</v>
      </c>
    </row>
    <row r="6">
      <c r="A6" s="2" t="s">
        <v>1793</v>
      </c>
      <c r="B6" s="3"/>
      <c r="C6" s="4">
        <v>35423.98055555556</v>
      </c>
      <c r="D6" s="5">
        <v>43242.0</v>
      </c>
    </row>
    <row r="7">
      <c r="A7" s="2" t="s">
        <v>1794</v>
      </c>
      <c r="B7" s="3"/>
      <c r="C7" s="4">
        <v>35423.98055555556</v>
      </c>
      <c r="D7" s="5">
        <v>124694.0</v>
      </c>
    </row>
    <row r="8">
      <c r="A8" s="2" t="s">
        <v>1795</v>
      </c>
      <c r="B8" s="3"/>
      <c r="C8" s="4">
        <v>35423.98055555556</v>
      </c>
      <c r="D8" s="5">
        <v>122886.0</v>
      </c>
    </row>
    <row r="9">
      <c r="A9" s="2" t="s">
        <v>1796</v>
      </c>
      <c r="B9" s="3"/>
      <c r="C9" s="4">
        <v>35423.98055555556</v>
      </c>
      <c r="D9" s="5">
        <v>140816.0</v>
      </c>
    </row>
    <row r="10">
      <c r="A10" s="2" t="s">
        <v>1797</v>
      </c>
      <c r="B10" s="3"/>
      <c r="C10" s="4">
        <v>35423.98055555556</v>
      </c>
      <c r="D10" s="5">
        <v>142414.0</v>
      </c>
    </row>
    <row r="11">
      <c r="A11" s="2" t="s">
        <v>1798</v>
      </c>
      <c r="B11" s="3"/>
      <c r="C11" s="4">
        <v>35423.98055555556</v>
      </c>
      <c r="D11" s="5">
        <v>115113.0</v>
      </c>
    </row>
    <row r="12">
      <c r="A12" s="2" t="s">
        <v>1799</v>
      </c>
      <c r="B12" s="3"/>
      <c r="C12" s="4">
        <v>35423.98055555556</v>
      </c>
      <c r="D12" s="5">
        <v>100050.0</v>
      </c>
    </row>
    <row r="13">
      <c r="A13" s="2" t="s">
        <v>1800</v>
      </c>
      <c r="B13" s="3"/>
      <c r="C13" s="4">
        <v>35423.98055555556</v>
      </c>
      <c r="D13" s="5">
        <v>37161.0</v>
      </c>
    </row>
    <row r="14">
      <c r="A14" s="2" t="s">
        <v>1801</v>
      </c>
      <c r="B14" s="3"/>
      <c r="C14" s="4">
        <v>35423.98055555556</v>
      </c>
      <c r="D14" s="5">
        <v>61023.0</v>
      </c>
    </row>
    <row r="15">
      <c r="A15" s="2" t="s">
        <v>1802</v>
      </c>
      <c r="B15" s="3"/>
      <c r="C15" s="4">
        <v>35423.98055555556</v>
      </c>
      <c r="D15" s="5">
        <v>58295.0</v>
      </c>
    </row>
    <row r="16">
      <c r="A16" s="2" t="s">
        <v>1803</v>
      </c>
      <c r="B16" s="3"/>
      <c r="C16" s="4">
        <v>35423.98055555556</v>
      </c>
      <c r="D16" s="5">
        <v>46150.0</v>
      </c>
    </row>
    <row r="17">
      <c r="A17" s="2" t="s">
        <v>1804</v>
      </c>
      <c r="B17" s="3"/>
      <c r="C17" s="4">
        <v>35423.98055555556</v>
      </c>
      <c r="D17" s="5">
        <v>257718.0</v>
      </c>
    </row>
    <row r="18">
      <c r="A18" s="2" t="s">
        <v>1805</v>
      </c>
      <c r="B18" s="3"/>
      <c r="C18" s="4">
        <v>35423.98055555556</v>
      </c>
      <c r="D18" s="5">
        <v>36765.0</v>
      </c>
    </row>
    <row r="19">
      <c r="A19" s="2" t="s">
        <v>1806</v>
      </c>
      <c r="B19" s="3"/>
      <c r="C19" s="4">
        <v>35423.98055555556</v>
      </c>
      <c r="D19" s="5">
        <v>63955.0</v>
      </c>
    </row>
    <row r="20">
      <c r="A20" s="2" t="s">
        <v>1807</v>
      </c>
      <c r="B20" s="3"/>
      <c r="C20" s="4">
        <v>35423.98055555556</v>
      </c>
      <c r="D20" s="5">
        <v>38808.0</v>
      </c>
    </row>
    <row r="21">
      <c r="A21" s="2" t="s">
        <v>1808</v>
      </c>
      <c r="B21" s="3"/>
      <c r="C21" s="4">
        <v>35423.98055555556</v>
      </c>
      <c r="D21" s="5">
        <v>82238.0</v>
      </c>
    </row>
    <row r="22">
      <c r="A22" s="2" t="s">
        <v>1809</v>
      </c>
      <c r="B22" s="3"/>
      <c r="C22" s="4">
        <v>35423.98055555556</v>
      </c>
      <c r="D22" s="5">
        <v>8362.0</v>
      </c>
    </row>
    <row r="23">
      <c r="A23" s="2" t="s">
        <v>1810</v>
      </c>
      <c r="B23" s="3"/>
      <c r="C23" s="4">
        <v>35423.98055555556</v>
      </c>
      <c r="D23" s="5">
        <v>100123.0</v>
      </c>
    </row>
    <row r="24">
      <c r="A24" s="2" t="s">
        <v>1811</v>
      </c>
      <c r="B24" s="3"/>
      <c r="C24" s="4">
        <v>35423.98055555556</v>
      </c>
      <c r="D24" s="5">
        <v>99153.0</v>
      </c>
    </row>
    <row r="25">
      <c r="A25" s="2" t="s">
        <v>1812</v>
      </c>
      <c r="B25" s="3"/>
      <c r="C25" s="4">
        <v>35423.98055555556</v>
      </c>
      <c r="D25" s="5">
        <v>98441.0</v>
      </c>
    </row>
    <row r="26">
      <c r="A26" s="2" t="s">
        <v>1813</v>
      </c>
      <c r="B26" s="3"/>
      <c r="C26" s="4">
        <v>35423.98055555556</v>
      </c>
      <c r="D26" s="5">
        <v>98354.0</v>
      </c>
    </row>
    <row r="27">
      <c r="A27" s="2" t="s">
        <v>1814</v>
      </c>
      <c r="B27" s="3"/>
      <c r="C27" s="4">
        <v>35423.98055555556</v>
      </c>
      <c r="D27" s="5">
        <v>74200.0</v>
      </c>
    </row>
    <row r="28">
      <c r="A28" s="2" t="s">
        <v>1815</v>
      </c>
      <c r="B28" s="3"/>
      <c r="C28" s="4">
        <v>35423.98055555556</v>
      </c>
      <c r="D28" s="5">
        <v>76172.0</v>
      </c>
    </row>
    <row r="29">
      <c r="A29" s="2" t="s">
        <v>1816</v>
      </c>
      <c r="B29" s="3"/>
      <c r="C29" s="4">
        <v>35423.98055555556</v>
      </c>
      <c r="D29" s="5">
        <v>123682.0</v>
      </c>
    </row>
    <row r="30">
      <c r="A30" s="2" t="s">
        <v>1817</v>
      </c>
      <c r="B30" s="3"/>
      <c r="C30" s="4">
        <v>35423.98055555556</v>
      </c>
      <c r="D30" s="5">
        <v>192181.0</v>
      </c>
    </row>
    <row r="31">
      <c r="A31" s="2" t="s">
        <v>1818</v>
      </c>
      <c r="B31" s="3"/>
      <c r="C31" s="4">
        <v>35423.98055555556</v>
      </c>
      <c r="D31" s="5">
        <v>31570.0</v>
      </c>
    </row>
    <row r="32">
      <c r="A32" s="2" t="s">
        <v>1819</v>
      </c>
      <c r="B32" s="3"/>
      <c r="C32" s="4">
        <v>35423.98055555556</v>
      </c>
      <c r="D32" s="5">
        <v>83489.0</v>
      </c>
    </row>
    <row r="33">
      <c r="A33" s="2" t="s">
        <v>1820</v>
      </c>
      <c r="B33" s="3"/>
      <c r="C33" s="4">
        <v>35423.98055555556</v>
      </c>
      <c r="D33" s="5">
        <v>67287.0</v>
      </c>
    </row>
    <row r="34">
      <c r="A34" s="2" t="s">
        <v>1821</v>
      </c>
      <c r="B34" s="3"/>
      <c r="C34" s="4">
        <v>35423.98055555556</v>
      </c>
      <c r="D34" s="5">
        <v>63428.0</v>
      </c>
    </row>
    <row r="35">
      <c r="A35" s="2" t="s">
        <v>1822</v>
      </c>
      <c r="B35" s="3"/>
      <c r="C35" s="4">
        <v>35423.98055555556</v>
      </c>
      <c r="D35" s="5">
        <v>63832.0</v>
      </c>
    </row>
    <row r="36">
      <c r="A36" s="2" t="s">
        <v>1823</v>
      </c>
      <c r="B36" s="3"/>
      <c r="C36" s="4">
        <v>35423.98055555556</v>
      </c>
      <c r="D36" s="5">
        <v>40967.0</v>
      </c>
    </row>
    <row r="37">
      <c r="A37" s="2" t="s">
        <v>1824</v>
      </c>
      <c r="B37" s="3"/>
      <c r="C37" s="4">
        <v>35423.98055555556</v>
      </c>
      <c r="D37" s="5">
        <v>91536.0</v>
      </c>
    </row>
    <row r="38">
      <c r="A38" s="2" t="s">
        <v>1825</v>
      </c>
      <c r="B38" s="3"/>
      <c r="C38" s="4">
        <v>35423.98055555556</v>
      </c>
      <c r="D38" s="5">
        <v>171241.0</v>
      </c>
    </row>
    <row r="39">
      <c r="A39" s="2" t="s">
        <v>1826</v>
      </c>
      <c r="B39" s="3"/>
      <c r="C39" s="4">
        <v>35423.98055555556</v>
      </c>
      <c r="D39" s="5">
        <v>118671.0</v>
      </c>
    </row>
    <row r="40">
      <c r="A40" s="2" t="s">
        <v>1827</v>
      </c>
      <c r="B40" s="3"/>
      <c r="C40" s="4">
        <v>35423.98055555556</v>
      </c>
      <c r="D40" s="5">
        <v>176781.0</v>
      </c>
    </row>
    <row r="41">
      <c r="A41" s="2" t="s">
        <v>1828</v>
      </c>
      <c r="B41" s="3"/>
      <c r="C41" s="4">
        <v>35423.98055555556</v>
      </c>
      <c r="D41" s="5">
        <v>166240.0</v>
      </c>
    </row>
    <row r="42">
      <c r="A42" s="2" t="s">
        <v>1829</v>
      </c>
      <c r="B42" s="3"/>
      <c r="C42" s="4">
        <v>35423.98055555556</v>
      </c>
      <c r="D42" s="5">
        <v>166259.0</v>
      </c>
    </row>
    <row r="43">
      <c r="A43" s="2" t="s">
        <v>1830</v>
      </c>
      <c r="B43" s="3"/>
      <c r="C43" s="4">
        <v>35423.98055555556</v>
      </c>
      <c r="D43" s="5">
        <v>166235.0</v>
      </c>
    </row>
    <row r="44">
      <c r="A44" s="2" t="s">
        <v>1831</v>
      </c>
      <c r="B44" s="3"/>
      <c r="C44" s="4">
        <v>35423.98055555556</v>
      </c>
      <c r="D44" s="5">
        <v>166273.0</v>
      </c>
    </row>
    <row r="45">
      <c r="A45" s="2" t="s">
        <v>1832</v>
      </c>
      <c r="B45" s="3"/>
      <c r="C45" s="4">
        <v>35423.98055555556</v>
      </c>
      <c r="D45" s="5">
        <v>46201.0</v>
      </c>
    </row>
    <row r="46">
      <c r="A46" s="2" t="s">
        <v>1833</v>
      </c>
      <c r="B46" s="3"/>
      <c r="C46" s="4">
        <v>35423.98055555556</v>
      </c>
      <c r="D46" s="5">
        <v>90066.0</v>
      </c>
    </row>
    <row r="47">
      <c r="A47" s="2" t="s">
        <v>1834</v>
      </c>
      <c r="B47" s="3"/>
      <c r="C47" s="4">
        <v>35423.98055555556</v>
      </c>
      <c r="D47" s="5">
        <v>175385.0</v>
      </c>
    </row>
    <row r="48">
      <c r="A48" s="2" t="s">
        <v>1835</v>
      </c>
      <c r="B48" s="3"/>
      <c r="C48" s="4">
        <v>35423.98055555556</v>
      </c>
      <c r="D48" s="5">
        <v>90179.0</v>
      </c>
    </row>
    <row r="49">
      <c r="A49" s="2" t="s">
        <v>1836</v>
      </c>
      <c r="B49" s="3"/>
      <c r="C49" s="4">
        <v>35423.98055555556</v>
      </c>
      <c r="D49" s="5">
        <v>62288.0</v>
      </c>
    </row>
    <row r="50">
      <c r="A50" s="2" t="s">
        <v>1837</v>
      </c>
      <c r="B50" s="3"/>
      <c r="C50" s="4">
        <v>35423.98055555556</v>
      </c>
      <c r="D50" s="5">
        <v>62301.0</v>
      </c>
    </row>
    <row r="51">
      <c r="A51" s="2" t="s">
        <v>1838</v>
      </c>
      <c r="B51" s="3"/>
      <c r="C51" s="4">
        <v>35423.98055555556</v>
      </c>
      <c r="D51" s="5">
        <v>83803.0</v>
      </c>
    </row>
    <row r="52">
      <c r="A52" s="2" t="s">
        <v>1839</v>
      </c>
      <c r="B52" s="3"/>
      <c r="C52" s="4">
        <v>35423.98055555556</v>
      </c>
      <c r="D52" s="5">
        <v>84200.0</v>
      </c>
    </row>
    <row r="53">
      <c r="A53" s="2" t="s">
        <v>1840</v>
      </c>
      <c r="B53" s="3"/>
      <c r="C53" s="4">
        <v>35423.98055555556</v>
      </c>
      <c r="D53" s="5">
        <v>48056.0</v>
      </c>
    </row>
    <row r="54">
      <c r="A54" s="2" t="s">
        <v>1841</v>
      </c>
      <c r="B54" s="3"/>
      <c r="C54" s="4">
        <v>35423.98055555556</v>
      </c>
      <c r="D54" s="5">
        <v>48287.0</v>
      </c>
    </row>
    <row r="55">
      <c r="A55" s="2" t="s">
        <v>1842</v>
      </c>
      <c r="B55" s="3"/>
      <c r="C55" s="4">
        <v>35423.98055555556</v>
      </c>
      <c r="D55" s="5">
        <v>200534.0</v>
      </c>
    </row>
    <row r="56">
      <c r="A56" s="2" t="s">
        <v>1843</v>
      </c>
      <c r="B56" s="3"/>
      <c r="C56" s="4">
        <v>35423.98055555556</v>
      </c>
      <c r="D56" s="5">
        <v>10165.0</v>
      </c>
    </row>
    <row r="57">
      <c r="A57" s="2" t="s">
        <v>1844</v>
      </c>
      <c r="B57" s="3"/>
      <c r="C57" s="4">
        <v>35423.98055555556</v>
      </c>
      <c r="D57" s="5">
        <v>12001.0</v>
      </c>
    </row>
    <row r="58">
      <c r="A58" s="2" t="s">
        <v>1845</v>
      </c>
      <c r="B58" s="3"/>
      <c r="C58" s="4">
        <v>35423.98055555556</v>
      </c>
      <c r="D58" s="5">
        <v>11651.0</v>
      </c>
    </row>
    <row r="59">
      <c r="A59" s="2" t="s">
        <v>1846</v>
      </c>
      <c r="B59" s="3"/>
      <c r="C59" s="4">
        <v>35423.98055555556</v>
      </c>
      <c r="D59" s="5">
        <v>72639.0</v>
      </c>
    </row>
    <row r="60">
      <c r="A60" s="2" t="s">
        <v>1847</v>
      </c>
      <c r="B60" s="3"/>
      <c r="C60" s="4">
        <v>35423.98055555556</v>
      </c>
      <c r="D60" s="5">
        <v>72503.0</v>
      </c>
    </row>
    <row r="61">
      <c r="A61" s="2" t="s">
        <v>1848</v>
      </c>
      <c r="B61" s="3"/>
      <c r="C61" s="4">
        <v>35423.98055555556</v>
      </c>
      <c r="D61" s="5">
        <v>71265.0</v>
      </c>
    </row>
    <row r="62">
      <c r="A62" s="2" t="s">
        <v>1849</v>
      </c>
      <c r="B62" s="3"/>
      <c r="C62" s="4">
        <v>35423.98055555556</v>
      </c>
      <c r="D62" s="5">
        <v>45627.0</v>
      </c>
    </row>
    <row r="63">
      <c r="A63" s="2" t="s">
        <v>1850</v>
      </c>
      <c r="B63" s="3"/>
      <c r="C63" s="4">
        <v>35423.98055555556</v>
      </c>
      <c r="D63" s="5">
        <v>45644.0</v>
      </c>
    </row>
    <row r="64">
      <c r="A64" s="2" t="s">
        <v>1851</v>
      </c>
      <c r="B64" s="3"/>
      <c r="C64" s="4">
        <v>35423.98055555556</v>
      </c>
      <c r="D64" s="5">
        <v>46526.0</v>
      </c>
    </row>
    <row r="65">
      <c r="A65" s="2" t="s">
        <v>1852</v>
      </c>
      <c r="B65" s="3"/>
      <c r="C65" s="4">
        <v>35423.98055555556</v>
      </c>
      <c r="D65" s="5">
        <v>121519.0</v>
      </c>
    </row>
    <row r="66">
      <c r="A66" s="2" t="s">
        <v>1853</v>
      </c>
      <c r="B66" s="3"/>
      <c r="C66" s="4">
        <v>35423.98055555556</v>
      </c>
      <c r="D66" s="5">
        <v>156765.0</v>
      </c>
    </row>
    <row r="67">
      <c r="A67" s="2" t="s">
        <v>1854</v>
      </c>
      <c r="B67" s="3"/>
      <c r="C67" s="4">
        <v>35423.98055555556</v>
      </c>
      <c r="D67" s="5">
        <v>156746.0</v>
      </c>
    </row>
    <row r="68">
      <c r="A68" s="2" t="s">
        <v>1855</v>
      </c>
      <c r="B68" s="3"/>
      <c r="C68" s="4">
        <v>35423.98055555556</v>
      </c>
      <c r="D68" s="5">
        <v>119852.0</v>
      </c>
    </row>
    <row r="69">
      <c r="A69" s="2" t="s">
        <v>1856</v>
      </c>
      <c r="B69" s="3"/>
      <c r="C69" s="4">
        <v>35423.98055555556</v>
      </c>
      <c r="D69" s="5">
        <v>143481.0</v>
      </c>
    </row>
    <row r="70">
      <c r="A70" s="2" t="s">
        <v>1857</v>
      </c>
      <c r="B70" s="3"/>
      <c r="C70" s="4">
        <v>35423.98055555556</v>
      </c>
      <c r="D70" s="5">
        <v>16279.0</v>
      </c>
    </row>
    <row r="71">
      <c r="A71" s="2" t="s">
        <v>1858</v>
      </c>
      <c r="B71" s="3"/>
      <c r="C71" s="4">
        <v>35423.98055555556</v>
      </c>
      <c r="D71" s="5">
        <v>11983.0</v>
      </c>
    </row>
    <row r="72">
      <c r="A72" s="2" t="s">
        <v>1859</v>
      </c>
      <c r="B72" s="3"/>
      <c r="C72" s="4">
        <v>35423.98055555556</v>
      </c>
      <c r="D72" s="5">
        <v>239601.0</v>
      </c>
    </row>
    <row r="73">
      <c r="A73" s="2" t="s">
        <v>1860</v>
      </c>
      <c r="B73" s="3"/>
      <c r="C73" s="4">
        <v>35423.98055555556</v>
      </c>
      <c r="D73" s="5">
        <v>264428.0</v>
      </c>
    </row>
    <row r="74">
      <c r="A74" s="2" t="s">
        <v>1861</v>
      </c>
      <c r="B74" s="3"/>
      <c r="C74" s="4">
        <v>35423.98055555556</v>
      </c>
      <c r="D74" s="5">
        <v>177260.0</v>
      </c>
    </row>
    <row r="75">
      <c r="A75" s="2" t="s">
        <v>1862</v>
      </c>
      <c r="B75" s="3"/>
      <c r="C75" s="4">
        <v>35423.98055555556</v>
      </c>
      <c r="D75" s="5">
        <v>177254.0</v>
      </c>
    </row>
    <row r="76">
      <c r="A76" s="2" t="s">
        <v>1863</v>
      </c>
      <c r="B76" s="3"/>
      <c r="C76" s="4">
        <v>35423.98055555556</v>
      </c>
      <c r="D76" s="5">
        <v>217210.0</v>
      </c>
    </row>
    <row r="77">
      <c r="A77" s="2" t="s">
        <v>1864</v>
      </c>
      <c r="B77" s="3"/>
      <c r="C77" s="4">
        <v>35423.98055555556</v>
      </c>
      <c r="D77" s="5">
        <v>49913.0</v>
      </c>
    </row>
    <row r="78">
      <c r="A78" s="2" t="s">
        <v>1865</v>
      </c>
      <c r="B78" s="3"/>
      <c r="C78" s="4">
        <v>35423.98055555556</v>
      </c>
      <c r="D78" s="5">
        <v>112435.0</v>
      </c>
    </row>
    <row r="79">
      <c r="A79" s="2" t="s">
        <v>1866</v>
      </c>
      <c r="B79" s="3"/>
      <c r="C79" s="4">
        <v>35423.98055555556</v>
      </c>
      <c r="D79" s="5">
        <v>15682.0</v>
      </c>
    </row>
    <row r="80">
      <c r="A80" s="2" t="s">
        <v>1867</v>
      </c>
      <c r="B80" s="3"/>
      <c r="C80" s="4">
        <v>35423.98055555556</v>
      </c>
      <c r="D80" s="5">
        <v>11658.0</v>
      </c>
    </row>
    <row r="81">
      <c r="A81" s="2" t="s">
        <v>1868</v>
      </c>
      <c r="B81" s="3"/>
      <c r="C81" s="4">
        <v>35423.98055555556</v>
      </c>
      <c r="D81" s="5">
        <v>11867.0</v>
      </c>
    </row>
    <row r="82">
      <c r="A82" s="2" t="s">
        <v>1869</v>
      </c>
      <c r="B82" s="3"/>
      <c r="C82" s="4">
        <v>35423.98055555556</v>
      </c>
      <c r="D82" s="5">
        <v>78262.0</v>
      </c>
    </row>
    <row r="83">
      <c r="A83" s="2" t="s">
        <v>1870</v>
      </c>
      <c r="B83" s="3"/>
      <c r="C83" s="4">
        <v>35423.98055555556</v>
      </c>
      <c r="D83" s="5">
        <v>75599.0</v>
      </c>
    </row>
    <row r="84">
      <c r="A84" s="2" t="s">
        <v>1871</v>
      </c>
      <c r="B84" s="3"/>
      <c r="C84" s="4">
        <v>35423.98055555556</v>
      </c>
      <c r="D84" s="5">
        <v>46260.0</v>
      </c>
    </row>
    <row r="85">
      <c r="A85" s="2" t="s">
        <v>1872</v>
      </c>
      <c r="B85" s="3"/>
      <c r="C85" s="4">
        <v>35423.98055555556</v>
      </c>
      <c r="D85" s="5">
        <v>46273.0</v>
      </c>
    </row>
    <row r="86">
      <c r="A86" s="2" t="s">
        <v>1873</v>
      </c>
      <c r="B86" s="3"/>
      <c r="C86" s="4">
        <v>35423.98055555556</v>
      </c>
      <c r="D86" s="5">
        <v>80653.0</v>
      </c>
    </row>
    <row r="87">
      <c r="A87" s="2" t="s">
        <v>1874</v>
      </c>
      <c r="B87" s="3"/>
      <c r="C87" s="4">
        <v>35423.98055555556</v>
      </c>
      <c r="D87" s="5">
        <v>143200.0</v>
      </c>
    </row>
    <row r="88">
      <c r="A88" s="2" t="s">
        <v>1875</v>
      </c>
      <c r="B88" s="3"/>
      <c r="C88" s="4">
        <v>35423.98055555556</v>
      </c>
      <c r="D88" s="5">
        <v>93909.0</v>
      </c>
    </row>
    <row r="89">
      <c r="A89" s="2" t="s">
        <v>1876</v>
      </c>
      <c r="B89" s="3"/>
      <c r="C89" s="4">
        <v>35423.98055555556</v>
      </c>
      <c r="D89" s="5">
        <v>176352.0</v>
      </c>
    </row>
    <row r="90">
      <c r="A90" s="2" t="s">
        <v>1877</v>
      </c>
      <c r="B90" s="3"/>
      <c r="C90" s="4">
        <v>35423.98055555556</v>
      </c>
      <c r="D90" s="5">
        <v>183179.0</v>
      </c>
    </row>
    <row r="91">
      <c r="A91" s="2" t="s">
        <v>1878</v>
      </c>
      <c r="B91" s="3"/>
      <c r="C91" s="4">
        <v>35423.98055555556</v>
      </c>
      <c r="D91" s="5">
        <v>45356.0</v>
      </c>
    </row>
    <row r="92">
      <c r="A92" s="2" t="s">
        <v>1879</v>
      </c>
      <c r="B92" s="3"/>
      <c r="C92" s="4">
        <v>35423.98055555556</v>
      </c>
      <c r="D92" s="5">
        <v>44711.0</v>
      </c>
    </row>
    <row r="93">
      <c r="A93" s="2" t="s">
        <v>1880</v>
      </c>
      <c r="B93" s="3"/>
      <c r="C93" s="4">
        <v>35423.98055555556</v>
      </c>
      <c r="D93" s="5">
        <v>44966.0</v>
      </c>
    </row>
    <row r="94">
      <c r="A94" s="2" t="s">
        <v>1881</v>
      </c>
      <c r="B94" s="3"/>
      <c r="C94" s="4">
        <v>35423.98055555556</v>
      </c>
      <c r="D94" s="5">
        <v>45399.0</v>
      </c>
    </row>
    <row r="95">
      <c r="A95" s="2" t="s">
        <v>1882</v>
      </c>
      <c r="B95" s="3"/>
      <c r="C95" s="4">
        <v>35423.98055555556</v>
      </c>
      <c r="D95" s="5">
        <v>55739.0</v>
      </c>
    </row>
    <row r="96">
      <c r="A96" s="2" t="s">
        <v>1883</v>
      </c>
      <c r="B96" s="3"/>
      <c r="C96" s="4">
        <v>35423.98055555556</v>
      </c>
      <c r="D96" s="5">
        <v>184726.0</v>
      </c>
    </row>
    <row r="97">
      <c r="A97" s="2" t="s">
        <v>1884</v>
      </c>
      <c r="B97" s="3"/>
      <c r="C97" s="4">
        <v>35423.98055555556</v>
      </c>
      <c r="D97" s="5">
        <v>184809.0</v>
      </c>
    </row>
    <row r="98">
      <c r="A98" s="2" t="s">
        <v>1885</v>
      </c>
      <c r="B98" s="3"/>
      <c r="C98" s="4">
        <v>35423.98055555556</v>
      </c>
      <c r="D98" s="5">
        <v>184765.0</v>
      </c>
    </row>
    <row r="99">
      <c r="A99" s="2" t="s">
        <v>1886</v>
      </c>
      <c r="B99" s="3"/>
      <c r="C99" s="4">
        <v>35423.98055555556</v>
      </c>
      <c r="D99" s="5">
        <v>71692.0</v>
      </c>
    </row>
    <row r="100">
      <c r="A100" s="2" t="s">
        <v>1887</v>
      </c>
      <c r="B100" s="3"/>
      <c r="C100" s="4">
        <v>35423.98055555556</v>
      </c>
      <c r="D100" s="5">
        <v>13316.0</v>
      </c>
    </row>
    <row r="101">
      <c r="A101" s="2" t="s">
        <v>1888</v>
      </c>
      <c r="B101" s="3"/>
      <c r="C101" s="4">
        <v>35423.98055555556</v>
      </c>
      <c r="D101" s="5">
        <v>14413.0</v>
      </c>
    </row>
    <row r="102">
      <c r="A102" s="2" t="s">
        <v>1889</v>
      </c>
      <c r="B102" s="3"/>
      <c r="C102" s="4">
        <v>35423.98055555556</v>
      </c>
      <c r="D102" s="5">
        <v>72530.0</v>
      </c>
    </row>
    <row r="103">
      <c r="A103" s="2" t="s">
        <v>1890</v>
      </c>
      <c r="B103" s="3"/>
      <c r="C103" s="4">
        <v>35423.98055555556</v>
      </c>
      <c r="D103" s="5">
        <v>25208.0</v>
      </c>
    </row>
    <row r="104">
      <c r="A104" s="2" t="s">
        <v>1891</v>
      </c>
      <c r="B104" s="3"/>
      <c r="C104" s="4">
        <v>35423.98055555556</v>
      </c>
      <c r="D104" s="5">
        <v>20298.0</v>
      </c>
    </row>
    <row r="105">
      <c r="A105" s="2" t="s">
        <v>1892</v>
      </c>
      <c r="B105" s="3"/>
      <c r="C105" s="4">
        <v>35423.98055555556</v>
      </c>
      <c r="D105" s="5">
        <v>26572.0</v>
      </c>
    </row>
    <row r="106">
      <c r="A106" s="2" t="s">
        <v>1893</v>
      </c>
      <c r="B106" s="3"/>
      <c r="C106" s="4">
        <v>35423.98055555556</v>
      </c>
      <c r="D106" s="5">
        <v>29941.0</v>
      </c>
    </row>
    <row r="107">
      <c r="A107" s="2" t="s">
        <v>1894</v>
      </c>
      <c r="B107" s="3"/>
      <c r="C107" s="4">
        <v>35423.98055555556</v>
      </c>
      <c r="D107" s="5">
        <v>34243.0</v>
      </c>
    </row>
    <row r="108">
      <c r="A108" s="2" t="s">
        <v>1895</v>
      </c>
      <c r="B108" s="3"/>
      <c r="C108" s="4">
        <v>35423.98055555556</v>
      </c>
      <c r="D108" s="5">
        <v>39504.0</v>
      </c>
    </row>
    <row r="109">
      <c r="A109" s="2" t="s">
        <v>1896</v>
      </c>
      <c r="B109" s="3"/>
      <c r="C109" s="4">
        <v>35423.98055555556</v>
      </c>
      <c r="D109" s="5">
        <v>74630.0</v>
      </c>
    </row>
    <row r="110">
      <c r="A110" s="2" t="s">
        <v>1897</v>
      </c>
      <c r="B110" s="3"/>
      <c r="C110" s="4">
        <v>35423.98055555556</v>
      </c>
      <c r="D110" s="5">
        <v>75026.0</v>
      </c>
    </row>
    <row r="111">
      <c r="A111" s="2" t="s">
        <v>1898</v>
      </c>
      <c r="B111" s="3"/>
      <c r="C111" s="4">
        <v>35423.98055555556</v>
      </c>
      <c r="D111" s="5">
        <v>74046.0</v>
      </c>
    </row>
    <row r="112">
      <c r="A112" s="2" t="s">
        <v>1899</v>
      </c>
      <c r="B112" s="3"/>
      <c r="C112" s="4">
        <v>35423.98055555556</v>
      </c>
      <c r="D112" s="5">
        <v>40152.0</v>
      </c>
    </row>
    <row r="113">
      <c r="A113" s="2" t="s">
        <v>1900</v>
      </c>
      <c r="B113" s="3"/>
      <c r="C113" s="4">
        <v>35423.98055555556</v>
      </c>
      <c r="D113" s="5">
        <v>123289.0</v>
      </c>
    </row>
    <row r="114">
      <c r="A114" s="2" t="s">
        <v>1901</v>
      </c>
      <c r="B114" s="3"/>
      <c r="C114" s="4">
        <v>35423.98055555556</v>
      </c>
      <c r="D114" s="5">
        <v>44809.0</v>
      </c>
    </row>
    <row r="115">
      <c r="A115" s="2" t="s">
        <v>1902</v>
      </c>
      <c r="B115" s="3"/>
      <c r="C115" s="4">
        <v>35423.98055555556</v>
      </c>
      <c r="D115" s="5">
        <v>94479.0</v>
      </c>
    </row>
    <row r="116">
      <c r="A116" s="2" t="s">
        <v>1903</v>
      </c>
      <c r="B116" s="3"/>
      <c r="C116" s="4">
        <v>35423.98055555556</v>
      </c>
      <c r="D116" s="5">
        <v>139237.0</v>
      </c>
    </row>
    <row r="117">
      <c r="A117" s="2" t="s">
        <v>1904</v>
      </c>
      <c r="B117" s="3"/>
      <c r="C117" s="4">
        <v>35423.98055555556</v>
      </c>
      <c r="D117" s="5">
        <v>140133.0</v>
      </c>
    </row>
    <row r="118">
      <c r="A118" s="2" t="s">
        <v>1905</v>
      </c>
      <c r="B118" s="3"/>
      <c r="C118" s="4">
        <v>35423.98055555556</v>
      </c>
      <c r="D118" s="5">
        <v>90404.0</v>
      </c>
    </row>
    <row r="119">
      <c r="A119" s="2" t="s">
        <v>1906</v>
      </c>
      <c r="B119" s="3"/>
      <c r="C119" s="4">
        <v>35423.98055555556</v>
      </c>
      <c r="D119" s="5">
        <v>92121.0</v>
      </c>
    </row>
    <row r="120">
      <c r="A120" s="2" t="s">
        <v>1907</v>
      </c>
      <c r="B120" s="3"/>
      <c r="C120" s="4">
        <v>35423.98055555556</v>
      </c>
      <c r="D120" s="5">
        <v>57545.0</v>
      </c>
    </row>
    <row r="121">
      <c r="A121" s="2" t="s">
        <v>1908</v>
      </c>
      <c r="B121" s="3"/>
      <c r="C121" s="4">
        <v>35423.98055555556</v>
      </c>
      <c r="D121" s="5">
        <v>33679.0</v>
      </c>
    </row>
    <row r="122">
      <c r="A122" s="2" t="s">
        <v>1909</v>
      </c>
      <c r="B122" s="3"/>
      <c r="C122" s="4">
        <v>35423.98055555556</v>
      </c>
      <c r="D122" s="5">
        <v>263579.0</v>
      </c>
    </row>
    <row r="123">
      <c r="A123" s="2" t="s">
        <v>1910</v>
      </c>
      <c r="B123" s="3"/>
      <c r="C123" s="4">
        <v>35423.98055555556</v>
      </c>
      <c r="D123" s="5">
        <v>283885.0</v>
      </c>
    </row>
    <row r="124">
      <c r="A124" s="2" t="s">
        <v>1911</v>
      </c>
      <c r="B124" s="3"/>
      <c r="C124" s="4">
        <v>35423.98055555556</v>
      </c>
      <c r="D124" s="5">
        <v>41181.0</v>
      </c>
    </row>
    <row r="125">
      <c r="A125" s="2" t="s">
        <v>1912</v>
      </c>
      <c r="B125" s="3"/>
      <c r="C125" s="4">
        <v>35423.98055555556</v>
      </c>
      <c r="D125" s="5">
        <v>75177.0</v>
      </c>
    </row>
    <row r="126">
      <c r="A126" s="2" t="s">
        <v>1913</v>
      </c>
      <c r="B126" s="3"/>
      <c r="C126" s="4">
        <v>35423.98055555556</v>
      </c>
      <c r="D126" s="5">
        <v>90135.0</v>
      </c>
    </row>
    <row r="127">
      <c r="A127" s="2" t="s">
        <v>1914</v>
      </c>
      <c r="B127" s="3"/>
      <c r="C127" s="4">
        <v>35423.98055555556</v>
      </c>
      <c r="D127" s="5">
        <v>70230.0</v>
      </c>
    </row>
    <row r="128">
      <c r="A128" s="2" t="s">
        <v>1915</v>
      </c>
      <c r="B128" s="3"/>
      <c r="C128" s="4">
        <v>35423.98055555556</v>
      </c>
      <c r="D128" s="5">
        <v>84160.0</v>
      </c>
    </row>
    <row r="129">
      <c r="A129" s="2" t="s">
        <v>1916</v>
      </c>
      <c r="B129" s="3"/>
      <c r="C129" s="4">
        <v>35423.98055555556</v>
      </c>
      <c r="D129" s="5">
        <v>84219.0</v>
      </c>
    </row>
    <row r="130">
      <c r="A130" s="2" t="s">
        <v>1917</v>
      </c>
      <c r="B130" s="3"/>
      <c r="C130" s="4">
        <v>35423.98055555556</v>
      </c>
      <c r="D130" s="5">
        <v>75494.0</v>
      </c>
    </row>
    <row r="131">
      <c r="A131" s="2" t="s">
        <v>1918</v>
      </c>
      <c r="B131" s="3"/>
      <c r="C131" s="4">
        <v>35423.98055555556</v>
      </c>
      <c r="D131" s="5">
        <v>75447.0</v>
      </c>
    </row>
    <row r="132">
      <c r="A132" s="2" t="s">
        <v>1919</v>
      </c>
      <c r="B132" s="3"/>
      <c r="C132" s="4">
        <v>35423.98055555556</v>
      </c>
      <c r="D132" s="5">
        <v>37669.0</v>
      </c>
    </row>
    <row r="133">
      <c r="A133" s="2" t="s">
        <v>1920</v>
      </c>
      <c r="B133" s="3"/>
      <c r="C133" s="4">
        <v>35423.98055555556</v>
      </c>
      <c r="D133" s="5">
        <v>52555.0</v>
      </c>
    </row>
    <row r="134">
      <c r="A134" s="2" t="s">
        <v>1921</v>
      </c>
      <c r="B134" s="3"/>
      <c r="C134" s="4">
        <v>35423.98055555556</v>
      </c>
      <c r="D134" s="5">
        <v>52388.0</v>
      </c>
    </row>
    <row r="135">
      <c r="A135" s="2" t="s">
        <v>1922</v>
      </c>
      <c r="B135" s="3"/>
      <c r="C135" s="4">
        <v>35423.98055555556</v>
      </c>
      <c r="D135" s="5">
        <v>204887.0</v>
      </c>
    </row>
    <row r="136">
      <c r="A136" s="2" t="s">
        <v>1923</v>
      </c>
      <c r="B136" s="3"/>
      <c r="C136" s="4">
        <v>35423.98055555556</v>
      </c>
      <c r="D136" s="5">
        <v>85845.0</v>
      </c>
    </row>
    <row r="137">
      <c r="A137" s="2" t="s">
        <v>1924</v>
      </c>
      <c r="B137" s="3"/>
      <c r="C137" s="4">
        <v>35423.98055555556</v>
      </c>
      <c r="D137" s="5">
        <v>75620.0</v>
      </c>
    </row>
    <row r="138">
      <c r="A138" s="2" t="s">
        <v>1925</v>
      </c>
      <c r="B138" s="3"/>
      <c r="C138" s="4">
        <v>35423.98055555556</v>
      </c>
      <c r="D138" s="5">
        <v>75668.0</v>
      </c>
    </row>
    <row r="139">
      <c r="A139" s="2" t="s">
        <v>1926</v>
      </c>
      <c r="B139" s="3"/>
      <c r="C139" s="4">
        <v>35423.98055555556</v>
      </c>
      <c r="D139" s="5">
        <v>97692.0</v>
      </c>
    </row>
    <row r="140">
      <c r="A140" s="2" t="s">
        <v>1927</v>
      </c>
      <c r="B140" s="3"/>
      <c r="C140" s="4">
        <v>35423.98055555556</v>
      </c>
      <c r="D140" s="5">
        <v>63593.0</v>
      </c>
    </row>
    <row r="141">
      <c r="A141" s="2" t="s">
        <v>1928</v>
      </c>
      <c r="B141" s="3"/>
      <c r="C141" s="4">
        <v>35423.98055555556</v>
      </c>
      <c r="D141" s="5">
        <v>149594.0</v>
      </c>
    </row>
    <row r="142">
      <c r="A142" s="2" t="s">
        <v>1929</v>
      </c>
      <c r="B142" s="3"/>
      <c r="C142" s="4">
        <v>35423.98055555556</v>
      </c>
      <c r="D142" s="5">
        <v>149625.0</v>
      </c>
    </row>
    <row r="143">
      <c r="A143" s="2" t="s">
        <v>1930</v>
      </c>
      <c r="B143" s="3"/>
      <c r="C143" s="4">
        <v>35423.98055555556</v>
      </c>
      <c r="D143" s="5">
        <v>293062.0</v>
      </c>
    </row>
    <row r="144">
      <c r="A144" s="2" t="s">
        <v>1931</v>
      </c>
      <c r="B144" s="3"/>
      <c r="C144" s="4">
        <v>35423.98055555556</v>
      </c>
      <c r="D144" s="5">
        <v>307107.0</v>
      </c>
    </row>
    <row r="145">
      <c r="A145" s="2" t="s">
        <v>1932</v>
      </c>
      <c r="B145" s="3"/>
      <c r="C145" s="4">
        <v>35423.98055555556</v>
      </c>
      <c r="D145" s="5">
        <v>53461.0</v>
      </c>
    </row>
    <row r="146">
      <c r="A146" s="2" t="s">
        <v>1933</v>
      </c>
      <c r="B146" s="3"/>
      <c r="C146" s="4">
        <v>35423.98055555556</v>
      </c>
      <c r="D146" s="5">
        <v>53457.0</v>
      </c>
    </row>
    <row r="147">
      <c r="A147" s="2" t="s">
        <v>1934</v>
      </c>
      <c r="B147" s="3"/>
      <c r="C147" s="4">
        <v>35423.98055555556</v>
      </c>
      <c r="D147" s="5">
        <v>20611.0</v>
      </c>
    </row>
    <row r="148">
      <c r="A148" s="2" t="s">
        <v>1935</v>
      </c>
      <c r="B148" s="3"/>
      <c r="C148" s="4">
        <v>35423.98055555556</v>
      </c>
      <c r="D148" s="5">
        <v>154446.0</v>
      </c>
    </row>
    <row r="149">
      <c r="A149" s="2" t="s">
        <v>1936</v>
      </c>
      <c r="B149" s="3"/>
      <c r="C149" s="4">
        <v>35423.98055555556</v>
      </c>
      <c r="D149" s="5">
        <v>58217.0</v>
      </c>
    </row>
    <row r="150">
      <c r="A150" s="2" t="s">
        <v>1937</v>
      </c>
      <c r="B150" s="3"/>
      <c r="C150" s="4">
        <v>35423.98055555556</v>
      </c>
      <c r="D150" s="5">
        <v>31841.0</v>
      </c>
    </row>
    <row r="151">
      <c r="A151" s="2" t="s">
        <v>1938</v>
      </c>
      <c r="B151" s="3"/>
      <c r="C151" s="4">
        <v>35423.98055555556</v>
      </c>
      <c r="D151" s="5">
        <v>61915.0</v>
      </c>
    </row>
    <row r="152">
      <c r="A152" s="2" t="s">
        <v>1939</v>
      </c>
      <c r="B152" s="3"/>
      <c r="C152" s="4">
        <v>35423.98055555556</v>
      </c>
      <c r="D152" s="5">
        <v>44567.0</v>
      </c>
    </row>
    <row r="153">
      <c r="A153" s="2" t="s">
        <v>1940</v>
      </c>
      <c r="B153" s="3"/>
      <c r="C153" s="4">
        <v>35423.98055555556</v>
      </c>
      <c r="D153" s="5">
        <v>53261.0</v>
      </c>
    </row>
    <row r="154">
      <c r="A154" s="2" t="s">
        <v>1941</v>
      </c>
      <c r="B154" s="3"/>
      <c r="C154" s="4">
        <v>35423.98055555556</v>
      </c>
      <c r="D154" s="5">
        <v>53963.0</v>
      </c>
    </row>
    <row r="155">
      <c r="A155" s="2" t="s">
        <v>1942</v>
      </c>
      <c r="B155" s="3"/>
      <c r="C155" s="4">
        <v>35423.98055555556</v>
      </c>
      <c r="D155" s="5">
        <v>73301.0</v>
      </c>
    </row>
    <row r="156">
      <c r="A156" s="2" t="s">
        <v>1943</v>
      </c>
      <c r="B156" s="3"/>
      <c r="C156" s="4">
        <v>35423.98055555556</v>
      </c>
      <c r="D156" s="5">
        <v>166518.0</v>
      </c>
    </row>
    <row r="157">
      <c r="A157" s="2" t="s">
        <v>1944</v>
      </c>
      <c r="B157" s="3"/>
      <c r="C157" s="4">
        <v>35423.98055555556</v>
      </c>
      <c r="D157" s="5">
        <v>29911.0</v>
      </c>
    </row>
    <row r="158">
      <c r="A158" s="2" t="s">
        <v>1945</v>
      </c>
      <c r="B158" s="3"/>
      <c r="C158" s="4">
        <v>35423.98055555556</v>
      </c>
      <c r="D158" s="5">
        <v>29900.0</v>
      </c>
    </row>
    <row r="159">
      <c r="A159" s="2" t="s">
        <v>1946</v>
      </c>
      <c r="B159" s="3"/>
      <c r="C159" s="4">
        <v>35423.98055555556</v>
      </c>
      <c r="D159" s="5">
        <v>113050.0</v>
      </c>
    </row>
    <row r="160">
      <c r="A160" s="2" t="s">
        <v>1947</v>
      </c>
      <c r="B160" s="3"/>
      <c r="C160" s="4">
        <v>35423.98055555556</v>
      </c>
      <c r="D160" s="5">
        <v>113545.0</v>
      </c>
    </row>
    <row r="161">
      <c r="A161" s="2" t="s">
        <v>1948</v>
      </c>
      <c r="B161" s="3"/>
      <c r="C161" s="4">
        <v>35423.98055555556</v>
      </c>
      <c r="D161" s="5">
        <v>179635.0</v>
      </c>
    </row>
    <row r="162">
      <c r="A162" s="2" t="s">
        <v>1949</v>
      </c>
      <c r="B162" s="3"/>
      <c r="C162" s="4">
        <v>35423.98055555556</v>
      </c>
      <c r="D162" s="5">
        <v>181019.0</v>
      </c>
    </row>
    <row r="163">
      <c r="A163" s="2" t="s">
        <v>1950</v>
      </c>
      <c r="B163" s="3"/>
      <c r="C163" s="4">
        <v>35423.98055555556</v>
      </c>
      <c r="D163" s="5">
        <v>107906.0</v>
      </c>
    </row>
    <row r="164">
      <c r="A164" s="2" t="s">
        <v>1951</v>
      </c>
      <c r="B164" s="3"/>
      <c r="C164" s="4">
        <v>35423.98055555556</v>
      </c>
      <c r="D164" s="5">
        <v>107901.0</v>
      </c>
    </row>
    <row r="165">
      <c r="A165" s="2" t="s">
        <v>1952</v>
      </c>
      <c r="B165" s="3"/>
      <c r="C165" s="4">
        <v>35423.98055555556</v>
      </c>
      <c r="D165" s="5">
        <v>354032.0</v>
      </c>
    </row>
    <row r="166">
      <c r="A166" s="2" t="s">
        <v>1953</v>
      </c>
      <c r="B166" s="3"/>
      <c r="C166" s="4">
        <v>35423.98055555556</v>
      </c>
      <c r="D166" s="5">
        <v>76544.0</v>
      </c>
    </row>
    <row r="167">
      <c r="A167" s="2" t="s">
        <v>1954</v>
      </c>
      <c r="B167" s="3"/>
      <c r="C167" s="4">
        <v>35423.98055555556</v>
      </c>
      <c r="D167" s="5">
        <v>74756.0</v>
      </c>
    </row>
    <row r="168">
      <c r="A168" s="2" t="s">
        <v>1955</v>
      </c>
      <c r="B168" s="3"/>
      <c r="C168" s="4">
        <v>35423.98055555556</v>
      </c>
      <c r="D168" s="5">
        <v>78878.0</v>
      </c>
    </row>
    <row r="169">
      <c r="A169" s="2" t="s">
        <v>1956</v>
      </c>
      <c r="B169" s="3"/>
      <c r="C169" s="4">
        <v>35423.98055555556</v>
      </c>
      <c r="D169" s="5">
        <v>121970.0</v>
      </c>
    </row>
    <row r="170">
      <c r="A170" s="2" t="s">
        <v>1957</v>
      </c>
      <c r="B170" s="3"/>
      <c r="C170" s="4">
        <v>35423.98055555556</v>
      </c>
      <c r="D170" s="5">
        <v>121969.0</v>
      </c>
    </row>
    <row r="171">
      <c r="A171" s="2" t="s">
        <v>1958</v>
      </c>
      <c r="B171" s="3"/>
      <c r="C171" s="4">
        <v>35423.98055555556</v>
      </c>
      <c r="D171" s="5">
        <v>129775.0</v>
      </c>
    </row>
    <row r="172">
      <c r="A172" s="2" t="s">
        <v>1959</v>
      </c>
      <c r="B172" s="3"/>
      <c r="C172" s="4">
        <v>35423.98055555556</v>
      </c>
      <c r="D172" s="5">
        <v>62388.0</v>
      </c>
    </row>
    <row r="173">
      <c r="A173" s="2" t="s">
        <v>1960</v>
      </c>
      <c r="B173" s="3"/>
      <c r="C173" s="4">
        <v>35423.98055555556</v>
      </c>
      <c r="D173" s="5">
        <v>62389.0</v>
      </c>
    </row>
    <row r="174">
      <c r="A174" s="2" t="s">
        <v>1961</v>
      </c>
      <c r="B174" s="3"/>
      <c r="C174" s="4">
        <v>35423.98055555556</v>
      </c>
      <c r="D174" s="5">
        <v>64760.0</v>
      </c>
    </row>
    <row r="175">
      <c r="A175" s="2" t="s">
        <v>1962</v>
      </c>
      <c r="B175" s="3"/>
      <c r="C175" s="4">
        <v>35423.98055555556</v>
      </c>
      <c r="D175" s="5">
        <v>71835.0</v>
      </c>
    </row>
    <row r="176">
      <c r="A176" s="2" t="s">
        <v>1963</v>
      </c>
      <c r="B176" s="3"/>
      <c r="C176" s="4">
        <v>35423.98055555556</v>
      </c>
      <c r="D176" s="5">
        <v>14282.0</v>
      </c>
    </row>
    <row r="177">
      <c r="A177" s="2" t="s">
        <v>1964</v>
      </c>
      <c r="B177" s="3"/>
      <c r="C177" s="4">
        <v>35423.98055555556</v>
      </c>
      <c r="D177" s="5">
        <v>31774.0</v>
      </c>
    </row>
    <row r="178">
      <c r="A178" s="2" t="s">
        <v>1965</v>
      </c>
      <c r="B178" s="3"/>
      <c r="C178" s="4">
        <v>35423.98055555556</v>
      </c>
      <c r="D178" s="5">
        <v>172907.0</v>
      </c>
    </row>
    <row r="179">
      <c r="A179" s="2" t="s">
        <v>1966</v>
      </c>
      <c r="B179" s="3"/>
      <c r="C179" s="4">
        <v>35423.98055555556</v>
      </c>
      <c r="D179" s="5">
        <v>173474.0</v>
      </c>
    </row>
    <row r="180">
      <c r="A180" s="2" t="s">
        <v>1967</v>
      </c>
      <c r="B180" s="3"/>
      <c r="C180" s="4">
        <v>35423.98055555556</v>
      </c>
      <c r="D180" s="5">
        <v>172937.0</v>
      </c>
    </row>
    <row r="181">
      <c r="A181" s="2" t="s">
        <v>1968</v>
      </c>
      <c r="B181" s="3"/>
      <c r="C181" s="4">
        <v>35423.98055555556</v>
      </c>
      <c r="D181" s="5">
        <v>48898.0</v>
      </c>
    </row>
    <row r="182">
      <c r="A182" s="2" t="s">
        <v>1969</v>
      </c>
      <c r="B182" s="3"/>
      <c r="C182" s="4">
        <v>35423.98055555556</v>
      </c>
      <c r="D182" s="5">
        <v>91853.0</v>
      </c>
    </row>
    <row r="183">
      <c r="A183" s="2" t="s">
        <v>1970</v>
      </c>
      <c r="B183" s="3"/>
      <c r="C183" s="4">
        <v>35423.98055555556</v>
      </c>
      <c r="D183" s="5">
        <v>176019.0</v>
      </c>
    </row>
    <row r="184">
      <c r="A184" s="2" t="s">
        <v>1971</v>
      </c>
      <c r="B184" s="3"/>
      <c r="C184" s="4">
        <v>35423.98055555556</v>
      </c>
      <c r="D184" s="5">
        <v>82004.0</v>
      </c>
    </row>
    <row r="185">
      <c r="A185" s="2" t="s">
        <v>1972</v>
      </c>
      <c r="B185" s="3"/>
      <c r="C185" s="4">
        <v>35423.98055555556</v>
      </c>
      <c r="D185" s="5">
        <v>33641.0</v>
      </c>
    </row>
    <row r="186">
      <c r="A186" s="2" t="s">
        <v>1973</v>
      </c>
      <c r="B186" s="3"/>
      <c r="C186" s="4">
        <v>35423.98055555556</v>
      </c>
      <c r="D186" s="5">
        <v>14707.0</v>
      </c>
    </row>
    <row r="187">
      <c r="A187" s="2" t="s">
        <v>1974</v>
      </c>
      <c r="B187" s="3"/>
      <c r="C187" s="4">
        <v>35423.98055555556</v>
      </c>
      <c r="D187" s="5">
        <v>79642.0</v>
      </c>
    </row>
    <row r="188">
      <c r="A188" s="2" t="s">
        <v>1975</v>
      </c>
      <c r="B188" s="3"/>
      <c r="C188" s="4">
        <v>35423.98055555556</v>
      </c>
      <c r="D188" s="5">
        <v>79618.0</v>
      </c>
    </row>
    <row r="189">
      <c r="A189" s="2" t="s">
        <v>1976</v>
      </c>
      <c r="B189" s="3"/>
      <c r="C189" s="4">
        <v>35423.98055555556</v>
      </c>
      <c r="D189" s="5">
        <v>77430.0</v>
      </c>
    </row>
    <row r="190">
      <c r="A190" s="2" t="s">
        <v>1977</v>
      </c>
      <c r="B190" s="3"/>
      <c r="C190" s="4">
        <v>35423.98055555556</v>
      </c>
      <c r="D190" s="5">
        <v>72760.0</v>
      </c>
    </row>
    <row r="191">
      <c r="A191" s="2" t="s">
        <v>1978</v>
      </c>
      <c r="B191" s="3"/>
      <c r="C191" s="4">
        <v>35423.98055555556</v>
      </c>
      <c r="D191" s="5">
        <v>69421.0</v>
      </c>
    </row>
    <row r="192">
      <c r="A192" s="2" t="s">
        <v>1979</v>
      </c>
      <c r="B192" s="3"/>
      <c r="C192" s="4">
        <v>35423.98055555556</v>
      </c>
      <c r="D192" s="5">
        <v>34964.0</v>
      </c>
    </row>
    <row r="193">
      <c r="A193" s="2" t="s">
        <v>1980</v>
      </c>
      <c r="B193" s="3"/>
      <c r="C193" s="4">
        <v>35423.98055555556</v>
      </c>
      <c r="D193" s="5">
        <v>66178.0</v>
      </c>
    </row>
    <row r="194">
      <c r="A194" s="2" t="s">
        <v>1981</v>
      </c>
      <c r="B194" s="3"/>
      <c r="C194" s="4">
        <v>35423.98055555556</v>
      </c>
      <c r="D194" s="5">
        <v>34993.0</v>
      </c>
    </row>
    <row r="195">
      <c r="A195" s="2" t="s">
        <v>1982</v>
      </c>
      <c r="B195" s="3"/>
      <c r="C195" s="4">
        <v>35423.98055555556</v>
      </c>
      <c r="D195" s="5">
        <v>23719.0</v>
      </c>
    </row>
    <row r="196">
      <c r="A196" s="2" t="s">
        <v>1983</v>
      </c>
      <c r="B196" s="3"/>
      <c r="C196" s="4">
        <v>35423.98055555556</v>
      </c>
      <c r="D196" s="5">
        <v>45292.0</v>
      </c>
    </row>
    <row r="197">
      <c r="A197" s="2" t="s">
        <v>1984</v>
      </c>
      <c r="B197" s="3"/>
      <c r="C197" s="4">
        <v>35423.98055555556</v>
      </c>
      <c r="D197" s="5">
        <v>45288.0</v>
      </c>
    </row>
    <row r="198">
      <c r="A198" s="2" t="s">
        <v>1985</v>
      </c>
      <c r="B198" s="3"/>
      <c r="C198" s="4">
        <v>35423.98055555556</v>
      </c>
      <c r="D198" s="5">
        <v>89551.0</v>
      </c>
    </row>
    <row r="199">
      <c r="A199" s="2" t="s">
        <v>1986</v>
      </c>
      <c r="B199" s="3"/>
      <c r="C199" s="4">
        <v>35423.98055555556</v>
      </c>
      <c r="D199" s="5">
        <v>92603.0</v>
      </c>
    </row>
    <row r="200">
      <c r="A200" s="2" t="s">
        <v>1987</v>
      </c>
      <c r="B200" s="3"/>
      <c r="C200" s="4">
        <v>35423.98055555556</v>
      </c>
      <c r="D200" s="5">
        <v>78883.0</v>
      </c>
    </row>
    <row r="201">
      <c r="A201" s="2" t="s">
        <v>1988</v>
      </c>
      <c r="B201" s="3"/>
      <c r="C201" s="4">
        <v>35423.98055555556</v>
      </c>
      <c r="D201" s="5">
        <v>78899.0</v>
      </c>
    </row>
    <row r="202">
      <c r="A202" s="2" t="s">
        <v>1989</v>
      </c>
      <c r="B202" s="3"/>
      <c r="C202" s="4">
        <v>35423.98055555556</v>
      </c>
      <c r="D202" s="5">
        <v>85604.0</v>
      </c>
    </row>
    <row r="203">
      <c r="A203" s="2" t="s">
        <v>1990</v>
      </c>
      <c r="B203" s="3"/>
      <c r="C203" s="4">
        <v>35423.98055555556</v>
      </c>
      <c r="D203" s="5">
        <v>275461.0</v>
      </c>
    </row>
    <row r="204">
      <c r="A204" s="2" t="s">
        <v>1991</v>
      </c>
      <c r="B204" s="3"/>
      <c r="C204" s="4">
        <v>35423.98055555556</v>
      </c>
      <c r="D204" s="5">
        <v>275323.0</v>
      </c>
    </row>
    <row r="205">
      <c r="A205" s="2" t="s">
        <v>1992</v>
      </c>
      <c r="B205" s="3"/>
      <c r="C205" s="4">
        <v>35423.98055555556</v>
      </c>
      <c r="D205" s="5">
        <v>275426.0</v>
      </c>
    </row>
    <row r="206">
      <c r="A206" s="2" t="s">
        <v>1993</v>
      </c>
      <c r="B206" s="3"/>
      <c r="C206" s="4">
        <v>35423.98055555556</v>
      </c>
      <c r="D206" s="5">
        <v>19364.0</v>
      </c>
    </row>
    <row r="207">
      <c r="A207" s="2" t="s">
        <v>1994</v>
      </c>
      <c r="B207" s="3"/>
      <c r="C207" s="4">
        <v>35423.98055555556</v>
      </c>
      <c r="D207" s="5">
        <v>19520.0</v>
      </c>
    </row>
    <row r="208">
      <c r="A208" s="2" t="s">
        <v>1995</v>
      </c>
      <c r="B208" s="3"/>
      <c r="C208" s="4">
        <v>35423.98055555556</v>
      </c>
      <c r="D208" s="5">
        <v>19480.0</v>
      </c>
    </row>
    <row r="209">
      <c r="A209" s="2" t="s">
        <v>1996</v>
      </c>
      <c r="B209" s="3"/>
      <c r="C209" s="4">
        <v>35423.98055555556</v>
      </c>
      <c r="D209" s="5">
        <v>74973.0</v>
      </c>
    </row>
    <row r="210">
      <c r="A210" s="2" t="s">
        <v>1997</v>
      </c>
      <c r="B210" s="3"/>
      <c r="C210" s="4">
        <v>35423.98055555556</v>
      </c>
      <c r="D210" s="5">
        <v>69678.0</v>
      </c>
    </row>
    <row r="211">
      <c r="A211" s="2" t="s">
        <v>1998</v>
      </c>
      <c r="B211" s="3"/>
      <c r="C211" s="4">
        <v>35423.98055555556</v>
      </c>
      <c r="D211" s="5">
        <v>389970.0</v>
      </c>
    </row>
    <row r="212">
      <c r="A212" s="2" t="s">
        <v>1999</v>
      </c>
      <c r="B212" s="3"/>
      <c r="C212" s="4">
        <v>35423.98055555556</v>
      </c>
      <c r="D212" s="5">
        <v>74380.0</v>
      </c>
    </row>
    <row r="213">
      <c r="A213" s="2" t="s">
        <v>2000</v>
      </c>
      <c r="B213" s="3"/>
      <c r="C213" s="4">
        <v>35423.98055555556</v>
      </c>
      <c r="D213" s="5">
        <v>133121.0</v>
      </c>
    </row>
    <row r="214">
      <c r="A214" s="2" t="s">
        <v>2001</v>
      </c>
      <c r="B214" s="3"/>
      <c r="C214" s="4">
        <v>35423.98055555556</v>
      </c>
      <c r="D214" s="5">
        <v>133488.0</v>
      </c>
    </row>
    <row r="215">
      <c r="A215" s="2" t="s">
        <v>2002</v>
      </c>
      <c r="B215" s="3"/>
      <c r="C215" s="4">
        <v>35423.98055555556</v>
      </c>
      <c r="D215" s="5">
        <v>162023.0</v>
      </c>
    </row>
    <row r="216">
      <c r="A216" s="2" t="s">
        <v>2003</v>
      </c>
      <c r="B216" s="3"/>
      <c r="C216" s="4">
        <v>35423.98055555556</v>
      </c>
      <c r="D216" s="5">
        <v>94278.0</v>
      </c>
    </row>
    <row r="217">
      <c r="A217" s="2" t="s">
        <v>2004</v>
      </c>
      <c r="B217" s="3"/>
      <c r="C217" s="4">
        <v>35423.98055555556</v>
      </c>
      <c r="D217" s="5">
        <v>94492.0</v>
      </c>
    </row>
    <row r="218">
      <c r="A218" s="2" t="s">
        <v>2005</v>
      </c>
      <c r="B218" s="3"/>
      <c r="C218" s="4">
        <v>35423.98055555556</v>
      </c>
      <c r="D218" s="5">
        <v>140312.0</v>
      </c>
    </row>
    <row r="219">
      <c r="A219" s="2" t="s">
        <v>2006</v>
      </c>
      <c r="B219" s="3"/>
      <c r="C219" s="4">
        <v>35423.98055555556</v>
      </c>
      <c r="D219" s="5">
        <v>86561.0</v>
      </c>
    </row>
    <row r="220">
      <c r="A220" s="2" t="s">
        <v>2007</v>
      </c>
      <c r="B220" s="3"/>
      <c r="C220" s="4">
        <v>35423.98055555556</v>
      </c>
      <c r="D220" s="5">
        <v>40855.0</v>
      </c>
    </row>
    <row r="221">
      <c r="A221" s="2" t="s">
        <v>2008</v>
      </c>
      <c r="B221" s="3"/>
      <c r="C221" s="4">
        <v>35423.98055555556</v>
      </c>
      <c r="D221" s="5">
        <v>94153.0</v>
      </c>
    </row>
    <row r="222">
      <c r="A222" s="2" t="s">
        <v>2009</v>
      </c>
      <c r="B222" s="3"/>
      <c r="C222" s="4">
        <v>35423.98055555556</v>
      </c>
      <c r="D222" s="5">
        <v>19675.0</v>
      </c>
    </row>
    <row r="223">
      <c r="A223" s="2" t="s">
        <v>2010</v>
      </c>
      <c r="B223" s="3"/>
      <c r="C223" s="4">
        <v>35423.98055555556</v>
      </c>
      <c r="D223" s="5">
        <v>20760.0</v>
      </c>
    </row>
    <row r="224">
      <c r="A224" s="2" t="s">
        <v>2011</v>
      </c>
      <c r="B224" s="3"/>
      <c r="C224" s="4">
        <v>35423.98055555556</v>
      </c>
      <c r="D224" s="5">
        <v>31163.0</v>
      </c>
    </row>
    <row r="225">
      <c r="A225" s="2" t="s">
        <v>2012</v>
      </c>
      <c r="B225" s="3"/>
      <c r="C225" s="4">
        <v>35423.98055555556</v>
      </c>
      <c r="D225" s="5">
        <v>30498.0</v>
      </c>
    </row>
    <row r="226">
      <c r="A226" s="2" t="s">
        <v>2013</v>
      </c>
      <c r="B226" s="3"/>
      <c r="C226" s="4">
        <v>35423.98055555556</v>
      </c>
      <c r="D226" s="5">
        <v>8093.0</v>
      </c>
    </row>
    <row r="227">
      <c r="A227" s="2" t="s">
        <v>2014</v>
      </c>
      <c r="B227" s="3"/>
      <c r="C227" s="4">
        <v>35423.98055555556</v>
      </c>
      <c r="D227" s="5">
        <v>14941.0</v>
      </c>
    </row>
    <row r="228">
      <c r="A228" s="2" t="s">
        <v>2015</v>
      </c>
      <c r="B228" s="3"/>
      <c r="C228" s="4">
        <v>35423.98055555556</v>
      </c>
      <c r="D228" s="5">
        <v>59778.0</v>
      </c>
    </row>
    <row r="229">
      <c r="A229" s="2" t="s">
        <v>2016</v>
      </c>
      <c r="B229" s="3"/>
      <c r="C229" s="4">
        <v>35423.98055555556</v>
      </c>
      <c r="D229" s="5">
        <v>36130.0</v>
      </c>
    </row>
    <row r="230">
      <c r="A230" s="2" t="s">
        <v>2017</v>
      </c>
      <c r="B230" s="3"/>
      <c r="C230" s="4">
        <v>35423.98055555556</v>
      </c>
      <c r="D230" s="5">
        <v>20293.0</v>
      </c>
    </row>
    <row r="231">
      <c r="A231" s="2" t="s">
        <v>2018</v>
      </c>
      <c r="B231" s="3"/>
      <c r="C231" s="4">
        <v>35423.98055555556</v>
      </c>
      <c r="D231" s="5">
        <v>20407.0</v>
      </c>
    </row>
    <row r="232">
      <c r="A232" s="2" t="s">
        <v>2019</v>
      </c>
      <c r="B232" s="3"/>
      <c r="C232" s="4">
        <v>35423.98055555556</v>
      </c>
      <c r="D232" s="5">
        <v>22445.0</v>
      </c>
    </row>
    <row r="233">
      <c r="A233" s="2" t="s">
        <v>2020</v>
      </c>
      <c r="B233" s="3"/>
      <c r="C233" s="4">
        <v>35423.98055555556</v>
      </c>
      <c r="D233" s="5">
        <v>21723.0</v>
      </c>
    </row>
    <row r="234">
      <c r="A234" s="2" t="s">
        <v>2021</v>
      </c>
      <c r="B234" s="3"/>
      <c r="C234" s="4">
        <v>35423.98055555556</v>
      </c>
      <c r="D234" s="5">
        <v>21249.0</v>
      </c>
    </row>
    <row r="235">
      <c r="A235" s="2" t="s">
        <v>2022</v>
      </c>
      <c r="B235" s="3"/>
      <c r="C235" s="4">
        <v>35423.98055555556</v>
      </c>
      <c r="D235" s="5">
        <v>62943.0</v>
      </c>
    </row>
    <row r="236">
      <c r="A236" s="2" t="s">
        <v>2023</v>
      </c>
      <c r="B236" s="3"/>
      <c r="C236" s="4">
        <v>35423.98055555556</v>
      </c>
      <c r="D236" s="5">
        <v>63308.0</v>
      </c>
    </row>
    <row r="237">
      <c r="A237" s="2" t="s">
        <v>2024</v>
      </c>
      <c r="B237" s="3"/>
      <c r="C237" s="4">
        <v>35423.98055555556</v>
      </c>
      <c r="D237" s="5">
        <v>63555.0</v>
      </c>
    </row>
    <row r="238">
      <c r="A238" s="2" t="s">
        <v>2025</v>
      </c>
      <c r="B238" s="3"/>
      <c r="C238" s="4">
        <v>35423.98055555556</v>
      </c>
      <c r="D238" s="5">
        <v>88756.0</v>
      </c>
    </row>
    <row r="239">
      <c r="A239" s="2" t="s">
        <v>2026</v>
      </c>
      <c r="B239" s="3"/>
      <c r="C239" s="4">
        <v>35423.98055555556</v>
      </c>
      <c r="D239" s="5">
        <v>53681.0</v>
      </c>
    </row>
    <row r="240">
      <c r="A240" s="2" t="s">
        <v>2027</v>
      </c>
      <c r="B240" s="3"/>
      <c r="C240" s="4">
        <v>35423.98055555556</v>
      </c>
      <c r="D240" s="5">
        <v>6524.0</v>
      </c>
    </row>
    <row r="241">
      <c r="A241" s="2" t="s">
        <v>2028</v>
      </c>
      <c r="B241" s="3"/>
      <c r="C241" s="4">
        <v>35423.98055555556</v>
      </c>
      <c r="D241" s="5">
        <v>52051.0</v>
      </c>
    </row>
    <row r="242">
      <c r="A242" s="2" t="s">
        <v>2029</v>
      </c>
      <c r="B242" s="3"/>
      <c r="C242" s="4">
        <v>35423.98055555556</v>
      </c>
      <c r="D242" s="5">
        <v>64469.0</v>
      </c>
    </row>
    <row r="243">
      <c r="A243" s="2" t="s">
        <v>2030</v>
      </c>
      <c r="B243" s="3"/>
      <c r="C243" s="4">
        <v>35423.98055555556</v>
      </c>
      <c r="D243" s="5">
        <v>64471.0</v>
      </c>
    </row>
    <row r="244">
      <c r="A244" s="2" t="s">
        <v>2031</v>
      </c>
      <c r="B244" s="3"/>
      <c r="C244" s="4">
        <v>35423.98055555556</v>
      </c>
      <c r="D244" s="5">
        <v>71646.0</v>
      </c>
    </row>
    <row r="245">
      <c r="A245" s="2" t="s">
        <v>2032</v>
      </c>
      <c r="B245" s="3"/>
      <c r="C245" s="4">
        <v>35423.98055555556</v>
      </c>
      <c r="D245" s="5">
        <v>71648.0</v>
      </c>
    </row>
    <row r="246">
      <c r="A246" s="2" t="s">
        <v>2033</v>
      </c>
      <c r="B246" s="3"/>
      <c r="C246" s="4">
        <v>35423.98055555556</v>
      </c>
      <c r="D246" s="5">
        <v>25838.0</v>
      </c>
    </row>
    <row r="247">
      <c r="A247" s="2" t="s">
        <v>2034</v>
      </c>
      <c r="B247" s="3"/>
      <c r="C247" s="4">
        <v>35423.98055555556</v>
      </c>
      <c r="D247" s="5">
        <v>25852.0</v>
      </c>
    </row>
    <row r="248">
      <c r="A248" s="2" t="s">
        <v>2035</v>
      </c>
      <c r="B248" s="3"/>
      <c r="C248" s="4">
        <v>35423.98055555556</v>
      </c>
      <c r="D248" s="5">
        <v>25824.0</v>
      </c>
    </row>
    <row r="249">
      <c r="A249" s="2" t="s">
        <v>2036</v>
      </c>
      <c r="B249" s="3"/>
      <c r="C249" s="4">
        <v>35423.98055555556</v>
      </c>
      <c r="D249" s="5">
        <v>115190.0</v>
      </c>
    </row>
    <row r="250">
      <c r="A250" s="2" t="s">
        <v>2037</v>
      </c>
      <c r="B250" s="3"/>
      <c r="C250" s="4">
        <v>35423.98055555556</v>
      </c>
      <c r="D250" s="5">
        <v>115099.0</v>
      </c>
    </row>
    <row r="251">
      <c r="A251" s="2" t="s">
        <v>2038</v>
      </c>
      <c r="B251" s="3"/>
      <c r="C251" s="4">
        <v>35423.98055555556</v>
      </c>
      <c r="D251" s="5">
        <v>45181.0</v>
      </c>
    </row>
    <row r="252">
      <c r="A252" s="2" t="s">
        <v>2039</v>
      </c>
      <c r="B252" s="3"/>
      <c r="C252" s="4">
        <v>35423.98055555556</v>
      </c>
      <c r="D252" s="5">
        <v>139783.0</v>
      </c>
    </row>
    <row r="253">
      <c r="A253" s="2" t="s">
        <v>2040</v>
      </c>
      <c r="B253" s="3"/>
      <c r="C253" s="4">
        <v>35423.98055555556</v>
      </c>
      <c r="D253" s="5">
        <v>135239.0</v>
      </c>
    </row>
    <row r="254">
      <c r="A254" s="2" t="s">
        <v>2041</v>
      </c>
      <c r="B254" s="3"/>
      <c r="C254" s="4">
        <v>35423.98055555556</v>
      </c>
      <c r="D254" s="5">
        <v>30669.0</v>
      </c>
    </row>
    <row r="255">
      <c r="A255" s="2" t="s">
        <v>2042</v>
      </c>
      <c r="B255" s="3"/>
      <c r="C255" s="4">
        <v>35423.98055555556</v>
      </c>
      <c r="D255" s="5">
        <v>60283.0</v>
      </c>
    </row>
    <row r="256">
      <c r="A256" s="2" t="s">
        <v>2043</v>
      </c>
      <c r="B256" s="3"/>
      <c r="C256" s="4">
        <v>35423.98055555556</v>
      </c>
      <c r="D256" s="5">
        <v>4971.0</v>
      </c>
    </row>
    <row r="257">
      <c r="A257" s="2" t="s">
        <v>2044</v>
      </c>
      <c r="B257" s="3"/>
      <c r="C257" s="4">
        <v>35423.98055555556</v>
      </c>
      <c r="D257" s="5">
        <v>4071.0</v>
      </c>
    </row>
    <row r="258">
      <c r="A258" s="2" t="s">
        <v>2045</v>
      </c>
      <c r="B258" s="3"/>
      <c r="C258" s="4">
        <v>35423.98055555556</v>
      </c>
      <c r="D258" s="5">
        <v>3786.0</v>
      </c>
    </row>
    <row r="259">
      <c r="A259" s="2" t="s">
        <v>2046</v>
      </c>
      <c r="B259" s="3"/>
      <c r="C259" s="4">
        <v>35423.98055555556</v>
      </c>
      <c r="D259" s="5">
        <v>39518.0</v>
      </c>
    </row>
    <row r="260">
      <c r="A260" s="2" t="s">
        <v>2047</v>
      </c>
      <c r="B260" s="3"/>
      <c r="C260" s="4">
        <v>35423.98055555556</v>
      </c>
      <c r="D260" s="5">
        <v>39141.0</v>
      </c>
    </row>
    <row r="261">
      <c r="A261" s="2" t="s">
        <v>2048</v>
      </c>
      <c r="B261" s="3"/>
      <c r="C261" s="4">
        <v>35423.98055555556</v>
      </c>
      <c r="D261" s="5">
        <v>39632.0</v>
      </c>
    </row>
    <row r="262">
      <c r="A262" s="2" t="s">
        <v>2049</v>
      </c>
      <c r="B262" s="3"/>
      <c r="C262" s="4">
        <v>35423.98055555556</v>
      </c>
      <c r="D262" s="5">
        <v>69151.0</v>
      </c>
    </row>
    <row r="263">
      <c r="A263" s="2" t="s">
        <v>2050</v>
      </c>
      <c r="B263" s="3"/>
      <c r="C263" s="4">
        <v>35423.98055555556</v>
      </c>
      <c r="D263" s="5">
        <v>97208.0</v>
      </c>
    </row>
    <row r="264">
      <c r="A264" s="2" t="s">
        <v>2051</v>
      </c>
      <c r="B264" s="3"/>
      <c r="C264" s="4">
        <v>35423.98055555556</v>
      </c>
      <c r="D264" s="5">
        <v>97031.0</v>
      </c>
    </row>
    <row r="265">
      <c r="A265" s="2" t="s">
        <v>2052</v>
      </c>
      <c r="B265" s="3"/>
      <c r="C265" s="4">
        <v>35423.98055555556</v>
      </c>
      <c r="D265" s="5">
        <v>81023.0</v>
      </c>
    </row>
    <row r="266">
      <c r="A266" s="2" t="s">
        <v>2053</v>
      </c>
      <c r="B266" s="3"/>
      <c r="C266" s="4">
        <v>35423.98055555556</v>
      </c>
      <c r="D266" s="5">
        <v>119099.0</v>
      </c>
    </row>
    <row r="267">
      <c r="A267" s="2" t="s">
        <v>2054</v>
      </c>
      <c r="B267" s="3"/>
      <c r="C267" s="4">
        <v>35423.98055555556</v>
      </c>
      <c r="D267" s="5">
        <v>25690.0</v>
      </c>
    </row>
    <row r="268">
      <c r="A268" s="2" t="s">
        <v>2055</v>
      </c>
      <c r="B268" s="3"/>
      <c r="C268" s="4">
        <v>35423.98055555556</v>
      </c>
      <c r="D268" s="5">
        <v>48641.0</v>
      </c>
    </row>
    <row r="269">
      <c r="A269" s="2" t="s">
        <v>2056</v>
      </c>
      <c r="B269" s="3"/>
      <c r="C269" s="4">
        <v>35423.98055555556</v>
      </c>
      <c r="D269" s="5">
        <v>48224.0</v>
      </c>
    </row>
    <row r="270">
      <c r="A270" s="2" t="s">
        <v>2057</v>
      </c>
      <c r="B270" s="3"/>
      <c r="C270" s="4">
        <v>35423.98055555556</v>
      </c>
      <c r="D270" s="5">
        <v>47205.0</v>
      </c>
    </row>
    <row r="271">
      <c r="A271" s="2" t="s">
        <v>2058</v>
      </c>
      <c r="B271" s="3"/>
      <c r="C271" s="4">
        <v>35423.98055555556</v>
      </c>
      <c r="D271" s="5">
        <v>46319.0</v>
      </c>
    </row>
    <row r="272">
      <c r="A272" s="2" t="s">
        <v>2059</v>
      </c>
      <c r="B272" s="3"/>
      <c r="C272" s="4">
        <v>35423.98055555556</v>
      </c>
      <c r="D272" s="5">
        <v>61683.0</v>
      </c>
    </row>
    <row r="273">
      <c r="A273" s="2" t="s">
        <v>2060</v>
      </c>
      <c r="B273" s="3"/>
      <c r="C273" s="4">
        <v>35423.98055555556</v>
      </c>
      <c r="D273" s="5">
        <v>3849.0</v>
      </c>
    </row>
    <row r="274">
      <c r="A274" s="2" t="s">
        <v>2061</v>
      </c>
      <c r="B274" s="3"/>
      <c r="C274" s="4">
        <v>35423.98055555556</v>
      </c>
      <c r="D274" s="5">
        <v>171875.0</v>
      </c>
    </row>
    <row r="275">
      <c r="A275" s="2" t="s">
        <v>2062</v>
      </c>
      <c r="B275" s="3"/>
      <c r="C275" s="4">
        <v>35423.98055555556</v>
      </c>
      <c r="D275" s="5">
        <v>83073.0</v>
      </c>
    </row>
    <row r="276">
      <c r="A276" s="2" t="s">
        <v>2063</v>
      </c>
      <c r="B276" s="3"/>
      <c r="C276" s="4">
        <v>35423.98055555556</v>
      </c>
      <c r="D276" s="5">
        <v>259024.0</v>
      </c>
    </row>
    <row r="277">
      <c r="A277" s="2" t="s">
        <v>2064</v>
      </c>
      <c r="B277" s="3"/>
      <c r="C277" s="4">
        <v>35423.98055555556</v>
      </c>
      <c r="D277" s="5">
        <v>119138.0</v>
      </c>
    </row>
    <row r="278">
      <c r="A278" s="2" t="s">
        <v>2065</v>
      </c>
      <c r="B278" s="3"/>
      <c r="C278" s="4">
        <v>35423.98055555556</v>
      </c>
      <c r="D278" s="5">
        <v>33028.0</v>
      </c>
    </row>
    <row r="279">
      <c r="A279" s="2" t="s">
        <v>2066</v>
      </c>
      <c r="B279" s="3"/>
      <c r="C279" s="4">
        <v>35423.98055555556</v>
      </c>
      <c r="D279" s="5">
        <v>33072.0</v>
      </c>
    </row>
    <row r="280">
      <c r="A280" s="2" t="s">
        <v>2067</v>
      </c>
      <c r="B280" s="3"/>
      <c r="C280" s="4">
        <v>35423.98055555556</v>
      </c>
      <c r="D280" s="5">
        <v>64808.0</v>
      </c>
    </row>
    <row r="281">
      <c r="A281" s="2" t="s">
        <v>2068</v>
      </c>
      <c r="B281" s="3"/>
      <c r="C281" s="4">
        <v>35423.98055555556</v>
      </c>
      <c r="D281" s="5">
        <v>74984.0</v>
      </c>
    </row>
    <row r="282">
      <c r="A282" s="2" t="s">
        <v>2069</v>
      </c>
      <c r="B282" s="3"/>
      <c r="C282" s="4">
        <v>35423.98055555556</v>
      </c>
      <c r="D282" s="5">
        <v>55366.0</v>
      </c>
    </row>
    <row r="283">
      <c r="A283" s="2" t="s">
        <v>2070</v>
      </c>
      <c r="B283" s="3"/>
      <c r="C283" s="4">
        <v>35423.98055555556</v>
      </c>
      <c r="D283" s="5">
        <v>75239.0</v>
      </c>
    </row>
    <row r="284">
      <c r="A284" s="2" t="s">
        <v>2071</v>
      </c>
      <c r="B284" s="3"/>
      <c r="C284" s="4">
        <v>35423.98055555556</v>
      </c>
      <c r="D284" s="5">
        <v>23019.0</v>
      </c>
    </row>
    <row r="285">
      <c r="A285" s="2" t="s">
        <v>2072</v>
      </c>
      <c r="B285" s="3"/>
      <c r="C285" s="4">
        <v>35423.98055555556</v>
      </c>
      <c r="D285" s="5">
        <v>23043.0</v>
      </c>
    </row>
    <row r="286">
      <c r="A286" s="2" t="s">
        <v>2073</v>
      </c>
      <c r="B286" s="3"/>
      <c r="C286" s="4">
        <v>35423.98055555556</v>
      </c>
      <c r="D286" s="5">
        <v>23041.0</v>
      </c>
    </row>
    <row r="287">
      <c r="A287" s="2" t="s">
        <v>2074</v>
      </c>
      <c r="B287" s="3"/>
      <c r="C287" s="4">
        <v>35423.98055555556</v>
      </c>
      <c r="D287" s="5">
        <v>67443.0</v>
      </c>
    </row>
    <row r="288">
      <c r="A288" s="2" t="s">
        <v>2075</v>
      </c>
      <c r="B288" s="3"/>
      <c r="C288" s="4">
        <v>35423.98055555556</v>
      </c>
      <c r="D288" s="5">
        <v>67347.0</v>
      </c>
    </row>
    <row r="289">
      <c r="A289" s="2" t="s">
        <v>2076</v>
      </c>
      <c r="B289" s="3"/>
      <c r="C289" s="4">
        <v>35423.98055555556</v>
      </c>
      <c r="D289" s="5">
        <v>96388.0</v>
      </c>
    </row>
    <row r="290">
      <c r="A290" s="2" t="s">
        <v>2077</v>
      </c>
      <c r="B290" s="3"/>
      <c r="C290" s="4">
        <v>35423.98055555556</v>
      </c>
      <c r="D290" s="5">
        <v>41876.0</v>
      </c>
    </row>
    <row r="291">
      <c r="A291" s="2" t="s">
        <v>2078</v>
      </c>
      <c r="B291" s="3"/>
      <c r="C291" s="4">
        <v>35423.98055555556</v>
      </c>
      <c r="D291" s="5">
        <v>42021.0</v>
      </c>
    </row>
    <row r="292">
      <c r="A292" s="2" t="s">
        <v>2079</v>
      </c>
      <c r="B292" s="3"/>
      <c r="C292" s="4">
        <v>35423.98055555556</v>
      </c>
      <c r="D292" s="5">
        <v>41964.0</v>
      </c>
    </row>
    <row r="293">
      <c r="A293" s="2" t="s">
        <v>2080</v>
      </c>
      <c r="B293" s="3"/>
      <c r="C293" s="4">
        <v>35423.98055555556</v>
      </c>
      <c r="D293" s="5">
        <v>89263.0</v>
      </c>
    </row>
    <row r="294">
      <c r="A294" s="2" t="s">
        <v>2081</v>
      </c>
      <c r="B294" s="3"/>
      <c r="C294" s="4">
        <v>35423.98055555556</v>
      </c>
      <c r="D294" s="5">
        <v>89192.0</v>
      </c>
    </row>
    <row r="295">
      <c r="A295" s="2" t="s">
        <v>2082</v>
      </c>
      <c r="B295" s="3"/>
      <c r="C295" s="4">
        <v>35423.98055555556</v>
      </c>
      <c r="D295" s="5">
        <v>118704.0</v>
      </c>
    </row>
    <row r="296">
      <c r="A296" s="2" t="s">
        <v>2083</v>
      </c>
      <c r="B296" s="3"/>
      <c r="C296" s="4">
        <v>35423.98055555556</v>
      </c>
      <c r="D296" s="5">
        <v>136663.0</v>
      </c>
    </row>
    <row r="297">
      <c r="A297" s="2" t="s">
        <v>2084</v>
      </c>
      <c r="B297" s="3"/>
      <c r="C297" s="4">
        <v>35423.98055555556</v>
      </c>
      <c r="D297" s="5">
        <v>23115.0</v>
      </c>
    </row>
    <row r="298">
      <c r="A298" s="2" t="s">
        <v>2085</v>
      </c>
      <c r="B298" s="3"/>
      <c r="C298" s="4">
        <v>35423.98055555556</v>
      </c>
      <c r="D298" s="5">
        <v>23110.0</v>
      </c>
    </row>
    <row r="299">
      <c r="A299" s="2" t="s">
        <v>2086</v>
      </c>
      <c r="B299" s="3"/>
      <c r="C299" s="4">
        <v>35423.98055555556</v>
      </c>
      <c r="D299" s="5">
        <v>35970.0</v>
      </c>
    </row>
    <row r="300">
      <c r="A300" s="2" t="s">
        <v>2087</v>
      </c>
      <c r="B300" s="3"/>
      <c r="C300" s="4">
        <v>35423.98055555556</v>
      </c>
      <c r="D300" s="5">
        <v>85172.0</v>
      </c>
    </row>
    <row r="301">
      <c r="A301" s="2" t="s">
        <v>2088</v>
      </c>
      <c r="B301" s="3"/>
      <c r="C301" s="4">
        <v>35423.98055555556</v>
      </c>
      <c r="D301" s="5">
        <v>65232.0</v>
      </c>
    </row>
    <row r="302">
      <c r="A302" s="2" t="s">
        <v>2089</v>
      </c>
      <c r="B302" s="3"/>
      <c r="C302" s="4">
        <v>35423.98055555556</v>
      </c>
      <c r="D302" s="5">
        <v>52162.0</v>
      </c>
    </row>
    <row r="303">
      <c r="A303" s="2" t="s">
        <v>2090</v>
      </c>
      <c r="B303" s="3"/>
      <c r="C303" s="4">
        <v>35423.98055555556</v>
      </c>
      <c r="D303" s="5">
        <v>74956.0</v>
      </c>
    </row>
    <row r="304">
      <c r="A304" s="2" t="s">
        <v>2091</v>
      </c>
      <c r="B304" s="3"/>
      <c r="C304" s="4">
        <v>35423.98055555556</v>
      </c>
      <c r="D304" s="5">
        <v>17224.0</v>
      </c>
    </row>
    <row r="305">
      <c r="A305" s="2" t="s">
        <v>2092</v>
      </c>
      <c r="B305" s="3"/>
      <c r="C305" s="4">
        <v>35423.98055555556</v>
      </c>
      <c r="D305" s="5">
        <v>84190.0</v>
      </c>
    </row>
    <row r="306">
      <c r="A306" s="2" t="s">
        <v>2093</v>
      </c>
      <c r="B306" s="3"/>
      <c r="C306" s="4">
        <v>35423.98055555556</v>
      </c>
      <c r="D306" s="5">
        <v>33070.0</v>
      </c>
    </row>
    <row r="307">
      <c r="A307" s="2" t="s">
        <v>2094</v>
      </c>
      <c r="B307" s="3"/>
      <c r="C307" s="4">
        <v>35423.98055555556</v>
      </c>
      <c r="D307" s="5">
        <v>85997.0</v>
      </c>
    </row>
    <row r="308">
      <c r="A308" s="2" t="s">
        <v>2095</v>
      </c>
      <c r="B308" s="3"/>
      <c r="C308" s="4">
        <v>35423.98055555556</v>
      </c>
      <c r="D308" s="5">
        <v>62296.0</v>
      </c>
    </row>
    <row r="309">
      <c r="A309" s="2" t="s">
        <v>2096</v>
      </c>
      <c r="B309" s="3"/>
      <c r="C309" s="4">
        <v>35423.98055555556</v>
      </c>
      <c r="D309" s="5">
        <v>51639.0</v>
      </c>
    </row>
    <row r="310">
      <c r="A310" s="2" t="s">
        <v>2097</v>
      </c>
      <c r="B310" s="3"/>
      <c r="C310" s="4">
        <v>35423.98055555556</v>
      </c>
      <c r="D310" s="5">
        <v>62423.0</v>
      </c>
    </row>
    <row r="311">
      <c r="A311" s="2" t="s">
        <v>2098</v>
      </c>
      <c r="B311" s="3"/>
      <c r="C311" s="4">
        <v>35423.98055555556</v>
      </c>
      <c r="D311" s="5">
        <v>68667.0</v>
      </c>
    </row>
    <row r="312">
      <c r="A312" s="2" t="s">
        <v>2099</v>
      </c>
      <c r="B312" s="3"/>
      <c r="C312" s="4">
        <v>35423.98055555556</v>
      </c>
      <c r="D312" s="5">
        <v>45206.0</v>
      </c>
    </row>
    <row r="313">
      <c r="A313" s="2" t="s">
        <v>2100</v>
      </c>
      <c r="B313" s="3"/>
      <c r="C313" s="4">
        <v>35423.98055555556</v>
      </c>
      <c r="D313" s="5">
        <v>45848.0</v>
      </c>
    </row>
    <row r="314">
      <c r="A314" s="2" t="s">
        <v>2101</v>
      </c>
      <c r="B314" s="3"/>
      <c r="C314" s="4">
        <v>35423.98055555556</v>
      </c>
      <c r="D314" s="5">
        <v>42501.0</v>
      </c>
    </row>
    <row r="315">
      <c r="A315" s="2" t="s">
        <v>2102</v>
      </c>
      <c r="B315" s="3"/>
      <c r="C315" s="4">
        <v>35423.98055555556</v>
      </c>
      <c r="D315" s="5">
        <v>42209.0</v>
      </c>
    </row>
    <row r="316">
      <c r="A316" s="2" t="s">
        <v>2103</v>
      </c>
      <c r="B316" s="3"/>
      <c r="C316" s="4">
        <v>35423.98055555556</v>
      </c>
      <c r="D316" s="5">
        <v>70524.0</v>
      </c>
    </row>
    <row r="317">
      <c r="A317" s="2" t="s">
        <v>2104</v>
      </c>
      <c r="B317" s="3"/>
      <c r="C317" s="4">
        <v>35423.98055555556</v>
      </c>
      <c r="D317" s="5">
        <v>33004.0</v>
      </c>
    </row>
    <row r="318">
      <c r="A318" s="2" t="s">
        <v>2105</v>
      </c>
      <c r="B318" s="3"/>
      <c r="C318" s="4">
        <v>35423.98055555556</v>
      </c>
      <c r="D318" s="5">
        <v>67964.0</v>
      </c>
    </row>
    <row r="319">
      <c r="A319" s="2" t="s">
        <v>2106</v>
      </c>
      <c r="B319" s="3"/>
      <c r="C319" s="4">
        <v>35423.98055555556</v>
      </c>
      <c r="D319" s="5">
        <v>71937.0</v>
      </c>
    </row>
    <row r="320">
      <c r="A320" s="2" t="s">
        <v>2107</v>
      </c>
      <c r="B320" s="3"/>
      <c r="C320" s="4">
        <v>35423.98055555556</v>
      </c>
      <c r="D320" s="5">
        <v>70887.0</v>
      </c>
    </row>
    <row r="321">
      <c r="A321" s="2" t="s">
        <v>2108</v>
      </c>
      <c r="B321" s="3"/>
      <c r="C321" s="4">
        <v>35423.98055555556</v>
      </c>
      <c r="D321" s="5">
        <v>88551.0</v>
      </c>
    </row>
    <row r="322">
      <c r="A322" s="2" t="s">
        <v>2109</v>
      </c>
      <c r="B322" s="3"/>
      <c r="C322" s="4">
        <v>35423.98055555556</v>
      </c>
      <c r="D322" s="5">
        <v>18111.0</v>
      </c>
    </row>
    <row r="323">
      <c r="A323" s="2" t="s">
        <v>2110</v>
      </c>
      <c r="B323" s="3"/>
      <c r="C323" s="4">
        <v>35423.98055555556</v>
      </c>
      <c r="D323" s="5">
        <v>81713.0</v>
      </c>
    </row>
    <row r="324">
      <c r="A324" s="2" t="s">
        <v>2111</v>
      </c>
      <c r="B324" s="3"/>
      <c r="C324" s="4">
        <v>35423.98055555556</v>
      </c>
      <c r="D324" s="5">
        <v>71542.0</v>
      </c>
    </row>
    <row r="325">
      <c r="A325" s="2" t="s">
        <v>2112</v>
      </c>
      <c r="B325" s="3"/>
      <c r="C325" s="4">
        <v>35423.98055555556</v>
      </c>
      <c r="D325" s="5">
        <v>71734.0</v>
      </c>
    </row>
    <row r="326">
      <c r="A326" s="2" t="s">
        <v>2113</v>
      </c>
      <c r="B326" s="3"/>
      <c r="C326" s="4">
        <v>35423.98055555556</v>
      </c>
      <c r="D326" s="5">
        <v>71590.0</v>
      </c>
    </row>
    <row r="327">
      <c r="A327" s="2" t="s">
        <v>2114</v>
      </c>
      <c r="B327" s="3"/>
      <c r="C327" s="4">
        <v>35423.98055555556</v>
      </c>
      <c r="D327" s="5">
        <v>81433.0</v>
      </c>
    </row>
    <row r="328">
      <c r="A328" s="2" t="s">
        <v>2115</v>
      </c>
      <c r="B328" s="3"/>
      <c r="C328" s="4">
        <v>35423.98055555556</v>
      </c>
      <c r="D328" s="5">
        <v>169876.0</v>
      </c>
    </row>
    <row r="329">
      <c r="A329" s="2" t="s">
        <v>2116</v>
      </c>
      <c r="B329" s="3"/>
      <c r="C329" s="4">
        <v>35423.98055555556</v>
      </c>
      <c r="D329" s="5">
        <v>171952.0</v>
      </c>
    </row>
    <row r="330">
      <c r="A330" s="2" t="s">
        <v>2117</v>
      </c>
      <c r="B330" s="3"/>
      <c r="C330" s="4">
        <v>35423.98055555556</v>
      </c>
      <c r="D330" s="5">
        <v>320394.0</v>
      </c>
    </row>
    <row r="331">
      <c r="A331" s="2" t="s">
        <v>2118</v>
      </c>
      <c r="B331" s="3"/>
      <c r="C331" s="4">
        <v>35423.98055555556</v>
      </c>
      <c r="D331" s="5">
        <v>253000.0</v>
      </c>
    </row>
    <row r="332">
      <c r="A332" s="2" t="s">
        <v>2119</v>
      </c>
      <c r="B332" s="3"/>
      <c r="C332" s="4">
        <v>35423.98055555556</v>
      </c>
      <c r="D332" s="5">
        <v>33219.0</v>
      </c>
    </row>
    <row r="333">
      <c r="A333" s="2" t="s">
        <v>2120</v>
      </c>
      <c r="B333" s="3"/>
      <c r="C333" s="4">
        <v>35423.98055555556</v>
      </c>
      <c r="D333" s="5">
        <v>98197.0</v>
      </c>
    </row>
    <row r="334">
      <c r="A334" s="2" t="s">
        <v>2121</v>
      </c>
      <c r="B334" s="3"/>
      <c r="C334" s="4">
        <v>35423.98055555556</v>
      </c>
      <c r="D334" s="5">
        <v>35447.0</v>
      </c>
    </row>
    <row r="335">
      <c r="A335" s="2" t="s">
        <v>2122</v>
      </c>
      <c r="B335" s="3"/>
      <c r="C335" s="4">
        <v>35423.98055555556</v>
      </c>
      <c r="D335" s="5">
        <v>35457.0</v>
      </c>
    </row>
    <row r="336">
      <c r="A336" s="2" t="s">
        <v>2123</v>
      </c>
      <c r="B336" s="3"/>
      <c r="C336" s="4">
        <v>35423.98055555556</v>
      </c>
      <c r="D336" s="5">
        <v>40520.0</v>
      </c>
    </row>
    <row r="337">
      <c r="A337" s="2" t="s">
        <v>2124</v>
      </c>
      <c r="B337" s="3"/>
      <c r="C337" s="4">
        <v>35423.98055555556</v>
      </c>
      <c r="D337" s="5">
        <v>40498.0</v>
      </c>
    </row>
    <row r="338">
      <c r="A338" s="2" t="s">
        <v>2125</v>
      </c>
      <c r="B338" s="3"/>
      <c r="C338" s="4">
        <v>35423.98055555556</v>
      </c>
      <c r="D338" s="5">
        <v>101380.0</v>
      </c>
    </row>
    <row r="339">
      <c r="A339" s="2" t="s">
        <v>2126</v>
      </c>
      <c r="B339" s="3"/>
      <c r="C339" s="4">
        <v>35423.98055555556</v>
      </c>
      <c r="D339" s="5">
        <v>68521.0</v>
      </c>
    </row>
    <row r="340">
      <c r="A340" s="2" t="s">
        <v>2127</v>
      </c>
      <c r="B340" s="3"/>
      <c r="C340" s="4">
        <v>35423.98055555556</v>
      </c>
      <c r="D340" s="5">
        <v>94714.0</v>
      </c>
    </row>
    <row r="341">
      <c r="A341" s="2" t="s">
        <v>2128</v>
      </c>
      <c r="B341" s="3"/>
      <c r="C341" s="4">
        <v>35423.98055555556</v>
      </c>
      <c r="D341" s="5">
        <v>286711.0</v>
      </c>
    </row>
    <row r="342">
      <c r="A342" s="2" t="s">
        <v>2129</v>
      </c>
      <c r="B342" s="3"/>
      <c r="C342" s="4">
        <v>35423.98055555556</v>
      </c>
      <c r="D342" s="5">
        <v>49536.0</v>
      </c>
    </row>
    <row r="343">
      <c r="A343" s="2" t="s">
        <v>2130</v>
      </c>
      <c r="B343" s="3"/>
      <c r="C343" s="4">
        <v>35423.98055555556</v>
      </c>
      <c r="D343" s="5">
        <v>86210.0</v>
      </c>
    </row>
    <row r="344">
      <c r="A344" s="2" t="s">
        <v>2131</v>
      </c>
      <c r="B344" s="3"/>
      <c r="C344" s="4">
        <v>35423.98055555556</v>
      </c>
      <c r="D344" s="5">
        <v>86248.0</v>
      </c>
    </row>
    <row r="345">
      <c r="A345" s="2" t="s">
        <v>2132</v>
      </c>
      <c r="B345" s="3"/>
      <c r="C345" s="4">
        <v>35423.98055555556</v>
      </c>
      <c r="D345" s="5">
        <v>95752.0</v>
      </c>
    </row>
    <row r="346">
      <c r="A346" s="2" t="s">
        <v>2133</v>
      </c>
      <c r="B346" s="3"/>
      <c r="C346" s="4">
        <v>35423.98055555556</v>
      </c>
      <c r="D346" s="5">
        <v>95617.0</v>
      </c>
    </row>
    <row r="347">
      <c r="A347" s="2" t="s">
        <v>2134</v>
      </c>
      <c r="B347" s="3"/>
      <c r="C347" s="4">
        <v>35423.98055555556</v>
      </c>
      <c r="D347" s="5">
        <v>19987.0</v>
      </c>
    </row>
    <row r="348">
      <c r="A348" s="2" t="s">
        <v>2135</v>
      </c>
      <c r="B348" s="3"/>
      <c r="C348" s="4">
        <v>35423.98055555556</v>
      </c>
      <c r="D348" s="5">
        <v>190384.0</v>
      </c>
    </row>
    <row r="349">
      <c r="A349" s="2" t="s">
        <v>2136</v>
      </c>
      <c r="B349" s="3"/>
      <c r="C349" s="4">
        <v>35423.98055555556</v>
      </c>
      <c r="D349" s="5">
        <v>118798.0</v>
      </c>
    </row>
    <row r="350">
      <c r="A350" s="2" t="s">
        <v>2137</v>
      </c>
      <c r="B350" s="3"/>
      <c r="C350" s="4">
        <v>35423.98055555556</v>
      </c>
      <c r="D350" s="5">
        <v>88939.0</v>
      </c>
    </row>
    <row r="351">
      <c r="A351" s="2" t="s">
        <v>2138</v>
      </c>
      <c r="B351" s="3"/>
      <c r="C351" s="4">
        <v>35423.98055555556</v>
      </c>
      <c r="D351" s="5">
        <v>89043.0</v>
      </c>
    </row>
    <row r="352">
      <c r="A352" s="2" t="s">
        <v>2139</v>
      </c>
      <c r="B352" s="3"/>
      <c r="C352" s="4">
        <v>35423.98055555556</v>
      </c>
      <c r="D352" s="5">
        <v>79436.0</v>
      </c>
    </row>
    <row r="353">
      <c r="A353" s="2" t="s">
        <v>2140</v>
      </c>
      <c r="B353" s="3"/>
      <c r="C353" s="4">
        <v>35423.98055555556</v>
      </c>
      <c r="D353" s="5">
        <v>58940.0</v>
      </c>
    </row>
    <row r="354">
      <c r="A354" s="2" t="s">
        <v>2141</v>
      </c>
      <c r="B354" s="3"/>
      <c r="C354" s="4">
        <v>35423.98055555556</v>
      </c>
      <c r="D354" s="5">
        <v>81160.0</v>
      </c>
    </row>
    <row r="355">
      <c r="A355" s="2" t="s">
        <v>2142</v>
      </c>
      <c r="B355" s="3"/>
      <c r="C355" s="4">
        <v>35423.98055555556</v>
      </c>
      <c r="D355" s="5">
        <v>83230.0</v>
      </c>
    </row>
    <row r="356">
      <c r="A356" s="2" t="s">
        <v>2143</v>
      </c>
      <c r="B356" s="3"/>
      <c r="C356" s="4">
        <v>35423.98055555556</v>
      </c>
      <c r="D356" s="5">
        <v>83099.0</v>
      </c>
    </row>
    <row r="357">
      <c r="A357" s="2" t="s">
        <v>2144</v>
      </c>
      <c r="B357" s="3"/>
      <c r="C357" s="4">
        <v>35423.98055555556</v>
      </c>
      <c r="D357" s="5">
        <v>83111.0</v>
      </c>
    </row>
    <row r="358">
      <c r="A358" s="2" t="s">
        <v>2145</v>
      </c>
      <c r="B358" s="3"/>
      <c r="C358" s="4">
        <v>35423.98055555556</v>
      </c>
      <c r="D358" s="5">
        <v>7051.0</v>
      </c>
    </row>
    <row r="359">
      <c r="A359" s="2" t="s">
        <v>2146</v>
      </c>
      <c r="B359" s="3"/>
      <c r="C359" s="4">
        <v>35423.98055555556</v>
      </c>
      <c r="D359" s="5">
        <v>7037.0</v>
      </c>
    </row>
    <row r="360">
      <c r="A360" s="2" t="s">
        <v>2147</v>
      </c>
      <c r="B360" s="3"/>
      <c r="C360" s="4">
        <v>35423.98055555556</v>
      </c>
      <c r="D360" s="5">
        <v>142964.0</v>
      </c>
    </row>
    <row r="361">
      <c r="A361" s="2" t="s">
        <v>2148</v>
      </c>
      <c r="B361" s="3"/>
      <c r="C361" s="4">
        <v>35423.98055555556</v>
      </c>
      <c r="D361" s="5">
        <v>69758.0</v>
      </c>
    </row>
    <row r="362">
      <c r="A362" s="2" t="s">
        <v>2149</v>
      </c>
      <c r="B362" s="3"/>
      <c r="C362" s="4">
        <v>35423.98055555556</v>
      </c>
      <c r="D362" s="5">
        <v>75487.0</v>
      </c>
    </row>
    <row r="363">
      <c r="A363" s="2" t="s">
        <v>2150</v>
      </c>
      <c r="B363" s="3"/>
      <c r="C363" s="4">
        <v>35423.98055555556</v>
      </c>
      <c r="D363" s="5">
        <v>86760.0</v>
      </c>
    </row>
    <row r="364">
      <c r="A364" s="2" t="s">
        <v>2151</v>
      </c>
      <c r="B364" s="3"/>
      <c r="C364" s="4">
        <v>35423.98055555556</v>
      </c>
      <c r="D364" s="5">
        <v>81896.0</v>
      </c>
    </row>
    <row r="365">
      <c r="A365" s="2" t="s">
        <v>2152</v>
      </c>
      <c r="B365" s="3"/>
      <c r="C365" s="4">
        <v>35423.98055555556</v>
      </c>
      <c r="D365" s="5">
        <v>20010.0</v>
      </c>
    </row>
    <row r="366">
      <c r="A366" s="2" t="s">
        <v>2153</v>
      </c>
      <c r="B366" s="3"/>
      <c r="C366" s="4">
        <v>35423.98055555556</v>
      </c>
      <c r="D366" s="5">
        <v>217195.0</v>
      </c>
    </row>
    <row r="367">
      <c r="A367" s="2" t="s">
        <v>2154</v>
      </c>
      <c r="B367" s="3"/>
      <c r="C367" s="4">
        <v>35423.98055555556</v>
      </c>
      <c r="D367" s="5">
        <v>142206.0</v>
      </c>
    </row>
    <row r="368">
      <c r="A368" s="2" t="s">
        <v>2155</v>
      </c>
      <c r="B368" s="3"/>
      <c r="C368" s="4">
        <v>35423.98055555556</v>
      </c>
      <c r="D368" s="5">
        <v>160730.0</v>
      </c>
    </row>
    <row r="369">
      <c r="A369" s="2" t="s">
        <v>2156</v>
      </c>
      <c r="B369" s="3"/>
      <c r="C369" s="4">
        <v>35423.98055555556</v>
      </c>
      <c r="D369" s="5">
        <v>160215.0</v>
      </c>
    </row>
    <row r="370">
      <c r="A370" s="2" t="s">
        <v>2157</v>
      </c>
      <c r="B370" s="3"/>
      <c r="C370" s="4">
        <v>35423.98055555556</v>
      </c>
      <c r="D370" s="5">
        <v>37044.0</v>
      </c>
    </row>
    <row r="371">
      <c r="A371" s="2" t="s">
        <v>2158</v>
      </c>
      <c r="B371" s="3"/>
      <c r="C371" s="4">
        <v>35423.98055555556</v>
      </c>
      <c r="D371" s="5">
        <v>144051.0</v>
      </c>
    </row>
    <row r="372">
      <c r="A372" s="2" t="s">
        <v>2159</v>
      </c>
      <c r="B372" s="3"/>
      <c r="C372" s="4">
        <v>35423.98055555556</v>
      </c>
      <c r="D372" s="5">
        <v>42958.0</v>
      </c>
    </row>
    <row r="373">
      <c r="A373" s="2" t="s">
        <v>2160</v>
      </c>
      <c r="B373" s="3"/>
      <c r="C373" s="4">
        <v>35423.98055555556</v>
      </c>
      <c r="D373" s="5">
        <v>41125.0</v>
      </c>
    </row>
    <row r="374">
      <c r="A374" s="2" t="s">
        <v>2161</v>
      </c>
      <c r="B374" s="3"/>
      <c r="C374" s="4">
        <v>35423.98055555556</v>
      </c>
      <c r="D374" s="5">
        <v>14029.0</v>
      </c>
    </row>
    <row r="375">
      <c r="A375" s="2" t="s">
        <v>2162</v>
      </c>
      <c r="B375" s="3"/>
      <c r="C375" s="4">
        <v>35423.98055555556</v>
      </c>
      <c r="D375" s="5">
        <v>93427.0</v>
      </c>
    </row>
    <row r="376">
      <c r="A376" s="2" t="s">
        <v>2163</v>
      </c>
      <c r="B376" s="3"/>
      <c r="C376" s="4">
        <v>35423.98055555556</v>
      </c>
      <c r="D376" s="5">
        <v>84578.0</v>
      </c>
    </row>
    <row r="377">
      <c r="A377" s="2" t="s">
        <v>2164</v>
      </c>
      <c r="B377" s="3"/>
      <c r="C377" s="4">
        <v>35423.98055555556</v>
      </c>
      <c r="D377" s="5">
        <v>20175.0</v>
      </c>
    </row>
    <row r="378">
      <c r="A378" s="2" t="s">
        <v>2165</v>
      </c>
      <c r="B378" s="3"/>
      <c r="C378" s="4">
        <v>35423.98055555556</v>
      </c>
      <c r="D378" s="5">
        <v>62944.0</v>
      </c>
    </row>
    <row r="379">
      <c r="A379" s="2" t="s">
        <v>2166</v>
      </c>
      <c r="B379" s="3"/>
      <c r="C379" s="4">
        <v>35423.98055555556</v>
      </c>
      <c r="D379" s="5">
        <v>73560.0</v>
      </c>
    </row>
    <row r="380">
      <c r="A380" s="2" t="s">
        <v>2167</v>
      </c>
      <c r="B380" s="3"/>
      <c r="C380" s="4">
        <v>35423.98055555556</v>
      </c>
      <c r="D380" s="5">
        <v>299477.0</v>
      </c>
    </row>
    <row r="381">
      <c r="A381" s="2" t="s">
        <v>2168</v>
      </c>
      <c r="B381" s="3"/>
      <c r="C381" s="4">
        <v>35423.98055555556</v>
      </c>
      <c r="D381" s="5">
        <v>363853.0</v>
      </c>
    </row>
    <row r="382">
      <c r="A382" s="2" t="s">
        <v>2169</v>
      </c>
      <c r="B382" s="3"/>
      <c r="C382" s="4">
        <v>35423.98055555556</v>
      </c>
      <c r="D382" s="5">
        <v>151158.0</v>
      </c>
    </row>
    <row r="383">
      <c r="A383" s="2" t="s">
        <v>2170</v>
      </c>
      <c r="B383" s="3"/>
      <c r="C383" s="4">
        <v>35423.98055555556</v>
      </c>
      <c r="D383" s="5">
        <v>205785.0</v>
      </c>
    </row>
    <row r="384">
      <c r="A384" s="2" t="s">
        <v>2171</v>
      </c>
      <c r="B384" s="3"/>
      <c r="C384" s="4">
        <v>35423.98055555556</v>
      </c>
      <c r="D384" s="5">
        <v>40771.0</v>
      </c>
    </row>
    <row r="385">
      <c r="A385" s="2" t="s">
        <v>2172</v>
      </c>
      <c r="B385" s="3"/>
      <c r="C385" s="4">
        <v>35423.98055555556</v>
      </c>
      <c r="D385" s="5">
        <v>50984.0</v>
      </c>
    </row>
    <row r="386">
      <c r="A386" s="2" t="s">
        <v>2173</v>
      </c>
      <c r="B386" s="3"/>
      <c r="C386" s="4">
        <v>35423.98055555556</v>
      </c>
      <c r="D386" s="5">
        <v>44988.0</v>
      </c>
    </row>
    <row r="387">
      <c r="A387" s="2" t="s">
        <v>2174</v>
      </c>
      <c r="B387" s="3"/>
      <c r="C387" s="4">
        <v>35423.98055555556</v>
      </c>
      <c r="D387" s="5">
        <v>84592.0</v>
      </c>
    </row>
    <row r="388">
      <c r="A388" s="2" t="s">
        <v>2175</v>
      </c>
      <c r="B388" s="3"/>
      <c r="C388" s="4">
        <v>35423.98055555556</v>
      </c>
      <c r="D388" s="5">
        <v>84174.0</v>
      </c>
    </row>
    <row r="389">
      <c r="A389" s="2" t="s">
        <v>2176</v>
      </c>
      <c r="B389" s="3"/>
      <c r="C389" s="4">
        <v>35423.98055555556</v>
      </c>
      <c r="D389" s="5">
        <v>84436.0</v>
      </c>
    </row>
    <row r="390">
      <c r="A390" s="2" t="s">
        <v>2177</v>
      </c>
      <c r="B390" s="3"/>
      <c r="C390" s="4">
        <v>35423.98055555556</v>
      </c>
      <c r="D390" s="5">
        <v>84287.0</v>
      </c>
    </row>
    <row r="391">
      <c r="A391" s="2" t="s">
        <v>2178</v>
      </c>
      <c r="B391" s="3"/>
      <c r="C391" s="4">
        <v>35423.98055555556</v>
      </c>
      <c r="D391" s="5">
        <v>84202.0</v>
      </c>
    </row>
    <row r="392">
      <c r="A392" s="2" t="s">
        <v>2179</v>
      </c>
      <c r="B392" s="3"/>
      <c r="C392" s="4">
        <v>35423.98055555556</v>
      </c>
      <c r="D392" s="5">
        <v>84164.0</v>
      </c>
    </row>
    <row r="393">
      <c r="A393" s="2" t="s">
        <v>2180</v>
      </c>
      <c r="B393" s="3"/>
      <c r="C393" s="4">
        <v>35423.98055555556</v>
      </c>
      <c r="D393" s="5">
        <v>33996.0</v>
      </c>
    </row>
    <row r="394">
      <c r="A394" s="2" t="s">
        <v>2181</v>
      </c>
      <c r="B394" s="3"/>
      <c r="C394" s="4">
        <v>35423.98055555556</v>
      </c>
      <c r="D394" s="5">
        <v>39636.0</v>
      </c>
    </row>
    <row r="395">
      <c r="A395" s="2" t="s">
        <v>2182</v>
      </c>
      <c r="B395" s="3"/>
      <c r="C395" s="4">
        <v>35423.98055555556</v>
      </c>
      <c r="D395" s="5">
        <v>39671.0</v>
      </c>
    </row>
    <row r="396">
      <c r="A396" s="2" t="s">
        <v>2183</v>
      </c>
      <c r="B396" s="3"/>
      <c r="C396" s="4">
        <v>35423.98055555556</v>
      </c>
      <c r="D396" s="5">
        <v>39658.0</v>
      </c>
    </row>
    <row r="397">
      <c r="A397" s="2" t="s">
        <v>2184</v>
      </c>
      <c r="B397" s="3"/>
      <c r="C397" s="4">
        <v>35423.98055555556</v>
      </c>
      <c r="D397" s="5">
        <v>66867.0</v>
      </c>
    </row>
    <row r="398">
      <c r="A398" s="2" t="s">
        <v>2185</v>
      </c>
      <c r="B398" s="3"/>
      <c r="C398" s="4">
        <v>35423.98055555556</v>
      </c>
      <c r="D398" s="5">
        <v>36667.0</v>
      </c>
    </row>
    <row r="399">
      <c r="A399" s="2" t="s">
        <v>2186</v>
      </c>
      <c r="B399" s="3"/>
      <c r="C399" s="4">
        <v>35423.98055555556</v>
      </c>
      <c r="D399" s="5">
        <v>36098.0</v>
      </c>
    </row>
    <row r="400">
      <c r="A400" s="2" t="s">
        <v>2187</v>
      </c>
      <c r="B400" s="3"/>
      <c r="C400" s="4">
        <v>35423.98055555556</v>
      </c>
      <c r="D400" s="5">
        <v>154217.0</v>
      </c>
    </row>
    <row r="401">
      <c r="A401" s="2" t="s">
        <v>2188</v>
      </c>
      <c r="B401" s="3"/>
      <c r="C401" s="4">
        <v>35423.98055555556</v>
      </c>
      <c r="D401" s="5">
        <v>139905.0</v>
      </c>
    </row>
    <row r="402">
      <c r="A402" s="2" t="s">
        <v>2189</v>
      </c>
      <c r="B402" s="3"/>
      <c r="C402" s="4">
        <v>35423.98055555556</v>
      </c>
      <c r="D402" s="5">
        <v>156013.0</v>
      </c>
    </row>
    <row r="403">
      <c r="A403" s="2" t="s">
        <v>2190</v>
      </c>
      <c r="B403" s="3"/>
      <c r="C403" s="4">
        <v>35423.98055555556</v>
      </c>
      <c r="D403" s="5">
        <v>245451.0</v>
      </c>
    </row>
    <row r="404">
      <c r="A404" s="2" t="s">
        <v>2191</v>
      </c>
      <c r="B404" s="3"/>
      <c r="C404" s="4">
        <v>35423.98055555556</v>
      </c>
      <c r="D404" s="5">
        <v>46052.0</v>
      </c>
    </row>
    <row r="405">
      <c r="A405" s="2" t="s">
        <v>2192</v>
      </c>
      <c r="B405" s="3"/>
      <c r="C405" s="4">
        <v>35423.98055555556</v>
      </c>
      <c r="D405" s="5">
        <v>90630.0</v>
      </c>
    </row>
    <row r="406">
      <c r="A406" s="2" t="s">
        <v>2193</v>
      </c>
      <c r="B406" s="3"/>
      <c r="C406" s="4">
        <v>35423.98055555556</v>
      </c>
      <c r="D406" s="5">
        <v>90586.0</v>
      </c>
    </row>
    <row r="407">
      <c r="A407" s="2" t="s">
        <v>2194</v>
      </c>
      <c r="B407" s="3"/>
      <c r="C407" s="4">
        <v>35423.98055555556</v>
      </c>
      <c r="D407" s="5">
        <v>91354.0</v>
      </c>
    </row>
    <row r="408">
      <c r="A408" s="2" t="s">
        <v>2195</v>
      </c>
      <c r="B408" s="3"/>
      <c r="C408" s="4">
        <v>35423.98055555556</v>
      </c>
      <c r="D408" s="5">
        <v>145513.0</v>
      </c>
    </row>
    <row r="409">
      <c r="A409" s="2" t="s">
        <v>2196</v>
      </c>
      <c r="B409" s="3"/>
      <c r="C409" s="4">
        <v>35423.98055555556</v>
      </c>
      <c r="D409" s="5">
        <v>147647.0</v>
      </c>
    </row>
    <row r="410">
      <c r="A410" s="2" t="s">
        <v>2197</v>
      </c>
      <c r="B410" s="3"/>
      <c r="C410" s="4">
        <v>35423.98055555556</v>
      </c>
      <c r="D410" s="5">
        <v>35889.0</v>
      </c>
    </row>
    <row r="411">
      <c r="A411" s="2" t="s">
        <v>2198</v>
      </c>
      <c r="B411" s="3"/>
      <c r="C411" s="4">
        <v>35423.98055555556</v>
      </c>
      <c r="D411" s="5">
        <v>36788.0</v>
      </c>
    </row>
    <row r="412">
      <c r="A412" s="2" t="s">
        <v>2199</v>
      </c>
      <c r="B412" s="3"/>
      <c r="C412" s="4">
        <v>35423.98055555556</v>
      </c>
      <c r="D412" s="5">
        <v>78458.0</v>
      </c>
    </row>
    <row r="413">
      <c r="A413" s="2" t="s">
        <v>2200</v>
      </c>
      <c r="B413" s="3"/>
      <c r="C413" s="4">
        <v>35423.98055555556</v>
      </c>
      <c r="D413" s="5">
        <v>77581.0</v>
      </c>
    </row>
    <row r="414">
      <c r="A414" s="2" t="s">
        <v>2201</v>
      </c>
      <c r="B414" s="3"/>
      <c r="C414" s="4">
        <v>35423.98055555556</v>
      </c>
      <c r="D414" s="5">
        <v>58635.0</v>
      </c>
    </row>
    <row r="415">
      <c r="A415" s="2" t="s">
        <v>2202</v>
      </c>
      <c r="B415" s="3"/>
      <c r="C415" s="4">
        <v>35423.98055555556</v>
      </c>
      <c r="D415" s="5">
        <v>58639.0</v>
      </c>
    </row>
    <row r="416">
      <c r="A416" s="2" t="s">
        <v>2203</v>
      </c>
      <c r="B416" s="3"/>
      <c r="C416" s="4">
        <v>35423.98055555556</v>
      </c>
      <c r="D416" s="5">
        <v>136139.0</v>
      </c>
    </row>
    <row r="417">
      <c r="A417" s="2" t="s">
        <v>2204</v>
      </c>
      <c r="B417" s="3"/>
      <c r="C417" s="4">
        <v>35423.98055555556</v>
      </c>
      <c r="D417" s="5">
        <v>8771.0</v>
      </c>
    </row>
    <row r="418">
      <c r="A418" s="2" t="s">
        <v>2205</v>
      </c>
      <c r="B418" s="3"/>
      <c r="C418" s="4">
        <v>35423.98055555556</v>
      </c>
      <c r="D418" s="5">
        <v>128392.0</v>
      </c>
    </row>
    <row r="419">
      <c r="A419" s="2" t="s">
        <v>2206</v>
      </c>
      <c r="B419" s="3"/>
      <c r="C419" s="4">
        <v>35423.98055555556</v>
      </c>
      <c r="D419" s="5">
        <v>128366.0</v>
      </c>
    </row>
    <row r="420">
      <c r="A420" s="2" t="s">
        <v>2207</v>
      </c>
      <c r="B420" s="3"/>
      <c r="C420" s="4">
        <v>35423.98055555556</v>
      </c>
      <c r="D420" s="5">
        <v>235445.0</v>
      </c>
    </row>
    <row r="421">
      <c r="A421" s="2" t="s">
        <v>2208</v>
      </c>
      <c r="B421" s="3"/>
      <c r="C421" s="4">
        <v>35423.98055555556</v>
      </c>
      <c r="D421" s="5">
        <v>43834.0</v>
      </c>
    </row>
    <row r="422">
      <c r="A422" s="2" t="s">
        <v>2209</v>
      </c>
      <c r="B422" s="3"/>
      <c r="C422" s="4">
        <v>35423.98055555556</v>
      </c>
      <c r="D422" s="5">
        <v>42680.0</v>
      </c>
    </row>
    <row r="423">
      <c r="A423" s="2" t="s">
        <v>2210</v>
      </c>
      <c r="B423" s="3"/>
      <c r="C423" s="4">
        <v>35423.98055555556</v>
      </c>
      <c r="D423" s="5">
        <v>28512.0</v>
      </c>
    </row>
    <row r="424">
      <c r="A424" s="2" t="s">
        <v>2211</v>
      </c>
      <c r="B424" s="3"/>
      <c r="C424" s="4">
        <v>35423.98055555556</v>
      </c>
      <c r="D424" s="5">
        <v>40140.0</v>
      </c>
    </row>
    <row r="425">
      <c r="A425" s="2" t="s">
        <v>2212</v>
      </c>
      <c r="B425" s="3"/>
      <c r="C425" s="4">
        <v>35423.98055555556</v>
      </c>
      <c r="D425" s="5">
        <v>40151.0</v>
      </c>
    </row>
    <row r="426">
      <c r="A426" s="2" t="s">
        <v>2213</v>
      </c>
      <c r="B426" s="3"/>
      <c r="C426" s="4">
        <v>35423.98055555556</v>
      </c>
      <c r="D426" s="5">
        <v>40178.0</v>
      </c>
    </row>
    <row r="427">
      <c r="A427" s="2" t="s">
        <v>2214</v>
      </c>
      <c r="B427" s="3"/>
      <c r="C427" s="4">
        <v>35423.98055555556</v>
      </c>
      <c r="D427" s="5">
        <v>41577.0</v>
      </c>
    </row>
    <row r="428">
      <c r="A428" s="2" t="s">
        <v>2215</v>
      </c>
      <c r="B428" s="3"/>
      <c r="C428" s="4">
        <v>35423.98055555556</v>
      </c>
      <c r="D428" s="5">
        <v>41854.0</v>
      </c>
    </row>
    <row r="429">
      <c r="A429" s="2" t="s">
        <v>2216</v>
      </c>
      <c r="B429" s="3"/>
      <c r="C429" s="4">
        <v>35423.98055555556</v>
      </c>
      <c r="D429" s="5">
        <v>4896.0</v>
      </c>
    </row>
    <row r="430">
      <c r="A430" s="2" t="s">
        <v>2217</v>
      </c>
      <c r="B430" s="3"/>
      <c r="C430" s="4">
        <v>35423.98055555556</v>
      </c>
      <c r="D430" s="5">
        <v>3180.0</v>
      </c>
    </row>
    <row r="431">
      <c r="A431" s="2" t="s">
        <v>2218</v>
      </c>
      <c r="B431" s="3"/>
      <c r="C431" s="4">
        <v>35423.98055555556</v>
      </c>
      <c r="D431" s="5">
        <v>3519.0</v>
      </c>
    </row>
    <row r="432">
      <c r="A432" s="2" t="s">
        <v>2219</v>
      </c>
      <c r="B432" s="3"/>
      <c r="C432" s="4">
        <v>35423.98055555556</v>
      </c>
      <c r="D432" s="5">
        <v>55565.0</v>
      </c>
    </row>
    <row r="433">
      <c r="A433" s="2" t="s">
        <v>2220</v>
      </c>
      <c r="B433" s="3"/>
      <c r="C433" s="4">
        <v>35423.98055555556</v>
      </c>
      <c r="D433" s="5">
        <v>49764.0</v>
      </c>
    </row>
    <row r="434">
      <c r="A434" s="2" t="s">
        <v>2221</v>
      </c>
      <c r="B434" s="3"/>
      <c r="C434" s="4">
        <v>35423.98055555556</v>
      </c>
      <c r="D434" s="5">
        <v>86215.0</v>
      </c>
    </row>
    <row r="435">
      <c r="A435" s="2" t="s">
        <v>2222</v>
      </c>
      <c r="B435" s="3"/>
      <c r="C435" s="4">
        <v>35423.98055555556</v>
      </c>
      <c r="D435" s="5">
        <v>268231.0</v>
      </c>
    </row>
    <row r="436">
      <c r="A436" s="2" t="s">
        <v>2223</v>
      </c>
      <c r="B436" s="3"/>
      <c r="C436" s="4">
        <v>35423.98055555556</v>
      </c>
      <c r="D436" s="5">
        <v>268469.0</v>
      </c>
    </row>
    <row r="437">
      <c r="A437" s="2" t="s">
        <v>2224</v>
      </c>
      <c r="B437" s="3"/>
      <c r="C437" s="4">
        <v>35423.98055555556</v>
      </c>
      <c r="D437" s="5">
        <v>401087.0</v>
      </c>
    </row>
    <row r="438">
      <c r="A438" s="2" t="s">
        <v>2225</v>
      </c>
      <c r="B438" s="3"/>
      <c r="C438" s="4">
        <v>35423.98055555556</v>
      </c>
      <c r="D438" s="5">
        <v>374061.0</v>
      </c>
    </row>
    <row r="439">
      <c r="A439" s="2" t="s">
        <v>2226</v>
      </c>
      <c r="B439" s="3"/>
      <c r="C439" s="4">
        <v>35423.98055555556</v>
      </c>
      <c r="D439" s="5">
        <v>386562.0</v>
      </c>
    </row>
    <row r="440">
      <c r="A440" s="2" t="s">
        <v>2227</v>
      </c>
      <c r="B440" s="3"/>
      <c r="C440" s="4">
        <v>35423.98055555556</v>
      </c>
      <c r="D440" s="5">
        <v>394990.0</v>
      </c>
    </row>
    <row r="441">
      <c r="A441" s="2" t="s">
        <v>2228</v>
      </c>
      <c r="B441" s="3"/>
      <c r="C441" s="4">
        <v>35423.98055555556</v>
      </c>
      <c r="D441" s="5">
        <v>387877.0</v>
      </c>
    </row>
    <row r="442">
      <c r="A442" s="2" t="s">
        <v>2229</v>
      </c>
      <c r="B442" s="3"/>
      <c r="C442" s="4">
        <v>35423.98055555556</v>
      </c>
      <c r="D442" s="5">
        <v>385642.0</v>
      </c>
    </row>
    <row r="443">
      <c r="A443" s="2" t="s">
        <v>2230</v>
      </c>
      <c r="B443" s="3"/>
      <c r="C443" s="4">
        <v>35423.98055555556</v>
      </c>
      <c r="D443" s="5">
        <v>388403.0</v>
      </c>
    </row>
    <row r="444">
      <c r="A444" s="2" t="s">
        <v>2231</v>
      </c>
      <c r="B444" s="3"/>
      <c r="C444" s="4">
        <v>35423.98055555556</v>
      </c>
      <c r="D444" s="5">
        <v>90860.0</v>
      </c>
    </row>
    <row r="445">
      <c r="A445" s="2" t="s">
        <v>2232</v>
      </c>
      <c r="B445" s="3"/>
      <c r="C445" s="4">
        <v>35423.98055555556</v>
      </c>
      <c r="D445" s="5">
        <v>75607.0</v>
      </c>
    </row>
    <row r="446">
      <c r="A446" s="2" t="s">
        <v>2233</v>
      </c>
      <c r="B446" s="3"/>
      <c r="C446" s="4">
        <v>35423.98055555556</v>
      </c>
      <c r="D446" s="5">
        <v>76714.0</v>
      </c>
    </row>
    <row r="447">
      <c r="A447" s="2" t="s">
        <v>2234</v>
      </c>
      <c r="B447" s="3"/>
      <c r="C447" s="4">
        <v>35423.98055555556</v>
      </c>
      <c r="D447" s="5">
        <v>77788.0</v>
      </c>
    </row>
    <row r="448">
      <c r="A448" s="2" t="s">
        <v>2235</v>
      </c>
      <c r="B448" s="3"/>
      <c r="C448" s="4">
        <v>35423.98055555556</v>
      </c>
      <c r="D448" s="5">
        <v>130083.0</v>
      </c>
    </row>
    <row r="449">
      <c r="A449" s="2" t="s">
        <v>2236</v>
      </c>
      <c r="B449" s="3"/>
      <c r="C449" s="4">
        <v>35423.98055555556</v>
      </c>
      <c r="D449" s="5">
        <v>167797.0</v>
      </c>
    </row>
    <row r="450">
      <c r="A450" s="2" t="s">
        <v>2237</v>
      </c>
      <c r="B450" s="3"/>
      <c r="C450" s="4">
        <v>35423.98055555556</v>
      </c>
      <c r="D450" s="5">
        <v>157594.0</v>
      </c>
    </row>
    <row r="451">
      <c r="A451" s="2" t="s">
        <v>2238</v>
      </c>
      <c r="B451" s="3"/>
      <c r="C451" s="4">
        <v>35423.98055555556</v>
      </c>
      <c r="D451" s="5">
        <v>316601.0</v>
      </c>
    </row>
    <row r="452">
      <c r="A452" s="2" t="s">
        <v>2239</v>
      </c>
      <c r="B452" s="3"/>
      <c r="C452" s="4">
        <v>35423.98055555556</v>
      </c>
      <c r="D452" s="5">
        <v>166964.0</v>
      </c>
    </row>
    <row r="453">
      <c r="A453" s="2" t="s">
        <v>2240</v>
      </c>
      <c r="B453" s="3"/>
      <c r="C453" s="4">
        <v>35423.98055555556</v>
      </c>
      <c r="D453" s="5">
        <v>88062.0</v>
      </c>
    </row>
    <row r="454">
      <c r="A454" s="2" t="s">
        <v>2241</v>
      </c>
      <c r="B454" s="3"/>
      <c r="C454" s="4">
        <v>35423.98055555556</v>
      </c>
      <c r="D454" s="5">
        <v>497497.0</v>
      </c>
    </row>
    <row r="455">
      <c r="A455" s="2" t="s">
        <v>2242</v>
      </c>
      <c r="B455" s="3"/>
      <c r="C455" s="4">
        <v>35423.98055555556</v>
      </c>
      <c r="D455" s="5">
        <v>68657.0</v>
      </c>
    </row>
    <row r="456">
      <c r="A456" s="2" t="s">
        <v>2243</v>
      </c>
      <c r="B456" s="3"/>
      <c r="C456" s="4">
        <v>35423.98055555556</v>
      </c>
      <c r="D456" s="5">
        <v>68685.0</v>
      </c>
    </row>
    <row r="457">
      <c r="A457" s="2" t="s">
        <v>2244</v>
      </c>
      <c r="B457" s="3"/>
      <c r="C457" s="4">
        <v>35423.98055555556</v>
      </c>
      <c r="D457" s="5">
        <v>75288.0</v>
      </c>
    </row>
    <row r="458">
      <c r="A458" s="2" t="s">
        <v>2245</v>
      </c>
      <c r="B458" s="3"/>
      <c r="C458" s="4">
        <v>35423.98055555556</v>
      </c>
      <c r="D458" s="5">
        <v>72974.0</v>
      </c>
    </row>
    <row r="459">
      <c r="A459" s="2" t="s">
        <v>2246</v>
      </c>
      <c r="B459" s="3"/>
      <c r="C459" s="4">
        <v>35423.98055555556</v>
      </c>
      <c r="D459" s="5">
        <v>67461.0</v>
      </c>
    </row>
    <row r="460">
      <c r="A460" s="2" t="s">
        <v>2247</v>
      </c>
      <c r="B460" s="3"/>
      <c r="C460" s="4">
        <v>35423.98055555556</v>
      </c>
      <c r="D460" s="5">
        <v>68144.0</v>
      </c>
    </row>
    <row r="461">
      <c r="A461" s="2" t="s">
        <v>2248</v>
      </c>
      <c r="B461" s="3"/>
      <c r="C461" s="4">
        <v>35423.98055555556</v>
      </c>
      <c r="D461" s="5">
        <v>76852.0</v>
      </c>
    </row>
    <row r="462">
      <c r="A462" s="2" t="s">
        <v>2249</v>
      </c>
      <c r="B462" s="3"/>
      <c r="C462" s="4">
        <v>35423.98055555556</v>
      </c>
      <c r="D462" s="5">
        <v>69982.0</v>
      </c>
    </row>
    <row r="463">
      <c r="A463" s="2" t="s">
        <v>2250</v>
      </c>
      <c r="B463" s="3"/>
      <c r="C463" s="4">
        <v>35423.98055555556</v>
      </c>
      <c r="D463" s="5">
        <v>113991.0</v>
      </c>
    </row>
    <row r="464">
      <c r="A464" s="2" t="s">
        <v>2251</v>
      </c>
      <c r="B464" s="3"/>
      <c r="C464" s="4">
        <v>35423.98055555556</v>
      </c>
      <c r="D464" s="5">
        <v>127425.0</v>
      </c>
    </row>
    <row r="465">
      <c r="A465" s="2" t="s">
        <v>2252</v>
      </c>
      <c r="B465" s="3"/>
      <c r="C465" s="4">
        <v>35423.98055555556</v>
      </c>
      <c r="D465" s="5">
        <v>106932.0</v>
      </c>
    </row>
    <row r="466">
      <c r="A466" s="2" t="s">
        <v>2253</v>
      </c>
      <c r="B466" s="3"/>
      <c r="C466" s="4">
        <v>35423.98055555556</v>
      </c>
      <c r="D466" s="5">
        <v>137068.0</v>
      </c>
    </row>
    <row r="467">
      <c r="A467" s="2" t="s">
        <v>2254</v>
      </c>
      <c r="B467" s="3"/>
      <c r="C467" s="4">
        <v>35423.98055555556</v>
      </c>
      <c r="D467" s="5">
        <v>77171.0</v>
      </c>
    </row>
    <row r="468">
      <c r="A468" s="2" t="s">
        <v>2255</v>
      </c>
      <c r="B468" s="3"/>
      <c r="C468" s="4">
        <v>35423.98055555556</v>
      </c>
      <c r="D468" s="5">
        <v>77167.0</v>
      </c>
    </row>
    <row r="469">
      <c r="A469" s="2" t="s">
        <v>2256</v>
      </c>
      <c r="B469" s="3"/>
      <c r="C469" s="4">
        <v>35423.98055555556</v>
      </c>
      <c r="D469" s="5">
        <v>182484.0</v>
      </c>
    </row>
    <row r="470">
      <c r="A470" s="2" t="s">
        <v>2257</v>
      </c>
      <c r="B470" s="3"/>
      <c r="C470" s="4">
        <v>35423.98055555556</v>
      </c>
      <c r="D470" s="5">
        <v>20701.0</v>
      </c>
    </row>
    <row r="471">
      <c r="A471" s="2" t="s">
        <v>2258</v>
      </c>
      <c r="B471" s="3"/>
      <c r="C471" s="4">
        <v>35423.98055555556</v>
      </c>
      <c r="D471" s="5">
        <v>20684.0</v>
      </c>
    </row>
    <row r="472">
      <c r="A472" s="2" t="s">
        <v>2259</v>
      </c>
      <c r="B472" s="3"/>
      <c r="C472" s="4">
        <v>35423.98055555556</v>
      </c>
      <c r="D472" s="5">
        <v>20707.0</v>
      </c>
    </row>
    <row r="473">
      <c r="A473" s="2" t="s">
        <v>2260</v>
      </c>
      <c r="B473" s="3"/>
      <c r="C473" s="4">
        <v>35423.98055555556</v>
      </c>
      <c r="D473" s="5">
        <v>42119.0</v>
      </c>
    </row>
    <row r="474">
      <c r="A474" s="2" t="s">
        <v>2261</v>
      </c>
      <c r="B474" s="3"/>
      <c r="C474" s="4">
        <v>35423.98055555556</v>
      </c>
      <c r="D474" s="5">
        <v>42042.0</v>
      </c>
    </row>
    <row r="475">
      <c r="A475" s="2" t="s">
        <v>2262</v>
      </c>
      <c r="B475" s="3"/>
      <c r="C475" s="4">
        <v>35423.98055555556</v>
      </c>
      <c r="D475" s="5">
        <v>90015.0</v>
      </c>
    </row>
    <row r="476">
      <c r="A476" s="2" t="s">
        <v>2263</v>
      </c>
      <c r="B476" s="3"/>
      <c r="C476" s="4">
        <v>35423.98055555556</v>
      </c>
      <c r="D476" s="5">
        <v>89945.0</v>
      </c>
    </row>
    <row r="477">
      <c r="A477" s="2" t="s">
        <v>2264</v>
      </c>
      <c r="B477" s="3"/>
      <c r="C477" s="4">
        <v>35423.98055555556</v>
      </c>
      <c r="D477" s="5">
        <v>84868.0</v>
      </c>
    </row>
    <row r="478">
      <c r="A478" s="2" t="s">
        <v>2265</v>
      </c>
      <c r="B478" s="3"/>
      <c r="C478" s="4">
        <v>35423.98055555556</v>
      </c>
      <c r="D478" s="5">
        <v>84916.0</v>
      </c>
    </row>
    <row r="479">
      <c r="A479" s="2" t="s">
        <v>2266</v>
      </c>
      <c r="B479" s="3"/>
      <c r="C479" s="4">
        <v>35423.98055555556</v>
      </c>
      <c r="D479" s="5">
        <v>84820.0</v>
      </c>
    </row>
    <row r="480">
      <c r="A480" s="2" t="s">
        <v>2267</v>
      </c>
      <c r="B480" s="3"/>
      <c r="C480" s="4">
        <v>35423.98055555556</v>
      </c>
      <c r="D480" s="5">
        <v>448522.0</v>
      </c>
    </row>
    <row r="481">
      <c r="A481" s="2" t="s">
        <v>2268</v>
      </c>
      <c r="B481" s="3"/>
      <c r="C481" s="4">
        <v>35423.98055555556</v>
      </c>
      <c r="D481" s="5">
        <v>204283.0</v>
      </c>
    </row>
    <row r="482">
      <c r="A482" s="2" t="s">
        <v>2269</v>
      </c>
      <c r="B482" s="3"/>
      <c r="C482" s="4">
        <v>35423.98055555556</v>
      </c>
      <c r="D482" s="5">
        <v>650585.0</v>
      </c>
    </row>
    <row r="483">
      <c r="A483" s="2" t="s">
        <v>2270</v>
      </c>
      <c r="B483" s="3"/>
      <c r="C483" s="4">
        <v>35423.98055555556</v>
      </c>
      <c r="D483" s="5">
        <v>873433.0</v>
      </c>
    </row>
    <row r="484">
      <c r="A484" s="2" t="s">
        <v>2271</v>
      </c>
      <c r="B484" s="3"/>
      <c r="C484" s="4">
        <v>35423.98055555556</v>
      </c>
      <c r="D484" s="5">
        <v>311674.0</v>
      </c>
    </row>
    <row r="485">
      <c r="A485" s="2" t="s">
        <v>2272</v>
      </c>
      <c r="B485" s="3"/>
      <c r="C485" s="4">
        <v>35423.98055555556</v>
      </c>
      <c r="D485" s="5">
        <v>310851.0</v>
      </c>
    </row>
    <row r="486">
      <c r="A486" s="2" t="s">
        <v>2273</v>
      </c>
      <c r="B486" s="3"/>
      <c r="C486" s="4">
        <v>35423.98055555556</v>
      </c>
      <c r="D486" s="5">
        <v>90300.0</v>
      </c>
    </row>
    <row r="487">
      <c r="A487" s="2" t="s">
        <v>2274</v>
      </c>
      <c r="B487" s="3"/>
      <c r="C487" s="4">
        <v>35423.98055555556</v>
      </c>
      <c r="D487" s="5">
        <v>23586.0</v>
      </c>
    </row>
    <row r="488">
      <c r="A488" s="2" t="s">
        <v>2275</v>
      </c>
      <c r="B488" s="3"/>
      <c r="C488" s="4">
        <v>35423.98055555556</v>
      </c>
      <c r="D488" s="5">
        <v>45379.0</v>
      </c>
    </row>
    <row r="489">
      <c r="A489" s="2" t="s">
        <v>2276</v>
      </c>
      <c r="B489" s="3"/>
      <c r="C489" s="4">
        <v>35423.98055555556</v>
      </c>
      <c r="D489" s="5">
        <v>464997.0</v>
      </c>
    </row>
    <row r="490">
      <c r="A490" s="2" t="s">
        <v>2277</v>
      </c>
      <c r="B490" s="3"/>
      <c r="C490" s="4">
        <v>35423.98055555556</v>
      </c>
      <c r="D490" s="5">
        <v>446090.0</v>
      </c>
    </row>
    <row r="491">
      <c r="A491" s="2" t="s">
        <v>2278</v>
      </c>
      <c r="B491" s="3"/>
      <c r="C491" s="4">
        <v>35423.98055555556</v>
      </c>
      <c r="D491" s="5">
        <v>21231.0</v>
      </c>
    </row>
    <row r="492">
      <c r="A492" s="2" t="s">
        <v>2279</v>
      </c>
      <c r="B492" s="3"/>
      <c r="C492" s="4">
        <v>35423.98055555556</v>
      </c>
      <c r="D492" s="5">
        <v>21065.0</v>
      </c>
    </row>
    <row r="493">
      <c r="A493" s="2" t="s">
        <v>2280</v>
      </c>
      <c r="B493" s="3"/>
      <c r="C493" s="4">
        <v>35423.98055555556</v>
      </c>
      <c r="D493" s="5">
        <v>56204.0</v>
      </c>
    </row>
    <row r="494">
      <c r="A494" s="2" t="s">
        <v>2281</v>
      </c>
      <c r="B494" s="3"/>
      <c r="C494" s="4">
        <v>35423.98055555556</v>
      </c>
      <c r="D494" s="5">
        <v>9280.0</v>
      </c>
    </row>
    <row r="495">
      <c r="A495" s="2" t="s">
        <v>2282</v>
      </c>
      <c r="B495" s="3"/>
      <c r="C495" s="4">
        <v>35423.98055555556</v>
      </c>
      <c r="D495" s="5">
        <v>46015.0</v>
      </c>
    </row>
    <row r="496">
      <c r="A496" s="2" t="s">
        <v>2283</v>
      </c>
      <c r="B496" s="3"/>
      <c r="C496" s="4">
        <v>35423.98055555556</v>
      </c>
      <c r="D496" s="5">
        <v>45727.0</v>
      </c>
    </row>
    <row r="497">
      <c r="A497" s="2" t="s">
        <v>2284</v>
      </c>
      <c r="B497" s="3"/>
      <c r="C497" s="4">
        <v>35423.98055555556</v>
      </c>
      <c r="D497" s="5">
        <v>45942.0</v>
      </c>
    </row>
    <row r="498">
      <c r="A498" s="2" t="s">
        <v>2285</v>
      </c>
      <c r="B498" s="3"/>
      <c r="C498" s="4">
        <v>35423.98055555556</v>
      </c>
      <c r="D498" s="5">
        <v>83081.0</v>
      </c>
    </row>
    <row r="499">
      <c r="A499" s="2" t="s">
        <v>2286</v>
      </c>
      <c r="B499" s="3"/>
      <c r="C499" s="4">
        <v>35423.98055555556</v>
      </c>
      <c r="D499" s="5">
        <v>82630.0</v>
      </c>
    </row>
    <row r="500">
      <c r="A500" s="2" t="s">
        <v>2287</v>
      </c>
      <c r="B500" s="3"/>
      <c r="C500" s="4">
        <v>35423.98055555556</v>
      </c>
      <c r="D500" s="5">
        <v>83078.0</v>
      </c>
    </row>
    <row r="501">
      <c r="A501" s="2" t="s">
        <v>2288</v>
      </c>
      <c r="B501" s="3"/>
      <c r="C501" s="4">
        <v>35423.98055555556</v>
      </c>
      <c r="D501" s="5">
        <v>97513.0</v>
      </c>
    </row>
    <row r="502">
      <c r="A502" s="2" t="s">
        <v>2289</v>
      </c>
      <c r="B502" s="3"/>
      <c r="C502" s="4">
        <v>35423.98055555556</v>
      </c>
      <c r="D502" s="5">
        <v>35562.0</v>
      </c>
    </row>
    <row r="503">
      <c r="A503" s="2" t="s">
        <v>2290</v>
      </c>
      <c r="B503" s="3"/>
      <c r="C503" s="4">
        <v>35423.98055555556</v>
      </c>
      <c r="D503" s="5">
        <v>73862.0</v>
      </c>
    </row>
    <row r="504">
      <c r="A504" s="2" t="s">
        <v>2291</v>
      </c>
      <c r="B504" s="3"/>
      <c r="C504" s="4">
        <v>35423.98055555556</v>
      </c>
      <c r="D504" s="5">
        <v>161999.0</v>
      </c>
    </row>
    <row r="505">
      <c r="A505" s="2" t="s">
        <v>2292</v>
      </c>
      <c r="B505" s="3"/>
      <c r="C505" s="4">
        <v>35423.98055555556</v>
      </c>
      <c r="D505" s="5">
        <v>161992.0</v>
      </c>
    </row>
    <row r="506">
      <c r="A506" s="2" t="s">
        <v>2293</v>
      </c>
      <c r="B506" s="3"/>
      <c r="C506" s="4">
        <v>35423.98055555556</v>
      </c>
      <c r="D506" s="5">
        <v>39320.0</v>
      </c>
    </row>
    <row r="507">
      <c r="A507" s="2" t="s">
        <v>2294</v>
      </c>
      <c r="B507" s="3"/>
      <c r="C507" s="4">
        <v>35423.98055555556</v>
      </c>
      <c r="D507" s="5">
        <v>46054.0</v>
      </c>
    </row>
    <row r="508">
      <c r="A508" s="2" t="s">
        <v>2295</v>
      </c>
      <c r="B508" s="3"/>
      <c r="C508" s="4">
        <v>35423.98055555556</v>
      </c>
      <c r="D508" s="5">
        <v>90277.0</v>
      </c>
    </row>
    <row r="509">
      <c r="A509" s="2" t="s">
        <v>2296</v>
      </c>
      <c r="B509" s="3"/>
      <c r="C509" s="4">
        <v>35423.98055555556</v>
      </c>
      <c r="D509" s="5">
        <v>81692.0</v>
      </c>
    </row>
    <row r="510">
      <c r="A510" s="2" t="s">
        <v>2297</v>
      </c>
      <c r="B510" s="3"/>
      <c r="C510" s="4">
        <v>35423.98055555556</v>
      </c>
      <c r="D510" s="5">
        <v>31007.0</v>
      </c>
    </row>
    <row r="511">
      <c r="A511" s="2" t="s">
        <v>2298</v>
      </c>
      <c r="B511" s="3"/>
      <c r="C511" s="4">
        <v>35423.98055555556</v>
      </c>
      <c r="D511" s="5">
        <v>32867.0</v>
      </c>
    </row>
    <row r="512">
      <c r="A512" s="2" t="s">
        <v>2299</v>
      </c>
      <c r="B512" s="3"/>
      <c r="C512" s="4">
        <v>35423.98055555556</v>
      </c>
      <c r="D512" s="5">
        <v>77561.0</v>
      </c>
    </row>
    <row r="513">
      <c r="A513" s="2" t="s">
        <v>2300</v>
      </c>
      <c r="B513" s="3"/>
      <c r="C513" s="4">
        <v>35423.98055555556</v>
      </c>
      <c r="D513" s="5">
        <v>106627.0</v>
      </c>
    </row>
    <row r="514">
      <c r="A514" s="2" t="s">
        <v>2301</v>
      </c>
      <c r="B514" s="3"/>
      <c r="C514" s="4">
        <v>35423.98055555556</v>
      </c>
      <c r="D514" s="5">
        <v>41852.0</v>
      </c>
    </row>
    <row r="515">
      <c r="A515" s="2" t="s">
        <v>2302</v>
      </c>
      <c r="B515" s="3"/>
      <c r="C515" s="4">
        <v>35423.98055555556</v>
      </c>
      <c r="D515" s="5">
        <v>63442.0</v>
      </c>
    </row>
    <row r="516">
      <c r="A516" s="2" t="s">
        <v>2303</v>
      </c>
      <c r="B516" s="3"/>
      <c r="C516" s="4">
        <v>35423.98055555556</v>
      </c>
      <c r="D516" s="5">
        <v>63412.0</v>
      </c>
    </row>
    <row r="517">
      <c r="A517" s="2" t="s">
        <v>2304</v>
      </c>
      <c r="B517" s="3"/>
      <c r="C517" s="4">
        <v>35423.98055555556</v>
      </c>
      <c r="D517" s="5">
        <v>82424.0</v>
      </c>
    </row>
    <row r="518">
      <c r="A518" s="2" t="s">
        <v>2305</v>
      </c>
      <c r="B518" s="3"/>
      <c r="C518" s="4">
        <v>35423.98055555556</v>
      </c>
      <c r="D518" s="5">
        <v>66686.0</v>
      </c>
    </row>
    <row r="519">
      <c r="A519" s="2" t="s">
        <v>2306</v>
      </c>
      <c r="B519" s="3"/>
      <c r="C519" s="4">
        <v>35423.98055555556</v>
      </c>
      <c r="D519" s="5">
        <v>66780.0</v>
      </c>
    </row>
    <row r="520">
      <c r="A520" s="2" t="s">
        <v>2307</v>
      </c>
      <c r="B520" s="3"/>
      <c r="C520" s="4">
        <v>35423.98055555556</v>
      </c>
      <c r="D520" s="5">
        <v>72667.0</v>
      </c>
    </row>
    <row r="521">
      <c r="A521" s="2" t="s">
        <v>2308</v>
      </c>
      <c r="B521" s="3"/>
      <c r="C521" s="4">
        <v>35423.98055555556</v>
      </c>
      <c r="D521" s="5">
        <v>29076.0</v>
      </c>
    </row>
    <row r="522">
      <c r="A522" s="2" t="s">
        <v>2309</v>
      </c>
      <c r="B522" s="3"/>
      <c r="C522" s="4">
        <v>35423.98055555556</v>
      </c>
      <c r="D522" s="5">
        <v>123757.0</v>
      </c>
    </row>
    <row r="523">
      <c r="A523" s="2" t="s">
        <v>2310</v>
      </c>
      <c r="B523" s="3"/>
      <c r="C523" s="4">
        <v>35423.98055555556</v>
      </c>
      <c r="D523" s="5">
        <v>118451.0</v>
      </c>
    </row>
    <row r="524">
      <c r="A524" s="2" t="s">
        <v>2311</v>
      </c>
      <c r="B524" s="3"/>
      <c r="C524" s="4">
        <v>35423.98055555556</v>
      </c>
      <c r="D524" s="5">
        <v>367736.0</v>
      </c>
    </row>
    <row r="525">
      <c r="A525" s="2" t="s">
        <v>2312</v>
      </c>
      <c r="B525" s="3"/>
      <c r="C525" s="4">
        <v>35423.98055555556</v>
      </c>
      <c r="D525" s="5">
        <v>367780.0</v>
      </c>
    </row>
    <row r="526">
      <c r="A526" s="2" t="s">
        <v>2313</v>
      </c>
      <c r="B526" s="3"/>
      <c r="C526" s="4">
        <v>35423.98055555556</v>
      </c>
      <c r="D526" s="5">
        <v>299673.0</v>
      </c>
    </row>
    <row r="527">
      <c r="A527" s="2" t="s">
        <v>2314</v>
      </c>
      <c r="B527" s="3"/>
      <c r="C527" s="4">
        <v>35423.98055555556</v>
      </c>
      <c r="D527" s="5">
        <v>293248.0</v>
      </c>
    </row>
    <row r="528">
      <c r="A528" s="2" t="s">
        <v>2315</v>
      </c>
      <c r="B528" s="3"/>
      <c r="C528" s="4">
        <v>35423.98055555556</v>
      </c>
      <c r="D528" s="5">
        <v>203773.0</v>
      </c>
    </row>
    <row r="529">
      <c r="A529" s="2" t="s">
        <v>2316</v>
      </c>
      <c r="B529" s="3"/>
      <c r="C529" s="4">
        <v>35423.98055555556</v>
      </c>
      <c r="D529" s="5">
        <v>56114.0</v>
      </c>
    </row>
    <row r="530">
      <c r="A530" s="2" t="s">
        <v>2317</v>
      </c>
      <c r="B530" s="3"/>
      <c r="C530" s="4">
        <v>35423.98055555556</v>
      </c>
      <c r="D530" s="5">
        <v>56941.0</v>
      </c>
    </row>
    <row r="531">
      <c r="A531" s="2" t="s">
        <v>2318</v>
      </c>
      <c r="B531" s="3"/>
      <c r="C531" s="4">
        <v>35423.98055555556</v>
      </c>
      <c r="D531" s="5">
        <v>36836.0</v>
      </c>
    </row>
    <row r="532">
      <c r="A532" s="2" t="s">
        <v>2319</v>
      </c>
      <c r="B532" s="3"/>
      <c r="C532" s="4">
        <v>35423.98055555556</v>
      </c>
      <c r="D532" s="5">
        <v>73033.0</v>
      </c>
    </row>
    <row r="533">
      <c r="A533" s="2" t="s">
        <v>2320</v>
      </c>
      <c r="B533" s="3"/>
      <c r="C533" s="4">
        <v>35423.98055555556</v>
      </c>
      <c r="D533" s="5">
        <v>42684.0</v>
      </c>
    </row>
    <row r="534">
      <c r="A534" s="2" t="s">
        <v>2321</v>
      </c>
      <c r="B534" s="3"/>
      <c r="C534" s="4">
        <v>35423.98055555556</v>
      </c>
      <c r="D534" s="5">
        <v>55406.0</v>
      </c>
    </row>
    <row r="535">
      <c r="A535" s="2" t="s">
        <v>2322</v>
      </c>
      <c r="B535" s="3"/>
      <c r="C535" s="4">
        <v>35423.98055555556</v>
      </c>
      <c r="D535" s="5">
        <v>117350.0</v>
      </c>
    </row>
    <row r="536">
      <c r="A536" s="2" t="s">
        <v>2323</v>
      </c>
      <c r="B536" s="3"/>
      <c r="C536" s="4">
        <v>35423.98055555556</v>
      </c>
      <c r="D536" s="5">
        <v>56202.0</v>
      </c>
    </row>
    <row r="537">
      <c r="A537" s="2" t="s">
        <v>2324</v>
      </c>
      <c r="B537" s="3"/>
      <c r="C537" s="4">
        <v>35423.98055555556</v>
      </c>
      <c r="D537" s="5">
        <v>65560.0</v>
      </c>
    </row>
    <row r="538">
      <c r="A538" s="2" t="s">
        <v>2325</v>
      </c>
      <c r="B538" s="3"/>
      <c r="C538" s="4">
        <v>35423.98055555556</v>
      </c>
      <c r="D538" s="5">
        <v>65842.0</v>
      </c>
    </row>
    <row r="539">
      <c r="A539" s="2" t="s">
        <v>2326</v>
      </c>
      <c r="B539" s="3"/>
      <c r="C539" s="4">
        <v>35423.98055555556</v>
      </c>
      <c r="D539" s="5">
        <v>66764.0</v>
      </c>
    </row>
    <row r="540">
      <c r="A540" s="2" t="s">
        <v>2327</v>
      </c>
      <c r="B540" s="3"/>
      <c r="C540" s="4">
        <v>35423.98055555556</v>
      </c>
      <c r="D540" s="5">
        <v>61545.0</v>
      </c>
    </row>
    <row r="541">
      <c r="A541" s="2" t="s">
        <v>2328</v>
      </c>
      <c r="B541" s="3"/>
      <c r="C541" s="4">
        <v>35423.98055555556</v>
      </c>
      <c r="D541" s="5">
        <v>44637.0</v>
      </c>
    </row>
    <row r="542">
      <c r="A542" s="2" t="s">
        <v>2329</v>
      </c>
      <c r="B542" s="3"/>
      <c r="C542" s="4">
        <v>35423.98055555556</v>
      </c>
      <c r="D542" s="5">
        <v>44915.0</v>
      </c>
    </row>
    <row r="543">
      <c r="A543" s="2" t="s">
        <v>2330</v>
      </c>
      <c r="B543" s="3"/>
      <c r="C543" s="4">
        <v>35423.98055555556</v>
      </c>
      <c r="D543" s="5">
        <v>124015.0</v>
      </c>
    </row>
    <row r="544">
      <c r="A544" s="2" t="s">
        <v>2331</v>
      </c>
      <c r="B544" s="3"/>
      <c r="C544" s="4">
        <v>35423.98055555556</v>
      </c>
      <c r="D544" s="5">
        <v>124374.0</v>
      </c>
    </row>
    <row r="545">
      <c r="A545" s="2" t="s">
        <v>2332</v>
      </c>
      <c r="B545" s="3"/>
      <c r="C545" s="4">
        <v>35423.98055555556</v>
      </c>
      <c r="D545" s="5">
        <v>72248.0</v>
      </c>
    </row>
    <row r="546">
      <c r="A546" s="2" t="s">
        <v>2333</v>
      </c>
      <c r="B546" s="3"/>
      <c r="C546" s="4">
        <v>35423.98055555556</v>
      </c>
      <c r="D546" s="5">
        <v>159533.0</v>
      </c>
    </row>
    <row r="547">
      <c r="A547" s="2" t="s">
        <v>2334</v>
      </c>
      <c r="B547" s="3"/>
      <c r="C547" s="4">
        <v>35423.98055555556</v>
      </c>
      <c r="D547" s="5">
        <v>159633.0</v>
      </c>
    </row>
    <row r="548">
      <c r="A548" s="2" t="s">
        <v>2335</v>
      </c>
      <c r="B548" s="3"/>
      <c r="C548" s="4">
        <v>35423.98055555556</v>
      </c>
      <c r="D548" s="5">
        <v>95803.0</v>
      </c>
    </row>
    <row r="549">
      <c r="A549" s="2" t="s">
        <v>2336</v>
      </c>
      <c r="B549" s="3"/>
      <c r="C549" s="4">
        <v>35423.98055555556</v>
      </c>
      <c r="D549" s="5">
        <v>95895.0</v>
      </c>
    </row>
    <row r="550">
      <c r="A550" s="2" t="s">
        <v>2337</v>
      </c>
      <c r="B550" s="3"/>
      <c r="C550" s="4">
        <v>35423.98055555556</v>
      </c>
      <c r="D550" s="5">
        <v>177970.0</v>
      </c>
    </row>
    <row r="551">
      <c r="A551" s="2" t="s">
        <v>2338</v>
      </c>
      <c r="B551" s="3"/>
      <c r="C551" s="4">
        <v>35423.98055555556</v>
      </c>
      <c r="D551" s="5">
        <v>177551.0</v>
      </c>
    </row>
    <row r="552">
      <c r="A552" s="2" t="s">
        <v>2339</v>
      </c>
      <c r="B552" s="3"/>
      <c r="C552" s="4">
        <v>35423.98055555556</v>
      </c>
      <c r="D552" s="5">
        <v>191022.0</v>
      </c>
    </row>
    <row r="553">
      <c r="A553" s="2" t="s">
        <v>2340</v>
      </c>
      <c r="B553" s="3"/>
      <c r="C553" s="4">
        <v>35423.98055555556</v>
      </c>
      <c r="D553" s="5">
        <v>191075.0</v>
      </c>
    </row>
    <row r="554">
      <c r="A554" s="2" t="s">
        <v>2341</v>
      </c>
      <c r="B554" s="3"/>
      <c r="C554" s="4">
        <v>35423.98055555556</v>
      </c>
      <c r="D554" s="5">
        <v>126134.0</v>
      </c>
    </row>
    <row r="555">
      <c r="A555" s="2" t="s">
        <v>2342</v>
      </c>
      <c r="B555" s="3"/>
      <c r="C555" s="4">
        <v>35423.98055555556</v>
      </c>
      <c r="D555" s="5">
        <v>35408.0</v>
      </c>
    </row>
    <row r="556">
      <c r="A556" s="2" t="s">
        <v>2343</v>
      </c>
      <c r="B556" s="3"/>
      <c r="C556" s="4">
        <v>35423.98055555556</v>
      </c>
      <c r="D556" s="5">
        <v>74039.0</v>
      </c>
    </row>
    <row r="557">
      <c r="A557" s="2" t="s">
        <v>2344</v>
      </c>
      <c r="B557" s="3"/>
      <c r="C557" s="4">
        <v>35423.98055555556</v>
      </c>
      <c r="D557" s="5">
        <v>71777.0</v>
      </c>
    </row>
    <row r="558">
      <c r="A558" s="2" t="s">
        <v>2345</v>
      </c>
      <c r="B558" s="3"/>
      <c r="C558" s="4">
        <v>35423.98055555556</v>
      </c>
      <c r="D558" s="5">
        <v>26224.0</v>
      </c>
    </row>
    <row r="559">
      <c r="A559" s="2" t="s">
        <v>2346</v>
      </c>
      <c r="B559" s="3"/>
      <c r="C559" s="4">
        <v>35423.98055555556</v>
      </c>
      <c r="D559" s="5">
        <v>51905.0</v>
      </c>
    </row>
    <row r="560">
      <c r="A560" s="2" t="s">
        <v>2347</v>
      </c>
      <c r="B560" s="3"/>
      <c r="C560" s="4">
        <v>35423.98055555556</v>
      </c>
      <c r="D560" s="5">
        <v>36658.0</v>
      </c>
    </row>
    <row r="561">
      <c r="A561" s="2" t="s">
        <v>2348</v>
      </c>
      <c r="B561" s="3"/>
      <c r="C561" s="4">
        <v>35423.98055555556</v>
      </c>
      <c r="D561" s="5">
        <v>22457.0</v>
      </c>
    </row>
    <row r="562">
      <c r="A562" s="2" t="s">
        <v>2349</v>
      </c>
      <c r="B562" s="3"/>
      <c r="C562" s="4">
        <v>35423.98055555556</v>
      </c>
      <c r="D562" s="5">
        <v>22481.0</v>
      </c>
    </row>
    <row r="563">
      <c r="A563" s="2" t="s">
        <v>2350</v>
      </c>
      <c r="B563" s="3"/>
      <c r="C563" s="4">
        <v>35423.98055555556</v>
      </c>
      <c r="D563" s="5">
        <v>75010.0</v>
      </c>
    </row>
    <row r="564">
      <c r="A564" s="2" t="s">
        <v>2351</v>
      </c>
      <c r="B564" s="3"/>
      <c r="C564" s="4">
        <v>35423.98055555556</v>
      </c>
      <c r="D564" s="5">
        <v>120565.0</v>
      </c>
    </row>
    <row r="565">
      <c r="A565" s="2" t="s">
        <v>2352</v>
      </c>
      <c r="B565" s="3"/>
      <c r="C565" s="4">
        <v>35423.98055555556</v>
      </c>
      <c r="D565" s="5">
        <v>198565.0</v>
      </c>
    </row>
    <row r="566">
      <c r="A566" s="2" t="s">
        <v>2353</v>
      </c>
      <c r="B566" s="3"/>
      <c r="C566" s="4">
        <v>35423.98055555556</v>
      </c>
      <c r="D566" s="5">
        <v>80973.0</v>
      </c>
    </row>
    <row r="567">
      <c r="A567" s="2" t="s">
        <v>2354</v>
      </c>
      <c r="B567" s="3"/>
      <c r="C567" s="4">
        <v>35423.98055555556</v>
      </c>
      <c r="D567" s="5">
        <v>80701.0</v>
      </c>
    </row>
    <row r="568">
      <c r="A568" s="2" t="s">
        <v>2355</v>
      </c>
      <c r="B568" s="3"/>
      <c r="C568" s="4">
        <v>35423.98055555556</v>
      </c>
      <c r="D568" s="5">
        <v>12135.0</v>
      </c>
    </row>
    <row r="569">
      <c r="A569" s="2" t="s">
        <v>2356</v>
      </c>
      <c r="B569" s="3"/>
      <c r="C569" s="4">
        <v>35423.98055555556</v>
      </c>
      <c r="D569" s="5">
        <v>12177.0</v>
      </c>
    </row>
    <row r="570">
      <c r="A570" s="2" t="s">
        <v>2357</v>
      </c>
      <c r="B570" s="3"/>
      <c r="C570" s="4">
        <v>35423.98055555556</v>
      </c>
      <c r="D570" s="5">
        <v>8485.0</v>
      </c>
    </row>
    <row r="571">
      <c r="A571" s="2" t="s">
        <v>2358</v>
      </c>
      <c r="B571" s="3"/>
      <c r="C571" s="4">
        <v>35423.98055555556</v>
      </c>
      <c r="D571" s="5">
        <v>57704.0</v>
      </c>
    </row>
    <row r="572">
      <c r="A572" s="2" t="s">
        <v>2359</v>
      </c>
      <c r="B572" s="3"/>
      <c r="C572" s="4">
        <v>35423.98055555556</v>
      </c>
      <c r="D572" s="5">
        <v>150471.0</v>
      </c>
    </row>
    <row r="573">
      <c r="A573" s="2" t="s">
        <v>2360</v>
      </c>
      <c r="B573" s="3"/>
      <c r="C573" s="4">
        <v>35423.98055555556</v>
      </c>
      <c r="D573" s="5">
        <v>150458.0</v>
      </c>
    </row>
    <row r="574">
      <c r="A574" s="2" t="s">
        <v>2361</v>
      </c>
      <c r="B574" s="3"/>
      <c r="C574" s="4">
        <v>35423.98055555556</v>
      </c>
      <c r="D574" s="5">
        <v>124528.0</v>
      </c>
    </row>
    <row r="575">
      <c r="A575" s="2" t="s">
        <v>2362</v>
      </c>
      <c r="B575" s="3"/>
      <c r="C575" s="4">
        <v>35423.98055555556</v>
      </c>
      <c r="D575" s="5">
        <v>124537.0</v>
      </c>
    </row>
    <row r="576">
      <c r="A576" s="2" t="s">
        <v>2363</v>
      </c>
      <c r="B576" s="3"/>
      <c r="C576" s="4">
        <v>35423.98055555556</v>
      </c>
      <c r="D576" s="5">
        <v>66535.0</v>
      </c>
    </row>
    <row r="577">
      <c r="A577" s="2" t="s">
        <v>2364</v>
      </c>
      <c r="B577" s="3"/>
      <c r="C577" s="4">
        <v>35423.98055555556</v>
      </c>
      <c r="D577" s="5">
        <v>204682.0</v>
      </c>
    </row>
    <row r="578">
      <c r="A578" s="2" t="s">
        <v>2365</v>
      </c>
      <c r="B578" s="3"/>
      <c r="C578" s="4">
        <v>35423.98055555556</v>
      </c>
      <c r="D578" s="5">
        <v>94605.0</v>
      </c>
    </row>
    <row r="579">
      <c r="A579" s="2" t="s">
        <v>2366</v>
      </c>
      <c r="B579" s="3"/>
      <c r="C579" s="4">
        <v>35423.98055555556</v>
      </c>
      <c r="D579" s="5">
        <v>21896.0</v>
      </c>
    </row>
    <row r="580">
      <c r="A580" s="2" t="s">
        <v>2367</v>
      </c>
      <c r="B580" s="3"/>
      <c r="C580" s="4">
        <v>35423.98055555556</v>
      </c>
      <c r="D580" s="5">
        <v>20830.0</v>
      </c>
    </row>
    <row r="581">
      <c r="A581" s="2" t="s">
        <v>2368</v>
      </c>
      <c r="B581" s="3"/>
      <c r="C581" s="4">
        <v>35423.98055555556</v>
      </c>
      <c r="D581" s="5">
        <v>153659.0</v>
      </c>
    </row>
    <row r="582">
      <c r="A582" s="2" t="s">
        <v>2369</v>
      </c>
      <c r="B582" s="3"/>
      <c r="C582" s="4">
        <v>35423.98055555556</v>
      </c>
      <c r="D582" s="5">
        <v>256966.0</v>
      </c>
    </row>
    <row r="583">
      <c r="A583" s="2" t="s">
        <v>2370</v>
      </c>
      <c r="B583" s="3"/>
      <c r="C583" s="4">
        <v>35423.98055555556</v>
      </c>
      <c r="D583" s="5">
        <v>152775.0</v>
      </c>
    </row>
    <row r="584">
      <c r="A584" s="2" t="s">
        <v>2371</v>
      </c>
      <c r="B584" s="3"/>
      <c r="C584" s="4">
        <v>35423.98055555556</v>
      </c>
      <c r="D584" s="5">
        <v>35742.0</v>
      </c>
    </row>
    <row r="585">
      <c r="A585" s="2" t="s">
        <v>2372</v>
      </c>
      <c r="B585" s="3"/>
      <c r="C585" s="4">
        <v>35423.98055555556</v>
      </c>
      <c r="D585" s="5">
        <v>39810.0</v>
      </c>
    </row>
    <row r="586">
      <c r="A586" s="2" t="s">
        <v>2373</v>
      </c>
      <c r="B586" s="3"/>
      <c r="C586" s="4">
        <v>35423.98055555556</v>
      </c>
      <c r="D586" s="5">
        <v>372692.0</v>
      </c>
    </row>
    <row r="587">
      <c r="A587" s="2" t="s">
        <v>2374</v>
      </c>
      <c r="B587" s="3"/>
      <c r="C587" s="4">
        <v>35423.98055555556</v>
      </c>
      <c r="D587" s="5">
        <v>20719.0</v>
      </c>
    </row>
    <row r="588">
      <c r="A588" s="2" t="s">
        <v>2375</v>
      </c>
      <c r="B588" s="3"/>
      <c r="C588" s="4">
        <v>35423.98055555556</v>
      </c>
      <c r="D588" s="5">
        <v>42724.0</v>
      </c>
    </row>
    <row r="589">
      <c r="A589" s="2" t="s">
        <v>2376</v>
      </c>
      <c r="B589" s="3"/>
      <c r="C589" s="4">
        <v>35423.98055555556</v>
      </c>
      <c r="D589" s="5">
        <v>21641.0</v>
      </c>
    </row>
    <row r="590">
      <c r="A590" s="2" t="s">
        <v>2377</v>
      </c>
      <c r="B590" s="3"/>
      <c r="C590" s="4">
        <v>35423.98055555556</v>
      </c>
      <c r="D590" s="5">
        <v>71975.0</v>
      </c>
    </row>
    <row r="591">
      <c r="A591" s="2" t="s">
        <v>2378</v>
      </c>
      <c r="B591" s="3"/>
      <c r="C591" s="4">
        <v>35423.98055555556</v>
      </c>
      <c r="D591" s="5">
        <v>62322.0</v>
      </c>
    </row>
    <row r="592">
      <c r="A592" s="2" t="s">
        <v>2379</v>
      </c>
      <c r="B592" s="3"/>
      <c r="C592" s="4">
        <v>35423.98055555556</v>
      </c>
      <c r="D592" s="5">
        <v>102453.0</v>
      </c>
    </row>
    <row r="593">
      <c r="A593" s="2" t="s">
        <v>2380</v>
      </c>
      <c r="B593" s="3"/>
      <c r="C593" s="4">
        <v>35423.98055555556</v>
      </c>
      <c r="D593" s="5">
        <v>140307.0</v>
      </c>
    </row>
    <row r="594">
      <c r="A594" s="2" t="s">
        <v>2381</v>
      </c>
      <c r="B594" s="3"/>
      <c r="C594" s="4">
        <v>35423.98055555556</v>
      </c>
      <c r="D594" s="5">
        <v>163538.0</v>
      </c>
    </row>
    <row r="595">
      <c r="A595" s="2" t="s">
        <v>2382</v>
      </c>
      <c r="B595" s="3"/>
      <c r="C595" s="4">
        <v>35423.98055555556</v>
      </c>
      <c r="D595" s="5">
        <v>105242.0</v>
      </c>
    </row>
    <row r="596">
      <c r="A596" s="2" t="s">
        <v>2383</v>
      </c>
      <c r="B596" s="3"/>
      <c r="C596" s="4">
        <v>35423.98055555556</v>
      </c>
      <c r="D596" s="5">
        <v>62071.0</v>
      </c>
    </row>
    <row r="597">
      <c r="A597" s="2" t="s">
        <v>2384</v>
      </c>
      <c r="B597" s="3"/>
      <c r="C597" s="4">
        <v>35423.98055555556</v>
      </c>
      <c r="D597" s="5">
        <v>38933.0</v>
      </c>
    </row>
    <row r="598">
      <c r="A598" s="2" t="s">
        <v>2385</v>
      </c>
      <c r="B598" s="3"/>
      <c r="C598" s="4">
        <v>35423.98055555556</v>
      </c>
      <c r="D598" s="5">
        <v>45907.0</v>
      </c>
    </row>
    <row r="599">
      <c r="A599" s="2" t="s">
        <v>2386</v>
      </c>
      <c r="B599" s="3"/>
      <c r="C599" s="4">
        <v>35423.98055555556</v>
      </c>
      <c r="D599" s="5">
        <v>177848.0</v>
      </c>
    </row>
    <row r="600">
      <c r="A600" s="2" t="s">
        <v>2387</v>
      </c>
      <c r="B600" s="3"/>
      <c r="C600" s="4">
        <v>35423.98055555556</v>
      </c>
      <c r="D600" s="5">
        <v>177843.0</v>
      </c>
    </row>
    <row r="601">
      <c r="A601" s="2" t="s">
        <v>2388</v>
      </c>
      <c r="B601" s="3"/>
      <c r="C601" s="4">
        <v>35423.98055555556</v>
      </c>
      <c r="D601" s="5">
        <v>177832.0</v>
      </c>
    </row>
    <row r="602">
      <c r="A602" s="2" t="s">
        <v>2389</v>
      </c>
      <c r="B602" s="3"/>
      <c r="C602" s="4">
        <v>35423.98055555556</v>
      </c>
      <c r="D602" s="5">
        <v>11953.0</v>
      </c>
    </row>
    <row r="603">
      <c r="A603" s="2" t="s">
        <v>2390</v>
      </c>
      <c r="B603" s="3"/>
      <c r="C603" s="4">
        <v>35423.98055555556</v>
      </c>
      <c r="D603" s="5">
        <v>400030.0</v>
      </c>
    </row>
    <row r="604">
      <c r="A604" s="2" t="s">
        <v>2391</v>
      </c>
      <c r="B604" s="3"/>
      <c r="C604" s="4">
        <v>35423.98055555556</v>
      </c>
      <c r="D604" s="5">
        <v>397290.0</v>
      </c>
    </row>
    <row r="605">
      <c r="A605" s="2" t="s">
        <v>2392</v>
      </c>
      <c r="B605" s="3"/>
      <c r="C605" s="4">
        <v>35423.98055555556</v>
      </c>
      <c r="D605" s="5">
        <v>11922.0</v>
      </c>
    </row>
    <row r="606">
      <c r="A606" s="2" t="s">
        <v>2393</v>
      </c>
      <c r="B606" s="3"/>
      <c r="C606" s="4">
        <v>35423.98055555556</v>
      </c>
      <c r="D606" s="5">
        <v>12821.0</v>
      </c>
    </row>
    <row r="607">
      <c r="A607" s="2" t="s">
        <v>2394</v>
      </c>
      <c r="B607" s="3"/>
      <c r="C607" s="4">
        <v>35423.98055555556</v>
      </c>
      <c r="D607" s="5">
        <v>10920.0</v>
      </c>
    </row>
    <row r="608">
      <c r="A608" s="2" t="s">
        <v>2395</v>
      </c>
      <c r="B608" s="3"/>
      <c r="C608" s="4">
        <v>35423.98055555556</v>
      </c>
      <c r="D608" s="5">
        <v>12152.0</v>
      </c>
    </row>
    <row r="609">
      <c r="A609" s="2" t="s">
        <v>2396</v>
      </c>
      <c r="B609" s="3"/>
      <c r="C609" s="4">
        <v>35423.98055555556</v>
      </c>
      <c r="D609" s="5">
        <v>179630.0</v>
      </c>
    </row>
    <row r="610">
      <c r="A610" s="2" t="s">
        <v>2397</v>
      </c>
      <c r="B610" s="3"/>
      <c r="C610" s="4">
        <v>35423.98055555556</v>
      </c>
      <c r="D610" s="5">
        <v>82670.0</v>
      </c>
    </row>
    <row r="611">
      <c r="A611" s="2" t="s">
        <v>2398</v>
      </c>
      <c r="B611" s="3"/>
      <c r="C611" s="4">
        <v>35423.98055555556</v>
      </c>
      <c r="D611" s="5">
        <v>177761.0</v>
      </c>
    </row>
    <row r="612">
      <c r="A612" s="2" t="s">
        <v>2399</v>
      </c>
      <c r="B612" s="3"/>
      <c r="C612" s="4">
        <v>35423.98055555556</v>
      </c>
      <c r="D612" s="5">
        <v>321556.0</v>
      </c>
    </row>
    <row r="613">
      <c r="A613" s="2" t="s">
        <v>2400</v>
      </c>
      <c r="B613" s="3"/>
      <c r="C613" s="4">
        <v>35423.98055555556</v>
      </c>
      <c r="D613" s="5">
        <v>3580.0</v>
      </c>
    </row>
    <row r="614">
      <c r="A614" s="2" t="s">
        <v>2401</v>
      </c>
      <c r="B614" s="3"/>
      <c r="C614" s="4">
        <v>35423.98055555556</v>
      </c>
      <c r="D614" s="5">
        <v>13227.0</v>
      </c>
    </row>
    <row r="615">
      <c r="A615" s="2" t="s">
        <v>2402</v>
      </c>
      <c r="B615" s="3"/>
      <c r="C615" s="4">
        <v>35423.98055555556</v>
      </c>
      <c r="D615" s="5">
        <v>132735.0</v>
      </c>
    </row>
    <row r="616">
      <c r="A616" s="2" t="s">
        <v>2403</v>
      </c>
      <c r="B616" s="3"/>
      <c r="C616" s="4">
        <v>35423.98055555556</v>
      </c>
      <c r="D616" s="5">
        <v>188457.0</v>
      </c>
    </row>
    <row r="617">
      <c r="A617" s="2" t="s">
        <v>2404</v>
      </c>
      <c r="B617" s="3"/>
      <c r="C617" s="4">
        <v>35423.98055555556</v>
      </c>
      <c r="D617" s="5">
        <v>132388.0</v>
      </c>
    </row>
    <row r="618">
      <c r="A618" s="2" t="s">
        <v>2405</v>
      </c>
      <c r="B618" s="3"/>
      <c r="C618" s="4">
        <v>35423.98055555556</v>
      </c>
      <c r="D618" s="5">
        <v>6484.0</v>
      </c>
    </row>
    <row r="619">
      <c r="A619" s="2" t="s">
        <v>2406</v>
      </c>
      <c r="B619" s="3"/>
      <c r="C619" s="4">
        <v>35423.98055555556</v>
      </c>
      <c r="D619" s="5">
        <v>10656.0</v>
      </c>
    </row>
    <row r="620">
      <c r="A620" s="2" t="s">
        <v>2407</v>
      </c>
      <c r="B620" s="3"/>
      <c r="C620" s="4">
        <v>35423.98055555556</v>
      </c>
      <c r="D620" s="5">
        <v>169699.0</v>
      </c>
    </row>
    <row r="621">
      <c r="A621" s="2" t="s">
        <v>2408</v>
      </c>
      <c r="B621" s="3"/>
      <c r="C621" s="4">
        <v>35423.98055555556</v>
      </c>
      <c r="D621" s="5">
        <v>351444.0</v>
      </c>
    </row>
    <row r="622">
      <c r="A622" s="2" t="s">
        <v>2409</v>
      </c>
      <c r="B622" s="3"/>
      <c r="C622" s="4">
        <v>35423.98055555556</v>
      </c>
      <c r="D622" s="5">
        <v>318571.0</v>
      </c>
    </row>
    <row r="623">
      <c r="A623" s="2" t="s">
        <v>2410</v>
      </c>
      <c r="B623" s="3"/>
      <c r="C623" s="4">
        <v>35423.98055555556</v>
      </c>
      <c r="D623" s="5">
        <v>20491.0</v>
      </c>
    </row>
    <row r="624">
      <c r="A624" s="2" t="s">
        <v>2411</v>
      </c>
      <c r="B624" s="3"/>
      <c r="C624" s="4">
        <v>35423.98055555556</v>
      </c>
      <c r="D624" s="5">
        <v>141998.0</v>
      </c>
    </row>
    <row r="625">
      <c r="A625" s="2" t="s">
        <v>2412</v>
      </c>
      <c r="B625" s="3"/>
      <c r="C625" s="4">
        <v>35423.98055555556</v>
      </c>
      <c r="D625" s="5">
        <v>117962.0</v>
      </c>
    </row>
    <row r="626">
      <c r="A626" s="2" t="s">
        <v>2413</v>
      </c>
      <c r="B626" s="3"/>
      <c r="C626" s="4">
        <v>35423.98055555556</v>
      </c>
      <c r="D626" s="5">
        <v>191901.0</v>
      </c>
    </row>
    <row r="627">
      <c r="A627" s="2" t="s">
        <v>2414</v>
      </c>
      <c r="B627" s="3"/>
      <c r="C627" s="4">
        <v>35423.98055555556</v>
      </c>
      <c r="D627" s="5">
        <v>40748.0</v>
      </c>
    </row>
    <row r="628">
      <c r="A628" s="2" t="s">
        <v>2415</v>
      </c>
      <c r="B628" s="3"/>
      <c r="C628" s="4">
        <v>35423.98055555556</v>
      </c>
      <c r="D628" s="5">
        <v>78499.0</v>
      </c>
    </row>
    <row r="629">
      <c r="A629" s="2" t="s">
        <v>2416</v>
      </c>
      <c r="B629" s="3"/>
      <c r="C629" s="4">
        <v>35423.98055555556</v>
      </c>
      <c r="D629" s="5">
        <v>78514.0</v>
      </c>
    </row>
    <row r="630">
      <c r="A630" s="2" t="s">
        <v>2417</v>
      </c>
      <c r="B630" s="3"/>
      <c r="C630" s="4">
        <v>35423.98055555556</v>
      </c>
      <c r="D630" s="5">
        <v>87832.0</v>
      </c>
    </row>
    <row r="631">
      <c r="A631" s="2" t="s">
        <v>2418</v>
      </c>
      <c r="B631" s="3"/>
      <c r="C631" s="4">
        <v>35423.98055555556</v>
      </c>
      <c r="D631" s="5">
        <v>87789.0</v>
      </c>
    </row>
    <row r="632">
      <c r="A632" s="2" t="s">
        <v>2419</v>
      </c>
      <c r="B632" s="3"/>
      <c r="C632" s="4">
        <v>35423.98055555556</v>
      </c>
      <c r="D632" s="5">
        <v>163892.0</v>
      </c>
    </row>
    <row r="633">
      <c r="A633" s="2" t="s">
        <v>2420</v>
      </c>
      <c r="B633" s="3"/>
      <c r="C633" s="4">
        <v>35423.98055555556</v>
      </c>
      <c r="D633" s="5">
        <v>163903.0</v>
      </c>
    </row>
    <row r="634">
      <c r="A634" s="2" t="s">
        <v>2421</v>
      </c>
      <c r="B634" s="3"/>
      <c r="C634" s="4">
        <v>35423.98055555556</v>
      </c>
      <c r="D634" s="5">
        <v>138312.0</v>
      </c>
    </row>
    <row r="635">
      <c r="A635" s="2" t="s">
        <v>2422</v>
      </c>
      <c r="B635" s="3"/>
      <c r="C635" s="4">
        <v>35423.98055555556</v>
      </c>
      <c r="D635" s="5">
        <v>138518.0</v>
      </c>
    </row>
    <row r="636">
      <c r="A636" s="2" t="s">
        <v>2423</v>
      </c>
      <c r="B636" s="3"/>
      <c r="C636" s="4">
        <v>35423.98055555556</v>
      </c>
      <c r="D636" s="5">
        <v>72796.0</v>
      </c>
    </row>
    <row r="637">
      <c r="A637" s="2" t="s">
        <v>2424</v>
      </c>
      <c r="B637" s="3"/>
      <c r="C637" s="4">
        <v>35423.98055555556</v>
      </c>
      <c r="D637" s="5">
        <v>169408.0</v>
      </c>
    </row>
    <row r="638">
      <c r="A638" s="2" t="s">
        <v>2425</v>
      </c>
      <c r="B638" s="3"/>
      <c r="C638" s="4">
        <v>35423.98055555556</v>
      </c>
      <c r="D638" s="5">
        <v>235085.0</v>
      </c>
    </row>
    <row r="639">
      <c r="A639" s="2" t="s">
        <v>2426</v>
      </c>
      <c r="B639" s="3"/>
      <c r="C639" s="4">
        <v>35423.98055555556</v>
      </c>
      <c r="D639" s="5">
        <v>43179.0</v>
      </c>
    </row>
    <row r="640">
      <c r="A640" s="2" t="s">
        <v>2427</v>
      </c>
      <c r="B640" s="3"/>
      <c r="C640" s="4">
        <v>35423.98055555556</v>
      </c>
      <c r="D640" s="5">
        <v>15984.0</v>
      </c>
    </row>
    <row r="641">
      <c r="A641" s="2" t="s">
        <v>2428</v>
      </c>
      <c r="B641" s="3"/>
      <c r="C641" s="4">
        <v>35423.98055555556</v>
      </c>
      <c r="D641" s="5">
        <v>42348.0</v>
      </c>
    </row>
    <row r="642">
      <c r="A642" s="2" t="s">
        <v>2429</v>
      </c>
      <c r="B642" s="3"/>
      <c r="C642" s="4">
        <v>35423.98055555556</v>
      </c>
      <c r="D642" s="5">
        <v>432345.0</v>
      </c>
    </row>
    <row r="643">
      <c r="A643" s="2" t="s">
        <v>2430</v>
      </c>
      <c r="B643" s="3"/>
      <c r="C643" s="4">
        <v>35423.98055555556</v>
      </c>
      <c r="D643" s="5">
        <v>94861.0</v>
      </c>
    </row>
    <row r="644">
      <c r="A644" s="2" t="s">
        <v>2431</v>
      </c>
      <c r="B644" s="3"/>
      <c r="C644" s="4">
        <v>35423.98055555556</v>
      </c>
      <c r="D644" s="5">
        <v>82692.0</v>
      </c>
    </row>
    <row r="645">
      <c r="A645" s="2" t="s">
        <v>2432</v>
      </c>
      <c r="B645" s="3"/>
      <c r="C645" s="4">
        <v>35423.98055555556</v>
      </c>
      <c r="D645" s="5">
        <v>76685.0</v>
      </c>
    </row>
    <row r="646">
      <c r="A646" s="2" t="s">
        <v>2433</v>
      </c>
      <c r="B646" s="3"/>
      <c r="C646" s="4">
        <v>35423.98055555556</v>
      </c>
      <c r="D646" s="5">
        <v>74805.0</v>
      </c>
    </row>
    <row r="647">
      <c r="A647" s="2" t="s">
        <v>2434</v>
      </c>
      <c r="B647" s="3"/>
      <c r="C647" s="4">
        <v>35423.98055555556</v>
      </c>
      <c r="D647" s="5">
        <v>145806.0</v>
      </c>
    </row>
    <row r="648">
      <c r="A648" s="2" t="s">
        <v>2435</v>
      </c>
      <c r="B648" s="3"/>
      <c r="C648" s="4">
        <v>35423.98055555556</v>
      </c>
      <c r="D648" s="5">
        <v>39234.0</v>
      </c>
    </row>
    <row r="649">
      <c r="A649" s="2" t="s">
        <v>2436</v>
      </c>
      <c r="B649" s="3"/>
      <c r="C649" s="4">
        <v>35423.98055555556</v>
      </c>
      <c r="D649" s="5">
        <v>72427.0</v>
      </c>
    </row>
    <row r="650">
      <c r="A650" s="2" t="s">
        <v>2437</v>
      </c>
      <c r="B650" s="3"/>
      <c r="C650" s="4">
        <v>35423.98055555556</v>
      </c>
      <c r="D650" s="5">
        <v>70013.0</v>
      </c>
    </row>
    <row r="651">
      <c r="A651" s="2" t="s">
        <v>2438</v>
      </c>
      <c r="B651" s="3"/>
      <c r="C651" s="4">
        <v>35423.98055555556</v>
      </c>
      <c r="D651" s="5">
        <v>69988.0</v>
      </c>
    </row>
    <row r="652">
      <c r="A652" s="2" t="s">
        <v>2439</v>
      </c>
      <c r="B652" s="3"/>
      <c r="C652" s="4">
        <v>35423.98055555556</v>
      </c>
      <c r="D652" s="5">
        <v>34469.0</v>
      </c>
    </row>
    <row r="653">
      <c r="A653" s="2" t="s">
        <v>2440</v>
      </c>
      <c r="B653" s="3"/>
      <c r="C653" s="4">
        <v>35423.98055555556</v>
      </c>
      <c r="D653" s="5">
        <v>275040.0</v>
      </c>
    </row>
    <row r="654">
      <c r="A654" s="2" t="s">
        <v>2441</v>
      </c>
      <c r="B654" s="3"/>
      <c r="C654" s="4">
        <v>35423.98055555556</v>
      </c>
      <c r="D654" s="5">
        <v>275139.0</v>
      </c>
    </row>
    <row r="655">
      <c r="A655" s="2" t="s">
        <v>2442</v>
      </c>
      <c r="B655" s="3"/>
      <c r="C655" s="4">
        <v>35423.98055555556</v>
      </c>
      <c r="D655" s="5">
        <v>41032.0</v>
      </c>
    </row>
    <row r="656">
      <c r="A656" s="2" t="s">
        <v>2443</v>
      </c>
      <c r="B656" s="3"/>
      <c r="C656" s="4">
        <v>35423.98055555556</v>
      </c>
      <c r="D656" s="5">
        <v>316453.0</v>
      </c>
    </row>
    <row r="657">
      <c r="A657" s="2" t="s">
        <v>2444</v>
      </c>
      <c r="B657" s="3"/>
      <c r="C657" s="4">
        <v>35423.98055555556</v>
      </c>
      <c r="D657" s="5">
        <v>33510.0</v>
      </c>
    </row>
    <row r="658">
      <c r="A658" s="2" t="s">
        <v>2445</v>
      </c>
      <c r="B658" s="3"/>
      <c r="C658" s="4">
        <v>35423.98055555556</v>
      </c>
      <c r="D658" s="5">
        <v>34040.0</v>
      </c>
    </row>
    <row r="659">
      <c r="A659" s="2" t="s">
        <v>2446</v>
      </c>
      <c r="B659" s="3"/>
      <c r="C659" s="4">
        <v>35423.98055555556</v>
      </c>
      <c r="D659" s="5">
        <v>33786.0</v>
      </c>
    </row>
    <row r="660">
      <c r="A660" s="2" t="s">
        <v>2447</v>
      </c>
      <c r="B660" s="3"/>
      <c r="C660" s="4">
        <v>35423.98055555556</v>
      </c>
      <c r="D660" s="5">
        <v>110502.0</v>
      </c>
    </row>
    <row r="661">
      <c r="A661" s="2" t="s">
        <v>2448</v>
      </c>
      <c r="B661" s="3"/>
      <c r="C661" s="4">
        <v>35423.98055555556</v>
      </c>
      <c r="D661" s="5">
        <v>61916.0</v>
      </c>
    </row>
    <row r="662">
      <c r="A662" s="2" t="s">
        <v>2449</v>
      </c>
      <c r="B662" s="3"/>
      <c r="C662" s="4">
        <v>35423.98055555556</v>
      </c>
      <c r="D662" s="5">
        <v>61957.0</v>
      </c>
    </row>
    <row r="663">
      <c r="A663" s="2" t="s">
        <v>2450</v>
      </c>
      <c r="B663" s="3"/>
      <c r="C663" s="4">
        <v>35423.98055555556</v>
      </c>
      <c r="D663" s="5">
        <v>168844.0</v>
      </c>
    </row>
    <row r="664">
      <c r="A664" s="2" t="s">
        <v>2451</v>
      </c>
      <c r="B664" s="3"/>
      <c r="C664" s="4">
        <v>35423.98055555556</v>
      </c>
      <c r="D664" s="5">
        <v>206973.0</v>
      </c>
    </row>
    <row r="665">
      <c r="A665" s="2" t="s">
        <v>2452</v>
      </c>
      <c r="B665" s="3"/>
      <c r="C665" s="4">
        <v>35423.98055555556</v>
      </c>
      <c r="D665" s="5">
        <v>59671.0</v>
      </c>
    </row>
    <row r="666">
      <c r="A666" s="2" t="s">
        <v>2453</v>
      </c>
      <c r="B666" s="3"/>
      <c r="C666" s="4">
        <v>35423.98055555556</v>
      </c>
      <c r="D666" s="5">
        <v>67476.0</v>
      </c>
    </row>
    <row r="667">
      <c r="A667" s="2" t="s">
        <v>2454</v>
      </c>
      <c r="B667" s="3"/>
      <c r="C667" s="4">
        <v>35423.98055555556</v>
      </c>
      <c r="D667" s="5">
        <v>68781.0</v>
      </c>
    </row>
    <row r="668">
      <c r="A668" s="2" t="s">
        <v>2455</v>
      </c>
      <c r="B668" s="3"/>
      <c r="C668" s="4">
        <v>35423.98055555556</v>
      </c>
      <c r="D668" s="5">
        <v>146410.0</v>
      </c>
    </row>
    <row r="669">
      <c r="A669" s="2" t="s">
        <v>2456</v>
      </c>
      <c r="B669" s="3"/>
      <c r="C669" s="4">
        <v>35423.98055555556</v>
      </c>
      <c r="D669" s="5">
        <v>386861.0</v>
      </c>
    </row>
    <row r="670">
      <c r="A670" s="2" t="s">
        <v>2457</v>
      </c>
      <c r="B670" s="3"/>
      <c r="C670" s="4">
        <v>35423.98055555556</v>
      </c>
      <c r="D670" s="5">
        <v>384785.0</v>
      </c>
    </row>
    <row r="671">
      <c r="A671" s="2" t="s">
        <v>2458</v>
      </c>
      <c r="B671" s="3"/>
      <c r="C671" s="4">
        <v>35423.98055555556</v>
      </c>
      <c r="D671" s="5">
        <v>509413.0</v>
      </c>
    </row>
    <row r="672">
      <c r="A672" s="2" t="s">
        <v>2459</v>
      </c>
      <c r="B672" s="3"/>
      <c r="C672" s="4">
        <v>35423.98055555556</v>
      </c>
      <c r="D672" s="5">
        <v>505117.0</v>
      </c>
    </row>
    <row r="673">
      <c r="A673" s="2" t="s">
        <v>2460</v>
      </c>
      <c r="B673" s="3"/>
      <c r="C673" s="4">
        <v>35423.98055555556</v>
      </c>
      <c r="D673" s="5">
        <v>377960.0</v>
      </c>
    </row>
    <row r="674">
      <c r="A674" s="2" t="s">
        <v>2461</v>
      </c>
      <c r="B674" s="3"/>
      <c r="C674" s="4">
        <v>35423.98055555556</v>
      </c>
      <c r="D674" s="5">
        <v>377984.0</v>
      </c>
    </row>
    <row r="675">
      <c r="A675" s="2" t="s">
        <v>2462</v>
      </c>
      <c r="B675" s="3"/>
      <c r="C675" s="4">
        <v>35423.98055555556</v>
      </c>
      <c r="D675" s="5">
        <v>384560.0</v>
      </c>
    </row>
    <row r="676">
      <c r="A676" s="2" t="s">
        <v>2463</v>
      </c>
      <c r="B676" s="3"/>
      <c r="C676" s="4">
        <v>35423.98055555556</v>
      </c>
      <c r="D676" s="5">
        <v>386665.0</v>
      </c>
    </row>
    <row r="677">
      <c r="A677" s="2" t="s">
        <v>2464</v>
      </c>
      <c r="B677" s="3"/>
      <c r="C677" s="4">
        <v>35423.98055555556</v>
      </c>
      <c r="D677" s="5">
        <v>480687.0</v>
      </c>
    </row>
    <row r="678">
      <c r="A678" s="2" t="s">
        <v>2465</v>
      </c>
      <c r="B678" s="3"/>
      <c r="C678" s="4">
        <v>35423.98055555556</v>
      </c>
      <c r="D678" s="5">
        <v>179987.0</v>
      </c>
    </row>
    <row r="679">
      <c r="A679" s="2" t="s">
        <v>2466</v>
      </c>
      <c r="B679" s="3"/>
      <c r="C679" s="4">
        <v>35423.98055555556</v>
      </c>
      <c r="D679" s="5">
        <v>159522.0</v>
      </c>
    </row>
    <row r="680">
      <c r="A680" s="2" t="s">
        <v>2467</v>
      </c>
      <c r="B680" s="3"/>
      <c r="C680" s="4">
        <v>35423.98055555556</v>
      </c>
      <c r="D680" s="5">
        <v>104703.0</v>
      </c>
    </row>
    <row r="681">
      <c r="A681" s="2" t="s">
        <v>2468</v>
      </c>
      <c r="B681" s="3"/>
      <c r="C681" s="4">
        <v>35423.98055555556</v>
      </c>
      <c r="D681" s="5">
        <v>168146.0</v>
      </c>
    </row>
    <row r="682">
      <c r="A682" s="2" t="s">
        <v>2469</v>
      </c>
      <c r="B682" s="3"/>
      <c r="C682" s="4">
        <v>35423.98055555556</v>
      </c>
      <c r="D682" s="5">
        <v>46562.0</v>
      </c>
    </row>
    <row r="683">
      <c r="A683" s="2" t="s">
        <v>2470</v>
      </c>
      <c r="B683" s="3"/>
      <c r="C683" s="4">
        <v>35423.98055555556</v>
      </c>
      <c r="D683" s="5">
        <v>128998.0</v>
      </c>
    </row>
    <row r="684">
      <c r="A684" s="2" t="s">
        <v>2471</v>
      </c>
      <c r="B684" s="3"/>
      <c r="C684" s="4">
        <v>35423.98055555556</v>
      </c>
      <c r="D684" s="5">
        <v>46155.0</v>
      </c>
    </row>
    <row r="685">
      <c r="A685" s="2" t="s">
        <v>2472</v>
      </c>
      <c r="B685" s="3"/>
      <c r="C685" s="4">
        <v>35423.98055555556</v>
      </c>
      <c r="D685" s="5">
        <v>45898.0</v>
      </c>
    </row>
    <row r="686">
      <c r="A686" s="2" t="s">
        <v>2473</v>
      </c>
      <c r="B686" s="3"/>
      <c r="C686" s="4">
        <v>35423.98055555556</v>
      </c>
      <c r="D686" s="5">
        <v>180377.0</v>
      </c>
    </row>
    <row r="687">
      <c r="A687" s="2" t="s">
        <v>2474</v>
      </c>
      <c r="B687" s="3"/>
      <c r="C687" s="4">
        <v>35423.98055555556</v>
      </c>
      <c r="D687" s="5">
        <v>158915.0</v>
      </c>
    </row>
    <row r="688">
      <c r="A688" s="2" t="s">
        <v>2475</v>
      </c>
      <c r="B688" s="3"/>
      <c r="C688" s="4">
        <v>35423.98055555556</v>
      </c>
      <c r="D688" s="5">
        <v>158964.0</v>
      </c>
    </row>
    <row r="689">
      <c r="A689" s="2" t="s">
        <v>2476</v>
      </c>
      <c r="B689" s="3"/>
      <c r="C689" s="4">
        <v>35423.98055555556</v>
      </c>
      <c r="D689" s="5">
        <v>166649.0</v>
      </c>
    </row>
    <row r="690">
      <c r="A690" s="2" t="s">
        <v>2477</v>
      </c>
      <c r="B690" s="3"/>
      <c r="C690" s="4">
        <v>35423.98055555556</v>
      </c>
      <c r="D690" s="5">
        <v>166715.0</v>
      </c>
    </row>
    <row r="691">
      <c r="A691" s="2" t="s">
        <v>2478</v>
      </c>
      <c r="B691" s="3"/>
      <c r="C691" s="4">
        <v>35423.98055555556</v>
      </c>
      <c r="D691" s="5">
        <v>150897.0</v>
      </c>
    </row>
    <row r="692">
      <c r="A692" s="2" t="s">
        <v>2479</v>
      </c>
      <c r="B692" s="3"/>
      <c r="C692" s="4">
        <v>35423.98055555556</v>
      </c>
      <c r="D692" s="5">
        <v>115767.0</v>
      </c>
    </row>
    <row r="693">
      <c r="A693" s="2" t="s">
        <v>2480</v>
      </c>
      <c r="B693" s="3"/>
      <c r="C693" s="4">
        <v>35423.98055555556</v>
      </c>
      <c r="D693" s="5">
        <v>188575.0</v>
      </c>
    </row>
    <row r="694">
      <c r="A694" s="2" t="s">
        <v>2481</v>
      </c>
      <c r="B694" s="3"/>
      <c r="C694" s="4">
        <v>35423.98055555556</v>
      </c>
      <c r="D694" s="5">
        <v>167267.0</v>
      </c>
    </row>
    <row r="695">
      <c r="A695" s="2" t="s">
        <v>2482</v>
      </c>
      <c r="B695" s="3"/>
      <c r="C695" s="4">
        <v>35423.98055555556</v>
      </c>
      <c r="D695" s="5">
        <v>102379.0</v>
      </c>
    </row>
    <row r="696">
      <c r="A696" s="2" t="s">
        <v>2483</v>
      </c>
      <c r="B696" s="3"/>
      <c r="C696" s="4">
        <v>35423.98055555556</v>
      </c>
      <c r="D696" s="5">
        <v>102505.0</v>
      </c>
    </row>
    <row r="697">
      <c r="A697" s="2" t="s">
        <v>2484</v>
      </c>
      <c r="B697" s="3"/>
      <c r="C697" s="4">
        <v>35423.98055555556</v>
      </c>
      <c r="D697" s="5">
        <v>135406.0</v>
      </c>
    </row>
    <row r="698">
      <c r="A698" s="2" t="s">
        <v>2485</v>
      </c>
      <c r="B698" s="3"/>
      <c r="C698" s="4">
        <v>35423.98055555556</v>
      </c>
      <c r="D698" s="5">
        <v>135391.0</v>
      </c>
    </row>
    <row r="699">
      <c r="A699" s="2" t="s">
        <v>2486</v>
      </c>
      <c r="B699" s="3"/>
      <c r="C699" s="4">
        <v>35423.98055555556</v>
      </c>
      <c r="D699" s="5">
        <v>175301.0</v>
      </c>
    </row>
    <row r="700">
      <c r="A700" s="2" t="s">
        <v>2487</v>
      </c>
      <c r="B700" s="3"/>
      <c r="C700" s="4">
        <v>35423.98055555556</v>
      </c>
      <c r="D700" s="5">
        <v>175261.0</v>
      </c>
    </row>
    <row r="701">
      <c r="A701" s="2" t="s">
        <v>2488</v>
      </c>
      <c r="B701" s="3"/>
      <c r="C701" s="4">
        <v>35423.98055555556</v>
      </c>
      <c r="D701" s="5">
        <v>131382.0</v>
      </c>
    </row>
    <row r="702">
      <c r="A702" s="2" t="s">
        <v>2489</v>
      </c>
      <c r="B702" s="3"/>
      <c r="C702" s="4">
        <v>35423.98055555556</v>
      </c>
      <c r="D702" s="5">
        <v>131333.0</v>
      </c>
    </row>
    <row r="703">
      <c r="A703" s="2" t="s">
        <v>2490</v>
      </c>
      <c r="B703" s="3"/>
      <c r="C703" s="4">
        <v>35423.98055555556</v>
      </c>
      <c r="D703" s="5">
        <v>195514.0</v>
      </c>
    </row>
    <row r="704">
      <c r="A704" s="2" t="s">
        <v>2491</v>
      </c>
      <c r="B704" s="3"/>
      <c r="C704" s="4">
        <v>35423.98055555556</v>
      </c>
      <c r="D704" s="5">
        <v>124361.0</v>
      </c>
    </row>
    <row r="705">
      <c r="A705" s="2" t="s">
        <v>2492</v>
      </c>
      <c r="B705" s="3"/>
      <c r="C705" s="4">
        <v>35423.98055555556</v>
      </c>
      <c r="D705" s="5">
        <v>261335.0</v>
      </c>
    </row>
    <row r="706">
      <c r="A706" s="2" t="s">
        <v>2493</v>
      </c>
      <c r="B706" s="3"/>
      <c r="C706" s="4">
        <v>35423.98055555556</v>
      </c>
      <c r="D706" s="5">
        <v>228956.0</v>
      </c>
    </row>
    <row r="707">
      <c r="A707" s="2" t="s">
        <v>2494</v>
      </c>
      <c r="B707" s="3"/>
      <c r="C707" s="4">
        <v>35423.98055555556</v>
      </c>
      <c r="D707" s="5">
        <v>89967.0</v>
      </c>
    </row>
    <row r="708">
      <c r="A708" s="2" t="s">
        <v>2495</v>
      </c>
      <c r="B708" s="3"/>
      <c r="C708" s="4">
        <v>35423.98055555556</v>
      </c>
      <c r="D708" s="5">
        <v>194226.0</v>
      </c>
    </row>
    <row r="709">
      <c r="A709" s="2" t="s">
        <v>2496</v>
      </c>
      <c r="B709" s="3"/>
      <c r="C709" s="4">
        <v>35423.98055555556</v>
      </c>
      <c r="D709" s="5">
        <v>198559.0</v>
      </c>
    </row>
    <row r="710">
      <c r="A710" s="2" t="s">
        <v>2497</v>
      </c>
      <c r="B710" s="3"/>
      <c r="C710" s="4">
        <v>35423.98055555556</v>
      </c>
      <c r="D710" s="5">
        <v>129135.0</v>
      </c>
    </row>
    <row r="711">
      <c r="A711" s="2" t="s">
        <v>2498</v>
      </c>
      <c r="B711" s="3"/>
      <c r="C711" s="4">
        <v>35423.98055555556</v>
      </c>
      <c r="D711" s="5">
        <v>154830.0</v>
      </c>
    </row>
    <row r="712">
      <c r="A712" s="2" t="s">
        <v>2499</v>
      </c>
      <c r="B712" s="3"/>
      <c r="C712" s="4">
        <v>35423.98055555556</v>
      </c>
      <c r="D712" s="5">
        <v>132671.0</v>
      </c>
    </row>
    <row r="713">
      <c r="A713" s="2" t="s">
        <v>2500</v>
      </c>
      <c r="B713" s="3"/>
      <c r="C713" s="4">
        <v>35423.98055555556</v>
      </c>
      <c r="D713" s="5">
        <v>210538.0</v>
      </c>
    </row>
    <row r="714">
      <c r="A714" s="2" t="s">
        <v>2501</v>
      </c>
      <c r="B714" s="3"/>
      <c r="C714" s="4">
        <v>35423.98055555556</v>
      </c>
      <c r="D714" s="5">
        <v>45427.0</v>
      </c>
    </row>
    <row r="715">
      <c r="A715" s="2" t="s">
        <v>2502</v>
      </c>
      <c r="B715" s="3"/>
      <c r="C715" s="4">
        <v>35423.98055555556</v>
      </c>
      <c r="D715" s="5">
        <v>181341.0</v>
      </c>
    </row>
    <row r="716">
      <c r="A716" s="2" t="s">
        <v>2503</v>
      </c>
      <c r="B716" s="3"/>
      <c r="C716" s="4">
        <v>35423.98055555556</v>
      </c>
      <c r="D716" s="5">
        <v>67116.0</v>
      </c>
    </row>
    <row r="717">
      <c r="A717" s="2" t="s">
        <v>2504</v>
      </c>
      <c r="B717" s="3"/>
      <c r="C717" s="4">
        <v>35423.98055555556</v>
      </c>
      <c r="D717" s="5">
        <v>32320.0</v>
      </c>
    </row>
    <row r="718">
      <c r="A718" s="2" t="s">
        <v>2505</v>
      </c>
      <c r="B718" s="3"/>
      <c r="C718" s="4">
        <v>35423.98055555556</v>
      </c>
      <c r="D718" s="5">
        <v>29100.0</v>
      </c>
    </row>
    <row r="719">
      <c r="A719" s="2" t="s">
        <v>2506</v>
      </c>
      <c r="B719" s="3"/>
      <c r="C719" s="4">
        <v>35423.98055555556</v>
      </c>
      <c r="D719" s="5">
        <v>29852.0</v>
      </c>
    </row>
    <row r="720">
      <c r="A720" s="2" t="s">
        <v>2507</v>
      </c>
      <c r="B720" s="3"/>
      <c r="C720" s="4">
        <v>35423.98055555556</v>
      </c>
      <c r="D720" s="5">
        <v>58842.0</v>
      </c>
    </row>
    <row r="721">
      <c r="A721" s="2" t="s">
        <v>2508</v>
      </c>
      <c r="B721" s="3"/>
      <c r="C721" s="4">
        <v>35423.98055555556</v>
      </c>
      <c r="D721" s="5">
        <v>58606.0</v>
      </c>
    </row>
    <row r="722">
      <c r="A722" s="2" t="s">
        <v>2509</v>
      </c>
      <c r="B722" s="3"/>
      <c r="C722" s="4">
        <v>35423.98055555556</v>
      </c>
      <c r="D722" s="5">
        <v>151931.0</v>
      </c>
    </row>
    <row r="723">
      <c r="A723" s="2" t="s">
        <v>2510</v>
      </c>
      <c r="B723" s="3"/>
      <c r="C723" s="4">
        <v>35423.98055555556</v>
      </c>
      <c r="D723" s="5">
        <v>151990.0</v>
      </c>
    </row>
    <row r="724">
      <c r="A724" s="2" t="s">
        <v>2511</v>
      </c>
      <c r="B724" s="3"/>
      <c r="C724" s="4">
        <v>35423.98055555556</v>
      </c>
      <c r="D724" s="5">
        <v>33219.0</v>
      </c>
    </row>
    <row r="725">
      <c r="A725" s="2" t="s">
        <v>2512</v>
      </c>
      <c r="B725" s="3"/>
      <c r="C725" s="4">
        <v>35423.98055555556</v>
      </c>
      <c r="D725" s="5">
        <v>275281.0</v>
      </c>
    </row>
    <row r="726">
      <c r="A726" s="2" t="s">
        <v>2513</v>
      </c>
      <c r="B726" s="3"/>
      <c r="C726" s="4">
        <v>35423.98055555556</v>
      </c>
      <c r="D726" s="5">
        <v>37022.0</v>
      </c>
    </row>
    <row r="727">
      <c r="A727" s="2" t="s">
        <v>2514</v>
      </c>
      <c r="B727" s="3"/>
      <c r="C727" s="4">
        <v>35423.98055555556</v>
      </c>
      <c r="D727" s="5">
        <v>183794.0</v>
      </c>
    </row>
    <row r="728">
      <c r="A728" s="2" t="s">
        <v>2515</v>
      </c>
      <c r="B728" s="3"/>
      <c r="C728" s="4">
        <v>35423.98055555556</v>
      </c>
      <c r="D728" s="5">
        <v>35250.0</v>
      </c>
    </row>
    <row r="729">
      <c r="A729" s="2" t="s">
        <v>2516</v>
      </c>
      <c r="B729" s="3"/>
      <c r="C729" s="4">
        <v>35423.98055555556</v>
      </c>
      <c r="D729" s="5">
        <v>12412.0</v>
      </c>
    </row>
    <row r="730">
      <c r="A730" s="2" t="s">
        <v>2517</v>
      </c>
      <c r="B730" s="3"/>
      <c r="C730" s="4">
        <v>35423.98055555556</v>
      </c>
      <c r="D730" s="5">
        <v>36244.0</v>
      </c>
    </row>
    <row r="731">
      <c r="A731" s="2" t="s">
        <v>2518</v>
      </c>
      <c r="B731" s="3"/>
      <c r="C731" s="4">
        <v>35423.98055555556</v>
      </c>
      <c r="D731" s="5">
        <v>24332.0</v>
      </c>
    </row>
    <row r="732">
      <c r="A732" s="2" t="s">
        <v>2519</v>
      </c>
      <c r="B732" s="3"/>
      <c r="C732" s="4">
        <v>35423.98055555556</v>
      </c>
      <c r="D732" s="5">
        <v>24215.0</v>
      </c>
    </row>
    <row r="733">
      <c r="A733" s="2" t="s">
        <v>2520</v>
      </c>
      <c r="B733" s="3"/>
      <c r="C733" s="4">
        <v>35423.98055555556</v>
      </c>
      <c r="D733" s="5">
        <v>74309.0</v>
      </c>
    </row>
    <row r="734">
      <c r="A734" s="2" t="s">
        <v>2521</v>
      </c>
      <c r="B734" s="3"/>
      <c r="C734" s="4">
        <v>35423.98055555556</v>
      </c>
      <c r="D734" s="5">
        <v>343251.0</v>
      </c>
    </row>
    <row r="735">
      <c r="A735" s="2" t="s">
        <v>2522</v>
      </c>
      <c r="B735" s="3"/>
      <c r="C735" s="4">
        <v>35423.98055555556</v>
      </c>
      <c r="D735" s="5">
        <v>131486.0</v>
      </c>
    </row>
    <row r="736">
      <c r="A736" s="2" t="s">
        <v>2523</v>
      </c>
      <c r="B736" s="3"/>
      <c r="C736" s="4">
        <v>35423.98055555556</v>
      </c>
      <c r="D736" s="5">
        <v>226365.0</v>
      </c>
    </row>
    <row r="737">
      <c r="A737" s="2" t="s">
        <v>2524</v>
      </c>
      <c r="B737" s="3"/>
      <c r="C737" s="4">
        <v>35423.98055555556</v>
      </c>
      <c r="D737" s="5">
        <v>70140.0</v>
      </c>
    </row>
    <row r="738">
      <c r="A738" s="2" t="s">
        <v>2525</v>
      </c>
      <c r="B738" s="3"/>
      <c r="C738" s="4">
        <v>35423.98055555556</v>
      </c>
      <c r="D738" s="5">
        <v>38186.0</v>
      </c>
    </row>
    <row r="739">
      <c r="A739" s="2" t="s">
        <v>2526</v>
      </c>
      <c r="B739" s="3"/>
      <c r="C739" s="4">
        <v>35423.98055555556</v>
      </c>
      <c r="D739" s="5">
        <v>32363.0</v>
      </c>
    </row>
    <row r="740">
      <c r="A740" s="2" t="s">
        <v>2527</v>
      </c>
      <c r="B740" s="3"/>
      <c r="C740" s="4">
        <v>35423.98055555556</v>
      </c>
      <c r="D740" s="5">
        <v>66804.0</v>
      </c>
    </row>
    <row r="741">
      <c r="A741" s="2" t="s">
        <v>2528</v>
      </c>
      <c r="B741" s="3"/>
      <c r="C741" s="4">
        <v>35423.98055555556</v>
      </c>
      <c r="D741" s="5">
        <v>86558.0</v>
      </c>
    </row>
    <row r="742">
      <c r="A742" s="2" t="s">
        <v>2529</v>
      </c>
      <c r="B742" s="3"/>
      <c r="C742" s="4">
        <v>35423.98055555556</v>
      </c>
      <c r="D742" s="5">
        <v>79511.0</v>
      </c>
    </row>
    <row r="743">
      <c r="A743" s="2" t="s">
        <v>2530</v>
      </c>
      <c r="B743" s="3"/>
      <c r="C743" s="4">
        <v>35423.98055555556</v>
      </c>
      <c r="D743" s="5">
        <v>72052.0</v>
      </c>
    </row>
    <row r="744">
      <c r="A744" s="2" t="s">
        <v>2531</v>
      </c>
      <c r="B744" s="3"/>
      <c r="C744" s="4">
        <v>35423.98055555556</v>
      </c>
      <c r="D744" s="5">
        <v>87241.0</v>
      </c>
    </row>
    <row r="745">
      <c r="A745" s="2" t="s">
        <v>2532</v>
      </c>
      <c r="B745" s="3"/>
      <c r="C745" s="4">
        <v>35423.98055555556</v>
      </c>
      <c r="D745" s="5">
        <v>71209.0</v>
      </c>
    </row>
    <row r="746">
      <c r="A746" s="2" t="s">
        <v>2533</v>
      </c>
      <c r="B746" s="3"/>
      <c r="C746" s="4">
        <v>35423.98055555556</v>
      </c>
      <c r="D746" s="5">
        <v>67435.0</v>
      </c>
    </row>
    <row r="747">
      <c r="A747" s="2" t="s">
        <v>2534</v>
      </c>
      <c r="B747" s="3"/>
      <c r="C747" s="4">
        <v>35423.98055555556</v>
      </c>
      <c r="D747" s="5">
        <v>50045.0</v>
      </c>
    </row>
    <row r="748">
      <c r="A748" s="2" t="s">
        <v>2535</v>
      </c>
      <c r="B748" s="3"/>
      <c r="C748" s="4">
        <v>35423.98055555556</v>
      </c>
      <c r="D748" s="5">
        <v>78022.0</v>
      </c>
    </row>
    <row r="749">
      <c r="A749" s="2" t="s">
        <v>2536</v>
      </c>
      <c r="B749" s="3"/>
      <c r="C749" s="4">
        <v>35423.98055555556</v>
      </c>
      <c r="D749" s="5">
        <v>75637.0</v>
      </c>
    </row>
    <row r="750">
      <c r="A750" s="2" t="s">
        <v>2537</v>
      </c>
      <c r="B750" s="3"/>
      <c r="C750" s="4">
        <v>35423.98055555556</v>
      </c>
      <c r="D750" s="5">
        <v>81894.0</v>
      </c>
    </row>
    <row r="751">
      <c r="A751" s="2" t="s">
        <v>2538</v>
      </c>
      <c r="B751" s="3"/>
      <c r="C751" s="4">
        <v>35423.98055555556</v>
      </c>
      <c r="D751" s="5">
        <v>83993.0</v>
      </c>
    </row>
    <row r="752">
      <c r="A752" s="2" t="s">
        <v>2539</v>
      </c>
      <c r="B752" s="3"/>
      <c r="C752" s="4">
        <v>35423.98055555556</v>
      </c>
      <c r="D752" s="5">
        <v>32710.0</v>
      </c>
    </row>
    <row r="753">
      <c r="A753" s="2" t="s">
        <v>2540</v>
      </c>
      <c r="B753" s="3"/>
      <c r="C753" s="4">
        <v>35423.98055555556</v>
      </c>
      <c r="D753" s="5">
        <v>20009.0</v>
      </c>
    </row>
    <row r="754">
      <c r="A754" s="2" t="s">
        <v>2541</v>
      </c>
      <c r="B754" s="3"/>
      <c r="C754" s="4">
        <v>35423.98055555556</v>
      </c>
      <c r="D754" s="5">
        <v>86534.0</v>
      </c>
    </row>
    <row r="755">
      <c r="A755" s="2" t="s">
        <v>2542</v>
      </c>
      <c r="B755" s="3"/>
      <c r="C755" s="4">
        <v>35423.98055555556</v>
      </c>
      <c r="D755" s="5">
        <v>168683.0</v>
      </c>
    </row>
    <row r="756">
      <c r="A756" s="2" t="s">
        <v>2543</v>
      </c>
      <c r="B756" s="3"/>
      <c r="C756" s="4">
        <v>35423.98055555556</v>
      </c>
      <c r="D756" s="5">
        <v>103846.0</v>
      </c>
    </row>
    <row r="757">
      <c r="A757" s="2" t="s">
        <v>2544</v>
      </c>
      <c r="B757" s="3"/>
      <c r="C757" s="4">
        <v>35423.98055555556</v>
      </c>
      <c r="D757" s="5">
        <v>103790.0</v>
      </c>
    </row>
    <row r="758">
      <c r="A758" s="2" t="s">
        <v>2545</v>
      </c>
      <c r="B758" s="3"/>
      <c r="C758" s="4">
        <v>35423.98055555556</v>
      </c>
      <c r="D758" s="5">
        <v>103875.0</v>
      </c>
    </row>
    <row r="759">
      <c r="A759" s="2" t="s">
        <v>2546</v>
      </c>
      <c r="B759" s="3"/>
      <c r="C759" s="4">
        <v>35423.98055555556</v>
      </c>
      <c r="D759" s="5">
        <v>103857.0</v>
      </c>
    </row>
    <row r="760">
      <c r="A760" s="2" t="s">
        <v>2547</v>
      </c>
      <c r="B760" s="3"/>
      <c r="C760" s="4">
        <v>35423.98055555556</v>
      </c>
      <c r="D760" s="5">
        <v>135502.0</v>
      </c>
    </row>
    <row r="761">
      <c r="A761" s="2" t="s">
        <v>2548</v>
      </c>
      <c r="B761" s="3"/>
      <c r="C761" s="4">
        <v>35423.98055555556</v>
      </c>
      <c r="D761" s="5">
        <v>135694.0</v>
      </c>
    </row>
    <row r="762">
      <c r="A762" s="2" t="s">
        <v>2549</v>
      </c>
      <c r="B762" s="3"/>
      <c r="C762" s="4">
        <v>35423.98055555556</v>
      </c>
      <c r="D762" s="5">
        <v>331023.0</v>
      </c>
    </row>
    <row r="763">
      <c r="A763" s="2" t="s">
        <v>2550</v>
      </c>
      <c r="B763" s="3"/>
      <c r="C763" s="4">
        <v>35423.98055555556</v>
      </c>
      <c r="D763" s="5">
        <v>77481.0</v>
      </c>
    </row>
    <row r="764">
      <c r="A764" s="2" t="s">
        <v>2551</v>
      </c>
      <c r="B764" s="3"/>
      <c r="C764" s="4">
        <v>35423.98055555556</v>
      </c>
      <c r="D764" s="5">
        <v>77457.0</v>
      </c>
    </row>
    <row r="765">
      <c r="A765" s="2" t="s">
        <v>2552</v>
      </c>
      <c r="B765" s="3"/>
      <c r="C765" s="4">
        <v>35423.98055555556</v>
      </c>
      <c r="D765" s="5">
        <v>77450.0</v>
      </c>
    </row>
    <row r="766">
      <c r="A766" s="2" t="s">
        <v>2553</v>
      </c>
      <c r="B766" s="3"/>
      <c r="C766" s="4">
        <v>35423.98055555556</v>
      </c>
      <c r="D766" s="5">
        <v>63132.0</v>
      </c>
    </row>
    <row r="767">
      <c r="A767" s="2" t="s">
        <v>2554</v>
      </c>
      <c r="B767" s="3"/>
      <c r="C767" s="4">
        <v>35423.98055555556</v>
      </c>
      <c r="D767" s="5">
        <v>43273.0</v>
      </c>
    </row>
    <row r="768">
      <c r="A768" s="2" t="s">
        <v>2555</v>
      </c>
      <c r="B768" s="3"/>
      <c r="C768" s="4">
        <v>35423.98055555556</v>
      </c>
      <c r="D768" s="5">
        <v>89593.0</v>
      </c>
    </row>
    <row r="769">
      <c r="A769" s="2" t="s">
        <v>2556</v>
      </c>
      <c r="B769" s="3"/>
      <c r="C769" s="4">
        <v>35423.98055555556</v>
      </c>
      <c r="D769" s="5">
        <v>83191.0</v>
      </c>
    </row>
    <row r="770">
      <c r="A770" s="2" t="s">
        <v>2557</v>
      </c>
      <c r="B770" s="3"/>
      <c r="C770" s="4">
        <v>35423.98055555556</v>
      </c>
      <c r="D770" s="5">
        <v>97616.0</v>
      </c>
    </row>
    <row r="771">
      <c r="A771" s="2" t="s">
        <v>2558</v>
      </c>
      <c r="B771" s="3"/>
      <c r="C771" s="4">
        <v>35423.98055555556</v>
      </c>
      <c r="D771" s="5">
        <v>97786.0</v>
      </c>
    </row>
    <row r="772">
      <c r="A772" s="2" t="s">
        <v>2559</v>
      </c>
      <c r="B772" s="3"/>
      <c r="C772" s="4">
        <v>35423.98055555556</v>
      </c>
      <c r="D772" s="5">
        <v>185458.0</v>
      </c>
    </row>
    <row r="773">
      <c r="A773" s="2" t="s">
        <v>2560</v>
      </c>
      <c r="B773" s="3"/>
      <c r="C773" s="4">
        <v>35423.98055555556</v>
      </c>
      <c r="D773" s="5">
        <v>87716.0</v>
      </c>
    </row>
    <row r="774">
      <c r="A774" s="2" t="s">
        <v>2561</v>
      </c>
      <c r="B774" s="3"/>
      <c r="C774" s="4">
        <v>35423.98055555556</v>
      </c>
      <c r="D774" s="5">
        <v>80892.0</v>
      </c>
    </row>
    <row r="775">
      <c r="A775" s="2" t="s">
        <v>2562</v>
      </c>
      <c r="B775" s="3"/>
      <c r="C775" s="4">
        <v>35423.98055555556</v>
      </c>
      <c r="D775" s="5">
        <v>81853.0</v>
      </c>
    </row>
    <row r="776">
      <c r="A776" s="2" t="s">
        <v>2563</v>
      </c>
      <c r="B776" s="3"/>
      <c r="C776" s="4">
        <v>35423.98055555556</v>
      </c>
      <c r="D776" s="5">
        <v>67388.0</v>
      </c>
    </row>
    <row r="777">
      <c r="A777" s="2" t="s">
        <v>2564</v>
      </c>
      <c r="B777" s="3"/>
      <c r="C777" s="4">
        <v>35423.98055555556</v>
      </c>
      <c r="D777" s="5">
        <v>23186.0</v>
      </c>
    </row>
    <row r="778">
      <c r="A778" s="2" t="s">
        <v>2565</v>
      </c>
      <c r="B778" s="3"/>
      <c r="C778" s="4">
        <v>35423.98055555556</v>
      </c>
      <c r="D778" s="5">
        <v>23149.0</v>
      </c>
    </row>
    <row r="779">
      <c r="A779" s="2" t="s">
        <v>2566</v>
      </c>
      <c r="B779" s="3"/>
      <c r="C779" s="4">
        <v>35423.98055555556</v>
      </c>
      <c r="D779" s="5">
        <v>31078.0</v>
      </c>
    </row>
    <row r="780">
      <c r="A780" s="2" t="s">
        <v>2567</v>
      </c>
      <c r="B780" s="3"/>
      <c r="C780" s="4">
        <v>35423.98055555556</v>
      </c>
      <c r="D780" s="5">
        <v>67295.0</v>
      </c>
    </row>
    <row r="781">
      <c r="A781" s="2" t="s">
        <v>2568</v>
      </c>
      <c r="B781" s="3"/>
      <c r="C781" s="4">
        <v>35423.98055555556</v>
      </c>
      <c r="D781" s="5">
        <v>69766.0</v>
      </c>
    </row>
    <row r="782">
      <c r="A782" s="2" t="s">
        <v>2569</v>
      </c>
      <c r="B782" s="3"/>
      <c r="C782" s="4">
        <v>35423.98055555556</v>
      </c>
      <c r="D782" s="5">
        <v>14227.0</v>
      </c>
    </row>
    <row r="783">
      <c r="A783" s="2" t="s">
        <v>2570</v>
      </c>
      <c r="B783" s="3"/>
      <c r="C783" s="4">
        <v>35423.98055555556</v>
      </c>
      <c r="D783" s="5">
        <v>41627.0</v>
      </c>
    </row>
    <row r="784">
      <c r="A784" s="2" t="s">
        <v>2571</v>
      </c>
      <c r="B784" s="3"/>
      <c r="C784" s="4">
        <v>35423.98055555556</v>
      </c>
      <c r="D784" s="5">
        <v>69184.0</v>
      </c>
    </row>
    <row r="785">
      <c r="A785" s="2" t="s">
        <v>2572</v>
      </c>
      <c r="B785" s="3"/>
      <c r="C785" s="4">
        <v>35423.98055555556</v>
      </c>
      <c r="D785" s="5">
        <v>84707.0</v>
      </c>
    </row>
    <row r="786">
      <c r="A786" s="2" t="s">
        <v>2573</v>
      </c>
      <c r="B786" s="3"/>
      <c r="C786" s="4">
        <v>35423.98055555556</v>
      </c>
      <c r="D786" s="5">
        <v>88492.0</v>
      </c>
    </row>
    <row r="787">
      <c r="A787" s="2" t="s">
        <v>2574</v>
      </c>
      <c r="B787" s="3"/>
      <c r="C787" s="4">
        <v>35423.98055555556</v>
      </c>
      <c r="D787" s="5">
        <v>89650.0</v>
      </c>
    </row>
    <row r="788">
      <c r="A788" s="2" t="s">
        <v>2575</v>
      </c>
      <c r="B788" s="3"/>
      <c r="C788" s="4">
        <v>35423.98055555556</v>
      </c>
      <c r="D788" s="5">
        <v>114917.0</v>
      </c>
    </row>
    <row r="789">
      <c r="A789" s="2" t="s">
        <v>2576</v>
      </c>
      <c r="B789" s="3"/>
      <c r="C789" s="4">
        <v>35423.98055555556</v>
      </c>
      <c r="D789" s="5">
        <v>116956.0</v>
      </c>
    </row>
    <row r="790">
      <c r="A790" s="2" t="s">
        <v>2577</v>
      </c>
      <c r="B790" s="3"/>
      <c r="C790" s="4">
        <v>35423.98055555556</v>
      </c>
      <c r="D790" s="5">
        <v>113681.0</v>
      </c>
    </row>
    <row r="791">
      <c r="A791" s="2" t="s">
        <v>2578</v>
      </c>
      <c r="B791" s="3"/>
      <c r="C791" s="4">
        <v>35423.98055555556</v>
      </c>
      <c r="D791" s="5">
        <v>114235.0</v>
      </c>
    </row>
    <row r="792">
      <c r="A792" s="2" t="s">
        <v>2579</v>
      </c>
      <c r="B792" s="3"/>
      <c r="C792" s="4">
        <v>35423.98055555556</v>
      </c>
      <c r="D792" s="5">
        <v>177843.0</v>
      </c>
    </row>
    <row r="793">
      <c r="A793" s="2" t="s">
        <v>2580</v>
      </c>
      <c r="B793" s="3"/>
      <c r="C793" s="4">
        <v>35423.98055555556</v>
      </c>
      <c r="D793" s="5">
        <v>27230.0</v>
      </c>
    </row>
    <row r="794">
      <c r="A794" s="2" t="s">
        <v>2581</v>
      </c>
      <c r="B794" s="3"/>
      <c r="C794" s="4">
        <v>35423.98055555556</v>
      </c>
      <c r="D794" s="5">
        <v>111310.0</v>
      </c>
    </row>
    <row r="795">
      <c r="A795" s="2" t="s">
        <v>2582</v>
      </c>
      <c r="B795" s="3"/>
      <c r="C795" s="4">
        <v>35423.98055555556</v>
      </c>
      <c r="D795" s="5">
        <v>27159.0</v>
      </c>
    </row>
    <row r="796">
      <c r="A796" s="2" t="s">
        <v>2583</v>
      </c>
      <c r="B796" s="3"/>
      <c r="C796" s="4">
        <v>35423.98055555556</v>
      </c>
      <c r="D796" s="5">
        <v>101751.0</v>
      </c>
    </row>
    <row r="797">
      <c r="A797" s="2" t="s">
        <v>2584</v>
      </c>
      <c r="B797" s="3"/>
      <c r="C797" s="4">
        <v>35423.98055555556</v>
      </c>
      <c r="D797" s="5">
        <v>72387.0</v>
      </c>
    </row>
    <row r="798">
      <c r="A798" s="2" t="s">
        <v>2585</v>
      </c>
      <c r="B798" s="3"/>
      <c r="C798" s="4">
        <v>35423.98055555556</v>
      </c>
      <c r="D798" s="5">
        <v>130243.0</v>
      </c>
    </row>
    <row r="799">
      <c r="A799" s="2" t="s">
        <v>2586</v>
      </c>
      <c r="B799" s="3"/>
      <c r="C799" s="4">
        <v>35423.98055555556</v>
      </c>
      <c r="D799" s="5">
        <v>31727.0</v>
      </c>
    </row>
    <row r="800">
      <c r="A800" s="2" t="s">
        <v>2587</v>
      </c>
      <c r="B800" s="3"/>
      <c r="C800" s="4">
        <v>35423.98055555556</v>
      </c>
      <c r="D800" s="5">
        <v>34520.0</v>
      </c>
    </row>
    <row r="801">
      <c r="A801" s="2" t="s">
        <v>2588</v>
      </c>
      <c r="B801" s="3"/>
      <c r="C801" s="4">
        <v>35423.98055555556</v>
      </c>
      <c r="D801" s="5">
        <v>227845.0</v>
      </c>
    </row>
    <row r="802">
      <c r="A802" s="2" t="s">
        <v>2589</v>
      </c>
      <c r="B802" s="3"/>
      <c r="C802" s="4">
        <v>35423.98055555556</v>
      </c>
      <c r="D802" s="5">
        <v>23317.0</v>
      </c>
    </row>
    <row r="803">
      <c r="A803" s="2" t="s">
        <v>2590</v>
      </c>
      <c r="B803" s="3"/>
      <c r="C803" s="4">
        <v>35423.98055555556</v>
      </c>
      <c r="D803" s="5">
        <v>18415.0</v>
      </c>
    </row>
    <row r="804">
      <c r="A804" s="2" t="s">
        <v>2591</v>
      </c>
      <c r="B804" s="3"/>
      <c r="C804" s="4">
        <v>35423.98055555556</v>
      </c>
      <c r="D804" s="5">
        <v>23780.0</v>
      </c>
    </row>
    <row r="805">
      <c r="A805" s="2" t="s">
        <v>2592</v>
      </c>
      <c r="B805" s="3"/>
      <c r="C805" s="4">
        <v>35423.98055555556</v>
      </c>
      <c r="D805" s="5">
        <v>39209.0</v>
      </c>
    </row>
    <row r="806">
      <c r="A806" s="2" t="s">
        <v>2593</v>
      </c>
      <c r="B806" s="3"/>
      <c r="C806" s="4">
        <v>35423.98055555556</v>
      </c>
      <c r="D806" s="5">
        <v>92861.0</v>
      </c>
    </row>
    <row r="807">
      <c r="A807" s="2" t="s">
        <v>2594</v>
      </c>
      <c r="B807" s="3"/>
      <c r="C807" s="4">
        <v>35423.98055555556</v>
      </c>
      <c r="D807" s="5">
        <v>131231.0</v>
      </c>
    </row>
    <row r="808">
      <c r="A808" s="2" t="s">
        <v>2595</v>
      </c>
      <c r="B808" s="3"/>
      <c r="C808" s="4">
        <v>35423.98055555556</v>
      </c>
      <c r="D808" s="5">
        <v>46790.0</v>
      </c>
    </row>
    <row r="809">
      <c r="A809" s="2" t="s">
        <v>2596</v>
      </c>
      <c r="B809" s="3"/>
      <c r="C809" s="4">
        <v>35423.98055555556</v>
      </c>
      <c r="D809" s="5">
        <v>99765.0</v>
      </c>
    </row>
    <row r="810">
      <c r="A810" s="2" t="s">
        <v>2597</v>
      </c>
      <c r="B810" s="3"/>
      <c r="C810" s="4">
        <v>35423.98055555556</v>
      </c>
      <c r="D810" s="5">
        <v>56132.0</v>
      </c>
    </row>
    <row r="811">
      <c r="A811" s="2" t="s">
        <v>2598</v>
      </c>
      <c r="B811" s="3"/>
      <c r="C811" s="4">
        <v>35423.98055555556</v>
      </c>
      <c r="D811" s="5">
        <v>53516.0</v>
      </c>
    </row>
    <row r="812">
      <c r="A812" s="2" t="s">
        <v>2599</v>
      </c>
      <c r="B812" s="3"/>
      <c r="C812" s="4">
        <v>35423.98055555556</v>
      </c>
      <c r="D812" s="5">
        <v>81328.0</v>
      </c>
    </row>
    <row r="813">
      <c r="A813" s="2" t="s">
        <v>2600</v>
      </c>
      <c r="B813" s="3"/>
      <c r="C813" s="4">
        <v>35423.98055555556</v>
      </c>
      <c r="D813" s="5">
        <v>82331.0</v>
      </c>
    </row>
    <row r="814">
      <c r="A814" s="2" t="s">
        <v>2601</v>
      </c>
      <c r="B814" s="3"/>
      <c r="C814" s="4">
        <v>35423.98055555556</v>
      </c>
      <c r="D814" s="5">
        <v>62795.0</v>
      </c>
    </row>
    <row r="815">
      <c r="A815" s="2" t="s">
        <v>2602</v>
      </c>
      <c r="B815" s="3"/>
      <c r="C815" s="4">
        <v>35423.98055555556</v>
      </c>
      <c r="D815" s="5">
        <v>235966.0</v>
      </c>
    </row>
    <row r="816">
      <c r="A816" s="2" t="s">
        <v>2603</v>
      </c>
      <c r="B816" s="3"/>
      <c r="C816" s="4">
        <v>35423.98055555556</v>
      </c>
      <c r="D816" s="5">
        <v>48334.0</v>
      </c>
    </row>
    <row r="817">
      <c r="A817" s="2" t="s">
        <v>2604</v>
      </c>
      <c r="B817" s="3"/>
      <c r="C817" s="4">
        <v>35423.98055555556</v>
      </c>
      <c r="D817" s="5">
        <v>39679.0</v>
      </c>
    </row>
    <row r="818">
      <c r="A818" s="2" t="s">
        <v>2605</v>
      </c>
      <c r="B818" s="3"/>
      <c r="C818" s="4">
        <v>35423.98055555556</v>
      </c>
      <c r="D818" s="5">
        <v>37911.0</v>
      </c>
    </row>
    <row r="819">
      <c r="A819" s="2" t="s">
        <v>2606</v>
      </c>
      <c r="B819" s="3"/>
      <c r="C819" s="4">
        <v>35423.98055555556</v>
      </c>
      <c r="D819" s="5">
        <v>72180.0</v>
      </c>
    </row>
    <row r="820">
      <c r="A820" s="2" t="s">
        <v>2607</v>
      </c>
      <c r="B820" s="3"/>
      <c r="C820" s="4">
        <v>35423.98055555556</v>
      </c>
      <c r="D820" s="5">
        <v>48604.0</v>
      </c>
    </row>
    <row r="821">
      <c r="A821" s="2" t="s">
        <v>2608</v>
      </c>
      <c r="B821" s="3"/>
      <c r="C821" s="4">
        <v>35423.98055555556</v>
      </c>
      <c r="D821" s="5">
        <v>70114.0</v>
      </c>
    </row>
    <row r="822">
      <c r="A822" s="2" t="s">
        <v>2609</v>
      </c>
      <c r="B822" s="3"/>
      <c r="C822" s="4">
        <v>35423.98055555556</v>
      </c>
      <c r="D822" s="5">
        <v>70222.0</v>
      </c>
    </row>
    <row r="823">
      <c r="A823" s="2" t="s">
        <v>2610</v>
      </c>
      <c r="B823" s="3"/>
      <c r="C823" s="4">
        <v>35423.98055555556</v>
      </c>
      <c r="D823" s="5">
        <v>173246.0</v>
      </c>
    </row>
    <row r="824">
      <c r="A824" s="2" t="s">
        <v>2611</v>
      </c>
      <c r="B824" s="3"/>
      <c r="C824" s="4">
        <v>35423.98055555556</v>
      </c>
      <c r="D824" s="5">
        <v>102308.0</v>
      </c>
    </row>
    <row r="825">
      <c r="A825" s="2" t="s">
        <v>2612</v>
      </c>
      <c r="B825" s="3"/>
      <c r="C825" s="4">
        <v>35423.98055555556</v>
      </c>
      <c r="D825" s="5">
        <v>101146.0</v>
      </c>
    </row>
    <row r="826">
      <c r="A826" s="2" t="s">
        <v>2613</v>
      </c>
      <c r="B826" s="3"/>
      <c r="C826" s="4">
        <v>35423.98055555556</v>
      </c>
      <c r="D826" s="5">
        <v>94857.0</v>
      </c>
    </row>
    <row r="827">
      <c r="A827" s="2" t="s">
        <v>2614</v>
      </c>
      <c r="B827" s="3"/>
      <c r="C827" s="4">
        <v>35423.98055555556</v>
      </c>
      <c r="D827" s="5">
        <v>88969.0</v>
      </c>
    </row>
    <row r="828">
      <c r="A828" s="2" t="s">
        <v>2615</v>
      </c>
      <c r="B828" s="3"/>
      <c r="C828" s="4">
        <v>35423.98055555556</v>
      </c>
      <c r="D828" s="5">
        <v>63173.0</v>
      </c>
    </row>
    <row r="829">
      <c r="A829" s="2" t="s">
        <v>2616</v>
      </c>
      <c r="B829" s="3"/>
      <c r="C829" s="4">
        <v>35423.98055555556</v>
      </c>
      <c r="D829" s="5">
        <v>71601.0</v>
      </c>
    </row>
    <row r="830">
      <c r="A830" s="2" t="s">
        <v>2617</v>
      </c>
      <c r="B830" s="3"/>
      <c r="C830" s="4">
        <v>35423.98055555556</v>
      </c>
      <c r="D830" s="5">
        <v>19755.0</v>
      </c>
    </row>
    <row r="831">
      <c r="A831" s="2" t="s">
        <v>2618</v>
      </c>
      <c r="B831" s="3"/>
      <c r="C831" s="4">
        <v>35423.98055555556</v>
      </c>
      <c r="D831" s="5">
        <v>40399.0</v>
      </c>
    </row>
    <row r="832">
      <c r="A832" s="2" t="s">
        <v>2619</v>
      </c>
      <c r="B832" s="3"/>
      <c r="C832" s="4">
        <v>35423.98055555556</v>
      </c>
      <c r="D832" s="5">
        <v>67785.0</v>
      </c>
    </row>
    <row r="833">
      <c r="A833" s="2" t="s">
        <v>2620</v>
      </c>
      <c r="B833" s="3"/>
      <c r="C833" s="4">
        <v>35423.98055555556</v>
      </c>
      <c r="D833" s="5">
        <v>69099.0</v>
      </c>
    </row>
    <row r="834">
      <c r="A834" s="2" t="s">
        <v>2621</v>
      </c>
      <c r="B834" s="3"/>
      <c r="C834" s="4">
        <v>35423.98055555556</v>
      </c>
      <c r="D834" s="5">
        <v>67817.0</v>
      </c>
    </row>
    <row r="835">
      <c r="A835" s="2" t="s">
        <v>2622</v>
      </c>
      <c r="B835" s="3"/>
      <c r="C835" s="4">
        <v>35423.98055555556</v>
      </c>
      <c r="D835" s="5">
        <v>171767.0</v>
      </c>
    </row>
    <row r="836">
      <c r="A836" s="2" t="s">
        <v>2623</v>
      </c>
      <c r="B836" s="3"/>
      <c r="C836" s="4">
        <v>35423.98055555556</v>
      </c>
      <c r="D836" s="5">
        <v>40134.0</v>
      </c>
    </row>
    <row r="837">
      <c r="A837" s="2" t="s">
        <v>2624</v>
      </c>
      <c r="B837" s="3"/>
      <c r="C837" s="4">
        <v>35423.98055555556</v>
      </c>
      <c r="D837" s="5">
        <v>39368.0</v>
      </c>
    </row>
    <row r="838">
      <c r="A838" s="2" t="s">
        <v>2625</v>
      </c>
      <c r="B838" s="3"/>
      <c r="C838" s="4">
        <v>35423.98055555556</v>
      </c>
      <c r="D838" s="5">
        <v>40232.0</v>
      </c>
    </row>
    <row r="839">
      <c r="A839" s="2" t="s">
        <v>2626</v>
      </c>
      <c r="B839" s="3"/>
      <c r="C839" s="4">
        <v>35423.98055555556</v>
      </c>
      <c r="D839" s="5">
        <v>40213.0</v>
      </c>
    </row>
    <row r="840">
      <c r="A840" s="2" t="s">
        <v>2627</v>
      </c>
      <c r="B840" s="3"/>
      <c r="C840" s="4">
        <v>35423.98055555556</v>
      </c>
      <c r="D840" s="5">
        <v>124100.0</v>
      </c>
    </row>
    <row r="841">
      <c r="A841" s="2" t="s">
        <v>2628</v>
      </c>
      <c r="B841" s="3"/>
      <c r="C841" s="4">
        <v>35423.98055555556</v>
      </c>
      <c r="D841" s="5">
        <v>93219.0</v>
      </c>
    </row>
    <row r="842">
      <c r="A842" s="2" t="s">
        <v>2629</v>
      </c>
      <c r="B842" s="3"/>
      <c r="C842" s="4">
        <v>35423.98055555556</v>
      </c>
      <c r="D842" s="5">
        <v>189523.0</v>
      </c>
    </row>
    <row r="843">
      <c r="A843" s="2" t="s">
        <v>2630</v>
      </c>
      <c r="B843" s="3"/>
      <c r="C843" s="4">
        <v>35423.98055555556</v>
      </c>
      <c r="D843" s="5">
        <v>206942.0</v>
      </c>
    </row>
    <row r="844">
      <c r="A844" s="2" t="s">
        <v>2631</v>
      </c>
      <c r="B844" s="3"/>
      <c r="C844" s="4">
        <v>35423.98055555556</v>
      </c>
      <c r="D844" s="5">
        <v>171664.0</v>
      </c>
    </row>
    <row r="845">
      <c r="A845" s="2" t="s">
        <v>2632</v>
      </c>
      <c r="B845" s="3"/>
      <c r="C845" s="4">
        <v>35423.98055555556</v>
      </c>
      <c r="D845" s="5">
        <v>58242.0</v>
      </c>
    </row>
    <row r="846">
      <c r="A846" s="2" t="s">
        <v>2633</v>
      </c>
      <c r="B846" s="3"/>
      <c r="C846" s="4">
        <v>35423.98055555556</v>
      </c>
      <c r="D846" s="5">
        <v>69159.0</v>
      </c>
    </row>
    <row r="847">
      <c r="A847" s="2" t="s">
        <v>2634</v>
      </c>
      <c r="B847" s="3"/>
      <c r="C847" s="4">
        <v>35423.98055555556</v>
      </c>
      <c r="D847" s="5">
        <v>71343.0</v>
      </c>
    </row>
    <row r="848">
      <c r="A848" s="2" t="s">
        <v>2635</v>
      </c>
      <c r="B848" s="3"/>
      <c r="C848" s="4">
        <v>35423.98055555556</v>
      </c>
      <c r="D848" s="5">
        <v>36731.0</v>
      </c>
    </row>
    <row r="849">
      <c r="A849" s="2" t="s">
        <v>2636</v>
      </c>
      <c r="B849" s="3"/>
      <c r="C849" s="4">
        <v>35423.98055555556</v>
      </c>
      <c r="D849" s="5">
        <v>36741.0</v>
      </c>
    </row>
    <row r="850">
      <c r="A850" s="2" t="s">
        <v>2637</v>
      </c>
      <c r="B850" s="3"/>
      <c r="C850" s="4">
        <v>35423.98055555556</v>
      </c>
      <c r="D850" s="5">
        <v>70117.0</v>
      </c>
    </row>
    <row r="851">
      <c r="A851" s="2" t="s">
        <v>2638</v>
      </c>
      <c r="B851" s="3"/>
      <c r="C851" s="4">
        <v>35423.98055555556</v>
      </c>
      <c r="D851" s="5">
        <v>159600.0</v>
      </c>
    </row>
    <row r="852">
      <c r="A852" s="2" t="s">
        <v>2639</v>
      </c>
      <c r="B852" s="3"/>
      <c r="C852" s="4">
        <v>35423.98055555556</v>
      </c>
      <c r="D852" s="5">
        <v>159690.0</v>
      </c>
    </row>
    <row r="853">
      <c r="A853" s="2" t="s">
        <v>2640</v>
      </c>
      <c r="B853" s="3"/>
      <c r="C853" s="4">
        <v>35423.98055555556</v>
      </c>
      <c r="D853" s="5">
        <v>37093.0</v>
      </c>
    </row>
    <row r="854">
      <c r="A854" s="2" t="s">
        <v>2641</v>
      </c>
      <c r="B854" s="3"/>
      <c r="C854" s="4">
        <v>35423.98055555556</v>
      </c>
      <c r="D854" s="5">
        <v>88658.0</v>
      </c>
    </row>
    <row r="855">
      <c r="A855" s="2" t="s">
        <v>2642</v>
      </c>
      <c r="B855" s="3"/>
      <c r="C855" s="4">
        <v>35423.98055555556</v>
      </c>
      <c r="D855" s="5">
        <v>88656.0</v>
      </c>
    </row>
    <row r="856">
      <c r="A856" s="2" t="s">
        <v>2643</v>
      </c>
      <c r="B856" s="3"/>
      <c r="C856" s="4">
        <v>35423.98055555556</v>
      </c>
      <c r="D856" s="5">
        <v>152042.0</v>
      </c>
    </row>
    <row r="857">
      <c r="A857" s="2" t="s">
        <v>2644</v>
      </c>
      <c r="B857" s="3"/>
      <c r="C857" s="4">
        <v>35423.98055555556</v>
      </c>
      <c r="D857" s="5">
        <v>152004.0</v>
      </c>
    </row>
    <row r="858">
      <c r="A858" s="2" t="s">
        <v>2645</v>
      </c>
      <c r="B858" s="3"/>
      <c r="C858" s="4">
        <v>35423.98055555556</v>
      </c>
      <c r="D858" s="5">
        <v>177986.0</v>
      </c>
    </row>
    <row r="859">
      <c r="A859" s="2" t="s">
        <v>2646</v>
      </c>
      <c r="B859" s="3"/>
      <c r="C859" s="4">
        <v>35423.98055555556</v>
      </c>
      <c r="D859" s="5">
        <v>189831.0</v>
      </c>
    </row>
    <row r="860">
      <c r="A860" s="2" t="s">
        <v>2647</v>
      </c>
      <c r="B860" s="3"/>
      <c r="C860" s="4">
        <v>35423.98055555556</v>
      </c>
      <c r="D860" s="5">
        <v>178573.0</v>
      </c>
    </row>
    <row r="861">
      <c r="A861" s="2" t="s">
        <v>2648</v>
      </c>
      <c r="B861" s="3"/>
      <c r="C861" s="4">
        <v>35423.98055555556</v>
      </c>
      <c r="D861" s="5">
        <v>166082.0</v>
      </c>
    </row>
    <row r="862">
      <c r="A862" s="2" t="s">
        <v>2649</v>
      </c>
      <c r="B862" s="3"/>
      <c r="C862" s="4">
        <v>35423.98055555556</v>
      </c>
      <c r="D862" s="5">
        <v>114348.0</v>
      </c>
    </row>
    <row r="863">
      <c r="A863" s="2" t="s">
        <v>2650</v>
      </c>
      <c r="B863" s="3"/>
      <c r="C863" s="4">
        <v>35423.98055555556</v>
      </c>
      <c r="D863" s="5">
        <v>41754.0</v>
      </c>
    </row>
    <row r="864">
      <c r="A864" s="2" t="s">
        <v>2651</v>
      </c>
      <c r="B864" s="3"/>
      <c r="C864" s="4">
        <v>35423.98055555556</v>
      </c>
      <c r="D864" s="5">
        <v>46881.0</v>
      </c>
    </row>
    <row r="865">
      <c r="A865" s="2" t="s">
        <v>2652</v>
      </c>
      <c r="B865" s="3"/>
      <c r="C865" s="4">
        <v>35423.98055555556</v>
      </c>
      <c r="D865" s="5">
        <v>50527.0</v>
      </c>
    </row>
    <row r="866">
      <c r="A866" s="2" t="s">
        <v>2653</v>
      </c>
      <c r="B866" s="3"/>
      <c r="C866" s="4">
        <v>35423.98055555556</v>
      </c>
      <c r="D866" s="5">
        <v>54577.0</v>
      </c>
    </row>
    <row r="867">
      <c r="A867" s="2" t="s">
        <v>2654</v>
      </c>
      <c r="B867" s="3"/>
      <c r="C867" s="4">
        <v>35423.98055555556</v>
      </c>
      <c r="D867" s="5">
        <v>212085.0</v>
      </c>
    </row>
    <row r="868">
      <c r="A868" s="2" t="s">
        <v>2655</v>
      </c>
      <c r="B868" s="3"/>
      <c r="C868" s="4">
        <v>35423.98055555556</v>
      </c>
      <c r="D868" s="5">
        <v>122187.0</v>
      </c>
    </row>
    <row r="869">
      <c r="A869" s="2" t="s">
        <v>2656</v>
      </c>
      <c r="B869" s="3"/>
      <c r="C869" s="4">
        <v>35423.98055555556</v>
      </c>
      <c r="D869" s="5">
        <v>30315.0</v>
      </c>
    </row>
    <row r="870">
      <c r="A870" s="2" t="s">
        <v>2657</v>
      </c>
      <c r="B870" s="3"/>
      <c r="C870" s="4">
        <v>35423.98055555556</v>
      </c>
      <c r="D870" s="5">
        <v>53325.0</v>
      </c>
    </row>
    <row r="871">
      <c r="A871" s="2" t="s">
        <v>2658</v>
      </c>
      <c r="B871" s="3"/>
      <c r="C871" s="4">
        <v>35423.98055555556</v>
      </c>
      <c r="D871" s="5">
        <v>86080.0</v>
      </c>
    </row>
    <row r="872">
      <c r="A872" s="2" t="s">
        <v>2659</v>
      </c>
      <c r="B872" s="3"/>
      <c r="C872" s="4">
        <v>35423.98055555556</v>
      </c>
      <c r="D872" s="5">
        <v>20957.0</v>
      </c>
    </row>
    <row r="873">
      <c r="A873" s="2" t="s">
        <v>2660</v>
      </c>
      <c r="B873" s="3"/>
      <c r="C873" s="4">
        <v>35423.98055555556</v>
      </c>
      <c r="D873" s="5">
        <v>76620.0</v>
      </c>
    </row>
    <row r="874">
      <c r="A874" s="2" t="s">
        <v>2661</v>
      </c>
      <c r="B874" s="3"/>
      <c r="C874" s="4">
        <v>35423.98055555556</v>
      </c>
      <c r="D874" s="5">
        <v>242440.0</v>
      </c>
    </row>
    <row r="875">
      <c r="A875" s="2" t="s">
        <v>2662</v>
      </c>
      <c r="B875" s="3"/>
      <c r="C875" s="4">
        <v>35423.98055555556</v>
      </c>
      <c r="D875" s="5">
        <v>76391.0</v>
      </c>
    </row>
    <row r="876">
      <c r="A876" s="2" t="s">
        <v>2663</v>
      </c>
      <c r="B876" s="3"/>
      <c r="C876" s="4">
        <v>35423.98055555556</v>
      </c>
      <c r="D876" s="5">
        <v>136163.0</v>
      </c>
    </row>
    <row r="877">
      <c r="A877" s="2" t="s">
        <v>2664</v>
      </c>
      <c r="B877" s="3"/>
      <c r="C877" s="4">
        <v>35423.98055555556</v>
      </c>
      <c r="D877" s="5">
        <v>230328.0</v>
      </c>
    </row>
    <row r="878">
      <c r="A878" s="2" t="s">
        <v>2665</v>
      </c>
      <c r="B878" s="3"/>
      <c r="C878" s="4">
        <v>35423.98055555556</v>
      </c>
      <c r="D878" s="5">
        <v>230361.0</v>
      </c>
    </row>
    <row r="879">
      <c r="A879" s="2" t="s">
        <v>2666</v>
      </c>
      <c r="B879" s="3"/>
      <c r="C879" s="4">
        <v>35423.98055555556</v>
      </c>
      <c r="D879" s="5">
        <v>100701.0</v>
      </c>
    </row>
    <row r="880">
      <c r="A880" s="2" t="s">
        <v>2667</v>
      </c>
      <c r="B880" s="3"/>
      <c r="C880" s="4">
        <v>35423.98055555556</v>
      </c>
      <c r="D880" s="5">
        <v>196091.0</v>
      </c>
    </row>
    <row r="881">
      <c r="A881" s="2" t="s">
        <v>2668</v>
      </c>
      <c r="B881" s="3"/>
      <c r="C881" s="4">
        <v>35423.98055555556</v>
      </c>
      <c r="D881" s="5">
        <v>57172.0</v>
      </c>
    </row>
    <row r="882">
      <c r="A882" s="2" t="s">
        <v>2669</v>
      </c>
      <c r="B882" s="3"/>
      <c r="C882" s="4">
        <v>35423.98055555556</v>
      </c>
      <c r="D882" s="5">
        <v>217677.0</v>
      </c>
    </row>
    <row r="883">
      <c r="A883" s="2" t="s">
        <v>2670</v>
      </c>
      <c r="B883" s="3"/>
      <c r="C883" s="4">
        <v>35423.98055555556</v>
      </c>
      <c r="D883" s="5">
        <v>117971.0</v>
      </c>
    </row>
    <row r="884">
      <c r="A884" s="2" t="s">
        <v>2671</v>
      </c>
      <c r="B884" s="3"/>
      <c r="C884" s="4">
        <v>35423.98055555556</v>
      </c>
      <c r="D884" s="5">
        <v>29229.0</v>
      </c>
    </row>
    <row r="885">
      <c r="A885" s="2" t="s">
        <v>2672</v>
      </c>
      <c r="B885" s="3"/>
      <c r="C885" s="4">
        <v>35423.98055555556</v>
      </c>
      <c r="D885" s="5">
        <v>68660.0</v>
      </c>
    </row>
    <row r="886">
      <c r="A886" s="2" t="s">
        <v>2673</v>
      </c>
      <c r="B886" s="3"/>
      <c r="C886" s="4">
        <v>35423.98055555556</v>
      </c>
      <c r="D886" s="5">
        <v>122112.0</v>
      </c>
    </row>
    <row r="887">
      <c r="A887" s="2" t="s">
        <v>2674</v>
      </c>
      <c r="B887" s="3"/>
      <c r="C887" s="4">
        <v>35423.98055555556</v>
      </c>
      <c r="D887" s="5">
        <v>175964.0</v>
      </c>
    </row>
    <row r="888">
      <c r="A888" s="2" t="s">
        <v>2675</v>
      </c>
      <c r="B888" s="3"/>
      <c r="C888" s="4">
        <v>35423.98055555556</v>
      </c>
      <c r="D888" s="5">
        <v>66650.0</v>
      </c>
    </row>
    <row r="889">
      <c r="A889" s="2" t="s">
        <v>2676</v>
      </c>
      <c r="B889" s="3"/>
      <c r="C889" s="4">
        <v>35423.98055555556</v>
      </c>
      <c r="D889" s="5">
        <v>44853.0</v>
      </c>
    </row>
    <row r="890">
      <c r="A890" s="2" t="s">
        <v>2677</v>
      </c>
      <c r="B890" s="3"/>
      <c r="C890" s="4">
        <v>35423.98055555556</v>
      </c>
      <c r="D890" s="5">
        <v>72091.0</v>
      </c>
    </row>
    <row r="891">
      <c r="A891" s="2" t="s">
        <v>2678</v>
      </c>
      <c r="B891" s="3"/>
      <c r="C891" s="4">
        <v>35423.98055555556</v>
      </c>
      <c r="D891" s="5">
        <v>363771.0</v>
      </c>
    </row>
    <row r="892">
      <c r="A892" s="2" t="s">
        <v>2679</v>
      </c>
      <c r="B892" s="3"/>
      <c r="C892" s="4">
        <v>35423.98055555556</v>
      </c>
      <c r="D892" s="5">
        <v>943198.0</v>
      </c>
    </row>
    <row r="893">
      <c r="A893" s="2" t="s">
        <v>2680</v>
      </c>
      <c r="B893" s="3"/>
      <c r="C893" s="4">
        <v>35423.98055555556</v>
      </c>
      <c r="D893" s="5">
        <v>84328.0</v>
      </c>
    </row>
    <row r="894">
      <c r="A894" s="2" t="s">
        <v>2681</v>
      </c>
      <c r="B894" s="3"/>
      <c r="C894" s="4">
        <v>35423.98055555556</v>
      </c>
      <c r="D894" s="5">
        <v>266580.0</v>
      </c>
    </row>
    <row r="895">
      <c r="A895" s="2" t="s">
        <v>2682</v>
      </c>
      <c r="B895" s="3"/>
      <c r="C895" s="4">
        <v>35423.98055555556</v>
      </c>
      <c r="D895" s="5">
        <v>266419.0</v>
      </c>
    </row>
    <row r="896">
      <c r="A896" s="2" t="s">
        <v>2683</v>
      </c>
      <c r="B896" s="3"/>
      <c r="C896" s="4">
        <v>35423.98055555556</v>
      </c>
      <c r="D896" s="5">
        <v>301601.0</v>
      </c>
    </row>
    <row r="897">
      <c r="A897" s="2" t="s">
        <v>2684</v>
      </c>
      <c r="B897" s="3"/>
      <c r="C897" s="4">
        <v>35423.98055555556</v>
      </c>
      <c r="D897" s="5">
        <v>32042.0</v>
      </c>
    </row>
    <row r="898">
      <c r="A898" s="2" t="s">
        <v>2685</v>
      </c>
      <c r="B898" s="3"/>
      <c r="C898" s="4">
        <v>35423.98055555556</v>
      </c>
      <c r="D898" s="5">
        <v>59393.0</v>
      </c>
    </row>
    <row r="899">
      <c r="A899" s="2" t="s">
        <v>2686</v>
      </c>
      <c r="B899" s="3"/>
      <c r="C899" s="4">
        <v>35423.98055555556</v>
      </c>
      <c r="D899" s="5">
        <v>73483.0</v>
      </c>
    </row>
    <row r="900">
      <c r="A900" s="2" t="s">
        <v>2687</v>
      </c>
      <c r="B900" s="3"/>
      <c r="C900" s="4">
        <v>35423.98055555556</v>
      </c>
      <c r="D900" s="5">
        <v>83787.0</v>
      </c>
    </row>
    <row r="901">
      <c r="A901" s="2" t="s">
        <v>2688</v>
      </c>
      <c r="B901" s="3"/>
      <c r="C901" s="4">
        <v>35423.98055555556</v>
      </c>
      <c r="D901" s="5">
        <v>83750.0</v>
      </c>
    </row>
    <row r="902">
      <c r="A902" s="2" t="s">
        <v>2689</v>
      </c>
      <c r="B902" s="3"/>
      <c r="C902" s="4">
        <v>35423.98055555556</v>
      </c>
      <c r="D902" s="5">
        <v>59472.0</v>
      </c>
    </row>
    <row r="903">
      <c r="A903" s="2" t="s">
        <v>2690</v>
      </c>
      <c r="B903" s="3"/>
      <c r="C903" s="4">
        <v>35423.98055555556</v>
      </c>
      <c r="D903" s="5">
        <v>238053.0</v>
      </c>
    </row>
    <row r="904">
      <c r="A904" s="2" t="s">
        <v>2691</v>
      </c>
      <c r="B904" s="3"/>
      <c r="C904" s="4">
        <v>35423.98055555556</v>
      </c>
      <c r="D904" s="5">
        <v>136759.0</v>
      </c>
    </row>
    <row r="905">
      <c r="A905" s="2" t="s">
        <v>2692</v>
      </c>
      <c r="B905" s="3"/>
      <c r="C905" s="4">
        <v>35423.98055555556</v>
      </c>
      <c r="D905" s="5">
        <v>331784.0</v>
      </c>
    </row>
    <row r="906">
      <c r="A906" s="2" t="s">
        <v>2693</v>
      </c>
      <c r="B906" s="3"/>
      <c r="C906" s="4">
        <v>35423.98055555556</v>
      </c>
      <c r="D906" s="5">
        <v>121990.0</v>
      </c>
    </row>
    <row r="907">
      <c r="A907" s="2" t="s">
        <v>2694</v>
      </c>
      <c r="B907" s="3"/>
      <c r="C907" s="4">
        <v>35423.98055555556</v>
      </c>
      <c r="D907" s="5">
        <v>172142.0</v>
      </c>
    </row>
    <row r="908">
      <c r="A908" s="2" t="s">
        <v>2695</v>
      </c>
      <c r="B908" s="3"/>
      <c r="C908" s="4">
        <v>35423.98055555556</v>
      </c>
      <c r="D908" s="5">
        <v>334953.0</v>
      </c>
    </row>
    <row r="909">
      <c r="A909" s="2" t="s">
        <v>2696</v>
      </c>
      <c r="B909" s="3"/>
      <c r="C909" s="4">
        <v>35423.98055555556</v>
      </c>
      <c r="D909" s="5">
        <v>170548.0</v>
      </c>
    </row>
    <row r="910">
      <c r="A910" s="2" t="s">
        <v>2697</v>
      </c>
      <c r="B910" s="3"/>
      <c r="C910" s="4">
        <v>35423.98055555556</v>
      </c>
      <c r="D910" s="5">
        <v>121862.0</v>
      </c>
    </row>
    <row r="911">
      <c r="A911" s="2" t="s">
        <v>2698</v>
      </c>
      <c r="B911" s="3"/>
      <c r="C911" s="4">
        <v>35423.98055555556</v>
      </c>
      <c r="D911" s="5">
        <v>75312.0</v>
      </c>
    </row>
    <row r="912">
      <c r="A912" s="2" t="s">
        <v>2699</v>
      </c>
      <c r="B912" s="3"/>
      <c r="C912" s="4">
        <v>35423.98055555556</v>
      </c>
      <c r="D912" s="5">
        <v>116698.0</v>
      </c>
    </row>
    <row r="913">
      <c r="A913" s="2" t="s">
        <v>2700</v>
      </c>
      <c r="B913" s="3"/>
      <c r="C913" s="4">
        <v>35423.98055555556</v>
      </c>
      <c r="D913" s="5">
        <v>66694.0</v>
      </c>
    </row>
    <row r="914">
      <c r="A914" s="2" t="s">
        <v>2701</v>
      </c>
      <c r="B914" s="3"/>
      <c r="C914" s="4">
        <v>35423.98055555556</v>
      </c>
      <c r="D914" s="5">
        <v>133135.0</v>
      </c>
    </row>
    <row r="915">
      <c r="A915" s="2" t="s">
        <v>2702</v>
      </c>
      <c r="B915" s="3"/>
      <c r="C915" s="4">
        <v>35423.98055555556</v>
      </c>
      <c r="D915" s="5">
        <v>20869.0</v>
      </c>
    </row>
    <row r="916">
      <c r="A916" s="2" t="s">
        <v>2703</v>
      </c>
      <c r="B916" s="3"/>
      <c r="C916" s="4">
        <v>35423.98055555556</v>
      </c>
      <c r="D916" s="5">
        <v>27212.0</v>
      </c>
    </row>
    <row r="917">
      <c r="A917" s="2" t="s">
        <v>2704</v>
      </c>
      <c r="B917" s="3"/>
      <c r="C917" s="4">
        <v>35423.98055555556</v>
      </c>
      <c r="D917" s="5">
        <v>16148.0</v>
      </c>
    </row>
    <row r="918">
      <c r="A918" s="2" t="s">
        <v>2705</v>
      </c>
      <c r="B918" s="3"/>
      <c r="C918" s="4">
        <v>35423.98055555556</v>
      </c>
      <c r="D918" s="5">
        <v>84677.0</v>
      </c>
    </row>
    <row r="919">
      <c r="A919" s="2" t="s">
        <v>2706</v>
      </c>
      <c r="B919" s="3"/>
      <c r="C919" s="4">
        <v>35423.98055555556</v>
      </c>
      <c r="D919" s="5">
        <v>85056.0</v>
      </c>
    </row>
    <row r="920">
      <c r="A920" s="2" t="s">
        <v>2707</v>
      </c>
      <c r="B920" s="3"/>
      <c r="C920" s="4">
        <v>35423.98055555556</v>
      </c>
      <c r="D920" s="5">
        <v>19180.0</v>
      </c>
    </row>
    <row r="921">
      <c r="A921" s="2" t="s">
        <v>2708</v>
      </c>
      <c r="B921" s="3"/>
      <c r="C921" s="4">
        <v>35423.98055555556</v>
      </c>
      <c r="D921" s="5">
        <v>323772.0</v>
      </c>
    </row>
    <row r="922">
      <c r="A922" s="2" t="s">
        <v>2709</v>
      </c>
      <c r="B922" s="3"/>
      <c r="C922" s="4">
        <v>35423.98055555556</v>
      </c>
      <c r="D922" s="5">
        <v>374155.0</v>
      </c>
    </row>
    <row r="923">
      <c r="A923" s="2" t="s">
        <v>2710</v>
      </c>
      <c r="B923" s="3"/>
      <c r="C923" s="4">
        <v>35423.98055555556</v>
      </c>
      <c r="D923" s="5">
        <v>323037.0</v>
      </c>
    </row>
    <row r="924">
      <c r="A924" s="2" t="s">
        <v>2711</v>
      </c>
      <c r="B924" s="3"/>
      <c r="C924" s="4">
        <v>35423.98055555556</v>
      </c>
      <c r="D924" s="5">
        <v>326383.0</v>
      </c>
    </row>
    <row r="925">
      <c r="A925" s="2" t="s">
        <v>2712</v>
      </c>
      <c r="B925" s="3"/>
      <c r="C925" s="4">
        <v>35423.98055555556</v>
      </c>
      <c r="D925" s="5">
        <v>92961.0</v>
      </c>
    </row>
    <row r="926">
      <c r="A926" s="2" t="s">
        <v>2713</v>
      </c>
      <c r="B926" s="3"/>
      <c r="C926" s="4">
        <v>35423.98055555556</v>
      </c>
      <c r="D926" s="5">
        <v>67348.0</v>
      </c>
    </row>
    <row r="927">
      <c r="A927" s="2" t="s">
        <v>2714</v>
      </c>
      <c r="B927" s="3"/>
      <c r="C927" s="4">
        <v>35423.98055555556</v>
      </c>
      <c r="D927" s="5">
        <v>92500.0</v>
      </c>
    </row>
    <row r="928">
      <c r="A928" s="2" t="s">
        <v>2715</v>
      </c>
      <c r="B928" s="3"/>
      <c r="C928" s="4">
        <v>35423.98055555556</v>
      </c>
      <c r="D928" s="5">
        <v>79772.0</v>
      </c>
    </row>
    <row r="929">
      <c r="A929" s="2" t="s">
        <v>2716</v>
      </c>
      <c r="B929" s="3"/>
      <c r="C929" s="4">
        <v>35423.98055555556</v>
      </c>
      <c r="D929" s="5">
        <v>93221.0</v>
      </c>
    </row>
    <row r="930">
      <c r="A930" s="2" t="s">
        <v>2717</v>
      </c>
      <c r="B930" s="3"/>
      <c r="C930" s="4">
        <v>35423.98055555556</v>
      </c>
      <c r="D930" s="5">
        <v>329395.0</v>
      </c>
    </row>
    <row r="931">
      <c r="A931" s="2" t="s">
        <v>2718</v>
      </c>
      <c r="B931" s="3"/>
      <c r="C931" s="4">
        <v>35423.98055555556</v>
      </c>
      <c r="D931" s="5">
        <v>315164.0</v>
      </c>
    </row>
    <row r="932">
      <c r="A932" s="2" t="s">
        <v>2719</v>
      </c>
      <c r="B932" s="3"/>
      <c r="C932" s="4">
        <v>35423.98055555556</v>
      </c>
      <c r="D932" s="5">
        <v>21175.0</v>
      </c>
    </row>
    <row r="933">
      <c r="A933" s="2" t="s">
        <v>2720</v>
      </c>
      <c r="B933" s="3"/>
      <c r="C933" s="4">
        <v>35423.98055555556</v>
      </c>
      <c r="D933" s="5">
        <v>256202.0</v>
      </c>
    </row>
    <row r="934">
      <c r="A934" s="2" t="s">
        <v>2721</v>
      </c>
      <c r="B934" s="3"/>
      <c r="C934" s="4">
        <v>35423.98055555556</v>
      </c>
      <c r="D934" s="5">
        <v>11537.0</v>
      </c>
    </row>
    <row r="935">
      <c r="A935" s="2" t="s">
        <v>2722</v>
      </c>
      <c r="B935" s="3"/>
      <c r="C935" s="4">
        <v>35423.98055555556</v>
      </c>
      <c r="D935" s="5">
        <v>92394.0</v>
      </c>
    </row>
    <row r="936">
      <c r="A936" s="2" t="s">
        <v>2723</v>
      </c>
      <c r="B936" s="3"/>
      <c r="C936" s="4">
        <v>35423.98055555556</v>
      </c>
      <c r="D936" s="5">
        <v>92370.0</v>
      </c>
    </row>
    <row r="937">
      <c r="A937" s="2" t="s">
        <v>2724</v>
      </c>
      <c r="B937" s="3"/>
      <c r="C937" s="4">
        <v>35423.98055555556</v>
      </c>
      <c r="D937" s="5">
        <v>409968.0</v>
      </c>
    </row>
    <row r="938">
      <c r="A938" s="2" t="s">
        <v>2725</v>
      </c>
      <c r="B938" s="3"/>
      <c r="C938" s="4">
        <v>35423.98055555556</v>
      </c>
      <c r="D938" s="5">
        <v>444037.0</v>
      </c>
    </row>
    <row r="939">
      <c r="A939" s="2" t="s">
        <v>2726</v>
      </c>
      <c r="B939" s="3"/>
      <c r="C939" s="4">
        <v>35423.98055555556</v>
      </c>
      <c r="D939" s="5">
        <v>80127.0</v>
      </c>
    </row>
    <row r="940">
      <c r="A940" s="2" t="s">
        <v>2727</v>
      </c>
      <c r="B940" s="3"/>
      <c r="C940" s="4">
        <v>35423.98055555556</v>
      </c>
      <c r="D940" s="5">
        <v>33760.0</v>
      </c>
    </row>
    <row r="941">
      <c r="A941" s="2" t="s">
        <v>2728</v>
      </c>
      <c r="B941" s="3"/>
      <c r="C941" s="4">
        <v>35423.98055555556</v>
      </c>
      <c r="D941" s="5">
        <v>33619.0</v>
      </c>
    </row>
    <row r="942">
      <c r="A942" s="2" t="s">
        <v>2729</v>
      </c>
      <c r="B942" s="3"/>
      <c r="C942" s="4">
        <v>35423.98055555556</v>
      </c>
      <c r="D942" s="5">
        <v>150728.0</v>
      </c>
    </row>
    <row r="943">
      <c r="A943" s="2" t="s">
        <v>2730</v>
      </c>
      <c r="B943" s="3"/>
      <c r="C943" s="4">
        <v>35423.98055555556</v>
      </c>
      <c r="D943" s="5">
        <v>21026.0</v>
      </c>
    </row>
    <row r="944">
      <c r="A944" s="2" t="s">
        <v>2731</v>
      </c>
      <c r="B944" s="3"/>
      <c r="C944" s="4">
        <v>35423.98055555556</v>
      </c>
      <c r="D944" s="5">
        <v>23373.0</v>
      </c>
    </row>
    <row r="945">
      <c r="A945" s="2" t="s">
        <v>2732</v>
      </c>
      <c r="B945" s="3"/>
      <c r="C945" s="4">
        <v>35423.98055555556</v>
      </c>
      <c r="D945" s="5">
        <v>65662.0</v>
      </c>
    </row>
    <row r="946">
      <c r="A946" s="2" t="s">
        <v>2733</v>
      </c>
      <c r="B946" s="3"/>
      <c r="C946" s="4">
        <v>35423.98055555556</v>
      </c>
      <c r="D946" s="5">
        <v>32144.0</v>
      </c>
    </row>
    <row r="947">
      <c r="A947" s="2" t="s">
        <v>2734</v>
      </c>
      <c r="B947" s="3"/>
      <c r="C947" s="4">
        <v>35423.98055555556</v>
      </c>
      <c r="D947" s="5">
        <v>54323.0</v>
      </c>
    </row>
    <row r="948">
      <c r="A948" s="2" t="s">
        <v>2735</v>
      </c>
      <c r="B948" s="3"/>
      <c r="C948" s="4">
        <v>35423.98055555556</v>
      </c>
      <c r="D948" s="5">
        <v>102500.0</v>
      </c>
    </row>
    <row r="949">
      <c r="A949" s="2" t="s">
        <v>2736</v>
      </c>
      <c r="B949" s="3"/>
      <c r="C949" s="4">
        <v>35423.98055555556</v>
      </c>
      <c r="D949" s="5">
        <v>74999.0</v>
      </c>
    </row>
    <row r="950">
      <c r="A950" s="2" t="s">
        <v>2737</v>
      </c>
      <c r="B950" s="3"/>
      <c r="C950" s="4">
        <v>35423.98055555556</v>
      </c>
      <c r="D950" s="5">
        <v>33286.0</v>
      </c>
    </row>
    <row r="951">
      <c r="A951" s="2" t="s">
        <v>2738</v>
      </c>
      <c r="B951" s="3"/>
      <c r="C951" s="4">
        <v>35423.98055555556</v>
      </c>
      <c r="D951" s="5">
        <v>42416.0</v>
      </c>
    </row>
    <row r="952">
      <c r="A952" s="2" t="s">
        <v>2739</v>
      </c>
      <c r="B952" s="3"/>
      <c r="C952" s="4">
        <v>35423.98055555556</v>
      </c>
      <c r="D952" s="5">
        <v>10108.0</v>
      </c>
    </row>
    <row r="953">
      <c r="A953" s="2" t="s">
        <v>2740</v>
      </c>
      <c r="B953" s="3"/>
      <c r="C953" s="4">
        <v>35423.98055555556</v>
      </c>
      <c r="D953" s="5">
        <v>71023.0</v>
      </c>
    </row>
    <row r="954">
      <c r="A954" s="2" t="s">
        <v>2741</v>
      </c>
      <c r="B954" s="3"/>
      <c r="C954" s="4">
        <v>35423.98055555556</v>
      </c>
      <c r="D954" s="5">
        <v>71897.0</v>
      </c>
    </row>
    <row r="955">
      <c r="A955" s="2" t="s">
        <v>2742</v>
      </c>
      <c r="B955" s="3"/>
      <c r="C955" s="4">
        <v>35423.98055555556</v>
      </c>
      <c r="D955" s="5">
        <v>71094.0</v>
      </c>
    </row>
    <row r="956">
      <c r="A956" s="2" t="s">
        <v>2743</v>
      </c>
      <c r="B956" s="3"/>
      <c r="C956" s="4">
        <v>35423.98055555556</v>
      </c>
      <c r="D956" s="5">
        <v>16103.0</v>
      </c>
    </row>
    <row r="957">
      <c r="A957" s="2" t="s">
        <v>2744</v>
      </c>
      <c r="B957" s="3"/>
      <c r="C957" s="4">
        <v>35423.98055555556</v>
      </c>
      <c r="D957" s="5">
        <v>15051.0</v>
      </c>
    </row>
    <row r="958">
      <c r="A958" s="2" t="s">
        <v>2745</v>
      </c>
      <c r="B958" s="3"/>
      <c r="C958" s="4">
        <v>35423.98055555556</v>
      </c>
      <c r="D958" s="5">
        <v>72399.0</v>
      </c>
    </row>
    <row r="959">
      <c r="A959" s="2" t="s">
        <v>2746</v>
      </c>
      <c r="B959" s="3"/>
      <c r="C959" s="4">
        <v>35423.98055555556</v>
      </c>
      <c r="D959" s="5">
        <v>91490.0</v>
      </c>
    </row>
    <row r="960">
      <c r="A960" s="2" t="s">
        <v>2747</v>
      </c>
      <c r="B960" s="3"/>
      <c r="C960" s="4">
        <v>35423.98055555556</v>
      </c>
      <c r="D960" s="5">
        <v>83600.0</v>
      </c>
    </row>
    <row r="961">
      <c r="A961" s="2" t="s">
        <v>2748</v>
      </c>
      <c r="B961" s="3"/>
      <c r="C961" s="4">
        <v>35423.98055555556</v>
      </c>
      <c r="D961" s="5">
        <v>295485.0</v>
      </c>
    </row>
    <row r="962">
      <c r="A962" s="2" t="s">
        <v>2749</v>
      </c>
      <c r="B962" s="3"/>
      <c r="C962" s="4">
        <v>35423.98055555556</v>
      </c>
      <c r="D962" s="5">
        <v>295432.0</v>
      </c>
    </row>
    <row r="963">
      <c r="A963" s="2" t="s">
        <v>2750</v>
      </c>
      <c r="B963" s="3"/>
      <c r="C963" s="4">
        <v>35423.98055555556</v>
      </c>
      <c r="D963" s="5">
        <v>298133.0</v>
      </c>
    </row>
    <row r="964">
      <c r="A964" s="2" t="s">
        <v>2751</v>
      </c>
      <c r="B964" s="3"/>
      <c r="C964" s="4">
        <v>35423.98055555556</v>
      </c>
      <c r="D964" s="5">
        <v>296398.0</v>
      </c>
    </row>
    <row r="965">
      <c r="A965" s="2" t="s">
        <v>2752</v>
      </c>
      <c r="B965" s="3"/>
      <c r="C965" s="4">
        <v>35423.98055555556</v>
      </c>
      <c r="D965" s="5">
        <v>296379.0</v>
      </c>
    </row>
    <row r="966">
      <c r="A966" s="2" t="s">
        <v>2753</v>
      </c>
      <c r="B966" s="3"/>
      <c r="C966" s="4">
        <v>35423.98055555556</v>
      </c>
      <c r="D966" s="5">
        <v>296339.0</v>
      </c>
    </row>
    <row r="967">
      <c r="A967" s="2" t="s">
        <v>2754</v>
      </c>
      <c r="B967" s="3"/>
      <c r="C967" s="4">
        <v>35423.98055555556</v>
      </c>
      <c r="D967" s="5">
        <v>295987.0</v>
      </c>
    </row>
    <row r="968">
      <c r="A968" s="2" t="s">
        <v>2755</v>
      </c>
      <c r="B968" s="3"/>
      <c r="C968" s="4">
        <v>35423.98055555556</v>
      </c>
      <c r="D968" s="5">
        <v>298636.0</v>
      </c>
    </row>
    <row r="969">
      <c r="A969" s="2" t="s">
        <v>2756</v>
      </c>
      <c r="B969" s="3"/>
      <c r="C969" s="4">
        <v>35423.98055555556</v>
      </c>
      <c r="D969" s="5">
        <v>296848.0</v>
      </c>
    </row>
    <row r="970">
      <c r="A970" s="2" t="s">
        <v>2757</v>
      </c>
      <c r="B970" s="3"/>
      <c r="C970" s="4">
        <v>35423.98055555556</v>
      </c>
      <c r="D970" s="5">
        <v>195575.0</v>
      </c>
    </row>
    <row r="971">
      <c r="A971" s="2" t="s">
        <v>2758</v>
      </c>
      <c r="B971" s="3"/>
      <c r="C971" s="4">
        <v>35423.98055555556</v>
      </c>
      <c r="D971" s="5">
        <v>195611.0</v>
      </c>
    </row>
    <row r="972">
      <c r="A972" s="2" t="s">
        <v>2759</v>
      </c>
      <c r="B972" s="3"/>
      <c r="C972" s="4">
        <v>35423.98055555556</v>
      </c>
      <c r="D972" s="5">
        <v>256548.0</v>
      </c>
    </row>
    <row r="973">
      <c r="A973" s="2" t="s">
        <v>2760</v>
      </c>
      <c r="B973" s="3"/>
      <c r="C973" s="4">
        <v>35423.98055555556</v>
      </c>
      <c r="D973" s="5">
        <v>109154.0</v>
      </c>
    </row>
    <row r="974">
      <c r="A974" s="2" t="s">
        <v>2761</v>
      </c>
      <c r="B974" s="3"/>
      <c r="C974" s="4">
        <v>35423.98055555556</v>
      </c>
      <c r="D974" s="5">
        <v>109696.0</v>
      </c>
    </row>
    <row r="975">
      <c r="A975" s="2" t="s">
        <v>2762</v>
      </c>
      <c r="B975" s="3"/>
      <c r="C975" s="4">
        <v>35423.98055555556</v>
      </c>
      <c r="D975" s="5">
        <v>108929.0</v>
      </c>
    </row>
    <row r="976">
      <c r="A976" s="2" t="s">
        <v>2763</v>
      </c>
      <c r="B976" s="3"/>
      <c r="C976" s="4">
        <v>35423.98055555556</v>
      </c>
      <c r="D976" s="5">
        <v>111125.0</v>
      </c>
    </row>
    <row r="977">
      <c r="A977" s="2" t="s">
        <v>2764</v>
      </c>
      <c r="B977" s="3"/>
      <c r="C977" s="4">
        <v>35423.98055555556</v>
      </c>
      <c r="D977" s="5">
        <v>111401.0</v>
      </c>
    </row>
    <row r="978">
      <c r="A978" s="2" t="s">
        <v>2765</v>
      </c>
      <c r="B978" s="3"/>
      <c r="C978" s="4">
        <v>35423.98055555556</v>
      </c>
      <c r="D978" s="5">
        <v>239022.0</v>
      </c>
    </row>
    <row r="979">
      <c r="A979" s="2" t="s">
        <v>2766</v>
      </c>
      <c r="B979" s="3"/>
      <c r="C979" s="4">
        <v>35423.98055555556</v>
      </c>
      <c r="D979" s="5">
        <v>51429.0</v>
      </c>
    </row>
    <row r="980">
      <c r="A980" s="2" t="s">
        <v>2767</v>
      </c>
      <c r="B980" s="3"/>
      <c r="C980" s="4">
        <v>35423.98055555556</v>
      </c>
      <c r="D980" s="5">
        <v>51425.0</v>
      </c>
    </row>
    <row r="981">
      <c r="A981" s="2" t="s">
        <v>2768</v>
      </c>
      <c r="B981" s="3"/>
      <c r="C981" s="4">
        <v>35423.98055555556</v>
      </c>
      <c r="D981" s="5">
        <v>79612.0</v>
      </c>
    </row>
    <row r="982">
      <c r="A982" s="2" t="s">
        <v>2769</v>
      </c>
      <c r="B982" s="3"/>
      <c r="C982" s="4">
        <v>35423.98055555556</v>
      </c>
      <c r="D982" s="5">
        <v>34119.0</v>
      </c>
    </row>
    <row r="983">
      <c r="A983" s="2" t="s">
        <v>2770</v>
      </c>
      <c r="B983" s="3"/>
      <c r="C983" s="4">
        <v>35423.98055555556</v>
      </c>
      <c r="D983" s="5">
        <v>58626.0</v>
      </c>
    </row>
    <row r="984">
      <c r="A984" s="2" t="s">
        <v>2771</v>
      </c>
      <c r="B984" s="3"/>
      <c r="C984" s="4">
        <v>35423.98055555556</v>
      </c>
      <c r="D984" s="5">
        <v>182728.0</v>
      </c>
    </row>
    <row r="985">
      <c r="A985" s="2" t="s">
        <v>2772</v>
      </c>
      <c r="B985" s="3"/>
      <c r="C985" s="4">
        <v>35423.98055555556</v>
      </c>
      <c r="D985" s="5">
        <v>183031.0</v>
      </c>
    </row>
    <row r="986">
      <c r="A986" s="2" t="s">
        <v>2773</v>
      </c>
      <c r="B986" s="3"/>
      <c r="C986" s="4">
        <v>35423.98055555556</v>
      </c>
      <c r="D986" s="5">
        <v>182745.0</v>
      </c>
    </row>
    <row r="987">
      <c r="A987" s="2" t="s">
        <v>2774</v>
      </c>
      <c r="B987" s="3"/>
      <c r="C987" s="4">
        <v>35423.98055555556</v>
      </c>
      <c r="D987" s="5">
        <v>115092.0</v>
      </c>
    </row>
    <row r="988">
      <c r="A988" s="2" t="s">
        <v>2775</v>
      </c>
      <c r="B988" s="3"/>
      <c r="C988" s="4">
        <v>35423.98055555556</v>
      </c>
      <c r="D988" s="5">
        <v>93239.0</v>
      </c>
    </row>
    <row r="989">
      <c r="A989" s="2" t="s">
        <v>2776</v>
      </c>
      <c r="B989" s="3"/>
      <c r="C989" s="4">
        <v>35423.98055555556</v>
      </c>
      <c r="D989" s="5">
        <v>167885.0</v>
      </c>
    </row>
    <row r="990">
      <c r="A990" s="2" t="s">
        <v>2777</v>
      </c>
      <c r="B990" s="3"/>
      <c r="C990" s="4">
        <v>35423.98055555556</v>
      </c>
      <c r="D990" s="5">
        <v>72339.0</v>
      </c>
    </row>
    <row r="991">
      <c r="A991" s="2" t="s">
        <v>2778</v>
      </c>
      <c r="B991" s="3"/>
      <c r="C991" s="4">
        <v>35423.98055555556</v>
      </c>
      <c r="D991" s="5">
        <v>70926.0</v>
      </c>
    </row>
    <row r="992">
      <c r="A992" s="2" t="s">
        <v>2779</v>
      </c>
      <c r="B992" s="3"/>
      <c r="C992" s="4">
        <v>35423.98055555556</v>
      </c>
      <c r="D992" s="5">
        <v>72587.0</v>
      </c>
    </row>
    <row r="993">
      <c r="A993" s="2" t="s">
        <v>2780</v>
      </c>
      <c r="B993" s="3"/>
      <c r="C993" s="4">
        <v>35423.98055555556</v>
      </c>
      <c r="D993" s="5">
        <v>72438.0</v>
      </c>
    </row>
    <row r="994">
      <c r="A994" s="2" t="s">
        <v>2781</v>
      </c>
      <c r="B994" s="3"/>
      <c r="C994" s="4">
        <v>35423.98055555556</v>
      </c>
      <c r="D994" s="5">
        <v>72473.0</v>
      </c>
    </row>
    <row r="995">
      <c r="A995" s="2" t="s">
        <v>2782</v>
      </c>
      <c r="B995" s="3"/>
      <c r="C995" s="4">
        <v>35423.98055555556</v>
      </c>
      <c r="D995" s="5">
        <v>72437.0</v>
      </c>
    </row>
    <row r="996">
      <c r="A996" s="2" t="s">
        <v>2783</v>
      </c>
      <c r="B996" s="3"/>
      <c r="C996" s="4">
        <v>35423.98055555556</v>
      </c>
      <c r="D996" s="5">
        <v>72474.0</v>
      </c>
    </row>
    <row r="997">
      <c r="A997" s="2" t="s">
        <v>2784</v>
      </c>
      <c r="B997" s="3"/>
      <c r="C997" s="4">
        <v>35423.98055555556</v>
      </c>
      <c r="D997" s="5">
        <v>45833.0</v>
      </c>
    </row>
    <row r="998">
      <c r="A998" s="2" t="s">
        <v>2785</v>
      </c>
      <c r="B998" s="3"/>
      <c r="C998" s="4">
        <v>35423.98055555556</v>
      </c>
      <c r="D998" s="5">
        <v>45870.0</v>
      </c>
    </row>
    <row r="999">
      <c r="A999" s="2" t="s">
        <v>2786</v>
      </c>
      <c r="B999" s="3"/>
      <c r="C999" s="4">
        <v>35423.98055555556</v>
      </c>
      <c r="D999" s="5">
        <v>45833.0</v>
      </c>
    </row>
    <row r="1000">
      <c r="A1000" s="2" t="s">
        <v>2787</v>
      </c>
      <c r="B1000" s="3"/>
      <c r="C1000" s="4">
        <v>35423.98055555556</v>
      </c>
      <c r="D1000" s="5">
        <v>45871.0</v>
      </c>
    </row>
    <row r="1001">
      <c r="A1001" s="2" t="s">
        <v>2788</v>
      </c>
      <c r="B1001" s="3"/>
      <c r="C1001" s="4">
        <v>35423.98055555556</v>
      </c>
      <c r="D1001" s="5">
        <v>36886.0</v>
      </c>
    </row>
    <row r="1002">
      <c r="A1002" s="2" t="s">
        <v>2789</v>
      </c>
      <c r="B1002" s="3"/>
      <c r="C1002" s="4">
        <v>35423.98055555556</v>
      </c>
      <c r="D1002" s="5">
        <v>95615.0</v>
      </c>
    </row>
    <row r="1003">
      <c r="A1003" s="2" t="s">
        <v>2790</v>
      </c>
      <c r="B1003" s="3"/>
      <c r="C1003" s="4">
        <v>35423.98055555556</v>
      </c>
      <c r="D1003" s="5">
        <v>41615.0</v>
      </c>
    </row>
    <row r="1004">
      <c r="A1004" s="2" t="s">
        <v>2791</v>
      </c>
      <c r="B1004" s="3"/>
      <c r="C1004" s="4">
        <v>35423.98055555556</v>
      </c>
      <c r="D1004" s="5">
        <v>78046.0</v>
      </c>
    </row>
    <row r="1005">
      <c r="A1005" s="2" t="s">
        <v>2792</v>
      </c>
      <c r="B1005" s="3"/>
      <c r="C1005" s="4">
        <v>35423.98055555556</v>
      </c>
      <c r="D1005" s="5">
        <v>78251.0</v>
      </c>
    </row>
    <row r="1006">
      <c r="A1006" s="2" t="s">
        <v>2793</v>
      </c>
      <c r="B1006" s="3"/>
      <c r="C1006" s="4">
        <v>35423.98055555556</v>
      </c>
      <c r="D1006" s="5">
        <v>124790.0</v>
      </c>
    </row>
    <row r="1007">
      <c r="A1007" s="2" t="s">
        <v>2794</v>
      </c>
      <c r="B1007" s="3"/>
      <c r="C1007" s="4">
        <v>35423.98055555556</v>
      </c>
      <c r="D1007" s="5">
        <v>73597.0</v>
      </c>
    </row>
    <row r="1008">
      <c r="A1008" s="2" t="s">
        <v>2795</v>
      </c>
      <c r="B1008" s="3"/>
      <c r="C1008" s="4">
        <v>35423.98055555556</v>
      </c>
      <c r="D1008" s="5">
        <v>20165.0</v>
      </c>
    </row>
    <row r="1009">
      <c r="A1009" s="2" t="s">
        <v>2796</v>
      </c>
      <c r="B1009" s="3"/>
      <c r="C1009" s="4">
        <v>35423.98055555556</v>
      </c>
      <c r="D1009" s="5">
        <v>20348.0</v>
      </c>
    </row>
    <row r="1010">
      <c r="A1010" s="2" t="s">
        <v>2797</v>
      </c>
      <c r="B1010" s="3"/>
      <c r="C1010" s="4">
        <v>35423.98055555556</v>
      </c>
      <c r="D1010" s="5">
        <v>65790.0</v>
      </c>
    </row>
    <row r="1011">
      <c r="A1011" s="2" t="s">
        <v>2798</v>
      </c>
      <c r="B1011" s="3"/>
      <c r="C1011" s="4">
        <v>35423.98055555556</v>
      </c>
      <c r="D1011" s="5">
        <v>285065.0</v>
      </c>
    </row>
    <row r="1012">
      <c r="A1012" s="2" t="s">
        <v>2799</v>
      </c>
      <c r="B1012" s="3"/>
      <c r="C1012" s="4">
        <v>35423.98055555556</v>
      </c>
      <c r="D1012" s="5">
        <v>176423.0</v>
      </c>
    </row>
    <row r="1013">
      <c r="A1013" s="2" t="s">
        <v>2800</v>
      </c>
      <c r="B1013" s="3"/>
      <c r="C1013" s="4">
        <v>35423.98055555556</v>
      </c>
      <c r="D1013" s="5">
        <v>45249.0</v>
      </c>
    </row>
    <row r="1014">
      <c r="A1014" s="2" t="s">
        <v>2801</v>
      </c>
      <c r="B1014" s="3"/>
      <c r="C1014" s="4">
        <v>35423.98055555556</v>
      </c>
      <c r="D1014" s="5">
        <v>121742.0</v>
      </c>
    </row>
    <row r="1015">
      <c r="A1015" s="2" t="s">
        <v>2802</v>
      </c>
      <c r="B1015" s="3"/>
      <c r="C1015" s="4">
        <v>35423.98055555556</v>
      </c>
      <c r="D1015" s="5">
        <v>66813.0</v>
      </c>
    </row>
    <row r="1016">
      <c r="A1016" s="2" t="s">
        <v>2803</v>
      </c>
      <c r="B1016" s="3"/>
      <c r="C1016" s="4">
        <v>35423.98055555556</v>
      </c>
      <c r="D1016" s="5">
        <v>77864.0</v>
      </c>
    </row>
    <row r="1017">
      <c r="A1017" s="2" t="s">
        <v>2804</v>
      </c>
      <c r="B1017" s="3"/>
      <c r="C1017" s="4">
        <v>35423.98055555556</v>
      </c>
      <c r="D1017" s="5">
        <v>154526.0</v>
      </c>
    </row>
    <row r="1018">
      <c r="A1018" s="2" t="s">
        <v>2805</v>
      </c>
      <c r="B1018" s="3"/>
      <c r="C1018" s="4">
        <v>35423.98055555556</v>
      </c>
      <c r="D1018" s="5">
        <v>40043.0</v>
      </c>
    </row>
    <row r="1019">
      <c r="A1019" s="2" t="s">
        <v>2806</v>
      </c>
      <c r="B1019" s="3"/>
      <c r="C1019" s="4">
        <v>35423.98055555556</v>
      </c>
      <c r="D1019" s="5">
        <v>95943.0</v>
      </c>
    </row>
    <row r="1020">
      <c r="A1020" s="2" t="s">
        <v>2807</v>
      </c>
      <c r="B1020" s="3"/>
      <c r="C1020" s="4">
        <v>35423.98055555556</v>
      </c>
      <c r="D1020" s="5">
        <v>158137.0</v>
      </c>
    </row>
    <row r="1021">
      <c r="A1021" s="2" t="s">
        <v>2808</v>
      </c>
      <c r="B1021" s="3"/>
      <c r="C1021" s="4">
        <v>35423.98055555556</v>
      </c>
      <c r="D1021" s="5">
        <v>677348.0</v>
      </c>
    </row>
    <row r="1022">
      <c r="A1022" s="2" t="s">
        <v>2809</v>
      </c>
      <c r="B1022" s="3"/>
      <c r="C1022" s="4">
        <v>35423.98055555556</v>
      </c>
      <c r="D1022" s="5">
        <v>71214.0</v>
      </c>
    </row>
    <row r="1023">
      <c r="A1023" s="2" t="s">
        <v>2810</v>
      </c>
      <c r="B1023" s="3"/>
      <c r="C1023" s="4">
        <v>35423.98055555556</v>
      </c>
      <c r="D1023" s="5">
        <v>323493.0</v>
      </c>
    </row>
    <row r="1024">
      <c r="A1024" s="2" t="s">
        <v>2811</v>
      </c>
      <c r="B1024" s="3"/>
      <c r="C1024" s="4">
        <v>35423.98055555556</v>
      </c>
      <c r="D1024" s="5">
        <v>300580.0</v>
      </c>
    </row>
    <row r="1025">
      <c r="A1025" s="2" t="s">
        <v>2812</v>
      </c>
      <c r="B1025" s="3"/>
      <c r="C1025" s="4">
        <v>35423.98055555556</v>
      </c>
      <c r="D1025" s="5">
        <v>185434.0</v>
      </c>
    </row>
    <row r="1026">
      <c r="A1026" s="2" t="s">
        <v>2813</v>
      </c>
      <c r="B1026" s="3"/>
      <c r="C1026" s="4">
        <v>35423.98055555556</v>
      </c>
      <c r="D1026" s="5">
        <v>84393.0</v>
      </c>
    </row>
    <row r="1027">
      <c r="A1027" s="2" t="s">
        <v>2814</v>
      </c>
      <c r="B1027" s="3"/>
      <c r="C1027" s="4">
        <v>35423.98055555556</v>
      </c>
      <c r="D1027" s="5">
        <v>177044.0</v>
      </c>
    </row>
    <row r="1028">
      <c r="A1028" s="2" t="s">
        <v>2815</v>
      </c>
      <c r="B1028" s="3"/>
      <c r="C1028" s="4">
        <v>35423.98055555556</v>
      </c>
      <c r="D1028" s="5">
        <v>161497.0</v>
      </c>
    </row>
    <row r="1029">
      <c r="A1029" s="2" t="s">
        <v>2816</v>
      </c>
      <c r="B1029" s="3"/>
      <c r="C1029" s="4">
        <v>35423.98055555556</v>
      </c>
      <c r="D1029" s="5">
        <v>66393.0</v>
      </c>
    </row>
    <row r="1030">
      <c r="A1030" s="2" t="s">
        <v>2817</v>
      </c>
      <c r="B1030" s="3"/>
      <c r="C1030" s="4">
        <v>35423.98055555556</v>
      </c>
      <c r="D1030" s="5">
        <v>56094.0</v>
      </c>
    </row>
    <row r="1031">
      <c r="A1031" s="2" t="s">
        <v>2818</v>
      </c>
      <c r="B1031" s="3"/>
      <c r="C1031" s="4">
        <v>35423.98055555556</v>
      </c>
      <c r="D1031" s="5">
        <v>18486.0</v>
      </c>
    </row>
    <row r="1032">
      <c r="A1032" s="2" t="s">
        <v>2819</v>
      </c>
      <c r="B1032" s="3"/>
      <c r="C1032" s="4">
        <v>35423.98055555556</v>
      </c>
      <c r="D1032" s="5">
        <v>31047.0</v>
      </c>
    </row>
    <row r="1033">
      <c r="A1033" s="2" t="s">
        <v>2820</v>
      </c>
      <c r="B1033" s="3"/>
      <c r="C1033" s="4">
        <v>35423.98055555556</v>
      </c>
      <c r="D1033" s="5">
        <v>61025.0</v>
      </c>
    </row>
    <row r="1034">
      <c r="A1034" s="2" t="s">
        <v>2821</v>
      </c>
      <c r="B1034" s="3"/>
      <c r="C1034" s="4">
        <v>35423.98055555556</v>
      </c>
      <c r="D1034" s="5">
        <v>151747.0</v>
      </c>
    </row>
    <row r="1035">
      <c r="A1035" s="2" t="s">
        <v>2822</v>
      </c>
      <c r="B1035" s="3"/>
      <c r="C1035" s="4">
        <v>35423.98055555556</v>
      </c>
      <c r="D1035" s="5">
        <v>19173.0</v>
      </c>
    </row>
    <row r="1036">
      <c r="A1036" s="2" t="s">
        <v>2823</v>
      </c>
      <c r="B1036" s="3"/>
      <c r="C1036" s="4">
        <v>35423.98055555556</v>
      </c>
      <c r="D1036" s="5">
        <v>96441.0</v>
      </c>
    </row>
    <row r="1037">
      <c r="A1037" s="2" t="s">
        <v>2824</v>
      </c>
      <c r="B1037" s="3"/>
      <c r="C1037" s="4">
        <v>35423.98055555556</v>
      </c>
      <c r="D1037" s="5">
        <v>96404.0</v>
      </c>
    </row>
    <row r="1038">
      <c r="A1038" s="2" t="s">
        <v>2825</v>
      </c>
      <c r="B1038" s="3"/>
      <c r="C1038" s="4">
        <v>35423.98055555556</v>
      </c>
      <c r="D1038" s="5">
        <v>96489.0</v>
      </c>
    </row>
    <row r="1039">
      <c r="A1039" s="2" t="s">
        <v>2826</v>
      </c>
      <c r="B1039" s="3"/>
      <c r="C1039" s="4">
        <v>35423.98055555556</v>
      </c>
      <c r="D1039" s="5">
        <v>162886.0</v>
      </c>
    </row>
    <row r="1040">
      <c r="A1040" s="2" t="s">
        <v>2827</v>
      </c>
      <c r="B1040" s="3"/>
      <c r="C1040" s="4">
        <v>35423.98055555556</v>
      </c>
      <c r="D1040" s="5">
        <v>29630.0</v>
      </c>
    </row>
    <row r="1041">
      <c r="A1041" s="2" t="s">
        <v>2828</v>
      </c>
      <c r="B1041" s="3"/>
      <c r="C1041" s="4">
        <v>35423.98055555556</v>
      </c>
      <c r="D1041" s="5">
        <v>33371.0</v>
      </c>
    </row>
    <row r="1042">
      <c r="A1042" s="2" t="s">
        <v>2829</v>
      </c>
      <c r="B1042" s="3"/>
      <c r="C1042" s="4">
        <v>35423.98055555556</v>
      </c>
      <c r="D1042" s="5">
        <v>224371.0</v>
      </c>
    </row>
    <row r="1043">
      <c r="A1043" s="2" t="s">
        <v>2830</v>
      </c>
      <c r="B1043" s="3"/>
      <c r="C1043" s="4">
        <v>35423.98055555556</v>
      </c>
      <c r="D1043" s="5">
        <v>255421.0</v>
      </c>
    </row>
    <row r="1044">
      <c r="A1044" s="2" t="s">
        <v>2831</v>
      </c>
      <c r="B1044" s="3"/>
      <c r="C1044" s="4">
        <v>35423.98055555556</v>
      </c>
      <c r="D1044" s="5">
        <v>216926.0</v>
      </c>
    </row>
    <row r="1045">
      <c r="A1045" s="2" t="s">
        <v>2832</v>
      </c>
      <c r="B1045" s="3"/>
      <c r="C1045" s="4">
        <v>35423.98055555556</v>
      </c>
      <c r="D1045" s="5">
        <v>334896.0</v>
      </c>
    </row>
    <row r="1046">
      <c r="A1046" s="2" t="s">
        <v>2833</v>
      </c>
      <c r="B1046" s="3"/>
      <c r="C1046" s="4">
        <v>35423.98055555556</v>
      </c>
      <c r="D1046" s="5">
        <v>74864.0</v>
      </c>
    </row>
    <row r="1047">
      <c r="A1047" s="2" t="s">
        <v>2834</v>
      </c>
      <c r="B1047" s="3"/>
      <c r="C1047" s="4">
        <v>35423.98055555556</v>
      </c>
      <c r="D1047" s="5">
        <v>93226.0</v>
      </c>
    </row>
    <row r="1048">
      <c r="A1048" s="2" t="s">
        <v>2835</v>
      </c>
      <c r="B1048" s="3"/>
      <c r="C1048" s="4">
        <v>35423.98055555556</v>
      </c>
      <c r="D1048" s="5">
        <v>34020.0</v>
      </c>
    </row>
    <row r="1049">
      <c r="A1049" s="2" t="s">
        <v>2836</v>
      </c>
      <c r="B1049" s="3"/>
      <c r="C1049" s="4">
        <v>35423.98055555556</v>
      </c>
      <c r="D1049" s="5">
        <v>76263.0</v>
      </c>
    </row>
    <row r="1050">
      <c r="A1050" s="2" t="s">
        <v>2837</v>
      </c>
      <c r="B1050" s="3"/>
      <c r="C1050" s="4">
        <v>35423.98055555556</v>
      </c>
      <c r="D1050" s="5">
        <v>78179.0</v>
      </c>
    </row>
    <row r="1051">
      <c r="A1051" s="2" t="s">
        <v>2838</v>
      </c>
      <c r="B1051" s="3"/>
      <c r="C1051" s="4">
        <v>35423.98055555556</v>
      </c>
      <c r="D1051" s="5">
        <v>168032.0</v>
      </c>
    </row>
    <row r="1052">
      <c r="A1052" s="2" t="s">
        <v>2839</v>
      </c>
      <c r="B1052" s="3"/>
      <c r="C1052" s="4">
        <v>35423.98055555556</v>
      </c>
      <c r="D1052" s="5">
        <v>42440.0</v>
      </c>
    </row>
    <row r="1053">
      <c r="A1053" s="2" t="s">
        <v>2840</v>
      </c>
      <c r="B1053" s="3"/>
      <c r="C1053" s="4">
        <v>35423.98055555556</v>
      </c>
      <c r="D1053" s="5">
        <v>70056.0</v>
      </c>
    </row>
    <row r="1054">
      <c r="A1054" s="2" t="s">
        <v>2841</v>
      </c>
      <c r="B1054" s="3"/>
      <c r="C1054" s="4">
        <v>35423.98055555556</v>
      </c>
      <c r="D1054" s="5">
        <v>41051.0</v>
      </c>
    </row>
    <row r="1055">
      <c r="A1055" s="2" t="s">
        <v>2842</v>
      </c>
      <c r="B1055" s="3"/>
      <c r="C1055" s="4">
        <v>35423.98055555556</v>
      </c>
      <c r="D1055" s="5">
        <v>52871.0</v>
      </c>
    </row>
    <row r="1056">
      <c r="A1056" s="2" t="s">
        <v>2843</v>
      </c>
      <c r="B1056" s="3"/>
      <c r="C1056" s="4">
        <v>35423.98055555556</v>
      </c>
      <c r="D1056" s="5">
        <v>149187.0</v>
      </c>
    </row>
    <row r="1057">
      <c r="A1057" s="2" t="s">
        <v>2844</v>
      </c>
      <c r="B1057" s="3"/>
      <c r="C1057" s="4">
        <v>35423.98055555556</v>
      </c>
      <c r="D1057" s="5">
        <v>186863.0</v>
      </c>
    </row>
    <row r="1058">
      <c r="A1058" s="2" t="s">
        <v>2845</v>
      </c>
      <c r="B1058" s="3"/>
      <c r="C1058" s="4">
        <v>35423.98055555556</v>
      </c>
      <c r="D1058" s="5">
        <v>21431.0</v>
      </c>
    </row>
    <row r="1059">
      <c r="A1059" s="2" t="s">
        <v>2846</v>
      </c>
      <c r="B1059" s="3"/>
      <c r="C1059" s="4">
        <v>35423.98055555556</v>
      </c>
      <c r="D1059" s="5">
        <v>1016034.0</v>
      </c>
    </row>
    <row r="1060">
      <c r="A1060" s="2" t="s">
        <v>2847</v>
      </c>
      <c r="B1060" s="3"/>
      <c r="C1060" s="4">
        <v>35423.98055555556</v>
      </c>
      <c r="D1060" s="5">
        <v>117805.0</v>
      </c>
    </row>
    <row r="1061">
      <c r="A1061" s="2" t="s">
        <v>2848</v>
      </c>
      <c r="B1061" s="3"/>
      <c r="C1061" s="4">
        <v>35423.98055555556</v>
      </c>
      <c r="D1061" s="5">
        <v>91528.0</v>
      </c>
    </row>
    <row r="1062">
      <c r="A1062" s="2" t="s">
        <v>2849</v>
      </c>
      <c r="B1062" s="3"/>
      <c r="C1062" s="4">
        <v>35423.98055555556</v>
      </c>
      <c r="D1062" s="5">
        <v>114540.0</v>
      </c>
    </row>
    <row r="1063">
      <c r="A1063" s="2" t="s">
        <v>2850</v>
      </c>
      <c r="B1063" s="3"/>
      <c r="C1063" s="4">
        <v>35423.98055555556</v>
      </c>
      <c r="D1063" s="5">
        <v>40865.0</v>
      </c>
    </row>
    <row r="1064">
      <c r="A1064" s="2" t="s">
        <v>2851</v>
      </c>
      <c r="B1064" s="3"/>
      <c r="C1064" s="4">
        <v>35423.98055555556</v>
      </c>
      <c r="D1064" s="5">
        <v>89295.0</v>
      </c>
    </row>
    <row r="1065">
      <c r="A1065" s="2" t="s">
        <v>2852</v>
      </c>
      <c r="B1065" s="3"/>
      <c r="C1065" s="4">
        <v>35423.98055555556</v>
      </c>
      <c r="D1065" s="5">
        <v>257127.0</v>
      </c>
    </row>
    <row r="1066">
      <c r="A1066" s="2" t="s">
        <v>2853</v>
      </c>
      <c r="B1066" s="3"/>
      <c r="C1066" s="4">
        <v>35423.98055555556</v>
      </c>
      <c r="D1066" s="5">
        <v>257154.0</v>
      </c>
    </row>
    <row r="1067">
      <c r="A1067" s="2" t="s">
        <v>2854</v>
      </c>
      <c r="B1067" s="3"/>
      <c r="C1067" s="4">
        <v>35423.98055555556</v>
      </c>
      <c r="D1067" s="5">
        <v>257402.0</v>
      </c>
    </row>
    <row r="1068">
      <c r="A1068" s="2" t="s">
        <v>2855</v>
      </c>
      <c r="B1068" s="3"/>
      <c r="C1068" s="4">
        <v>35423.98055555556</v>
      </c>
      <c r="D1068" s="5">
        <v>257428.0</v>
      </c>
    </row>
    <row r="1069">
      <c r="A1069" s="2" t="s">
        <v>2856</v>
      </c>
      <c r="B1069" s="3"/>
      <c r="C1069" s="4">
        <v>35423.98055555556</v>
      </c>
      <c r="D1069" s="5">
        <v>242942.0</v>
      </c>
    </row>
    <row r="1070">
      <c r="A1070" s="2" t="s">
        <v>2857</v>
      </c>
      <c r="B1070" s="3"/>
      <c r="C1070" s="4">
        <v>35423.98055555556</v>
      </c>
      <c r="D1070" s="5">
        <v>244938.0</v>
      </c>
    </row>
    <row r="1071">
      <c r="A1071" s="2" t="s">
        <v>2858</v>
      </c>
      <c r="B1071" s="3"/>
      <c r="C1071" s="4">
        <v>35423.98055555556</v>
      </c>
      <c r="D1071" s="5">
        <v>114062.0</v>
      </c>
    </row>
    <row r="1072">
      <c r="A1072" s="2" t="s">
        <v>2859</v>
      </c>
      <c r="B1072" s="3"/>
      <c r="C1072" s="4">
        <v>35423.98055555556</v>
      </c>
      <c r="D1072" s="5">
        <v>114016.0</v>
      </c>
    </row>
    <row r="1073">
      <c r="A1073" s="2" t="s">
        <v>2860</v>
      </c>
      <c r="B1073" s="3"/>
      <c r="C1073" s="4">
        <v>35423.98055555556</v>
      </c>
      <c r="D1073" s="5">
        <v>89787.0</v>
      </c>
    </row>
    <row r="1074">
      <c r="A1074" s="2" t="s">
        <v>2861</v>
      </c>
      <c r="B1074" s="3"/>
      <c r="C1074" s="4">
        <v>35423.98055555556</v>
      </c>
      <c r="D1074" s="5">
        <v>89632.0</v>
      </c>
    </row>
    <row r="1075">
      <c r="A1075" s="2" t="s">
        <v>2862</v>
      </c>
      <c r="B1075" s="3"/>
      <c r="C1075" s="4">
        <v>35423.98055555556</v>
      </c>
      <c r="D1075" s="5">
        <v>160236.0</v>
      </c>
    </row>
    <row r="1076">
      <c r="A1076" s="2" t="s">
        <v>2863</v>
      </c>
      <c r="B1076" s="3"/>
      <c r="C1076" s="4">
        <v>35423.98055555556</v>
      </c>
      <c r="D1076" s="5">
        <v>160264.0</v>
      </c>
    </row>
    <row r="1077">
      <c r="A1077" s="2" t="s">
        <v>2864</v>
      </c>
      <c r="B1077" s="3"/>
      <c r="C1077" s="4">
        <v>35423.98055555556</v>
      </c>
      <c r="D1077" s="5">
        <v>160244.0</v>
      </c>
    </row>
    <row r="1078">
      <c r="A1078" s="2" t="s">
        <v>2865</v>
      </c>
      <c r="B1078" s="3"/>
      <c r="C1078" s="4">
        <v>35423.98055555556</v>
      </c>
      <c r="D1078" s="5">
        <v>286367.0</v>
      </c>
    </row>
    <row r="1079">
      <c r="A1079" s="2" t="s">
        <v>2866</v>
      </c>
      <c r="B1079" s="3"/>
      <c r="C1079" s="4">
        <v>35423.98055555556</v>
      </c>
      <c r="D1079" s="5">
        <v>286373.0</v>
      </c>
    </row>
    <row r="1080">
      <c r="A1080" s="2" t="s">
        <v>2867</v>
      </c>
      <c r="B1080" s="3"/>
      <c r="C1080" s="4">
        <v>35423.98055555556</v>
      </c>
      <c r="D1080" s="5">
        <v>301642.0</v>
      </c>
    </row>
    <row r="1081">
      <c r="A1081" s="2" t="s">
        <v>2868</v>
      </c>
      <c r="B1081" s="3"/>
      <c r="C1081" s="4">
        <v>35423.98055555556</v>
      </c>
      <c r="D1081" s="5">
        <v>301539.0</v>
      </c>
    </row>
    <row r="1082">
      <c r="A1082" s="2" t="s">
        <v>2869</v>
      </c>
      <c r="B1082" s="3"/>
      <c r="C1082" s="4">
        <v>35423.98055555556</v>
      </c>
      <c r="D1082" s="5">
        <v>5402.0</v>
      </c>
    </row>
    <row r="1083">
      <c r="A1083" s="2" t="s">
        <v>2870</v>
      </c>
      <c r="B1083" s="3"/>
      <c r="C1083" s="4">
        <v>35423.98055555556</v>
      </c>
      <c r="D1083" s="5">
        <v>49442.0</v>
      </c>
    </row>
    <row r="1084">
      <c r="A1084" s="2" t="s">
        <v>2871</v>
      </c>
      <c r="B1084" s="3"/>
      <c r="C1084" s="4">
        <v>35423.98055555556</v>
      </c>
      <c r="D1084" s="5">
        <v>33955.0</v>
      </c>
    </row>
    <row r="1085">
      <c r="A1085" s="2" t="s">
        <v>2872</v>
      </c>
      <c r="B1085" s="3"/>
      <c r="C1085" s="4">
        <v>35423.98055555556</v>
      </c>
      <c r="D1085" s="5">
        <v>157449.0</v>
      </c>
    </row>
    <row r="1086">
      <c r="A1086" s="2" t="s">
        <v>2873</v>
      </c>
      <c r="B1086" s="3"/>
      <c r="C1086" s="4">
        <v>35423.98055555556</v>
      </c>
      <c r="D1086" s="5">
        <v>178644.0</v>
      </c>
    </row>
    <row r="1087">
      <c r="A1087" s="2" t="s">
        <v>2874</v>
      </c>
      <c r="B1087" s="3"/>
      <c r="C1087" s="4">
        <v>35423.98055555556</v>
      </c>
      <c r="D1087" s="5">
        <v>164903.0</v>
      </c>
    </row>
    <row r="1088">
      <c r="A1088" s="2" t="s">
        <v>2875</v>
      </c>
      <c r="B1088" s="3"/>
      <c r="C1088" s="4">
        <v>35423.98055555556</v>
      </c>
      <c r="D1088" s="5">
        <v>130444.0</v>
      </c>
    </row>
    <row r="1089">
      <c r="A1089" s="2" t="s">
        <v>2876</v>
      </c>
      <c r="B1089" s="3"/>
      <c r="C1089" s="4">
        <v>35423.98055555556</v>
      </c>
      <c r="D1089" s="5">
        <v>61571.0</v>
      </c>
    </row>
    <row r="1090">
      <c r="A1090" s="2" t="s">
        <v>2877</v>
      </c>
      <c r="B1090" s="3"/>
      <c r="C1090" s="4">
        <v>35423.98055555556</v>
      </c>
      <c r="D1090" s="5">
        <v>54003.0</v>
      </c>
    </row>
    <row r="1091">
      <c r="A1091" s="2" t="s">
        <v>2878</v>
      </c>
      <c r="B1091" s="3"/>
      <c r="C1091" s="4">
        <v>35423.98055555556</v>
      </c>
      <c r="D1091" s="5">
        <v>54076.0</v>
      </c>
    </row>
    <row r="1092">
      <c r="A1092" s="2" t="s">
        <v>2879</v>
      </c>
      <c r="B1092" s="3"/>
      <c r="C1092" s="4">
        <v>35423.98055555556</v>
      </c>
      <c r="D1092" s="5">
        <v>31416.0</v>
      </c>
    </row>
    <row r="1093">
      <c r="A1093" s="2" t="s">
        <v>2880</v>
      </c>
      <c r="B1093" s="3"/>
      <c r="C1093" s="4">
        <v>35423.98055555556</v>
      </c>
      <c r="D1093" s="5">
        <v>110484.0</v>
      </c>
    </row>
    <row r="1094">
      <c r="A1094" s="2" t="s">
        <v>2881</v>
      </c>
      <c r="B1094" s="3"/>
      <c r="C1094" s="4">
        <v>35423.98055555556</v>
      </c>
      <c r="D1094" s="5">
        <v>68681.0</v>
      </c>
    </row>
    <row r="1095">
      <c r="A1095" s="2" t="s">
        <v>2882</v>
      </c>
      <c r="B1095" s="3"/>
      <c r="C1095" s="4">
        <v>35423.98055555556</v>
      </c>
      <c r="D1095" s="5">
        <v>69173.0</v>
      </c>
    </row>
    <row r="1096">
      <c r="A1096" s="2" t="s">
        <v>2883</v>
      </c>
      <c r="B1096" s="3"/>
      <c r="C1096" s="4">
        <v>35423.98055555556</v>
      </c>
      <c r="D1096" s="5">
        <v>75965.0</v>
      </c>
    </row>
    <row r="1097">
      <c r="A1097" s="2" t="s">
        <v>2884</v>
      </c>
      <c r="B1097" s="3"/>
      <c r="C1097" s="4">
        <v>35423.98055555556</v>
      </c>
      <c r="D1097" s="5">
        <v>78504.0</v>
      </c>
    </row>
    <row r="1098">
      <c r="A1098" s="2" t="s">
        <v>2885</v>
      </c>
      <c r="B1098" s="3"/>
      <c r="C1098" s="4">
        <v>35423.98055555556</v>
      </c>
      <c r="D1098" s="5">
        <v>64004.0</v>
      </c>
    </row>
    <row r="1099">
      <c r="A1099" s="2" t="s">
        <v>2886</v>
      </c>
      <c r="B1099" s="3"/>
      <c r="C1099" s="4">
        <v>35423.98055555556</v>
      </c>
      <c r="D1099" s="5">
        <v>62916.0</v>
      </c>
    </row>
    <row r="1100">
      <c r="A1100" s="2" t="s">
        <v>2887</v>
      </c>
      <c r="B1100" s="3"/>
      <c r="C1100" s="4">
        <v>35423.98055555556</v>
      </c>
      <c r="D1100" s="5">
        <v>62964.0</v>
      </c>
    </row>
    <row r="1101">
      <c r="A1101" s="2" t="s">
        <v>2888</v>
      </c>
      <c r="B1101" s="3"/>
      <c r="C1101" s="4">
        <v>35423.98055555556</v>
      </c>
      <c r="D1101" s="5">
        <v>62924.0</v>
      </c>
    </row>
    <row r="1102">
      <c r="A1102" s="2" t="s">
        <v>2889</v>
      </c>
      <c r="B1102" s="3"/>
      <c r="C1102" s="4">
        <v>35423.98055555556</v>
      </c>
      <c r="D1102" s="5">
        <v>91583.0</v>
      </c>
    </row>
    <row r="1103">
      <c r="A1103" s="2" t="s">
        <v>2890</v>
      </c>
      <c r="B1103" s="3"/>
      <c r="C1103" s="4">
        <v>35423.98055555556</v>
      </c>
      <c r="D1103" s="5">
        <v>66060.0</v>
      </c>
    </row>
    <row r="1104">
      <c r="A1104" s="2" t="s">
        <v>2891</v>
      </c>
      <c r="B1104" s="3"/>
      <c r="C1104" s="4">
        <v>35423.98055555556</v>
      </c>
      <c r="D1104" s="5">
        <v>30330.0</v>
      </c>
    </row>
    <row r="1105">
      <c r="A1105" s="2" t="s">
        <v>2892</v>
      </c>
      <c r="B1105" s="3"/>
      <c r="C1105" s="4">
        <v>35423.98055555556</v>
      </c>
      <c r="D1105" s="5">
        <v>78669.0</v>
      </c>
    </row>
    <row r="1106">
      <c r="A1106" s="2" t="s">
        <v>2893</v>
      </c>
      <c r="B1106" s="3"/>
      <c r="C1106" s="4">
        <v>35423.98055555556</v>
      </c>
      <c r="D1106" s="5">
        <v>60954.0</v>
      </c>
    </row>
    <row r="1107">
      <c r="A1107" s="2" t="s">
        <v>2894</v>
      </c>
      <c r="B1107" s="3"/>
      <c r="C1107" s="4">
        <v>35423.98055555556</v>
      </c>
      <c r="D1107" s="5">
        <v>80161.0</v>
      </c>
    </row>
    <row r="1108">
      <c r="A1108" s="2" t="s">
        <v>2895</v>
      </c>
      <c r="B1108" s="3"/>
      <c r="C1108" s="4">
        <v>35423.98055555556</v>
      </c>
      <c r="D1108" s="5">
        <v>77145.0</v>
      </c>
    </row>
    <row r="1109">
      <c r="A1109" s="2" t="s">
        <v>2896</v>
      </c>
      <c r="B1109" s="3"/>
      <c r="C1109" s="4">
        <v>35423.98055555556</v>
      </c>
      <c r="D1109" s="5">
        <v>77103.0</v>
      </c>
    </row>
    <row r="1110">
      <c r="A1110" s="2" t="s">
        <v>2897</v>
      </c>
      <c r="B1110" s="3"/>
      <c r="C1110" s="4">
        <v>35423.98055555556</v>
      </c>
      <c r="D1110" s="5">
        <v>165505.0</v>
      </c>
    </row>
    <row r="1111">
      <c r="A1111" s="2" t="s">
        <v>2898</v>
      </c>
      <c r="B1111" s="3"/>
      <c r="C1111" s="4">
        <v>35423.98055555556</v>
      </c>
      <c r="D1111" s="5">
        <v>170899.0</v>
      </c>
    </row>
    <row r="1112">
      <c r="A1112" s="2" t="s">
        <v>2899</v>
      </c>
      <c r="B1112" s="3"/>
      <c r="C1112" s="4">
        <v>35423.98055555556</v>
      </c>
      <c r="D1112" s="5">
        <v>102909.0</v>
      </c>
    </row>
    <row r="1113">
      <c r="A1113" s="2" t="s">
        <v>2900</v>
      </c>
      <c r="B1113" s="3"/>
      <c r="C1113" s="4">
        <v>35423.98055555556</v>
      </c>
      <c r="D1113" s="5">
        <v>120685.0</v>
      </c>
    </row>
    <row r="1114">
      <c r="A1114" s="2" t="s">
        <v>2901</v>
      </c>
      <c r="B1114" s="3"/>
      <c r="C1114" s="4">
        <v>35423.98055555556</v>
      </c>
      <c r="D1114" s="5">
        <v>120671.0</v>
      </c>
    </row>
    <row r="1115">
      <c r="A1115" s="2" t="s">
        <v>2902</v>
      </c>
      <c r="B1115" s="3"/>
      <c r="C1115" s="4">
        <v>35423.98055555556</v>
      </c>
      <c r="D1115" s="5">
        <v>147512.0</v>
      </c>
    </row>
    <row r="1116">
      <c r="A1116" s="2" t="s">
        <v>2903</v>
      </c>
      <c r="B1116" s="3"/>
      <c r="C1116" s="4">
        <v>35423.98055555556</v>
      </c>
      <c r="D1116" s="5">
        <v>21167.0</v>
      </c>
    </row>
    <row r="1117">
      <c r="A1117" s="2" t="s">
        <v>2904</v>
      </c>
      <c r="B1117" s="3"/>
      <c r="C1117" s="4">
        <v>35423.98055555556</v>
      </c>
      <c r="D1117" s="5">
        <v>81485.0</v>
      </c>
    </row>
    <row r="1118">
      <c r="A1118" s="2" t="s">
        <v>2905</v>
      </c>
      <c r="B1118" s="3"/>
      <c r="C1118" s="4">
        <v>35423.98055555556</v>
      </c>
      <c r="D1118" s="5">
        <v>76704.0</v>
      </c>
    </row>
    <row r="1119">
      <c r="A1119" s="2" t="s">
        <v>2906</v>
      </c>
      <c r="B1119" s="3"/>
      <c r="C1119" s="4">
        <v>35423.98055555556</v>
      </c>
      <c r="D1119" s="5">
        <v>76855.0</v>
      </c>
    </row>
    <row r="1120">
      <c r="A1120" s="2" t="s">
        <v>2907</v>
      </c>
      <c r="B1120" s="3"/>
      <c r="C1120" s="4">
        <v>35423.98055555556</v>
      </c>
      <c r="D1120" s="5">
        <v>21185.0</v>
      </c>
    </row>
    <row r="1121">
      <c r="A1121" s="2" t="s">
        <v>2908</v>
      </c>
      <c r="B1121" s="3"/>
      <c r="C1121" s="4">
        <v>35423.98055555556</v>
      </c>
      <c r="D1121" s="5">
        <v>29466.0</v>
      </c>
    </row>
    <row r="1122">
      <c r="A1122" s="2" t="s">
        <v>2909</v>
      </c>
      <c r="B1122" s="3"/>
      <c r="C1122" s="4">
        <v>35423.98055555556</v>
      </c>
      <c r="D1122" s="5">
        <v>20679.0</v>
      </c>
    </row>
    <row r="1123">
      <c r="A1123" s="2" t="s">
        <v>2910</v>
      </c>
      <c r="B1123" s="3"/>
      <c r="C1123" s="4">
        <v>35423.98055555556</v>
      </c>
      <c r="D1123" s="5">
        <v>46246.0</v>
      </c>
    </row>
    <row r="1124">
      <c r="A1124" s="2" t="s">
        <v>2911</v>
      </c>
      <c r="B1124" s="3"/>
      <c r="C1124" s="4">
        <v>35423.98055555556</v>
      </c>
      <c r="D1124" s="5">
        <v>238582.0</v>
      </c>
    </row>
    <row r="1125">
      <c r="A1125" s="2" t="s">
        <v>2912</v>
      </c>
      <c r="B1125" s="3"/>
      <c r="C1125" s="4">
        <v>35423.98055555556</v>
      </c>
      <c r="D1125" s="5">
        <v>283416.0</v>
      </c>
    </row>
    <row r="1126">
      <c r="A1126" s="2" t="s">
        <v>2913</v>
      </c>
      <c r="B1126" s="3"/>
      <c r="C1126" s="4">
        <v>35423.98055555556</v>
      </c>
      <c r="D1126" s="5">
        <v>46228.0</v>
      </c>
    </row>
    <row r="1127">
      <c r="A1127" s="2" t="s">
        <v>2914</v>
      </c>
      <c r="B1127" s="3"/>
      <c r="C1127" s="4">
        <v>35423.98055555556</v>
      </c>
      <c r="D1127" s="5">
        <v>47008.0</v>
      </c>
    </row>
    <row r="1128">
      <c r="A1128" s="2" t="s">
        <v>2915</v>
      </c>
      <c r="B1128" s="3"/>
      <c r="C1128" s="4">
        <v>35423.98055555556</v>
      </c>
      <c r="D1128" s="5">
        <v>296125.0</v>
      </c>
    </row>
    <row r="1129">
      <c r="A1129" s="2" t="s">
        <v>2916</v>
      </c>
      <c r="B1129" s="3"/>
      <c r="C1129" s="4">
        <v>35423.98055555556</v>
      </c>
      <c r="D1129" s="5">
        <v>580095.0</v>
      </c>
    </row>
    <row r="1130">
      <c r="A1130" s="2" t="s">
        <v>2917</v>
      </c>
      <c r="B1130" s="3"/>
      <c r="C1130" s="4">
        <v>35423.98055555556</v>
      </c>
      <c r="D1130" s="5">
        <v>11579.0</v>
      </c>
    </row>
    <row r="1131">
      <c r="A1131" s="2" t="s">
        <v>2918</v>
      </c>
      <c r="B1131" s="3"/>
      <c r="C1131" s="4">
        <v>35423.98055555556</v>
      </c>
      <c r="D1131" s="5">
        <v>14095.0</v>
      </c>
    </row>
    <row r="1132">
      <c r="A1132" s="2" t="s">
        <v>2919</v>
      </c>
      <c r="B1132" s="3"/>
      <c r="C1132" s="4">
        <v>35423.98055555556</v>
      </c>
      <c r="D1132" s="5">
        <v>14047.0</v>
      </c>
    </row>
    <row r="1133">
      <c r="A1133" s="2" t="s">
        <v>2920</v>
      </c>
      <c r="B1133" s="3"/>
      <c r="C1133" s="4">
        <v>35423.98055555556</v>
      </c>
      <c r="D1133" s="5">
        <v>12240.0</v>
      </c>
    </row>
    <row r="1134">
      <c r="A1134" s="2" t="s">
        <v>2921</v>
      </c>
      <c r="B1134" s="3"/>
      <c r="C1134" s="4">
        <v>35423.98055555556</v>
      </c>
      <c r="D1134" s="5">
        <v>11242.0</v>
      </c>
    </row>
    <row r="1135">
      <c r="A1135" s="2" t="s">
        <v>2922</v>
      </c>
      <c r="B1135" s="3"/>
      <c r="C1135" s="4">
        <v>35423.98055555556</v>
      </c>
      <c r="D1135" s="5">
        <v>12027.0</v>
      </c>
    </row>
    <row r="1136">
      <c r="A1136" s="2" t="s">
        <v>2923</v>
      </c>
      <c r="B1136" s="3"/>
      <c r="C1136" s="4">
        <v>35423.98055555556</v>
      </c>
      <c r="D1136" s="5">
        <v>13547.0</v>
      </c>
    </row>
    <row r="1137">
      <c r="A1137" s="2" t="s">
        <v>2924</v>
      </c>
      <c r="B1137" s="3"/>
      <c r="C1137" s="4">
        <v>35423.98055555556</v>
      </c>
      <c r="D1137" s="5">
        <v>11160.0</v>
      </c>
    </row>
    <row r="1138">
      <c r="A1138" s="2" t="s">
        <v>2925</v>
      </c>
      <c r="B1138" s="3"/>
      <c r="C1138" s="4">
        <v>35423.98055555556</v>
      </c>
      <c r="D1138" s="5">
        <v>5831.0</v>
      </c>
    </row>
    <row r="1139">
      <c r="A1139" s="2" t="s">
        <v>2926</v>
      </c>
      <c r="B1139" s="3"/>
      <c r="C1139" s="4">
        <v>35423.98055555556</v>
      </c>
      <c r="D1139" s="5">
        <v>11166.0</v>
      </c>
    </row>
    <row r="1140">
      <c r="A1140" s="2" t="s">
        <v>2927</v>
      </c>
      <c r="B1140" s="3"/>
      <c r="C1140" s="4">
        <v>35423.98055555556</v>
      </c>
      <c r="D1140" s="5">
        <v>13319.0</v>
      </c>
    </row>
    <row r="1141">
      <c r="A1141" s="2" t="s">
        <v>2928</v>
      </c>
      <c r="B1141" s="3"/>
      <c r="C1141" s="4">
        <v>35423.98055555556</v>
      </c>
      <c r="D1141" s="5">
        <v>12927.0</v>
      </c>
    </row>
    <row r="1142">
      <c r="A1142" s="2" t="s">
        <v>2929</v>
      </c>
      <c r="B1142" s="3"/>
      <c r="C1142" s="4">
        <v>35423.98055555556</v>
      </c>
      <c r="D1142" s="5">
        <v>13278.0</v>
      </c>
    </row>
    <row r="1143">
      <c r="A1143" s="2" t="s">
        <v>2930</v>
      </c>
      <c r="B1143" s="3"/>
      <c r="C1143" s="4">
        <v>35423.98055555556</v>
      </c>
      <c r="D1143" s="5">
        <v>14615.0</v>
      </c>
    </row>
    <row r="1144">
      <c r="A1144" s="2" t="s">
        <v>2931</v>
      </c>
      <c r="B1144" s="3"/>
      <c r="C1144" s="4">
        <v>35423.98055555556</v>
      </c>
      <c r="D1144" s="5">
        <v>13650.0</v>
      </c>
    </row>
    <row r="1145">
      <c r="A1145" s="2" t="s">
        <v>2932</v>
      </c>
      <c r="B1145" s="3"/>
      <c r="C1145" s="4">
        <v>35423.98055555556</v>
      </c>
      <c r="D1145" s="5">
        <v>14388.0</v>
      </c>
    </row>
    <row r="1146">
      <c r="A1146" s="2" t="s">
        <v>2933</v>
      </c>
      <c r="B1146" s="3"/>
      <c r="C1146" s="4">
        <v>35423.98055555556</v>
      </c>
      <c r="D1146" s="5">
        <v>13846.0</v>
      </c>
    </row>
    <row r="1147">
      <c r="A1147" s="2" t="s">
        <v>2934</v>
      </c>
      <c r="B1147" s="3"/>
      <c r="C1147" s="4">
        <v>35423.98055555556</v>
      </c>
      <c r="D1147" s="5">
        <v>13822.0</v>
      </c>
    </row>
    <row r="1148">
      <c r="A1148" s="2" t="s">
        <v>2935</v>
      </c>
      <c r="B1148" s="3"/>
      <c r="C1148" s="4">
        <v>35423.98055555556</v>
      </c>
      <c r="D1148" s="5">
        <v>14261.0</v>
      </c>
    </row>
    <row r="1149">
      <c r="A1149" s="2" t="s">
        <v>2936</v>
      </c>
      <c r="B1149" s="3"/>
      <c r="C1149" s="4">
        <v>35423.98055555556</v>
      </c>
      <c r="D1149" s="5">
        <v>12535.0</v>
      </c>
    </row>
    <row r="1150">
      <c r="A1150" s="2" t="s">
        <v>2937</v>
      </c>
      <c r="B1150" s="3"/>
      <c r="C1150" s="4">
        <v>35423.98055555556</v>
      </c>
      <c r="D1150" s="5">
        <v>11319.0</v>
      </c>
    </row>
    <row r="1151">
      <c r="A1151" s="2" t="s">
        <v>2938</v>
      </c>
      <c r="B1151" s="3"/>
      <c r="C1151" s="4">
        <v>35423.98055555556</v>
      </c>
      <c r="D1151" s="5">
        <v>5621.0</v>
      </c>
    </row>
    <row r="1152">
      <c r="A1152" s="2" t="s">
        <v>2939</v>
      </c>
      <c r="B1152" s="3"/>
      <c r="C1152" s="4">
        <v>35423.98055555556</v>
      </c>
      <c r="D1152" s="5">
        <v>90290.0</v>
      </c>
    </row>
    <row r="1153">
      <c r="A1153" s="2" t="s">
        <v>2940</v>
      </c>
      <c r="B1153" s="3"/>
      <c r="C1153" s="4">
        <v>35423.98055555556</v>
      </c>
      <c r="D1153" s="5">
        <v>22648.0</v>
      </c>
    </row>
    <row r="1154">
      <c r="A1154" s="2" t="s">
        <v>2941</v>
      </c>
      <c r="B1154" s="3"/>
      <c r="C1154" s="4">
        <v>35423.98055555556</v>
      </c>
      <c r="D1154" s="5">
        <v>38863.0</v>
      </c>
    </row>
    <row r="1155">
      <c r="A1155" s="2" t="s">
        <v>2942</v>
      </c>
      <c r="B1155" s="3"/>
      <c r="C1155" s="4">
        <v>35423.98055555556</v>
      </c>
      <c r="D1155" s="5">
        <v>26171.0</v>
      </c>
    </row>
    <row r="1156">
      <c r="A1156" s="2" t="s">
        <v>2943</v>
      </c>
      <c r="B1156" s="3"/>
      <c r="C1156" s="4">
        <v>35423.98055555556</v>
      </c>
      <c r="D1156" s="5">
        <v>25372.0</v>
      </c>
    </row>
    <row r="1157">
      <c r="A1157" s="2" t="s">
        <v>2944</v>
      </c>
      <c r="B1157" s="3"/>
      <c r="C1157" s="4">
        <v>35423.98055555556</v>
      </c>
      <c r="D1157" s="5">
        <v>143674.0</v>
      </c>
    </row>
    <row r="1158">
      <c r="A1158" s="2" t="s">
        <v>2945</v>
      </c>
      <c r="B1158" s="3"/>
      <c r="C1158" s="4">
        <v>35423.98055555556</v>
      </c>
      <c r="D1158" s="5">
        <v>24355.0</v>
      </c>
    </row>
    <row r="1159">
      <c r="A1159" s="2" t="s">
        <v>2946</v>
      </c>
      <c r="B1159" s="3"/>
      <c r="C1159" s="4">
        <v>35423.98055555556</v>
      </c>
      <c r="D1159" s="5">
        <v>250251.0</v>
      </c>
    </row>
    <row r="1160">
      <c r="A1160" s="2" t="s">
        <v>2947</v>
      </c>
      <c r="B1160" s="3"/>
      <c r="C1160" s="4">
        <v>35423.98055555556</v>
      </c>
      <c r="D1160" s="5">
        <v>247594.0</v>
      </c>
    </row>
    <row r="1161">
      <c r="A1161" s="2" t="s">
        <v>2948</v>
      </c>
      <c r="B1161" s="3"/>
      <c r="C1161" s="4">
        <v>35423.98055555556</v>
      </c>
      <c r="D1161" s="5">
        <v>71379.0</v>
      </c>
    </row>
    <row r="1162">
      <c r="A1162" s="2" t="s">
        <v>2949</v>
      </c>
      <c r="B1162" s="3"/>
      <c r="C1162" s="4">
        <v>35423.98055555556</v>
      </c>
      <c r="D1162" s="5">
        <v>340508.0</v>
      </c>
    </row>
    <row r="1163">
      <c r="A1163" s="2" t="s">
        <v>2950</v>
      </c>
      <c r="B1163" s="3"/>
      <c r="C1163" s="4">
        <v>35423.98055555556</v>
      </c>
      <c r="D1163" s="5">
        <v>485209.0</v>
      </c>
    </row>
    <row r="1164">
      <c r="A1164" s="2" t="s">
        <v>2951</v>
      </c>
      <c r="B1164" s="3"/>
      <c r="C1164" s="4">
        <v>35423.98055555556</v>
      </c>
      <c r="D1164" s="5">
        <v>123054.0</v>
      </c>
    </row>
    <row r="1165">
      <c r="A1165" s="2" t="s">
        <v>2952</v>
      </c>
      <c r="B1165" s="3"/>
      <c r="C1165" s="4">
        <v>35423.98055555556</v>
      </c>
      <c r="D1165" s="5">
        <v>296369.0</v>
      </c>
    </row>
    <row r="1166">
      <c r="A1166" s="2" t="s">
        <v>2953</v>
      </c>
      <c r="B1166" s="3"/>
      <c r="C1166" s="4">
        <v>35423.98055555556</v>
      </c>
      <c r="D1166" s="5">
        <v>169892.0</v>
      </c>
    </row>
    <row r="1167">
      <c r="A1167" s="2" t="s">
        <v>2954</v>
      </c>
      <c r="B1167" s="3"/>
      <c r="C1167" s="4">
        <v>35423.98055555556</v>
      </c>
      <c r="D1167" s="5">
        <v>309897.0</v>
      </c>
    </row>
    <row r="1168">
      <c r="A1168" s="2" t="s">
        <v>2955</v>
      </c>
      <c r="B1168" s="3"/>
      <c r="C1168" s="4">
        <v>35423.98055555556</v>
      </c>
      <c r="D1168" s="5">
        <v>17973.0</v>
      </c>
    </row>
    <row r="1169">
      <c r="A1169" s="2" t="s">
        <v>2956</v>
      </c>
      <c r="B1169" s="3"/>
      <c r="C1169" s="4">
        <v>35423.98055555556</v>
      </c>
      <c r="D1169" s="5">
        <v>285218.0</v>
      </c>
    </row>
    <row r="1170">
      <c r="A1170" s="2" t="s">
        <v>2957</v>
      </c>
      <c r="B1170" s="3"/>
      <c r="C1170" s="4">
        <v>35423.98055555556</v>
      </c>
      <c r="D1170" s="5">
        <v>116486.0</v>
      </c>
    </row>
    <row r="1171">
      <c r="A1171" s="2" t="s">
        <v>2958</v>
      </c>
      <c r="B1171" s="3"/>
      <c r="C1171" s="4">
        <v>35423.98055555556</v>
      </c>
      <c r="D1171" s="5">
        <v>82724.0</v>
      </c>
    </row>
    <row r="1172">
      <c r="A1172" s="2" t="s">
        <v>2959</v>
      </c>
      <c r="B1172" s="3"/>
      <c r="C1172" s="4">
        <v>35423.98055555556</v>
      </c>
      <c r="D1172" s="5">
        <v>133782.0</v>
      </c>
    </row>
    <row r="1173">
      <c r="A1173" s="2" t="s">
        <v>2960</v>
      </c>
      <c r="B1173" s="3"/>
      <c r="C1173" s="4">
        <v>35423.98055555556</v>
      </c>
      <c r="D1173" s="5">
        <v>72036.0</v>
      </c>
    </row>
    <row r="1174">
      <c r="A1174" s="2" t="s">
        <v>2961</v>
      </c>
      <c r="B1174" s="3"/>
      <c r="C1174" s="4">
        <v>35423.98055555556</v>
      </c>
      <c r="D1174" s="5">
        <v>94688.0</v>
      </c>
    </row>
    <row r="1175">
      <c r="A1175" s="2" t="s">
        <v>2962</v>
      </c>
      <c r="B1175" s="3"/>
      <c r="C1175" s="4">
        <v>35423.98055555556</v>
      </c>
      <c r="D1175" s="5">
        <v>72601.0</v>
      </c>
    </row>
    <row r="1176">
      <c r="A1176" s="2" t="s">
        <v>2963</v>
      </c>
      <c r="B1176" s="3"/>
      <c r="C1176" s="4">
        <v>35423.98055555556</v>
      </c>
      <c r="D1176" s="5">
        <v>200993.0</v>
      </c>
    </row>
    <row r="1177">
      <c r="A1177" s="2" t="s">
        <v>2964</v>
      </c>
      <c r="B1177" s="3"/>
      <c r="C1177" s="4">
        <v>35423.98055555556</v>
      </c>
      <c r="D1177" s="5">
        <v>75262.0</v>
      </c>
    </row>
    <row r="1178">
      <c r="A1178" s="2" t="s">
        <v>2965</v>
      </c>
      <c r="B1178" s="3"/>
      <c r="C1178" s="4">
        <v>35423.98055555556</v>
      </c>
      <c r="D1178" s="5">
        <v>131592.0</v>
      </c>
    </row>
    <row r="1179">
      <c r="A1179" s="2" t="s">
        <v>2966</v>
      </c>
      <c r="B1179" s="3"/>
      <c r="C1179" s="4">
        <v>35423.98055555556</v>
      </c>
      <c r="D1179" s="5">
        <v>289647.0</v>
      </c>
    </row>
    <row r="1180">
      <c r="A1180" s="2" t="s">
        <v>2967</v>
      </c>
      <c r="B1180" s="3"/>
      <c r="C1180" s="4">
        <v>35423.98055555556</v>
      </c>
      <c r="D1180" s="5">
        <v>305572.0</v>
      </c>
    </row>
    <row r="1181">
      <c r="A1181" s="2" t="s">
        <v>2968</v>
      </c>
      <c r="B1181" s="3"/>
      <c r="C1181" s="4">
        <v>35423.98055555556</v>
      </c>
      <c r="D1181" s="5">
        <v>21036.0</v>
      </c>
    </row>
    <row r="1182">
      <c r="A1182" s="2" t="s">
        <v>2969</v>
      </c>
      <c r="B1182" s="3"/>
      <c r="C1182" s="4">
        <v>35423.98055555556</v>
      </c>
      <c r="D1182" s="5">
        <v>77608.0</v>
      </c>
    </row>
    <row r="1183">
      <c r="A1183" s="2" t="s">
        <v>2970</v>
      </c>
      <c r="B1183" s="3"/>
      <c r="C1183" s="4">
        <v>35423.98055555556</v>
      </c>
      <c r="D1183" s="5">
        <v>148360.0</v>
      </c>
    </row>
    <row r="1184">
      <c r="A1184" s="2" t="s">
        <v>2971</v>
      </c>
      <c r="B1184" s="3"/>
      <c r="C1184" s="4">
        <v>35423.98055555556</v>
      </c>
      <c r="D1184" s="5">
        <v>57722.0</v>
      </c>
    </row>
    <row r="1185">
      <c r="A1185" s="2" t="s">
        <v>2972</v>
      </c>
      <c r="B1185" s="3"/>
      <c r="C1185" s="4">
        <v>35423.98055555556</v>
      </c>
      <c r="D1185" s="5">
        <v>327708.0</v>
      </c>
    </row>
    <row r="1186">
      <c r="A1186" s="2" t="s">
        <v>2973</v>
      </c>
      <c r="B1186" s="3"/>
      <c r="C1186" s="4">
        <v>35423.98055555556</v>
      </c>
      <c r="D1186" s="5">
        <v>327720.0</v>
      </c>
    </row>
    <row r="1187">
      <c r="A1187" s="2" t="s">
        <v>2974</v>
      </c>
      <c r="B1187" s="3"/>
      <c r="C1187" s="4">
        <v>35423.98055555556</v>
      </c>
      <c r="D1187" s="5">
        <v>155150.0</v>
      </c>
    </row>
    <row r="1188">
      <c r="A1188" s="2" t="s">
        <v>2975</v>
      </c>
      <c r="B1188" s="3"/>
      <c r="C1188" s="4">
        <v>35423.98055555556</v>
      </c>
      <c r="D1188" s="5">
        <v>155030.0</v>
      </c>
    </row>
    <row r="1189">
      <c r="A1189" s="2" t="s">
        <v>2976</v>
      </c>
      <c r="B1189" s="3"/>
      <c r="C1189" s="4">
        <v>35423.98055555556</v>
      </c>
      <c r="D1189" s="5">
        <v>155128.0</v>
      </c>
    </row>
    <row r="1190">
      <c r="A1190" s="2" t="s">
        <v>2977</v>
      </c>
      <c r="B1190" s="3"/>
      <c r="C1190" s="4">
        <v>35423.98055555556</v>
      </c>
      <c r="D1190" s="5">
        <v>228954.0</v>
      </c>
    </row>
    <row r="1191">
      <c r="A1191" s="2" t="s">
        <v>2978</v>
      </c>
      <c r="B1191" s="3"/>
      <c r="C1191" s="4">
        <v>35423.98055555556</v>
      </c>
      <c r="D1191" s="5">
        <v>225920.0</v>
      </c>
    </row>
    <row r="1192">
      <c r="A1192" s="2" t="s">
        <v>2979</v>
      </c>
      <c r="B1192" s="3"/>
      <c r="C1192" s="4">
        <v>35423.98055555556</v>
      </c>
      <c r="D1192" s="5">
        <v>168217.0</v>
      </c>
    </row>
    <row r="1193">
      <c r="A1193" s="2" t="s">
        <v>2980</v>
      </c>
      <c r="B1193" s="3"/>
      <c r="C1193" s="4">
        <v>35423.98055555556</v>
      </c>
      <c r="D1193" s="5">
        <v>168244.0</v>
      </c>
    </row>
    <row r="1194">
      <c r="A1194" s="2" t="s">
        <v>2981</v>
      </c>
      <c r="B1194" s="3"/>
      <c r="C1194" s="4">
        <v>35423.98055555556</v>
      </c>
      <c r="D1194" s="5">
        <v>24470.0</v>
      </c>
    </row>
    <row r="1195">
      <c r="A1195" s="2" t="s">
        <v>2982</v>
      </c>
      <c r="B1195" s="3"/>
      <c r="C1195" s="4">
        <v>35423.98055555556</v>
      </c>
      <c r="D1195" s="5">
        <v>24517.0</v>
      </c>
    </row>
    <row r="1196">
      <c r="A1196" s="2" t="s">
        <v>2983</v>
      </c>
      <c r="B1196" s="3"/>
      <c r="C1196" s="4">
        <v>35423.98055555556</v>
      </c>
      <c r="D1196" s="5">
        <v>24430.0</v>
      </c>
    </row>
    <row r="1197">
      <c r="A1197" s="2" t="s">
        <v>2984</v>
      </c>
      <c r="B1197" s="3"/>
      <c r="C1197" s="4">
        <v>35423.98055555556</v>
      </c>
      <c r="D1197" s="5">
        <v>24473.0</v>
      </c>
    </row>
    <row r="1198">
      <c r="A1198" s="2" t="s">
        <v>2985</v>
      </c>
      <c r="B1198" s="3"/>
      <c r="C1198" s="4">
        <v>35423.98055555556</v>
      </c>
      <c r="D1198" s="5">
        <v>39138.0</v>
      </c>
    </row>
    <row r="1199">
      <c r="A1199" s="2" t="s">
        <v>2986</v>
      </c>
      <c r="B1199" s="3"/>
      <c r="C1199" s="4">
        <v>35423.98055555556</v>
      </c>
      <c r="D1199" s="5">
        <v>32175.0</v>
      </c>
    </row>
    <row r="1200">
      <c r="A1200" s="2" t="s">
        <v>2987</v>
      </c>
      <c r="B1200" s="3"/>
      <c r="C1200" s="4">
        <v>35423.98055555556</v>
      </c>
      <c r="D1200" s="5">
        <v>38416.0</v>
      </c>
    </row>
    <row r="1201">
      <c r="A1201" s="2" t="s">
        <v>2988</v>
      </c>
      <c r="B1201" s="3"/>
      <c r="C1201" s="4">
        <v>35423.98055555556</v>
      </c>
      <c r="D1201" s="5">
        <v>38425.0</v>
      </c>
    </row>
    <row r="1202">
      <c r="A1202" s="2" t="s">
        <v>2989</v>
      </c>
      <c r="B1202" s="3"/>
      <c r="C1202" s="4">
        <v>35423.98055555556</v>
      </c>
      <c r="D1202" s="5">
        <v>55037.0</v>
      </c>
    </row>
    <row r="1203">
      <c r="A1203" s="2" t="s">
        <v>2990</v>
      </c>
      <c r="B1203" s="3"/>
      <c r="C1203" s="4">
        <v>35423.98055555556</v>
      </c>
      <c r="D1203" s="5">
        <v>182883.0</v>
      </c>
    </row>
    <row r="1204">
      <c r="A1204" s="2" t="s">
        <v>2991</v>
      </c>
      <c r="B1204" s="3"/>
      <c r="C1204" s="4">
        <v>35423.98055555556</v>
      </c>
      <c r="D1204" s="5">
        <v>34746.0</v>
      </c>
    </row>
    <row r="1205">
      <c r="A1205" s="2" t="s">
        <v>2992</v>
      </c>
      <c r="B1205" s="3"/>
      <c r="C1205" s="4">
        <v>35423.98055555556</v>
      </c>
      <c r="D1205" s="5">
        <v>34711.0</v>
      </c>
    </row>
    <row r="1206">
      <c r="A1206" s="2" t="s">
        <v>2993</v>
      </c>
      <c r="B1206" s="3"/>
      <c r="C1206" s="4">
        <v>35423.98055555556</v>
      </c>
      <c r="D1206" s="5">
        <v>77961.0</v>
      </c>
    </row>
    <row r="1207">
      <c r="A1207" s="2" t="s">
        <v>2994</v>
      </c>
      <c r="B1207" s="3"/>
      <c r="C1207" s="4">
        <v>35423.98055555556</v>
      </c>
      <c r="D1207" s="5">
        <v>183720.0</v>
      </c>
    </row>
    <row r="1208">
      <c r="A1208" s="2" t="s">
        <v>2995</v>
      </c>
      <c r="B1208" s="3"/>
      <c r="C1208" s="4">
        <v>35423.98055555556</v>
      </c>
      <c r="D1208" s="5">
        <v>183714.0</v>
      </c>
    </row>
    <row r="1209">
      <c r="A1209" s="2" t="s">
        <v>2996</v>
      </c>
      <c r="B1209" s="3"/>
      <c r="C1209" s="4">
        <v>35423.98055555556</v>
      </c>
      <c r="D1209" s="5">
        <v>48884.0</v>
      </c>
    </row>
    <row r="1210">
      <c r="A1210" s="2" t="s">
        <v>2997</v>
      </c>
      <c r="B1210" s="3"/>
      <c r="C1210" s="4">
        <v>35423.98055555556</v>
      </c>
      <c r="D1210" s="5">
        <v>63394.0</v>
      </c>
    </row>
    <row r="1211">
      <c r="A1211" s="2" t="s">
        <v>2998</v>
      </c>
      <c r="B1211" s="3"/>
      <c r="C1211" s="4">
        <v>35423.98055555556</v>
      </c>
      <c r="D1211" s="5">
        <v>37962.0</v>
      </c>
    </row>
    <row r="1212">
      <c r="A1212" s="2" t="s">
        <v>2999</v>
      </c>
      <c r="B1212" s="3"/>
      <c r="C1212" s="4">
        <v>35423.98055555556</v>
      </c>
      <c r="D1212" s="5">
        <v>58166.0</v>
      </c>
    </row>
    <row r="1213">
      <c r="A1213" s="2" t="s">
        <v>3000</v>
      </c>
      <c r="B1213" s="3"/>
      <c r="C1213" s="4">
        <v>35423.98055555556</v>
      </c>
      <c r="D1213" s="5">
        <v>58399.0</v>
      </c>
    </row>
    <row r="1214">
      <c r="A1214" s="2" t="s">
        <v>3001</v>
      </c>
      <c r="B1214" s="3"/>
      <c r="C1214" s="4">
        <v>35423.98055555556</v>
      </c>
      <c r="D1214" s="5">
        <v>58818.0</v>
      </c>
    </row>
    <row r="1215">
      <c r="A1215" s="2" t="s">
        <v>3002</v>
      </c>
      <c r="B1215" s="3"/>
      <c r="C1215" s="4">
        <v>35423.98055555556</v>
      </c>
      <c r="D1215" s="5">
        <v>159366.0</v>
      </c>
    </row>
    <row r="1216">
      <c r="A1216" s="2" t="s">
        <v>3003</v>
      </c>
      <c r="B1216" s="3"/>
      <c r="C1216" s="4">
        <v>35423.98055555556</v>
      </c>
      <c r="D1216" s="5">
        <v>160321.0</v>
      </c>
    </row>
    <row r="1217">
      <c r="A1217" s="2" t="s">
        <v>3004</v>
      </c>
      <c r="B1217" s="3"/>
      <c r="C1217" s="4">
        <v>35423.98055555556</v>
      </c>
      <c r="D1217" s="5">
        <v>159229.0</v>
      </c>
    </row>
    <row r="1218">
      <c r="A1218" s="2" t="s">
        <v>3005</v>
      </c>
      <c r="B1218" s="3"/>
      <c r="C1218" s="4">
        <v>35423.98055555556</v>
      </c>
      <c r="D1218" s="5">
        <v>159470.0</v>
      </c>
    </row>
    <row r="1219">
      <c r="A1219" s="2" t="s">
        <v>3006</v>
      </c>
      <c r="B1219" s="3"/>
      <c r="C1219" s="4">
        <v>35423.98055555556</v>
      </c>
      <c r="D1219" s="5">
        <v>159329.0</v>
      </c>
    </row>
    <row r="1220">
      <c r="A1220" s="2" t="s">
        <v>3007</v>
      </c>
      <c r="B1220" s="3"/>
      <c r="C1220" s="4">
        <v>35423.98055555556</v>
      </c>
      <c r="D1220" s="5">
        <v>160435.0</v>
      </c>
    </row>
    <row r="1221">
      <c r="A1221" s="2" t="s">
        <v>3008</v>
      </c>
      <c r="B1221" s="3"/>
      <c r="C1221" s="4">
        <v>35423.98055555556</v>
      </c>
      <c r="D1221" s="5">
        <v>120866.0</v>
      </c>
    </row>
    <row r="1222">
      <c r="A1222" s="2" t="s">
        <v>3009</v>
      </c>
      <c r="B1222" s="3"/>
      <c r="C1222" s="4">
        <v>35423.98055555556</v>
      </c>
      <c r="D1222" s="5">
        <v>121271.0</v>
      </c>
    </row>
    <row r="1223">
      <c r="A1223" s="2" t="s">
        <v>3010</v>
      </c>
      <c r="B1223" s="3"/>
      <c r="C1223" s="4">
        <v>35423.98055555556</v>
      </c>
      <c r="D1223" s="5">
        <v>44809.0</v>
      </c>
    </row>
    <row r="1224">
      <c r="A1224" s="2" t="s">
        <v>3011</v>
      </c>
      <c r="B1224" s="3"/>
      <c r="C1224" s="4">
        <v>35423.98055555556</v>
      </c>
      <c r="D1224" s="5">
        <v>73477.0</v>
      </c>
    </row>
    <row r="1225">
      <c r="A1225" s="2" t="s">
        <v>3012</v>
      </c>
      <c r="B1225" s="3"/>
      <c r="C1225" s="4">
        <v>35423.98055555556</v>
      </c>
      <c r="D1225" s="5">
        <v>73386.0</v>
      </c>
    </row>
    <row r="1226">
      <c r="A1226" s="2" t="s">
        <v>3013</v>
      </c>
      <c r="B1226" s="3"/>
      <c r="C1226" s="4">
        <v>35423.98055555556</v>
      </c>
      <c r="D1226" s="5">
        <v>125948.0</v>
      </c>
    </row>
    <row r="1227">
      <c r="A1227" s="2" t="s">
        <v>3014</v>
      </c>
      <c r="B1227" s="3"/>
      <c r="C1227" s="4">
        <v>35423.98055555556</v>
      </c>
      <c r="D1227" s="5">
        <v>283298.0</v>
      </c>
    </row>
    <row r="1228">
      <c r="A1228" s="2" t="s">
        <v>3015</v>
      </c>
      <c r="B1228" s="3"/>
      <c r="C1228" s="4">
        <v>35423.98055555556</v>
      </c>
      <c r="D1228" s="5">
        <v>283298.0</v>
      </c>
    </row>
    <row r="1229">
      <c r="A1229" s="2" t="s">
        <v>3016</v>
      </c>
      <c r="B1229" s="3"/>
      <c r="C1229" s="4">
        <v>35423.98055555556</v>
      </c>
      <c r="D1229" s="5">
        <v>200556.0</v>
      </c>
    </row>
    <row r="1230">
      <c r="A1230" s="2" t="s">
        <v>3017</v>
      </c>
      <c r="B1230" s="3"/>
      <c r="C1230" s="4">
        <v>35423.98055555556</v>
      </c>
      <c r="D1230" s="5">
        <v>23640.0</v>
      </c>
    </row>
    <row r="1231">
      <c r="A1231" s="2" t="s">
        <v>3018</v>
      </c>
      <c r="B1231" s="3"/>
      <c r="C1231" s="4">
        <v>35423.98055555556</v>
      </c>
      <c r="D1231" s="5">
        <v>92062.0</v>
      </c>
    </row>
    <row r="1232">
      <c r="A1232" s="2" t="s">
        <v>3019</v>
      </c>
      <c r="B1232" s="3"/>
      <c r="C1232" s="4">
        <v>35423.98055555556</v>
      </c>
      <c r="D1232" s="5">
        <v>85644.0</v>
      </c>
    </row>
    <row r="1233">
      <c r="A1233" s="2" t="s">
        <v>3020</v>
      </c>
      <c r="B1233" s="3"/>
      <c r="C1233" s="4">
        <v>35423.98055555556</v>
      </c>
      <c r="D1233" s="5">
        <v>98857.0</v>
      </c>
    </row>
    <row r="1234">
      <c r="A1234" s="2" t="s">
        <v>3021</v>
      </c>
      <c r="B1234" s="3"/>
      <c r="C1234" s="4">
        <v>35423.98055555556</v>
      </c>
      <c r="D1234" s="5">
        <v>98855.0</v>
      </c>
    </row>
    <row r="1235">
      <c r="A1235" s="2" t="s">
        <v>3022</v>
      </c>
      <c r="B1235" s="3"/>
      <c r="C1235" s="4">
        <v>35423.98055555556</v>
      </c>
      <c r="D1235" s="5">
        <v>92179.0</v>
      </c>
    </row>
    <row r="1236">
      <c r="A1236" s="2" t="s">
        <v>3023</v>
      </c>
      <c r="B1236" s="3"/>
      <c r="C1236" s="4">
        <v>35423.98055555556</v>
      </c>
      <c r="D1236" s="5">
        <v>239841.0</v>
      </c>
    </row>
    <row r="1237">
      <c r="A1237" s="2" t="s">
        <v>3024</v>
      </c>
      <c r="B1237" s="3"/>
      <c r="C1237" s="4">
        <v>35423.98055555556</v>
      </c>
      <c r="D1237" s="5">
        <v>260988.0</v>
      </c>
    </row>
    <row r="1238">
      <c r="A1238" s="2" t="s">
        <v>3025</v>
      </c>
      <c r="B1238" s="3"/>
      <c r="C1238" s="4">
        <v>35423.98055555556</v>
      </c>
      <c r="D1238" s="5">
        <v>1066254.0</v>
      </c>
    </row>
    <row r="1239">
      <c r="A1239" s="2" t="s">
        <v>3026</v>
      </c>
      <c r="B1239" s="3"/>
      <c r="C1239" s="4">
        <v>35423.98055555556</v>
      </c>
      <c r="D1239" s="5">
        <v>64255.0</v>
      </c>
    </row>
    <row r="1240">
      <c r="A1240" s="2" t="s">
        <v>3027</v>
      </c>
      <c r="B1240" s="3"/>
      <c r="C1240" s="4">
        <v>35423.98055555556</v>
      </c>
      <c r="D1240" s="5">
        <v>69108.0</v>
      </c>
    </row>
    <row r="1241">
      <c r="A1241" s="2" t="s">
        <v>3028</v>
      </c>
      <c r="B1241" s="3"/>
      <c r="C1241" s="4">
        <v>35423.98055555556</v>
      </c>
      <c r="D1241" s="5">
        <v>45447.0</v>
      </c>
    </row>
    <row r="1242">
      <c r="A1242" s="2" t="s">
        <v>3029</v>
      </c>
      <c r="B1242" s="3"/>
      <c r="C1242" s="4">
        <v>35423.98055555556</v>
      </c>
      <c r="D1242" s="5">
        <v>60682.0</v>
      </c>
    </row>
    <row r="1243">
      <c r="A1243" s="2" t="s">
        <v>3030</v>
      </c>
      <c r="B1243" s="3"/>
      <c r="C1243" s="4">
        <v>35423.98055555556</v>
      </c>
      <c r="D1243" s="5">
        <v>122965.0</v>
      </c>
    </row>
    <row r="1244">
      <c r="A1244" s="2" t="s">
        <v>3031</v>
      </c>
      <c r="B1244" s="3"/>
      <c r="C1244" s="4">
        <v>35423.98055555556</v>
      </c>
      <c r="D1244" s="5">
        <v>84708.0</v>
      </c>
    </row>
    <row r="1245">
      <c r="A1245" s="2" t="s">
        <v>3032</v>
      </c>
      <c r="B1245" s="3"/>
      <c r="C1245" s="4">
        <v>35423.98055555556</v>
      </c>
      <c r="D1245" s="5">
        <v>354378.0</v>
      </c>
    </row>
    <row r="1246">
      <c r="A1246" s="2" t="s">
        <v>3033</v>
      </c>
      <c r="B1246" s="3"/>
      <c r="C1246" s="4">
        <v>35423.98055555556</v>
      </c>
      <c r="D1246" s="5">
        <v>306570.0</v>
      </c>
    </row>
    <row r="1247">
      <c r="A1247" s="2" t="s">
        <v>3034</v>
      </c>
      <c r="B1247" s="3"/>
      <c r="C1247" s="4">
        <v>35423.98055555556</v>
      </c>
      <c r="D1247" s="5">
        <v>318160.0</v>
      </c>
    </row>
    <row r="1248">
      <c r="A1248" s="2" t="s">
        <v>3035</v>
      </c>
      <c r="B1248" s="3"/>
      <c r="C1248" s="4">
        <v>35423.98055555556</v>
      </c>
      <c r="D1248" s="5">
        <v>85407.0</v>
      </c>
    </row>
    <row r="1249">
      <c r="A1249" s="2" t="s">
        <v>3036</v>
      </c>
      <c r="B1249" s="3"/>
      <c r="C1249" s="4">
        <v>35423.98055555556</v>
      </c>
      <c r="D1249" s="5">
        <v>64187.0</v>
      </c>
    </row>
    <row r="1250">
      <c r="A1250" s="2" t="s">
        <v>3037</v>
      </c>
      <c r="B1250" s="3"/>
      <c r="C1250" s="4">
        <v>35423.98055555556</v>
      </c>
      <c r="D1250" s="5">
        <v>63664.0</v>
      </c>
    </row>
    <row r="1251">
      <c r="A1251" s="2" t="s">
        <v>3038</v>
      </c>
      <c r="B1251" s="3"/>
      <c r="C1251" s="4">
        <v>35423.98055555556</v>
      </c>
      <c r="D1251" s="5">
        <v>90420.0</v>
      </c>
    </row>
    <row r="1252">
      <c r="A1252" s="2" t="s">
        <v>3039</v>
      </c>
      <c r="B1252" s="3"/>
      <c r="C1252" s="4">
        <v>35423.98055555556</v>
      </c>
      <c r="D1252" s="5">
        <v>78578.0</v>
      </c>
    </row>
    <row r="1253">
      <c r="A1253" s="2" t="s">
        <v>3040</v>
      </c>
      <c r="B1253" s="3"/>
      <c r="C1253" s="4">
        <v>35423.98055555556</v>
      </c>
      <c r="D1253" s="5">
        <v>137762.0</v>
      </c>
    </row>
    <row r="1254">
      <c r="A1254" s="2" t="s">
        <v>3041</v>
      </c>
      <c r="B1254" s="3"/>
      <c r="C1254" s="4">
        <v>35423.98055555556</v>
      </c>
      <c r="D1254" s="5">
        <v>137027.0</v>
      </c>
    </row>
    <row r="1255">
      <c r="A1255" s="2" t="s">
        <v>3042</v>
      </c>
      <c r="B1255" s="3"/>
      <c r="C1255" s="4">
        <v>35423.98055555556</v>
      </c>
      <c r="D1255" s="5">
        <v>68618.0</v>
      </c>
    </row>
    <row r="1256">
      <c r="A1256" s="2" t="s">
        <v>3043</v>
      </c>
      <c r="B1256" s="3"/>
      <c r="C1256" s="4">
        <v>35423.98055555556</v>
      </c>
      <c r="D1256" s="5">
        <v>73164.0</v>
      </c>
    </row>
    <row r="1257">
      <c r="A1257" s="2" t="s">
        <v>3044</v>
      </c>
      <c r="B1257" s="3"/>
      <c r="C1257" s="4">
        <v>35423.98055555556</v>
      </c>
      <c r="D1257" s="5">
        <v>81461.0</v>
      </c>
    </row>
    <row r="1258">
      <c r="A1258" s="2" t="s">
        <v>3045</v>
      </c>
      <c r="B1258" s="3"/>
      <c r="C1258" s="4">
        <v>35423.98055555556</v>
      </c>
      <c r="D1258" s="5">
        <v>384676.0</v>
      </c>
    </row>
    <row r="1259">
      <c r="A1259" s="2" t="s">
        <v>3046</v>
      </c>
      <c r="B1259" s="3"/>
      <c r="C1259" s="4">
        <v>35423.98055555556</v>
      </c>
      <c r="D1259" s="5">
        <v>59197.0</v>
      </c>
    </row>
    <row r="1260">
      <c r="A1260" s="2" t="s">
        <v>3047</v>
      </c>
      <c r="B1260" s="3"/>
      <c r="C1260" s="4">
        <v>35423.98055555556</v>
      </c>
      <c r="D1260" s="5">
        <v>59328.0</v>
      </c>
    </row>
    <row r="1261">
      <c r="A1261" s="2" t="s">
        <v>3048</v>
      </c>
      <c r="B1261" s="3"/>
      <c r="C1261" s="4">
        <v>35423.98055555556</v>
      </c>
      <c r="D1261" s="5">
        <v>87528.0</v>
      </c>
    </row>
    <row r="1262">
      <c r="A1262" s="2" t="s">
        <v>3049</v>
      </c>
      <c r="B1262" s="3"/>
      <c r="C1262" s="4">
        <v>35423.98055555556</v>
      </c>
      <c r="D1262" s="5">
        <v>62408.0</v>
      </c>
    </row>
    <row r="1263">
      <c r="A1263" s="2" t="s">
        <v>3050</v>
      </c>
      <c r="B1263" s="3"/>
      <c r="C1263" s="4">
        <v>35423.98055555556</v>
      </c>
      <c r="D1263" s="5">
        <v>61884.0</v>
      </c>
    </row>
    <row r="1264">
      <c r="A1264" s="2" t="s">
        <v>3051</v>
      </c>
      <c r="B1264" s="3"/>
      <c r="C1264" s="4">
        <v>35423.98055555556</v>
      </c>
      <c r="D1264" s="5">
        <v>62538.0</v>
      </c>
    </row>
    <row r="1265">
      <c r="A1265" s="2" t="s">
        <v>3052</v>
      </c>
      <c r="B1265" s="3"/>
      <c r="C1265" s="4">
        <v>35423.98055555556</v>
      </c>
      <c r="D1265" s="5">
        <v>62092.0</v>
      </c>
    </row>
    <row r="1266">
      <c r="A1266" s="2" t="s">
        <v>3053</v>
      </c>
      <c r="B1266" s="3"/>
      <c r="C1266" s="4">
        <v>35423.98055555556</v>
      </c>
      <c r="D1266" s="5">
        <v>131853.0</v>
      </c>
    </row>
    <row r="1267">
      <c r="A1267" s="2" t="s">
        <v>3054</v>
      </c>
      <c r="B1267" s="3"/>
      <c r="C1267" s="4">
        <v>35423.98055555556</v>
      </c>
      <c r="D1267" s="5">
        <v>132261.0</v>
      </c>
    </row>
    <row r="1268">
      <c r="A1268" s="2" t="s">
        <v>3055</v>
      </c>
      <c r="B1268" s="3"/>
      <c r="C1268" s="4">
        <v>35423.98055555556</v>
      </c>
      <c r="D1268" s="5">
        <v>260791.0</v>
      </c>
    </row>
    <row r="1269">
      <c r="A1269" s="2" t="s">
        <v>3056</v>
      </c>
      <c r="B1269" s="3"/>
      <c r="C1269" s="4">
        <v>35423.98055555556</v>
      </c>
      <c r="D1269" s="5">
        <v>289622.0</v>
      </c>
    </row>
    <row r="1270">
      <c r="A1270" s="2" t="s">
        <v>3057</v>
      </c>
      <c r="B1270" s="3"/>
      <c r="C1270" s="4">
        <v>35423.98055555556</v>
      </c>
      <c r="D1270" s="5">
        <v>375876.0</v>
      </c>
    </row>
    <row r="1271">
      <c r="A1271" s="2" t="s">
        <v>3058</v>
      </c>
      <c r="B1271" s="3"/>
      <c r="C1271" s="4">
        <v>35423.98055555556</v>
      </c>
      <c r="D1271" s="5">
        <v>375897.0</v>
      </c>
    </row>
    <row r="1272">
      <c r="A1272" s="2" t="s">
        <v>3059</v>
      </c>
      <c r="B1272" s="3"/>
      <c r="C1272" s="4">
        <v>35423.98055555556</v>
      </c>
      <c r="D1272" s="5">
        <v>600824.0</v>
      </c>
    </row>
    <row r="1273">
      <c r="A1273" s="2" t="s">
        <v>3060</v>
      </c>
      <c r="B1273" s="3"/>
      <c r="C1273" s="4">
        <v>35423.98055555556</v>
      </c>
      <c r="D1273" s="5">
        <v>263280.0</v>
      </c>
    </row>
    <row r="1274">
      <c r="A1274" s="2" t="s">
        <v>3061</v>
      </c>
      <c r="B1274" s="3"/>
      <c r="C1274" s="4">
        <v>35423.98055555556</v>
      </c>
      <c r="D1274" s="5">
        <v>302497.0</v>
      </c>
    </row>
    <row r="1275">
      <c r="A1275" s="2" t="s">
        <v>3062</v>
      </c>
      <c r="B1275" s="3"/>
      <c r="C1275" s="4">
        <v>35423.98055555556</v>
      </c>
      <c r="D1275" s="5">
        <v>279123.0</v>
      </c>
    </row>
    <row r="1276">
      <c r="A1276" s="2" t="s">
        <v>3063</v>
      </c>
      <c r="B1276" s="3"/>
      <c r="C1276" s="4">
        <v>35423.98055555556</v>
      </c>
      <c r="D1276" s="5">
        <v>279094.0</v>
      </c>
    </row>
    <row r="1277">
      <c r="A1277" s="2" t="s">
        <v>3064</v>
      </c>
      <c r="B1277" s="3"/>
      <c r="C1277" s="4">
        <v>35423.98055555556</v>
      </c>
      <c r="D1277" s="5">
        <v>254526.0</v>
      </c>
    </row>
    <row r="1278">
      <c r="A1278" s="2" t="s">
        <v>3065</v>
      </c>
      <c r="B1278" s="3"/>
      <c r="C1278" s="4">
        <v>35423.98055555556</v>
      </c>
      <c r="D1278" s="5">
        <v>254256.0</v>
      </c>
    </row>
    <row r="1279">
      <c r="A1279" s="2" t="s">
        <v>3066</v>
      </c>
      <c r="B1279" s="3"/>
      <c r="C1279" s="4">
        <v>35423.98055555556</v>
      </c>
      <c r="D1279" s="5">
        <v>44015.0</v>
      </c>
    </row>
    <row r="1280">
      <c r="A1280" s="2" t="s">
        <v>3067</v>
      </c>
      <c r="B1280" s="3"/>
      <c r="C1280" s="4">
        <v>35423.98055555556</v>
      </c>
      <c r="D1280" s="5">
        <v>45255.0</v>
      </c>
    </row>
    <row r="1281">
      <c r="A1281" s="2" t="s">
        <v>3068</v>
      </c>
      <c r="B1281" s="3"/>
      <c r="C1281" s="4">
        <v>35423.98055555556</v>
      </c>
      <c r="D1281" s="5">
        <v>63626.0</v>
      </c>
    </row>
    <row r="1282">
      <c r="A1282" s="2" t="s">
        <v>3069</v>
      </c>
      <c r="B1282" s="3"/>
      <c r="C1282" s="4">
        <v>35423.98055555556</v>
      </c>
      <c r="D1282" s="5">
        <v>38872.0</v>
      </c>
    </row>
    <row r="1283">
      <c r="A1283" s="2" t="s">
        <v>3070</v>
      </c>
      <c r="B1283" s="3"/>
      <c r="C1283" s="4">
        <v>35423.98055555556</v>
      </c>
      <c r="D1283" s="5">
        <v>71181.0</v>
      </c>
    </row>
    <row r="1284">
      <c r="A1284" s="2" t="s">
        <v>3071</v>
      </c>
      <c r="B1284" s="3"/>
      <c r="C1284" s="4">
        <v>35423.98055555556</v>
      </c>
      <c r="D1284" s="5">
        <v>71189.0</v>
      </c>
    </row>
    <row r="1285">
      <c r="A1285" s="2" t="s">
        <v>3072</v>
      </c>
      <c r="B1285" s="3"/>
      <c r="C1285" s="4">
        <v>35423.98055555556</v>
      </c>
      <c r="D1285" s="5">
        <v>70550.0</v>
      </c>
    </row>
    <row r="1286">
      <c r="A1286" s="2" t="s">
        <v>3073</v>
      </c>
      <c r="B1286" s="3"/>
      <c r="C1286" s="4">
        <v>35423.98055555556</v>
      </c>
      <c r="D1286" s="5">
        <v>119580.0</v>
      </c>
    </row>
    <row r="1287">
      <c r="A1287" s="2" t="s">
        <v>3074</v>
      </c>
      <c r="B1287" s="3"/>
      <c r="C1287" s="4">
        <v>35423.98055555556</v>
      </c>
      <c r="D1287" s="5">
        <v>199145.0</v>
      </c>
    </row>
    <row r="1288">
      <c r="A1288" s="2" t="s">
        <v>3075</v>
      </c>
      <c r="B1288" s="3"/>
      <c r="C1288" s="4">
        <v>35423.98055555556</v>
      </c>
      <c r="D1288" s="5">
        <v>279390.0</v>
      </c>
    </row>
    <row r="1289">
      <c r="A1289" s="2" t="s">
        <v>3076</v>
      </c>
      <c r="B1289" s="3"/>
      <c r="C1289" s="4">
        <v>35423.98055555556</v>
      </c>
      <c r="D1289" s="5">
        <v>38943.0</v>
      </c>
    </row>
    <row r="1290">
      <c r="A1290" s="2" t="s">
        <v>3077</v>
      </c>
      <c r="B1290" s="3"/>
      <c r="C1290" s="4">
        <v>35423.98055555556</v>
      </c>
      <c r="D1290" s="5">
        <v>143948.0</v>
      </c>
    </row>
    <row r="1291">
      <c r="A1291" s="2" t="s">
        <v>3078</v>
      </c>
      <c r="B1291" s="3"/>
      <c r="C1291" s="4">
        <v>35423.98055555556</v>
      </c>
      <c r="D1291" s="5">
        <v>83030.0</v>
      </c>
    </row>
    <row r="1292">
      <c r="A1292" s="2" t="s">
        <v>3079</v>
      </c>
      <c r="B1292" s="3"/>
      <c r="C1292" s="4">
        <v>35423.98055555556</v>
      </c>
      <c r="D1292" s="5">
        <v>82982.0</v>
      </c>
    </row>
    <row r="1293">
      <c r="A1293" s="2" t="s">
        <v>3080</v>
      </c>
      <c r="B1293" s="3"/>
      <c r="C1293" s="4">
        <v>35423.98055555556</v>
      </c>
      <c r="D1293" s="5">
        <v>79252.0</v>
      </c>
    </row>
    <row r="1294">
      <c r="A1294" s="2" t="s">
        <v>3081</v>
      </c>
      <c r="B1294" s="3"/>
      <c r="C1294" s="4">
        <v>35423.98055555556</v>
      </c>
      <c r="D1294" s="5">
        <v>79247.0</v>
      </c>
    </row>
    <row r="1295">
      <c r="A1295" s="2" t="s">
        <v>3082</v>
      </c>
      <c r="B1295" s="3"/>
      <c r="C1295" s="4">
        <v>35423.98055555556</v>
      </c>
      <c r="D1295" s="5">
        <v>73346.0</v>
      </c>
    </row>
    <row r="1296">
      <c r="A1296" s="2" t="s">
        <v>3083</v>
      </c>
      <c r="B1296" s="3"/>
      <c r="C1296" s="4">
        <v>35423.98055555556</v>
      </c>
      <c r="D1296" s="5">
        <v>73289.0</v>
      </c>
    </row>
    <row r="1297">
      <c r="A1297" s="2" t="s">
        <v>3084</v>
      </c>
      <c r="B1297" s="3"/>
      <c r="C1297" s="4">
        <v>35423.98055555556</v>
      </c>
      <c r="D1297" s="5">
        <v>73379.0</v>
      </c>
    </row>
    <row r="1298">
      <c r="A1298" s="2" t="s">
        <v>3085</v>
      </c>
      <c r="B1298" s="3"/>
      <c r="C1298" s="4">
        <v>35423.98055555556</v>
      </c>
      <c r="D1298" s="5">
        <v>212201.0</v>
      </c>
    </row>
    <row r="1299">
      <c r="A1299" s="2" t="s">
        <v>3086</v>
      </c>
      <c r="B1299" s="3"/>
      <c r="C1299" s="4">
        <v>35423.98055555556</v>
      </c>
      <c r="D1299" s="5">
        <v>235834.0</v>
      </c>
    </row>
    <row r="1300">
      <c r="A1300" s="2" t="s">
        <v>3087</v>
      </c>
      <c r="B1300" s="3"/>
      <c r="C1300" s="4">
        <v>35423.98055555556</v>
      </c>
      <c r="D1300" s="5">
        <v>142015.0</v>
      </c>
    </row>
    <row r="1301">
      <c r="A1301" s="2" t="s">
        <v>3088</v>
      </c>
      <c r="B1301" s="3"/>
      <c r="C1301" s="4">
        <v>35423.98055555556</v>
      </c>
      <c r="D1301" s="5">
        <v>213620.0</v>
      </c>
    </row>
    <row r="1302">
      <c r="A1302" s="2" t="s">
        <v>3089</v>
      </c>
      <c r="B1302" s="3"/>
      <c r="C1302" s="4">
        <v>35423.98055555556</v>
      </c>
      <c r="D1302" s="5">
        <v>78050.0</v>
      </c>
    </row>
    <row r="1303">
      <c r="A1303" s="2" t="s">
        <v>3090</v>
      </c>
      <c r="B1303" s="3"/>
      <c r="C1303" s="4">
        <v>35423.98055555556</v>
      </c>
      <c r="D1303" s="5">
        <v>78269.0</v>
      </c>
    </row>
    <row r="1304">
      <c r="A1304" s="2" t="s">
        <v>3091</v>
      </c>
      <c r="B1304" s="3"/>
      <c r="C1304" s="4">
        <v>35423.98055555556</v>
      </c>
      <c r="D1304" s="5">
        <v>77760.0</v>
      </c>
    </row>
    <row r="1305">
      <c r="A1305" s="2" t="s">
        <v>3092</v>
      </c>
      <c r="B1305" s="3"/>
      <c r="C1305" s="4">
        <v>35423.98055555556</v>
      </c>
      <c r="D1305" s="5">
        <v>24599.0</v>
      </c>
    </row>
    <row r="1306">
      <c r="A1306" s="2" t="s">
        <v>3093</v>
      </c>
      <c r="B1306" s="3"/>
      <c r="C1306" s="4">
        <v>35423.98055555556</v>
      </c>
      <c r="D1306" s="5">
        <v>61260.0</v>
      </c>
    </row>
    <row r="1307">
      <c r="A1307" s="2" t="s">
        <v>3094</v>
      </c>
      <c r="B1307" s="3"/>
      <c r="C1307" s="4">
        <v>35423.98055555556</v>
      </c>
      <c r="D1307" s="5">
        <v>96626.0</v>
      </c>
    </row>
    <row r="1308">
      <c r="A1308" s="2" t="s">
        <v>3095</v>
      </c>
      <c r="B1308" s="3"/>
      <c r="C1308" s="4">
        <v>35423.98055555556</v>
      </c>
      <c r="D1308" s="5">
        <v>72366.0</v>
      </c>
    </row>
    <row r="1309">
      <c r="A1309" s="2" t="s">
        <v>3096</v>
      </c>
      <c r="B1309" s="3"/>
      <c r="C1309" s="4">
        <v>35423.98055555556</v>
      </c>
      <c r="D1309" s="5">
        <v>190114.0</v>
      </c>
    </row>
    <row r="1310">
      <c r="A1310" s="2" t="s">
        <v>3097</v>
      </c>
      <c r="B1310" s="3"/>
      <c r="C1310" s="4">
        <v>35423.98055555556</v>
      </c>
      <c r="D1310" s="5">
        <v>59505.0</v>
      </c>
    </row>
    <row r="1311">
      <c r="A1311" s="2" t="s">
        <v>3098</v>
      </c>
      <c r="B1311" s="3"/>
      <c r="C1311" s="4">
        <v>35423.98055555556</v>
      </c>
      <c r="D1311" s="5">
        <v>114638.0</v>
      </c>
    </row>
    <row r="1312">
      <c r="A1312" s="2" t="s">
        <v>3099</v>
      </c>
      <c r="B1312" s="3"/>
      <c r="C1312" s="4">
        <v>35423.98055555556</v>
      </c>
      <c r="D1312" s="5">
        <v>92209.0</v>
      </c>
    </row>
    <row r="1313">
      <c r="A1313" s="2" t="s">
        <v>3100</v>
      </c>
      <c r="B1313" s="3"/>
      <c r="C1313" s="4">
        <v>35423.98055555556</v>
      </c>
      <c r="D1313" s="5">
        <v>93390.0</v>
      </c>
    </row>
    <row r="1314">
      <c r="A1314" s="2" t="s">
        <v>3101</v>
      </c>
      <c r="B1314" s="3"/>
      <c r="C1314" s="4">
        <v>35423.98055555556</v>
      </c>
      <c r="D1314" s="5">
        <v>92493.0</v>
      </c>
    </row>
    <row r="1315">
      <c r="A1315" s="2" t="s">
        <v>3102</v>
      </c>
      <c r="B1315" s="3"/>
      <c r="C1315" s="4">
        <v>35423.98055555556</v>
      </c>
      <c r="D1315" s="5">
        <v>69766.0</v>
      </c>
    </row>
    <row r="1316">
      <c r="A1316" s="2" t="s">
        <v>3103</v>
      </c>
      <c r="B1316" s="3"/>
      <c r="C1316" s="4">
        <v>35423.98055555556</v>
      </c>
      <c r="D1316" s="5">
        <v>44258.0</v>
      </c>
    </row>
    <row r="1317">
      <c r="A1317" s="2" t="s">
        <v>3104</v>
      </c>
      <c r="B1317" s="3"/>
      <c r="C1317" s="4">
        <v>35423.98055555556</v>
      </c>
      <c r="D1317" s="5">
        <v>142473.0</v>
      </c>
    </row>
    <row r="1318">
      <c r="A1318" s="2" t="s">
        <v>3105</v>
      </c>
      <c r="B1318" s="3"/>
      <c r="C1318" s="4">
        <v>35423.98055555556</v>
      </c>
      <c r="D1318" s="5">
        <v>186703.0</v>
      </c>
    </row>
    <row r="1319">
      <c r="A1319" s="2" t="s">
        <v>3106</v>
      </c>
      <c r="B1319" s="3"/>
      <c r="C1319" s="4">
        <v>35423.98055555556</v>
      </c>
      <c r="D1319" s="5">
        <v>165568.0</v>
      </c>
    </row>
    <row r="1320">
      <c r="A1320" s="2" t="s">
        <v>3107</v>
      </c>
      <c r="B1320" s="3"/>
      <c r="C1320" s="4">
        <v>35423.98055555556</v>
      </c>
      <c r="D1320" s="5">
        <v>176320.0</v>
      </c>
    </row>
    <row r="1321">
      <c r="A1321" s="2" t="s">
        <v>3108</v>
      </c>
      <c r="B1321" s="3"/>
      <c r="C1321" s="4">
        <v>35423.98055555556</v>
      </c>
      <c r="D1321" s="5">
        <v>176302.0</v>
      </c>
    </row>
    <row r="1322">
      <c r="A1322" s="2" t="s">
        <v>3109</v>
      </c>
      <c r="B1322" s="3"/>
      <c r="C1322" s="4">
        <v>35423.98055555556</v>
      </c>
      <c r="D1322" s="5">
        <v>193411.0</v>
      </c>
    </row>
    <row r="1323">
      <c r="A1323" s="2" t="s">
        <v>3110</v>
      </c>
      <c r="B1323" s="3"/>
      <c r="C1323" s="4">
        <v>35423.98055555556</v>
      </c>
      <c r="D1323" s="5">
        <v>67509.0</v>
      </c>
    </row>
    <row r="1324">
      <c r="A1324" s="2" t="s">
        <v>3111</v>
      </c>
      <c r="B1324" s="3"/>
      <c r="C1324" s="4">
        <v>35423.98055555556</v>
      </c>
      <c r="D1324" s="5">
        <v>86157.0</v>
      </c>
    </row>
    <row r="1325">
      <c r="A1325" s="2" t="s">
        <v>3112</v>
      </c>
      <c r="B1325" s="3"/>
      <c r="C1325" s="4">
        <v>35423.98055555556</v>
      </c>
      <c r="D1325" s="5">
        <v>86149.0</v>
      </c>
    </row>
    <row r="1326">
      <c r="A1326" s="2" t="s">
        <v>3113</v>
      </c>
      <c r="B1326" s="3"/>
      <c r="C1326" s="4">
        <v>35423.98055555556</v>
      </c>
      <c r="D1326" s="5">
        <v>64504.0</v>
      </c>
    </row>
    <row r="1327">
      <c r="A1327" s="2" t="s">
        <v>3114</v>
      </c>
      <c r="B1327" s="3"/>
      <c r="C1327" s="4">
        <v>35423.98055555556</v>
      </c>
      <c r="D1327" s="5">
        <v>45614.0</v>
      </c>
    </row>
    <row r="1328">
      <c r="A1328" s="2" t="s">
        <v>3115</v>
      </c>
      <c r="B1328" s="3"/>
      <c r="C1328" s="4">
        <v>35423.98055555556</v>
      </c>
      <c r="D1328" s="5">
        <v>22861.0</v>
      </c>
    </row>
    <row r="1329">
      <c r="A1329" s="2" t="s">
        <v>3116</v>
      </c>
      <c r="B1329" s="3"/>
      <c r="C1329" s="4">
        <v>35423.98055555556</v>
      </c>
      <c r="D1329" s="5">
        <v>22913.0</v>
      </c>
    </row>
    <row r="1330">
      <c r="A1330" s="2" t="s">
        <v>3117</v>
      </c>
      <c r="B1330" s="3"/>
      <c r="C1330" s="4">
        <v>35423.98055555556</v>
      </c>
      <c r="D1330" s="5">
        <v>35794.0</v>
      </c>
    </row>
    <row r="1331">
      <c r="A1331" s="2" t="s">
        <v>3118</v>
      </c>
      <c r="B1331" s="3"/>
      <c r="C1331" s="4">
        <v>35423.98055555556</v>
      </c>
      <c r="D1331" s="5">
        <v>153359.0</v>
      </c>
    </row>
    <row r="1332">
      <c r="A1332" s="2" t="s">
        <v>3119</v>
      </c>
      <c r="B1332" s="3"/>
      <c r="C1332" s="4">
        <v>35423.98055555556</v>
      </c>
      <c r="D1332" s="5">
        <v>109672.0</v>
      </c>
    </row>
    <row r="1333">
      <c r="A1333" s="2" t="s">
        <v>3120</v>
      </c>
      <c r="B1333" s="3"/>
      <c r="C1333" s="4">
        <v>35423.98055555556</v>
      </c>
      <c r="D1333" s="5">
        <v>128196.0</v>
      </c>
    </row>
    <row r="1334">
      <c r="A1334" s="2" t="s">
        <v>3121</v>
      </c>
      <c r="B1334" s="3"/>
      <c r="C1334" s="4">
        <v>35423.98055555556</v>
      </c>
      <c r="D1334" s="5">
        <v>138973.0</v>
      </c>
    </row>
    <row r="1335">
      <c r="A1335" s="2" t="s">
        <v>3122</v>
      </c>
      <c r="B1335" s="3"/>
      <c r="C1335" s="4">
        <v>35423.98055555556</v>
      </c>
      <c r="D1335" s="5">
        <v>135594.0</v>
      </c>
    </row>
    <row r="1336">
      <c r="A1336" s="2" t="s">
        <v>3123</v>
      </c>
      <c r="B1336" s="3"/>
      <c r="C1336" s="4">
        <v>35423.98055555556</v>
      </c>
      <c r="D1336" s="5">
        <v>71227.0</v>
      </c>
    </row>
    <row r="1337">
      <c r="A1337" s="2" t="s">
        <v>3124</v>
      </c>
      <c r="B1337" s="3"/>
      <c r="C1337" s="4">
        <v>35423.98055555556</v>
      </c>
      <c r="D1337" s="5">
        <v>71930.0</v>
      </c>
    </row>
    <row r="1338">
      <c r="A1338" s="2" t="s">
        <v>3125</v>
      </c>
      <c r="B1338" s="3"/>
      <c r="C1338" s="4">
        <v>35423.98055555556</v>
      </c>
      <c r="D1338" s="5">
        <v>40343.0</v>
      </c>
    </row>
    <row r="1339">
      <c r="A1339" s="2" t="s">
        <v>3126</v>
      </c>
      <c r="B1339" s="3"/>
      <c r="C1339" s="4">
        <v>35423.98055555556</v>
      </c>
      <c r="D1339" s="5">
        <v>181547.0</v>
      </c>
    </row>
    <row r="1340">
      <c r="A1340" s="2" t="s">
        <v>3127</v>
      </c>
      <c r="B1340" s="3"/>
      <c r="C1340" s="4">
        <v>35423.98055555556</v>
      </c>
      <c r="D1340" s="5">
        <v>95289.0</v>
      </c>
    </row>
    <row r="1341">
      <c r="A1341" s="2" t="s">
        <v>3128</v>
      </c>
      <c r="B1341" s="3"/>
      <c r="C1341" s="4">
        <v>35423.98055555556</v>
      </c>
      <c r="D1341" s="5">
        <v>345618.0</v>
      </c>
    </row>
    <row r="1342">
      <c r="A1342" s="2" t="s">
        <v>3129</v>
      </c>
      <c r="B1342" s="3"/>
      <c r="C1342" s="4">
        <v>35423.98055555556</v>
      </c>
      <c r="D1342" s="5">
        <v>333641.0</v>
      </c>
    </row>
    <row r="1343">
      <c r="A1343" s="2" t="s">
        <v>3130</v>
      </c>
      <c r="B1343" s="3"/>
      <c r="C1343" s="4">
        <v>35423.98055555556</v>
      </c>
      <c r="D1343" s="5">
        <v>40112.0</v>
      </c>
    </row>
    <row r="1344">
      <c r="A1344" s="2" t="s">
        <v>3131</v>
      </c>
      <c r="B1344" s="3"/>
      <c r="C1344" s="4">
        <v>35423.98055555556</v>
      </c>
      <c r="D1344" s="5">
        <v>188130.0</v>
      </c>
    </row>
    <row r="1345">
      <c r="A1345" s="2" t="s">
        <v>3132</v>
      </c>
      <c r="B1345" s="3"/>
      <c r="C1345" s="4">
        <v>35423.98055555556</v>
      </c>
      <c r="D1345" s="5">
        <v>188139.0</v>
      </c>
    </row>
    <row r="1346">
      <c r="A1346" s="2" t="s">
        <v>3133</v>
      </c>
      <c r="B1346" s="3"/>
      <c r="C1346" s="4">
        <v>35423.98055555556</v>
      </c>
      <c r="D1346" s="5">
        <v>187864.0</v>
      </c>
    </row>
    <row r="1347">
      <c r="A1347" s="2" t="s">
        <v>3134</v>
      </c>
      <c r="B1347" s="3"/>
      <c r="C1347" s="4">
        <v>35423.98055555556</v>
      </c>
      <c r="D1347" s="5">
        <v>188075.0</v>
      </c>
    </row>
    <row r="1348">
      <c r="A1348" s="2" t="s">
        <v>3135</v>
      </c>
      <c r="B1348" s="3"/>
      <c r="C1348" s="4">
        <v>35423.98055555556</v>
      </c>
      <c r="D1348" s="5">
        <v>18950.0</v>
      </c>
    </row>
    <row r="1349">
      <c r="A1349" s="2" t="s">
        <v>3136</v>
      </c>
      <c r="B1349" s="3"/>
      <c r="C1349" s="4">
        <v>35423.98055555556</v>
      </c>
      <c r="D1349" s="5">
        <v>18996.0</v>
      </c>
    </row>
    <row r="1350">
      <c r="A1350" s="2" t="s">
        <v>3137</v>
      </c>
      <c r="B1350" s="3"/>
      <c r="C1350" s="4">
        <v>35423.98055555556</v>
      </c>
      <c r="D1350" s="5">
        <v>19001.0</v>
      </c>
    </row>
    <row r="1351">
      <c r="A1351" s="2" t="s">
        <v>3138</v>
      </c>
      <c r="B1351" s="3"/>
      <c r="C1351" s="4">
        <v>35423.98055555556</v>
      </c>
      <c r="D1351" s="5">
        <v>39720.0</v>
      </c>
    </row>
    <row r="1352">
      <c r="A1352" s="2" t="s">
        <v>3139</v>
      </c>
      <c r="B1352" s="3"/>
      <c r="C1352" s="4">
        <v>35423.98055555556</v>
      </c>
      <c r="D1352" s="5">
        <v>39806.0</v>
      </c>
    </row>
    <row r="1353">
      <c r="A1353" s="2" t="s">
        <v>3140</v>
      </c>
      <c r="B1353" s="3"/>
      <c r="C1353" s="4">
        <v>35423.98055555556</v>
      </c>
      <c r="D1353" s="5">
        <v>61972.0</v>
      </c>
    </row>
    <row r="1354">
      <c r="A1354" s="2" t="s">
        <v>3141</v>
      </c>
      <c r="B1354" s="3"/>
      <c r="C1354" s="4">
        <v>35423.98055555556</v>
      </c>
      <c r="D1354" s="5">
        <v>56883.0</v>
      </c>
    </row>
    <row r="1355">
      <c r="A1355" s="2" t="s">
        <v>3142</v>
      </c>
      <c r="B1355" s="3"/>
      <c r="C1355" s="4">
        <v>35423.98055555556</v>
      </c>
      <c r="D1355" s="5">
        <v>64231.0</v>
      </c>
    </row>
    <row r="1356">
      <c r="A1356" s="2" t="s">
        <v>3143</v>
      </c>
      <c r="B1356" s="3"/>
      <c r="C1356" s="4">
        <v>35423.98055555556</v>
      </c>
      <c r="D1356" s="5">
        <v>118290.0</v>
      </c>
    </row>
    <row r="1357">
      <c r="A1357" s="2" t="s">
        <v>3144</v>
      </c>
      <c r="B1357" s="3"/>
      <c r="C1357" s="4">
        <v>35423.98055555556</v>
      </c>
      <c r="D1357" s="5">
        <v>53503.0</v>
      </c>
    </row>
    <row r="1358">
      <c r="A1358" s="2" t="s">
        <v>3145</v>
      </c>
      <c r="B1358" s="3"/>
      <c r="C1358" s="4">
        <v>35423.98055555556</v>
      </c>
      <c r="D1358" s="5">
        <v>91490.0</v>
      </c>
    </row>
    <row r="1359">
      <c r="A1359" s="2" t="s">
        <v>3146</v>
      </c>
      <c r="B1359" s="3"/>
      <c r="C1359" s="4">
        <v>35423.98055555556</v>
      </c>
      <c r="D1359" s="5">
        <v>128809.0</v>
      </c>
    </row>
    <row r="1360">
      <c r="A1360" s="2" t="s">
        <v>3147</v>
      </c>
      <c r="B1360" s="3"/>
      <c r="C1360" s="4">
        <v>35423.98055555556</v>
      </c>
      <c r="D1360" s="5">
        <v>58728.0</v>
      </c>
    </row>
    <row r="1361">
      <c r="A1361" s="2" t="s">
        <v>3148</v>
      </c>
      <c r="B1361" s="3"/>
      <c r="C1361" s="4">
        <v>35423.98055555556</v>
      </c>
      <c r="D1361" s="5">
        <v>277985.0</v>
      </c>
    </row>
    <row r="1362">
      <c r="A1362" s="2" t="s">
        <v>3149</v>
      </c>
      <c r="B1362" s="3"/>
      <c r="C1362" s="4">
        <v>35423.98055555556</v>
      </c>
      <c r="D1362" s="5">
        <v>68339.0</v>
      </c>
    </row>
    <row r="1363">
      <c r="A1363" s="2" t="s">
        <v>3150</v>
      </c>
      <c r="B1363" s="3"/>
      <c r="C1363" s="4">
        <v>35423.98055555556</v>
      </c>
      <c r="D1363" s="5">
        <v>30654.0</v>
      </c>
    </row>
    <row r="1364">
      <c r="A1364" s="2" t="s">
        <v>3151</v>
      </c>
      <c r="B1364" s="3"/>
      <c r="C1364" s="4">
        <v>35423.98055555556</v>
      </c>
      <c r="D1364" s="5">
        <v>66340.0</v>
      </c>
    </row>
    <row r="1365">
      <c r="A1365" s="2" t="s">
        <v>3152</v>
      </c>
      <c r="B1365" s="3"/>
      <c r="C1365" s="4">
        <v>35423.98055555556</v>
      </c>
      <c r="D1365" s="5">
        <v>39607.0</v>
      </c>
    </row>
    <row r="1366">
      <c r="A1366" s="2" t="s">
        <v>3153</v>
      </c>
      <c r="B1366" s="3"/>
      <c r="C1366" s="4">
        <v>35423.98055555556</v>
      </c>
      <c r="D1366" s="5">
        <v>62622.0</v>
      </c>
    </row>
    <row r="1367">
      <c r="A1367" s="2" t="s">
        <v>3154</v>
      </c>
      <c r="B1367" s="3"/>
      <c r="C1367" s="4">
        <v>35423.98055555556</v>
      </c>
      <c r="D1367" s="5">
        <v>70715.0</v>
      </c>
    </row>
    <row r="1368">
      <c r="A1368" s="2" t="s">
        <v>3155</v>
      </c>
      <c r="B1368" s="3"/>
      <c r="C1368" s="4">
        <v>35423.98055555556</v>
      </c>
      <c r="D1368" s="5">
        <v>249510.0</v>
      </c>
    </row>
    <row r="1369">
      <c r="A1369" s="2" t="s">
        <v>3156</v>
      </c>
      <c r="B1369" s="3"/>
      <c r="C1369" s="4">
        <v>35423.98055555556</v>
      </c>
      <c r="D1369" s="5">
        <v>167456.0</v>
      </c>
    </row>
    <row r="1370">
      <c r="A1370" s="2" t="s">
        <v>3157</v>
      </c>
      <c r="B1370" s="3"/>
      <c r="C1370" s="4">
        <v>35423.98055555556</v>
      </c>
      <c r="D1370" s="5">
        <v>167450.0</v>
      </c>
    </row>
    <row r="1371">
      <c r="A1371" s="2" t="s">
        <v>3158</v>
      </c>
      <c r="B1371" s="3"/>
      <c r="C1371" s="4">
        <v>35423.98055555556</v>
      </c>
      <c r="D1371" s="5">
        <v>32004.0</v>
      </c>
    </row>
    <row r="1372">
      <c r="A1372" s="2" t="s">
        <v>3159</v>
      </c>
      <c r="B1372" s="3"/>
      <c r="C1372" s="4">
        <v>35423.98055555556</v>
      </c>
      <c r="D1372" s="5">
        <v>18908.0</v>
      </c>
    </row>
    <row r="1373">
      <c r="A1373" s="2" t="s">
        <v>3160</v>
      </c>
      <c r="B1373" s="3"/>
      <c r="C1373" s="4">
        <v>35423.98055555556</v>
      </c>
      <c r="D1373" s="5">
        <v>18924.0</v>
      </c>
    </row>
    <row r="1374">
      <c r="A1374" s="2" t="s">
        <v>3161</v>
      </c>
      <c r="B1374" s="3"/>
      <c r="C1374" s="4">
        <v>35423.98055555556</v>
      </c>
      <c r="D1374" s="5">
        <v>20048.0</v>
      </c>
    </row>
    <row r="1375">
      <c r="A1375" s="2" t="s">
        <v>3162</v>
      </c>
      <c r="B1375" s="3"/>
      <c r="C1375" s="4">
        <v>35423.98055555556</v>
      </c>
      <c r="D1375" s="5">
        <v>29568.0</v>
      </c>
    </row>
    <row r="1376">
      <c r="A1376" s="2" t="s">
        <v>3163</v>
      </c>
      <c r="B1376" s="3"/>
      <c r="C1376" s="4">
        <v>35423.98055555556</v>
      </c>
      <c r="D1376" s="5">
        <v>38646.0</v>
      </c>
    </row>
    <row r="1377">
      <c r="A1377" s="2" t="s">
        <v>3164</v>
      </c>
      <c r="B1377" s="3"/>
      <c r="C1377" s="4">
        <v>35423.98055555556</v>
      </c>
      <c r="D1377" s="5">
        <v>63106.0</v>
      </c>
    </row>
    <row r="1378">
      <c r="A1378" s="2" t="s">
        <v>3165</v>
      </c>
      <c r="B1378" s="3"/>
      <c r="C1378" s="4">
        <v>35423.98055555556</v>
      </c>
      <c r="D1378" s="5">
        <v>63227.0</v>
      </c>
    </row>
    <row r="1379">
      <c r="A1379" s="2" t="s">
        <v>3166</v>
      </c>
      <c r="B1379" s="3"/>
      <c r="C1379" s="4">
        <v>35423.98055555556</v>
      </c>
      <c r="D1379" s="5">
        <v>113672.0</v>
      </c>
    </row>
    <row r="1380">
      <c r="A1380" s="2" t="s">
        <v>3167</v>
      </c>
      <c r="B1380" s="3"/>
      <c r="C1380" s="4">
        <v>35423.98055555556</v>
      </c>
      <c r="D1380" s="5">
        <v>25581.0</v>
      </c>
    </row>
    <row r="1381">
      <c r="A1381" s="2" t="s">
        <v>3168</v>
      </c>
      <c r="B1381" s="3"/>
      <c r="C1381" s="4">
        <v>35423.98055555556</v>
      </c>
      <c r="D1381" s="5">
        <v>94881.0</v>
      </c>
    </row>
    <row r="1382">
      <c r="A1382" s="2" t="s">
        <v>3169</v>
      </c>
      <c r="B1382" s="3"/>
      <c r="C1382" s="4">
        <v>35423.98055555556</v>
      </c>
      <c r="D1382" s="5">
        <v>41631.0</v>
      </c>
    </row>
    <row r="1383">
      <c r="A1383" s="2" t="s">
        <v>3170</v>
      </c>
      <c r="B1383" s="3"/>
      <c r="C1383" s="4">
        <v>35423.98055555556</v>
      </c>
      <c r="D1383" s="5">
        <v>109243.0</v>
      </c>
    </row>
    <row r="1384">
      <c r="A1384" s="2" t="s">
        <v>3171</v>
      </c>
      <c r="B1384" s="3"/>
      <c r="C1384" s="4">
        <v>35423.98055555556</v>
      </c>
      <c r="D1384" s="5">
        <v>100332.0</v>
      </c>
    </row>
    <row r="1385">
      <c r="A1385" s="2" t="s">
        <v>3172</v>
      </c>
      <c r="B1385" s="3"/>
      <c r="C1385" s="4">
        <v>35423.98055555556</v>
      </c>
      <c r="D1385" s="5">
        <v>159007.0</v>
      </c>
    </row>
    <row r="1386">
      <c r="A1386" s="2" t="s">
        <v>3173</v>
      </c>
      <c r="B1386" s="3"/>
      <c r="C1386" s="4">
        <v>35423.98055555556</v>
      </c>
      <c r="D1386" s="5">
        <v>159471.0</v>
      </c>
    </row>
    <row r="1387">
      <c r="A1387" s="2" t="s">
        <v>3174</v>
      </c>
      <c r="B1387" s="3"/>
      <c r="C1387" s="4">
        <v>35423.98055555556</v>
      </c>
      <c r="D1387" s="5">
        <v>60432.0</v>
      </c>
    </row>
    <row r="1388">
      <c r="A1388" s="2" t="s">
        <v>3175</v>
      </c>
      <c r="B1388" s="3"/>
      <c r="C1388" s="4">
        <v>35423.98055555556</v>
      </c>
      <c r="D1388" s="5">
        <v>38436.0</v>
      </c>
    </row>
    <row r="1389">
      <c r="A1389" s="2" t="s">
        <v>3176</v>
      </c>
      <c r="B1389" s="3"/>
      <c r="C1389" s="4">
        <v>35423.98055555556</v>
      </c>
      <c r="D1389" s="5">
        <v>32068.0</v>
      </c>
    </row>
    <row r="1390">
      <c r="A1390" s="2" t="s">
        <v>3177</v>
      </c>
      <c r="B1390" s="3"/>
      <c r="C1390" s="4">
        <v>35423.98055555556</v>
      </c>
      <c r="D1390" s="5">
        <v>18524.0</v>
      </c>
    </row>
    <row r="1391">
      <c r="A1391" s="2" t="s">
        <v>3178</v>
      </c>
      <c r="B1391" s="3"/>
      <c r="C1391" s="4">
        <v>35423.98055555556</v>
      </c>
      <c r="D1391" s="5">
        <v>8763.0</v>
      </c>
    </row>
    <row r="1392">
      <c r="A1392" s="2" t="s">
        <v>3179</v>
      </c>
      <c r="B1392" s="3"/>
      <c r="C1392" s="4">
        <v>35423.98055555556</v>
      </c>
      <c r="D1392" s="5">
        <v>8619.0</v>
      </c>
    </row>
    <row r="1393">
      <c r="A1393" s="2" t="s">
        <v>3180</v>
      </c>
      <c r="B1393" s="3"/>
      <c r="C1393" s="4">
        <v>35423.98055555556</v>
      </c>
      <c r="D1393" s="5">
        <v>9063.0</v>
      </c>
    </row>
    <row r="1394">
      <c r="A1394" s="2" t="s">
        <v>3181</v>
      </c>
      <c r="B1394" s="3"/>
      <c r="C1394" s="4">
        <v>35423.98055555556</v>
      </c>
      <c r="D1394" s="5">
        <v>31822.0</v>
      </c>
    </row>
    <row r="1395">
      <c r="A1395" s="2" t="s">
        <v>3182</v>
      </c>
      <c r="B1395" s="3"/>
      <c r="C1395" s="4">
        <v>35423.98055555556</v>
      </c>
      <c r="D1395" s="5">
        <v>160407.0</v>
      </c>
    </row>
    <row r="1396">
      <c r="A1396" s="2" t="s">
        <v>3183</v>
      </c>
      <c r="B1396" s="3"/>
      <c r="C1396" s="4">
        <v>35423.98055555556</v>
      </c>
      <c r="D1396" s="5">
        <v>44408.0</v>
      </c>
    </row>
    <row r="1397">
      <c r="A1397" s="2" t="s">
        <v>3184</v>
      </c>
      <c r="B1397" s="3"/>
      <c r="C1397" s="4">
        <v>35423.98055555556</v>
      </c>
      <c r="D1397" s="5">
        <v>45153.0</v>
      </c>
    </row>
    <row r="1398">
      <c r="A1398" s="2" t="s">
        <v>3185</v>
      </c>
      <c r="B1398" s="3"/>
      <c r="C1398" s="4">
        <v>35423.98055555556</v>
      </c>
      <c r="D1398" s="5">
        <v>122948.0</v>
      </c>
    </row>
    <row r="1399">
      <c r="A1399" s="2" t="s">
        <v>3186</v>
      </c>
      <c r="B1399" s="3"/>
      <c r="C1399" s="4">
        <v>35423.98055555556</v>
      </c>
      <c r="D1399" s="5">
        <v>59711.0</v>
      </c>
    </row>
    <row r="1400">
      <c r="A1400" s="2" t="s">
        <v>3187</v>
      </c>
      <c r="B1400" s="3"/>
      <c r="C1400" s="4">
        <v>35423.98055555556</v>
      </c>
      <c r="D1400" s="5">
        <v>83641.0</v>
      </c>
    </row>
    <row r="1401">
      <c r="A1401" s="2" t="s">
        <v>3188</v>
      </c>
      <c r="B1401" s="3"/>
      <c r="C1401" s="4">
        <v>35423.98055555556</v>
      </c>
      <c r="D1401" s="5">
        <v>48745.0</v>
      </c>
    </row>
    <row r="1402">
      <c r="A1402" s="2" t="s">
        <v>3189</v>
      </c>
      <c r="B1402" s="3"/>
      <c r="C1402" s="4">
        <v>35423.98055555556</v>
      </c>
      <c r="D1402" s="5">
        <v>153273.0</v>
      </c>
    </row>
    <row r="1403">
      <c r="A1403" s="2" t="s">
        <v>3190</v>
      </c>
      <c r="B1403" s="3"/>
      <c r="C1403" s="4">
        <v>35423.98055555556</v>
      </c>
      <c r="D1403" s="5">
        <v>187086.0</v>
      </c>
    </row>
    <row r="1404">
      <c r="A1404" s="2" t="s">
        <v>3191</v>
      </c>
      <c r="B1404" s="3"/>
      <c r="C1404" s="4">
        <v>35423.98055555556</v>
      </c>
      <c r="D1404" s="5">
        <v>77865.0</v>
      </c>
    </row>
    <row r="1405">
      <c r="A1405" s="2" t="s">
        <v>3192</v>
      </c>
      <c r="B1405" s="3"/>
      <c r="C1405" s="4">
        <v>35423.98055555556</v>
      </c>
      <c r="D1405" s="5">
        <v>50849.0</v>
      </c>
    </row>
    <row r="1406">
      <c r="A1406" s="2" t="s">
        <v>3193</v>
      </c>
      <c r="B1406" s="3"/>
      <c r="C1406" s="4">
        <v>35423.98055555556</v>
      </c>
      <c r="D1406" s="5">
        <v>51147.0</v>
      </c>
    </row>
    <row r="1407">
      <c r="A1407" s="2" t="s">
        <v>3194</v>
      </c>
      <c r="B1407" s="3"/>
      <c r="C1407" s="4">
        <v>35423.98055555556</v>
      </c>
      <c r="D1407" s="5">
        <v>51140.0</v>
      </c>
    </row>
    <row r="1408">
      <c r="A1408" s="2" t="s">
        <v>3195</v>
      </c>
      <c r="B1408" s="3"/>
      <c r="C1408" s="4">
        <v>35423.98055555556</v>
      </c>
      <c r="D1408" s="5">
        <v>135111.0</v>
      </c>
    </row>
    <row r="1409">
      <c r="A1409" s="2" t="s">
        <v>3196</v>
      </c>
      <c r="B1409" s="3"/>
      <c r="C1409" s="4">
        <v>35423.98055555556</v>
      </c>
      <c r="D1409" s="5">
        <v>67705.0</v>
      </c>
    </row>
    <row r="1410">
      <c r="A1410" s="2" t="s">
        <v>3197</v>
      </c>
      <c r="B1410" s="3"/>
      <c r="C1410" s="4">
        <v>35423.98055555556</v>
      </c>
      <c r="D1410" s="5">
        <v>100621.0</v>
      </c>
    </row>
    <row r="1411">
      <c r="A1411" s="2" t="s">
        <v>3198</v>
      </c>
      <c r="B1411" s="3"/>
      <c r="C1411" s="4">
        <v>35423.98055555556</v>
      </c>
      <c r="D1411" s="5">
        <v>114776.0</v>
      </c>
    </row>
    <row r="1412">
      <c r="A1412" s="2" t="s">
        <v>3199</v>
      </c>
      <c r="B1412" s="3"/>
      <c r="C1412" s="4">
        <v>35423.98055555556</v>
      </c>
      <c r="D1412" s="5">
        <v>40404.0</v>
      </c>
    </row>
    <row r="1413">
      <c r="A1413" s="2" t="s">
        <v>3200</v>
      </c>
      <c r="B1413" s="3"/>
      <c r="C1413" s="4">
        <v>35423.98055555556</v>
      </c>
      <c r="D1413" s="5">
        <v>30204.0</v>
      </c>
    </row>
    <row r="1414">
      <c r="A1414" s="2" t="s">
        <v>3201</v>
      </c>
      <c r="B1414" s="3"/>
      <c r="C1414" s="4">
        <v>35423.98055555556</v>
      </c>
      <c r="D1414" s="5">
        <v>128222.0</v>
      </c>
    </row>
    <row r="1415">
      <c r="A1415" s="2" t="s">
        <v>3202</v>
      </c>
      <c r="B1415" s="3"/>
      <c r="C1415" s="4">
        <v>35423.98055555556</v>
      </c>
      <c r="D1415" s="5">
        <v>162083.0</v>
      </c>
    </row>
    <row r="1416">
      <c r="A1416" s="2" t="s">
        <v>3203</v>
      </c>
      <c r="B1416" s="3"/>
      <c r="C1416" s="4">
        <v>35423.98055555556</v>
      </c>
      <c r="D1416" s="5">
        <v>162104.0</v>
      </c>
    </row>
    <row r="1417">
      <c r="A1417" s="2" t="s">
        <v>3204</v>
      </c>
      <c r="B1417" s="3"/>
      <c r="C1417" s="4">
        <v>35423.98055555556</v>
      </c>
      <c r="D1417" s="5">
        <v>21563.0</v>
      </c>
    </row>
    <row r="1418">
      <c r="A1418" s="2" t="s">
        <v>3205</v>
      </c>
      <c r="B1418" s="3"/>
      <c r="C1418" s="4">
        <v>35423.98055555556</v>
      </c>
      <c r="D1418" s="5">
        <v>22318.0</v>
      </c>
    </row>
    <row r="1419">
      <c r="A1419" s="2" t="s">
        <v>3206</v>
      </c>
      <c r="B1419" s="3"/>
      <c r="C1419" s="4">
        <v>35423.98055555556</v>
      </c>
      <c r="D1419" s="5">
        <v>168481.0</v>
      </c>
    </row>
    <row r="1420">
      <c r="A1420" s="2" t="s">
        <v>3207</v>
      </c>
      <c r="B1420" s="3"/>
      <c r="C1420" s="4">
        <v>35423.98055555556</v>
      </c>
      <c r="D1420" s="5">
        <v>23113.0</v>
      </c>
    </row>
    <row r="1421">
      <c r="A1421" s="2" t="s">
        <v>3208</v>
      </c>
      <c r="B1421" s="3"/>
      <c r="C1421" s="4">
        <v>35423.98055555556</v>
      </c>
      <c r="D1421" s="5">
        <v>51911.0</v>
      </c>
    </row>
    <row r="1422">
      <c r="A1422" s="2" t="s">
        <v>3209</v>
      </c>
      <c r="B1422" s="3"/>
      <c r="C1422" s="4">
        <v>35423.98055555556</v>
      </c>
      <c r="D1422" s="5">
        <v>96585.0</v>
      </c>
    </row>
    <row r="1423">
      <c r="A1423" s="2" t="s">
        <v>3210</v>
      </c>
      <c r="B1423" s="3"/>
      <c r="C1423" s="4">
        <v>35423.98055555556</v>
      </c>
      <c r="D1423" s="5">
        <v>45694.0</v>
      </c>
    </row>
    <row r="1424">
      <c r="A1424" s="2" t="s">
        <v>3211</v>
      </c>
      <c r="B1424" s="3"/>
      <c r="C1424" s="4">
        <v>35423.98055555556</v>
      </c>
      <c r="D1424" s="5">
        <v>24650.0</v>
      </c>
    </row>
    <row r="1425">
      <c r="A1425" s="2" t="s">
        <v>3212</v>
      </c>
      <c r="B1425" s="3"/>
      <c r="C1425" s="4">
        <v>35423.98055555556</v>
      </c>
      <c r="D1425" s="5">
        <v>200403.0</v>
      </c>
    </row>
    <row r="1426">
      <c r="A1426" s="2" t="s">
        <v>3213</v>
      </c>
      <c r="B1426" s="3"/>
      <c r="C1426" s="4">
        <v>35423.98055555556</v>
      </c>
      <c r="D1426" s="5">
        <v>87325.0</v>
      </c>
    </row>
    <row r="1427">
      <c r="A1427" s="2" t="s">
        <v>3214</v>
      </c>
      <c r="B1427" s="3"/>
      <c r="C1427" s="4">
        <v>35423.98055555556</v>
      </c>
      <c r="D1427" s="5">
        <v>93317.0</v>
      </c>
    </row>
    <row r="1428">
      <c r="A1428" s="2" t="s">
        <v>3215</v>
      </c>
      <c r="B1428" s="3"/>
      <c r="C1428" s="4">
        <v>35423.98055555556</v>
      </c>
      <c r="D1428" s="5">
        <v>162181.0</v>
      </c>
    </row>
    <row r="1429">
      <c r="A1429" s="2" t="s">
        <v>3216</v>
      </c>
      <c r="B1429" s="3"/>
      <c r="C1429" s="4">
        <v>35423.98055555556</v>
      </c>
      <c r="D1429" s="5">
        <v>190068.0</v>
      </c>
    </row>
    <row r="1430">
      <c r="A1430" s="2" t="s">
        <v>3217</v>
      </c>
      <c r="B1430" s="3"/>
      <c r="C1430" s="4">
        <v>35423.98055555556</v>
      </c>
      <c r="D1430" s="5">
        <v>421901.0</v>
      </c>
    </row>
    <row r="1431">
      <c r="A1431" s="2" t="s">
        <v>3218</v>
      </c>
      <c r="B1431" s="3"/>
      <c r="C1431" s="4">
        <v>35423.98055555556</v>
      </c>
      <c r="D1431" s="5">
        <v>178099.0</v>
      </c>
    </row>
    <row r="1432">
      <c r="A1432" s="2" t="s">
        <v>3219</v>
      </c>
      <c r="B1432" s="3"/>
      <c r="C1432" s="4">
        <v>35423.98055555556</v>
      </c>
      <c r="D1432" s="5">
        <v>130882.0</v>
      </c>
    </row>
    <row r="1433">
      <c r="A1433" s="2" t="s">
        <v>3220</v>
      </c>
      <c r="B1433" s="3"/>
      <c r="C1433" s="4">
        <v>35423.98055555556</v>
      </c>
      <c r="D1433" s="5">
        <v>403148.0</v>
      </c>
    </row>
    <row r="1434">
      <c r="A1434" s="2" t="s">
        <v>3221</v>
      </c>
      <c r="B1434" s="3"/>
      <c r="C1434" s="4">
        <v>35423.98055555556</v>
      </c>
      <c r="D1434" s="5">
        <v>76030.0</v>
      </c>
    </row>
    <row r="1435">
      <c r="A1435" s="2" t="s">
        <v>3222</v>
      </c>
      <c r="B1435" s="3"/>
      <c r="C1435" s="4">
        <v>35423.98055555556</v>
      </c>
      <c r="D1435" s="5">
        <v>218804.0</v>
      </c>
    </row>
    <row r="1436">
      <c r="A1436" s="2" t="s">
        <v>3223</v>
      </c>
      <c r="B1436" s="3"/>
      <c r="C1436" s="4">
        <v>35423.98055555556</v>
      </c>
      <c r="D1436" s="5">
        <v>153155.0</v>
      </c>
    </row>
    <row r="1437">
      <c r="A1437" s="2" t="s">
        <v>3224</v>
      </c>
      <c r="B1437" s="3"/>
      <c r="C1437" s="4">
        <v>35423.98055555556</v>
      </c>
      <c r="D1437" s="5">
        <v>235035.0</v>
      </c>
    </row>
    <row r="1438">
      <c r="A1438" s="2" t="s">
        <v>3225</v>
      </c>
      <c r="B1438" s="3"/>
      <c r="C1438" s="4">
        <v>35423.98055555556</v>
      </c>
      <c r="D1438" s="5">
        <v>584122.0</v>
      </c>
    </row>
    <row r="1439">
      <c r="A1439" s="2" t="s">
        <v>3226</v>
      </c>
      <c r="B1439" s="3"/>
      <c r="C1439" s="4">
        <v>35423.98055555556</v>
      </c>
      <c r="D1439" s="5">
        <v>80247.0</v>
      </c>
    </row>
    <row r="1440">
      <c r="A1440" s="2" t="s">
        <v>3227</v>
      </c>
      <c r="B1440" s="3"/>
      <c r="C1440" s="4">
        <v>35423.98055555556</v>
      </c>
      <c r="D1440" s="5">
        <v>374451.0</v>
      </c>
    </row>
    <row r="1441">
      <c r="A1441" s="2" t="s">
        <v>3228</v>
      </c>
      <c r="B1441" s="3"/>
      <c r="C1441" s="4">
        <v>35423.98055555556</v>
      </c>
      <c r="D1441" s="5">
        <v>374329.0</v>
      </c>
    </row>
    <row r="1442">
      <c r="A1442" s="2" t="s">
        <v>3229</v>
      </c>
      <c r="B1442" s="3"/>
      <c r="C1442" s="4">
        <v>35423.98055555556</v>
      </c>
      <c r="D1442" s="5">
        <v>374685.0</v>
      </c>
    </row>
    <row r="1443">
      <c r="A1443" s="2" t="s">
        <v>3230</v>
      </c>
      <c r="B1443" s="3"/>
      <c r="C1443" s="4">
        <v>35423.98055555556</v>
      </c>
      <c r="D1443" s="5">
        <v>460032.0</v>
      </c>
    </row>
    <row r="1444">
      <c r="A1444" s="2" t="s">
        <v>3231</v>
      </c>
      <c r="B1444" s="3"/>
      <c r="C1444" s="4">
        <v>35423.98055555556</v>
      </c>
      <c r="D1444" s="5">
        <v>374430.0</v>
      </c>
    </row>
    <row r="1445">
      <c r="A1445" s="2" t="s">
        <v>3232</v>
      </c>
      <c r="B1445" s="3"/>
      <c r="C1445" s="4">
        <v>35423.98055555556</v>
      </c>
      <c r="D1445" s="5">
        <v>374314.0</v>
      </c>
    </row>
    <row r="1446">
      <c r="A1446" s="2" t="s">
        <v>3233</v>
      </c>
      <c r="B1446" s="3"/>
      <c r="C1446" s="4">
        <v>35423.98055555556</v>
      </c>
      <c r="D1446" s="5">
        <v>711252.0</v>
      </c>
    </row>
    <row r="1447">
      <c r="A1447" s="2" t="s">
        <v>3234</v>
      </c>
      <c r="B1447" s="3"/>
      <c r="C1447" s="4">
        <v>35423.98055555556</v>
      </c>
      <c r="D1447" s="5">
        <v>706526.0</v>
      </c>
    </row>
    <row r="1448">
      <c r="A1448" s="2" t="s">
        <v>3235</v>
      </c>
      <c r="B1448" s="3"/>
      <c r="C1448" s="4">
        <v>35423.98055555556</v>
      </c>
      <c r="D1448" s="5">
        <v>506619.0</v>
      </c>
    </row>
    <row r="1449">
      <c r="A1449" s="2" t="s">
        <v>3236</v>
      </c>
      <c r="B1449" s="3"/>
      <c r="C1449" s="4">
        <v>35423.98055555556</v>
      </c>
      <c r="D1449" s="5">
        <v>760953.0</v>
      </c>
    </row>
    <row r="1450">
      <c r="A1450" s="2" t="s">
        <v>3237</v>
      </c>
      <c r="B1450" s="3"/>
      <c r="C1450" s="4">
        <v>35423.98055555556</v>
      </c>
      <c r="D1450" s="5">
        <v>616620.0</v>
      </c>
    </row>
    <row r="1451">
      <c r="A1451" s="2" t="s">
        <v>3238</v>
      </c>
      <c r="B1451" s="3"/>
      <c r="C1451" s="4">
        <v>35423.98055555556</v>
      </c>
      <c r="D1451" s="5">
        <v>770537.0</v>
      </c>
    </row>
    <row r="1452">
      <c r="A1452" s="2" t="s">
        <v>3239</v>
      </c>
      <c r="B1452" s="3"/>
      <c r="C1452" s="4">
        <v>35423.98055555556</v>
      </c>
      <c r="D1452" s="5">
        <v>804671.0</v>
      </c>
    </row>
    <row r="1453">
      <c r="A1453" s="2" t="s">
        <v>3240</v>
      </c>
      <c r="B1453" s="3"/>
      <c r="C1453" s="4">
        <v>35423.98055555556</v>
      </c>
      <c r="D1453" s="5">
        <v>813920.0</v>
      </c>
    </row>
    <row r="1454">
      <c r="A1454" s="2" t="s">
        <v>3241</v>
      </c>
      <c r="B1454" s="3"/>
      <c r="C1454" s="4">
        <v>35423.98055555556</v>
      </c>
      <c r="D1454" s="5">
        <v>728186.0</v>
      </c>
    </row>
    <row r="1455">
      <c r="A1455" s="2" t="s">
        <v>3242</v>
      </c>
      <c r="B1455" s="3"/>
      <c r="C1455" s="4">
        <v>35423.98055555556</v>
      </c>
      <c r="D1455" s="5">
        <v>138363.0</v>
      </c>
    </row>
    <row r="1456">
      <c r="A1456" s="2" t="s">
        <v>3243</v>
      </c>
      <c r="B1456" s="3"/>
      <c r="C1456" s="4">
        <v>35423.98055555556</v>
      </c>
      <c r="D1456" s="5">
        <v>201605.0</v>
      </c>
    </row>
    <row r="1457">
      <c r="A1457" s="2" t="s">
        <v>3244</v>
      </c>
      <c r="B1457" s="3"/>
      <c r="C1457" s="4">
        <v>35423.98055555556</v>
      </c>
      <c r="D1457" s="5">
        <v>138365.0</v>
      </c>
    </row>
    <row r="1458">
      <c r="A1458" s="2" t="s">
        <v>3245</v>
      </c>
      <c r="B1458" s="3"/>
      <c r="C1458" s="4">
        <v>35423.98055555556</v>
      </c>
      <c r="D1458" s="5">
        <v>184041.0</v>
      </c>
    </row>
    <row r="1459">
      <c r="A1459" s="2" t="s">
        <v>3246</v>
      </c>
      <c r="B1459" s="3"/>
      <c r="C1459" s="4">
        <v>35423.98055555556</v>
      </c>
      <c r="D1459" s="5">
        <v>45333.0</v>
      </c>
    </row>
    <row r="1460">
      <c r="A1460" s="2" t="s">
        <v>3247</v>
      </c>
      <c r="B1460" s="3"/>
      <c r="C1460" s="4">
        <v>35423.98055555556</v>
      </c>
      <c r="D1460" s="5">
        <v>41049.0</v>
      </c>
    </row>
    <row r="1461">
      <c r="A1461" s="2" t="s">
        <v>3248</v>
      </c>
      <c r="B1461" s="3"/>
      <c r="C1461" s="4">
        <v>35423.98055555556</v>
      </c>
      <c r="D1461" s="5">
        <v>385260.0</v>
      </c>
    </row>
    <row r="1462">
      <c r="A1462" s="2" t="s">
        <v>3249</v>
      </c>
      <c r="B1462" s="3"/>
      <c r="C1462" s="4">
        <v>35423.98055555556</v>
      </c>
      <c r="D1462" s="5">
        <v>418426.0</v>
      </c>
    </row>
    <row r="1463">
      <c r="A1463" s="2" t="s">
        <v>3250</v>
      </c>
      <c r="B1463" s="3"/>
      <c r="C1463" s="4">
        <v>35423.98055555556</v>
      </c>
      <c r="D1463" s="5">
        <v>378365.0</v>
      </c>
    </row>
    <row r="1464">
      <c r="A1464" s="2" t="s">
        <v>3251</v>
      </c>
      <c r="B1464" s="3"/>
      <c r="C1464" s="4">
        <v>35423.98055555556</v>
      </c>
      <c r="D1464" s="5">
        <v>511707.0</v>
      </c>
    </row>
    <row r="1465">
      <c r="A1465" s="2" t="s">
        <v>3252</v>
      </c>
      <c r="B1465" s="3"/>
      <c r="C1465" s="4">
        <v>35423.98055555556</v>
      </c>
      <c r="D1465" s="5">
        <v>380999.0</v>
      </c>
    </row>
    <row r="1466">
      <c r="A1466" s="2" t="s">
        <v>3253</v>
      </c>
      <c r="B1466" s="3"/>
      <c r="C1466" s="4">
        <v>35423.98055555556</v>
      </c>
      <c r="D1466" s="5">
        <v>381227.0</v>
      </c>
    </row>
    <row r="1467">
      <c r="A1467" s="2" t="s">
        <v>3254</v>
      </c>
      <c r="B1467" s="3"/>
      <c r="C1467" s="4">
        <v>35423.98055555556</v>
      </c>
      <c r="D1467" s="5">
        <v>516746.0</v>
      </c>
    </row>
    <row r="1468">
      <c r="A1468" s="2" t="s">
        <v>3255</v>
      </c>
      <c r="B1468" s="3"/>
      <c r="C1468" s="4">
        <v>35423.98055555556</v>
      </c>
      <c r="D1468" s="5">
        <v>693593.0</v>
      </c>
    </row>
    <row r="1469">
      <c r="A1469" s="2" t="s">
        <v>3256</v>
      </c>
      <c r="B1469" s="3"/>
      <c r="C1469" s="4">
        <v>35423.98055555556</v>
      </c>
      <c r="D1469" s="5">
        <v>378637.0</v>
      </c>
    </row>
    <row r="1470">
      <c r="A1470" s="2" t="s">
        <v>3257</v>
      </c>
      <c r="B1470" s="3"/>
      <c r="C1470" s="4">
        <v>35423.98055555556</v>
      </c>
      <c r="D1470" s="5">
        <v>385515.0</v>
      </c>
    </row>
    <row r="1471">
      <c r="A1471" s="2" t="s">
        <v>3258</v>
      </c>
      <c r="B1471" s="3"/>
      <c r="C1471" s="4">
        <v>35423.98055555556</v>
      </c>
      <c r="D1471" s="5">
        <v>381088.0</v>
      </c>
    </row>
    <row r="1472">
      <c r="A1472" s="2" t="s">
        <v>3259</v>
      </c>
      <c r="B1472" s="3"/>
      <c r="C1472" s="4">
        <v>35423.98055555556</v>
      </c>
      <c r="D1472" s="5">
        <v>511656.0</v>
      </c>
    </row>
    <row r="1473">
      <c r="A1473" s="2" t="s">
        <v>3260</v>
      </c>
      <c r="B1473" s="3"/>
      <c r="C1473" s="4">
        <v>35423.98055555556</v>
      </c>
      <c r="D1473" s="5">
        <v>381325.0</v>
      </c>
    </row>
    <row r="1474">
      <c r="A1474" s="2" t="s">
        <v>3261</v>
      </c>
      <c r="B1474" s="3"/>
      <c r="C1474" s="4">
        <v>35423.98055555556</v>
      </c>
      <c r="D1474" s="5">
        <v>379152.0</v>
      </c>
    </row>
    <row r="1475">
      <c r="A1475" s="2" t="s">
        <v>3262</v>
      </c>
      <c r="B1475" s="3"/>
      <c r="C1475" s="4">
        <v>35423.98055555556</v>
      </c>
      <c r="D1475" s="5">
        <v>509392.0</v>
      </c>
    </row>
    <row r="1476">
      <c r="A1476" s="2" t="s">
        <v>3263</v>
      </c>
      <c r="B1476" s="3"/>
      <c r="C1476" s="4">
        <v>35423.98055555556</v>
      </c>
      <c r="D1476" s="5">
        <v>379408.0</v>
      </c>
    </row>
    <row r="1477">
      <c r="A1477" s="2" t="s">
        <v>3264</v>
      </c>
      <c r="B1477" s="3"/>
      <c r="C1477" s="4">
        <v>35423.98055555556</v>
      </c>
      <c r="D1477" s="5">
        <v>505553.0</v>
      </c>
    </row>
    <row r="1478">
      <c r="A1478" s="2" t="s">
        <v>3265</v>
      </c>
      <c r="B1478" s="3"/>
      <c r="C1478" s="4">
        <v>35423.98055555556</v>
      </c>
      <c r="D1478" s="5">
        <v>505548.0</v>
      </c>
    </row>
    <row r="1479">
      <c r="A1479" s="2" t="s">
        <v>3266</v>
      </c>
      <c r="B1479" s="3"/>
      <c r="C1479" s="4">
        <v>35423.98055555556</v>
      </c>
      <c r="D1479" s="5">
        <v>505627.0</v>
      </c>
    </row>
    <row r="1480">
      <c r="A1480" s="2" t="s">
        <v>3267</v>
      </c>
      <c r="B1480" s="3"/>
      <c r="C1480" s="4">
        <v>35423.98055555556</v>
      </c>
      <c r="D1480" s="5">
        <v>505637.0</v>
      </c>
    </row>
    <row r="1481">
      <c r="A1481" s="2" t="s">
        <v>3268</v>
      </c>
      <c r="B1481" s="3"/>
      <c r="C1481" s="4">
        <v>35423.98055555556</v>
      </c>
      <c r="D1481" s="5">
        <v>505640.0</v>
      </c>
    </row>
    <row r="1482">
      <c r="A1482" s="2" t="s">
        <v>3269</v>
      </c>
      <c r="B1482" s="3"/>
      <c r="C1482" s="4">
        <v>35423.98055555556</v>
      </c>
      <c r="D1482" s="5">
        <v>505650.0</v>
      </c>
    </row>
    <row r="1483">
      <c r="A1483" s="2" t="s">
        <v>3270</v>
      </c>
      <c r="B1483" s="3"/>
      <c r="C1483" s="4">
        <v>35423.98055555556</v>
      </c>
      <c r="D1483" s="5">
        <v>505666.0</v>
      </c>
    </row>
    <row r="1484">
      <c r="A1484" s="2" t="s">
        <v>3271</v>
      </c>
      <c r="B1484" s="3"/>
      <c r="C1484" s="4">
        <v>35423.98055555556</v>
      </c>
      <c r="D1484" s="5">
        <v>505700.0</v>
      </c>
    </row>
    <row r="1485">
      <c r="A1485" s="2" t="s">
        <v>3272</v>
      </c>
      <c r="B1485" s="3"/>
      <c r="C1485" s="4">
        <v>35423.98055555556</v>
      </c>
      <c r="D1485" s="5">
        <v>505672.0</v>
      </c>
    </row>
    <row r="1486">
      <c r="A1486" s="2" t="s">
        <v>3273</v>
      </c>
      <c r="B1486" s="3"/>
      <c r="C1486" s="4">
        <v>35423.98055555556</v>
      </c>
      <c r="D1486" s="5">
        <v>509457.0</v>
      </c>
    </row>
    <row r="1487">
      <c r="A1487" s="2" t="s">
        <v>3274</v>
      </c>
      <c r="B1487" s="3"/>
      <c r="C1487" s="4">
        <v>35423.98055555556</v>
      </c>
      <c r="D1487" s="5">
        <v>133701.0</v>
      </c>
    </row>
    <row r="1488">
      <c r="A1488" s="2" t="s">
        <v>3275</v>
      </c>
      <c r="B1488" s="3"/>
      <c r="C1488" s="4">
        <v>35423.98055555556</v>
      </c>
      <c r="D1488" s="5">
        <v>41439.0</v>
      </c>
    </row>
    <row r="1489">
      <c r="A1489" s="2" t="s">
        <v>3276</v>
      </c>
      <c r="B1489" s="3"/>
      <c r="C1489" s="4">
        <v>35423.98055555556</v>
      </c>
      <c r="D1489" s="5">
        <v>84908.0</v>
      </c>
    </row>
    <row r="1490">
      <c r="A1490" s="2" t="s">
        <v>3277</v>
      </c>
      <c r="B1490" s="3"/>
      <c r="C1490" s="4">
        <v>35423.98055555556</v>
      </c>
      <c r="D1490" s="5">
        <v>19785.0</v>
      </c>
    </row>
    <row r="1491">
      <c r="A1491" s="2" t="s">
        <v>3278</v>
      </c>
      <c r="B1491" s="3"/>
      <c r="C1491" s="4">
        <v>35423.98055555556</v>
      </c>
      <c r="D1491" s="5">
        <v>14110.0</v>
      </c>
    </row>
    <row r="1492">
      <c r="A1492" s="2" t="s">
        <v>3279</v>
      </c>
      <c r="B1492" s="3"/>
      <c r="C1492" s="4">
        <v>35423.98055555556</v>
      </c>
      <c r="D1492" s="5">
        <v>40445.0</v>
      </c>
    </row>
    <row r="1493">
      <c r="A1493" s="2" t="s">
        <v>3280</v>
      </c>
      <c r="B1493" s="3"/>
      <c r="C1493" s="4">
        <v>35423.98055555556</v>
      </c>
      <c r="D1493" s="5">
        <v>45827.0</v>
      </c>
    </row>
    <row r="1494">
      <c r="A1494" s="2" t="s">
        <v>3281</v>
      </c>
      <c r="B1494" s="3"/>
      <c r="C1494" s="4">
        <v>35423.98055555556</v>
      </c>
      <c r="D1494" s="5">
        <v>83001.0</v>
      </c>
    </row>
    <row r="1495">
      <c r="A1495" s="2" t="s">
        <v>3282</v>
      </c>
      <c r="B1495" s="3"/>
      <c r="C1495" s="4">
        <v>35423.98055555556</v>
      </c>
      <c r="D1495" s="5">
        <v>82896.0</v>
      </c>
    </row>
    <row r="1496">
      <c r="A1496" s="2" t="s">
        <v>3283</v>
      </c>
      <c r="B1496" s="3"/>
      <c r="C1496" s="4">
        <v>35423.98055555556</v>
      </c>
      <c r="D1496" s="5">
        <v>82861.0</v>
      </c>
    </row>
    <row r="1497">
      <c r="A1497" s="2" t="s">
        <v>3284</v>
      </c>
      <c r="B1497" s="3"/>
      <c r="C1497" s="4">
        <v>35423.98055555556</v>
      </c>
      <c r="D1497" s="5">
        <v>85492.0</v>
      </c>
    </row>
    <row r="1498">
      <c r="A1498" s="2" t="s">
        <v>3285</v>
      </c>
      <c r="B1498" s="3"/>
      <c r="C1498" s="4">
        <v>35423.98055555556</v>
      </c>
      <c r="D1498" s="5">
        <v>48786.0</v>
      </c>
    </row>
    <row r="1499">
      <c r="A1499" s="2" t="s">
        <v>3286</v>
      </c>
      <c r="B1499" s="3"/>
      <c r="C1499" s="4">
        <v>35423.98055555556</v>
      </c>
      <c r="D1499" s="5">
        <v>48765.0</v>
      </c>
    </row>
    <row r="1500">
      <c r="A1500" s="2" t="s">
        <v>3287</v>
      </c>
      <c r="B1500" s="3"/>
      <c r="C1500" s="4">
        <v>35423.98055555556</v>
      </c>
      <c r="D1500" s="5">
        <v>48777.0</v>
      </c>
    </row>
    <row r="1501">
      <c r="A1501" s="2" t="s">
        <v>3288</v>
      </c>
      <c r="B1501" s="3"/>
      <c r="C1501" s="4">
        <v>35423.98055555556</v>
      </c>
      <c r="D1501" s="5">
        <v>26751.0</v>
      </c>
    </row>
    <row r="1502">
      <c r="A1502" s="2" t="s">
        <v>3289</v>
      </c>
      <c r="B1502" s="3"/>
      <c r="C1502" s="4">
        <v>35423.98055555556</v>
      </c>
      <c r="D1502" s="5">
        <v>28271.0</v>
      </c>
    </row>
    <row r="1503">
      <c r="A1503" s="2" t="s">
        <v>3290</v>
      </c>
      <c r="B1503" s="3"/>
      <c r="C1503" s="4">
        <v>35423.98055555556</v>
      </c>
      <c r="D1503" s="5">
        <v>27197.0</v>
      </c>
    </row>
    <row r="1504">
      <c r="A1504" s="2" t="s">
        <v>3291</v>
      </c>
      <c r="B1504" s="3"/>
      <c r="C1504" s="4">
        <v>35423.98055555556</v>
      </c>
      <c r="D1504" s="5">
        <v>60871.0</v>
      </c>
    </row>
    <row r="1505">
      <c r="A1505" s="2" t="s">
        <v>3292</v>
      </c>
      <c r="B1505" s="3"/>
      <c r="C1505" s="4">
        <v>35423.98055555556</v>
      </c>
      <c r="D1505" s="5">
        <v>58292.0</v>
      </c>
    </row>
    <row r="1506">
      <c r="A1506" s="2" t="s">
        <v>3293</v>
      </c>
      <c r="B1506" s="3"/>
      <c r="C1506" s="4">
        <v>35423.98055555556</v>
      </c>
      <c r="D1506" s="5">
        <v>60805.0</v>
      </c>
    </row>
    <row r="1507">
      <c r="A1507" s="2" t="s">
        <v>3294</v>
      </c>
      <c r="B1507" s="3"/>
      <c r="C1507" s="4">
        <v>35423.98055555556</v>
      </c>
      <c r="D1507" s="5">
        <v>23863.0</v>
      </c>
    </row>
    <row r="1508">
      <c r="A1508" s="2" t="s">
        <v>3295</v>
      </c>
      <c r="B1508" s="3"/>
      <c r="C1508" s="4">
        <v>35423.98055555556</v>
      </c>
      <c r="D1508" s="5">
        <v>23893.0</v>
      </c>
    </row>
    <row r="1509">
      <c r="A1509" s="2" t="s">
        <v>3296</v>
      </c>
      <c r="B1509" s="3"/>
      <c r="C1509" s="4">
        <v>35423.98055555556</v>
      </c>
      <c r="D1509" s="5">
        <v>152444.0</v>
      </c>
    </row>
    <row r="1510">
      <c r="A1510" s="2" t="s">
        <v>3297</v>
      </c>
      <c r="B1510" s="3"/>
      <c r="C1510" s="4">
        <v>35423.98055555556</v>
      </c>
      <c r="D1510" s="5">
        <v>152333.0</v>
      </c>
    </row>
    <row r="1511">
      <c r="A1511" s="2" t="s">
        <v>3298</v>
      </c>
      <c r="B1511" s="3"/>
      <c r="C1511" s="4">
        <v>35423.98055555556</v>
      </c>
      <c r="D1511" s="5">
        <v>35178.0</v>
      </c>
    </row>
    <row r="1512">
      <c r="A1512" s="2" t="s">
        <v>3299</v>
      </c>
      <c r="B1512" s="3"/>
      <c r="C1512" s="4">
        <v>35423.98055555556</v>
      </c>
      <c r="D1512" s="5">
        <v>35185.0</v>
      </c>
    </row>
    <row r="1513">
      <c r="A1513" s="2" t="s">
        <v>3300</v>
      </c>
      <c r="B1513" s="3"/>
      <c r="C1513" s="4">
        <v>35423.98055555556</v>
      </c>
      <c r="D1513" s="5">
        <v>95743.0</v>
      </c>
    </row>
    <row r="1514">
      <c r="A1514" s="2" t="s">
        <v>3301</v>
      </c>
      <c r="B1514" s="3"/>
      <c r="C1514" s="4">
        <v>35423.98055555556</v>
      </c>
      <c r="D1514" s="5">
        <v>23934.0</v>
      </c>
    </row>
    <row r="1515">
      <c r="A1515" s="2" t="s">
        <v>3302</v>
      </c>
      <c r="B1515" s="3"/>
      <c r="C1515" s="4">
        <v>35423.98055555556</v>
      </c>
      <c r="D1515" s="5">
        <v>180200.0</v>
      </c>
    </row>
    <row r="1516">
      <c r="A1516" s="2" t="s">
        <v>3303</v>
      </c>
      <c r="B1516" s="3"/>
      <c r="C1516" s="4">
        <v>35423.98055555556</v>
      </c>
      <c r="D1516" s="5">
        <v>182186.0</v>
      </c>
    </row>
    <row r="1517">
      <c r="A1517" s="2" t="s">
        <v>3304</v>
      </c>
      <c r="B1517" s="3"/>
      <c r="C1517" s="4">
        <v>35423.98055555556</v>
      </c>
      <c r="D1517" s="5">
        <v>29278.0</v>
      </c>
    </row>
    <row r="1518">
      <c r="A1518" s="2" t="s">
        <v>3305</v>
      </c>
      <c r="B1518" s="3"/>
      <c r="C1518" s="4">
        <v>35423.98055555556</v>
      </c>
      <c r="D1518" s="5">
        <v>68690.0</v>
      </c>
    </row>
    <row r="1519">
      <c r="A1519" s="2" t="s">
        <v>3306</v>
      </c>
      <c r="B1519" s="3"/>
      <c r="C1519" s="4">
        <v>35423.98055555556</v>
      </c>
      <c r="D1519" s="5">
        <v>68669.0</v>
      </c>
    </row>
    <row r="1520">
      <c r="A1520" s="2" t="s">
        <v>3307</v>
      </c>
      <c r="B1520" s="3"/>
      <c r="C1520" s="4">
        <v>35423.98055555556</v>
      </c>
      <c r="D1520" s="5">
        <v>68005.0</v>
      </c>
    </row>
    <row r="1521">
      <c r="A1521" s="2" t="s">
        <v>3308</v>
      </c>
      <c r="B1521" s="3"/>
      <c r="C1521" s="4">
        <v>35423.98055555556</v>
      </c>
      <c r="D1521" s="5">
        <v>67357.0</v>
      </c>
    </row>
    <row r="1522">
      <c r="A1522" s="2" t="s">
        <v>3309</v>
      </c>
      <c r="B1522" s="3"/>
      <c r="C1522" s="4">
        <v>35423.98055555556</v>
      </c>
      <c r="D1522" s="5">
        <v>67425.0</v>
      </c>
    </row>
    <row r="1523">
      <c r="A1523" s="2" t="s">
        <v>3310</v>
      </c>
      <c r="B1523" s="3"/>
      <c r="C1523" s="4">
        <v>35423.98055555556</v>
      </c>
      <c r="D1523" s="5">
        <v>4313.0</v>
      </c>
    </row>
    <row r="1524">
      <c r="A1524" s="2" t="s">
        <v>3311</v>
      </c>
      <c r="B1524" s="3"/>
      <c r="C1524" s="4">
        <v>35423.98055555556</v>
      </c>
      <c r="D1524" s="5">
        <v>63314.0</v>
      </c>
    </row>
    <row r="1525">
      <c r="A1525" s="2" t="s">
        <v>3312</v>
      </c>
      <c r="B1525" s="3"/>
      <c r="C1525" s="4">
        <v>35423.98055555556</v>
      </c>
      <c r="D1525" s="5">
        <v>47173.0</v>
      </c>
    </row>
    <row r="1526">
      <c r="A1526" s="2" t="s">
        <v>3313</v>
      </c>
      <c r="B1526" s="3"/>
      <c r="C1526" s="4">
        <v>35423.98055555556</v>
      </c>
      <c r="D1526" s="5">
        <v>60224.0</v>
      </c>
    </row>
    <row r="1527">
      <c r="A1527" s="2" t="s">
        <v>3314</v>
      </c>
      <c r="B1527" s="3"/>
      <c r="C1527" s="4">
        <v>35423.98055555556</v>
      </c>
      <c r="D1527" s="5">
        <v>86327.0</v>
      </c>
    </row>
    <row r="1528">
      <c r="A1528" s="2" t="s">
        <v>3315</v>
      </c>
      <c r="B1528" s="3"/>
      <c r="C1528" s="4">
        <v>35423.98055555556</v>
      </c>
      <c r="D1528" s="5">
        <v>86335.0</v>
      </c>
    </row>
    <row r="1529">
      <c r="A1529" s="2" t="s">
        <v>3316</v>
      </c>
      <c r="B1529" s="3"/>
      <c r="C1529" s="4">
        <v>35423.98055555556</v>
      </c>
      <c r="D1529" s="5">
        <v>95610.0</v>
      </c>
    </row>
    <row r="1530">
      <c r="A1530" s="2" t="s">
        <v>3317</v>
      </c>
      <c r="B1530" s="3"/>
      <c r="C1530" s="4">
        <v>35423.98055555556</v>
      </c>
      <c r="D1530" s="5">
        <v>95630.0</v>
      </c>
    </row>
    <row r="1531">
      <c r="A1531" s="2" t="s">
        <v>3318</v>
      </c>
      <c r="B1531" s="3"/>
      <c r="C1531" s="4">
        <v>35423.98055555556</v>
      </c>
      <c r="D1531" s="5">
        <v>112785.0</v>
      </c>
    </row>
    <row r="1532">
      <c r="A1532" s="2" t="s">
        <v>3319</v>
      </c>
      <c r="B1532" s="3"/>
      <c r="C1532" s="4">
        <v>35423.98055555556</v>
      </c>
      <c r="D1532" s="5">
        <v>106467.0</v>
      </c>
    </row>
    <row r="1533">
      <c r="A1533" s="2" t="s">
        <v>3320</v>
      </c>
      <c r="B1533" s="3"/>
      <c r="C1533" s="4">
        <v>35423.98055555556</v>
      </c>
      <c r="D1533" s="5">
        <v>90630.0</v>
      </c>
    </row>
    <row r="1534">
      <c r="A1534" s="2" t="s">
        <v>3321</v>
      </c>
      <c r="B1534" s="3"/>
      <c r="C1534" s="4">
        <v>35423.98055555556</v>
      </c>
      <c r="D1534" s="5">
        <v>87910.0</v>
      </c>
    </row>
    <row r="1535">
      <c r="A1535" s="2" t="s">
        <v>3322</v>
      </c>
      <c r="B1535" s="3"/>
      <c r="C1535" s="4">
        <v>35423.98055555556</v>
      </c>
      <c r="D1535" s="5">
        <v>280600.0</v>
      </c>
    </row>
    <row r="1536">
      <c r="A1536" s="2" t="s">
        <v>3323</v>
      </c>
      <c r="B1536" s="3"/>
      <c r="C1536" s="4">
        <v>35423.98055555556</v>
      </c>
      <c r="D1536" s="5">
        <v>280567.0</v>
      </c>
    </row>
    <row r="1537">
      <c r="A1537" s="2" t="s">
        <v>3324</v>
      </c>
      <c r="B1537" s="3"/>
      <c r="C1537" s="4">
        <v>35423.98055555556</v>
      </c>
      <c r="D1537" s="5">
        <v>285458.0</v>
      </c>
    </row>
    <row r="1538">
      <c r="A1538" s="2" t="s">
        <v>3325</v>
      </c>
      <c r="B1538" s="3"/>
      <c r="C1538" s="4">
        <v>35423.98055555556</v>
      </c>
      <c r="D1538" s="5">
        <v>380630.0</v>
      </c>
    </row>
    <row r="1539">
      <c r="A1539" s="2" t="s">
        <v>3326</v>
      </c>
      <c r="B1539" s="3"/>
      <c r="C1539" s="4">
        <v>35423.98055555556</v>
      </c>
      <c r="D1539" s="5">
        <v>380415.0</v>
      </c>
    </row>
    <row r="1540">
      <c r="A1540" s="2" t="s">
        <v>3327</v>
      </c>
      <c r="B1540" s="3"/>
      <c r="C1540" s="4">
        <v>35423.98055555556</v>
      </c>
      <c r="D1540" s="5">
        <v>30731.0</v>
      </c>
    </row>
    <row r="1541">
      <c r="A1541" s="2" t="s">
        <v>3328</v>
      </c>
      <c r="B1541" s="3"/>
      <c r="C1541" s="4">
        <v>35423.98055555556</v>
      </c>
      <c r="D1541" s="5">
        <v>34044.0</v>
      </c>
    </row>
    <row r="1542">
      <c r="A1542" s="2" t="s">
        <v>3329</v>
      </c>
      <c r="B1542" s="3"/>
      <c r="C1542" s="4">
        <v>35423.98055555556</v>
      </c>
      <c r="D1542" s="5">
        <v>120282.0</v>
      </c>
    </row>
    <row r="1543">
      <c r="A1543" s="2" t="s">
        <v>3330</v>
      </c>
      <c r="B1543" s="3"/>
      <c r="C1543" s="4">
        <v>35423.98055555556</v>
      </c>
      <c r="D1543" s="5">
        <v>122094.0</v>
      </c>
    </row>
    <row r="1544">
      <c r="A1544" s="2" t="s">
        <v>3331</v>
      </c>
      <c r="B1544" s="3"/>
      <c r="C1544" s="4">
        <v>35423.98055555556</v>
      </c>
      <c r="D1544" s="5">
        <v>98245.0</v>
      </c>
    </row>
    <row r="1545">
      <c r="A1545" s="2" t="s">
        <v>3332</v>
      </c>
      <c r="B1545" s="3"/>
      <c r="C1545" s="4">
        <v>35423.98055555556</v>
      </c>
      <c r="D1545" s="5">
        <v>21496.0</v>
      </c>
    </row>
    <row r="1546">
      <c r="A1546" s="2" t="s">
        <v>3333</v>
      </c>
      <c r="B1546" s="3"/>
      <c r="C1546" s="4">
        <v>35423.98055555556</v>
      </c>
      <c r="D1546" s="5">
        <v>40866.0</v>
      </c>
    </row>
    <row r="1547">
      <c r="A1547" s="2" t="s">
        <v>3334</v>
      </c>
      <c r="B1547" s="3"/>
      <c r="C1547" s="4">
        <v>35423.98055555556</v>
      </c>
      <c r="D1547" s="5">
        <v>77970.0</v>
      </c>
    </row>
    <row r="1548">
      <c r="A1548" s="2" t="s">
        <v>3335</v>
      </c>
      <c r="B1548" s="3"/>
      <c r="C1548" s="4">
        <v>35423.98055555556</v>
      </c>
      <c r="D1548" s="5">
        <v>42122.0</v>
      </c>
    </row>
    <row r="1549">
      <c r="A1549" s="2" t="s">
        <v>3336</v>
      </c>
      <c r="B1549" s="3"/>
      <c r="C1549" s="4">
        <v>35423.98055555556</v>
      </c>
      <c r="D1549" s="5">
        <v>65983.0</v>
      </c>
    </row>
    <row r="1550">
      <c r="A1550" s="2" t="s">
        <v>3337</v>
      </c>
      <c r="B1550" s="3"/>
      <c r="C1550" s="4">
        <v>35423.98055555556</v>
      </c>
      <c r="D1550" s="5">
        <v>35517.0</v>
      </c>
    </row>
    <row r="1551">
      <c r="A1551" s="2" t="s">
        <v>3338</v>
      </c>
      <c r="B1551" s="3"/>
      <c r="C1551" s="4">
        <v>35423.98055555556</v>
      </c>
      <c r="D1551" s="5">
        <v>56067.0</v>
      </c>
    </row>
    <row r="1552">
      <c r="A1552" s="2" t="s">
        <v>3339</v>
      </c>
      <c r="B1552" s="3"/>
      <c r="C1552" s="4">
        <v>35423.98055555556</v>
      </c>
      <c r="D1552" s="5">
        <v>41543.0</v>
      </c>
    </row>
    <row r="1553">
      <c r="A1553" s="2" t="s">
        <v>3340</v>
      </c>
      <c r="B1553" s="3"/>
      <c r="C1553" s="4">
        <v>35423.98055555556</v>
      </c>
      <c r="D1553" s="5">
        <v>41120.0</v>
      </c>
    </row>
    <row r="1554">
      <c r="A1554" s="2" t="s">
        <v>3341</v>
      </c>
      <c r="B1554" s="3"/>
      <c r="C1554" s="4">
        <v>35423.98055555556</v>
      </c>
      <c r="D1554" s="5">
        <v>15400.0</v>
      </c>
    </row>
    <row r="1555">
      <c r="A1555" s="2" t="s">
        <v>3342</v>
      </c>
      <c r="B1555" s="3"/>
      <c r="C1555" s="4">
        <v>35423.98055555556</v>
      </c>
      <c r="D1555" s="5">
        <v>17974.0</v>
      </c>
    </row>
    <row r="1556">
      <c r="A1556" s="2" t="s">
        <v>3343</v>
      </c>
      <c r="B1556" s="3"/>
      <c r="C1556" s="4">
        <v>35423.98055555556</v>
      </c>
      <c r="D1556" s="5">
        <v>38042.0</v>
      </c>
    </row>
    <row r="1557">
      <c r="A1557" s="2" t="s">
        <v>3344</v>
      </c>
      <c r="B1557" s="3"/>
      <c r="C1557" s="4">
        <v>35423.98055555556</v>
      </c>
      <c r="D1557" s="5">
        <v>35691.0</v>
      </c>
    </row>
    <row r="1558">
      <c r="A1558" s="2" t="s">
        <v>3345</v>
      </c>
      <c r="B1558" s="3"/>
      <c r="C1558" s="4">
        <v>35423.98055555556</v>
      </c>
      <c r="D1558" s="5">
        <v>35782.0</v>
      </c>
    </row>
    <row r="1559">
      <c r="A1559" s="2" t="s">
        <v>3346</v>
      </c>
      <c r="B1559" s="3"/>
      <c r="C1559" s="4">
        <v>35423.98055555556</v>
      </c>
      <c r="D1559" s="5">
        <v>31616.0</v>
      </c>
    </row>
    <row r="1560">
      <c r="A1560" s="2" t="s">
        <v>3347</v>
      </c>
      <c r="B1560" s="3"/>
      <c r="C1560" s="4">
        <v>35423.98055555556</v>
      </c>
      <c r="D1560" s="5">
        <v>166723.0</v>
      </c>
    </row>
    <row r="1561">
      <c r="A1561" s="2" t="s">
        <v>3348</v>
      </c>
      <c r="B1561" s="3"/>
      <c r="C1561" s="4">
        <v>35423.98055555556</v>
      </c>
      <c r="D1561" s="5">
        <v>105246.0</v>
      </c>
    </row>
    <row r="1562">
      <c r="A1562" s="2" t="s">
        <v>3349</v>
      </c>
      <c r="B1562" s="3"/>
      <c r="C1562" s="4">
        <v>35423.98055555556</v>
      </c>
      <c r="D1562" s="5">
        <v>61390.0</v>
      </c>
    </row>
    <row r="1563">
      <c r="A1563" s="2" t="s">
        <v>3350</v>
      </c>
      <c r="B1563" s="3"/>
      <c r="C1563" s="4">
        <v>35423.98055555556</v>
      </c>
      <c r="D1563" s="5">
        <v>61404.0</v>
      </c>
    </row>
    <row r="1564">
      <c r="A1564" s="2" t="s">
        <v>3351</v>
      </c>
      <c r="B1564" s="3"/>
      <c r="C1564" s="4">
        <v>35423.98055555556</v>
      </c>
      <c r="D1564" s="5">
        <v>71724.0</v>
      </c>
    </row>
    <row r="1565">
      <c r="A1565" s="2" t="s">
        <v>3352</v>
      </c>
      <c r="B1565" s="3"/>
      <c r="C1565" s="4">
        <v>35423.98055555556</v>
      </c>
      <c r="D1565" s="5">
        <v>72449.0</v>
      </c>
    </row>
    <row r="1566">
      <c r="A1566" s="2" t="s">
        <v>3353</v>
      </c>
      <c r="B1566" s="3"/>
      <c r="C1566" s="4">
        <v>35423.98055555556</v>
      </c>
      <c r="D1566" s="5">
        <v>72447.0</v>
      </c>
    </row>
    <row r="1567">
      <c r="A1567" s="2" t="s">
        <v>3354</v>
      </c>
      <c r="B1567" s="3"/>
      <c r="C1567" s="4">
        <v>35423.98055555556</v>
      </c>
      <c r="D1567" s="5">
        <v>72450.0</v>
      </c>
    </row>
    <row r="1568">
      <c r="A1568" s="2" t="s">
        <v>3355</v>
      </c>
      <c r="B1568" s="3"/>
      <c r="C1568" s="4">
        <v>35423.98055555556</v>
      </c>
      <c r="D1568" s="5">
        <v>116788.0</v>
      </c>
    </row>
    <row r="1569">
      <c r="A1569" s="2" t="s">
        <v>3356</v>
      </c>
      <c r="B1569" s="3"/>
      <c r="C1569" s="4">
        <v>35423.98055555556</v>
      </c>
      <c r="D1569" s="5">
        <v>116777.0</v>
      </c>
    </row>
    <row r="1570">
      <c r="A1570" s="2" t="s">
        <v>3357</v>
      </c>
      <c r="B1570" s="3"/>
      <c r="C1570" s="4">
        <v>35423.98055555556</v>
      </c>
      <c r="D1570" s="5">
        <v>64694.0</v>
      </c>
    </row>
    <row r="1571">
      <c r="A1571" s="2" t="s">
        <v>3358</v>
      </c>
      <c r="B1571" s="3"/>
      <c r="C1571" s="4">
        <v>35423.98055555556</v>
      </c>
      <c r="D1571" s="5">
        <v>64837.0</v>
      </c>
    </row>
    <row r="1572">
      <c r="A1572" s="2" t="s">
        <v>3359</v>
      </c>
      <c r="B1572" s="3"/>
      <c r="C1572" s="4">
        <v>35423.98055555556</v>
      </c>
      <c r="D1572" s="5">
        <v>35691.0</v>
      </c>
    </row>
    <row r="1573">
      <c r="A1573" s="2" t="s">
        <v>3360</v>
      </c>
      <c r="B1573" s="3"/>
      <c r="C1573" s="4">
        <v>35423.98055555556</v>
      </c>
      <c r="D1573" s="5">
        <v>85553.0</v>
      </c>
    </row>
    <row r="1574">
      <c r="A1574" s="2" t="s">
        <v>3361</v>
      </c>
      <c r="B1574" s="3"/>
      <c r="C1574" s="4">
        <v>35423.98055555556</v>
      </c>
      <c r="D1574" s="5">
        <v>35948.0</v>
      </c>
    </row>
    <row r="1575">
      <c r="A1575" s="2" t="s">
        <v>3362</v>
      </c>
      <c r="B1575" s="3"/>
      <c r="C1575" s="4">
        <v>35423.98055555556</v>
      </c>
      <c r="D1575" s="5">
        <v>137927.0</v>
      </c>
    </row>
    <row r="1576">
      <c r="A1576" s="2" t="s">
        <v>3363</v>
      </c>
      <c r="B1576" s="3"/>
      <c r="C1576" s="4">
        <v>35423.98055555556</v>
      </c>
      <c r="D1576" s="5">
        <v>47796.0</v>
      </c>
    </row>
    <row r="1577">
      <c r="A1577" s="2" t="s">
        <v>3364</v>
      </c>
      <c r="B1577" s="3"/>
      <c r="C1577" s="4">
        <v>35423.98055555556</v>
      </c>
      <c r="D1577" s="5">
        <v>46480.0</v>
      </c>
    </row>
    <row r="1578">
      <c r="A1578" s="2" t="s">
        <v>3365</v>
      </c>
      <c r="B1578" s="3"/>
      <c r="C1578" s="4">
        <v>35423.98055555556</v>
      </c>
      <c r="D1578" s="5">
        <v>46200.0</v>
      </c>
    </row>
    <row r="1579">
      <c r="A1579" s="2" t="s">
        <v>3366</v>
      </c>
      <c r="B1579" s="3"/>
      <c r="C1579" s="4">
        <v>35423.98055555556</v>
      </c>
      <c r="D1579" s="5">
        <v>159323.0</v>
      </c>
    </row>
    <row r="1580">
      <c r="A1580" s="2" t="s">
        <v>3367</v>
      </c>
      <c r="B1580" s="3"/>
      <c r="C1580" s="4">
        <v>35423.98055555556</v>
      </c>
      <c r="D1580" s="5">
        <v>160827.0</v>
      </c>
    </row>
    <row r="1581">
      <c r="A1581" s="2" t="s">
        <v>3368</v>
      </c>
      <c r="B1581" s="3"/>
      <c r="C1581" s="4">
        <v>35423.98055555556</v>
      </c>
      <c r="D1581" s="5">
        <v>87103.0</v>
      </c>
    </row>
    <row r="1582">
      <c r="A1582" s="2" t="s">
        <v>3369</v>
      </c>
      <c r="B1582" s="3"/>
      <c r="C1582" s="4">
        <v>35423.98055555556</v>
      </c>
      <c r="D1582" s="5">
        <v>62697.0</v>
      </c>
    </row>
    <row r="1583">
      <c r="A1583" s="2" t="s">
        <v>3370</v>
      </c>
      <c r="B1583" s="3"/>
      <c r="C1583" s="4">
        <v>35423.98055555556</v>
      </c>
      <c r="D1583" s="5">
        <v>83603.0</v>
      </c>
    </row>
    <row r="1584">
      <c r="A1584" s="2" t="s">
        <v>3371</v>
      </c>
      <c r="B1584" s="3"/>
      <c r="C1584" s="4">
        <v>35423.98055555556</v>
      </c>
      <c r="D1584" s="5">
        <v>88342.0</v>
      </c>
    </row>
    <row r="1585">
      <c r="A1585" s="2" t="s">
        <v>3372</v>
      </c>
      <c r="B1585" s="3"/>
      <c r="C1585" s="4">
        <v>35423.98055555556</v>
      </c>
      <c r="D1585" s="5">
        <v>88638.0</v>
      </c>
    </row>
    <row r="1586">
      <c r="A1586" s="2" t="s">
        <v>3373</v>
      </c>
      <c r="B1586" s="3"/>
      <c r="C1586" s="4">
        <v>35423.98055555556</v>
      </c>
      <c r="D1586" s="5">
        <v>461025.0</v>
      </c>
    </row>
    <row r="1587">
      <c r="A1587" s="2" t="s">
        <v>3374</v>
      </c>
      <c r="B1587" s="3"/>
      <c r="C1587" s="4">
        <v>35423.98055555556</v>
      </c>
      <c r="D1587" s="5">
        <v>129562.0</v>
      </c>
    </row>
    <row r="1588">
      <c r="A1588" s="2" t="s">
        <v>3375</v>
      </c>
      <c r="B1588" s="3"/>
      <c r="C1588" s="4">
        <v>35423.98055555556</v>
      </c>
      <c r="D1588" s="5">
        <v>123714.0</v>
      </c>
    </row>
    <row r="1589">
      <c r="A1589" s="2" t="s">
        <v>3376</v>
      </c>
      <c r="B1589" s="3"/>
      <c r="C1589" s="4">
        <v>35423.98055555556</v>
      </c>
      <c r="D1589" s="5">
        <v>17089.0</v>
      </c>
    </row>
    <row r="1590">
      <c r="A1590" s="2" t="s">
        <v>3377</v>
      </c>
      <c r="B1590" s="3"/>
      <c r="C1590" s="4">
        <v>35423.98055555556</v>
      </c>
      <c r="D1590" s="5">
        <v>23167.0</v>
      </c>
    </row>
    <row r="1591">
      <c r="A1591" s="2" t="s">
        <v>3378</v>
      </c>
      <c r="B1591" s="3"/>
      <c r="C1591" s="4">
        <v>35423.98055555556</v>
      </c>
      <c r="D1591" s="5">
        <v>208383.0</v>
      </c>
    </row>
    <row r="1592">
      <c r="A1592" s="2" t="s">
        <v>3379</v>
      </c>
      <c r="B1592" s="3"/>
      <c r="C1592" s="4">
        <v>35423.98055555556</v>
      </c>
      <c r="D1592" s="5">
        <v>34939.0</v>
      </c>
    </row>
    <row r="1593">
      <c r="A1593" s="2" t="s">
        <v>3380</v>
      </c>
      <c r="B1593" s="3"/>
      <c r="C1593" s="4">
        <v>35423.98055555556</v>
      </c>
      <c r="D1593" s="5">
        <v>31637.0</v>
      </c>
    </row>
    <row r="1594">
      <c r="A1594" s="2" t="s">
        <v>3381</v>
      </c>
      <c r="B1594" s="3"/>
      <c r="C1594" s="4">
        <v>35423.98055555556</v>
      </c>
      <c r="D1594" s="5">
        <v>42810.0</v>
      </c>
    </row>
    <row r="1595">
      <c r="A1595" s="2" t="s">
        <v>3382</v>
      </c>
      <c r="B1595" s="3"/>
      <c r="C1595" s="4">
        <v>35423.98055555556</v>
      </c>
      <c r="D1595" s="5">
        <v>42535.0</v>
      </c>
    </row>
    <row r="1596">
      <c r="A1596" s="2" t="s">
        <v>3383</v>
      </c>
      <c r="B1596" s="3"/>
      <c r="C1596" s="4">
        <v>35423.98055555556</v>
      </c>
      <c r="D1596" s="5">
        <v>85751.0</v>
      </c>
    </row>
    <row r="1597">
      <c r="A1597" s="2" t="s">
        <v>3384</v>
      </c>
      <c r="B1597" s="3"/>
      <c r="C1597" s="4">
        <v>35423.98055555556</v>
      </c>
      <c r="D1597" s="5">
        <v>87479.0</v>
      </c>
    </row>
    <row r="1598">
      <c r="A1598" s="2" t="s">
        <v>3385</v>
      </c>
      <c r="B1598" s="3"/>
      <c r="C1598" s="4">
        <v>35423.98055555556</v>
      </c>
      <c r="D1598" s="5">
        <v>86174.0</v>
      </c>
    </row>
    <row r="1599">
      <c r="A1599" s="2" t="s">
        <v>3386</v>
      </c>
      <c r="B1599" s="3"/>
      <c r="C1599" s="4">
        <v>35423.98055555556</v>
      </c>
      <c r="D1599" s="5">
        <v>32852.0</v>
      </c>
    </row>
    <row r="1600">
      <c r="A1600" s="2" t="s">
        <v>3387</v>
      </c>
      <c r="B1600" s="3"/>
      <c r="C1600" s="4">
        <v>35423.98055555556</v>
      </c>
      <c r="D1600" s="5">
        <v>72458.0</v>
      </c>
    </row>
    <row r="1601">
      <c r="A1601" s="2" t="s">
        <v>3388</v>
      </c>
      <c r="B1601" s="3"/>
      <c r="C1601" s="4">
        <v>35423.98055555556</v>
      </c>
      <c r="D1601" s="5">
        <v>72459.0</v>
      </c>
    </row>
    <row r="1602">
      <c r="A1602" s="2" t="s">
        <v>3389</v>
      </c>
      <c r="B1602" s="3"/>
      <c r="C1602" s="4">
        <v>35423.98055555556</v>
      </c>
      <c r="D1602" s="5">
        <v>75038.0</v>
      </c>
    </row>
    <row r="1603">
      <c r="A1603" s="2" t="s">
        <v>3390</v>
      </c>
      <c r="B1603" s="3"/>
      <c r="C1603" s="4">
        <v>35423.98055555556</v>
      </c>
      <c r="D1603" s="5">
        <v>75567.0</v>
      </c>
    </row>
    <row r="1604">
      <c r="A1604" s="2" t="s">
        <v>3391</v>
      </c>
      <c r="B1604" s="3"/>
      <c r="C1604" s="4">
        <v>35423.98055555556</v>
      </c>
      <c r="D1604" s="5">
        <v>66262.0</v>
      </c>
    </row>
    <row r="1605">
      <c r="A1605" s="2" t="s">
        <v>3392</v>
      </c>
      <c r="B1605" s="3"/>
      <c r="C1605" s="4">
        <v>35423.98055555556</v>
      </c>
      <c r="D1605" s="5">
        <v>36476.0</v>
      </c>
    </row>
    <row r="1606">
      <c r="A1606" s="2" t="s">
        <v>3393</v>
      </c>
      <c r="B1606" s="3"/>
      <c r="C1606" s="4">
        <v>35423.98055555556</v>
      </c>
      <c r="D1606" s="5">
        <v>134098.0</v>
      </c>
    </row>
    <row r="1607">
      <c r="A1607" s="2" t="s">
        <v>3394</v>
      </c>
      <c r="B1607" s="3"/>
      <c r="C1607" s="4">
        <v>35423.98055555556</v>
      </c>
      <c r="D1607" s="5">
        <v>135000.0</v>
      </c>
    </row>
    <row r="1608">
      <c r="A1608" s="2" t="s">
        <v>3395</v>
      </c>
      <c r="B1608" s="3"/>
      <c r="C1608" s="4">
        <v>35423.98055555556</v>
      </c>
      <c r="D1608" s="5">
        <v>135415.0</v>
      </c>
    </row>
    <row r="1609">
      <c r="A1609" s="2" t="s">
        <v>3396</v>
      </c>
      <c r="B1609" s="3"/>
      <c r="C1609" s="4">
        <v>35423.98055555556</v>
      </c>
      <c r="D1609" s="5">
        <v>133994.0</v>
      </c>
    </row>
    <row r="1610">
      <c r="A1610" s="2" t="s">
        <v>3397</v>
      </c>
      <c r="B1610" s="3"/>
      <c r="C1610" s="4">
        <v>35423.98055555556</v>
      </c>
      <c r="D1610" s="5">
        <v>134621.0</v>
      </c>
    </row>
    <row r="1611">
      <c r="A1611" s="2" t="s">
        <v>3398</v>
      </c>
      <c r="B1611" s="3"/>
      <c r="C1611" s="4">
        <v>35423.98055555556</v>
      </c>
      <c r="D1611" s="5">
        <v>67873.0</v>
      </c>
    </row>
    <row r="1612">
      <c r="A1612" s="2" t="s">
        <v>3399</v>
      </c>
      <c r="B1612" s="3"/>
      <c r="C1612" s="4">
        <v>35423.98055555556</v>
      </c>
      <c r="D1612" s="5">
        <v>61084.0</v>
      </c>
    </row>
    <row r="1613">
      <c r="A1613" s="2" t="s">
        <v>3400</v>
      </c>
      <c r="B1613" s="3"/>
      <c r="C1613" s="4">
        <v>35423.98055555556</v>
      </c>
      <c r="D1613" s="5">
        <v>50990.0</v>
      </c>
    </row>
    <row r="1614">
      <c r="A1614" s="2" t="s">
        <v>3401</v>
      </c>
      <c r="B1614" s="3"/>
      <c r="C1614" s="4">
        <v>35423.98055555556</v>
      </c>
      <c r="D1614" s="5">
        <v>63064.0</v>
      </c>
    </row>
    <row r="1615">
      <c r="A1615" s="2" t="s">
        <v>3402</v>
      </c>
      <c r="B1615" s="3"/>
      <c r="C1615" s="4">
        <v>35423.98055555556</v>
      </c>
      <c r="D1615" s="5">
        <v>61510.0</v>
      </c>
    </row>
    <row r="1616">
      <c r="A1616" s="2" t="s">
        <v>3403</v>
      </c>
      <c r="B1616" s="3"/>
      <c r="C1616" s="4">
        <v>35423.98055555556</v>
      </c>
      <c r="D1616" s="5">
        <v>80966.0</v>
      </c>
    </row>
    <row r="1617">
      <c r="A1617" s="2" t="s">
        <v>3404</v>
      </c>
      <c r="B1617" s="3"/>
      <c r="C1617" s="4">
        <v>35423.98055555556</v>
      </c>
      <c r="D1617" s="5">
        <v>79917.0</v>
      </c>
    </row>
    <row r="1618">
      <c r="A1618" s="2" t="s">
        <v>3405</v>
      </c>
      <c r="B1618" s="3"/>
      <c r="C1618" s="4">
        <v>35423.98055555556</v>
      </c>
      <c r="D1618" s="5">
        <v>481722.0</v>
      </c>
    </row>
    <row r="1619">
      <c r="A1619" s="2" t="s">
        <v>3406</v>
      </c>
      <c r="B1619" s="3"/>
      <c r="C1619" s="4">
        <v>35423.98055555556</v>
      </c>
      <c r="D1619" s="5">
        <v>194577.0</v>
      </c>
    </row>
    <row r="1620">
      <c r="A1620" s="2" t="s">
        <v>3407</v>
      </c>
      <c r="B1620" s="3"/>
      <c r="C1620" s="4">
        <v>35423.98055555556</v>
      </c>
      <c r="D1620" s="5">
        <v>111142.0</v>
      </c>
    </row>
    <row r="1621">
      <c r="A1621" s="2" t="s">
        <v>3408</v>
      </c>
      <c r="B1621" s="3"/>
      <c r="C1621" s="4">
        <v>35423.98055555556</v>
      </c>
      <c r="D1621" s="5">
        <v>97292.0</v>
      </c>
    </row>
    <row r="1622">
      <c r="A1622" s="2" t="s">
        <v>3409</v>
      </c>
      <c r="B1622" s="3"/>
      <c r="C1622" s="4">
        <v>35423.98055555556</v>
      </c>
      <c r="D1622" s="5">
        <v>114275.0</v>
      </c>
    </row>
    <row r="1623">
      <c r="A1623" s="2" t="s">
        <v>3410</v>
      </c>
      <c r="B1623" s="3"/>
      <c r="C1623" s="4">
        <v>35423.98055555556</v>
      </c>
      <c r="D1623" s="5">
        <v>89850.0</v>
      </c>
    </row>
    <row r="1624">
      <c r="A1624" s="2" t="s">
        <v>3411</v>
      </c>
      <c r="B1624" s="3"/>
      <c r="C1624" s="4">
        <v>35423.98055555556</v>
      </c>
      <c r="D1624" s="5">
        <v>160419.0</v>
      </c>
    </row>
    <row r="1625">
      <c r="A1625" s="2" t="s">
        <v>3412</v>
      </c>
      <c r="B1625" s="3"/>
      <c r="C1625" s="4">
        <v>35423.98055555556</v>
      </c>
      <c r="D1625" s="5">
        <v>287124.0</v>
      </c>
    </row>
    <row r="1626">
      <c r="A1626" s="2" t="s">
        <v>3413</v>
      </c>
      <c r="B1626" s="3"/>
      <c r="C1626" s="4">
        <v>35423.98055555556</v>
      </c>
      <c r="D1626" s="5">
        <v>302308.0</v>
      </c>
    </row>
    <row r="1627">
      <c r="A1627" s="2" t="s">
        <v>3414</v>
      </c>
      <c r="B1627" s="3"/>
      <c r="C1627" s="4">
        <v>35423.98055555556</v>
      </c>
      <c r="D1627" s="5">
        <v>49867.0</v>
      </c>
    </row>
    <row r="1628">
      <c r="A1628" s="2" t="s">
        <v>3415</v>
      </c>
      <c r="B1628" s="3"/>
      <c r="C1628" s="4">
        <v>35423.98055555556</v>
      </c>
      <c r="D1628" s="5">
        <v>95985.0</v>
      </c>
    </row>
    <row r="1629">
      <c r="A1629" s="2" t="s">
        <v>3416</v>
      </c>
      <c r="B1629" s="3"/>
      <c r="C1629" s="4">
        <v>35423.98055555556</v>
      </c>
      <c r="D1629" s="5">
        <v>129605.0</v>
      </c>
    </row>
    <row r="1630">
      <c r="A1630" s="2" t="s">
        <v>3417</v>
      </c>
      <c r="B1630" s="3"/>
      <c r="C1630" s="4">
        <v>35423.98055555556</v>
      </c>
      <c r="D1630" s="5">
        <v>43101.0</v>
      </c>
    </row>
    <row r="1631">
      <c r="A1631" s="2" t="s">
        <v>3418</v>
      </c>
      <c r="B1631" s="3"/>
      <c r="C1631" s="4">
        <v>35423.98055555556</v>
      </c>
      <c r="D1631" s="5">
        <v>87510.0</v>
      </c>
    </row>
    <row r="1632">
      <c r="A1632" s="2" t="s">
        <v>3419</v>
      </c>
      <c r="B1632" s="3"/>
      <c r="C1632" s="4">
        <v>35423.98055555556</v>
      </c>
      <c r="D1632" s="5">
        <v>41811.0</v>
      </c>
    </row>
    <row r="1633">
      <c r="A1633" s="2" t="s">
        <v>3420</v>
      </c>
      <c r="B1633" s="3"/>
      <c r="C1633" s="4">
        <v>35423.98055555556</v>
      </c>
      <c r="D1633" s="5">
        <v>112407.0</v>
      </c>
    </row>
    <row r="1634">
      <c r="A1634" s="2" t="s">
        <v>3421</v>
      </c>
      <c r="B1634" s="3"/>
      <c r="C1634" s="4">
        <v>35423.98055555556</v>
      </c>
      <c r="D1634" s="5">
        <v>67152.0</v>
      </c>
    </row>
    <row r="1635">
      <c r="A1635" s="2" t="s">
        <v>3422</v>
      </c>
      <c r="B1635" s="3"/>
      <c r="C1635" s="4">
        <v>35423.98055555556</v>
      </c>
      <c r="D1635" s="5">
        <v>41282.0</v>
      </c>
    </row>
    <row r="1636">
      <c r="A1636" s="2" t="s">
        <v>3423</v>
      </c>
      <c r="B1636" s="3"/>
      <c r="C1636" s="4">
        <v>35423.98055555556</v>
      </c>
      <c r="D1636" s="5">
        <v>159565.0</v>
      </c>
    </row>
    <row r="1637">
      <c r="A1637" s="2" t="s">
        <v>3424</v>
      </c>
      <c r="B1637" s="3"/>
      <c r="C1637" s="4">
        <v>35423.98055555556</v>
      </c>
      <c r="D1637" s="5">
        <v>70019.0</v>
      </c>
    </row>
    <row r="1638">
      <c r="A1638" s="2" t="s">
        <v>3425</v>
      </c>
      <c r="B1638" s="3"/>
      <c r="C1638" s="4">
        <v>35423.98055555556</v>
      </c>
      <c r="D1638" s="5">
        <v>90787.0</v>
      </c>
    </row>
    <row r="1639">
      <c r="A1639" s="2" t="s">
        <v>3426</v>
      </c>
      <c r="B1639" s="3"/>
      <c r="C1639" s="4">
        <v>35423.98055555556</v>
      </c>
      <c r="D1639" s="5">
        <v>239839.0</v>
      </c>
    </row>
    <row r="1640">
      <c r="A1640" s="2" t="s">
        <v>3427</v>
      </c>
      <c r="B1640" s="3"/>
      <c r="C1640" s="4">
        <v>35423.98055555556</v>
      </c>
      <c r="D1640" s="5">
        <v>309939.0</v>
      </c>
    </row>
    <row r="1641">
      <c r="A1641" s="2" t="s">
        <v>3428</v>
      </c>
      <c r="B1641" s="3"/>
      <c r="C1641" s="4">
        <v>35423.98055555556</v>
      </c>
      <c r="D1641" s="5">
        <v>46110.0</v>
      </c>
    </row>
    <row r="1642">
      <c r="A1642" s="2" t="s">
        <v>3429</v>
      </c>
      <c r="B1642" s="3"/>
      <c r="C1642" s="4">
        <v>35423.98055555556</v>
      </c>
      <c r="D1642" s="5">
        <v>125714.0</v>
      </c>
    </row>
    <row r="1643">
      <c r="A1643" s="2" t="s">
        <v>3430</v>
      </c>
      <c r="B1643" s="3"/>
      <c r="C1643" s="4">
        <v>35423.98055555556</v>
      </c>
      <c r="D1643" s="5">
        <v>136096.0</v>
      </c>
    </row>
    <row r="1644">
      <c r="A1644" s="2" t="s">
        <v>3431</v>
      </c>
      <c r="B1644" s="3"/>
      <c r="C1644" s="4">
        <v>35423.98055555556</v>
      </c>
      <c r="D1644" s="5">
        <v>175366.0</v>
      </c>
    </row>
    <row r="1645">
      <c r="A1645" s="2" t="s">
        <v>3432</v>
      </c>
      <c r="B1645" s="3"/>
      <c r="C1645" s="4">
        <v>35423.98055555556</v>
      </c>
      <c r="D1645" s="5">
        <v>175344.0</v>
      </c>
    </row>
    <row r="1646">
      <c r="A1646" s="2" t="s">
        <v>3433</v>
      </c>
      <c r="B1646" s="3"/>
      <c r="C1646" s="4">
        <v>35423.98055555556</v>
      </c>
      <c r="D1646" s="5">
        <v>174969.0</v>
      </c>
    </row>
    <row r="1647">
      <c r="A1647" s="2" t="s">
        <v>3434</v>
      </c>
      <c r="B1647" s="3"/>
      <c r="C1647" s="4">
        <v>35423.98055555556</v>
      </c>
      <c r="D1647" s="5">
        <v>193704.0</v>
      </c>
    </row>
    <row r="1648">
      <c r="A1648" s="2" t="s">
        <v>3435</v>
      </c>
      <c r="B1648" s="3"/>
      <c r="C1648" s="4">
        <v>35423.98055555556</v>
      </c>
      <c r="D1648" s="5">
        <v>193684.0</v>
      </c>
    </row>
    <row r="1649">
      <c r="A1649" s="2" t="s">
        <v>3436</v>
      </c>
      <c r="B1649" s="3"/>
      <c r="C1649" s="4">
        <v>35423.98055555556</v>
      </c>
      <c r="D1649" s="5">
        <v>291035.0</v>
      </c>
    </row>
    <row r="1650">
      <c r="A1650" s="2" t="s">
        <v>3437</v>
      </c>
      <c r="B1650" s="3"/>
      <c r="C1650" s="4">
        <v>35423.98055555556</v>
      </c>
      <c r="D1650" s="5">
        <v>293747.0</v>
      </c>
    </row>
    <row r="1651">
      <c r="A1651" s="2" t="s">
        <v>3438</v>
      </c>
      <c r="B1651" s="3"/>
      <c r="C1651" s="4">
        <v>35423.98055555556</v>
      </c>
      <c r="D1651" s="5">
        <v>64799.0</v>
      </c>
    </row>
    <row r="1652">
      <c r="A1652" s="2" t="s">
        <v>3439</v>
      </c>
      <c r="B1652" s="3"/>
      <c r="C1652" s="4">
        <v>35423.98055555556</v>
      </c>
      <c r="D1652" s="5">
        <v>71970.0</v>
      </c>
    </row>
    <row r="1653">
      <c r="A1653" s="2" t="s">
        <v>3440</v>
      </c>
      <c r="B1653" s="3"/>
      <c r="C1653" s="4">
        <v>35423.98055555556</v>
      </c>
      <c r="D1653" s="5">
        <v>79116.0</v>
      </c>
    </row>
    <row r="1654">
      <c r="A1654" s="2" t="s">
        <v>3441</v>
      </c>
      <c r="B1654" s="3"/>
      <c r="C1654" s="4">
        <v>35423.98055555556</v>
      </c>
      <c r="D1654" s="5">
        <v>160560.0</v>
      </c>
    </row>
    <row r="1655">
      <c r="A1655" s="2" t="s">
        <v>3442</v>
      </c>
      <c r="B1655" s="3"/>
      <c r="C1655" s="4">
        <v>35423.98055555556</v>
      </c>
      <c r="D1655" s="5">
        <v>71203.0</v>
      </c>
    </row>
    <row r="1656">
      <c r="A1656" s="2" t="s">
        <v>3443</v>
      </c>
      <c r="B1656" s="3"/>
      <c r="C1656" s="4">
        <v>35423.98055555556</v>
      </c>
      <c r="D1656" s="5">
        <v>89476.0</v>
      </c>
    </row>
    <row r="1657">
      <c r="A1657" s="2" t="s">
        <v>3444</v>
      </c>
      <c r="B1657" s="3"/>
      <c r="C1657" s="4">
        <v>35423.98055555556</v>
      </c>
      <c r="D1657" s="5">
        <v>98813.0</v>
      </c>
    </row>
    <row r="1658">
      <c r="A1658" s="2" t="s">
        <v>3445</v>
      </c>
      <c r="B1658" s="3"/>
      <c r="C1658" s="4">
        <v>35423.98055555556</v>
      </c>
      <c r="D1658" s="5">
        <v>359917.0</v>
      </c>
    </row>
    <row r="1659">
      <c r="A1659" s="2" t="s">
        <v>3446</v>
      </c>
      <c r="B1659" s="3"/>
      <c r="C1659" s="4">
        <v>35423.98055555556</v>
      </c>
      <c r="D1659" s="5">
        <v>359897.0</v>
      </c>
    </row>
    <row r="1660">
      <c r="A1660" s="2" t="s">
        <v>3447</v>
      </c>
      <c r="B1660" s="3"/>
      <c r="C1660" s="4">
        <v>35423.98055555556</v>
      </c>
      <c r="D1660" s="5">
        <v>149791.0</v>
      </c>
    </row>
    <row r="1661">
      <c r="A1661" s="2" t="s">
        <v>3448</v>
      </c>
      <c r="B1661" s="3"/>
      <c r="C1661" s="4">
        <v>35423.98055555556</v>
      </c>
      <c r="D1661" s="5">
        <v>32166.0</v>
      </c>
    </row>
    <row r="1662">
      <c r="A1662" s="2" t="s">
        <v>3449</v>
      </c>
      <c r="B1662" s="3"/>
      <c r="C1662" s="4">
        <v>35423.98055555556</v>
      </c>
      <c r="D1662" s="5">
        <v>33116.0</v>
      </c>
    </row>
    <row r="1663">
      <c r="A1663" s="2" t="s">
        <v>3450</v>
      </c>
      <c r="B1663" s="3"/>
      <c r="C1663" s="4">
        <v>35423.98055555556</v>
      </c>
      <c r="D1663" s="5">
        <v>67826.0</v>
      </c>
    </row>
    <row r="1664">
      <c r="A1664" s="2" t="s">
        <v>3451</v>
      </c>
      <c r="B1664" s="3"/>
      <c r="C1664" s="4">
        <v>35423.98055555556</v>
      </c>
      <c r="D1664" s="5">
        <v>66314.0</v>
      </c>
    </row>
    <row r="1665">
      <c r="A1665" s="2" t="s">
        <v>3452</v>
      </c>
      <c r="B1665" s="3"/>
      <c r="C1665" s="4">
        <v>35423.98055555556</v>
      </c>
      <c r="D1665" s="5">
        <v>91824.0</v>
      </c>
    </row>
    <row r="1666">
      <c r="A1666" s="2" t="s">
        <v>3453</v>
      </c>
      <c r="B1666" s="3"/>
      <c r="C1666" s="4">
        <v>35423.98055555556</v>
      </c>
      <c r="D1666" s="5">
        <v>86641.0</v>
      </c>
    </row>
    <row r="1667">
      <c r="A1667" s="2" t="s">
        <v>3454</v>
      </c>
      <c r="B1667" s="3"/>
      <c r="C1667" s="4">
        <v>35423.98055555556</v>
      </c>
      <c r="D1667" s="5">
        <v>69708.0</v>
      </c>
    </row>
    <row r="1668">
      <c r="A1668" s="2" t="s">
        <v>3455</v>
      </c>
      <c r="B1668" s="3"/>
      <c r="C1668" s="4">
        <v>35423.98055555556</v>
      </c>
      <c r="D1668" s="5">
        <v>85253.0</v>
      </c>
    </row>
    <row r="1669">
      <c r="A1669" s="2" t="s">
        <v>3456</v>
      </c>
      <c r="B1669" s="3"/>
      <c r="C1669" s="4">
        <v>35423.98055555556</v>
      </c>
      <c r="D1669" s="5">
        <v>32731.0</v>
      </c>
    </row>
    <row r="1670">
      <c r="A1670" s="2" t="s">
        <v>3457</v>
      </c>
      <c r="B1670" s="3"/>
      <c r="C1670" s="4">
        <v>35423.98055555556</v>
      </c>
      <c r="D1670" s="5">
        <v>160929.0</v>
      </c>
    </row>
    <row r="1671">
      <c r="A1671" s="2" t="s">
        <v>3458</v>
      </c>
      <c r="B1671" s="3"/>
      <c r="C1671" s="4">
        <v>35423.98055555556</v>
      </c>
      <c r="D1671" s="5">
        <v>160801.0</v>
      </c>
    </row>
    <row r="1672">
      <c r="A1672" s="2" t="s">
        <v>3459</v>
      </c>
      <c r="B1672" s="3"/>
      <c r="C1672" s="4">
        <v>35423.98055555556</v>
      </c>
      <c r="D1672" s="5">
        <v>83521.0</v>
      </c>
    </row>
    <row r="1673">
      <c r="A1673" s="2" t="s">
        <v>3460</v>
      </c>
      <c r="B1673" s="3"/>
      <c r="C1673" s="4">
        <v>35423.98055555556</v>
      </c>
      <c r="D1673" s="5">
        <v>322450.0</v>
      </c>
    </row>
    <row r="1674">
      <c r="A1674" s="2" t="s">
        <v>3461</v>
      </c>
      <c r="B1674" s="3"/>
      <c r="C1674" s="4">
        <v>35423.98055555556</v>
      </c>
      <c r="D1674" s="5">
        <v>168062.0</v>
      </c>
    </row>
    <row r="1675">
      <c r="A1675" s="2" t="s">
        <v>3462</v>
      </c>
      <c r="B1675" s="3"/>
      <c r="C1675" s="4">
        <v>35423.98055555556</v>
      </c>
      <c r="D1675" s="5">
        <v>81588.0</v>
      </c>
    </row>
    <row r="1676">
      <c r="A1676" s="2" t="s">
        <v>3463</v>
      </c>
      <c r="B1676" s="3"/>
      <c r="C1676" s="4">
        <v>35423.98055555556</v>
      </c>
      <c r="D1676" s="5">
        <v>58650.0</v>
      </c>
    </row>
    <row r="1677">
      <c r="A1677" s="2" t="s">
        <v>3464</v>
      </c>
      <c r="B1677" s="3"/>
      <c r="C1677" s="4">
        <v>35423.98055555556</v>
      </c>
      <c r="D1677" s="5">
        <v>20733.0</v>
      </c>
    </row>
    <row r="1678">
      <c r="A1678" s="2" t="s">
        <v>3465</v>
      </c>
      <c r="B1678" s="3"/>
      <c r="C1678" s="4">
        <v>35423.98055555556</v>
      </c>
      <c r="D1678" s="5">
        <v>168011.0</v>
      </c>
    </row>
    <row r="1679">
      <c r="A1679" s="2" t="s">
        <v>3466</v>
      </c>
      <c r="B1679" s="3"/>
      <c r="C1679" s="4">
        <v>35423.98055555556</v>
      </c>
      <c r="D1679" s="5">
        <v>83225.0</v>
      </c>
    </row>
    <row r="1680">
      <c r="A1680" s="2" t="s">
        <v>3467</v>
      </c>
      <c r="B1680" s="3"/>
      <c r="C1680" s="4">
        <v>35423.98055555556</v>
      </c>
      <c r="D1680" s="5">
        <v>22648.0</v>
      </c>
    </row>
    <row r="1681">
      <c r="A1681" s="2" t="s">
        <v>3468</v>
      </c>
      <c r="B1681" s="3"/>
      <c r="C1681" s="4">
        <v>35423.98055555556</v>
      </c>
      <c r="D1681" s="5">
        <v>22646.0</v>
      </c>
    </row>
    <row r="1682">
      <c r="A1682" s="2" t="s">
        <v>3469</v>
      </c>
      <c r="B1682" s="3"/>
      <c r="C1682" s="4">
        <v>35423.98055555556</v>
      </c>
      <c r="D1682" s="5">
        <v>23187.0</v>
      </c>
    </row>
    <row r="1683">
      <c r="A1683" s="2" t="s">
        <v>3470</v>
      </c>
      <c r="B1683" s="3"/>
      <c r="C1683" s="4">
        <v>35423.98055555556</v>
      </c>
      <c r="D1683" s="5">
        <v>87419.0</v>
      </c>
    </row>
    <row r="1684">
      <c r="A1684" s="2" t="s">
        <v>3471</v>
      </c>
      <c r="B1684" s="3"/>
      <c r="C1684" s="4">
        <v>35423.98055555556</v>
      </c>
      <c r="D1684" s="5">
        <v>276545.0</v>
      </c>
    </row>
    <row r="1685">
      <c r="A1685" s="2" t="s">
        <v>3472</v>
      </c>
      <c r="B1685" s="3"/>
      <c r="C1685" s="4">
        <v>35423.98055555556</v>
      </c>
      <c r="D1685" s="5">
        <v>215120.0</v>
      </c>
    </row>
    <row r="1686">
      <c r="A1686" s="2" t="s">
        <v>3473</v>
      </c>
      <c r="B1686" s="3"/>
      <c r="C1686" s="4">
        <v>35423.98055555556</v>
      </c>
      <c r="D1686" s="5">
        <v>36975.0</v>
      </c>
    </row>
    <row r="1687">
      <c r="A1687" s="2" t="s">
        <v>3474</v>
      </c>
      <c r="B1687" s="3"/>
      <c r="C1687" s="4">
        <v>35423.98055555556</v>
      </c>
      <c r="D1687" s="5">
        <v>13203.0</v>
      </c>
    </row>
    <row r="1688">
      <c r="A1688" s="2" t="s">
        <v>3475</v>
      </c>
      <c r="B1688" s="3"/>
      <c r="C1688" s="4">
        <v>35423.98055555556</v>
      </c>
      <c r="D1688" s="5">
        <v>42544.0</v>
      </c>
    </row>
    <row r="1689">
      <c r="A1689" s="2" t="s">
        <v>3476</v>
      </c>
      <c r="B1689" s="3"/>
      <c r="C1689" s="4">
        <v>35423.98055555556</v>
      </c>
      <c r="D1689" s="5">
        <v>251892.0</v>
      </c>
    </row>
    <row r="1690">
      <c r="A1690" s="2" t="s">
        <v>3477</v>
      </c>
      <c r="B1690" s="3"/>
      <c r="C1690" s="4">
        <v>35423.98055555556</v>
      </c>
      <c r="D1690" s="5">
        <v>53513.0</v>
      </c>
    </row>
    <row r="1691">
      <c r="A1691" s="2" t="s">
        <v>3478</v>
      </c>
      <c r="B1691" s="3"/>
      <c r="C1691" s="4">
        <v>35423.98055555556</v>
      </c>
      <c r="D1691" s="5">
        <v>54812.0</v>
      </c>
    </row>
    <row r="1692">
      <c r="A1692" s="2" t="s">
        <v>3479</v>
      </c>
      <c r="B1692" s="3"/>
      <c r="C1692" s="4">
        <v>35423.98055555556</v>
      </c>
      <c r="D1692" s="5">
        <v>165490.0</v>
      </c>
    </row>
    <row r="1693">
      <c r="A1693" s="2" t="s">
        <v>3480</v>
      </c>
      <c r="B1693" s="3"/>
      <c r="C1693" s="4">
        <v>35423.98055555556</v>
      </c>
      <c r="D1693" s="5">
        <v>76535.0</v>
      </c>
    </row>
    <row r="1694">
      <c r="A1694" s="2" t="s">
        <v>3481</v>
      </c>
      <c r="B1694" s="3"/>
      <c r="C1694" s="4">
        <v>35423.98055555556</v>
      </c>
      <c r="D1694" s="5">
        <v>55582.0</v>
      </c>
    </row>
    <row r="1695">
      <c r="A1695" s="2" t="s">
        <v>3482</v>
      </c>
      <c r="B1695" s="3"/>
      <c r="C1695" s="4">
        <v>35423.98055555556</v>
      </c>
      <c r="D1695" s="5">
        <v>64385.0</v>
      </c>
    </row>
    <row r="1696">
      <c r="A1696" s="2" t="s">
        <v>3483</v>
      </c>
      <c r="B1696" s="3"/>
      <c r="C1696" s="4">
        <v>35423.98055555556</v>
      </c>
      <c r="D1696" s="5">
        <v>50145.0</v>
      </c>
    </row>
    <row r="1697">
      <c r="A1697" s="2" t="s">
        <v>3484</v>
      </c>
      <c r="B1697" s="3"/>
      <c r="C1697" s="4">
        <v>35423.98055555556</v>
      </c>
      <c r="D1697" s="5">
        <v>97986.0</v>
      </c>
    </row>
    <row r="1698">
      <c r="A1698" s="2" t="s">
        <v>3485</v>
      </c>
      <c r="B1698" s="3"/>
      <c r="C1698" s="4">
        <v>35423.98055555556</v>
      </c>
      <c r="D1698" s="5">
        <v>21117.0</v>
      </c>
    </row>
    <row r="1699">
      <c r="A1699" s="2" t="s">
        <v>3486</v>
      </c>
      <c r="B1699" s="3"/>
      <c r="C1699" s="4">
        <v>35423.98055555556</v>
      </c>
      <c r="D1699" s="5">
        <v>22000.0</v>
      </c>
    </row>
    <row r="1700">
      <c r="A1700" s="2" t="s">
        <v>3487</v>
      </c>
      <c r="B1700" s="3"/>
      <c r="C1700" s="4">
        <v>35423.98055555556</v>
      </c>
      <c r="D1700" s="5">
        <v>22026.0</v>
      </c>
    </row>
    <row r="1701">
      <c r="A1701" s="2" t="s">
        <v>3488</v>
      </c>
      <c r="B1701" s="3"/>
      <c r="C1701" s="4">
        <v>35423.98055555556</v>
      </c>
      <c r="D1701" s="5">
        <v>12831.0</v>
      </c>
    </row>
    <row r="1702">
      <c r="A1702" s="2" t="s">
        <v>3489</v>
      </c>
      <c r="B1702" s="3"/>
      <c r="C1702" s="4">
        <v>35423.98055555556</v>
      </c>
      <c r="D1702" s="5">
        <v>60068.0</v>
      </c>
    </row>
    <row r="1703">
      <c r="A1703" s="2" t="s">
        <v>3490</v>
      </c>
      <c r="B1703" s="3"/>
      <c r="C1703" s="4">
        <v>35423.98055555556</v>
      </c>
      <c r="D1703" s="5">
        <v>116312.0</v>
      </c>
    </row>
    <row r="1704">
      <c r="A1704" s="2" t="s">
        <v>3491</v>
      </c>
      <c r="B1704" s="3"/>
      <c r="C1704" s="4">
        <v>35423.98055555556</v>
      </c>
      <c r="D1704" s="5">
        <v>110151.0</v>
      </c>
    </row>
    <row r="1705">
      <c r="A1705" s="2" t="s">
        <v>3492</v>
      </c>
      <c r="B1705" s="3"/>
      <c r="C1705" s="4">
        <v>35423.98055555556</v>
      </c>
      <c r="D1705" s="5">
        <v>78707.0</v>
      </c>
    </row>
    <row r="1706">
      <c r="A1706" s="2" t="s">
        <v>3493</v>
      </c>
      <c r="B1706" s="3"/>
      <c r="C1706" s="4">
        <v>35423.98055555556</v>
      </c>
      <c r="D1706" s="5">
        <v>108593.0</v>
      </c>
    </row>
    <row r="1707">
      <c r="A1707" s="2" t="s">
        <v>3494</v>
      </c>
      <c r="B1707" s="3"/>
      <c r="C1707" s="4">
        <v>35423.98055555556</v>
      </c>
      <c r="D1707" s="5">
        <v>37735.0</v>
      </c>
    </row>
    <row r="1708">
      <c r="A1708" s="2" t="s">
        <v>3495</v>
      </c>
      <c r="B1708" s="3"/>
      <c r="C1708" s="4">
        <v>35423.98055555556</v>
      </c>
      <c r="D1708" s="5">
        <v>69363.0</v>
      </c>
    </row>
    <row r="1709">
      <c r="A1709" s="2" t="s">
        <v>3496</v>
      </c>
      <c r="B1709" s="3"/>
      <c r="C1709" s="4">
        <v>35423.98055555556</v>
      </c>
      <c r="D1709" s="5">
        <v>69361.0</v>
      </c>
    </row>
    <row r="1710">
      <c r="A1710" s="2" t="s">
        <v>3497</v>
      </c>
      <c r="B1710" s="3"/>
      <c r="C1710" s="4">
        <v>35423.98055555556</v>
      </c>
      <c r="D1710" s="5">
        <v>91281.0</v>
      </c>
    </row>
    <row r="1711">
      <c r="A1711" s="2" t="s">
        <v>3498</v>
      </c>
      <c r="B1711" s="3"/>
      <c r="C1711" s="4">
        <v>35423.98055555556</v>
      </c>
      <c r="D1711" s="5">
        <v>96606.0</v>
      </c>
    </row>
    <row r="1712">
      <c r="A1712" s="2" t="s">
        <v>3499</v>
      </c>
      <c r="B1712" s="3"/>
      <c r="C1712" s="4">
        <v>35423.98055555556</v>
      </c>
      <c r="D1712" s="5">
        <v>96592.0</v>
      </c>
    </row>
    <row r="1713">
      <c r="A1713" s="2" t="s">
        <v>3500</v>
      </c>
      <c r="B1713" s="3"/>
      <c r="C1713" s="4">
        <v>35423.98055555556</v>
      </c>
      <c r="D1713" s="5">
        <v>75434.0</v>
      </c>
    </row>
    <row r="1714">
      <c r="A1714" s="2" t="s">
        <v>3501</v>
      </c>
      <c r="B1714" s="3"/>
      <c r="C1714" s="4">
        <v>35423.98055555556</v>
      </c>
      <c r="D1714" s="5">
        <v>75388.0</v>
      </c>
    </row>
    <row r="1715">
      <c r="A1715" s="2" t="s">
        <v>3502</v>
      </c>
      <c r="B1715" s="3"/>
      <c r="C1715" s="4">
        <v>35423.98055555556</v>
      </c>
      <c r="D1715" s="5">
        <v>72382.0</v>
      </c>
    </row>
    <row r="1716">
      <c r="A1716" s="2" t="s">
        <v>3503</v>
      </c>
      <c r="B1716" s="3"/>
      <c r="C1716" s="4">
        <v>35423.98055555556</v>
      </c>
      <c r="D1716" s="5">
        <v>56454.0</v>
      </c>
    </row>
    <row r="1717">
      <c r="A1717" s="2" t="s">
        <v>3504</v>
      </c>
      <c r="B1717" s="3"/>
      <c r="C1717" s="4">
        <v>35423.98055555556</v>
      </c>
      <c r="D1717" s="5">
        <v>46207.0</v>
      </c>
    </row>
    <row r="1718">
      <c r="A1718" s="2" t="s">
        <v>3505</v>
      </c>
      <c r="B1718" s="3"/>
      <c r="C1718" s="4">
        <v>35423.98055555556</v>
      </c>
      <c r="D1718" s="5">
        <v>257876.0</v>
      </c>
    </row>
    <row r="1719">
      <c r="A1719" s="2" t="s">
        <v>3506</v>
      </c>
      <c r="B1719" s="3"/>
      <c r="C1719" s="4">
        <v>35423.98055555556</v>
      </c>
      <c r="D1719" s="5">
        <v>47226.0</v>
      </c>
    </row>
    <row r="1720">
      <c r="A1720" s="2" t="s">
        <v>3507</v>
      </c>
      <c r="B1720" s="3"/>
      <c r="C1720" s="4">
        <v>35423.98055555556</v>
      </c>
      <c r="D1720" s="5">
        <v>151589.0</v>
      </c>
    </row>
    <row r="1721">
      <c r="A1721" s="2" t="s">
        <v>3508</v>
      </c>
      <c r="B1721" s="3"/>
      <c r="C1721" s="4">
        <v>35423.98055555556</v>
      </c>
      <c r="D1721" s="5">
        <v>171064.0</v>
      </c>
    </row>
    <row r="1722">
      <c r="A1722" s="2" t="s">
        <v>3509</v>
      </c>
      <c r="B1722" s="3"/>
      <c r="C1722" s="4">
        <v>35423.98055555556</v>
      </c>
      <c r="D1722" s="5">
        <v>98544.0</v>
      </c>
    </row>
    <row r="1723">
      <c r="A1723" s="2" t="s">
        <v>3510</v>
      </c>
      <c r="B1723" s="3"/>
      <c r="C1723" s="4">
        <v>35423.98055555556</v>
      </c>
      <c r="D1723" s="5">
        <v>97963.0</v>
      </c>
    </row>
    <row r="1724">
      <c r="A1724" s="2" t="s">
        <v>3511</v>
      </c>
      <c r="B1724" s="3"/>
      <c r="C1724" s="4">
        <v>35423.98055555556</v>
      </c>
      <c r="D1724" s="5">
        <v>173506.0</v>
      </c>
    </row>
    <row r="1725">
      <c r="A1725" s="2" t="s">
        <v>3512</v>
      </c>
      <c r="B1725" s="3"/>
      <c r="C1725" s="4">
        <v>35423.98055555556</v>
      </c>
      <c r="D1725" s="5">
        <v>100051.0</v>
      </c>
    </row>
    <row r="1726">
      <c r="A1726" s="2" t="s">
        <v>3513</v>
      </c>
      <c r="B1726" s="3"/>
      <c r="C1726" s="4">
        <v>35423.98055555556</v>
      </c>
      <c r="D1726" s="5">
        <v>49329.0</v>
      </c>
    </row>
    <row r="1727">
      <c r="A1727" s="2" t="s">
        <v>3514</v>
      </c>
      <c r="B1727" s="3"/>
      <c r="C1727" s="4">
        <v>35423.98055555556</v>
      </c>
      <c r="D1727" s="5">
        <v>17679.0</v>
      </c>
    </row>
    <row r="1728">
      <c r="A1728" s="2" t="s">
        <v>3515</v>
      </c>
      <c r="B1728" s="3"/>
      <c r="C1728" s="4">
        <v>35423.98055555556</v>
      </c>
      <c r="D1728" s="5">
        <v>5289.0</v>
      </c>
    </row>
    <row r="1729">
      <c r="A1729" s="2" t="s">
        <v>3516</v>
      </c>
      <c r="B1729" s="3"/>
      <c r="C1729" s="4">
        <v>35423.98055555556</v>
      </c>
      <c r="D1729" s="5">
        <v>61443.0</v>
      </c>
    </row>
    <row r="1730">
      <c r="A1730" s="2" t="s">
        <v>3517</v>
      </c>
      <c r="B1730" s="3"/>
      <c r="C1730" s="4">
        <v>35423.98055555556</v>
      </c>
      <c r="D1730" s="5">
        <v>31637.0</v>
      </c>
    </row>
    <row r="1731">
      <c r="A1731" s="2" t="s">
        <v>3518</v>
      </c>
      <c r="B1731" s="3"/>
      <c r="C1731" s="4">
        <v>35423.98055555556</v>
      </c>
      <c r="D1731" s="5">
        <v>31603.0</v>
      </c>
    </row>
    <row r="1732">
      <c r="A1732" s="2" t="s">
        <v>3519</v>
      </c>
      <c r="B1732" s="3"/>
      <c r="C1732" s="4">
        <v>35423.98055555556</v>
      </c>
      <c r="D1732" s="5">
        <v>57317.0</v>
      </c>
    </row>
    <row r="1733">
      <c r="A1733" s="2" t="s">
        <v>3520</v>
      </c>
      <c r="B1733" s="3"/>
      <c r="C1733" s="4">
        <v>35423.98055555556</v>
      </c>
      <c r="D1733" s="5">
        <v>85566.0</v>
      </c>
    </row>
    <row r="1734">
      <c r="A1734" s="2" t="s">
        <v>3521</v>
      </c>
      <c r="B1734" s="3"/>
      <c r="C1734" s="4">
        <v>35423.98055555556</v>
      </c>
      <c r="D1734" s="5">
        <v>84511.0</v>
      </c>
    </row>
    <row r="1735">
      <c r="A1735" s="2" t="s">
        <v>3522</v>
      </c>
      <c r="B1735" s="3"/>
      <c r="C1735" s="4">
        <v>35423.98055555556</v>
      </c>
      <c r="D1735" s="5">
        <v>84620.0</v>
      </c>
    </row>
    <row r="1736">
      <c r="A1736" s="2" t="s">
        <v>3523</v>
      </c>
      <c r="B1736" s="3"/>
      <c r="C1736" s="4">
        <v>35423.98055555556</v>
      </c>
      <c r="D1736" s="5">
        <v>77715.0</v>
      </c>
    </row>
    <row r="1737">
      <c r="A1737" s="2" t="s">
        <v>3524</v>
      </c>
      <c r="B1737" s="3"/>
      <c r="C1737" s="4">
        <v>35423.98055555556</v>
      </c>
      <c r="D1737" s="5">
        <v>57365.0</v>
      </c>
    </row>
    <row r="1738">
      <c r="A1738" s="2" t="s">
        <v>3525</v>
      </c>
      <c r="B1738" s="3"/>
      <c r="C1738" s="4">
        <v>35423.98055555556</v>
      </c>
      <c r="D1738" s="5">
        <v>28719.0</v>
      </c>
    </row>
    <row r="1739">
      <c r="A1739" s="2" t="s">
        <v>3526</v>
      </c>
      <c r="B1739" s="3"/>
      <c r="C1739" s="4">
        <v>35423.98055555556</v>
      </c>
      <c r="D1739" s="5">
        <v>32534.0</v>
      </c>
    </row>
    <row r="1740">
      <c r="A1740" s="2" t="s">
        <v>3527</v>
      </c>
      <c r="B1740" s="3"/>
      <c r="C1740" s="4">
        <v>35423.98055555556</v>
      </c>
      <c r="D1740" s="5">
        <v>33971.0</v>
      </c>
    </row>
    <row r="1741">
      <c r="A1741" s="2" t="s">
        <v>3528</v>
      </c>
      <c r="B1741" s="3"/>
      <c r="C1741" s="4">
        <v>35423.98055555556</v>
      </c>
      <c r="D1741" s="5">
        <v>36657.0</v>
      </c>
    </row>
    <row r="1742">
      <c r="A1742" s="2" t="s">
        <v>3529</v>
      </c>
      <c r="B1742" s="3"/>
      <c r="C1742" s="4">
        <v>35423.98055555556</v>
      </c>
      <c r="D1742" s="5">
        <v>74337.0</v>
      </c>
    </row>
    <row r="1743">
      <c r="A1743" s="2" t="s">
        <v>3530</v>
      </c>
      <c r="B1743" s="3"/>
      <c r="C1743" s="4">
        <v>35423.98055555556</v>
      </c>
      <c r="D1743" s="5">
        <v>16055.0</v>
      </c>
    </row>
    <row r="1744">
      <c r="A1744" s="2" t="s">
        <v>3531</v>
      </c>
      <c r="B1744" s="3"/>
      <c r="C1744" s="4">
        <v>35423.98055555556</v>
      </c>
      <c r="D1744" s="5">
        <v>69412.0</v>
      </c>
    </row>
    <row r="1745">
      <c r="A1745" s="2" t="s">
        <v>3532</v>
      </c>
      <c r="B1745" s="3"/>
      <c r="C1745" s="4">
        <v>35423.98055555556</v>
      </c>
      <c r="D1745" s="5">
        <v>36416.0</v>
      </c>
    </row>
    <row r="1746">
      <c r="A1746" s="2" t="s">
        <v>3533</v>
      </c>
      <c r="B1746" s="3"/>
      <c r="C1746" s="4">
        <v>35423.98055555556</v>
      </c>
      <c r="D1746" s="5">
        <v>36452.0</v>
      </c>
    </row>
    <row r="1747">
      <c r="A1747" s="2" t="s">
        <v>3534</v>
      </c>
      <c r="B1747" s="3"/>
      <c r="C1747" s="4">
        <v>35423.98055555556</v>
      </c>
      <c r="D1747" s="5">
        <v>36248.0</v>
      </c>
    </row>
    <row r="1748">
      <c r="A1748" s="2" t="s">
        <v>3535</v>
      </c>
      <c r="B1748" s="3"/>
      <c r="C1748" s="4">
        <v>35423.98055555556</v>
      </c>
      <c r="D1748" s="5">
        <v>107296.0</v>
      </c>
    </row>
    <row r="1749">
      <c r="A1749" s="2" t="s">
        <v>3536</v>
      </c>
      <c r="B1749" s="3"/>
      <c r="C1749" s="4">
        <v>35423.98055555556</v>
      </c>
      <c r="D1749" s="5">
        <v>60660.0</v>
      </c>
    </row>
    <row r="1750">
      <c r="A1750" s="2" t="s">
        <v>3537</v>
      </c>
      <c r="B1750" s="3"/>
      <c r="C1750" s="4">
        <v>35423.98055555556</v>
      </c>
      <c r="D1750" s="5">
        <v>60932.0</v>
      </c>
    </row>
    <row r="1751">
      <c r="A1751" s="2" t="s">
        <v>3538</v>
      </c>
      <c r="B1751" s="3"/>
      <c r="C1751" s="4">
        <v>35423.98055555556</v>
      </c>
      <c r="D1751" s="5">
        <v>230428.0</v>
      </c>
    </row>
    <row r="1752">
      <c r="A1752" s="2" t="s">
        <v>3539</v>
      </c>
      <c r="B1752" s="3"/>
      <c r="C1752" s="4">
        <v>35423.98055555556</v>
      </c>
      <c r="D1752" s="5">
        <v>94648.0</v>
      </c>
    </row>
    <row r="1753">
      <c r="A1753" s="2" t="s">
        <v>3540</v>
      </c>
      <c r="B1753" s="3"/>
      <c r="C1753" s="4">
        <v>35423.98055555556</v>
      </c>
      <c r="D1753" s="5">
        <v>152597.0</v>
      </c>
    </row>
    <row r="1754">
      <c r="A1754" s="2" t="s">
        <v>3541</v>
      </c>
      <c r="B1754" s="3"/>
      <c r="C1754" s="4">
        <v>35423.98055555556</v>
      </c>
      <c r="D1754" s="5">
        <v>19394.0</v>
      </c>
    </row>
    <row r="1755">
      <c r="A1755" s="2" t="s">
        <v>3542</v>
      </c>
      <c r="B1755" s="3"/>
      <c r="C1755" s="4">
        <v>35423.98055555556</v>
      </c>
      <c r="D1755" s="5">
        <v>22438.0</v>
      </c>
    </row>
    <row r="1756">
      <c r="A1756" s="2" t="s">
        <v>3543</v>
      </c>
      <c r="B1756" s="3"/>
      <c r="C1756" s="4">
        <v>35423.98055555556</v>
      </c>
      <c r="D1756" s="5">
        <v>71561.0</v>
      </c>
    </row>
    <row r="1757">
      <c r="A1757" s="2" t="s">
        <v>3544</v>
      </c>
      <c r="B1757" s="3"/>
      <c r="C1757" s="4">
        <v>35423.98055555556</v>
      </c>
      <c r="D1757" s="5">
        <v>57237.0</v>
      </c>
    </row>
    <row r="1758">
      <c r="A1758" s="2" t="s">
        <v>3545</v>
      </c>
      <c r="B1758" s="3"/>
      <c r="C1758" s="4">
        <v>35423.98055555556</v>
      </c>
      <c r="D1758" s="5">
        <v>225588.0</v>
      </c>
    </row>
    <row r="1759">
      <c r="A1759" s="2" t="s">
        <v>3546</v>
      </c>
      <c r="B1759" s="3"/>
      <c r="C1759" s="4">
        <v>35423.98055555556</v>
      </c>
      <c r="D1759" s="5">
        <v>16065.0</v>
      </c>
    </row>
    <row r="1760">
      <c r="A1760" s="2" t="s">
        <v>3547</v>
      </c>
      <c r="B1760" s="3"/>
      <c r="C1760" s="4">
        <v>35423.98055555556</v>
      </c>
      <c r="D1760" s="5">
        <v>222486.0</v>
      </c>
    </row>
    <row r="1761">
      <c r="A1761" s="2" t="s">
        <v>3548</v>
      </c>
      <c r="B1761" s="3"/>
      <c r="C1761" s="4">
        <v>35423.98055555556</v>
      </c>
      <c r="D1761" s="5">
        <v>93237.0</v>
      </c>
    </row>
    <row r="1762">
      <c r="A1762" s="2" t="s">
        <v>3549</v>
      </c>
      <c r="B1762" s="3"/>
      <c r="C1762" s="4">
        <v>35423.98055555556</v>
      </c>
      <c r="D1762" s="5">
        <v>44837.0</v>
      </c>
    </row>
    <row r="1763">
      <c r="A1763" s="2" t="s">
        <v>3550</v>
      </c>
      <c r="B1763" s="3"/>
      <c r="C1763" s="4">
        <v>35423.98055555556</v>
      </c>
      <c r="D1763" s="5">
        <v>44987.0</v>
      </c>
    </row>
    <row r="1764">
      <c r="A1764" s="2" t="s">
        <v>3551</v>
      </c>
      <c r="B1764" s="3"/>
      <c r="C1764" s="4">
        <v>35423.98055555556</v>
      </c>
      <c r="D1764" s="5">
        <v>33330.0</v>
      </c>
    </row>
    <row r="1765">
      <c r="A1765" s="2" t="s">
        <v>3552</v>
      </c>
      <c r="B1765" s="3"/>
      <c r="C1765" s="4">
        <v>35423.98055555556</v>
      </c>
      <c r="D1765" s="5">
        <v>80579.0</v>
      </c>
    </row>
    <row r="1766">
      <c r="A1766" s="2" t="s">
        <v>3553</v>
      </c>
      <c r="B1766" s="3"/>
      <c r="C1766" s="4">
        <v>35423.98055555556</v>
      </c>
      <c r="D1766" s="5">
        <v>78050.0</v>
      </c>
    </row>
    <row r="1767">
      <c r="A1767" s="2" t="s">
        <v>3554</v>
      </c>
      <c r="B1767" s="3"/>
      <c r="C1767" s="4">
        <v>35423.98055555556</v>
      </c>
      <c r="D1767" s="5">
        <v>152922.0</v>
      </c>
    </row>
    <row r="1768">
      <c r="A1768" s="2" t="s">
        <v>3555</v>
      </c>
      <c r="B1768" s="3"/>
      <c r="C1768" s="4">
        <v>35423.98055555556</v>
      </c>
      <c r="D1768" s="5">
        <v>79987.0</v>
      </c>
    </row>
    <row r="1769">
      <c r="A1769" s="2" t="s">
        <v>3556</v>
      </c>
      <c r="B1769" s="3"/>
      <c r="C1769" s="4">
        <v>35423.98055555556</v>
      </c>
      <c r="D1769" s="5">
        <v>73874.0</v>
      </c>
    </row>
    <row r="1770">
      <c r="A1770" s="2" t="s">
        <v>3557</v>
      </c>
      <c r="B1770" s="3"/>
      <c r="C1770" s="4">
        <v>35423.98055555556</v>
      </c>
      <c r="D1770" s="5">
        <v>68390.0</v>
      </c>
    </row>
    <row r="1771">
      <c r="A1771" s="2" t="s">
        <v>3558</v>
      </c>
      <c r="B1771" s="3"/>
      <c r="C1771" s="4">
        <v>35423.98055555556</v>
      </c>
      <c r="D1771" s="5">
        <v>84556.0</v>
      </c>
    </row>
    <row r="1772">
      <c r="A1772" s="2" t="s">
        <v>3559</v>
      </c>
      <c r="B1772" s="3"/>
      <c r="C1772" s="4">
        <v>35423.98055555556</v>
      </c>
      <c r="D1772" s="5">
        <v>84399.0</v>
      </c>
    </row>
    <row r="1773">
      <c r="A1773" s="2" t="s">
        <v>3560</v>
      </c>
      <c r="B1773" s="3"/>
      <c r="C1773" s="4">
        <v>35423.98055555556</v>
      </c>
      <c r="D1773" s="5">
        <v>46464.0</v>
      </c>
    </row>
    <row r="1774">
      <c r="A1774" s="2" t="s">
        <v>3561</v>
      </c>
      <c r="B1774" s="3"/>
      <c r="C1774" s="4">
        <v>35423.98055555556</v>
      </c>
      <c r="D1774" s="5">
        <v>81758.0</v>
      </c>
    </row>
    <row r="1775">
      <c r="A1775" s="2" t="s">
        <v>3562</v>
      </c>
      <c r="B1775" s="3"/>
      <c r="C1775" s="4">
        <v>35423.98055555556</v>
      </c>
      <c r="D1775" s="5">
        <v>119928.0</v>
      </c>
    </row>
    <row r="1776">
      <c r="A1776" s="2" t="s">
        <v>3563</v>
      </c>
      <c r="B1776" s="3"/>
      <c r="C1776" s="4">
        <v>35423.98055555556</v>
      </c>
      <c r="D1776" s="5">
        <v>178353.0</v>
      </c>
    </row>
    <row r="1777">
      <c r="A1777" s="2" t="s">
        <v>3564</v>
      </c>
      <c r="B1777" s="3"/>
      <c r="C1777" s="4">
        <v>35423.98055555556</v>
      </c>
      <c r="D1777" s="5">
        <v>180707.0</v>
      </c>
    </row>
    <row r="1778">
      <c r="A1778" s="2" t="s">
        <v>3565</v>
      </c>
      <c r="B1778" s="3"/>
      <c r="C1778" s="4">
        <v>35423.98055555556</v>
      </c>
      <c r="D1778" s="5">
        <v>56886.0</v>
      </c>
    </row>
    <row r="1779">
      <c r="A1779" s="2" t="s">
        <v>3566</v>
      </c>
      <c r="B1779" s="3"/>
      <c r="C1779" s="4">
        <v>35423.98055555556</v>
      </c>
      <c r="D1779" s="5">
        <v>36856.0</v>
      </c>
    </row>
    <row r="1780">
      <c r="A1780" s="2" t="s">
        <v>3567</v>
      </c>
      <c r="B1780" s="3"/>
      <c r="C1780" s="4">
        <v>35423.98055555556</v>
      </c>
      <c r="D1780" s="5">
        <v>36888.0</v>
      </c>
    </row>
    <row r="1781">
      <c r="A1781" s="2" t="s">
        <v>3568</v>
      </c>
      <c r="B1781" s="3"/>
      <c r="C1781" s="4">
        <v>35423.98055555556</v>
      </c>
      <c r="D1781" s="5">
        <v>251153.0</v>
      </c>
    </row>
    <row r="1782">
      <c r="A1782" s="2" t="s">
        <v>3569</v>
      </c>
      <c r="B1782" s="3"/>
      <c r="C1782" s="4">
        <v>35423.98055555556</v>
      </c>
      <c r="D1782" s="5">
        <v>361944.0</v>
      </c>
    </row>
    <row r="1783">
      <c r="A1783" s="2" t="s">
        <v>3570</v>
      </c>
      <c r="B1783" s="3"/>
      <c r="C1783" s="4">
        <v>35423.98055555556</v>
      </c>
      <c r="D1783" s="5">
        <v>146464.0</v>
      </c>
    </row>
    <row r="1784">
      <c r="A1784" s="2" t="s">
        <v>3571</v>
      </c>
      <c r="B1784" s="3"/>
      <c r="C1784" s="4">
        <v>35423.98055555556</v>
      </c>
      <c r="D1784" s="5">
        <v>181696.0</v>
      </c>
    </row>
    <row r="1785">
      <c r="A1785" s="2" t="s">
        <v>3572</v>
      </c>
      <c r="B1785" s="3"/>
      <c r="C1785" s="4">
        <v>35423.98055555556</v>
      </c>
      <c r="D1785" s="5">
        <v>18029.0</v>
      </c>
    </row>
    <row r="1786">
      <c r="A1786" s="2" t="s">
        <v>3573</v>
      </c>
      <c r="B1786" s="3"/>
      <c r="C1786" s="4">
        <v>35423.98055555556</v>
      </c>
      <c r="D1786" s="5">
        <v>87491.0</v>
      </c>
    </row>
    <row r="1787">
      <c r="A1787" s="2" t="s">
        <v>3574</v>
      </c>
      <c r="B1787" s="3"/>
      <c r="C1787" s="4">
        <v>35423.98055555556</v>
      </c>
      <c r="D1787" s="5">
        <v>87495.0</v>
      </c>
    </row>
    <row r="1788">
      <c r="A1788" s="2" t="s">
        <v>3575</v>
      </c>
      <c r="B1788" s="3"/>
      <c r="C1788" s="4">
        <v>35423.98055555556</v>
      </c>
      <c r="D1788" s="5">
        <v>18033.0</v>
      </c>
    </row>
    <row r="1789">
      <c r="A1789" s="2" t="s">
        <v>3576</v>
      </c>
      <c r="B1789" s="3"/>
      <c r="C1789" s="4">
        <v>35423.98055555556</v>
      </c>
      <c r="D1789" s="5">
        <v>17860.0</v>
      </c>
    </row>
    <row r="1790">
      <c r="A1790" s="2" t="s">
        <v>3577</v>
      </c>
      <c r="B1790" s="3"/>
      <c r="C1790" s="4">
        <v>35423.98055555556</v>
      </c>
      <c r="D1790" s="5">
        <v>43103.0</v>
      </c>
    </row>
    <row r="1791">
      <c r="A1791" s="2" t="s">
        <v>3578</v>
      </c>
      <c r="B1791" s="3"/>
      <c r="C1791" s="4">
        <v>35423.98055555556</v>
      </c>
      <c r="D1791" s="5">
        <v>57407.0</v>
      </c>
    </row>
    <row r="1792">
      <c r="A1792" s="2" t="s">
        <v>3579</v>
      </c>
      <c r="B1792" s="3"/>
      <c r="C1792" s="4">
        <v>35423.98055555556</v>
      </c>
      <c r="D1792" s="5">
        <v>57407.0</v>
      </c>
    </row>
    <row r="1793">
      <c r="A1793" s="2" t="s">
        <v>3580</v>
      </c>
      <c r="B1793" s="3"/>
      <c r="C1793" s="4">
        <v>35423.98055555556</v>
      </c>
      <c r="D1793" s="5">
        <v>26504.0</v>
      </c>
    </row>
    <row r="1794">
      <c r="A1794" s="2" t="s">
        <v>3581</v>
      </c>
      <c r="B1794" s="3"/>
      <c r="C1794" s="4">
        <v>35423.98055555556</v>
      </c>
      <c r="D1794" s="5">
        <v>40830.0</v>
      </c>
    </row>
    <row r="1795">
      <c r="A1795" s="2" t="s">
        <v>3582</v>
      </c>
      <c r="B1795" s="3"/>
      <c r="C1795" s="4">
        <v>35423.98055555556</v>
      </c>
      <c r="D1795" s="5">
        <v>67433.0</v>
      </c>
    </row>
    <row r="1796">
      <c r="A1796" s="2" t="s">
        <v>3583</v>
      </c>
      <c r="B1796" s="3"/>
      <c r="C1796" s="4">
        <v>35423.98055555556</v>
      </c>
      <c r="D1796" s="5">
        <v>115403.0</v>
      </c>
    </row>
    <row r="1797">
      <c r="A1797" s="2" t="s">
        <v>3584</v>
      </c>
      <c r="B1797" s="3"/>
      <c r="C1797" s="4">
        <v>35423.98055555556</v>
      </c>
      <c r="D1797" s="5">
        <v>72408.0</v>
      </c>
    </row>
    <row r="1798">
      <c r="A1798" s="2" t="s">
        <v>3585</v>
      </c>
      <c r="B1798" s="3"/>
      <c r="C1798" s="4">
        <v>35423.98055555556</v>
      </c>
      <c r="D1798" s="5">
        <v>89622.0</v>
      </c>
    </row>
    <row r="1799">
      <c r="A1799" s="2" t="s">
        <v>3586</v>
      </c>
      <c r="B1799" s="3"/>
      <c r="C1799" s="4">
        <v>35423.98055555556</v>
      </c>
      <c r="D1799" s="5">
        <v>89289.0</v>
      </c>
    </row>
    <row r="1800">
      <c r="A1800" s="2" t="s">
        <v>3587</v>
      </c>
      <c r="B1800" s="3"/>
      <c r="C1800" s="4">
        <v>35423.98055555556</v>
      </c>
      <c r="D1800" s="5">
        <v>89415.0</v>
      </c>
    </row>
    <row r="1801">
      <c r="A1801" s="2" t="s">
        <v>3588</v>
      </c>
      <c r="B1801" s="3"/>
      <c r="C1801" s="4">
        <v>35423.98055555556</v>
      </c>
      <c r="D1801" s="5">
        <v>89371.0</v>
      </c>
    </row>
    <row r="1802">
      <c r="A1802" s="2" t="s">
        <v>3589</v>
      </c>
      <c r="B1802" s="3"/>
      <c r="C1802" s="4">
        <v>35423.98055555556</v>
      </c>
      <c r="D1802" s="5">
        <v>92775.0</v>
      </c>
    </row>
    <row r="1803">
      <c r="A1803" s="2" t="s">
        <v>3590</v>
      </c>
      <c r="B1803" s="3"/>
      <c r="C1803" s="4">
        <v>35423.98055555556</v>
      </c>
      <c r="D1803" s="5">
        <v>92971.0</v>
      </c>
    </row>
    <row r="1804">
      <c r="A1804" s="2" t="s">
        <v>3591</v>
      </c>
      <c r="B1804" s="3"/>
      <c r="C1804" s="4">
        <v>35423.98055555556</v>
      </c>
      <c r="D1804" s="5">
        <v>80256.0</v>
      </c>
    </row>
    <row r="1805">
      <c r="A1805" s="2" t="s">
        <v>3592</v>
      </c>
      <c r="B1805" s="3"/>
      <c r="C1805" s="4">
        <v>35423.98055555556</v>
      </c>
      <c r="D1805" s="5">
        <v>80296.0</v>
      </c>
    </row>
    <row r="1806">
      <c r="A1806" s="2" t="s">
        <v>3593</v>
      </c>
      <c r="B1806" s="3"/>
      <c r="C1806" s="4">
        <v>35423.98055555556</v>
      </c>
      <c r="D1806" s="5">
        <v>80292.0</v>
      </c>
    </row>
    <row r="1807">
      <c r="A1807" s="2" t="s">
        <v>3594</v>
      </c>
      <c r="B1807" s="3"/>
      <c r="C1807" s="4">
        <v>35423.98055555556</v>
      </c>
      <c r="D1807" s="5">
        <v>91937.0</v>
      </c>
    </row>
    <row r="1808">
      <c r="A1808" s="2" t="s">
        <v>3595</v>
      </c>
      <c r="B1808" s="3"/>
      <c r="C1808" s="4">
        <v>35423.98055555556</v>
      </c>
      <c r="D1808" s="5">
        <v>91917.0</v>
      </c>
    </row>
    <row r="1809">
      <c r="A1809" s="2" t="s">
        <v>3596</v>
      </c>
      <c r="B1809" s="3"/>
      <c r="C1809" s="4">
        <v>35423.98055555556</v>
      </c>
      <c r="D1809" s="5">
        <v>148650.0</v>
      </c>
    </row>
    <row r="1810">
      <c r="A1810" s="2" t="s">
        <v>3597</v>
      </c>
      <c r="B1810" s="3"/>
      <c r="C1810" s="4">
        <v>35423.98055555556</v>
      </c>
      <c r="D1810" s="5">
        <v>72730.0</v>
      </c>
    </row>
    <row r="1811">
      <c r="A1811" s="2" t="s">
        <v>3598</v>
      </c>
      <c r="B1811" s="3"/>
      <c r="C1811" s="4">
        <v>35423.98055555556</v>
      </c>
      <c r="D1811" s="5">
        <v>72721.0</v>
      </c>
    </row>
    <row r="1812">
      <c r="A1812" s="2" t="s">
        <v>3599</v>
      </c>
      <c r="B1812" s="3"/>
      <c r="C1812" s="4">
        <v>35423.98055555556</v>
      </c>
      <c r="D1812" s="5">
        <v>51915.0</v>
      </c>
    </row>
    <row r="1813">
      <c r="A1813" s="2" t="s">
        <v>3600</v>
      </c>
      <c r="B1813" s="3"/>
      <c r="C1813" s="4">
        <v>35423.98055555556</v>
      </c>
      <c r="D1813" s="5">
        <v>65439.0</v>
      </c>
    </row>
    <row r="1814">
      <c r="A1814" s="2" t="s">
        <v>3601</v>
      </c>
      <c r="B1814" s="3"/>
      <c r="C1814" s="4">
        <v>35423.98055555556</v>
      </c>
      <c r="D1814" s="5">
        <v>306531.0</v>
      </c>
    </row>
    <row r="1815">
      <c r="A1815" s="2" t="s">
        <v>3602</v>
      </c>
      <c r="B1815" s="3"/>
      <c r="C1815" s="4">
        <v>35423.98055555556</v>
      </c>
      <c r="D1815" s="5">
        <v>306633.0</v>
      </c>
    </row>
    <row r="1816">
      <c r="A1816" s="2" t="s">
        <v>3603</v>
      </c>
      <c r="B1816" s="3"/>
      <c r="C1816" s="4">
        <v>35423.98055555556</v>
      </c>
      <c r="D1816" s="5">
        <v>306602.0</v>
      </c>
    </row>
    <row r="1817">
      <c r="A1817" s="2" t="s">
        <v>3604</v>
      </c>
      <c r="B1817" s="3"/>
      <c r="C1817" s="4">
        <v>35423.98055555556</v>
      </c>
      <c r="D1817" s="5">
        <v>103542.0</v>
      </c>
    </row>
    <row r="1818">
      <c r="A1818" s="2" t="s">
        <v>3605</v>
      </c>
      <c r="B1818" s="3"/>
      <c r="C1818" s="4">
        <v>35423.98055555556</v>
      </c>
      <c r="D1818" s="5">
        <v>103554.0</v>
      </c>
    </row>
    <row r="1819">
      <c r="A1819" s="2" t="s">
        <v>3606</v>
      </c>
      <c r="B1819" s="3"/>
      <c r="C1819" s="4">
        <v>35423.98055555556</v>
      </c>
      <c r="D1819" s="5">
        <v>78018.0</v>
      </c>
    </row>
    <row r="1820">
      <c r="A1820" s="2" t="s">
        <v>3607</v>
      </c>
      <c r="B1820" s="3"/>
      <c r="C1820" s="4">
        <v>35423.98055555556</v>
      </c>
      <c r="D1820" s="5">
        <v>78015.0</v>
      </c>
    </row>
    <row r="1821">
      <c r="A1821" s="2" t="s">
        <v>3608</v>
      </c>
      <c r="B1821" s="3"/>
      <c r="C1821" s="4">
        <v>35423.98055555556</v>
      </c>
      <c r="D1821" s="5">
        <v>29474.0</v>
      </c>
    </row>
    <row r="1822">
      <c r="A1822" s="2" t="s">
        <v>3609</v>
      </c>
      <c r="B1822" s="3"/>
      <c r="C1822" s="4">
        <v>35423.98055555556</v>
      </c>
      <c r="D1822" s="5">
        <v>15226.0</v>
      </c>
    </row>
    <row r="1823">
      <c r="A1823" s="2" t="s">
        <v>3610</v>
      </c>
      <c r="B1823" s="3"/>
      <c r="C1823" s="4">
        <v>35423.98055555556</v>
      </c>
      <c r="D1823" s="5">
        <v>242735.0</v>
      </c>
    </row>
    <row r="1824">
      <c r="A1824" s="2" t="s">
        <v>3611</v>
      </c>
      <c r="B1824" s="3"/>
      <c r="C1824" s="4">
        <v>35423.98055555556</v>
      </c>
      <c r="D1824" s="5">
        <v>248040.0</v>
      </c>
    </row>
    <row r="1825">
      <c r="A1825" s="2" t="s">
        <v>3612</v>
      </c>
      <c r="B1825" s="3"/>
      <c r="C1825" s="4">
        <v>35423.98055555556</v>
      </c>
      <c r="D1825" s="5">
        <v>248706.0</v>
      </c>
    </row>
    <row r="1826">
      <c r="A1826" s="2" t="s">
        <v>3613</v>
      </c>
      <c r="B1826" s="3"/>
      <c r="C1826" s="4">
        <v>35423.98055555556</v>
      </c>
      <c r="D1826" s="5">
        <v>79839.0</v>
      </c>
    </row>
    <row r="1827">
      <c r="A1827" s="2" t="s">
        <v>3614</v>
      </c>
      <c r="B1827" s="3"/>
      <c r="C1827" s="4">
        <v>35423.98055555556</v>
      </c>
      <c r="D1827" s="5">
        <v>80334.0</v>
      </c>
    </row>
    <row r="1828">
      <c r="A1828" s="2" t="s">
        <v>3615</v>
      </c>
      <c r="B1828" s="3"/>
      <c r="C1828" s="4">
        <v>35423.98055555556</v>
      </c>
      <c r="D1828" s="5">
        <v>108478.0</v>
      </c>
    </row>
    <row r="1829">
      <c r="A1829" s="2" t="s">
        <v>3616</v>
      </c>
      <c r="B1829" s="3"/>
      <c r="C1829" s="4">
        <v>35423.98055555556</v>
      </c>
      <c r="D1829" s="5">
        <v>237717.0</v>
      </c>
    </row>
    <row r="1830">
      <c r="A1830" s="2" t="s">
        <v>3617</v>
      </c>
      <c r="B1830" s="3"/>
      <c r="C1830" s="4">
        <v>35423.98055555556</v>
      </c>
      <c r="D1830" s="5">
        <v>454893.0</v>
      </c>
    </row>
    <row r="1831">
      <c r="A1831" s="2" t="s">
        <v>3618</v>
      </c>
      <c r="B1831" s="3"/>
      <c r="C1831" s="4">
        <v>35423.98055555556</v>
      </c>
      <c r="D1831" s="5">
        <v>422563.0</v>
      </c>
    </row>
    <row r="1832">
      <c r="A1832" s="2" t="s">
        <v>3619</v>
      </c>
      <c r="B1832" s="3"/>
      <c r="C1832" s="4">
        <v>35423.98055555556</v>
      </c>
      <c r="D1832" s="5">
        <v>57762.0</v>
      </c>
    </row>
    <row r="1833">
      <c r="A1833" s="2" t="s">
        <v>3620</v>
      </c>
      <c r="B1833" s="3"/>
      <c r="C1833" s="4">
        <v>35423.98055555556</v>
      </c>
      <c r="D1833" s="5">
        <v>15422.0</v>
      </c>
    </row>
    <row r="1834">
      <c r="A1834" s="2" t="s">
        <v>3621</v>
      </c>
      <c r="B1834" s="3"/>
      <c r="C1834" s="4">
        <v>35423.98055555556</v>
      </c>
      <c r="D1834" s="5">
        <v>71017.0</v>
      </c>
    </row>
    <row r="1835">
      <c r="A1835" s="2" t="s">
        <v>3622</v>
      </c>
      <c r="B1835" s="3"/>
      <c r="C1835" s="4">
        <v>35423.98055555556</v>
      </c>
      <c r="D1835" s="5">
        <v>258118.0</v>
      </c>
    </row>
    <row r="1836">
      <c r="A1836" s="2" t="s">
        <v>3623</v>
      </c>
      <c r="B1836" s="3"/>
      <c r="C1836" s="4">
        <v>35423.98055555556</v>
      </c>
      <c r="D1836" s="5">
        <v>38815.0</v>
      </c>
    </row>
    <row r="1837">
      <c r="A1837" s="2" t="s">
        <v>3624</v>
      </c>
      <c r="B1837" s="3"/>
      <c r="C1837" s="4">
        <v>35423.98055555556</v>
      </c>
      <c r="D1837" s="5">
        <v>470653.0</v>
      </c>
    </row>
    <row r="1838">
      <c r="A1838" s="2" t="s">
        <v>3625</v>
      </c>
      <c r="B1838" s="3"/>
      <c r="C1838" s="4">
        <v>35423.98055555556</v>
      </c>
      <c r="D1838" s="5">
        <v>144042.0</v>
      </c>
    </row>
    <row r="1839">
      <c r="A1839" s="2" t="s">
        <v>3626</v>
      </c>
      <c r="B1839" s="3"/>
      <c r="C1839" s="4">
        <v>35423.98055555556</v>
      </c>
      <c r="D1839" s="5">
        <v>165044.0</v>
      </c>
    </row>
    <row r="1840">
      <c r="A1840" s="2" t="s">
        <v>3627</v>
      </c>
      <c r="B1840" s="3"/>
      <c r="C1840" s="4">
        <v>35423.98055555556</v>
      </c>
      <c r="D1840" s="5">
        <v>21593.0</v>
      </c>
    </row>
    <row r="1841">
      <c r="A1841" s="2" t="s">
        <v>3628</v>
      </c>
      <c r="B1841" s="3"/>
      <c r="C1841" s="4">
        <v>35423.98055555556</v>
      </c>
      <c r="D1841" s="5">
        <v>21617.0</v>
      </c>
    </row>
    <row r="1842">
      <c r="A1842" s="2" t="s">
        <v>3629</v>
      </c>
      <c r="B1842" s="3"/>
      <c r="C1842" s="4">
        <v>35423.98055555556</v>
      </c>
      <c r="D1842" s="5">
        <v>38031.0</v>
      </c>
    </row>
    <row r="1843">
      <c r="A1843" s="2" t="s">
        <v>3630</v>
      </c>
      <c r="B1843" s="3"/>
      <c r="C1843" s="4">
        <v>35423.98055555556</v>
      </c>
      <c r="D1843" s="5">
        <v>78409.0</v>
      </c>
    </row>
    <row r="1844">
      <c r="A1844" s="2" t="s">
        <v>3631</v>
      </c>
      <c r="B1844" s="3"/>
      <c r="C1844" s="4">
        <v>35423.98055555556</v>
      </c>
      <c r="D1844" s="5">
        <v>373986.0</v>
      </c>
    </row>
    <row r="1845">
      <c r="A1845" s="2" t="s">
        <v>3632</v>
      </c>
      <c r="B1845" s="3"/>
      <c r="C1845" s="4">
        <v>35423.98055555556</v>
      </c>
      <c r="D1845" s="5">
        <v>8462.0</v>
      </c>
    </row>
    <row r="1846">
      <c r="A1846" s="2" t="s">
        <v>3633</v>
      </c>
      <c r="B1846" s="3"/>
      <c r="C1846" s="4">
        <v>35423.98055555556</v>
      </c>
      <c r="D1846" s="5">
        <v>8553.0</v>
      </c>
    </row>
    <row r="1847">
      <c r="A1847" s="2" t="s">
        <v>3634</v>
      </c>
      <c r="B1847" s="3"/>
      <c r="C1847" s="4">
        <v>35423.98055555556</v>
      </c>
      <c r="D1847" s="5">
        <v>104040.0</v>
      </c>
    </row>
    <row r="1848">
      <c r="A1848" s="2" t="s">
        <v>3635</v>
      </c>
      <c r="B1848" s="3"/>
      <c r="C1848" s="4">
        <v>35423.98055555556</v>
      </c>
      <c r="D1848" s="5">
        <v>103707.0</v>
      </c>
    </row>
    <row r="1849">
      <c r="A1849" s="2" t="s">
        <v>3636</v>
      </c>
      <c r="B1849" s="3"/>
      <c r="C1849" s="4">
        <v>35423.98055555556</v>
      </c>
      <c r="D1849" s="5">
        <v>104041.0</v>
      </c>
    </row>
    <row r="1850">
      <c r="A1850" s="2" t="s">
        <v>3637</v>
      </c>
      <c r="B1850" s="3"/>
      <c r="C1850" s="4">
        <v>35423.98055555556</v>
      </c>
      <c r="D1850" s="5">
        <v>61622.0</v>
      </c>
    </row>
    <row r="1851">
      <c r="A1851" s="2" t="s">
        <v>3638</v>
      </c>
      <c r="B1851" s="3"/>
      <c r="C1851" s="4">
        <v>35423.98055555556</v>
      </c>
      <c r="D1851" s="5">
        <v>61717.0</v>
      </c>
    </row>
    <row r="1852">
      <c r="A1852" s="2" t="s">
        <v>3639</v>
      </c>
      <c r="B1852" s="3"/>
      <c r="C1852" s="4">
        <v>35423.98055555556</v>
      </c>
      <c r="D1852" s="5">
        <v>47773.0</v>
      </c>
    </row>
    <row r="1853">
      <c r="A1853" s="2" t="s">
        <v>3640</v>
      </c>
      <c r="B1853" s="3"/>
      <c r="C1853" s="4">
        <v>35423.98055555556</v>
      </c>
      <c r="D1853" s="5">
        <v>81684.0</v>
      </c>
    </row>
    <row r="1854">
      <c r="A1854" s="2" t="s">
        <v>3641</v>
      </c>
      <c r="B1854" s="3"/>
      <c r="C1854" s="4">
        <v>35423.98055555556</v>
      </c>
      <c r="D1854" s="5">
        <v>37626.0</v>
      </c>
    </row>
    <row r="1855">
      <c r="A1855" s="2" t="s">
        <v>3642</v>
      </c>
      <c r="B1855" s="3"/>
      <c r="C1855" s="4">
        <v>35423.98055555556</v>
      </c>
      <c r="D1855" s="5">
        <v>37515.0</v>
      </c>
    </row>
    <row r="1856">
      <c r="A1856" s="2" t="s">
        <v>3643</v>
      </c>
      <c r="B1856" s="3"/>
      <c r="C1856" s="4">
        <v>35423.98055555556</v>
      </c>
      <c r="D1856" s="5">
        <v>257983.0</v>
      </c>
    </row>
    <row r="1857">
      <c r="A1857" s="2" t="s">
        <v>3644</v>
      </c>
      <c r="B1857" s="3"/>
      <c r="C1857" s="4">
        <v>35423.98055555556</v>
      </c>
      <c r="D1857" s="5">
        <v>294261.0</v>
      </c>
    </row>
    <row r="1858">
      <c r="A1858" s="2" t="s">
        <v>3645</v>
      </c>
      <c r="B1858" s="3"/>
      <c r="C1858" s="4">
        <v>35423.98055555556</v>
      </c>
      <c r="D1858" s="5">
        <v>295071.0</v>
      </c>
    </row>
    <row r="1859">
      <c r="A1859" s="2" t="s">
        <v>3646</v>
      </c>
      <c r="B1859" s="3"/>
      <c r="C1859" s="4">
        <v>35423.98055555556</v>
      </c>
      <c r="D1859" s="5">
        <v>258466.0</v>
      </c>
    </row>
    <row r="1860">
      <c r="A1860" s="2" t="s">
        <v>3647</v>
      </c>
      <c r="B1860" s="3"/>
      <c r="C1860" s="4">
        <v>35423.98055555556</v>
      </c>
      <c r="D1860" s="5">
        <v>294555.0</v>
      </c>
    </row>
    <row r="1861">
      <c r="A1861" s="2" t="s">
        <v>3648</v>
      </c>
      <c r="B1861" s="3"/>
      <c r="C1861" s="4">
        <v>35423.98055555556</v>
      </c>
      <c r="D1861" s="5">
        <v>295286.0</v>
      </c>
    </row>
    <row r="1862">
      <c r="A1862" s="2" t="s">
        <v>3649</v>
      </c>
      <c r="B1862" s="3"/>
      <c r="C1862" s="4">
        <v>35423.98055555556</v>
      </c>
      <c r="D1862" s="5">
        <v>81693.0</v>
      </c>
    </row>
    <row r="1863">
      <c r="A1863" s="2" t="s">
        <v>3650</v>
      </c>
      <c r="B1863" s="3"/>
      <c r="C1863" s="4">
        <v>35423.98055555556</v>
      </c>
      <c r="D1863" s="5">
        <v>125490.0</v>
      </c>
    </row>
    <row r="1864">
      <c r="A1864" s="2" t="s">
        <v>3651</v>
      </c>
      <c r="B1864" s="3"/>
      <c r="C1864" s="4">
        <v>35423.98055555556</v>
      </c>
      <c r="D1864" s="5">
        <v>138561.0</v>
      </c>
    </row>
    <row r="1865">
      <c r="A1865" s="2" t="s">
        <v>3652</v>
      </c>
      <c r="B1865" s="3"/>
      <c r="C1865" s="4">
        <v>35423.98055555556</v>
      </c>
      <c r="D1865" s="5">
        <v>187728.0</v>
      </c>
    </row>
    <row r="1866">
      <c r="A1866" s="2" t="s">
        <v>3653</v>
      </c>
      <c r="B1866" s="3"/>
      <c r="C1866" s="4">
        <v>35423.98055555556</v>
      </c>
      <c r="D1866" s="5">
        <v>57165.0</v>
      </c>
    </row>
    <row r="1867">
      <c r="A1867" s="2" t="s">
        <v>3654</v>
      </c>
      <c r="B1867" s="3"/>
      <c r="C1867" s="4">
        <v>35423.98055555556</v>
      </c>
      <c r="D1867" s="5">
        <v>57029.0</v>
      </c>
    </row>
    <row r="1868">
      <c r="A1868" s="2" t="s">
        <v>3655</v>
      </c>
      <c r="B1868" s="3"/>
      <c r="C1868" s="4">
        <v>35423.98055555556</v>
      </c>
      <c r="D1868" s="5">
        <v>84626.0</v>
      </c>
    </row>
    <row r="1869">
      <c r="A1869" s="2" t="s">
        <v>3656</v>
      </c>
      <c r="B1869" s="3"/>
      <c r="C1869" s="4">
        <v>35423.98055555556</v>
      </c>
      <c r="D1869" s="5">
        <v>85177.0</v>
      </c>
    </row>
    <row r="1870">
      <c r="A1870" s="2" t="s">
        <v>3657</v>
      </c>
      <c r="B1870" s="3"/>
      <c r="C1870" s="4">
        <v>35423.98055555556</v>
      </c>
      <c r="D1870" s="5">
        <v>78557.0</v>
      </c>
    </row>
    <row r="1871">
      <c r="A1871" s="2" t="s">
        <v>3658</v>
      </c>
      <c r="B1871" s="3"/>
      <c r="C1871" s="4">
        <v>35423.98055555556</v>
      </c>
      <c r="D1871" s="5">
        <v>108944.0</v>
      </c>
    </row>
    <row r="1872">
      <c r="A1872" s="2" t="s">
        <v>3659</v>
      </c>
      <c r="B1872" s="3"/>
      <c r="C1872" s="4">
        <v>35423.98055555556</v>
      </c>
      <c r="D1872" s="5">
        <v>33915.0</v>
      </c>
    </row>
    <row r="1873">
      <c r="A1873" s="2" t="s">
        <v>3660</v>
      </c>
      <c r="B1873" s="3"/>
      <c r="C1873" s="4">
        <v>35423.98055555556</v>
      </c>
      <c r="D1873" s="5">
        <v>234212.0</v>
      </c>
    </row>
    <row r="1874">
      <c r="A1874" s="2" t="s">
        <v>3661</v>
      </c>
      <c r="B1874" s="3"/>
      <c r="C1874" s="4">
        <v>35423.98055555556</v>
      </c>
      <c r="D1874" s="5">
        <v>45641.0</v>
      </c>
    </row>
    <row r="1875">
      <c r="A1875" s="2" t="s">
        <v>3662</v>
      </c>
      <c r="B1875" s="3"/>
      <c r="C1875" s="4">
        <v>35423.98055555556</v>
      </c>
      <c r="D1875" s="5">
        <v>59155.0</v>
      </c>
    </row>
    <row r="1876">
      <c r="A1876" s="2" t="s">
        <v>3663</v>
      </c>
      <c r="B1876" s="3"/>
      <c r="C1876" s="4">
        <v>35423.98055555556</v>
      </c>
      <c r="D1876" s="5">
        <v>88256.0</v>
      </c>
    </row>
    <row r="1877">
      <c r="A1877" s="2" t="s">
        <v>3664</v>
      </c>
      <c r="B1877" s="3"/>
      <c r="C1877" s="4">
        <v>35423.98055555556</v>
      </c>
      <c r="D1877" s="5">
        <v>42027.0</v>
      </c>
    </row>
    <row r="1878">
      <c r="A1878" s="2" t="s">
        <v>3665</v>
      </c>
      <c r="B1878" s="3"/>
      <c r="C1878" s="4">
        <v>35423.98055555556</v>
      </c>
      <c r="D1878" s="5">
        <v>159093.0</v>
      </c>
    </row>
    <row r="1879">
      <c r="A1879" s="2" t="s">
        <v>3666</v>
      </c>
      <c r="B1879" s="3"/>
      <c r="C1879" s="4">
        <v>35423.98055555556</v>
      </c>
      <c r="D1879" s="5">
        <v>131882.0</v>
      </c>
    </row>
    <row r="1880">
      <c r="A1880" s="2" t="s">
        <v>3667</v>
      </c>
      <c r="B1880" s="3"/>
      <c r="C1880" s="4">
        <v>35423.98055555556</v>
      </c>
      <c r="D1880" s="5">
        <v>134501.0</v>
      </c>
    </row>
    <row r="1881">
      <c r="A1881" s="2" t="s">
        <v>3668</v>
      </c>
      <c r="B1881" s="3"/>
      <c r="C1881" s="4">
        <v>35423.98055555556</v>
      </c>
      <c r="D1881" s="5">
        <v>78922.0</v>
      </c>
    </row>
    <row r="1882">
      <c r="A1882" s="2" t="s">
        <v>3669</v>
      </c>
      <c r="B1882" s="3"/>
      <c r="C1882" s="4">
        <v>35423.98055555556</v>
      </c>
      <c r="D1882" s="5">
        <v>74210.0</v>
      </c>
    </row>
    <row r="1883">
      <c r="A1883" s="2" t="s">
        <v>3670</v>
      </c>
      <c r="B1883" s="3"/>
      <c r="C1883" s="4">
        <v>35423.98055555556</v>
      </c>
      <c r="D1883" s="5">
        <v>89297.0</v>
      </c>
    </row>
    <row r="1884">
      <c r="A1884" s="2" t="s">
        <v>3671</v>
      </c>
      <c r="B1884" s="3"/>
      <c r="C1884" s="4">
        <v>35423.98055555556</v>
      </c>
      <c r="D1884" s="5">
        <v>92655.0</v>
      </c>
    </row>
    <row r="1885">
      <c r="A1885" s="2" t="s">
        <v>3672</v>
      </c>
      <c r="B1885" s="3"/>
      <c r="C1885" s="4">
        <v>35423.98055555556</v>
      </c>
      <c r="D1885" s="5">
        <v>92741.0</v>
      </c>
    </row>
    <row r="1886">
      <c r="A1886" s="2" t="s">
        <v>3673</v>
      </c>
      <c r="B1886" s="3"/>
      <c r="C1886" s="4">
        <v>35423.98055555556</v>
      </c>
      <c r="D1886" s="5">
        <v>86760.0</v>
      </c>
    </row>
    <row r="1887">
      <c r="A1887" s="2" t="s">
        <v>3674</v>
      </c>
      <c r="B1887" s="3"/>
      <c r="C1887" s="4">
        <v>35423.98055555556</v>
      </c>
      <c r="D1887" s="5">
        <v>89410.0</v>
      </c>
    </row>
    <row r="1888">
      <c r="A1888" s="2" t="s">
        <v>3675</v>
      </c>
      <c r="B1888" s="3"/>
      <c r="C1888" s="4">
        <v>35423.98055555556</v>
      </c>
      <c r="D1888" s="5">
        <v>172959.0</v>
      </c>
    </row>
    <row r="1889">
      <c r="A1889" s="2" t="s">
        <v>3676</v>
      </c>
      <c r="B1889" s="3"/>
      <c r="C1889" s="4">
        <v>35423.98055555556</v>
      </c>
      <c r="D1889" s="5">
        <v>80473.0</v>
      </c>
    </row>
    <row r="1890">
      <c r="A1890" s="2" t="s">
        <v>3677</v>
      </c>
      <c r="B1890" s="3"/>
      <c r="C1890" s="4">
        <v>35423.98055555556</v>
      </c>
      <c r="D1890" s="5">
        <v>80485.0</v>
      </c>
    </row>
    <row r="1891">
      <c r="A1891" s="2" t="s">
        <v>3678</v>
      </c>
      <c r="B1891" s="3"/>
      <c r="C1891" s="4">
        <v>35423.98055555556</v>
      </c>
      <c r="D1891" s="5">
        <v>111256.0</v>
      </c>
    </row>
    <row r="1892">
      <c r="A1892" s="2" t="s">
        <v>3679</v>
      </c>
      <c r="B1892" s="3"/>
      <c r="C1892" s="4">
        <v>35423.98055555556</v>
      </c>
      <c r="D1892" s="5">
        <v>27097.0</v>
      </c>
    </row>
    <row r="1893">
      <c r="A1893" s="2" t="s">
        <v>3680</v>
      </c>
      <c r="B1893" s="3"/>
      <c r="C1893" s="4">
        <v>35423.98055555556</v>
      </c>
      <c r="D1893" s="5">
        <v>50210.0</v>
      </c>
    </row>
    <row r="1894">
      <c r="A1894" s="2" t="s">
        <v>3681</v>
      </c>
      <c r="B1894" s="3"/>
      <c r="C1894" s="4">
        <v>35423.98055555556</v>
      </c>
      <c r="D1894" s="5">
        <v>50215.0</v>
      </c>
    </row>
    <row r="1895">
      <c r="A1895" s="2" t="s">
        <v>3682</v>
      </c>
      <c r="B1895" s="3"/>
      <c r="C1895" s="4">
        <v>35423.98055555556</v>
      </c>
      <c r="D1895" s="5">
        <v>50735.0</v>
      </c>
    </row>
    <row r="1896">
      <c r="A1896" s="2" t="s">
        <v>3683</v>
      </c>
      <c r="B1896" s="3"/>
      <c r="C1896" s="4">
        <v>35423.98055555556</v>
      </c>
      <c r="D1896" s="5">
        <v>226108.0</v>
      </c>
    </row>
    <row r="1897">
      <c r="A1897" s="2" t="s">
        <v>3684</v>
      </c>
      <c r="B1897" s="3"/>
      <c r="C1897" s="4">
        <v>35423.98055555556</v>
      </c>
      <c r="D1897" s="5">
        <v>104789.0</v>
      </c>
    </row>
    <row r="1898">
      <c r="A1898" s="2" t="s">
        <v>3685</v>
      </c>
      <c r="B1898" s="3"/>
      <c r="C1898" s="4">
        <v>35423.98055555556</v>
      </c>
      <c r="D1898" s="5">
        <v>81181.0</v>
      </c>
    </row>
    <row r="1899">
      <c r="A1899" s="2" t="s">
        <v>3686</v>
      </c>
      <c r="B1899" s="3"/>
      <c r="C1899" s="4">
        <v>35423.98055555556</v>
      </c>
      <c r="D1899" s="5">
        <v>76328.0</v>
      </c>
    </row>
    <row r="1900">
      <c r="A1900" s="2" t="s">
        <v>3687</v>
      </c>
      <c r="B1900" s="3"/>
      <c r="C1900" s="4">
        <v>35423.98055555556</v>
      </c>
      <c r="D1900" s="5">
        <v>123333.0</v>
      </c>
    </row>
    <row r="1901">
      <c r="A1901" s="2" t="s">
        <v>3688</v>
      </c>
      <c r="B1901" s="3"/>
      <c r="C1901" s="4">
        <v>35423.98055555556</v>
      </c>
      <c r="D1901" s="5">
        <v>165135.0</v>
      </c>
    </row>
    <row r="1902">
      <c r="A1902" s="2" t="s">
        <v>3689</v>
      </c>
      <c r="B1902" s="3"/>
      <c r="C1902" s="4">
        <v>35423.98055555556</v>
      </c>
      <c r="D1902" s="5">
        <v>78296.0</v>
      </c>
    </row>
    <row r="1903">
      <c r="A1903" s="2" t="s">
        <v>3690</v>
      </c>
      <c r="B1903" s="3"/>
      <c r="C1903" s="4">
        <v>35423.98055555556</v>
      </c>
      <c r="D1903" s="5">
        <v>67952.0</v>
      </c>
    </row>
    <row r="1904">
      <c r="A1904" s="2" t="s">
        <v>3691</v>
      </c>
      <c r="B1904" s="3"/>
      <c r="C1904" s="4">
        <v>35423.98055555556</v>
      </c>
      <c r="D1904" s="5">
        <v>68028.0</v>
      </c>
    </row>
    <row r="1905">
      <c r="A1905" s="2" t="s">
        <v>3692</v>
      </c>
      <c r="B1905" s="3"/>
      <c r="C1905" s="4">
        <v>35423.98055555556</v>
      </c>
      <c r="D1905" s="5">
        <v>67963.0</v>
      </c>
    </row>
    <row r="1906">
      <c r="A1906" s="2" t="s">
        <v>3693</v>
      </c>
      <c r="B1906" s="3"/>
      <c r="C1906" s="4">
        <v>35423.98055555556</v>
      </c>
      <c r="D1906" s="5">
        <v>168212.0</v>
      </c>
    </row>
    <row r="1907">
      <c r="A1907" s="2" t="s">
        <v>3694</v>
      </c>
      <c r="B1907" s="3"/>
      <c r="C1907" s="4">
        <v>35423.98055555556</v>
      </c>
      <c r="D1907" s="5">
        <v>166992.0</v>
      </c>
    </row>
    <row r="1908">
      <c r="A1908" s="2" t="s">
        <v>3695</v>
      </c>
      <c r="B1908" s="3"/>
      <c r="C1908" s="4">
        <v>35423.98055555556</v>
      </c>
      <c r="D1908" s="5">
        <v>84143.0</v>
      </c>
    </row>
    <row r="1909">
      <c r="A1909" s="2" t="s">
        <v>3696</v>
      </c>
      <c r="B1909" s="3"/>
      <c r="C1909" s="4">
        <v>35423.98055555556</v>
      </c>
      <c r="D1909" s="5">
        <v>15837.0</v>
      </c>
    </row>
    <row r="1910">
      <c r="A1910" s="2" t="s">
        <v>3697</v>
      </c>
      <c r="B1910" s="3"/>
      <c r="C1910" s="4">
        <v>35423.98055555556</v>
      </c>
      <c r="D1910" s="5">
        <v>15481.0</v>
      </c>
    </row>
    <row r="1911">
      <c r="A1911" s="2" t="s">
        <v>3698</v>
      </c>
      <c r="B1911" s="3"/>
      <c r="C1911" s="4">
        <v>35423.98055555556</v>
      </c>
      <c r="D1911" s="5">
        <v>86844.0</v>
      </c>
    </row>
    <row r="1912">
      <c r="A1912" s="2" t="s">
        <v>3699</v>
      </c>
      <c r="B1912" s="3"/>
      <c r="C1912" s="4">
        <v>35423.98055555556</v>
      </c>
      <c r="D1912" s="5">
        <v>95668.0</v>
      </c>
    </row>
    <row r="1913">
      <c r="A1913" s="2" t="s">
        <v>3700</v>
      </c>
      <c r="B1913" s="3"/>
      <c r="C1913" s="4">
        <v>35423.98055555556</v>
      </c>
      <c r="D1913" s="5">
        <v>95724.0</v>
      </c>
    </row>
    <row r="1914">
      <c r="A1914" s="2" t="s">
        <v>3701</v>
      </c>
      <c r="B1914" s="3"/>
      <c r="C1914" s="4">
        <v>35423.98055555556</v>
      </c>
      <c r="D1914" s="5">
        <v>49870.0</v>
      </c>
    </row>
    <row r="1915">
      <c r="A1915" s="2" t="s">
        <v>3702</v>
      </c>
      <c r="B1915" s="3"/>
      <c r="C1915" s="4">
        <v>35423.98055555556</v>
      </c>
      <c r="D1915" s="5">
        <v>132447.0</v>
      </c>
    </row>
    <row r="1916">
      <c r="A1916" s="2" t="s">
        <v>3703</v>
      </c>
      <c r="B1916" s="3"/>
      <c r="C1916" s="4">
        <v>35423.98055555556</v>
      </c>
      <c r="D1916" s="5">
        <v>138099.0</v>
      </c>
    </row>
    <row r="1917">
      <c r="A1917" s="2" t="s">
        <v>3704</v>
      </c>
      <c r="B1917" s="3"/>
      <c r="C1917" s="4">
        <v>35423.98055555556</v>
      </c>
      <c r="D1917" s="5">
        <v>84025.0</v>
      </c>
    </row>
    <row r="1918">
      <c r="A1918" s="2" t="s">
        <v>3705</v>
      </c>
      <c r="B1918" s="3"/>
      <c r="C1918" s="4">
        <v>35423.98055555556</v>
      </c>
      <c r="D1918" s="5">
        <v>164473.0</v>
      </c>
    </row>
    <row r="1919">
      <c r="A1919" s="2" t="s">
        <v>3706</v>
      </c>
      <c r="B1919" s="3"/>
      <c r="C1919" s="4">
        <v>35423.98055555556</v>
      </c>
      <c r="D1919" s="5">
        <v>98233.0</v>
      </c>
    </row>
    <row r="1920">
      <c r="A1920" s="2" t="s">
        <v>3707</v>
      </c>
      <c r="B1920" s="3"/>
      <c r="C1920" s="4">
        <v>35423.98055555556</v>
      </c>
      <c r="D1920" s="5">
        <v>98217.0</v>
      </c>
    </row>
    <row r="1921">
      <c r="A1921" s="2" t="s">
        <v>3708</v>
      </c>
      <c r="B1921" s="3"/>
      <c r="C1921" s="4">
        <v>35423.98055555556</v>
      </c>
      <c r="D1921" s="5">
        <v>84033.0</v>
      </c>
    </row>
    <row r="1922">
      <c r="A1922" s="2" t="s">
        <v>3709</v>
      </c>
      <c r="B1922" s="3"/>
      <c r="C1922" s="4">
        <v>35423.98055555556</v>
      </c>
      <c r="D1922" s="5">
        <v>83983.0</v>
      </c>
    </row>
    <row r="1923">
      <c r="A1923" s="2" t="s">
        <v>3710</v>
      </c>
      <c r="B1923" s="3"/>
      <c r="C1923" s="4">
        <v>35423.98055555556</v>
      </c>
      <c r="D1923" s="5">
        <v>84182.0</v>
      </c>
    </row>
    <row r="1924">
      <c r="A1924" s="2" t="s">
        <v>3711</v>
      </c>
      <c r="B1924" s="3"/>
      <c r="C1924" s="4">
        <v>35423.98055555556</v>
      </c>
      <c r="D1924" s="5">
        <v>84134.0</v>
      </c>
    </row>
    <row r="1925">
      <c r="A1925" s="2" t="s">
        <v>3712</v>
      </c>
      <c r="B1925" s="3"/>
      <c r="C1925" s="4">
        <v>35423.98055555556</v>
      </c>
      <c r="D1925" s="5">
        <v>164384.0</v>
      </c>
    </row>
    <row r="1926">
      <c r="A1926" s="2" t="s">
        <v>3713</v>
      </c>
      <c r="B1926" s="3"/>
      <c r="C1926" s="4">
        <v>35423.98055555556</v>
      </c>
      <c r="D1926" s="5">
        <v>133763.0</v>
      </c>
    </row>
    <row r="1927">
      <c r="A1927" s="2" t="s">
        <v>3714</v>
      </c>
      <c r="B1927" s="3"/>
      <c r="C1927" s="4">
        <v>35423.98055555556</v>
      </c>
      <c r="D1927" s="5">
        <v>164341.0</v>
      </c>
    </row>
    <row r="1928">
      <c r="A1928" s="2" t="s">
        <v>3715</v>
      </c>
      <c r="B1928" s="3"/>
      <c r="C1928" s="4">
        <v>35423.98055555556</v>
      </c>
      <c r="D1928" s="5">
        <v>98966.0</v>
      </c>
    </row>
    <row r="1929">
      <c r="A1929" s="2" t="s">
        <v>3716</v>
      </c>
      <c r="B1929" s="3"/>
      <c r="C1929" s="4">
        <v>35423.98055555556</v>
      </c>
      <c r="D1929" s="5">
        <v>98922.0</v>
      </c>
    </row>
    <row r="1930">
      <c r="A1930" s="2" t="s">
        <v>3717</v>
      </c>
      <c r="B1930" s="3"/>
      <c r="C1930" s="4">
        <v>35423.98055555556</v>
      </c>
      <c r="D1930" s="5">
        <v>164460.0</v>
      </c>
    </row>
    <row r="1931">
      <c r="A1931" s="2" t="s">
        <v>3718</v>
      </c>
      <c r="B1931" s="3"/>
      <c r="C1931" s="4">
        <v>35423.98055555556</v>
      </c>
      <c r="D1931" s="5">
        <v>164501.0</v>
      </c>
    </row>
    <row r="1932">
      <c r="A1932" s="2" t="s">
        <v>3719</v>
      </c>
      <c r="B1932" s="3"/>
      <c r="C1932" s="4">
        <v>35423.98055555556</v>
      </c>
      <c r="D1932" s="5">
        <v>164461.0</v>
      </c>
    </row>
    <row r="1933">
      <c r="A1933" s="2" t="s">
        <v>3720</v>
      </c>
      <c r="B1933" s="3"/>
      <c r="C1933" s="4">
        <v>35423.98055555556</v>
      </c>
      <c r="D1933" s="5">
        <v>98259.0</v>
      </c>
    </row>
    <row r="1934">
      <c r="A1934" s="2" t="s">
        <v>3721</v>
      </c>
      <c r="B1934" s="3"/>
      <c r="C1934" s="4">
        <v>35423.98055555556</v>
      </c>
      <c r="D1934" s="5">
        <v>98243.0</v>
      </c>
    </row>
    <row r="1935">
      <c r="A1935" s="2" t="s">
        <v>3722</v>
      </c>
      <c r="B1935" s="3"/>
      <c r="C1935" s="4">
        <v>35423.98055555556</v>
      </c>
      <c r="D1935" s="5">
        <v>98213.0</v>
      </c>
    </row>
    <row r="1936">
      <c r="A1936" s="2" t="s">
        <v>3723</v>
      </c>
      <c r="B1936" s="3"/>
      <c r="C1936" s="4">
        <v>35423.98055555556</v>
      </c>
      <c r="D1936" s="5">
        <v>40895.0</v>
      </c>
    </row>
    <row r="1937">
      <c r="A1937" s="2" t="s">
        <v>3724</v>
      </c>
      <c r="B1937" s="3"/>
      <c r="C1937" s="4">
        <v>35423.98055555556</v>
      </c>
      <c r="D1937" s="5">
        <v>38434.0</v>
      </c>
    </row>
    <row r="1938">
      <c r="A1938" s="2" t="s">
        <v>3725</v>
      </c>
      <c r="B1938" s="3"/>
      <c r="C1938" s="4">
        <v>35423.98055555556</v>
      </c>
      <c r="D1938" s="5">
        <v>94954.0</v>
      </c>
    </row>
    <row r="1939">
      <c r="A1939" s="2" t="s">
        <v>3726</v>
      </c>
      <c r="B1939" s="3"/>
      <c r="C1939" s="4">
        <v>35423.98055555556</v>
      </c>
      <c r="D1939" s="5">
        <v>159292.0</v>
      </c>
    </row>
    <row r="1940">
      <c r="A1940" s="2" t="s">
        <v>3727</v>
      </c>
      <c r="B1940" s="3"/>
      <c r="C1940" s="4">
        <v>35423.98055555556</v>
      </c>
      <c r="D1940" s="5">
        <v>61553.0</v>
      </c>
    </row>
    <row r="1941">
      <c r="A1941" s="2" t="s">
        <v>3728</v>
      </c>
      <c r="B1941" s="3"/>
      <c r="C1941" s="4">
        <v>35423.98055555556</v>
      </c>
      <c r="D1941" s="5">
        <v>19722.0</v>
      </c>
    </row>
    <row r="1942">
      <c r="A1942" s="2" t="s">
        <v>3729</v>
      </c>
      <c r="B1942" s="3"/>
      <c r="C1942" s="4">
        <v>35423.98055555556</v>
      </c>
      <c r="D1942" s="5">
        <v>65556.0</v>
      </c>
    </row>
    <row r="1943">
      <c r="A1943" s="2" t="s">
        <v>3730</v>
      </c>
      <c r="B1943" s="3"/>
      <c r="C1943" s="4">
        <v>35423.98055555556</v>
      </c>
      <c r="D1943" s="5">
        <v>20691.0</v>
      </c>
    </row>
    <row r="1944">
      <c r="A1944" s="2" t="s">
        <v>3731</v>
      </c>
      <c r="B1944" s="3"/>
      <c r="C1944" s="4">
        <v>35423.98055555556</v>
      </c>
      <c r="D1944" s="5">
        <v>13705.0</v>
      </c>
    </row>
    <row r="1945">
      <c r="A1945" s="2" t="s">
        <v>3732</v>
      </c>
      <c r="B1945" s="3"/>
      <c r="C1945" s="4">
        <v>35423.98055555556</v>
      </c>
      <c r="D1945" s="5">
        <v>13691.0</v>
      </c>
    </row>
    <row r="1946">
      <c r="A1946" s="2" t="s">
        <v>3733</v>
      </c>
      <c r="B1946" s="3"/>
      <c r="C1946" s="4">
        <v>35423.98055555556</v>
      </c>
      <c r="D1946" s="5">
        <v>19478.0</v>
      </c>
    </row>
    <row r="1947">
      <c r="A1947" s="2" t="s">
        <v>3734</v>
      </c>
      <c r="B1947" s="3"/>
      <c r="C1947" s="4">
        <v>35423.98055555556</v>
      </c>
      <c r="D1947" s="5">
        <v>19566.0</v>
      </c>
    </row>
    <row r="1948">
      <c r="A1948" s="2" t="s">
        <v>3735</v>
      </c>
      <c r="B1948" s="3"/>
      <c r="C1948" s="4">
        <v>35423.98055555556</v>
      </c>
      <c r="D1948" s="5">
        <v>55483.0</v>
      </c>
    </row>
    <row r="1949">
      <c r="A1949" s="2" t="s">
        <v>3736</v>
      </c>
      <c r="B1949" s="3"/>
      <c r="C1949" s="4">
        <v>35423.98055555556</v>
      </c>
      <c r="D1949" s="5">
        <v>59174.0</v>
      </c>
    </row>
    <row r="1950">
      <c r="A1950" s="2" t="s">
        <v>3737</v>
      </c>
      <c r="B1950" s="3"/>
      <c r="C1950" s="4">
        <v>35423.98055555556</v>
      </c>
      <c r="D1950" s="5">
        <v>62761.0</v>
      </c>
    </row>
    <row r="1951">
      <c r="A1951" s="2" t="s">
        <v>3738</v>
      </c>
      <c r="B1951" s="3"/>
      <c r="C1951" s="4">
        <v>35423.98055555556</v>
      </c>
      <c r="D1951" s="5">
        <v>190960.0</v>
      </c>
    </row>
    <row r="1952">
      <c r="A1952" s="2" t="s">
        <v>3739</v>
      </c>
      <c r="B1952" s="3"/>
      <c r="C1952" s="4">
        <v>35423.98055555556</v>
      </c>
      <c r="D1952" s="5">
        <v>190755.0</v>
      </c>
    </row>
    <row r="1953">
      <c r="A1953" s="2" t="s">
        <v>3740</v>
      </c>
      <c r="B1953" s="3"/>
      <c r="C1953" s="4">
        <v>35423.98055555556</v>
      </c>
      <c r="D1953" s="5">
        <v>68053.0</v>
      </c>
    </row>
    <row r="1954">
      <c r="A1954" s="2" t="s">
        <v>3741</v>
      </c>
      <c r="B1954" s="3"/>
      <c r="C1954" s="4">
        <v>35423.98055555556</v>
      </c>
      <c r="D1954" s="5">
        <v>64303.0</v>
      </c>
    </row>
    <row r="1955">
      <c r="A1955" s="2" t="s">
        <v>3742</v>
      </c>
      <c r="B1955" s="3"/>
      <c r="C1955" s="4">
        <v>35423.98055555556</v>
      </c>
      <c r="D1955" s="5">
        <v>83865.0</v>
      </c>
    </row>
    <row r="1956">
      <c r="A1956" s="2" t="s">
        <v>3743</v>
      </c>
      <c r="B1956" s="3"/>
      <c r="C1956" s="4">
        <v>35423.98055555556</v>
      </c>
      <c r="D1956" s="5">
        <v>83973.0</v>
      </c>
    </row>
    <row r="1957">
      <c r="A1957" s="2" t="s">
        <v>3744</v>
      </c>
      <c r="B1957" s="3"/>
      <c r="C1957" s="4">
        <v>35423.98055555556</v>
      </c>
      <c r="D1957" s="5">
        <v>110717.0</v>
      </c>
    </row>
    <row r="1958">
      <c r="A1958" s="2" t="s">
        <v>3745</v>
      </c>
      <c r="B1958" s="3"/>
      <c r="C1958" s="4">
        <v>35423.98055555556</v>
      </c>
      <c r="D1958" s="5">
        <v>37708.0</v>
      </c>
    </row>
    <row r="1959">
      <c r="A1959" s="2" t="s">
        <v>3746</v>
      </c>
      <c r="B1959" s="3"/>
      <c r="C1959" s="4">
        <v>35423.98055555556</v>
      </c>
      <c r="D1959" s="5">
        <v>11591.0</v>
      </c>
    </row>
    <row r="1960">
      <c r="A1960" s="2" t="s">
        <v>3747</v>
      </c>
      <c r="B1960" s="3"/>
      <c r="C1960" s="4">
        <v>35423.98055555556</v>
      </c>
      <c r="D1960" s="5">
        <v>14744.0</v>
      </c>
    </row>
    <row r="1961">
      <c r="A1961" s="2" t="s">
        <v>3748</v>
      </c>
      <c r="B1961" s="3"/>
      <c r="C1961" s="4">
        <v>35423.98055555556</v>
      </c>
      <c r="D1961" s="5">
        <v>189208.0</v>
      </c>
    </row>
    <row r="1962">
      <c r="A1962" s="2" t="s">
        <v>3749</v>
      </c>
      <c r="B1962" s="3"/>
      <c r="C1962" s="4">
        <v>35423.98055555556</v>
      </c>
      <c r="D1962" s="5">
        <v>198932.0</v>
      </c>
    </row>
    <row r="1963">
      <c r="A1963" s="2" t="s">
        <v>3750</v>
      </c>
      <c r="B1963" s="3"/>
      <c r="C1963" s="4">
        <v>35423.98055555556</v>
      </c>
      <c r="D1963" s="5">
        <v>198911.0</v>
      </c>
    </row>
    <row r="1964">
      <c r="A1964" s="2" t="s">
        <v>3751</v>
      </c>
      <c r="B1964" s="3"/>
      <c r="C1964" s="4">
        <v>35423.98055555556</v>
      </c>
      <c r="D1964" s="5">
        <v>199178.0</v>
      </c>
    </row>
    <row r="1965">
      <c r="A1965" s="2" t="s">
        <v>3752</v>
      </c>
      <c r="B1965" s="3"/>
      <c r="C1965" s="4">
        <v>35423.98055555556</v>
      </c>
      <c r="D1965" s="5">
        <v>55700.0</v>
      </c>
    </row>
    <row r="1966">
      <c r="A1966" s="2" t="s">
        <v>3753</v>
      </c>
      <c r="B1966" s="3"/>
      <c r="C1966" s="4">
        <v>35423.98055555556</v>
      </c>
      <c r="D1966" s="5">
        <v>103550.0</v>
      </c>
    </row>
    <row r="1967">
      <c r="A1967" s="2" t="s">
        <v>3754</v>
      </c>
      <c r="B1967" s="3"/>
      <c r="C1967" s="4">
        <v>35423.98055555556</v>
      </c>
      <c r="D1967" s="5">
        <v>92059.0</v>
      </c>
    </row>
    <row r="1968">
      <c r="A1968" s="2" t="s">
        <v>3755</v>
      </c>
      <c r="B1968" s="3"/>
      <c r="C1968" s="4">
        <v>35423.98055555556</v>
      </c>
      <c r="D1968" s="5">
        <v>103302.0</v>
      </c>
    </row>
    <row r="1969">
      <c r="A1969" s="2" t="s">
        <v>3756</v>
      </c>
      <c r="B1969" s="3"/>
      <c r="C1969" s="4">
        <v>35423.98055555556</v>
      </c>
      <c r="D1969" s="5">
        <v>93015.0</v>
      </c>
    </row>
    <row r="1970">
      <c r="A1970" s="2" t="s">
        <v>3757</v>
      </c>
      <c r="B1970" s="3"/>
      <c r="C1970" s="4">
        <v>35423.98055555556</v>
      </c>
      <c r="D1970" s="5">
        <v>93004.0</v>
      </c>
    </row>
    <row r="1971">
      <c r="A1971" s="2" t="s">
        <v>3758</v>
      </c>
      <c r="B1971" s="3"/>
      <c r="C1971" s="4">
        <v>35423.98055555556</v>
      </c>
      <c r="D1971" s="5">
        <v>102669.0</v>
      </c>
    </row>
    <row r="1972">
      <c r="A1972" s="2" t="s">
        <v>3759</v>
      </c>
      <c r="B1972" s="3"/>
      <c r="C1972" s="4">
        <v>35423.98055555556</v>
      </c>
      <c r="D1972" s="5">
        <v>102585.0</v>
      </c>
    </row>
    <row r="1973">
      <c r="A1973" s="2" t="s">
        <v>3760</v>
      </c>
      <c r="B1973" s="3"/>
      <c r="C1973" s="4">
        <v>35423.98055555556</v>
      </c>
      <c r="D1973" s="5">
        <v>92904.0</v>
      </c>
    </row>
    <row r="1974">
      <c r="A1974" s="2" t="s">
        <v>3761</v>
      </c>
      <c r="B1974" s="3"/>
      <c r="C1974" s="4">
        <v>35423.98055555556</v>
      </c>
      <c r="D1974" s="5">
        <v>62122.0</v>
      </c>
    </row>
    <row r="1975">
      <c r="A1975" s="2" t="s">
        <v>3762</v>
      </c>
      <c r="B1975" s="3"/>
      <c r="C1975" s="4">
        <v>35423.98055555556</v>
      </c>
      <c r="D1975" s="5">
        <v>115870.0</v>
      </c>
    </row>
    <row r="1976">
      <c r="A1976" s="2" t="s">
        <v>3763</v>
      </c>
      <c r="B1976" s="3"/>
      <c r="C1976" s="4">
        <v>35423.98055555556</v>
      </c>
      <c r="D1976" s="5">
        <v>59028.0</v>
      </c>
    </row>
    <row r="1977">
      <c r="A1977" s="2" t="s">
        <v>3764</v>
      </c>
      <c r="B1977" s="3"/>
      <c r="C1977" s="4">
        <v>35423.98055555556</v>
      </c>
      <c r="D1977" s="5">
        <v>71797.0</v>
      </c>
    </row>
    <row r="1978">
      <c r="A1978" s="2" t="s">
        <v>3765</v>
      </c>
      <c r="B1978" s="3"/>
      <c r="C1978" s="4">
        <v>35423.98055555556</v>
      </c>
      <c r="D1978" s="5">
        <v>82224.0</v>
      </c>
    </row>
    <row r="1979">
      <c r="A1979" s="2" t="s">
        <v>3766</v>
      </c>
      <c r="B1979" s="3"/>
      <c r="C1979" s="4">
        <v>35423.98055555556</v>
      </c>
      <c r="D1979" s="5">
        <v>282612.0</v>
      </c>
    </row>
    <row r="1980">
      <c r="A1980" s="2" t="s">
        <v>3767</v>
      </c>
      <c r="B1980" s="3"/>
      <c r="C1980" s="4">
        <v>35423.98055555556</v>
      </c>
      <c r="D1980" s="5">
        <v>208112.0</v>
      </c>
    </row>
    <row r="1981">
      <c r="A1981" s="2" t="s">
        <v>3768</v>
      </c>
      <c r="B1981" s="3"/>
      <c r="C1981" s="4">
        <v>35423.98055555556</v>
      </c>
      <c r="D1981" s="5">
        <v>97231.0</v>
      </c>
    </row>
    <row r="1982">
      <c r="A1982" s="2" t="s">
        <v>3769</v>
      </c>
      <c r="B1982" s="3"/>
      <c r="C1982" s="4">
        <v>35423.98055555556</v>
      </c>
      <c r="D1982" s="5">
        <v>95475.0</v>
      </c>
    </row>
    <row r="1983">
      <c r="A1983" s="2" t="s">
        <v>3770</v>
      </c>
      <c r="B1983" s="3"/>
      <c r="C1983" s="4">
        <v>35423.98055555556</v>
      </c>
      <c r="D1983" s="5">
        <v>95411.0</v>
      </c>
    </row>
    <row r="1984">
      <c r="A1984" s="2" t="s">
        <v>3771</v>
      </c>
      <c r="B1984" s="3"/>
      <c r="C1984" s="4">
        <v>35423.98055555556</v>
      </c>
      <c r="D1984" s="5">
        <v>98001.0</v>
      </c>
    </row>
    <row r="1985">
      <c r="A1985" s="2" t="s">
        <v>3772</v>
      </c>
      <c r="B1985" s="3"/>
      <c r="C1985" s="4">
        <v>35423.98055555556</v>
      </c>
      <c r="D1985" s="5">
        <v>94567.0</v>
      </c>
    </row>
    <row r="1986">
      <c r="A1986" s="2" t="s">
        <v>3773</v>
      </c>
      <c r="B1986" s="3"/>
      <c r="C1986" s="4">
        <v>35423.98055555556</v>
      </c>
      <c r="D1986" s="5">
        <v>59179.0</v>
      </c>
    </row>
    <row r="1987">
      <c r="A1987" s="2" t="s">
        <v>3774</v>
      </c>
      <c r="B1987" s="3"/>
      <c r="C1987" s="4">
        <v>35423.98055555556</v>
      </c>
      <c r="D1987" s="5">
        <v>131241.0</v>
      </c>
    </row>
    <row r="1988">
      <c r="A1988" s="2" t="s">
        <v>3775</v>
      </c>
      <c r="B1988" s="3"/>
      <c r="C1988" s="4">
        <v>35423.98055555556</v>
      </c>
      <c r="D1988" s="5">
        <v>149073.0</v>
      </c>
    </row>
    <row r="1989">
      <c r="A1989" s="2" t="s">
        <v>3776</v>
      </c>
      <c r="B1989" s="3"/>
      <c r="C1989" s="4">
        <v>35423.98055555556</v>
      </c>
      <c r="D1989" s="5">
        <v>61446.0</v>
      </c>
    </row>
    <row r="1990">
      <c r="A1990" s="2" t="s">
        <v>3777</v>
      </c>
      <c r="B1990" s="3"/>
      <c r="C1990" s="4">
        <v>35423.98055555556</v>
      </c>
      <c r="D1990" s="5">
        <v>61705.0</v>
      </c>
    </row>
    <row r="1991">
      <c r="A1991" s="2" t="s">
        <v>3778</v>
      </c>
      <c r="B1991" s="3"/>
      <c r="C1991" s="4">
        <v>35423.98055555556</v>
      </c>
      <c r="D1991" s="5">
        <v>73082.0</v>
      </c>
    </row>
    <row r="1992">
      <c r="A1992" s="2" t="s">
        <v>3779</v>
      </c>
      <c r="B1992" s="3"/>
      <c r="C1992" s="4">
        <v>35423.98055555556</v>
      </c>
      <c r="D1992" s="5">
        <v>84036.0</v>
      </c>
    </row>
    <row r="1993">
      <c r="A1993" s="2" t="s">
        <v>3780</v>
      </c>
      <c r="B1993" s="3"/>
      <c r="C1993" s="4">
        <v>35423.98055555556</v>
      </c>
      <c r="D1993" s="5">
        <v>43984.0</v>
      </c>
    </row>
    <row r="1994">
      <c r="A1994" s="2" t="s">
        <v>3781</v>
      </c>
      <c r="B1994" s="3"/>
      <c r="C1994" s="4">
        <v>35423.98055555556</v>
      </c>
      <c r="D1994" s="5">
        <v>164036.0</v>
      </c>
    </row>
    <row r="1995">
      <c r="A1995" s="2" t="s">
        <v>3782</v>
      </c>
      <c r="B1995" s="3"/>
      <c r="C1995" s="4">
        <v>35423.98055555556</v>
      </c>
      <c r="D1995" s="5">
        <v>40426.0</v>
      </c>
    </row>
    <row r="1996">
      <c r="A1996" s="2" t="s">
        <v>3783</v>
      </c>
      <c r="B1996" s="3"/>
      <c r="C1996" s="4">
        <v>35423.98055555556</v>
      </c>
      <c r="D1996" s="5">
        <v>79647.0</v>
      </c>
    </row>
    <row r="1997">
      <c r="A1997" s="2" t="s">
        <v>3784</v>
      </c>
      <c r="B1997" s="3"/>
      <c r="C1997" s="4">
        <v>35423.98055555556</v>
      </c>
      <c r="D1997" s="5">
        <v>214593.0</v>
      </c>
    </row>
    <row r="1998">
      <c r="A1998" s="2" t="s">
        <v>3785</v>
      </c>
      <c r="B1998" s="3"/>
      <c r="C1998" s="4">
        <v>35423.98055555556</v>
      </c>
      <c r="D1998" s="5">
        <v>214603.0</v>
      </c>
    </row>
    <row r="1999">
      <c r="A1999" s="2" t="s">
        <v>3786</v>
      </c>
      <c r="B1999" s="3"/>
      <c r="C1999" s="4">
        <v>35423.98055555556</v>
      </c>
      <c r="D1999" s="5">
        <v>234721.0</v>
      </c>
    </row>
    <row r="2000">
      <c r="A2000" s="2" t="s">
        <v>3787</v>
      </c>
      <c r="B2000" s="3"/>
      <c r="C2000" s="4">
        <v>35423.98055555556</v>
      </c>
      <c r="D2000" s="5">
        <v>92835.0</v>
      </c>
    </row>
    <row r="2001">
      <c r="A2001" s="2" t="s">
        <v>3788</v>
      </c>
      <c r="B2001" s="3"/>
      <c r="C2001" s="4">
        <v>35423.98055555556</v>
      </c>
      <c r="D2001" s="5">
        <v>115569.0</v>
      </c>
    </row>
    <row r="2002">
      <c r="A2002" s="2" t="s">
        <v>3789</v>
      </c>
      <c r="B2002" s="3"/>
      <c r="C2002" s="4">
        <v>35423.98055555556</v>
      </c>
      <c r="D2002" s="5">
        <v>115553.0</v>
      </c>
    </row>
    <row r="2003">
      <c r="A2003" s="2" t="s">
        <v>3790</v>
      </c>
      <c r="B2003" s="3"/>
      <c r="C2003" s="4">
        <v>35423.98055555556</v>
      </c>
      <c r="D2003" s="5">
        <v>115252.0</v>
      </c>
    </row>
    <row r="2004">
      <c r="A2004" s="2" t="s">
        <v>3791</v>
      </c>
      <c r="B2004" s="3"/>
      <c r="C2004" s="4">
        <v>35423.98055555556</v>
      </c>
      <c r="D2004" s="5">
        <v>57884.0</v>
      </c>
    </row>
    <row r="2005">
      <c r="A2005" s="2" t="s">
        <v>3792</v>
      </c>
      <c r="B2005" s="3"/>
      <c r="C2005" s="4">
        <v>35423.98055555556</v>
      </c>
      <c r="D2005" s="5">
        <v>465526.0</v>
      </c>
    </row>
    <row r="2006">
      <c r="A2006" s="2" t="s">
        <v>3793</v>
      </c>
      <c r="B2006" s="3"/>
      <c r="C2006" s="4">
        <v>35423.98055555556</v>
      </c>
      <c r="D2006" s="5">
        <v>224343.0</v>
      </c>
    </row>
    <row r="2007">
      <c r="A2007" s="2" t="s">
        <v>3794</v>
      </c>
      <c r="B2007" s="3"/>
      <c r="C2007" s="4">
        <v>35423.98055555556</v>
      </c>
      <c r="D2007" s="5">
        <v>465525.0</v>
      </c>
    </row>
    <row r="2008">
      <c r="A2008" s="2" t="s">
        <v>3795</v>
      </c>
      <c r="B2008" s="3"/>
      <c r="C2008" s="4">
        <v>35423.98055555556</v>
      </c>
      <c r="D2008" s="5">
        <v>693739.0</v>
      </c>
    </row>
    <row r="2009">
      <c r="A2009" s="2" t="s">
        <v>3796</v>
      </c>
      <c r="B2009" s="3"/>
      <c r="C2009" s="4">
        <v>35423.98055555556</v>
      </c>
      <c r="D2009" s="5">
        <v>692974.0</v>
      </c>
    </row>
    <row r="2010">
      <c r="A2010" s="2" t="s">
        <v>3797</v>
      </c>
      <c r="B2010" s="3"/>
      <c r="C2010" s="4">
        <v>35423.98055555556</v>
      </c>
      <c r="D2010" s="5">
        <v>83191.0</v>
      </c>
    </row>
    <row r="2011">
      <c r="A2011" s="2" t="s">
        <v>3798</v>
      </c>
      <c r="B2011" s="3"/>
      <c r="C2011" s="4">
        <v>35423.98055555556</v>
      </c>
      <c r="D2011" s="5">
        <v>52465.0</v>
      </c>
    </row>
    <row r="2012">
      <c r="A2012" s="2" t="s">
        <v>3799</v>
      </c>
      <c r="B2012" s="3"/>
      <c r="C2012" s="4">
        <v>35423.98055555556</v>
      </c>
      <c r="D2012" s="5">
        <v>147898.0</v>
      </c>
    </row>
    <row r="2013">
      <c r="A2013" s="2" t="s">
        <v>3800</v>
      </c>
      <c r="B2013" s="3"/>
      <c r="C2013" s="4">
        <v>35423.98055555556</v>
      </c>
      <c r="D2013" s="5">
        <v>147900.0</v>
      </c>
    </row>
    <row r="2014">
      <c r="A2014" s="2" t="s">
        <v>3801</v>
      </c>
      <c r="B2014" s="3"/>
      <c r="C2014" s="4">
        <v>35423.98055555556</v>
      </c>
      <c r="D2014" s="5">
        <v>52173.0</v>
      </c>
    </row>
    <row r="2015">
      <c r="A2015" s="2" t="s">
        <v>3802</v>
      </c>
      <c r="B2015" s="3"/>
      <c r="C2015" s="4">
        <v>35423.98055555556</v>
      </c>
      <c r="D2015" s="5">
        <v>67247.0</v>
      </c>
    </row>
    <row r="2016">
      <c r="A2016" s="2" t="s">
        <v>3803</v>
      </c>
      <c r="B2016" s="3"/>
      <c r="C2016" s="4">
        <v>35423.98055555556</v>
      </c>
      <c r="D2016" s="5">
        <v>155876.0</v>
      </c>
    </row>
    <row r="2017">
      <c r="A2017" s="2" t="s">
        <v>3804</v>
      </c>
      <c r="B2017" s="3"/>
      <c r="C2017" s="4">
        <v>35423.98055555556</v>
      </c>
      <c r="D2017" s="5">
        <v>15447.0</v>
      </c>
    </row>
    <row r="2018">
      <c r="A2018" s="2" t="s">
        <v>3805</v>
      </c>
      <c r="B2018" s="3"/>
      <c r="C2018" s="4">
        <v>35423.98055555556</v>
      </c>
      <c r="D2018" s="5">
        <v>31781.0</v>
      </c>
    </row>
    <row r="2019">
      <c r="A2019" s="2" t="s">
        <v>3806</v>
      </c>
      <c r="B2019" s="3"/>
      <c r="C2019" s="4">
        <v>35423.98055555556</v>
      </c>
      <c r="D2019" s="5">
        <v>74971.0</v>
      </c>
    </row>
    <row r="2020">
      <c r="A2020" s="2" t="s">
        <v>3807</v>
      </c>
      <c r="B2020" s="3"/>
      <c r="C2020" s="4">
        <v>35423.98055555556</v>
      </c>
      <c r="D2020" s="5">
        <v>44270.0</v>
      </c>
    </row>
    <row r="2021">
      <c r="A2021" s="2" t="s">
        <v>3808</v>
      </c>
      <c r="B2021" s="3"/>
      <c r="C2021" s="4">
        <v>35423.98055555556</v>
      </c>
      <c r="D2021" s="5">
        <v>27651.0</v>
      </c>
    </row>
    <row r="2022">
      <c r="A2022" s="2" t="s">
        <v>3809</v>
      </c>
      <c r="B2022" s="3"/>
      <c r="C2022" s="4">
        <v>35423.98055555556</v>
      </c>
      <c r="D2022" s="5">
        <v>60494.0</v>
      </c>
    </row>
    <row r="2023">
      <c r="A2023" s="2" t="s">
        <v>3810</v>
      </c>
      <c r="B2023" s="3"/>
      <c r="C2023" s="4">
        <v>35423.98055555556</v>
      </c>
      <c r="D2023" s="5">
        <v>58979.0</v>
      </c>
    </row>
    <row r="2024">
      <c r="A2024" s="2" t="s">
        <v>3811</v>
      </c>
      <c r="B2024" s="3"/>
      <c r="C2024" s="4">
        <v>35423.98055555556</v>
      </c>
      <c r="D2024" s="5">
        <v>45643.0</v>
      </c>
    </row>
    <row r="2025">
      <c r="A2025" s="2" t="s">
        <v>3812</v>
      </c>
      <c r="B2025" s="3"/>
      <c r="C2025" s="4">
        <v>35423.98055555556</v>
      </c>
      <c r="D2025" s="5">
        <v>268045.0</v>
      </c>
    </row>
    <row r="2026">
      <c r="A2026" s="2" t="s">
        <v>3813</v>
      </c>
      <c r="B2026" s="3"/>
      <c r="C2026" s="4">
        <v>35423.98055555556</v>
      </c>
      <c r="D2026" s="5">
        <v>72393.0</v>
      </c>
    </row>
    <row r="2027">
      <c r="A2027" s="2" t="s">
        <v>3814</v>
      </c>
      <c r="B2027" s="3"/>
      <c r="C2027" s="4">
        <v>35423.98055555556</v>
      </c>
      <c r="D2027" s="5">
        <v>72437.0</v>
      </c>
    </row>
    <row r="2028">
      <c r="A2028" s="2" t="s">
        <v>3815</v>
      </c>
      <c r="B2028" s="3"/>
      <c r="C2028" s="4">
        <v>35423.98055555556</v>
      </c>
      <c r="D2028" s="5">
        <v>59552.0</v>
      </c>
    </row>
    <row r="2029">
      <c r="A2029" s="2" t="s">
        <v>3816</v>
      </c>
      <c r="B2029" s="3"/>
      <c r="C2029" s="4">
        <v>35423.98055555556</v>
      </c>
      <c r="D2029" s="5">
        <v>172144.0</v>
      </c>
    </row>
    <row r="2030">
      <c r="A2030" s="2" t="s">
        <v>3817</v>
      </c>
      <c r="B2030" s="3"/>
      <c r="C2030" s="4">
        <v>35423.98055555556</v>
      </c>
      <c r="D2030" s="5">
        <v>168791.0</v>
      </c>
    </row>
    <row r="2031">
      <c r="A2031" s="2" t="s">
        <v>3818</v>
      </c>
      <c r="B2031" s="3"/>
      <c r="C2031" s="4">
        <v>35423.98055555556</v>
      </c>
      <c r="D2031" s="5">
        <v>80357.0</v>
      </c>
    </row>
    <row r="2032">
      <c r="A2032" s="2" t="s">
        <v>3819</v>
      </c>
      <c r="B2032" s="3"/>
      <c r="C2032" s="4">
        <v>35423.98055555556</v>
      </c>
      <c r="D2032" s="5">
        <v>79318.0</v>
      </c>
    </row>
    <row r="2033">
      <c r="A2033" s="2" t="s">
        <v>3820</v>
      </c>
      <c r="B2033" s="3"/>
      <c r="C2033" s="4">
        <v>35423.98055555556</v>
      </c>
      <c r="D2033" s="5">
        <v>84836.0</v>
      </c>
    </row>
    <row r="2034">
      <c r="A2034" s="2" t="s">
        <v>3821</v>
      </c>
      <c r="B2034" s="3"/>
      <c r="C2034" s="4">
        <v>35423.98055555556</v>
      </c>
      <c r="D2034" s="5">
        <v>84820.0</v>
      </c>
    </row>
    <row r="2035">
      <c r="A2035" s="2" t="s">
        <v>3822</v>
      </c>
      <c r="B2035" s="3"/>
      <c r="C2035" s="4">
        <v>35423.98055555556</v>
      </c>
      <c r="D2035" s="5">
        <v>76359.0</v>
      </c>
    </row>
    <row r="2036">
      <c r="A2036" s="2" t="s">
        <v>3823</v>
      </c>
      <c r="B2036" s="3"/>
      <c r="C2036" s="4">
        <v>35423.98055555556</v>
      </c>
      <c r="D2036" s="5">
        <v>33028.0</v>
      </c>
    </row>
    <row r="2037">
      <c r="A2037" s="2" t="s">
        <v>3824</v>
      </c>
      <c r="B2037" s="3"/>
      <c r="C2037" s="4">
        <v>35423.98055555556</v>
      </c>
      <c r="D2037" s="5">
        <v>118296.0</v>
      </c>
    </row>
    <row r="2038">
      <c r="A2038" s="2" t="s">
        <v>3825</v>
      </c>
      <c r="B2038" s="3"/>
      <c r="C2038" s="4">
        <v>35423.98055555556</v>
      </c>
      <c r="D2038" s="5">
        <v>84648.0</v>
      </c>
    </row>
    <row r="2039">
      <c r="A2039" s="2" t="s">
        <v>3826</v>
      </c>
      <c r="B2039" s="3"/>
      <c r="C2039" s="4">
        <v>35423.98055555556</v>
      </c>
      <c r="D2039" s="5">
        <v>92263.0</v>
      </c>
    </row>
    <row r="2040">
      <c r="A2040" s="2" t="s">
        <v>3827</v>
      </c>
      <c r="B2040" s="3"/>
      <c r="C2040" s="4">
        <v>35423.98055555556</v>
      </c>
      <c r="D2040" s="5">
        <v>171849.0</v>
      </c>
    </row>
    <row r="2041">
      <c r="A2041" s="2" t="s">
        <v>3828</v>
      </c>
      <c r="B2041" s="3"/>
      <c r="C2041" s="4">
        <v>35423.98055555556</v>
      </c>
      <c r="D2041" s="5">
        <v>93833.0</v>
      </c>
    </row>
    <row r="2042">
      <c r="A2042" s="2" t="s">
        <v>3829</v>
      </c>
      <c r="B2042" s="3"/>
      <c r="C2042" s="4">
        <v>35423.98055555556</v>
      </c>
      <c r="D2042" s="5">
        <v>172598.0</v>
      </c>
    </row>
    <row r="2043">
      <c r="A2043" s="2" t="s">
        <v>3830</v>
      </c>
      <c r="B2043" s="3"/>
      <c r="C2043" s="4">
        <v>35423.98055555556</v>
      </c>
      <c r="D2043" s="5">
        <v>93081.0</v>
      </c>
    </row>
    <row r="2044">
      <c r="A2044" s="2" t="s">
        <v>3831</v>
      </c>
      <c r="B2044" s="3"/>
      <c r="C2044" s="4">
        <v>35423.98055555556</v>
      </c>
      <c r="D2044" s="5">
        <v>93040.0</v>
      </c>
    </row>
    <row r="2045">
      <c r="A2045" s="2" t="s">
        <v>3832</v>
      </c>
      <c r="B2045" s="3"/>
      <c r="C2045" s="4">
        <v>35423.98055555556</v>
      </c>
      <c r="D2045" s="5">
        <v>74836.0</v>
      </c>
    </row>
    <row r="2046">
      <c r="A2046" s="2" t="s">
        <v>3833</v>
      </c>
      <c r="B2046" s="3"/>
      <c r="C2046" s="4">
        <v>35423.98055555556</v>
      </c>
      <c r="D2046" s="5">
        <v>65186.0</v>
      </c>
    </row>
    <row r="2047">
      <c r="A2047" s="2" t="s">
        <v>3834</v>
      </c>
      <c r="B2047" s="3"/>
      <c r="C2047" s="4">
        <v>35423.98055555556</v>
      </c>
      <c r="D2047" s="5">
        <v>129716.0</v>
      </c>
    </row>
    <row r="2048">
      <c r="A2048" s="2" t="s">
        <v>3835</v>
      </c>
      <c r="B2048" s="3"/>
      <c r="C2048" s="4">
        <v>35423.98055555556</v>
      </c>
      <c r="D2048" s="5">
        <v>44525.0</v>
      </c>
    </row>
    <row r="2049">
      <c r="A2049" s="2" t="s">
        <v>3836</v>
      </c>
      <c r="B2049" s="3"/>
      <c r="C2049" s="4">
        <v>35423.98055555556</v>
      </c>
      <c r="D2049" s="5">
        <v>253740.0</v>
      </c>
    </row>
    <row r="2050">
      <c r="A2050" s="2" t="s">
        <v>3837</v>
      </c>
      <c r="B2050" s="3"/>
      <c r="C2050" s="4">
        <v>35423.98055555556</v>
      </c>
      <c r="D2050" s="5">
        <v>157891.0</v>
      </c>
    </row>
    <row r="2051">
      <c r="A2051" s="2" t="s">
        <v>3838</v>
      </c>
      <c r="B2051" s="3"/>
      <c r="C2051" s="4">
        <v>35423.98055555556</v>
      </c>
      <c r="D2051" s="5">
        <v>123268.0</v>
      </c>
    </row>
    <row r="2052">
      <c r="A2052" s="2" t="s">
        <v>3839</v>
      </c>
      <c r="B2052" s="3"/>
      <c r="C2052" s="4">
        <v>35423.98055555556</v>
      </c>
      <c r="D2052" s="5">
        <v>60652.0</v>
      </c>
    </row>
    <row r="2053">
      <c r="A2053" s="2" t="s">
        <v>3840</v>
      </c>
      <c r="B2053" s="3"/>
      <c r="C2053" s="4">
        <v>35423.98055555556</v>
      </c>
      <c r="D2053" s="5">
        <v>52508.0</v>
      </c>
    </row>
    <row r="2054">
      <c r="A2054" s="2" t="s">
        <v>3841</v>
      </c>
      <c r="B2054" s="3"/>
      <c r="C2054" s="4">
        <v>35423.98055555556</v>
      </c>
      <c r="D2054" s="5">
        <v>26512.0</v>
      </c>
    </row>
    <row r="2055">
      <c r="A2055" s="2" t="s">
        <v>3842</v>
      </c>
      <c r="B2055" s="3"/>
      <c r="C2055" s="4">
        <v>35423.98055555556</v>
      </c>
      <c r="D2055" s="5">
        <v>242129.0</v>
      </c>
    </row>
    <row r="2056">
      <c r="A2056" s="2" t="s">
        <v>3843</v>
      </c>
      <c r="B2056" s="3"/>
      <c r="C2056" s="4">
        <v>35423.98055555556</v>
      </c>
      <c r="D2056" s="5">
        <v>126686.0</v>
      </c>
    </row>
    <row r="2057">
      <c r="A2057" s="2" t="s">
        <v>3844</v>
      </c>
      <c r="B2057" s="3"/>
      <c r="C2057" s="4">
        <v>35423.98055555556</v>
      </c>
      <c r="D2057" s="5">
        <v>161204.0</v>
      </c>
    </row>
    <row r="2058">
      <c r="A2058" s="2" t="s">
        <v>3845</v>
      </c>
      <c r="B2058" s="3"/>
      <c r="C2058" s="4">
        <v>35423.98055555556</v>
      </c>
      <c r="D2058" s="5">
        <v>34412.0</v>
      </c>
    </row>
    <row r="2059">
      <c r="A2059" s="2" t="s">
        <v>3846</v>
      </c>
      <c r="B2059" s="3"/>
      <c r="C2059" s="4">
        <v>35423.98055555556</v>
      </c>
      <c r="D2059" s="5">
        <v>38764.0</v>
      </c>
    </row>
    <row r="2060">
      <c r="A2060" s="2" t="s">
        <v>3847</v>
      </c>
      <c r="B2060" s="3"/>
      <c r="C2060" s="4">
        <v>35423.98055555556</v>
      </c>
      <c r="D2060" s="5">
        <v>54034.0</v>
      </c>
    </row>
    <row r="2061">
      <c r="A2061" s="2" t="s">
        <v>3848</v>
      </c>
      <c r="B2061" s="3"/>
      <c r="C2061" s="4">
        <v>35423.98055555556</v>
      </c>
      <c r="D2061" s="5">
        <v>195532.0</v>
      </c>
    </row>
    <row r="2062">
      <c r="A2062" s="2" t="s">
        <v>3849</v>
      </c>
      <c r="B2062" s="3"/>
      <c r="C2062" s="4">
        <v>35423.98055555556</v>
      </c>
      <c r="D2062" s="5">
        <v>43212.0</v>
      </c>
    </row>
    <row r="2063">
      <c r="A2063" s="2" t="s">
        <v>3850</v>
      </c>
      <c r="B2063" s="3"/>
      <c r="C2063" s="4">
        <v>35423.98055555556</v>
      </c>
      <c r="D2063" s="5">
        <v>90024.0</v>
      </c>
    </row>
    <row r="2064">
      <c r="A2064" s="2" t="s">
        <v>3851</v>
      </c>
      <c r="B2064" s="3"/>
      <c r="C2064" s="4">
        <v>35423.98055555556</v>
      </c>
      <c r="D2064" s="5">
        <v>74794.0</v>
      </c>
    </row>
    <row r="2065">
      <c r="A2065" s="2" t="s">
        <v>3852</v>
      </c>
      <c r="B2065" s="3"/>
      <c r="C2065" s="4">
        <v>35423.98055555556</v>
      </c>
      <c r="D2065" s="5">
        <v>71725.0</v>
      </c>
    </row>
    <row r="2066">
      <c r="A2066" s="2" t="s">
        <v>3853</v>
      </c>
      <c r="B2066" s="3"/>
      <c r="C2066" s="4">
        <v>35423.98055555556</v>
      </c>
      <c r="D2066" s="5">
        <v>185029.0</v>
      </c>
    </row>
    <row r="2067">
      <c r="A2067" s="2" t="s">
        <v>3854</v>
      </c>
      <c r="B2067" s="3"/>
      <c r="C2067" s="4">
        <v>35423.98055555556</v>
      </c>
      <c r="D2067" s="5">
        <v>23317.0</v>
      </c>
    </row>
    <row r="2068">
      <c r="A2068" s="2" t="s">
        <v>3855</v>
      </c>
      <c r="B2068" s="3"/>
      <c r="C2068" s="4">
        <v>35423.98055555556</v>
      </c>
      <c r="D2068" s="5">
        <v>72817.0</v>
      </c>
    </row>
    <row r="2069">
      <c r="A2069" s="2" t="s">
        <v>3856</v>
      </c>
      <c r="B2069" s="3"/>
      <c r="C2069" s="4">
        <v>35423.98055555556</v>
      </c>
      <c r="D2069" s="5">
        <v>96497.0</v>
      </c>
    </row>
    <row r="2070">
      <c r="A2070" s="2" t="s">
        <v>3857</v>
      </c>
      <c r="B2070" s="3"/>
      <c r="C2070" s="4">
        <v>35423.98055555556</v>
      </c>
      <c r="D2070" s="5">
        <v>98347.0</v>
      </c>
    </row>
    <row r="2071">
      <c r="A2071" s="2" t="s">
        <v>3858</v>
      </c>
      <c r="B2071" s="3"/>
      <c r="C2071" s="4">
        <v>35423.98055555556</v>
      </c>
      <c r="D2071" s="5">
        <v>162889.0</v>
      </c>
    </row>
    <row r="2072">
      <c r="A2072" s="2" t="s">
        <v>3859</v>
      </c>
      <c r="B2072" s="3"/>
      <c r="C2072" s="4">
        <v>35423.98055555556</v>
      </c>
      <c r="D2072" s="5">
        <v>95959.0</v>
      </c>
    </row>
    <row r="2073">
      <c r="A2073" s="2" t="s">
        <v>3860</v>
      </c>
      <c r="B2073" s="3"/>
      <c r="C2073" s="4">
        <v>35423.98055555556</v>
      </c>
      <c r="D2073" s="5">
        <v>95877.0</v>
      </c>
    </row>
    <row r="2074">
      <c r="A2074" s="2" t="s">
        <v>3861</v>
      </c>
      <c r="B2074" s="3"/>
      <c r="C2074" s="4">
        <v>35423.98055555556</v>
      </c>
      <c r="D2074" s="5">
        <v>81902.0</v>
      </c>
    </row>
    <row r="2075">
      <c r="A2075" s="2" t="s">
        <v>3862</v>
      </c>
      <c r="B2075" s="3"/>
      <c r="C2075" s="4">
        <v>35423.98055555556</v>
      </c>
      <c r="D2075" s="5">
        <v>81916.0</v>
      </c>
    </row>
    <row r="2076">
      <c r="A2076" s="2" t="s">
        <v>3863</v>
      </c>
      <c r="B2076" s="3"/>
      <c r="C2076" s="4">
        <v>35423.98055555556</v>
      </c>
      <c r="D2076" s="5">
        <v>167148.0</v>
      </c>
    </row>
    <row r="2077">
      <c r="A2077" s="2" t="s">
        <v>3864</v>
      </c>
      <c r="B2077" s="3"/>
      <c r="C2077" s="4">
        <v>35423.98055555556</v>
      </c>
      <c r="D2077" s="5">
        <v>8703.0</v>
      </c>
    </row>
    <row r="2078">
      <c r="A2078" s="2" t="s">
        <v>3865</v>
      </c>
      <c r="B2078" s="3"/>
      <c r="C2078" s="4">
        <v>35423.98055555556</v>
      </c>
      <c r="D2078" s="5">
        <v>87344.0</v>
      </c>
    </row>
    <row r="2079">
      <c r="A2079" s="2" t="s">
        <v>3866</v>
      </c>
      <c r="B2079" s="3"/>
      <c r="C2079" s="4">
        <v>35423.98055555556</v>
      </c>
      <c r="D2079" s="5">
        <v>284332.0</v>
      </c>
    </row>
    <row r="2080">
      <c r="A2080" s="2" t="s">
        <v>3867</v>
      </c>
      <c r="B2080" s="3"/>
      <c r="C2080" s="4">
        <v>35423.98055555556</v>
      </c>
      <c r="D2080" s="5">
        <v>400646.0</v>
      </c>
    </row>
    <row r="2081">
      <c r="A2081" s="2" t="s">
        <v>3868</v>
      </c>
      <c r="B2081" s="3"/>
      <c r="C2081" s="4">
        <v>35423.98055555556</v>
      </c>
      <c r="D2081" s="5">
        <v>186709.0</v>
      </c>
    </row>
    <row r="2082">
      <c r="A2082" s="2" t="s">
        <v>3869</v>
      </c>
      <c r="B2082" s="3"/>
      <c r="C2082" s="4">
        <v>35423.98055555556</v>
      </c>
      <c r="D2082" s="5">
        <v>70368.0</v>
      </c>
    </row>
    <row r="2083">
      <c r="A2083" s="2" t="s">
        <v>3870</v>
      </c>
      <c r="B2083" s="3"/>
      <c r="C2083" s="4">
        <v>35423.98055555556</v>
      </c>
      <c r="D2083" s="5">
        <v>136914.0</v>
      </c>
    </row>
    <row r="2084">
      <c r="A2084" s="2" t="s">
        <v>3871</v>
      </c>
      <c r="B2084" s="3"/>
      <c r="C2084" s="4">
        <v>35423.98055555556</v>
      </c>
      <c r="D2084" s="5">
        <v>90516.0</v>
      </c>
    </row>
    <row r="2085">
      <c r="A2085" s="2" t="s">
        <v>3872</v>
      </c>
      <c r="B2085" s="3"/>
      <c r="C2085" s="4">
        <v>35423.98055555556</v>
      </c>
      <c r="D2085" s="5">
        <v>110820.0</v>
      </c>
    </row>
    <row r="2086">
      <c r="A2086" s="2" t="s">
        <v>3873</v>
      </c>
      <c r="B2086" s="3"/>
      <c r="C2086" s="4">
        <v>35423.98055555556</v>
      </c>
      <c r="D2086" s="5">
        <v>144950.0</v>
      </c>
    </row>
    <row r="2087">
      <c r="A2087" s="2" t="s">
        <v>3874</v>
      </c>
      <c r="B2087" s="3"/>
      <c r="C2087" s="4">
        <v>35423.98055555556</v>
      </c>
      <c r="D2087" s="5">
        <v>73824.0</v>
      </c>
    </row>
    <row r="2088">
      <c r="A2088" s="2" t="s">
        <v>3875</v>
      </c>
      <c r="B2088" s="3"/>
      <c r="C2088" s="4">
        <v>35423.98055555556</v>
      </c>
      <c r="D2088" s="5">
        <v>55988.0</v>
      </c>
    </row>
    <row r="2089">
      <c r="A2089" s="2" t="s">
        <v>3876</v>
      </c>
      <c r="B2089" s="3"/>
      <c r="C2089" s="4">
        <v>35423.98055555556</v>
      </c>
      <c r="D2089" s="5">
        <v>77248.0</v>
      </c>
    </row>
    <row r="2090">
      <c r="A2090" s="2" t="s">
        <v>3877</v>
      </c>
      <c r="B2090" s="3"/>
      <c r="C2090" s="4">
        <v>35423.98055555556</v>
      </c>
      <c r="D2090" s="5">
        <v>77651.0</v>
      </c>
    </row>
    <row r="2091">
      <c r="A2091" s="2" t="s">
        <v>3878</v>
      </c>
      <c r="B2091" s="3"/>
      <c r="C2091" s="4">
        <v>35423.98055555556</v>
      </c>
      <c r="D2091" s="5">
        <v>82148.0</v>
      </c>
    </row>
    <row r="2092">
      <c r="A2092" s="2" t="s">
        <v>3879</v>
      </c>
      <c r="B2092" s="3"/>
      <c r="C2092" s="4">
        <v>35423.98055555556</v>
      </c>
      <c r="D2092" s="5">
        <v>30595.0</v>
      </c>
    </row>
    <row r="2093">
      <c r="A2093" s="2" t="s">
        <v>3880</v>
      </c>
      <c r="B2093" s="3"/>
      <c r="C2093" s="4">
        <v>35423.98055555556</v>
      </c>
      <c r="D2093" s="5">
        <v>120688.0</v>
      </c>
    </row>
    <row r="2094">
      <c r="A2094" s="2" t="s">
        <v>3881</v>
      </c>
      <c r="B2094" s="3"/>
      <c r="C2094" s="4">
        <v>35423.98055555556</v>
      </c>
      <c r="D2094" s="5">
        <v>54974.0</v>
      </c>
    </row>
    <row r="2095">
      <c r="A2095" s="2" t="s">
        <v>3882</v>
      </c>
      <c r="B2095" s="3"/>
      <c r="C2095" s="4">
        <v>35423.98055555556</v>
      </c>
      <c r="D2095" s="5">
        <v>61275.0</v>
      </c>
    </row>
    <row r="2096">
      <c r="A2096" s="2" t="s">
        <v>3883</v>
      </c>
      <c r="B2096" s="3"/>
      <c r="C2096" s="4">
        <v>35423.98055555556</v>
      </c>
      <c r="D2096" s="5">
        <v>77662.0</v>
      </c>
    </row>
    <row r="2097">
      <c r="A2097" s="2" t="s">
        <v>3884</v>
      </c>
      <c r="B2097" s="3"/>
      <c r="C2097" s="4">
        <v>35423.98055555556</v>
      </c>
      <c r="D2097" s="5">
        <v>71147.0</v>
      </c>
    </row>
    <row r="2098">
      <c r="A2098" s="2" t="s">
        <v>3885</v>
      </c>
      <c r="B2098" s="3"/>
      <c r="C2098" s="4">
        <v>35423.98055555556</v>
      </c>
      <c r="D2098" s="5">
        <v>71137.0</v>
      </c>
    </row>
    <row r="2099">
      <c r="A2099" s="2" t="s">
        <v>3886</v>
      </c>
      <c r="B2099" s="3"/>
      <c r="C2099" s="4">
        <v>35423.98055555556</v>
      </c>
      <c r="D2099" s="5">
        <v>60243.0</v>
      </c>
    </row>
    <row r="2100">
      <c r="A2100" s="2" t="s">
        <v>3887</v>
      </c>
      <c r="B2100" s="3"/>
      <c r="C2100" s="4">
        <v>35423.98055555556</v>
      </c>
      <c r="D2100" s="5">
        <v>64931.0</v>
      </c>
    </row>
    <row r="2101">
      <c r="A2101" s="2" t="s">
        <v>3888</v>
      </c>
      <c r="B2101" s="3"/>
      <c r="C2101" s="4">
        <v>35423.98055555556</v>
      </c>
      <c r="D2101" s="5">
        <v>178794.0</v>
      </c>
    </row>
    <row r="2102">
      <c r="A2102" s="2" t="s">
        <v>3889</v>
      </c>
      <c r="B2102" s="3"/>
      <c r="C2102" s="4">
        <v>35423.98055555556</v>
      </c>
      <c r="D2102" s="5">
        <v>179623.0</v>
      </c>
    </row>
    <row r="2103">
      <c r="A2103" s="2" t="s">
        <v>3890</v>
      </c>
      <c r="B2103" s="3"/>
      <c r="C2103" s="4">
        <v>35423.98055555556</v>
      </c>
      <c r="D2103" s="5">
        <v>303877.0</v>
      </c>
    </row>
    <row r="2104">
      <c r="A2104" s="2" t="s">
        <v>3891</v>
      </c>
      <c r="B2104" s="3"/>
      <c r="C2104" s="4">
        <v>35423.98055555556</v>
      </c>
      <c r="D2104" s="5">
        <v>42984.0</v>
      </c>
    </row>
    <row r="2105">
      <c r="A2105" s="2" t="s">
        <v>3892</v>
      </c>
      <c r="B2105" s="3"/>
      <c r="C2105" s="4">
        <v>35423.98055555556</v>
      </c>
      <c r="D2105" s="5">
        <v>14826.0</v>
      </c>
    </row>
    <row r="2106">
      <c r="A2106" s="2" t="s">
        <v>3893</v>
      </c>
      <c r="B2106" s="3"/>
      <c r="C2106" s="4">
        <v>35423.98055555556</v>
      </c>
      <c r="D2106" s="5">
        <v>46876.0</v>
      </c>
    </row>
    <row r="2107">
      <c r="A2107" s="2" t="s">
        <v>3894</v>
      </c>
      <c r="B2107" s="3"/>
      <c r="C2107" s="4">
        <v>35423.98055555556</v>
      </c>
      <c r="D2107" s="5">
        <v>46852.0</v>
      </c>
    </row>
    <row r="2108">
      <c r="A2108" s="2" t="s">
        <v>3895</v>
      </c>
      <c r="B2108" s="3"/>
      <c r="C2108" s="4">
        <v>35423.98055555556</v>
      </c>
      <c r="D2108" s="5">
        <v>90911.0</v>
      </c>
    </row>
    <row r="2109">
      <c r="A2109" s="2" t="s">
        <v>3896</v>
      </c>
      <c r="B2109" s="3"/>
      <c r="C2109" s="4">
        <v>35423.98055555556</v>
      </c>
      <c r="D2109" s="5">
        <v>90512.0</v>
      </c>
    </row>
    <row r="2110">
      <c r="A2110" s="2" t="s">
        <v>3897</v>
      </c>
      <c r="B2110" s="3"/>
      <c r="C2110" s="4">
        <v>35423.98055555556</v>
      </c>
      <c r="D2110" s="5">
        <v>90892.0</v>
      </c>
    </row>
    <row r="2111">
      <c r="A2111" s="2" t="s">
        <v>3898</v>
      </c>
      <c r="B2111" s="3"/>
      <c r="C2111" s="4">
        <v>35423.98055555556</v>
      </c>
      <c r="D2111" s="5">
        <v>78383.0</v>
      </c>
    </row>
    <row r="2112">
      <c r="A2112" s="2" t="s">
        <v>3899</v>
      </c>
      <c r="B2112" s="3"/>
      <c r="C2112" s="4">
        <v>35423.98055555556</v>
      </c>
      <c r="D2112" s="5">
        <v>81560.0</v>
      </c>
    </row>
    <row r="2113">
      <c r="A2113" s="2" t="s">
        <v>3900</v>
      </c>
      <c r="B2113" s="3"/>
      <c r="C2113" s="4">
        <v>35423.98055555556</v>
      </c>
      <c r="D2113" s="5">
        <v>66979.0</v>
      </c>
    </row>
    <row r="2114">
      <c r="A2114" s="2" t="s">
        <v>3901</v>
      </c>
      <c r="B2114" s="3"/>
      <c r="C2114" s="4">
        <v>35423.98055555556</v>
      </c>
      <c r="D2114" s="5">
        <v>64373.0</v>
      </c>
    </row>
    <row r="2115">
      <c r="A2115" s="2" t="s">
        <v>3902</v>
      </c>
      <c r="B2115" s="3"/>
      <c r="C2115" s="4">
        <v>35423.98055555556</v>
      </c>
      <c r="D2115" s="5">
        <v>70118.0</v>
      </c>
    </row>
    <row r="2116">
      <c r="A2116" s="2" t="s">
        <v>3903</v>
      </c>
      <c r="B2116" s="3"/>
      <c r="C2116" s="4">
        <v>35423.98055555556</v>
      </c>
      <c r="D2116" s="5">
        <v>68591.0</v>
      </c>
    </row>
    <row r="2117">
      <c r="A2117" s="2" t="s">
        <v>3904</v>
      </c>
      <c r="B2117" s="3"/>
      <c r="C2117" s="4">
        <v>35423.98055555556</v>
      </c>
      <c r="D2117" s="5">
        <v>17904.0</v>
      </c>
    </row>
    <row r="2118">
      <c r="A2118" s="2" t="s">
        <v>3905</v>
      </c>
      <c r="B2118" s="3"/>
      <c r="C2118" s="4">
        <v>35423.98055555556</v>
      </c>
      <c r="D2118" s="5">
        <v>17907.0</v>
      </c>
    </row>
    <row r="2119">
      <c r="A2119" s="2" t="s">
        <v>3906</v>
      </c>
      <c r="B2119" s="3"/>
      <c r="C2119" s="4">
        <v>35423.98055555556</v>
      </c>
      <c r="D2119" s="5">
        <v>81684.0</v>
      </c>
    </row>
    <row r="2120">
      <c r="A2120" s="2" t="s">
        <v>3907</v>
      </c>
      <c r="B2120" s="3"/>
      <c r="C2120" s="4">
        <v>35423.98055555556</v>
      </c>
      <c r="D2120" s="5">
        <v>236622.0</v>
      </c>
    </row>
    <row r="2121">
      <c r="A2121" s="2" t="s">
        <v>3908</v>
      </c>
      <c r="B2121" s="3"/>
      <c r="C2121" s="4">
        <v>35423.98055555556</v>
      </c>
      <c r="D2121" s="5">
        <v>77266.0</v>
      </c>
    </row>
    <row r="2122">
      <c r="A2122" s="2" t="s">
        <v>3909</v>
      </c>
      <c r="B2122" s="3"/>
      <c r="C2122" s="4">
        <v>35423.98055555556</v>
      </c>
      <c r="D2122" s="5">
        <v>76127.0</v>
      </c>
    </row>
    <row r="2123">
      <c r="A2123" s="2" t="s">
        <v>3910</v>
      </c>
      <c r="B2123" s="3"/>
      <c r="C2123" s="4">
        <v>35423.98055555556</v>
      </c>
      <c r="D2123" s="5">
        <v>89807.0</v>
      </c>
    </row>
    <row r="2124">
      <c r="A2124" s="2" t="s">
        <v>3911</v>
      </c>
      <c r="B2124" s="3"/>
      <c r="C2124" s="4">
        <v>35423.98055555556</v>
      </c>
      <c r="D2124" s="5">
        <v>89863.0</v>
      </c>
    </row>
    <row r="2125">
      <c r="A2125" s="2" t="s">
        <v>3912</v>
      </c>
      <c r="B2125" s="3"/>
      <c r="C2125" s="4">
        <v>35423.98055555556</v>
      </c>
      <c r="D2125" s="5">
        <v>254479.0</v>
      </c>
    </row>
    <row r="2126">
      <c r="A2126" s="2" t="s">
        <v>3913</v>
      </c>
      <c r="B2126" s="3"/>
      <c r="C2126" s="4">
        <v>35423.98055555556</v>
      </c>
      <c r="D2126" s="5">
        <v>60532.0</v>
      </c>
    </row>
    <row r="2127">
      <c r="A2127" s="2" t="s">
        <v>3914</v>
      </c>
      <c r="B2127" s="3"/>
      <c r="C2127" s="4">
        <v>35423.98055555556</v>
      </c>
      <c r="D2127" s="5">
        <v>60613.0</v>
      </c>
    </row>
    <row r="2128">
      <c r="A2128" s="2" t="s">
        <v>3915</v>
      </c>
      <c r="B2128" s="3"/>
      <c r="C2128" s="4">
        <v>35423.98055555556</v>
      </c>
      <c r="D2128" s="5">
        <v>151885.0</v>
      </c>
    </row>
    <row r="2129">
      <c r="A2129" s="2" t="s">
        <v>3916</v>
      </c>
      <c r="B2129" s="3"/>
      <c r="C2129" s="4">
        <v>35423.98055555556</v>
      </c>
      <c r="D2129" s="5">
        <v>96653.0</v>
      </c>
    </row>
    <row r="2130">
      <c r="A2130" s="2" t="s">
        <v>3917</v>
      </c>
      <c r="B2130" s="3"/>
      <c r="C2130" s="4">
        <v>35423.98055555556</v>
      </c>
      <c r="D2130" s="5">
        <v>148882.0</v>
      </c>
    </row>
    <row r="2131">
      <c r="A2131" s="2" t="s">
        <v>3918</v>
      </c>
      <c r="B2131" s="3"/>
      <c r="C2131" s="4">
        <v>35423.98055555556</v>
      </c>
      <c r="D2131" s="5">
        <v>83299.0</v>
      </c>
    </row>
    <row r="2132">
      <c r="A2132" s="2" t="s">
        <v>3919</v>
      </c>
      <c r="B2132" s="3"/>
      <c r="C2132" s="4">
        <v>35423.98055555556</v>
      </c>
      <c r="D2132" s="5">
        <v>83311.0</v>
      </c>
    </row>
    <row r="2133">
      <c r="A2133" s="2" t="s">
        <v>3920</v>
      </c>
      <c r="B2133" s="3"/>
      <c r="C2133" s="4">
        <v>35423.98055555556</v>
      </c>
      <c r="D2133" s="5">
        <v>197352.0</v>
      </c>
    </row>
    <row r="2134">
      <c r="A2134" s="2" t="s">
        <v>3921</v>
      </c>
      <c r="B2134" s="3"/>
      <c r="C2134" s="4">
        <v>35423.98055555556</v>
      </c>
      <c r="D2134" s="5">
        <v>730191.0</v>
      </c>
    </row>
    <row r="2135">
      <c r="A2135" s="2" t="s">
        <v>3922</v>
      </c>
      <c r="B2135" s="3"/>
      <c r="C2135" s="4">
        <v>35423.98055555556</v>
      </c>
      <c r="D2135" s="5">
        <v>20471.0</v>
      </c>
    </row>
    <row r="2136">
      <c r="A2136" s="2" t="s">
        <v>3923</v>
      </c>
      <c r="B2136" s="3"/>
      <c r="C2136" s="4">
        <v>35423.98055555556</v>
      </c>
      <c r="D2136" s="5">
        <v>20437.0</v>
      </c>
    </row>
    <row r="2137">
      <c r="A2137" s="2" t="s">
        <v>3924</v>
      </c>
      <c r="B2137" s="3"/>
      <c r="C2137" s="4">
        <v>35423.98055555556</v>
      </c>
      <c r="D2137" s="5">
        <v>41036.0</v>
      </c>
    </row>
    <row r="2138">
      <c r="A2138" s="2" t="s">
        <v>3925</v>
      </c>
      <c r="B2138" s="3"/>
      <c r="C2138" s="4">
        <v>35423.98055555556</v>
      </c>
      <c r="D2138" s="5">
        <v>220353.0</v>
      </c>
    </row>
    <row r="2139">
      <c r="A2139" s="2" t="s">
        <v>3926</v>
      </c>
      <c r="B2139" s="3"/>
      <c r="C2139" s="4">
        <v>35423.98055555556</v>
      </c>
      <c r="D2139" s="5">
        <v>199920.0</v>
      </c>
    </row>
    <row r="2140">
      <c r="A2140" s="2" t="s">
        <v>3927</v>
      </c>
      <c r="B2140" s="3"/>
      <c r="C2140" s="4">
        <v>35423.98055555556</v>
      </c>
      <c r="D2140" s="5">
        <v>29310.0</v>
      </c>
    </row>
    <row r="2141">
      <c r="A2141" s="2" t="s">
        <v>3928</v>
      </c>
      <c r="B2141" s="3"/>
      <c r="C2141" s="4">
        <v>35423.98055555556</v>
      </c>
      <c r="D2141" s="5">
        <v>91664.0</v>
      </c>
    </row>
    <row r="2142">
      <c r="A2142" s="2" t="s">
        <v>3929</v>
      </c>
      <c r="B2142" s="3"/>
      <c r="C2142" s="4">
        <v>35423.98055555556</v>
      </c>
      <c r="D2142" s="5">
        <v>95193.0</v>
      </c>
    </row>
    <row r="2143">
      <c r="A2143" s="2" t="s">
        <v>3930</v>
      </c>
      <c r="B2143" s="3"/>
      <c r="C2143" s="4">
        <v>35423.98055555556</v>
      </c>
      <c r="D2143" s="5">
        <v>138760.0</v>
      </c>
    </row>
    <row r="2144">
      <c r="A2144" s="2" t="s">
        <v>3931</v>
      </c>
      <c r="B2144" s="3"/>
      <c r="C2144" s="4">
        <v>35423.98055555556</v>
      </c>
      <c r="D2144" s="5">
        <v>62084.0</v>
      </c>
    </row>
    <row r="2145">
      <c r="A2145" s="2" t="s">
        <v>3932</v>
      </c>
      <c r="B2145" s="3"/>
      <c r="C2145" s="4">
        <v>35423.98055555556</v>
      </c>
      <c r="D2145" s="5">
        <v>32181.0</v>
      </c>
    </row>
    <row r="2146">
      <c r="A2146" s="2" t="s">
        <v>3933</v>
      </c>
      <c r="B2146" s="3"/>
      <c r="C2146" s="4">
        <v>35423.98055555556</v>
      </c>
      <c r="D2146" s="5">
        <v>62759.0</v>
      </c>
    </row>
    <row r="2147">
      <c r="A2147" s="2" t="s">
        <v>3934</v>
      </c>
      <c r="B2147" s="3"/>
      <c r="C2147" s="4">
        <v>35423.98055555556</v>
      </c>
      <c r="D2147" s="5">
        <v>179888.0</v>
      </c>
    </row>
    <row r="2148">
      <c r="A2148" s="2" t="s">
        <v>3935</v>
      </c>
      <c r="B2148" s="3"/>
      <c r="C2148" s="4">
        <v>35423.98055555556</v>
      </c>
      <c r="D2148" s="5">
        <v>34089.0</v>
      </c>
    </row>
    <row r="2149">
      <c r="A2149" s="2" t="s">
        <v>3936</v>
      </c>
      <c r="B2149" s="3"/>
      <c r="C2149" s="4">
        <v>35423.98055555556</v>
      </c>
      <c r="D2149" s="5">
        <v>49561.0</v>
      </c>
    </row>
    <row r="2150">
      <c r="A2150" s="2" t="s">
        <v>3937</v>
      </c>
      <c r="B2150" s="3"/>
      <c r="C2150" s="4">
        <v>35423.98055555556</v>
      </c>
      <c r="D2150" s="5">
        <v>694274.0</v>
      </c>
    </row>
    <row r="2151">
      <c r="A2151" s="2" t="s">
        <v>3938</v>
      </c>
      <c r="B2151" s="3"/>
      <c r="C2151" s="4">
        <v>35423.98055555556</v>
      </c>
      <c r="D2151" s="5">
        <v>171242.0</v>
      </c>
    </row>
    <row r="2152">
      <c r="A2152" s="2" t="s">
        <v>3939</v>
      </c>
      <c r="B2152" s="3"/>
      <c r="C2152" s="4">
        <v>35423.98055555556</v>
      </c>
      <c r="D2152" s="5">
        <v>174272.0</v>
      </c>
    </row>
    <row r="2153">
      <c r="A2153" s="2" t="s">
        <v>3940</v>
      </c>
      <c r="B2153" s="3"/>
      <c r="C2153" s="4">
        <v>35423.98055555556</v>
      </c>
      <c r="D2153" s="5">
        <v>183676.0</v>
      </c>
    </row>
    <row r="2154">
      <c r="A2154" s="2" t="s">
        <v>3941</v>
      </c>
      <c r="B2154" s="3"/>
      <c r="C2154" s="4">
        <v>35423.98055555556</v>
      </c>
      <c r="D2154" s="5">
        <v>182524.0</v>
      </c>
    </row>
    <row r="2155">
      <c r="A2155" s="2" t="s">
        <v>3942</v>
      </c>
      <c r="B2155" s="3"/>
      <c r="C2155" s="4">
        <v>35423.98055555556</v>
      </c>
      <c r="D2155" s="5">
        <v>93212.0</v>
      </c>
    </row>
    <row r="2156">
      <c r="A2156" s="2" t="s">
        <v>3943</v>
      </c>
      <c r="B2156" s="3"/>
      <c r="C2156" s="4">
        <v>35423.98055555556</v>
      </c>
      <c r="D2156" s="5">
        <v>61577.0</v>
      </c>
    </row>
    <row r="2157">
      <c r="A2157" s="2" t="s">
        <v>3944</v>
      </c>
      <c r="B2157" s="3"/>
      <c r="C2157" s="4">
        <v>35423.98055555556</v>
      </c>
      <c r="D2157" s="5">
        <v>81684.0</v>
      </c>
    </row>
    <row r="2158">
      <c r="A2158" s="2" t="s">
        <v>3945</v>
      </c>
      <c r="B2158" s="3"/>
      <c r="C2158" s="4">
        <v>35423.98055555556</v>
      </c>
      <c r="D2158" s="5">
        <v>34837.0</v>
      </c>
    </row>
    <row r="2159">
      <c r="A2159" s="2" t="s">
        <v>3946</v>
      </c>
      <c r="B2159" s="3"/>
      <c r="C2159" s="4">
        <v>35423.98055555556</v>
      </c>
      <c r="D2159" s="5">
        <v>307752.0</v>
      </c>
    </row>
    <row r="2160">
      <c r="A2160" s="2" t="s">
        <v>3947</v>
      </c>
      <c r="B2160" s="3"/>
      <c r="C2160" s="4">
        <v>35423.98055555556</v>
      </c>
      <c r="D2160" s="5">
        <v>95148.0</v>
      </c>
    </row>
    <row r="2161">
      <c r="A2161" s="2" t="s">
        <v>3948</v>
      </c>
      <c r="B2161" s="3"/>
      <c r="C2161" s="4">
        <v>35423.98055555556</v>
      </c>
      <c r="D2161" s="5">
        <v>332621.0</v>
      </c>
    </row>
    <row r="2162">
      <c r="A2162" s="2" t="s">
        <v>3949</v>
      </c>
      <c r="B2162" s="3"/>
      <c r="C2162" s="4">
        <v>35423.98055555556</v>
      </c>
      <c r="D2162" s="5">
        <v>292071.0</v>
      </c>
    </row>
    <row r="2163">
      <c r="A2163" s="2" t="s">
        <v>3950</v>
      </c>
      <c r="B2163" s="3"/>
      <c r="C2163" s="4">
        <v>35423.98055555556</v>
      </c>
      <c r="D2163" s="5">
        <v>291971.0</v>
      </c>
    </row>
    <row r="2164">
      <c r="A2164" s="2" t="s">
        <v>3951</v>
      </c>
      <c r="B2164" s="3"/>
      <c r="C2164" s="4">
        <v>35423.98055555556</v>
      </c>
      <c r="D2164" s="5">
        <v>95670.0</v>
      </c>
    </row>
    <row r="2165">
      <c r="A2165" s="2" t="s">
        <v>3952</v>
      </c>
      <c r="B2165" s="3"/>
      <c r="C2165" s="4">
        <v>35423.98055555556</v>
      </c>
      <c r="D2165" s="5">
        <v>95505.0</v>
      </c>
    </row>
    <row r="2166">
      <c r="A2166" s="2" t="s">
        <v>3953</v>
      </c>
      <c r="B2166" s="3"/>
      <c r="C2166" s="4">
        <v>35423.98055555556</v>
      </c>
      <c r="D2166" s="5">
        <v>130727.0</v>
      </c>
    </row>
    <row r="2167">
      <c r="A2167" s="2" t="s">
        <v>3954</v>
      </c>
      <c r="B2167" s="3"/>
      <c r="C2167" s="4">
        <v>35423.98055555556</v>
      </c>
      <c r="D2167" s="5">
        <v>83646.0</v>
      </c>
    </row>
    <row r="2168">
      <c r="A2168" s="2" t="s">
        <v>3955</v>
      </c>
      <c r="B2168" s="3"/>
      <c r="C2168" s="4">
        <v>35423.98055555556</v>
      </c>
      <c r="D2168" s="5">
        <v>284349.0</v>
      </c>
    </row>
    <row r="2169">
      <c r="A2169" s="2" t="s">
        <v>3956</v>
      </c>
      <c r="B2169" s="3"/>
      <c r="C2169" s="4">
        <v>35423.98055555556</v>
      </c>
      <c r="D2169" s="5">
        <v>37643.0</v>
      </c>
    </row>
    <row r="2170">
      <c r="A2170" s="2" t="s">
        <v>3957</v>
      </c>
      <c r="B2170" s="3"/>
      <c r="C2170" s="4">
        <v>35423.98055555556</v>
      </c>
      <c r="D2170" s="5">
        <v>41240.0</v>
      </c>
    </row>
    <row r="2171">
      <c r="A2171" s="2" t="s">
        <v>3958</v>
      </c>
      <c r="B2171" s="3"/>
      <c r="C2171" s="4">
        <v>35423.98055555556</v>
      </c>
      <c r="D2171" s="5">
        <v>76842.0</v>
      </c>
    </row>
    <row r="2172">
      <c r="A2172" s="2" t="s">
        <v>3959</v>
      </c>
      <c r="B2172" s="3"/>
      <c r="C2172" s="4">
        <v>35423.98055555556</v>
      </c>
      <c r="D2172" s="5">
        <v>77672.0</v>
      </c>
    </row>
    <row r="2173">
      <c r="A2173" s="2" t="s">
        <v>3960</v>
      </c>
      <c r="B2173" s="3"/>
      <c r="C2173" s="4">
        <v>35423.98055555556</v>
      </c>
      <c r="D2173" s="5">
        <v>77113.0</v>
      </c>
    </row>
    <row r="2174">
      <c r="A2174" s="2" t="s">
        <v>3961</v>
      </c>
      <c r="B2174" s="3"/>
      <c r="C2174" s="4">
        <v>35423.98055555556</v>
      </c>
      <c r="D2174" s="5">
        <v>36845.0</v>
      </c>
    </row>
    <row r="2175">
      <c r="A2175" s="2" t="s">
        <v>3962</v>
      </c>
      <c r="B2175" s="3"/>
      <c r="C2175" s="4">
        <v>35423.98055555556</v>
      </c>
      <c r="D2175" s="5">
        <v>36869.0</v>
      </c>
    </row>
    <row r="2176">
      <c r="A2176" s="2" t="s">
        <v>3963</v>
      </c>
      <c r="B2176" s="3"/>
      <c r="C2176" s="4">
        <v>35423.98055555556</v>
      </c>
      <c r="D2176" s="5">
        <v>36846.0</v>
      </c>
    </row>
    <row r="2177">
      <c r="A2177" s="2" t="s">
        <v>3964</v>
      </c>
      <c r="B2177" s="3"/>
      <c r="C2177" s="4">
        <v>35423.98055555556</v>
      </c>
      <c r="D2177" s="5">
        <v>29337.0</v>
      </c>
    </row>
    <row r="2178">
      <c r="A2178" s="2" t="s">
        <v>3965</v>
      </c>
      <c r="B2178" s="3"/>
      <c r="C2178" s="4">
        <v>35423.98055555556</v>
      </c>
      <c r="D2178" s="5">
        <v>29335.0</v>
      </c>
    </row>
    <row r="2179">
      <c r="A2179" s="2" t="s">
        <v>3966</v>
      </c>
      <c r="B2179" s="3"/>
      <c r="C2179" s="4">
        <v>35423.98055555556</v>
      </c>
      <c r="D2179" s="5">
        <v>471.0</v>
      </c>
    </row>
    <row r="2180">
      <c r="A2180" s="2" t="s">
        <v>3967</v>
      </c>
      <c r="B2180" s="3"/>
      <c r="C2180" s="4">
        <v>35423.98055555556</v>
      </c>
      <c r="D2180" s="5">
        <v>479.0</v>
      </c>
    </row>
    <row r="2181">
      <c r="A2181" s="2" t="s">
        <v>3968</v>
      </c>
      <c r="B2181" s="3"/>
      <c r="C2181" s="4">
        <v>35423.98055555556</v>
      </c>
      <c r="D2181" s="5">
        <v>485.0</v>
      </c>
    </row>
    <row r="2182">
      <c r="A2182" s="2" t="s">
        <v>3969</v>
      </c>
      <c r="B2182" s="3"/>
      <c r="C2182" s="4">
        <v>35423.98055555556</v>
      </c>
      <c r="D2182" s="5">
        <v>483.0</v>
      </c>
    </row>
    <row r="2183">
      <c r="A2183" s="2" t="s">
        <v>3970</v>
      </c>
      <c r="B2183" s="3"/>
      <c r="C2183" s="4">
        <v>35423.98055555556</v>
      </c>
      <c r="D2183" s="5">
        <v>66067.0</v>
      </c>
    </row>
    <row r="2184">
      <c r="A2184" s="2" t="s">
        <v>3971</v>
      </c>
      <c r="B2184" s="3"/>
      <c r="C2184" s="4">
        <v>35423.98055555556</v>
      </c>
      <c r="D2184" s="5">
        <v>48230.0</v>
      </c>
    </row>
    <row r="2185">
      <c r="A2185" s="2" t="s">
        <v>3972</v>
      </c>
      <c r="B2185" s="3"/>
      <c r="C2185" s="4">
        <v>35423.98055555556</v>
      </c>
      <c r="D2185" s="5">
        <v>139796.0</v>
      </c>
    </row>
    <row r="2186">
      <c r="A2186" s="2" t="s">
        <v>3973</v>
      </c>
      <c r="B2186" s="3"/>
      <c r="C2186" s="4">
        <v>35423.98055555556</v>
      </c>
      <c r="D2186" s="5">
        <v>140902.0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2"/>
    <hyperlink r:id="rId871" ref="A873"/>
    <hyperlink r:id="rId872" ref="A874"/>
    <hyperlink r:id="rId873" ref="A875"/>
    <hyperlink r:id="rId874" ref="A876"/>
    <hyperlink r:id="rId875" ref="A877"/>
    <hyperlink r:id="rId876" ref="A878"/>
    <hyperlink r:id="rId877" ref="A879"/>
    <hyperlink r:id="rId878" ref="A880"/>
    <hyperlink r:id="rId879" ref="A881"/>
    <hyperlink r:id="rId880" ref="A882"/>
    <hyperlink r:id="rId881" ref="A883"/>
    <hyperlink r:id="rId882" ref="A884"/>
    <hyperlink r:id="rId883" ref="A885"/>
    <hyperlink r:id="rId884" ref="A886"/>
    <hyperlink r:id="rId885" ref="A887"/>
    <hyperlink r:id="rId886" ref="A888"/>
    <hyperlink r:id="rId887" ref="A889"/>
    <hyperlink r:id="rId888" ref="A890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0"/>
    <hyperlink r:id="rId959" ref="A961"/>
    <hyperlink r:id="rId960" ref="A962"/>
    <hyperlink r:id="rId961" ref="A963"/>
    <hyperlink r:id="rId962" ref="A964"/>
    <hyperlink r:id="rId963" ref="A965"/>
    <hyperlink r:id="rId964" ref="A966"/>
    <hyperlink r:id="rId965" ref="A967"/>
    <hyperlink r:id="rId966" ref="A968"/>
    <hyperlink r:id="rId967" ref="A969"/>
    <hyperlink r:id="rId968" ref="A970"/>
    <hyperlink r:id="rId969" ref="A971"/>
    <hyperlink r:id="rId970" ref="A972"/>
    <hyperlink r:id="rId971" ref="A973"/>
    <hyperlink r:id="rId972" ref="A974"/>
    <hyperlink r:id="rId973" ref="A975"/>
    <hyperlink r:id="rId974" ref="A976"/>
    <hyperlink r:id="rId975" ref="A977"/>
    <hyperlink r:id="rId976" ref="A978"/>
    <hyperlink r:id="rId977" ref="A979"/>
    <hyperlink r:id="rId978" ref="A980"/>
    <hyperlink r:id="rId979" ref="A981"/>
    <hyperlink r:id="rId980" ref="A982"/>
    <hyperlink r:id="rId981" ref="A983"/>
    <hyperlink r:id="rId982" ref="A984"/>
    <hyperlink r:id="rId983" ref="A985"/>
    <hyperlink r:id="rId984" ref="A986"/>
    <hyperlink r:id="rId985" ref="A987"/>
    <hyperlink r:id="rId986" ref="A988"/>
    <hyperlink r:id="rId987" ref="A989"/>
    <hyperlink r:id="rId988" ref="A990"/>
    <hyperlink r:id="rId989" ref="A991"/>
    <hyperlink r:id="rId990" ref="A992"/>
    <hyperlink r:id="rId991" ref="A993"/>
    <hyperlink r:id="rId992" ref="A994"/>
    <hyperlink r:id="rId993" ref="A995"/>
    <hyperlink r:id="rId994" ref="A996"/>
    <hyperlink r:id="rId995" ref="A997"/>
    <hyperlink r:id="rId996" ref="A998"/>
    <hyperlink r:id="rId997" ref="A999"/>
    <hyperlink r:id="rId998" ref="A1000"/>
    <hyperlink r:id="rId999" ref="A1001"/>
    <hyperlink r:id="rId1000" ref="A1002"/>
    <hyperlink r:id="rId1001" ref="A1003"/>
    <hyperlink r:id="rId1002" ref="A1004"/>
    <hyperlink r:id="rId1003" ref="A1005"/>
    <hyperlink r:id="rId1004" ref="A1006"/>
    <hyperlink r:id="rId1005" ref="A1007"/>
    <hyperlink r:id="rId1006" ref="A1008"/>
    <hyperlink r:id="rId1007" ref="A1009"/>
    <hyperlink r:id="rId1008" ref="A1010"/>
    <hyperlink r:id="rId1009" ref="A1011"/>
    <hyperlink r:id="rId1010" ref="A1012"/>
    <hyperlink r:id="rId1011" ref="A1013"/>
    <hyperlink r:id="rId1012" ref="A1014"/>
    <hyperlink r:id="rId1013" ref="A1015"/>
    <hyperlink r:id="rId1014" ref="A1016"/>
    <hyperlink r:id="rId1015" ref="A1017"/>
    <hyperlink r:id="rId1016" ref="A1018"/>
    <hyperlink r:id="rId1017" ref="A1019"/>
    <hyperlink r:id="rId1018" ref="A1020"/>
    <hyperlink r:id="rId1019" ref="A1021"/>
    <hyperlink r:id="rId1020" ref="A1022"/>
    <hyperlink r:id="rId1021" ref="A1023"/>
    <hyperlink r:id="rId1022" ref="A1024"/>
    <hyperlink r:id="rId1023" ref="A1025"/>
    <hyperlink r:id="rId1024" ref="A1026"/>
    <hyperlink r:id="rId1025" ref="A1027"/>
    <hyperlink r:id="rId1026" ref="A1028"/>
    <hyperlink r:id="rId1027" ref="A1029"/>
    <hyperlink r:id="rId1028" ref="A1030"/>
    <hyperlink r:id="rId1029" ref="A1031"/>
    <hyperlink r:id="rId1030" ref="A1032"/>
    <hyperlink r:id="rId1031" ref="A1033"/>
    <hyperlink r:id="rId1032" ref="A1034"/>
    <hyperlink r:id="rId1033" ref="A1035"/>
    <hyperlink r:id="rId1034" ref="A1036"/>
    <hyperlink r:id="rId1035" ref="A1037"/>
    <hyperlink r:id="rId1036" ref="A1038"/>
    <hyperlink r:id="rId1037" ref="A1039"/>
    <hyperlink r:id="rId1038" ref="A1040"/>
    <hyperlink r:id="rId1039" ref="A1041"/>
    <hyperlink r:id="rId1040" ref="A1042"/>
    <hyperlink r:id="rId1041" ref="A1043"/>
    <hyperlink r:id="rId1042" ref="A1044"/>
    <hyperlink r:id="rId1043" ref="A1045"/>
    <hyperlink r:id="rId1044" ref="A1046"/>
    <hyperlink r:id="rId1045" ref="A1047"/>
    <hyperlink r:id="rId1046" ref="A1048"/>
    <hyperlink r:id="rId1047" ref="A1049"/>
    <hyperlink r:id="rId1048" ref="A1050"/>
    <hyperlink r:id="rId1049" ref="A1051"/>
    <hyperlink r:id="rId1050" ref="A1052"/>
    <hyperlink r:id="rId1051" ref="A1053"/>
    <hyperlink r:id="rId1052" ref="A1054"/>
    <hyperlink r:id="rId1053" ref="A1055"/>
    <hyperlink r:id="rId1054" ref="A1056"/>
    <hyperlink r:id="rId1055" ref="A1057"/>
    <hyperlink r:id="rId1056" ref="A1058"/>
    <hyperlink r:id="rId1057" ref="A1059"/>
    <hyperlink r:id="rId1058" ref="A1060"/>
    <hyperlink r:id="rId1059" ref="A1061"/>
    <hyperlink r:id="rId1060" ref="A1062"/>
    <hyperlink r:id="rId1061" ref="A1063"/>
    <hyperlink r:id="rId1062" ref="A1064"/>
    <hyperlink r:id="rId1063" ref="A1065"/>
    <hyperlink r:id="rId1064" ref="A1066"/>
    <hyperlink r:id="rId1065" ref="A1067"/>
    <hyperlink r:id="rId1066" ref="A1068"/>
    <hyperlink r:id="rId1067" ref="A1069"/>
    <hyperlink r:id="rId1068" ref="A1070"/>
    <hyperlink r:id="rId1069" ref="A1071"/>
    <hyperlink r:id="rId1070" ref="A1072"/>
    <hyperlink r:id="rId1071" ref="A1073"/>
    <hyperlink r:id="rId1072" ref="A1074"/>
    <hyperlink r:id="rId1073" ref="A1075"/>
    <hyperlink r:id="rId1074" ref="A1076"/>
    <hyperlink r:id="rId1075" ref="A1077"/>
    <hyperlink r:id="rId1076" ref="A1078"/>
    <hyperlink r:id="rId1077" ref="A1079"/>
    <hyperlink r:id="rId1078" ref="A1080"/>
    <hyperlink r:id="rId1079" ref="A1081"/>
    <hyperlink r:id="rId1080" ref="A1082"/>
    <hyperlink r:id="rId1081" ref="A1083"/>
    <hyperlink r:id="rId1082" ref="A1084"/>
    <hyperlink r:id="rId1083" ref="A1085"/>
    <hyperlink r:id="rId1084" ref="A1086"/>
    <hyperlink r:id="rId1085" ref="A1087"/>
    <hyperlink r:id="rId1086" ref="A1088"/>
    <hyperlink r:id="rId1087" ref="A1089"/>
    <hyperlink r:id="rId1088" ref="A1090"/>
    <hyperlink r:id="rId1089" ref="A1091"/>
    <hyperlink r:id="rId1090" ref="A1092"/>
    <hyperlink r:id="rId1091" ref="A1093"/>
    <hyperlink r:id="rId1092" ref="A1094"/>
    <hyperlink r:id="rId1093" ref="A1095"/>
    <hyperlink r:id="rId1094" ref="A1096"/>
    <hyperlink r:id="rId1095" ref="A1097"/>
    <hyperlink r:id="rId1096" ref="A1098"/>
    <hyperlink r:id="rId1097" ref="A1099"/>
    <hyperlink r:id="rId1098" ref="A1100"/>
    <hyperlink r:id="rId1099" ref="A1101"/>
    <hyperlink r:id="rId1100" ref="A1102"/>
    <hyperlink r:id="rId1101" ref="A1103"/>
    <hyperlink r:id="rId1102" ref="A1104"/>
    <hyperlink r:id="rId1103" ref="A1105"/>
    <hyperlink r:id="rId1104" ref="A1106"/>
    <hyperlink r:id="rId1105" ref="A1107"/>
    <hyperlink r:id="rId1106" ref="A1108"/>
    <hyperlink r:id="rId1107" ref="A1109"/>
    <hyperlink r:id="rId1108" ref="A1110"/>
    <hyperlink r:id="rId1109" ref="A1111"/>
    <hyperlink r:id="rId1110" ref="A1112"/>
    <hyperlink r:id="rId1111" ref="A1113"/>
    <hyperlink r:id="rId1112" ref="A1114"/>
    <hyperlink r:id="rId1113" ref="A1115"/>
    <hyperlink r:id="rId1114" ref="A1116"/>
    <hyperlink r:id="rId1115" ref="A1117"/>
    <hyperlink r:id="rId1116" ref="A1118"/>
    <hyperlink r:id="rId1117" ref="A1119"/>
    <hyperlink r:id="rId1118" ref="A1120"/>
    <hyperlink r:id="rId1119" ref="A1121"/>
    <hyperlink r:id="rId1120" ref="A1122"/>
    <hyperlink r:id="rId1121" ref="A1123"/>
    <hyperlink r:id="rId1122" ref="A1124"/>
    <hyperlink r:id="rId1123" ref="A1125"/>
    <hyperlink r:id="rId1124" ref="A1126"/>
    <hyperlink r:id="rId1125" ref="A1127"/>
    <hyperlink r:id="rId1126" ref="A1128"/>
    <hyperlink r:id="rId1127" ref="A1129"/>
    <hyperlink r:id="rId1128" ref="A1130"/>
    <hyperlink r:id="rId1129" ref="A1131"/>
    <hyperlink r:id="rId1130" ref="A1132"/>
    <hyperlink r:id="rId1131" ref="A1133"/>
    <hyperlink r:id="rId1132" ref="A1134"/>
    <hyperlink r:id="rId1133" ref="A1135"/>
    <hyperlink r:id="rId1134" ref="A1136"/>
    <hyperlink r:id="rId1135" ref="A1137"/>
    <hyperlink r:id="rId1136" ref="A1138"/>
    <hyperlink r:id="rId1137" ref="A1139"/>
    <hyperlink r:id="rId1138" ref="A1140"/>
    <hyperlink r:id="rId1139" ref="A1141"/>
    <hyperlink r:id="rId1140" ref="A1142"/>
    <hyperlink r:id="rId1141" ref="A1143"/>
    <hyperlink r:id="rId1142" ref="A1144"/>
    <hyperlink r:id="rId1143" ref="A1145"/>
    <hyperlink r:id="rId1144" ref="A1146"/>
    <hyperlink r:id="rId1145" ref="A1147"/>
    <hyperlink r:id="rId1146" ref="A1148"/>
    <hyperlink r:id="rId1147" ref="A1149"/>
    <hyperlink r:id="rId1148" ref="A1150"/>
    <hyperlink r:id="rId1149" ref="A1151"/>
    <hyperlink r:id="rId1150" ref="A1152"/>
    <hyperlink r:id="rId1151" ref="A1153"/>
    <hyperlink r:id="rId1152" ref="A1154"/>
    <hyperlink r:id="rId1153" ref="A1155"/>
    <hyperlink r:id="rId1154" ref="A1156"/>
    <hyperlink r:id="rId1155" ref="A1157"/>
    <hyperlink r:id="rId1156" ref="A1158"/>
    <hyperlink r:id="rId1157" ref="A1159"/>
    <hyperlink r:id="rId1158" ref="A1160"/>
    <hyperlink r:id="rId1159" ref="A1161"/>
    <hyperlink r:id="rId1160" ref="A1162"/>
    <hyperlink r:id="rId1161" ref="A1163"/>
    <hyperlink r:id="rId1162" ref="A1164"/>
    <hyperlink r:id="rId1163" ref="A1165"/>
    <hyperlink r:id="rId1164" ref="A1166"/>
    <hyperlink r:id="rId1165" ref="A1167"/>
    <hyperlink r:id="rId1166" ref="A1168"/>
    <hyperlink r:id="rId1167" ref="A1169"/>
    <hyperlink r:id="rId1168" ref="A1170"/>
    <hyperlink r:id="rId1169" ref="A1171"/>
    <hyperlink r:id="rId1170" ref="A1172"/>
    <hyperlink r:id="rId1171" ref="A1173"/>
    <hyperlink r:id="rId1172" ref="A1174"/>
    <hyperlink r:id="rId1173" ref="A1175"/>
    <hyperlink r:id="rId1174" ref="A1176"/>
    <hyperlink r:id="rId1175" ref="A1177"/>
    <hyperlink r:id="rId1176" ref="A1178"/>
    <hyperlink r:id="rId1177" ref="A1179"/>
    <hyperlink r:id="rId1178" ref="A1180"/>
    <hyperlink r:id="rId1179" ref="A1181"/>
    <hyperlink r:id="rId1180" ref="A1182"/>
    <hyperlink r:id="rId1181" ref="A1183"/>
    <hyperlink r:id="rId1182" ref="A1184"/>
    <hyperlink r:id="rId1183" ref="A1185"/>
    <hyperlink r:id="rId1184" ref="A1186"/>
    <hyperlink r:id="rId1185" ref="A1187"/>
    <hyperlink r:id="rId1186" ref="A1188"/>
    <hyperlink r:id="rId1187" ref="A1189"/>
    <hyperlink r:id="rId1188" ref="A1190"/>
    <hyperlink r:id="rId1189" ref="A1191"/>
    <hyperlink r:id="rId1190" ref="A1192"/>
    <hyperlink r:id="rId1191" ref="A1193"/>
    <hyperlink r:id="rId1192" ref="A1194"/>
    <hyperlink r:id="rId1193" ref="A1195"/>
    <hyperlink r:id="rId1194" ref="A1196"/>
    <hyperlink r:id="rId1195" ref="A1197"/>
    <hyperlink r:id="rId1196" ref="A1198"/>
    <hyperlink r:id="rId1197" ref="A1199"/>
    <hyperlink r:id="rId1198" ref="A1200"/>
    <hyperlink r:id="rId1199" ref="A1201"/>
    <hyperlink r:id="rId1200" ref="A1202"/>
    <hyperlink r:id="rId1201" ref="A1203"/>
    <hyperlink r:id="rId1202" ref="A1204"/>
    <hyperlink r:id="rId1203" ref="A1205"/>
    <hyperlink r:id="rId1204" ref="A1206"/>
    <hyperlink r:id="rId1205" ref="A1207"/>
    <hyperlink r:id="rId1206" ref="A1208"/>
    <hyperlink r:id="rId1207" ref="A1209"/>
    <hyperlink r:id="rId1208" ref="A1210"/>
    <hyperlink r:id="rId1209" ref="A1211"/>
    <hyperlink r:id="rId1210" ref="A1212"/>
    <hyperlink r:id="rId1211" ref="A1213"/>
    <hyperlink r:id="rId1212" ref="A1214"/>
    <hyperlink r:id="rId1213" ref="A1215"/>
    <hyperlink r:id="rId1214" ref="A1216"/>
    <hyperlink r:id="rId1215" ref="A1217"/>
    <hyperlink r:id="rId1216" ref="A1218"/>
    <hyperlink r:id="rId1217" ref="A1219"/>
    <hyperlink r:id="rId1218" ref="A1220"/>
    <hyperlink r:id="rId1219" ref="A1221"/>
    <hyperlink r:id="rId1220" ref="A1222"/>
    <hyperlink r:id="rId1221" ref="A1223"/>
    <hyperlink r:id="rId1222" ref="A1224"/>
    <hyperlink r:id="rId1223" ref="A1225"/>
    <hyperlink r:id="rId1224" ref="A1226"/>
    <hyperlink r:id="rId1225" ref="A1227"/>
    <hyperlink r:id="rId1226" ref="A1228"/>
    <hyperlink r:id="rId1227" ref="A1229"/>
    <hyperlink r:id="rId1228" ref="A1230"/>
    <hyperlink r:id="rId1229" ref="A1231"/>
    <hyperlink r:id="rId1230" ref="A1232"/>
    <hyperlink r:id="rId1231" ref="A1233"/>
    <hyperlink r:id="rId1232" ref="A1234"/>
    <hyperlink r:id="rId1233" ref="A1235"/>
    <hyperlink r:id="rId1234" ref="A1236"/>
    <hyperlink r:id="rId1235" ref="A1237"/>
    <hyperlink r:id="rId1236" ref="A1238"/>
    <hyperlink r:id="rId1237" ref="A1239"/>
    <hyperlink r:id="rId1238" ref="A1240"/>
    <hyperlink r:id="rId1239" ref="A1241"/>
    <hyperlink r:id="rId1240" ref="A1242"/>
    <hyperlink r:id="rId1241" ref="A1243"/>
    <hyperlink r:id="rId1242" ref="A1244"/>
    <hyperlink r:id="rId1243" ref="A1245"/>
    <hyperlink r:id="rId1244" ref="A1246"/>
    <hyperlink r:id="rId1245" ref="A1247"/>
    <hyperlink r:id="rId1246" ref="A1248"/>
    <hyperlink r:id="rId1247" ref="A1249"/>
    <hyperlink r:id="rId1248" ref="A1250"/>
    <hyperlink r:id="rId1249" ref="A1251"/>
    <hyperlink r:id="rId1250" ref="A1252"/>
    <hyperlink r:id="rId1251" ref="A1253"/>
    <hyperlink r:id="rId1252" ref="A1254"/>
    <hyperlink r:id="rId1253" ref="A1255"/>
    <hyperlink r:id="rId1254" ref="A1256"/>
    <hyperlink r:id="rId1255" ref="A1257"/>
    <hyperlink r:id="rId1256" ref="A1258"/>
    <hyperlink r:id="rId1257" ref="A1259"/>
    <hyperlink r:id="rId1258" ref="A1260"/>
    <hyperlink r:id="rId1259" ref="A1261"/>
    <hyperlink r:id="rId1260" ref="A1262"/>
    <hyperlink r:id="rId1261" ref="A1263"/>
    <hyperlink r:id="rId1262" ref="A1264"/>
    <hyperlink r:id="rId1263" ref="A1265"/>
    <hyperlink r:id="rId1264" ref="A1266"/>
    <hyperlink r:id="rId1265" ref="A1267"/>
    <hyperlink r:id="rId1266" ref="A1268"/>
    <hyperlink r:id="rId1267" ref="A1269"/>
    <hyperlink r:id="rId1268" ref="A1270"/>
    <hyperlink r:id="rId1269" ref="A1271"/>
    <hyperlink r:id="rId1270" ref="A1272"/>
    <hyperlink r:id="rId1271" ref="A1273"/>
    <hyperlink r:id="rId1272" ref="A1274"/>
    <hyperlink r:id="rId1273" ref="A1275"/>
    <hyperlink r:id="rId1274" ref="A1276"/>
    <hyperlink r:id="rId1275" ref="A1277"/>
    <hyperlink r:id="rId1276" ref="A1278"/>
    <hyperlink r:id="rId1277" ref="A1279"/>
    <hyperlink r:id="rId1278" ref="A1280"/>
    <hyperlink r:id="rId1279" ref="A1281"/>
    <hyperlink r:id="rId1280" ref="A1282"/>
    <hyperlink r:id="rId1281" ref="A1283"/>
    <hyperlink r:id="rId1282" ref="A1284"/>
    <hyperlink r:id="rId1283" ref="A1285"/>
    <hyperlink r:id="rId1284" ref="A1286"/>
    <hyperlink r:id="rId1285" ref="A1287"/>
    <hyperlink r:id="rId1286" ref="A1288"/>
    <hyperlink r:id="rId1287" ref="A1289"/>
    <hyperlink r:id="rId1288" ref="A1290"/>
    <hyperlink r:id="rId1289" ref="A1291"/>
    <hyperlink r:id="rId1290" ref="A1292"/>
    <hyperlink r:id="rId1291" ref="A1293"/>
    <hyperlink r:id="rId1292" ref="A1294"/>
    <hyperlink r:id="rId1293" ref="A1295"/>
    <hyperlink r:id="rId1294" ref="A1296"/>
    <hyperlink r:id="rId1295" ref="A1297"/>
    <hyperlink r:id="rId1296" ref="A1298"/>
    <hyperlink r:id="rId1297" ref="A1299"/>
    <hyperlink r:id="rId1298" ref="A1300"/>
    <hyperlink r:id="rId1299" ref="A1301"/>
    <hyperlink r:id="rId1300" ref="A1302"/>
    <hyperlink r:id="rId1301" ref="A1303"/>
    <hyperlink r:id="rId1302" ref="A1304"/>
    <hyperlink r:id="rId1303" ref="A1305"/>
    <hyperlink r:id="rId1304" ref="A1306"/>
    <hyperlink r:id="rId1305" ref="A1307"/>
    <hyperlink r:id="rId1306" ref="A1308"/>
    <hyperlink r:id="rId1307" ref="A1309"/>
    <hyperlink r:id="rId1308" ref="A1310"/>
    <hyperlink r:id="rId1309" ref="A1311"/>
    <hyperlink r:id="rId1310" ref="A1312"/>
    <hyperlink r:id="rId1311" ref="A1313"/>
    <hyperlink r:id="rId1312" ref="A1314"/>
    <hyperlink r:id="rId1313" ref="A1315"/>
    <hyperlink r:id="rId1314" ref="A1316"/>
    <hyperlink r:id="rId1315" ref="A1317"/>
    <hyperlink r:id="rId1316" ref="A1318"/>
    <hyperlink r:id="rId1317" ref="A1319"/>
    <hyperlink r:id="rId1318" ref="A1320"/>
    <hyperlink r:id="rId1319" ref="A1321"/>
    <hyperlink r:id="rId1320" ref="A1322"/>
    <hyperlink r:id="rId1321" ref="A1323"/>
    <hyperlink r:id="rId1322" ref="A1324"/>
    <hyperlink r:id="rId1323" ref="A1325"/>
    <hyperlink r:id="rId1324" ref="A1326"/>
    <hyperlink r:id="rId1325" ref="A1327"/>
    <hyperlink r:id="rId1326" ref="A1328"/>
    <hyperlink r:id="rId1327" ref="A1329"/>
    <hyperlink r:id="rId1328" ref="A1330"/>
    <hyperlink r:id="rId1329" ref="A1331"/>
    <hyperlink r:id="rId1330" ref="A1332"/>
    <hyperlink r:id="rId1331" ref="A1333"/>
    <hyperlink r:id="rId1332" ref="A1334"/>
    <hyperlink r:id="rId1333" ref="A1335"/>
    <hyperlink r:id="rId1334" ref="A1336"/>
    <hyperlink r:id="rId1335" ref="A1337"/>
    <hyperlink r:id="rId1336" ref="A1338"/>
    <hyperlink r:id="rId1337" ref="A1339"/>
    <hyperlink r:id="rId1338" ref="A1340"/>
    <hyperlink r:id="rId1339" ref="A1341"/>
    <hyperlink r:id="rId1340" ref="A1342"/>
    <hyperlink r:id="rId1341" ref="A1343"/>
    <hyperlink r:id="rId1342" ref="A1344"/>
    <hyperlink r:id="rId1343" ref="A1345"/>
    <hyperlink r:id="rId1344" ref="A1346"/>
    <hyperlink r:id="rId1345" ref="A1347"/>
    <hyperlink r:id="rId1346" ref="A1348"/>
    <hyperlink r:id="rId1347" ref="A1349"/>
    <hyperlink r:id="rId1348" ref="A1350"/>
    <hyperlink r:id="rId1349" ref="A1351"/>
    <hyperlink r:id="rId1350" ref="A1352"/>
    <hyperlink r:id="rId1351" ref="A1353"/>
    <hyperlink r:id="rId1352" ref="A1354"/>
    <hyperlink r:id="rId1353" ref="A1355"/>
    <hyperlink r:id="rId1354" ref="A1356"/>
    <hyperlink r:id="rId1355" ref="A1357"/>
    <hyperlink r:id="rId1356" ref="A1358"/>
    <hyperlink r:id="rId1357" ref="A1359"/>
    <hyperlink r:id="rId1358" ref="A1360"/>
    <hyperlink r:id="rId1359" ref="A1361"/>
    <hyperlink r:id="rId1360" ref="A1362"/>
    <hyperlink r:id="rId1361" ref="A1363"/>
    <hyperlink r:id="rId1362" ref="A1364"/>
    <hyperlink r:id="rId1363" ref="A1365"/>
    <hyperlink r:id="rId1364" ref="A1366"/>
    <hyperlink r:id="rId1365" ref="A1367"/>
    <hyperlink r:id="rId1366" ref="A1368"/>
    <hyperlink r:id="rId1367" ref="A1369"/>
    <hyperlink r:id="rId1368" ref="A1370"/>
    <hyperlink r:id="rId1369" ref="A1371"/>
    <hyperlink r:id="rId1370" ref="A1372"/>
    <hyperlink r:id="rId1371" ref="A1373"/>
    <hyperlink r:id="rId1372" ref="A1374"/>
    <hyperlink r:id="rId1373" ref="A1375"/>
    <hyperlink r:id="rId1374" ref="A1376"/>
    <hyperlink r:id="rId1375" ref="A1377"/>
    <hyperlink r:id="rId1376" ref="A1378"/>
    <hyperlink r:id="rId1377" ref="A1379"/>
    <hyperlink r:id="rId1378" ref="A1380"/>
    <hyperlink r:id="rId1379" ref="A1381"/>
    <hyperlink r:id="rId1380" ref="A1382"/>
    <hyperlink r:id="rId1381" ref="A1383"/>
    <hyperlink r:id="rId1382" ref="A1384"/>
    <hyperlink r:id="rId1383" ref="A1385"/>
    <hyperlink r:id="rId1384" ref="A1386"/>
    <hyperlink r:id="rId1385" ref="A1387"/>
    <hyperlink r:id="rId1386" ref="A1388"/>
    <hyperlink r:id="rId1387" ref="A1389"/>
    <hyperlink r:id="rId1388" ref="A1390"/>
    <hyperlink r:id="rId1389" ref="A1391"/>
    <hyperlink r:id="rId1390" ref="A1392"/>
    <hyperlink r:id="rId1391" ref="A1393"/>
    <hyperlink r:id="rId1392" ref="A1394"/>
    <hyperlink r:id="rId1393" ref="A1395"/>
    <hyperlink r:id="rId1394" ref="A1396"/>
    <hyperlink r:id="rId1395" ref="A1397"/>
    <hyperlink r:id="rId1396" ref="A1398"/>
    <hyperlink r:id="rId1397" ref="A1399"/>
    <hyperlink r:id="rId1398" ref="A1400"/>
    <hyperlink r:id="rId1399" ref="A1401"/>
    <hyperlink r:id="rId1400" ref="A1402"/>
    <hyperlink r:id="rId1401" ref="A1403"/>
    <hyperlink r:id="rId1402" ref="A1404"/>
    <hyperlink r:id="rId1403" ref="A1405"/>
    <hyperlink r:id="rId1404" ref="A1406"/>
    <hyperlink r:id="rId1405" ref="A1407"/>
    <hyperlink r:id="rId1406" ref="A1408"/>
    <hyperlink r:id="rId1407" ref="A1409"/>
    <hyperlink r:id="rId1408" ref="A1410"/>
    <hyperlink r:id="rId1409" ref="A1411"/>
    <hyperlink r:id="rId1410" ref="A1412"/>
    <hyperlink r:id="rId1411" ref="A1413"/>
    <hyperlink r:id="rId1412" ref="A1414"/>
    <hyperlink r:id="rId1413" ref="A1415"/>
    <hyperlink r:id="rId1414" ref="A1416"/>
    <hyperlink r:id="rId1415" ref="A1417"/>
    <hyperlink r:id="rId1416" ref="A1418"/>
    <hyperlink r:id="rId1417" ref="A1419"/>
    <hyperlink r:id="rId1418" ref="A1420"/>
    <hyperlink r:id="rId1419" ref="A1421"/>
    <hyperlink r:id="rId1420" ref="A1422"/>
    <hyperlink r:id="rId1421" ref="A1423"/>
    <hyperlink r:id="rId1422" ref="A1424"/>
    <hyperlink r:id="rId1423" ref="A1425"/>
    <hyperlink r:id="rId1424" ref="A1426"/>
    <hyperlink r:id="rId1425" ref="A1427"/>
    <hyperlink r:id="rId1426" ref="A1428"/>
    <hyperlink r:id="rId1427" ref="A1429"/>
    <hyperlink r:id="rId1428" ref="A1430"/>
    <hyperlink r:id="rId1429" ref="A1431"/>
    <hyperlink r:id="rId1430" ref="A1432"/>
    <hyperlink r:id="rId1431" ref="A1433"/>
    <hyperlink r:id="rId1432" ref="A1434"/>
    <hyperlink r:id="rId1433" ref="A1435"/>
    <hyperlink r:id="rId1434" ref="A1436"/>
    <hyperlink r:id="rId1435" ref="A1437"/>
    <hyperlink r:id="rId1436" ref="A1438"/>
    <hyperlink r:id="rId1437" ref="A1439"/>
    <hyperlink r:id="rId1438" ref="A1440"/>
    <hyperlink r:id="rId1439" ref="A1441"/>
    <hyperlink r:id="rId1440" ref="A1442"/>
    <hyperlink r:id="rId1441" ref="A1443"/>
    <hyperlink r:id="rId1442" ref="A1444"/>
    <hyperlink r:id="rId1443" ref="A1445"/>
    <hyperlink r:id="rId1444" ref="A1446"/>
    <hyperlink r:id="rId1445" ref="A1447"/>
    <hyperlink r:id="rId1446" ref="A1448"/>
    <hyperlink r:id="rId1447" ref="A1449"/>
    <hyperlink r:id="rId1448" ref="A1450"/>
    <hyperlink r:id="rId1449" ref="A1451"/>
    <hyperlink r:id="rId1450" ref="A1452"/>
    <hyperlink r:id="rId1451" ref="A1453"/>
    <hyperlink r:id="rId1452" ref="A1454"/>
    <hyperlink r:id="rId1453" ref="A1455"/>
    <hyperlink r:id="rId1454" ref="A1456"/>
    <hyperlink r:id="rId1455" ref="A1457"/>
    <hyperlink r:id="rId1456" ref="A1458"/>
    <hyperlink r:id="rId1457" ref="A1459"/>
    <hyperlink r:id="rId1458" ref="A1460"/>
    <hyperlink r:id="rId1459" ref="A1461"/>
    <hyperlink r:id="rId1460" ref="A1462"/>
    <hyperlink r:id="rId1461" ref="A1463"/>
    <hyperlink r:id="rId1462" ref="A1464"/>
    <hyperlink r:id="rId1463" ref="A1465"/>
    <hyperlink r:id="rId1464" ref="A1466"/>
    <hyperlink r:id="rId1465" ref="A1467"/>
    <hyperlink r:id="rId1466" ref="A1468"/>
    <hyperlink r:id="rId1467" ref="A1469"/>
    <hyperlink r:id="rId1468" ref="A1470"/>
    <hyperlink r:id="rId1469" ref="A1471"/>
    <hyperlink r:id="rId1470" ref="A1472"/>
    <hyperlink r:id="rId1471" ref="A1473"/>
    <hyperlink r:id="rId1472" ref="A1474"/>
    <hyperlink r:id="rId1473" ref="A1475"/>
    <hyperlink r:id="rId1474" ref="A1476"/>
    <hyperlink r:id="rId1475" ref="A1477"/>
    <hyperlink r:id="rId1476" ref="A1478"/>
    <hyperlink r:id="rId1477" ref="A1479"/>
    <hyperlink r:id="rId1478" ref="A1480"/>
    <hyperlink r:id="rId1479" ref="A1481"/>
    <hyperlink r:id="rId1480" ref="A1482"/>
    <hyperlink r:id="rId1481" ref="A1483"/>
    <hyperlink r:id="rId1482" ref="A1484"/>
    <hyperlink r:id="rId1483" ref="A1485"/>
    <hyperlink r:id="rId1484" ref="A1486"/>
    <hyperlink r:id="rId1485" ref="A1487"/>
    <hyperlink r:id="rId1486" ref="A1488"/>
    <hyperlink r:id="rId1487" ref="A1489"/>
    <hyperlink r:id="rId1488" ref="A1490"/>
    <hyperlink r:id="rId1489" ref="A1491"/>
    <hyperlink r:id="rId1490" ref="A1492"/>
    <hyperlink r:id="rId1491" ref="A1493"/>
    <hyperlink r:id="rId1492" ref="A1494"/>
    <hyperlink r:id="rId1493" ref="A1495"/>
    <hyperlink r:id="rId1494" ref="A1496"/>
    <hyperlink r:id="rId1495" ref="A1497"/>
    <hyperlink r:id="rId1496" ref="A1498"/>
    <hyperlink r:id="rId1497" ref="A1499"/>
    <hyperlink r:id="rId1498" ref="A1500"/>
    <hyperlink r:id="rId1499" ref="A1501"/>
    <hyperlink r:id="rId1500" ref="A1502"/>
    <hyperlink r:id="rId1501" ref="A1503"/>
    <hyperlink r:id="rId1502" ref="A1504"/>
    <hyperlink r:id="rId1503" ref="A1505"/>
    <hyperlink r:id="rId1504" ref="A1506"/>
    <hyperlink r:id="rId1505" ref="A1507"/>
    <hyperlink r:id="rId1506" ref="A1508"/>
    <hyperlink r:id="rId1507" ref="A1509"/>
    <hyperlink r:id="rId1508" ref="A1510"/>
    <hyperlink r:id="rId1509" ref="A1511"/>
    <hyperlink r:id="rId1510" ref="A1512"/>
    <hyperlink r:id="rId1511" ref="A1513"/>
    <hyperlink r:id="rId1512" ref="A1514"/>
    <hyperlink r:id="rId1513" ref="A1515"/>
    <hyperlink r:id="rId1514" ref="A1516"/>
    <hyperlink r:id="rId1515" ref="A1517"/>
    <hyperlink r:id="rId1516" ref="A1518"/>
    <hyperlink r:id="rId1517" ref="A1519"/>
    <hyperlink r:id="rId1518" ref="A1520"/>
    <hyperlink r:id="rId1519" ref="A1521"/>
    <hyperlink r:id="rId1520" ref="A1522"/>
    <hyperlink r:id="rId1521" ref="A1523"/>
    <hyperlink r:id="rId1522" ref="A1524"/>
    <hyperlink r:id="rId1523" ref="A1525"/>
    <hyperlink r:id="rId1524" ref="A1526"/>
    <hyperlink r:id="rId1525" ref="A1527"/>
    <hyperlink r:id="rId1526" ref="A1528"/>
    <hyperlink r:id="rId1527" ref="A1529"/>
    <hyperlink r:id="rId1528" ref="A1530"/>
    <hyperlink r:id="rId1529" ref="A1531"/>
    <hyperlink r:id="rId1530" ref="A1532"/>
    <hyperlink r:id="rId1531" ref="A1533"/>
    <hyperlink r:id="rId1532" ref="A1534"/>
    <hyperlink r:id="rId1533" ref="A1535"/>
    <hyperlink r:id="rId1534" ref="A1536"/>
    <hyperlink r:id="rId1535" ref="A1537"/>
    <hyperlink r:id="rId1536" ref="A1538"/>
    <hyperlink r:id="rId1537" ref="A1539"/>
    <hyperlink r:id="rId1538" ref="A1540"/>
    <hyperlink r:id="rId1539" ref="A1541"/>
    <hyperlink r:id="rId1540" ref="A1542"/>
    <hyperlink r:id="rId1541" ref="A1543"/>
    <hyperlink r:id="rId1542" ref="A1544"/>
    <hyperlink r:id="rId1543" ref="A1545"/>
    <hyperlink r:id="rId1544" ref="A1546"/>
    <hyperlink r:id="rId1545" ref="A1547"/>
    <hyperlink r:id="rId1546" ref="A1548"/>
    <hyperlink r:id="rId1547" ref="A1549"/>
    <hyperlink r:id="rId1548" ref="A1550"/>
    <hyperlink r:id="rId1549" ref="A1551"/>
    <hyperlink r:id="rId1550" ref="A1552"/>
    <hyperlink r:id="rId1551" ref="A1553"/>
    <hyperlink r:id="rId1552" ref="A1554"/>
    <hyperlink r:id="rId1553" ref="A1555"/>
    <hyperlink r:id="rId1554" ref="A1556"/>
    <hyperlink r:id="rId1555" ref="A1557"/>
    <hyperlink r:id="rId1556" ref="A1558"/>
    <hyperlink r:id="rId1557" ref="A1559"/>
    <hyperlink r:id="rId1558" ref="A1560"/>
    <hyperlink r:id="rId1559" ref="A1561"/>
    <hyperlink r:id="rId1560" ref="A1562"/>
    <hyperlink r:id="rId1561" ref="A1563"/>
    <hyperlink r:id="rId1562" ref="A1564"/>
    <hyperlink r:id="rId1563" ref="A1565"/>
    <hyperlink r:id="rId1564" ref="A1566"/>
    <hyperlink r:id="rId1565" ref="A1567"/>
    <hyperlink r:id="rId1566" ref="A1568"/>
    <hyperlink r:id="rId1567" ref="A1569"/>
    <hyperlink r:id="rId1568" ref="A1570"/>
    <hyperlink r:id="rId1569" ref="A1571"/>
    <hyperlink r:id="rId1570" ref="A1572"/>
    <hyperlink r:id="rId1571" ref="A1573"/>
    <hyperlink r:id="rId1572" ref="A1574"/>
    <hyperlink r:id="rId1573" ref="A1575"/>
    <hyperlink r:id="rId1574" ref="A1576"/>
    <hyperlink r:id="rId1575" ref="A1577"/>
    <hyperlink r:id="rId1576" ref="A1578"/>
    <hyperlink r:id="rId1577" ref="A1579"/>
    <hyperlink r:id="rId1578" ref="A1580"/>
    <hyperlink r:id="rId1579" ref="A1581"/>
    <hyperlink r:id="rId1580" ref="A1582"/>
    <hyperlink r:id="rId1581" ref="A1583"/>
    <hyperlink r:id="rId1582" ref="A1584"/>
    <hyperlink r:id="rId1583" ref="A1585"/>
    <hyperlink r:id="rId1584" ref="A1586"/>
    <hyperlink r:id="rId1585" ref="A1587"/>
    <hyperlink r:id="rId1586" ref="A1588"/>
    <hyperlink r:id="rId1587" ref="A1589"/>
    <hyperlink r:id="rId1588" ref="A1590"/>
    <hyperlink r:id="rId1589" ref="A1591"/>
    <hyperlink r:id="rId1590" ref="A1592"/>
    <hyperlink r:id="rId1591" ref="A1593"/>
    <hyperlink r:id="rId1592" ref="A1594"/>
    <hyperlink r:id="rId1593" ref="A1595"/>
    <hyperlink r:id="rId1594" ref="A1596"/>
    <hyperlink r:id="rId1595" ref="A1597"/>
    <hyperlink r:id="rId1596" ref="A1598"/>
    <hyperlink r:id="rId1597" ref="A1599"/>
    <hyperlink r:id="rId1598" ref="A1600"/>
    <hyperlink r:id="rId1599" ref="A1601"/>
    <hyperlink r:id="rId1600" ref="A1602"/>
    <hyperlink r:id="rId1601" ref="A1603"/>
    <hyperlink r:id="rId1602" ref="A1604"/>
    <hyperlink r:id="rId1603" ref="A1605"/>
    <hyperlink r:id="rId1604" ref="A1606"/>
    <hyperlink r:id="rId1605" ref="A1607"/>
    <hyperlink r:id="rId1606" ref="A1608"/>
    <hyperlink r:id="rId1607" ref="A1609"/>
    <hyperlink r:id="rId1608" ref="A1610"/>
    <hyperlink r:id="rId1609" ref="A1611"/>
    <hyperlink r:id="rId1610" ref="A1612"/>
    <hyperlink r:id="rId1611" ref="A1613"/>
    <hyperlink r:id="rId1612" ref="A1614"/>
    <hyperlink r:id="rId1613" ref="A1615"/>
    <hyperlink r:id="rId1614" ref="A1616"/>
    <hyperlink r:id="rId1615" ref="A1617"/>
    <hyperlink r:id="rId1616" ref="A1618"/>
    <hyperlink r:id="rId1617" ref="A1619"/>
    <hyperlink r:id="rId1618" ref="A1620"/>
    <hyperlink r:id="rId1619" ref="A1621"/>
    <hyperlink r:id="rId1620" ref="A1622"/>
    <hyperlink r:id="rId1621" ref="A1623"/>
    <hyperlink r:id="rId1622" ref="A1624"/>
    <hyperlink r:id="rId1623" ref="A1625"/>
    <hyperlink r:id="rId1624" ref="A1626"/>
    <hyperlink r:id="rId1625" ref="A1627"/>
    <hyperlink r:id="rId1626" ref="A1628"/>
    <hyperlink r:id="rId1627" ref="A1629"/>
    <hyperlink r:id="rId1628" ref="A1630"/>
    <hyperlink r:id="rId1629" ref="A1631"/>
    <hyperlink r:id="rId1630" ref="A1632"/>
    <hyperlink r:id="rId1631" ref="A1633"/>
    <hyperlink r:id="rId1632" ref="A1634"/>
    <hyperlink r:id="rId1633" ref="A1635"/>
    <hyperlink r:id="rId1634" ref="A1636"/>
    <hyperlink r:id="rId1635" ref="A1637"/>
    <hyperlink r:id="rId1636" ref="A1638"/>
    <hyperlink r:id="rId1637" ref="A1639"/>
    <hyperlink r:id="rId1638" ref="A1640"/>
    <hyperlink r:id="rId1639" ref="A1641"/>
    <hyperlink r:id="rId1640" ref="A1642"/>
    <hyperlink r:id="rId1641" ref="A1643"/>
    <hyperlink r:id="rId1642" ref="A1644"/>
    <hyperlink r:id="rId1643" ref="A1645"/>
    <hyperlink r:id="rId1644" ref="A1646"/>
    <hyperlink r:id="rId1645" ref="A1647"/>
    <hyperlink r:id="rId1646" ref="A1648"/>
    <hyperlink r:id="rId1647" ref="A1649"/>
    <hyperlink r:id="rId1648" ref="A1650"/>
    <hyperlink r:id="rId1649" ref="A1651"/>
    <hyperlink r:id="rId1650" ref="A1652"/>
    <hyperlink r:id="rId1651" ref="A1653"/>
    <hyperlink r:id="rId1652" ref="A1654"/>
    <hyperlink r:id="rId1653" ref="A1655"/>
    <hyperlink r:id="rId1654" ref="A1656"/>
    <hyperlink r:id="rId1655" ref="A1657"/>
    <hyperlink r:id="rId1656" ref="A1658"/>
    <hyperlink r:id="rId1657" ref="A1659"/>
    <hyperlink r:id="rId1658" ref="A1660"/>
    <hyperlink r:id="rId1659" ref="A1661"/>
    <hyperlink r:id="rId1660" ref="A1662"/>
    <hyperlink r:id="rId1661" ref="A1663"/>
    <hyperlink r:id="rId1662" ref="A1664"/>
    <hyperlink r:id="rId1663" ref="A1665"/>
    <hyperlink r:id="rId1664" ref="A1666"/>
    <hyperlink r:id="rId1665" ref="A1667"/>
    <hyperlink r:id="rId1666" ref="A1668"/>
    <hyperlink r:id="rId1667" ref="A1669"/>
    <hyperlink r:id="rId1668" ref="A1670"/>
    <hyperlink r:id="rId1669" ref="A1671"/>
    <hyperlink r:id="rId1670" ref="A1672"/>
    <hyperlink r:id="rId1671" ref="A1673"/>
    <hyperlink r:id="rId1672" ref="A1674"/>
    <hyperlink r:id="rId1673" ref="A1675"/>
    <hyperlink r:id="rId1674" ref="A1676"/>
    <hyperlink r:id="rId1675" ref="A1677"/>
    <hyperlink r:id="rId1676" ref="A1678"/>
    <hyperlink r:id="rId1677" ref="A1679"/>
    <hyperlink r:id="rId1678" ref="A1680"/>
    <hyperlink r:id="rId1679" ref="A1681"/>
    <hyperlink r:id="rId1680" ref="A1682"/>
    <hyperlink r:id="rId1681" ref="A1683"/>
    <hyperlink r:id="rId1682" ref="A1684"/>
    <hyperlink r:id="rId1683" ref="A1685"/>
    <hyperlink r:id="rId1684" ref="A1686"/>
    <hyperlink r:id="rId1685" ref="A1687"/>
    <hyperlink r:id="rId1686" ref="A1688"/>
    <hyperlink r:id="rId1687" ref="A1689"/>
    <hyperlink r:id="rId1688" ref="A1690"/>
    <hyperlink r:id="rId1689" ref="A1691"/>
    <hyperlink r:id="rId1690" ref="A1692"/>
    <hyperlink r:id="rId1691" ref="A1693"/>
    <hyperlink r:id="rId1692" ref="A1694"/>
    <hyperlink r:id="rId1693" ref="A1695"/>
    <hyperlink r:id="rId1694" ref="A1696"/>
    <hyperlink r:id="rId1695" ref="A1697"/>
    <hyperlink r:id="rId1696" ref="A1698"/>
    <hyperlink r:id="rId1697" ref="A1699"/>
    <hyperlink r:id="rId1698" ref="A1700"/>
    <hyperlink r:id="rId1699" ref="A1701"/>
    <hyperlink r:id="rId1700" ref="A1702"/>
    <hyperlink r:id="rId1701" ref="A1703"/>
    <hyperlink r:id="rId1702" ref="A1704"/>
    <hyperlink r:id="rId1703" ref="A1705"/>
    <hyperlink r:id="rId1704" ref="A1706"/>
    <hyperlink r:id="rId1705" ref="A1707"/>
    <hyperlink r:id="rId1706" ref="A1708"/>
    <hyperlink r:id="rId1707" ref="A1709"/>
    <hyperlink r:id="rId1708" ref="A1710"/>
    <hyperlink r:id="rId1709" ref="A1711"/>
    <hyperlink r:id="rId1710" ref="A1712"/>
    <hyperlink r:id="rId1711" ref="A1713"/>
    <hyperlink r:id="rId1712" ref="A1714"/>
    <hyperlink r:id="rId1713" ref="A1715"/>
    <hyperlink r:id="rId1714" ref="A1716"/>
    <hyperlink r:id="rId1715" ref="A1717"/>
    <hyperlink r:id="rId1716" ref="A1718"/>
    <hyperlink r:id="rId1717" ref="A1719"/>
    <hyperlink r:id="rId1718" ref="A1720"/>
    <hyperlink r:id="rId1719" ref="A1721"/>
    <hyperlink r:id="rId1720" ref="A1722"/>
    <hyperlink r:id="rId1721" ref="A1723"/>
    <hyperlink r:id="rId1722" ref="A1724"/>
    <hyperlink r:id="rId1723" ref="A1725"/>
    <hyperlink r:id="rId1724" ref="A1726"/>
    <hyperlink r:id="rId1725" ref="A1727"/>
    <hyperlink r:id="rId1726" ref="A1728"/>
    <hyperlink r:id="rId1727" ref="A1729"/>
    <hyperlink r:id="rId1728" ref="A1730"/>
    <hyperlink r:id="rId1729" ref="A1731"/>
    <hyperlink r:id="rId1730" ref="A1732"/>
    <hyperlink r:id="rId1731" ref="A1733"/>
    <hyperlink r:id="rId1732" ref="A1734"/>
    <hyperlink r:id="rId1733" ref="A1735"/>
    <hyperlink r:id="rId1734" ref="A1736"/>
    <hyperlink r:id="rId1735" ref="A1737"/>
    <hyperlink r:id="rId1736" ref="A1738"/>
    <hyperlink r:id="rId1737" ref="A1739"/>
    <hyperlink r:id="rId1738" ref="A1740"/>
    <hyperlink r:id="rId1739" ref="A1741"/>
    <hyperlink r:id="rId1740" ref="A1742"/>
    <hyperlink r:id="rId1741" ref="A1743"/>
    <hyperlink r:id="rId1742" ref="A1744"/>
    <hyperlink r:id="rId1743" ref="A1745"/>
    <hyperlink r:id="rId1744" ref="A1746"/>
    <hyperlink r:id="rId1745" ref="A1747"/>
    <hyperlink r:id="rId1746" ref="A1748"/>
    <hyperlink r:id="rId1747" ref="A1749"/>
    <hyperlink r:id="rId1748" ref="A1750"/>
    <hyperlink r:id="rId1749" ref="A1751"/>
    <hyperlink r:id="rId1750" ref="A1752"/>
    <hyperlink r:id="rId1751" ref="A1753"/>
    <hyperlink r:id="rId1752" ref="A1754"/>
    <hyperlink r:id="rId1753" ref="A1755"/>
    <hyperlink r:id="rId1754" ref="A1756"/>
    <hyperlink r:id="rId1755" ref="A1757"/>
    <hyperlink r:id="rId1756" ref="A1758"/>
    <hyperlink r:id="rId1757" ref="A1759"/>
    <hyperlink r:id="rId1758" ref="A1760"/>
    <hyperlink r:id="rId1759" ref="A1761"/>
    <hyperlink r:id="rId1760" ref="A1762"/>
    <hyperlink r:id="rId1761" ref="A1763"/>
    <hyperlink r:id="rId1762" ref="A1764"/>
    <hyperlink r:id="rId1763" ref="A1765"/>
    <hyperlink r:id="rId1764" ref="A1766"/>
    <hyperlink r:id="rId1765" ref="A1767"/>
    <hyperlink r:id="rId1766" ref="A1768"/>
    <hyperlink r:id="rId1767" ref="A1769"/>
    <hyperlink r:id="rId1768" ref="A1770"/>
    <hyperlink r:id="rId1769" ref="A1771"/>
    <hyperlink r:id="rId1770" ref="A1772"/>
    <hyperlink r:id="rId1771" ref="A1773"/>
    <hyperlink r:id="rId1772" ref="A1774"/>
    <hyperlink r:id="rId1773" ref="A1775"/>
    <hyperlink r:id="rId1774" ref="A1776"/>
    <hyperlink r:id="rId1775" ref="A1777"/>
    <hyperlink r:id="rId1776" ref="A1778"/>
    <hyperlink r:id="rId1777" ref="A1779"/>
    <hyperlink r:id="rId1778" ref="A1780"/>
    <hyperlink r:id="rId1779" ref="A1781"/>
    <hyperlink r:id="rId1780" ref="A1782"/>
    <hyperlink r:id="rId1781" ref="A1783"/>
    <hyperlink r:id="rId1782" ref="A1784"/>
    <hyperlink r:id="rId1783" ref="A1785"/>
    <hyperlink r:id="rId1784" ref="A1786"/>
    <hyperlink r:id="rId1785" ref="A1787"/>
    <hyperlink r:id="rId1786" ref="A1788"/>
    <hyperlink r:id="rId1787" ref="A1789"/>
    <hyperlink r:id="rId1788" ref="A1790"/>
    <hyperlink r:id="rId1789" ref="A1791"/>
    <hyperlink r:id="rId1790" ref="A1792"/>
    <hyperlink r:id="rId1791" ref="A1793"/>
    <hyperlink r:id="rId1792" ref="A1794"/>
    <hyperlink r:id="rId1793" ref="A1795"/>
    <hyperlink r:id="rId1794" ref="A1796"/>
    <hyperlink r:id="rId1795" ref="A1797"/>
    <hyperlink r:id="rId1796" ref="A1798"/>
    <hyperlink r:id="rId1797" ref="A1799"/>
    <hyperlink r:id="rId1798" ref="A1800"/>
    <hyperlink r:id="rId1799" ref="A1801"/>
    <hyperlink r:id="rId1800" ref="A1802"/>
    <hyperlink r:id="rId1801" ref="A1803"/>
    <hyperlink r:id="rId1802" ref="A1804"/>
    <hyperlink r:id="rId1803" ref="A1805"/>
    <hyperlink r:id="rId1804" ref="A1806"/>
    <hyperlink r:id="rId1805" ref="A1807"/>
    <hyperlink r:id="rId1806" ref="A1808"/>
    <hyperlink r:id="rId1807" ref="A1809"/>
    <hyperlink r:id="rId1808" ref="A1810"/>
    <hyperlink r:id="rId1809" ref="A1811"/>
    <hyperlink r:id="rId1810" ref="A1812"/>
    <hyperlink r:id="rId1811" ref="A1813"/>
    <hyperlink r:id="rId1812" ref="A1814"/>
    <hyperlink r:id="rId1813" ref="A1815"/>
    <hyperlink r:id="rId1814" ref="A1816"/>
    <hyperlink r:id="rId1815" ref="A1817"/>
    <hyperlink r:id="rId1816" ref="A1818"/>
    <hyperlink r:id="rId1817" ref="A1819"/>
    <hyperlink r:id="rId1818" ref="A1820"/>
    <hyperlink r:id="rId1819" ref="A1821"/>
    <hyperlink r:id="rId1820" ref="A1822"/>
    <hyperlink r:id="rId1821" ref="A1823"/>
    <hyperlink r:id="rId1822" ref="A1824"/>
    <hyperlink r:id="rId1823" ref="A1825"/>
    <hyperlink r:id="rId1824" ref="A1826"/>
    <hyperlink r:id="rId1825" ref="A1827"/>
    <hyperlink r:id="rId1826" ref="A1828"/>
    <hyperlink r:id="rId1827" ref="A1829"/>
    <hyperlink r:id="rId1828" ref="A1830"/>
    <hyperlink r:id="rId1829" ref="A1831"/>
    <hyperlink r:id="rId1830" ref="A1832"/>
    <hyperlink r:id="rId1831" ref="A1833"/>
    <hyperlink r:id="rId1832" ref="A1834"/>
    <hyperlink r:id="rId1833" ref="A1835"/>
    <hyperlink r:id="rId1834" ref="A1836"/>
    <hyperlink r:id="rId1835" ref="A1837"/>
    <hyperlink r:id="rId1836" ref="A1838"/>
    <hyperlink r:id="rId1837" ref="A1839"/>
    <hyperlink r:id="rId1838" ref="A1840"/>
    <hyperlink r:id="rId1839" ref="A1841"/>
    <hyperlink r:id="rId1840" ref="A1842"/>
    <hyperlink r:id="rId1841" ref="A1843"/>
    <hyperlink r:id="rId1842" ref="A1844"/>
    <hyperlink r:id="rId1843" ref="A1845"/>
    <hyperlink r:id="rId1844" ref="A1846"/>
    <hyperlink r:id="rId1845" ref="A1847"/>
    <hyperlink r:id="rId1846" ref="A1848"/>
    <hyperlink r:id="rId1847" ref="A1849"/>
    <hyperlink r:id="rId1848" ref="A1850"/>
    <hyperlink r:id="rId1849" ref="A1851"/>
    <hyperlink r:id="rId1850" ref="A1852"/>
    <hyperlink r:id="rId1851" ref="A1853"/>
    <hyperlink r:id="rId1852" ref="A1854"/>
    <hyperlink r:id="rId1853" ref="A1855"/>
    <hyperlink r:id="rId1854" ref="A1856"/>
    <hyperlink r:id="rId1855" ref="A1857"/>
    <hyperlink r:id="rId1856" ref="A1858"/>
    <hyperlink r:id="rId1857" ref="A1859"/>
    <hyperlink r:id="rId1858" ref="A1860"/>
    <hyperlink r:id="rId1859" ref="A1861"/>
    <hyperlink r:id="rId1860" ref="A1862"/>
    <hyperlink r:id="rId1861" ref="A1863"/>
    <hyperlink r:id="rId1862" ref="A1864"/>
    <hyperlink r:id="rId1863" ref="A1865"/>
    <hyperlink r:id="rId1864" ref="A1866"/>
    <hyperlink r:id="rId1865" ref="A1867"/>
    <hyperlink r:id="rId1866" ref="A1868"/>
    <hyperlink r:id="rId1867" ref="A1869"/>
    <hyperlink r:id="rId1868" ref="A1870"/>
    <hyperlink r:id="rId1869" ref="A1871"/>
    <hyperlink r:id="rId1870" ref="A1872"/>
    <hyperlink r:id="rId1871" ref="A1873"/>
    <hyperlink r:id="rId1872" ref="A1874"/>
    <hyperlink r:id="rId1873" ref="A1875"/>
    <hyperlink r:id="rId1874" ref="A1876"/>
    <hyperlink r:id="rId1875" ref="A1877"/>
    <hyperlink r:id="rId1876" ref="A1878"/>
    <hyperlink r:id="rId1877" ref="A1879"/>
    <hyperlink r:id="rId1878" ref="A1880"/>
    <hyperlink r:id="rId1879" ref="A1881"/>
    <hyperlink r:id="rId1880" ref="A1882"/>
    <hyperlink r:id="rId1881" ref="A1883"/>
    <hyperlink r:id="rId1882" ref="A1884"/>
    <hyperlink r:id="rId1883" ref="A1885"/>
    <hyperlink r:id="rId1884" ref="A1886"/>
    <hyperlink r:id="rId1885" ref="A1887"/>
    <hyperlink r:id="rId1886" ref="A1888"/>
    <hyperlink r:id="rId1887" ref="A1889"/>
    <hyperlink r:id="rId1888" ref="A1890"/>
    <hyperlink r:id="rId1889" ref="A1891"/>
    <hyperlink r:id="rId1890" ref="A1892"/>
    <hyperlink r:id="rId1891" ref="A1893"/>
    <hyperlink r:id="rId1892" ref="A1894"/>
    <hyperlink r:id="rId1893" ref="A1895"/>
    <hyperlink r:id="rId1894" ref="A1896"/>
    <hyperlink r:id="rId1895" ref="A1897"/>
    <hyperlink r:id="rId1896" ref="A1898"/>
    <hyperlink r:id="rId1897" ref="A1899"/>
    <hyperlink r:id="rId1898" ref="A1900"/>
    <hyperlink r:id="rId1899" ref="A1901"/>
    <hyperlink r:id="rId1900" ref="A1902"/>
    <hyperlink r:id="rId1901" ref="A1903"/>
    <hyperlink r:id="rId1902" ref="A1904"/>
    <hyperlink r:id="rId1903" ref="A1905"/>
    <hyperlink r:id="rId1904" ref="A1906"/>
    <hyperlink r:id="rId1905" ref="A1907"/>
    <hyperlink r:id="rId1906" ref="A1908"/>
    <hyperlink r:id="rId1907" ref="A1909"/>
    <hyperlink r:id="rId1908" ref="A1910"/>
    <hyperlink r:id="rId1909" ref="A1911"/>
    <hyperlink r:id="rId1910" ref="A1912"/>
    <hyperlink r:id="rId1911" ref="A1913"/>
    <hyperlink r:id="rId1912" ref="A1914"/>
    <hyperlink r:id="rId1913" ref="A1915"/>
    <hyperlink r:id="rId1914" ref="A1916"/>
    <hyperlink r:id="rId1915" ref="A1917"/>
    <hyperlink r:id="rId1916" ref="A1918"/>
    <hyperlink r:id="rId1917" ref="A1919"/>
    <hyperlink r:id="rId1918" ref="A1920"/>
    <hyperlink r:id="rId1919" ref="A1921"/>
    <hyperlink r:id="rId1920" ref="A1922"/>
    <hyperlink r:id="rId1921" ref="A1923"/>
    <hyperlink r:id="rId1922" ref="A1924"/>
    <hyperlink r:id="rId1923" ref="A1925"/>
    <hyperlink r:id="rId1924" ref="A1926"/>
    <hyperlink r:id="rId1925" ref="A1927"/>
    <hyperlink r:id="rId1926" ref="A1928"/>
    <hyperlink r:id="rId1927" ref="A1929"/>
    <hyperlink r:id="rId1928" ref="A1930"/>
    <hyperlink r:id="rId1929" ref="A1931"/>
    <hyperlink r:id="rId1930" ref="A1932"/>
    <hyperlink r:id="rId1931" ref="A1933"/>
    <hyperlink r:id="rId1932" ref="A1934"/>
    <hyperlink r:id="rId1933" ref="A1935"/>
    <hyperlink r:id="rId1934" ref="A1936"/>
    <hyperlink r:id="rId1935" ref="A1937"/>
    <hyperlink r:id="rId1936" ref="A1938"/>
    <hyperlink r:id="rId1937" ref="A1939"/>
    <hyperlink r:id="rId1938" ref="A1940"/>
    <hyperlink r:id="rId1939" ref="A1941"/>
    <hyperlink r:id="rId1940" ref="A1942"/>
    <hyperlink r:id="rId1941" ref="A1943"/>
    <hyperlink r:id="rId1942" ref="A1944"/>
    <hyperlink r:id="rId1943" ref="A1945"/>
    <hyperlink r:id="rId1944" ref="A1946"/>
    <hyperlink r:id="rId1945" ref="A1947"/>
    <hyperlink r:id="rId1946" ref="A1948"/>
    <hyperlink r:id="rId1947" ref="A1949"/>
    <hyperlink r:id="rId1948" ref="A1950"/>
    <hyperlink r:id="rId1949" ref="A1951"/>
    <hyperlink r:id="rId1950" ref="A1952"/>
    <hyperlink r:id="rId1951" ref="A1953"/>
    <hyperlink r:id="rId1952" ref="A1954"/>
    <hyperlink r:id="rId1953" ref="A1955"/>
    <hyperlink r:id="rId1954" ref="A1956"/>
    <hyperlink r:id="rId1955" ref="A1957"/>
    <hyperlink r:id="rId1956" ref="A1958"/>
    <hyperlink r:id="rId1957" ref="A1959"/>
    <hyperlink r:id="rId1958" ref="A1960"/>
    <hyperlink r:id="rId1959" ref="A1961"/>
    <hyperlink r:id="rId1960" ref="A1962"/>
    <hyperlink r:id="rId1961" ref="A1963"/>
    <hyperlink r:id="rId1962" ref="A1964"/>
    <hyperlink r:id="rId1963" ref="A1965"/>
    <hyperlink r:id="rId1964" ref="A1966"/>
    <hyperlink r:id="rId1965" ref="A1967"/>
    <hyperlink r:id="rId1966" ref="A1968"/>
    <hyperlink r:id="rId1967" ref="A1969"/>
    <hyperlink r:id="rId1968" ref="A1970"/>
    <hyperlink r:id="rId1969" ref="A1971"/>
    <hyperlink r:id="rId1970" ref="A1972"/>
    <hyperlink r:id="rId1971" ref="A1973"/>
    <hyperlink r:id="rId1972" ref="A1974"/>
    <hyperlink r:id="rId1973" ref="A1975"/>
    <hyperlink r:id="rId1974" ref="A1976"/>
    <hyperlink r:id="rId1975" ref="A1977"/>
    <hyperlink r:id="rId1976" ref="A1978"/>
    <hyperlink r:id="rId1977" ref="A1979"/>
    <hyperlink r:id="rId1978" ref="A1980"/>
    <hyperlink r:id="rId1979" ref="A1981"/>
    <hyperlink r:id="rId1980" ref="A1982"/>
    <hyperlink r:id="rId1981" ref="A1983"/>
    <hyperlink r:id="rId1982" ref="A1984"/>
    <hyperlink r:id="rId1983" ref="A1985"/>
    <hyperlink r:id="rId1984" ref="A1986"/>
    <hyperlink r:id="rId1985" ref="A1987"/>
    <hyperlink r:id="rId1986" ref="A1988"/>
    <hyperlink r:id="rId1987" ref="A1989"/>
    <hyperlink r:id="rId1988" ref="A1990"/>
    <hyperlink r:id="rId1989" ref="A1991"/>
    <hyperlink r:id="rId1990" ref="A1992"/>
    <hyperlink r:id="rId1991" ref="A1993"/>
    <hyperlink r:id="rId1992" ref="A1994"/>
    <hyperlink r:id="rId1993" ref="A1995"/>
    <hyperlink r:id="rId1994" ref="A1996"/>
    <hyperlink r:id="rId1995" ref="A1997"/>
    <hyperlink r:id="rId1996" ref="A1998"/>
    <hyperlink r:id="rId1997" ref="A1999"/>
    <hyperlink r:id="rId1998" ref="A2000"/>
    <hyperlink r:id="rId1999" ref="A2001"/>
    <hyperlink r:id="rId2000" ref="A2002"/>
    <hyperlink r:id="rId2001" ref="A2003"/>
    <hyperlink r:id="rId2002" ref="A2004"/>
    <hyperlink r:id="rId2003" ref="A2005"/>
    <hyperlink r:id="rId2004" ref="A2006"/>
    <hyperlink r:id="rId2005" ref="A2007"/>
    <hyperlink r:id="rId2006" ref="A2008"/>
    <hyperlink r:id="rId2007" ref="A2009"/>
    <hyperlink r:id="rId2008" ref="A2010"/>
    <hyperlink r:id="rId2009" ref="A2011"/>
    <hyperlink r:id="rId2010" ref="A2012"/>
    <hyperlink r:id="rId2011" ref="A2013"/>
    <hyperlink r:id="rId2012" ref="A2014"/>
    <hyperlink r:id="rId2013" ref="A2015"/>
    <hyperlink r:id="rId2014" ref="A2016"/>
    <hyperlink r:id="rId2015" ref="A2017"/>
    <hyperlink r:id="rId2016" ref="A2018"/>
    <hyperlink r:id="rId2017" ref="A2019"/>
    <hyperlink r:id="rId2018" ref="A2020"/>
    <hyperlink r:id="rId2019" ref="A2021"/>
    <hyperlink r:id="rId2020" ref="A2022"/>
    <hyperlink r:id="rId2021" ref="A2023"/>
    <hyperlink r:id="rId2022" ref="A2024"/>
    <hyperlink r:id="rId2023" ref="A2025"/>
    <hyperlink r:id="rId2024" ref="A2026"/>
    <hyperlink r:id="rId2025" ref="A2027"/>
    <hyperlink r:id="rId2026" ref="A2028"/>
    <hyperlink r:id="rId2027" ref="A2029"/>
    <hyperlink r:id="rId2028" ref="A2030"/>
    <hyperlink r:id="rId2029" ref="A2031"/>
    <hyperlink r:id="rId2030" ref="A2032"/>
    <hyperlink r:id="rId2031" ref="A2033"/>
    <hyperlink r:id="rId2032" ref="A2034"/>
    <hyperlink r:id="rId2033" ref="A2035"/>
    <hyperlink r:id="rId2034" ref="A2036"/>
    <hyperlink r:id="rId2035" ref="A2037"/>
    <hyperlink r:id="rId2036" ref="A2038"/>
    <hyperlink r:id="rId2037" ref="A2039"/>
    <hyperlink r:id="rId2038" ref="A2040"/>
    <hyperlink r:id="rId2039" ref="A2041"/>
    <hyperlink r:id="rId2040" ref="A2042"/>
    <hyperlink r:id="rId2041" ref="A2043"/>
    <hyperlink r:id="rId2042" ref="A2044"/>
    <hyperlink r:id="rId2043" ref="A2045"/>
    <hyperlink r:id="rId2044" ref="A2046"/>
    <hyperlink r:id="rId2045" ref="A2047"/>
    <hyperlink r:id="rId2046" ref="A2048"/>
    <hyperlink r:id="rId2047" ref="A2049"/>
    <hyperlink r:id="rId2048" ref="A2050"/>
    <hyperlink r:id="rId2049" ref="A2051"/>
    <hyperlink r:id="rId2050" ref="A2052"/>
    <hyperlink r:id="rId2051" ref="A2053"/>
    <hyperlink r:id="rId2052" ref="A2054"/>
    <hyperlink r:id="rId2053" ref="A2055"/>
    <hyperlink r:id="rId2054" ref="A2056"/>
    <hyperlink r:id="rId2055" ref="A2057"/>
    <hyperlink r:id="rId2056" ref="A2058"/>
    <hyperlink r:id="rId2057" ref="A2059"/>
    <hyperlink r:id="rId2058" ref="A2060"/>
    <hyperlink r:id="rId2059" ref="A2061"/>
    <hyperlink r:id="rId2060" ref="A2062"/>
    <hyperlink r:id="rId2061" ref="A2063"/>
    <hyperlink r:id="rId2062" ref="A2064"/>
    <hyperlink r:id="rId2063" ref="A2065"/>
    <hyperlink r:id="rId2064" ref="A2066"/>
    <hyperlink r:id="rId2065" ref="A2067"/>
    <hyperlink r:id="rId2066" ref="A2068"/>
    <hyperlink r:id="rId2067" ref="A2069"/>
    <hyperlink r:id="rId2068" ref="A2070"/>
    <hyperlink r:id="rId2069" ref="A2071"/>
    <hyperlink r:id="rId2070" ref="A2072"/>
    <hyperlink r:id="rId2071" ref="A2073"/>
    <hyperlink r:id="rId2072" ref="A2074"/>
    <hyperlink r:id="rId2073" ref="A2075"/>
    <hyperlink r:id="rId2074" ref="A2076"/>
    <hyperlink r:id="rId2075" ref="A2077"/>
    <hyperlink r:id="rId2076" ref="A2078"/>
    <hyperlink r:id="rId2077" ref="A2079"/>
    <hyperlink r:id="rId2078" ref="A2080"/>
    <hyperlink r:id="rId2079" ref="A2081"/>
    <hyperlink r:id="rId2080" ref="A2082"/>
    <hyperlink r:id="rId2081" ref="A2083"/>
    <hyperlink r:id="rId2082" ref="A2084"/>
    <hyperlink r:id="rId2083" ref="A2085"/>
    <hyperlink r:id="rId2084" ref="A2086"/>
    <hyperlink r:id="rId2085" ref="A2087"/>
    <hyperlink r:id="rId2086" ref="A2088"/>
    <hyperlink r:id="rId2087" ref="A2089"/>
    <hyperlink r:id="rId2088" ref="A2090"/>
    <hyperlink r:id="rId2089" ref="A2091"/>
    <hyperlink r:id="rId2090" ref="A2092"/>
    <hyperlink r:id="rId2091" ref="A2093"/>
    <hyperlink r:id="rId2092" ref="A2094"/>
    <hyperlink r:id="rId2093" ref="A2095"/>
    <hyperlink r:id="rId2094" ref="A2096"/>
    <hyperlink r:id="rId2095" ref="A2097"/>
    <hyperlink r:id="rId2096" ref="A2098"/>
    <hyperlink r:id="rId2097" ref="A2099"/>
    <hyperlink r:id="rId2098" ref="A2100"/>
    <hyperlink r:id="rId2099" ref="A2101"/>
    <hyperlink r:id="rId2100" ref="A2102"/>
    <hyperlink r:id="rId2101" ref="A2103"/>
    <hyperlink r:id="rId2102" ref="A2104"/>
    <hyperlink r:id="rId2103" ref="A2105"/>
    <hyperlink r:id="rId2104" ref="A2106"/>
    <hyperlink r:id="rId2105" ref="A2107"/>
    <hyperlink r:id="rId2106" ref="A2108"/>
    <hyperlink r:id="rId2107" ref="A2109"/>
    <hyperlink r:id="rId2108" ref="A2110"/>
    <hyperlink r:id="rId2109" ref="A2111"/>
    <hyperlink r:id="rId2110" ref="A2112"/>
    <hyperlink r:id="rId2111" ref="A2113"/>
    <hyperlink r:id="rId2112" ref="A2114"/>
    <hyperlink r:id="rId2113" ref="A2115"/>
    <hyperlink r:id="rId2114" ref="A2116"/>
    <hyperlink r:id="rId2115" ref="A2117"/>
    <hyperlink r:id="rId2116" ref="A2118"/>
    <hyperlink r:id="rId2117" ref="A2119"/>
    <hyperlink r:id="rId2118" ref="A2120"/>
    <hyperlink r:id="rId2119" ref="A2121"/>
    <hyperlink r:id="rId2120" ref="A2122"/>
    <hyperlink r:id="rId2121" ref="A2123"/>
    <hyperlink r:id="rId2122" ref="A2124"/>
    <hyperlink r:id="rId2123" ref="A2125"/>
    <hyperlink r:id="rId2124" ref="A2126"/>
    <hyperlink r:id="rId2125" ref="A2127"/>
    <hyperlink r:id="rId2126" ref="A2128"/>
    <hyperlink r:id="rId2127" ref="A2129"/>
    <hyperlink r:id="rId2128" ref="A2130"/>
    <hyperlink r:id="rId2129" ref="A2131"/>
    <hyperlink r:id="rId2130" ref="A2132"/>
    <hyperlink r:id="rId2131" ref="A2133"/>
    <hyperlink r:id="rId2132" ref="A2134"/>
    <hyperlink r:id="rId2133" ref="A2135"/>
    <hyperlink r:id="rId2134" ref="A2136"/>
    <hyperlink r:id="rId2135" ref="A2137"/>
    <hyperlink r:id="rId2136" ref="A2138"/>
    <hyperlink r:id="rId2137" ref="A2139"/>
    <hyperlink r:id="rId2138" ref="A2140"/>
    <hyperlink r:id="rId2139" ref="A2141"/>
    <hyperlink r:id="rId2140" ref="A2142"/>
    <hyperlink r:id="rId2141" ref="A2143"/>
    <hyperlink r:id="rId2142" ref="A2144"/>
    <hyperlink r:id="rId2143" ref="A2145"/>
    <hyperlink r:id="rId2144" ref="A2146"/>
    <hyperlink r:id="rId2145" ref="A2147"/>
    <hyperlink r:id="rId2146" ref="A2148"/>
    <hyperlink r:id="rId2147" ref="A2149"/>
    <hyperlink r:id="rId2148" ref="A2150"/>
    <hyperlink r:id="rId2149" ref="A2151"/>
    <hyperlink r:id="rId2150" ref="A2152"/>
    <hyperlink r:id="rId2151" ref="A2153"/>
    <hyperlink r:id="rId2152" ref="A2154"/>
    <hyperlink r:id="rId2153" ref="A2155"/>
    <hyperlink r:id="rId2154" ref="A2156"/>
    <hyperlink r:id="rId2155" ref="A2157"/>
    <hyperlink r:id="rId2156" ref="A2158"/>
    <hyperlink r:id="rId2157" ref="A2159"/>
    <hyperlink r:id="rId2158" ref="A2160"/>
    <hyperlink r:id="rId2159" ref="A2161"/>
    <hyperlink r:id="rId2160" ref="A2162"/>
    <hyperlink r:id="rId2161" ref="A2163"/>
    <hyperlink r:id="rId2162" ref="A2164"/>
    <hyperlink r:id="rId2163" ref="A2165"/>
    <hyperlink r:id="rId2164" ref="A2166"/>
    <hyperlink r:id="rId2165" ref="A2167"/>
    <hyperlink r:id="rId2166" ref="A2168"/>
    <hyperlink r:id="rId2167" ref="A2169"/>
    <hyperlink r:id="rId2168" ref="A2170"/>
    <hyperlink r:id="rId2169" ref="A2171"/>
    <hyperlink r:id="rId2170" ref="A2172"/>
    <hyperlink r:id="rId2171" ref="A2173"/>
    <hyperlink r:id="rId2172" ref="A2174"/>
    <hyperlink r:id="rId2173" ref="A2175"/>
    <hyperlink r:id="rId2174" ref="A2176"/>
    <hyperlink r:id="rId2175" ref="A2177"/>
    <hyperlink r:id="rId2176" ref="A2178"/>
    <hyperlink r:id="rId2177" ref="A2179"/>
    <hyperlink r:id="rId2178" ref="A2180"/>
    <hyperlink r:id="rId2179" ref="A2181"/>
    <hyperlink r:id="rId2180" ref="A2182"/>
    <hyperlink r:id="rId2181" ref="A2183"/>
    <hyperlink r:id="rId2182" ref="A2184"/>
    <hyperlink r:id="rId2183" ref="A2185"/>
    <hyperlink r:id="rId2184" ref="A2186"/>
  </hyperlinks>
  <drawing r:id="rId218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3974</v>
      </c>
      <c r="B3" s="3"/>
      <c r="C3" s="4">
        <v>35423.98055555556</v>
      </c>
      <c r="D3" s="5">
        <v>1.9238769E7</v>
      </c>
    </row>
    <row r="4">
      <c r="A4" s="2" t="s">
        <v>3975</v>
      </c>
      <c r="B4" s="3"/>
      <c r="C4" s="4">
        <v>35423.98055555556</v>
      </c>
      <c r="D4" s="5">
        <v>8619687.0</v>
      </c>
    </row>
    <row r="5">
      <c r="A5" s="2" t="s">
        <v>3976</v>
      </c>
      <c r="B5" s="3"/>
      <c r="C5" s="4">
        <v>35423.98055555556</v>
      </c>
      <c r="D5" s="5">
        <v>6956013.0</v>
      </c>
    </row>
    <row r="6">
      <c r="A6" s="2" t="s">
        <v>3977</v>
      </c>
      <c r="B6" s="3"/>
      <c r="C6" s="4">
        <v>35423.98055555556</v>
      </c>
      <c r="D6" s="5">
        <v>2319807.0</v>
      </c>
    </row>
    <row r="7">
      <c r="A7" s="2" t="s">
        <v>3978</v>
      </c>
      <c r="B7" s="3"/>
      <c r="C7" s="4">
        <v>35423.98055555556</v>
      </c>
      <c r="D7" s="5">
        <v>2310842.0</v>
      </c>
    </row>
    <row r="8">
      <c r="A8" s="2" t="s">
        <v>3979</v>
      </c>
      <c r="B8" s="3"/>
      <c r="C8" s="4">
        <v>35423.98055555556</v>
      </c>
      <c r="D8" s="5">
        <v>1395567.0</v>
      </c>
    </row>
    <row r="9">
      <c r="A9" s="2" t="s">
        <v>3980</v>
      </c>
      <c r="B9" s="3"/>
      <c r="C9" s="4">
        <v>35423.98055555556</v>
      </c>
      <c r="D9" s="5">
        <v>1379975.0</v>
      </c>
    </row>
    <row r="10">
      <c r="A10" s="2" t="s">
        <v>3981</v>
      </c>
      <c r="B10" s="3"/>
      <c r="C10" s="4">
        <v>35423.98055555556</v>
      </c>
      <c r="D10" s="5">
        <v>1.0088722E7</v>
      </c>
    </row>
    <row r="11">
      <c r="A11" s="2" t="s">
        <v>3982</v>
      </c>
      <c r="B11" s="3"/>
      <c r="C11" s="4">
        <v>35423.98055555556</v>
      </c>
      <c r="D11" s="5">
        <v>7872042.0</v>
      </c>
    </row>
    <row r="12">
      <c r="A12" s="2" t="s">
        <v>3983</v>
      </c>
      <c r="B12" s="3"/>
      <c r="C12" s="4">
        <v>35423.98055555556</v>
      </c>
      <c r="D12" s="5">
        <v>9312104.0</v>
      </c>
    </row>
    <row r="13">
      <c r="A13" s="2" t="s">
        <v>3984</v>
      </c>
      <c r="B13" s="3"/>
      <c r="C13" s="4">
        <v>35423.98055555556</v>
      </c>
      <c r="D13" s="5">
        <v>1.0086319E7</v>
      </c>
    </row>
    <row r="14">
      <c r="A14" s="2" t="s">
        <v>3985</v>
      </c>
      <c r="B14" s="3"/>
      <c r="C14" s="4">
        <v>35423.98055555556</v>
      </c>
      <c r="D14" s="5">
        <v>3459337.0</v>
      </c>
    </row>
    <row r="15">
      <c r="A15" s="2" t="s">
        <v>3986</v>
      </c>
      <c r="B15" s="3"/>
      <c r="C15" s="4">
        <v>35423.98055555556</v>
      </c>
      <c r="D15" s="5">
        <v>5829751.0</v>
      </c>
    </row>
    <row r="16">
      <c r="A16" s="2" t="s">
        <v>3987</v>
      </c>
      <c r="B16" s="3"/>
      <c r="C16" s="4">
        <v>35423.98055555556</v>
      </c>
      <c r="D16" s="5">
        <v>7149643.0</v>
      </c>
    </row>
    <row r="17">
      <c r="A17" s="2" t="s">
        <v>3988</v>
      </c>
      <c r="B17" s="3"/>
      <c r="C17" s="4">
        <v>35423.98055555556</v>
      </c>
      <c r="D17" s="5">
        <v>7822953.0</v>
      </c>
    </row>
    <row r="18">
      <c r="A18" s="2" t="s">
        <v>3989</v>
      </c>
      <c r="B18" s="3"/>
      <c r="C18" s="4">
        <v>35423.98055555556</v>
      </c>
      <c r="D18" s="5">
        <v>7856954.0</v>
      </c>
    </row>
    <row r="19">
      <c r="A19" s="2" t="s">
        <v>3990</v>
      </c>
      <c r="B19" s="3"/>
      <c r="C19" s="4">
        <v>35423.98055555556</v>
      </c>
      <c r="D19" s="5">
        <v>5406103.0</v>
      </c>
    </row>
    <row r="20">
      <c r="A20" s="2" t="s">
        <v>3991</v>
      </c>
      <c r="B20" s="3"/>
      <c r="C20" s="4">
        <v>35423.98055555556</v>
      </c>
      <c r="D20" s="5">
        <v>7856595.0</v>
      </c>
    </row>
    <row r="21">
      <c r="A21" s="2" t="s">
        <v>3992</v>
      </c>
      <c r="B21" s="3"/>
      <c r="C21" s="4">
        <v>35423.98055555556</v>
      </c>
      <c r="D21" s="5">
        <v>5408438.0</v>
      </c>
    </row>
    <row r="22">
      <c r="A22" s="2" t="s">
        <v>3993</v>
      </c>
      <c r="B22" s="3"/>
      <c r="C22" s="4">
        <v>35423.98055555556</v>
      </c>
      <c r="D22" s="5">
        <v>7931680.0</v>
      </c>
    </row>
    <row r="23">
      <c r="A23" s="2" t="s">
        <v>3994</v>
      </c>
      <c r="B23" s="3"/>
      <c r="C23" s="4">
        <v>35423.98055555556</v>
      </c>
      <c r="D23" s="5">
        <v>7867999.0</v>
      </c>
    </row>
    <row r="24">
      <c r="A24" s="2" t="s">
        <v>3995</v>
      </c>
      <c r="B24" s="3"/>
      <c r="C24" s="4">
        <v>35423.98055555556</v>
      </c>
      <c r="D24" s="5">
        <v>7908208.0</v>
      </c>
    </row>
    <row r="25">
      <c r="A25" s="2" t="s">
        <v>3996</v>
      </c>
      <c r="B25" s="3"/>
      <c r="C25" s="4">
        <v>35423.98055555556</v>
      </c>
      <c r="D25" s="5">
        <v>7942951.0</v>
      </c>
    </row>
    <row r="26">
      <c r="A26" s="2" t="s">
        <v>3997</v>
      </c>
      <c r="B26" s="3"/>
      <c r="C26" s="4">
        <v>35423.98055555556</v>
      </c>
      <c r="D26" s="5">
        <v>7934205.0</v>
      </c>
    </row>
    <row r="27">
      <c r="A27" s="2" t="s">
        <v>3998</v>
      </c>
      <c r="B27" s="3"/>
      <c r="C27" s="4">
        <v>35423.98055555556</v>
      </c>
      <c r="D27" s="5">
        <v>7868432.0</v>
      </c>
    </row>
    <row r="28">
      <c r="A28" s="2" t="s">
        <v>3999</v>
      </c>
      <c r="B28" s="3"/>
      <c r="C28" s="4">
        <v>35423.98055555556</v>
      </c>
      <c r="D28" s="5">
        <v>3390923.0</v>
      </c>
    </row>
    <row r="29">
      <c r="A29" s="2" t="s">
        <v>4000</v>
      </c>
      <c r="B29" s="3"/>
      <c r="C29" s="4">
        <v>35423.98055555556</v>
      </c>
      <c r="D29" s="5">
        <v>1.1343593E7</v>
      </c>
    </row>
    <row r="30">
      <c r="A30" s="2" t="s">
        <v>4001</v>
      </c>
      <c r="B30" s="3"/>
      <c r="C30" s="4">
        <v>35423.98055555556</v>
      </c>
      <c r="D30" s="5">
        <v>1.0086743E7</v>
      </c>
    </row>
    <row r="31">
      <c r="A31" s="2" t="s">
        <v>4002</v>
      </c>
      <c r="B31" s="3"/>
      <c r="C31" s="4">
        <v>35423.98055555556</v>
      </c>
      <c r="D31" s="5">
        <v>8350736.0</v>
      </c>
    </row>
    <row r="32">
      <c r="A32" s="2" t="s">
        <v>4003</v>
      </c>
      <c r="B32" s="3"/>
      <c r="C32" s="4">
        <v>35423.98055555556</v>
      </c>
      <c r="D32" s="5">
        <v>8364249.0</v>
      </c>
    </row>
    <row r="33">
      <c r="A33" s="2" t="s">
        <v>4004</v>
      </c>
      <c r="B33" s="3"/>
      <c r="C33" s="4">
        <v>35423.98055555556</v>
      </c>
      <c r="D33" s="5">
        <v>8364513.0</v>
      </c>
    </row>
    <row r="34">
      <c r="A34" s="2" t="s">
        <v>4005</v>
      </c>
      <c r="B34" s="3"/>
      <c r="C34" s="4">
        <v>35423.98055555556</v>
      </c>
      <c r="D34" s="5">
        <v>8350534.0</v>
      </c>
    </row>
    <row r="35">
      <c r="A35" s="2" t="s">
        <v>4006</v>
      </c>
      <c r="B35" s="3"/>
      <c r="C35" s="4">
        <v>35423.98055555556</v>
      </c>
      <c r="D35" s="5">
        <v>1.0097635E7</v>
      </c>
    </row>
    <row r="36">
      <c r="A36" s="2" t="s">
        <v>4007</v>
      </c>
      <c r="B36" s="3"/>
      <c r="C36" s="4">
        <v>35423.98055555556</v>
      </c>
      <c r="D36" s="5">
        <v>1.0091907E7</v>
      </c>
    </row>
    <row r="37">
      <c r="A37" s="2" t="s">
        <v>4008</v>
      </c>
      <c r="B37" s="3"/>
      <c r="C37" s="4">
        <v>35423.98055555556</v>
      </c>
      <c r="D37" s="5">
        <v>9682118.0</v>
      </c>
    </row>
    <row r="38">
      <c r="A38" s="2" t="s">
        <v>4009</v>
      </c>
      <c r="B38" s="3"/>
      <c r="C38" s="4">
        <v>35423.98055555556</v>
      </c>
      <c r="D38" s="5">
        <v>4511003.0</v>
      </c>
    </row>
    <row r="39">
      <c r="A39" s="2" t="s">
        <v>4010</v>
      </c>
      <c r="B39" s="3"/>
      <c r="C39" s="4">
        <v>35423.98055555556</v>
      </c>
      <c r="D39" s="5">
        <v>6526340.0</v>
      </c>
    </row>
    <row r="40">
      <c r="A40" s="2" t="s">
        <v>4011</v>
      </c>
      <c r="B40" s="3"/>
      <c r="C40" s="4">
        <v>35423.98055555556</v>
      </c>
      <c r="D40" s="5">
        <v>6498898.0</v>
      </c>
    </row>
    <row r="41">
      <c r="A41" s="2" t="s">
        <v>4012</v>
      </c>
      <c r="B41" s="3"/>
      <c r="C41" s="4">
        <v>35423.98055555556</v>
      </c>
      <c r="D41" s="5">
        <v>3674033.0</v>
      </c>
    </row>
    <row r="42">
      <c r="A42" s="2" t="s">
        <v>4013</v>
      </c>
      <c r="B42" s="3"/>
      <c r="C42" s="4">
        <v>35423.98055555556</v>
      </c>
      <c r="D42" s="5">
        <v>7149708.0</v>
      </c>
    </row>
    <row r="43">
      <c r="A43" s="2" t="s">
        <v>4014</v>
      </c>
      <c r="B43" s="3"/>
      <c r="C43" s="4">
        <v>35423.98055555556</v>
      </c>
      <c r="D43" s="5">
        <v>7064331.0</v>
      </c>
    </row>
    <row r="44">
      <c r="A44" s="2" t="s">
        <v>4015</v>
      </c>
      <c r="B44" s="3"/>
      <c r="C44" s="4">
        <v>35423.98055555556</v>
      </c>
      <c r="D44" s="5">
        <v>7064324.0</v>
      </c>
    </row>
    <row r="45">
      <c r="A45" s="2" t="s">
        <v>4016</v>
      </c>
      <c r="B45" s="3"/>
      <c r="C45" s="4">
        <v>35423.98055555556</v>
      </c>
      <c r="D45" s="5">
        <v>7144762.0</v>
      </c>
    </row>
    <row r="46">
      <c r="A46" s="2" t="s">
        <v>4017</v>
      </c>
      <c r="B46" s="3"/>
      <c r="C46" s="4">
        <v>35423.98055555556</v>
      </c>
      <c r="D46" s="5">
        <v>7149740.0</v>
      </c>
    </row>
    <row r="47">
      <c r="A47" s="2" t="s">
        <v>4018</v>
      </c>
      <c r="B47" s="3"/>
      <c r="C47" s="4">
        <v>35423.98055555556</v>
      </c>
      <c r="D47" s="5">
        <v>7144700.0</v>
      </c>
    </row>
    <row r="48">
      <c r="A48" s="2" t="s">
        <v>4019</v>
      </c>
      <c r="B48" s="3"/>
      <c r="C48" s="4">
        <v>35423.98055555556</v>
      </c>
      <c r="D48" s="5">
        <v>8145859.0</v>
      </c>
    </row>
    <row r="49">
      <c r="A49" s="2" t="s">
        <v>4020</v>
      </c>
      <c r="B49" s="3"/>
      <c r="C49" s="4">
        <v>35423.98055555556</v>
      </c>
      <c r="D49" s="5">
        <v>5149266.0</v>
      </c>
    </row>
    <row r="50">
      <c r="A50" s="2" t="s">
        <v>4021</v>
      </c>
      <c r="B50" s="3"/>
      <c r="C50" s="4">
        <v>35423.98055555556</v>
      </c>
      <c r="D50" s="5">
        <v>5148916.0</v>
      </c>
    </row>
    <row r="51">
      <c r="A51" s="2" t="s">
        <v>4022</v>
      </c>
      <c r="B51" s="3"/>
      <c r="C51" s="4">
        <v>35423.98055555556</v>
      </c>
      <c r="D51" s="5">
        <v>5149081.0</v>
      </c>
    </row>
    <row r="52">
      <c r="A52" s="2" t="s">
        <v>4023</v>
      </c>
      <c r="B52" s="3"/>
      <c r="C52" s="4">
        <v>35423.98055555556</v>
      </c>
      <c r="D52" s="5">
        <v>5148993.0</v>
      </c>
    </row>
    <row r="53">
      <c r="A53" s="2" t="s">
        <v>4024</v>
      </c>
      <c r="B53" s="3"/>
      <c r="C53" s="4">
        <v>35423.98055555556</v>
      </c>
      <c r="D53" s="5">
        <v>5571609.0</v>
      </c>
    </row>
    <row r="54">
      <c r="A54" s="2" t="s">
        <v>4025</v>
      </c>
      <c r="B54" s="3"/>
      <c r="C54" s="4">
        <v>35423.98055555556</v>
      </c>
      <c r="D54" s="5">
        <v>3661588.0</v>
      </c>
    </row>
    <row r="55">
      <c r="A55" s="2" t="s">
        <v>4026</v>
      </c>
      <c r="B55" s="3"/>
      <c r="C55" s="4">
        <v>35423.98055555556</v>
      </c>
      <c r="D55" s="5">
        <v>3983303.0</v>
      </c>
    </row>
    <row r="56">
      <c r="A56" s="2" t="s">
        <v>4027</v>
      </c>
      <c r="B56" s="3"/>
      <c r="C56" s="4">
        <v>35423.98055555556</v>
      </c>
      <c r="D56" s="5">
        <v>3983297.0</v>
      </c>
    </row>
    <row r="57">
      <c r="A57" s="2" t="s">
        <v>4028</v>
      </c>
      <c r="B57" s="3"/>
      <c r="C57" s="4">
        <v>35423.98055555556</v>
      </c>
      <c r="D57" s="5">
        <v>6405957.0</v>
      </c>
    </row>
    <row r="58">
      <c r="A58" s="2" t="s">
        <v>4029</v>
      </c>
      <c r="B58" s="3"/>
      <c r="C58" s="4">
        <v>35423.98055555556</v>
      </c>
      <c r="D58" s="5">
        <v>6405900.0</v>
      </c>
    </row>
    <row r="59">
      <c r="A59" s="2" t="s">
        <v>4030</v>
      </c>
      <c r="B59" s="3"/>
      <c r="C59" s="4">
        <v>35423.98055555556</v>
      </c>
      <c r="D59" s="5">
        <v>6403187.0</v>
      </c>
    </row>
    <row r="60">
      <c r="A60" s="2" t="s">
        <v>4031</v>
      </c>
      <c r="B60" s="3"/>
      <c r="C60" s="4">
        <v>35423.98055555556</v>
      </c>
      <c r="D60" s="5">
        <v>6550110.0</v>
      </c>
    </row>
    <row r="61">
      <c r="A61" s="2" t="s">
        <v>4032</v>
      </c>
      <c r="B61" s="3"/>
      <c r="C61" s="4">
        <v>35423.98055555556</v>
      </c>
      <c r="D61" s="5">
        <v>5220665.0</v>
      </c>
    </row>
    <row r="62">
      <c r="A62" s="2" t="s">
        <v>4033</v>
      </c>
      <c r="B62" s="3"/>
      <c r="C62" s="4">
        <v>35423.98055555556</v>
      </c>
      <c r="D62" s="5">
        <v>8647602.0</v>
      </c>
    </row>
    <row r="63">
      <c r="A63" s="2" t="s">
        <v>4034</v>
      </c>
      <c r="B63" s="3"/>
      <c r="C63" s="4">
        <v>35423.98055555556</v>
      </c>
      <c r="D63" s="5">
        <v>6473614.0</v>
      </c>
    </row>
    <row r="64">
      <c r="A64" s="2" t="s">
        <v>4035</v>
      </c>
      <c r="B64" s="3"/>
      <c r="C64" s="4">
        <v>35423.98055555556</v>
      </c>
      <c r="D64" s="5">
        <v>8948322.0</v>
      </c>
    </row>
    <row r="65">
      <c r="A65" s="2" t="s">
        <v>4036</v>
      </c>
      <c r="B65" s="3"/>
      <c r="C65" s="4">
        <v>35423.98055555556</v>
      </c>
      <c r="D65" s="5">
        <v>1.0200616E7</v>
      </c>
    </row>
    <row r="66">
      <c r="A66" s="2" t="s">
        <v>4037</v>
      </c>
      <c r="B66" s="3"/>
      <c r="C66" s="4">
        <v>35423.98055555556</v>
      </c>
      <c r="D66" s="5">
        <v>7080172.0</v>
      </c>
    </row>
    <row r="67">
      <c r="A67" s="2" t="s">
        <v>4038</v>
      </c>
      <c r="B67" s="3"/>
      <c r="C67" s="4">
        <v>35423.98055555556</v>
      </c>
      <c r="D67" s="5">
        <v>6965503.0</v>
      </c>
    </row>
    <row r="68">
      <c r="A68" s="2" t="s">
        <v>4039</v>
      </c>
      <c r="B68" s="3"/>
      <c r="C68" s="4">
        <v>35423.98055555556</v>
      </c>
      <c r="D68" s="5">
        <v>6772091.0</v>
      </c>
    </row>
    <row r="69">
      <c r="A69" s="2" t="s">
        <v>4040</v>
      </c>
      <c r="B69" s="3"/>
      <c r="C69" s="4">
        <v>35423.98055555556</v>
      </c>
      <c r="D69" s="5">
        <v>6711102.0</v>
      </c>
    </row>
    <row r="70">
      <c r="A70" s="2" t="s">
        <v>4041</v>
      </c>
      <c r="B70" s="3"/>
      <c r="C70" s="4">
        <v>35423.98055555556</v>
      </c>
      <c r="D70" s="5">
        <v>6376313.0</v>
      </c>
    </row>
    <row r="71">
      <c r="A71" s="2" t="s">
        <v>4042</v>
      </c>
      <c r="B71" s="3"/>
      <c r="C71" s="4">
        <v>35423.98055555556</v>
      </c>
      <c r="D71" s="5">
        <v>6376306.0</v>
      </c>
    </row>
    <row r="72">
      <c r="A72" s="2" t="s">
        <v>4043</v>
      </c>
      <c r="B72" s="3"/>
      <c r="C72" s="4">
        <v>35423.98055555556</v>
      </c>
      <c r="D72" s="5">
        <v>6443307.0</v>
      </c>
    </row>
    <row r="73">
      <c r="A73" s="2" t="s">
        <v>4044</v>
      </c>
      <c r="B73" s="3"/>
      <c r="C73" s="4">
        <v>35423.98055555556</v>
      </c>
      <c r="D73" s="5">
        <v>6466933.0</v>
      </c>
    </row>
    <row r="74">
      <c r="A74" s="2" t="s">
        <v>4045</v>
      </c>
      <c r="B74" s="3"/>
      <c r="C74" s="4">
        <v>35423.98055555556</v>
      </c>
      <c r="D74" s="5">
        <v>7782908.0</v>
      </c>
    </row>
    <row r="75">
      <c r="A75" s="2" t="s">
        <v>4046</v>
      </c>
      <c r="B75" s="3"/>
      <c r="C75" s="4">
        <v>35423.98055555556</v>
      </c>
      <c r="D75" s="5">
        <v>6182322.0</v>
      </c>
    </row>
    <row r="76">
      <c r="A76" s="2" t="s">
        <v>4047</v>
      </c>
      <c r="B76" s="3"/>
      <c r="C76" s="4">
        <v>35423.98055555556</v>
      </c>
      <c r="D76" s="5">
        <v>1.2446213E7</v>
      </c>
    </row>
    <row r="77">
      <c r="A77" s="2" t="s">
        <v>4048</v>
      </c>
      <c r="B77" s="3"/>
      <c r="C77" s="4">
        <v>35423.98055555556</v>
      </c>
      <c r="D77" s="5">
        <v>2331212.0</v>
      </c>
    </row>
    <row r="78">
      <c r="A78" s="2" t="s">
        <v>4049</v>
      </c>
      <c r="B78" s="3"/>
      <c r="C78" s="4">
        <v>35423.98055555556</v>
      </c>
      <c r="D78" s="5">
        <v>2120285.0</v>
      </c>
    </row>
    <row r="79">
      <c r="A79" s="2" t="s">
        <v>4050</v>
      </c>
      <c r="B79" s="3"/>
      <c r="C79" s="4">
        <v>35423.98055555556</v>
      </c>
      <c r="D79" s="5">
        <v>2105098.0</v>
      </c>
    </row>
    <row r="80">
      <c r="A80" s="2" t="s">
        <v>4051</v>
      </c>
      <c r="B80" s="3"/>
      <c r="C80" s="4">
        <v>35423.98055555556</v>
      </c>
      <c r="D80" s="5">
        <v>656822.0</v>
      </c>
    </row>
    <row r="81">
      <c r="A81" s="2" t="s">
        <v>4052</v>
      </c>
      <c r="B81" s="3"/>
      <c r="C81" s="4">
        <v>35423.98055555556</v>
      </c>
      <c r="D81" s="5">
        <v>636599.0</v>
      </c>
    </row>
    <row r="82">
      <c r="A82" s="2" t="s">
        <v>4053</v>
      </c>
      <c r="B82" s="3"/>
      <c r="C82" s="4">
        <v>35423.98055555556</v>
      </c>
      <c r="D82" s="5">
        <v>1261396.0</v>
      </c>
    </row>
    <row r="83">
      <c r="A83" s="2" t="s">
        <v>4054</v>
      </c>
      <c r="B83" s="3"/>
      <c r="C83" s="4">
        <v>35423.98055555556</v>
      </c>
      <c r="D83" s="5">
        <v>1242333.0</v>
      </c>
    </row>
    <row r="84">
      <c r="A84" s="2" t="s">
        <v>4055</v>
      </c>
      <c r="B84" s="3"/>
      <c r="C84" s="4">
        <v>35423.98055555556</v>
      </c>
      <c r="D84" s="5">
        <v>706061.0</v>
      </c>
    </row>
    <row r="85">
      <c r="A85" s="2" t="s">
        <v>4056</v>
      </c>
      <c r="B85" s="3"/>
      <c r="C85" s="4">
        <v>35423.98055555556</v>
      </c>
      <c r="D85" s="5">
        <v>705429.0</v>
      </c>
    </row>
    <row r="86">
      <c r="A86" s="2" t="s">
        <v>4057</v>
      </c>
      <c r="B86" s="3"/>
      <c r="C86" s="4">
        <v>35423.98055555556</v>
      </c>
      <c r="D86" s="5">
        <v>6241754.0</v>
      </c>
    </row>
    <row r="87">
      <c r="A87" s="2" t="s">
        <v>4058</v>
      </c>
      <c r="B87" s="3"/>
      <c r="C87" s="4">
        <v>35423.98055555556</v>
      </c>
      <c r="D87" s="5">
        <v>4363916.0</v>
      </c>
    </row>
    <row r="88">
      <c r="A88" s="2" t="s">
        <v>4059</v>
      </c>
      <c r="B88" s="3"/>
      <c r="C88" s="4">
        <v>35423.98055555556</v>
      </c>
      <c r="D88" s="5">
        <v>7843657.0</v>
      </c>
    </row>
    <row r="89">
      <c r="A89" s="2" t="s">
        <v>4060</v>
      </c>
      <c r="B89" s="3"/>
      <c r="C89" s="4">
        <v>35423.98055555556</v>
      </c>
      <c r="D89" s="5">
        <v>5338089.0</v>
      </c>
    </row>
    <row r="90">
      <c r="A90" s="2" t="s">
        <v>4061</v>
      </c>
      <c r="B90" s="3"/>
      <c r="C90" s="4">
        <v>35423.98055555556</v>
      </c>
      <c r="D90" s="5">
        <v>8820929.0</v>
      </c>
    </row>
    <row r="91">
      <c r="A91" s="2" t="s">
        <v>4062</v>
      </c>
      <c r="B91" s="3"/>
      <c r="C91" s="4">
        <v>35423.98055555556</v>
      </c>
      <c r="D91" s="5">
        <v>8727339.0</v>
      </c>
    </row>
    <row r="92">
      <c r="A92" s="2" t="s">
        <v>4063</v>
      </c>
      <c r="B92" s="3"/>
      <c r="C92" s="4">
        <v>35423.98055555556</v>
      </c>
      <c r="D92" s="5">
        <v>9378609.0</v>
      </c>
    </row>
    <row r="93">
      <c r="A93" s="2" t="s">
        <v>4064</v>
      </c>
      <c r="B93" s="3"/>
      <c r="C93" s="4">
        <v>35423.98055555556</v>
      </c>
      <c r="D93" s="5">
        <v>9378589.0</v>
      </c>
    </row>
    <row r="94">
      <c r="A94" s="2" t="s">
        <v>4065</v>
      </c>
      <c r="B94" s="3"/>
      <c r="C94" s="4">
        <v>35423.98055555556</v>
      </c>
      <c r="D94" s="5">
        <v>8274188.0</v>
      </c>
    </row>
    <row r="95">
      <c r="A95" s="2" t="s">
        <v>4066</v>
      </c>
      <c r="B95" s="3"/>
      <c r="C95" s="4">
        <v>35423.98055555556</v>
      </c>
      <c r="D95" s="5">
        <v>1.1462717E7</v>
      </c>
    </row>
    <row r="96">
      <c r="A96" s="2" t="s">
        <v>4067</v>
      </c>
      <c r="B96" s="3"/>
      <c r="C96" s="4">
        <v>35423.98055555556</v>
      </c>
      <c r="D96" s="5">
        <v>369675.0</v>
      </c>
    </row>
    <row r="97">
      <c r="A97" s="2" t="s">
        <v>4068</v>
      </c>
      <c r="B97" s="3"/>
      <c r="C97" s="4">
        <v>35423.98055555556</v>
      </c>
      <c r="D97" s="5">
        <v>8732559.0</v>
      </c>
    </row>
    <row r="98">
      <c r="A98" s="2" t="s">
        <v>4069</v>
      </c>
      <c r="B98" s="3"/>
      <c r="C98" s="4">
        <v>35423.98055555556</v>
      </c>
      <c r="D98" s="5">
        <v>8732554.0</v>
      </c>
    </row>
    <row r="99">
      <c r="A99" s="2" t="s">
        <v>4070</v>
      </c>
      <c r="B99" s="3"/>
      <c r="C99" s="4">
        <v>35423.98055555556</v>
      </c>
      <c r="D99" s="5">
        <v>8099749.0</v>
      </c>
    </row>
    <row r="100">
      <c r="A100" s="2" t="s">
        <v>4071</v>
      </c>
      <c r="B100" s="3"/>
      <c r="C100" s="4">
        <v>35423.98055555556</v>
      </c>
      <c r="D100" s="5">
        <v>8099742.0</v>
      </c>
    </row>
    <row r="101">
      <c r="A101" s="2" t="s">
        <v>4072</v>
      </c>
      <c r="B101" s="3"/>
      <c r="C101" s="4">
        <v>35423.98055555556</v>
      </c>
      <c r="D101" s="5">
        <v>1850408.0</v>
      </c>
    </row>
    <row r="102">
      <c r="A102" s="2" t="s">
        <v>4073</v>
      </c>
      <c r="B102" s="3"/>
      <c r="C102" s="4">
        <v>35423.98055555556</v>
      </c>
      <c r="D102" s="5">
        <v>1852206.0</v>
      </c>
    </row>
    <row r="103">
      <c r="A103" s="2" t="s">
        <v>4074</v>
      </c>
      <c r="B103" s="3"/>
      <c r="C103" s="4">
        <v>35423.98055555556</v>
      </c>
      <c r="D103" s="5">
        <v>1108706.0</v>
      </c>
    </row>
    <row r="104">
      <c r="A104" s="2" t="s">
        <v>4075</v>
      </c>
      <c r="B104" s="3"/>
      <c r="C104" s="4">
        <v>35423.98055555556</v>
      </c>
      <c r="D104" s="5">
        <v>1225057.0</v>
      </c>
    </row>
    <row r="105">
      <c r="A105" s="2" t="s">
        <v>4076</v>
      </c>
      <c r="B105" s="3"/>
      <c r="C105" s="4">
        <v>35423.98055555556</v>
      </c>
      <c r="D105" s="5">
        <v>1158129.0</v>
      </c>
    </row>
    <row r="106">
      <c r="A106" s="2" t="s">
        <v>4077</v>
      </c>
      <c r="B106" s="3"/>
      <c r="C106" s="4">
        <v>35423.98055555556</v>
      </c>
      <c r="D106" s="5">
        <v>1493886.0</v>
      </c>
    </row>
    <row r="107">
      <c r="A107" s="2" t="s">
        <v>4078</v>
      </c>
      <c r="B107" s="3"/>
      <c r="C107" s="4">
        <v>35423.98055555556</v>
      </c>
      <c r="D107" s="5">
        <v>8926053.0</v>
      </c>
    </row>
    <row r="108">
      <c r="A108" s="2" t="s">
        <v>4079</v>
      </c>
      <c r="B108" s="3"/>
      <c r="C108" s="4">
        <v>35423.98055555556</v>
      </c>
      <c r="D108" s="5">
        <v>1119129.0</v>
      </c>
    </row>
    <row r="109">
      <c r="A109" s="2" t="s">
        <v>4080</v>
      </c>
      <c r="B109" s="3"/>
      <c r="C109" s="4">
        <v>35423.98055555556</v>
      </c>
      <c r="D109" s="5">
        <v>1066464.0</v>
      </c>
    </row>
    <row r="110">
      <c r="A110" s="2" t="s">
        <v>4081</v>
      </c>
      <c r="B110" s="3"/>
      <c r="C110" s="4">
        <v>35423.98055555556</v>
      </c>
      <c r="D110" s="5">
        <v>695079.0</v>
      </c>
    </row>
    <row r="111">
      <c r="A111" s="2" t="s">
        <v>4082</v>
      </c>
      <c r="B111" s="3"/>
      <c r="C111" s="4">
        <v>35423.98055555556</v>
      </c>
      <c r="D111" s="5">
        <v>760865.0</v>
      </c>
    </row>
    <row r="112">
      <c r="A112" s="2" t="s">
        <v>4083</v>
      </c>
      <c r="B112" s="3"/>
      <c r="C112" s="4">
        <v>35423.98055555556</v>
      </c>
      <c r="D112" s="5">
        <v>1166171.0</v>
      </c>
    </row>
    <row r="113">
      <c r="A113" s="2" t="s">
        <v>4084</v>
      </c>
      <c r="B113" s="3"/>
      <c r="C113" s="4">
        <v>35423.98055555556</v>
      </c>
      <c r="D113" s="5">
        <v>1071539.0</v>
      </c>
    </row>
    <row r="114">
      <c r="A114" s="2" t="s">
        <v>4085</v>
      </c>
      <c r="B114" s="3"/>
      <c r="C114" s="4">
        <v>35423.98055555556</v>
      </c>
      <c r="D114" s="5">
        <v>1643516.0</v>
      </c>
    </row>
    <row r="115">
      <c r="A115" s="2" t="s">
        <v>4086</v>
      </c>
      <c r="B115" s="3"/>
      <c r="C115" s="4">
        <v>35423.98055555556</v>
      </c>
      <c r="D115" s="5">
        <v>1643511.0</v>
      </c>
    </row>
    <row r="116">
      <c r="A116" s="2" t="s">
        <v>4087</v>
      </c>
      <c r="B116" s="3"/>
      <c r="C116" s="4">
        <v>35423.98055555556</v>
      </c>
      <c r="D116" s="5">
        <v>1.9350152E7</v>
      </c>
    </row>
    <row r="117">
      <c r="A117" s="2" t="s">
        <v>4088</v>
      </c>
      <c r="B117" s="3"/>
      <c r="C117" s="4">
        <v>35423.98055555556</v>
      </c>
      <c r="D117" s="5">
        <v>1.9396217E7</v>
      </c>
    </row>
    <row r="118">
      <c r="A118" s="2" t="s">
        <v>4089</v>
      </c>
      <c r="B118" s="3"/>
      <c r="C118" s="4">
        <v>35423.98055555556</v>
      </c>
      <c r="D118" s="5">
        <v>1.9640763E7</v>
      </c>
    </row>
    <row r="119">
      <c r="A119" s="2" t="s">
        <v>4090</v>
      </c>
      <c r="B119" s="3"/>
      <c r="C119" s="4">
        <v>35423.98055555556</v>
      </c>
      <c r="D119" s="5">
        <v>1004632.0</v>
      </c>
    </row>
    <row r="120">
      <c r="A120" s="2" t="s">
        <v>4091</v>
      </c>
      <c r="B120" s="3"/>
      <c r="C120" s="4">
        <v>35423.98055555556</v>
      </c>
      <c r="D120" s="5">
        <v>5742712.0</v>
      </c>
    </row>
    <row r="121">
      <c r="A121" s="2" t="s">
        <v>4092</v>
      </c>
      <c r="B121" s="3"/>
      <c r="C121" s="4">
        <v>35423.98055555556</v>
      </c>
      <c r="D121" s="5">
        <v>5793576.0</v>
      </c>
    </row>
    <row r="122">
      <c r="A122" s="2" t="s">
        <v>4093</v>
      </c>
      <c r="B122" s="3"/>
      <c r="C122" s="4">
        <v>35423.98055555556</v>
      </c>
      <c r="D122" s="5">
        <v>4372785.0</v>
      </c>
    </row>
    <row r="123">
      <c r="A123" s="2" t="s">
        <v>4094</v>
      </c>
      <c r="B123" s="3"/>
      <c r="C123" s="4">
        <v>35423.98055555556</v>
      </c>
      <c r="D123" s="5">
        <v>2331762.0</v>
      </c>
    </row>
    <row r="124">
      <c r="A124" s="2" t="s">
        <v>4095</v>
      </c>
      <c r="B124" s="3"/>
      <c r="C124" s="4">
        <v>35423.98055555556</v>
      </c>
      <c r="D124" s="5">
        <v>3431111.0</v>
      </c>
    </row>
    <row r="125">
      <c r="A125" s="2" t="s">
        <v>4096</v>
      </c>
      <c r="B125" s="3"/>
      <c r="C125" s="4">
        <v>35423.98055555556</v>
      </c>
      <c r="D125" s="5">
        <v>101590.0</v>
      </c>
    </row>
    <row r="126">
      <c r="A126" s="2" t="s">
        <v>4097</v>
      </c>
      <c r="B126" s="3"/>
      <c r="C126" s="4">
        <v>35423.98055555556</v>
      </c>
      <c r="D126" s="5">
        <v>49632.0</v>
      </c>
    </row>
    <row r="127">
      <c r="A127" s="2" t="s">
        <v>4098</v>
      </c>
      <c r="B127" s="3"/>
      <c r="C127" s="4">
        <v>35423.98055555556</v>
      </c>
      <c r="D127" s="5">
        <v>327609.0</v>
      </c>
    </row>
    <row r="128">
      <c r="A128" s="2" t="s">
        <v>4099</v>
      </c>
      <c r="B128" s="3"/>
      <c r="C128" s="4">
        <v>35423.98055555556</v>
      </c>
      <c r="D128" s="5">
        <v>389606.0</v>
      </c>
    </row>
    <row r="129">
      <c r="A129" s="2" t="s">
        <v>4100</v>
      </c>
      <c r="B129" s="3"/>
      <c r="C129" s="4">
        <v>35423.98055555556</v>
      </c>
      <c r="D129" s="5">
        <v>392859.0</v>
      </c>
    </row>
    <row r="130">
      <c r="A130" s="2" t="s">
        <v>4101</v>
      </c>
      <c r="B130" s="3"/>
      <c r="C130" s="4">
        <v>35423.98055555556</v>
      </c>
      <c r="D130" s="5">
        <v>393963.0</v>
      </c>
    </row>
    <row r="131">
      <c r="A131" s="2" t="s">
        <v>4102</v>
      </c>
      <c r="B131" s="3"/>
      <c r="C131" s="4">
        <v>35423.98055555556</v>
      </c>
      <c r="D131" s="5">
        <v>387866.0</v>
      </c>
    </row>
    <row r="132">
      <c r="A132" s="2" t="s">
        <v>4103</v>
      </c>
      <c r="B132" s="3"/>
      <c r="C132" s="4">
        <v>35423.98055555556</v>
      </c>
      <c r="D132" s="5">
        <v>2672740.0</v>
      </c>
    </row>
    <row r="133">
      <c r="A133" s="2" t="s">
        <v>4104</v>
      </c>
      <c r="B133" s="3"/>
      <c r="C133" s="4">
        <v>35423.98055555556</v>
      </c>
      <c r="D133" s="5">
        <v>3271705.0</v>
      </c>
    </row>
    <row r="134">
      <c r="A134" s="2" t="s">
        <v>4105</v>
      </c>
      <c r="B134" s="3"/>
      <c r="C134" s="4">
        <v>35423.98055555556</v>
      </c>
      <c r="D134" s="5">
        <v>2945361.0</v>
      </c>
    </row>
    <row r="135">
      <c r="A135" s="2" t="s">
        <v>4106</v>
      </c>
      <c r="B135" s="3"/>
      <c r="C135" s="4">
        <v>35423.98055555556</v>
      </c>
      <c r="D135" s="5">
        <v>2921143.0</v>
      </c>
    </row>
    <row r="136">
      <c r="A136" s="2" t="s">
        <v>4107</v>
      </c>
      <c r="B136" s="3"/>
      <c r="C136" s="4">
        <v>35423.98055555556</v>
      </c>
      <c r="D136" s="5">
        <v>3816162.0</v>
      </c>
    </row>
    <row r="137">
      <c r="A137" s="2" t="s">
        <v>4108</v>
      </c>
      <c r="B137" s="3"/>
      <c r="C137" s="4">
        <v>35423.98055555556</v>
      </c>
      <c r="D137" s="5">
        <v>2133162.0</v>
      </c>
    </row>
    <row r="138">
      <c r="A138" s="2" t="s">
        <v>4109</v>
      </c>
      <c r="B138" s="3"/>
      <c r="C138" s="4">
        <v>35423.98055555556</v>
      </c>
      <c r="D138" s="5">
        <v>2104521.0</v>
      </c>
    </row>
    <row r="139">
      <c r="A139" s="2" t="s">
        <v>4110</v>
      </c>
      <c r="B139" s="3"/>
      <c r="C139" s="4">
        <v>35423.98055555556</v>
      </c>
      <c r="D139" s="5">
        <v>1930011.0</v>
      </c>
    </row>
    <row r="140">
      <c r="A140" s="2" t="s">
        <v>4111</v>
      </c>
      <c r="B140" s="3"/>
      <c r="C140" s="4">
        <v>35423.98055555556</v>
      </c>
      <c r="D140" s="5">
        <v>1875570.0</v>
      </c>
    </row>
    <row r="141">
      <c r="A141" s="2" t="s">
        <v>4112</v>
      </c>
      <c r="B141" s="3"/>
      <c r="C141" s="4">
        <v>35423.98055555556</v>
      </c>
      <c r="D141" s="5">
        <v>2970009.0</v>
      </c>
    </row>
    <row r="142">
      <c r="A142" s="2" t="s">
        <v>4113</v>
      </c>
      <c r="B142" s="3"/>
      <c r="C142" s="4">
        <v>35423.98055555556</v>
      </c>
      <c r="D142" s="5">
        <v>132905.0</v>
      </c>
    </row>
    <row r="143">
      <c r="A143" s="2" t="s">
        <v>4114</v>
      </c>
      <c r="B143" s="3"/>
      <c r="C143" s="4">
        <v>35423.98055555556</v>
      </c>
      <c r="D143" s="5">
        <v>104397.0</v>
      </c>
    </row>
    <row r="144">
      <c r="A144" s="2" t="s">
        <v>4115</v>
      </c>
      <c r="B144" s="3"/>
      <c r="C144" s="4">
        <v>35423.98055555556</v>
      </c>
      <c r="D144" s="5">
        <v>104170.0</v>
      </c>
    </row>
    <row r="145">
      <c r="A145" s="2" t="s">
        <v>4116</v>
      </c>
      <c r="B145" s="3"/>
      <c r="C145" s="4">
        <v>35423.98055555556</v>
      </c>
      <c r="D145" s="5">
        <v>100429.0</v>
      </c>
    </row>
    <row r="146">
      <c r="A146" s="2" t="s">
        <v>4117</v>
      </c>
      <c r="B146" s="3"/>
      <c r="C146" s="4">
        <v>35423.98055555556</v>
      </c>
      <c r="D146" s="5">
        <v>104152.0</v>
      </c>
    </row>
    <row r="147">
      <c r="A147" s="2" t="s">
        <v>4118</v>
      </c>
      <c r="B147" s="3"/>
      <c r="C147" s="4">
        <v>35423.98055555556</v>
      </c>
      <c r="D147" s="5">
        <v>104153.0</v>
      </c>
    </row>
    <row r="148">
      <c r="A148" s="2" t="s">
        <v>4119</v>
      </c>
      <c r="B148" s="3"/>
      <c r="C148" s="4">
        <v>35423.98055555556</v>
      </c>
      <c r="D148" s="5">
        <v>104155.0</v>
      </c>
    </row>
    <row r="149">
      <c r="A149" s="2" t="s">
        <v>4120</v>
      </c>
      <c r="B149" s="3"/>
      <c r="C149" s="4">
        <v>35423.98055555556</v>
      </c>
      <c r="D149" s="5">
        <v>104152.0</v>
      </c>
    </row>
    <row r="150">
      <c r="A150" s="2" t="s">
        <v>4121</v>
      </c>
      <c r="B150" s="3"/>
      <c r="C150" s="4">
        <v>35423.98055555556</v>
      </c>
      <c r="D150" s="5">
        <v>215829.0</v>
      </c>
    </row>
    <row r="151">
      <c r="A151" s="2" t="s">
        <v>4122</v>
      </c>
      <c r="B151" s="3"/>
      <c r="C151" s="4">
        <v>35423.98055555556</v>
      </c>
      <c r="D151" s="5">
        <v>5043970.0</v>
      </c>
    </row>
    <row r="152">
      <c r="A152" s="2" t="s">
        <v>4123</v>
      </c>
      <c r="B152" s="3"/>
      <c r="C152" s="4">
        <v>35423.98055555556</v>
      </c>
      <c r="D152" s="5">
        <v>5306038.0</v>
      </c>
    </row>
    <row r="153">
      <c r="A153" s="2" t="s">
        <v>4124</v>
      </c>
      <c r="B153" s="3"/>
      <c r="C153" s="4">
        <v>35423.98055555556</v>
      </c>
      <c r="D153" s="5">
        <v>4966129.0</v>
      </c>
    </row>
    <row r="154">
      <c r="A154" s="2" t="s">
        <v>4125</v>
      </c>
      <c r="B154" s="3"/>
      <c r="C154" s="4">
        <v>35423.98055555556</v>
      </c>
      <c r="D154" s="5">
        <v>4966243.0</v>
      </c>
    </row>
    <row r="155">
      <c r="A155" s="2" t="s">
        <v>4126</v>
      </c>
      <c r="B155" s="3"/>
      <c r="C155" s="4">
        <v>35423.98055555556</v>
      </c>
      <c r="D155" s="5">
        <v>4572841.0</v>
      </c>
    </row>
    <row r="156">
      <c r="A156" s="2" t="s">
        <v>4127</v>
      </c>
      <c r="B156" s="3"/>
      <c r="C156" s="4">
        <v>35423.98055555556</v>
      </c>
      <c r="D156" s="5">
        <v>4523595.0</v>
      </c>
    </row>
    <row r="157">
      <c r="A157" s="2" t="s">
        <v>4128</v>
      </c>
      <c r="B157" s="3"/>
      <c r="C157" s="4">
        <v>35423.98055555556</v>
      </c>
      <c r="D157" s="5">
        <v>4548915.0</v>
      </c>
    </row>
    <row r="158">
      <c r="A158" s="2" t="s">
        <v>4129</v>
      </c>
      <c r="B158" s="3"/>
      <c r="C158" s="4">
        <v>35423.98055555556</v>
      </c>
      <c r="D158" s="5">
        <v>3978110.0</v>
      </c>
    </row>
    <row r="159">
      <c r="A159" s="2" t="s">
        <v>4130</v>
      </c>
      <c r="B159" s="3"/>
      <c r="C159" s="4">
        <v>35423.98055555556</v>
      </c>
      <c r="D159" s="5">
        <v>3315928.0</v>
      </c>
    </row>
    <row r="160">
      <c r="A160" s="2" t="s">
        <v>4131</v>
      </c>
      <c r="B160" s="3"/>
      <c r="C160" s="4">
        <v>35423.98055555556</v>
      </c>
      <c r="D160" s="5">
        <v>3315902.0</v>
      </c>
    </row>
    <row r="161">
      <c r="A161" s="2" t="s">
        <v>4132</v>
      </c>
      <c r="B161" s="3"/>
      <c r="C161" s="4">
        <v>35423.98055555556</v>
      </c>
      <c r="D161" s="5">
        <v>2408359.0</v>
      </c>
    </row>
    <row r="162">
      <c r="A162" s="2" t="s">
        <v>4133</v>
      </c>
      <c r="B162" s="3"/>
      <c r="C162" s="4">
        <v>35423.98055555556</v>
      </c>
      <c r="D162" s="5">
        <v>2408385.0</v>
      </c>
    </row>
    <row r="163">
      <c r="A163" s="2" t="s">
        <v>4134</v>
      </c>
      <c r="B163" s="3"/>
      <c r="C163" s="4">
        <v>35423.98055555556</v>
      </c>
      <c r="D163" s="5">
        <v>2408147.0</v>
      </c>
    </row>
    <row r="164">
      <c r="A164" s="2" t="s">
        <v>4135</v>
      </c>
      <c r="B164" s="3"/>
      <c r="C164" s="4">
        <v>35423.98055555556</v>
      </c>
      <c r="D164" s="5">
        <v>4868982.0</v>
      </c>
    </row>
    <row r="165">
      <c r="A165" s="2" t="s">
        <v>4136</v>
      </c>
      <c r="B165" s="3"/>
      <c r="C165" s="4">
        <v>35423.98055555556</v>
      </c>
      <c r="D165" s="5">
        <v>4868946.0</v>
      </c>
    </row>
    <row r="166">
      <c r="A166" s="2" t="s">
        <v>4137</v>
      </c>
      <c r="B166" s="3"/>
      <c r="C166" s="4">
        <v>35423.98055555556</v>
      </c>
      <c r="D166" s="5">
        <v>4224891.0</v>
      </c>
    </row>
    <row r="167">
      <c r="A167" s="2" t="s">
        <v>4138</v>
      </c>
      <c r="B167" s="3"/>
      <c r="C167" s="4">
        <v>35423.98055555556</v>
      </c>
      <c r="D167" s="5">
        <v>4224862.0</v>
      </c>
    </row>
    <row r="168">
      <c r="A168" s="2" t="s">
        <v>4139</v>
      </c>
      <c r="B168" s="3"/>
      <c r="C168" s="4">
        <v>35423.98055555556</v>
      </c>
      <c r="D168" s="5">
        <v>37226.0</v>
      </c>
    </row>
    <row r="169">
      <c r="A169" s="2" t="s">
        <v>4140</v>
      </c>
      <c r="B169" s="3"/>
      <c r="C169" s="4">
        <v>35423.98055555556</v>
      </c>
      <c r="D169" s="5">
        <v>253317.0</v>
      </c>
    </row>
    <row r="170">
      <c r="A170" s="2" t="s">
        <v>4141</v>
      </c>
      <c r="B170" s="3"/>
      <c r="C170" s="4">
        <v>35423.98055555556</v>
      </c>
      <c r="D170" s="5">
        <v>258744.0</v>
      </c>
    </row>
    <row r="171">
      <c r="A171" s="2" t="s">
        <v>4142</v>
      </c>
      <c r="B171" s="3"/>
      <c r="C171" s="4">
        <v>35423.98055555556</v>
      </c>
      <c r="D171" s="5">
        <v>1781819.0</v>
      </c>
    </row>
    <row r="172">
      <c r="A172" s="2" t="s">
        <v>4143</v>
      </c>
      <c r="B172" s="3"/>
      <c r="C172" s="4">
        <v>35423.98055555556</v>
      </c>
      <c r="D172" s="5">
        <v>2773940.0</v>
      </c>
    </row>
    <row r="173">
      <c r="A173" s="2" t="s">
        <v>4144</v>
      </c>
      <c r="B173" s="3"/>
      <c r="C173" s="4">
        <v>35423.98055555556</v>
      </c>
      <c r="D173" s="5">
        <v>2274158.0</v>
      </c>
    </row>
    <row r="174">
      <c r="A174" s="2" t="s">
        <v>4145</v>
      </c>
      <c r="B174" s="3"/>
      <c r="C174" s="4">
        <v>35423.98055555556</v>
      </c>
      <c r="D174" s="5">
        <v>2561334.0</v>
      </c>
    </row>
    <row r="175">
      <c r="A175" s="2" t="s">
        <v>4146</v>
      </c>
      <c r="B175" s="3"/>
      <c r="C175" s="4">
        <v>35423.98055555556</v>
      </c>
      <c r="D175" s="5">
        <v>2547744.0</v>
      </c>
    </row>
    <row r="176">
      <c r="A176" s="2" t="s">
        <v>4147</v>
      </c>
      <c r="B176" s="3"/>
      <c r="C176" s="4">
        <v>35423.98055555556</v>
      </c>
      <c r="D176" s="5">
        <v>556718.0</v>
      </c>
    </row>
    <row r="177">
      <c r="A177" s="2" t="s">
        <v>4148</v>
      </c>
      <c r="B177" s="3"/>
      <c r="C177" s="4">
        <v>35423.98055555556</v>
      </c>
      <c r="D177" s="5">
        <v>1624894.0</v>
      </c>
    </row>
    <row r="178">
      <c r="A178" s="2" t="s">
        <v>4149</v>
      </c>
      <c r="B178" s="3"/>
      <c r="C178" s="4">
        <v>35423.98055555556</v>
      </c>
      <c r="D178" s="5">
        <v>443101.0</v>
      </c>
    </row>
    <row r="179">
      <c r="A179" s="2" t="s">
        <v>4150</v>
      </c>
      <c r="B179" s="3"/>
      <c r="C179" s="4">
        <v>35423.98055555556</v>
      </c>
      <c r="D179" s="5">
        <v>1613776.0</v>
      </c>
    </row>
    <row r="180">
      <c r="A180" s="2" t="s">
        <v>4151</v>
      </c>
      <c r="B180" s="3"/>
      <c r="C180" s="4">
        <v>35423.98055555556</v>
      </c>
      <c r="D180" s="5">
        <v>1529599.0</v>
      </c>
    </row>
    <row r="181">
      <c r="A181" s="2" t="s">
        <v>4152</v>
      </c>
      <c r="B181" s="3"/>
      <c r="C181" s="4">
        <v>35423.98055555556</v>
      </c>
      <c r="D181" s="5">
        <v>1620255.0</v>
      </c>
    </row>
    <row r="182">
      <c r="A182" s="2" t="s">
        <v>4153</v>
      </c>
      <c r="B182" s="3"/>
      <c r="C182" s="4">
        <v>35423.98055555556</v>
      </c>
      <c r="D182" s="5">
        <v>1620048.0</v>
      </c>
    </row>
    <row r="183">
      <c r="A183" s="2" t="s">
        <v>4154</v>
      </c>
      <c r="B183" s="3"/>
      <c r="C183" s="4">
        <v>35423.98055555556</v>
      </c>
      <c r="D183" s="5">
        <v>1476919.0</v>
      </c>
    </row>
    <row r="184">
      <c r="A184" s="2" t="s">
        <v>4155</v>
      </c>
      <c r="B184" s="3"/>
      <c r="C184" s="4">
        <v>35423.98055555556</v>
      </c>
      <c r="D184" s="5">
        <v>4416773.0</v>
      </c>
    </row>
    <row r="185">
      <c r="A185" s="2" t="s">
        <v>4156</v>
      </c>
      <c r="B185" s="3"/>
      <c r="C185" s="4">
        <v>35423.98055555556</v>
      </c>
      <c r="D185" s="5">
        <v>4410614.0</v>
      </c>
    </row>
    <row r="186">
      <c r="A186" s="2" t="s">
        <v>4157</v>
      </c>
      <c r="B186" s="3"/>
      <c r="C186" s="4">
        <v>35423.98055555556</v>
      </c>
      <c r="D186" s="5">
        <v>1312353.0</v>
      </c>
    </row>
    <row r="187">
      <c r="A187" s="2" t="s">
        <v>4158</v>
      </c>
      <c r="B187" s="3"/>
      <c r="C187" s="4">
        <v>35423.98055555556</v>
      </c>
      <c r="D187" s="5">
        <v>3929067.0</v>
      </c>
    </row>
    <row r="188">
      <c r="A188" s="2" t="s">
        <v>4159</v>
      </c>
      <c r="B188" s="3"/>
      <c r="C188" s="4">
        <v>35423.98055555556</v>
      </c>
      <c r="D188" s="5">
        <v>2272305.0</v>
      </c>
    </row>
    <row r="189">
      <c r="A189" s="2" t="s">
        <v>4160</v>
      </c>
      <c r="B189" s="3"/>
      <c r="C189" s="4">
        <v>35423.98055555556</v>
      </c>
      <c r="D189" s="5">
        <v>2270021.0</v>
      </c>
    </row>
    <row r="190">
      <c r="A190" s="2" t="s">
        <v>4161</v>
      </c>
      <c r="B190" s="3"/>
      <c r="C190" s="4">
        <v>35423.98055555556</v>
      </c>
      <c r="D190" s="5">
        <v>306059.0</v>
      </c>
    </row>
    <row r="191">
      <c r="A191" s="2" t="s">
        <v>4162</v>
      </c>
      <c r="B191" s="3"/>
      <c r="C191" s="4">
        <v>35423.98055555556</v>
      </c>
      <c r="D191" s="5">
        <v>2408244.0</v>
      </c>
    </row>
    <row r="192">
      <c r="A192" s="2" t="s">
        <v>4163</v>
      </c>
      <c r="B192" s="3"/>
      <c r="C192" s="4">
        <v>35423.98055555556</v>
      </c>
      <c r="D192" s="5">
        <v>2477893.0</v>
      </c>
    </row>
    <row r="193">
      <c r="A193" s="2" t="s">
        <v>4164</v>
      </c>
      <c r="B193" s="3"/>
      <c r="C193" s="4">
        <v>35423.98055555556</v>
      </c>
      <c r="D193" s="5">
        <v>3976932.0</v>
      </c>
    </row>
    <row r="194">
      <c r="A194" s="2" t="s">
        <v>4165</v>
      </c>
      <c r="B194" s="3"/>
      <c r="C194" s="4">
        <v>35423.98055555556</v>
      </c>
      <c r="D194" s="5">
        <v>3959348.0</v>
      </c>
    </row>
    <row r="195">
      <c r="A195" s="2" t="s">
        <v>4166</v>
      </c>
      <c r="B195" s="3"/>
      <c r="C195" s="4">
        <v>35423.98055555556</v>
      </c>
      <c r="D195" s="5">
        <v>3963260.0</v>
      </c>
    </row>
    <row r="196">
      <c r="A196" s="2" t="s">
        <v>4167</v>
      </c>
      <c r="B196" s="3"/>
      <c r="C196" s="4">
        <v>35423.98055555556</v>
      </c>
      <c r="D196" s="5">
        <v>3962971.0</v>
      </c>
    </row>
    <row r="197">
      <c r="A197" s="2" t="s">
        <v>4168</v>
      </c>
      <c r="B197" s="3"/>
      <c r="C197" s="4">
        <v>35423.98055555556</v>
      </c>
      <c r="D197" s="5">
        <v>2418086.0</v>
      </c>
    </row>
    <row r="198">
      <c r="A198" s="2" t="s">
        <v>4169</v>
      </c>
      <c r="B198" s="3"/>
      <c r="C198" s="4">
        <v>35423.98055555556</v>
      </c>
      <c r="D198" s="5">
        <v>2411411.0</v>
      </c>
    </row>
    <row r="199">
      <c r="A199" s="2" t="s">
        <v>4170</v>
      </c>
      <c r="B199" s="3"/>
      <c r="C199" s="4">
        <v>35423.98055555556</v>
      </c>
      <c r="D199" s="5">
        <v>2418087.0</v>
      </c>
    </row>
    <row r="200">
      <c r="A200" s="2" t="s">
        <v>4171</v>
      </c>
      <c r="B200" s="3"/>
      <c r="C200" s="4">
        <v>35423.98055555556</v>
      </c>
      <c r="D200" s="5">
        <v>2070623.0</v>
      </c>
    </row>
    <row r="201">
      <c r="A201" s="2" t="s">
        <v>4172</v>
      </c>
      <c r="B201" s="3"/>
      <c r="C201" s="4">
        <v>35423.98055555556</v>
      </c>
      <c r="D201" s="5">
        <v>2373774.0</v>
      </c>
    </row>
    <row r="202">
      <c r="A202" s="2" t="s">
        <v>4173</v>
      </c>
      <c r="B202" s="3"/>
      <c r="C202" s="4">
        <v>35423.98055555556</v>
      </c>
      <c r="D202" s="5">
        <v>2441827.0</v>
      </c>
    </row>
    <row r="203">
      <c r="A203" s="2" t="s">
        <v>4174</v>
      </c>
      <c r="B203" s="3"/>
      <c r="C203" s="4">
        <v>35423.98055555556</v>
      </c>
      <c r="D203" s="5">
        <v>2553542.0</v>
      </c>
    </row>
    <row r="204">
      <c r="A204" s="2" t="s">
        <v>4175</v>
      </c>
      <c r="B204" s="3"/>
      <c r="C204" s="4">
        <v>35423.98055555556</v>
      </c>
      <c r="D204" s="5">
        <v>1656283.0</v>
      </c>
    </row>
    <row r="205">
      <c r="A205" s="2" t="s">
        <v>4176</v>
      </c>
      <c r="B205" s="3"/>
      <c r="C205" s="4">
        <v>35423.98055555556</v>
      </c>
      <c r="D205" s="5">
        <v>2188926.0</v>
      </c>
    </row>
    <row r="206">
      <c r="A206" s="2" t="s">
        <v>4177</v>
      </c>
      <c r="B206" s="3"/>
      <c r="C206" s="4">
        <v>35423.98055555556</v>
      </c>
      <c r="D206" s="5">
        <v>4191804.0</v>
      </c>
    </row>
    <row r="207">
      <c r="A207" s="2" t="s">
        <v>4178</v>
      </c>
      <c r="B207" s="3"/>
      <c r="C207" s="4">
        <v>35423.98055555556</v>
      </c>
      <c r="D207" s="5">
        <v>3500091.0</v>
      </c>
    </row>
    <row r="208">
      <c r="A208" s="2" t="s">
        <v>4179</v>
      </c>
      <c r="B208" s="3"/>
      <c r="C208" s="4">
        <v>35423.98055555556</v>
      </c>
      <c r="D208" s="5">
        <v>4806662.0</v>
      </c>
    </row>
    <row r="209">
      <c r="A209" s="2" t="s">
        <v>4180</v>
      </c>
      <c r="B209" s="3"/>
      <c r="C209" s="4">
        <v>35423.98055555556</v>
      </c>
      <c r="D209" s="5">
        <v>2760198.0</v>
      </c>
    </row>
    <row r="210">
      <c r="A210" s="2" t="s">
        <v>4181</v>
      </c>
      <c r="B210" s="3"/>
      <c r="C210" s="4">
        <v>35423.98055555556</v>
      </c>
      <c r="D210" s="5">
        <v>5004713.0</v>
      </c>
    </row>
    <row r="211">
      <c r="A211" s="2" t="s">
        <v>4182</v>
      </c>
      <c r="B211" s="3"/>
      <c r="C211" s="4">
        <v>35423.98055555556</v>
      </c>
      <c r="D211" s="5">
        <v>4996095.0</v>
      </c>
    </row>
    <row r="212">
      <c r="A212" s="2" t="s">
        <v>4183</v>
      </c>
      <c r="B212" s="3"/>
      <c r="C212" s="4">
        <v>35423.98055555556</v>
      </c>
      <c r="D212" s="5">
        <v>2476645.0</v>
      </c>
    </row>
    <row r="213">
      <c r="A213" s="2" t="s">
        <v>4184</v>
      </c>
      <c r="B213" s="3"/>
      <c r="C213" s="4">
        <v>35423.98055555556</v>
      </c>
      <c r="D213" s="5">
        <v>1489345.0</v>
      </c>
    </row>
    <row r="214">
      <c r="A214" s="2" t="s">
        <v>4185</v>
      </c>
      <c r="B214" s="3"/>
      <c r="C214" s="4">
        <v>35423.98055555556</v>
      </c>
      <c r="D214" s="5">
        <v>3250926.0</v>
      </c>
    </row>
    <row r="215">
      <c r="A215" s="2" t="s">
        <v>4186</v>
      </c>
      <c r="B215" s="3"/>
      <c r="C215" s="4">
        <v>35423.98055555556</v>
      </c>
      <c r="D215" s="5">
        <v>1.2639171E7</v>
      </c>
    </row>
    <row r="216">
      <c r="A216" s="2" t="s">
        <v>4187</v>
      </c>
      <c r="B216" s="3"/>
      <c r="C216" s="4">
        <v>35423.98055555556</v>
      </c>
      <c r="D216" s="5">
        <v>1737799.0</v>
      </c>
    </row>
    <row r="217">
      <c r="A217" s="2" t="s">
        <v>4188</v>
      </c>
      <c r="B217" s="3"/>
      <c r="C217" s="4">
        <v>35423.98055555556</v>
      </c>
      <c r="D217" s="5">
        <v>1738240.0</v>
      </c>
    </row>
    <row r="218">
      <c r="A218" s="2" t="s">
        <v>4189</v>
      </c>
      <c r="B218" s="3"/>
      <c r="C218" s="4">
        <v>35423.98055555556</v>
      </c>
      <c r="D218" s="5">
        <v>3556466.0</v>
      </c>
    </row>
    <row r="219">
      <c r="A219" s="2" t="s">
        <v>4190</v>
      </c>
      <c r="B219" s="3"/>
      <c r="C219" s="4">
        <v>35423.98055555556</v>
      </c>
      <c r="D219" s="5">
        <v>4170390.0</v>
      </c>
    </row>
    <row r="220">
      <c r="A220" s="2" t="s">
        <v>4191</v>
      </c>
      <c r="B220" s="3"/>
      <c r="C220" s="4">
        <v>35423.98055555556</v>
      </c>
      <c r="D220" s="5">
        <v>2599350.0</v>
      </c>
    </row>
    <row r="221">
      <c r="A221" s="2" t="s">
        <v>4192</v>
      </c>
      <c r="B221" s="3"/>
      <c r="C221" s="4">
        <v>35423.98055555556</v>
      </c>
      <c r="D221" s="5">
        <v>792555.0</v>
      </c>
    </row>
    <row r="222">
      <c r="A222" s="2" t="s">
        <v>4193</v>
      </c>
      <c r="B222" s="3"/>
      <c r="C222" s="4">
        <v>35423.98055555556</v>
      </c>
      <c r="D222" s="5">
        <v>340720.0</v>
      </c>
    </row>
    <row r="223">
      <c r="A223" s="2" t="s">
        <v>4194</v>
      </c>
      <c r="B223" s="3"/>
      <c r="C223" s="4">
        <v>35423.98055555556</v>
      </c>
      <c r="D223" s="5">
        <v>763521.0</v>
      </c>
    </row>
    <row r="224">
      <c r="A224" s="2" t="s">
        <v>4195</v>
      </c>
      <c r="B224" s="3"/>
      <c r="C224" s="4">
        <v>35423.98055555556</v>
      </c>
      <c r="D224" s="5">
        <v>807802.0</v>
      </c>
    </row>
    <row r="225">
      <c r="A225" s="2" t="s">
        <v>4196</v>
      </c>
      <c r="B225" s="3"/>
      <c r="C225" s="4">
        <v>35423.98055555556</v>
      </c>
      <c r="D225" s="5">
        <v>772994.0</v>
      </c>
    </row>
    <row r="226">
      <c r="A226" s="2" t="s">
        <v>4197</v>
      </c>
      <c r="B226" s="3"/>
      <c r="C226" s="4">
        <v>35423.98055555556</v>
      </c>
      <c r="D226" s="5">
        <v>771139.0</v>
      </c>
    </row>
    <row r="227">
      <c r="A227" s="2" t="s">
        <v>4198</v>
      </c>
      <c r="B227" s="3"/>
      <c r="C227" s="4">
        <v>35423.98055555556</v>
      </c>
      <c r="D227" s="5">
        <v>772996.0</v>
      </c>
    </row>
    <row r="228">
      <c r="A228" s="2" t="s">
        <v>4199</v>
      </c>
      <c r="B228" s="3"/>
      <c r="C228" s="4">
        <v>35423.98055555556</v>
      </c>
      <c r="D228" s="5">
        <v>771140.0</v>
      </c>
    </row>
    <row r="229">
      <c r="A229" s="2" t="s">
        <v>4200</v>
      </c>
      <c r="B229" s="3"/>
      <c r="C229" s="4">
        <v>35423.98055555556</v>
      </c>
      <c r="D229" s="5">
        <v>771431.0</v>
      </c>
    </row>
    <row r="230">
      <c r="A230" s="2" t="s">
        <v>4201</v>
      </c>
      <c r="B230" s="3"/>
      <c r="C230" s="4">
        <v>35423.98055555556</v>
      </c>
      <c r="D230" s="5">
        <v>771314.0</v>
      </c>
    </row>
    <row r="231">
      <c r="A231" s="2" t="s">
        <v>4202</v>
      </c>
      <c r="B231" s="3"/>
      <c r="C231" s="4">
        <v>35423.98055555556</v>
      </c>
      <c r="D231" s="5">
        <v>807180.0</v>
      </c>
    </row>
    <row r="232">
      <c r="A232" s="2" t="s">
        <v>4203</v>
      </c>
      <c r="B232" s="3"/>
      <c r="C232" s="4">
        <v>35423.98055555556</v>
      </c>
      <c r="D232" s="5">
        <v>439861.0</v>
      </c>
    </row>
    <row r="233">
      <c r="A233" s="2" t="s">
        <v>4204</v>
      </c>
      <c r="B233" s="3"/>
      <c r="C233" s="4">
        <v>35423.98055555556</v>
      </c>
      <c r="D233" s="5">
        <v>1563813.0</v>
      </c>
    </row>
    <row r="234">
      <c r="A234" s="2" t="s">
        <v>4205</v>
      </c>
      <c r="B234" s="3"/>
      <c r="C234" s="4">
        <v>35423.98055555556</v>
      </c>
      <c r="D234" s="5">
        <v>860418.0</v>
      </c>
    </row>
    <row r="235">
      <c r="A235" s="2" t="s">
        <v>4206</v>
      </c>
      <c r="B235" s="3"/>
      <c r="C235" s="4">
        <v>35423.98055555556</v>
      </c>
      <c r="D235" s="5">
        <v>860718.0</v>
      </c>
    </row>
    <row r="236">
      <c r="A236" s="2" t="s">
        <v>4207</v>
      </c>
      <c r="B236" s="3"/>
      <c r="C236" s="4">
        <v>35423.98055555556</v>
      </c>
      <c r="D236" s="5">
        <v>6886510.0</v>
      </c>
    </row>
    <row r="237">
      <c r="A237" s="2" t="s">
        <v>4208</v>
      </c>
      <c r="B237" s="3"/>
      <c r="C237" s="4">
        <v>35423.98055555556</v>
      </c>
      <c r="D237" s="5">
        <v>1.1900893E7</v>
      </c>
    </row>
    <row r="238">
      <c r="A238" s="2" t="s">
        <v>4209</v>
      </c>
      <c r="B238" s="3"/>
      <c r="C238" s="4">
        <v>35423.98055555556</v>
      </c>
      <c r="D238" s="5">
        <v>1899029.0</v>
      </c>
    </row>
    <row r="239">
      <c r="A239" s="2" t="s">
        <v>4210</v>
      </c>
      <c r="B239" s="3"/>
      <c r="C239" s="4">
        <v>35423.98055555556</v>
      </c>
      <c r="D239" s="5">
        <v>1135540.0</v>
      </c>
    </row>
    <row r="240">
      <c r="A240" s="2" t="s">
        <v>4211</v>
      </c>
      <c r="B240" s="3"/>
      <c r="C240" s="4">
        <v>35423.98055555556</v>
      </c>
      <c r="D240" s="5">
        <v>1026896.0</v>
      </c>
    </row>
    <row r="241">
      <c r="A241" s="2" t="s">
        <v>4212</v>
      </c>
      <c r="B241" s="3"/>
      <c r="C241" s="4">
        <v>35423.98055555556</v>
      </c>
      <c r="D241" s="5">
        <v>3347728.0</v>
      </c>
    </row>
    <row r="242">
      <c r="A242" s="2" t="s">
        <v>4213</v>
      </c>
      <c r="B242" s="3"/>
      <c r="C242" s="4">
        <v>35423.98055555556</v>
      </c>
      <c r="D242" s="5">
        <v>3347674.0</v>
      </c>
    </row>
    <row r="243">
      <c r="A243" s="2" t="s">
        <v>4214</v>
      </c>
      <c r="B243" s="3"/>
      <c r="C243" s="4">
        <v>35423.98055555556</v>
      </c>
      <c r="D243" s="5">
        <v>1976583.0</v>
      </c>
    </row>
    <row r="244">
      <c r="A244" s="2" t="s">
        <v>4215</v>
      </c>
      <c r="B244" s="3"/>
      <c r="C244" s="4">
        <v>35423.98055555556</v>
      </c>
      <c r="D244" s="5">
        <v>2030771.0</v>
      </c>
    </row>
    <row r="245">
      <c r="A245" s="2" t="s">
        <v>4216</v>
      </c>
      <c r="B245" s="3"/>
      <c r="C245" s="4">
        <v>35423.98055555556</v>
      </c>
      <c r="D245" s="5">
        <v>2016156.0</v>
      </c>
    </row>
    <row r="246">
      <c r="A246" s="2" t="s">
        <v>4217</v>
      </c>
      <c r="B246" s="3"/>
      <c r="C246" s="4">
        <v>35423.98055555556</v>
      </c>
      <c r="D246" s="5">
        <v>1381636.0</v>
      </c>
    </row>
    <row r="247">
      <c r="A247" s="2" t="s">
        <v>4218</v>
      </c>
      <c r="B247" s="3"/>
      <c r="C247" s="4">
        <v>35423.98055555556</v>
      </c>
      <c r="D247" s="5">
        <v>341173.0</v>
      </c>
    </row>
    <row r="248">
      <c r="A248" s="2" t="s">
        <v>4219</v>
      </c>
      <c r="B248" s="3"/>
      <c r="C248" s="4">
        <v>35423.98055555556</v>
      </c>
      <c r="D248" s="5">
        <v>1305209.0</v>
      </c>
    </row>
    <row r="249">
      <c r="A249" s="2" t="s">
        <v>4220</v>
      </c>
      <c r="B249" s="3"/>
      <c r="C249" s="4">
        <v>35423.98055555556</v>
      </c>
      <c r="D249" s="5">
        <v>652795.0</v>
      </c>
    </row>
    <row r="250">
      <c r="A250" s="2" t="s">
        <v>4221</v>
      </c>
      <c r="B250" s="3"/>
      <c r="C250" s="4">
        <v>35423.98055555556</v>
      </c>
      <c r="D250" s="5">
        <v>2196931.0</v>
      </c>
    </row>
    <row r="251">
      <c r="A251" s="2" t="s">
        <v>4222</v>
      </c>
      <c r="B251" s="3"/>
      <c r="C251" s="4">
        <v>35423.98055555556</v>
      </c>
      <c r="D251" s="5">
        <v>3683717.0</v>
      </c>
    </row>
    <row r="252">
      <c r="A252" s="2" t="s">
        <v>4223</v>
      </c>
      <c r="B252" s="3"/>
      <c r="C252" s="4">
        <v>35423.98055555556</v>
      </c>
      <c r="D252" s="5">
        <v>1435580.0</v>
      </c>
    </row>
    <row r="253">
      <c r="A253" s="2" t="s">
        <v>4224</v>
      </c>
      <c r="B253" s="3"/>
      <c r="C253" s="4">
        <v>35423.98055555556</v>
      </c>
      <c r="D253" s="5">
        <v>2366744.0</v>
      </c>
    </row>
    <row r="254">
      <c r="A254" s="2" t="s">
        <v>4225</v>
      </c>
      <c r="B254" s="3"/>
      <c r="C254" s="4">
        <v>35423.98055555556</v>
      </c>
      <c r="D254" s="5">
        <v>2319442.0</v>
      </c>
    </row>
    <row r="255">
      <c r="A255" s="2" t="s">
        <v>4226</v>
      </c>
      <c r="B255" s="3"/>
      <c r="C255" s="4">
        <v>35423.98055555556</v>
      </c>
      <c r="D255" s="5">
        <v>5670850.0</v>
      </c>
    </row>
    <row r="256">
      <c r="A256" s="2" t="s">
        <v>4227</v>
      </c>
      <c r="B256" s="3"/>
      <c r="C256" s="4">
        <v>35423.98055555556</v>
      </c>
      <c r="D256" s="5">
        <v>5670867.0</v>
      </c>
    </row>
    <row r="257">
      <c r="A257" s="2" t="s">
        <v>4228</v>
      </c>
      <c r="B257" s="3"/>
      <c r="C257" s="4">
        <v>35423.98055555556</v>
      </c>
      <c r="D257" s="5">
        <v>8033200.0</v>
      </c>
    </row>
    <row r="258">
      <c r="A258" s="2" t="s">
        <v>4229</v>
      </c>
      <c r="B258" s="3"/>
      <c r="C258" s="4">
        <v>35423.98055555556</v>
      </c>
      <c r="D258" s="5">
        <v>3083592.0</v>
      </c>
    </row>
    <row r="259">
      <c r="A259" s="2" t="s">
        <v>4230</v>
      </c>
      <c r="B259" s="3"/>
      <c r="C259" s="4">
        <v>35423.98055555556</v>
      </c>
      <c r="D259" s="5">
        <v>2236005.0</v>
      </c>
    </row>
    <row r="260">
      <c r="A260" s="2" t="s">
        <v>4231</v>
      </c>
      <c r="B260" s="3"/>
      <c r="C260" s="4">
        <v>35423.98055555556</v>
      </c>
      <c r="D260" s="5">
        <v>4745075.0</v>
      </c>
    </row>
    <row r="261">
      <c r="A261" s="2" t="s">
        <v>4232</v>
      </c>
      <c r="B261" s="3"/>
      <c r="C261" s="4">
        <v>35423.98055555556</v>
      </c>
      <c r="D261" s="5">
        <v>4054455.0</v>
      </c>
    </row>
    <row r="262">
      <c r="A262" s="2" t="s">
        <v>4233</v>
      </c>
      <c r="B262" s="3"/>
      <c r="C262" s="4">
        <v>35423.98055555556</v>
      </c>
      <c r="D262" s="5">
        <v>5255495.0</v>
      </c>
    </row>
    <row r="263">
      <c r="A263" s="2" t="s">
        <v>4234</v>
      </c>
      <c r="B263" s="3"/>
      <c r="C263" s="4">
        <v>35423.98055555556</v>
      </c>
      <c r="D263" s="5">
        <v>5255488.0</v>
      </c>
    </row>
    <row r="264">
      <c r="A264" s="2" t="s">
        <v>4235</v>
      </c>
      <c r="B264" s="3"/>
      <c r="C264" s="4">
        <v>35423.98055555556</v>
      </c>
      <c r="D264" s="5">
        <v>4785973.0</v>
      </c>
    </row>
    <row r="265">
      <c r="A265" s="2" t="s">
        <v>4236</v>
      </c>
      <c r="B265" s="3"/>
      <c r="C265" s="4">
        <v>35423.98055555556</v>
      </c>
      <c r="D265" s="5">
        <v>1020814.0</v>
      </c>
    </row>
    <row r="266">
      <c r="A266" s="2" t="s">
        <v>4237</v>
      </c>
      <c r="B266" s="3"/>
      <c r="C266" s="4">
        <v>35423.98055555556</v>
      </c>
      <c r="D266" s="5">
        <v>1020808.0</v>
      </c>
    </row>
    <row r="267">
      <c r="A267" s="2" t="s">
        <v>4238</v>
      </c>
      <c r="B267" s="3"/>
      <c r="C267" s="4">
        <v>35423.98055555556</v>
      </c>
      <c r="D267" s="5">
        <v>2340613.0</v>
      </c>
    </row>
    <row r="268">
      <c r="A268" s="2" t="s">
        <v>4239</v>
      </c>
      <c r="B268" s="3"/>
      <c r="C268" s="4">
        <v>35423.98055555556</v>
      </c>
      <c r="D268" s="5">
        <v>2278890.0</v>
      </c>
    </row>
    <row r="269">
      <c r="A269" s="2" t="s">
        <v>4240</v>
      </c>
      <c r="B269" s="3"/>
      <c r="C269" s="4">
        <v>35423.98055555556</v>
      </c>
      <c r="D269" s="5">
        <v>2541193.0</v>
      </c>
    </row>
    <row r="270">
      <c r="A270" s="2" t="s">
        <v>4241</v>
      </c>
      <c r="B270" s="3"/>
      <c r="C270" s="4">
        <v>35423.98055555556</v>
      </c>
      <c r="D270" s="5">
        <v>2541056.0</v>
      </c>
    </row>
    <row r="271">
      <c r="A271" s="2" t="s">
        <v>4242</v>
      </c>
      <c r="B271" s="3"/>
      <c r="C271" s="4">
        <v>35423.98055555556</v>
      </c>
      <c r="D271" s="5">
        <v>298889.0</v>
      </c>
    </row>
    <row r="272">
      <c r="A272" s="2" t="s">
        <v>4243</v>
      </c>
      <c r="B272" s="3"/>
      <c r="C272" s="4">
        <v>35423.98055555556</v>
      </c>
      <c r="D272" s="5">
        <v>387057.0</v>
      </c>
    </row>
    <row r="273">
      <c r="A273" s="2" t="s">
        <v>4244</v>
      </c>
      <c r="B273" s="3"/>
      <c r="C273" s="4">
        <v>35423.98055555556</v>
      </c>
      <c r="D273" s="5">
        <v>3003293.0</v>
      </c>
    </row>
    <row r="274">
      <c r="A274" s="2" t="s">
        <v>4245</v>
      </c>
      <c r="B274" s="3"/>
      <c r="C274" s="4">
        <v>35423.98055555556</v>
      </c>
      <c r="D274" s="5">
        <v>1541345.0</v>
      </c>
    </row>
    <row r="275">
      <c r="A275" s="2" t="s">
        <v>4246</v>
      </c>
      <c r="B275" s="3"/>
      <c r="C275" s="4">
        <v>35423.98055555556</v>
      </c>
      <c r="D275" s="5">
        <v>3003358.0</v>
      </c>
    </row>
    <row r="276">
      <c r="A276" s="2" t="s">
        <v>4247</v>
      </c>
      <c r="B276" s="3"/>
      <c r="C276" s="4">
        <v>35423.98055555556</v>
      </c>
      <c r="D276" s="5">
        <v>1541389.0</v>
      </c>
    </row>
    <row r="277">
      <c r="A277" s="2" t="s">
        <v>4248</v>
      </c>
      <c r="B277" s="3"/>
      <c r="C277" s="4">
        <v>35423.98055555556</v>
      </c>
      <c r="D277" s="5">
        <v>2312980.0</v>
      </c>
    </row>
    <row r="278">
      <c r="A278" s="2" t="s">
        <v>4249</v>
      </c>
      <c r="B278" s="3"/>
      <c r="C278" s="4">
        <v>35423.98055555556</v>
      </c>
      <c r="D278" s="5">
        <v>5519819.0</v>
      </c>
    </row>
    <row r="279">
      <c r="A279" s="2" t="s">
        <v>4250</v>
      </c>
      <c r="B279" s="3"/>
      <c r="C279" s="4">
        <v>35423.98055555556</v>
      </c>
      <c r="D279" s="5">
        <v>6028803.0</v>
      </c>
    </row>
    <row r="280">
      <c r="A280" s="2" t="s">
        <v>4251</v>
      </c>
      <c r="B280" s="3"/>
      <c r="C280" s="4">
        <v>35423.98055555556</v>
      </c>
      <c r="D280" s="5">
        <v>5782809.0</v>
      </c>
    </row>
    <row r="281">
      <c r="A281" s="2" t="s">
        <v>4252</v>
      </c>
      <c r="B281" s="3"/>
      <c r="C281" s="4">
        <v>35423.98055555556</v>
      </c>
      <c r="D281" s="5">
        <v>2531185.0</v>
      </c>
    </row>
    <row r="282">
      <c r="A282" s="2" t="s">
        <v>4253</v>
      </c>
      <c r="B282" s="3"/>
      <c r="C282" s="4">
        <v>35423.98055555556</v>
      </c>
      <c r="D282" s="5">
        <v>4866868.0</v>
      </c>
    </row>
    <row r="283">
      <c r="A283" s="2" t="s">
        <v>4254</v>
      </c>
      <c r="B283" s="3"/>
      <c r="C283" s="4">
        <v>35423.98055555556</v>
      </c>
      <c r="D283" s="5">
        <v>2089896.0</v>
      </c>
    </row>
    <row r="284">
      <c r="A284" s="2" t="s">
        <v>4255</v>
      </c>
      <c r="B284" s="3"/>
      <c r="C284" s="4">
        <v>35423.98055555556</v>
      </c>
      <c r="D284" s="5">
        <v>2078462.0</v>
      </c>
    </row>
    <row r="285">
      <c r="A285" s="2" t="s">
        <v>4256</v>
      </c>
      <c r="B285" s="3"/>
      <c r="C285" s="4">
        <v>35423.98055555556</v>
      </c>
      <c r="D285" s="5">
        <v>1919544.0</v>
      </c>
    </row>
    <row r="286">
      <c r="A286" s="2" t="s">
        <v>4257</v>
      </c>
      <c r="B286" s="3"/>
      <c r="C286" s="4">
        <v>35423.98055555556</v>
      </c>
      <c r="D286" s="5">
        <v>3004535.0</v>
      </c>
    </row>
    <row r="287">
      <c r="A287" s="2" t="s">
        <v>4258</v>
      </c>
      <c r="B287" s="3"/>
      <c r="C287" s="4">
        <v>35423.98055555556</v>
      </c>
      <c r="D287" s="5">
        <v>1831254.0</v>
      </c>
    </row>
    <row r="288">
      <c r="A288" s="2" t="s">
        <v>4259</v>
      </c>
      <c r="B288" s="3"/>
      <c r="C288" s="4">
        <v>35423.98055555556</v>
      </c>
      <c r="D288" s="5">
        <v>3004796.0</v>
      </c>
    </row>
    <row r="289">
      <c r="A289" s="2" t="s">
        <v>4260</v>
      </c>
      <c r="B289" s="3"/>
      <c r="C289" s="4">
        <v>35423.98055555556</v>
      </c>
      <c r="D289" s="5">
        <v>85805.0</v>
      </c>
    </row>
    <row r="290">
      <c r="A290" s="2" t="s">
        <v>4261</v>
      </c>
      <c r="B290" s="3"/>
      <c r="C290" s="4">
        <v>35423.98055555556</v>
      </c>
      <c r="D290" s="5">
        <v>51940.0</v>
      </c>
    </row>
    <row r="291">
      <c r="A291" s="2" t="s">
        <v>4262</v>
      </c>
      <c r="B291" s="3"/>
      <c r="C291" s="4">
        <v>35423.98055555556</v>
      </c>
      <c r="D291" s="5">
        <v>2850336.0</v>
      </c>
    </row>
    <row r="292">
      <c r="A292" s="2" t="s">
        <v>4263</v>
      </c>
      <c r="B292" s="3"/>
      <c r="C292" s="4">
        <v>35423.98055555556</v>
      </c>
      <c r="D292" s="5">
        <v>2545455.0</v>
      </c>
    </row>
    <row r="293">
      <c r="A293" s="2" t="s">
        <v>4264</v>
      </c>
      <c r="B293" s="3"/>
      <c r="C293" s="4">
        <v>35423.98055555556</v>
      </c>
      <c r="D293" s="5">
        <v>1933617.0</v>
      </c>
    </row>
    <row r="294">
      <c r="A294" s="2" t="s">
        <v>4265</v>
      </c>
      <c r="B294" s="3"/>
      <c r="C294" s="4">
        <v>35423.98055555556</v>
      </c>
      <c r="D294" s="5">
        <v>2059188.0</v>
      </c>
    </row>
    <row r="295">
      <c r="A295" s="2" t="s">
        <v>4266</v>
      </c>
      <c r="B295" s="3"/>
      <c r="C295" s="4">
        <v>35423.98055555556</v>
      </c>
      <c r="D295" s="5">
        <v>2013592.0</v>
      </c>
    </row>
    <row r="296">
      <c r="A296" s="2" t="s">
        <v>4267</v>
      </c>
      <c r="B296" s="3"/>
      <c r="C296" s="4">
        <v>35423.98055555556</v>
      </c>
      <c r="D296" s="5">
        <v>2202794.0</v>
      </c>
    </row>
    <row r="297">
      <c r="A297" s="2" t="s">
        <v>4268</v>
      </c>
      <c r="B297" s="3"/>
      <c r="C297" s="4">
        <v>35423.98055555556</v>
      </c>
      <c r="D297" s="5">
        <v>2337876.0</v>
      </c>
    </row>
    <row r="298">
      <c r="A298" s="2" t="s">
        <v>4269</v>
      </c>
      <c r="B298" s="3"/>
      <c r="C298" s="4">
        <v>35423.98055555556</v>
      </c>
      <c r="D298" s="5">
        <v>2435814.0</v>
      </c>
    </row>
    <row r="299">
      <c r="A299" s="2" t="s">
        <v>4270</v>
      </c>
      <c r="B299" s="3"/>
      <c r="C299" s="4">
        <v>35423.98055555556</v>
      </c>
      <c r="D299" s="5">
        <v>1666563.0</v>
      </c>
    </row>
    <row r="300">
      <c r="A300" s="2" t="s">
        <v>4271</v>
      </c>
      <c r="B300" s="3"/>
      <c r="C300" s="4">
        <v>35423.98055555556</v>
      </c>
      <c r="D300" s="5">
        <v>1965944.0</v>
      </c>
    </row>
    <row r="301">
      <c r="A301" s="2" t="s">
        <v>4272</v>
      </c>
      <c r="B301" s="3"/>
      <c r="C301" s="4">
        <v>35423.98055555556</v>
      </c>
      <c r="D301" s="5">
        <v>1171802.0</v>
      </c>
    </row>
    <row r="302">
      <c r="A302" s="2" t="s">
        <v>4273</v>
      </c>
      <c r="B302" s="3"/>
      <c r="C302" s="4">
        <v>35423.98055555556</v>
      </c>
      <c r="D302" s="5">
        <v>2173831.0</v>
      </c>
    </row>
    <row r="303">
      <c r="A303" s="2" t="s">
        <v>4274</v>
      </c>
      <c r="B303" s="3"/>
      <c r="C303" s="4">
        <v>35423.98055555556</v>
      </c>
      <c r="D303" s="5">
        <v>4891297.0</v>
      </c>
    </row>
    <row r="304">
      <c r="A304" s="2" t="s">
        <v>4275</v>
      </c>
      <c r="B304" s="3"/>
      <c r="C304" s="4">
        <v>35423.98055555556</v>
      </c>
      <c r="D304" s="5">
        <v>4891295.0</v>
      </c>
    </row>
    <row r="305">
      <c r="A305" s="2" t="s">
        <v>4276</v>
      </c>
      <c r="B305" s="3"/>
      <c r="C305" s="4">
        <v>35423.98055555556</v>
      </c>
      <c r="D305" s="5">
        <v>3174747.0</v>
      </c>
    </row>
    <row r="306">
      <c r="A306" s="2" t="s">
        <v>4277</v>
      </c>
      <c r="B306" s="3"/>
      <c r="C306" s="4">
        <v>35423.98055555556</v>
      </c>
      <c r="D306" s="5">
        <v>5662743.0</v>
      </c>
    </row>
    <row r="307">
      <c r="A307" s="2" t="s">
        <v>4278</v>
      </c>
      <c r="B307" s="3"/>
      <c r="C307" s="4">
        <v>35423.98055555556</v>
      </c>
      <c r="D307" s="5">
        <v>5662710.0</v>
      </c>
    </row>
    <row r="308">
      <c r="A308" s="2" t="s">
        <v>4279</v>
      </c>
      <c r="B308" s="3"/>
      <c r="C308" s="4">
        <v>35423.98055555556</v>
      </c>
      <c r="D308" s="5">
        <v>4288089.0</v>
      </c>
    </row>
    <row r="309">
      <c r="A309" s="2" t="s">
        <v>4280</v>
      </c>
      <c r="B309" s="3"/>
      <c r="C309" s="4">
        <v>35423.98055555556</v>
      </c>
      <c r="D309" s="5">
        <v>4027574.0</v>
      </c>
    </row>
    <row r="310">
      <c r="A310" s="2" t="s">
        <v>4281</v>
      </c>
      <c r="B310" s="3"/>
      <c r="C310" s="4">
        <v>35423.98055555556</v>
      </c>
      <c r="D310" s="5">
        <v>4169374.0</v>
      </c>
    </row>
    <row r="311">
      <c r="A311" s="2" t="s">
        <v>4282</v>
      </c>
      <c r="B311" s="3"/>
      <c r="C311" s="4">
        <v>35423.98055555556</v>
      </c>
      <c r="D311" s="5">
        <v>4322069.0</v>
      </c>
    </row>
    <row r="312">
      <c r="A312" s="2" t="s">
        <v>4283</v>
      </c>
      <c r="B312" s="3"/>
      <c r="C312" s="4">
        <v>35423.98055555556</v>
      </c>
      <c r="D312" s="5">
        <v>4296515.0</v>
      </c>
    </row>
    <row r="313">
      <c r="A313" s="2" t="s">
        <v>4284</v>
      </c>
      <c r="B313" s="3"/>
      <c r="C313" s="4">
        <v>35423.98055555556</v>
      </c>
      <c r="D313" s="5">
        <v>4284257.0</v>
      </c>
    </row>
    <row r="314">
      <c r="A314" s="2" t="s">
        <v>4285</v>
      </c>
      <c r="B314" s="3"/>
      <c r="C314" s="4">
        <v>35423.98055555556</v>
      </c>
      <c r="D314" s="5">
        <v>4379075.0</v>
      </c>
    </row>
    <row r="315">
      <c r="A315" s="2" t="s">
        <v>4286</v>
      </c>
      <c r="B315" s="3"/>
      <c r="C315" s="4">
        <v>35423.98055555556</v>
      </c>
      <c r="D315" s="5">
        <v>8192453.0</v>
      </c>
    </row>
    <row r="316">
      <c r="A316" s="2" t="s">
        <v>4287</v>
      </c>
      <c r="B316" s="3"/>
      <c r="C316" s="4">
        <v>35423.98055555556</v>
      </c>
      <c r="D316" s="5">
        <v>7212835.0</v>
      </c>
    </row>
    <row r="317">
      <c r="A317" s="2" t="s">
        <v>4288</v>
      </c>
      <c r="B317" s="3"/>
      <c r="C317" s="4">
        <v>35423.98055555556</v>
      </c>
      <c r="D317" s="5">
        <v>7462689.0</v>
      </c>
    </row>
    <row r="318">
      <c r="A318" s="2" t="s">
        <v>4289</v>
      </c>
      <c r="B318" s="3"/>
      <c r="C318" s="4">
        <v>35423.98055555556</v>
      </c>
      <c r="D318" s="5">
        <v>7463207.0</v>
      </c>
    </row>
    <row r="319">
      <c r="A319" s="2" t="s">
        <v>4290</v>
      </c>
      <c r="B319" s="3"/>
      <c r="C319" s="4">
        <v>35423.98055555556</v>
      </c>
      <c r="D319" s="5">
        <v>1366871.0</v>
      </c>
    </row>
    <row r="320">
      <c r="A320" s="2" t="s">
        <v>4291</v>
      </c>
      <c r="B320" s="3"/>
      <c r="C320" s="4">
        <v>35423.98055555556</v>
      </c>
      <c r="D320" s="5">
        <v>1116676.0</v>
      </c>
    </row>
    <row r="321">
      <c r="A321" s="2" t="s">
        <v>4292</v>
      </c>
      <c r="B321" s="3"/>
      <c r="C321" s="4">
        <v>35423.98055555556</v>
      </c>
      <c r="D321" s="5">
        <v>4769202.0</v>
      </c>
    </row>
    <row r="322">
      <c r="A322" s="2" t="s">
        <v>4293</v>
      </c>
      <c r="B322" s="3"/>
      <c r="C322" s="4">
        <v>35423.98055555556</v>
      </c>
      <c r="D322" s="5">
        <v>4769363.0</v>
      </c>
    </row>
    <row r="323">
      <c r="A323" s="2" t="s">
        <v>4294</v>
      </c>
      <c r="B323" s="3"/>
      <c r="C323" s="4">
        <v>35423.98055555556</v>
      </c>
      <c r="D323" s="5">
        <v>2213791.0</v>
      </c>
    </row>
    <row r="324">
      <c r="A324" s="2" t="s">
        <v>4295</v>
      </c>
      <c r="B324" s="3"/>
      <c r="C324" s="4">
        <v>35423.98055555556</v>
      </c>
      <c r="D324" s="5">
        <v>2212758.0</v>
      </c>
    </row>
    <row r="325">
      <c r="A325" s="2" t="s">
        <v>4296</v>
      </c>
      <c r="B325" s="3"/>
      <c r="C325" s="4">
        <v>35423.98055555556</v>
      </c>
      <c r="D325" s="5">
        <v>1533431.0</v>
      </c>
    </row>
    <row r="326">
      <c r="A326" s="2" t="s">
        <v>4297</v>
      </c>
      <c r="B326" s="3"/>
      <c r="C326" s="4">
        <v>35423.98055555556</v>
      </c>
      <c r="D326" s="5">
        <v>1322095.0</v>
      </c>
    </row>
    <row r="327">
      <c r="A327" s="2" t="s">
        <v>4298</v>
      </c>
      <c r="B327" s="3"/>
      <c r="C327" s="4">
        <v>35423.98055555556</v>
      </c>
      <c r="D327" s="5">
        <v>2872612.0</v>
      </c>
    </row>
    <row r="328">
      <c r="A328" s="2" t="s">
        <v>4299</v>
      </c>
      <c r="B328" s="3"/>
      <c r="C328" s="4">
        <v>35423.98055555556</v>
      </c>
      <c r="D328" s="5">
        <v>2627998.0</v>
      </c>
    </row>
    <row r="329">
      <c r="A329" s="2" t="s">
        <v>4300</v>
      </c>
      <c r="B329" s="3"/>
      <c r="C329" s="4">
        <v>35423.98055555556</v>
      </c>
      <c r="D329" s="5">
        <v>2026184.0</v>
      </c>
    </row>
    <row r="330">
      <c r="A330" s="2" t="s">
        <v>4301</v>
      </c>
      <c r="B330" s="3"/>
      <c r="C330" s="4">
        <v>35423.98055555556</v>
      </c>
      <c r="D330" s="5">
        <v>53543.0</v>
      </c>
    </row>
    <row r="331">
      <c r="A331" s="2" t="s">
        <v>4302</v>
      </c>
      <c r="B331" s="3"/>
      <c r="C331" s="4">
        <v>35423.98055555556</v>
      </c>
      <c r="D331" s="5">
        <v>119376.0</v>
      </c>
    </row>
    <row r="332">
      <c r="A332" s="2" t="s">
        <v>4303</v>
      </c>
      <c r="B332" s="3"/>
      <c r="C332" s="4">
        <v>35423.98055555556</v>
      </c>
      <c r="D332" s="5">
        <v>687973.0</v>
      </c>
    </row>
    <row r="333">
      <c r="A333" s="2" t="s">
        <v>4304</v>
      </c>
      <c r="B333" s="3"/>
      <c r="C333" s="4">
        <v>35423.98055555556</v>
      </c>
      <c r="D333" s="5">
        <v>1042759.0</v>
      </c>
    </row>
    <row r="334">
      <c r="A334" s="2" t="s">
        <v>4305</v>
      </c>
      <c r="B334" s="3"/>
      <c r="C334" s="4">
        <v>35423.98055555556</v>
      </c>
      <c r="D334" s="5">
        <v>1904569.0</v>
      </c>
    </row>
    <row r="335">
      <c r="A335" s="2" t="s">
        <v>4306</v>
      </c>
      <c r="B335" s="3"/>
      <c r="C335" s="4">
        <v>35423.98055555556</v>
      </c>
      <c r="D335" s="5">
        <v>3238330.0</v>
      </c>
    </row>
    <row r="336">
      <c r="A336" s="2" t="s">
        <v>4307</v>
      </c>
      <c r="B336" s="3"/>
      <c r="C336" s="4">
        <v>35423.98055555556</v>
      </c>
      <c r="D336" s="5">
        <v>1718371.0</v>
      </c>
    </row>
    <row r="337">
      <c r="A337" s="2" t="s">
        <v>4308</v>
      </c>
      <c r="B337" s="3"/>
      <c r="C337" s="4">
        <v>35423.98055555556</v>
      </c>
      <c r="D337" s="5">
        <v>1604782.0</v>
      </c>
    </row>
    <row r="338">
      <c r="A338" s="2" t="s">
        <v>4309</v>
      </c>
      <c r="B338" s="3"/>
      <c r="C338" s="4">
        <v>35423.98055555556</v>
      </c>
      <c r="D338" s="5">
        <v>3534430.0</v>
      </c>
    </row>
    <row r="339">
      <c r="A339" s="2" t="s">
        <v>4310</v>
      </c>
      <c r="B339" s="3"/>
      <c r="C339" s="4">
        <v>35423.98055555556</v>
      </c>
      <c r="D339" s="5">
        <v>3533951.0</v>
      </c>
    </row>
    <row r="340">
      <c r="A340" s="2" t="s">
        <v>4311</v>
      </c>
      <c r="B340" s="3"/>
      <c r="C340" s="4">
        <v>35423.98055555556</v>
      </c>
      <c r="D340" s="5">
        <v>3281394.0</v>
      </c>
    </row>
    <row r="341">
      <c r="A341" s="2" t="s">
        <v>4312</v>
      </c>
      <c r="B341" s="3"/>
      <c r="C341" s="4">
        <v>35423.98055555556</v>
      </c>
      <c r="D341" s="5">
        <v>4967349.0</v>
      </c>
    </row>
    <row r="342">
      <c r="A342" s="2" t="s">
        <v>4313</v>
      </c>
      <c r="B342" s="3"/>
      <c r="C342" s="4">
        <v>35423.98055555556</v>
      </c>
      <c r="D342" s="5">
        <v>4612047.0</v>
      </c>
    </row>
    <row r="343">
      <c r="A343" s="2" t="s">
        <v>4314</v>
      </c>
      <c r="B343" s="3"/>
      <c r="C343" s="4">
        <v>35423.98055555556</v>
      </c>
      <c r="D343" s="5">
        <v>5397867.0</v>
      </c>
    </row>
    <row r="344">
      <c r="A344" s="2" t="s">
        <v>4315</v>
      </c>
      <c r="B344" s="3"/>
      <c r="C344" s="4">
        <v>35423.98055555556</v>
      </c>
      <c r="D344" s="5">
        <v>5400962.0</v>
      </c>
    </row>
    <row r="345">
      <c r="A345" s="2" t="s">
        <v>4316</v>
      </c>
      <c r="B345" s="3"/>
      <c r="C345" s="4">
        <v>35423.98055555556</v>
      </c>
      <c r="D345" s="5">
        <v>7073817.0</v>
      </c>
    </row>
    <row r="346">
      <c r="A346" s="2" t="s">
        <v>4317</v>
      </c>
      <c r="B346" s="3"/>
      <c r="C346" s="4">
        <v>35423.98055555556</v>
      </c>
      <c r="D346" s="5">
        <v>102326.0</v>
      </c>
    </row>
    <row r="347">
      <c r="A347" s="2" t="s">
        <v>4318</v>
      </c>
      <c r="B347" s="3"/>
      <c r="C347" s="4">
        <v>35423.98055555556</v>
      </c>
      <c r="D347" s="5">
        <v>5748788.0</v>
      </c>
    </row>
    <row r="348">
      <c r="A348" s="2" t="s">
        <v>4319</v>
      </c>
      <c r="B348" s="3"/>
      <c r="C348" s="4">
        <v>35423.98055555556</v>
      </c>
      <c r="D348" s="5">
        <v>5978650.0</v>
      </c>
    </row>
    <row r="349">
      <c r="A349" s="2" t="s">
        <v>4320</v>
      </c>
      <c r="B349" s="3"/>
      <c r="C349" s="4">
        <v>35423.98055555556</v>
      </c>
      <c r="D349" s="5">
        <v>5236722.0</v>
      </c>
    </row>
    <row r="350">
      <c r="A350" s="2" t="s">
        <v>4321</v>
      </c>
      <c r="B350" s="3"/>
      <c r="C350" s="4">
        <v>35423.98055555556</v>
      </c>
      <c r="D350" s="5">
        <v>5137795.0</v>
      </c>
    </row>
    <row r="351">
      <c r="A351" s="2" t="s">
        <v>4322</v>
      </c>
      <c r="B351" s="3"/>
      <c r="C351" s="4">
        <v>35423.98055555556</v>
      </c>
      <c r="D351" s="5">
        <v>3096325.0</v>
      </c>
    </row>
    <row r="352">
      <c r="A352" s="2" t="s">
        <v>4323</v>
      </c>
      <c r="B352" s="3"/>
      <c r="C352" s="4">
        <v>35423.98055555556</v>
      </c>
      <c r="D352" s="5">
        <v>3464465.0</v>
      </c>
    </row>
    <row r="353">
      <c r="A353" s="2" t="s">
        <v>4324</v>
      </c>
      <c r="B353" s="3"/>
      <c r="C353" s="4">
        <v>35423.98055555556</v>
      </c>
      <c r="D353" s="5">
        <v>3464194.0</v>
      </c>
    </row>
    <row r="354">
      <c r="A354" s="2" t="s">
        <v>4325</v>
      </c>
      <c r="B354" s="3"/>
      <c r="C354" s="4">
        <v>35423.98055555556</v>
      </c>
      <c r="D354" s="5">
        <v>4064532.0</v>
      </c>
    </row>
    <row r="355">
      <c r="A355" s="2" t="s">
        <v>4326</v>
      </c>
      <c r="B355" s="3"/>
      <c r="C355" s="4">
        <v>35423.98055555556</v>
      </c>
      <c r="D355" s="5">
        <v>4064256.0</v>
      </c>
    </row>
    <row r="356">
      <c r="A356" s="2" t="s">
        <v>4327</v>
      </c>
      <c r="B356" s="3"/>
      <c r="C356" s="4">
        <v>35423.98055555556</v>
      </c>
      <c r="D356" s="5">
        <v>4063878.0</v>
      </c>
    </row>
    <row r="357">
      <c r="A357" s="2" t="s">
        <v>4328</v>
      </c>
      <c r="B357" s="3"/>
      <c r="C357" s="4">
        <v>35423.98055555556</v>
      </c>
      <c r="D357" s="5">
        <v>4064186.0</v>
      </c>
    </row>
    <row r="358">
      <c r="A358" s="2" t="s">
        <v>4329</v>
      </c>
      <c r="B358" s="3"/>
      <c r="C358" s="4">
        <v>35423.98055555556</v>
      </c>
      <c r="D358" s="5">
        <v>4358592.0</v>
      </c>
    </row>
    <row r="359">
      <c r="A359" s="2" t="s">
        <v>4330</v>
      </c>
      <c r="B359" s="3"/>
      <c r="C359" s="4">
        <v>35423.98055555556</v>
      </c>
      <c r="D359" s="5">
        <v>4358377.0</v>
      </c>
    </row>
    <row r="360">
      <c r="A360" s="2" t="s">
        <v>4331</v>
      </c>
      <c r="B360" s="3"/>
      <c r="C360" s="4">
        <v>35423.98055555556</v>
      </c>
      <c r="D360" s="5">
        <v>4357489.0</v>
      </c>
    </row>
    <row r="361">
      <c r="A361" s="2" t="s">
        <v>4332</v>
      </c>
      <c r="B361" s="3"/>
      <c r="C361" s="4">
        <v>35423.98055555556</v>
      </c>
      <c r="D361" s="5">
        <v>4358571.0</v>
      </c>
    </row>
    <row r="362">
      <c r="A362" s="2" t="s">
        <v>4333</v>
      </c>
      <c r="B362" s="3"/>
      <c r="C362" s="4">
        <v>35423.98055555556</v>
      </c>
      <c r="D362" s="5">
        <v>4359394.0</v>
      </c>
    </row>
    <row r="363">
      <c r="A363" s="2" t="s">
        <v>4334</v>
      </c>
      <c r="B363" s="3"/>
      <c r="C363" s="4">
        <v>35423.98055555556</v>
      </c>
      <c r="D363" s="5">
        <v>4359183.0</v>
      </c>
    </row>
    <row r="364">
      <c r="A364" s="2" t="s">
        <v>4335</v>
      </c>
      <c r="B364" s="3"/>
      <c r="C364" s="4">
        <v>35423.98055555556</v>
      </c>
      <c r="D364" s="5">
        <v>89017.0</v>
      </c>
    </row>
    <row r="365">
      <c r="A365" s="2" t="s">
        <v>4336</v>
      </c>
      <c r="B365" s="3"/>
      <c r="C365" s="4">
        <v>35423.98055555556</v>
      </c>
      <c r="D365" s="5">
        <v>1845283.0</v>
      </c>
    </row>
    <row r="366">
      <c r="A366" s="2" t="s">
        <v>4337</v>
      </c>
      <c r="B366" s="3"/>
      <c r="C366" s="4">
        <v>35423.98055555556</v>
      </c>
      <c r="D366" s="5">
        <v>1423641.0</v>
      </c>
    </row>
    <row r="367">
      <c r="A367" s="2" t="s">
        <v>4338</v>
      </c>
      <c r="B367" s="3"/>
      <c r="C367" s="4">
        <v>35423.98055555556</v>
      </c>
      <c r="D367" s="5">
        <v>2847789.0</v>
      </c>
    </row>
    <row r="368">
      <c r="A368" s="2" t="s">
        <v>4339</v>
      </c>
      <c r="B368" s="3"/>
      <c r="C368" s="4">
        <v>35423.98055555556</v>
      </c>
      <c r="D368" s="5">
        <v>1409366.0</v>
      </c>
    </row>
    <row r="369">
      <c r="A369" s="2" t="s">
        <v>4340</v>
      </c>
      <c r="B369" s="3"/>
      <c r="C369" s="4">
        <v>35423.98055555556</v>
      </c>
      <c r="D369" s="5">
        <v>257500.0</v>
      </c>
    </row>
    <row r="370">
      <c r="A370" s="2" t="s">
        <v>4341</v>
      </c>
      <c r="B370" s="3"/>
      <c r="C370" s="4">
        <v>35423.98055555556</v>
      </c>
      <c r="D370" s="5">
        <v>1682167.0</v>
      </c>
    </row>
    <row r="371">
      <c r="A371" s="2" t="s">
        <v>4342</v>
      </c>
      <c r="B371" s="3"/>
      <c r="C371" s="4">
        <v>35423.98055555556</v>
      </c>
      <c r="D371" s="5">
        <v>2820275.0</v>
      </c>
    </row>
    <row r="372">
      <c r="A372" s="2" t="s">
        <v>4343</v>
      </c>
      <c r="B372" s="3"/>
      <c r="C372" s="4">
        <v>35423.98055555556</v>
      </c>
      <c r="D372" s="5">
        <v>2151601.0</v>
      </c>
    </row>
    <row r="373">
      <c r="A373" s="2" t="s">
        <v>4344</v>
      </c>
      <c r="B373" s="3"/>
      <c r="C373" s="4">
        <v>35423.98055555556</v>
      </c>
      <c r="D373" s="5">
        <v>2065966.0</v>
      </c>
    </row>
    <row r="374">
      <c r="A374" s="2" t="s">
        <v>4345</v>
      </c>
      <c r="B374" s="3"/>
      <c r="C374" s="4">
        <v>35423.98055555556</v>
      </c>
      <c r="D374" s="5">
        <v>2065721.0</v>
      </c>
    </row>
    <row r="375">
      <c r="A375" s="2" t="s">
        <v>4346</v>
      </c>
      <c r="B375" s="3"/>
      <c r="C375" s="4">
        <v>35423.98055555556</v>
      </c>
      <c r="D375" s="5">
        <v>3957090.0</v>
      </c>
    </row>
    <row r="376">
      <c r="A376" s="2" t="s">
        <v>4347</v>
      </c>
      <c r="B376" s="3"/>
      <c r="C376" s="4">
        <v>35423.98055555556</v>
      </c>
      <c r="D376" s="5">
        <v>3919190.0</v>
      </c>
    </row>
    <row r="377">
      <c r="A377" s="2" t="s">
        <v>4348</v>
      </c>
      <c r="B377" s="3"/>
      <c r="C377" s="4">
        <v>35423.98055555556</v>
      </c>
      <c r="D377" s="5">
        <v>3919132.0</v>
      </c>
    </row>
    <row r="378">
      <c r="A378" s="2" t="s">
        <v>4349</v>
      </c>
      <c r="B378" s="3"/>
      <c r="C378" s="4">
        <v>35423.98055555556</v>
      </c>
      <c r="D378" s="5">
        <v>3331194.0</v>
      </c>
    </row>
    <row r="379">
      <c r="A379" s="2" t="s">
        <v>4350</v>
      </c>
      <c r="B379" s="3"/>
      <c r="C379" s="4">
        <v>35423.98055555556</v>
      </c>
      <c r="D379" s="5">
        <v>4449080.0</v>
      </c>
    </row>
    <row r="380">
      <c r="A380" s="2" t="s">
        <v>4351</v>
      </c>
      <c r="B380" s="3"/>
      <c r="C380" s="4">
        <v>35423.98055555556</v>
      </c>
      <c r="D380" s="5">
        <v>4444311.0</v>
      </c>
    </row>
    <row r="381">
      <c r="A381" s="2" t="s">
        <v>4352</v>
      </c>
      <c r="B381" s="3"/>
      <c r="C381" s="4">
        <v>35423.98055555556</v>
      </c>
      <c r="D381" s="5">
        <v>3910113.0</v>
      </c>
    </row>
    <row r="382">
      <c r="A382" s="2" t="s">
        <v>4353</v>
      </c>
      <c r="B382" s="3"/>
      <c r="C382" s="4">
        <v>35423.98055555556</v>
      </c>
      <c r="D382" s="5">
        <v>1468001.0</v>
      </c>
    </row>
    <row r="383">
      <c r="A383" s="2" t="s">
        <v>4354</v>
      </c>
      <c r="B383" s="3"/>
      <c r="C383" s="4">
        <v>35423.98055555556</v>
      </c>
      <c r="D383" s="5">
        <v>2306317.0</v>
      </c>
    </row>
    <row r="384">
      <c r="A384" s="2" t="s">
        <v>4355</v>
      </c>
      <c r="B384" s="3"/>
      <c r="C384" s="4">
        <v>35423.98055555556</v>
      </c>
      <c r="D384" s="5">
        <v>2311322.0</v>
      </c>
    </row>
    <row r="385">
      <c r="A385" s="2" t="s">
        <v>4356</v>
      </c>
      <c r="B385" s="3"/>
      <c r="C385" s="4">
        <v>35423.98055555556</v>
      </c>
      <c r="D385" s="5">
        <v>5200227.0</v>
      </c>
    </row>
    <row r="386">
      <c r="A386" s="2" t="s">
        <v>4357</v>
      </c>
      <c r="B386" s="3"/>
      <c r="C386" s="4">
        <v>35423.98055555556</v>
      </c>
      <c r="D386" s="5">
        <v>5200210.0</v>
      </c>
    </row>
    <row r="387">
      <c r="A387" s="2" t="s">
        <v>4358</v>
      </c>
      <c r="B387" s="3"/>
      <c r="C387" s="4">
        <v>35423.98055555556</v>
      </c>
      <c r="D387" s="5">
        <v>2011519.0</v>
      </c>
    </row>
    <row r="388">
      <c r="A388" s="2" t="s">
        <v>4359</v>
      </c>
      <c r="B388" s="3"/>
      <c r="C388" s="4">
        <v>35423.98055555556</v>
      </c>
      <c r="D388" s="5">
        <v>5577435.0</v>
      </c>
    </row>
    <row r="389">
      <c r="A389" s="2" t="s">
        <v>4360</v>
      </c>
      <c r="B389" s="3"/>
      <c r="C389" s="4">
        <v>35423.98055555556</v>
      </c>
      <c r="D389" s="5">
        <v>5577158.0</v>
      </c>
    </row>
    <row r="390">
      <c r="A390" s="2" t="s">
        <v>4361</v>
      </c>
      <c r="B390" s="3"/>
      <c r="C390" s="4">
        <v>35423.98055555556</v>
      </c>
      <c r="D390" s="5">
        <v>5577336.0</v>
      </c>
    </row>
    <row r="391">
      <c r="A391" s="2" t="s">
        <v>4362</v>
      </c>
      <c r="B391" s="3"/>
      <c r="C391" s="4">
        <v>35423.98055555556</v>
      </c>
      <c r="D391" s="5">
        <v>1.3637753E7</v>
      </c>
    </row>
    <row r="392">
      <c r="A392" s="2" t="s">
        <v>4363</v>
      </c>
      <c r="B392" s="3"/>
      <c r="C392" s="4">
        <v>35423.98055555556</v>
      </c>
      <c r="D392" s="5">
        <v>1.3637747E7</v>
      </c>
    </row>
    <row r="393">
      <c r="A393" s="2" t="s">
        <v>4364</v>
      </c>
      <c r="B393" s="3"/>
      <c r="C393" s="4">
        <v>35423.98055555556</v>
      </c>
      <c r="D393" s="5">
        <v>3993973.0</v>
      </c>
    </row>
    <row r="394">
      <c r="A394" s="2" t="s">
        <v>4365</v>
      </c>
      <c r="B394" s="3"/>
      <c r="C394" s="4">
        <v>35423.98055555556</v>
      </c>
      <c r="D394" s="5">
        <v>2694704.0</v>
      </c>
    </row>
    <row r="395">
      <c r="A395" s="2" t="s">
        <v>4366</v>
      </c>
      <c r="B395" s="3"/>
      <c r="C395" s="4">
        <v>35423.98055555556</v>
      </c>
      <c r="D395" s="5">
        <v>3308654.0</v>
      </c>
    </row>
    <row r="396">
      <c r="A396" s="2" t="s">
        <v>4367</v>
      </c>
      <c r="B396" s="3"/>
      <c r="C396" s="4">
        <v>35423.98055555556</v>
      </c>
      <c r="D396" s="5">
        <v>8945487.0</v>
      </c>
    </row>
    <row r="397">
      <c r="A397" s="2" t="s">
        <v>4368</v>
      </c>
      <c r="B397" s="3"/>
      <c r="C397" s="4">
        <v>35423.98055555556</v>
      </c>
      <c r="D397" s="5">
        <v>2208976.0</v>
      </c>
    </row>
    <row r="398">
      <c r="A398" s="2" t="s">
        <v>4369</v>
      </c>
      <c r="B398" s="3"/>
      <c r="C398" s="4">
        <v>35423.98055555556</v>
      </c>
      <c r="D398" s="5">
        <v>2179344.0</v>
      </c>
    </row>
    <row r="399">
      <c r="A399" s="2" t="s">
        <v>4370</v>
      </c>
      <c r="B399" s="3"/>
      <c r="C399" s="4">
        <v>35423.98055555556</v>
      </c>
      <c r="D399" s="5">
        <v>3369182.0</v>
      </c>
    </row>
    <row r="400">
      <c r="A400" s="2" t="s">
        <v>4371</v>
      </c>
      <c r="B400" s="3"/>
      <c r="C400" s="4">
        <v>35423.98055555556</v>
      </c>
      <c r="D400" s="5">
        <v>1.4679392E7</v>
      </c>
    </row>
    <row r="401">
      <c r="A401" s="2" t="s">
        <v>4372</v>
      </c>
      <c r="B401" s="3"/>
      <c r="C401" s="4">
        <v>35423.98055555556</v>
      </c>
      <c r="D401" s="5">
        <v>2563486.0</v>
      </c>
    </row>
    <row r="402">
      <c r="A402" s="2" t="s">
        <v>4373</v>
      </c>
      <c r="B402" s="3"/>
      <c r="C402" s="4">
        <v>35423.98055555556</v>
      </c>
      <c r="D402" s="5">
        <v>2563275.0</v>
      </c>
    </row>
    <row r="403">
      <c r="A403" s="2" t="s">
        <v>4374</v>
      </c>
      <c r="B403" s="3"/>
      <c r="C403" s="4">
        <v>35423.98055555556</v>
      </c>
      <c r="D403" s="5">
        <v>6618458.0</v>
      </c>
    </row>
    <row r="404">
      <c r="A404" s="2" t="s">
        <v>4375</v>
      </c>
      <c r="B404" s="3"/>
      <c r="C404" s="4">
        <v>35423.98055555556</v>
      </c>
      <c r="D404" s="5">
        <v>543327.0</v>
      </c>
    </row>
    <row r="405">
      <c r="A405" s="2" t="s">
        <v>4376</v>
      </c>
      <c r="B405" s="3"/>
      <c r="C405" s="4">
        <v>35423.98055555556</v>
      </c>
      <c r="D405" s="5">
        <v>2141620.0</v>
      </c>
    </row>
    <row r="406">
      <c r="A406" s="2" t="s">
        <v>4377</v>
      </c>
      <c r="B406" s="3"/>
      <c r="C406" s="4">
        <v>35423.98055555556</v>
      </c>
      <c r="D406" s="5">
        <v>3575087.0</v>
      </c>
    </row>
    <row r="407">
      <c r="A407" s="2" t="s">
        <v>4378</v>
      </c>
      <c r="B407" s="3"/>
      <c r="C407" s="4">
        <v>35423.98055555556</v>
      </c>
      <c r="D407" s="5">
        <v>1183174.0</v>
      </c>
    </row>
    <row r="408">
      <c r="A408" s="2" t="s">
        <v>4379</v>
      </c>
      <c r="B408" s="3"/>
      <c r="C408" s="4">
        <v>35423.98055555556</v>
      </c>
      <c r="D408" s="5">
        <v>1183423.0</v>
      </c>
    </row>
    <row r="409">
      <c r="A409" s="2" t="s">
        <v>4380</v>
      </c>
      <c r="B409" s="3"/>
      <c r="C409" s="4">
        <v>35423.98055555556</v>
      </c>
      <c r="D409" s="5">
        <v>7443553.0</v>
      </c>
    </row>
    <row r="410">
      <c r="A410" s="2" t="s">
        <v>4381</v>
      </c>
      <c r="B410" s="3"/>
      <c r="C410" s="4">
        <v>35423.98055555556</v>
      </c>
      <c r="D410" s="5">
        <v>9315742.0</v>
      </c>
    </row>
    <row r="411">
      <c r="A411" s="2" t="s">
        <v>4382</v>
      </c>
      <c r="B411" s="3"/>
      <c r="C411" s="4">
        <v>35423.98055555556</v>
      </c>
      <c r="D411" s="5">
        <v>3120118.0</v>
      </c>
    </row>
    <row r="412">
      <c r="A412" s="2" t="s">
        <v>4383</v>
      </c>
      <c r="B412" s="3"/>
      <c r="C412" s="4">
        <v>35423.98055555556</v>
      </c>
      <c r="D412" s="5">
        <v>2857526.0</v>
      </c>
    </row>
    <row r="413">
      <c r="A413" s="2" t="s">
        <v>4384</v>
      </c>
      <c r="B413" s="3"/>
      <c r="C413" s="4">
        <v>35423.98055555556</v>
      </c>
      <c r="D413" s="5">
        <v>8567195.0</v>
      </c>
    </row>
    <row r="414">
      <c r="A414" s="2" t="s">
        <v>4385</v>
      </c>
      <c r="B414" s="3"/>
      <c r="C414" s="4">
        <v>35423.98055555556</v>
      </c>
      <c r="D414" s="5">
        <v>4292517.0</v>
      </c>
    </row>
    <row r="415">
      <c r="A415" s="2" t="s">
        <v>4386</v>
      </c>
      <c r="B415" s="3"/>
      <c r="C415" s="4">
        <v>35423.98055555556</v>
      </c>
      <c r="D415" s="5">
        <v>8416159.0</v>
      </c>
    </row>
    <row r="416">
      <c r="A416" s="2" t="s">
        <v>4387</v>
      </c>
      <c r="B416" s="3"/>
      <c r="C416" s="4">
        <v>35423.98055555556</v>
      </c>
      <c r="D416" s="5">
        <v>7986561.0</v>
      </c>
    </row>
    <row r="417">
      <c r="A417" s="2" t="s">
        <v>4388</v>
      </c>
      <c r="B417" s="3"/>
      <c r="C417" s="4">
        <v>35423.98055555556</v>
      </c>
      <c r="D417" s="5">
        <v>7566397.0</v>
      </c>
    </row>
    <row r="418">
      <c r="A418" s="2" t="s">
        <v>4389</v>
      </c>
      <c r="B418" s="3"/>
      <c r="C418" s="4">
        <v>35423.98055555556</v>
      </c>
      <c r="D418" s="5">
        <v>3555833.0</v>
      </c>
    </row>
    <row r="419">
      <c r="A419" s="2" t="s">
        <v>4390</v>
      </c>
      <c r="B419" s="3"/>
      <c r="C419" s="4">
        <v>35423.98055555556</v>
      </c>
      <c r="D419" s="5">
        <v>5664855.0</v>
      </c>
    </row>
    <row r="420">
      <c r="A420" s="2" t="s">
        <v>4391</v>
      </c>
      <c r="B420" s="3"/>
      <c r="C420" s="4">
        <v>35423.98055555556</v>
      </c>
      <c r="D420" s="5">
        <v>8438144.0</v>
      </c>
    </row>
    <row r="421">
      <c r="A421" s="2" t="s">
        <v>4392</v>
      </c>
      <c r="B421" s="3"/>
      <c r="C421" s="4">
        <v>35423.98055555556</v>
      </c>
      <c r="D421" s="5">
        <v>4257148.0</v>
      </c>
    </row>
    <row r="422">
      <c r="A422" s="2" t="s">
        <v>4393</v>
      </c>
      <c r="B422" s="3"/>
      <c r="C422" s="4">
        <v>35423.98055555556</v>
      </c>
      <c r="D422" s="5">
        <v>3084418.0</v>
      </c>
    </row>
    <row r="423">
      <c r="A423" s="2" t="s">
        <v>4394</v>
      </c>
      <c r="B423" s="3"/>
      <c r="C423" s="4">
        <v>35423.98055555556</v>
      </c>
      <c r="D423" s="5">
        <v>4787702.0</v>
      </c>
    </row>
    <row r="424">
      <c r="A424" s="2" t="s">
        <v>4395</v>
      </c>
      <c r="B424" s="3"/>
      <c r="C424" s="4">
        <v>35423.98055555556</v>
      </c>
      <c r="D424" s="5">
        <v>5525221.0</v>
      </c>
    </row>
    <row r="425">
      <c r="A425" s="2" t="s">
        <v>4396</v>
      </c>
      <c r="B425" s="3"/>
      <c r="C425" s="4">
        <v>35423.98055555556</v>
      </c>
      <c r="D425" s="5">
        <v>4521101.0</v>
      </c>
    </row>
    <row r="426">
      <c r="A426" s="2" t="s">
        <v>4397</v>
      </c>
      <c r="B426" s="3"/>
      <c r="C426" s="4">
        <v>35423.98055555556</v>
      </c>
      <c r="D426" s="5">
        <v>4507605.0</v>
      </c>
    </row>
    <row r="427">
      <c r="A427" s="2" t="s">
        <v>4398</v>
      </c>
      <c r="B427" s="3"/>
      <c r="C427" s="4">
        <v>35423.98055555556</v>
      </c>
      <c r="D427" s="5">
        <v>4525902.0</v>
      </c>
    </row>
    <row r="428">
      <c r="A428" s="2" t="s">
        <v>4399</v>
      </c>
      <c r="B428" s="3"/>
      <c r="C428" s="4">
        <v>35423.98055555556</v>
      </c>
      <c r="D428" s="5">
        <v>5540927.0</v>
      </c>
    </row>
    <row r="429">
      <c r="A429" s="2" t="s">
        <v>4400</v>
      </c>
      <c r="B429" s="3"/>
      <c r="C429" s="4">
        <v>35423.98055555556</v>
      </c>
      <c r="D429" s="5">
        <v>4540526.0</v>
      </c>
    </row>
    <row r="430">
      <c r="A430" s="2" t="s">
        <v>4401</v>
      </c>
      <c r="B430" s="3"/>
      <c r="C430" s="4">
        <v>35423.98055555556</v>
      </c>
      <c r="D430" s="5">
        <v>2487011.0</v>
      </c>
    </row>
    <row r="431">
      <c r="A431" s="2" t="s">
        <v>4402</v>
      </c>
      <c r="B431" s="3"/>
      <c r="C431" s="4">
        <v>35423.98055555556</v>
      </c>
      <c r="D431" s="5">
        <v>2474896.0</v>
      </c>
    </row>
    <row r="432">
      <c r="A432" s="2" t="s">
        <v>4403</v>
      </c>
      <c r="B432" s="3"/>
      <c r="C432" s="4">
        <v>35423.98055555556</v>
      </c>
      <c r="D432" s="5">
        <v>1850456.0</v>
      </c>
    </row>
    <row r="433">
      <c r="A433" s="2" t="s">
        <v>4404</v>
      </c>
      <c r="B433" s="3"/>
      <c r="C433" s="4">
        <v>35423.98055555556</v>
      </c>
      <c r="D433" s="5">
        <v>7898460.0</v>
      </c>
    </row>
    <row r="434">
      <c r="A434" s="2" t="s">
        <v>4405</v>
      </c>
      <c r="B434" s="3"/>
      <c r="C434" s="4">
        <v>35423.98055555556</v>
      </c>
      <c r="D434" s="5">
        <v>4490352.0</v>
      </c>
    </row>
    <row r="435">
      <c r="A435" s="2" t="s">
        <v>4406</v>
      </c>
      <c r="B435" s="3"/>
      <c r="C435" s="4">
        <v>35423.98055555556</v>
      </c>
      <c r="D435" s="5">
        <v>7689790.0</v>
      </c>
    </row>
    <row r="436">
      <c r="A436" s="2" t="s">
        <v>4407</v>
      </c>
      <c r="B436" s="3"/>
      <c r="C436" s="4">
        <v>35423.98055555556</v>
      </c>
      <c r="D436" s="5">
        <v>4808266.0</v>
      </c>
    </row>
    <row r="437">
      <c r="A437" s="2" t="s">
        <v>4408</v>
      </c>
      <c r="B437" s="3"/>
      <c r="C437" s="4">
        <v>35423.98055555556</v>
      </c>
      <c r="D437" s="5">
        <v>5388895.0</v>
      </c>
    </row>
    <row r="438">
      <c r="A438" s="2" t="s">
        <v>4409</v>
      </c>
      <c r="B438" s="3"/>
      <c r="C438" s="4">
        <v>35423.98055555556</v>
      </c>
      <c r="D438" s="5">
        <v>2368853.0</v>
      </c>
    </row>
    <row r="439">
      <c r="A439" s="2" t="s">
        <v>4410</v>
      </c>
      <c r="B439" s="3"/>
      <c r="C439" s="4">
        <v>35423.98055555556</v>
      </c>
      <c r="D439" s="5">
        <v>2370713.0</v>
      </c>
    </row>
    <row r="440">
      <c r="A440" s="2" t="s">
        <v>4411</v>
      </c>
      <c r="B440" s="3"/>
      <c r="C440" s="4">
        <v>35423.98055555556</v>
      </c>
      <c r="D440" s="5">
        <v>2368957.0</v>
      </c>
    </row>
    <row r="441">
      <c r="A441" s="2" t="s">
        <v>4412</v>
      </c>
      <c r="B441" s="3"/>
      <c r="C441" s="4">
        <v>35423.98055555556</v>
      </c>
      <c r="D441" s="5">
        <v>99693.0</v>
      </c>
    </row>
    <row r="442">
      <c r="A442" s="2" t="s">
        <v>4413</v>
      </c>
      <c r="B442" s="3"/>
      <c r="C442" s="4">
        <v>35423.98055555556</v>
      </c>
      <c r="D442" s="5">
        <v>5056881.0</v>
      </c>
    </row>
    <row r="443">
      <c r="A443" s="2" t="s">
        <v>4414</v>
      </c>
      <c r="B443" s="3"/>
      <c r="C443" s="4">
        <v>35423.98055555556</v>
      </c>
      <c r="D443" s="5">
        <v>3449270.0</v>
      </c>
    </row>
    <row r="444">
      <c r="A444" s="2" t="s">
        <v>4415</v>
      </c>
      <c r="B444" s="3"/>
      <c r="C444" s="4">
        <v>35423.98055555556</v>
      </c>
      <c r="D444" s="5">
        <v>3449157.0</v>
      </c>
    </row>
    <row r="445">
      <c r="A445" s="2" t="s">
        <v>4416</v>
      </c>
      <c r="B445" s="3"/>
      <c r="C445" s="4">
        <v>35423.98055555556</v>
      </c>
      <c r="D445" s="5">
        <v>1630493.0</v>
      </c>
    </row>
    <row r="446">
      <c r="A446" s="2" t="s">
        <v>4417</v>
      </c>
      <c r="B446" s="3"/>
      <c r="C446" s="4">
        <v>35423.98055555556</v>
      </c>
      <c r="D446" s="5">
        <v>1624045.0</v>
      </c>
    </row>
    <row r="447">
      <c r="A447" s="2" t="s">
        <v>4418</v>
      </c>
      <c r="B447" s="3"/>
      <c r="C447" s="4">
        <v>35423.98055555556</v>
      </c>
      <c r="D447" s="5">
        <v>2436910.0</v>
      </c>
    </row>
    <row r="448">
      <c r="A448" s="2" t="s">
        <v>4419</v>
      </c>
      <c r="B448" s="3"/>
      <c r="C448" s="4">
        <v>35423.98055555556</v>
      </c>
      <c r="D448" s="5">
        <v>2369884.0</v>
      </c>
    </row>
    <row r="449">
      <c r="A449" s="2" t="s">
        <v>4420</v>
      </c>
      <c r="B449" s="3"/>
      <c r="C449" s="4">
        <v>35423.98055555556</v>
      </c>
      <c r="D449" s="5">
        <v>2399042.0</v>
      </c>
    </row>
    <row r="450">
      <c r="A450" s="2" t="s">
        <v>4421</v>
      </c>
      <c r="B450" s="3"/>
      <c r="C450" s="4">
        <v>35423.98055555556</v>
      </c>
      <c r="D450" s="5">
        <v>4048146.0</v>
      </c>
    </row>
    <row r="451">
      <c r="A451" s="2" t="s">
        <v>4422</v>
      </c>
      <c r="B451" s="3"/>
      <c r="C451" s="4">
        <v>35423.98055555556</v>
      </c>
      <c r="D451" s="5">
        <v>4053326.0</v>
      </c>
    </row>
    <row r="452">
      <c r="A452" s="2" t="s">
        <v>4423</v>
      </c>
      <c r="B452" s="3"/>
      <c r="C452" s="4">
        <v>35423.98055555556</v>
      </c>
      <c r="D452" s="5">
        <v>4042320.0</v>
      </c>
    </row>
    <row r="453">
      <c r="A453" s="2" t="s">
        <v>4424</v>
      </c>
      <c r="B453" s="3"/>
      <c r="C453" s="4">
        <v>35423.98055555556</v>
      </c>
      <c r="D453" s="5">
        <v>4048789.0</v>
      </c>
    </row>
    <row r="454">
      <c r="A454" s="2" t="s">
        <v>4425</v>
      </c>
      <c r="B454" s="3"/>
      <c r="C454" s="4">
        <v>35423.98055555556</v>
      </c>
      <c r="D454" s="5">
        <v>1067231.0</v>
      </c>
    </row>
    <row r="455">
      <c r="A455" s="2" t="s">
        <v>4426</v>
      </c>
      <c r="B455" s="3"/>
      <c r="C455" s="4">
        <v>35423.98055555556</v>
      </c>
      <c r="D455" s="5">
        <v>1067017.0</v>
      </c>
    </row>
    <row r="456">
      <c r="A456" s="2" t="s">
        <v>4427</v>
      </c>
      <c r="B456" s="3"/>
      <c r="C456" s="4">
        <v>35423.98055555556</v>
      </c>
      <c r="D456" s="5">
        <v>1067022.0</v>
      </c>
    </row>
    <row r="457">
      <c r="A457" s="2" t="s">
        <v>4428</v>
      </c>
      <c r="B457" s="3"/>
      <c r="C457" s="4">
        <v>35423.98055555556</v>
      </c>
      <c r="D457" s="5">
        <v>1004909.0</v>
      </c>
    </row>
    <row r="458">
      <c r="A458" s="2" t="s">
        <v>4429</v>
      </c>
      <c r="B458" s="3"/>
      <c r="C458" s="4">
        <v>35423.98055555556</v>
      </c>
      <c r="D458" s="5">
        <v>1986937.0</v>
      </c>
    </row>
    <row r="459">
      <c r="A459" s="2" t="s">
        <v>4430</v>
      </c>
      <c r="B459" s="3"/>
      <c r="C459" s="4">
        <v>35423.98055555556</v>
      </c>
      <c r="D459" s="5">
        <v>1804180.0</v>
      </c>
    </row>
    <row r="460">
      <c r="A460" s="2" t="s">
        <v>4431</v>
      </c>
      <c r="B460" s="3"/>
      <c r="C460" s="4">
        <v>35423.98055555556</v>
      </c>
      <c r="D460" s="5">
        <v>1795873.0</v>
      </c>
    </row>
    <row r="461">
      <c r="A461" s="2" t="s">
        <v>4432</v>
      </c>
      <c r="B461" s="3"/>
      <c r="C461" s="4">
        <v>35423.98055555556</v>
      </c>
      <c r="D461" s="5">
        <v>1820276.0</v>
      </c>
    </row>
    <row r="462">
      <c r="A462" s="2" t="s">
        <v>4433</v>
      </c>
      <c r="B462" s="3"/>
      <c r="C462" s="4">
        <v>35423.98055555556</v>
      </c>
      <c r="D462" s="5">
        <v>2349162.0</v>
      </c>
    </row>
    <row r="463">
      <c r="A463" s="2" t="s">
        <v>4434</v>
      </c>
      <c r="B463" s="3"/>
      <c r="C463" s="4">
        <v>35423.98055555556</v>
      </c>
      <c r="D463" s="5">
        <v>2341462.0</v>
      </c>
    </row>
    <row r="464">
      <c r="A464" s="2" t="s">
        <v>4435</v>
      </c>
      <c r="B464" s="3"/>
      <c r="C464" s="4">
        <v>35423.98055555556</v>
      </c>
      <c r="D464" s="5">
        <v>2371473.0</v>
      </c>
    </row>
    <row r="465">
      <c r="A465" s="2" t="s">
        <v>4436</v>
      </c>
      <c r="B465" s="3"/>
      <c r="C465" s="4">
        <v>35423.98055555556</v>
      </c>
      <c r="D465" s="5">
        <v>7209824.0</v>
      </c>
    </row>
    <row r="466">
      <c r="A466" s="2" t="s">
        <v>4437</v>
      </c>
      <c r="B466" s="3"/>
      <c r="C466" s="4">
        <v>35423.98055555556</v>
      </c>
      <c r="D466" s="5">
        <v>7209610.0</v>
      </c>
    </row>
    <row r="467">
      <c r="A467" s="2" t="s">
        <v>4438</v>
      </c>
      <c r="B467" s="3"/>
      <c r="C467" s="4">
        <v>35423.98055555556</v>
      </c>
      <c r="D467" s="5">
        <v>7173956.0</v>
      </c>
    </row>
    <row r="468">
      <c r="A468" s="2" t="s">
        <v>4439</v>
      </c>
      <c r="B468" s="3"/>
      <c r="C468" s="4">
        <v>35423.98055555556</v>
      </c>
      <c r="D468" s="5">
        <v>7173932.0</v>
      </c>
    </row>
    <row r="469">
      <c r="A469" s="2" t="s">
        <v>4440</v>
      </c>
      <c r="B469" s="3"/>
      <c r="C469" s="4">
        <v>35423.98055555556</v>
      </c>
      <c r="D469" s="5">
        <v>5106008.0</v>
      </c>
    </row>
    <row r="470">
      <c r="A470" s="2" t="s">
        <v>4441</v>
      </c>
      <c r="B470" s="3"/>
      <c r="C470" s="4">
        <v>35423.98055555556</v>
      </c>
      <c r="D470" s="5">
        <v>5115305.0</v>
      </c>
    </row>
    <row r="471">
      <c r="A471" s="2" t="s">
        <v>4442</v>
      </c>
      <c r="B471" s="3"/>
      <c r="C471" s="4">
        <v>35423.98055555556</v>
      </c>
      <c r="D471" s="5">
        <v>5854173.0</v>
      </c>
    </row>
    <row r="472">
      <c r="A472" s="2" t="s">
        <v>4443</v>
      </c>
      <c r="B472" s="3"/>
      <c r="C472" s="4">
        <v>35423.98055555556</v>
      </c>
      <c r="D472" s="5">
        <v>5854167.0</v>
      </c>
    </row>
    <row r="473">
      <c r="A473" s="2" t="s">
        <v>4444</v>
      </c>
      <c r="B473" s="3"/>
      <c r="C473" s="4">
        <v>35423.98055555556</v>
      </c>
      <c r="D473" s="5">
        <v>4666511.0</v>
      </c>
    </row>
    <row r="474">
      <c r="A474" s="2" t="s">
        <v>4445</v>
      </c>
      <c r="B474" s="3"/>
      <c r="C474" s="4">
        <v>35423.98055555556</v>
      </c>
      <c r="D474" s="5">
        <v>4651487.0</v>
      </c>
    </row>
    <row r="475">
      <c r="A475" s="2" t="s">
        <v>4446</v>
      </c>
      <c r="B475" s="3"/>
      <c r="C475" s="4">
        <v>35423.98055555556</v>
      </c>
      <c r="D475" s="5">
        <v>4591669.0</v>
      </c>
    </row>
    <row r="476">
      <c r="A476" s="2" t="s">
        <v>4447</v>
      </c>
      <c r="B476" s="3"/>
      <c r="C476" s="4">
        <v>35423.98055555556</v>
      </c>
      <c r="D476" s="5">
        <v>4560140.0</v>
      </c>
    </row>
    <row r="477">
      <c r="A477" s="2" t="s">
        <v>4448</v>
      </c>
      <c r="B477" s="3"/>
      <c r="C477" s="4">
        <v>35423.98055555556</v>
      </c>
      <c r="D477" s="5">
        <v>4517241.0</v>
      </c>
    </row>
    <row r="478">
      <c r="A478" s="2" t="s">
        <v>4449</v>
      </c>
      <c r="B478" s="3"/>
      <c r="C478" s="4">
        <v>35423.98055555556</v>
      </c>
      <c r="D478" s="5">
        <v>166613.0</v>
      </c>
    </row>
    <row r="479">
      <c r="A479" s="2" t="s">
        <v>4450</v>
      </c>
      <c r="B479" s="3"/>
      <c r="C479" s="4">
        <v>35423.98055555556</v>
      </c>
      <c r="D479" s="5">
        <v>1392753.0</v>
      </c>
    </row>
    <row r="480">
      <c r="A480" s="2" t="s">
        <v>4451</v>
      </c>
      <c r="B480" s="3"/>
      <c r="C480" s="4">
        <v>35423.98055555556</v>
      </c>
      <c r="D480" s="5">
        <v>1358729.0</v>
      </c>
    </row>
    <row r="481">
      <c r="A481" s="2" t="s">
        <v>4452</v>
      </c>
      <c r="B481" s="3"/>
      <c r="C481" s="4">
        <v>35423.98055555556</v>
      </c>
      <c r="D481" s="5">
        <v>1392681.0</v>
      </c>
    </row>
    <row r="482">
      <c r="A482" s="2" t="s">
        <v>4453</v>
      </c>
      <c r="B482" s="3"/>
      <c r="C482" s="4">
        <v>35423.98055555556</v>
      </c>
      <c r="D482" s="5">
        <v>2619119.0</v>
      </c>
    </row>
    <row r="483">
      <c r="A483" s="2" t="s">
        <v>4454</v>
      </c>
      <c r="B483" s="3"/>
      <c r="C483" s="4">
        <v>35423.98055555556</v>
      </c>
      <c r="D483" s="5">
        <v>2620239.0</v>
      </c>
    </row>
    <row r="484">
      <c r="A484" s="2" t="s">
        <v>4455</v>
      </c>
      <c r="B484" s="3"/>
      <c r="C484" s="4">
        <v>35423.98055555556</v>
      </c>
      <c r="D484" s="5">
        <v>2619438.0</v>
      </c>
    </row>
    <row r="485">
      <c r="A485" s="2" t="s">
        <v>4456</v>
      </c>
      <c r="B485" s="3"/>
      <c r="C485" s="4">
        <v>35423.98055555556</v>
      </c>
      <c r="D485" s="5">
        <v>2020014.0</v>
      </c>
    </row>
    <row r="486">
      <c r="A486" s="2" t="s">
        <v>4457</v>
      </c>
      <c r="B486" s="3"/>
      <c r="C486" s="4">
        <v>35423.98055555556</v>
      </c>
      <c r="D486" s="5">
        <v>1827261.0</v>
      </c>
    </row>
    <row r="487">
      <c r="A487" s="2" t="s">
        <v>4458</v>
      </c>
      <c r="B487" s="3"/>
      <c r="C487" s="4">
        <v>35423.98055555556</v>
      </c>
      <c r="D487" s="5">
        <v>2089653.0</v>
      </c>
    </row>
    <row r="488">
      <c r="A488" s="2" t="s">
        <v>4459</v>
      </c>
      <c r="B488" s="3"/>
      <c r="C488" s="4">
        <v>35423.98055555556</v>
      </c>
      <c r="D488" s="5">
        <v>2070107.0</v>
      </c>
    </row>
    <row r="489">
      <c r="A489" s="2" t="s">
        <v>4460</v>
      </c>
      <c r="B489" s="3"/>
      <c r="C489" s="4">
        <v>35423.98055555556</v>
      </c>
      <c r="D489" s="5">
        <v>259960.0</v>
      </c>
    </row>
    <row r="490">
      <c r="A490" s="2" t="s">
        <v>4461</v>
      </c>
      <c r="B490" s="3"/>
      <c r="C490" s="4">
        <v>35423.98055555556</v>
      </c>
      <c r="D490" s="5">
        <v>2478534.0</v>
      </c>
    </row>
    <row r="491">
      <c r="A491" s="2" t="s">
        <v>4462</v>
      </c>
      <c r="B491" s="3"/>
      <c r="C491" s="4">
        <v>35423.98055555556</v>
      </c>
      <c r="D491" s="5">
        <v>1951276.0</v>
      </c>
    </row>
    <row r="492">
      <c r="A492" s="2" t="s">
        <v>4463</v>
      </c>
      <c r="B492" s="3"/>
      <c r="C492" s="4">
        <v>35423.98055555556</v>
      </c>
      <c r="D492" s="5">
        <v>1951287.0</v>
      </c>
    </row>
    <row r="493">
      <c r="A493" s="2" t="s">
        <v>4464</v>
      </c>
      <c r="B493" s="3"/>
      <c r="C493" s="4">
        <v>35423.98055555556</v>
      </c>
      <c r="D493" s="5">
        <v>1967067.0</v>
      </c>
    </row>
    <row r="494">
      <c r="A494" s="2" t="s">
        <v>4465</v>
      </c>
      <c r="B494" s="3"/>
      <c r="C494" s="4">
        <v>35423.98055555556</v>
      </c>
      <c r="D494" s="5">
        <v>3751778.0</v>
      </c>
    </row>
    <row r="495">
      <c r="A495" s="2" t="s">
        <v>4466</v>
      </c>
      <c r="B495" s="3"/>
      <c r="C495" s="4">
        <v>35423.98055555556</v>
      </c>
      <c r="D495" s="5">
        <v>3743450.0</v>
      </c>
    </row>
    <row r="496">
      <c r="A496" s="2" t="s">
        <v>4467</v>
      </c>
      <c r="B496" s="3"/>
      <c r="C496" s="4">
        <v>35423.98055555556</v>
      </c>
      <c r="D496" s="5">
        <v>3735930.0</v>
      </c>
    </row>
    <row r="497">
      <c r="A497" s="2" t="s">
        <v>4468</v>
      </c>
      <c r="B497" s="3"/>
      <c r="C497" s="4">
        <v>35423.98055555556</v>
      </c>
      <c r="D497" s="5">
        <v>1745417.0</v>
      </c>
    </row>
    <row r="498">
      <c r="A498" s="2" t="s">
        <v>4469</v>
      </c>
      <c r="B498" s="3"/>
      <c r="C498" s="4">
        <v>35423.98055555556</v>
      </c>
      <c r="D498" s="5">
        <v>1745411.0</v>
      </c>
    </row>
    <row r="499">
      <c r="A499" s="2" t="s">
        <v>4470</v>
      </c>
      <c r="B499" s="3"/>
      <c r="C499" s="4">
        <v>35423.98055555556</v>
      </c>
      <c r="D499" s="5">
        <v>3228306.0</v>
      </c>
    </row>
    <row r="500">
      <c r="A500" s="2" t="s">
        <v>4471</v>
      </c>
      <c r="B500" s="3"/>
      <c r="C500" s="4">
        <v>35423.98055555556</v>
      </c>
      <c r="D500" s="5">
        <v>2271255.0</v>
      </c>
    </row>
    <row r="501">
      <c r="A501" s="2" t="s">
        <v>4472</v>
      </c>
      <c r="B501" s="3"/>
      <c r="C501" s="4">
        <v>35423.98055555556</v>
      </c>
      <c r="D501" s="5">
        <v>1533334.0</v>
      </c>
    </row>
    <row r="502">
      <c r="A502" s="2" t="s">
        <v>4473</v>
      </c>
      <c r="B502" s="3"/>
      <c r="C502" s="4">
        <v>35423.98055555556</v>
      </c>
      <c r="D502" s="5">
        <v>3508629.0</v>
      </c>
    </row>
    <row r="503">
      <c r="A503" s="2" t="s">
        <v>4474</v>
      </c>
      <c r="B503" s="3"/>
      <c r="C503" s="4">
        <v>35423.98055555556</v>
      </c>
      <c r="D503" s="5">
        <v>4382774.0</v>
      </c>
    </row>
    <row r="504">
      <c r="A504" s="2" t="s">
        <v>4475</v>
      </c>
      <c r="B504" s="3"/>
      <c r="C504" s="4">
        <v>35423.98055555556</v>
      </c>
      <c r="D504" s="5">
        <v>1364038.0</v>
      </c>
    </row>
    <row r="505">
      <c r="A505" s="2" t="s">
        <v>4476</v>
      </c>
      <c r="B505" s="3"/>
      <c r="C505" s="4">
        <v>35423.98055555556</v>
      </c>
      <c r="D505" s="5">
        <v>1341328.0</v>
      </c>
    </row>
    <row r="506">
      <c r="A506" s="2" t="s">
        <v>4477</v>
      </c>
      <c r="B506" s="3"/>
      <c r="C506" s="4">
        <v>35423.98055555556</v>
      </c>
      <c r="D506" s="5">
        <v>596049.0</v>
      </c>
    </row>
    <row r="507">
      <c r="A507" s="2" t="s">
        <v>4478</v>
      </c>
      <c r="B507" s="3"/>
      <c r="C507" s="4">
        <v>35423.98055555556</v>
      </c>
      <c r="D507" s="5">
        <v>5424448.0</v>
      </c>
    </row>
    <row r="508">
      <c r="A508" s="2" t="s">
        <v>4479</v>
      </c>
      <c r="B508" s="3"/>
      <c r="C508" s="4">
        <v>35423.98055555556</v>
      </c>
      <c r="D508" s="5">
        <v>3317783.0</v>
      </c>
    </row>
    <row r="509">
      <c r="A509" s="2" t="s">
        <v>4480</v>
      </c>
      <c r="B509" s="3"/>
      <c r="C509" s="4">
        <v>35423.98055555556</v>
      </c>
      <c r="D509" s="5">
        <v>2868319.0</v>
      </c>
    </row>
    <row r="510">
      <c r="A510" s="2" t="s">
        <v>4481</v>
      </c>
      <c r="B510" s="3"/>
      <c r="C510" s="4">
        <v>35423.98055555556</v>
      </c>
      <c r="D510" s="5">
        <v>1.2640335E7</v>
      </c>
    </row>
    <row r="511">
      <c r="A511" s="2" t="s">
        <v>4482</v>
      </c>
      <c r="B511" s="3"/>
      <c r="C511" s="4">
        <v>35423.98055555556</v>
      </c>
      <c r="D511" s="5">
        <v>1.2635344E7</v>
      </c>
    </row>
    <row r="512">
      <c r="A512" s="2" t="s">
        <v>4483</v>
      </c>
      <c r="B512" s="3"/>
      <c r="C512" s="4">
        <v>35423.98055555556</v>
      </c>
      <c r="D512" s="5">
        <v>2568007.0</v>
      </c>
    </row>
    <row r="513">
      <c r="A513" s="2" t="s">
        <v>4484</v>
      </c>
      <c r="B513" s="3"/>
      <c r="C513" s="4">
        <v>35423.98055555556</v>
      </c>
      <c r="D513" s="5">
        <v>2553301.0</v>
      </c>
    </row>
    <row r="514">
      <c r="A514" s="2" t="s">
        <v>4485</v>
      </c>
      <c r="B514" s="3"/>
      <c r="C514" s="4">
        <v>35423.98055555556</v>
      </c>
      <c r="D514" s="5">
        <v>3292644.0</v>
      </c>
    </row>
    <row r="515">
      <c r="A515" s="2" t="s">
        <v>4486</v>
      </c>
      <c r="B515" s="3"/>
      <c r="C515" s="4">
        <v>35423.98055555556</v>
      </c>
      <c r="D515" s="5">
        <v>1565684.0</v>
      </c>
    </row>
    <row r="516">
      <c r="A516" s="2" t="s">
        <v>4487</v>
      </c>
      <c r="B516" s="3"/>
      <c r="C516" s="4">
        <v>35423.98055555556</v>
      </c>
      <c r="D516" s="5">
        <v>1556913.0</v>
      </c>
    </row>
    <row r="517">
      <c r="A517" s="2" t="s">
        <v>4488</v>
      </c>
      <c r="B517" s="3"/>
      <c r="C517" s="4">
        <v>35423.98055555556</v>
      </c>
      <c r="D517" s="5">
        <v>1319555.0</v>
      </c>
    </row>
    <row r="518">
      <c r="A518" s="2" t="s">
        <v>4489</v>
      </c>
      <c r="B518" s="3"/>
      <c r="C518" s="4">
        <v>35423.98055555556</v>
      </c>
      <c r="D518" s="5">
        <v>4565334.0</v>
      </c>
    </row>
    <row r="519">
      <c r="A519" s="2" t="s">
        <v>4490</v>
      </c>
      <c r="B519" s="3"/>
      <c r="C519" s="4">
        <v>35423.98055555556</v>
      </c>
      <c r="D519" s="5">
        <v>4565394.0</v>
      </c>
    </row>
    <row r="520">
      <c r="A520" s="2" t="s">
        <v>4491</v>
      </c>
      <c r="B520" s="3"/>
      <c r="C520" s="4">
        <v>35423.98055555556</v>
      </c>
      <c r="D520" s="5">
        <v>4594864.0</v>
      </c>
    </row>
    <row r="521">
      <c r="A521" s="2" t="s">
        <v>4492</v>
      </c>
      <c r="B521" s="3"/>
      <c r="C521" s="4">
        <v>35423.98055555556</v>
      </c>
      <c r="D521" s="5">
        <v>4546089.0</v>
      </c>
    </row>
    <row r="522">
      <c r="A522" s="2" t="s">
        <v>4493</v>
      </c>
      <c r="B522" s="3"/>
      <c r="C522" s="4">
        <v>35423.98055555556</v>
      </c>
      <c r="D522" s="5">
        <v>4564338.0</v>
      </c>
    </row>
    <row r="523">
      <c r="A523" s="2" t="s">
        <v>4494</v>
      </c>
      <c r="B523" s="3"/>
      <c r="C523" s="4">
        <v>35423.98055555556</v>
      </c>
      <c r="D523" s="5">
        <v>4545100.0</v>
      </c>
    </row>
    <row r="524">
      <c r="A524" s="2" t="s">
        <v>4495</v>
      </c>
      <c r="B524" s="3"/>
      <c r="C524" s="4">
        <v>35423.98055555556</v>
      </c>
      <c r="D524" s="5">
        <v>3051729.0</v>
      </c>
    </row>
    <row r="525">
      <c r="A525" s="2" t="s">
        <v>4496</v>
      </c>
      <c r="B525" s="3"/>
      <c r="C525" s="4">
        <v>35423.98055555556</v>
      </c>
      <c r="D525" s="5">
        <v>3051277.0</v>
      </c>
    </row>
    <row r="526">
      <c r="A526" s="2" t="s">
        <v>4497</v>
      </c>
      <c r="B526" s="3"/>
      <c r="C526" s="4">
        <v>35423.98055555556</v>
      </c>
      <c r="D526" s="5">
        <v>4546133.0</v>
      </c>
    </row>
    <row r="527">
      <c r="A527" s="2" t="s">
        <v>4498</v>
      </c>
      <c r="B527" s="3"/>
      <c r="C527" s="4">
        <v>35423.98055555556</v>
      </c>
      <c r="D527" s="5">
        <v>1614357.0</v>
      </c>
    </row>
    <row r="528">
      <c r="A528" s="2" t="s">
        <v>4499</v>
      </c>
      <c r="B528" s="3"/>
      <c r="C528" s="4">
        <v>35423.98055555556</v>
      </c>
      <c r="D528" s="5">
        <v>1801866.0</v>
      </c>
    </row>
    <row r="529">
      <c r="A529" s="2" t="s">
        <v>4500</v>
      </c>
      <c r="B529" s="3"/>
      <c r="C529" s="4">
        <v>35423.98055555556</v>
      </c>
      <c r="D529" s="5">
        <v>1319868.0</v>
      </c>
    </row>
    <row r="530">
      <c r="A530" s="2" t="s">
        <v>4501</v>
      </c>
      <c r="B530" s="3"/>
      <c r="C530" s="4">
        <v>35423.98055555556</v>
      </c>
      <c r="D530" s="5">
        <v>1316002.0</v>
      </c>
    </row>
    <row r="531">
      <c r="A531" s="2" t="s">
        <v>4502</v>
      </c>
      <c r="B531" s="3"/>
      <c r="C531" s="4">
        <v>35423.98055555556</v>
      </c>
      <c r="D531" s="5">
        <v>106412.0</v>
      </c>
    </row>
    <row r="532">
      <c r="A532" s="2" t="s">
        <v>4503</v>
      </c>
      <c r="B532" s="3"/>
      <c r="C532" s="4">
        <v>35423.98055555556</v>
      </c>
      <c r="D532" s="5">
        <v>3941842.0</v>
      </c>
    </row>
    <row r="533">
      <c r="A533" s="2" t="s">
        <v>4504</v>
      </c>
      <c r="B533" s="3"/>
      <c r="C533" s="4">
        <v>35423.98055555556</v>
      </c>
      <c r="D533" s="5">
        <v>3948466.0</v>
      </c>
    </row>
    <row r="534">
      <c r="A534" s="2" t="s">
        <v>4505</v>
      </c>
      <c r="B534" s="3"/>
      <c r="C534" s="4">
        <v>35423.98055555556</v>
      </c>
      <c r="D534" s="5">
        <v>3948191.0</v>
      </c>
    </row>
    <row r="535">
      <c r="A535" s="2" t="s">
        <v>4506</v>
      </c>
      <c r="B535" s="3"/>
      <c r="C535" s="4">
        <v>35423.98055555556</v>
      </c>
      <c r="D535" s="5">
        <v>4305233.0</v>
      </c>
    </row>
    <row r="536">
      <c r="A536" s="2" t="s">
        <v>4507</v>
      </c>
      <c r="B536" s="3"/>
      <c r="C536" s="4">
        <v>35423.98055555556</v>
      </c>
      <c r="D536" s="5">
        <v>4307692.0</v>
      </c>
    </row>
    <row r="537">
      <c r="A537" s="2" t="s">
        <v>4508</v>
      </c>
      <c r="B537" s="3"/>
      <c r="C537" s="4">
        <v>35423.98055555556</v>
      </c>
      <c r="D537" s="5">
        <v>4307656.0</v>
      </c>
    </row>
    <row r="538">
      <c r="A538" s="2" t="s">
        <v>4509</v>
      </c>
      <c r="B538" s="3"/>
      <c r="C538" s="4">
        <v>35423.98055555556</v>
      </c>
      <c r="D538" s="5">
        <v>4383176.0</v>
      </c>
    </row>
    <row r="539">
      <c r="A539" s="2" t="s">
        <v>4510</v>
      </c>
      <c r="B539" s="3"/>
      <c r="C539" s="4">
        <v>35423.98055555556</v>
      </c>
      <c r="D539" s="5">
        <v>4385452.0</v>
      </c>
    </row>
    <row r="540">
      <c r="A540" s="2" t="s">
        <v>4511</v>
      </c>
      <c r="B540" s="3"/>
      <c r="C540" s="4">
        <v>35423.98055555556</v>
      </c>
      <c r="D540" s="5">
        <v>4385416.0</v>
      </c>
    </row>
    <row r="541">
      <c r="A541" s="2" t="s">
        <v>4512</v>
      </c>
      <c r="B541" s="3"/>
      <c r="C541" s="4">
        <v>35423.98055555556</v>
      </c>
      <c r="D541" s="5">
        <v>4383273.0</v>
      </c>
    </row>
    <row r="542">
      <c r="A542" s="2" t="s">
        <v>4513</v>
      </c>
      <c r="B542" s="3"/>
      <c r="C542" s="4">
        <v>35423.98055555556</v>
      </c>
      <c r="D542" s="5">
        <v>4385494.0</v>
      </c>
    </row>
    <row r="543">
      <c r="A543" s="2" t="s">
        <v>4514</v>
      </c>
      <c r="B543" s="3"/>
      <c r="C543" s="4">
        <v>35423.98055555556</v>
      </c>
      <c r="D543" s="5">
        <v>4385457.0</v>
      </c>
    </row>
    <row r="544">
      <c r="A544" s="2" t="s">
        <v>4515</v>
      </c>
      <c r="B544" s="3"/>
      <c r="C544" s="4">
        <v>35423.98055555556</v>
      </c>
      <c r="D544" s="5">
        <v>5177853.0</v>
      </c>
    </row>
    <row r="545">
      <c r="A545" s="2" t="s">
        <v>4516</v>
      </c>
      <c r="B545" s="3"/>
      <c r="C545" s="4">
        <v>35423.98055555556</v>
      </c>
      <c r="D545" s="5">
        <v>5182787.0</v>
      </c>
    </row>
    <row r="546">
      <c r="A546" s="2" t="s">
        <v>4517</v>
      </c>
      <c r="B546" s="3"/>
      <c r="C546" s="4">
        <v>35423.98055555556</v>
      </c>
      <c r="D546" s="5">
        <v>3941937.0</v>
      </c>
    </row>
    <row r="547">
      <c r="A547" s="2" t="s">
        <v>4518</v>
      </c>
      <c r="B547" s="3"/>
      <c r="C547" s="4">
        <v>35423.98055555556</v>
      </c>
      <c r="D547" s="5">
        <v>3948539.0</v>
      </c>
    </row>
    <row r="548">
      <c r="A548" s="2" t="s">
        <v>4519</v>
      </c>
      <c r="B548" s="3"/>
      <c r="C548" s="4">
        <v>35423.98055555556</v>
      </c>
      <c r="D548" s="5">
        <v>3948275.0</v>
      </c>
    </row>
    <row r="549">
      <c r="A549" s="2" t="s">
        <v>4520</v>
      </c>
      <c r="B549" s="3"/>
      <c r="C549" s="4">
        <v>35423.98055555556</v>
      </c>
      <c r="D549" s="5">
        <v>5163130.0</v>
      </c>
    </row>
    <row r="550">
      <c r="A550" s="2" t="s">
        <v>4521</v>
      </c>
      <c r="B550" s="3"/>
      <c r="C550" s="4">
        <v>35423.98055555556</v>
      </c>
      <c r="D550" s="5">
        <v>5169358.0</v>
      </c>
    </row>
    <row r="551">
      <c r="A551" s="2" t="s">
        <v>4522</v>
      </c>
      <c r="B551" s="3"/>
      <c r="C551" s="4">
        <v>35423.98055555556</v>
      </c>
      <c r="D551" s="5">
        <v>5163102.0</v>
      </c>
    </row>
    <row r="552">
      <c r="A552" s="2" t="s">
        <v>4523</v>
      </c>
      <c r="B552" s="3"/>
      <c r="C552" s="4">
        <v>35423.98055555556</v>
      </c>
      <c r="D552" s="5">
        <v>5169323.0</v>
      </c>
    </row>
    <row r="553">
      <c r="A553" s="2" t="s">
        <v>4524</v>
      </c>
      <c r="B553" s="3"/>
      <c r="C553" s="4">
        <v>35423.98055555556</v>
      </c>
      <c r="D553" s="5">
        <v>9577671.0</v>
      </c>
    </row>
    <row r="554">
      <c r="A554" s="2" t="s">
        <v>4525</v>
      </c>
      <c r="B554" s="3"/>
      <c r="C554" s="4">
        <v>35423.98055555556</v>
      </c>
      <c r="D554" s="5">
        <v>9577706.0</v>
      </c>
    </row>
    <row r="555">
      <c r="A555" s="2" t="s">
        <v>4526</v>
      </c>
      <c r="B555" s="3"/>
      <c r="C555" s="4">
        <v>35423.98055555556</v>
      </c>
      <c r="D555" s="5">
        <v>3216035.0</v>
      </c>
    </row>
    <row r="556">
      <c r="A556" s="2" t="s">
        <v>4527</v>
      </c>
      <c r="B556" s="3"/>
      <c r="C556" s="4">
        <v>35423.98055555556</v>
      </c>
      <c r="D556" s="5">
        <v>150243.0</v>
      </c>
    </row>
    <row r="557">
      <c r="A557" s="2" t="s">
        <v>4528</v>
      </c>
      <c r="B557" s="3"/>
      <c r="C557" s="4">
        <v>35423.98055555556</v>
      </c>
      <c r="D557" s="5">
        <v>2038985.0</v>
      </c>
    </row>
    <row r="558">
      <c r="A558" s="2" t="s">
        <v>4529</v>
      </c>
      <c r="B558" s="3"/>
      <c r="C558" s="4">
        <v>35423.98055555556</v>
      </c>
      <c r="D558" s="5">
        <v>1253825.0</v>
      </c>
    </row>
    <row r="559">
      <c r="A559" s="2" t="s">
        <v>4530</v>
      </c>
      <c r="B559" s="3"/>
      <c r="C559" s="4">
        <v>35423.98055555556</v>
      </c>
      <c r="D559" s="5">
        <v>6316353.0</v>
      </c>
    </row>
    <row r="560">
      <c r="A560" s="2" t="s">
        <v>4531</v>
      </c>
      <c r="B560" s="3"/>
      <c r="C560" s="4">
        <v>35423.98055555556</v>
      </c>
      <c r="D560" s="5">
        <v>1404793.0</v>
      </c>
    </row>
    <row r="561">
      <c r="A561" s="2" t="s">
        <v>4532</v>
      </c>
      <c r="B561" s="3"/>
      <c r="C561" s="4">
        <v>35423.98055555556</v>
      </c>
      <c r="D561" s="5">
        <v>1266867.0</v>
      </c>
    </row>
    <row r="562">
      <c r="A562" s="2" t="s">
        <v>4533</v>
      </c>
      <c r="B562" s="3"/>
      <c r="C562" s="4">
        <v>35423.98055555556</v>
      </c>
      <c r="D562" s="5">
        <v>871625.0</v>
      </c>
    </row>
    <row r="563">
      <c r="A563" s="2" t="s">
        <v>4534</v>
      </c>
      <c r="B563" s="3"/>
      <c r="C563" s="4">
        <v>35423.98055555556</v>
      </c>
      <c r="D563" s="5">
        <v>876317.0</v>
      </c>
    </row>
    <row r="564">
      <c r="A564" s="2" t="s">
        <v>4535</v>
      </c>
      <c r="B564" s="3"/>
      <c r="C564" s="4">
        <v>35423.98055555556</v>
      </c>
      <c r="D564" s="5">
        <v>876392.0</v>
      </c>
    </row>
    <row r="565">
      <c r="A565" s="2" t="s">
        <v>4536</v>
      </c>
      <c r="B565" s="3"/>
      <c r="C565" s="4">
        <v>35423.98055555556</v>
      </c>
      <c r="D565" s="5">
        <v>2168327.0</v>
      </c>
    </row>
    <row r="566">
      <c r="A566" s="2" t="s">
        <v>4537</v>
      </c>
      <c r="B566" s="3"/>
      <c r="C566" s="4">
        <v>35423.98055555556</v>
      </c>
      <c r="D566" s="5">
        <v>5579311.0</v>
      </c>
    </row>
    <row r="567">
      <c r="A567" s="2" t="s">
        <v>4538</v>
      </c>
      <c r="B567" s="3"/>
      <c r="C567" s="4">
        <v>35423.98055555556</v>
      </c>
      <c r="D567" s="5">
        <v>2155553.0</v>
      </c>
    </row>
    <row r="568">
      <c r="A568" s="2" t="s">
        <v>4539</v>
      </c>
      <c r="B568" s="3"/>
      <c r="C568" s="4">
        <v>35423.98055555556</v>
      </c>
      <c r="D568" s="5">
        <v>3973249.0</v>
      </c>
    </row>
    <row r="569">
      <c r="A569" s="2" t="s">
        <v>4540</v>
      </c>
      <c r="B569" s="3"/>
      <c r="C569" s="4">
        <v>35423.98055555556</v>
      </c>
      <c r="D569" s="5">
        <v>3973240.0</v>
      </c>
    </row>
    <row r="570">
      <c r="A570" s="2" t="s">
        <v>4541</v>
      </c>
      <c r="B570" s="3"/>
      <c r="C570" s="4">
        <v>35423.98055555556</v>
      </c>
      <c r="D570" s="5">
        <v>7366290.0</v>
      </c>
    </row>
    <row r="571">
      <c r="A571" s="2" t="s">
        <v>4542</v>
      </c>
      <c r="B571" s="3"/>
      <c r="C571" s="4">
        <v>35423.98055555556</v>
      </c>
      <c r="D571" s="5">
        <v>7366482.0</v>
      </c>
    </row>
    <row r="572">
      <c r="A572" s="2" t="s">
        <v>4543</v>
      </c>
      <c r="B572" s="3"/>
      <c r="C572" s="4">
        <v>35423.98055555556</v>
      </c>
      <c r="D572" s="5">
        <v>4415666.0</v>
      </c>
    </row>
    <row r="573">
      <c r="A573" s="2" t="s">
        <v>4544</v>
      </c>
      <c r="B573" s="3"/>
      <c r="C573" s="4">
        <v>35423.98055555556</v>
      </c>
      <c r="D573" s="5">
        <v>1634442.0</v>
      </c>
    </row>
    <row r="574">
      <c r="A574" s="2" t="s">
        <v>4545</v>
      </c>
      <c r="B574" s="3"/>
      <c r="C574" s="4">
        <v>35423.98055555556</v>
      </c>
      <c r="D574" s="5">
        <v>1646471.0</v>
      </c>
    </row>
    <row r="575">
      <c r="A575" s="2" t="s">
        <v>4546</v>
      </c>
      <c r="B575" s="3"/>
      <c r="C575" s="4">
        <v>35423.98055555556</v>
      </c>
      <c r="D575" s="5">
        <v>1646234.0</v>
      </c>
    </row>
    <row r="576">
      <c r="A576" s="2" t="s">
        <v>4547</v>
      </c>
      <c r="B576" s="3"/>
      <c r="C576" s="4">
        <v>35423.98055555556</v>
      </c>
      <c r="D576" s="5">
        <v>1634440.0</v>
      </c>
    </row>
    <row r="577">
      <c r="A577" s="2" t="s">
        <v>4548</v>
      </c>
      <c r="B577" s="3"/>
      <c r="C577" s="4">
        <v>35423.98055555556</v>
      </c>
      <c r="D577" s="5">
        <v>3137632.0</v>
      </c>
    </row>
    <row r="578">
      <c r="A578" s="2" t="s">
        <v>4549</v>
      </c>
      <c r="B578" s="3"/>
      <c r="C578" s="4">
        <v>35423.98055555556</v>
      </c>
      <c r="D578" s="5">
        <v>3545556.0</v>
      </c>
    </row>
    <row r="579">
      <c r="A579" s="2" t="s">
        <v>4550</v>
      </c>
      <c r="B579" s="3"/>
      <c r="C579" s="4">
        <v>35423.98055555556</v>
      </c>
      <c r="D579" s="5">
        <v>3580504.0</v>
      </c>
    </row>
    <row r="580">
      <c r="A580" s="2" t="s">
        <v>4551</v>
      </c>
      <c r="B580" s="3"/>
      <c r="C580" s="4">
        <v>35423.98055555556</v>
      </c>
      <c r="D580" s="5">
        <v>1372724.0</v>
      </c>
    </row>
    <row r="581">
      <c r="A581" s="2" t="s">
        <v>4552</v>
      </c>
      <c r="B581" s="3"/>
      <c r="C581" s="4">
        <v>35423.98055555556</v>
      </c>
      <c r="D581" s="5">
        <v>1372475.0</v>
      </c>
    </row>
    <row r="582">
      <c r="A582" s="2" t="s">
        <v>4553</v>
      </c>
      <c r="B582" s="3"/>
      <c r="C582" s="4">
        <v>35423.98055555556</v>
      </c>
      <c r="D582" s="5">
        <v>1358729.0</v>
      </c>
    </row>
    <row r="583">
      <c r="A583" s="2" t="s">
        <v>4554</v>
      </c>
      <c r="B583" s="3"/>
      <c r="C583" s="4">
        <v>35423.98055555556</v>
      </c>
      <c r="D583" s="5">
        <v>1358321.0</v>
      </c>
    </row>
    <row r="584">
      <c r="A584" s="2" t="s">
        <v>4555</v>
      </c>
      <c r="B584" s="3"/>
      <c r="C584" s="4">
        <v>35423.98055555556</v>
      </c>
      <c r="D584" s="5">
        <v>4794134.0</v>
      </c>
    </row>
    <row r="585">
      <c r="A585" s="2" t="s">
        <v>4556</v>
      </c>
      <c r="B585" s="3"/>
      <c r="C585" s="4">
        <v>35423.98055555556</v>
      </c>
      <c r="D585" s="5">
        <v>4792889.0</v>
      </c>
    </row>
    <row r="586">
      <c r="A586" s="2" t="s">
        <v>4557</v>
      </c>
      <c r="B586" s="3"/>
      <c r="C586" s="4">
        <v>35423.98055555556</v>
      </c>
      <c r="D586" s="5">
        <v>5331070.0</v>
      </c>
    </row>
    <row r="587">
      <c r="A587" s="2" t="s">
        <v>4558</v>
      </c>
      <c r="B587" s="3"/>
      <c r="C587" s="4">
        <v>35423.98055555556</v>
      </c>
      <c r="D587" s="5">
        <v>5056591.0</v>
      </c>
    </row>
    <row r="588">
      <c r="A588" s="2" t="s">
        <v>4559</v>
      </c>
      <c r="B588" s="3"/>
      <c r="C588" s="4">
        <v>35423.98055555556</v>
      </c>
      <c r="D588" s="5">
        <v>5815339.0</v>
      </c>
    </row>
    <row r="589">
      <c r="A589" s="2" t="s">
        <v>4560</v>
      </c>
      <c r="B589" s="3"/>
      <c r="C589" s="4">
        <v>35423.98055555556</v>
      </c>
      <c r="D589" s="5">
        <v>257445.0</v>
      </c>
    </row>
    <row r="590">
      <c r="A590" s="2" t="s">
        <v>4561</v>
      </c>
      <c r="B590" s="3"/>
      <c r="C590" s="4">
        <v>35423.98055555556</v>
      </c>
      <c r="D590" s="5">
        <v>3187738.0</v>
      </c>
    </row>
    <row r="591">
      <c r="A591" s="2" t="s">
        <v>4562</v>
      </c>
      <c r="B591" s="3"/>
      <c r="C591" s="4">
        <v>35423.98055555556</v>
      </c>
      <c r="D591" s="5">
        <v>3189160.0</v>
      </c>
    </row>
    <row r="592">
      <c r="A592" s="2" t="s">
        <v>4563</v>
      </c>
      <c r="B592" s="3"/>
      <c r="C592" s="4">
        <v>35423.98055555556</v>
      </c>
      <c r="D592" s="5">
        <v>2808918.0</v>
      </c>
    </row>
    <row r="593">
      <c r="A593" s="2" t="s">
        <v>4564</v>
      </c>
      <c r="B593" s="3"/>
      <c r="C593" s="4">
        <v>35423.98055555556</v>
      </c>
      <c r="D593" s="5">
        <v>2265665.0</v>
      </c>
    </row>
    <row r="594">
      <c r="A594" s="2" t="s">
        <v>4565</v>
      </c>
      <c r="B594" s="3"/>
      <c r="C594" s="4">
        <v>35423.98055555556</v>
      </c>
      <c r="D594" s="5">
        <v>2265406.0</v>
      </c>
    </row>
    <row r="595">
      <c r="A595" s="2" t="s">
        <v>4566</v>
      </c>
      <c r="B595" s="3"/>
      <c r="C595" s="4">
        <v>35423.98055555556</v>
      </c>
      <c r="D595" s="5">
        <v>1.4567056E7</v>
      </c>
    </row>
    <row r="596">
      <c r="A596" s="2" t="s">
        <v>4567</v>
      </c>
      <c r="B596" s="3"/>
      <c r="C596" s="4">
        <v>35423.98055555556</v>
      </c>
      <c r="D596" s="5">
        <v>2378404.0</v>
      </c>
    </row>
    <row r="597">
      <c r="A597" s="2" t="s">
        <v>4568</v>
      </c>
      <c r="B597" s="3"/>
      <c r="C597" s="4">
        <v>35423.98055555556</v>
      </c>
      <c r="D597" s="5">
        <v>2435036.0</v>
      </c>
    </row>
    <row r="598">
      <c r="A598" s="2" t="s">
        <v>4569</v>
      </c>
      <c r="B598" s="3"/>
      <c r="C598" s="4">
        <v>35423.98055555556</v>
      </c>
      <c r="D598" s="5">
        <v>2435033.0</v>
      </c>
    </row>
    <row r="599">
      <c r="A599" s="2" t="s">
        <v>4570</v>
      </c>
      <c r="B599" s="3"/>
      <c r="C599" s="4">
        <v>35423.98055555556</v>
      </c>
      <c r="D599" s="5">
        <v>2378300.0</v>
      </c>
    </row>
    <row r="600">
      <c r="A600" s="2" t="s">
        <v>4571</v>
      </c>
      <c r="B600" s="3"/>
      <c r="C600" s="4">
        <v>35423.98055555556</v>
      </c>
      <c r="D600" s="5">
        <v>5756400.0</v>
      </c>
    </row>
    <row r="601">
      <c r="A601" s="2" t="s">
        <v>4572</v>
      </c>
      <c r="B601" s="3"/>
      <c r="C601" s="4">
        <v>35423.98055555556</v>
      </c>
      <c r="D601" s="5">
        <v>5756392.0</v>
      </c>
    </row>
    <row r="602">
      <c r="A602" s="2" t="s">
        <v>4573</v>
      </c>
      <c r="B602" s="3"/>
      <c r="C602" s="4">
        <v>35423.98055555556</v>
      </c>
      <c r="D602" s="5">
        <v>1694384.0</v>
      </c>
    </row>
    <row r="603">
      <c r="A603" s="2" t="s">
        <v>4574</v>
      </c>
      <c r="B603" s="3"/>
      <c r="C603" s="4">
        <v>35423.98055555556</v>
      </c>
      <c r="D603" s="5">
        <v>1898696.0</v>
      </c>
    </row>
    <row r="604">
      <c r="A604" s="2" t="s">
        <v>4575</v>
      </c>
      <c r="B604" s="3"/>
      <c r="C604" s="4">
        <v>35423.98055555556</v>
      </c>
      <c r="D604" s="5">
        <v>1612982.0</v>
      </c>
    </row>
    <row r="605">
      <c r="A605" s="2" t="s">
        <v>4576</v>
      </c>
      <c r="B605" s="3"/>
      <c r="C605" s="4">
        <v>35423.98055555556</v>
      </c>
      <c r="D605" s="5">
        <v>1054730.0</v>
      </c>
    </row>
    <row r="606">
      <c r="A606" s="2" t="s">
        <v>4577</v>
      </c>
      <c r="B606" s="3"/>
      <c r="C606" s="4">
        <v>35423.98055555556</v>
      </c>
      <c r="D606" s="5">
        <v>1041832.0</v>
      </c>
    </row>
    <row r="607">
      <c r="A607" s="2" t="s">
        <v>4578</v>
      </c>
      <c r="B607" s="3"/>
      <c r="C607" s="4">
        <v>35423.98055555556</v>
      </c>
      <c r="D607" s="5">
        <v>1034336.0</v>
      </c>
    </row>
    <row r="608">
      <c r="A608" s="2" t="s">
        <v>4579</v>
      </c>
      <c r="B608" s="3"/>
      <c r="C608" s="4">
        <v>35423.98055555556</v>
      </c>
      <c r="D608" s="5">
        <v>1012415.0</v>
      </c>
    </row>
    <row r="609">
      <c r="A609" s="2" t="s">
        <v>4580</v>
      </c>
      <c r="B609" s="3"/>
      <c r="C609" s="4">
        <v>35423.98055555556</v>
      </c>
      <c r="D609" s="5">
        <v>955168.0</v>
      </c>
    </row>
    <row r="610">
      <c r="A610" s="2" t="s">
        <v>4581</v>
      </c>
      <c r="B610" s="3"/>
      <c r="C610" s="4">
        <v>35423.98055555556</v>
      </c>
      <c r="D610" s="5">
        <v>1042488.0</v>
      </c>
    </row>
    <row r="611">
      <c r="A611" s="2" t="s">
        <v>4582</v>
      </c>
      <c r="B611" s="3"/>
      <c r="C611" s="4">
        <v>35423.98055555556</v>
      </c>
      <c r="D611" s="5">
        <v>1011478.0</v>
      </c>
    </row>
    <row r="612">
      <c r="A612" s="2" t="s">
        <v>4583</v>
      </c>
      <c r="B612" s="3"/>
      <c r="C612" s="4">
        <v>35423.98055555556</v>
      </c>
      <c r="D612" s="5">
        <v>1018827.0</v>
      </c>
    </row>
    <row r="613">
      <c r="A613" s="2" t="s">
        <v>4584</v>
      </c>
      <c r="B613" s="3"/>
      <c r="C613" s="4">
        <v>35423.98055555556</v>
      </c>
      <c r="D613" s="5">
        <v>1010949.0</v>
      </c>
    </row>
    <row r="614">
      <c r="A614" s="2" t="s">
        <v>4585</v>
      </c>
      <c r="B614" s="3"/>
      <c r="C614" s="4">
        <v>35423.98055555556</v>
      </c>
      <c r="D614" s="5">
        <v>1011327.0</v>
      </c>
    </row>
    <row r="615">
      <c r="A615" s="2" t="s">
        <v>4586</v>
      </c>
      <c r="B615" s="3"/>
      <c r="C615" s="4">
        <v>35423.98055555556</v>
      </c>
      <c r="D615" s="5">
        <v>1037798.0</v>
      </c>
    </row>
    <row r="616">
      <c r="A616" s="2" t="s">
        <v>4587</v>
      </c>
      <c r="B616" s="3"/>
      <c r="C616" s="4">
        <v>35423.98055555556</v>
      </c>
      <c r="D616" s="5">
        <v>984071.0</v>
      </c>
    </row>
    <row r="617">
      <c r="A617" s="2" t="s">
        <v>4588</v>
      </c>
      <c r="B617" s="3"/>
      <c r="C617" s="4">
        <v>35423.98055555556</v>
      </c>
      <c r="D617" s="5">
        <v>556611.0</v>
      </c>
    </row>
    <row r="618">
      <c r="A618" s="2" t="s">
        <v>4589</v>
      </c>
      <c r="B618" s="3"/>
      <c r="C618" s="4">
        <v>35423.98055555556</v>
      </c>
      <c r="D618" s="5">
        <v>1762927.0</v>
      </c>
    </row>
    <row r="619">
      <c r="A619" s="2" t="s">
        <v>4590</v>
      </c>
      <c r="B619" s="3"/>
      <c r="C619" s="4">
        <v>35423.98055555556</v>
      </c>
      <c r="D619" s="5">
        <v>1695574.0</v>
      </c>
    </row>
    <row r="620">
      <c r="A620" s="2" t="s">
        <v>4591</v>
      </c>
      <c r="B620" s="3"/>
      <c r="C620" s="4">
        <v>35423.98055555556</v>
      </c>
      <c r="D620" s="5">
        <v>44871.0</v>
      </c>
    </row>
    <row r="621">
      <c r="A621" s="2" t="s">
        <v>4592</v>
      </c>
      <c r="B621" s="3"/>
      <c r="C621" s="4">
        <v>35423.98055555556</v>
      </c>
      <c r="D621" s="5">
        <v>3871559.0</v>
      </c>
    </row>
    <row r="622">
      <c r="A622" s="2" t="s">
        <v>4593</v>
      </c>
      <c r="B622" s="3"/>
      <c r="C622" s="4">
        <v>35423.98055555556</v>
      </c>
      <c r="D622" s="5">
        <v>1827942.0</v>
      </c>
    </row>
    <row r="623">
      <c r="A623" s="2" t="s">
        <v>4594</v>
      </c>
      <c r="B623" s="3"/>
      <c r="C623" s="4">
        <v>35423.98055555556</v>
      </c>
      <c r="D623" s="5">
        <v>272215.0</v>
      </c>
    </row>
    <row r="624">
      <c r="A624" s="2" t="s">
        <v>4595</v>
      </c>
      <c r="B624" s="3"/>
      <c r="C624" s="4">
        <v>35423.98055555556</v>
      </c>
      <c r="D624" s="5">
        <v>2175001.0</v>
      </c>
    </row>
    <row r="625">
      <c r="A625" s="2" t="s">
        <v>4596</v>
      </c>
      <c r="B625" s="3"/>
      <c r="C625" s="4">
        <v>35423.98055555556</v>
      </c>
      <c r="D625" s="5">
        <v>2170944.0</v>
      </c>
    </row>
    <row r="626">
      <c r="A626" s="2" t="s">
        <v>4597</v>
      </c>
      <c r="B626" s="3"/>
      <c r="C626" s="4">
        <v>35423.98055555556</v>
      </c>
      <c r="D626" s="5">
        <v>1630547.0</v>
      </c>
    </row>
    <row r="627">
      <c r="A627" s="2" t="s">
        <v>4598</v>
      </c>
      <c r="B627" s="3"/>
      <c r="C627" s="4">
        <v>35423.98055555556</v>
      </c>
      <c r="D627" s="5">
        <v>3312206.0</v>
      </c>
    </row>
    <row r="628">
      <c r="A628" s="2" t="s">
        <v>4599</v>
      </c>
      <c r="B628" s="3"/>
      <c r="C628" s="4">
        <v>35423.98055555556</v>
      </c>
      <c r="D628" s="5">
        <v>3304994.0</v>
      </c>
    </row>
    <row r="629">
      <c r="A629" s="2" t="s">
        <v>4600</v>
      </c>
      <c r="B629" s="3"/>
      <c r="C629" s="4">
        <v>35423.98055555556</v>
      </c>
      <c r="D629" s="5">
        <v>3319961.0</v>
      </c>
    </row>
    <row r="630">
      <c r="A630" s="2" t="s">
        <v>4601</v>
      </c>
      <c r="B630" s="3"/>
      <c r="C630" s="4">
        <v>35423.98055555556</v>
      </c>
      <c r="D630" s="5">
        <v>1956652.0</v>
      </c>
    </row>
    <row r="631">
      <c r="A631" s="2" t="s">
        <v>4602</v>
      </c>
      <c r="B631" s="3"/>
      <c r="C631" s="4">
        <v>35423.98055555556</v>
      </c>
      <c r="D631" s="5">
        <v>6473603.0</v>
      </c>
    </row>
    <row r="632">
      <c r="A632" s="2" t="s">
        <v>4603</v>
      </c>
      <c r="B632" s="3"/>
      <c r="C632" s="4">
        <v>35423.98055555556</v>
      </c>
      <c r="D632" s="5">
        <v>1764263.0</v>
      </c>
    </row>
    <row r="633">
      <c r="A633" s="2" t="s">
        <v>4604</v>
      </c>
      <c r="B633" s="3"/>
      <c r="C633" s="4">
        <v>35423.98055555556</v>
      </c>
      <c r="D633" s="5">
        <v>326261.0</v>
      </c>
    </row>
    <row r="634">
      <c r="A634" s="2" t="s">
        <v>4605</v>
      </c>
      <c r="B634" s="3"/>
      <c r="C634" s="4">
        <v>35423.98055555556</v>
      </c>
      <c r="D634" s="5">
        <v>1875401.0</v>
      </c>
    </row>
    <row r="635">
      <c r="A635" s="2" t="s">
        <v>4606</v>
      </c>
      <c r="B635" s="3"/>
      <c r="C635" s="4">
        <v>35423.98055555556</v>
      </c>
      <c r="D635" s="5">
        <v>1897017.0</v>
      </c>
    </row>
    <row r="636">
      <c r="A636" s="2" t="s">
        <v>4607</v>
      </c>
      <c r="B636" s="3"/>
      <c r="C636" s="4">
        <v>35423.98055555556</v>
      </c>
      <c r="D636" s="5">
        <v>1896546.0</v>
      </c>
    </row>
    <row r="637">
      <c r="A637" s="2" t="s">
        <v>4608</v>
      </c>
      <c r="B637" s="3"/>
      <c r="C637" s="4">
        <v>35423.98055555556</v>
      </c>
      <c r="D637" s="5">
        <v>1897011.0</v>
      </c>
    </row>
    <row r="638">
      <c r="A638" s="2" t="s">
        <v>4609</v>
      </c>
      <c r="B638" s="3"/>
      <c r="C638" s="4">
        <v>35423.98055555556</v>
      </c>
      <c r="D638" s="5">
        <v>1896537.0</v>
      </c>
    </row>
    <row r="639">
      <c r="A639" s="2" t="s">
        <v>4610</v>
      </c>
      <c r="B639" s="3"/>
      <c r="C639" s="4">
        <v>35423.98055555556</v>
      </c>
      <c r="D639" s="5">
        <v>1900231.0</v>
      </c>
    </row>
    <row r="640">
      <c r="A640" s="2" t="s">
        <v>4611</v>
      </c>
      <c r="B640" s="3"/>
      <c r="C640" s="4">
        <v>35423.98055555556</v>
      </c>
      <c r="D640" s="5">
        <v>1899749.0</v>
      </c>
    </row>
    <row r="641">
      <c r="A641" s="2" t="s">
        <v>4612</v>
      </c>
      <c r="B641" s="3"/>
      <c r="C641" s="4">
        <v>35423.98055555556</v>
      </c>
      <c r="D641" s="5">
        <v>5642047.0</v>
      </c>
    </row>
    <row r="642">
      <c r="A642" s="2" t="s">
        <v>4613</v>
      </c>
      <c r="B642" s="3"/>
      <c r="C642" s="4">
        <v>35423.98055555556</v>
      </c>
      <c r="D642" s="5">
        <v>2239403.0</v>
      </c>
    </row>
    <row r="643">
      <c r="A643" s="2" t="s">
        <v>4614</v>
      </c>
      <c r="B643" s="3"/>
      <c r="C643" s="4">
        <v>35423.98055555556</v>
      </c>
      <c r="D643" s="5">
        <v>8498621.0</v>
      </c>
    </row>
    <row r="644">
      <c r="A644" s="2" t="s">
        <v>4615</v>
      </c>
      <c r="B644" s="3"/>
      <c r="C644" s="4">
        <v>35423.98055555556</v>
      </c>
      <c r="D644" s="5">
        <v>8761754.0</v>
      </c>
    </row>
    <row r="645">
      <c r="A645" s="2" t="s">
        <v>4616</v>
      </c>
      <c r="B645" s="3"/>
      <c r="C645" s="4">
        <v>35423.98055555556</v>
      </c>
      <c r="D645" s="5">
        <v>1.5847966E7</v>
      </c>
    </row>
    <row r="646">
      <c r="A646" s="2" t="s">
        <v>4617</v>
      </c>
      <c r="B646" s="3"/>
      <c r="C646" s="4">
        <v>35423.98055555556</v>
      </c>
      <c r="D646" s="5">
        <v>8563903.0</v>
      </c>
    </row>
    <row r="647">
      <c r="A647" s="2" t="s">
        <v>4618</v>
      </c>
      <c r="B647" s="3"/>
      <c r="C647" s="4">
        <v>35423.98055555556</v>
      </c>
      <c r="D647" s="5">
        <v>1.5895052E7</v>
      </c>
    </row>
    <row r="648">
      <c r="A648" s="2" t="s">
        <v>4619</v>
      </c>
      <c r="B648" s="3"/>
      <c r="C648" s="4">
        <v>35423.98055555556</v>
      </c>
      <c r="D648" s="5">
        <v>5924901.0</v>
      </c>
    </row>
    <row r="649">
      <c r="A649" s="2" t="s">
        <v>4620</v>
      </c>
      <c r="B649" s="3"/>
      <c r="C649" s="4">
        <v>35423.98055555556</v>
      </c>
      <c r="D649" s="5">
        <v>4452331.0</v>
      </c>
    </row>
    <row r="650">
      <c r="A650" s="2" t="s">
        <v>4621</v>
      </c>
      <c r="B650" s="3"/>
      <c r="C650" s="4">
        <v>35423.98055555556</v>
      </c>
      <c r="D650" s="5">
        <v>4320072.0</v>
      </c>
    </row>
    <row r="651">
      <c r="A651" s="2" t="s">
        <v>4622</v>
      </c>
      <c r="B651" s="3"/>
      <c r="C651" s="4">
        <v>35423.98055555556</v>
      </c>
      <c r="D651" s="5">
        <v>4313999.0</v>
      </c>
    </row>
    <row r="652">
      <c r="A652" s="2" t="s">
        <v>4623</v>
      </c>
      <c r="B652" s="3"/>
      <c r="C652" s="4">
        <v>35423.98055555556</v>
      </c>
      <c r="D652" s="5">
        <v>4458676.0</v>
      </c>
    </row>
    <row r="653">
      <c r="A653" s="2" t="s">
        <v>4624</v>
      </c>
      <c r="B653" s="3"/>
      <c r="C653" s="4">
        <v>35423.98055555556</v>
      </c>
      <c r="D653" s="5">
        <v>7789949.0</v>
      </c>
    </row>
    <row r="654">
      <c r="A654" s="2" t="s">
        <v>4625</v>
      </c>
      <c r="B654" s="3"/>
      <c r="C654" s="4">
        <v>35423.98055555556</v>
      </c>
      <c r="D654" s="5">
        <v>4265822.0</v>
      </c>
    </row>
    <row r="655">
      <c r="A655" s="2" t="s">
        <v>4626</v>
      </c>
      <c r="B655" s="3"/>
      <c r="C655" s="4">
        <v>35423.98055555556</v>
      </c>
      <c r="D655" s="5">
        <v>4126904.0</v>
      </c>
    </row>
    <row r="656">
      <c r="A656" s="2" t="s">
        <v>4627</v>
      </c>
      <c r="B656" s="3"/>
      <c r="C656" s="4">
        <v>35423.98055555556</v>
      </c>
      <c r="D656" s="5">
        <v>7829222.0</v>
      </c>
    </row>
    <row r="657">
      <c r="A657" s="2" t="s">
        <v>4628</v>
      </c>
      <c r="B657" s="3"/>
      <c r="C657" s="4">
        <v>35423.98055555556</v>
      </c>
      <c r="D657" s="5">
        <v>7781462.0</v>
      </c>
    </row>
    <row r="658">
      <c r="A658" s="2" t="s">
        <v>4629</v>
      </c>
      <c r="B658" s="3"/>
      <c r="C658" s="4">
        <v>35423.98055555556</v>
      </c>
      <c r="D658" s="5">
        <v>7781979.0</v>
      </c>
    </row>
    <row r="659">
      <c r="A659" s="2" t="s">
        <v>4630</v>
      </c>
      <c r="B659" s="3"/>
      <c r="C659" s="4">
        <v>35423.98055555556</v>
      </c>
      <c r="D659" s="5">
        <v>4455477.0</v>
      </c>
    </row>
    <row r="660">
      <c r="A660" s="2" t="s">
        <v>4631</v>
      </c>
      <c r="B660" s="3"/>
      <c r="C660" s="4">
        <v>35423.98055555556</v>
      </c>
      <c r="D660" s="5">
        <v>4162023.0</v>
      </c>
    </row>
    <row r="661">
      <c r="A661" s="2" t="s">
        <v>4632</v>
      </c>
      <c r="B661" s="3"/>
      <c r="C661" s="4">
        <v>35423.98055555556</v>
      </c>
      <c r="D661" s="5">
        <v>4119735.0</v>
      </c>
    </row>
    <row r="662">
      <c r="A662" s="2" t="s">
        <v>4633</v>
      </c>
      <c r="B662" s="3"/>
      <c r="C662" s="4">
        <v>35423.98055555556</v>
      </c>
      <c r="D662" s="5">
        <v>8510763.0</v>
      </c>
    </row>
    <row r="663">
      <c r="A663" s="2" t="s">
        <v>4634</v>
      </c>
      <c r="B663" s="3"/>
      <c r="C663" s="4">
        <v>35423.98055555556</v>
      </c>
      <c r="D663" s="5">
        <v>1.1095746E7</v>
      </c>
    </row>
    <row r="664">
      <c r="A664" s="2" t="s">
        <v>4635</v>
      </c>
      <c r="B664" s="3"/>
      <c r="C664" s="4">
        <v>35423.98055555556</v>
      </c>
      <c r="D664" s="5">
        <v>1.1014766E7</v>
      </c>
    </row>
    <row r="665">
      <c r="A665" s="2" t="s">
        <v>4636</v>
      </c>
      <c r="B665" s="3"/>
      <c r="C665" s="4">
        <v>35423.98055555556</v>
      </c>
      <c r="D665" s="5">
        <v>6663057.0</v>
      </c>
    </row>
    <row r="666">
      <c r="A666" s="2" t="s">
        <v>4637</v>
      </c>
      <c r="B666" s="3"/>
      <c r="C666" s="4">
        <v>35423.98055555556</v>
      </c>
      <c r="D666" s="5">
        <v>2.0632394E7</v>
      </c>
    </row>
    <row r="667">
      <c r="A667" s="2" t="s">
        <v>4638</v>
      </c>
      <c r="B667" s="3"/>
      <c r="C667" s="4">
        <v>35423.98055555556</v>
      </c>
      <c r="D667" s="5">
        <v>2141264.0</v>
      </c>
    </row>
    <row r="668">
      <c r="A668" s="2" t="s">
        <v>4639</v>
      </c>
      <c r="B668" s="3"/>
      <c r="C668" s="4">
        <v>35423.98055555556</v>
      </c>
      <c r="D668" s="5">
        <v>2146242.0</v>
      </c>
    </row>
    <row r="669">
      <c r="A669" s="2" t="s">
        <v>4640</v>
      </c>
      <c r="B669" s="3"/>
      <c r="C669" s="4">
        <v>35423.98055555556</v>
      </c>
      <c r="D669" s="5">
        <v>2142471.0</v>
      </c>
    </row>
    <row r="670">
      <c r="A670" s="2" t="s">
        <v>4641</v>
      </c>
      <c r="B670" s="3"/>
      <c r="C670" s="4">
        <v>35423.98055555556</v>
      </c>
      <c r="D670" s="5">
        <v>2146230.0</v>
      </c>
    </row>
    <row r="671">
      <c r="A671" s="2" t="s">
        <v>4642</v>
      </c>
      <c r="B671" s="3"/>
      <c r="C671" s="4">
        <v>35423.98055555556</v>
      </c>
      <c r="D671" s="5">
        <v>1346521.0</v>
      </c>
    </row>
    <row r="672">
      <c r="A672" s="2" t="s">
        <v>4643</v>
      </c>
      <c r="B672" s="3"/>
      <c r="C672" s="4">
        <v>35423.98055555556</v>
      </c>
      <c r="D672" s="5">
        <v>3321261.0</v>
      </c>
    </row>
    <row r="673">
      <c r="A673" s="2" t="s">
        <v>4644</v>
      </c>
      <c r="B673" s="3"/>
      <c r="C673" s="4">
        <v>35423.98055555556</v>
      </c>
      <c r="D673" s="5">
        <v>3483699.0</v>
      </c>
    </row>
    <row r="674">
      <c r="A674" s="2" t="s">
        <v>4645</v>
      </c>
      <c r="B674" s="3"/>
      <c r="C674" s="4">
        <v>35423.98055555556</v>
      </c>
      <c r="D674" s="5">
        <v>3471177.0</v>
      </c>
    </row>
    <row r="675">
      <c r="A675" s="2" t="s">
        <v>4646</v>
      </c>
      <c r="B675" s="3"/>
      <c r="C675" s="4">
        <v>35423.98055555556</v>
      </c>
      <c r="D675" s="5">
        <v>2940889.0</v>
      </c>
    </row>
    <row r="676">
      <c r="A676" s="2" t="s">
        <v>4647</v>
      </c>
      <c r="B676" s="3"/>
      <c r="C676" s="4">
        <v>35423.98055555556</v>
      </c>
      <c r="D676" s="5">
        <v>2939964.0</v>
      </c>
    </row>
    <row r="677">
      <c r="A677" s="2" t="s">
        <v>4648</v>
      </c>
      <c r="B677" s="3"/>
      <c r="C677" s="4">
        <v>35423.98055555556</v>
      </c>
      <c r="D677" s="5">
        <v>2704091.0</v>
      </c>
    </row>
    <row r="678">
      <c r="A678" s="2" t="s">
        <v>4649</v>
      </c>
      <c r="B678" s="3"/>
      <c r="C678" s="4">
        <v>35423.98055555556</v>
      </c>
      <c r="D678" s="5">
        <v>8144345.0</v>
      </c>
    </row>
    <row r="679">
      <c r="A679" s="2" t="s">
        <v>4650</v>
      </c>
      <c r="B679" s="3"/>
      <c r="C679" s="4">
        <v>35423.98055555556</v>
      </c>
      <c r="D679" s="5">
        <v>8726845.0</v>
      </c>
    </row>
    <row r="680">
      <c r="A680" s="2" t="s">
        <v>4651</v>
      </c>
      <c r="B680" s="3"/>
      <c r="C680" s="4">
        <v>35423.98055555556</v>
      </c>
      <c r="D680" s="5">
        <v>8441112.0</v>
      </c>
    </row>
    <row r="681">
      <c r="A681" s="2" t="s">
        <v>4652</v>
      </c>
      <c r="B681" s="3"/>
      <c r="C681" s="4">
        <v>35423.98055555556</v>
      </c>
      <c r="D681" s="5">
        <v>7020927.0</v>
      </c>
    </row>
    <row r="682">
      <c r="A682" s="2" t="s">
        <v>4653</v>
      </c>
      <c r="B682" s="3"/>
      <c r="C682" s="4">
        <v>35423.98055555556</v>
      </c>
      <c r="D682" s="5">
        <v>1432194.0</v>
      </c>
    </row>
    <row r="683">
      <c r="A683" s="2" t="s">
        <v>4654</v>
      </c>
      <c r="B683" s="3"/>
      <c r="C683" s="4">
        <v>35423.98055555556</v>
      </c>
      <c r="D683" s="5">
        <v>1430944.0</v>
      </c>
    </row>
    <row r="684">
      <c r="A684" s="2" t="s">
        <v>4655</v>
      </c>
      <c r="B684" s="3"/>
      <c r="C684" s="4">
        <v>35423.98055555556</v>
      </c>
      <c r="D684" s="5">
        <v>4370788.0</v>
      </c>
    </row>
    <row r="685">
      <c r="A685" s="2" t="s">
        <v>4656</v>
      </c>
      <c r="B685" s="3"/>
      <c r="C685" s="4">
        <v>35423.98055555556</v>
      </c>
      <c r="D685" s="5">
        <v>2369047.0</v>
      </c>
    </row>
    <row r="686">
      <c r="A686" s="2" t="s">
        <v>4657</v>
      </c>
      <c r="B686" s="3"/>
      <c r="C686" s="4">
        <v>35423.98055555556</v>
      </c>
      <c r="D686" s="5">
        <v>3827227.0</v>
      </c>
    </row>
    <row r="687">
      <c r="A687" s="2" t="s">
        <v>4658</v>
      </c>
      <c r="B687" s="3"/>
      <c r="C687" s="4">
        <v>35423.98055555556</v>
      </c>
      <c r="D687" s="5">
        <v>4338316.0</v>
      </c>
    </row>
    <row r="688">
      <c r="A688" s="2" t="s">
        <v>4659</v>
      </c>
      <c r="B688" s="3"/>
      <c r="C688" s="4">
        <v>35423.98055555556</v>
      </c>
      <c r="D688" s="5">
        <v>1571598.0</v>
      </c>
    </row>
    <row r="689">
      <c r="A689" s="2" t="s">
        <v>4660</v>
      </c>
      <c r="B689" s="3"/>
      <c r="C689" s="4">
        <v>35423.98055555556</v>
      </c>
      <c r="D689" s="5">
        <v>1881018.0</v>
      </c>
    </row>
    <row r="690">
      <c r="A690" s="2" t="s">
        <v>4661</v>
      </c>
      <c r="B690" s="3"/>
      <c r="C690" s="4">
        <v>35423.98055555556</v>
      </c>
      <c r="D690" s="5">
        <v>2615696.0</v>
      </c>
    </row>
    <row r="691">
      <c r="A691" s="2" t="s">
        <v>4662</v>
      </c>
      <c r="B691" s="3"/>
      <c r="C691" s="4">
        <v>35423.98055555556</v>
      </c>
      <c r="D691" s="5">
        <v>4971136.0</v>
      </c>
    </row>
    <row r="692">
      <c r="A692" s="2" t="s">
        <v>4663</v>
      </c>
      <c r="B692" s="3"/>
      <c r="C692" s="4">
        <v>35423.98055555556</v>
      </c>
      <c r="D692" s="5">
        <v>2091652.0</v>
      </c>
    </row>
    <row r="693">
      <c r="A693" s="2" t="s">
        <v>4664</v>
      </c>
      <c r="B693" s="3"/>
      <c r="C693" s="4">
        <v>35423.98055555556</v>
      </c>
      <c r="D693" s="5">
        <v>2051956.0</v>
      </c>
    </row>
    <row r="694">
      <c r="A694" s="2" t="s">
        <v>4665</v>
      </c>
      <c r="B694" s="3"/>
      <c r="C694" s="4">
        <v>35423.98055555556</v>
      </c>
      <c r="D694" s="5">
        <v>5796141.0</v>
      </c>
    </row>
    <row r="695">
      <c r="A695" s="2" t="s">
        <v>4666</v>
      </c>
      <c r="B695" s="3"/>
      <c r="C695" s="4">
        <v>35423.98055555556</v>
      </c>
      <c r="D695" s="5">
        <v>4471788.0</v>
      </c>
    </row>
    <row r="696">
      <c r="A696" s="2" t="s">
        <v>4667</v>
      </c>
      <c r="B696" s="3"/>
      <c r="C696" s="4">
        <v>35423.98055555556</v>
      </c>
      <c r="D696" s="5">
        <v>23883.0</v>
      </c>
    </row>
    <row r="697">
      <c r="A697" s="2" t="s">
        <v>4668</v>
      </c>
      <c r="B697" s="3"/>
      <c r="C697" s="4">
        <v>35423.98055555556</v>
      </c>
      <c r="D697" s="5">
        <v>3234433.0</v>
      </c>
    </row>
    <row r="698">
      <c r="A698" s="2" t="s">
        <v>4669</v>
      </c>
      <c r="B698" s="3"/>
      <c r="C698" s="4">
        <v>35423.98055555556</v>
      </c>
      <c r="D698" s="5">
        <v>2018785.0</v>
      </c>
    </row>
    <row r="699">
      <c r="A699" s="2" t="s">
        <v>4670</v>
      </c>
      <c r="B699" s="3"/>
      <c r="C699" s="4">
        <v>35423.98055555556</v>
      </c>
      <c r="D699" s="5">
        <v>2016612.0</v>
      </c>
    </row>
    <row r="700">
      <c r="A700" s="2" t="s">
        <v>4671</v>
      </c>
      <c r="B700" s="3"/>
      <c r="C700" s="4">
        <v>35423.98055555556</v>
      </c>
      <c r="D700" s="5">
        <v>1053981.0</v>
      </c>
    </row>
    <row r="701">
      <c r="A701" s="2" t="s">
        <v>4672</v>
      </c>
      <c r="B701" s="3"/>
      <c r="C701" s="4">
        <v>35423.98055555556</v>
      </c>
      <c r="D701" s="5">
        <v>55533.0</v>
      </c>
    </row>
    <row r="702">
      <c r="A702" s="2" t="s">
        <v>4673</v>
      </c>
      <c r="B702" s="3"/>
      <c r="C702" s="4">
        <v>35423.98055555556</v>
      </c>
      <c r="D702" s="5">
        <v>3909397.0</v>
      </c>
    </row>
    <row r="703">
      <c r="A703" s="2" t="s">
        <v>4674</v>
      </c>
      <c r="B703" s="3"/>
      <c r="C703" s="4">
        <v>35423.98055555556</v>
      </c>
      <c r="D703" s="5">
        <v>2022692.0</v>
      </c>
    </row>
    <row r="704">
      <c r="A704" s="2" t="s">
        <v>4675</v>
      </c>
      <c r="B704" s="3"/>
      <c r="C704" s="4">
        <v>35423.98055555556</v>
      </c>
      <c r="D704" s="5">
        <v>2095905.0</v>
      </c>
    </row>
    <row r="705">
      <c r="A705" s="2" t="s">
        <v>4676</v>
      </c>
      <c r="B705" s="3"/>
      <c r="C705" s="4">
        <v>35423.98055555556</v>
      </c>
      <c r="D705" s="5">
        <v>2323015.0</v>
      </c>
    </row>
    <row r="706">
      <c r="A706" s="2" t="s">
        <v>4677</v>
      </c>
      <c r="B706" s="3"/>
      <c r="C706" s="4">
        <v>35423.98055555556</v>
      </c>
      <c r="D706" s="5">
        <v>3064631.0</v>
      </c>
    </row>
    <row r="707">
      <c r="A707" s="2" t="s">
        <v>4678</v>
      </c>
      <c r="B707" s="3"/>
      <c r="C707" s="4">
        <v>35423.98055555556</v>
      </c>
      <c r="D707" s="5">
        <v>2471812.0</v>
      </c>
    </row>
    <row r="708">
      <c r="A708" s="2" t="s">
        <v>4679</v>
      </c>
      <c r="B708" s="3"/>
      <c r="C708" s="4">
        <v>35423.98055555556</v>
      </c>
      <c r="D708" s="5">
        <v>2096812.0</v>
      </c>
    </row>
    <row r="709">
      <c r="A709" s="2" t="s">
        <v>4680</v>
      </c>
      <c r="B709" s="3"/>
      <c r="C709" s="4">
        <v>35423.98055555556</v>
      </c>
      <c r="D709" s="5">
        <v>2095874.0</v>
      </c>
    </row>
    <row r="710">
      <c r="A710" s="2" t="s">
        <v>4681</v>
      </c>
      <c r="B710" s="3"/>
      <c r="C710" s="4">
        <v>35423.98055555556</v>
      </c>
      <c r="D710" s="5">
        <v>1923776.0</v>
      </c>
    </row>
    <row r="711">
      <c r="A711" s="2" t="s">
        <v>4682</v>
      </c>
      <c r="B711" s="3"/>
      <c r="C711" s="4">
        <v>35423.98055555556</v>
      </c>
      <c r="D711" s="5">
        <v>2475483.0</v>
      </c>
    </row>
    <row r="712">
      <c r="A712" s="2" t="s">
        <v>4683</v>
      </c>
      <c r="B712" s="3"/>
      <c r="C712" s="4">
        <v>35423.98055555556</v>
      </c>
      <c r="D712" s="5">
        <v>3244116.0</v>
      </c>
    </row>
    <row r="713">
      <c r="A713" s="2" t="s">
        <v>4684</v>
      </c>
      <c r="B713" s="3"/>
      <c r="C713" s="4">
        <v>35423.98055555556</v>
      </c>
      <c r="D713" s="5">
        <v>3270156.0</v>
      </c>
    </row>
    <row r="714">
      <c r="A714" s="2" t="s">
        <v>4685</v>
      </c>
      <c r="B714" s="3"/>
      <c r="C714" s="4">
        <v>35423.98055555556</v>
      </c>
      <c r="D714" s="5">
        <v>3268332.0</v>
      </c>
    </row>
    <row r="715">
      <c r="A715" s="2" t="s">
        <v>4686</v>
      </c>
      <c r="B715" s="3"/>
      <c r="C715" s="4">
        <v>35423.98055555556</v>
      </c>
      <c r="D715" s="5">
        <v>1251901.0</v>
      </c>
    </row>
    <row r="716">
      <c r="A716" s="2" t="s">
        <v>4687</v>
      </c>
      <c r="B716" s="3"/>
      <c r="C716" s="4">
        <v>35423.98055555556</v>
      </c>
      <c r="D716" s="5">
        <v>3787548.0</v>
      </c>
    </row>
    <row r="717">
      <c r="A717" s="2" t="s">
        <v>4688</v>
      </c>
      <c r="B717" s="3"/>
      <c r="C717" s="4">
        <v>35423.98055555556</v>
      </c>
      <c r="D717" s="5">
        <v>553384.0</v>
      </c>
    </row>
    <row r="718">
      <c r="A718" s="2" t="s">
        <v>4689</v>
      </c>
      <c r="B718" s="3"/>
      <c r="C718" s="4">
        <v>35423.98055555556</v>
      </c>
      <c r="D718" s="5">
        <v>2131805.0</v>
      </c>
    </row>
    <row r="719">
      <c r="A719" s="2" t="s">
        <v>4690</v>
      </c>
      <c r="B719" s="3"/>
      <c r="C719" s="4">
        <v>35423.98055555556</v>
      </c>
      <c r="D719" s="5">
        <v>2173747.0</v>
      </c>
    </row>
    <row r="720">
      <c r="A720" s="2" t="s">
        <v>4691</v>
      </c>
      <c r="B720" s="3"/>
      <c r="C720" s="4">
        <v>35423.98055555556</v>
      </c>
      <c r="D720" s="5">
        <v>2161871.0</v>
      </c>
    </row>
    <row r="721">
      <c r="A721" s="2" t="s">
        <v>4692</v>
      </c>
      <c r="B721" s="3"/>
      <c r="C721" s="4">
        <v>35423.98055555556</v>
      </c>
      <c r="D721" s="5">
        <v>4333568.0</v>
      </c>
    </row>
    <row r="722">
      <c r="A722" s="2" t="s">
        <v>4693</v>
      </c>
      <c r="B722" s="3"/>
      <c r="C722" s="4">
        <v>35423.98055555556</v>
      </c>
      <c r="D722" s="5">
        <v>809188.0</v>
      </c>
    </row>
    <row r="723">
      <c r="A723" s="2" t="s">
        <v>4694</v>
      </c>
      <c r="B723" s="3"/>
      <c r="C723" s="4">
        <v>35423.98055555556</v>
      </c>
      <c r="D723" s="5">
        <v>820543.0</v>
      </c>
    </row>
    <row r="724">
      <c r="A724" s="2" t="s">
        <v>4695</v>
      </c>
      <c r="B724" s="3"/>
      <c r="C724" s="4">
        <v>35423.98055555556</v>
      </c>
      <c r="D724" s="5">
        <v>1286684.0</v>
      </c>
    </row>
    <row r="725">
      <c r="A725" s="2" t="s">
        <v>4696</v>
      </c>
      <c r="B725" s="3"/>
      <c r="C725" s="4">
        <v>35423.98055555556</v>
      </c>
      <c r="D725" s="5">
        <v>1286675.0</v>
      </c>
    </row>
    <row r="726">
      <c r="A726" s="2" t="s">
        <v>4697</v>
      </c>
      <c r="B726" s="3"/>
      <c r="C726" s="4">
        <v>35423.98055555556</v>
      </c>
      <c r="D726" s="5">
        <v>2271539.0</v>
      </c>
    </row>
    <row r="727">
      <c r="A727" s="2" t="s">
        <v>4698</v>
      </c>
      <c r="B727" s="3"/>
      <c r="C727" s="4">
        <v>35423.98055555556</v>
      </c>
      <c r="D727" s="5">
        <v>3654077.0</v>
      </c>
    </row>
    <row r="728">
      <c r="A728" s="2" t="s">
        <v>4699</v>
      </c>
      <c r="B728" s="3"/>
      <c r="C728" s="4">
        <v>35423.98055555556</v>
      </c>
      <c r="D728" s="5">
        <v>3653969.0</v>
      </c>
    </row>
    <row r="729">
      <c r="A729" s="2" t="s">
        <v>4700</v>
      </c>
      <c r="B729" s="3"/>
      <c r="C729" s="4">
        <v>35423.98055555556</v>
      </c>
      <c r="D729" s="5">
        <v>2592806.0</v>
      </c>
    </row>
    <row r="730">
      <c r="A730" s="2" t="s">
        <v>4701</v>
      </c>
      <c r="B730" s="3"/>
      <c r="C730" s="4">
        <v>35423.98055555556</v>
      </c>
      <c r="D730" s="5">
        <v>6944324.0</v>
      </c>
    </row>
    <row r="731">
      <c r="A731" s="2" t="s">
        <v>4702</v>
      </c>
      <c r="B731" s="3"/>
      <c r="C731" s="4">
        <v>35423.98055555556</v>
      </c>
      <c r="D731" s="5">
        <v>1808522.0</v>
      </c>
    </row>
    <row r="732">
      <c r="A732" s="2" t="s">
        <v>4703</v>
      </c>
      <c r="B732" s="3"/>
      <c r="C732" s="4">
        <v>35423.98055555556</v>
      </c>
      <c r="D732" s="5">
        <v>1853724.0</v>
      </c>
    </row>
    <row r="733">
      <c r="A733" s="2" t="s">
        <v>4704</v>
      </c>
      <c r="B733" s="3"/>
      <c r="C733" s="4">
        <v>35423.98055555556</v>
      </c>
      <c r="D733" s="5">
        <v>1586215.0</v>
      </c>
    </row>
    <row r="734">
      <c r="A734" s="2" t="s">
        <v>4705</v>
      </c>
      <c r="B734" s="3"/>
      <c r="C734" s="4">
        <v>35423.98055555556</v>
      </c>
      <c r="D734" s="5">
        <v>1589068.0</v>
      </c>
    </row>
    <row r="735">
      <c r="A735" s="2" t="s">
        <v>4706</v>
      </c>
      <c r="B735" s="3"/>
      <c r="C735" s="4">
        <v>35423.98055555556</v>
      </c>
      <c r="D735" s="5">
        <v>207390.0</v>
      </c>
    </row>
    <row r="736">
      <c r="A736" s="2" t="s">
        <v>4707</v>
      </c>
      <c r="B736" s="3"/>
      <c r="C736" s="4">
        <v>35423.98055555556</v>
      </c>
      <c r="D736" s="5">
        <v>5648726.0</v>
      </c>
    </row>
    <row r="737">
      <c r="A737" s="2" t="s">
        <v>4708</v>
      </c>
      <c r="B737" s="3"/>
      <c r="C737" s="4">
        <v>35423.98055555556</v>
      </c>
      <c r="D737" s="5">
        <v>5584737.0</v>
      </c>
    </row>
    <row r="738">
      <c r="A738" s="2" t="s">
        <v>4709</v>
      </c>
      <c r="B738" s="3"/>
      <c r="C738" s="4">
        <v>35423.98055555556</v>
      </c>
      <c r="D738" s="5">
        <v>1608276.0</v>
      </c>
    </row>
    <row r="739">
      <c r="A739" s="2" t="s">
        <v>4710</v>
      </c>
      <c r="B739" s="3"/>
      <c r="C739" s="4">
        <v>35423.98055555556</v>
      </c>
      <c r="D739" s="5">
        <v>1608193.0</v>
      </c>
    </row>
    <row r="740">
      <c r="A740" s="2" t="s">
        <v>4711</v>
      </c>
      <c r="B740" s="3"/>
      <c r="C740" s="4">
        <v>35423.98055555556</v>
      </c>
      <c r="D740" s="5">
        <v>1102118.0</v>
      </c>
    </row>
    <row r="741">
      <c r="A741" s="2" t="s">
        <v>4712</v>
      </c>
      <c r="B741" s="3"/>
      <c r="C741" s="4">
        <v>35423.98055555556</v>
      </c>
      <c r="D741" s="5">
        <v>1123954.0</v>
      </c>
    </row>
    <row r="742">
      <c r="A742" s="2" t="s">
        <v>4713</v>
      </c>
      <c r="B742" s="3"/>
      <c r="C742" s="4">
        <v>35423.98055555556</v>
      </c>
      <c r="D742" s="5">
        <v>1121700.0</v>
      </c>
    </row>
    <row r="743">
      <c r="A743" s="2" t="s">
        <v>4714</v>
      </c>
      <c r="B743" s="3"/>
      <c r="C743" s="4">
        <v>35423.98055555556</v>
      </c>
      <c r="D743" s="5">
        <v>3570741.0</v>
      </c>
    </row>
    <row r="744">
      <c r="A744" s="2" t="s">
        <v>4715</v>
      </c>
      <c r="B744" s="3"/>
      <c r="C744" s="4">
        <v>35423.98055555556</v>
      </c>
      <c r="D744" s="5">
        <v>6296898.0</v>
      </c>
    </row>
    <row r="745">
      <c r="A745" s="2" t="s">
        <v>4716</v>
      </c>
      <c r="B745" s="3"/>
      <c r="C745" s="4">
        <v>35423.98055555556</v>
      </c>
      <c r="D745" s="5">
        <v>6296810.0</v>
      </c>
    </row>
    <row r="746">
      <c r="A746" s="2" t="s">
        <v>4717</v>
      </c>
      <c r="B746" s="3"/>
      <c r="C746" s="4">
        <v>35423.98055555556</v>
      </c>
      <c r="D746" s="5">
        <v>7128498.0</v>
      </c>
    </row>
    <row r="747">
      <c r="A747" s="2" t="s">
        <v>4718</v>
      </c>
      <c r="B747" s="3"/>
      <c r="C747" s="4">
        <v>35423.98055555556</v>
      </c>
      <c r="D747" s="5">
        <v>7128160.0</v>
      </c>
    </row>
    <row r="748">
      <c r="A748" s="2" t="s">
        <v>4719</v>
      </c>
      <c r="B748" s="3"/>
      <c r="C748" s="4">
        <v>35423.98055555556</v>
      </c>
      <c r="D748" s="5">
        <v>7127935.0</v>
      </c>
    </row>
    <row r="749">
      <c r="A749" s="2" t="s">
        <v>4720</v>
      </c>
      <c r="B749" s="3"/>
      <c r="C749" s="4">
        <v>35423.98055555556</v>
      </c>
      <c r="D749" s="5">
        <v>2698423.0</v>
      </c>
    </row>
    <row r="750">
      <c r="A750" s="2" t="s">
        <v>4721</v>
      </c>
      <c r="B750" s="3"/>
      <c r="C750" s="4">
        <v>35423.98055555556</v>
      </c>
      <c r="D750" s="5">
        <v>2294753.0</v>
      </c>
    </row>
    <row r="751">
      <c r="A751" s="2" t="s">
        <v>4722</v>
      </c>
      <c r="B751" s="3"/>
      <c r="C751" s="4">
        <v>35423.98055555556</v>
      </c>
      <c r="D751" s="5">
        <v>1.2535538E7</v>
      </c>
    </row>
    <row r="752">
      <c r="A752" s="2" t="s">
        <v>4723</v>
      </c>
      <c r="B752" s="3"/>
      <c r="C752" s="4">
        <v>35423.98055555556</v>
      </c>
      <c r="D752" s="5">
        <v>3120900.0</v>
      </c>
    </row>
    <row r="753">
      <c r="A753" s="2" t="s">
        <v>4724</v>
      </c>
      <c r="B753" s="3"/>
      <c r="C753" s="4">
        <v>35423.98055555556</v>
      </c>
      <c r="D753" s="5">
        <v>3120846.0</v>
      </c>
    </row>
    <row r="754">
      <c r="A754" s="2" t="s">
        <v>4725</v>
      </c>
      <c r="B754" s="3"/>
      <c r="C754" s="4">
        <v>35423.98055555556</v>
      </c>
      <c r="D754" s="5">
        <v>1413632.0</v>
      </c>
    </row>
    <row r="755">
      <c r="A755" s="2" t="s">
        <v>4726</v>
      </c>
      <c r="B755" s="3"/>
      <c r="C755" s="4">
        <v>35423.98055555556</v>
      </c>
      <c r="D755" s="5">
        <v>1413380.0</v>
      </c>
    </row>
    <row r="756">
      <c r="A756" s="2" t="s">
        <v>4727</v>
      </c>
      <c r="B756" s="3"/>
      <c r="C756" s="4">
        <v>35423.98055555556</v>
      </c>
      <c r="D756" s="5">
        <v>1412854.0</v>
      </c>
    </row>
    <row r="757">
      <c r="A757" s="2" t="s">
        <v>4728</v>
      </c>
      <c r="B757" s="3"/>
      <c r="C757" s="4">
        <v>35423.98055555556</v>
      </c>
      <c r="D757" s="5">
        <v>5385015.0</v>
      </c>
    </row>
    <row r="758">
      <c r="A758" s="2" t="s">
        <v>4729</v>
      </c>
      <c r="B758" s="3"/>
      <c r="C758" s="4">
        <v>35423.98055555556</v>
      </c>
      <c r="D758" s="5">
        <v>2097004.0</v>
      </c>
    </row>
    <row r="759">
      <c r="A759" s="2" t="s">
        <v>4730</v>
      </c>
      <c r="B759" s="3"/>
      <c r="C759" s="4">
        <v>35423.98055555556</v>
      </c>
      <c r="D759" s="5">
        <v>2642942.0</v>
      </c>
    </row>
    <row r="760">
      <c r="A760" s="2" t="s">
        <v>4731</v>
      </c>
      <c r="B760" s="3"/>
      <c r="C760" s="4">
        <v>35423.98055555556</v>
      </c>
      <c r="D760" s="5">
        <v>7036472.0</v>
      </c>
    </row>
    <row r="761">
      <c r="A761" s="2" t="s">
        <v>4732</v>
      </c>
      <c r="B761" s="3"/>
      <c r="C761" s="4">
        <v>35423.98055555556</v>
      </c>
      <c r="D761" s="5">
        <v>1.0566171E7</v>
      </c>
    </row>
    <row r="762">
      <c r="A762" s="2" t="s">
        <v>4733</v>
      </c>
      <c r="B762" s="3"/>
      <c r="C762" s="4">
        <v>35423.98055555556</v>
      </c>
      <c r="D762" s="5">
        <v>1276408.0</v>
      </c>
    </row>
    <row r="763">
      <c r="A763" s="2" t="s">
        <v>4734</v>
      </c>
      <c r="B763" s="3"/>
      <c r="C763" s="4">
        <v>35423.98055555556</v>
      </c>
      <c r="D763" s="5">
        <v>1277228.0</v>
      </c>
    </row>
    <row r="764">
      <c r="A764" s="2" t="s">
        <v>4735</v>
      </c>
      <c r="B764" s="3"/>
      <c r="C764" s="4">
        <v>35423.98055555556</v>
      </c>
      <c r="D764" s="5">
        <v>1228783.0</v>
      </c>
    </row>
    <row r="765">
      <c r="A765" s="2" t="s">
        <v>4736</v>
      </c>
      <c r="B765" s="3"/>
      <c r="C765" s="4">
        <v>35423.98055555556</v>
      </c>
      <c r="D765" s="5">
        <v>1505826.0</v>
      </c>
    </row>
    <row r="766">
      <c r="A766" s="2" t="s">
        <v>4737</v>
      </c>
      <c r="B766" s="3"/>
      <c r="C766" s="4">
        <v>35423.98055555556</v>
      </c>
      <c r="D766" s="5">
        <v>1547610.0</v>
      </c>
    </row>
    <row r="767">
      <c r="A767" s="2" t="s">
        <v>4738</v>
      </c>
      <c r="B767" s="3"/>
      <c r="C767" s="4">
        <v>35423.98055555556</v>
      </c>
      <c r="D767" s="5">
        <v>7200200.0</v>
      </c>
    </row>
    <row r="768">
      <c r="A768" s="2" t="s">
        <v>4739</v>
      </c>
      <c r="B768" s="3"/>
      <c r="C768" s="4">
        <v>35423.98055555556</v>
      </c>
      <c r="D768" s="5">
        <v>6036732.0</v>
      </c>
    </row>
    <row r="769">
      <c r="A769" s="2" t="s">
        <v>4740</v>
      </c>
      <c r="B769" s="3"/>
      <c r="C769" s="4">
        <v>35423.98055555556</v>
      </c>
      <c r="D769" s="5">
        <v>5882658.0</v>
      </c>
    </row>
    <row r="770">
      <c r="A770" s="2" t="s">
        <v>4741</v>
      </c>
      <c r="B770" s="3"/>
      <c r="C770" s="4">
        <v>35423.98055555556</v>
      </c>
      <c r="D770" s="5">
        <v>6036723.0</v>
      </c>
    </row>
    <row r="771">
      <c r="A771" s="2" t="s">
        <v>4742</v>
      </c>
      <c r="B771" s="3"/>
      <c r="C771" s="4">
        <v>35423.98055555556</v>
      </c>
      <c r="D771" s="5">
        <v>2604856.0</v>
      </c>
    </row>
    <row r="772">
      <c r="A772" s="2" t="s">
        <v>4743</v>
      </c>
      <c r="B772" s="3"/>
      <c r="C772" s="4">
        <v>35423.98055555556</v>
      </c>
      <c r="D772" s="5">
        <v>1060879.0</v>
      </c>
    </row>
    <row r="773">
      <c r="A773" s="2" t="s">
        <v>4744</v>
      </c>
      <c r="B773" s="3"/>
      <c r="C773" s="4">
        <v>35423.98055555556</v>
      </c>
      <c r="D773" s="5">
        <v>4437961.0</v>
      </c>
    </row>
    <row r="774">
      <c r="A774" s="2" t="s">
        <v>4745</v>
      </c>
      <c r="B774" s="3"/>
      <c r="C774" s="4">
        <v>35423.98055555556</v>
      </c>
      <c r="D774" s="5">
        <v>2.5040135E7</v>
      </c>
    </row>
    <row r="775">
      <c r="A775" s="2" t="s">
        <v>4746</v>
      </c>
      <c r="B775" s="3"/>
      <c r="C775" s="4">
        <v>35423.98055555556</v>
      </c>
      <c r="D775" s="5">
        <v>2568810.0</v>
      </c>
    </row>
    <row r="776">
      <c r="A776" s="2" t="s">
        <v>4747</v>
      </c>
      <c r="B776" s="3"/>
      <c r="C776" s="4">
        <v>35423.98055555556</v>
      </c>
      <c r="D776" s="5">
        <v>1.807322E7</v>
      </c>
    </row>
    <row r="777">
      <c r="A777" s="2" t="s">
        <v>4748</v>
      </c>
      <c r="B777" s="3"/>
      <c r="C777" s="4">
        <v>35423.98055555556</v>
      </c>
      <c r="D777" s="5">
        <v>3140257.0</v>
      </c>
    </row>
    <row r="778">
      <c r="A778" s="2" t="s">
        <v>4749</v>
      </c>
      <c r="B778" s="3"/>
      <c r="C778" s="4">
        <v>35423.98055555556</v>
      </c>
      <c r="D778" s="5">
        <v>3141581.0</v>
      </c>
    </row>
    <row r="779">
      <c r="A779" s="2" t="s">
        <v>4750</v>
      </c>
      <c r="B779" s="3"/>
      <c r="C779" s="4">
        <v>35423.98055555556</v>
      </c>
      <c r="D779" s="5">
        <v>3669989.0</v>
      </c>
    </row>
    <row r="780">
      <c r="A780" s="2" t="s">
        <v>4751</v>
      </c>
      <c r="B780" s="3"/>
      <c r="C780" s="4">
        <v>35423.98055555556</v>
      </c>
      <c r="D780" s="5">
        <v>3595517.0</v>
      </c>
    </row>
    <row r="781">
      <c r="A781" s="2" t="s">
        <v>4752</v>
      </c>
      <c r="B781" s="3"/>
      <c r="C781" s="4">
        <v>35423.98055555556</v>
      </c>
      <c r="D781" s="5">
        <v>3225428.0</v>
      </c>
    </row>
    <row r="782">
      <c r="A782" s="2" t="s">
        <v>4753</v>
      </c>
      <c r="B782" s="3"/>
      <c r="C782" s="4">
        <v>35423.98055555556</v>
      </c>
      <c r="D782" s="5">
        <v>3237163.0</v>
      </c>
    </row>
    <row r="783">
      <c r="A783" s="2" t="s">
        <v>4754</v>
      </c>
      <c r="B783" s="3"/>
      <c r="C783" s="4">
        <v>35423.98055555556</v>
      </c>
      <c r="D783" s="5">
        <v>8136874.0</v>
      </c>
    </row>
    <row r="784">
      <c r="A784" s="2" t="s">
        <v>4755</v>
      </c>
      <c r="B784" s="3"/>
      <c r="C784" s="4">
        <v>35423.98055555556</v>
      </c>
      <c r="D784" s="5">
        <v>9493071.0</v>
      </c>
    </row>
    <row r="785">
      <c r="A785" s="2" t="s">
        <v>4756</v>
      </c>
      <c r="B785" s="3"/>
      <c r="C785" s="4">
        <v>35423.98055555556</v>
      </c>
      <c r="D785" s="5">
        <v>8875139.0</v>
      </c>
    </row>
    <row r="786">
      <c r="A786" s="2" t="s">
        <v>4757</v>
      </c>
      <c r="B786" s="3"/>
      <c r="C786" s="4">
        <v>35423.98055555556</v>
      </c>
      <c r="D786" s="5">
        <v>8562257.0</v>
      </c>
    </row>
    <row r="787">
      <c r="A787" s="2" t="s">
        <v>4758</v>
      </c>
      <c r="B787" s="3"/>
      <c r="C787" s="4">
        <v>35423.98055555556</v>
      </c>
      <c r="D787" s="5">
        <v>1.0804396E7</v>
      </c>
    </row>
    <row r="788">
      <c r="A788" s="2" t="s">
        <v>4759</v>
      </c>
      <c r="B788" s="3"/>
      <c r="C788" s="4">
        <v>35423.98055555556</v>
      </c>
      <c r="D788" s="5">
        <v>8111202.0</v>
      </c>
    </row>
    <row r="789">
      <c r="A789" s="2" t="s">
        <v>4760</v>
      </c>
      <c r="B789" s="3"/>
      <c r="C789" s="4">
        <v>35423.98055555556</v>
      </c>
      <c r="D789" s="5">
        <v>6906818.0</v>
      </c>
    </row>
    <row r="790">
      <c r="A790" s="2" t="s">
        <v>4761</v>
      </c>
      <c r="B790" s="3"/>
      <c r="C790" s="4">
        <v>35423.98055555556</v>
      </c>
      <c r="D790" s="5">
        <v>7025305.0</v>
      </c>
    </row>
    <row r="791">
      <c r="A791" s="2" t="s">
        <v>4762</v>
      </c>
      <c r="B791" s="3"/>
      <c r="C791" s="4">
        <v>35423.98055555556</v>
      </c>
      <c r="D791" s="5">
        <v>7031067.0</v>
      </c>
    </row>
    <row r="792">
      <c r="A792" s="2" t="s">
        <v>4763</v>
      </c>
      <c r="B792" s="3"/>
      <c r="C792" s="4">
        <v>35423.98055555556</v>
      </c>
      <c r="D792" s="5">
        <v>8143836.0</v>
      </c>
    </row>
    <row r="793">
      <c r="A793" s="2" t="s">
        <v>4764</v>
      </c>
      <c r="B793" s="3"/>
      <c r="C793" s="4">
        <v>35423.98055555556</v>
      </c>
      <c r="D793" s="5">
        <v>7796832.0</v>
      </c>
    </row>
    <row r="794">
      <c r="A794" s="2" t="s">
        <v>4765</v>
      </c>
      <c r="B794" s="3"/>
      <c r="C794" s="4">
        <v>35423.98055555556</v>
      </c>
      <c r="D794" s="5">
        <v>7910183.0</v>
      </c>
    </row>
    <row r="795">
      <c r="A795" s="2" t="s">
        <v>4766</v>
      </c>
      <c r="B795" s="3"/>
      <c r="C795" s="4">
        <v>35423.98055555556</v>
      </c>
      <c r="D795" s="5">
        <v>1.2561737E7</v>
      </c>
    </row>
    <row r="796">
      <c r="A796" s="2" t="s">
        <v>4767</v>
      </c>
      <c r="B796" s="3"/>
      <c r="C796" s="4">
        <v>35423.98055555556</v>
      </c>
      <c r="D796" s="5">
        <v>1.2138285E7</v>
      </c>
    </row>
    <row r="797">
      <c r="A797" s="2" t="s">
        <v>4768</v>
      </c>
      <c r="B797" s="3"/>
      <c r="C797" s="4">
        <v>35423.98055555556</v>
      </c>
      <c r="D797" s="5">
        <v>1.2136887E7</v>
      </c>
    </row>
    <row r="798">
      <c r="A798" s="2" t="s">
        <v>4769</v>
      </c>
      <c r="B798" s="3"/>
      <c r="C798" s="4">
        <v>35423.98055555556</v>
      </c>
      <c r="D798" s="5">
        <v>1.0411808E7</v>
      </c>
    </row>
    <row r="799">
      <c r="A799" s="2" t="s">
        <v>4770</v>
      </c>
      <c r="B799" s="3"/>
      <c r="C799" s="4">
        <v>35423.98055555556</v>
      </c>
      <c r="D799" s="5">
        <v>1.0348521E7</v>
      </c>
    </row>
    <row r="800">
      <c r="A800" s="2" t="s">
        <v>4771</v>
      </c>
      <c r="B800" s="3"/>
      <c r="C800" s="4">
        <v>35423.98055555556</v>
      </c>
      <c r="D800" s="5">
        <v>3228098.0</v>
      </c>
    </row>
    <row r="801">
      <c r="A801" s="2" t="s">
        <v>4772</v>
      </c>
      <c r="B801" s="3"/>
      <c r="C801" s="4">
        <v>35423.98055555556</v>
      </c>
      <c r="D801" s="5">
        <v>79189.0</v>
      </c>
    </row>
    <row r="802">
      <c r="A802" s="2" t="s">
        <v>4773</v>
      </c>
      <c r="B802" s="3"/>
      <c r="C802" s="4">
        <v>35423.98055555556</v>
      </c>
      <c r="D802" s="5">
        <v>41284.0</v>
      </c>
    </row>
    <row r="803">
      <c r="A803" s="2" t="s">
        <v>4774</v>
      </c>
      <c r="B803" s="3"/>
      <c r="C803" s="4">
        <v>35423.98055555556</v>
      </c>
      <c r="D803" s="5">
        <v>3642098.0</v>
      </c>
    </row>
    <row r="804">
      <c r="A804" s="2" t="s">
        <v>4775</v>
      </c>
      <c r="B804" s="3"/>
      <c r="C804" s="4">
        <v>35423.98055555556</v>
      </c>
      <c r="D804" s="5">
        <v>3273337.0</v>
      </c>
    </row>
    <row r="805">
      <c r="A805" s="2" t="s">
        <v>4776</v>
      </c>
      <c r="B805" s="3"/>
      <c r="C805" s="4">
        <v>35423.98055555556</v>
      </c>
      <c r="D805" s="5">
        <v>3277980.0</v>
      </c>
    </row>
    <row r="806">
      <c r="A806" s="2" t="s">
        <v>4777</v>
      </c>
      <c r="B806" s="3"/>
      <c r="C806" s="4">
        <v>35423.98055555556</v>
      </c>
      <c r="D806" s="5">
        <v>3273331.0</v>
      </c>
    </row>
    <row r="807">
      <c r="A807" s="2" t="s">
        <v>4778</v>
      </c>
      <c r="B807" s="3"/>
      <c r="C807" s="4">
        <v>35423.98055555556</v>
      </c>
      <c r="D807" s="5">
        <v>2855229.0</v>
      </c>
    </row>
    <row r="808">
      <c r="A808" s="2" t="s">
        <v>4779</v>
      </c>
      <c r="B808" s="3"/>
      <c r="C808" s="4">
        <v>35423.98055555556</v>
      </c>
      <c r="D808" s="5">
        <v>2852121.0</v>
      </c>
    </row>
    <row r="809">
      <c r="A809" s="2" t="s">
        <v>4780</v>
      </c>
      <c r="B809" s="3"/>
      <c r="C809" s="4">
        <v>35423.98055555556</v>
      </c>
      <c r="D809" s="5">
        <v>4622754.0</v>
      </c>
    </row>
    <row r="810">
      <c r="A810" s="2" t="s">
        <v>4781</v>
      </c>
      <c r="B810" s="3"/>
      <c r="C810" s="4">
        <v>35423.98055555556</v>
      </c>
      <c r="D810" s="5">
        <v>3828830.0</v>
      </c>
    </row>
    <row r="811">
      <c r="A811" s="2" t="s">
        <v>4782</v>
      </c>
      <c r="B811" s="3"/>
      <c r="C811" s="4">
        <v>35423.98055555556</v>
      </c>
      <c r="D811" s="5">
        <v>4624030.0</v>
      </c>
    </row>
    <row r="812">
      <c r="A812" s="2" t="s">
        <v>4783</v>
      </c>
      <c r="B812" s="3"/>
      <c r="C812" s="4">
        <v>35423.98055555556</v>
      </c>
      <c r="D812" s="5">
        <v>3829235.0</v>
      </c>
    </row>
    <row r="813">
      <c r="A813" s="2" t="s">
        <v>4784</v>
      </c>
      <c r="B813" s="3"/>
      <c r="C813" s="4">
        <v>35423.98055555556</v>
      </c>
      <c r="D813" s="5">
        <v>3349847.0</v>
      </c>
    </row>
    <row r="814">
      <c r="A814" s="2" t="s">
        <v>4785</v>
      </c>
      <c r="B814" s="3"/>
      <c r="C814" s="4">
        <v>35423.98055555556</v>
      </c>
      <c r="D814" s="5">
        <v>3191692.0</v>
      </c>
    </row>
    <row r="815">
      <c r="A815" s="2" t="s">
        <v>4786</v>
      </c>
      <c r="B815" s="3"/>
      <c r="C815" s="4">
        <v>35423.98055555556</v>
      </c>
      <c r="D815" s="5">
        <v>3195913.0</v>
      </c>
    </row>
    <row r="816">
      <c r="A816" s="2" t="s">
        <v>4787</v>
      </c>
      <c r="B816" s="3"/>
      <c r="C816" s="4">
        <v>35423.98055555556</v>
      </c>
      <c r="D816" s="5">
        <v>4279719.0</v>
      </c>
    </row>
    <row r="817">
      <c r="A817" s="2" t="s">
        <v>4788</v>
      </c>
      <c r="B817" s="3"/>
      <c r="C817" s="4">
        <v>35423.98055555556</v>
      </c>
      <c r="D817" s="5">
        <v>3967683.0</v>
      </c>
    </row>
    <row r="818">
      <c r="A818" s="2" t="s">
        <v>4789</v>
      </c>
      <c r="B818" s="3"/>
      <c r="C818" s="4">
        <v>35423.98055555556</v>
      </c>
      <c r="D818" s="5">
        <v>3311481.0</v>
      </c>
    </row>
    <row r="819">
      <c r="A819" s="2" t="s">
        <v>4790</v>
      </c>
      <c r="B819" s="3"/>
      <c r="C819" s="4">
        <v>35423.98055555556</v>
      </c>
      <c r="D819" s="5">
        <v>3311853.0</v>
      </c>
    </row>
    <row r="820">
      <c r="A820" s="2" t="s">
        <v>4791</v>
      </c>
      <c r="B820" s="3"/>
      <c r="C820" s="4">
        <v>35423.98055555556</v>
      </c>
      <c r="D820" s="5">
        <v>5329258.0</v>
      </c>
    </row>
    <row r="821">
      <c r="A821" s="2" t="s">
        <v>4792</v>
      </c>
      <c r="B821" s="3"/>
      <c r="C821" s="4">
        <v>35423.98055555556</v>
      </c>
      <c r="D821" s="5">
        <v>4091460.0</v>
      </c>
    </row>
    <row r="822">
      <c r="A822" s="2" t="s">
        <v>4793</v>
      </c>
      <c r="B822" s="3"/>
      <c r="C822" s="4">
        <v>35423.98055555556</v>
      </c>
      <c r="D822" s="5">
        <v>4278633.0</v>
      </c>
    </row>
    <row r="823">
      <c r="A823" s="2" t="s">
        <v>4794</v>
      </c>
      <c r="B823" s="3"/>
      <c r="C823" s="4">
        <v>35423.98055555556</v>
      </c>
      <c r="D823" s="5">
        <v>4277241.0</v>
      </c>
    </row>
    <row r="824">
      <c r="A824" s="2" t="s">
        <v>4795</v>
      </c>
      <c r="B824" s="3"/>
      <c r="C824" s="4">
        <v>35423.98055555556</v>
      </c>
      <c r="D824" s="5">
        <v>4284454.0</v>
      </c>
    </row>
    <row r="825">
      <c r="A825" s="2" t="s">
        <v>4796</v>
      </c>
      <c r="B825" s="3"/>
      <c r="C825" s="4">
        <v>35423.98055555556</v>
      </c>
      <c r="D825" s="5">
        <v>6097691.0</v>
      </c>
    </row>
    <row r="826">
      <c r="A826" s="2" t="s">
        <v>4797</v>
      </c>
      <c r="B826" s="3"/>
      <c r="C826" s="4">
        <v>35423.98055555556</v>
      </c>
      <c r="D826" s="5">
        <v>5674129.0</v>
      </c>
    </row>
    <row r="827">
      <c r="A827" s="2" t="s">
        <v>4798</v>
      </c>
      <c r="B827" s="3"/>
      <c r="C827" s="4">
        <v>35423.98055555556</v>
      </c>
      <c r="D827" s="5">
        <v>5642914.0</v>
      </c>
    </row>
    <row r="828">
      <c r="A828" s="2" t="s">
        <v>4799</v>
      </c>
      <c r="B828" s="3"/>
      <c r="C828" s="4">
        <v>35423.98055555556</v>
      </c>
      <c r="D828" s="5">
        <v>6318885.0</v>
      </c>
    </row>
    <row r="829">
      <c r="A829" s="2" t="s">
        <v>4800</v>
      </c>
      <c r="B829" s="3"/>
      <c r="C829" s="4">
        <v>35423.98055555556</v>
      </c>
      <c r="D829" s="5">
        <v>6253134.0</v>
      </c>
    </row>
    <row r="830">
      <c r="A830" s="2" t="s">
        <v>4801</v>
      </c>
      <c r="B830" s="3"/>
      <c r="C830" s="4">
        <v>35423.98055555556</v>
      </c>
      <c r="D830" s="5">
        <v>1.1918636E7</v>
      </c>
    </row>
    <row r="831">
      <c r="A831" s="2" t="s">
        <v>4802</v>
      </c>
      <c r="B831" s="3"/>
      <c r="C831" s="4">
        <v>35423.98055555556</v>
      </c>
      <c r="D831" s="5">
        <v>1.1663385E7</v>
      </c>
    </row>
    <row r="832">
      <c r="A832" s="2" t="s">
        <v>4803</v>
      </c>
      <c r="B832" s="3"/>
      <c r="C832" s="4">
        <v>35423.98055555556</v>
      </c>
      <c r="D832" s="5">
        <v>1.1805789E7</v>
      </c>
    </row>
    <row r="833">
      <c r="A833" s="2" t="s">
        <v>4804</v>
      </c>
      <c r="B833" s="3"/>
      <c r="C833" s="4">
        <v>35423.98055555556</v>
      </c>
      <c r="D833" s="5">
        <v>25991.0</v>
      </c>
    </row>
    <row r="834">
      <c r="A834" s="2" t="s">
        <v>4805</v>
      </c>
      <c r="B834" s="3"/>
      <c r="C834" s="4">
        <v>35423.98055555556</v>
      </c>
      <c r="D834" s="5">
        <v>3148694.0</v>
      </c>
    </row>
    <row r="835">
      <c r="A835" s="2" t="s">
        <v>4806</v>
      </c>
      <c r="B835" s="3"/>
      <c r="C835" s="4">
        <v>35423.98055555556</v>
      </c>
      <c r="D835" s="5">
        <v>8799330.0</v>
      </c>
    </row>
    <row r="836">
      <c r="A836" s="2" t="s">
        <v>4807</v>
      </c>
      <c r="B836" s="3"/>
      <c r="C836" s="4">
        <v>35423.98055555556</v>
      </c>
      <c r="D836" s="5">
        <v>8799324.0</v>
      </c>
    </row>
    <row r="837">
      <c r="A837" s="2" t="s">
        <v>4808</v>
      </c>
      <c r="B837" s="3"/>
      <c r="C837" s="4">
        <v>35423.98055555556</v>
      </c>
      <c r="D837" s="5">
        <v>1840068.0</v>
      </c>
    </row>
    <row r="838">
      <c r="A838" s="2" t="s">
        <v>4809</v>
      </c>
      <c r="B838" s="3"/>
      <c r="C838" s="4">
        <v>35423.98055555556</v>
      </c>
      <c r="D838" s="5">
        <v>2679495.0</v>
      </c>
    </row>
    <row r="839">
      <c r="A839" s="2" t="s">
        <v>4810</v>
      </c>
      <c r="B839" s="3"/>
      <c r="C839" s="4">
        <v>35423.98055555556</v>
      </c>
      <c r="D839" s="5">
        <v>2034779.0</v>
      </c>
    </row>
    <row r="840">
      <c r="A840" s="2" t="s">
        <v>4811</v>
      </c>
      <c r="B840" s="3"/>
      <c r="C840" s="4">
        <v>35423.98055555556</v>
      </c>
      <c r="D840" s="5">
        <v>2626795.0</v>
      </c>
    </row>
    <row r="841">
      <c r="A841" s="2" t="s">
        <v>4812</v>
      </c>
      <c r="B841" s="3"/>
      <c r="C841" s="4">
        <v>35423.98055555556</v>
      </c>
      <c r="D841" s="5">
        <v>2703517.0</v>
      </c>
    </row>
    <row r="842">
      <c r="A842" s="2" t="s">
        <v>4813</v>
      </c>
      <c r="B842" s="3"/>
      <c r="C842" s="4">
        <v>35423.98055555556</v>
      </c>
      <c r="D842" s="5">
        <v>2589869.0</v>
      </c>
    </row>
    <row r="843">
      <c r="A843" s="2" t="s">
        <v>4814</v>
      </c>
      <c r="B843" s="3"/>
      <c r="C843" s="4">
        <v>35423.98055555556</v>
      </c>
      <c r="D843" s="5">
        <v>2606995.0</v>
      </c>
    </row>
    <row r="844">
      <c r="A844" s="2" t="s">
        <v>4815</v>
      </c>
      <c r="B844" s="3"/>
      <c r="C844" s="4">
        <v>35423.98055555556</v>
      </c>
      <c r="D844" s="5">
        <v>5363559.0</v>
      </c>
    </row>
    <row r="845">
      <c r="A845" s="2" t="s">
        <v>4816</v>
      </c>
      <c r="B845" s="3"/>
      <c r="C845" s="4">
        <v>35423.98055555556</v>
      </c>
      <c r="D845" s="5">
        <v>1866431.0</v>
      </c>
    </row>
    <row r="846">
      <c r="A846" s="2" t="s">
        <v>4817</v>
      </c>
      <c r="B846" s="3"/>
      <c r="C846" s="4">
        <v>35423.98055555556</v>
      </c>
      <c r="D846" s="5">
        <v>1864757.0</v>
      </c>
    </row>
    <row r="847">
      <c r="A847" s="2" t="s">
        <v>4818</v>
      </c>
      <c r="B847" s="3"/>
      <c r="C847" s="4">
        <v>35423.98055555556</v>
      </c>
      <c r="D847" s="5">
        <v>3459343.0</v>
      </c>
    </row>
    <row r="848">
      <c r="A848" s="2" t="s">
        <v>4819</v>
      </c>
      <c r="B848" s="3"/>
      <c r="C848" s="4">
        <v>35423.98055555556</v>
      </c>
      <c r="D848" s="5">
        <v>4511006.0</v>
      </c>
    </row>
    <row r="849">
      <c r="A849" s="2" t="s">
        <v>4820</v>
      </c>
      <c r="B849" s="3"/>
      <c r="C849" s="4">
        <v>35423.98055555556</v>
      </c>
      <c r="D849" s="5">
        <v>5571615.0</v>
      </c>
    </row>
    <row r="850">
      <c r="A850" s="2" t="s">
        <v>4821</v>
      </c>
      <c r="B850" s="3"/>
      <c r="C850" s="4">
        <v>35423.98055555556</v>
      </c>
      <c r="D850" s="5">
        <v>5220299.0</v>
      </c>
    </row>
    <row r="851">
      <c r="A851" s="2" t="s">
        <v>4822</v>
      </c>
      <c r="B851" s="3"/>
      <c r="C851" s="4">
        <v>35423.98055555556</v>
      </c>
      <c r="D851" s="5">
        <v>8577645.0</v>
      </c>
    </row>
    <row r="852">
      <c r="A852" s="2" t="s">
        <v>4823</v>
      </c>
      <c r="B852" s="3"/>
      <c r="C852" s="4">
        <v>35423.98055555556</v>
      </c>
      <c r="D852" s="5">
        <v>9430874.0</v>
      </c>
    </row>
    <row r="853">
      <c r="A853" s="2" t="s">
        <v>4824</v>
      </c>
      <c r="B853" s="3"/>
      <c r="C853" s="4">
        <v>35423.98055555556</v>
      </c>
      <c r="D853" s="5">
        <v>3777257.0</v>
      </c>
    </row>
    <row r="854">
      <c r="A854" s="2" t="s">
        <v>4825</v>
      </c>
      <c r="B854" s="3"/>
      <c r="C854" s="4">
        <v>35423.98055555556</v>
      </c>
      <c r="D854" s="5">
        <v>3777045.0</v>
      </c>
    </row>
    <row r="855">
      <c r="A855" s="2" t="s">
        <v>4826</v>
      </c>
      <c r="B855" s="3"/>
      <c r="C855" s="4">
        <v>35423.98055555556</v>
      </c>
      <c r="D855" s="5">
        <v>2652869.0</v>
      </c>
    </row>
    <row r="856">
      <c r="A856" s="2" t="s">
        <v>4827</v>
      </c>
      <c r="B856" s="3"/>
      <c r="C856" s="4">
        <v>35423.98055555556</v>
      </c>
      <c r="D856" s="5">
        <v>1996060.0</v>
      </c>
    </row>
    <row r="857">
      <c r="A857" s="2" t="s">
        <v>4828</v>
      </c>
      <c r="B857" s="3"/>
      <c r="C857" s="4">
        <v>35423.98055555556</v>
      </c>
      <c r="D857" s="5">
        <v>1398412.0</v>
      </c>
    </row>
    <row r="858">
      <c r="A858" s="2" t="s">
        <v>4829</v>
      </c>
      <c r="B858" s="3"/>
      <c r="C858" s="4">
        <v>35423.98055555556</v>
      </c>
      <c r="D858" s="5">
        <v>1918251.0</v>
      </c>
    </row>
    <row r="859">
      <c r="A859" s="2" t="s">
        <v>4830</v>
      </c>
      <c r="B859" s="3"/>
      <c r="C859" s="4">
        <v>35423.98055555556</v>
      </c>
      <c r="D859" s="5">
        <v>3499804.0</v>
      </c>
    </row>
    <row r="860">
      <c r="A860" s="2" t="s">
        <v>4831</v>
      </c>
      <c r="B860" s="3"/>
      <c r="C860" s="4">
        <v>35423.98055555556</v>
      </c>
      <c r="D860" s="5">
        <v>1984581.0</v>
      </c>
    </row>
    <row r="861">
      <c r="A861" s="2" t="s">
        <v>4832</v>
      </c>
      <c r="B861" s="3"/>
      <c r="C861" s="4">
        <v>35423.98055555556</v>
      </c>
      <c r="D861" s="5">
        <v>912146.0</v>
      </c>
    </row>
    <row r="862">
      <c r="A862" s="2" t="s">
        <v>4833</v>
      </c>
      <c r="B862" s="3"/>
      <c r="C862" s="4">
        <v>35423.98055555556</v>
      </c>
      <c r="D862" s="5">
        <v>910078.0</v>
      </c>
    </row>
    <row r="863">
      <c r="A863" s="2" t="s">
        <v>4834</v>
      </c>
      <c r="B863" s="3"/>
      <c r="C863" s="4">
        <v>35423.98055555556</v>
      </c>
      <c r="D863" s="5">
        <v>1269447.0</v>
      </c>
    </row>
    <row r="864">
      <c r="A864" s="2" t="s">
        <v>4835</v>
      </c>
      <c r="B864" s="3"/>
      <c r="C864" s="4">
        <v>35423.98055555556</v>
      </c>
      <c r="D864" s="5">
        <v>5446073.0</v>
      </c>
    </row>
    <row r="865">
      <c r="A865" s="2" t="s">
        <v>4836</v>
      </c>
      <c r="B865" s="3"/>
      <c r="C865" s="4">
        <v>35423.98055555556</v>
      </c>
      <c r="D865" s="5">
        <v>5466486.0</v>
      </c>
    </row>
    <row r="866">
      <c r="A866" s="2" t="s">
        <v>4837</v>
      </c>
      <c r="B866" s="3"/>
      <c r="C866" s="4">
        <v>35423.98055555556</v>
      </c>
      <c r="D866" s="5">
        <v>5711600.0</v>
      </c>
    </row>
    <row r="867">
      <c r="A867" s="2" t="s">
        <v>4838</v>
      </c>
      <c r="B867" s="3"/>
      <c r="C867" s="4">
        <v>35423.98055555556</v>
      </c>
      <c r="D867" s="5">
        <v>5650859.0</v>
      </c>
    </row>
    <row r="868">
      <c r="A868" s="2" t="s">
        <v>4839</v>
      </c>
      <c r="B868" s="3"/>
      <c r="C868" s="4">
        <v>35423.98055555556</v>
      </c>
      <c r="D868" s="5">
        <v>5376692.0</v>
      </c>
    </row>
    <row r="869">
      <c r="A869" s="2" t="s">
        <v>4840</v>
      </c>
      <c r="B869" s="3"/>
      <c r="C869" s="4">
        <v>35423.98055555556</v>
      </c>
      <c r="D869" s="5">
        <v>6171103.0</v>
      </c>
    </row>
    <row r="870">
      <c r="A870" s="2" t="s">
        <v>4841</v>
      </c>
      <c r="B870" s="3"/>
      <c r="C870" s="4">
        <v>35423.98055555556</v>
      </c>
      <c r="D870" s="5">
        <v>6195910.0</v>
      </c>
    </row>
    <row r="871">
      <c r="A871" s="2" t="s">
        <v>4842</v>
      </c>
      <c r="B871" s="3"/>
      <c r="C871" s="4">
        <v>35423.98055555556</v>
      </c>
      <c r="D871" s="5">
        <v>8708495.0</v>
      </c>
    </row>
    <row r="872">
      <c r="A872" s="2" t="s">
        <v>4843</v>
      </c>
      <c r="B872" s="3"/>
      <c r="C872" s="4">
        <v>35423.98055555556</v>
      </c>
      <c r="D872" s="5">
        <v>6139671.0</v>
      </c>
    </row>
    <row r="873">
      <c r="A873" s="2" t="s">
        <v>4844</v>
      </c>
      <c r="B873" s="3"/>
      <c r="C873" s="4">
        <v>35423.98055555556</v>
      </c>
      <c r="D873" s="5">
        <v>3632637.0</v>
      </c>
    </row>
    <row r="874">
      <c r="A874" s="2" t="s">
        <v>4845</v>
      </c>
      <c r="B874" s="3"/>
      <c r="C874" s="4">
        <v>35423.98055555556</v>
      </c>
      <c r="D874" s="5">
        <v>8758616.0</v>
      </c>
    </row>
    <row r="875">
      <c r="A875" s="2" t="s">
        <v>4846</v>
      </c>
      <c r="B875" s="3"/>
      <c r="C875" s="4">
        <v>35423.98055555556</v>
      </c>
      <c r="D875" s="5">
        <v>9034082.0</v>
      </c>
    </row>
    <row r="876">
      <c r="A876" s="2" t="s">
        <v>4847</v>
      </c>
      <c r="B876" s="3"/>
      <c r="C876" s="4">
        <v>35423.98055555556</v>
      </c>
      <c r="D876" s="5">
        <v>9026641.0</v>
      </c>
    </row>
    <row r="877">
      <c r="A877" s="2" t="s">
        <v>4848</v>
      </c>
      <c r="B877" s="3"/>
      <c r="C877" s="4">
        <v>35423.98055555556</v>
      </c>
      <c r="D877" s="5">
        <v>9085184.0</v>
      </c>
    </row>
    <row r="878">
      <c r="A878" s="2" t="s">
        <v>4849</v>
      </c>
      <c r="B878" s="3"/>
      <c r="C878" s="4">
        <v>35423.98055555556</v>
      </c>
      <c r="D878" s="5">
        <v>9150268.0</v>
      </c>
    </row>
    <row r="879">
      <c r="A879" s="2" t="s">
        <v>4850</v>
      </c>
      <c r="B879" s="3"/>
      <c r="C879" s="4">
        <v>35423.98055555556</v>
      </c>
      <c r="D879" s="5">
        <v>4903447.0</v>
      </c>
    </row>
    <row r="880">
      <c r="A880" s="2" t="s">
        <v>4851</v>
      </c>
      <c r="B880" s="3"/>
      <c r="C880" s="4">
        <v>35423.98055555556</v>
      </c>
      <c r="D880" s="5">
        <v>5042456.0</v>
      </c>
    </row>
    <row r="881">
      <c r="A881" s="2" t="s">
        <v>4852</v>
      </c>
      <c r="B881" s="3"/>
      <c r="C881" s="4">
        <v>35423.98055555556</v>
      </c>
      <c r="D881" s="5">
        <v>4888647.0</v>
      </c>
    </row>
    <row r="882">
      <c r="A882" s="2" t="s">
        <v>4853</v>
      </c>
      <c r="B882" s="3"/>
      <c r="C882" s="4">
        <v>35423.98055555556</v>
      </c>
      <c r="D882" s="5">
        <v>4849218.0</v>
      </c>
    </row>
    <row r="883">
      <c r="A883" s="2" t="s">
        <v>4854</v>
      </c>
      <c r="B883" s="3"/>
      <c r="C883" s="4">
        <v>35423.98055555556</v>
      </c>
      <c r="D883" s="5">
        <v>4695890.0</v>
      </c>
    </row>
    <row r="884">
      <c r="A884" s="2" t="s">
        <v>4855</v>
      </c>
      <c r="B884" s="3"/>
      <c r="C884" s="4">
        <v>35423.98055555556</v>
      </c>
      <c r="D884" s="5">
        <v>6207607.0</v>
      </c>
    </row>
    <row r="885">
      <c r="A885" s="2" t="s">
        <v>4856</v>
      </c>
      <c r="B885" s="3"/>
      <c r="C885" s="4">
        <v>35423.98055555556</v>
      </c>
      <c r="D885" s="5">
        <v>3796794.0</v>
      </c>
    </row>
    <row r="886">
      <c r="A886" s="2" t="s">
        <v>4857</v>
      </c>
      <c r="B886" s="3"/>
      <c r="C886" s="4">
        <v>35423.98055555556</v>
      </c>
      <c r="D886" s="5">
        <v>4447860.0</v>
      </c>
    </row>
    <row r="887">
      <c r="A887" s="2" t="s">
        <v>4858</v>
      </c>
      <c r="B887" s="3"/>
      <c r="C887" s="4">
        <v>35423.98055555556</v>
      </c>
      <c r="D887" s="5">
        <v>6531344.0</v>
      </c>
    </row>
    <row r="888">
      <c r="A888" s="2" t="s">
        <v>4859</v>
      </c>
      <c r="B888" s="3"/>
      <c r="C888" s="4">
        <v>35423.98055555556</v>
      </c>
      <c r="D888" s="5">
        <v>6163309.0</v>
      </c>
    </row>
    <row r="889">
      <c r="A889" s="2" t="s">
        <v>4860</v>
      </c>
      <c r="B889" s="3"/>
      <c r="C889" s="4">
        <v>35423.98055555556</v>
      </c>
      <c r="D889" s="5">
        <v>4741032.0</v>
      </c>
    </row>
    <row r="890">
      <c r="A890" s="2" t="s">
        <v>4861</v>
      </c>
      <c r="B890" s="3"/>
      <c r="C890" s="4">
        <v>35423.98055555556</v>
      </c>
      <c r="D890" s="5">
        <v>3967945.0</v>
      </c>
    </row>
    <row r="891">
      <c r="A891" s="2" t="s">
        <v>4862</v>
      </c>
      <c r="B891" s="3"/>
      <c r="C891" s="4">
        <v>35423.98055555556</v>
      </c>
      <c r="D891" s="5">
        <v>7663704.0</v>
      </c>
    </row>
    <row r="892">
      <c r="A892" s="2" t="s">
        <v>4863</v>
      </c>
      <c r="B892" s="3"/>
      <c r="C892" s="4">
        <v>35423.98055555556</v>
      </c>
      <c r="D892" s="5">
        <v>4156453.0</v>
      </c>
    </row>
    <row r="893">
      <c r="A893" s="2" t="s">
        <v>4864</v>
      </c>
      <c r="B893" s="3"/>
      <c r="C893" s="4">
        <v>35423.98055555556</v>
      </c>
      <c r="D893" s="5">
        <v>1791855.0</v>
      </c>
    </row>
    <row r="894">
      <c r="A894" s="2" t="s">
        <v>4865</v>
      </c>
      <c r="B894" s="3"/>
      <c r="C894" s="4">
        <v>35423.98055555556</v>
      </c>
      <c r="D894" s="5">
        <v>1713786.0</v>
      </c>
    </row>
    <row r="895">
      <c r="A895" s="2" t="s">
        <v>4866</v>
      </c>
      <c r="B895" s="3"/>
      <c r="C895" s="4">
        <v>35423.98055555556</v>
      </c>
      <c r="D895" s="5">
        <v>1416935.0</v>
      </c>
    </row>
    <row r="896">
      <c r="A896" s="2" t="s">
        <v>4867</v>
      </c>
      <c r="B896" s="3"/>
      <c r="C896" s="4">
        <v>35423.98055555556</v>
      </c>
      <c r="D896" s="5">
        <v>3214814.0</v>
      </c>
    </row>
    <row r="897">
      <c r="A897" s="2" t="s">
        <v>4868</v>
      </c>
      <c r="B897" s="3"/>
      <c r="C897" s="4">
        <v>35423.98055555556</v>
      </c>
      <c r="D897" s="5">
        <v>3045746.0</v>
      </c>
    </row>
    <row r="898">
      <c r="A898" s="2" t="s">
        <v>4869</v>
      </c>
      <c r="B898" s="3"/>
      <c r="C898" s="4">
        <v>35423.98055555556</v>
      </c>
      <c r="D898" s="5">
        <v>2558301.0</v>
      </c>
    </row>
    <row r="899">
      <c r="A899" s="2" t="s">
        <v>4870</v>
      </c>
      <c r="B899" s="3"/>
      <c r="C899" s="4">
        <v>35423.98055555556</v>
      </c>
      <c r="D899" s="5">
        <v>3313496.0</v>
      </c>
    </row>
    <row r="900">
      <c r="A900" s="2" t="s">
        <v>4871</v>
      </c>
      <c r="B900" s="3"/>
      <c r="C900" s="4">
        <v>35423.98055555556</v>
      </c>
      <c r="D900" s="5">
        <v>3858543.0</v>
      </c>
    </row>
    <row r="901">
      <c r="A901" s="2" t="s">
        <v>4872</v>
      </c>
      <c r="B901" s="3"/>
      <c r="C901" s="4">
        <v>35423.98055555556</v>
      </c>
      <c r="D901" s="5">
        <v>3861814.0</v>
      </c>
    </row>
    <row r="902">
      <c r="A902" s="2" t="s">
        <v>4873</v>
      </c>
      <c r="B902" s="3"/>
      <c r="C902" s="4">
        <v>35423.98055555556</v>
      </c>
      <c r="D902" s="5">
        <v>3858488.0</v>
      </c>
    </row>
    <row r="903">
      <c r="A903" s="2" t="s">
        <v>4874</v>
      </c>
      <c r="B903" s="3"/>
      <c r="C903" s="4">
        <v>35423.98055555556</v>
      </c>
      <c r="D903" s="5">
        <v>1736956.0</v>
      </c>
    </row>
    <row r="904">
      <c r="A904" s="2" t="s">
        <v>4875</v>
      </c>
      <c r="B904" s="3"/>
      <c r="C904" s="4">
        <v>35423.98055555556</v>
      </c>
      <c r="D904" s="5">
        <v>1736942.0</v>
      </c>
    </row>
    <row r="905">
      <c r="A905" s="2" t="s">
        <v>4876</v>
      </c>
      <c r="B905" s="3"/>
      <c r="C905" s="4">
        <v>35423.98055555556</v>
      </c>
      <c r="D905" s="5">
        <v>2705642.0</v>
      </c>
    </row>
    <row r="906">
      <c r="A906" s="2" t="s">
        <v>4877</v>
      </c>
      <c r="B906" s="3"/>
      <c r="C906" s="4">
        <v>35423.98055555556</v>
      </c>
      <c r="D906" s="5">
        <v>2848454.0</v>
      </c>
    </row>
    <row r="907">
      <c r="A907" s="2" t="s">
        <v>4878</v>
      </c>
      <c r="B907" s="3"/>
      <c r="C907" s="4">
        <v>35423.98055555556</v>
      </c>
      <c r="D907" s="5">
        <v>2876177.0</v>
      </c>
    </row>
    <row r="908">
      <c r="A908" s="2" t="s">
        <v>4879</v>
      </c>
      <c r="B908" s="3"/>
      <c r="C908" s="4">
        <v>35423.98055555556</v>
      </c>
      <c r="D908" s="5">
        <v>2876006.0</v>
      </c>
    </row>
    <row r="909">
      <c r="A909" s="2" t="s">
        <v>4880</v>
      </c>
      <c r="B909" s="3"/>
      <c r="C909" s="4">
        <v>35423.98055555556</v>
      </c>
      <c r="D909" s="5">
        <v>4409007.0</v>
      </c>
    </row>
    <row r="910">
      <c r="A910" s="2" t="s">
        <v>4881</v>
      </c>
      <c r="B910" s="3"/>
      <c r="C910" s="4">
        <v>35423.98055555556</v>
      </c>
      <c r="D910" s="5">
        <v>4406253.0</v>
      </c>
    </row>
    <row r="911">
      <c r="A911" s="2" t="s">
        <v>4882</v>
      </c>
      <c r="B911" s="3"/>
      <c r="C911" s="4">
        <v>35423.98055555556</v>
      </c>
      <c r="D911" s="5">
        <v>1704264.0</v>
      </c>
    </row>
    <row r="912">
      <c r="A912" s="2" t="s">
        <v>4883</v>
      </c>
      <c r="B912" s="3"/>
      <c r="C912" s="4">
        <v>35423.98055555556</v>
      </c>
      <c r="D912" s="5">
        <v>1704308.0</v>
      </c>
    </row>
    <row r="913">
      <c r="A913" s="2" t="s">
        <v>4884</v>
      </c>
      <c r="B913" s="3"/>
      <c r="C913" s="4">
        <v>35423.98055555556</v>
      </c>
      <c r="D913" s="5">
        <v>2358105.0</v>
      </c>
    </row>
    <row r="914">
      <c r="A914" s="2" t="s">
        <v>4885</v>
      </c>
      <c r="B914" s="3"/>
      <c r="C914" s="4">
        <v>35423.98055555556</v>
      </c>
      <c r="D914" s="5">
        <v>2358848.0</v>
      </c>
    </row>
    <row r="915">
      <c r="A915" s="2" t="s">
        <v>4886</v>
      </c>
      <c r="B915" s="3"/>
      <c r="C915" s="4">
        <v>35423.98055555556</v>
      </c>
      <c r="D915" s="5">
        <v>2333949.0</v>
      </c>
    </row>
    <row r="916">
      <c r="A916" s="2" t="s">
        <v>4887</v>
      </c>
      <c r="B916" s="3"/>
      <c r="C916" s="4">
        <v>35423.98055555556</v>
      </c>
      <c r="D916" s="5">
        <v>4401351.0</v>
      </c>
    </row>
    <row r="917">
      <c r="A917" s="2" t="s">
        <v>4888</v>
      </c>
      <c r="B917" s="3"/>
      <c r="C917" s="4">
        <v>35423.98055555556</v>
      </c>
      <c r="D917" s="5">
        <v>4400795.0</v>
      </c>
    </row>
    <row r="918">
      <c r="A918" s="2" t="s">
        <v>4889</v>
      </c>
      <c r="B918" s="3"/>
      <c r="C918" s="4">
        <v>35423.98055555556</v>
      </c>
      <c r="D918" s="5">
        <v>4109728.0</v>
      </c>
    </row>
    <row r="919">
      <c r="A919" s="2" t="s">
        <v>4890</v>
      </c>
      <c r="B919" s="3"/>
      <c r="C919" s="4">
        <v>35423.98055555556</v>
      </c>
      <c r="D919" s="5">
        <v>3212081.0</v>
      </c>
    </row>
    <row r="920">
      <c r="A920" s="2" t="s">
        <v>4891</v>
      </c>
      <c r="B920" s="3"/>
      <c r="C920" s="4">
        <v>35423.98055555556</v>
      </c>
      <c r="D920" s="5">
        <v>3211910.0</v>
      </c>
    </row>
    <row r="921">
      <c r="A921" s="2" t="s">
        <v>4892</v>
      </c>
      <c r="B921" s="3"/>
      <c r="C921" s="4">
        <v>35423.98055555556</v>
      </c>
      <c r="D921" s="5">
        <v>3229360.0</v>
      </c>
    </row>
    <row r="922">
      <c r="A922" s="2" t="s">
        <v>4893</v>
      </c>
      <c r="B922" s="3"/>
      <c r="C922" s="4">
        <v>35423.98055555556</v>
      </c>
      <c r="D922" s="5">
        <v>7080871.0</v>
      </c>
    </row>
    <row r="923">
      <c r="A923" s="2" t="s">
        <v>4894</v>
      </c>
      <c r="B923" s="3"/>
      <c r="C923" s="4">
        <v>35423.98055555556</v>
      </c>
      <c r="D923" s="5">
        <v>6801537.0</v>
      </c>
    </row>
    <row r="924">
      <c r="A924" s="2" t="s">
        <v>4895</v>
      </c>
      <c r="B924" s="3"/>
      <c r="C924" s="4">
        <v>35423.98055555556</v>
      </c>
      <c r="D924" s="5">
        <v>5054107.0</v>
      </c>
    </row>
    <row r="925">
      <c r="A925" s="2" t="s">
        <v>4896</v>
      </c>
      <c r="B925" s="3"/>
      <c r="C925" s="4">
        <v>35423.98055555556</v>
      </c>
      <c r="D925" s="5">
        <v>5098638.0</v>
      </c>
    </row>
    <row r="926">
      <c r="A926" s="2" t="s">
        <v>4897</v>
      </c>
      <c r="B926" s="3"/>
      <c r="C926" s="4">
        <v>35423.98055555556</v>
      </c>
      <c r="D926" s="5">
        <v>5025325.0</v>
      </c>
    </row>
    <row r="927">
      <c r="A927" s="2" t="s">
        <v>4898</v>
      </c>
      <c r="B927" s="3"/>
      <c r="C927" s="4">
        <v>35423.98055555556</v>
      </c>
      <c r="D927" s="5">
        <v>5025222.0</v>
      </c>
    </row>
    <row r="928">
      <c r="A928" s="2" t="s">
        <v>4899</v>
      </c>
      <c r="B928" s="3"/>
      <c r="C928" s="4">
        <v>35423.98055555556</v>
      </c>
      <c r="D928" s="5">
        <v>5103522.0</v>
      </c>
    </row>
    <row r="929">
      <c r="A929" s="2" t="s">
        <v>4900</v>
      </c>
      <c r="B929" s="3"/>
      <c r="C929" s="4">
        <v>35423.98055555556</v>
      </c>
      <c r="D929" s="5">
        <v>5119608.0</v>
      </c>
    </row>
    <row r="930">
      <c r="A930" s="2" t="s">
        <v>4901</v>
      </c>
      <c r="B930" s="3"/>
      <c r="C930" s="4">
        <v>35423.98055555556</v>
      </c>
      <c r="D930" s="5">
        <v>5103678.0</v>
      </c>
    </row>
    <row r="931">
      <c r="A931" s="2" t="s">
        <v>4902</v>
      </c>
      <c r="B931" s="3"/>
      <c r="C931" s="4">
        <v>35423.98055555556</v>
      </c>
      <c r="D931" s="5">
        <v>2234433.0</v>
      </c>
    </row>
    <row r="932">
      <c r="A932" s="2" t="s">
        <v>4903</v>
      </c>
      <c r="B932" s="3"/>
      <c r="C932" s="4">
        <v>35423.98055555556</v>
      </c>
      <c r="D932" s="5">
        <v>2235021.0</v>
      </c>
    </row>
    <row r="933">
      <c r="A933" s="2" t="s">
        <v>4904</v>
      </c>
      <c r="B933" s="3"/>
      <c r="C933" s="4">
        <v>35423.98055555556</v>
      </c>
      <c r="D933" s="5">
        <v>2145048.0</v>
      </c>
    </row>
    <row r="934">
      <c r="A934" s="2" t="s">
        <v>4905</v>
      </c>
      <c r="B934" s="3"/>
      <c r="C934" s="4">
        <v>35423.98055555556</v>
      </c>
      <c r="D934" s="5">
        <v>9283469.0</v>
      </c>
    </row>
    <row r="935">
      <c r="A935" s="2" t="s">
        <v>4906</v>
      </c>
      <c r="B935" s="3"/>
      <c r="C935" s="4">
        <v>35423.98055555556</v>
      </c>
      <c r="D935" s="5">
        <v>7735565.0</v>
      </c>
    </row>
    <row r="936">
      <c r="A936" s="2" t="s">
        <v>4907</v>
      </c>
      <c r="B936" s="3"/>
      <c r="C936" s="4">
        <v>35423.98055555556</v>
      </c>
      <c r="D936" s="5">
        <v>2371373.0</v>
      </c>
    </row>
    <row r="937">
      <c r="A937" s="2" t="s">
        <v>4908</v>
      </c>
      <c r="B937" s="3"/>
      <c r="C937" s="4">
        <v>35423.98055555556</v>
      </c>
      <c r="D937" s="5">
        <v>2351992.0</v>
      </c>
    </row>
    <row r="938">
      <c r="A938" s="2" t="s">
        <v>4909</v>
      </c>
      <c r="B938" s="3"/>
      <c r="C938" s="4">
        <v>35423.98055555556</v>
      </c>
      <c r="D938" s="5">
        <v>6011015.0</v>
      </c>
    </row>
    <row r="939">
      <c r="A939" s="2" t="s">
        <v>4910</v>
      </c>
      <c r="B939" s="3"/>
      <c r="C939" s="4">
        <v>35423.98055555556</v>
      </c>
      <c r="D939" s="5">
        <v>6011382.0</v>
      </c>
    </row>
    <row r="940">
      <c r="A940" s="2" t="s">
        <v>4911</v>
      </c>
      <c r="B940" s="3"/>
      <c r="C940" s="4">
        <v>35423.98055555556</v>
      </c>
      <c r="D940" s="5">
        <v>4297850.0</v>
      </c>
    </row>
    <row r="941">
      <c r="A941" s="2" t="s">
        <v>4912</v>
      </c>
      <c r="B941" s="3"/>
      <c r="C941" s="4">
        <v>35423.98055555556</v>
      </c>
      <c r="D941" s="5">
        <v>4298823.0</v>
      </c>
    </row>
    <row r="942">
      <c r="A942" s="2" t="s">
        <v>4913</v>
      </c>
      <c r="B942" s="3"/>
      <c r="C942" s="4">
        <v>35423.98055555556</v>
      </c>
      <c r="D942" s="5">
        <v>2495834.0</v>
      </c>
    </row>
    <row r="943">
      <c r="A943" s="2" t="s">
        <v>4914</v>
      </c>
      <c r="B943" s="3"/>
      <c r="C943" s="4">
        <v>35423.98055555556</v>
      </c>
      <c r="D943" s="5">
        <v>2512141.0</v>
      </c>
    </row>
    <row r="944">
      <c r="A944" s="2" t="s">
        <v>4915</v>
      </c>
      <c r="B944" s="3"/>
      <c r="C944" s="4">
        <v>35423.98055555556</v>
      </c>
      <c r="D944" s="5">
        <v>1768519.0</v>
      </c>
    </row>
    <row r="945">
      <c r="A945" s="2" t="s">
        <v>4916</v>
      </c>
      <c r="B945" s="3"/>
      <c r="C945" s="4">
        <v>35423.98055555556</v>
      </c>
      <c r="D945" s="5">
        <v>1768788.0</v>
      </c>
    </row>
    <row r="946">
      <c r="A946" s="2" t="s">
        <v>4917</v>
      </c>
      <c r="B946" s="3"/>
      <c r="C946" s="4">
        <v>35423.98055555556</v>
      </c>
      <c r="D946" s="5">
        <v>1768734.0</v>
      </c>
    </row>
    <row r="947">
      <c r="A947" s="2" t="s">
        <v>4918</v>
      </c>
      <c r="B947" s="3"/>
      <c r="C947" s="4">
        <v>35423.98055555556</v>
      </c>
      <c r="D947" s="5">
        <v>5341120.0</v>
      </c>
    </row>
    <row r="948">
      <c r="A948" s="2" t="s">
        <v>4919</v>
      </c>
      <c r="B948" s="3"/>
      <c r="C948" s="4">
        <v>35423.98055555556</v>
      </c>
      <c r="D948" s="5">
        <v>5340062.0</v>
      </c>
    </row>
    <row r="949">
      <c r="A949" s="2" t="s">
        <v>4920</v>
      </c>
      <c r="B949" s="3"/>
      <c r="C949" s="4">
        <v>35423.98055555556</v>
      </c>
      <c r="D949" s="5">
        <v>5341050.0</v>
      </c>
    </row>
    <row r="950">
      <c r="A950" s="2" t="s">
        <v>4921</v>
      </c>
      <c r="B950" s="3"/>
      <c r="C950" s="4">
        <v>35423.98055555556</v>
      </c>
      <c r="D950" s="5">
        <v>1775498.0</v>
      </c>
    </row>
    <row r="951">
      <c r="A951" s="2" t="s">
        <v>4922</v>
      </c>
      <c r="B951" s="3"/>
      <c r="C951" s="4">
        <v>35423.98055555556</v>
      </c>
      <c r="D951" s="5">
        <v>1788829.0</v>
      </c>
    </row>
    <row r="952">
      <c r="A952" s="2" t="s">
        <v>4923</v>
      </c>
      <c r="B952" s="3"/>
      <c r="C952" s="4">
        <v>35423.98055555556</v>
      </c>
      <c r="D952" s="5">
        <v>3229216.0</v>
      </c>
    </row>
    <row r="953">
      <c r="A953" s="2" t="s">
        <v>4924</v>
      </c>
      <c r="B953" s="3"/>
      <c r="C953" s="4">
        <v>35423.98055555556</v>
      </c>
      <c r="D953" s="5">
        <v>4198289.0</v>
      </c>
    </row>
    <row r="954">
      <c r="A954" s="2" t="s">
        <v>4925</v>
      </c>
      <c r="B954" s="3"/>
      <c r="C954" s="4">
        <v>35423.98055555556</v>
      </c>
      <c r="D954" s="5">
        <v>4597756.0</v>
      </c>
    </row>
    <row r="955">
      <c r="A955" s="2" t="s">
        <v>4926</v>
      </c>
      <c r="B955" s="3"/>
      <c r="C955" s="4">
        <v>35423.98055555556</v>
      </c>
      <c r="D955" s="5">
        <v>4639870.0</v>
      </c>
    </row>
    <row r="956">
      <c r="A956" s="2" t="s">
        <v>4927</v>
      </c>
      <c r="B956" s="3"/>
      <c r="C956" s="4">
        <v>35423.98055555556</v>
      </c>
      <c r="D956" s="5">
        <v>4508663.0</v>
      </c>
    </row>
    <row r="957">
      <c r="A957" s="2" t="s">
        <v>4928</v>
      </c>
      <c r="B957" s="3"/>
      <c r="C957" s="4">
        <v>35423.98055555556</v>
      </c>
      <c r="D957" s="5">
        <v>4840015.0</v>
      </c>
    </row>
    <row r="958">
      <c r="A958" s="2" t="s">
        <v>4929</v>
      </c>
      <c r="B958" s="3"/>
      <c r="C958" s="4">
        <v>35423.98055555556</v>
      </c>
      <c r="D958" s="5">
        <v>2484601.0</v>
      </c>
    </row>
    <row r="959">
      <c r="A959" s="2" t="s">
        <v>4930</v>
      </c>
      <c r="B959" s="3"/>
      <c r="C959" s="4">
        <v>35423.98055555556</v>
      </c>
      <c r="D959" s="5">
        <v>2771060.0</v>
      </c>
    </row>
    <row r="960">
      <c r="A960" s="2" t="s">
        <v>4931</v>
      </c>
      <c r="B960" s="3"/>
      <c r="C960" s="4">
        <v>35423.98055555556</v>
      </c>
      <c r="D960" s="5">
        <v>2738996.0</v>
      </c>
    </row>
    <row r="961">
      <c r="A961" s="2" t="s">
        <v>4932</v>
      </c>
      <c r="B961" s="3"/>
      <c r="C961" s="4">
        <v>35423.98055555556</v>
      </c>
      <c r="D961" s="5">
        <v>4418434.0</v>
      </c>
    </row>
    <row r="962">
      <c r="A962" s="2" t="s">
        <v>4933</v>
      </c>
      <c r="B962" s="3"/>
      <c r="C962" s="4">
        <v>35423.98055555556</v>
      </c>
      <c r="D962" s="5">
        <v>4288685.0</v>
      </c>
    </row>
    <row r="963">
      <c r="A963" s="2" t="s">
        <v>4934</v>
      </c>
      <c r="B963" s="3"/>
      <c r="C963" s="4">
        <v>35423.98055555556</v>
      </c>
      <c r="D963" s="5">
        <v>4416796.0</v>
      </c>
    </row>
    <row r="964">
      <c r="A964" s="2" t="s">
        <v>4935</v>
      </c>
      <c r="B964" s="3"/>
      <c r="C964" s="4">
        <v>35423.98055555556</v>
      </c>
      <c r="D964" s="5">
        <v>2113370.0</v>
      </c>
    </row>
    <row r="965">
      <c r="A965" s="2" t="s">
        <v>4936</v>
      </c>
      <c r="B965" s="3"/>
      <c r="C965" s="4">
        <v>35423.98055555556</v>
      </c>
      <c r="D965" s="5">
        <v>2113331.0</v>
      </c>
    </row>
    <row r="966">
      <c r="A966" s="2" t="s">
        <v>4937</v>
      </c>
      <c r="B966" s="3"/>
      <c r="C966" s="4">
        <v>35423.98055555556</v>
      </c>
      <c r="D966" s="5">
        <v>2109172.0</v>
      </c>
    </row>
    <row r="967">
      <c r="A967" s="2" t="s">
        <v>4938</v>
      </c>
      <c r="B967" s="3"/>
      <c r="C967" s="4">
        <v>35423.98055555556</v>
      </c>
      <c r="D967" s="5">
        <v>2977011.0</v>
      </c>
    </row>
    <row r="968">
      <c r="A968" s="2" t="s">
        <v>4939</v>
      </c>
      <c r="B968" s="3"/>
      <c r="C968" s="4">
        <v>35423.98055555556</v>
      </c>
      <c r="D968" s="5">
        <v>2976242.0</v>
      </c>
    </row>
    <row r="969">
      <c r="A969" s="2" t="s">
        <v>4940</v>
      </c>
      <c r="B969" s="3"/>
      <c r="C969" s="4">
        <v>35423.98055555556</v>
      </c>
      <c r="D969" s="5">
        <v>2344492.0</v>
      </c>
    </row>
    <row r="970">
      <c r="A970" s="2" t="s">
        <v>4941</v>
      </c>
      <c r="B970" s="3"/>
      <c r="C970" s="4">
        <v>35423.98055555556</v>
      </c>
      <c r="D970" s="5">
        <v>2243503.0</v>
      </c>
    </row>
    <row r="971">
      <c r="A971" s="2" t="s">
        <v>4942</v>
      </c>
      <c r="B971" s="3"/>
      <c r="C971" s="4">
        <v>35423.98055555556</v>
      </c>
      <c r="D971" s="5">
        <v>2343941.0</v>
      </c>
    </row>
    <row r="972">
      <c r="A972" s="2" t="s">
        <v>4943</v>
      </c>
      <c r="B972" s="3"/>
      <c r="C972" s="4">
        <v>35423.98055555556</v>
      </c>
      <c r="D972" s="5">
        <v>2344480.0</v>
      </c>
    </row>
    <row r="973">
      <c r="A973" s="2" t="s">
        <v>4944</v>
      </c>
      <c r="B973" s="3"/>
      <c r="C973" s="4">
        <v>35423.98055555556</v>
      </c>
      <c r="D973" s="5">
        <v>1215742.0</v>
      </c>
    </row>
    <row r="974">
      <c r="A974" s="2" t="s">
        <v>4945</v>
      </c>
      <c r="B974" s="3"/>
      <c r="C974" s="4">
        <v>35423.98055555556</v>
      </c>
      <c r="D974" s="5">
        <v>1337213.0</v>
      </c>
    </row>
    <row r="975">
      <c r="A975" s="2" t="s">
        <v>4946</v>
      </c>
      <c r="B975" s="3"/>
      <c r="C975" s="4">
        <v>35423.98055555556</v>
      </c>
      <c r="D975" s="5">
        <v>1563417.0</v>
      </c>
    </row>
    <row r="976">
      <c r="A976" s="2" t="s">
        <v>4947</v>
      </c>
      <c r="B976" s="3"/>
      <c r="C976" s="4">
        <v>35423.98055555556</v>
      </c>
      <c r="D976" s="5">
        <v>1832670.0</v>
      </c>
    </row>
    <row r="977">
      <c r="A977" s="2" t="s">
        <v>4948</v>
      </c>
      <c r="B977" s="3"/>
      <c r="C977" s="4">
        <v>35423.98055555556</v>
      </c>
      <c r="D977" s="5">
        <v>1832662.0</v>
      </c>
    </row>
    <row r="978">
      <c r="A978" s="2" t="s">
        <v>4949</v>
      </c>
      <c r="B978" s="3"/>
      <c r="C978" s="4">
        <v>35423.98055555556</v>
      </c>
      <c r="D978" s="5">
        <v>801772.0</v>
      </c>
    </row>
    <row r="979">
      <c r="A979" s="2" t="s">
        <v>4950</v>
      </c>
      <c r="B979" s="3"/>
      <c r="C979" s="4">
        <v>35423.98055555556</v>
      </c>
      <c r="D979" s="5">
        <v>245966.0</v>
      </c>
    </row>
    <row r="980">
      <c r="A980" s="2" t="s">
        <v>4951</v>
      </c>
      <c r="B980" s="3"/>
      <c r="C980" s="4">
        <v>35423.98055555556</v>
      </c>
      <c r="D980" s="5">
        <v>258150.0</v>
      </c>
    </row>
    <row r="981">
      <c r="A981" s="2" t="s">
        <v>4952</v>
      </c>
      <c r="B981" s="3"/>
      <c r="C981" s="4">
        <v>35423.98055555556</v>
      </c>
      <c r="D981" s="5">
        <v>159075.0</v>
      </c>
    </row>
    <row r="982">
      <c r="A982" s="2" t="s">
        <v>4953</v>
      </c>
      <c r="B982" s="3"/>
      <c r="C982" s="4">
        <v>35423.98055555556</v>
      </c>
      <c r="D982" s="5">
        <v>620124.0</v>
      </c>
    </row>
    <row r="983">
      <c r="A983" s="2" t="s">
        <v>4954</v>
      </c>
      <c r="B983" s="3"/>
      <c r="C983" s="4">
        <v>35423.98055555556</v>
      </c>
      <c r="D983" s="5">
        <v>2861281.0</v>
      </c>
    </row>
    <row r="984">
      <c r="A984" s="2" t="s">
        <v>4955</v>
      </c>
      <c r="B984" s="3"/>
      <c r="C984" s="4">
        <v>35423.98055555556</v>
      </c>
      <c r="D984" s="5">
        <v>1.3007248E7</v>
      </c>
    </row>
    <row r="985">
      <c r="A985" s="2" t="s">
        <v>4956</v>
      </c>
      <c r="B985" s="3"/>
      <c r="C985" s="4">
        <v>35423.98055555556</v>
      </c>
      <c r="D985" s="5">
        <v>1.2614931E7</v>
      </c>
    </row>
    <row r="986">
      <c r="A986" s="2" t="s">
        <v>4957</v>
      </c>
      <c r="B986" s="3"/>
      <c r="C986" s="4">
        <v>35423.98055555556</v>
      </c>
      <c r="D986" s="5">
        <v>2711229.0</v>
      </c>
    </row>
    <row r="987">
      <c r="A987" s="2" t="s">
        <v>4958</v>
      </c>
      <c r="B987" s="3"/>
      <c r="C987" s="4">
        <v>35423.98055555556</v>
      </c>
      <c r="D987" s="5">
        <v>2580015.0</v>
      </c>
    </row>
    <row r="988">
      <c r="A988" s="2" t="s">
        <v>4959</v>
      </c>
      <c r="B988" s="3"/>
      <c r="C988" s="4">
        <v>35423.98055555556</v>
      </c>
      <c r="D988" s="5">
        <v>1599083.0</v>
      </c>
    </row>
    <row r="989">
      <c r="A989" s="2" t="s">
        <v>4960</v>
      </c>
      <c r="B989" s="3"/>
      <c r="C989" s="4">
        <v>35423.98055555556</v>
      </c>
      <c r="D989" s="5">
        <v>4409677.0</v>
      </c>
    </row>
    <row r="990">
      <c r="A990" s="2" t="s">
        <v>4961</v>
      </c>
      <c r="B990" s="3"/>
      <c r="C990" s="4">
        <v>35423.98055555556</v>
      </c>
      <c r="D990" s="5">
        <v>2109262.0</v>
      </c>
    </row>
    <row r="991">
      <c r="A991" s="2" t="s">
        <v>4962</v>
      </c>
      <c r="B991" s="3"/>
      <c r="C991" s="4">
        <v>35423.98055555556</v>
      </c>
      <c r="D991" s="5">
        <v>2253819.0</v>
      </c>
    </row>
    <row r="992">
      <c r="A992" s="2" t="s">
        <v>4963</v>
      </c>
      <c r="B992" s="3"/>
      <c r="C992" s="4">
        <v>35423.98055555556</v>
      </c>
      <c r="D992" s="5">
        <v>2254937.0</v>
      </c>
    </row>
    <row r="993">
      <c r="A993" s="2" t="s">
        <v>4964</v>
      </c>
      <c r="B993" s="3"/>
      <c r="C993" s="4">
        <v>35423.98055555556</v>
      </c>
      <c r="D993" s="5">
        <v>5069176.0</v>
      </c>
    </row>
    <row r="994">
      <c r="A994" s="2" t="s">
        <v>4965</v>
      </c>
      <c r="B994" s="3"/>
      <c r="C994" s="4">
        <v>35423.98055555556</v>
      </c>
      <c r="D994" s="5">
        <v>5042130.0</v>
      </c>
    </row>
    <row r="995">
      <c r="A995" s="2" t="s">
        <v>4966</v>
      </c>
      <c r="B995" s="3"/>
      <c r="C995" s="4">
        <v>35423.98055555556</v>
      </c>
      <c r="D995" s="5">
        <v>5079837.0</v>
      </c>
    </row>
    <row r="996">
      <c r="A996" s="2" t="s">
        <v>4967</v>
      </c>
      <c r="B996" s="3"/>
      <c r="C996" s="4">
        <v>35423.98055555556</v>
      </c>
      <c r="D996" s="5">
        <v>1.0068279E7</v>
      </c>
    </row>
    <row r="997">
      <c r="A997" s="2" t="s">
        <v>4968</v>
      </c>
      <c r="B997" s="3"/>
      <c r="C997" s="4">
        <v>35423.98055555556</v>
      </c>
      <c r="D997" s="5">
        <v>1342523.0</v>
      </c>
    </row>
    <row r="998">
      <c r="A998" s="2" t="s">
        <v>4969</v>
      </c>
      <c r="B998" s="3"/>
      <c r="C998" s="4">
        <v>35423.98055555556</v>
      </c>
      <c r="D998" s="5">
        <v>6478769.0</v>
      </c>
    </row>
    <row r="999">
      <c r="A999" s="2" t="s">
        <v>4970</v>
      </c>
      <c r="B999" s="3"/>
      <c r="C999" s="4">
        <v>35423.98055555556</v>
      </c>
      <c r="D999" s="5">
        <v>6478810.0</v>
      </c>
    </row>
    <row r="1000">
      <c r="A1000" s="2" t="s">
        <v>4971</v>
      </c>
      <c r="B1000" s="3"/>
      <c r="C1000" s="4">
        <v>35423.98055555556</v>
      </c>
      <c r="D1000" s="5">
        <v>6295748.0</v>
      </c>
    </row>
    <row r="1001">
      <c r="A1001" s="2" t="s">
        <v>4972</v>
      </c>
      <c r="B1001" s="3"/>
      <c r="C1001" s="4">
        <v>35423.98055555556</v>
      </c>
      <c r="D1001" s="5">
        <v>6295657.0</v>
      </c>
    </row>
    <row r="1002">
      <c r="A1002" s="2" t="s">
        <v>4973</v>
      </c>
      <c r="B1002" s="3"/>
      <c r="C1002" s="4">
        <v>35423.98055555556</v>
      </c>
      <c r="D1002" s="5">
        <v>6870398.0</v>
      </c>
    </row>
    <row r="1003">
      <c r="A1003" s="2" t="s">
        <v>4974</v>
      </c>
      <c r="B1003" s="3"/>
      <c r="C1003" s="4">
        <v>35423.98055555556</v>
      </c>
      <c r="D1003" s="5">
        <v>6870341.0</v>
      </c>
    </row>
    <row r="1004">
      <c r="A1004" s="2" t="s">
        <v>4975</v>
      </c>
      <c r="B1004" s="3"/>
      <c r="C1004" s="4">
        <v>35423.98055555556</v>
      </c>
      <c r="D1004" s="5">
        <v>6138564.0</v>
      </c>
    </row>
    <row r="1005">
      <c r="A1005" s="2" t="s">
        <v>4976</v>
      </c>
      <c r="B1005" s="3"/>
      <c r="C1005" s="4">
        <v>35423.98055555556</v>
      </c>
      <c r="D1005" s="5">
        <v>6138540.0</v>
      </c>
    </row>
    <row r="1006">
      <c r="A1006" s="2" t="s">
        <v>4977</v>
      </c>
      <c r="B1006" s="3"/>
      <c r="C1006" s="4">
        <v>35423.98055555556</v>
      </c>
      <c r="D1006" s="5">
        <v>6139761.0</v>
      </c>
    </row>
    <row r="1007">
      <c r="A1007" s="2" t="s">
        <v>4978</v>
      </c>
      <c r="B1007" s="3"/>
      <c r="C1007" s="4">
        <v>35423.98055555556</v>
      </c>
      <c r="D1007" s="5">
        <v>6139843.0</v>
      </c>
    </row>
    <row r="1008">
      <c r="A1008" s="2" t="s">
        <v>4979</v>
      </c>
      <c r="B1008" s="3"/>
      <c r="C1008" s="4">
        <v>35423.98055555556</v>
      </c>
      <c r="D1008" s="5">
        <v>6140034.0</v>
      </c>
    </row>
    <row r="1009">
      <c r="A1009" s="2" t="s">
        <v>4980</v>
      </c>
      <c r="B1009" s="3"/>
      <c r="C1009" s="4">
        <v>35423.98055555556</v>
      </c>
      <c r="D1009" s="5">
        <v>6140018.0</v>
      </c>
    </row>
    <row r="1010">
      <c r="A1010" s="2" t="s">
        <v>4981</v>
      </c>
      <c r="B1010" s="3"/>
      <c r="C1010" s="4">
        <v>35423.98055555556</v>
      </c>
      <c r="D1010" s="5">
        <v>6139868.0</v>
      </c>
    </row>
    <row r="1011">
      <c r="A1011" s="2" t="s">
        <v>4982</v>
      </c>
      <c r="B1011" s="3"/>
      <c r="C1011" s="4">
        <v>35423.98055555556</v>
      </c>
      <c r="D1011" s="5">
        <v>6139963.0</v>
      </c>
    </row>
    <row r="1012">
      <c r="A1012" s="2" t="s">
        <v>4983</v>
      </c>
      <c r="B1012" s="3"/>
      <c r="C1012" s="4">
        <v>35423.98055555556</v>
      </c>
      <c r="D1012" s="5">
        <v>6140059.0</v>
      </c>
    </row>
    <row r="1013">
      <c r="A1013" s="2" t="s">
        <v>4984</v>
      </c>
      <c r="B1013" s="3"/>
      <c r="C1013" s="4">
        <v>35423.98055555556</v>
      </c>
      <c r="D1013" s="5">
        <v>6139963.0</v>
      </c>
    </row>
    <row r="1014">
      <c r="A1014" s="2" t="s">
        <v>4985</v>
      </c>
      <c r="B1014" s="3"/>
      <c r="C1014" s="4">
        <v>35423.98055555556</v>
      </c>
      <c r="D1014" s="5">
        <v>6139976.0</v>
      </c>
    </row>
    <row r="1015">
      <c r="A1015" s="2" t="s">
        <v>4986</v>
      </c>
      <c r="B1015" s="3"/>
      <c r="C1015" s="4">
        <v>35423.98055555556</v>
      </c>
      <c r="D1015" s="5">
        <v>6139946.0</v>
      </c>
    </row>
    <row r="1016">
      <c r="A1016" s="2" t="s">
        <v>4987</v>
      </c>
      <c r="B1016" s="3"/>
      <c r="C1016" s="4">
        <v>35423.98055555556</v>
      </c>
      <c r="D1016" s="5">
        <v>6139871.0</v>
      </c>
    </row>
    <row r="1017">
      <c r="A1017" s="2" t="s">
        <v>4988</v>
      </c>
      <c r="B1017" s="3"/>
      <c r="C1017" s="4">
        <v>35423.98055555556</v>
      </c>
      <c r="D1017" s="5">
        <v>6139345.0</v>
      </c>
    </row>
    <row r="1018">
      <c r="A1018" s="2" t="s">
        <v>4989</v>
      </c>
      <c r="B1018" s="3"/>
      <c r="C1018" s="4">
        <v>35423.98055555556</v>
      </c>
      <c r="D1018" s="5">
        <v>6139349.0</v>
      </c>
    </row>
    <row r="1019">
      <c r="A1019" s="2" t="s">
        <v>4990</v>
      </c>
      <c r="B1019" s="3"/>
      <c r="C1019" s="4">
        <v>35423.98055555556</v>
      </c>
      <c r="D1019" s="5">
        <v>2172646.0</v>
      </c>
    </row>
    <row r="1020">
      <c r="A1020" s="2" t="s">
        <v>4991</v>
      </c>
      <c r="B1020" s="3"/>
      <c r="C1020" s="4">
        <v>35423.98055555556</v>
      </c>
      <c r="D1020" s="5">
        <v>2172622.0</v>
      </c>
    </row>
    <row r="1021">
      <c r="A1021" s="2" t="s">
        <v>4992</v>
      </c>
      <c r="B1021" s="3"/>
      <c r="C1021" s="4">
        <v>35423.98055555556</v>
      </c>
      <c r="D1021" s="5">
        <v>2177476.0</v>
      </c>
    </row>
    <row r="1022">
      <c r="A1022" s="2" t="s">
        <v>4993</v>
      </c>
      <c r="B1022" s="3"/>
      <c r="C1022" s="4">
        <v>35423.98055555556</v>
      </c>
      <c r="D1022" s="5">
        <v>2177454.0</v>
      </c>
    </row>
    <row r="1023">
      <c r="A1023" s="2" t="s">
        <v>4994</v>
      </c>
      <c r="B1023" s="3"/>
      <c r="C1023" s="4">
        <v>35423.98055555556</v>
      </c>
      <c r="D1023" s="5">
        <v>3446985.0</v>
      </c>
    </row>
    <row r="1024">
      <c r="A1024" s="2" t="s">
        <v>4995</v>
      </c>
      <c r="B1024" s="3"/>
      <c r="C1024" s="4">
        <v>35423.98055555556</v>
      </c>
      <c r="D1024" s="5">
        <v>3446958.0</v>
      </c>
    </row>
    <row r="1025">
      <c r="A1025" s="2" t="s">
        <v>4996</v>
      </c>
      <c r="B1025" s="3"/>
      <c r="C1025" s="4">
        <v>35423.98055555556</v>
      </c>
      <c r="D1025" s="5">
        <v>1287525.0</v>
      </c>
    </row>
    <row r="1026">
      <c r="A1026" s="2" t="s">
        <v>4997</v>
      </c>
      <c r="B1026" s="3"/>
      <c r="C1026" s="4">
        <v>35423.98055555556</v>
      </c>
      <c r="D1026" s="5">
        <v>4126667.0</v>
      </c>
    </row>
    <row r="1027">
      <c r="A1027" s="2" t="s">
        <v>4998</v>
      </c>
      <c r="B1027" s="3"/>
      <c r="C1027" s="4">
        <v>35423.98055555556</v>
      </c>
      <c r="D1027" s="5">
        <v>3918325.0</v>
      </c>
    </row>
    <row r="1028">
      <c r="A1028" s="2" t="s">
        <v>4999</v>
      </c>
      <c r="B1028" s="3"/>
      <c r="C1028" s="4">
        <v>35423.98055555556</v>
      </c>
      <c r="D1028" s="5">
        <v>1961480.0</v>
      </c>
    </row>
    <row r="1029">
      <c r="A1029" s="2" t="s">
        <v>5000</v>
      </c>
      <c r="B1029" s="3"/>
      <c r="C1029" s="4">
        <v>35423.98055555556</v>
      </c>
      <c r="D1029" s="5">
        <v>3666993.0</v>
      </c>
    </row>
    <row r="1030">
      <c r="A1030" s="2" t="s">
        <v>5001</v>
      </c>
      <c r="B1030" s="3"/>
      <c r="C1030" s="4">
        <v>35423.98055555556</v>
      </c>
      <c r="D1030" s="5">
        <v>4345312.0</v>
      </c>
    </row>
    <row r="1031">
      <c r="A1031" s="2" t="s">
        <v>5002</v>
      </c>
      <c r="B1031" s="3"/>
      <c r="C1031" s="4">
        <v>35423.98055555556</v>
      </c>
      <c r="D1031" s="5">
        <v>1327672.0</v>
      </c>
    </row>
    <row r="1032">
      <c r="A1032" s="2" t="s">
        <v>5003</v>
      </c>
      <c r="B1032" s="3"/>
      <c r="C1032" s="4">
        <v>35423.98055555556</v>
      </c>
      <c r="D1032" s="5">
        <v>1981168.0</v>
      </c>
    </row>
    <row r="1033">
      <c r="A1033" s="2" t="s">
        <v>5004</v>
      </c>
      <c r="B1033" s="3"/>
      <c r="C1033" s="4">
        <v>35423.98055555556</v>
      </c>
      <c r="D1033" s="5">
        <v>2241213.0</v>
      </c>
    </row>
    <row r="1034">
      <c r="A1034" s="2" t="s">
        <v>5005</v>
      </c>
      <c r="B1034" s="3"/>
      <c r="C1034" s="4">
        <v>35423.98055555556</v>
      </c>
      <c r="D1034" s="5">
        <v>1390292.0</v>
      </c>
    </row>
    <row r="1035">
      <c r="A1035" s="2" t="s">
        <v>5006</v>
      </c>
      <c r="B1035" s="3"/>
      <c r="C1035" s="4">
        <v>35423.98055555556</v>
      </c>
      <c r="D1035" s="5">
        <v>1337356.0</v>
      </c>
    </row>
    <row r="1036">
      <c r="A1036" s="2" t="s">
        <v>5007</v>
      </c>
      <c r="B1036" s="3"/>
      <c r="C1036" s="4">
        <v>35423.98055555556</v>
      </c>
      <c r="D1036" s="5">
        <v>2568924.0</v>
      </c>
    </row>
    <row r="1037">
      <c r="A1037" s="2" t="s">
        <v>5008</v>
      </c>
      <c r="B1037" s="3"/>
      <c r="C1037" s="4">
        <v>35423.98055555556</v>
      </c>
      <c r="D1037" s="5">
        <v>2249744.0</v>
      </c>
    </row>
    <row r="1038">
      <c r="A1038" s="2" t="s">
        <v>5009</v>
      </c>
      <c r="B1038" s="3"/>
      <c r="C1038" s="4">
        <v>35423.98055555556</v>
      </c>
      <c r="D1038" s="5">
        <v>2250852.0</v>
      </c>
    </row>
    <row r="1039">
      <c r="A1039" s="2" t="s">
        <v>5010</v>
      </c>
      <c r="B1039" s="3"/>
      <c r="C1039" s="4">
        <v>35423.98055555556</v>
      </c>
      <c r="D1039" s="5">
        <v>471940.0</v>
      </c>
    </row>
    <row r="1040">
      <c r="A1040" s="2" t="s">
        <v>5011</v>
      </c>
      <c r="B1040" s="3"/>
      <c r="C1040" s="4">
        <v>35423.98055555556</v>
      </c>
      <c r="D1040" s="5">
        <v>981561.0</v>
      </c>
    </row>
    <row r="1041">
      <c r="A1041" s="2" t="s">
        <v>5012</v>
      </c>
      <c r="B1041" s="3"/>
      <c r="C1041" s="4">
        <v>35423.98055555556</v>
      </c>
      <c r="D1041" s="5">
        <v>120314.0</v>
      </c>
    </row>
    <row r="1042">
      <c r="A1042" s="2" t="s">
        <v>5013</v>
      </c>
      <c r="B1042" s="3"/>
      <c r="C1042" s="4">
        <v>35423.98055555556</v>
      </c>
      <c r="D1042" s="5">
        <v>105090.0</v>
      </c>
    </row>
    <row r="1043">
      <c r="A1043" s="2" t="s">
        <v>5014</v>
      </c>
      <c r="B1043" s="3"/>
      <c r="C1043" s="4">
        <v>35423.98055555556</v>
      </c>
      <c r="D1043" s="5">
        <v>106631.0</v>
      </c>
    </row>
    <row r="1044">
      <c r="A1044" s="2" t="s">
        <v>5015</v>
      </c>
      <c r="B1044" s="3"/>
      <c r="C1044" s="4">
        <v>35423.98055555556</v>
      </c>
      <c r="D1044" s="5">
        <v>37916.0</v>
      </c>
    </row>
    <row r="1045">
      <c r="A1045" s="2" t="s">
        <v>5016</v>
      </c>
      <c r="B1045" s="3"/>
      <c r="C1045" s="4">
        <v>35423.98055555556</v>
      </c>
      <c r="D1045" s="5">
        <v>94783.0</v>
      </c>
    </row>
    <row r="1046">
      <c r="A1046" s="2" t="s">
        <v>5017</v>
      </c>
      <c r="B1046" s="3"/>
      <c r="C1046" s="4">
        <v>35423.98055555556</v>
      </c>
      <c r="D1046" s="5">
        <v>99487.0</v>
      </c>
    </row>
    <row r="1047">
      <c r="A1047" s="2" t="s">
        <v>5018</v>
      </c>
      <c r="B1047" s="3"/>
      <c r="C1047" s="4">
        <v>35423.98055555556</v>
      </c>
      <c r="D1047" s="5">
        <v>112711.0</v>
      </c>
    </row>
    <row r="1048">
      <c r="A1048" s="2" t="s">
        <v>5019</v>
      </c>
      <c r="B1048" s="3"/>
      <c r="C1048" s="4">
        <v>35423.98055555556</v>
      </c>
      <c r="D1048" s="5">
        <v>103258.0</v>
      </c>
    </row>
    <row r="1049">
      <c r="A1049" s="2" t="s">
        <v>5020</v>
      </c>
      <c r="B1049" s="3"/>
      <c r="C1049" s="4">
        <v>35423.98055555556</v>
      </c>
      <c r="D1049" s="5">
        <v>38957.0</v>
      </c>
    </row>
    <row r="1050">
      <c r="A1050" s="2" t="s">
        <v>5021</v>
      </c>
      <c r="B1050" s="3"/>
      <c r="C1050" s="4">
        <v>35423.98055555556</v>
      </c>
      <c r="D1050" s="5">
        <v>66084.0</v>
      </c>
    </row>
    <row r="1051">
      <c r="A1051" s="2" t="s">
        <v>5022</v>
      </c>
      <c r="B1051" s="3"/>
      <c r="C1051" s="4">
        <v>35423.98055555556</v>
      </c>
      <c r="D1051" s="5">
        <v>1010655.0</v>
      </c>
    </row>
    <row r="1052">
      <c r="A1052" s="2" t="s">
        <v>5023</v>
      </c>
      <c r="B1052" s="3"/>
      <c r="C1052" s="4">
        <v>35423.98055555556</v>
      </c>
      <c r="D1052" s="5">
        <v>1010214.0</v>
      </c>
    </row>
    <row r="1053">
      <c r="A1053" s="2" t="s">
        <v>5024</v>
      </c>
      <c r="B1053" s="3"/>
      <c r="C1053" s="4">
        <v>35423.98055555556</v>
      </c>
      <c r="D1053" s="5">
        <v>1010679.0</v>
      </c>
    </row>
    <row r="1054">
      <c r="A1054" s="2" t="s">
        <v>5025</v>
      </c>
      <c r="B1054" s="3"/>
      <c r="C1054" s="4">
        <v>35423.98055555556</v>
      </c>
      <c r="D1054" s="5">
        <v>1008110.0</v>
      </c>
    </row>
    <row r="1055">
      <c r="A1055" s="2" t="s">
        <v>5026</v>
      </c>
      <c r="B1055" s="3"/>
      <c r="C1055" s="4">
        <v>35423.98055555556</v>
      </c>
      <c r="D1055" s="5">
        <v>956100.0</v>
      </c>
    </row>
    <row r="1056">
      <c r="A1056" s="2" t="s">
        <v>5027</v>
      </c>
      <c r="B1056" s="3"/>
      <c r="C1056" s="4">
        <v>35423.98055555556</v>
      </c>
      <c r="D1056" s="5">
        <v>982087.0</v>
      </c>
    </row>
    <row r="1057">
      <c r="A1057" s="2" t="s">
        <v>5028</v>
      </c>
      <c r="B1057" s="3"/>
      <c r="C1057" s="4">
        <v>35423.98055555556</v>
      </c>
      <c r="D1057" s="5">
        <v>988883.0</v>
      </c>
    </row>
    <row r="1058">
      <c r="A1058" s="2" t="s">
        <v>5029</v>
      </c>
      <c r="B1058" s="3"/>
      <c r="C1058" s="4">
        <v>35423.98055555556</v>
      </c>
      <c r="D1058" s="5">
        <v>1007043.0</v>
      </c>
    </row>
    <row r="1059">
      <c r="A1059" s="2" t="s">
        <v>5030</v>
      </c>
      <c r="B1059" s="3"/>
      <c r="C1059" s="4">
        <v>35423.98055555556</v>
      </c>
      <c r="D1059" s="5">
        <v>952606.0</v>
      </c>
    </row>
    <row r="1060">
      <c r="A1060" s="2" t="s">
        <v>5031</v>
      </c>
      <c r="B1060" s="3"/>
      <c r="C1060" s="4">
        <v>35423.98055555556</v>
      </c>
      <c r="D1060" s="5">
        <v>824979.0</v>
      </c>
    </row>
    <row r="1061">
      <c r="A1061" s="2" t="s">
        <v>5032</v>
      </c>
      <c r="B1061" s="3"/>
      <c r="C1061" s="4">
        <v>35423.98055555556</v>
      </c>
      <c r="D1061" s="5">
        <v>742652.0</v>
      </c>
    </row>
    <row r="1062">
      <c r="A1062" s="2" t="s">
        <v>5033</v>
      </c>
      <c r="B1062" s="3"/>
      <c r="C1062" s="4">
        <v>35423.98055555556</v>
      </c>
      <c r="D1062" s="5">
        <v>3467536.0</v>
      </c>
    </row>
    <row r="1063">
      <c r="A1063" s="2" t="s">
        <v>5034</v>
      </c>
      <c r="B1063" s="3"/>
      <c r="C1063" s="4">
        <v>35423.98055555556</v>
      </c>
      <c r="D1063" s="5">
        <v>2380822.0</v>
      </c>
    </row>
    <row r="1064">
      <c r="A1064" s="2" t="s">
        <v>5035</v>
      </c>
      <c r="B1064" s="3"/>
      <c r="C1064" s="4">
        <v>35423.98055555556</v>
      </c>
      <c r="D1064" s="5">
        <v>2908917.0</v>
      </c>
    </row>
    <row r="1065">
      <c r="A1065" s="2" t="s">
        <v>5036</v>
      </c>
      <c r="B1065" s="3"/>
      <c r="C1065" s="4">
        <v>35423.98055555556</v>
      </c>
      <c r="D1065" s="5">
        <v>3441741.0</v>
      </c>
    </row>
    <row r="1066">
      <c r="A1066" s="2" t="s">
        <v>5037</v>
      </c>
      <c r="B1066" s="3"/>
      <c r="C1066" s="4">
        <v>35423.98055555556</v>
      </c>
      <c r="D1066" s="5">
        <v>2796543.0</v>
      </c>
    </row>
    <row r="1067">
      <c r="A1067" s="2" t="s">
        <v>5038</v>
      </c>
      <c r="B1067" s="3"/>
      <c r="C1067" s="4">
        <v>35423.98055555556</v>
      </c>
      <c r="D1067" s="5">
        <v>3566778.0</v>
      </c>
    </row>
    <row r="1068">
      <c r="A1068" s="2" t="s">
        <v>5039</v>
      </c>
      <c r="B1068" s="3"/>
      <c r="C1068" s="4">
        <v>35423.98055555556</v>
      </c>
      <c r="D1068" s="5">
        <v>2081493.0</v>
      </c>
    </row>
    <row r="1069">
      <c r="A1069" s="2" t="s">
        <v>5040</v>
      </c>
      <c r="B1069" s="3"/>
      <c r="C1069" s="4">
        <v>35423.98055555556</v>
      </c>
      <c r="D1069" s="5">
        <v>1037331.0</v>
      </c>
    </row>
    <row r="1070">
      <c r="A1070" s="2" t="s">
        <v>5041</v>
      </c>
      <c r="B1070" s="3"/>
      <c r="C1070" s="4">
        <v>35423.98055555556</v>
      </c>
      <c r="D1070" s="5">
        <v>1007658.0</v>
      </c>
    </row>
    <row r="1071">
      <c r="A1071" s="2" t="s">
        <v>5042</v>
      </c>
      <c r="B1071" s="3"/>
      <c r="C1071" s="4">
        <v>35423.98055555556</v>
      </c>
      <c r="D1071" s="5">
        <v>1882702.0</v>
      </c>
    </row>
    <row r="1072">
      <c r="A1072" s="2" t="s">
        <v>5043</v>
      </c>
      <c r="B1072" s="3"/>
      <c r="C1072" s="4">
        <v>35423.98055555556</v>
      </c>
      <c r="D1072" s="5">
        <v>2111992.0</v>
      </c>
    </row>
    <row r="1073">
      <c r="A1073" s="2" t="s">
        <v>5044</v>
      </c>
      <c r="B1073" s="3"/>
      <c r="C1073" s="4">
        <v>35423.98055555556</v>
      </c>
      <c r="D1073" s="5">
        <v>2770624.0</v>
      </c>
    </row>
    <row r="1074">
      <c r="A1074" s="2" t="s">
        <v>5045</v>
      </c>
      <c r="B1074" s="3"/>
      <c r="C1074" s="4">
        <v>35423.98055555556</v>
      </c>
      <c r="D1074" s="5">
        <v>1544261.0</v>
      </c>
    </row>
    <row r="1075">
      <c r="A1075" s="2" t="s">
        <v>5046</v>
      </c>
      <c r="B1075" s="3"/>
      <c r="C1075" s="4">
        <v>35423.98055555556</v>
      </c>
      <c r="D1075" s="5">
        <v>2055609.0</v>
      </c>
    </row>
    <row r="1076">
      <c r="A1076" s="2" t="s">
        <v>5047</v>
      </c>
      <c r="B1076" s="3"/>
      <c r="C1076" s="4">
        <v>35423.98055555556</v>
      </c>
      <c r="D1076" s="5">
        <v>1706452.0</v>
      </c>
    </row>
    <row r="1077">
      <c r="A1077" s="2" t="s">
        <v>5048</v>
      </c>
      <c r="B1077" s="3"/>
      <c r="C1077" s="4">
        <v>35423.98055555556</v>
      </c>
      <c r="D1077" s="5">
        <v>1715070.0</v>
      </c>
    </row>
    <row r="1078">
      <c r="A1078" s="2" t="s">
        <v>5049</v>
      </c>
      <c r="B1078" s="3"/>
      <c r="C1078" s="4">
        <v>35423.98055555556</v>
      </c>
      <c r="D1078" s="5">
        <v>3448584.0</v>
      </c>
    </row>
    <row r="1079">
      <c r="A1079" s="2" t="s">
        <v>5050</v>
      </c>
      <c r="B1079" s="3"/>
      <c r="C1079" s="4">
        <v>35423.98055555556</v>
      </c>
      <c r="D1079" s="5">
        <v>8940592.0</v>
      </c>
    </row>
    <row r="1080">
      <c r="A1080" s="2" t="s">
        <v>5051</v>
      </c>
      <c r="B1080" s="3"/>
      <c r="C1080" s="4">
        <v>35423.98055555556</v>
      </c>
      <c r="D1080" s="5">
        <v>8939905.0</v>
      </c>
    </row>
    <row r="1081">
      <c r="A1081" s="2" t="s">
        <v>5052</v>
      </c>
      <c r="B1081" s="3"/>
      <c r="C1081" s="4">
        <v>35423.98055555556</v>
      </c>
      <c r="D1081" s="5">
        <v>8939899.0</v>
      </c>
    </row>
    <row r="1082">
      <c r="A1082" s="2" t="s">
        <v>5053</v>
      </c>
      <c r="B1082" s="3"/>
      <c r="C1082" s="4">
        <v>35423.98055555556</v>
      </c>
      <c r="D1082" s="5">
        <v>3856744.0</v>
      </c>
    </row>
    <row r="1083">
      <c r="A1083" s="2" t="s">
        <v>5054</v>
      </c>
      <c r="B1083" s="3"/>
      <c r="C1083" s="4">
        <v>35423.98055555556</v>
      </c>
      <c r="D1083" s="5">
        <v>3855964.0</v>
      </c>
    </row>
    <row r="1084">
      <c r="A1084" s="2" t="s">
        <v>5055</v>
      </c>
      <c r="B1084" s="3"/>
      <c r="C1084" s="4">
        <v>35423.98055555556</v>
      </c>
      <c r="D1084" s="5">
        <v>3315519.0</v>
      </c>
    </row>
    <row r="1085">
      <c r="A1085" s="2" t="s">
        <v>5056</v>
      </c>
      <c r="B1085" s="3"/>
      <c r="C1085" s="4">
        <v>35423.98055555556</v>
      </c>
      <c r="D1085" s="5">
        <v>3352854.0</v>
      </c>
    </row>
    <row r="1086">
      <c r="A1086" s="2" t="s">
        <v>5057</v>
      </c>
      <c r="B1086" s="3"/>
      <c r="C1086" s="4">
        <v>35423.98055555556</v>
      </c>
      <c r="D1086" s="5">
        <v>8940927.0</v>
      </c>
    </row>
    <row r="1087">
      <c r="A1087" s="2" t="s">
        <v>5058</v>
      </c>
      <c r="B1087" s="3"/>
      <c r="C1087" s="4">
        <v>35423.98055555556</v>
      </c>
      <c r="D1087" s="5">
        <v>8722.0</v>
      </c>
    </row>
    <row r="1088">
      <c r="A1088" s="2" t="s">
        <v>5059</v>
      </c>
      <c r="B1088" s="3"/>
      <c r="C1088" s="4">
        <v>35423.98055555556</v>
      </c>
      <c r="D1088" s="5">
        <v>5373515.0</v>
      </c>
    </row>
    <row r="1089">
      <c r="A1089" s="2" t="s">
        <v>5060</v>
      </c>
      <c r="B1089" s="3"/>
      <c r="C1089" s="4">
        <v>35423.98055555556</v>
      </c>
      <c r="D1089" s="5">
        <v>688726.0</v>
      </c>
    </row>
    <row r="1090">
      <c r="A1090" s="2" t="s">
        <v>5061</v>
      </c>
      <c r="B1090" s="3"/>
      <c r="C1090" s="4">
        <v>35423.98055555556</v>
      </c>
      <c r="D1090" s="5">
        <v>3472522.0</v>
      </c>
    </row>
    <row r="1091">
      <c r="A1091" s="2" t="s">
        <v>5062</v>
      </c>
      <c r="B1091" s="3"/>
      <c r="C1091" s="4">
        <v>35423.98055555556</v>
      </c>
      <c r="D1091" s="5">
        <v>1583711.0</v>
      </c>
    </row>
    <row r="1092">
      <c r="A1092" s="2" t="s">
        <v>5063</v>
      </c>
      <c r="B1092" s="3"/>
      <c r="C1092" s="4">
        <v>35423.98055555556</v>
      </c>
      <c r="D1092" s="5">
        <v>1.1012524E7</v>
      </c>
    </row>
    <row r="1093">
      <c r="A1093" s="2" t="s">
        <v>5064</v>
      </c>
      <c r="B1093" s="3"/>
      <c r="C1093" s="4">
        <v>35423.98055555556</v>
      </c>
      <c r="D1093" s="5">
        <v>1.0526808E7</v>
      </c>
    </row>
    <row r="1094">
      <c r="A1094" s="2" t="s">
        <v>5065</v>
      </c>
      <c r="B1094" s="3"/>
      <c r="C1094" s="4">
        <v>35423.98055555556</v>
      </c>
      <c r="D1094" s="5">
        <v>1.078602E7</v>
      </c>
    </row>
    <row r="1095">
      <c r="A1095" s="2" t="s">
        <v>5066</v>
      </c>
      <c r="B1095" s="3"/>
      <c r="C1095" s="4">
        <v>35423.98055555556</v>
      </c>
      <c r="D1095" s="5">
        <v>1.078575E7</v>
      </c>
    </row>
    <row r="1096">
      <c r="A1096" s="2" t="s">
        <v>5067</v>
      </c>
      <c r="B1096" s="3"/>
      <c r="C1096" s="4">
        <v>35423.98055555556</v>
      </c>
      <c r="D1096" s="5">
        <v>5242026.0</v>
      </c>
    </row>
    <row r="1097">
      <c r="A1097" s="2" t="s">
        <v>5068</v>
      </c>
      <c r="B1097" s="3"/>
      <c r="C1097" s="4">
        <v>35423.98055555556</v>
      </c>
      <c r="D1097" s="5">
        <v>4854824.0</v>
      </c>
    </row>
    <row r="1098">
      <c r="A1098" s="2" t="s">
        <v>5069</v>
      </c>
      <c r="B1098" s="3"/>
      <c r="C1098" s="4">
        <v>35423.98055555556</v>
      </c>
      <c r="D1098" s="5">
        <v>4854498.0</v>
      </c>
    </row>
    <row r="1099">
      <c r="A1099" s="2" t="s">
        <v>5070</v>
      </c>
      <c r="B1099" s="3"/>
      <c r="C1099" s="4">
        <v>35423.98055555556</v>
      </c>
      <c r="D1099" s="5">
        <v>4865416.0</v>
      </c>
    </row>
    <row r="1100">
      <c r="A1100" s="2" t="s">
        <v>5071</v>
      </c>
      <c r="B1100" s="3"/>
      <c r="C1100" s="4">
        <v>35423.98055555556</v>
      </c>
      <c r="D1100" s="5">
        <v>4755961.0</v>
      </c>
    </row>
    <row r="1101">
      <c r="A1101" s="2" t="s">
        <v>5072</v>
      </c>
      <c r="B1101" s="3"/>
      <c r="C1101" s="4">
        <v>35423.98055555556</v>
      </c>
      <c r="D1101" s="5">
        <v>7298634.0</v>
      </c>
    </row>
    <row r="1102">
      <c r="A1102" s="2" t="s">
        <v>5073</v>
      </c>
      <c r="B1102" s="3"/>
      <c r="C1102" s="4">
        <v>35423.98055555556</v>
      </c>
      <c r="D1102" s="5">
        <v>7298605.0</v>
      </c>
    </row>
    <row r="1103">
      <c r="A1103" s="2" t="s">
        <v>5074</v>
      </c>
      <c r="B1103" s="3"/>
      <c r="C1103" s="4">
        <v>35423.98055555556</v>
      </c>
      <c r="D1103" s="5">
        <v>5471205.0</v>
      </c>
    </row>
    <row r="1104">
      <c r="A1104" s="2" t="s">
        <v>5075</v>
      </c>
      <c r="B1104" s="3"/>
      <c r="C1104" s="4">
        <v>35423.98055555556</v>
      </c>
      <c r="D1104" s="5">
        <v>5471169.0</v>
      </c>
    </row>
    <row r="1105">
      <c r="A1105" s="2" t="s">
        <v>5076</v>
      </c>
      <c r="B1105" s="3"/>
      <c r="C1105" s="4">
        <v>35423.98055555556</v>
      </c>
      <c r="D1105" s="5">
        <v>5732797.0</v>
      </c>
    </row>
    <row r="1106">
      <c r="A1106" s="2" t="s">
        <v>5077</v>
      </c>
      <c r="B1106" s="3"/>
      <c r="C1106" s="4">
        <v>35423.98055555556</v>
      </c>
      <c r="D1106" s="5">
        <v>5732756.0</v>
      </c>
    </row>
    <row r="1107">
      <c r="A1107" s="2" t="s">
        <v>5078</v>
      </c>
      <c r="B1107" s="3"/>
      <c r="C1107" s="4">
        <v>35423.98055555556</v>
      </c>
      <c r="D1107" s="5">
        <v>5591798.0</v>
      </c>
    </row>
    <row r="1108">
      <c r="A1108" s="2" t="s">
        <v>5079</v>
      </c>
      <c r="B1108" s="3"/>
      <c r="C1108" s="4">
        <v>35423.98055555556</v>
      </c>
      <c r="D1108" s="5">
        <v>5132897.0</v>
      </c>
    </row>
    <row r="1109">
      <c r="A1109" s="2" t="s">
        <v>5080</v>
      </c>
      <c r="B1109" s="3"/>
      <c r="C1109" s="4">
        <v>35423.98055555556</v>
      </c>
      <c r="D1109" s="5">
        <v>5132834.0</v>
      </c>
    </row>
    <row r="1110">
      <c r="A1110" s="2" t="s">
        <v>5081</v>
      </c>
      <c r="B1110" s="3"/>
      <c r="C1110" s="4">
        <v>35423.98055555556</v>
      </c>
      <c r="D1110" s="5">
        <v>5065262.0</v>
      </c>
    </row>
    <row r="1111">
      <c r="A1111" s="2" t="s">
        <v>5082</v>
      </c>
      <c r="B1111" s="3"/>
      <c r="C1111" s="4">
        <v>35423.98055555556</v>
      </c>
      <c r="D1111" s="5">
        <v>5919798.0</v>
      </c>
    </row>
    <row r="1112">
      <c r="A1112" s="2" t="s">
        <v>5083</v>
      </c>
      <c r="B1112" s="3"/>
      <c r="C1112" s="4">
        <v>35423.98055555556</v>
      </c>
      <c r="D1112" s="5">
        <v>5277298.0</v>
      </c>
    </row>
    <row r="1113">
      <c r="A1113" s="2" t="s">
        <v>5084</v>
      </c>
      <c r="B1113" s="3"/>
      <c r="C1113" s="4">
        <v>35423.98055555556</v>
      </c>
      <c r="D1113" s="5">
        <v>5277234.0</v>
      </c>
    </row>
    <row r="1114">
      <c r="A1114" s="2" t="s">
        <v>5085</v>
      </c>
      <c r="B1114" s="3"/>
      <c r="C1114" s="4">
        <v>35423.98055555556</v>
      </c>
      <c r="D1114" s="5">
        <v>5200286.0</v>
      </c>
    </row>
    <row r="1115">
      <c r="A1115" s="2" t="s">
        <v>5086</v>
      </c>
      <c r="B1115" s="3"/>
      <c r="C1115" s="4">
        <v>35423.98055555556</v>
      </c>
      <c r="D1115" s="5">
        <v>2468298.0</v>
      </c>
    </row>
    <row r="1116">
      <c r="A1116" s="2" t="s">
        <v>5087</v>
      </c>
      <c r="B1116" s="3"/>
      <c r="C1116" s="4">
        <v>35423.98055555556</v>
      </c>
      <c r="D1116" s="5">
        <v>2468244.0</v>
      </c>
    </row>
    <row r="1117">
      <c r="A1117" s="2" t="s">
        <v>5088</v>
      </c>
      <c r="B1117" s="3"/>
      <c r="C1117" s="4">
        <v>35423.98055555556</v>
      </c>
      <c r="D1117" s="5">
        <v>2468610.0</v>
      </c>
    </row>
    <row r="1118">
      <c r="A1118" s="2" t="s">
        <v>5089</v>
      </c>
      <c r="B1118" s="3"/>
      <c r="C1118" s="4">
        <v>35423.98055555556</v>
      </c>
      <c r="D1118" s="5">
        <v>2468511.0</v>
      </c>
    </row>
    <row r="1119">
      <c r="A1119" s="2" t="s">
        <v>5090</v>
      </c>
      <c r="B1119" s="3"/>
      <c r="C1119" s="4">
        <v>35423.98055555556</v>
      </c>
      <c r="D1119" s="5">
        <v>2459764.0</v>
      </c>
    </row>
    <row r="1120">
      <c r="A1120" s="2" t="s">
        <v>5091</v>
      </c>
      <c r="B1120" s="3"/>
      <c r="C1120" s="4">
        <v>35423.98055555556</v>
      </c>
      <c r="D1120" s="5">
        <v>2459701.0</v>
      </c>
    </row>
    <row r="1121">
      <c r="A1121" s="2" t="s">
        <v>5092</v>
      </c>
      <c r="B1121" s="3"/>
      <c r="C1121" s="4">
        <v>35423.98055555556</v>
      </c>
      <c r="D1121" s="5">
        <v>4612748.0</v>
      </c>
    </row>
    <row r="1122">
      <c r="A1122" s="2" t="s">
        <v>5093</v>
      </c>
      <c r="B1122" s="3"/>
      <c r="C1122" s="4">
        <v>35423.98055555556</v>
      </c>
      <c r="D1122" s="5">
        <v>4613344.0</v>
      </c>
    </row>
    <row r="1123">
      <c r="A1123" s="2" t="s">
        <v>5094</v>
      </c>
      <c r="B1123" s="3"/>
      <c r="C1123" s="4">
        <v>35423.98055555556</v>
      </c>
      <c r="D1123" s="5">
        <v>5028072.0</v>
      </c>
    </row>
    <row r="1124">
      <c r="A1124" s="2" t="s">
        <v>5095</v>
      </c>
      <c r="B1124" s="3"/>
      <c r="C1124" s="4">
        <v>35423.98055555556</v>
      </c>
      <c r="D1124" s="5">
        <v>5038875.0</v>
      </c>
    </row>
    <row r="1125">
      <c r="A1125" s="2" t="s">
        <v>5096</v>
      </c>
      <c r="B1125" s="3"/>
      <c r="C1125" s="4">
        <v>35423.98055555556</v>
      </c>
      <c r="D1125" s="5">
        <v>5039115.0</v>
      </c>
    </row>
    <row r="1126">
      <c r="A1126" s="2" t="s">
        <v>5097</v>
      </c>
      <c r="B1126" s="3"/>
      <c r="C1126" s="4">
        <v>35423.98055555556</v>
      </c>
      <c r="D1126" s="5">
        <v>5039151.0</v>
      </c>
    </row>
    <row r="1127">
      <c r="A1127" s="2" t="s">
        <v>5098</v>
      </c>
      <c r="B1127" s="3"/>
      <c r="C1127" s="4">
        <v>35423.98055555556</v>
      </c>
      <c r="D1127" s="5">
        <v>4994038.0</v>
      </c>
    </row>
    <row r="1128">
      <c r="A1128" s="2" t="s">
        <v>5099</v>
      </c>
      <c r="B1128" s="3"/>
      <c r="C1128" s="4">
        <v>35423.98055555556</v>
      </c>
      <c r="D1128" s="5">
        <v>5004721.0</v>
      </c>
    </row>
    <row r="1129">
      <c r="A1129" s="2" t="s">
        <v>5100</v>
      </c>
      <c r="B1129" s="3"/>
      <c r="C1129" s="4">
        <v>35423.98055555556</v>
      </c>
      <c r="D1129" s="5">
        <v>3333149.0</v>
      </c>
    </row>
    <row r="1130">
      <c r="A1130" s="2" t="s">
        <v>5101</v>
      </c>
      <c r="B1130" s="3"/>
      <c r="C1130" s="4">
        <v>35423.98055555556</v>
      </c>
      <c r="D1130" s="5">
        <v>3331572.0</v>
      </c>
    </row>
    <row r="1131">
      <c r="A1131" s="2" t="s">
        <v>5102</v>
      </c>
      <c r="B1131" s="3"/>
      <c r="C1131" s="4">
        <v>35423.98055555556</v>
      </c>
      <c r="D1131" s="5">
        <v>3311941.0</v>
      </c>
    </row>
    <row r="1132">
      <c r="A1132" s="2" t="s">
        <v>5103</v>
      </c>
      <c r="B1132" s="3"/>
      <c r="C1132" s="4">
        <v>35423.98055555556</v>
      </c>
      <c r="D1132" s="5">
        <v>3164998.0</v>
      </c>
    </row>
    <row r="1133">
      <c r="A1133" s="2" t="s">
        <v>5104</v>
      </c>
      <c r="B1133" s="3"/>
      <c r="C1133" s="4">
        <v>35423.98055555556</v>
      </c>
      <c r="D1133" s="5">
        <v>1648384.0</v>
      </c>
    </row>
    <row r="1134">
      <c r="A1134" s="2" t="s">
        <v>5105</v>
      </c>
      <c r="B1134" s="3"/>
      <c r="C1134" s="4">
        <v>35423.98055555556</v>
      </c>
      <c r="D1134" s="5">
        <v>1.2076553E7</v>
      </c>
    </row>
    <row r="1135">
      <c r="A1135" s="2" t="s">
        <v>5106</v>
      </c>
      <c r="B1135" s="3"/>
      <c r="C1135" s="4">
        <v>35423.98055555556</v>
      </c>
      <c r="D1135" s="5">
        <v>1.2076474E7</v>
      </c>
    </row>
    <row r="1136">
      <c r="A1136" s="2" t="s">
        <v>5107</v>
      </c>
      <c r="B1136" s="3"/>
      <c r="C1136" s="4">
        <v>35423.98055555556</v>
      </c>
      <c r="D1136" s="5">
        <v>1.2206981E7</v>
      </c>
    </row>
    <row r="1137">
      <c r="A1137" s="2" t="s">
        <v>5108</v>
      </c>
      <c r="B1137" s="3"/>
      <c r="C1137" s="4">
        <v>35423.98055555556</v>
      </c>
      <c r="D1137" s="5">
        <v>1.2206959E7</v>
      </c>
    </row>
    <row r="1138">
      <c r="A1138" s="2" t="s">
        <v>5109</v>
      </c>
      <c r="B1138" s="3"/>
      <c r="C1138" s="4">
        <v>35423.98055555556</v>
      </c>
      <c r="D1138" s="5">
        <v>1.1413304E7</v>
      </c>
    </row>
    <row r="1139">
      <c r="A1139" s="2" t="s">
        <v>5110</v>
      </c>
      <c r="B1139" s="3"/>
      <c r="C1139" s="4">
        <v>35423.98055555556</v>
      </c>
      <c r="D1139" s="5">
        <v>1.1413206E7</v>
      </c>
    </row>
    <row r="1140">
      <c r="A1140" s="2" t="s">
        <v>5111</v>
      </c>
      <c r="B1140" s="3"/>
      <c r="C1140" s="4">
        <v>35423.98055555556</v>
      </c>
      <c r="D1140" s="5">
        <v>5732542.0</v>
      </c>
    </row>
    <row r="1141">
      <c r="A1141" s="2" t="s">
        <v>5112</v>
      </c>
      <c r="B1141" s="3"/>
      <c r="C1141" s="4">
        <v>35423.98055555556</v>
      </c>
      <c r="D1141" s="5">
        <v>5732478.0</v>
      </c>
    </row>
    <row r="1142">
      <c r="A1142" s="2" t="s">
        <v>5113</v>
      </c>
      <c r="B1142" s="3"/>
      <c r="C1142" s="4">
        <v>35423.98055555556</v>
      </c>
      <c r="D1142" s="5">
        <v>1.0607709E7</v>
      </c>
    </row>
    <row r="1143">
      <c r="A1143" s="2" t="s">
        <v>5114</v>
      </c>
      <c r="B1143" s="3"/>
      <c r="C1143" s="4">
        <v>35423.98055555556</v>
      </c>
      <c r="D1143" s="5">
        <v>1.0682289E7</v>
      </c>
    </row>
    <row r="1144">
      <c r="A1144" s="2" t="s">
        <v>5115</v>
      </c>
      <c r="B1144" s="3"/>
      <c r="C1144" s="4">
        <v>35423.98055555556</v>
      </c>
      <c r="D1144" s="5">
        <v>1.1385315E7</v>
      </c>
    </row>
    <row r="1145">
      <c r="A1145" s="2" t="s">
        <v>5116</v>
      </c>
      <c r="B1145" s="3"/>
      <c r="C1145" s="4">
        <v>35423.98055555556</v>
      </c>
      <c r="D1145" s="5">
        <v>1.1385156E7</v>
      </c>
    </row>
    <row r="1146">
      <c r="A1146" s="2" t="s">
        <v>5117</v>
      </c>
      <c r="B1146" s="3"/>
      <c r="C1146" s="4">
        <v>35423.98055555556</v>
      </c>
      <c r="D1146" s="5">
        <v>9297252.0</v>
      </c>
    </row>
    <row r="1147">
      <c r="A1147" s="2" t="s">
        <v>5118</v>
      </c>
      <c r="B1147" s="3"/>
      <c r="C1147" s="4">
        <v>35423.98055555556</v>
      </c>
      <c r="D1147" s="5">
        <v>1.0217859E7</v>
      </c>
    </row>
    <row r="1148">
      <c r="A1148" s="2" t="s">
        <v>5119</v>
      </c>
      <c r="B1148" s="3"/>
      <c r="C1148" s="4">
        <v>35423.98055555556</v>
      </c>
      <c r="D1148" s="5">
        <v>1.0217803E7</v>
      </c>
    </row>
    <row r="1149">
      <c r="A1149" s="2" t="s">
        <v>5120</v>
      </c>
      <c r="B1149" s="3"/>
      <c r="C1149" s="4">
        <v>35423.98055555556</v>
      </c>
      <c r="D1149" s="5">
        <v>1.3673394E7</v>
      </c>
    </row>
    <row r="1150">
      <c r="A1150" s="2" t="s">
        <v>5121</v>
      </c>
      <c r="B1150" s="3"/>
      <c r="C1150" s="4">
        <v>35423.98055555556</v>
      </c>
      <c r="D1150" s="5">
        <v>1.3673312E7</v>
      </c>
    </row>
    <row r="1151">
      <c r="A1151" s="2" t="s">
        <v>5122</v>
      </c>
      <c r="B1151" s="3"/>
      <c r="C1151" s="4">
        <v>35423.98055555556</v>
      </c>
      <c r="D1151" s="5">
        <v>9883064.0</v>
      </c>
    </row>
    <row r="1152">
      <c r="A1152" s="2" t="s">
        <v>5123</v>
      </c>
      <c r="B1152" s="3"/>
      <c r="C1152" s="4">
        <v>35423.98055555556</v>
      </c>
      <c r="D1152" s="5">
        <v>9883009.0</v>
      </c>
    </row>
    <row r="1153">
      <c r="A1153" s="2" t="s">
        <v>5124</v>
      </c>
      <c r="B1153" s="3"/>
      <c r="C1153" s="4">
        <v>35423.98055555556</v>
      </c>
      <c r="D1153" s="5">
        <v>4415213.0</v>
      </c>
    </row>
    <row r="1154">
      <c r="A1154" s="2" t="s">
        <v>5125</v>
      </c>
      <c r="B1154" s="3"/>
      <c r="C1154" s="4">
        <v>35423.98055555556</v>
      </c>
      <c r="D1154" s="5">
        <v>4290197.0</v>
      </c>
    </row>
    <row r="1155">
      <c r="A1155" s="2" t="s">
        <v>5126</v>
      </c>
      <c r="B1155" s="3"/>
      <c r="C1155" s="4">
        <v>35423.98055555556</v>
      </c>
      <c r="D1155" s="5">
        <v>4437332.0</v>
      </c>
    </row>
    <row r="1156">
      <c r="A1156" s="2" t="s">
        <v>5127</v>
      </c>
      <c r="B1156" s="3"/>
      <c r="C1156" s="4">
        <v>35423.98055555556</v>
      </c>
      <c r="D1156" s="5">
        <v>99120.0</v>
      </c>
    </row>
    <row r="1157">
      <c r="A1157" s="2" t="s">
        <v>5128</v>
      </c>
      <c r="B1157" s="3"/>
      <c r="C1157" s="4">
        <v>35423.98055555556</v>
      </c>
      <c r="D1157" s="5">
        <v>1762262.0</v>
      </c>
    </row>
    <row r="1158">
      <c r="A1158" s="2" t="s">
        <v>5129</v>
      </c>
      <c r="B1158" s="3"/>
      <c r="C1158" s="4">
        <v>35423.98055555556</v>
      </c>
      <c r="D1158" s="5">
        <v>2725791.0</v>
      </c>
    </row>
    <row r="1159">
      <c r="A1159" s="2" t="s">
        <v>5130</v>
      </c>
      <c r="B1159" s="3"/>
      <c r="C1159" s="4">
        <v>35423.98055555556</v>
      </c>
      <c r="D1159" s="5">
        <v>2724096.0</v>
      </c>
    </row>
    <row r="1160">
      <c r="A1160" s="2" t="s">
        <v>5131</v>
      </c>
      <c r="B1160" s="3"/>
      <c r="C1160" s="4">
        <v>35423.98055555556</v>
      </c>
      <c r="D1160" s="5">
        <v>253643.0</v>
      </c>
    </row>
    <row r="1161">
      <c r="A1161" s="2" t="s">
        <v>5132</v>
      </c>
      <c r="B1161" s="3"/>
      <c r="C1161" s="4">
        <v>35423.98055555556</v>
      </c>
      <c r="D1161" s="5">
        <v>5300793.0</v>
      </c>
    </row>
    <row r="1162">
      <c r="A1162" s="2" t="s">
        <v>5133</v>
      </c>
      <c r="B1162" s="3"/>
      <c r="C1162" s="4">
        <v>35423.98055555556</v>
      </c>
      <c r="D1162" s="5">
        <v>3950457.0</v>
      </c>
    </row>
    <row r="1163">
      <c r="A1163" s="2" t="s">
        <v>5134</v>
      </c>
      <c r="B1163" s="3"/>
      <c r="C1163" s="4">
        <v>35423.98055555556</v>
      </c>
      <c r="D1163" s="5">
        <v>1997036.0</v>
      </c>
    </row>
    <row r="1164">
      <c r="A1164" s="2" t="s">
        <v>5135</v>
      </c>
      <c r="B1164" s="3"/>
      <c r="C1164" s="4">
        <v>35423.98055555556</v>
      </c>
      <c r="D1164" s="5">
        <v>1991742.0</v>
      </c>
    </row>
    <row r="1165">
      <c r="A1165" s="2" t="s">
        <v>5136</v>
      </c>
      <c r="B1165" s="3"/>
      <c r="C1165" s="4">
        <v>35423.98055555556</v>
      </c>
      <c r="D1165" s="5">
        <v>1289852.0</v>
      </c>
    </row>
    <row r="1166">
      <c r="A1166" s="2" t="s">
        <v>5137</v>
      </c>
      <c r="B1166" s="3"/>
      <c r="C1166" s="4">
        <v>35423.98055555556</v>
      </c>
      <c r="D1166" s="5">
        <v>1834723.0</v>
      </c>
    </row>
    <row r="1167">
      <c r="A1167" s="2" t="s">
        <v>5138</v>
      </c>
      <c r="B1167" s="3"/>
      <c r="C1167" s="4">
        <v>35423.98055555556</v>
      </c>
      <c r="D1167" s="5">
        <v>1711130.0</v>
      </c>
    </row>
    <row r="1168">
      <c r="A1168" s="2" t="s">
        <v>5139</v>
      </c>
      <c r="B1168" s="3"/>
      <c r="C1168" s="4">
        <v>35423.98055555556</v>
      </c>
      <c r="D1168" s="5">
        <v>1704634.0</v>
      </c>
    </row>
    <row r="1169">
      <c r="A1169" s="2" t="s">
        <v>5140</v>
      </c>
      <c r="B1169" s="3"/>
      <c r="C1169" s="4">
        <v>35423.98055555556</v>
      </c>
      <c r="D1169" s="5">
        <v>1767088.0</v>
      </c>
    </row>
    <row r="1170">
      <c r="A1170" s="2" t="s">
        <v>5141</v>
      </c>
      <c r="B1170" s="3"/>
      <c r="C1170" s="4">
        <v>35423.98055555556</v>
      </c>
      <c r="D1170" s="5">
        <v>2063065.0</v>
      </c>
    </row>
    <row r="1171">
      <c r="A1171" s="2" t="s">
        <v>5142</v>
      </c>
      <c r="B1171" s="3"/>
      <c r="C1171" s="4">
        <v>35423.98055555556</v>
      </c>
      <c r="D1171" s="5">
        <v>2062977.0</v>
      </c>
    </row>
    <row r="1172">
      <c r="A1172" s="2" t="s">
        <v>5143</v>
      </c>
      <c r="B1172" s="3"/>
      <c r="C1172" s="4">
        <v>35423.98055555556</v>
      </c>
      <c r="D1172" s="5">
        <v>2479899.0</v>
      </c>
    </row>
    <row r="1173">
      <c r="A1173" s="2" t="s">
        <v>5144</v>
      </c>
      <c r="B1173" s="3"/>
      <c r="C1173" s="4">
        <v>35423.98055555556</v>
      </c>
      <c r="D1173" s="5">
        <v>2480330.0</v>
      </c>
    </row>
    <row r="1174">
      <c r="A1174" s="2" t="s">
        <v>5145</v>
      </c>
      <c r="B1174" s="3"/>
      <c r="C1174" s="4">
        <v>35423.98055555556</v>
      </c>
      <c r="D1174" s="5">
        <v>2498977.0</v>
      </c>
    </row>
    <row r="1175">
      <c r="A1175" s="2" t="s">
        <v>5146</v>
      </c>
      <c r="B1175" s="3"/>
      <c r="C1175" s="4">
        <v>35423.98055555556</v>
      </c>
      <c r="D1175" s="5">
        <v>2479878.0</v>
      </c>
    </row>
    <row r="1176">
      <c r="A1176" s="2" t="s">
        <v>5147</v>
      </c>
      <c r="B1176" s="3"/>
      <c r="C1176" s="4">
        <v>35423.98055555556</v>
      </c>
      <c r="D1176" s="5">
        <v>3912491.0</v>
      </c>
    </row>
    <row r="1177">
      <c r="A1177" s="2" t="s">
        <v>5148</v>
      </c>
      <c r="B1177" s="3"/>
      <c r="C1177" s="4">
        <v>35423.98055555556</v>
      </c>
      <c r="D1177" s="5">
        <v>3912442.0</v>
      </c>
    </row>
    <row r="1178">
      <c r="A1178" s="2" t="s">
        <v>5149</v>
      </c>
      <c r="B1178" s="3"/>
      <c r="C1178" s="4">
        <v>35423.98055555556</v>
      </c>
      <c r="D1178" s="5">
        <v>2006313.0</v>
      </c>
    </row>
    <row r="1179">
      <c r="A1179" s="2" t="s">
        <v>5150</v>
      </c>
      <c r="B1179" s="3"/>
      <c r="C1179" s="4">
        <v>35423.98055555556</v>
      </c>
      <c r="D1179" s="5">
        <v>1599048.0</v>
      </c>
    </row>
    <row r="1180">
      <c r="A1180" s="2" t="s">
        <v>5151</v>
      </c>
      <c r="B1180" s="3"/>
      <c r="C1180" s="4">
        <v>35423.98055555556</v>
      </c>
      <c r="D1180" s="5">
        <v>1598669.0</v>
      </c>
    </row>
    <row r="1181">
      <c r="A1181" s="2" t="s">
        <v>5152</v>
      </c>
      <c r="B1181" s="3"/>
      <c r="C1181" s="4">
        <v>35423.98055555556</v>
      </c>
      <c r="D1181" s="5">
        <v>4144419.0</v>
      </c>
    </row>
    <row r="1182">
      <c r="A1182" s="2" t="s">
        <v>5153</v>
      </c>
      <c r="B1182" s="3"/>
      <c r="C1182" s="4">
        <v>35423.98055555556</v>
      </c>
      <c r="D1182" s="5">
        <v>4062860.0</v>
      </c>
    </row>
    <row r="1183">
      <c r="A1183" s="2" t="s">
        <v>5154</v>
      </c>
      <c r="B1183" s="3"/>
      <c r="C1183" s="4">
        <v>35423.98055555556</v>
      </c>
      <c r="D1183" s="5">
        <v>2911024.0</v>
      </c>
    </row>
    <row r="1184">
      <c r="A1184" s="2" t="s">
        <v>5155</v>
      </c>
      <c r="B1184" s="3"/>
      <c r="C1184" s="4">
        <v>35423.98055555556</v>
      </c>
      <c r="D1184" s="5">
        <v>2952544.0</v>
      </c>
    </row>
    <row r="1185">
      <c r="A1185" s="2" t="s">
        <v>5156</v>
      </c>
      <c r="B1185" s="3"/>
      <c r="C1185" s="4">
        <v>35423.98055555556</v>
      </c>
      <c r="D1185" s="5">
        <v>4132495.0</v>
      </c>
    </row>
    <row r="1186">
      <c r="A1186" s="2" t="s">
        <v>5157</v>
      </c>
      <c r="B1186" s="3"/>
      <c r="C1186" s="4">
        <v>35423.98055555556</v>
      </c>
      <c r="D1186" s="5">
        <v>3744394.0</v>
      </c>
    </row>
    <row r="1187">
      <c r="A1187" s="2" t="s">
        <v>5158</v>
      </c>
      <c r="B1187" s="3"/>
      <c r="C1187" s="4">
        <v>35423.98055555556</v>
      </c>
      <c r="D1187" s="5">
        <v>3685784.0</v>
      </c>
    </row>
    <row r="1188">
      <c r="A1188" s="2" t="s">
        <v>5159</v>
      </c>
      <c r="B1188" s="3"/>
      <c r="C1188" s="4">
        <v>35423.98055555556</v>
      </c>
      <c r="D1188" s="5">
        <v>5455238.0</v>
      </c>
    </row>
    <row r="1189">
      <c r="A1189" s="2" t="s">
        <v>5160</v>
      </c>
      <c r="B1189" s="3"/>
      <c r="C1189" s="4">
        <v>35423.98055555556</v>
      </c>
      <c r="D1189" s="5">
        <v>5453511.0</v>
      </c>
    </row>
    <row r="1190">
      <c r="A1190" s="2" t="s">
        <v>5161</v>
      </c>
      <c r="B1190" s="3"/>
      <c r="C1190" s="4">
        <v>35423.98055555556</v>
      </c>
      <c r="D1190" s="5">
        <v>4842111.0</v>
      </c>
    </row>
    <row r="1191">
      <c r="A1191" s="2" t="s">
        <v>5162</v>
      </c>
      <c r="B1191" s="3"/>
      <c r="C1191" s="4">
        <v>35423.98055555556</v>
      </c>
      <c r="D1191" s="5">
        <v>2420454.0</v>
      </c>
    </row>
    <row r="1192">
      <c r="A1192" s="2" t="s">
        <v>5163</v>
      </c>
      <c r="B1192" s="3"/>
      <c r="C1192" s="4">
        <v>35423.98055555556</v>
      </c>
      <c r="D1192" s="5">
        <v>2212720.0</v>
      </c>
    </row>
    <row r="1193">
      <c r="A1193" s="2" t="s">
        <v>5164</v>
      </c>
      <c r="B1193" s="3"/>
      <c r="C1193" s="4">
        <v>35423.98055555556</v>
      </c>
      <c r="D1193" s="5">
        <v>2228324.0</v>
      </c>
    </row>
    <row r="1194">
      <c r="A1194" s="2" t="s">
        <v>5165</v>
      </c>
      <c r="B1194" s="3"/>
      <c r="C1194" s="4">
        <v>35423.98055555556</v>
      </c>
      <c r="D1194" s="5">
        <v>2186402.0</v>
      </c>
    </row>
    <row r="1195">
      <c r="A1195" s="2" t="s">
        <v>5166</v>
      </c>
      <c r="B1195" s="3"/>
      <c r="C1195" s="4">
        <v>35423.98055555556</v>
      </c>
      <c r="D1195" s="5">
        <v>1926431.0</v>
      </c>
    </row>
    <row r="1196">
      <c r="A1196" s="2" t="s">
        <v>5167</v>
      </c>
      <c r="B1196" s="3"/>
      <c r="C1196" s="4">
        <v>35423.98055555556</v>
      </c>
      <c r="D1196" s="5">
        <v>2766729.0</v>
      </c>
    </row>
    <row r="1197">
      <c r="A1197" s="2" t="s">
        <v>5168</v>
      </c>
      <c r="B1197" s="3"/>
      <c r="C1197" s="4">
        <v>35423.98055555556</v>
      </c>
      <c r="D1197" s="5">
        <v>2157815.0</v>
      </c>
    </row>
    <row r="1198">
      <c r="A1198" s="2" t="s">
        <v>5169</v>
      </c>
      <c r="B1198" s="3"/>
      <c r="C1198" s="4">
        <v>35423.98055555556</v>
      </c>
      <c r="D1198" s="5">
        <v>4271580.0</v>
      </c>
    </row>
    <row r="1199">
      <c r="A1199" s="2" t="s">
        <v>5170</v>
      </c>
      <c r="B1199" s="3"/>
      <c r="C1199" s="4">
        <v>35423.98055555556</v>
      </c>
      <c r="D1199" s="5">
        <v>1671563.0</v>
      </c>
    </row>
    <row r="1200">
      <c r="A1200" s="2" t="s">
        <v>5171</v>
      </c>
      <c r="B1200" s="3"/>
      <c r="C1200" s="4">
        <v>35423.98055555556</v>
      </c>
      <c r="D1200" s="5">
        <v>47941.0</v>
      </c>
    </row>
    <row r="1201">
      <c r="A1201" s="2" t="s">
        <v>5172</v>
      </c>
      <c r="B1201" s="3"/>
      <c r="C1201" s="4">
        <v>35423.98055555556</v>
      </c>
      <c r="D1201" s="5">
        <v>24112.0</v>
      </c>
    </row>
    <row r="1202">
      <c r="A1202" s="2" t="s">
        <v>5173</v>
      </c>
      <c r="B1202" s="3"/>
      <c r="C1202" s="4">
        <v>35423.98055555556</v>
      </c>
      <c r="D1202" s="5">
        <v>26071.0</v>
      </c>
    </row>
    <row r="1203">
      <c r="A1203" s="2" t="s">
        <v>5174</v>
      </c>
      <c r="B1203" s="3"/>
      <c r="C1203" s="4">
        <v>35423.98055555556</v>
      </c>
      <c r="D1203" s="5">
        <v>292855.0</v>
      </c>
    </row>
    <row r="1204">
      <c r="A1204" s="2" t="s">
        <v>5175</v>
      </c>
      <c r="B1204" s="3"/>
      <c r="C1204" s="4">
        <v>35423.98055555556</v>
      </c>
      <c r="D1204" s="5">
        <v>65819.0</v>
      </c>
    </row>
    <row r="1205">
      <c r="A1205" s="2" t="s">
        <v>5176</v>
      </c>
      <c r="B1205" s="3"/>
      <c r="C1205" s="4">
        <v>35423.98055555556</v>
      </c>
      <c r="D1205" s="5">
        <v>126512.0</v>
      </c>
    </row>
    <row r="1206">
      <c r="A1206" s="2" t="s">
        <v>5177</v>
      </c>
      <c r="B1206" s="3"/>
      <c r="C1206" s="4">
        <v>35423.98055555556</v>
      </c>
      <c r="D1206" s="5">
        <v>174332.0</v>
      </c>
    </row>
    <row r="1207">
      <c r="A1207" s="2" t="s">
        <v>5178</v>
      </c>
      <c r="B1207" s="3"/>
      <c r="C1207" s="4">
        <v>35423.98055555556</v>
      </c>
      <c r="D1207" s="5">
        <v>103934.0</v>
      </c>
    </row>
    <row r="1208">
      <c r="A1208" s="2" t="s">
        <v>5179</v>
      </c>
      <c r="B1208" s="3"/>
      <c r="C1208" s="4">
        <v>35423.98055555556</v>
      </c>
      <c r="D1208" s="5">
        <v>536411.0</v>
      </c>
    </row>
    <row r="1209">
      <c r="A1209" s="2" t="s">
        <v>5180</v>
      </c>
      <c r="B1209" s="3"/>
      <c r="C1209" s="4">
        <v>35423.98055555556</v>
      </c>
      <c r="D1209" s="5">
        <v>4983259.0</v>
      </c>
    </row>
    <row r="1210">
      <c r="A1210" s="2" t="s">
        <v>5181</v>
      </c>
      <c r="B1210" s="3"/>
      <c r="C1210" s="4">
        <v>35423.98055555556</v>
      </c>
      <c r="D1210" s="5">
        <v>3996269.0</v>
      </c>
    </row>
    <row r="1211">
      <c r="A1211" s="2" t="s">
        <v>5182</v>
      </c>
      <c r="B1211" s="3"/>
      <c r="C1211" s="4">
        <v>35423.98055555556</v>
      </c>
      <c r="D1211" s="5">
        <v>3996263.0</v>
      </c>
    </row>
    <row r="1212">
      <c r="A1212" s="2" t="s">
        <v>5183</v>
      </c>
      <c r="B1212" s="3"/>
      <c r="C1212" s="4">
        <v>35423.98055555556</v>
      </c>
      <c r="D1212" s="5">
        <v>5314605.0</v>
      </c>
    </row>
    <row r="1213">
      <c r="A1213" s="2" t="s">
        <v>5184</v>
      </c>
      <c r="B1213" s="3"/>
      <c r="C1213" s="4">
        <v>35423.98055555556</v>
      </c>
      <c r="D1213" s="5">
        <v>5314734.0</v>
      </c>
    </row>
    <row r="1214">
      <c r="A1214" s="2" t="s">
        <v>5185</v>
      </c>
      <c r="B1214" s="3"/>
      <c r="C1214" s="4">
        <v>35423.98055555556</v>
      </c>
      <c r="D1214" s="5">
        <v>2246283.0</v>
      </c>
    </row>
    <row r="1215">
      <c r="A1215" s="2" t="s">
        <v>5186</v>
      </c>
      <c r="B1215" s="3"/>
      <c r="C1215" s="4">
        <v>35423.98055555556</v>
      </c>
      <c r="D1215" s="5">
        <v>123865.0</v>
      </c>
    </row>
    <row r="1216">
      <c r="A1216" s="2" t="s">
        <v>5187</v>
      </c>
      <c r="B1216" s="3"/>
      <c r="C1216" s="4">
        <v>35423.98055555556</v>
      </c>
      <c r="D1216" s="5">
        <v>1409596.0</v>
      </c>
    </row>
    <row r="1217">
      <c r="A1217" s="2" t="s">
        <v>5188</v>
      </c>
      <c r="B1217" s="3"/>
      <c r="C1217" s="4">
        <v>35423.98055555556</v>
      </c>
      <c r="D1217" s="5">
        <v>1857407.0</v>
      </c>
    </row>
    <row r="1218">
      <c r="A1218" s="2" t="s">
        <v>5189</v>
      </c>
      <c r="B1218" s="3"/>
      <c r="C1218" s="4">
        <v>35423.98055555556</v>
      </c>
      <c r="D1218" s="5">
        <v>3159183.0</v>
      </c>
    </row>
    <row r="1219">
      <c r="A1219" s="2" t="s">
        <v>5190</v>
      </c>
      <c r="B1219" s="3"/>
      <c r="C1219" s="4">
        <v>35423.98055555556</v>
      </c>
      <c r="D1219" s="5">
        <v>3159181.0</v>
      </c>
    </row>
    <row r="1220">
      <c r="A1220" s="2" t="s">
        <v>5191</v>
      </c>
      <c r="B1220" s="3"/>
      <c r="C1220" s="4">
        <v>35423.98055555556</v>
      </c>
      <c r="D1220" s="5">
        <v>2642027.0</v>
      </c>
    </row>
    <row r="1221">
      <c r="A1221" s="2" t="s">
        <v>5192</v>
      </c>
      <c r="B1221" s="3"/>
      <c r="C1221" s="4">
        <v>35423.98055555556</v>
      </c>
      <c r="D1221" s="5">
        <v>2642027.0</v>
      </c>
    </row>
    <row r="1222">
      <c r="A1222" s="2" t="s">
        <v>5193</v>
      </c>
      <c r="B1222" s="3"/>
      <c r="C1222" s="4">
        <v>35423.98055555556</v>
      </c>
      <c r="D1222" s="5">
        <v>3293079.0</v>
      </c>
    </row>
    <row r="1223">
      <c r="A1223" s="2" t="s">
        <v>5194</v>
      </c>
      <c r="B1223" s="3"/>
      <c r="C1223" s="4">
        <v>35423.98055555556</v>
      </c>
      <c r="D1223" s="5">
        <v>2928990.0</v>
      </c>
    </row>
    <row r="1224">
      <c r="A1224" s="2" t="s">
        <v>5195</v>
      </c>
      <c r="B1224" s="3"/>
      <c r="C1224" s="4">
        <v>35423.98055555556</v>
      </c>
      <c r="D1224" s="5">
        <v>3158068.0</v>
      </c>
    </row>
    <row r="1225">
      <c r="A1225" s="2" t="s">
        <v>5196</v>
      </c>
      <c r="B1225" s="3"/>
      <c r="C1225" s="4">
        <v>35423.98055555556</v>
      </c>
      <c r="D1225" s="5">
        <v>3029016.0</v>
      </c>
    </row>
    <row r="1226">
      <c r="A1226" s="2" t="s">
        <v>5197</v>
      </c>
      <c r="B1226" s="3"/>
      <c r="C1226" s="4">
        <v>35423.98055555556</v>
      </c>
      <c r="D1226" s="5">
        <v>1915469.0</v>
      </c>
    </row>
    <row r="1227">
      <c r="A1227" s="2" t="s">
        <v>5198</v>
      </c>
      <c r="B1227" s="3"/>
      <c r="C1227" s="4">
        <v>35423.98055555556</v>
      </c>
      <c r="D1227" s="5">
        <v>3324417.0</v>
      </c>
    </row>
    <row r="1228">
      <c r="A1228" s="2" t="s">
        <v>5199</v>
      </c>
      <c r="B1228" s="3"/>
      <c r="C1228" s="4">
        <v>35423.98055555556</v>
      </c>
      <c r="D1228" s="5">
        <v>3324370.0</v>
      </c>
    </row>
    <row r="1229">
      <c r="A1229" s="2" t="s">
        <v>5200</v>
      </c>
      <c r="B1229" s="3"/>
      <c r="C1229" s="4">
        <v>35423.98055555556</v>
      </c>
      <c r="D1229" s="5">
        <v>4200549.0</v>
      </c>
    </row>
    <row r="1230">
      <c r="A1230" s="2" t="s">
        <v>5201</v>
      </c>
      <c r="B1230" s="3"/>
      <c r="C1230" s="4">
        <v>35423.98055555556</v>
      </c>
      <c r="D1230" s="5">
        <v>1.0747126E7</v>
      </c>
    </row>
    <row r="1231">
      <c r="A1231" s="2" t="s">
        <v>5202</v>
      </c>
      <c r="B1231" s="3"/>
      <c r="C1231" s="4">
        <v>35423.98055555556</v>
      </c>
      <c r="D1231" s="5">
        <v>1877981.0</v>
      </c>
    </row>
    <row r="1232">
      <c r="A1232" s="2" t="s">
        <v>5203</v>
      </c>
      <c r="B1232" s="3"/>
      <c r="C1232" s="4">
        <v>35423.98055555556</v>
      </c>
      <c r="D1232" s="5">
        <v>3853535.0</v>
      </c>
    </row>
    <row r="1233">
      <c r="A1233" s="2" t="s">
        <v>5204</v>
      </c>
      <c r="B1233" s="3"/>
      <c r="C1233" s="4">
        <v>35423.98055555556</v>
      </c>
      <c r="D1233" s="5">
        <v>2694150.0</v>
      </c>
    </row>
    <row r="1234">
      <c r="A1234" s="2" t="s">
        <v>5205</v>
      </c>
      <c r="B1234" s="3"/>
      <c r="C1234" s="4">
        <v>35423.98055555556</v>
      </c>
      <c r="D1234" s="5">
        <v>2694079.0</v>
      </c>
    </row>
    <row r="1235">
      <c r="A1235" s="2" t="s">
        <v>5206</v>
      </c>
      <c r="B1235" s="3"/>
      <c r="C1235" s="4">
        <v>35423.98055555556</v>
      </c>
      <c r="D1235" s="5">
        <v>2694200.0</v>
      </c>
    </row>
    <row r="1236">
      <c r="A1236" s="2" t="s">
        <v>5207</v>
      </c>
      <c r="B1236" s="3"/>
      <c r="C1236" s="4">
        <v>35423.98055555556</v>
      </c>
      <c r="D1236" s="5">
        <v>2694120.0</v>
      </c>
    </row>
    <row r="1237">
      <c r="A1237" s="2" t="s">
        <v>5208</v>
      </c>
      <c r="B1237" s="3"/>
      <c r="C1237" s="4">
        <v>35423.98055555556</v>
      </c>
      <c r="D1237" s="5">
        <v>2716487.0</v>
      </c>
    </row>
    <row r="1238">
      <c r="A1238" s="2" t="s">
        <v>5209</v>
      </c>
      <c r="B1238" s="3"/>
      <c r="C1238" s="4">
        <v>35423.98055555556</v>
      </c>
      <c r="D1238" s="5">
        <v>9317577.0</v>
      </c>
    </row>
    <row r="1239">
      <c r="A1239" s="2" t="s">
        <v>5210</v>
      </c>
      <c r="B1239" s="3"/>
      <c r="C1239" s="4">
        <v>35423.98055555556</v>
      </c>
      <c r="D1239" s="5">
        <v>9317395.0</v>
      </c>
    </row>
    <row r="1240">
      <c r="A1240" s="2" t="s">
        <v>5211</v>
      </c>
      <c r="B1240" s="3"/>
      <c r="C1240" s="4">
        <v>35423.98055555556</v>
      </c>
      <c r="D1240" s="5">
        <v>70274.0</v>
      </c>
    </row>
    <row r="1241">
      <c r="A1241" s="2" t="s">
        <v>5212</v>
      </c>
      <c r="B1241" s="3"/>
      <c r="C1241" s="4">
        <v>35423.98055555556</v>
      </c>
      <c r="D1241" s="5">
        <v>70257.0</v>
      </c>
    </row>
    <row r="1242">
      <c r="A1242" s="2" t="s">
        <v>5213</v>
      </c>
      <c r="B1242" s="3"/>
      <c r="C1242" s="4">
        <v>35423.98055555556</v>
      </c>
      <c r="D1242" s="5">
        <v>1167755.0</v>
      </c>
    </row>
    <row r="1243">
      <c r="A1243" s="2" t="s">
        <v>5214</v>
      </c>
      <c r="B1243" s="3"/>
      <c r="C1243" s="4">
        <v>35423.98055555556</v>
      </c>
      <c r="D1243" s="5">
        <v>1453986.0</v>
      </c>
    </row>
    <row r="1244">
      <c r="A1244" s="2" t="s">
        <v>5215</v>
      </c>
      <c r="B1244" s="3"/>
      <c r="C1244" s="4">
        <v>35423.98055555556</v>
      </c>
      <c r="D1244" s="5">
        <v>3814017.0</v>
      </c>
    </row>
    <row r="1245">
      <c r="A1245" s="2" t="s">
        <v>5216</v>
      </c>
      <c r="B1245" s="3"/>
      <c r="C1245" s="4">
        <v>35423.98055555556</v>
      </c>
      <c r="D1245" s="5">
        <v>33489.0</v>
      </c>
    </row>
    <row r="1246">
      <c r="A1246" s="2" t="s">
        <v>5217</v>
      </c>
      <c r="B1246" s="3"/>
      <c r="C1246" s="4">
        <v>35423.98055555556</v>
      </c>
      <c r="D1246" s="5">
        <v>3301879.0</v>
      </c>
    </row>
    <row r="1247">
      <c r="A1247" s="2" t="s">
        <v>5218</v>
      </c>
      <c r="B1247" s="3"/>
      <c r="C1247" s="4">
        <v>35423.98055555556</v>
      </c>
      <c r="D1247" s="5">
        <v>3296626.0</v>
      </c>
    </row>
    <row r="1248">
      <c r="A1248" s="2" t="s">
        <v>5219</v>
      </c>
      <c r="B1248" s="3"/>
      <c r="C1248" s="4">
        <v>35423.98055555556</v>
      </c>
      <c r="D1248" s="5">
        <v>3168083.0</v>
      </c>
    </row>
    <row r="1249">
      <c r="A1249" s="2" t="s">
        <v>5220</v>
      </c>
      <c r="B1249" s="3"/>
      <c r="C1249" s="4">
        <v>35423.98055555556</v>
      </c>
      <c r="D1249" s="5">
        <v>3301857.0</v>
      </c>
    </row>
    <row r="1250">
      <c r="A1250" s="2" t="s">
        <v>5221</v>
      </c>
      <c r="B1250" s="3"/>
      <c r="C1250" s="4">
        <v>35423.98055555556</v>
      </c>
      <c r="D1250" s="5">
        <v>1663358.0</v>
      </c>
    </row>
    <row r="1251">
      <c r="A1251" s="2" t="s">
        <v>5222</v>
      </c>
      <c r="B1251" s="3"/>
      <c r="C1251" s="4">
        <v>35423.98055555556</v>
      </c>
      <c r="D1251" s="5">
        <v>1663333.0</v>
      </c>
    </row>
    <row r="1252">
      <c r="A1252" s="2" t="s">
        <v>5223</v>
      </c>
      <c r="B1252" s="3"/>
      <c r="C1252" s="4">
        <v>35423.98055555556</v>
      </c>
      <c r="D1252" s="5">
        <v>4617690.0</v>
      </c>
    </row>
    <row r="1253">
      <c r="A1253" s="2" t="s">
        <v>5224</v>
      </c>
      <c r="B1253" s="3"/>
      <c r="C1253" s="4">
        <v>35423.98055555556</v>
      </c>
      <c r="D1253" s="5">
        <v>4955984.0</v>
      </c>
    </row>
    <row r="1254">
      <c r="A1254" s="2" t="s">
        <v>5225</v>
      </c>
      <c r="B1254" s="3"/>
      <c r="C1254" s="4">
        <v>35423.98055555556</v>
      </c>
      <c r="D1254" s="5">
        <v>3525021.0</v>
      </c>
    </row>
    <row r="1255">
      <c r="A1255" s="2" t="s">
        <v>5226</v>
      </c>
      <c r="B1255" s="3"/>
      <c r="C1255" s="4">
        <v>35423.98055555556</v>
      </c>
      <c r="D1255" s="5">
        <v>3543990.0</v>
      </c>
    </row>
    <row r="1256">
      <c r="A1256" s="2" t="s">
        <v>5227</v>
      </c>
      <c r="B1256" s="3"/>
      <c r="C1256" s="4">
        <v>35423.98055555556</v>
      </c>
      <c r="D1256" s="5">
        <v>3326347.0</v>
      </c>
    </row>
    <row r="1257">
      <c r="A1257" s="2" t="s">
        <v>5228</v>
      </c>
      <c r="B1257" s="3"/>
      <c r="C1257" s="4">
        <v>35423.98055555556</v>
      </c>
      <c r="D1257" s="5">
        <v>4130086.0</v>
      </c>
    </row>
    <row r="1258">
      <c r="A1258" s="2" t="s">
        <v>5229</v>
      </c>
      <c r="B1258" s="3"/>
      <c r="C1258" s="4">
        <v>35423.98055555556</v>
      </c>
      <c r="D1258" s="5">
        <v>1678289.0</v>
      </c>
    </row>
    <row r="1259">
      <c r="A1259" s="2" t="s">
        <v>5230</v>
      </c>
      <c r="B1259" s="3"/>
      <c r="C1259" s="4">
        <v>35423.98055555556</v>
      </c>
      <c r="D1259" s="5">
        <v>7467617.0</v>
      </c>
    </row>
    <row r="1260">
      <c r="A1260" s="2" t="s">
        <v>5231</v>
      </c>
      <c r="B1260" s="3"/>
      <c r="C1260" s="4">
        <v>35423.98055555556</v>
      </c>
      <c r="D1260" s="5">
        <v>5733636.0</v>
      </c>
    </row>
    <row r="1261">
      <c r="A1261" s="2" t="s">
        <v>5232</v>
      </c>
      <c r="B1261" s="3"/>
      <c r="C1261" s="4">
        <v>35423.98055555556</v>
      </c>
      <c r="D1261" s="5">
        <v>1777941.0</v>
      </c>
    </row>
    <row r="1262">
      <c r="A1262" s="2" t="s">
        <v>5233</v>
      </c>
      <c r="B1262" s="3"/>
      <c r="C1262" s="4">
        <v>35423.98055555556</v>
      </c>
      <c r="D1262" s="5">
        <v>2452196.0</v>
      </c>
    </row>
    <row r="1263">
      <c r="A1263" s="2" t="s">
        <v>5234</v>
      </c>
      <c r="B1263" s="3"/>
      <c r="C1263" s="4">
        <v>35423.98055555556</v>
      </c>
      <c r="D1263" s="5">
        <v>9026968.0</v>
      </c>
    </row>
    <row r="1264">
      <c r="A1264" s="2" t="s">
        <v>5235</v>
      </c>
      <c r="B1264" s="3"/>
      <c r="C1264" s="4">
        <v>35423.98055555556</v>
      </c>
      <c r="D1264" s="5">
        <v>2333519.0</v>
      </c>
    </row>
    <row r="1265">
      <c r="A1265" s="2" t="s">
        <v>5236</v>
      </c>
      <c r="B1265" s="3"/>
      <c r="C1265" s="4">
        <v>35423.98055555556</v>
      </c>
      <c r="D1265" s="5">
        <v>3966739.0</v>
      </c>
    </row>
    <row r="1266">
      <c r="A1266" s="2" t="s">
        <v>5237</v>
      </c>
      <c r="B1266" s="3"/>
      <c r="C1266" s="4">
        <v>35423.98055555556</v>
      </c>
      <c r="D1266" s="5">
        <v>5715685.0</v>
      </c>
    </row>
    <row r="1267">
      <c r="A1267" s="2" t="s">
        <v>5238</v>
      </c>
      <c r="B1267" s="3"/>
      <c r="C1267" s="4">
        <v>35423.98055555556</v>
      </c>
      <c r="D1267" s="5">
        <v>6012236.0</v>
      </c>
    </row>
    <row r="1268">
      <c r="A1268" s="2" t="s">
        <v>5239</v>
      </c>
      <c r="B1268" s="3"/>
      <c r="C1268" s="4">
        <v>35423.98055555556</v>
      </c>
      <c r="D1268" s="5">
        <v>6662421.0</v>
      </c>
    </row>
    <row r="1269">
      <c r="A1269" s="2" t="s">
        <v>5240</v>
      </c>
      <c r="B1269" s="3"/>
      <c r="C1269" s="4">
        <v>35423.98055555556</v>
      </c>
      <c r="D1269" s="5">
        <v>5611968.0</v>
      </c>
    </row>
    <row r="1270">
      <c r="A1270" s="2" t="s">
        <v>5241</v>
      </c>
      <c r="B1270" s="3"/>
      <c r="C1270" s="4">
        <v>35423.98055555556</v>
      </c>
      <c r="D1270" s="5">
        <v>356216.0</v>
      </c>
    </row>
    <row r="1271">
      <c r="A1271" s="2" t="s">
        <v>5242</v>
      </c>
      <c r="B1271" s="3"/>
      <c r="C1271" s="4">
        <v>35423.98055555556</v>
      </c>
      <c r="D1271" s="5">
        <v>1570443.0</v>
      </c>
    </row>
    <row r="1272">
      <c r="A1272" s="2" t="s">
        <v>5243</v>
      </c>
      <c r="B1272" s="3"/>
      <c r="C1272" s="4">
        <v>35423.98055555556</v>
      </c>
      <c r="D1272" s="5">
        <v>1188737.0</v>
      </c>
    </row>
    <row r="1273">
      <c r="A1273" s="2" t="s">
        <v>5244</v>
      </c>
      <c r="B1273" s="3"/>
      <c r="C1273" s="4">
        <v>35423.98055555556</v>
      </c>
      <c r="D1273" s="5">
        <v>7204209.0</v>
      </c>
    </row>
    <row r="1274">
      <c r="A1274" s="2" t="s">
        <v>5245</v>
      </c>
      <c r="B1274" s="3"/>
      <c r="C1274" s="4">
        <v>35423.98055555556</v>
      </c>
      <c r="D1274" s="5">
        <v>961107.0</v>
      </c>
    </row>
    <row r="1275">
      <c r="A1275" s="2" t="s">
        <v>5246</v>
      </c>
      <c r="B1275" s="3"/>
      <c r="C1275" s="4">
        <v>35423.98055555556</v>
      </c>
      <c r="D1275" s="5">
        <v>1703971.0</v>
      </c>
    </row>
    <row r="1276">
      <c r="A1276" s="2" t="s">
        <v>5247</v>
      </c>
      <c r="B1276" s="3"/>
      <c r="C1276" s="4">
        <v>35423.98055555556</v>
      </c>
      <c r="D1276" s="5">
        <v>1708807.0</v>
      </c>
    </row>
    <row r="1277">
      <c r="A1277" s="2" t="s">
        <v>5248</v>
      </c>
      <c r="B1277" s="3"/>
      <c r="C1277" s="4">
        <v>35423.98055555556</v>
      </c>
      <c r="D1277" s="5">
        <v>3069211.0</v>
      </c>
    </row>
    <row r="1278">
      <c r="A1278" s="2" t="s">
        <v>5249</v>
      </c>
      <c r="B1278" s="3"/>
      <c r="C1278" s="4">
        <v>35423.98055555556</v>
      </c>
      <c r="D1278" s="5">
        <v>1727857.0</v>
      </c>
    </row>
    <row r="1279">
      <c r="A1279" s="2" t="s">
        <v>5250</v>
      </c>
      <c r="B1279" s="3"/>
      <c r="C1279" s="4">
        <v>35423.98055555556</v>
      </c>
      <c r="D1279" s="5">
        <v>1862304.0</v>
      </c>
    </row>
    <row r="1280">
      <c r="A1280" s="2" t="s">
        <v>5251</v>
      </c>
      <c r="B1280" s="3"/>
      <c r="C1280" s="4">
        <v>35423.98055555556</v>
      </c>
      <c r="D1280" s="5">
        <v>7174852.0</v>
      </c>
    </row>
    <row r="1281">
      <c r="A1281" s="2" t="s">
        <v>5252</v>
      </c>
      <c r="B1281" s="3"/>
      <c r="C1281" s="4">
        <v>35423.98055555556</v>
      </c>
      <c r="D1281" s="5">
        <v>7204467.0</v>
      </c>
    </row>
    <row r="1282">
      <c r="A1282" s="2" t="s">
        <v>5253</v>
      </c>
      <c r="B1282" s="3"/>
      <c r="C1282" s="4">
        <v>35423.98055555556</v>
      </c>
      <c r="D1282" s="5">
        <v>7168949.0</v>
      </c>
    </row>
    <row r="1283">
      <c r="A1283" s="2" t="s">
        <v>5254</v>
      </c>
      <c r="B1283" s="3"/>
      <c r="C1283" s="4">
        <v>35423.98055555556</v>
      </c>
      <c r="D1283" s="5">
        <v>7175165.0</v>
      </c>
    </row>
    <row r="1284">
      <c r="A1284" s="2" t="s">
        <v>5255</v>
      </c>
      <c r="B1284" s="3"/>
      <c r="C1284" s="4">
        <v>35423.98055555556</v>
      </c>
      <c r="D1284" s="5">
        <v>7174195.0</v>
      </c>
    </row>
    <row r="1285">
      <c r="A1285" s="2" t="s">
        <v>5256</v>
      </c>
      <c r="B1285" s="3"/>
      <c r="C1285" s="4">
        <v>35423.98055555556</v>
      </c>
      <c r="D1285" s="5">
        <v>1.3137164E7</v>
      </c>
    </row>
    <row r="1286">
      <c r="A1286" s="2" t="s">
        <v>5257</v>
      </c>
      <c r="B1286" s="3"/>
      <c r="C1286" s="4">
        <v>35423.98055555556</v>
      </c>
      <c r="D1286" s="5">
        <v>1.3080102E7</v>
      </c>
    </row>
    <row r="1287">
      <c r="A1287" s="2" t="s">
        <v>5258</v>
      </c>
      <c r="B1287" s="3"/>
      <c r="C1287" s="4">
        <v>35423.98055555556</v>
      </c>
      <c r="D1287" s="5">
        <v>1.305743E7</v>
      </c>
    </row>
    <row r="1288">
      <c r="A1288" s="2" t="s">
        <v>5259</v>
      </c>
      <c r="B1288" s="3"/>
      <c r="C1288" s="4">
        <v>35423.98055555556</v>
      </c>
      <c r="D1288" s="5">
        <v>1.3084886E7</v>
      </c>
    </row>
    <row r="1289">
      <c r="A1289" s="2" t="s">
        <v>5260</v>
      </c>
      <c r="B1289" s="3"/>
      <c r="C1289" s="4">
        <v>35423.98055555556</v>
      </c>
      <c r="D1289" s="5">
        <v>1.308559E7</v>
      </c>
    </row>
    <row r="1290">
      <c r="A1290" s="2" t="s">
        <v>5261</v>
      </c>
      <c r="B1290" s="3"/>
      <c r="C1290" s="4">
        <v>35423.98055555556</v>
      </c>
      <c r="D1290" s="5">
        <v>1.3085552E7</v>
      </c>
    </row>
    <row r="1291">
      <c r="A1291" s="2" t="s">
        <v>5262</v>
      </c>
      <c r="B1291" s="3"/>
      <c r="C1291" s="4">
        <v>35423.98055555556</v>
      </c>
      <c r="D1291" s="5">
        <v>259823.0</v>
      </c>
    </row>
    <row r="1292">
      <c r="A1292" s="2" t="s">
        <v>5263</v>
      </c>
      <c r="B1292" s="3"/>
      <c r="C1292" s="4">
        <v>35423.98055555556</v>
      </c>
      <c r="D1292" s="5">
        <v>9443786.0</v>
      </c>
    </row>
    <row r="1293">
      <c r="A1293" s="2" t="s">
        <v>5264</v>
      </c>
      <c r="B1293" s="3"/>
      <c r="C1293" s="4">
        <v>35423.98055555556</v>
      </c>
      <c r="D1293" s="5">
        <v>6219047.0</v>
      </c>
    </row>
    <row r="1294">
      <c r="A1294" s="2" t="s">
        <v>5265</v>
      </c>
      <c r="B1294" s="3"/>
      <c r="C1294" s="4">
        <v>35423.98055555556</v>
      </c>
      <c r="D1294" s="5">
        <v>6217340.0</v>
      </c>
    </row>
    <row r="1295">
      <c r="A1295" s="2" t="s">
        <v>5266</v>
      </c>
      <c r="B1295" s="3"/>
      <c r="C1295" s="4">
        <v>35423.98055555556</v>
      </c>
      <c r="D1295" s="5">
        <v>6211420.0</v>
      </c>
    </row>
    <row r="1296">
      <c r="A1296" s="2" t="s">
        <v>5267</v>
      </c>
      <c r="B1296" s="3"/>
      <c r="C1296" s="4">
        <v>35423.98055555556</v>
      </c>
      <c r="D1296" s="5">
        <v>6211988.0</v>
      </c>
    </row>
    <row r="1297">
      <c r="A1297" s="2" t="s">
        <v>5268</v>
      </c>
      <c r="B1297" s="3"/>
      <c r="C1297" s="4">
        <v>35423.98055555556</v>
      </c>
      <c r="D1297" s="5">
        <v>6210729.0</v>
      </c>
    </row>
    <row r="1298">
      <c r="A1298" s="2" t="s">
        <v>5269</v>
      </c>
      <c r="B1298" s="3"/>
      <c r="C1298" s="4">
        <v>35423.98055555556</v>
      </c>
      <c r="D1298" s="5">
        <v>6211872.0</v>
      </c>
    </row>
    <row r="1299">
      <c r="A1299" s="2" t="s">
        <v>5270</v>
      </c>
      <c r="B1299" s="3"/>
      <c r="C1299" s="4">
        <v>35423.98055555556</v>
      </c>
      <c r="D1299" s="5">
        <v>6210670.0</v>
      </c>
    </row>
    <row r="1300">
      <c r="A1300" s="2" t="s">
        <v>5271</v>
      </c>
      <c r="B1300" s="3"/>
      <c r="C1300" s="4">
        <v>35423.98055555556</v>
      </c>
      <c r="D1300" s="5">
        <v>6212615.0</v>
      </c>
    </row>
    <row r="1301">
      <c r="A1301" s="2" t="s">
        <v>5272</v>
      </c>
      <c r="B1301" s="3"/>
      <c r="C1301" s="4">
        <v>35423.98055555556</v>
      </c>
      <c r="D1301" s="5">
        <v>6211543.0</v>
      </c>
    </row>
    <row r="1302">
      <c r="A1302" s="2" t="s">
        <v>5273</v>
      </c>
      <c r="B1302" s="3"/>
      <c r="C1302" s="4">
        <v>35423.98055555556</v>
      </c>
      <c r="D1302" s="5">
        <v>6211952.0</v>
      </c>
    </row>
    <row r="1303">
      <c r="A1303" s="2" t="s">
        <v>5274</v>
      </c>
      <c r="B1303" s="3"/>
      <c r="C1303" s="4">
        <v>35423.98055555556</v>
      </c>
      <c r="D1303" s="5">
        <v>6210745.0</v>
      </c>
    </row>
    <row r="1304">
      <c r="A1304" s="2" t="s">
        <v>5275</v>
      </c>
      <c r="B1304" s="3"/>
      <c r="C1304" s="4">
        <v>35423.98055555556</v>
      </c>
      <c r="D1304" s="5">
        <v>6211788.0</v>
      </c>
    </row>
    <row r="1305">
      <c r="A1305" s="2" t="s">
        <v>5276</v>
      </c>
      <c r="B1305" s="3"/>
      <c r="C1305" s="4">
        <v>35423.98055555556</v>
      </c>
      <c r="D1305" s="5">
        <v>6210666.0</v>
      </c>
    </row>
    <row r="1306">
      <c r="A1306" s="2" t="s">
        <v>5277</v>
      </c>
      <c r="B1306" s="3"/>
      <c r="C1306" s="4">
        <v>35423.98055555556</v>
      </c>
      <c r="D1306" s="5">
        <v>6225005.0</v>
      </c>
    </row>
    <row r="1307">
      <c r="A1307" s="2" t="s">
        <v>5278</v>
      </c>
      <c r="B1307" s="3"/>
      <c r="C1307" s="4">
        <v>35423.98055555556</v>
      </c>
      <c r="D1307" s="5">
        <v>6224197.0</v>
      </c>
    </row>
    <row r="1308">
      <c r="A1308" s="2" t="s">
        <v>5279</v>
      </c>
      <c r="B1308" s="3"/>
      <c r="C1308" s="4">
        <v>35423.98055555556</v>
      </c>
      <c r="D1308" s="5">
        <v>45793.0</v>
      </c>
    </row>
    <row r="1309">
      <c r="A1309" s="2" t="s">
        <v>5280</v>
      </c>
      <c r="B1309" s="3"/>
      <c r="C1309" s="4">
        <v>35423.98055555556</v>
      </c>
      <c r="D1309" s="5">
        <v>2022968.0</v>
      </c>
    </row>
    <row r="1310">
      <c r="A1310" s="2" t="s">
        <v>5281</v>
      </c>
      <c r="B1310" s="3"/>
      <c r="C1310" s="4">
        <v>35423.98055555556</v>
      </c>
      <c r="D1310" s="5">
        <v>2022924.0</v>
      </c>
    </row>
    <row r="1311">
      <c r="A1311" s="2" t="s">
        <v>5282</v>
      </c>
      <c r="B1311" s="3"/>
      <c r="C1311" s="4">
        <v>35423.98055555556</v>
      </c>
      <c r="D1311" s="5">
        <v>2177901.0</v>
      </c>
    </row>
    <row r="1312">
      <c r="A1312" s="2" t="s">
        <v>5283</v>
      </c>
      <c r="B1312" s="3"/>
      <c r="C1312" s="4">
        <v>35423.98055555556</v>
      </c>
      <c r="D1312" s="5">
        <v>5928708.0</v>
      </c>
    </row>
    <row r="1313">
      <c r="A1313" s="2" t="s">
        <v>5284</v>
      </c>
      <c r="B1313" s="3"/>
      <c r="C1313" s="4">
        <v>35423.98055555556</v>
      </c>
      <c r="D1313" s="5">
        <v>5928186.0</v>
      </c>
    </row>
    <row r="1314">
      <c r="A1314" s="2" t="s">
        <v>5285</v>
      </c>
      <c r="B1314" s="3"/>
      <c r="C1314" s="4">
        <v>35423.98055555556</v>
      </c>
      <c r="D1314" s="5">
        <v>3392485.0</v>
      </c>
    </row>
    <row r="1315">
      <c r="A1315" s="2" t="s">
        <v>5286</v>
      </c>
      <c r="B1315" s="3"/>
      <c r="C1315" s="4">
        <v>35423.98055555556</v>
      </c>
      <c r="D1315" s="5">
        <v>1228907.0</v>
      </c>
    </row>
    <row r="1316">
      <c r="A1316" s="2" t="s">
        <v>5287</v>
      </c>
      <c r="B1316" s="3"/>
      <c r="C1316" s="4">
        <v>35423.98055555556</v>
      </c>
      <c r="D1316" s="5">
        <v>2267308.0</v>
      </c>
    </row>
    <row r="1317">
      <c r="A1317" s="2" t="s">
        <v>5288</v>
      </c>
      <c r="B1317" s="3"/>
      <c r="C1317" s="4">
        <v>35423.98055555556</v>
      </c>
      <c r="D1317" s="5">
        <v>2356172.0</v>
      </c>
    </row>
    <row r="1318">
      <c r="A1318" s="2" t="s">
        <v>5289</v>
      </c>
      <c r="B1318" s="3"/>
      <c r="C1318" s="4">
        <v>35423.98055555556</v>
      </c>
      <c r="D1318" s="5">
        <v>2356305.0</v>
      </c>
    </row>
    <row r="1319">
      <c r="A1319" s="2" t="s">
        <v>5290</v>
      </c>
      <c r="B1319" s="3"/>
      <c r="C1319" s="4">
        <v>35423.98055555556</v>
      </c>
      <c r="D1319" s="5">
        <v>3712060.0</v>
      </c>
    </row>
    <row r="1320">
      <c r="A1320" s="2" t="s">
        <v>5291</v>
      </c>
      <c r="B1320" s="3"/>
      <c r="C1320" s="4">
        <v>35423.98055555556</v>
      </c>
      <c r="D1320" s="5">
        <v>1575350.0</v>
      </c>
    </row>
    <row r="1321">
      <c r="A1321" s="2" t="s">
        <v>5292</v>
      </c>
      <c r="B1321" s="3"/>
      <c r="C1321" s="4">
        <v>35423.98055555556</v>
      </c>
      <c r="D1321" s="5">
        <v>1574003.0</v>
      </c>
    </row>
    <row r="1322">
      <c r="A1322" s="2" t="s">
        <v>5293</v>
      </c>
      <c r="B1322" s="3"/>
      <c r="C1322" s="4">
        <v>35423.98055555556</v>
      </c>
      <c r="D1322" s="5">
        <v>1576495.0</v>
      </c>
    </row>
    <row r="1323">
      <c r="A1323" s="2" t="s">
        <v>5294</v>
      </c>
      <c r="B1323" s="3"/>
      <c r="C1323" s="4">
        <v>35423.98055555556</v>
      </c>
      <c r="D1323" s="5">
        <v>5338689.0</v>
      </c>
    </row>
    <row r="1324">
      <c r="A1324" s="2" t="s">
        <v>5295</v>
      </c>
      <c r="B1324" s="3"/>
      <c r="C1324" s="4">
        <v>35423.98055555556</v>
      </c>
      <c r="D1324" s="5">
        <v>2523890.0</v>
      </c>
    </row>
    <row r="1325">
      <c r="A1325" s="2" t="s">
        <v>5296</v>
      </c>
      <c r="B1325" s="3"/>
      <c r="C1325" s="4">
        <v>35423.98055555556</v>
      </c>
      <c r="D1325" s="5">
        <v>3487874.0</v>
      </c>
    </row>
    <row r="1326">
      <c r="A1326" s="2" t="s">
        <v>5297</v>
      </c>
      <c r="B1326" s="3"/>
      <c r="C1326" s="4">
        <v>35423.98055555556</v>
      </c>
      <c r="D1326" s="5">
        <v>5919936.0</v>
      </c>
    </row>
    <row r="1327">
      <c r="A1327" s="2" t="s">
        <v>5298</v>
      </c>
      <c r="B1327" s="3"/>
      <c r="C1327" s="4">
        <v>35423.98055555556</v>
      </c>
      <c r="D1327" s="5">
        <v>3725002.0</v>
      </c>
    </row>
    <row r="1328">
      <c r="A1328" s="2" t="s">
        <v>5299</v>
      </c>
      <c r="B1328" s="3"/>
      <c r="C1328" s="4">
        <v>35423.98055555556</v>
      </c>
      <c r="D1328" s="5">
        <v>3482183.0</v>
      </c>
    </row>
    <row r="1329">
      <c r="A1329" s="2" t="s">
        <v>5300</v>
      </c>
      <c r="B1329" s="3"/>
      <c r="C1329" s="4">
        <v>35423.98055555556</v>
      </c>
      <c r="D1329" s="5">
        <v>3726037.0</v>
      </c>
    </row>
    <row r="1330">
      <c r="A1330" s="2" t="s">
        <v>5301</v>
      </c>
      <c r="B1330" s="3"/>
      <c r="C1330" s="4">
        <v>35423.98055555556</v>
      </c>
      <c r="D1330" s="5">
        <v>3724997.0</v>
      </c>
    </row>
    <row r="1331">
      <c r="A1331" s="2" t="s">
        <v>5302</v>
      </c>
      <c r="B1331" s="3"/>
      <c r="C1331" s="4">
        <v>35423.98055555556</v>
      </c>
      <c r="D1331" s="5">
        <v>1899532.0</v>
      </c>
    </row>
    <row r="1332">
      <c r="A1332" s="2" t="s">
        <v>5303</v>
      </c>
      <c r="B1332" s="3"/>
      <c r="C1332" s="4">
        <v>35423.98055555556</v>
      </c>
      <c r="D1332" s="5">
        <v>5196490.0</v>
      </c>
    </row>
    <row r="1333">
      <c r="A1333" s="2" t="s">
        <v>5304</v>
      </c>
      <c r="B1333" s="3"/>
      <c r="C1333" s="4">
        <v>35423.98055555556</v>
      </c>
      <c r="D1333" s="5">
        <v>5154752.0</v>
      </c>
    </row>
    <row r="1334">
      <c r="A1334" s="2" t="s">
        <v>5305</v>
      </c>
      <c r="B1334" s="3"/>
      <c r="C1334" s="4">
        <v>35423.98055555556</v>
      </c>
      <c r="D1334" s="5">
        <v>5180983.0</v>
      </c>
    </row>
    <row r="1335">
      <c r="A1335" s="2" t="s">
        <v>5306</v>
      </c>
      <c r="B1335" s="3"/>
      <c r="C1335" s="4">
        <v>35423.98055555556</v>
      </c>
      <c r="D1335" s="5">
        <v>4379628.0</v>
      </c>
    </row>
    <row r="1336">
      <c r="A1336" s="2" t="s">
        <v>5307</v>
      </c>
      <c r="B1336" s="3"/>
      <c r="C1336" s="4">
        <v>35423.98055555556</v>
      </c>
      <c r="D1336" s="5">
        <v>4378854.0</v>
      </c>
    </row>
    <row r="1337">
      <c r="A1337" s="2" t="s">
        <v>5308</v>
      </c>
      <c r="B1337" s="3"/>
      <c r="C1337" s="4">
        <v>35423.98055555556</v>
      </c>
      <c r="D1337" s="5">
        <v>2419186.0</v>
      </c>
    </row>
    <row r="1338">
      <c r="A1338" s="2" t="s">
        <v>5309</v>
      </c>
      <c r="B1338" s="3"/>
      <c r="C1338" s="4">
        <v>35423.98055555556</v>
      </c>
      <c r="D1338" s="5">
        <v>4235511.0</v>
      </c>
    </row>
    <row r="1339">
      <c r="A1339" s="2" t="s">
        <v>5310</v>
      </c>
      <c r="B1339" s="3"/>
      <c r="C1339" s="4">
        <v>35423.98055555556</v>
      </c>
      <c r="D1339" s="5">
        <v>4235454.0</v>
      </c>
    </row>
    <row r="1340">
      <c r="A1340" s="2" t="s">
        <v>5311</v>
      </c>
      <c r="B1340" s="3"/>
      <c r="C1340" s="4">
        <v>35423.98055555556</v>
      </c>
      <c r="D1340" s="5">
        <v>4235441.0</v>
      </c>
    </row>
    <row r="1341">
      <c r="A1341" s="2" t="s">
        <v>5312</v>
      </c>
      <c r="B1341" s="3"/>
      <c r="C1341" s="4">
        <v>35423.98055555556</v>
      </c>
      <c r="D1341" s="5">
        <v>5196885.0</v>
      </c>
    </row>
    <row r="1342">
      <c r="A1342" s="2" t="s">
        <v>5313</v>
      </c>
      <c r="B1342" s="3"/>
      <c r="C1342" s="4">
        <v>35423.98055555556</v>
      </c>
      <c r="D1342" s="5">
        <v>5196279.0</v>
      </c>
    </row>
    <row r="1343">
      <c r="A1343" s="2" t="s">
        <v>5314</v>
      </c>
      <c r="B1343" s="3"/>
      <c r="C1343" s="4">
        <v>35423.98055555556</v>
      </c>
      <c r="D1343" s="5">
        <v>1486408.0</v>
      </c>
    </row>
    <row r="1344">
      <c r="A1344" s="2" t="s">
        <v>5315</v>
      </c>
      <c r="B1344" s="3"/>
      <c r="C1344" s="4">
        <v>35423.98055555556</v>
      </c>
      <c r="D1344" s="5">
        <v>5773048.0</v>
      </c>
    </row>
    <row r="1345">
      <c r="A1345" s="2" t="s">
        <v>5316</v>
      </c>
      <c r="B1345" s="3"/>
      <c r="C1345" s="4">
        <v>35423.98055555556</v>
      </c>
      <c r="D1345" s="5">
        <v>5770844.0</v>
      </c>
    </row>
    <row r="1346">
      <c r="A1346" s="2" t="s">
        <v>5317</v>
      </c>
      <c r="B1346" s="3"/>
      <c r="C1346" s="4">
        <v>35423.98055555556</v>
      </c>
      <c r="D1346" s="5">
        <v>2235975.0</v>
      </c>
    </row>
    <row r="1347">
      <c r="A1347" s="2" t="s">
        <v>5318</v>
      </c>
      <c r="B1347" s="3"/>
      <c r="C1347" s="4">
        <v>35423.98055555556</v>
      </c>
      <c r="D1347" s="5">
        <v>3799239.0</v>
      </c>
    </row>
    <row r="1348">
      <c r="A1348" s="2" t="s">
        <v>5319</v>
      </c>
      <c r="B1348" s="3"/>
      <c r="C1348" s="4">
        <v>35423.98055555556</v>
      </c>
      <c r="D1348" s="5">
        <v>3948725.0</v>
      </c>
    </row>
    <row r="1349">
      <c r="A1349" s="2" t="s">
        <v>5320</v>
      </c>
      <c r="B1349" s="3"/>
      <c r="C1349" s="4">
        <v>35423.98055555556</v>
      </c>
      <c r="D1349" s="5">
        <v>5184033.0</v>
      </c>
    </row>
    <row r="1350">
      <c r="A1350" s="2" t="s">
        <v>5321</v>
      </c>
      <c r="B1350" s="3"/>
      <c r="C1350" s="4">
        <v>35423.98055555556</v>
      </c>
      <c r="D1350" s="5">
        <v>5470715.0</v>
      </c>
    </row>
    <row r="1351">
      <c r="A1351" s="2" t="s">
        <v>5322</v>
      </c>
      <c r="B1351" s="3"/>
      <c r="C1351" s="4">
        <v>35423.98055555556</v>
      </c>
      <c r="D1351" s="5">
        <v>1722586.0</v>
      </c>
    </row>
    <row r="1352">
      <c r="A1352" s="2" t="s">
        <v>5323</v>
      </c>
      <c r="B1352" s="3"/>
      <c r="C1352" s="4">
        <v>35423.98055555556</v>
      </c>
      <c r="D1352" s="5">
        <v>3910557.0</v>
      </c>
    </row>
    <row r="1353">
      <c r="A1353" s="2" t="s">
        <v>5324</v>
      </c>
      <c r="B1353" s="3"/>
      <c r="C1353" s="4">
        <v>35423.98055555556</v>
      </c>
      <c r="D1353" s="5">
        <v>3883763.0</v>
      </c>
    </row>
    <row r="1354">
      <c r="A1354" s="2" t="s">
        <v>5325</v>
      </c>
      <c r="B1354" s="3"/>
      <c r="C1354" s="4">
        <v>35423.98055555556</v>
      </c>
      <c r="D1354" s="5">
        <v>2838878.0</v>
      </c>
    </row>
    <row r="1355">
      <c r="A1355" s="2" t="s">
        <v>5326</v>
      </c>
      <c r="B1355" s="3"/>
      <c r="C1355" s="4">
        <v>35423.98055555556</v>
      </c>
      <c r="D1355" s="5">
        <v>3171794.0</v>
      </c>
    </row>
    <row r="1356">
      <c r="A1356" s="2" t="s">
        <v>5327</v>
      </c>
      <c r="B1356" s="3"/>
      <c r="C1356" s="4">
        <v>35423.98055555556</v>
      </c>
      <c r="D1356" s="5">
        <v>4795076.0</v>
      </c>
    </row>
    <row r="1357">
      <c r="A1357" s="2" t="s">
        <v>5328</v>
      </c>
      <c r="B1357" s="3"/>
      <c r="C1357" s="4">
        <v>35423.98055555556</v>
      </c>
      <c r="D1357" s="5">
        <v>3427045.0</v>
      </c>
    </row>
    <row r="1358">
      <c r="A1358" s="2" t="s">
        <v>5329</v>
      </c>
      <c r="B1358" s="3"/>
      <c r="C1358" s="4">
        <v>35423.98055555556</v>
      </c>
      <c r="D1358" s="5">
        <v>4437132.0</v>
      </c>
    </row>
    <row r="1359">
      <c r="A1359" s="2" t="s">
        <v>5330</v>
      </c>
      <c r="B1359" s="3"/>
      <c r="C1359" s="4">
        <v>35423.98055555556</v>
      </c>
      <c r="D1359" s="5">
        <v>4519622.0</v>
      </c>
    </row>
    <row r="1360">
      <c r="A1360" s="2" t="s">
        <v>5331</v>
      </c>
      <c r="B1360" s="3"/>
      <c r="C1360" s="4">
        <v>35423.98055555556</v>
      </c>
      <c r="D1360" s="5">
        <v>5596185.0</v>
      </c>
    </row>
    <row r="1361">
      <c r="A1361" s="2" t="s">
        <v>5332</v>
      </c>
      <c r="B1361" s="3"/>
      <c r="C1361" s="4">
        <v>35423.98055555556</v>
      </c>
      <c r="D1361" s="5">
        <v>5596174.0</v>
      </c>
    </row>
    <row r="1362">
      <c r="A1362" s="2" t="s">
        <v>5333</v>
      </c>
      <c r="B1362" s="3"/>
      <c r="C1362" s="4">
        <v>35423.98055555556</v>
      </c>
      <c r="D1362" s="5">
        <v>5424652.0</v>
      </c>
    </row>
    <row r="1363">
      <c r="A1363" s="2" t="s">
        <v>5334</v>
      </c>
      <c r="B1363" s="3"/>
      <c r="C1363" s="4">
        <v>35423.98055555556</v>
      </c>
      <c r="D1363" s="5">
        <v>4480706.0</v>
      </c>
    </row>
    <row r="1364">
      <c r="A1364" s="2" t="s">
        <v>5335</v>
      </c>
      <c r="B1364" s="3"/>
      <c r="C1364" s="4">
        <v>35423.98055555556</v>
      </c>
      <c r="D1364" s="5">
        <v>6708164.0</v>
      </c>
    </row>
    <row r="1365">
      <c r="A1365" s="2" t="s">
        <v>5336</v>
      </c>
      <c r="B1365" s="3"/>
      <c r="C1365" s="4">
        <v>35423.98055555556</v>
      </c>
      <c r="D1365" s="5">
        <v>4146388.0</v>
      </c>
    </row>
    <row r="1366">
      <c r="A1366" s="2" t="s">
        <v>5337</v>
      </c>
      <c r="B1366" s="3"/>
      <c r="C1366" s="4">
        <v>35423.98055555556</v>
      </c>
      <c r="D1366" s="5">
        <v>2357583.0</v>
      </c>
    </row>
    <row r="1367">
      <c r="A1367" s="2" t="s">
        <v>5338</v>
      </c>
      <c r="B1367" s="3"/>
      <c r="C1367" s="4">
        <v>35423.98055555556</v>
      </c>
      <c r="D1367" s="5">
        <v>2090679.0</v>
      </c>
    </row>
    <row r="1368">
      <c r="A1368" s="2" t="s">
        <v>5339</v>
      </c>
      <c r="B1368" s="3"/>
      <c r="C1368" s="4">
        <v>35423.98055555556</v>
      </c>
      <c r="D1368" s="5">
        <v>2.3472953E7</v>
      </c>
    </row>
    <row r="1369">
      <c r="A1369" s="2" t="s">
        <v>5340</v>
      </c>
      <c r="B1369" s="3"/>
      <c r="C1369" s="4">
        <v>35423.98055555556</v>
      </c>
      <c r="D1369" s="5">
        <v>2.347283E7</v>
      </c>
    </row>
    <row r="1370">
      <c r="A1370" s="2" t="s">
        <v>5341</v>
      </c>
      <c r="B1370" s="3"/>
      <c r="C1370" s="4">
        <v>35423.98055555556</v>
      </c>
      <c r="D1370" s="5">
        <v>1831378.0</v>
      </c>
    </row>
    <row r="1371">
      <c r="A1371" s="2" t="s">
        <v>5342</v>
      </c>
      <c r="B1371" s="3"/>
      <c r="C1371" s="4">
        <v>35423.98055555556</v>
      </c>
      <c r="D1371" s="5">
        <v>1643218.0</v>
      </c>
    </row>
    <row r="1372">
      <c r="A1372" s="2" t="s">
        <v>5343</v>
      </c>
      <c r="B1372" s="3"/>
      <c r="C1372" s="4">
        <v>35423.98055555556</v>
      </c>
      <c r="D1372" s="5">
        <v>1498351.0</v>
      </c>
    </row>
    <row r="1373">
      <c r="A1373" s="2" t="s">
        <v>5344</v>
      </c>
      <c r="B1373" s="3"/>
      <c r="C1373" s="4">
        <v>35423.98055555556</v>
      </c>
      <c r="D1373" s="5">
        <v>1571082.0</v>
      </c>
    </row>
    <row r="1374">
      <c r="A1374" s="2" t="s">
        <v>5345</v>
      </c>
      <c r="B1374" s="3"/>
      <c r="C1374" s="4">
        <v>35423.98055555556</v>
      </c>
      <c r="D1374" s="5">
        <v>1561228.0</v>
      </c>
    </row>
    <row r="1375">
      <c r="A1375" s="2" t="s">
        <v>5346</v>
      </c>
      <c r="B1375" s="3"/>
      <c r="C1375" s="4">
        <v>35423.98055555556</v>
      </c>
      <c r="D1375" s="5">
        <v>2308157.0</v>
      </c>
    </row>
    <row r="1376">
      <c r="A1376" s="2" t="s">
        <v>5347</v>
      </c>
      <c r="B1376" s="3"/>
      <c r="C1376" s="4">
        <v>35423.98055555556</v>
      </c>
      <c r="D1376" s="5">
        <v>5999840.0</v>
      </c>
    </row>
    <row r="1377">
      <c r="A1377" s="2" t="s">
        <v>5348</v>
      </c>
      <c r="B1377" s="3"/>
      <c r="C1377" s="4">
        <v>35423.98055555556</v>
      </c>
      <c r="D1377" s="5">
        <v>6000022.0</v>
      </c>
    </row>
    <row r="1378">
      <c r="A1378" s="2" t="s">
        <v>5349</v>
      </c>
      <c r="B1378" s="3"/>
      <c r="C1378" s="4">
        <v>35423.98055555556</v>
      </c>
      <c r="D1378" s="5">
        <v>2.2892106E7</v>
      </c>
    </row>
    <row r="1379">
      <c r="A1379" s="2" t="s">
        <v>5350</v>
      </c>
      <c r="B1379" s="3"/>
      <c r="C1379" s="4">
        <v>35423.98055555556</v>
      </c>
      <c r="D1379" s="5">
        <v>5472163.0</v>
      </c>
    </row>
    <row r="1380">
      <c r="A1380" s="2" t="s">
        <v>5351</v>
      </c>
      <c r="B1380" s="3"/>
      <c r="C1380" s="4">
        <v>35423.98055555556</v>
      </c>
      <c r="D1380" s="5">
        <v>4368854.0</v>
      </c>
    </row>
    <row r="1381">
      <c r="A1381" s="2" t="s">
        <v>5352</v>
      </c>
      <c r="B1381" s="3"/>
      <c r="C1381" s="4">
        <v>35423.98055555556</v>
      </c>
      <c r="D1381" s="5">
        <v>2.4578547E7</v>
      </c>
    </row>
    <row r="1382">
      <c r="A1382" s="2" t="s">
        <v>5353</v>
      </c>
      <c r="B1382" s="3"/>
      <c r="C1382" s="4">
        <v>35423.98055555556</v>
      </c>
      <c r="D1382" s="5">
        <v>1.0078814E7</v>
      </c>
    </row>
    <row r="1383">
      <c r="A1383" s="2" t="s">
        <v>5354</v>
      </c>
      <c r="B1383" s="3"/>
      <c r="C1383" s="4">
        <v>35423.98055555556</v>
      </c>
      <c r="D1383" s="5">
        <v>1.2824719E7</v>
      </c>
    </row>
    <row r="1384">
      <c r="A1384" s="2" t="s">
        <v>5355</v>
      </c>
      <c r="B1384" s="3"/>
      <c r="C1384" s="4">
        <v>35423.98055555556</v>
      </c>
      <c r="D1384" s="5">
        <v>5657393.0</v>
      </c>
    </row>
    <row r="1385">
      <c r="A1385" s="2" t="s">
        <v>5356</v>
      </c>
      <c r="B1385" s="3"/>
      <c r="C1385" s="4">
        <v>35423.98055555556</v>
      </c>
      <c r="D1385" s="5">
        <v>1.2454372E7</v>
      </c>
    </row>
    <row r="1386">
      <c r="A1386" s="2" t="s">
        <v>5357</v>
      </c>
      <c r="B1386" s="3"/>
      <c r="C1386" s="4">
        <v>35423.98055555556</v>
      </c>
      <c r="D1386" s="5">
        <v>3831301.0</v>
      </c>
    </row>
    <row r="1387">
      <c r="A1387" s="2" t="s">
        <v>5358</v>
      </c>
      <c r="B1387" s="3"/>
      <c r="C1387" s="4">
        <v>35423.98055555556</v>
      </c>
      <c r="D1387" s="5">
        <v>5176393.0</v>
      </c>
    </row>
    <row r="1388">
      <c r="A1388" s="2" t="s">
        <v>5359</v>
      </c>
      <c r="B1388" s="3"/>
      <c r="C1388" s="4">
        <v>35423.98055555556</v>
      </c>
      <c r="D1388" s="5">
        <v>3534841.0</v>
      </c>
    </row>
    <row r="1389">
      <c r="A1389" s="2" t="s">
        <v>5360</v>
      </c>
      <c r="B1389" s="3"/>
      <c r="C1389" s="4">
        <v>35423.98055555556</v>
      </c>
      <c r="D1389" s="5">
        <v>3542536.0</v>
      </c>
    </row>
    <row r="1390">
      <c r="A1390" s="2" t="s">
        <v>5361</v>
      </c>
      <c r="B1390" s="3"/>
      <c r="C1390" s="4">
        <v>35423.98055555556</v>
      </c>
      <c r="D1390" s="5">
        <v>3534802.0</v>
      </c>
    </row>
    <row r="1391">
      <c r="A1391" s="2" t="s">
        <v>5362</v>
      </c>
      <c r="B1391" s="3"/>
      <c r="C1391" s="4">
        <v>35423.98055555556</v>
      </c>
      <c r="D1391" s="5">
        <v>5638565.0</v>
      </c>
    </row>
    <row r="1392">
      <c r="A1392" s="2" t="s">
        <v>5363</v>
      </c>
      <c r="B1392" s="3"/>
      <c r="C1392" s="4">
        <v>35423.98055555556</v>
      </c>
      <c r="D1392" s="5">
        <v>2975706.0</v>
      </c>
    </row>
    <row r="1393">
      <c r="A1393" s="2" t="s">
        <v>5364</v>
      </c>
      <c r="B1393" s="3"/>
      <c r="C1393" s="4">
        <v>35423.98055555556</v>
      </c>
      <c r="D1393" s="5">
        <v>3181699.0</v>
      </c>
    </row>
    <row r="1394">
      <c r="A1394" s="2" t="s">
        <v>5365</v>
      </c>
      <c r="B1394" s="3"/>
      <c r="C1394" s="4">
        <v>35423.98055555556</v>
      </c>
      <c r="D1394" s="5">
        <v>1310066.0</v>
      </c>
    </row>
    <row r="1395">
      <c r="A1395" s="2" t="s">
        <v>5366</v>
      </c>
      <c r="B1395" s="3"/>
      <c r="C1395" s="4">
        <v>35423.98055555556</v>
      </c>
      <c r="D1395" s="5">
        <v>4482917.0</v>
      </c>
    </row>
    <row r="1396">
      <c r="A1396" s="2" t="s">
        <v>5367</v>
      </c>
      <c r="B1396" s="3"/>
      <c r="C1396" s="4">
        <v>35423.98055555556</v>
      </c>
      <c r="D1396" s="5">
        <v>4482382.0</v>
      </c>
    </row>
    <row r="1397">
      <c r="A1397" s="2" t="s">
        <v>5368</v>
      </c>
      <c r="B1397" s="3"/>
      <c r="C1397" s="4">
        <v>35423.98055555556</v>
      </c>
      <c r="D1397" s="5">
        <v>1972830.0</v>
      </c>
    </row>
    <row r="1398">
      <c r="A1398" s="2" t="s">
        <v>5369</v>
      </c>
      <c r="B1398" s="3"/>
      <c r="C1398" s="4">
        <v>35423.98055555556</v>
      </c>
      <c r="D1398" s="5">
        <v>1770750.0</v>
      </c>
    </row>
    <row r="1399">
      <c r="A1399" s="2" t="s">
        <v>5370</v>
      </c>
      <c r="B1399" s="3"/>
      <c r="C1399" s="4">
        <v>35423.98055555556</v>
      </c>
      <c r="D1399" s="5">
        <v>1770744.0</v>
      </c>
    </row>
    <row r="1400">
      <c r="A1400" s="2" t="s">
        <v>5371</v>
      </c>
      <c r="B1400" s="3"/>
      <c r="C1400" s="4">
        <v>35423.98055555556</v>
      </c>
      <c r="D1400" s="5">
        <v>3899562.0</v>
      </c>
    </row>
    <row r="1401">
      <c r="A1401" s="2" t="s">
        <v>5372</v>
      </c>
      <c r="B1401" s="3"/>
      <c r="C1401" s="4">
        <v>35423.98055555556</v>
      </c>
      <c r="D1401" s="5">
        <v>3377101.0</v>
      </c>
    </row>
    <row r="1402">
      <c r="A1402" s="2" t="s">
        <v>5373</v>
      </c>
      <c r="B1402" s="3"/>
      <c r="C1402" s="4">
        <v>35423.98055555556</v>
      </c>
      <c r="D1402" s="5">
        <v>3377004.0</v>
      </c>
    </row>
    <row r="1403">
      <c r="A1403" s="2" t="s">
        <v>5374</v>
      </c>
      <c r="B1403" s="3"/>
      <c r="C1403" s="4">
        <v>35423.98055555556</v>
      </c>
      <c r="D1403" s="5">
        <v>8394015.0</v>
      </c>
    </row>
    <row r="1404">
      <c r="A1404" s="2" t="s">
        <v>5375</v>
      </c>
      <c r="B1404" s="3"/>
      <c r="C1404" s="4">
        <v>35423.98055555556</v>
      </c>
      <c r="D1404" s="5">
        <v>8183432.0</v>
      </c>
    </row>
    <row r="1405">
      <c r="A1405" s="2" t="s">
        <v>5376</v>
      </c>
      <c r="B1405" s="3"/>
      <c r="C1405" s="4">
        <v>35423.98055555556</v>
      </c>
      <c r="D1405" s="5">
        <v>866607.0</v>
      </c>
    </row>
    <row r="1406">
      <c r="A1406" s="2" t="s">
        <v>5377</v>
      </c>
      <c r="B1406" s="3"/>
      <c r="C1406" s="4">
        <v>35423.98055555556</v>
      </c>
      <c r="D1406" s="5">
        <v>5621441.0</v>
      </c>
    </row>
    <row r="1407">
      <c r="A1407" s="2" t="s">
        <v>5378</v>
      </c>
      <c r="B1407" s="3"/>
      <c r="C1407" s="4">
        <v>35423.98055555556</v>
      </c>
      <c r="D1407" s="5">
        <v>2610667.0</v>
      </c>
    </row>
    <row r="1408">
      <c r="A1408" s="2" t="s">
        <v>5379</v>
      </c>
      <c r="B1408" s="3"/>
      <c r="C1408" s="4">
        <v>35423.98055555556</v>
      </c>
      <c r="D1408" s="5">
        <v>2611259.0</v>
      </c>
    </row>
    <row r="1409">
      <c r="A1409" s="2" t="s">
        <v>5380</v>
      </c>
      <c r="B1409" s="3"/>
      <c r="C1409" s="4">
        <v>35423.98055555556</v>
      </c>
      <c r="D1409" s="5">
        <v>2564498.0</v>
      </c>
    </row>
    <row r="1410">
      <c r="A1410" s="2" t="s">
        <v>5381</v>
      </c>
      <c r="B1410" s="3"/>
      <c r="C1410" s="4">
        <v>35423.98055555556</v>
      </c>
      <c r="D1410" s="5">
        <v>3756226.0</v>
      </c>
    </row>
    <row r="1411">
      <c r="A1411" s="2" t="s">
        <v>5382</v>
      </c>
      <c r="B1411" s="3"/>
      <c r="C1411" s="4">
        <v>35423.98055555556</v>
      </c>
      <c r="D1411" s="5">
        <v>4209182.0</v>
      </c>
    </row>
    <row r="1412">
      <c r="A1412" s="2" t="s">
        <v>5383</v>
      </c>
      <c r="B1412" s="3"/>
      <c r="C1412" s="4">
        <v>35423.98055555556</v>
      </c>
      <c r="D1412" s="5">
        <v>3278033.0</v>
      </c>
    </row>
    <row r="1413">
      <c r="A1413" s="2" t="s">
        <v>5384</v>
      </c>
      <c r="B1413" s="3"/>
      <c r="C1413" s="4">
        <v>35423.98055555556</v>
      </c>
      <c r="D1413" s="5">
        <v>3586519.0</v>
      </c>
    </row>
    <row r="1414">
      <c r="A1414" s="2" t="s">
        <v>5385</v>
      </c>
      <c r="B1414" s="3"/>
      <c r="C1414" s="4">
        <v>35423.98055555556</v>
      </c>
      <c r="D1414" s="5">
        <v>3584228.0</v>
      </c>
    </row>
    <row r="1415">
      <c r="A1415" s="2" t="s">
        <v>5386</v>
      </c>
      <c r="B1415" s="3"/>
      <c r="C1415" s="4">
        <v>35423.98055555556</v>
      </c>
      <c r="D1415" s="5">
        <v>2653506.0</v>
      </c>
    </row>
    <row r="1416">
      <c r="A1416" s="2" t="s">
        <v>5387</v>
      </c>
      <c r="B1416" s="3"/>
      <c r="C1416" s="4">
        <v>35423.98055555556</v>
      </c>
      <c r="D1416" s="5">
        <v>2816006.0</v>
      </c>
    </row>
    <row r="1417">
      <c r="A1417" s="2" t="s">
        <v>5388</v>
      </c>
      <c r="B1417" s="3"/>
      <c r="C1417" s="4">
        <v>35423.98055555556</v>
      </c>
      <c r="D1417" s="5">
        <v>2798296.0</v>
      </c>
    </row>
    <row r="1418">
      <c r="A1418" s="2" t="s">
        <v>5389</v>
      </c>
      <c r="B1418" s="3"/>
      <c r="C1418" s="4">
        <v>35423.98055555556</v>
      </c>
      <c r="D1418" s="5">
        <v>5394817.0</v>
      </c>
    </row>
    <row r="1419">
      <c r="A1419" s="2" t="s">
        <v>5390</v>
      </c>
      <c r="B1419" s="3"/>
      <c r="C1419" s="4">
        <v>35423.98055555556</v>
      </c>
      <c r="D1419" s="5">
        <v>5758253.0</v>
      </c>
    </row>
    <row r="1420">
      <c r="A1420" s="2" t="s">
        <v>5391</v>
      </c>
      <c r="B1420" s="3"/>
      <c r="C1420" s="4">
        <v>35423.98055555556</v>
      </c>
      <c r="D1420" s="5">
        <v>2908020.0</v>
      </c>
    </row>
    <row r="1421">
      <c r="A1421" s="2" t="s">
        <v>5392</v>
      </c>
      <c r="B1421" s="3"/>
      <c r="C1421" s="4">
        <v>35423.98055555556</v>
      </c>
      <c r="D1421" s="5">
        <v>2947166.0</v>
      </c>
    </row>
    <row r="1422">
      <c r="A1422" s="2" t="s">
        <v>5393</v>
      </c>
      <c r="B1422" s="3"/>
      <c r="C1422" s="4">
        <v>35423.98055555556</v>
      </c>
      <c r="D1422" s="5">
        <v>1264937.0</v>
      </c>
    </row>
    <row r="1423">
      <c r="A1423" s="2" t="s">
        <v>5394</v>
      </c>
      <c r="B1423" s="3"/>
      <c r="C1423" s="4">
        <v>35423.98055555556</v>
      </c>
      <c r="D1423" s="5">
        <v>6861580.0</v>
      </c>
    </row>
    <row r="1424">
      <c r="A1424" s="2" t="s">
        <v>5395</v>
      </c>
      <c r="B1424" s="3"/>
      <c r="C1424" s="4">
        <v>35423.98055555556</v>
      </c>
      <c r="D1424" s="5">
        <v>47966.0</v>
      </c>
    </row>
    <row r="1425">
      <c r="A1425" s="2" t="s">
        <v>5396</v>
      </c>
      <c r="B1425" s="3"/>
      <c r="C1425" s="4">
        <v>35423.98055555556</v>
      </c>
      <c r="D1425" s="5">
        <v>4266964.0</v>
      </c>
    </row>
    <row r="1426">
      <c r="A1426" s="2" t="s">
        <v>5397</v>
      </c>
      <c r="B1426" s="3"/>
      <c r="C1426" s="4">
        <v>35423.98055555556</v>
      </c>
      <c r="D1426" s="5">
        <v>4349583.0</v>
      </c>
    </row>
    <row r="1427">
      <c r="A1427" s="2" t="s">
        <v>5398</v>
      </c>
      <c r="B1427" s="3"/>
      <c r="C1427" s="4">
        <v>35423.98055555556</v>
      </c>
      <c r="D1427" s="5">
        <v>6365047.0</v>
      </c>
    </row>
    <row r="1428">
      <c r="A1428" s="2" t="s">
        <v>5399</v>
      </c>
      <c r="B1428" s="3"/>
      <c r="C1428" s="4">
        <v>35423.98055555556</v>
      </c>
      <c r="D1428" s="5">
        <v>3061958.0</v>
      </c>
    </row>
    <row r="1429">
      <c r="A1429" s="2" t="s">
        <v>5400</v>
      </c>
      <c r="B1429" s="3"/>
      <c r="C1429" s="4">
        <v>35423.98055555556</v>
      </c>
      <c r="D1429" s="5">
        <v>4820731.0</v>
      </c>
    </row>
    <row r="1430">
      <c r="A1430" s="2" t="s">
        <v>5401</v>
      </c>
      <c r="B1430" s="3"/>
      <c r="C1430" s="4">
        <v>35423.98055555556</v>
      </c>
      <c r="D1430" s="5">
        <v>4818923.0</v>
      </c>
    </row>
    <row r="1431">
      <c r="A1431" s="2" t="s">
        <v>5402</v>
      </c>
      <c r="B1431" s="3"/>
      <c r="C1431" s="4">
        <v>35423.98055555556</v>
      </c>
      <c r="D1431" s="5">
        <v>4675915.0</v>
      </c>
    </row>
    <row r="1432">
      <c r="A1432" s="2" t="s">
        <v>5403</v>
      </c>
      <c r="B1432" s="3"/>
      <c r="C1432" s="4">
        <v>35423.98055555556</v>
      </c>
      <c r="D1432" s="5">
        <v>2591964.0</v>
      </c>
    </row>
    <row r="1433">
      <c r="A1433" s="2" t="s">
        <v>5404</v>
      </c>
      <c r="B1433" s="3"/>
      <c r="C1433" s="4">
        <v>35423.98055555556</v>
      </c>
      <c r="D1433" s="5">
        <v>1392998.0</v>
      </c>
    </row>
    <row r="1434">
      <c r="A1434" s="2" t="s">
        <v>5405</v>
      </c>
      <c r="B1434" s="3"/>
      <c r="C1434" s="4">
        <v>35423.98055555556</v>
      </c>
      <c r="D1434" s="5">
        <v>3402903.0</v>
      </c>
    </row>
    <row r="1435">
      <c r="A1435" s="2" t="s">
        <v>5406</v>
      </c>
      <c r="B1435" s="3"/>
      <c r="C1435" s="4">
        <v>35423.98055555556</v>
      </c>
      <c r="D1435" s="5">
        <v>3394598.0</v>
      </c>
    </row>
    <row r="1436">
      <c r="A1436" s="2" t="s">
        <v>5407</v>
      </c>
      <c r="B1436" s="3"/>
      <c r="C1436" s="4">
        <v>35423.98055555556</v>
      </c>
      <c r="D1436" s="5">
        <v>3053566.0</v>
      </c>
    </row>
    <row r="1437">
      <c r="A1437" s="2" t="s">
        <v>5408</v>
      </c>
      <c r="B1437" s="3"/>
      <c r="C1437" s="4">
        <v>35423.98055555556</v>
      </c>
      <c r="D1437" s="5">
        <v>4171904.0</v>
      </c>
    </row>
    <row r="1438">
      <c r="A1438" s="2" t="s">
        <v>5409</v>
      </c>
      <c r="B1438" s="3"/>
      <c r="C1438" s="4">
        <v>35423.98055555556</v>
      </c>
      <c r="D1438" s="5">
        <v>5756359.0</v>
      </c>
    </row>
    <row r="1439">
      <c r="A1439" s="2" t="s">
        <v>5410</v>
      </c>
      <c r="B1439" s="3"/>
      <c r="C1439" s="4">
        <v>35423.98055555556</v>
      </c>
      <c r="D1439" s="5">
        <v>5756284.0</v>
      </c>
    </row>
    <row r="1440">
      <c r="A1440" s="2" t="s">
        <v>5411</v>
      </c>
      <c r="B1440" s="3"/>
      <c r="C1440" s="4">
        <v>35423.98055555556</v>
      </c>
      <c r="D1440" s="5">
        <v>4731452.0</v>
      </c>
    </row>
    <row r="1441">
      <c r="A1441" s="2" t="s">
        <v>5412</v>
      </c>
      <c r="B1441" s="3"/>
      <c r="C1441" s="4">
        <v>35423.98055555556</v>
      </c>
      <c r="D1441" s="5">
        <v>4731390.0</v>
      </c>
    </row>
    <row r="1442">
      <c r="A1442" s="2" t="s">
        <v>5413</v>
      </c>
      <c r="B1442" s="3"/>
      <c r="C1442" s="4">
        <v>35423.98055555556</v>
      </c>
      <c r="D1442" s="5">
        <v>1527593.0</v>
      </c>
    </row>
    <row r="1443">
      <c r="A1443" s="2" t="s">
        <v>5414</v>
      </c>
      <c r="B1443" s="3"/>
      <c r="C1443" s="4">
        <v>35423.98055555556</v>
      </c>
      <c r="D1443" s="5">
        <v>1520422.0</v>
      </c>
    </row>
    <row r="1444">
      <c r="A1444" s="2" t="s">
        <v>5415</v>
      </c>
      <c r="B1444" s="3"/>
      <c r="C1444" s="4">
        <v>35423.98055555556</v>
      </c>
      <c r="D1444" s="5">
        <v>1520279.0</v>
      </c>
    </row>
    <row r="1445">
      <c r="A1445" s="2" t="s">
        <v>5416</v>
      </c>
      <c r="B1445" s="3"/>
      <c r="C1445" s="4">
        <v>35423.98055555556</v>
      </c>
      <c r="D1445" s="5">
        <v>1525771.0</v>
      </c>
    </row>
    <row r="1446">
      <c r="A1446" s="2" t="s">
        <v>5417</v>
      </c>
      <c r="B1446" s="3"/>
      <c r="C1446" s="4">
        <v>35423.98055555556</v>
      </c>
      <c r="D1446" s="5">
        <v>1529910.0</v>
      </c>
    </row>
    <row r="1447">
      <c r="A1447" s="2" t="s">
        <v>5418</v>
      </c>
      <c r="B1447" s="3"/>
      <c r="C1447" s="4">
        <v>35423.98055555556</v>
      </c>
      <c r="D1447" s="5">
        <v>4865931.0</v>
      </c>
    </row>
    <row r="1448">
      <c r="A1448" s="2" t="s">
        <v>5419</v>
      </c>
      <c r="B1448" s="3"/>
      <c r="C1448" s="4">
        <v>35423.98055555556</v>
      </c>
      <c r="D1448" s="5">
        <v>4508434.0</v>
      </c>
    </row>
    <row r="1449">
      <c r="A1449" s="2" t="s">
        <v>5420</v>
      </c>
      <c r="B1449" s="3"/>
      <c r="C1449" s="4">
        <v>35423.98055555556</v>
      </c>
      <c r="D1449" s="5">
        <v>4164494.0</v>
      </c>
    </row>
    <row r="1450">
      <c r="A1450" s="2" t="s">
        <v>5421</v>
      </c>
      <c r="B1450" s="3"/>
      <c r="C1450" s="4">
        <v>35423.98055555556</v>
      </c>
      <c r="D1450" s="5">
        <v>3747826.0</v>
      </c>
    </row>
    <row r="1451">
      <c r="A1451" s="2" t="s">
        <v>5422</v>
      </c>
      <c r="B1451" s="3"/>
      <c r="C1451" s="4">
        <v>35423.98055555556</v>
      </c>
      <c r="D1451" s="5">
        <v>3747812.0</v>
      </c>
    </row>
    <row r="1452">
      <c r="A1452" s="2" t="s">
        <v>5423</v>
      </c>
      <c r="B1452" s="3"/>
      <c r="C1452" s="4">
        <v>35423.98055555556</v>
      </c>
      <c r="D1452" s="5">
        <v>2699759.0</v>
      </c>
    </row>
    <row r="1453">
      <c r="A1453" s="2" t="s">
        <v>5424</v>
      </c>
      <c r="B1453" s="3"/>
      <c r="C1453" s="4">
        <v>35423.98055555556</v>
      </c>
      <c r="D1453" s="5">
        <v>2699909.0</v>
      </c>
    </row>
    <row r="1454">
      <c r="A1454" s="2" t="s">
        <v>5425</v>
      </c>
      <c r="B1454" s="3"/>
      <c r="C1454" s="4">
        <v>35423.98055555556</v>
      </c>
      <c r="D1454" s="5">
        <v>4499185.0</v>
      </c>
    </row>
    <row r="1455">
      <c r="A1455" s="2" t="s">
        <v>5426</v>
      </c>
      <c r="B1455" s="3"/>
      <c r="C1455" s="4">
        <v>35423.98055555556</v>
      </c>
      <c r="D1455" s="5">
        <v>300012.0</v>
      </c>
    </row>
    <row r="1456">
      <c r="A1456" s="2" t="s">
        <v>5427</v>
      </c>
      <c r="B1456" s="3"/>
      <c r="C1456" s="4">
        <v>35423.98055555556</v>
      </c>
      <c r="D1456" s="5">
        <v>286611.0</v>
      </c>
    </row>
    <row r="1457">
      <c r="A1457" s="2" t="s">
        <v>5428</v>
      </c>
      <c r="B1457" s="3"/>
      <c r="C1457" s="4">
        <v>35423.98055555556</v>
      </c>
      <c r="D1457" s="5">
        <v>355456.0</v>
      </c>
    </row>
    <row r="1458">
      <c r="A1458" s="2" t="s">
        <v>5429</v>
      </c>
      <c r="B1458" s="3"/>
      <c r="C1458" s="4">
        <v>35423.98055555556</v>
      </c>
      <c r="D1458" s="5">
        <v>465572.0</v>
      </c>
    </row>
    <row r="1459">
      <c r="A1459" s="2" t="s">
        <v>5430</v>
      </c>
      <c r="B1459" s="3"/>
      <c r="C1459" s="4">
        <v>35423.98055555556</v>
      </c>
      <c r="D1459" s="5">
        <v>350625.0</v>
      </c>
    </row>
    <row r="1460">
      <c r="A1460" s="2" t="s">
        <v>5431</v>
      </c>
      <c r="B1460" s="3"/>
      <c r="C1460" s="4">
        <v>35423.98055555556</v>
      </c>
      <c r="D1460" s="5">
        <v>780369.0</v>
      </c>
    </row>
    <row r="1461">
      <c r="A1461" s="2" t="s">
        <v>5432</v>
      </c>
      <c r="B1461" s="3"/>
      <c r="C1461" s="4">
        <v>35423.98055555556</v>
      </c>
      <c r="D1461" s="5">
        <v>1908854.0</v>
      </c>
    </row>
    <row r="1462">
      <c r="A1462" s="2" t="s">
        <v>5433</v>
      </c>
      <c r="B1462" s="3"/>
      <c r="C1462" s="4">
        <v>35423.98055555556</v>
      </c>
      <c r="D1462" s="5">
        <v>2688145.0</v>
      </c>
    </row>
    <row r="1463">
      <c r="A1463" s="2" t="s">
        <v>5434</v>
      </c>
      <c r="B1463" s="3"/>
      <c r="C1463" s="4">
        <v>35423.98055555556</v>
      </c>
      <c r="D1463" s="5">
        <v>2711904.0</v>
      </c>
    </row>
    <row r="1464">
      <c r="A1464" s="2" t="s">
        <v>5435</v>
      </c>
      <c r="B1464" s="3"/>
      <c r="C1464" s="4">
        <v>35423.98055555556</v>
      </c>
      <c r="D1464" s="5">
        <v>4716191.0</v>
      </c>
    </row>
    <row r="1465">
      <c r="A1465" s="2" t="s">
        <v>5436</v>
      </c>
      <c r="B1465" s="3"/>
      <c r="C1465" s="4">
        <v>35423.98055555556</v>
      </c>
      <c r="D1465" s="5">
        <v>1.1644757E7</v>
      </c>
    </row>
    <row r="1466">
      <c r="A1466" s="2" t="s">
        <v>5437</v>
      </c>
      <c r="B1466" s="3"/>
      <c r="C1466" s="4">
        <v>35423.98055555556</v>
      </c>
      <c r="D1466" s="5">
        <v>1.1642477E7</v>
      </c>
    </row>
    <row r="1467">
      <c r="A1467" s="2" t="s">
        <v>5438</v>
      </c>
      <c r="B1467" s="3"/>
      <c r="C1467" s="4">
        <v>35423.98055555556</v>
      </c>
      <c r="D1467" s="5">
        <v>6633241.0</v>
      </c>
    </row>
    <row r="1468">
      <c r="A1468" s="2" t="s">
        <v>5439</v>
      </c>
      <c r="B1468" s="3"/>
      <c r="C1468" s="4">
        <v>35423.98055555556</v>
      </c>
      <c r="D1468" s="5">
        <v>2490970.0</v>
      </c>
    </row>
    <row r="1469">
      <c r="A1469" s="2" t="s">
        <v>5440</v>
      </c>
      <c r="B1469" s="3"/>
      <c r="C1469" s="4">
        <v>35423.98055555556</v>
      </c>
      <c r="D1469" s="5">
        <v>2651083.0</v>
      </c>
    </row>
    <row r="1470">
      <c r="A1470" s="2" t="s">
        <v>5441</v>
      </c>
      <c r="B1470" s="3"/>
      <c r="C1470" s="4">
        <v>35423.98055555556</v>
      </c>
      <c r="D1470" s="5">
        <v>355672.0</v>
      </c>
    </row>
    <row r="1471">
      <c r="A1471" s="2" t="s">
        <v>5442</v>
      </c>
      <c r="B1471" s="3"/>
      <c r="C1471" s="4">
        <v>35423.98055555556</v>
      </c>
      <c r="D1471" s="5">
        <v>355857.0</v>
      </c>
    </row>
    <row r="1472">
      <c r="A1472" s="2" t="s">
        <v>5443</v>
      </c>
      <c r="B1472" s="3"/>
      <c r="C1472" s="4">
        <v>35423.98055555556</v>
      </c>
      <c r="D1472" s="5">
        <v>3455518.0</v>
      </c>
    </row>
    <row r="1473">
      <c r="A1473" s="2" t="s">
        <v>5444</v>
      </c>
      <c r="B1473" s="3"/>
      <c r="C1473" s="4">
        <v>35423.98055555556</v>
      </c>
      <c r="D1473" s="5">
        <v>1969797.0</v>
      </c>
    </row>
    <row r="1474">
      <c r="A1474" s="2" t="s">
        <v>5445</v>
      </c>
      <c r="B1474" s="3"/>
      <c r="C1474" s="4">
        <v>35423.98055555556</v>
      </c>
      <c r="D1474" s="5">
        <v>1968327.0</v>
      </c>
    </row>
    <row r="1475">
      <c r="A1475" s="2" t="s">
        <v>5446</v>
      </c>
      <c r="B1475" s="3"/>
      <c r="C1475" s="4">
        <v>35423.98055555556</v>
      </c>
      <c r="D1475" s="5">
        <v>1969745.0</v>
      </c>
    </row>
    <row r="1476">
      <c r="A1476" s="2" t="s">
        <v>5447</v>
      </c>
      <c r="B1476" s="3"/>
      <c r="C1476" s="4">
        <v>35423.98055555556</v>
      </c>
      <c r="D1476" s="5">
        <v>1.2732021E7</v>
      </c>
    </row>
    <row r="1477">
      <c r="A1477" s="2" t="s">
        <v>5448</v>
      </c>
      <c r="B1477" s="3"/>
      <c r="C1477" s="4">
        <v>35423.98055555556</v>
      </c>
      <c r="D1477" s="5">
        <v>1.2608959E7</v>
      </c>
    </row>
    <row r="1478">
      <c r="A1478" s="2" t="s">
        <v>5449</v>
      </c>
      <c r="B1478" s="3"/>
      <c r="C1478" s="4">
        <v>35423.98055555556</v>
      </c>
      <c r="D1478" s="5">
        <v>4304634.0</v>
      </c>
    </row>
    <row r="1479">
      <c r="A1479" s="2" t="s">
        <v>5450</v>
      </c>
      <c r="B1479" s="3"/>
      <c r="C1479" s="4">
        <v>35423.98055555556</v>
      </c>
      <c r="D1479" s="5">
        <v>4923583.0</v>
      </c>
    </row>
    <row r="1480">
      <c r="A1480" s="2" t="s">
        <v>5451</v>
      </c>
      <c r="B1480" s="3"/>
      <c r="C1480" s="4">
        <v>35423.98055555556</v>
      </c>
      <c r="D1480" s="5">
        <v>5060274.0</v>
      </c>
    </row>
    <row r="1481">
      <c r="A1481" s="2" t="s">
        <v>5452</v>
      </c>
      <c r="B1481" s="3"/>
      <c r="C1481" s="4">
        <v>35423.98055555556</v>
      </c>
      <c r="D1481" s="5">
        <v>5106083.0</v>
      </c>
    </row>
    <row r="1482">
      <c r="A1482" s="2" t="s">
        <v>5453</v>
      </c>
      <c r="B1482" s="3"/>
      <c r="C1482" s="4">
        <v>35423.98055555556</v>
      </c>
      <c r="D1482" s="5">
        <v>5105734.0</v>
      </c>
    </row>
    <row r="1483">
      <c r="A1483" s="2" t="s">
        <v>5454</v>
      </c>
      <c r="B1483" s="3"/>
      <c r="C1483" s="4">
        <v>35423.98055555556</v>
      </c>
      <c r="D1483" s="5">
        <v>5068015.0</v>
      </c>
    </row>
    <row r="1484">
      <c r="A1484" s="2" t="s">
        <v>5455</v>
      </c>
      <c r="B1484" s="3"/>
      <c r="C1484" s="4">
        <v>35423.98055555556</v>
      </c>
      <c r="D1484" s="5">
        <v>5062424.0</v>
      </c>
    </row>
    <row r="1485">
      <c r="A1485" s="2" t="s">
        <v>5456</v>
      </c>
      <c r="B1485" s="3"/>
      <c r="C1485" s="4">
        <v>35423.98055555556</v>
      </c>
      <c r="D1485" s="5">
        <v>4126212.0</v>
      </c>
    </row>
    <row r="1486">
      <c r="A1486" s="2" t="s">
        <v>5457</v>
      </c>
      <c r="B1486" s="3"/>
      <c r="C1486" s="4">
        <v>35423.98055555556</v>
      </c>
      <c r="D1486" s="5">
        <v>4121422.0</v>
      </c>
    </row>
    <row r="1487">
      <c r="A1487" s="2" t="s">
        <v>5458</v>
      </c>
      <c r="B1487" s="3"/>
      <c r="C1487" s="4">
        <v>35423.98055555556</v>
      </c>
      <c r="D1487" s="5">
        <v>5059263.0</v>
      </c>
    </row>
    <row r="1488">
      <c r="A1488" s="2" t="s">
        <v>5459</v>
      </c>
      <c r="B1488" s="3"/>
      <c r="C1488" s="4">
        <v>35423.98055555556</v>
      </c>
      <c r="D1488" s="5">
        <v>1.8215118E7</v>
      </c>
    </row>
    <row r="1489">
      <c r="A1489" s="2" t="s">
        <v>5460</v>
      </c>
      <c r="B1489" s="3"/>
      <c r="C1489" s="4">
        <v>35423.98055555556</v>
      </c>
      <c r="D1489" s="5">
        <v>5884886.0</v>
      </c>
    </row>
    <row r="1490">
      <c r="A1490" s="2" t="s">
        <v>5461</v>
      </c>
      <c r="B1490" s="3"/>
      <c r="C1490" s="4">
        <v>35423.98055555556</v>
      </c>
      <c r="D1490" s="5">
        <v>3035613.0</v>
      </c>
    </row>
    <row r="1491">
      <c r="A1491" s="2" t="s">
        <v>5462</v>
      </c>
      <c r="B1491" s="3"/>
      <c r="C1491" s="4">
        <v>35423.98055555556</v>
      </c>
      <c r="D1491" s="5">
        <v>1066835.0</v>
      </c>
    </row>
    <row r="1492">
      <c r="A1492" s="2" t="s">
        <v>5463</v>
      </c>
      <c r="B1492" s="3"/>
      <c r="C1492" s="4">
        <v>35423.98055555556</v>
      </c>
      <c r="D1492" s="5">
        <v>1067939.0</v>
      </c>
    </row>
    <row r="1493">
      <c r="A1493" s="2" t="s">
        <v>5464</v>
      </c>
      <c r="B1493" s="3"/>
      <c r="C1493" s="4">
        <v>35423.98055555556</v>
      </c>
      <c r="D1493" s="5">
        <v>1714005.0</v>
      </c>
    </row>
    <row r="1494">
      <c r="A1494" s="2" t="s">
        <v>5465</v>
      </c>
      <c r="B1494" s="3"/>
      <c r="C1494" s="4">
        <v>35423.98055555556</v>
      </c>
      <c r="D1494" s="5">
        <v>1697241.0</v>
      </c>
    </row>
    <row r="1495">
      <c r="A1495" s="2" t="s">
        <v>5466</v>
      </c>
      <c r="B1495" s="3"/>
      <c r="C1495" s="4">
        <v>35423.98055555556</v>
      </c>
      <c r="D1495" s="5">
        <v>1326277.0</v>
      </c>
    </row>
    <row r="1496">
      <c r="A1496" s="2" t="s">
        <v>5467</v>
      </c>
      <c r="B1496" s="3"/>
      <c r="C1496" s="4">
        <v>35423.98055555556</v>
      </c>
      <c r="D1496" s="5">
        <v>1026909.0</v>
      </c>
    </row>
    <row r="1497">
      <c r="A1497" s="2" t="s">
        <v>5468</v>
      </c>
      <c r="B1497" s="3"/>
      <c r="C1497" s="4">
        <v>35423.98055555556</v>
      </c>
      <c r="D1497" s="5">
        <v>5510349.0</v>
      </c>
    </row>
    <row r="1498">
      <c r="A1498" s="2" t="s">
        <v>5469</v>
      </c>
      <c r="B1498" s="3"/>
      <c r="C1498" s="4">
        <v>35423.98055555556</v>
      </c>
      <c r="D1498" s="5">
        <v>4495082.0</v>
      </c>
    </row>
    <row r="1499">
      <c r="A1499" s="2" t="s">
        <v>5470</v>
      </c>
      <c r="B1499" s="3"/>
      <c r="C1499" s="4">
        <v>35423.98055555556</v>
      </c>
      <c r="D1499" s="5">
        <v>1801684.0</v>
      </c>
    </row>
    <row r="1500">
      <c r="A1500" s="2" t="s">
        <v>5471</v>
      </c>
      <c r="B1500" s="3"/>
      <c r="C1500" s="4">
        <v>35423.98055555556</v>
      </c>
      <c r="D1500" s="5">
        <v>5691840.0</v>
      </c>
    </row>
    <row r="1501">
      <c r="A1501" s="2" t="s">
        <v>5472</v>
      </c>
      <c r="B1501" s="3"/>
      <c r="C1501" s="4">
        <v>35423.98055555556</v>
      </c>
      <c r="D1501" s="5">
        <v>2226550.0</v>
      </c>
    </row>
    <row r="1502">
      <c r="A1502" s="2" t="s">
        <v>5473</v>
      </c>
      <c r="B1502" s="3"/>
      <c r="C1502" s="4">
        <v>35423.98055555556</v>
      </c>
      <c r="D1502" s="5">
        <v>2246928.0</v>
      </c>
    </row>
    <row r="1503">
      <c r="A1503" s="2" t="s">
        <v>5474</v>
      </c>
      <c r="B1503" s="3"/>
      <c r="C1503" s="4">
        <v>35423.98055555556</v>
      </c>
      <c r="D1503" s="5">
        <v>2535669.0</v>
      </c>
    </row>
    <row r="1504">
      <c r="A1504" s="2" t="s">
        <v>5475</v>
      </c>
      <c r="B1504" s="3"/>
      <c r="C1504" s="4">
        <v>35423.98055555556</v>
      </c>
      <c r="D1504" s="5">
        <v>2535644.0</v>
      </c>
    </row>
    <row r="1505">
      <c r="A1505" s="2" t="s">
        <v>5476</v>
      </c>
      <c r="B1505" s="3"/>
      <c r="C1505" s="4">
        <v>35423.98055555556</v>
      </c>
      <c r="D1505" s="5">
        <v>4841143.0</v>
      </c>
    </row>
    <row r="1506">
      <c r="A1506" s="2" t="s">
        <v>5477</v>
      </c>
      <c r="B1506" s="3"/>
      <c r="C1506" s="4">
        <v>35423.98055555556</v>
      </c>
      <c r="D1506" s="5">
        <v>4847017.0</v>
      </c>
    </row>
    <row r="1507">
      <c r="A1507" s="2" t="s">
        <v>5478</v>
      </c>
      <c r="B1507" s="3"/>
      <c r="C1507" s="4">
        <v>35423.98055555556</v>
      </c>
      <c r="D1507" s="5">
        <v>3577751.0</v>
      </c>
    </row>
    <row r="1508">
      <c r="A1508" s="2" t="s">
        <v>5479</v>
      </c>
      <c r="B1508" s="3"/>
      <c r="C1508" s="4">
        <v>35423.98055555556</v>
      </c>
      <c r="D1508" s="5">
        <v>4847304.0</v>
      </c>
    </row>
    <row r="1509">
      <c r="A1509" s="2" t="s">
        <v>5480</v>
      </c>
      <c r="B1509" s="3"/>
      <c r="C1509" s="4">
        <v>35423.98055555556</v>
      </c>
      <c r="D1509" s="5">
        <v>5417637.0</v>
      </c>
    </row>
    <row r="1510">
      <c r="A1510" s="2" t="s">
        <v>5481</v>
      </c>
      <c r="B1510" s="3"/>
      <c r="C1510" s="4">
        <v>35423.98055555556</v>
      </c>
      <c r="D1510" s="5">
        <v>1977738.0</v>
      </c>
    </row>
    <row r="1511">
      <c r="A1511" s="2" t="s">
        <v>5482</v>
      </c>
      <c r="B1511" s="3"/>
      <c r="C1511" s="4">
        <v>35423.98055555556</v>
      </c>
      <c r="D1511" s="5">
        <v>1351168.0</v>
      </c>
    </row>
    <row r="1512">
      <c r="A1512" s="2" t="s">
        <v>5483</v>
      </c>
      <c r="B1512" s="3"/>
      <c r="C1512" s="4">
        <v>35423.98055555556</v>
      </c>
      <c r="D1512" s="5">
        <v>2504329.0</v>
      </c>
    </row>
    <row r="1513">
      <c r="A1513" s="2" t="s">
        <v>5484</v>
      </c>
      <c r="B1513" s="3"/>
      <c r="C1513" s="4">
        <v>35423.98055555556</v>
      </c>
      <c r="D1513" s="5">
        <v>4409942.0</v>
      </c>
    </row>
    <row r="1514">
      <c r="A1514" s="2" t="s">
        <v>5485</v>
      </c>
      <c r="B1514" s="3"/>
      <c r="C1514" s="4">
        <v>35423.98055555556</v>
      </c>
      <c r="D1514" s="5">
        <v>4408785.0</v>
      </c>
    </row>
    <row r="1515">
      <c r="A1515" s="2" t="s">
        <v>5486</v>
      </c>
      <c r="B1515" s="3"/>
      <c r="C1515" s="4">
        <v>35423.98055555556</v>
      </c>
      <c r="D1515" s="5">
        <v>5236790.0</v>
      </c>
    </row>
    <row r="1516">
      <c r="A1516" s="2" t="s">
        <v>5487</v>
      </c>
      <c r="B1516" s="3"/>
      <c r="C1516" s="4">
        <v>35423.98055555556</v>
      </c>
      <c r="D1516" s="5">
        <v>4462312.0</v>
      </c>
    </row>
    <row r="1517">
      <c r="A1517" s="2" t="s">
        <v>5488</v>
      </c>
      <c r="B1517" s="3"/>
      <c r="C1517" s="4">
        <v>35423.98055555556</v>
      </c>
      <c r="D1517" s="5">
        <v>2745370.0</v>
      </c>
    </row>
    <row r="1518">
      <c r="A1518" s="2" t="s">
        <v>5489</v>
      </c>
      <c r="B1518" s="3"/>
      <c r="C1518" s="4">
        <v>35423.98055555556</v>
      </c>
      <c r="D1518" s="5">
        <v>6232114.0</v>
      </c>
    </row>
    <row r="1519">
      <c r="A1519" s="2" t="s">
        <v>5490</v>
      </c>
      <c r="B1519" s="3"/>
      <c r="C1519" s="4">
        <v>35423.98055555556</v>
      </c>
      <c r="D1519" s="5">
        <v>6218257.0</v>
      </c>
    </row>
    <row r="1520">
      <c r="A1520" s="2" t="s">
        <v>5491</v>
      </c>
      <c r="B1520" s="3"/>
      <c r="C1520" s="4">
        <v>35423.98055555556</v>
      </c>
      <c r="D1520" s="5">
        <v>2279748.0</v>
      </c>
    </row>
    <row r="1521">
      <c r="A1521" s="2" t="s">
        <v>5492</v>
      </c>
      <c r="B1521" s="3"/>
      <c r="C1521" s="4">
        <v>35423.98055555556</v>
      </c>
      <c r="D1521" s="5">
        <v>1269993.0</v>
      </c>
    </row>
    <row r="1522">
      <c r="A1522" s="2" t="s">
        <v>5493</v>
      </c>
      <c r="B1522" s="3"/>
      <c r="C1522" s="4">
        <v>35423.98055555556</v>
      </c>
      <c r="D1522" s="5">
        <v>1631661.0</v>
      </c>
    </row>
    <row r="1523">
      <c r="A1523" s="2" t="s">
        <v>5494</v>
      </c>
      <c r="B1523" s="3"/>
      <c r="C1523" s="4">
        <v>35423.98055555556</v>
      </c>
      <c r="D1523" s="5">
        <v>1629281.0</v>
      </c>
    </row>
    <row r="1524">
      <c r="A1524" s="2" t="s">
        <v>5495</v>
      </c>
      <c r="B1524" s="3"/>
      <c r="C1524" s="4">
        <v>35423.98055555556</v>
      </c>
      <c r="D1524" s="5">
        <v>1715801.0</v>
      </c>
    </row>
    <row r="1525">
      <c r="A1525" s="2" t="s">
        <v>5496</v>
      </c>
      <c r="B1525" s="3"/>
      <c r="C1525" s="4">
        <v>35423.98055555556</v>
      </c>
      <c r="D1525" s="5">
        <v>4787311.0</v>
      </c>
    </row>
    <row r="1526">
      <c r="A1526" s="2" t="s">
        <v>5497</v>
      </c>
      <c r="B1526" s="3"/>
      <c r="C1526" s="4">
        <v>35423.98055555556</v>
      </c>
      <c r="D1526" s="5">
        <v>4769081.0</v>
      </c>
    </row>
    <row r="1527">
      <c r="A1527" s="2" t="s">
        <v>5498</v>
      </c>
      <c r="B1527" s="3"/>
      <c r="C1527" s="4">
        <v>35423.98055555556</v>
      </c>
      <c r="D1527" s="5">
        <v>5078936.0</v>
      </c>
    </row>
    <row r="1528">
      <c r="A1528" s="2" t="s">
        <v>5499</v>
      </c>
      <c r="B1528" s="3"/>
      <c r="C1528" s="4">
        <v>35423.98055555556</v>
      </c>
      <c r="D1528" s="5">
        <v>4503941.0</v>
      </c>
    </row>
    <row r="1529">
      <c r="A1529" s="2" t="s">
        <v>5500</v>
      </c>
      <c r="B1529" s="3"/>
      <c r="C1529" s="4">
        <v>35423.98055555556</v>
      </c>
      <c r="D1529" s="5">
        <v>2551324.0</v>
      </c>
    </row>
    <row r="1530">
      <c r="A1530" s="2" t="s">
        <v>5501</v>
      </c>
      <c r="B1530" s="3"/>
      <c r="C1530" s="4">
        <v>35423.98055555556</v>
      </c>
      <c r="D1530" s="5">
        <v>2568717.0</v>
      </c>
    </row>
    <row r="1531">
      <c r="A1531" s="2" t="s">
        <v>5502</v>
      </c>
      <c r="B1531" s="3"/>
      <c r="C1531" s="4">
        <v>35423.98055555556</v>
      </c>
      <c r="D1531" s="5">
        <v>2734517.0</v>
      </c>
    </row>
    <row r="1532">
      <c r="A1532" s="2" t="s">
        <v>5503</v>
      </c>
      <c r="B1532" s="3"/>
      <c r="C1532" s="4">
        <v>35423.98055555556</v>
      </c>
      <c r="D1532" s="5">
        <v>2563369.0</v>
      </c>
    </row>
    <row r="1533">
      <c r="A1533" s="2" t="s">
        <v>5504</v>
      </c>
      <c r="B1533" s="3"/>
      <c r="C1533" s="4">
        <v>35423.98055555556</v>
      </c>
      <c r="D1533" s="5">
        <v>2216367.0</v>
      </c>
    </row>
    <row r="1534">
      <c r="A1534" s="2" t="s">
        <v>5505</v>
      </c>
      <c r="B1534" s="3"/>
      <c r="C1534" s="4">
        <v>35423.98055555556</v>
      </c>
      <c r="D1534" s="5">
        <v>1417391.0</v>
      </c>
    </row>
    <row r="1535">
      <c r="A1535" s="2" t="s">
        <v>5506</v>
      </c>
      <c r="B1535" s="3"/>
      <c r="C1535" s="4">
        <v>35423.98055555556</v>
      </c>
      <c r="D1535" s="5">
        <v>2194320.0</v>
      </c>
    </row>
    <row r="1536">
      <c r="A1536" s="2" t="s">
        <v>5507</v>
      </c>
      <c r="B1536" s="3"/>
      <c r="C1536" s="4">
        <v>35423.98055555556</v>
      </c>
      <c r="D1536" s="5">
        <v>1675583.0</v>
      </c>
    </row>
    <row r="1537">
      <c r="A1537" s="2" t="s">
        <v>5508</v>
      </c>
      <c r="B1537" s="3"/>
      <c r="C1537" s="4">
        <v>35423.98055555556</v>
      </c>
      <c r="D1537" s="5">
        <v>409982.0</v>
      </c>
    </row>
    <row r="1538">
      <c r="A1538" s="2" t="s">
        <v>5509</v>
      </c>
      <c r="B1538" s="3"/>
      <c r="C1538" s="4">
        <v>35423.98055555556</v>
      </c>
      <c r="D1538" s="5">
        <v>2372617.0</v>
      </c>
    </row>
    <row r="1539">
      <c r="A1539" s="2" t="s">
        <v>5510</v>
      </c>
      <c r="B1539" s="3"/>
      <c r="C1539" s="4">
        <v>35423.98055555556</v>
      </c>
      <c r="D1539" s="5">
        <v>1353547.0</v>
      </c>
    </row>
    <row r="1540">
      <c r="A1540" s="2" t="s">
        <v>5511</v>
      </c>
      <c r="B1540" s="3"/>
      <c r="C1540" s="4">
        <v>35423.98055555556</v>
      </c>
      <c r="D1540" s="5">
        <v>6119986.0</v>
      </c>
    </row>
    <row r="1541">
      <c r="A1541" s="2" t="s">
        <v>5512</v>
      </c>
      <c r="B1541" s="3"/>
      <c r="C1541" s="4">
        <v>35423.98055555556</v>
      </c>
      <c r="D1541" s="5">
        <v>6122472.0</v>
      </c>
    </row>
    <row r="1542">
      <c r="A1542" s="2" t="s">
        <v>5513</v>
      </c>
      <c r="B1542" s="3"/>
      <c r="C1542" s="4">
        <v>35423.98055555556</v>
      </c>
      <c r="D1542" s="5">
        <v>6951630.0</v>
      </c>
    </row>
    <row r="1543">
      <c r="A1543" s="2" t="s">
        <v>5514</v>
      </c>
      <c r="B1543" s="3"/>
      <c r="C1543" s="4">
        <v>35423.98055555556</v>
      </c>
      <c r="D1543" s="5">
        <v>6946900.0</v>
      </c>
    </row>
    <row r="1544">
      <c r="A1544" s="2" t="s">
        <v>5515</v>
      </c>
      <c r="B1544" s="3"/>
      <c r="C1544" s="4">
        <v>35423.98055555556</v>
      </c>
      <c r="D1544" s="5">
        <v>4500755.0</v>
      </c>
    </row>
    <row r="1545">
      <c r="A1545" s="2" t="s">
        <v>5516</v>
      </c>
      <c r="B1545" s="3"/>
      <c r="C1545" s="4">
        <v>35423.98055555556</v>
      </c>
      <c r="D1545" s="5">
        <v>4467051.0</v>
      </c>
    </row>
    <row r="1546">
      <c r="A1546" s="2" t="s">
        <v>5517</v>
      </c>
      <c r="B1546" s="3"/>
      <c r="C1546" s="4">
        <v>35423.98055555556</v>
      </c>
      <c r="D1546" s="5">
        <v>4466560.0</v>
      </c>
    </row>
    <row r="1547">
      <c r="A1547" s="2" t="s">
        <v>5518</v>
      </c>
      <c r="B1547" s="3"/>
      <c r="C1547" s="4">
        <v>35423.98055555556</v>
      </c>
      <c r="D1547" s="5">
        <v>2651834.0</v>
      </c>
    </row>
    <row r="1548">
      <c r="A1548" s="2" t="s">
        <v>5519</v>
      </c>
      <c r="B1548" s="3"/>
      <c r="C1548" s="4">
        <v>35423.98055555556</v>
      </c>
      <c r="D1548" s="5">
        <v>2850080.0</v>
      </c>
    </row>
    <row r="1549">
      <c r="A1549" s="2" t="s">
        <v>5520</v>
      </c>
      <c r="B1549" s="3"/>
      <c r="C1549" s="4">
        <v>35423.98055555556</v>
      </c>
      <c r="D1549" s="5">
        <v>2676415.0</v>
      </c>
    </row>
    <row r="1550">
      <c r="A1550" s="2" t="s">
        <v>5521</v>
      </c>
      <c r="B1550" s="3"/>
      <c r="C1550" s="4">
        <v>35423.98055555556</v>
      </c>
      <c r="D1550" s="5">
        <v>3499558.0</v>
      </c>
    </row>
    <row r="1551">
      <c r="A1551" s="2" t="s">
        <v>5522</v>
      </c>
      <c r="B1551" s="3"/>
      <c r="C1551" s="4">
        <v>35423.98055555556</v>
      </c>
      <c r="D1551" s="5">
        <v>3402993.0</v>
      </c>
    </row>
    <row r="1552">
      <c r="A1552" s="2" t="s">
        <v>5523</v>
      </c>
      <c r="B1552" s="3"/>
      <c r="C1552" s="4">
        <v>35423.98055555556</v>
      </c>
      <c r="D1552" s="5">
        <v>3600685.0</v>
      </c>
    </row>
    <row r="1553">
      <c r="A1553" s="2" t="s">
        <v>5524</v>
      </c>
      <c r="B1553" s="3"/>
      <c r="C1553" s="4">
        <v>35423.98055555556</v>
      </c>
      <c r="D1553" s="5">
        <v>2603981.0</v>
      </c>
    </row>
    <row r="1554">
      <c r="A1554" s="2" t="s">
        <v>5525</v>
      </c>
      <c r="B1554" s="3"/>
      <c r="C1554" s="4">
        <v>35423.98055555556</v>
      </c>
      <c r="D1554" s="5">
        <v>3409842.0</v>
      </c>
    </row>
    <row r="1555">
      <c r="A1555" s="2" t="s">
        <v>5526</v>
      </c>
      <c r="B1555" s="3"/>
      <c r="C1555" s="4">
        <v>35423.98055555556</v>
      </c>
      <c r="D1555" s="5">
        <v>2826865.0</v>
      </c>
    </row>
    <row r="1556">
      <c r="A1556" s="2" t="s">
        <v>5527</v>
      </c>
      <c r="B1556" s="3"/>
      <c r="C1556" s="4">
        <v>35423.98055555556</v>
      </c>
      <c r="D1556" s="5">
        <v>2824761.0</v>
      </c>
    </row>
    <row r="1557">
      <c r="A1557" s="2" t="s">
        <v>5528</v>
      </c>
      <c r="B1557" s="3"/>
      <c r="C1557" s="4">
        <v>35423.98055555556</v>
      </c>
      <c r="D1557" s="5">
        <v>2825645.0</v>
      </c>
    </row>
    <row r="1558">
      <c r="A1558" s="2" t="s">
        <v>5529</v>
      </c>
      <c r="B1558" s="3"/>
      <c r="C1558" s="4">
        <v>35423.98055555556</v>
      </c>
      <c r="D1558" s="5">
        <v>4304886.0</v>
      </c>
    </row>
    <row r="1559">
      <c r="A1559" s="2" t="s">
        <v>5530</v>
      </c>
      <c r="B1559" s="3"/>
      <c r="C1559" s="4">
        <v>35423.98055555556</v>
      </c>
      <c r="D1559" s="5">
        <v>4219344.0</v>
      </c>
    </row>
    <row r="1560">
      <c r="A1560" s="2" t="s">
        <v>5531</v>
      </c>
      <c r="B1560" s="3"/>
      <c r="C1560" s="4">
        <v>35423.98055555556</v>
      </c>
      <c r="D1560" s="5">
        <v>1785521.0</v>
      </c>
    </row>
    <row r="1561">
      <c r="A1561" s="2" t="s">
        <v>5532</v>
      </c>
      <c r="B1561" s="3"/>
      <c r="C1561" s="4">
        <v>35423.98055555556</v>
      </c>
      <c r="D1561" s="5">
        <v>3468283.0</v>
      </c>
    </row>
    <row r="1562">
      <c r="A1562" s="2" t="s">
        <v>5533</v>
      </c>
      <c r="B1562" s="3"/>
      <c r="C1562" s="4">
        <v>35423.98055555556</v>
      </c>
      <c r="D1562" s="5">
        <v>1669219.0</v>
      </c>
    </row>
    <row r="1563">
      <c r="A1563" s="2" t="s">
        <v>5534</v>
      </c>
      <c r="B1563" s="3"/>
      <c r="C1563" s="4">
        <v>35423.98055555556</v>
      </c>
      <c r="D1563" s="5">
        <v>1669213.0</v>
      </c>
    </row>
    <row r="1564">
      <c r="A1564" s="2" t="s">
        <v>5535</v>
      </c>
      <c r="B1564" s="3"/>
      <c r="C1564" s="4">
        <v>35423.98055555556</v>
      </c>
      <c r="D1564" s="5">
        <v>5843368.0</v>
      </c>
    </row>
    <row r="1565">
      <c r="A1565" s="2" t="s">
        <v>5536</v>
      </c>
      <c r="B1565" s="3"/>
      <c r="C1565" s="4">
        <v>35423.98055555556</v>
      </c>
      <c r="D1565" s="5">
        <v>1343121.0</v>
      </c>
    </row>
    <row r="1566">
      <c r="A1566" s="2" t="s">
        <v>5537</v>
      </c>
      <c r="B1566" s="3"/>
      <c r="C1566" s="4">
        <v>35423.98055555556</v>
      </c>
      <c r="D1566" s="5">
        <v>2490260.0</v>
      </c>
    </row>
    <row r="1567">
      <c r="A1567" s="2" t="s">
        <v>5538</v>
      </c>
      <c r="B1567" s="3"/>
      <c r="C1567" s="4">
        <v>35423.98055555556</v>
      </c>
      <c r="D1567" s="5">
        <v>1.1258252E7</v>
      </c>
    </row>
    <row r="1568">
      <c r="A1568" s="2" t="s">
        <v>5539</v>
      </c>
      <c r="B1568" s="3"/>
      <c r="C1568" s="4">
        <v>35423.98055555556</v>
      </c>
      <c r="D1568" s="5">
        <v>4190750.0</v>
      </c>
    </row>
    <row r="1569">
      <c r="A1569" s="2" t="s">
        <v>5540</v>
      </c>
      <c r="B1569" s="3"/>
      <c r="C1569" s="4">
        <v>35423.98055555556</v>
      </c>
      <c r="D1569" s="5">
        <v>3828829.0</v>
      </c>
    </row>
    <row r="1570">
      <c r="A1570" s="2" t="s">
        <v>5541</v>
      </c>
      <c r="B1570" s="3"/>
      <c r="C1570" s="4">
        <v>35423.98055555556</v>
      </c>
      <c r="D1570" s="5">
        <v>4739577.0</v>
      </c>
    </row>
    <row r="1571">
      <c r="A1571" s="2" t="s">
        <v>5542</v>
      </c>
      <c r="B1571" s="3"/>
      <c r="C1571" s="4">
        <v>35423.98055555556</v>
      </c>
      <c r="D1571" s="5">
        <v>3281108.0</v>
      </c>
    </row>
    <row r="1572">
      <c r="A1572" s="2" t="s">
        <v>5543</v>
      </c>
      <c r="B1572" s="3"/>
      <c r="C1572" s="4">
        <v>35423.98055555556</v>
      </c>
      <c r="D1572" s="5">
        <v>3238176.0</v>
      </c>
    </row>
    <row r="1573">
      <c r="A1573" s="2" t="s">
        <v>5544</v>
      </c>
      <c r="B1573" s="3"/>
      <c r="C1573" s="4">
        <v>35423.98055555556</v>
      </c>
      <c r="D1573" s="5">
        <v>3591541.0</v>
      </c>
    </row>
    <row r="1574">
      <c r="A1574" s="2" t="s">
        <v>5545</v>
      </c>
      <c r="B1574" s="3"/>
      <c r="C1574" s="4">
        <v>35423.98055555556</v>
      </c>
      <c r="D1574" s="5">
        <v>1577413.0</v>
      </c>
    </row>
    <row r="1575">
      <c r="A1575" s="2" t="s">
        <v>5546</v>
      </c>
      <c r="B1575" s="3"/>
      <c r="C1575" s="4">
        <v>35423.98055555556</v>
      </c>
      <c r="D1575" s="5">
        <v>1274193.0</v>
      </c>
    </row>
    <row r="1576">
      <c r="A1576" s="2" t="s">
        <v>5547</v>
      </c>
      <c r="B1576" s="3"/>
      <c r="C1576" s="4">
        <v>35423.98055555556</v>
      </c>
      <c r="D1576" s="5">
        <v>1274040.0</v>
      </c>
    </row>
    <row r="1577">
      <c r="A1577" s="2" t="s">
        <v>5548</v>
      </c>
      <c r="B1577" s="3"/>
      <c r="C1577" s="4">
        <v>35423.98055555556</v>
      </c>
      <c r="D1577" s="5">
        <v>2665420.0</v>
      </c>
    </row>
    <row r="1578">
      <c r="A1578" s="2" t="s">
        <v>5549</v>
      </c>
      <c r="B1578" s="3"/>
      <c r="C1578" s="4">
        <v>35423.98055555556</v>
      </c>
      <c r="D1578" s="5">
        <v>2538622.0</v>
      </c>
    </row>
    <row r="1579">
      <c r="A1579" s="2" t="s">
        <v>5550</v>
      </c>
      <c r="B1579" s="3"/>
      <c r="C1579" s="4">
        <v>35423.98055555556</v>
      </c>
      <c r="D1579" s="5">
        <v>2956262.0</v>
      </c>
    </row>
    <row r="1580">
      <c r="A1580" s="2" t="s">
        <v>5551</v>
      </c>
      <c r="B1580" s="3"/>
      <c r="C1580" s="4">
        <v>35423.98055555556</v>
      </c>
      <c r="D1580" s="5">
        <v>2956138.0</v>
      </c>
    </row>
    <row r="1581">
      <c r="A1581" s="2" t="s">
        <v>5552</v>
      </c>
      <c r="B1581" s="3"/>
      <c r="C1581" s="4">
        <v>35423.98055555556</v>
      </c>
      <c r="D1581" s="5">
        <v>5632290.0</v>
      </c>
    </row>
    <row r="1582">
      <c r="A1582" s="2" t="s">
        <v>5553</v>
      </c>
      <c r="B1582" s="3"/>
      <c r="C1582" s="4">
        <v>35423.98055555556</v>
      </c>
      <c r="D1582" s="5">
        <v>5637824.0</v>
      </c>
    </row>
    <row r="1583">
      <c r="A1583" s="2" t="s">
        <v>5554</v>
      </c>
      <c r="B1583" s="3"/>
      <c r="C1583" s="4">
        <v>35423.98055555556</v>
      </c>
      <c r="D1583" s="5">
        <v>6248445.0</v>
      </c>
    </row>
    <row r="1584">
      <c r="A1584" s="2" t="s">
        <v>5555</v>
      </c>
      <c r="B1584" s="3"/>
      <c r="C1584" s="4">
        <v>35423.98055555556</v>
      </c>
      <c r="D1584" s="5">
        <v>1629488.0</v>
      </c>
    </row>
    <row r="1585">
      <c r="A1585" s="2" t="s">
        <v>5556</v>
      </c>
      <c r="B1585" s="3"/>
      <c r="C1585" s="4">
        <v>35423.98055555556</v>
      </c>
      <c r="D1585" s="5">
        <v>4906893.0</v>
      </c>
    </row>
    <row r="1586">
      <c r="A1586" s="2" t="s">
        <v>5557</v>
      </c>
      <c r="B1586" s="3"/>
      <c r="C1586" s="4">
        <v>35423.98055555556</v>
      </c>
      <c r="D1586" s="5">
        <v>2771281.0</v>
      </c>
    </row>
    <row r="1587">
      <c r="A1587" s="2" t="s">
        <v>5558</v>
      </c>
      <c r="B1587" s="3"/>
      <c r="C1587" s="4">
        <v>35423.98055555556</v>
      </c>
      <c r="D1587" s="5">
        <v>2795323.0</v>
      </c>
    </row>
    <row r="1588">
      <c r="A1588" s="2" t="s">
        <v>5559</v>
      </c>
      <c r="B1588" s="3"/>
      <c r="C1588" s="4">
        <v>35423.98055555556</v>
      </c>
      <c r="D1588" s="5">
        <v>2930103.0</v>
      </c>
    </row>
    <row r="1589">
      <c r="A1589" s="2" t="s">
        <v>5560</v>
      </c>
      <c r="B1589" s="3"/>
      <c r="C1589" s="4">
        <v>35423.98055555556</v>
      </c>
      <c r="D1589" s="5">
        <v>3226445.0</v>
      </c>
    </row>
    <row r="1590">
      <c r="A1590" s="2" t="s">
        <v>5561</v>
      </c>
      <c r="B1590" s="3"/>
      <c r="C1590" s="4">
        <v>35423.98055555556</v>
      </c>
      <c r="D1590" s="5">
        <v>3232645.0</v>
      </c>
    </row>
    <row r="1591">
      <c r="A1591" s="2" t="s">
        <v>5562</v>
      </c>
      <c r="B1591" s="3"/>
      <c r="C1591" s="4">
        <v>35423.98055555556</v>
      </c>
      <c r="D1591" s="5">
        <v>3891112.0</v>
      </c>
    </row>
    <row r="1592">
      <c r="A1592" s="2" t="s">
        <v>5563</v>
      </c>
      <c r="B1592" s="3"/>
      <c r="C1592" s="4">
        <v>35423.98055555556</v>
      </c>
      <c r="D1592" s="5">
        <v>6749195.0</v>
      </c>
    </row>
    <row r="1593">
      <c r="A1593" s="2" t="s">
        <v>5564</v>
      </c>
      <c r="B1593" s="3"/>
      <c r="C1593" s="4">
        <v>35423.98055555556</v>
      </c>
      <c r="D1593" s="5">
        <v>4273983.0</v>
      </c>
    </row>
    <row r="1594">
      <c r="A1594" s="2" t="s">
        <v>5565</v>
      </c>
      <c r="B1594" s="3"/>
      <c r="C1594" s="4">
        <v>35423.98055555556</v>
      </c>
      <c r="D1594" s="5">
        <v>3874842.0</v>
      </c>
    </row>
    <row r="1595">
      <c r="A1595" s="2" t="s">
        <v>5566</v>
      </c>
      <c r="B1595" s="3"/>
      <c r="C1595" s="4">
        <v>35423.98055555556</v>
      </c>
      <c r="D1595" s="5">
        <v>2443239.0</v>
      </c>
    </row>
    <row r="1596">
      <c r="A1596" s="2" t="s">
        <v>5567</v>
      </c>
      <c r="B1596" s="3"/>
      <c r="C1596" s="4">
        <v>35423.98055555556</v>
      </c>
      <c r="D1596" s="5">
        <v>2445533.0</v>
      </c>
    </row>
    <row r="1597">
      <c r="A1597" s="2" t="s">
        <v>5568</v>
      </c>
      <c r="B1597" s="3"/>
      <c r="C1597" s="4">
        <v>35423.98055555556</v>
      </c>
      <c r="D1597" s="5">
        <v>4201850.0</v>
      </c>
    </row>
    <row r="1598">
      <c r="A1598" s="2" t="s">
        <v>5569</v>
      </c>
      <c r="B1598" s="3"/>
      <c r="C1598" s="4">
        <v>35423.98055555556</v>
      </c>
      <c r="D1598" s="5">
        <v>1979654.0</v>
      </c>
    </row>
    <row r="1599">
      <c r="A1599" s="2" t="s">
        <v>5570</v>
      </c>
      <c r="B1599" s="3"/>
      <c r="C1599" s="4">
        <v>35423.98055555556</v>
      </c>
      <c r="D1599" s="5">
        <v>2295725.0</v>
      </c>
    </row>
    <row r="1600">
      <c r="A1600" s="2" t="s">
        <v>5571</v>
      </c>
      <c r="B1600" s="3"/>
      <c r="C1600" s="4">
        <v>35423.98055555556</v>
      </c>
      <c r="D1600" s="5">
        <v>2295736.0</v>
      </c>
    </row>
    <row r="1601">
      <c r="A1601" s="2" t="s">
        <v>5572</v>
      </c>
      <c r="B1601" s="3"/>
      <c r="C1601" s="4">
        <v>35423.98055555556</v>
      </c>
      <c r="D1601" s="5">
        <v>1015166.0</v>
      </c>
    </row>
    <row r="1602">
      <c r="A1602" s="2" t="s">
        <v>5573</v>
      </c>
      <c r="B1602" s="3"/>
      <c r="C1602" s="4">
        <v>35423.98055555556</v>
      </c>
      <c r="D1602" s="5">
        <v>1025409.0</v>
      </c>
    </row>
    <row r="1603">
      <c r="A1603" s="2" t="s">
        <v>5574</v>
      </c>
      <c r="B1603" s="3"/>
      <c r="C1603" s="4">
        <v>35423.98055555556</v>
      </c>
      <c r="D1603" s="5">
        <v>3336103.0</v>
      </c>
    </row>
    <row r="1604">
      <c r="A1604" s="2" t="s">
        <v>5575</v>
      </c>
      <c r="B1604" s="3"/>
      <c r="C1604" s="4">
        <v>35423.98055555556</v>
      </c>
      <c r="D1604" s="5">
        <v>3326527.0</v>
      </c>
    </row>
    <row r="1605">
      <c r="A1605" s="2" t="s">
        <v>5576</v>
      </c>
      <c r="B1605" s="3"/>
      <c r="C1605" s="4">
        <v>35423.98055555556</v>
      </c>
      <c r="D1605" s="5">
        <v>3718338.0</v>
      </c>
    </row>
    <row r="1606">
      <c r="A1606" s="2" t="s">
        <v>5577</v>
      </c>
      <c r="B1606" s="3"/>
      <c r="C1606" s="4">
        <v>35423.98055555556</v>
      </c>
      <c r="D1606" s="5">
        <v>3174138.0</v>
      </c>
    </row>
    <row r="1607">
      <c r="A1607" s="2" t="s">
        <v>5578</v>
      </c>
      <c r="B1607" s="3"/>
      <c r="C1607" s="4">
        <v>35423.98055555556</v>
      </c>
      <c r="D1607" s="5">
        <v>3730465.0</v>
      </c>
    </row>
    <row r="1608">
      <c r="A1608" s="2" t="s">
        <v>5579</v>
      </c>
      <c r="B1608" s="3"/>
      <c r="C1608" s="4">
        <v>35423.98055555556</v>
      </c>
      <c r="D1608" s="5">
        <v>3878585.0</v>
      </c>
    </row>
    <row r="1609">
      <c r="A1609" s="2" t="s">
        <v>5580</v>
      </c>
      <c r="B1609" s="3"/>
      <c r="C1609" s="4">
        <v>35423.98055555556</v>
      </c>
      <c r="D1609" s="5">
        <v>3790614.0</v>
      </c>
    </row>
    <row r="1610">
      <c r="A1610" s="2" t="s">
        <v>5581</v>
      </c>
      <c r="B1610" s="3"/>
      <c r="C1610" s="4">
        <v>35423.98055555556</v>
      </c>
      <c r="D1610" s="5">
        <v>3690059.0</v>
      </c>
    </row>
    <row r="1611">
      <c r="A1611" s="2" t="s">
        <v>5582</v>
      </c>
      <c r="B1611" s="3"/>
      <c r="C1611" s="4">
        <v>35423.98055555556</v>
      </c>
      <c r="D1611" s="5">
        <v>3678738.0</v>
      </c>
    </row>
    <row r="1612">
      <c r="A1612" s="2" t="s">
        <v>5583</v>
      </c>
      <c r="B1612" s="3"/>
      <c r="C1612" s="4">
        <v>35423.98055555556</v>
      </c>
      <c r="D1612" s="5">
        <v>1.7302476E7</v>
      </c>
    </row>
    <row r="1613">
      <c r="A1613" s="2" t="s">
        <v>5584</v>
      </c>
      <c r="B1613" s="3"/>
      <c r="C1613" s="4">
        <v>35423.98055555556</v>
      </c>
      <c r="D1613" s="5">
        <v>1.6800503E7</v>
      </c>
    </row>
    <row r="1614">
      <c r="A1614" s="2" t="s">
        <v>5585</v>
      </c>
      <c r="B1614" s="3"/>
      <c r="C1614" s="4">
        <v>35423.98055555556</v>
      </c>
      <c r="D1614" s="5">
        <v>1.6667088E7</v>
      </c>
    </row>
    <row r="1615">
      <c r="A1615" s="2" t="s">
        <v>5586</v>
      </c>
      <c r="B1615" s="3"/>
      <c r="C1615" s="4">
        <v>35423.98055555556</v>
      </c>
      <c r="D1615" s="5">
        <v>4334469.0</v>
      </c>
    </row>
    <row r="1616">
      <c r="A1616" s="2" t="s">
        <v>5587</v>
      </c>
      <c r="B1616" s="3"/>
      <c r="C1616" s="4">
        <v>35423.98055555556</v>
      </c>
      <c r="D1616" s="5">
        <v>2345181.0</v>
      </c>
    </row>
    <row r="1617">
      <c r="A1617" s="2" t="s">
        <v>5588</v>
      </c>
      <c r="B1617" s="3"/>
      <c r="C1617" s="4">
        <v>35423.98055555556</v>
      </c>
      <c r="D1617" s="5">
        <v>4342483.0</v>
      </c>
    </row>
    <row r="1618">
      <c r="A1618" s="2" t="s">
        <v>5589</v>
      </c>
      <c r="B1618" s="3"/>
      <c r="C1618" s="4">
        <v>35423.98055555556</v>
      </c>
      <c r="D1618" s="5">
        <v>4334481.0</v>
      </c>
    </row>
    <row r="1619">
      <c r="A1619" s="2" t="s">
        <v>5590</v>
      </c>
      <c r="B1619" s="3"/>
      <c r="C1619" s="4">
        <v>35423.98055555556</v>
      </c>
      <c r="D1619" s="5">
        <v>4334220.0</v>
      </c>
    </row>
    <row r="1620">
      <c r="A1620" s="2" t="s">
        <v>5591</v>
      </c>
      <c r="B1620" s="3"/>
      <c r="C1620" s="4">
        <v>35423.98055555556</v>
      </c>
      <c r="D1620" s="5">
        <v>5752586.0</v>
      </c>
    </row>
    <row r="1621">
      <c r="A1621" s="2" t="s">
        <v>5592</v>
      </c>
      <c r="B1621" s="3"/>
      <c r="C1621" s="4">
        <v>35423.98055555556</v>
      </c>
      <c r="D1621" s="5">
        <v>5757850.0</v>
      </c>
    </row>
    <row r="1622">
      <c r="A1622" s="2" t="s">
        <v>5593</v>
      </c>
      <c r="B1622" s="3"/>
      <c r="C1622" s="4">
        <v>35423.98055555556</v>
      </c>
      <c r="D1622" s="5">
        <v>5753303.0</v>
      </c>
    </row>
    <row r="1623">
      <c r="A1623" s="2" t="s">
        <v>5594</v>
      </c>
      <c r="B1623" s="3"/>
      <c r="C1623" s="4">
        <v>35423.98055555556</v>
      </c>
      <c r="D1623" s="5">
        <v>5752469.0</v>
      </c>
    </row>
    <row r="1624">
      <c r="A1624" s="2" t="s">
        <v>5595</v>
      </c>
      <c r="B1624" s="3"/>
      <c r="C1624" s="4">
        <v>35423.98055555556</v>
      </c>
      <c r="D1624" s="5">
        <v>2800436.0</v>
      </c>
    </row>
    <row r="1625">
      <c r="A1625" s="2" t="s">
        <v>5596</v>
      </c>
      <c r="B1625" s="3"/>
      <c r="C1625" s="4">
        <v>35423.98055555556</v>
      </c>
      <c r="D1625" s="5">
        <v>4470801.0</v>
      </c>
    </row>
    <row r="1626">
      <c r="A1626" s="2" t="s">
        <v>5597</v>
      </c>
      <c r="B1626" s="3"/>
      <c r="C1626" s="4">
        <v>35423.98055555556</v>
      </c>
      <c r="D1626" s="5">
        <v>1.0190398E7</v>
      </c>
    </row>
    <row r="1627">
      <c r="A1627" s="2" t="s">
        <v>5598</v>
      </c>
      <c r="B1627" s="3"/>
      <c r="C1627" s="4">
        <v>35423.98055555556</v>
      </c>
      <c r="D1627" s="5">
        <v>7090353.0</v>
      </c>
    </row>
    <row r="1628">
      <c r="A1628" s="2" t="s">
        <v>5599</v>
      </c>
      <c r="B1628" s="3"/>
      <c r="C1628" s="4">
        <v>35423.98055555556</v>
      </c>
      <c r="D1628" s="5">
        <v>7090244.0</v>
      </c>
    </row>
    <row r="1629">
      <c r="A1629" s="2" t="s">
        <v>5600</v>
      </c>
      <c r="B1629" s="3"/>
      <c r="C1629" s="4">
        <v>35423.98055555556</v>
      </c>
      <c r="D1629" s="5">
        <v>6079907.0</v>
      </c>
    </row>
    <row r="1630">
      <c r="A1630" s="2" t="s">
        <v>5601</v>
      </c>
      <c r="B1630" s="3"/>
      <c r="C1630" s="4">
        <v>35423.98055555556</v>
      </c>
      <c r="D1630" s="5">
        <v>6079868.0</v>
      </c>
    </row>
    <row r="1631">
      <c r="A1631" s="2" t="s">
        <v>5602</v>
      </c>
      <c r="B1631" s="3"/>
      <c r="C1631" s="4">
        <v>35423.98055555556</v>
      </c>
      <c r="D1631" s="5">
        <v>7523706.0</v>
      </c>
    </row>
    <row r="1632">
      <c r="A1632" s="2" t="s">
        <v>5603</v>
      </c>
      <c r="B1632" s="3"/>
      <c r="C1632" s="4">
        <v>35423.98055555556</v>
      </c>
      <c r="D1632" s="5">
        <v>7523652.0</v>
      </c>
    </row>
    <row r="1633">
      <c r="A1633" s="2" t="s">
        <v>5604</v>
      </c>
      <c r="B1633" s="3"/>
      <c r="C1633" s="4">
        <v>35423.98055555556</v>
      </c>
      <c r="D1633" s="5">
        <v>4712540.0</v>
      </c>
    </row>
    <row r="1634">
      <c r="A1634" s="2" t="s">
        <v>5605</v>
      </c>
      <c r="B1634" s="3"/>
      <c r="C1634" s="4">
        <v>35423.98055555556</v>
      </c>
      <c r="D1634" s="5">
        <v>4712419.0</v>
      </c>
    </row>
    <row r="1635">
      <c r="A1635" s="2" t="s">
        <v>5606</v>
      </c>
      <c r="B1635" s="3"/>
      <c r="C1635" s="4">
        <v>35423.98055555556</v>
      </c>
      <c r="D1635" s="5">
        <v>2930305.0</v>
      </c>
    </row>
    <row r="1636">
      <c r="A1636" s="2" t="s">
        <v>5607</v>
      </c>
      <c r="B1636" s="3"/>
      <c r="C1636" s="4">
        <v>35423.98055555556</v>
      </c>
      <c r="D1636" s="5">
        <v>2478903.0</v>
      </c>
    </row>
    <row r="1637">
      <c r="A1637" s="2" t="s">
        <v>5608</v>
      </c>
      <c r="B1637" s="3"/>
      <c r="C1637" s="4">
        <v>35423.98055555556</v>
      </c>
      <c r="D1637" s="5">
        <v>3700804.0</v>
      </c>
    </row>
    <row r="1638">
      <c r="A1638" s="2" t="s">
        <v>5609</v>
      </c>
      <c r="B1638" s="3"/>
      <c r="C1638" s="4">
        <v>35423.98055555556</v>
      </c>
      <c r="D1638" s="5">
        <v>2538467.0</v>
      </c>
    </row>
    <row r="1639">
      <c r="A1639" s="2" t="s">
        <v>5610</v>
      </c>
      <c r="B1639" s="3"/>
      <c r="C1639" s="4">
        <v>35423.98055555556</v>
      </c>
      <c r="D1639" s="5">
        <v>2538485.0</v>
      </c>
    </row>
    <row r="1640">
      <c r="A1640" s="2" t="s">
        <v>5611</v>
      </c>
      <c r="B1640" s="3"/>
      <c r="C1640" s="4">
        <v>35423.98055555556</v>
      </c>
      <c r="D1640" s="5">
        <v>2954946.0</v>
      </c>
    </row>
    <row r="1641">
      <c r="A1641" s="2" t="s">
        <v>5612</v>
      </c>
      <c r="B1641" s="3"/>
      <c r="C1641" s="4">
        <v>35423.98055555556</v>
      </c>
      <c r="D1641" s="5">
        <v>2954768.0</v>
      </c>
    </row>
    <row r="1642">
      <c r="A1642" s="2" t="s">
        <v>5613</v>
      </c>
      <c r="B1642" s="3"/>
      <c r="C1642" s="4">
        <v>35423.98055555556</v>
      </c>
      <c r="D1642" s="5">
        <v>7823847.0</v>
      </c>
    </row>
    <row r="1643">
      <c r="A1643" s="2" t="s">
        <v>5614</v>
      </c>
      <c r="B1643" s="3"/>
      <c r="C1643" s="4">
        <v>35423.98055555556</v>
      </c>
      <c r="D1643" s="5">
        <v>2615931.0</v>
      </c>
    </row>
    <row r="1644">
      <c r="A1644" s="2" t="s">
        <v>5615</v>
      </c>
      <c r="B1644" s="3"/>
      <c r="C1644" s="4">
        <v>35423.98055555556</v>
      </c>
      <c r="D1644" s="5">
        <v>2615909.0</v>
      </c>
    </row>
    <row r="1645">
      <c r="A1645" s="2" t="s">
        <v>5616</v>
      </c>
      <c r="B1645" s="3"/>
      <c r="C1645" s="4">
        <v>35423.98055555556</v>
      </c>
      <c r="D1645" s="5">
        <v>3884804.0</v>
      </c>
    </row>
    <row r="1646">
      <c r="A1646" s="2" t="s">
        <v>5617</v>
      </c>
      <c r="B1646" s="3"/>
      <c r="C1646" s="4">
        <v>35423.98055555556</v>
      </c>
      <c r="D1646" s="5">
        <v>3886765.0</v>
      </c>
    </row>
    <row r="1647">
      <c r="A1647" s="2" t="s">
        <v>5618</v>
      </c>
      <c r="B1647" s="3"/>
      <c r="C1647" s="4">
        <v>35423.98055555556</v>
      </c>
      <c r="D1647" s="5">
        <v>1827757.0</v>
      </c>
    </row>
    <row r="1648">
      <c r="A1648" s="2" t="s">
        <v>5619</v>
      </c>
      <c r="B1648" s="3"/>
      <c r="C1648" s="4">
        <v>35423.98055555556</v>
      </c>
      <c r="D1648" s="5">
        <v>5893934.0</v>
      </c>
    </row>
    <row r="1649">
      <c r="A1649" s="2" t="s">
        <v>5620</v>
      </c>
      <c r="B1649" s="3"/>
      <c r="C1649" s="4">
        <v>35423.98055555556</v>
      </c>
      <c r="D1649" s="5">
        <v>4905473.0</v>
      </c>
    </row>
    <row r="1650">
      <c r="A1650" s="2" t="s">
        <v>5621</v>
      </c>
      <c r="B1650" s="3"/>
      <c r="C1650" s="4">
        <v>35423.98055555556</v>
      </c>
      <c r="D1650" s="5">
        <v>2043920.0</v>
      </c>
    </row>
    <row r="1651">
      <c r="A1651" s="2" t="s">
        <v>5622</v>
      </c>
      <c r="B1651" s="3"/>
      <c r="C1651" s="4">
        <v>35423.98055555556</v>
      </c>
      <c r="D1651" s="5">
        <v>2057283.0</v>
      </c>
    </row>
    <row r="1652">
      <c r="A1652" s="2" t="s">
        <v>5623</v>
      </c>
      <c r="B1652" s="3"/>
      <c r="C1652" s="4">
        <v>35423.98055555556</v>
      </c>
      <c r="D1652" s="5">
        <v>2067746.0</v>
      </c>
    </row>
    <row r="1653">
      <c r="A1653" s="2" t="s">
        <v>5624</v>
      </c>
      <c r="B1653" s="3"/>
      <c r="C1653" s="4">
        <v>35423.98055555556</v>
      </c>
      <c r="D1653" s="5">
        <v>1758704.0</v>
      </c>
    </row>
    <row r="1654">
      <c r="A1654" s="2" t="s">
        <v>5625</v>
      </c>
      <c r="B1654" s="3"/>
      <c r="C1654" s="4">
        <v>35423.98055555556</v>
      </c>
      <c r="D1654" s="5">
        <v>1758640.0</v>
      </c>
    </row>
    <row r="1655">
      <c r="A1655" s="2" t="s">
        <v>5626</v>
      </c>
      <c r="B1655" s="3"/>
      <c r="C1655" s="4">
        <v>35423.98055555556</v>
      </c>
      <c r="D1655" s="5">
        <v>1758746.0</v>
      </c>
    </row>
    <row r="1656">
      <c r="A1656" s="2" t="s">
        <v>5627</v>
      </c>
      <c r="B1656" s="3"/>
      <c r="C1656" s="4">
        <v>35423.98055555556</v>
      </c>
      <c r="D1656" s="5">
        <v>1758697.0</v>
      </c>
    </row>
    <row r="1657">
      <c r="A1657" s="2" t="s">
        <v>5628</v>
      </c>
      <c r="B1657" s="3"/>
      <c r="C1657" s="4">
        <v>35423.98055555556</v>
      </c>
      <c r="D1657" s="5">
        <v>1758633.0</v>
      </c>
    </row>
    <row r="1658">
      <c r="A1658" s="2" t="s">
        <v>5629</v>
      </c>
      <c r="B1658" s="3"/>
      <c r="C1658" s="4">
        <v>35423.98055555556</v>
      </c>
      <c r="D1658" s="5">
        <v>1770524.0</v>
      </c>
    </row>
    <row r="1659">
      <c r="A1659" s="2" t="s">
        <v>5630</v>
      </c>
      <c r="B1659" s="3"/>
      <c r="C1659" s="4">
        <v>35423.98055555556</v>
      </c>
      <c r="D1659" s="5">
        <v>1770465.0</v>
      </c>
    </row>
    <row r="1660">
      <c r="A1660" s="2" t="s">
        <v>5631</v>
      </c>
      <c r="B1660" s="3"/>
      <c r="C1660" s="4">
        <v>35423.98055555556</v>
      </c>
      <c r="D1660" s="5">
        <v>4769289.0</v>
      </c>
    </row>
    <row r="1661">
      <c r="A1661" s="2" t="s">
        <v>5632</v>
      </c>
      <c r="B1661" s="3"/>
      <c r="C1661" s="4">
        <v>35423.98055555556</v>
      </c>
      <c r="D1661" s="5">
        <v>4790437.0</v>
      </c>
    </row>
    <row r="1662">
      <c r="A1662" s="2" t="s">
        <v>5633</v>
      </c>
      <c r="B1662" s="3"/>
      <c r="C1662" s="4">
        <v>35423.98055555556</v>
      </c>
      <c r="D1662" s="5">
        <v>3095409.0</v>
      </c>
    </row>
    <row r="1663">
      <c r="A1663" s="2" t="s">
        <v>5634</v>
      </c>
      <c r="B1663" s="3"/>
      <c r="C1663" s="4">
        <v>35423.98055555556</v>
      </c>
      <c r="D1663" s="5">
        <v>1373983.0</v>
      </c>
    </row>
    <row r="1664">
      <c r="A1664" s="2" t="s">
        <v>5635</v>
      </c>
      <c r="B1664" s="3"/>
      <c r="C1664" s="4">
        <v>35423.98055555556</v>
      </c>
      <c r="D1664" s="5">
        <v>1373975.0</v>
      </c>
    </row>
    <row r="1665">
      <c r="A1665" s="2" t="s">
        <v>5636</v>
      </c>
      <c r="B1665" s="3"/>
      <c r="C1665" s="4">
        <v>35423.98055555556</v>
      </c>
      <c r="D1665" s="5">
        <v>3688877.0</v>
      </c>
    </row>
    <row r="1666">
      <c r="A1666" s="2" t="s">
        <v>5637</v>
      </c>
      <c r="B1666" s="3"/>
      <c r="C1666" s="4">
        <v>35423.98055555556</v>
      </c>
      <c r="D1666" s="5">
        <v>2426229.0</v>
      </c>
    </row>
    <row r="1667">
      <c r="A1667" s="2" t="s">
        <v>5638</v>
      </c>
      <c r="B1667" s="3"/>
      <c r="C1667" s="4">
        <v>35423.98055555556</v>
      </c>
      <c r="D1667" s="5">
        <v>2424339.0</v>
      </c>
    </row>
    <row r="1668">
      <c r="A1668" s="2" t="s">
        <v>5639</v>
      </c>
      <c r="B1668" s="3"/>
      <c r="C1668" s="4">
        <v>35423.98055555556</v>
      </c>
      <c r="D1668" s="5">
        <v>5659527.0</v>
      </c>
    </row>
    <row r="1669">
      <c r="A1669" s="2" t="s">
        <v>5640</v>
      </c>
      <c r="B1669" s="3"/>
      <c r="C1669" s="4">
        <v>35423.98055555556</v>
      </c>
      <c r="D1669" s="5">
        <v>3884892.0</v>
      </c>
    </row>
    <row r="1670">
      <c r="A1670" s="2" t="s">
        <v>5641</v>
      </c>
      <c r="B1670" s="3"/>
      <c r="C1670" s="4">
        <v>35423.98055555556</v>
      </c>
      <c r="D1670" s="5">
        <v>7089153.0</v>
      </c>
    </row>
    <row r="1671">
      <c r="A1671" s="2" t="s">
        <v>5642</v>
      </c>
      <c r="B1671" s="3"/>
      <c r="C1671" s="4">
        <v>35423.98055555556</v>
      </c>
      <c r="D1671" s="5">
        <v>7089457.0</v>
      </c>
    </row>
    <row r="1672">
      <c r="A1672" s="2" t="s">
        <v>5643</v>
      </c>
      <c r="B1672" s="3"/>
      <c r="C1672" s="4">
        <v>35423.98055555556</v>
      </c>
      <c r="D1672" s="5">
        <v>1.1888287E7</v>
      </c>
    </row>
    <row r="1673">
      <c r="A1673" s="2" t="s">
        <v>5644</v>
      </c>
      <c r="B1673" s="3"/>
      <c r="C1673" s="4">
        <v>35423.98055555556</v>
      </c>
      <c r="D1673" s="5">
        <v>7216707.0</v>
      </c>
    </row>
    <row r="1674">
      <c r="A1674" s="2" t="s">
        <v>5645</v>
      </c>
      <c r="B1674" s="3"/>
      <c r="C1674" s="4">
        <v>35423.98055555556</v>
      </c>
      <c r="D1674" s="5">
        <v>2484338.0</v>
      </c>
    </row>
    <row r="1675">
      <c r="A1675" s="2" t="s">
        <v>5646</v>
      </c>
      <c r="B1675" s="3"/>
      <c r="C1675" s="4">
        <v>35423.98055555556</v>
      </c>
      <c r="D1675" s="5">
        <v>4020733.0</v>
      </c>
    </row>
    <row r="1676">
      <c r="A1676" s="2" t="s">
        <v>5647</v>
      </c>
      <c r="B1676" s="3"/>
      <c r="C1676" s="4">
        <v>35423.98055555556</v>
      </c>
      <c r="D1676" s="5">
        <v>4020651.0</v>
      </c>
    </row>
    <row r="1677">
      <c r="A1677" s="2" t="s">
        <v>5648</v>
      </c>
      <c r="B1677" s="3"/>
      <c r="C1677" s="4">
        <v>35423.98055555556</v>
      </c>
      <c r="D1677" s="5">
        <v>1.5898305E7</v>
      </c>
    </row>
    <row r="1678">
      <c r="A1678" s="2" t="s">
        <v>5649</v>
      </c>
      <c r="B1678" s="3"/>
      <c r="C1678" s="4">
        <v>35423.98055555556</v>
      </c>
      <c r="D1678" s="5">
        <v>1822131.0</v>
      </c>
    </row>
    <row r="1679">
      <c r="A1679" s="2" t="s">
        <v>5650</v>
      </c>
      <c r="B1679" s="3"/>
      <c r="C1679" s="4">
        <v>35423.98055555556</v>
      </c>
      <c r="D1679" s="5">
        <v>1821000.0</v>
      </c>
    </row>
    <row r="1680">
      <c r="A1680" s="2" t="s">
        <v>5651</v>
      </c>
      <c r="B1680" s="3"/>
      <c r="C1680" s="4">
        <v>35423.98055555556</v>
      </c>
      <c r="D1680" s="5">
        <v>2896477.0</v>
      </c>
    </row>
    <row r="1681">
      <c r="A1681" s="2" t="s">
        <v>5652</v>
      </c>
      <c r="B1681" s="3"/>
      <c r="C1681" s="4">
        <v>35423.98055555556</v>
      </c>
      <c r="D1681" s="5">
        <v>1164000.0</v>
      </c>
    </row>
    <row r="1682">
      <c r="A1682" s="2" t="s">
        <v>5653</v>
      </c>
      <c r="B1682" s="3"/>
      <c r="C1682" s="4">
        <v>35423.98055555556</v>
      </c>
      <c r="D1682" s="5">
        <v>819166.0</v>
      </c>
    </row>
    <row r="1683">
      <c r="A1683" s="2" t="s">
        <v>5654</v>
      </c>
      <c r="B1683" s="3"/>
      <c r="C1683" s="4">
        <v>35423.98055555556</v>
      </c>
      <c r="D1683" s="5">
        <v>838658.0</v>
      </c>
    </row>
    <row r="1684">
      <c r="A1684" s="2" t="s">
        <v>5655</v>
      </c>
      <c r="B1684" s="3"/>
      <c r="C1684" s="4">
        <v>35423.98055555556</v>
      </c>
      <c r="D1684" s="5">
        <v>850341.0</v>
      </c>
    </row>
    <row r="1685">
      <c r="A1685" s="2" t="s">
        <v>5656</v>
      </c>
      <c r="B1685" s="3"/>
      <c r="C1685" s="4">
        <v>35423.98055555556</v>
      </c>
      <c r="D1685" s="5">
        <v>2983839.0</v>
      </c>
    </row>
    <row r="1686">
      <c r="A1686" s="2" t="s">
        <v>5657</v>
      </c>
      <c r="B1686" s="3"/>
      <c r="C1686" s="4">
        <v>35423.98055555556</v>
      </c>
      <c r="D1686" s="5">
        <v>1914595.0</v>
      </c>
    </row>
    <row r="1687">
      <c r="A1687" s="2" t="s">
        <v>5658</v>
      </c>
      <c r="B1687" s="3"/>
      <c r="C1687" s="4">
        <v>35423.98055555556</v>
      </c>
      <c r="D1687" s="5">
        <v>1841090.0</v>
      </c>
    </row>
    <row r="1688">
      <c r="A1688" s="2" t="s">
        <v>5659</v>
      </c>
      <c r="B1688" s="3"/>
      <c r="C1688" s="4">
        <v>35423.98055555556</v>
      </c>
      <c r="D1688" s="5">
        <v>1811737.0</v>
      </c>
    </row>
    <row r="1689">
      <c r="A1689" s="2" t="s">
        <v>5660</v>
      </c>
      <c r="B1689" s="3"/>
      <c r="C1689" s="4">
        <v>35423.98055555556</v>
      </c>
      <c r="D1689" s="5">
        <v>4438810.0</v>
      </c>
    </row>
    <row r="1690">
      <c r="A1690" s="2" t="s">
        <v>5661</v>
      </c>
      <c r="B1690" s="3"/>
      <c r="C1690" s="4">
        <v>35423.98055555556</v>
      </c>
      <c r="D1690" s="5">
        <v>4364319.0</v>
      </c>
    </row>
    <row r="1691">
      <c r="A1691" s="2" t="s">
        <v>5662</v>
      </c>
      <c r="B1691" s="3"/>
      <c r="C1691" s="4">
        <v>35423.98055555556</v>
      </c>
      <c r="D1691" s="5">
        <v>4364239.0</v>
      </c>
    </row>
    <row r="1692">
      <c r="A1692" s="2" t="s">
        <v>5663</v>
      </c>
      <c r="B1692" s="3"/>
      <c r="C1692" s="4">
        <v>35423.98055555556</v>
      </c>
      <c r="D1692" s="5">
        <v>3402735.0</v>
      </c>
    </row>
    <row r="1693">
      <c r="A1693" s="2" t="s">
        <v>5664</v>
      </c>
      <c r="B1693" s="3"/>
      <c r="C1693" s="4">
        <v>35423.98055555556</v>
      </c>
      <c r="D1693" s="5">
        <v>3402494.0</v>
      </c>
    </row>
    <row r="1694">
      <c r="A1694" s="2" t="s">
        <v>5665</v>
      </c>
      <c r="B1694" s="3"/>
      <c r="C1694" s="4">
        <v>35423.98055555556</v>
      </c>
      <c r="D1694" s="5">
        <v>4844471.0</v>
      </c>
    </row>
    <row r="1695">
      <c r="A1695" s="2" t="s">
        <v>5666</v>
      </c>
      <c r="B1695" s="3"/>
      <c r="C1695" s="4">
        <v>35423.98055555556</v>
      </c>
      <c r="D1695" s="5">
        <v>4957022.0</v>
      </c>
    </row>
    <row r="1696">
      <c r="A1696" s="2" t="s">
        <v>5667</v>
      </c>
      <c r="B1696" s="3"/>
      <c r="C1696" s="4">
        <v>35423.98055555556</v>
      </c>
      <c r="D1696" s="5">
        <v>4956804.0</v>
      </c>
    </row>
    <row r="1697">
      <c r="A1697" s="2" t="s">
        <v>5668</v>
      </c>
      <c r="B1697" s="3"/>
      <c r="C1697" s="4">
        <v>35423.98055555556</v>
      </c>
      <c r="D1697" s="5">
        <v>1.2819713E7</v>
      </c>
    </row>
    <row r="1698">
      <c r="A1698" s="2" t="s">
        <v>5669</v>
      </c>
      <c r="B1698" s="3"/>
      <c r="C1698" s="4">
        <v>35423.98055555556</v>
      </c>
      <c r="D1698" s="5">
        <v>1.2866146E7</v>
      </c>
    </row>
    <row r="1699">
      <c r="A1699" s="2" t="s">
        <v>5670</v>
      </c>
      <c r="B1699" s="3"/>
      <c r="C1699" s="4">
        <v>35423.98055555556</v>
      </c>
      <c r="D1699" s="5">
        <v>1.3863985E7</v>
      </c>
    </row>
    <row r="1700">
      <c r="A1700" s="2" t="s">
        <v>5671</v>
      </c>
      <c r="B1700" s="3"/>
      <c r="C1700" s="4">
        <v>35423.98055555556</v>
      </c>
      <c r="D1700" s="5">
        <v>1.3803187E7</v>
      </c>
    </row>
    <row r="1701">
      <c r="A1701" s="2" t="s">
        <v>5672</v>
      </c>
      <c r="B1701" s="3"/>
      <c r="C1701" s="4">
        <v>35423.98055555556</v>
      </c>
      <c r="D1701" s="5">
        <v>2784292.0</v>
      </c>
    </row>
    <row r="1702">
      <c r="A1702" s="2" t="s">
        <v>5673</v>
      </c>
      <c r="B1702" s="3"/>
      <c r="C1702" s="4">
        <v>35423.98055555556</v>
      </c>
      <c r="D1702" s="5">
        <v>2786315.0</v>
      </c>
    </row>
    <row r="1703">
      <c r="A1703" s="2" t="s">
        <v>5674</v>
      </c>
      <c r="B1703" s="3"/>
      <c r="C1703" s="4">
        <v>35423.98055555556</v>
      </c>
      <c r="D1703" s="5">
        <v>1519941.0</v>
      </c>
    </row>
    <row r="1704">
      <c r="A1704" s="2" t="s">
        <v>5675</v>
      </c>
      <c r="B1704" s="3"/>
      <c r="C1704" s="4">
        <v>35423.98055555556</v>
      </c>
      <c r="D1704" s="5">
        <v>1520008.0</v>
      </c>
    </row>
    <row r="1705">
      <c r="A1705" s="2" t="s">
        <v>5676</v>
      </c>
      <c r="B1705" s="3"/>
      <c r="C1705" s="4">
        <v>35423.98055555556</v>
      </c>
      <c r="D1705" s="5">
        <v>2546789.0</v>
      </c>
    </row>
    <row r="1706">
      <c r="A1706" s="2" t="s">
        <v>5677</v>
      </c>
      <c r="B1706" s="3"/>
      <c r="C1706" s="4">
        <v>35423.98055555556</v>
      </c>
      <c r="D1706" s="5">
        <v>2547319.0</v>
      </c>
    </row>
    <row r="1707">
      <c r="A1707" s="2" t="s">
        <v>5678</v>
      </c>
      <c r="B1707" s="3"/>
      <c r="C1707" s="4">
        <v>35423.98055555556</v>
      </c>
      <c r="D1707" s="5">
        <v>6562208.0</v>
      </c>
    </row>
    <row r="1708">
      <c r="A1708" s="2" t="s">
        <v>5679</v>
      </c>
      <c r="B1708" s="3"/>
      <c r="C1708" s="4">
        <v>35423.98055555556</v>
      </c>
      <c r="D1708" s="5">
        <v>6562203.0</v>
      </c>
    </row>
    <row r="1709">
      <c r="A1709" s="2" t="s">
        <v>5680</v>
      </c>
      <c r="B1709" s="3"/>
      <c r="C1709" s="4">
        <v>35423.98055555556</v>
      </c>
      <c r="D1709" s="5">
        <v>4503588.0</v>
      </c>
    </row>
    <row r="1710">
      <c r="A1710" s="2" t="s">
        <v>5681</v>
      </c>
      <c r="B1710" s="3"/>
      <c r="C1710" s="4">
        <v>35423.98055555556</v>
      </c>
      <c r="D1710" s="5">
        <v>4448014.0</v>
      </c>
    </row>
    <row r="1711">
      <c r="A1711" s="2" t="s">
        <v>5682</v>
      </c>
      <c r="B1711" s="3"/>
      <c r="C1711" s="4">
        <v>35423.98055555556</v>
      </c>
      <c r="D1711" s="5">
        <v>4503582.0</v>
      </c>
    </row>
    <row r="1712">
      <c r="A1712" s="2" t="s">
        <v>5683</v>
      </c>
      <c r="B1712" s="3"/>
      <c r="C1712" s="4">
        <v>35423.98055555556</v>
      </c>
      <c r="D1712" s="5">
        <v>3956157.0</v>
      </c>
    </row>
    <row r="1713">
      <c r="A1713" s="2" t="s">
        <v>5684</v>
      </c>
      <c r="B1713" s="3"/>
      <c r="C1713" s="4">
        <v>35423.98055555556</v>
      </c>
      <c r="D1713" s="5">
        <v>5303770.0</v>
      </c>
    </row>
    <row r="1714">
      <c r="A1714" s="2" t="s">
        <v>5685</v>
      </c>
      <c r="B1714" s="3"/>
      <c r="C1714" s="4">
        <v>35423.98055555556</v>
      </c>
      <c r="D1714" s="5">
        <v>6858862.0</v>
      </c>
    </row>
    <row r="1715">
      <c r="A1715" s="2" t="s">
        <v>5686</v>
      </c>
      <c r="B1715" s="3"/>
      <c r="C1715" s="4">
        <v>35423.98055555556</v>
      </c>
      <c r="D1715" s="5">
        <v>6858788.0</v>
      </c>
    </row>
    <row r="1716">
      <c r="A1716" s="2" t="s">
        <v>5687</v>
      </c>
      <c r="B1716" s="3"/>
      <c r="C1716" s="4">
        <v>35423.98055555556</v>
      </c>
      <c r="D1716" s="5">
        <v>2.0608208E7</v>
      </c>
    </row>
    <row r="1717">
      <c r="A1717" s="2" t="s">
        <v>5688</v>
      </c>
      <c r="B1717" s="3"/>
      <c r="C1717" s="4">
        <v>35423.98055555556</v>
      </c>
      <c r="D1717" s="5">
        <v>2.060915E7</v>
      </c>
    </row>
    <row r="1718">
      <c r="A1718" s="2" t="s">
        <v>5689</v>
      </c>
      <c r="B1718" s="3"/>
      <c r="C1718" s="4">
        <v>35423.98055555556</v>
      </c>
      <c r="D1718" s="5">
        <v>3942631.0</v>
      </c>
    </row>
    <row r="1719">
      <c r="A1719" s="2" t="s">
        <v>5690</v>
      </c>
      <c r="B1719" s="3"/>
      <c r="C1719" s="4">
        <v>35423.98055555556</v>
      </c>
      <c r="D1719" s="5">
        <v>3446961.0</v>
      </c>
    </row>
    <row r="1720">
      <c r="A1720" s="2" t="s">
        <v>5691</v>
      </c>
      <c r="B1720" s="3"/>
      <c r="C1720" s="4">
        <v>35423.98055555556</v>
      </c>
      <c r="D1720" s="5">
        <v>7983545.0</v>
      </c>
    </row>
    <row r="1721">
      <c r="A1721" s="2" t="s">
        <v>5692</v>
      </c>
      <c r="B1721" s="3"/>
      <c r="C1721" s="4">
        <v>35423.98055555556</v>
      </c>
      <c r="D1721" s="5">
        <v>7584596.0</v>
      </c>
    </row>
    <row r="1722">
      <c r="A1722" s="2" t="s">
        <v>5693</v>
      </c>
      <c r="B1722" s="3"/>
      <c r="C1722" s="4">
        <v>35423.98055555556</v>
      </c>
      <c r="D1722" s="5">
        <v>7579411.0</v>
      </c>
    </row>
    <row r="1723">
      <c r="A1723" s="2" t="s">
        <v>5694</v>
      </c>
      <c r="B1723" s="3"/>
      <c r="C1723" s="4">
        <v>35423.98055555556</v>
      </c>
      <c r="D1723" s="5">
        <v>7058139.0</v>
      </c>
    </row>
    <row r="1724">
      <c r="A1724" s="2" t="s">
        <v>5695</v>
      </c>
      <c r="B1724" s="3"/>
      <c r="C1724" s="4">
        <v>35423.98055555556</v>
      </c>
      <c r="D1724" s="5">
        <v>4547796.0</v>
      </c>
    </row>
    <row r="1725">
      <c r="A1725" s="2" t="s">
        <v>5696</v>
      </c>
      <c r="B1725" s="3"/>
      <c r="C1725" s="4">
        <v>35423.98055555556</v>
      </c>
      <c r="D1725" s="5">
        <v>1.027333E7</v>
      </c>
    </row>
    <row r="1726">
      <c r="A1726" s="2" t="s">
        <v>5697</v>
      </c>
      <c r="B1726" s="3"/>
      <c r="C1726" s="4">
        <v>35423.98055555556</v>
      </c>
      <c r="D1726" s="5">
        <v>4615628.0</v>
      </c>
    </row>
    <row r="1727">
      <c r="A1727" s="2" t="s">
        <v>5698</v>
      </c>
      <c r="B1727" s="3"/>
      <c r="C1727" s="4">
        <v>35423.98055555556</v>
      </c>
      <c r="D1727" s="5">
        <v>7137373.0</v>
      </c>
    </row>
    <row r="1728">
      <c r="A1728" s="2" t="s">
        <v>5699</v>
      </c>
      <c r="B1728" s="3"/>
      <c r="C1728" s="4">
        <v>35423.98055555556</v>
      </c>
      <c r="D1728" s="5">
        <v>1.3467537E7</v>
      </c>
    </row>
    <row r="1729">
      <c r="A1729" s="2" t="s">
        <v>5700</v>
      </c>
      <c r="B1729" s="3"/>
      <c r="C1729" s="4">
        <v>35423.98055555556</v>
      </c>
      <c r="D1729" s="5">
        <v>1.3397984E7</v>
      </c>
    </row>
    <row r="1730">
      <c r="A1730" s="2" t="s">
        <v>5701</v>
      </c>
      <c r="B1730" s="3"/>
      <c r="C1730" s="4">
        <v>35423.98055555556</v>
      </c>
      <c r="D1730" s="5">
        <v>1.3405616E7</v>
      </c>
    </row>
    <row r="1731">
      <c r="A1731" s="2" t="s">
        <v>5702</v>
      </c>
      <c r="B1731" s="3"/>
      <c r="C1731" s="4">
        <v>35423.98055555556</v>
      </c>
      <c r="D1731" s="5">
        <v>1.3399795E7</v>
      </c>
    </row>
    <row r="1732">
      <c r="A1732" s="2" t="s">
        <v>5703</v>
      </c>
      <c r="B1732" s="3"/>
      <c r="C1732" s="4">
        <v>35423.98055555556</v>
      </c>
      <c r="D1732" s="5">
        <v>1132712.0</v>
      </c>
    </row>
    <row r="1733">
      <c r="A1733" s="2" t="s">
        <v>5704</v>
      </c>
      <c r="B1733" s="3"/>
      <c r="C1733" s="4">
        <v>35423.98055555556</v>
      </c>
      <c r="D1733" s="5">
        <v>3206194.0</v>
      </c>
    </row>
    <row r="1734">
      <c r="A1734" s="2" t="s">
        <v>5705</v>
      </c>
      <c r="B1734" s="3"/>
      <c r="C1734" s="4">
        <v>35423.98055555556</v>
      </c>
      <c r="D1734" s="5">
        <v>1250893.0</v>
      </c>
    </row>
    <row r="1735">
      <c r="A1735" s="2" t="s">
        <v>5706</v>
      </c>
      <c r="B1735" s="3"/>
      <c r="C1735" s="4">
        <v>35423.98055555556</v>
      </c>
      <c r="D1735" s="5">
        <v>6845683.0</v>
      </c>
    </row>
    <row r="1736">
      <c r="A1736" s="2" t="s">
        <v>5707</v>
      </c>
      <c r="B1736" s="3"/>
      <c r="C1736" s="4">
        <v>35423.98055555556</v>
      </c>
      <c r="D1736" s="5">
        <v>3503518.0</v>
      </c>
    </row>
    <row r="1737">
      <c r="A1737" s="2" t="s">
        <v>5708</v>
      </c>
      <c r="B1737" s="3"/>
      <c r="C1737" s="4">
        <v>35423.98055555556</v>
      </c>
      <c r="D1737" s="5">
        <v>3564074.0</v>
      </c>
    </row>
    <row r="1738">
      <c r="A1738" s="2" t="s">
        <v>5709</v>
      </c>
      <c r="B1738" s="3"/>
      <c r="C1738" s="4">
        <v>35423.98055555556</v>
      </c>
      <c r="D1738" s="5">
        <v>3563862.0</v>
      </c>
    </row>
    <row r="1739">
      <c r="A1739" s="2" t="s">
        <v>5710</v>
      </c>
      <c r="B1739" s="3"/>
      <c r="C1739" s="4">
        <v>35423.98055555556</v>
      </c>
      <c r="D1739" s="5">
        <v>4093744.0</v>
      </c>
    </row>
    <row r="1740">
      <c r="A1740" s="2" t="s">
        <v>5711</v>
      </c>
      <c r="B1740" s="3"/>
      <c r="C1740" s="4">
        <v>35423.98055555556</v>
      </c>
      <c r="D1740" s="5">
        <v>3564379.0</v>
      </c>
    </row>
    <row r="1741">
      <c r="A1741" s="2" t="s">
        <v>5712</v>
      </c>
      <c r="B1741" s="3"/>
      <c r="C1741" s="4">
        <v>35423.98055555556</v>
      </c>
      <c r="D1741" s="5">
        <v>4105609.0</v>
      </c>
    </row>
    <row r="1742">
      <c r="A1742" s="2" t="s">
        <v>5713</v>
      </c>
      <c r="B1742" s="3"/>
      <c r="C1742" s="4">
        <v>35423.98055555556</v>
      </c>
      <c r="D1742" s="5">
        <v>4113890.0</v>
      </c>
    </row>
    <row r="1743">
      <c r="A1743" s="2" t="s">
        <v>5714</v>
      </c>
      <c r="B1743" s="3"/>
      <c r="C1743" s="4">
        <v>35423.98055555556</v>
      </c>
      <c r="D1743" s="5">
        <v>3870955.0</v>
      </c>
    </row>
    <row r="1744">
      <c r="A1744" s="2" t="s">
        <v>5715</v>
      </c>
      <c r="B1744" s="3"/>
      <c r="C1744" s="4">
        <v>35423.98055555556</v>
      </c>
      <c r="D1744" s="5">
        <v>4638571.0</v>
      </c>
    </row>
    <row r="1745">
      <c r="A1745" s="2" t="s">
        <v>5716</v>
      </c>
      <c r="B1745" s="3"/>
      <c r="C1745" s="4">
        <v>35423.98055555556</v>
      </c>
      <c r="D1745" s="5">
        <v>4569493.0</v>
      </c>
    </row>
    <row r="1746">
      <c r="A1746" s="2" t="s">
        <v>5717</v>
      </c>
      <c r="B1746" s="3"/>
      <c r="C1746" s="4">
        <v>35423.98055555556</v>
      </c>
      <c r="D1746" s="5">
        <v>3980915.0</v>
      </c>
    </row>
    <row r="1747">
      <c r="A1747" s="2" t="s">
        <v>5718</v>
      </c>
      <c r="B1747" s="3"/>
      <c r="C1747" s="4">
        <v>35423.98055555556</v>
      </c>
      <c r="D1747" s="5">
        <v>5496385.0</v>
      </c>
    </row>
    <row r="1748">
      <c r="A1748" s="2" t="s">
        <v>5719</v>
      </c>
      <c r="B1748" s="3"/>
      <c r="C1748" s="4">
        <v>35423.98055555556</v>
      </c>
      <c r="D1748" s="5">
        <v>2097388.0</v>
      </c>
    </row>
    <row r="1749">
      <c r="A1749" s="2" t="s">
        <v>5720</v>
      </c>
      <c r="B1749" s="3"/>
      <c r="C1749" s="4">
        <v>35423.98055555556</v>
      </c>
      <c r="D1749" s="5">
        <v>4352277.0</v>
      </c>
    </row>
    <row r="1750">
      <c r="A1750" s="2" t="s">
        <v>5721</v>
      </c>
      <c r="B1750" s="3"/>
      <c r="C1750" s="4">
        <v>35423.98055555556</v>
      </c>
      <c r="D1750" s="5">
        <v>4976796.0</v>
      </c>
    </row>
    <row r="1751">
      <c r="A1751" s="2" t="s">
        <v>5722</v>
      </c>
      <c r="B1751" s="3"/>
      <c r="C1751" s="4">
        <v>35423.98055555556</v>
      </c>
      <c r="D1751" s="5">
        <v>2215257.0</v>
      </c>
    </row>
    <row r="1752">
      <c r="A1752" s="2" t="s">
        <v>5723</v>
      </c>
      <c r="B1752" s="3"/>
      <c r="C1752" s="4">
        <v>35423.98055555556</v>
      </c>
      <c r="D1752" s="5">
        <v>2205660.0</v>
      </c>
    </row>
    <row r="1753">
      <c r="A1753" s="2" t="s">
        <v>5724</v>
      </c>
      <c r="B1753" s="3"/>
      <c r="C1753" s="4">
        <v>35423.98055555556</v>
      </c>
      <c r="D1753" s="5">
        <v>2003534.0</v>
      </c>
    </row>
    <row r="1754">
      <c r="A1754" s="2" t="s">
        <v>5725</v>
      </c>
      <c r="B1754" s="3"/>
      <c r="C1754" s="4">
        <v>35423.98055555556</v>
      </c>
      <c r="D1754" s="5">
        <v>2961636.0</v>
      </c>
    </row>
    <row r="1755">
      <c r="A1755" s="2" t="s">
        <v>5726</v>
      </c>
      <c r="B1755" s="3"/>
      <c r="C1755" s="4">
        <v>35423.98055555556</v>
      </c>
      <c r="D1755" s="5">
        <v>1017118.0</v>
      </c>
    </row>
    <row r="1756">
      <c r="A1756" s="2" t="s">
        <v>5727</v>
      </c>
      <c r="B1756" s="3"/>
      <c r="C1756" s="4">
        <v>35423.98055555556</v>
      </c>
      <c r="D1756" s="5">
        <v>3133402.0</v>
      </c>
    </row>
    <row r="1757">
      <c r="A1757" s="2" t="s">
        <v>5728</v>
      </c>
      <c r="B1757" s="3"/>
      <c r="C1757" s="4">
        <v>35423.98055555556</v>
      </c>
      <c r="D1757" s="5">
        <v>2402349.0</v>
      </c>
    </row>
    <row r="1758">
      <c r="A1758" s="2" t="s">
        <v>5729</v>
      </c>
      <c r="B1758" s="3"/>
      <c r="C1758" s="4">
        <v>35423.98055555556</v>
      </c>
      <c r="D1758" s="5">
        <v>2402343.0</v>
      </c>
    </row>
    <row r="1759">
      <c r="A1759" s="2" t="s">
        <v>5730</v>
      </c>
      <c r="B1759" s="3"/>
      <c r="C1759" s="4">
        <v>35423.98055555556</v>
      </c>
      <c r="D1759" s="5">
        <v>1.2465776E7</v>
      </c>
    </row>
    <row r="1760">
      <c r="A1760" s="2" t="s">
        <v>5731</v>
      </c>
      <c r="B1760" s="3"/>
      <c r="C1760" s="4">
        <v>35423.98055555556</v>
      </c>
      <c r="D1760" s="5">
        <v>1.448612E7</v>
      </c>
    </row>
    <row r="1761">
      <c r="A1761" s="2" t="s">
        <v>5732</v>
      </c>
      <c r="B1761" s="3"/>
      <c r="C1761" s="4">
        <v>35423.98055555556</v>
      </c>
      <c r="D1761" s="5">
        <v>1.3156177E7</v>
      </c>
    </row>
    <row r="1762">
      <c r="A1762" s="2" t="s">
        <v>5733</v>
      </c>
      <c r="B1762" s="3"/>
      <c r="C1762" s="4">
        <v>35423.98055555556</v>
      </c>
      <c r="D1762" s="5">
        <v>5919126.0</v>
      </c>
    </row>
    <row r="1763">
      <c r="A1763" s="2" t="s">
        <v>5734</v>
      </c>
      <c r="B1763" s="3"/>
      <c r="C1763" s="4">
        <v>35423.98055555556</v>
      </c>
      <c r="D1763" s="5">
        <v>5919046.0</v>
      </c>
    </row>
    <row r="1764">
      <c r="A1764" s="2" t="s">
        <v>5735</v>
      </c>
      <c r="B1764" s="3"/>
      <c r="C1764" s="4">
        <v>35423.98055555556</v>
      </c>
      <c r="D1764" s="5">
        <v>5941572.0</v>
      </c>
    </row>
    <row r="1765">
      <c r="A1765" s="2" t="s">
        <v>5736</v>
      </c>
      <c r="B1765" s="3"/>
      <c r="C1765" s="4">
        <v>35423.98055555556</v>
      </c>
      <c r="D1765" s="5">
        <v>2344083.0</v>
      </c>
    </row>
    <row r="1766">
      <c r="A1766" s="2" t="s">
        <v>5737</v>
      </c>
      <c r="B1766" s="3"/>
      <c r="C1766" s="4">
        <v>35423.98055555556</v>
      </c>
      <c r="D1766" s="5">
        <v>1.3260106E7</v>
      </c>
    </row>
    <row r="1767">
      <c r="A1767" s="2" t="s">
        <v>5738</v>
      </c>
      <c r="B1767" s="3"/>
      <c r="C1767" s="4">
        <v>35423.98055555556</v>
      </c>
      <c r="D1767" s="5">
        <v>1.4597896E7</v>
      </c>
    </row>
    <row r="1768">
      <c r="A1768" s="2" t="s">
        <v>5739</v>
      </c>
      <c r="B1768" s="3"/>
      <c r="C1768" s="4">
        <v>35423.98055555556</v>
      </c>
      <c r="D1768" s="5">
        <v>1.2635222E7</v>
      </c>
    </row>
    <row r="1769">
      <c r="A1769" s="2" t="s">
        <v>5740</v>
      </c>
      <c r="B1769" s="3"/>
      <c r="C1769" s="4">
        <v>35423.98055555556</v>
      </c>
      <c r="D1769" s="5">
        <v>5695051.0</v>
      </c>
    </row>
    <row r="1770">
      <c r="A1770" s="2" t="s">
        <v>5741</v>
      </c>
      <c r="B1770" s="3"/>
      <c r="C1770" s="4">
        <v>35423.98055555556</v>
      </c>
      <c r="D1770" s="5">
        <v>2317970.0</v>
      </c>
    </row>
    <row r="1771">
      <c r="A1771" s="2" t="s">
        <v>5742</v>
      </c>
      <c r="B1771" s="3"/>
      <c r="C1771" s="4">
        <v>35423.98055555556</v>
      </c>
      <c r="D1771" s="5">
        <v>2284698.0</v>
      </c>
    </row>
    <row r="1772">
      <c r="A1772" s="2" t="s">
        <v>5743</v>
      </c>
      <c r="B1772" s="3"/>
      <c r="C1772" s="4">
        <v>35423.98055555556</v>
      </c>
      <c r="D1772" s="5">
        <v>6384057.0</v>
      </c>
    </row>
    <row r="1773">
      <c r="A1773" s="2" t="s">
        <v>5744</v>
      </c>
      <c r="B1773" s="3"/>
      <c r="C1773" s="4">
        <v>35423.98055555556</v>
      </c>
      <c r="D1773" s="5">
        <v>2506919.0</v>
      </c>
    </row>
    <row r="1774">
      <c r="A1774" s="2" t="s">
        <v>5745</v>
      </c>
      <c r="B1774" s="3"/>
      <c r="C1774" s="4">
        <v>35423.98055555556</v>
      </c>
      <c r="D1774" s="5">
        <v>2524569.0</v>
      </c>
    </row>
    <row r="1775">
      <c r="A1775" s="2" t="s">
        <v>5746</v>
      </c>
      <c r="B1775" s="3"/>
      <c r="C1775" s="4">
        <v>35423.98055555556</v>
      </c>
      <c r="D1775" s="5">
        <v>4803792.0</v>
      </c>
    </row>
    <row r="1776">
      <c r="A1776" s="2" t="s">
        <v>5747</v>
      </c>
      <c r="B1776" s="3"/>
      <c r="C1776" s="4">
        <v>35423.98055555556</v>
      </c>
      <c r="D1776" s="5">
        <v>1082312.0</v>
      </c>
    </row>
    <row r="1777">
      <c r="A1777" s="2" t="s">
        <v>5748</v>
      </c>
      <c r="B1777" s="3"/>
      <c r="C1777" s="4">
        <v>35423.98055555556</v>
      </c>
      <c r="D1777" s="5">
        <v>6497934.0</v>
      </c>
    </row>
    <row r="1778">
      <c r="A1778" s="2" t="s">
        <v>5749</v>
      </c>
      <c r="B1778" s="3"/>
      <c r="C1778" s="4">
        <v>35423.98055555556</v>
      </c>
      <c r="D1778" s="5">
        <v>6567811.0</v>
      </c>
    </row>
    <row r="1779">
      <c r="A1779" s="2" t="s">
        <v>5750</v>
      </c>
      <c r="B1779" s="3"/>
      <c r="C1779" s="4">
        <v>35423.98055555556</v>
      </c>
      <c r="D1779" s="5">
        <v>4055630.0</v>
      </c>
    </row>
    <row r="1780">
      <c r="A1780" s="2" t="s">
        <v>5751</v>
      </c>
      <c r="B1780" s="3"/>
      <c r="C1780" s="4">
        <v>35423.98055555556</v>
      </c>
      <c r="D1780" s="5">
        <v>1619338.0</v>
      </c>
    </row>
    <row r="1781">
      <c r="A1781" s="2" t="s">
        <v>5752</v>
      </c>
      <c r="B1781" s="3"/>
      <c r="C1781" s="4">
        <v>35423.98055555556</v>
      </c>
      <c r="D1781" s="5">
        <v>5073252.0</v>
      </c>
    </row>
    <row r="1782">
      <c r="A1782" s="2" t="s">
        <v>5753</v>
      </c>
      <c r="B1782" s="3"/>
      <c r="C1782" s="4">
        <v>35423.98055555556</v>
      </c>
      <c r="D1782" s="5">
        <v>1587406.0</v>
      </c>
    </row>
    <row r="1783">
      <c r="A1783" s="2" t="s">
        <v>5754</v>
      </c>
      <c r="B1783" s="3"/>
      <c r="C1783" s="4">
        <v>35423.98055555556</v>
      </c>
      <c r="D1783" s="5">
        <v>1553286.0</v>
      </c>
    </row>
    <row r="1784">
      <c r="A1784" s="2" t="s">
        <v>5755</v>
      </c>
      <c r="B1784" s="3"/>
      <c r="C1784" s="4">
        <v>35423.98055555556</v>
      </c>
      <c r="D1784" s="5">
        <v>4420024.0</v>
      </c>
    </row>
    <row r="1785">
      <c r="A1785" s="2" t="s">
        <v>5756</v>
      </c>
      <c r="B1785" s="3"/>
      <c r="C1785" s="4">
        <v>35423.98055555556</v>
      </c>
      <c r="D1785" s="5">
        <v>4386705.0</v>
      </c>
    </row>
    <row r="1786">
      <c r="A1786" s="2" t="s">
        <v>5757</v>
      </c>
      <c r="B1786" s="3"/>
      <c r="C1786" s="4">
        <v>35423.98055555556</v>
      </c>
      <c r="D1786" s="5">
        <v>4442150.0</v>
      </c>
    </row>
    <row r="1787">
      <c r="A1787" s="2" t="s">
        <v>5758</v>
      </c>
      <c r="B1787" s="3"/>
      <c r="C1787" s="4">
        <v>35423.98055555556</v>
      </c>
      <c r="D1787" s="5">
        <v>4453491.0</v>
      </c>
    </row>
    <row r="1788">
      <c r="A1788" s="2" t="s">
        <v>5759</v>
      </c>
      <c r="B1788" s="3"/>
      <c r="C1788" s="4">
        <v>35423.98055555556</v>
      </c>
      <c r="D1788" s="5">
        <v>4442332.0</v>
      </c>
    </row>
    <row r="1789">
      <c r="A1789" s="2" t="s">
        <v>5760</v>
      </c>
      <c r="B1789" s="3"/>
      <c r="C1789" s="4">
        <v>35423.98055555556</v>
      </c>
      <c r="D1789" s="5">
        <v>4359459.0</v>
      </c>
    </row>
    <row r="1790">
      <c r="A1790" s="2" t="s">
        <v>5761</v>
      </c>
      <c r="B1790" s="3"/>
      <c r="C1790" s="4">
        <v>35423.98055555556</v>
      </c>
      <c r="D1790" s="5">
        <v>4386696.0</v>
      </c>
    </row>
    <row r="1791">
      <c r="A1791" s="2" t="s">
        <v>5762</v>
      </c>
      <c r="B1791" s="3"/>
      <c r="C1791" s="4">
        <v>35423.98055555556</v>
      </c>
      <c r="D1791" s="5">
        <v>3814684.0</v>
      </c>
    </row>
    <row r="1792">
      <c r="A1792" s="2" t="s">
        <v>5763</v>
      </c>
      <c r="B1792" s="3"/>
      <c r="C1792" s="4">
        <v>35423.98055555556</v>
      </c>
      <c r="D1792" s="5">
        <v>3836515.0</v>
      </c>
    </row>
    <row r="1793">
      <c r="A1793" s="2" t="s">
        <v>5764</v>
      </c>
      <c r="B1793" s="3"/>
      <c r="C1793" s="4">
        <v>35423.98055555556</v>
      </c>
      <c r="D1793" s="5">
        <v>3836694.0</v>
      </c>
    </row>
    <row r="1794">
      <c r="A1794" s="2" t="s">
        <v>5765</v>
      </c>
      <c r="B1794" s="3"/>
      <c r="C1794" s="4">
        <v>35423.98055555556</v>
      </c>
      <c r="D1794" s="5">
        <v>3812146.0</v>
      </c>
    </row>
    <row r="1795">
      <c r="A1795" s="2" t="s">
        <v>5766</v>
      </c>
      <c r="B1795" s="3"/>
      <c r="C1795" s="4">
        <v>35423.98055555556</v>
      </c>
      <c r="D1795" s="5">
        <v>3812108.0</v>
      </c>
    </row>
    <row r="1796">
      <c r="A1796" s="2" t="s">
        <v>5767</v>
      </c>
      <c r="B1796" s="3"/>
      <c r="C1796" s="4">
        <v>35423.98055555556</v>
      </c>
      <c r="D1796" s="5">
        <v>2447524.0</v>
      </c>
    </row>
    <row r="1797">
      <c r="A1797" s="2" t="s">
        <v>5768</v>
      </c>
      <c r="B1797" s="3"/>
      <c r="C1797" s="4">
        <v>35423.98055555556</v>
      </c>
      <c r="D1797" s="5">
        <v>2340115.0</v>
      </c>
    </row>
    <row r="1798">
      <c r="A1798" s="2" t="s">
        <v>5769</v>
      </c>
      <c r="B1798" s="3"/>
      <c r="C1798" s="4">
        <v>35423.98055555556</v>
      </c>
      <c r="D1798" s="5">
        <v>1554213.0</v>
      </c>
    </row>
    <row r="1799">
      <c r="A1799" s="2" t="s">
        <v>5770</v>
      </c>
      <c r="B1799" s="3"/>
      <c r="C1799" s="4">
        <v>35423.98055555556</v>
      </c>
      <c r="D1799" s="5">
        <v>1899835.0</v>
      </c>
    </row>
    <row r="1800">
      <c r="A1800" s="2" t="s">
        <v>5771</v>
      </c>
      <c r="B1800" s="3"/>
      <c r="C1800" s="4">
        <v>35423.98055555556</v>
      </c>
      <c r="D1800" s="5">
        <v>1943701.0</v>
      </c>
    </row>
    <row r="1801">
      <c r="A1801" s="2" t="s">
        <v>5772</v>
      </c>
      <c r="B1801" s="3"/>
      <c r="C1801" s="4">
        <v>35423.98055555556</v>
      </c>
      <c r="D1801" s="5">
        <v>2228986.0</v>
      </c>
    </row>
    <row r="1802">
      <c r="A1802" s="2" t="s">
        <v>5773</v>
      </c>
      <c r="B1802" s="3"/>
      <c r="C1802" s="4">
        <v>35423.98055555556</v>
      </c>
      <c r="D1802" s="5">
        <v>4960589.0</v>
      </c>
    </row>
    <row r="1803">
      <c r="A1803" s="2" t="s">
        <v>5774</v>
      </c>
      <c r="B1803" s="3"/>
      <c r="C1803" s="4">
        <v>35423.98055555556</v>
      </c>
      <c r="D1803" s="5">
        <v>4960588.0</v>
      </c>
    </row>
    <row r="1804">
      <c r="A1804" s="2" t="s">
        <v>5775</v>
      </c>
      <c r="B1804" s="3"/>
      <c r="C1804" s="4">
        <v>35423.98055555556</v>
      </c>
      <c r="D1804" s="5">
        <v>4960540.0</v>
      </c>
    </row>
    <row r="1805">
      <c r="A1805" s="2" t="s">
        <v>5776</v>
      </c>
      <c r="B1805" s="3"/>
      <c r="C1805" s="4">
        <v>35423.98055555556</v>
      </c>
      <c r="D1805" s="5">
        <v>2789808.0</v>
      </c>
    </row>
    <row r="1806">
      <c r="A1806" s="2" t="s">
        <v>5777</v>
      </c>
      <c r="B1806" s="3"/>
      <c r="C1806" s="4">
        <v>35423.98055555556</v>
      </c>
      <c r="D1806" s="5">
        <v>132206.0</v>
      </c>
    </row>
    <row r="1807">
      <c r="A1807" s="2" t="s">
        <v>5778</v>
      </c>
      <c r="B1807" s="3"/>
      <c r="C1807" s="4">
        <v>35423.98055555556</v>
      </c>
      <c r="D1807" s="5">
        <v>4322896.0</v>
      </c>
    </row>
    <row r="1808">
      <c r="A1808" s="2" t="s">
        <v>5779</v>
      </c>
      <c r="B1808" s="3"/>
      <c r="C1808" s="4">
        <v>35423.98055555556</v>
      </c>
      <c r="D1808" s="5">
        <v>2375477.0</v>
      </c>
    </row>
    <row r="1809">
      <c r="A1809" s="2" t="s">
        <v>5780</v>
      </c>
      <c r="B1809" s="3"/>
      <c r="C1809" s="4">
        <v>35423.98055555556</v>
      </c>
      <c r="D1809" s="5">
        <v>2375468.0</v>
      </c>
    </row>
    <row r="1810">
      <c r="A1810" s="2" t="s">
        <v>5781</v>
      </c>
      <c r="B1810" s="3"/>
      <c r="C1810" s="4">
        <v>35423.98055555556</v>
      </c>
      <c r="D1810" s="5">
        <v>2467764.0</v>
      </c>
    </row>
    <row r="1811">
      <c r="A1811" s="2" t="s">
        <v>5782</v>
      </c>
      <c r="B1811" s="3"/>
      <c r="C1811" s="4">
        <v>35423.98055555556</v>
      </c>
      <c r="D1811" s="5">
        <v>2467760.0</v>
      </c>
    </row>
    <row r="1812">
      <c r="A1812" s="2" t="s">
        <v>5783</v>
      </c>
      <c r="B1812" s="3"/>
      <c r="C1812" s="4">
        <v>35423.98055555556</v>
      </c>
      <c r="D1812" s="5">
        <v>1674231.0</v>
      </c>
    </row>
    <row r="1813">
      <c r="A1813" s="2" t="s">
        <v>5784</v>
      </c>
      <c r="B1813" s="3"/>
      <c r="C1813" s="4">
        <v>35423.98055555556</v>
      </c>
      <c r="D1813" s="5">
        <v>1552059.0</v>
      </c>
    </row>
    <row r="1814">
      <c r="A1814" s="2" t="s">
        <v>5785</v>
      </c>
      <c r="B1814" s="3"/>
      <c r="C1814" s="4">
        <v>35423.98055555556</v>
      </c>
      <c r="D1814" s="5">
        <v>4696590.0</v>
      </c>
    </row>
    <row r="1815">
      <c r="A1815" s="2" t="s">
        <v>5786</v>
      </c>
      <c r="B1815" s="3"/>
      <c r="C1815" s="4">
        <v>35423.98055555556</v>
      </c>
      <c r="D1815" s="5">
        <v>4696116.0</v>
      </c>
    </row>
    <row r="1816">
      <c r="A1816" s="2" t="s">
        <v>5787</v>
      </c>
      <c r="B1816" s="3"/>
      <c r="C1816" s="4">
        <v>35423.98055555556</v>
      </c>
      <c r="D1816" s="5">
        <v>2452212.0</v>
      </c>
    </row>
    <row r="1817">
      <c r="A1817" s="2" t="s">
        <v>5788</v>
      </c>
      <c r="B1817" s="3"/>
      <c r="C1817" s="4">
        <v>35423.98055555556</v>
      </c>
      <c r="D1817" s="5">
        <v>3274392.0</v>
      </c>
    </row>
    <row r="1818">
      <c r="A1818" s="2" t="s">
        <v>5789</v>
      </c>
      <c r="B1818" s="3"/>
      <c r="C1818" s="4">
        <v>35423.98055555556</v>
      </c>
      <c r="D1818" s="5">
        <v>4647630.0</v>
      </c>
    </row>
    <row r="1819">
      <c r="A1819" s="2" t="s">
        <v>5790</v>
      </c>
      <c r="B1819" s="3"/>
      <c r="C1819" s="4">
        <v>35423.98055555556</v>
      </c>
      <c r="D1819" s="5">
        <v>3176832.0</v>
      </c>
    </row>
    <row r="1820">
      <c r="A1820" s="2" t="s">
        <v>5791</v>
      </c>
      <c r="B1820" s="3"/>
      <c r="C1820" s="4">
        <v>35423.98055555556</v>
      </c>
      <c r="D1820" s="5">
        <v>5140123.0</v>
      </c>
    </row>
    <row r="1821">
      <c r="A1821" s="2" t="s">
        <v>5792</v>
      </c>
      <c r="B1821" s="3"/>
      <c r="C1821" s="4">
        <v>35423.98055555556</v>
      </c>
      <c r="D1821" s="5">
        <v>2950202.0</v>
      </c>
    </row>
    <row r="1822">
      <c r="A1822" s="2" t="s">
        <v>5793</v>
      </c>
      <c r="B1822" s="3"/>
      <c r="C1822" s="4">
        <v>35423.98055555556</v>
      </c>
      <c r="D1822" s="5">
        <v>2950196.0</v>
      </c>
    </row>
    <row r="1823">
      <c r="A1823" s="2" t="s">
        <v>5794</v>
      </c>
      <c r="B1823" s="3"/>
      <c r="C1823" s="4">
        <v>35423.98055555556</v>
      </c>
      <c r="D1823" s="5">
        <v>2116381.0</v>
      </c>
    </row>
    <row r="1824">
      <c r="A1824" s="2" t="s">
        <v>5795</v>
      </c>
      <c r="B1824" s="3"/>
      <c r="C1824" s="4">
        <v>35423.98055555556</v>
      </c>
      <c r="D1824" s="5">
        <v>2936815.0</v>
      </c>
    </row>
    <row r="1825">
      <c r="A1825" s="2" t="s">
        <v>5796</v>
      </c>
      <c r="B1825" s="3"/>
      <c r="C1825" s="4">
        <v>35423.98055555556</v>
      </c>
      <c r="D1825" s="5">
        <v>2239705.0</v>
      </c>
    </row>
    <row r="1826">
      <c r="A1826" s="2" t="s">
        <v>5797</v>
      </c>
      <c r="B1826" s="3"/>
      <c r="C1826" s="4">
        <v>35423.98055555556</v>
      </c>
      <c r="D1826" s="5">
        <v>7888968.0</v>
      </c>
    </row>
    <row r="1827">
      <c r="A1827" s="2" t="s">
        <v>5798</v>
      </c>
      <c r="B1827" s="3"/>
      <c r="C1827" s="4">
        <v>35423.98055555556</v>
      </c>
      <c r="D1827" s="5">
        <v>75336.0</v>
      </c>
    </row>
    <row r="1828">
      <c r="A1828" s="2" t="s">
        <v>5799</v>
      </c>
      <c r="B1828" s="3"/>
      <c r="C1828" s="4">
        <v>35423.98055555556</v>
      </c>
      <c r="D1828" s="5">
        <v>2358444.0</v>
      </c>
    </row>
    <row r="1829">
      <c r="A1829" s="2" t="s">
        <v>5800</v>
      </c>
      <c r="B1829" s="3"/>
      <c r="C1829" s="4">
        <v>35423.98055555556</v>
      </c>
      <c r="D1829" s="5">
        <v>2313310.0</v>
      </c>
    </row>
    <row r="1830">
      <c r="A1830" s="2" t="s">
        <v>5801</v>
      </c>
      <c r="B1830" s="3"/>
      <c r="C1830" s="4">
        <v>35423.98055555556</v>
      </c>
      <c r="D1830" s="5">
        <v>1939774.0</v>
      </c>
    </row>
    <row r="1831">
      <c r="A1831" s="2" t="s">
        <v>5802</v>
      </c>
      <c r="B1831" s="3"/>
      <c r="C1831" s="4">
        <v>35423.98055555556</v>
      </c>
      <c r="D1831" s="5">
        <v>1943398.0</v>
      </c>
    </row>
    <row r="1832">
      <c r="A1832" s="2" t="s">
        <v>5803</v>
      </c>
      <c r="B1832" s="3"/>
      <c r="C1832" s="4">
        <v>35423.98055555556</v>
      </c>
      <c r="D1832" s="5">
        <v>4955972.0</v>
      </c>
    </row>
    <row r="1833">
      <c r="A1833" s="2" t="s">
        <v>5804</v>
      </c>
      <c r="B1833" s="3"/>
      <c r="C1833" s="4">
        <v>35423.98055555556</v>
      </c>
      <c r="D1833" s="5">
        <v>3962711.0</v>
      </c>
    </row>
    <row r="1834">
      <c r="A1834" s="2" t="s">
        <v>5805</v>
      </c>
      <c r="B1834" s="3"/>
      <c r="C1834" s="4">
        <v>35423.98055555556</v>
      </c>
      <c r="D1834" s="5">
        <v>1840369.0</v>
      </c>
    </row>
    <row r="1835">
      <c r="A1835" s="2" t="s">
        <v>5806</v>
      </c>
      <c r="B1835" s="3"/>
      <c r="C1835" s="4">
        <v>35423.98055555556</v>
      </c>
      <c r="D1835" s="5">
        <v>1793402.0</v>
      </c>
    </row>
    <row r="1836">
      <c r="A1836" s="2" t="s">
        <v>5807</v>
      </c>
      <c r="B1836" s="3"/>
      <c r="C1836" s="4">
        <v>35423.98055555556</v>
      </c>
      <c r="D1836" s="5">
        <v>3101796.0</v>
      </c>
    </row>
    <row r="1837">
      <c r="A1837" s="2" t="s">
        <v>5808</v>
      </c>
      <c r="B1837" s="3"/>
      <c r="C1837" s="4">
        <v>35423.98055555556</v>
      </c>
      <c r="D1837" s="5">
        <v>3389884.0</v>
      </c>
    </row>
    <row r="1838">
      <c r="A1838" s="2" t="s">
        <v>5809</v>
      </c>
      <c r="B1838" s="3"/>
      <c r="C1838" s="4">
        <v>35423.98055555556</v>
      </c>
      <c r="D1838" s="5">
        <v>6919460.0</v>
      </c>
    </row>
    <row r="1839">
      <c r="A1839" s="2" t="s">
        <v>5810</v>
      </c>
      <c r="B1839" s="3"/>
      <c r="C1839" s="4">
        <v>35423.98055555556</v>
      </c>
      <c r="D1839" s="5">
        <v>6919413.0</v>
      </c>
    </row>
    <row r="1840">
      <c r="A1840" s="2" t="s">
        <v>5811</v>
      </c>
      <c r="B1840" s="3"/>
      <c r="C1840" s="4">
        <v>35423.98055555556</v>
      </c>
      <c r="D1840" s="5">
        <v>3787460.0</v>
      </c>
    </row>
    <row r="1841">
      <c r="A1841" s="2" t="s">
        <v>5812</v>
      </c>
      <c r="B1841" s="3"/>
      <c r="C1841" s="4">
        <v>35423.98055555556</v>
      </c>
      <c r="D1841" s="5">
        <v>6916505.0</v>
      </c>
    </row>
    <row r="1842">
      <c r="A1842" s="2" t="s">
        <v>5813</v>
      </c>
      <c r="B1842" s="3"/>
      <c r="C1842" s="4">
        <v>35423.98055555556</v>
      </c>
      <c r="D1842" s="5">
        <v>6916473.0</v>
      </c>
    </row>
    <row r="1843">
      <c r="A1843" s="2" t="s">
        <v>5814</v>
      </c>
      <c r="B1843" s="3"/>
      <c r="C1843" s="4">
        <v>35423.98055555556</v>
      </c>
      <c r="D1843" s="5">
        <v>6604597.0</v>
      </c>
    </row>
    <row r="1844">
      <c r="A1844" s="2" t="s">
        <v>5815</v>
      </c>
      <c r="B1844" s="3"/>
      <c r="C1844" s="4">
        <v>35423.98055555556</v>
      </c>
      <c r="D1844" s="5">
        <v>6604496.0</v>
      </c>
    </row>
    <row r="1845">
      <c r="A1845" s="2" t="s">
        <v>5816</v>
      </c>
      <c r="B1845" s="3"/>
      <c r="C1845" s="4">
        <v>35423.98055555556</v>
      </c>
      <c r="D1845" s="5">
        <v>5580022.0</v>
      </c>
    </row>
    <row r="1846">
      <c r="A1846" s="2" t="s">
        <v>5817</v>
      </c>
      <c r="B1846" s="3"/>
      <c r="C1846" s="4">
        <v>35423.98055555556</v>
      </c>
      <c r="D1846" s="5">
        <v>1.205843E7</v>
      </c>
    </row>
    <row r="1847">
      <c r="A1847" s="2" t="s">
        <v>5818</v>
      </c>
      <c r="B1847" s="3"/>
      <c r="C1847" s="4">
        <v>35423.98055555556</v>
      </c>
      <c r="D1847" s="5">
        <v>1.2060426E7</v>
      </c>
    </row>
    <row r="1848">
      <c r="A1848" s="2" t="s">
        <v>5819</v>
      </c>
      <c r="B1848" s="3"/>
      <c r="C1848" s="4">
        <v>35423.98055555556</v>
      </c>
      <c r="D1848" s="5">
        <v>1.2060386E7</v>
      </c>
    </row>
    <row r="1849">
      <c r="A1849" s="2" t="s">
        <v>5820</v>
      </c>
      <c r="B1849" s="3"/>
      <c r="C1849" s="4">
        <v>35423.98055555556</v>
      </c>
      <c r="D1849" s="5">
        <v>1.2034655E7</v>
      </c>
    </row>
    <row r="1850">
      <c r="A1850" s="2" t="s">
        <v>5821</v>
      </c>
      <c r="B1850" s="3"/>
      <c r="C1850" s="4">
        <v>35423.98055555556</v>
      </c>
      <c r="D1850" s="5">
        <v>1.2054983E7</v>
      </c>
    </row>
    <row r="1851">
      <c r="A1851" s="2" t="s">
        <v>5822</v>
      </c>
      <c r="B1851" s="3"/>
      <c r="C1851" s="4">
        <v>35423.98055555556</v>
      </c>
      <c r="D1851" s="5">
        <v>1.2028943E7</v>
      </c>
    </row>
    <row r="1852">
      <c r="A1852" s="2" t="s">
        <v>5823</v>
      </c>
      <c r="B1852" s="3"/>
      <c r="C1852" s="4">
        <v>35423.98055555556</v>
      </c>
      <c r="D1852" s="5">
        <v>1.2008992E7</v>
      </c>
    </row>
    <row r="1853">
      <c r="A1853" s="2" t="s">
        <v>5824</v>
      </c>
      <c r="B1853" s="3"/>
      <c r="C1853" s="4">
        <v>35423.98055555556</v>
      </c>
      <c r="D1853" s="5">
        <v>1.2058449E7</v>
      </c>
    </row>
    <row r="1854">
      <c r="A1854" s="2" t="s">
        <v>5825</v>
      </c>
      <c r="B1854" s="3"/>
      <c r="C1854" s="4">
        <v>35423.98055555556</v>
      </c>
      <c r="D1854" s="5">
        <v>1.2058408E7</v>
      </c>
    </row>
    <row r="1855">
      <c r="A1855" s="2" t="s">
        <v>5826</v>
      </c>
      <c r="B1855" s="3"/>
      <c r="C1855" s="4">
        <v>35423.98055555556</v>
      </c>
      <c r="D1855" s="5">
        <v>1.2034492E7</v>
      </c>
    </row>
    <row r="1856">
      <c r="A1856" s="2" t="s">
        <v>5827</v>
      </c>
      <c r="B1856" s="3"/>
      <c r="C1856" s="4">
        <v>35423.98055555556</v>
      </c>
      <c r="D1856" s="5">
        <v>1.2034477E7</v>
      </c>
    </row>
    <row r="1857">
      <c r="A1857" s="2" t="s">
        <v>5828</v>
      </c>
      <c r="B1857" s="3"/>
      <c r="C1857" s="4">
        <v>35423.98055555556</v>
      </c>
      <c r="D1857" s="5">
        <v>2169042.0</v>
      </c>
    </row>
    <row r="1858">
      <c r="A1858" s="2" t="s">
        <v>5829</v>
      </c>
      <c r="B1858" s="3"/>
      <c r="C1858" s="4">
        <v>35423.98055555556</v>
      </c>
      <c r="D1858" s="5">
        <v>2169002.0</v>
      </c>
    </row>
    <row r="1859">
      <c r="A1859" s="2" t="s">
        <v>5830</v>
      </c>
      <c r="B1859" s="3"/>
      <c r="C1859" s="4">
        <v>35423.98055555556</v>
      </c>
      <c r="D1859" s="5">
        <v>2169037.0</v>
      </c>
    </row>
    <row r="1860">
      <c r="A1860" s="2" t="s">
        <v>5831</v>
      </c>
      <c r="B1860" s="3"/>
      <c r="C1860" s="4">
        <v>35423.98055555556</v>
      </c>
      <c r="D1860" s="5">
        <v>2168997.0</v>
      </c>
    </row>
    <row r="1861">
      <c r="A1861" s="2" t="s">
        <v>5832</v>
      </c>
      <c r="B1861" s="3"/>
      <c r="C1861" s="4">
        <v>35423.98055555556</v>
      </c>
      <c r="D1861" s="5">
        <v>2306236.0</v>
      </c>
    </row>
    <row r="1862">
      <c r="A1862" s="2" t="s">
        <v>5833</v>
      </c>
      <c r="B1862" s="3"/>
      <c r="C1862" s="4">
        <v>35423.98055555556</v>
      </c>
      <c r="D1862" s="5">
        <v>2306229.0</v>
      </c>
    </row>
    <row r="1863">
      <c r="A1863" s="2" t="s">
        <v>5834</v>
      </c>
      <c r="B1863" s="3"/>
      <c r="C1863" s="4">
        <v>35423.98055555556</v>
      </c>
      <c r="D1863" s="5">
        <v>2306201.0</v>
      </c>
    </row>
    <row r="1864">
      <c r="A1864" s="2" t="s">
        <v>5835</v>
      </c>
      <c r="B1864" s="3"/>
      <c r="C1864" s="4">
        <v>35423.98055555556</v>
      </c>
      <c r="D1864" s="5">
        <v>2493184.0</v>
      </c>
    </row>
    <row r="1865">
      <c r="A1865" s="2" t="s">
        <v>5836</v>
      </c>
      <c r="B1865" s="3"/>
      <c r="C1865" s="4">
        <v>35423.98055555556</v>
      </c>
      <c r="D1865" s="5">
        <v>6855810.0</v>
      </c>
    </row>
    <row r="1866">
      <c r="A1866" s="2" t="s">
        <v>5837</v>
      </c>
      <c r="B1866" s="3"/>
      <c r="C1866" s="4">
        <v>35423.98055555556</v>
      </c>
      <c r="D1866" s="5">
        <v>6855764.0</v>
      </c>
    </row>
    <row r="1867">
      <c r="A1867" s="2" t="s">
        <v>5838</v>
      </c>
      <c r="B1867" s="3"/>
      <c r="C1867" s="4">
        <v>35423.98055555556</v>
      </c>
      <c r="D1867" s="5">
        <v>6238668.0</v>
      </c>
    </row>
    <row r="1868">
      <c r="A1868" s="2" t="s">
        <v>5839</v>
      </c>
      <c r="B1868" s="3"/>
      <c r="C1868" s="4">
        <v>35423.98055555556</v>
      </c>
      <c r="D1868" s="5">
        <v>6238626.0</v>
      </c>
    </row>
    <row r="1869">
      <c r="A1869" s="2" t="s">
        <v>5840</v>
      </c>
      <c r="B1869" s="3"/>
      <c r="C1869" s="4">
        <v>35423.98055555556</v>
      </c>
      <c r="D1869" s="5">
        <v>6240518.0</v>
      </c>
    </row>
    <row r="1870">
      <c r="A1870" s="2" t="s">
        <v>5841</v>
      </c>
      <c r="B1870" s="3"/>
      <c r="C1870" s="4">
        <v>35423.98055555556</v>
      </c>
      <c r="D1870" s="5">
        <v>6240482.0</v>
      </c>
    </row>
    <row r="1871">
      <c r="A1871" s="2" t="s">
        <v>5842</v>
      </c>
      <c r="B1871" s="3"/>
      <c r="C1871" s="4">
        <v>35423.98055555556</v>
      </c>
      <c r="D1871" s="5">
        <v>5125190.0</v>
      </c>
    </row>
    <row r="1872">
      <c r="A1872" s="2" t="s">
        <v>5843</v>
      </c>
      <c r="B1872" s="3"/>
      <c r="C1872" s="4">
        <v>35423.98055555556</v>
      </c>
      <c r="D1872" s="5">
        <v>5129607.0</v>
      </c>
    </row>
    <row r="1873">
      <c r="A1873" s="2" t="s">
        <v>5844</v>
      </c>
      <c r="B1873" s="3"/>
      <c r="C1873" s="4">
        <v>35423.98055555556</v>
      </c>
      <c r="D1873" s="5">
        <v>5129533.0</v>
      </c>
    </row>
    <row r="1874">
      <c r="A1874" s="2" t="s">
        <v>5845</v>
      </c>
      <c r="B1874" s="3"/>
      <c r="C1874" s="4">
        <v>35423.98055555556</v>
      </c>
      <c r="D1874" s="5">
        <v>1.205673E7</v>
      </c>
    </row>
    <row r="1875">
      <c r="A1875" s="2" t="s">
        <v>5846</v>
      </c>
      <c r="B1875" s="3"/>
      <c r="C1875" s="4">
        <v>35423.98055555556</v>
      </c>
      <c r="D1875" s="5">
        <v>1.2056618E7</v>
      </c>
    </row>
    <row r="1876">
      <c r="A1876" s="2" t="s">
        <v>5847</v>
      </c>
      <c r="B1876" s="3"/>
      <c r="C1876" s="4">
        <v>35423.98055555556</v>
      </c>
      <c r="D1876" s="5">
        <v>1.2055519E7</v>
      </c>
    </row>
    <row r="1877">
      <c r="A1877" s="2" t="s">
        <v>5848</v>
      </c>
      <c r="B1877" s="3"/>
      <c r="C1877" s="4">
        <v>35423.98055555556</v>
      </c>
      <c r="D1877" s="5">
        <v>1.2055434E7</v>
      </c>
    </row>
    <row r="1878">
      <c r="A1878" s="2" t="s">
        <v>5849</v>
      </c>
      <c r="B1878" s="3"/>
      <c r="C1878" s="4">
        <v>35423.98055555556</v>
      </c>
      <c r="D1878" s="5">
        <v>1.0155536E7</v>
      </c>
    </row>
    <row r="1879">
      <c r="A1879" s="2" t="s">
        <v>5850</v>
      </c>
      <c r="B1879" s="3"/>
      <c r="C1879" s="4">
        <v>35423.98055555556</v>
      </c>
      <c r="D1879" s="5">
        <v>1.0155401E7</v>
      </c>
    </row>
    <row r="1880">
      <c r="A1880" s="2" t="s">
        <v>5851</v>
      </c>
      <c r="B1880" s="3"/>
      <c r="C1880" s="4">
        <v>35423.98055555556</v>
      </c>
      <c r="D1880" s="5">
        <v>6841679.0</v>
      </c>
    </row>
    <row r="1881">
      <c r="A1881" s="2" t="s">
        <v>5852</v>
      </c>
      <c r="B1881" s="3"/>
      <c r="C1881" s="4">
        <v>35423.98055555556</v>
      </c>
      <c r="D1881" s="5">
        <v>6938792.0</v>
      </c>
    </row>
    <row r="1882">
      <c r="A1882" s="2" t="s">
        <v>5853</v>
      </c>
      <c r="B1882" s="3"/>
      <c r="C1882" s="4">
        <v>35423.98055555556</v>
      </c>
      <c r="D1882" s="5">
        <v>6940618.0</v>
      </c>
    </row>
    <row r="1883">
      <c r="A1883" s="2" t="s">
        <v>5854</v>
      </c>
      <c r="B1883" s="3"/>
      <c r="C1883" s="4">
        <v>35423.98055555556</v>
      </c>
      <c r="D1883" s="5">
        <v>6937118.0</v>
      </c>
    </row>
    <row r="1884">
      <c r="A1884" s="2" t="s">
        <v>5855</v>
      </c>
      <c r="B1884" s="3"/>
      <c r="C1884" s="4">
        <v>35423.98055555556</v>
      </c>
      <c r="D1884" s="5">
        <v>6943209.0</v>
      </c>
    </row>
    <row r="1885">
      <c r="A1885" s="2" t="s">
        <v>5856</v>
      </c>
      <c r="B1885" s="3"/>
      <c r="C1885" s="4">
        <v>35423.98055555556</v>
      </c>
      <c r="D1885" s="5">
        <v>3530066.0</v>
      </c>
    </row>
    <row r="1886">
      <c r="A1886" s="2" t="s">
        <v>5857</v>
      </c>
      <c r="B1886" s="3"/>
      <c r="C1886" s="4">
        <v>35423.98055555556</v>
      </c>
      <c r="D1886" s="5">
        <v>3530088.0</v>
      </c>
    </row>
    <row r="1887">
      <c r="A1887" s="2" t="s">
        <v>5858</v>
      </c>
      <c r="B1887" s="3"/>
      <c r="C1887" s="4">
        <v>35423.98055555556</v>
      </c>
      <c r="D1887" s="5">
        <v>2665024.0</v>
      </c>
    </row>
    <row r="1888">
      <c r="A1888" s="2" t="s">
        <v>5859</v>
      </c>
      <c r="B1888" s="3"/>
      <c r="C1888" s="4">
        <v>35423.98055555556</v>
      </c>
      <c r="D1888" s="5">
        <v>1474704.0</v>
      </c>
    </row>
    <row r="1889">
      <c r="A1889" s="2" t="s">
        <v>5860</v>
      </c>
      <c r="B1889" s="3"/>
      <c r="C1889" s="4">
        <v>35423.98055555556</v>
      </c>
      <c r="D1889" s="5">
        <v>3376561.0</v>
      </c>
    </row>
    <row r="1890">
      <c r="A1890" s="2" t="s">
        <v>5861</v>
      </c>
      <c r="B1890" s="3"/>
      <c r="C1890" s="4">
        <v>35423.98055555556</v>
      </c>
      <c r="D1890" s="5">
        <v>1820785.0</v>
      </c>
    </row>
    <row r="1891">
      <c r="A1891" s="2" t="s">
        <v>5862</v>
      </c>
      <c r="B1891" s="3"/>
      <c r="C1891" s="4">
        <v>35423.98055555556</v>
      </c>
      <c r="D1891" s="5">
        <v>1811058.0</v>
      </c>
    </row>
    <row r="1892">
      <c r="A1892" s="2" t="s">
        <v>5863</v>
      </c>
      <c r="B1892" s="3"/>
      <c r="C1892" s="4">
        <v>35423.98055555556</v>
      </c>
      <c r="D1892" s="5">
        <v>2471852.0</v>
      </c>
    </row>
    <row r="1893">
      <c r="A1893" s="2" t="s">
        <v>5864</v>
      </c>
      <c r="B1893" s="3"/>
      <c r="C1893" s="4">
        <v>35423.98055555556</v>
      </c>
      <c r="D1893" s="5">
        <v>766566.0</v>
      </c>
    </row>
    <row r="1894">
      <c r="A1894" s="2" t="s">
        <v>5865</v>
      </c>
      <c r="B1894" s="3"/>
      <c r="C1894" s="4">
        <v>35423.98055555556</v>
      </c>
      <c r="D1894" s="5">
        <v>767629.0</v>
      </c>
    </row>
    <row r="1895">
      <c r="A1895" s="2" t="s">
        <v>5866</v>
      </c>
      <c r="B1895" s="3"/>
      <c r="C1895" s="4">
        <v>35423.98055555556</v>
      </c>
      <c r="D1895" s="5">
        <v>1533929.0</v>
      </c>
    </row>
    <row r="1896">
      <c r="A1896" s="2" t="s">
        <v>5867</v>
      </c>
      <c r="B1896" s="3"/>
      <c r="C1896" s="4">
        <v>35423.98055555556</v>
      </c>
      <c r="D1896" s="5">
        <v>9796166.0</v>
      </c>
    </row>
    <row r="1897">
      <c r="A1897" s="2" t="s">
        <v>5868</v>
      </c>
      <c r="B1897" s="3"/>
      <c r="C1897" s="4">
        <v>35423.98055555556</v>
      </c>
      <c r="D1897" s="5">
        <v>1.2935683E7</v>
      </c>
    </row>
    <row r="1898">
      <c r="A1898" s="2" t="s">
        <v>5869</v>
      </c>
      <c r="B1898" s="3"/>
      <c r="C1898" s="4">
        <v>35423.98055555556</v>
      </c>
      <c r="D1898" s="5">
        <v>1.2949955E7</v>
      </c>
    </row>
    <row r="1899">
      <c r="A1899" s="2" t="s">
        <v>5870</v>
      </c>
      <c r="B1899" s="3"/>
      <c r="C1899" s="4">
        <v>35423.98055555556</v>
      </c>
      <c r="D1899" s="5">
        <v>1983515.0</v>
      </c>
    </row>
    <row r="1900">
      <c r="A1900" s="2" t="s">
        <v>5871</v>
      </c>
      <c r="B1900" s="3"/>
      <c r="C1900" s="4">
        <v>35423.98055555556</v>
      </c>
      <c r="D1900" s="5">
        <v>2506994.0</v>
      </c>
    </row>
    <row r="1901">
      <c r="A1901" s="2" t="s">
        <v>5872</v>
      </c>
      <c r="B1901" s="3"/>
      <c r="C1901" s="4">
        <v>35423.98055555556</v>
      </c>
      <c r="D1901" s="5">
        <v>8612393.0</v>
      </c>
    </row>
    <row r="1902">
      <c r="A1902" s="2" t="s">
        <v>5873</v>
      </c>
      <c r="B1902" s="3"/>
      <c r="C1902" s="4">
        <v>35423.98055555556</v>
      </c>
      <c r="D1902" s="5">
        <v>297256.0</v>
      </c>
    </row>
    <row r="1903">
      <c r="A1903" s="2" t="s">
        <v>5874</v>
      </c>
      <c r="B1903" s="3"/>
      <c r="C1903" s="4">
        <v>35423.98055555556</v>
      </c>
      <c r="D1903" s="5">
        <v>297309.0</v>
      </c>
    </row>
    <row r="1904">
      <c r="A1904" s="2" t="s">
        <v>5875</v>
      </c>
      <c r="B1904" s="3"/>
      <c r="C1904" s="4">
        <v>35423.98055555556</v>
      </c>
      <c r="D1904" s="5">
        <v>4153748.0</v>
      </c>
    </row>
    <row r="1905">
      <c r="A1905" s="2" t="s">
        <v>5876</v>
      </c>
      <c r="B1905" s="3"/>
      <c r="C1905" s="4">
        <v>35423.98055555556</v>
      </c>
      <c r="D1905" s="5">
        <v>4201497.0</v>
      </c>
    </row>
    <row r="1906">
      <c r="A1906" s="2" t="s">
        <v>5877</v>
      </c>
      <c r="B1906" s="3"/>
      <c r="C1906" s="4">
        <v>35423.98055555556</v>
      </c>
      <c r="D1906" s="5">
        <v>2215442.0</v>
      </c>
    </row>
    <row r="1907">
      <c r="A1907" s="2" t="s">
        <v>5878</v>
      </c>
      <c r="B1907" s="3"/>
      <c r="C1907" s="4">
        <v>35423.98055555556</v>
      </c>
      <c r="D1907" s="5">
        <v>5742373.0</v>
      </c>
    </row>
    <row r="1908">
      <c r="A1908" s="2" t="s">
        <v>5879</v>
      </c>
      <c r="B1908" s="3"/>
      <c r="C1908" s="4">
        <v>35423.98055555556</v>
      </c>
      <c r="D1908" s="5">
        <v>5741909.0</v>
      </c>
    </row>
    <row r="1909">
      <c r="A1909" s="2" t="s">
        <v>5880</v>
      </c>
      <c r="B1909" s="3"/>
      <c r="C1909" s="4">
        <v>35423.98055555556</v>
      </c>
      <c r="D1909" s="5">
        <v>5741199.0</v>
      </c>
    </row>
    <row r="1910">
      <c r="A1910" s="2" t="s">
        <v>5881</v>
      </c>
      <c r="B1910" s="3"/>
      <c r="C1910" s="4">
        <v>35423.98055555556</v>
      </c>
      <c r="D1910" s="5">
        <v>5741969.0</v>
      </c>
    </row>
    <row r="1911">
      <c r="A1911" s="2" t="s">
        <v>5882</v>
      </c>
      <c r="B1911" s="3"/>
      <c r="C1911" s="4">
        <v>35423.98055555556</v>
      </c>
      <c r="D1911" s="5">
        <v>5741502.0</v>
      </c>
    </row>
    <row r="1912">
      <c r="A1912" s="2" t="s">
        <v>5883</v>
      </c>
      <c r="B1912" s="3"/>
      <c r="C1912" s="4">
        <v>35423.98055555556</v>
      </c>
      <c r="D1912" s="5">
        <v>5742397.0</v>
      </c>
    </row>
    <row r="1913">
      <c r="A1913" s="2" t="s">
        <v>5884</v>
      </c>
      <c r="B1913" s="3"/>
      <c r="C1913" s="4">
        <v>35423.98055555556</v>
      </c>
      <c r="D1913" s="5">
        <v>5741939.0</v>
      </c>
    </row>
    <row r="1914">
      <c r="A1914" s="2" t="s">
        <v>5885</v>
      </c>
      <c r="B1914" s="3"/>
      <c r="C1914" s="4">
        <v>35423.98055555556</v>
      </c>
      <c r="D1914" s="5">
        <v>5741157.0</v>
      </c>
    </row>
    <row r="1915">
      <c r="A1915" s="2" t="s">
        <v>5886</v>
      </c>
      <c r="B1915" s="3"/>
      <c r="C1915" s="4">
        <v>35423.98055555556</v>
      </c>
      <c r="D1915" s="5">
        <v>5741917.0</v>
      </c>
    </row>
    <row r="1916">
      <c r="A1916" s="2" t="s">
        <v>5887</v>
      </c>
      <c r="B1916" s="3"/>
      <c r="C1916" s="4">
        <v>35423.98055555556</v>
      </c>
      <c r="D1916" s="5">
        <v>5741469.0</v>
      </c>
    </row>
    <row r="1917">
      <c r="A1917" s="2" t="s">
        <v>5888</v>
      </c>
      <c r="B1917" s="3"/>
      <c r="C1917" s="4">
        <v>35423.98055555556</v>
      </c>
      <c r="D1917" s="5">
        <v>3806432.0</v>
      </c>
    </row>
    <row r="1918">
      <c r="A1918" s="2" t="s">
        <v>5889</v>
      </c>
      <c r="B1918" s="3"/>
      <c r="C1918" s="4">
        <v>35423.98055555556</v>
      </c>
      <c r="D1918" s="5">
        <v>3806196.0</v>
      </c>
    </row>
    <row r="1919">
      <c r="A1919" s="2" t="s">
        <v>5890</v>
      </c>
      <c r="B1919" s="3"/>
      <c r="C1919" s="4">
        <v>35423.98055555556</v>
      </c>
      <c r="D1919" s="5">
        <v>3533740.0</v>
      </c>
    </row>
    <row r="1920">
      <c r="A1920" s="2" t="s">
        <v>5891</v>
      </c>
      <c r="B1920" s="3"/>
      <c r="C1920" s="4">
        <v>35423.98055555556</v>
      </c>
      <c r="D1920" s="5">
        <v>3533510.0</v>
      </c>
    </row>
    <row r="1921">
      <c r="A1921" s="2" t="s">
        <v>5892</v>
      </c>
      <c r="B1921" s="3"/>
      <c r="C1921" s="4">
        <v>35423.98055555556</v>
      </c>
      <c r="D1921" s="5">
        <v>3807281.0</v>
      </c>
    </row>
    <row r="1922">
      <c r="A1922" s="2" t="s">
        <v>5893</v>
      </c>
      <c r="B1922" s="3"/>
      <c r="C1922" s="4">
        <v>35423.98055555556</v>
      </c>
      <c r="D1922" s="5">
        <v>3807038.0</v>
      </c>
    </row>
    <row r="1923">
      <c r="A1923" s="2" t="s">
        <v>5894</v>
      </c>
      <c r="B1923" s="3"/>
      <c r="C1923" s="4">
        <v>35423.98055555556</v>
      </c>
      <c r="D1923" s="5">
        <v>3534893.0</v>
      </c>
    </row>
    <row r="1924">
      <c r="A1924" s="2" t="s">
        <v>5895</v>
      </c>
      <c r="B1924" s="3"/>
      <c r="C1924" s="4">
        <v>35423.98055555556</v>
      </c>
      <c r="D1924" s="5">
        <v>3534666.0</v>
      </c>
    </row>
    <row r="1925">
      <c r="A1925" s="2" t="s">
        <v>5896</v>
      </c>
      <c r="B1925" s="3"/>
      <c r="C1925" s="4">
        <v>35423.98055555556</v>
      </c>
      <c r="D1925" s="5">
        <v>8181864.0</v>
      </c>
    </row>
    <row r="1926">
      <c r="A1926" s="2" t="s">
        <v>5897</v>
      </c>
      <c r="B1926" s="3"/>
      <c r="C1926" s="4">
        <v>35423.98055555556</v>
      </c>
      <c r="D1926" s="5">
        <v>3455068.0</v>
      </c>
    </row>
    <row r="1927">
      <c r="A1927" s="2" t="s">
        <v>5898</v>
      </c>
      <c r="B1927" s="3"/>
      <c r="C1927" s="4">
        <v>35423.98055555556</v>
      </c>
      <c r="D1927" s="5">
        <v>3455074.0</v>
      </c>
    </row>
    <row r="1928">
      <c r="A1928" s="2" t="s">
        <v>5899</v>
      </c>
      <c r="B1928" s="3"/>
      <c r="C1928" s="4">
        <v>35423.98055555556</v>
      </c>
      <c r="D1928" s="5">
        <v>3401180.0</v>
      </c>
    </row>
    <row r="1929">
      <c r="A1929" s="2" t="s">
        <v>5900</v>
      </c>
      <c r="B1929" s="3"/>
      <c r="C1929" s="4">
        <v>35423.98055555556</v>
      </c>
      <c r="D1929" s="5">
        <v>8191858.0</v>
      </c>
    </row>
    <row r="1930">
      <c r="A1930" s="2" t="s">
        <v>5901</v>
      </c>
      <c r="B1930" s="3"/>
      <c r="C1930" s="4">
        <v>35423.98055555556</v>
      </c>
      <c r="D1930" s="5">
        <v>4025304.0</v>
      </c>
    </row>
    <row r="1931">
      <c r="A1931" s="2" t="s">
        <v>5902</v>
      </c>
      <c r="B1931" s="3"/>
      <c r="C1931" s="4">
        <v>35423.98055555556</v>
      </c>
      <c r="D1931" s="5">
        <v>4025055.0</v>
      </c>
    </row>
    <row r="1932">
      <c r="A1932" s="2" t="s">
        <v>5903</v>
      </c>
      <c r="B1932" s="3"/>
      <c r="C1932" s="4">
        <v>35423.98055555556</v>
      </c>
      <c r="D1932" s="5">
        <v>4024202.0</v>
      </c>
    </row>
    <row r="1933">
      <c r="A1933" s="2" t="s">
        <v>5904</v>
      </c>
      <c r="B1933" s="3"/>
      <c r="C1933" s="4">
        <v>35423.98055555556</v>
      </c>
      <c r="D1933" s="5">
        <v>4023943.0</v>
      </c>
    </row>
    <row r="1934">
      <c r="A1934" s="2" t="s">
        <v>5905</v>
      </c>
      <c r="B1934" s="3"/>
      <c r="C1934" s="4">
        <v>35423.98055555556</v>
      </c>
      <c r="D1934" s="5">
        <v>5624010.0</v>
      </c>
    </row>
    <row r="1935">
      <c r="A1935" s="2" t="s">
        <v>5906</v>
      </c>
      <c r="B1935" s="3"/>
      <c r="C1935" s="4">
        <v>35423.98055555556</v>
      </c>
      <c r="D1935" s="5">
        <v>5623957.0</v>
      </c>
    </row>
    <row r="1936">
      <c r="A1936" s="2" t="s">
        <v>5907</v>
      </c>
      <c r="B1936" s="3"/>
      <c r="C1936" s="4">
        <v>35423.98055555556</v>
      </c>
      <c r="D1936" s="5">
        <v>5627281.0</v>
      </c>
    </row>
    <row r="1937">
      <c r="A1937" s="2" t="s">
        <v>5908</v>
      </c>
      <c r="B1937" s="3"/>
      <c r="C1937" s="4">
        <v>35423.98055555556</v>
      </c>
      <c r="D1937" s="5">
        <v>5627229.0</v>
      </c>
    </row>
    <row r="1938">
      <c r="A1938" s="2" t="s">
        <v>5909</v>
      </c>
      <c r="B1938" s="3"/>
      <c r="C1938" s="4">
        <v>35423.98055555556</v>
      </c>
      <c r="D1938" s="5">
        <v>5731868.0</v>
      </c>
    </row>
    <row r="1939">
      <c r="A1939" s="2" t="s">
        <v>5910</v>
      </c>
      <c r="B1939" s="3"/>
      <c r="C1939" s="4">
        <v>35423.98055555556</v>
      </c>
      <c r="D1939" s="5">
        <v>5731239.0</v>
      </c>
    </row>
    <row r="1940">
      <c r="A1940" s="2" t="s">
        <v>5911</v>
      </c>
      <c r="B1940" s="3"/>
      <c r="C1940" s="4">
        <v>35423.98055555556</v>
      </c>
      <c r="D1940" s="5">
        <v>5735749.0</v>
      </c>
    </row>
    <row r="1941">
      <c r="A1941" s="2" t="s">
        <v>5912</v>
      </c>
      <c r="B1941" s="3"/>
      <c r="C1941" s="4">
        <v>35423.98055555556</v>
      </c>
      <c r="D1941" s="5">
        <v>5731964.0</v>
      </c>
    </row>
    <row r="1942">
      <c r="A1942" s="2" t="s">
        <v>5913</v>
      </c>
      <c r="B1942" s="3"/>
      <c r="C1942" s="4">
        <v>35423.98055555556</v>
      </c>
      <c r="D1942" s="5">
        <v>5731325.0</v>
      </c>
    </row>
    <row r="1943">
      <c r="A1943" s="2" t="s">
        <v>5914</v>
      </c>
      <c r="B1943" s="3"/>
      <c r="C1943" s="4">
        <v>35423.98055555556</v>
      </c>
      <c r="D1943" s="5">
        <v>4190668.0</v>
      </c>
    </row>
    <row r="1944">
      <c r="A1944" s="2" t="s">
        <v>5915</v>
      </c>
      <c r="B1944" s="3"/>
      <c r="C1944" s="4">
        <v>35423.98055555556</v>
      </c>
      <c r="D1944" s="5">
        <v>4069302.0</v>
      </c>
    </row>
    <row r="1945">
      <c r="A1945" s="2" t="s">
        <v>5916</v>
      </c>
      <c r="B1945" s="3"/>
      <c r="C1945" s="4">
        <v>35423.98055555556</v>
      </c>
      <c r="D1945" s="5">
        <v>4805747.0</v>
      </c>
    </row>
    <row r="1946">
      <c r="A1946" s="2" t="s">
        <v>5917</v>
      </c>
      <c r="B1946" s="3"/>
      <c r="C1946" s="4">
        <v>35423.98055555556</v>
      </c>
      <c r="D1946" s="5">
        <v>4804976.0</v>
      </c>
    </row>
    <row r="1947">
      <c r="A1947" s="2" t="s">
        <v>5918</v>
      </c>
      <c r="B1947" s="3"/>
      <c r="C1947" s="4">
        <v>35423.98055555556</v>
      </c>
      <c r="D1947" s="5">
        <v>4805220.0</v>
      </c>
    </row>
    <row r="1948">
      <c r="A1948" s="2" t="s">
        <v>5919</v>
      </c>
      <c r="B1948" s="3"/>
      <c r="C1948" s="4">
        <v>35423.98055555556</v>
      </c>
      <c r="D1948" s="5">
        <v>4804353.0</v>
      </c>
    </row>
    <row r="1949">
      <c r="A1949" s="2" t="s">
        <v>5920</v>
      </c>
      <c r="B1949" s="3"/>
      <c r="C1949" s="4">
        <v>35423.98055555556</v>
      </c>
      <c r="D1949" s="5">
        <v>2475315.0</v>
      </c>
    </row>
    <row r="1950">
      <c r="A1950" s="2" t="s">
        <v>5921</v>
      </c>
      <c r="B1950" s="3"/>
      <c r="C1950" s="4">
        <v>35423.98055555556</v>
      </c>
      <c r="D1950" s="5">
        <v>2475307.0</v>
      </c>
    </row>
    <row r="1951">
      <c r="A1951" s="2" t="s">
        <v>5922</v>
      </c>
      <c r="B1951" s="3"/>
      <c r="C1951" s="4">
        <v>35423.98055555556</v>
      </c>
      <c r="D1951" s="5">
        <v>2475311.0</v>
      </c>
    </row>
    <row r="1952">
      <c r="A1952" s="2" t="s">
        <v>5923</v>
      </c>
      <c r="B1952" s="3"/>
      <c r="C1952" s="4">
        <v>35423.98055555556</v>
      </c>
      <c r="D1952" s="5">
        <v>2475302.0</v>
      </c>
    </row>
    <row r="1953">
      <c r="A1953" s="2" t="s">
        <v>5924</v>
      </c>
      <c r="B1953" s="3"/>
      <c r="C1953" s="4">
        <v>35423.98055555556</v>
      </c>
      <c r="D1953" s="5">
        <v>3418490.0</v>
      </c>
    </row>
    <row r="1954">
      <c r="A1954" s="2" t="s">
        <v>5925</v>
      </c>
      <c r="B1954" s="3"/>
      <c r="C1954" s="4">
        <v>35423.98055555556</v>
      </c>
      <c r="D1954" s="5">
        <v>3418420.0</v>
      </c>
    </row>
    <row r="1955">
      <c r="A1955" s="2" t="s">
        <v>5926</v>
      </c>
      <c r="B1955" s="3"/>
      <c r="C1955" s="4">
        <v>35423.98055555556</v>
      </c>
      <c r="D1955" s="5">
        <v>3399422.0</v>
      </c>
    </row>
    <row r="1956">
      <c r="A1956" s="2" t="s">
        <v>5927</v>
      </c>
      <c r="B1956" s="3"/>
      <c r="C1956" s="4">
        <v>35423.98055555556</v>
      </c>
      <c r="D1956" s="5">
        <v>3399269.0</v>
      </c>
    </row>
    <row r="1957">
      <c r="A1957" s="2" t="s">
        <v>5928</v>
      </c>
      <c r="B1957" s="3"/>
      <c r="C1957" s="4">
        <v>35423.98055555556</v>
      </c>
      <c r="D1957" s="5">
        <v>3984600.0</v>
      </c>
    </row>
    <row r="1958">
      <c r="A1958" s="2" t="s">
        <v>5929</v>
      </c>
      <c r="B1958" s="3"/>
      <c r="C1958" s="4">
        <v>35423.98055555556</v>
      </c>
      <c r="D1958" s="5">
        <v>3982197.0</v>
      </c>
    </row>
    <row r="1959">
      <c r="A1959" s="2" t="s">
        <v>5930</v>
      </c>
      <c r="B1959" s="3"/>
      <c r="C1959" s="4">
        <v>35423.98055555556</v>
      </c>
      <c r="D1959" s="5">
        <v>3976667.0</v>
      </c>
    </row>
    <row r="1960">
      <c r="A1960" s="2" t="s">
        <v>5931</v>
      </c>
      <c r="B1960" s="3"/>
      <c r="C1960" s="4">
        <v>35423.98055555556</v>
      </c>
      <c r="D1960" s="5">
        <v>3976983.0</v>
      </c>
    </row>
    <row r="1961">
      <c r="A1961" s="2" t="s">
        <v>5932</v>
      </c>
      <c r="B1961" s="3"/>
      <c r="C1961" s="4">
        <v>35423.98055555556</v>
      </c>
      <c r="D1961" s="5">
        <v>4289552.0</v>
      </c>
    </row>
    <row r="1962">
      <c r="A1962" s="2" t="s">
        <v>5933</v>
      </c>
      <c r="B1962" s="3"/>
      <c r="C1962" s="4">
        <v>35423.98055555556</v>
      </c>
      <c r="D1962" s="5">
        <v>4289374.0</v>
      </c>
    </row>
    <row r="1963">
      <c r="A1963" s="2" t="s">
        <v>5934</v>
      </c>
      <c r="B1963" s="3"/>
      <c r="C1963" s="4">
        <v>35423.98055555556</v>
      </c>
      <c r="D1963" s="5">
        <v>4289750.0</v>
      </c>
    </row>
    <row r="1964">
      <c r="A1964" s="2" t="s">
        <v>5935</v>
      </c>
      <c r="B1964" s="3"/>
      <c r="C1964" s="4">
        <v>35423.98055555556</v>
      </c>
      <c r="D1964" s="5">
        <v>4289559.0</v>
      </c>
    </row>
    <row r="1965">
      <c r="A1965" s="2" t="s">
        <v>5936</v>
      </c>
      <c r="B1965" s="3"/>
      <c r="C1965" s="4">
        <v>35423.98055555556</v>
      </c>
      <c r="D1965" s="5">
        <v>4289228.0</v>
      </c>
    </row>
    <row r="1966">
      <c r="A1966" s="2" t="s">
        <v>5937</v>
      </c>
      <c r="B1966" s="3"/>
      <c r="C1966" s="4">
        <v>35423.98055555556</v>
      </c>
      <c r="D1966" s="5">
        <v>4289046.0</v>
      </c>
    </row>
    <row r="1967">
      <c r="A1967" s="2" t="s">
        <v>5938</v>
      </c>
      <c r="B1967" s="3"/>
      <c r="C1967" s="4">
        <v>35423.98055555556</v>
      </c>
      <c r="D1967" s="5">
        <v>4289495.0</v>
      </c>
    </row>
    <row r="1968">
      <c r="A1968" s="2" t="s">
        <v>5939</v>
      </c>
      <c r="B1968" s="3"/>
      <c r="C1968" s="4">
        <v>35423.98055555556</v>
      </c>
      <c r="D1968" s="5">
        <v>4289318.0</v>
      </c>
    </row>
    <row r="1969">
      <c r="A1969" s="2" t="s">
        <v>5940</v>
      </c>
      <c r="B1969" s="3"/>
      <c r="C1969" s="4">
        <v>35423.98055555556</v>
      </c>
      <c r="D1969" s="5">
        <v>4363896.0</v>
      </c>
    </row>
    <row r="1970">
      <c r="A1970" s="2" t="s">
        <v>5941</v>
      </c>
      <c r="B1970" s="3"/>
      <c r="C1970" s="4">
        <v>35423.98055555556</v>
      </c>
      <c r="D1970" s="5">
        <v>4363796.0</v>
      </c>
    </row>
    <row r="1971">
      <c r="A1971" s="2" t="s">
        <v>5942</v>
      </c>
      <c r="B1971" s="3"/>
      <c r="C1971" s="4">
        <v>35423.98055555556</v>
      </c>
      <c r="D1971" s="5">
        <v>4345667.0</v>
      </c>
    </row>
    <row r="1972">
      <c r="A1972" s="2" t="s">
        <v>5943</v>
      </c>
      <c r="B1972" s="3"/>
      <c r="C1972" s="4">
        <v>35423.98055555556</v>
      </c>
      <c r="D1972" s="5">
        <v>4345238.0</v>
      </c>
    </row>
    <row r="1973">
      <c r="A1973" s="2" t="s">
        <v>5944</v>
      </c>
      <c r="B1973" s="3"/>
      <c r="C1973" s="4">
        <v>35423.98055555556</v>
      </c>
      <c r="D1973" s="5">
        <v>4363275.0</v>
      </c>
    </row>
    <row r="1974">
      <c r="A1974" s="2" t="s">
        <v>5945</v>
      </c>
      <c r="B1974" s="3"/>
      <c r="C1974" s="4">
        <v>35423.98055555556</v>
      </c>
      <c r="D1974" s="5">
        <v>4363071.0</v>
      </c>
    </row>
    <row r="1975">
      <c r="A1975" s="2" t="s">
        <v>5946</v>
      </c>
      <c r="B1975" s="3"/>
      <c r="C1975" s="4">
        <v>35423.98055555556</v>
      </c>
      <c r="D1975" s="5">
        <v>4344966.0</v>
      </c>
    </row>
    <row r="1976">
      <c r="A1976" s="2" t="s">
        <v>5947</v>
      </c>
      <c r="B1976" s="3"/>
      <c r="C1976" s="4">
        <v>35423.98055555556</v>
      </c>
      <c r="D1976" s="5">
        <v>4344663.0</v>
      </c>
    </row>
    <row r="1977">
      <c r="A1977" s="2" t="s">
        <v>5948</v>
      </c>
      <c r="B1977" s="3"/>
      <c r="C1977" s="4">
        <v>35423.98055555556</v>
      </c>
      <c r="D1977" s="5">
        <v>4130759.0</v>
      </c>
    </row>
    <row r="1978">
      <c r="A1978" s="2" t="s">
        <v>5949</v>
      </c>
      <c r="B1978" s="3"/>
      <c r="C1978" s="4">
        <v>35423.98055555556</v>
      </c>
      <c r="D1978" s="5">
        <v>4130605.0</v>
      </c>
    </row>
    <row r="1979">
      <c r="A1979" s="2" t="s">
        <v>5950</v>
      </c>
      <c r="B1979" s="3"/>
      <c r="C1979" s="4">
        <v>35423.98055555556</v>
      </c>
      <c r="D1979" s="5">
        <v>4134298.0</v>
      </c>
    </row>
    <row r="1980">
      <c r="A1980" s="2" t="s">
        <v>5951</v>
      </c>
      <c r="B1980" s="3"/>
      <c r="C1980" s="4">
        <v>35423.98055555556</v>
      </c>
      <c r="D1980" s="5">
        <v>4134142.0</v>
      </c>
    </row>
    <row r="1981">
      <c r="A1981" s="2" t="s">
        <v>5952</v>
      </c>
      <c r="B1981" s="3"/>
      <c r="C1981" s="4">
        <v>35423.98055555556</v>
      </c>
      <c r="D1981" s="5">
        <v>4131520.0</v>
      </c>
    </row>
    <row r="1982">
      <c r="A1982" s="2" t="s">
        <v>5953</v>
      </c>
      <c r="B1982" s="3"/>
      <c r="C1982" s="4">
        <v>35423.98055555556</v>
      </c>
      <c r="D1982" s="5">
        <v>4131257.0</v>
      </c>
    </row>
    <row r="1983">
      <c r="A1983" s="2" t="s">
        <v>5954</v>
      </c>
      <c r="B1983" s="3"/>
      <c r="C1983" s="4">
        <v>35423.98055555556</v>
      </c>
      <c r="D1983" s="5">
        <v>4137069.0</v>
      </c>
    </row>
    <row r="1984">
      <c r="A1984" s="2" t="s">
        <v>5955</v>
      </c>
      <c r="B1984" s="3"/>
      <c r="C1984" s="4">
        <v>35423.98055555556</v>
      </c>
      <c r="D1984" s="5">
        <v>4136812.0</v>
      </c>
    </row>
    <row r="1985">
      <c r="A1985" s="2" t="s">
        <v>5956</v>
      </c>
      <c r="B1985" s="3"/>
      <c r="C1985" s="4">
        <v>35423.98055555556</v>
      </c>
      <c r="D1985" s="5">
        <v>4269428.0</v>
      </c>
    </row>
    <row r="1986">
      <c r="A1986" s="2" t="s">
        <v>5957</v>
      </c>
      <c r="B1986" s="3"/>
      <c r="C1986" s="4">
        <v>35423.98055555556</v>
      </c>
      <c r="D1986" s="5">
        <v>4233174.0</v>
      </c>
    </row>
    <row r="1987">
      <c r="A1987" s="2" t="s">
        <v>5958</v>
      </c>
      <c r="B1987" s="3"/>
      <c r="C1987" s="4">
        <v>35423.98055555556</v>
      </c>
      <c r="D1987" s="5">
        <v>4269451.0</v>
      </c>
    </row>
    <row r="1988">
      <c r="A1988" s="2" t="s">
        <v>5959</v>
      </c>
      <c r="B1988" s="3"/>
      <c r="C1988" s="4">
        <v>35423.98055555556</v>
      </c>
      <c r="D1988" s="5">
        <v>4233188.0</v>
      </c>
    </row>
    <row r="1989">
      <c r="A1989" s="2" t="s">
        <v>5960</v>
      </c>
      <c r="B1989" s="3"/>
      <c r="C1989" s="4">
        <v>35423.98055555556</v>
      </c>
      <c r="D1989" s="5">
        <v>4224383.0</v>
      </c>
    </row>
    <row r="1990">
      <c r="A1990" s="2" t="s">
        <v>5961</v>
      </c>
      <c r="B1990" s="3"/>
      <c r="C1990" s="4">
        <v>35423.98055555556</v>
      </c>
      <c r="D1990" s="5">
        <v>4223732.0</v>
      </c>
    </row>
    <row r="1991">
      <c r="A1991" s="2" t="s">
        <v>5962</v>
      </c>
      <c r="B1991" s="3"/>
      <c r="C1991" s="4">
        <v>35423.98055555556</v>
      </c>
      <c r="D1991" s="5">
        <v>4224378.0</v>
      </c>
    </row>
    <row r="1992">
      <c r="A1992" s="2" t="s">
        <v>5963</v>
      </c>
      <c r="B1992" s="3"/>
      <c r="C1992" s="4">
        <v>35423.98055555556</v>
      </c>
      <c r="D1992" s="5">
        <v>4223724.0</v>
      </c>
    </row>
    <row r="1993">
      <c r="A1993" s="2" t="s">
        <v>5964</v>
      </c>
      <c r="B1993" s="3"/>
      <c r="C1993" s="4">
        <v>35423.98055555556</v>
      </c>
      <c r="D1993" s="5">
        <v>3674998.0</v>
      </c>
    </row>
    <row r="1994">
      <c r="A1994" s="2" t="s">
        <v>5965</v>
      </c>
      <c r="B1994" s="3"/>
      <c r="C1994" s="4">
        <v>35423.98055555556</v>
      </c>
      <c r="D1994" s="5">
        <v>3674895.0</v>
      </c>
    </row>
    <row r="1995">
      <c r="A1995" s="2" t="s">
        <v>5966</v>
      </c>
      <c r="B1995" s="3"/>
      <c r="C1995" s="4">
        <v>35423.98055555556</v>
      </c>
      <c r="D1995" s="5">
        <v>4404063.0</v>
      </c>
    </row>
    <row r="1996">
      <c r="A1996" s="2" t="s">
        <v>5967</v>
      </c>
      <c r="B1996" s="3"/>
      <c r="C1996" s="4">
        <v>35423.98055555556</v>
      </c>
      <c r="D1996" s="5">
        <v>4403685.0</v>
      </c>
    </row>
    <row r="1997">
      <c r="A1997" s="2" t="s">
        <v>5968</v>
      </c>
      <c r="B1997" s="3"/>
      <c r="C1997" s="4">
        <v>35423.98055555556</v>
      </c>
      <c r="D1997" s="5">
        <v>4408865.0</v>
      </c>
    </row>
    <row r="1998">
      <c r="A1998" s="2" t="s">
        <v>5969</v>
      </c>
      <c r="B1998" s="3"/>
      <c r="C1998" s="4">
        <v>35423.98055555556</v>
      </c>
      <c r="D1998" s="5">
        <v>4408480.0</v>
      </c>
    </row>
    <row r="1999">
      <c r="A1999" s="2" t="s">
        <v>5970</v>
      </c>
      <c r="B1999" s="3"/>
      <c r="C1999" s="4">
        <v>35423.98055555556</v>
      </c>
      <c r="D1999" s="5">
        <v>4815917.0</v>
      </c>
    </row>
    <row r="2000">
      <c r="A2000" s="2" t="s">
        <v>5971</v>
      </c>
      <c r="B2000" s="3"/>
      <c r="C2000" s="4">
        <v>35423.98055555556</v>
      </c>
      <c r="D2000" s="5">
        <v>4815063.0</v>
      </c>
    </row>
    <row r="2001">
      <c r="A2001" s="2" t="s">
        <v>5972</v>
      </c>
      <c r="B2001" s="3"/>
      <c r="C2001" s="4">
        <v>35423.98055555556</v>
      </c>
      <c r="D2001" s="5">
        <v>4846388.0</v>
      </c>
    </row>
    <row r="2002">
      <c r="A2002" s="2" t="s">
        <v>5973</v>
      </c>
      <c r="B2002" s="3"/>
      <c r="C2002" s="4">
        <v>35423.98055555556</v>
      </c>
      <c r="D2002" s="5">
        <v>4835951.0</v>
      </c>
    </row>
    <row r="2003">
      <c r="A2003" s="2" t="s">
        <v>5974</v>
      </c>
      <c r="B2003" s="3"/>
      <c r="C2003" s="4">
        <v>35423.98055555556</v>
      </c>
      <c r="D2003" s="5">
        <v>1.02655E7</v>
      </c>
    </row>
    <row r="2004">
      <c r="A2004" s="2" t="s">
        <v>5975</v>
      </c>
      <c r="B2004" s="3"/>
      <c r="C2004" s="4">
        <v>35423.98055555556</v>
      </c>
      <c r="D2004" s="5">
        <v>1.0264606E7</v>
      </c>
    </row>
    <row r="2005">
      <c r="A2005" s="2" t="s">
        <v>5976</v>
      </c>
      <c r="B2005" s="3"/>
      <c r="C2005" s="4">
        <v>35423.98055555556</v>
      </c>
      <c r="D2005" s="5">
        <v>1.0271978E7</v>
      </c>
    </row>
    <row r="2006">
      <c r="A2006" s="2" t="s">
        <v>5977</v>
      </c>
      <c r="B2006" s="3"/>
      <c r="C2006" s="4">
        <v>35423.98055555556</v>
      </c>
      <c r="D2006" s="5">
        <v>1.0270868E7</v>
      </c>
    </row>
    <row r="2007">
      <c r="A2007" s="2" t="s">
        <v>5978</v>
      </c>
      <c r="B2007" s="3"/>
      <c r="C2007" s="4">
        <v>35423.98055555556</v>
      </c>
      <c r="D2007" s="5">
        <v>3188856.0</v>
      </c>
    </row>
    <row r="2008">
      <c r="A2008" s="2" t="s">
        <v>5979</v>
      </c>
      <c r="B2008" s="3"/>
      <c r="C2008" s="4">
        <v>35423.98055555556</v>
      </c>
      <c r="D2008" s="5">
        <v>3888664.0</v>
      </c>
    </row>
    <row r="2009">
      <c r="A2009" s="2" t="s">
        <v>5980</v>
      </c>
      <c r="B2009" s="3"/>
      <c r="C2009" s="4">
        <v>35423.98055555556</v>
      </c>
      <c r="D2009" s="5">
        <v>4271239.0</v>
      </c>
    </row>
    <row r="2010">
      <c r="A2010" s="2" t="s">
        <v>5981</v>
      </c>
      <c r="B2010" s="3"/>
      <c r="C2010" s="4">
        <v>35423.98055555556</v>
      </c>
      <c r="D2010" s="5">
        <v>4649123.0</v>
      </c>
    </row>
    <row r="2011">
      <c r="A2011" s="2" t="s">
        <v>5982</v>
      </c>
      <c r="B2011" s="3"/>
      <c r="C2011" s="4">
        <v>35423.98055555556</v>
      </c>
      <c r="D2011" s="5">
        <v>1062386.0</v>
      </c>
    </row>
    <row r="2012">
      <c r="A2012" s="2" t="s">
        <v>5983</v>
      </c>
      <c r="B2012" s="3"/>
      <c r="C2012" s="4">
        <v>35423.98055555556</v>
      </c>
      <c r="D2012" s="5">
        <v>1062378.0</v>
      </c>
    </row>
    <row r="2013">
      <c r="A2013" s="2" t="s">
        <v>5984</v>
      </c>
      <c r="B2013" s="3"/>
      <c r="C2013" s="4">
        <v>35423.98055555556</v>
      </c>
      <c r="D2013" s="5">
        <v>1.1204524E7</v>
      </c>
    </row>
    <row r="2014">
      <c r="A2014" s="2" t="s">
        <v>5985</v>
      </c>
      <c r="B2014" s="3"/>
      <c r="C2014" s="4">
        <v>35423.98055555556</v>
      </c>
      <c r="D2014" s="5">
        <v>6010085.0</v>
      </c>
    </row>
    <row r="2015">
      <c r="A2015" s="2" t="s">
        <v>5986</v>
      </c>
      <c r="B2015" s="3"/>
      <c r="C2015" s="4">
        <v>35423.98055555556</v>
      </c>
      <c r="D2015" s="5">
        <v>2.3007876E7</v>
      </c>
    </row>
    <row r="2016">
      <c r="A2016" s="2" t="s">
        <v>5987</v>
      </c>
      <c r="B2016" s="3"/>
      <c r="C2016" s="4">
        <v>35423.98055555556</v>
      </c>
      <c r="D2016" s="5">
        <v>34353.0</v>
      </c>
    </row>
    <row r="2017">
      <c r="A2017" s="2" t="s">
        <v>5988</v>
      </c>
      <c r="B2017" s="3"/>
      <c r="C2017" s="4">
        <v>35423.98055555556</v>
      </c>
      <c r="D2017" s="5">
        <v>1710919.0</v>
      </c>
    </row>
    <row r="2018">
      <c r="A2018" s="2" t="s">
        <v>5989</v>
      </c>
      <c r="B2018" s="3"/>
      <c r="C2018" s="4">
        <v>35423.98055555556</v>
      </c>
      <c r="D2018" s="5">
        <v>2206387.0</v>
      </c>
    </row>
    <row r="2019">
      <c r="A2019" s="2" t="s">
        <v>5990</v>
      </c>
      <c r="B2019" s="3"/>
      <c r="C2019" s="4">
        <v>35423.98055555556</v>
      </c>
      <c r="D2019" s="5">
        <v>4443921.0</v>
      </c>
    </row>
    <row r="2020">
      <c r="A2020" s="2" t="s">
        <v>5991</v>
      </c>
      <c r="B2020" s="3"/>
      <c r="C2020" s="4">
        <v>35423.98055555556</v>
      </c>
      <c r="D2020" s="5">
        <v>3784198.0</v>
      </c>
    </row>
    <row r="2021">
      <c r="A2021" s="2" t="s">
        <v>5992</v>
      </c>
      <c r="B2021" s="3"/>
      <c r="C2021" s="4">
        <v>35423.98055555556</v>
      </c>
      <c r="D2021" s="5">
        <v>3692219.0</v>
      </c>
    </row>
    <row r="2022">
      <c r="A2022" s="2" t="s">
        <v>5993</v>
      </c>
      <c r="B2022" s="3"/>
      <c r="C2022" s="4">
        <v>35423.98055555556</v>
      </c>
      <c r="D2022" s="5">
        <v>3784191.0</v>
      </c>
    </row>
    <row r="2023">
      <c r="A2023" s="2" t="s">
        <v>5994</v>
      </c>
      <c r="B2023" s="3"/>
      <c r="C2023" s="4">
        <v>35423.98055555556</v>
      </c>
      <c r="D2023" s="5">
        <v>3854567.0</v>
      </c>
    </row>
    <row r="2024">
      <c r="A2024" s="2" t="s">
        <v>5995</v>
      </c>
      <c r="B2024" s="3"/>
      <c r="C2024" s="4">
        <v>35423.98055555556</v>
      </c>
      <c r="D2024" s="5">
        <v>180720.0</v>
      </c>
    </row>
    <row r="2025">
      <c r="A2025" s="2" t="s">
        <v>5996</v>
      </c>
      <c r="B2025" s="3"/>
      <c r="C2025" s="4">
        <v>35423.98055555556</v>
      </c>
      <c r="D2025" s="5">
        <v>180680.0</v>
      </c>
    </row>
    <row r="2026">
      <c r="A2026" s="2" t="s">
        <v>5997</v>
      </c>
      <c r="B2026" s="3"/>
      <c r="C2026" s="4">
        <v>35423.98055555556</v>
      </c>
      <c r="D2026" s="5">
        <v>3674280.0</v>
      </c>
    </row>
    <row r="2027">
      <c r="A2027" s="2" t="s">
        <v>5998</v>
      </c>
      <c r="B2027" s="3"/>
      <c r="C2027" s="4">
        <v>35423.98055555556</v>
      </c>
      <c r="D2027" s="5">
        <v>5314470.0</v>
      </c>
    </row>
    <row r="2028">
      <c r="A2028" s="2" t="s">
        <v>5999</v>
      </c>
      <c r="B2028" s="3"/>
      <c r="C2028" s="4">
        <v>35423.98055555556</v>
      </c>
      <c r="D2028" s="5">
        <v>5283022.0</v>
      </c>
    </row>
    <row r="2029">
      <c r="A2029" s="2" t="s">
        <v>6000</v>
      </c>
      <c r="B2029" s="3"/>
      <c r="C2029" s="4">
        <v>35423.98055555556</v>
      </c>
      <c r="D2029" s="5">
        <v>5282435.0</v>
      </c>
    </row>
    <row r="2030">
      <c r="A2030" s="2" t="s">
        <v>6001</v>
      </c>
      <c r="B2030" s="3"/>
      <c r="C2030" s="4">
        <v>35423.98055555556</v>
      </c>
      <c r="D2030" s="5">
        <v>5234657.0</v>
      </c>
    </row>
    <row r="2031">
      <c r="A2031" s="2" t="s">
        <v>6002</v>
      </c>
      <c r="B2031" s="3"/>
      <c r="C2031" s="4">
        <v>35423.98055555556</v>
      </c>
      <c r="D2031" s="5">
        <v>5234016.0</v>
      </c>
    </row>
    <row r="2032">
      <c r="A2032" s="2" t="s">
        <v>6003</v>
      </c>
      <c r="B2032" s="3"/>
      <c r="C2032" s="4">
        <v>35423.98055555556</v>
      </c>
      <c r="D2032" s="5">
        <v>5264407.0</v>
      </c>
    </row>
    <row r="2033">
      <c r="A2033" s="2" t="s">
        <v>6004</v>
      </c>
      <c r="B2033" s="3"/>
      <c r="C2033" s="4">
        <v>35423.98055555556</v>
      </c>
      <c r="D2033" s="5">
        <v>5233968.0</v>
      </c>
    </row>
    <row r="2034">
      <c r="A2034" s="2" t="s">
        <v>6005</v>
      </c>
      <c r="B2034" s="3"/>
      <c r="C2034" s="4">
        <v>35423.98055555556</v>
      </c>
      <c r="D2034" s="5">
        <v>5233426.0</v>
      </c>
    </row>
    <row r="2035">
      <c r="A2035" s="2" t="s">
        <v>6006</v>
      </c>
      <c r="B2035" s="3"/>
      <c r="C2035" s="4">
        <v>35423.98055555556</v>
      </c>
      <c r="D2035" s="5">
        <v>4620978.0</v>
      </c>
    </row>
    <row r="2036">
      <c r="A2036" s="2" t="s">
        <v>6007</v>
      </c>
      <c r="B2036" s="3"/>
      <c r="C2036" s="4">
        <v>35423.98055555556</v>
      </c>
      <c r="D2036" s="5">
        <v>4612658.0</v>
      </c>
    </row>
    <row r="2037">
      <c r="A2037" s="2" t="s">
        <v>6008</v>
      </c>
      <c r="B2037" s="3"/>
      <c r="C2037" s="4">
        <v>35423.98055555556</v>
      </c>
      <c r="D2037" s="5">
        <v>4685185.0</v>
      </c>
    </row>
    <row r="2038">
      <c r="A2038" s="2" t="s">
        <v>6009</v>
      </c>
      <c r="B2038" s="3"/>
      <c r="C2038" s="4">
        <v>35423.98055555556</v>
      </c>
      <c r="D2038" s="5">
        <v>4685121.0</v>
      </c>
    </row>
    <row r="2039">
      <c r="A2039" s="2" t="s">
        <v>6010</v>
      </c>
      <c r="B2039" s="3"/>
      <c r="C2039" s="4">
        <v>35423.98055555556</v>
      </c>
      <c r="D2039" s="5">
        <v>5005180.0</v>
      </c>
    </row>
    <row r="2040">
      <c r="A2040" s="2" t="s">
        <v>6011</v>
      </c>
      <c r="B2040" s="3"/>
      <c r="C2040" s="4">
        <v>35423.98055555556</v>
      </c>
      <c r="D2040" s="5">
        <v>5005113.0</v>
      </c>
    </row>
    <row r="2041">
      <c r="A2041" s="2" t="s">
        <v>6012</v>
      </c>
      <c r="B2041" s="3"/>
      <c r="C2041" s="4">
        <v>35423.98055555556</v>
      </c>
      <c r="D2041" s="5">
        <v>4684951.0</v>
      </c>
    </row>
    <row r="2042">
      <c r="A2042" s="2" t="s">
        <v>6013</v>
      </c>
      <c r="B2042" s="3"/>
      <c r="C2042" s="4">
        <v>35423.98055555556</v>
      </c>
      <c r="D2042" s="5">
        <v>4684902.0</v>
      </c>
    </row>
    <row r="2043">
      <c r="A2043" s="2" t="s">
        <v>6014</v>
      </c>
      <c r="B2043" s="3"/>
      <c r="C2043" s="4">
        <v>35423.98055555556</v>
      </c>
      <c r="D2043" s="5">
        <v>1860929.0</v>
      </c>
    </row>
    <row r="2044">
      <c r="A2044" s="2" t="s">
        <v>6015</v>
      </c>
      <c r="B2044" s="3"/>
      <c r="C2044" s="4">
        <v>35423.98055555556</v>
      </c>
      <c r="D2044" s="5">
        <v>2455995.0</v>
      </c>
    </row>
    <row r="2045">
      <c r="A2045" s="2" t="s">
        <v>6016</v>
      </c>
      <c r="B2045" s="3"/>
      <c r="C2045" s="4">
        <v>35423.98055555556</v>
      </c>
      <c r="D2045" s="5">
        <v>2412656.0</v>
      </c>
    </row>
    <row r="2046">
      <c r="A2046" s="2" t="s">
        <v>6017</v>
      </c>
      <c r="B2046" s="3"/>
      <c r="C2046" s="4">
        <v>35423.98055555556</v>
      </c>
      <c r="D2046" s="5">
        <v>1556025.0</v>
      </c>
    </row>
    <row r="2047">
      <c r="A2047" s="2" t="s">
        <v>6018</v>
      </c>
      <c r="B2047" s="3"/>
      <c r="C2047" s="4">
        <v>35423.98055555556</v>
      </c>
      <c r="D2047" s="5">
        <v>2357917.0</v>
      </c>
    </row>
    <row r="2048">
      <c r="A2048" s="2" t="s">
        <v>6019</v>
      </c>
      <c r="B2048" s="3"/>
      <c r="C2048" s="4">
        <v>35423.98055555556</v>
      </c>
      <c r="D2048" s="5">
        <v>2206248.0</v>
      </c>
    </row>
    <row r="2049">
      <c r="A2049" s="2" t="s">
        <v>6020</v>
      </c>
      <c r="B2049" s="3"/>
      <c r="C2049" s="4">
        <v>35423.98055555556</v>
      </c>
      <c r="D2049" s="5">
        <v>1174808.0</v>
      </c>
    </row>
    <row r="2050">
      <c r="A2050" s="2" t="s">
        <v>6021</v>
      </c>
      <c r="B2050" s="3"/>
      <c r="C2050" s="4">
        <v>35423.98055555556</v>
      </c>
      <c r="D2050" s="5">
        <v>1161800.0</v>
      </c>
    </row>
    <row r="2051">
      <c r="A2051" s="2" t="s">
        <v>6022</v>
      </c>
      <c r="B2051" s="3"/>
      <c r="C2051" s="4">
        <v>35423.98055555556</v>
      </c>
      <c r="D2051" s="5">
        <v>2031867.0</v>
      </c>
    </row>
    <row r="2052">
      <c r="A2052" s="2" t="s">
        <v>6023</v>
      </c>
      <c r="B2052" s="3"/>
      <c r="C2052" s="4">
        <v>35423.98055555556</v>
      </c>
      <c r="D2052" s="5">
        <v>1546713.0</v>
      </c>
    </row>
    <row r="2053">
      <c r="A2053" s="2" t="s">
        <v>6024</v>
      </c>
      <c r="B2053" s="3"/>
      <c r="C2053" s="4">
        <v>35423.98055555556</v>
      </c>
      <c r="D2053" s="5">
        <v>3921042.0</v>
      </c>
    </row>
    <row r="2054">
      <c r="A2054" s="2" t="s">
        <v>6025</v>
      </c>
      <c r="B2054" s="3"/>
      <c r="C2054" s="4">
        <v>35423.98055555556</v>
      </c>
      <c r="D2054" s="5">
        <v>3247505.0</v>
      </c>
    </row>
    <row r="2055">
      <c r="A2055" s="2" t="s">
        <v>6026</v>
      </c>
      <c r="B2055" s="3"/>
      <c r="C2055" s="4">
        <v>35423.98055555556</v>
      </c>
      <c r="D2055" s="5">
        <v>1820397.0</v>
      </c>
    </row>
    <row r="2056">
      <c r="A2056" s="2" t="s">
        <v>6027</v>
      </c>
      <c r="B2056" s="3"/>
      <c r="C2056" s="4">
        <v>35423.98055555556</v>
      </c>
      <c r="D2056" s="5">
        <v>1820392.0</v>
      </c>
    </row>
    <row r="2057">
      <c r="A2057" s="2" t="s">
        <v>6028</v>
      </c>
      <c r="B2057" s="3"/>
      <c r="C2057" s="4">
        <v>35423.98055555556</v>
      </c>
      <c r="D2057" s="5">
        <v>2993193.0</v>
      </c>
    </row>
    <row r="2058">
      <c r="A2058" s="2" t="s">
        <v>6029</v>
      </c>
      <c r="B2058" s="3"/>
      <c r="C2058" s="4">
        <v>35423.98055555556</v>
      </c>
      <c r="D2058" s="5">
        <v>4384915.0</v>
      </c>
    </row>
    <row r="2059">
      <c r="A2059" s="2" t="s">
        <v>6030</v>
      </c>
      <c r="B2059" s="3"/>
      <c r="C2059" s="4">
        <v>35423.98055555556</v>
      </c>
      <c r="D2059" s="5">
        <v>2613373.0</v>
      </c>
    </row>
    <row r="2060">
      <c r="A2060" s="2" t="s">
        <v>6031</v>
      </c>
      <c r="B2060" s="3"/>
      <c r="C2060" s="4">
        <v>35423.98055555556</v>
      </c>
      <c r="D2060" s="5">
        <v>69146.0</v>
      </c>
    </row>
    <row r="2061">
      <c r="A2061" s="2" t="s">
        <v>6032</v>
      </c>
      <c r="B2061" s="3"/>
      <c r="C2061" s="4">
        <v>35423.98055555556</v>
      </c>
      <c r="D2061" s="5">
        <v>69146.0</v>
      </c>
    </row>
    <row r="2062">
      <c r="A2062" s="2" t="s">
        <v>6033</v>
      </c>
      <c r="B2062" s="3"/>
      <c r="C2062" s="4">
        <v>35423.98055555556</v>
      </c>
      <c r="D2062" s="5">
        <v>69598.0</v>
      </c>
    </row>
    <row r="2063">
      <c r="A2063" s="2" t="s">
        <v>6034</v>
      </c>
      <c r="B2063" s="3"/>
      <c r="C2063" s="4">
        <v>35423.98055555556</v>
      </c>
      <c r="D2063" s="5">
        <v>70645.0</v>
      </c>
    </row>
    <row r="2064">
      <c r="A2064" s="2" t="s">
        <v>6035</v>
      </c>
      <c r="B2064" s="3"/>
      <c r="C2064" s="4">
        <v>35423.98055555556</v>
      </c>
      <c r="D2064" s="5">
        <v>3538395.0</v>
      </c>
    </row>
    <row r="2065">
      <c r="A2065" s="2" t="s">
        <v>6036</v>
      </c>
      <c r="B2065" s="3"/>
      <c r="C2065" s="4">
        <v>35423.98055555556</v>
      </c>
      <c r="D2065" s="5">
        <v>1.3716258E7</v>
      </c>
    </row>
    <row r="2066">
      <c r="A2066" s="2" t="s">
        <v>6037</v>
      </c>
      <c r="B2066" s="3"/>
      <c r="C2066" s="4">
        <v>35423.98055555556</v>
      </c>
      <c r="D2066" s="5">
        <v>5996891.0</v>
      </c>
    </row>
    <row r="2067">
      <c r="A2067" s="2" t="s">
        <v>6038</v>
      </c>
      <c r="B2067" s="3"/>
      <c r="C2067" s="4">
        <v>35423.98055555556</v>
      </c>
      <c r="D2067" s="5">
        <v>2735881.0</v>
      </c>
    </row>
    <row r="2068">
      <c r="A2068" s="2" t="s">
        <v>6039</v>
      </c>
      <c r="B2068" s="3"/>
      <c r="C2068" s="4">
        <v>35423.98055555556</v>
      </c>
      <c r="D2068" s="5">
        <v>2893250.0</v>
      </c>
    </row>
    <row r="2069">
      <c r="A2069" s="2" t="s">
        <v>6040</v>
      </c>
      <c r="B2069" s="3"/>
      <c r="C2069" s="4">
        <v>35423.98055555556</v>
      </c>
      <c r="D2069" s="5">
        <v>1229081.0</v>
      </c>
    </row>
    <row r="2070">
      <c r="A2070" s="2" t="s">
        <v>6041</v>
      </c>
      <c r="B2070" s="3"/>
      <c r="C2070" s="4">
        <v>35423.98055555556</v>
      </c>
      <c r="D2070" s="5">
        <v>2046488.0</v>
      </c>
    </row>
    <row r="2071">
      <c r="A2071" s="2" t="s">
        <v>6042</v>
      </c>
      <c r="B2071" s="3"/>
      <c r="C2071" s="4">
        <v>35423.98055555556</v>
      </c>
      <c r="D2071" s="5">
        <v>913009.0</v>
      </c>
    </row>
    <row r="2072">
      <c r="A2072" s="2" t="s">
        <v>6043</v>
      </c>
      <c r="B2072" s="3"/>
      <c r="C2072" s="4">
        <v>35423.98055555556</v>
      </c>
      <c r="D2072" s="5">
        <v>2256781.0</v>
      </c>
    </row>
    <row r="2073">
      <c r="A2073" s="2" t="s">
        <v>6044</v>
      </c>
      <c r="B2073" s="3"/>
      <c r="C2073" s="4">
        <v>35423.98055555556</v>
      </c>
      <c r="D2073" s="5">
        <v>1901520.0</v>
      </c>
    </row>
    <row r="2074">
      <c r="A2074" s="2" t="s">
        <v>6045</v>
      </c>
      <c r="B2074" s="3"/>
      <c r="C2074" s="4">
        <v>35423.98055555556</v>
      </c>
      <c r="D2074" s="5">
        <v>989611.0</v>
      </c>
    </row>
    <row r="2075">
      <c r="A2075" s="2" t="s">
        <v>6046</v>
      </c>
      <c r="B2075" s="3"/>
      <c r="C2075" s="4">
        <v>35423.98055555556</v>
      </c>
      <c r="D2075" s="5">
        <v>1483044.0</v>
      </c>
    </row>
    <row r="2076">
      <c r="A2076" s="2" t="s">
        <v>6047</v>
      </c>
      <c r="B2076" s="3"/>
      <c r="C2076" s="4">
        <v>35423.98055555556</v>
      </c>
      <c r="D2076" s="5">
        <v>1398703.0</v>
      </c>
    </row>
    <row r="2077">
      <c r="A2077" s="2" t="s">
        <v>6048</v>
      </c>
      <c r="B2077" s="3"/>
      <c r="C2077" s="4">
        <v>35423.98055555556</v>
      </c>
      <c r="D2077" s="5">
        <v>897107.0</v>
      </c>
    </row>
    <row r="2078">
      <c r="A2078" s="2" t="s">
        <v>6049</v>
      </c>
      <c r="B2078" s="3"/>
      <c r="C2078" s="4">
        <v>35423.98055555556</v>
      </c>
      <c r="D2078" s="5">
        <v>892856.0</v>
      </c>
    </row>
    <row r="2079">
      <c r="A2079" s="2" t="s">
        <v>6050</v>
      </c>
      <c r="B2079" s="3"/>
      <c r="C2079" s="4">
        <v>35423.98055555556</v>
      </c>
      <c r="D2079" s="5">
        <v>2593266.0</v>
      </c>
    </row>
    <row r="2080">
      <c r="A2080" s="2" t="s">
        <v>6051</v>
      </c>
      <c r="B2080" s="3"/>
      <c r="C2080" s="4">
        <v>35423.98055555556</v>
      </c>
      <c r="D2080" s="5">
        <v>4844676.0</v>
      </c>
    </row>
    <row r="2081">
      <c r="A2081" s="2" t="s">
        <v>6052</v>
      </c>
      <c r="B2081" s="3"/>
      <c r="C2081" s="4">
        <v>35423.98055555556</v>
      </c>
      <c r="D2081" s="5">
        <v>2295668.0</v>
      </c>
    </row>
    <row r="2082">
      <c r="A2082" s="2" t="s">
        <v>6053</v>
      </c>
      <c r="B2082" s="3"/>
      <c r="C2082" s="4">
        <v>35423.98055555556</v>
      </c>
      <c r="D2082" s="5">
        <v>318421.0</v>
      </c>
    </row>
    <row r="2083">
      <c r="A2083" s="2" t="s">
        <v>6054</v>
      </c>
      <c r="B2083" s="3"/>
      <c r="C2083" s="4">
        <v>35423.98055555556</v>
      </c>
      <c r="D2083" s="5">
        <v>1361620.0</v>
      </c>
    </row>
    <row r="2084">
      <c r="A2084" s="2" t="s">
        <v>6055</v>
      </c>
      <c r="B2084" s="3"/>
      <c r="C2084" s="4">
        <v>35423.98055555556</v>
      </c>
      <c r="D2084" s="5">
        <v>1323647.0</v>
      </c>
    </row>
    <row r="2085">
      <c r="A2085" s="2" t="s">
        <v>6056</v>
      </c>
      <c r="B2085" s="3"/>
      <c r="C2085" s="4">
        <v>35423.98055555556</v>
      </c>
      <c r="D2085" s="5">
        <v>5399790.0</v>
      </c>
    </row>
    <row r="2086">
      <c r="A2086" s="2" t="s">
        <v>6057</v>
      </c>
      <c r="B2086" s="3"/>
      <c r="C2086" s="4">
        <v>35423.98055555556</v>
      </c>
      <c r="D2086" s="5">
        <v>4904100.0</v>
      </c>
    </row>
    <row r="2087">
      <c r="A2087" s="2" t="s">
        <v>6058</v>
      </c>
      <c r="B2087" s="3"/>
      <c r="C2087" s="4">
        <v>35423.98055555556</v>
      </c>
      <c r="D2087" s="5">
        <v>2830950.0</v>
      </c>
    </row>
    <row r="2088">
      <c r="A2088" s="2" t="s">
        <v>6059</v>
      </c>
      <c r="B2088" s="3"/>
      <c r="C2088" s="4">
        <v>35423.98055555556</v>
      </c>
      <c r="D2088" s="5">
        <v>3295878.0</v>
      </c>
    </row>
    <row r="2089">
      <c r="A2089" s="2" t="s">
        <v>6060</v>
      </c>
      <c r="B2089" s="3"/>
      <c r="C2089" s="4">
        <v>35423.98055555556</v>
      </c>
      <c r="D2089" s="5">
        <v>2190250.0</v>
      </c>
    </row>
    <row r="2090">
      <c r="A2090" s="2" t="s">
        <v>6061</v>
      </c>
      <c r="B2090" s="3"/>
      <c r="C2090" s="4">
        <v>35423.98055555556</v>
      </c>
      <c r="D2090" s="5">
        <v>2394995.0</v>
      </c>
    </row>
    <row r="2091">
      <c r="A2091" s="2" t="s">
        <v>6062</v>
      </c>
      <c r="B2091" s="3"/>
      <c r="C2091" s="4">
        <v>35423.98055555556</v>
      </c>
      <c r="D2091" s="5">
        <v>5719470.0</v>
      </c>
    </row>
    <row r="2092">
      <c r="A2092" s="2" t="s">
        <v>6063</v>
      </c>
      <c r="B2092" s="3"/>
      <c r="C2092" s="4">
        <v>35423.98055555556</v>
      </c>
      <c r="D2092" s="5">
        <v>3072808.0</v>
      </c>
    </row>
    <row r="2093">
      <c r="A2093" s="2" t="s">
        <v>6064</v>
      </c>
      <c r="B2093" s="3"/>
      <c r="C2093" s="4">
        <v>35423.98055555556</v>
      </c>
      <c r="D2093" s="5">
        <v>853583.0</v>
      </c>
    </row>
    <row r="2094">
      <c r="A2094" s="2" t="s">
        <v>6065</v>
      </c>
      <c r="B2094" s="3"/>
      <c r="C2094" s="4">
        <v>35423.98055555556</v>
      </c>
      <c r="D2094" s="5">
        <v>789070.0</v>
      </c>
    </row>
    <row r="2095">
      <c r="A2095" s="2" t="s">
        <v>6066</v>
      </c>
      <c r="B2095" s="3"/>
      <c r="C2095" s="4">
        <v>35423.98055555556</v>
      </c>
      <c r="D2095" s="5">
        <v>2132001.0</v>
      </c>
    </row>
    <row r="2096">
      <c r="A2096" s="2" t="s">
        <v>6067</v>
      </c>
      <c r="B2096" s="3"/>
      <c r="C2096" s="4">
        <v>35423.98055555556</v>
      </c>
      <c r="D2096" s="5">
        <v>2133084.0</v>
      </c>
    </row>
    <row r="2097">
      <c r="A2097" s="2" t="s">
        <v>6068</v>
      </c>
      <c r="B2097" s="3"/>
      <c r="C2097" s="4">
        <v>35423.98055555556</v>
      </c>
      <c r="D2097" s="5">
        <v>2113895.0</v>
      </c>
    </row>
    <row r="2098">
      <c r="A2098" s="2" t="s">
        <v>6069</v>
      </c>
      <c r="B2098" s="3"/>
      <c r="C2098" s="4">
        <v>35423.98055555556</v>
      </c>
      <c r="D2098" s="5">
        <v>4956753.0</v>
      </c>
    </row>
    <row r="2099">
      <c r="A2099" s="2" t="s">
        <v>6070</v>
      </c>
      <c r="B2099" s="3"/>
      <c r="C2099" s="4">
        <v>35423.98055555556</v>
      </c>
      <c r="D2099" s="5">
        <v>4203265.0</v>
      </c>
    </row>
    <row r="2100">
      <c r="A2100" s="2" t="s">
        <v>6071</v>
      </c>
      <c r="B2100" s="3"/>
      <c r="C2100" s="4">
        <v>35423.98055555556</v>
      </c>
      <c r="D2100" s="5">
        <v>2838840.0</v>
      </c>
    </row>
    <row r="2101">
      <c r="A2101" s="2" t="s">
        <v>6072</v>
      </c>
      <c r="B2101" s="3"/>
      <c r="C2101" s="4">
        <v>35423.98055555556</v>
      </c>
      <c r="D2101" s="5">
        <v>2840196.0</v>
      </c>
    </row>
    <row r="2102">
      <c r="A2102" s="2" t="s">
        <v>6073</v>
      </c>
      <c r="B2102" s="3"/>
      <c r="C2102" s="4">
        <v>35423.98055555556</v>
      </c>
      <c r="D2102" s="5">
        <v>3789643.0</v>
      </c>
    </row>
    <row r="2103">
      <c r="A2103" s="2" t="s">
        <v>6074</v>
      </c>
      <c r="B2103" s="3"/>
      <c r="C2103" s="4">
        <v>35423.98055555556</v>
      </c>
      <c r="D2103" s="5">
        <v>3773102.0</v>
      </c>
    </row>
    <row r="2104">
      <c r="A2104" s="2" t="s">
        <v>6075</v>
      </c>
      <c r="B2104" s="3"/>
      <c r="C2104" s="4">
        <v>35423.98055555556</v>
      </c>
      <c r="D2104" s="5">
        <v>3603659.0</v>
      </c>
    </row>
    <row r="2105">
      <c r="A2105" s="2" t="s">
        <v>6076</v>
      </c>
      <c r="B2105" s="3"/>
      <c r="C2105" s="4">
        <v>35423.98055555556</v>
      </c>
      <c r="D2105" s="5">
        <v>3049552.0</v>
      </c>
    </row>
    <row r="2106">
      <c r="A2106" s="2" t="s">
        <v>6077</v>
      </c>
      <c r="B2106" s="3"/>
      <c r="C2106" s="4">
        <v>35423.98055555556</v>
      </c>
      <c r="D2106" s="5">
        <v>3663385.0</v>
      </c>
    </row>
    <row r="2107">
      <c r="A2107" s="2" t="s">
        <v>6078</v>
      </c>
      <c r="B2107" s="3"/>
      <c r="C2107" s="4">
        <v>35423.98055555556</v>
      </c>
      <c r="D2107" s="5">
        <v>3663854.0</v>
      </c>
    </row>
    <row r="2108">
      <c r="A2108" s="2" t="s">
        <v>6079</v>
      </c>
      <c r="B2108" s="3"/>
      <c r="C2108" s="4">
        <v>35423.98055555556</v>
      </c>
      <c r="D2108" s="5">
        <v>3664140.0</v>
      </c>
    </row>
    <row r="2109">
      <c r="A2109" s="2" t="s">
        <v>6080</v>
      </c>
      <c r="B2109" s="3"/>
      <c r="C2109" s="4">
        <v>35423.98055555556</v>
      </c>
      <c r="D2109" s="5">
        <v>2521254.0</v>
      </c>
    </row>
    <row r="2110">
      <c r="A2110" s="2" t="s">
        <v>6081</v>
      </c>
      <c r="B2110" s="3"/>
      <c r="C2110" s="4">
        <v>35423.98055555556</v>
      </c>
      <c r="D2110" s="5">
        <v>2521249.0</v>
      </c>
    </row>
    <row r="2111">
      <c r="A2111" s="2" t="s">
        <v>6082</v>
      </c>
      <c r="B2111" s="3"/>
      <c r="C2111" s="4">
        <v>35423.98055555556</v>
      </c>
      <c r="D2111" s="5">
        <v>2259096.0</v>
      </c>
    </row>
    <row r="2112">
      <c r="A2112" s="2" t="s">
        <v>6083</v>
      </c>
      <c r="B2112" s="3"/>
      <c r="C2112" s="4">
        <v>35423.98055555556</v>
      </c>
      <c r="D2112" s="5">
        <v>2259099.0</v>
      </c>
    </row>
    <row r="2113">
      <c r="A2113" s="2" t="s">
        <v>6084</v>
      </c>
      <c r="B2113" s="3"/>
      <c r="C2113" s="4">
        <v>35423.98055555556</v>
      </c>
      <c r="D2113" s="5">
        <v>4957506.0</v>
      </c>
    </row>
    <row r="2114">
      <c r="A2114" s="2" t="s">
        <v>6085</v>
      </c>
      <c r="B2114" s="3"/>
      <c r="C2114" s="4">
        <v>35423.98055555556</v>
      </c>
      <c r="D2114" s="5">
        <v>4197629.0</v>
      </c>
    </row>
    <row r="2115">
      <c r="A2115" s="2" t="s">
        <v>6086</v>
      </c>
      <c r="B2115" s="3"/>
      <c r="C2115" s="4">
        <v>35423.98055555556</v>
      </c>
      <c r="D2115" s="5">
        <v>5291074.0</v>
      </c>
    </row>
    <row r="2116">
      <c r="A2116" s="2" t="s">
        <v>6087</v>
      </c>
      <c r="B2116" s="3"/>
      <c r="C2116" s="4">
        <v>35423.98055555556</v>
      </c>
      <c r="D2116" s="5">
        <v>2985040.0</v>
      </c>
    </row>
    <row r="2117">
      <c r="A2117" s="2" t="s">
        <v>6088</v>
      </c>
      <c r="B2117" s="3"/>
      <c r="C2117" s="4">
        <v>35423.98055555556</v>
      </c>
      <c r="D2117" s="5">
        <v>2506698.0</v>
      </c>
    </row>
    <row r="2118">
      <c r="A2118" s="2" t="s">
        <v>6089</v>
      </c>
      <c r="B2118" s="3"/>
      <c r="C2118" s="4">
        <v>35423.98055555556</v>
      </c>
      <c r="D2118" s="5">
        <v>2520653.0</v>
      </c>
    </row>
    <row r="2119">
      <c r="A2119" s="2" t="s">
        <v>6090</v>
      </c>
      <c r="B2119" s="3"/>
      <c r="C2119" s="4">
        <v>35423.98055555556</v>
      </c>
      <c r="D2119" s="5">
        <v>2488007.0</v>
      </c>
    </row>
    <row r="2120">
      <c r="A2120" s="2" t="s">
        <v>6091</v>
      </c>
      <c r="B2120" s="3"/>
      <c r="C2120" s="4">
        <v>35423.98055555556</v>
      </c>
      <c r="D2120" s="5">
        <v>2106348.0</v>
      </c>
    </row>
    <row r="2121">
      <c r="A2121" s="2" t="s">
        <v>6092</v>
      </c>
      <c r="B2121" s="3"/>
      <c r="C2121" s="4">
        <v>35423.98055555556</v>
      </c>
      <c r="D2121" s="5">
        <v>2113875.0</v>
      </c>
    </row>
    <row r="2122">
      <c r="A2122" s="2" t="s">
        <v>6093</v>
      </c>
      <c r="B2122" s="3"/>
      <c r="C2122" s="4">
        <v>35423.98055555556</v>
      </c>
      <c r="D2122" s="5">
        <v>2096920.0</v>
      </c>
    </row>
    <row r="2123">
      <c r="A2123" s="2" t="s">
        <v>6094</v>
      </c>
      <c r="B2123" s="3"/>
      <c r="C2123" s="4">
        <v>35423.98055555556</v>
      </c>
      <c r="D2123" s="5">
        <v>2025651.0</v>
      </c>
    </row>
    <row r="2124">
      <c r="A2124" s="2" t="s">
        <v>6095</v>
      </c>
      <c r="B2124" s="3"/>
      <c r="C2124" s="4">
        <v>35423.98055555556</v>
      </c>
      <c r="D2124" s="5">
        <v>458482.0</v>
      </c>
    </row>
    <row r="2125">
      <c r="A2125" s="2" t="s">
        <v>6096</v>
      </c>
      <c r="B2125" s="3"/>
      <c r="C2125" s="4">
        <v>35423.98055555556</v>
      </c>
      <c r="D2125" s="5">
        <v>169086.0</v>
      </c>
    </row>
    <row r="2126">
      <c r="A2126" s="2" t="s">
        <v>6097</v>
      </c>
      <c r="B2126" s="3"/>
      <c r="C2126" s="4">
        <v>35423.98055555556</v>
      </c>
      <c r="D2126" s="5">
        <v>1732348.0</v>
      </c>
    </row>
    <row r="2127">
      <c r="A2127" s="2" t="s">
        <v>6098</v>
      </c>
      <c r="B2127" s="3"/>
      <c r="C2127" s="4">
        <v>35423.98055555556</v>
      </c>
      <c r="D2127" s="5">
        <v>3088716.0</v>
      </c>
    </row>
    <row r="2128">
      <c r="A2128" s="2" t="s">
        <v>6099</v>
      </c>
      <c r="B2128" s="3"/>
      <c r="C2128" s="4">
        <v>35423.98055555556</v>
      </c>
      <c r="D2128" s="5">
        <v>1146539.0</v>
      </c>
    </row>
    <row r="2129">
      <c r="A2129" s="2" t="s">
        <v>6100</v>
      </c>
      <c r="B2129" s="3"/>
      <c r="C2129" s="4">
        <v>35423.98055555556</v>
      </c>
      <c r="D2129" s="5">
        <v>683386.0</v>
      </c>
    </row>
    <row r="2130">
      <c r="A2130" s="2" t="s">
        <v>6101</v>
      </c>
      <c r="B2130" s="3"/>
      <c r="C2130" s="4">
        <v>35423.98055555556</v>
      </c>
      <c r="D2130" s="5">
        <v>1.1566112E7</v>
      </c>
    </row>
    <row r="2131">
      <c r="A2131" s="2" t="s">
        <v>6102</v>
      </c>
      <c r="B2131" s="3"/>
      <c r="C2131" s="4">
        <v>35423.98055555556</v>
      </c>
      <c r="D2131" s="5">
        <v>1.1566289E7</v>
      </c>
    </row>
    <row r="2132">
      <c r="A2132" s="2" t="s">
        <v>6103</v>
      </c>
      <c r="B2132" s="3"/>
      <c r="C2132" s="4">
        <v>35423.98055555556</v>
      </c>
      <c r="D2132" s="5">
        <v>1.2246056E7</v>
      </c>
    </row>
    <row r="2133">
      <c r="A2133" s="2" t="s">
        <v>6104</v>
      </c>
      <c r="B2133" s="3"/>
      <c r="C2133" s="4">
        <v>35423.98055555556</v>
      </c>
      <c r="D2133" s="5">
        <v>5885464.0</v>
      </c>
    </row>
    <row r="2134">
      <c r="A2134" s="2" t="s">
        <v>6105</v>
      </c>
      <c r="B2134" s="3"/>
      <c r="C2134" s="4">
        <v>35423.98055555556</v>
      </c>
      <c r="D2134" s="5">
        <v>5884756.0</v>
      </c>
    </row>
    <row r="2135">
      <c r="A2135" s="2" t="s">
        <v>6106</v>
      </c>
      <c r="B2135" s="3"/>
      <c r="C2135" s="4">
        <v>35423.98055555556</v>
      </c>
      <c r="D2135" s="5">
        <v>3985584.0</v>
      </c>
    </row>
    <row r="2136">
      <c r="A2136" s="2" t="s">
        <v>6107</v>
      </c>
      <c r="B2136" s="3"/>
      <c r="C2136" s="4">
        <v>35423.98055555556</v>
      </c>
      <c r="D2136" s="5">
        <v>1.5449279E7</v>
      </c>
    </row>
    <row r="2137">
      <c r="A2137" s="2" t="s">
        <v>6108</v>
      </c>
      <c r="B2137" s="3"/>
      <c r="C2137" s="4">
        <v>35423.98055555556</v>
      </c>
      <c r="D2137" s="5">
        <v>1.5449059E7</v>
      </c>
    </row>
    <row r="2138">
      <c r="A2138" s="2" t="s">
        <v>6109</v>
      </c>
      <c r="B2138" s="3"/>
      <c r="C2138" s="4">
        <v>35423.98055555556</v>
      </c>
      <c r="D2138" s="5">
        <v>2077813.0</v>
      </c>
    </row>
    <row r="2139">
      <c r="A2139" s="2" t="s">
        <v>6110</v>
      </c>
      <c r="B2139" s="3"/>
      <c r="C2139" s="4">
        <v>35423.98055555556</v>
      </c>
      <c r="D2139" s="5">
        <v>2783590.0</v>
      </c>
    </row>
    <row r="2140">
      <c r="A2140" s="2" t="s">
        <v>6111</v>
      </c>
      <c r="B2140" s="3"/>
      <c r="C2140" s="4">
        <v>35423.98055555556</v>
      </c>
      <c r="D2140" s="5">
        <v>2730511.0</v>
      </c>
    </row>
    <row r="2141">
      <c r="A2141" s="2" t="s">
        <v>6112</v>
      </c>
      <c r="B2141" s="3"/>
      <c r="C2141" s="4">
        <v>35423.98055555556</v>
      </c>
      <c r="D2141" s="5">
        <v>2783580.0</v>
      </c>
    </row>
    <row r="2142">
      <c r="A2142" s="2" t="s">
        <v>6113</v>
      </c>
      <c r="B2142" s="3"/>
      <c r="C2142" s="4">
        <v>35423.98055555556</v>
      </c>
      <c r="D2142" s="5">
        <v>2249365.0</v>
      </c>
    </row>
    <row r="2143">
      <c r="A2143" s="2" t="s">
        <v>6114</v>
      </c>
      <c r="B2143" s="3"/>
      <c r="C2143" s="4">
        <v>35423.98055555556</v>
      </c>
      <c r="D2143" s="5">
        <v>2253411.0</v>
      </c>
    </row>
    <row r="2144">
      <c r="A2144" s="2" t="s">
        <v>6115</v>
      </c>
      <c r="B2144" s="3"/>
      <c r="C2144" s="4">
        <v>35423.98055555556</v>
      </c>
      <c r="D2144" s="5">
        <v>869882.0</v>
      </c>
    </row>
    <row r="2145">
      <c r="A2145" s="2" t="s">
        <v>6116</v>
      </c>
      <c r="B2145" s="3"/>
      <c r="C2145" s="4">
        <v>35423.98055555556</v>
      </c>
      <c r="D2145" s="5">
        <v>2151185.0</v>
      </c>
    </row>
    <row r="2146">
      <c r="A2146" s="2" t="s">
        <v>6117</v>
      </c>
      <c r="B2146" s="3"/>
      <c r="C2146" s="4">
        <v>35423.98055555556</v>
      </c>
      <c r="D2146" s="5">
        <v>1849258.0</v>
      </c>
    </row>
    <row r="2147">
      <c r="A2147" s="2" t="s">
        <v>6118</v>
      </c>
      <c r="B2147" s="3"/>
      <c r="C2147" s="4">
        <v>35423.98055555556</v>
      </c>
      <c r="D2147" s="5">
        <v>2300719.0</v>
      </c>
    </row>
    <row r="2148">
      <c r="A2148" s="2" t="s">
        <v>6119</v>
      </c>
      <c r="B2148" s="3"/>
      <c r="C2148" s="4">
        <v>35423.98055555556</v>
      </c>
      <c r="D2148" s="5">
        <v>2300679.0</v>
      </c>
    </row>
    <row r="2149">
      <c r="A2149" s="2" t="s">
        <v>6120</v>
      </c>
      <c r="B2149" s="3"/>
      <c r="C2149" s="4">
        <v>35423.98055555556</v>
      </c>
      <c r="D2149" s="5">
        <v>2378361.0</v>
      </c>
    </row>
    <row r="2150">
      <c r="A2150" s="2" t="s">
        <v>6121</v>
      </c>
      <c r="B2150" s="3"/>
      <c r="C2150" s="4">
        <v>35423.98055555556</v>
      </c>
      <c r="D2150" s="5">
        <v>2378324.0</v>
      </c>
    </row>
    <row r="2151">
      <c r="A2151" s="2" t="s">
        <v>6122</v>
      </c>
      <c r="B2151" s="3"/>
      <c r="C2151" s="4">
        <v>35423.98055555556</v>
      </c>
      <c r="D2151" s="5">
        <v>2294093.0</v>
      </c>
    </row>
    <row r="2152">
      <c r="A2152" s="2" t="s">
        <v>6123</v>
      </c>
      <c r="B2152" s="3"/>
      <c r="C2152" s="4">
        <v>35423.98055555556</v>
      </c>
      <c r="D2152" s="5">
        <v>2294056.0</v>
      </c>
    </row>
    <row r="2153">
      <c r="A2153" s="2" t="s">
        <v>6124</v>
      </c>
      <c r="B2153" s="3"/>
      <c r="C2153" s="4">
        <v>35423.98055555556</v>
      </c>
      <c r="D2153" s="5">
        <v>3817040.0</v>
      </c>
    </row>
    <row r="2154">
      <c r="A2154" s="2" t="s">
        <v>6125</v>
      </c>
      <c r="B2154" s="3"/>
      <c r="C2154" s="4">
        <v>35423.98055555556</v>
      </c>
      <c r="D2154" s="5">
        <v>3817261.0</v>
      </c>
    </row>
    <row r="2155">
      <c r="A2155" s="2" t="s">
        <v>6126</v>
      </c>
      <c r="B2155" s="3"/>
      <c r="C2155" s="4">
        <v>35423.98055555556</v>
      </c>
      <c r="D2155" s="5">
        <v>5082053.0</v>
      </c>
    </row>
    <row r="2156">
      <c r="A2156" s="2" t="s">
        <v>6127</v>
      </c>
      <c r="B2156" s="3"/>
      <c r="C2156" s="4">
        <v>35423.98055555556</v>
      </c>
      <c r="D2156" s="5">
        <v>4134848.0</v>
      </c>
    </row>
    <row r="2157">
      <c r="A2157" s="2" t="s">
        <v>6128</v>
      </c>
      <c r="B2157" s="3"/>
      <c r="C2157" s="4">
        <v>35423.98055555556</v>
      </c>
      <c r="D2157" s="5">
        <v>1995746.0</v>
      </c>
    </row>
    <row r="2158">
      <c r="A2158" s="2" t="s">
        <v>6129</v>
      </c>
      <c r="B2158" s="3"/>
      <c r="C2158" s="4">
        <v>35423.98055555556</v>
      </c>
      <c r="D2158" s="5">
        <v>2501649.0</v>
      </c>
    </row>
    <row r="2159">
      <c r="A2159" s="2" t="s">
        <v>6130</v>
      </c>
      <c r="B2159" s="3"/>
      <c r="C2159" s="4">
        <v>35423.98055555556</v>
      </c>
      <c r="D2159" s="5">
        <v>2501577.0</v>
      </c>
    </row>
    <row r="2160">
      <c r="A2160" s="2" t="s">
        <v>6131</v>
      </c>
      <c r="B2160" s="3"/>
      <c r="C2160" s="4">
        <v>35423.98055555556</v>
      </c>
      <c r="D2160" s="5">
        <v>1853714.0</v>
      </c>
    </row>
    <row r="2161">
      <c r="A2161" s="2" t="s">
        <v>6132</v>
      </c>
      <c r="B2161" s="3"/>
      <c r="C2161" s="4">
        <v>35423.98055555556</v>
      </c>
      <c r="D2161" s="5">
        <v>6486743.0</v>
      </c>
    </row>
    <row r="2162">
      <c r="A2162" s="2" t="s">
        <v>6133</v>
      </c>
      <c r="B2162" s="3"/>
      <c r="C2162" s="4">
        <v>35423.98055555556</v>
      </c>
      <c r="D2162" s="5">
        <v>2516328.0</v>
      </c>
    </row>
    <row r="2163">
      <c r="A2163" s="2" t="s">
        <v>6134</v>
      </c>
      <c r="B2163" s="3"/>
      <c r="C2163" s="4">
        <v>35423.98055555556</v>
      </c>
      <c r="D2163" s="5">
        <v>2516315.0</v>
      </c>
    </row>
    <row r="2164">
      <c r="A2164" s="2" t="s">
        <v>6135</v>
      </c>
      <c r="B2164" s="3"/>
      <c r="C2164" s="4">
        <v>35423.98055555556</v>
      </c>
      <c r="D2164" s="5">
        <v>1971971.0</v>
      </c>
    </row>
    <row r="2165">
      <c r="A2165" s="2" t="s">
        <v>6136</v>
      </c>
      <c r="B2165" s="3"/>
      <c r="C2165" s="4">
        <v>35423.98055555556</v>
      </c>
      <c r="D2165" s="5">
        <v>1994090.0</v>
      </c>
    </row>
    <row r="2166">
      <c r="A2166" s="2" t="s">
        <v>6137</v>
      </c>
      <c r="B2166" s="3"/>
      <c r="C2166" s="4">
        <v>35423.98055555556</v>
      </c>
      <c r="D2166" s="5">
        <v>4339498.0</v>
      </c>
    </row>
    <row r="2167">
      <c r="A2167" s="2" t="s">
        <v>6138</v>
      </c>
      <c r="B2167" s="3"/>
      <c r="C2167" s="4">
        <v>35423.98055555556</v>
      </c>
      <c r="D2167" s="5">
        <v>295084.0</v>
      </c>
    </row>
    <row r="2168">
      <c r="A2168" s="2" t="s">
        <v>6139</v>
      </c>
      <c r="B2168" s="3"/>
      <c r="C2168" s="4">
        <v>35423.98055555556</v>
      </c>
      <c r="D2168" s="5">
        <v>1526979.0</v>
      </c>
    </row>
    <row r="2169">
      <c r="A2169" s="2" t="s">
        <v>6140</v>
      </c>
      <c r="B2169" s="3"/>
      <c r="C2169" s="4">
        <v>35423.98055555556</v>
      </c>
      <c r="D2169" s="5">
        <v>7364953.0</v>
      </c>
    </row>
    <row r="2170">
      <c r="A2170" s="2" t="s">
        <v>6141</v>
      </c>
      <c r="B2170" s="3"/>
      <c r="C2170" s="4">
        <v>35423.98055555556</v>
      </c>
      <c r="D2170" s="5">
        <v>2069178.0</v>
      </c>
    </row>
    <row r="2171">
      <c r="A2171" s="2" t="s">
        <v>6142</v>
      </c>
      <c r="B2171" s="3"/>
      <c r="C2171" s="4">
        <v>35423.98055555556</v>
      </c>
      <c r="D2171" s="5">
        <v>145338.0</v>
      </c>
    </row>
    <row r="2172">
      <c r="A2172" s="2" t="s">
        <v>6143</v>
      </c>
      <c r="B2172" s="3"/>
      <c r="C2172" s="4">
        <v>35423.98055555556</v>
      </c>
      <c r="D2172" s="5">
        <v>1910510.0</v>
      </c>
    </row>
    <row r="2173">
      <c r="A2173" s="2" t="s">
        <v>6144</v>
      </c>
      <c r="B2173" s="3"/>
      <c r="C2173" s="4">
        <v>35423.98055555556</v>
      </c>
      <c r="D2173" s="5">
        <v>2756024.0</v>
      </c>
    </row>
    <row r="2174">
      <c r="A2174" s="2" t="s">
        <v>6145</v>
      </c>
      <c r="B2174" s="3"/>
      <c r="C2174" s="4">
        <v>35423.98055555556</v>
      </c>
      <c r="D2174" s="5">
        <v>1034279.0</v>
      </c>
    </row>
    <row r="2175">
      <c r="A2175" s="2" t="s">
        <v>6146</v>
      </c>
      <c r="B2175" s="3"/>
      <c r="C2175" s="4">
        <v>35423.98055555556</v>
      </c>
      <c r="D2175" s="5">
        <v>2069717.0</v>
      </c>
    </row>
    <row r="2176">
      <c r="A2176" s="2" t="s">
        <v>6147</v>
      </c>
      <c r="B2176" s="3"/>
      <c r="C2176" s="4">
        <v>35423.98055555556</v>
      </c>
      <c r="D2176" s="5">
        <v>2050217.0</v>
      </c>
    </row>
    <row r="2177">
      <c r="A2177" s="2" t="s">
        <v>6148</v>
      </c>
      <c r="B2177" s="3"/>
      <c r="C2177" s="4">
        <v>35423.98055555556</v>
      </c>
      <c r="D2177" s="5">
        <v>2082749.0</v>
      </c>
    </row>
    <row r="2178">
      <c r="A2178" s="2" t="s">
        <v>6149</v>
      </c>
      <c r="B2178" s="3"/>
      <c r="C2178" s="4">
        <v>35423.98055555556</v>
      </c>
      <c r="D2178" s="5">
        <v>1747109.0</v>
      </c>
    </row>
    <row r="2179">
      <c r="A2179" s="2" t="s">
        <v>6150</v>
      </c>
      <c r="B2179" s="3"/>
      <c r="C2179" s="4">
        <v>35423.98055555556</v>
      </c>
      <c r="D2179" s="5">
        <v>1781983.0</v>
      </c>
    </row>
    <row r="2180">
      <c r="A2180" s="2" t="s">
        <v>6151</v>
      </c>
      <c r="B2180" s="3"/>
      <c r="C2180" s="4">
        <v>35423.98055555556</v>
      </c>
      <c r="D2180" s="5">
        <v>1263208.0</v>
      </c>
    </row>
    <row r="2181">
      <c r="A2181" s="2" t="s">
        <v>6152</v>
      </c>
      <c r="B2181" s="3"/>
      <c r="C2181" s="4">
        <v>35423.98055555556</v>
      </c>
      <c r="D2181" s="5">
        <v>1312881.0</v>
      </c>
    </row>
    <row r="2182">
      <c r="A2182" s="2" t="s">
        <v>6153</v>
      </c>
      <c r="B2182" s="3"/>
      <c r="C2182" s="4">
        <v>35423.98055555556</v>
      </c>
      <c r="D2182" s="5">
        <v>1260406.0</v>
      </c>
    </row>
    <row r="2183">
      <c r="A2183" s="2" t="s">
        <v>6154</v>
      </c>
      <c r="B2183" s="3"/>
      <c r="C2183" s="4">
        <v>35423.98055555556</v>
      </c>
      <c r="D2183" s="5">
        <v>1260383.0</v>
      </c>
    </row>
    <row r="2184">
      <c r="A2184" s="2" t="s">
        <v>6155</v>
      </c>
      <c r="B2184" s="3"/>
      <c r="C2184" s="4">
        <v>35423.98055555556</v>
      </c>
      <c r="D2184" s="5">
        <v>1308907.0</v>
      </c>
    </row>
    <row r="2185">
      <c r="A2185" s="2" t="s">
        <v>6156</v>
      </c>
      <c r="B2185" s="3"/>
      <c r="C2185" s="4">
        <v>35423.98055555556</v>
      </c>
      <c r="D2185" s="5">
        <v>2231401.0</v>
      </c>
    </row>
    <row r="2186">
      <c r="A2186" s="2" t="s">
        <v>6157</v>
      </c>
      <c r="B2186" s="3"/>
      <c r="C2186" s="4">
        <v>35423.98055555556</v>
      </c>
      <c r="D2186" s="5">
        <v>2231462.0</v>
      </c>
    </row>
    <row r="2187">
      <c r="A2187" s="2" t="s">
        <v>6158</v>
      </c>
      <c r="B2187" s="3"/>
      <c r="C2187" s="4">
        <v>35423.98055555556</v>
      </c>
      <c r="D2187" s="5">
        <v>1900422.0</v>
      </c>
    </row>
    <row r="2188">
      <c r="A2188" s="2" t="s">
        <v>6159</v>
      </c>
      <c r="B2188" s="3"/>
      <c r="C2188" s="4">
        <v>35423.98055555556</v>
      </c>
      <c r="D2188" s="5">
        <v>1945625.0</v>
      </c>
    </row>
    <row r="2189">
      <c r="A2189" s="2" t="s">
        <v>6160</v>
      </c>
      <c r="B2189" s="3"/>
      <c r="C2189" s="4">
        <v>35423.98055555556</v>
      </c>
      <c r="D2189" s="5">
        <v>1900416.0</v>
      </c>
    </row>
    <row r="2190">
      <c r="A2190" s="2" t="s">
        <v>6161</v>
      </c>
      <c r="B2190" s="3"/>
      <c r="C2190" s="4">
        <v>35423.98055555556</v>
      </c>
      <c r="D2190" s="5">
        <v>1820312.0</v>
      </c>
    </row>
    <row r="2191">
      <c r="A2191" s="2" t="s">
        <v>6162</v>
      </c>
      <c r="B2191" s="3"/>
      <c r="C2191" s="4">
        <v>35423.98055555556</v>
      </c>
      <c r="D2191" s="5">
        <v>1580786.0</v>
      </c>
    </row>
    <row r="2192">
      <c r="A2192" s="2" t="s">
        <v>6163</v>
      </c>
      <c r="B2192" s="3"/>
      <c r="C2192" s="4">
        <v>35423.98055555556</v>
      </c>
      <c r="D2192" s="5">
        <v>3065543.0</v>
      </c>
    </row>
    <row r="2193">
      <c r="A2193" s="2" t="s">
        <v>6164</v>
      </c>
      <c r="B2193" s="3"/>
      <c r="C2193" s="4">
        <v>35423.98055555556</v>
      </c>
      <c r="D2193" s="5">
        <v>3977621.0</v>
      </c>
    </row>
    <row r="2194">
      <c r="A2194" s="2" t="s">
        <v>6165</v>
      </c>
      <c r="B2194" s="3"/>
      <c r="C2194" s="4">
        <v>35423.98055555556</v>
      </c>
      <c r="D2194" s="5">
        <v>3977748.0</v>
      </c>
    </row>
    <row r="2195">
      <c r="A2195" s="2" t="s">
        <v>6166</v>
      </c>
      <c r="B2195" s="3"/>
      <c r="C2195" s="4">
        <v>35423.98055555556</v>
      </c>
      <c r="D2195" s="5">
        <v>3710911.0</v>
      </c>
    </row>
    <row r="2196">
      <c r="A2196" s="2" t="s">
        <v>6167</v>
      </c>
      <c r="B2196" s="3"/>
      <c r="C2196" s="4">
        <v>35423.98055555556</v>
      </c>
      <c r="D2196" s="5">
        <v>2678654.0</v>
      </c>
    </row>
    <row r="2197">
      <c r="A2197" s="2" t="s">
        <v>6168</v>
      </c>
      <c r="B2197" s="3"/>
      <c r="C2197" s="4">
        <v>35423.98055555556</v>
      </c>
      <c r="D2197" s="5">
        <v>2678525.0</v>
      </c>
    </row>
    <row r="2198">
      <c r="A2198" s="2" t="s">
        <v>6169</v>
      </c>
      <c r="B2198" s="3"/>
      <c r="C2198" s="4">
        <v>35423.98055555556</v>
      </c>
      <c r="D2198" s="5">
        <v>2369721.0</v>
      </c>
    </row>
    <row r="2199">
      <c r="A2199" s="2" t="s">
        <v>6170</v>
      </c>
      <c r="B2199" s="3"/>
      <c r="C2199" s="4">
        <v>35423.98055555556</v>
      </c>
      <c r="D2199" s="5">
        <v>3817906.0</v>
      </c>
    </row>
    <row r="2200">
      <c r="A2200" s="2" t="s">
        <v>6171</v>
      </c>
      <c r="B2200" s="3"/>
      <c r="C2200" s="4">
        <v>35423.98055555556</v>
      </c>
      <c r="D2200" s="5">
        <v>2172973.0</v>
      </c>
    </row>
    <row r="2201">
      <c r="A2201" s="2" t="s">
        <v>6172</v>
      </c>
      <c r="B2201" s="3"/>
      <c r="C2201" s="4">
        <v>35423.98055555556</v>
      </c>
      <c r="D2201" s="5">
        <v>2180321.0</v>
      </c>
    </row>
    <row r="2202">
      <c r="A2202" s="2" t="s">
        <v>6173</v>
      </c>
      <c r="B2202" s="3"/>
      <c r="C2202" s="4">
        <v>35423.98055555556</v>
      </c>
      <c r="D2202" s="5">
        <v>3385835.0</v>
      </c>
    </row>
    <row r="2203">
      <c r="A2203" s="2" t="s">
        <v>6174</v>
      </c>
      <c r="B2203" s="3"/>
      <c r="C2203" s="4">
        <v>35423.98055555556</v>
      </c>
      <c r="D2203" s="5">
        <v>3398649.0</v>
      </c>
    </row>
    <row r="2204">
      <c r="A2204" s="2" t="s">
        <v>6175</v>
      </c>
      <c r="B2204" s="3"/>
      <c r="C2204" s="4">
        <v>35423.98055555556</v>
      </c>
      <c r="D2204" s="5">
        <v>3177497.0</v>
      </c>
    </row>
    <row r="2205">
      <c r="A2205" s="2" t="s">
        <v>6176</v>
      </c>
      <c r="B2205" s="3"/>
      <c r="C2205" s="4">
        <v>35423.98055555556</v>
      </c>
      <c r="D2205" s="5">
        <v>3178824.0</v>
      </c>
    </row>
    <row r="2206">
      <c r="A2206" s="2" t="s">
        <v>6177</v>
      </c>
      <c r="B2206" s="3"/>
      <c r="C2206" s="4">
        <v>35423.98055555556</v>
      </c>
      <c r="D2206" s="5">
        <v>3178786.0</v>
      </c>
    </row>
    <row r="2207">
      <c r="A2207" s="2" t="s">
        <v>6178</v>
      </c>
      <c r="B2207" s="3"/>
      <c r="C2207" s="4">
        <v>35423.98055555556</v>
      </c>
      <c r="D2207" s="5">
        <v>4843755.0</v>
      </c>
    </row>
    <row r="2208">
      <c r="A2208" s="2" t="s">
        <v>6179</v>
      </c>
      <c r="B2208" s="3"/>
      <c r="C2208" s="4">
        <v>35423.98055555556</v>
      </c>
      <c r="D2208" s="5">
        <v>299770.0</v>
      </c>
    </row>
    <row r="2209">
      <c r="A2209" s="2" t="s">
        <v>6180</v>
      </c>
      <c r="B2209" s="3"/>
      <c r="C2209" s="4">
        <v>35423.98055555556</v>
      </c>
      <c r="D2209" s="5">
        <v>306453.0</v>
      </c>
    </row>
    <row r="2210">
      <c r="A2210" s="2" t="s">
        <v>6181</v>
      </c>
      <c r="B2210" s="3"/>
      <c r="C2210" s="4">
        <v>35423.98055555556</v>
      </c>
      <c r="D2210" s="5">
        <v>4484815.0</v>
      </c>
    </row>
    <row r="2211">
      <c r="A2211" s="2" t="s">
        <v>6182</v>
      </c>
      <c r="B2211" s="3"/>
      <c r="C2211" s="4">
        <v>35423.98055555556</v>
      </c>
      <c r="D2211" s="5">
        <v>3645480.0</v>
      </c>
    </row>
    <row r="2212">
      <c r="A2212" s="2" t="s">
        <v>6183</v>
      </c>
      <c r="B2212" s="3"/>
      <c r="C2212" s="4">
        <v>35423.98055555556</v>
      </c>
      <c r="D2212" s="5">
        <v>1898739.0</v>
      </c>
    </row>
    <row r="2213">
      <c r="A2213" s="2" t="s">
        <v>6184</v>
      </c>
      <c r="B2213" s="3"/>
      <c r="C2213" s="4">
        <v>35423.98055555556</v>
      </c>
      <c r="D2213" s="5">
        <v>1898697.0</v>
      </c>
    </row>
    <row r="2214">
      <c r="A2214" s="2" t="s">
        <v>6185</v>
      </c>
      <c r="B2214" s="3"/>
      <c r="C2214" s="4">
        <v>35423.98055555556</v>
      </c>
      <c r="D2214" s="5">
        <v>4122226.0</v>
      </c>
    </row>
    <row r="2215">
      <c r="A2215" s="2" t="s">
        <v>6186</v>
      </c>
      <c r="B2215" s="3"/>
      <c r="C2215" s="4">
        <v>35423.98055555556</v>
      </c>
      <c r="D2215" s="5">
        <v>3595185.0</v>
      </c>
    </row>
    <row r="2216">
      <c r="A2216" s="2" t="s">
        <v>6187</v>
      </c>
      <c r="B2216" s="3"/>
      <c r="C2216" s="4">
        <v>35423.98055555556</v>
      </c>
      <c r="D2216" s="5">
        <v>190767.0</v>
      </c>
    </row>
    <row r="2217">
      <c r="A2217" s="2" t="s">
        <v>6188</v>
      </c>
      <c r="B2217" s="3"/>
      <c r="C2217" s="4">
        <v>35423.98055555556</v>
      </c>
      <c r="D2217" s="5">
        <v>6008268.0</v>
      </c>
    </row>
    <row r="2218">
      <c r="A2218" s="2" t="s">
        <v>6189</v>
      </c>
      <c r="B2218" s="3"/>
      <c r="C2218" s="4">
        <v>35423.98055555556</v>
      </c>
      <c r="D2218" s="5">
        <v>6008192.0</v>
      </c>
    </row>
    <row r="2219">
      <c r="A2219" s="2" t="s">
        <v>6190</v>
      </c>
      <c r="B2219" s="3"/>
      <c r="C2219" s="4">
        <v>35423.98055555556</v>
      </c>
      <c r="D2219" s="5">
        <v>2225560.0</v>
      </c>
    </row>
    <row r="2220">
      <c r="A2220" s="2" t="s">
        <v>6191</v>
      </c>
      <c r="B2220" s="3"/>
      <c r="C2220" s="4">
        <v>35423.98055555556</v>
      </c>
      <c r="D2220" s="5">
        <v>1941843.0</v>
      </c>
    </row>
    <row r="2221">
      <c r="A2221" s="2" t="s">
        <v>6192</v>
      </c>
      <c r="B2221" s="3"/>
      <c r="C2221" s="4">
        <v>35423.98055555556</v>
      </c>
      <c r="D2221" s="5">
        <v>1735044.0</v>
      </c>
    </row>
    <row r="2222">
      <c r="A2222" s="2" t="s">
        <v>6193</v>
      </c>
      <c r="B2222" s="3"/>
      <c r="C2222" s="4">
        <v>35423.98055555556</v>
      </c>
      <c r="D2222" s="5">
        <v>2315624.0</v>
      </c>
    </row>
    <row r="2223">
      <c r="A2223" s="2" t="s">
        <v>6194</v>
      </c>
      <c r="B2223" s="3"/>
      <c r="C2223" s="4">
        <v>35423.98055555556</v>
      </c>
      <c r="D2223" s="5">
        <v>2221680.0</v>
      </c>
    </row>
    <row r="2224">
      <c r="A2224" s="2" t="s">
        <v>6195</v>
      </c>
      <c r="B2224" s="3"/>
      <c r="C2224" s="4">
        <v>35423.98055555556</v>
      </c>
      <c r="D2224" s="5">
        <v>2221034.0</v>
      </c>
    </row>
    <row r="2225">
      <c r="A2225" s="2" t="s">
        <v>6196</v>
      </c>
      <c r="B2225" s="3"/>
      <c r="C2225" s="4">
        <v>35423.98055555556</v>
      </c>
      <c r="D2225" s="5">
        <v>2186520.0</v>
      </c>
    </row>
    <row r="2226">
      <c r="A2226" s="2" t="s">
        <v>6197</v>
      </c>
      <c r="B2226" s="3"/>
      <c r="C2226" s="4">
        <v>35423.98055555556</v>
      </c>
      <c r="D2226" s="5">
        <v>2037126.0</v>
      </c>
    </row>
    <row r="2227">
      <c r="A2227" s="2" t="s">
        <v>6198</v>
      </c>
      <c r="B2227" s="3"/>
      <c r="C2227" s="4">
        <v>35423.98055555556</v>
      </c>
      <c r="D2227" s="5">
        <v>1414108.0</v>
      </c>
    </row>
    <row r="2228">
      <c r="A2228" s="2" t="s">
        <v>6199</v>
      </c>
      <c r="B2228" s="3"/>
      <c r="C2228" s="4">
        <v>35423.98055555556</v>
      </c>
      <c r="D2228" s="5">
        <v>1680299.0</v>
      </c>
    </row>
    <row r="2229">
      <c r="A2229" s="2" t="s">
        <v>6200</v>
      </c>
      <c r="B2229" s="3"/>
      <c r="C2229" s="4">
        <v>35423.98055555556</v>
      </c>
      <c r="D2229" s="5">
        <v>1682837.0</v>
      </c>
    </row>
    <row r="2230">
      <c r="A2230" s="2" t="s">
        <v>6201</v>
      </c>
      <c r="B2230" s="3"/>
      <c r="C2230" s="4">
        <v>35423.98055555556</v>
      </c>
      <c r="D2230" s="5">
        <v>308620.0</v>
      </c>
    </row>
    <row r="2231">
      <c r="A2231" s="2" t="s">
        <v>6202</v>
      </c>
      <c r="B2231" s="3"/>
      <c r="C2231" s="4">
        <v>35423.98055555556</v>
      </c>
      <c r="D2231" s="5">
        <v>4765214.0</v>
      </c>
    </row>
    <row r="2232">
      <c r="A2232" s="2" t="s">
        <v>6203</v>
      </c>
      <c r="B2232" s="3"/>
      <c r="C2232" s="4">
        <v>35423.98055555556</v>
      </c>
      <c r="D2232" s="5">
        <v>3040597.0</v>
      </c>
    </row>
    <row r="2233">
      <c r="A2233" s="2" t="s">
        <v>6204</v>
      </c>
      <c r="B2233" s="3"/>
      <c r="C2233" s="4">
        <v>35423.98055555556</v>
      </c>
      <c r="D2233" s="5">
        <v>3124750.0</v>
      </c>
    </row>
    <row r="2234">
      <c r="A2234" s="2" t="s">
        <v>6205</v>
      </c>
      <c r="B2234" s="3"/>
      <c r="C2234" s="4">
        <v>35423.98055555556</v>
      </c>
      <c r="D2234" s="5">
        <v>1840384.0</v>
      </c>
    </row>
    <row r="2235">
      <c r="A2235" s="2" t="s">
        <v>6206</v>
      </c>
      <c r="B2235" s="3"/>
      <c r="C2235" s="4">
        <v>35423.98055555556</v>
      </c>
      <c r="D2235" s="5">
        <v>2652359.0</v>
      </c>
    </row>
    <row r="2236">
      <c r="A2236" s="2" t="s">
        <v>6207</v>
      </c>
      <c r="B2236" s="3"/>
      <c r="C2236" s="4">
        <v>35423.98055555556</v>
      </c>
      <c r="D2236" s="5">
        <v>2651400.0</v>
      </c>
    </row>
    <row r="2237">
      <c r="A2237" s="2" t="s">
        <v>6208</v>
      </c>
      <c r="B2237" s="3"/>
      <c r="C2237" s="4">
        <v>35423.98055555556</v>
      </c>
      <c r="D2237" s="5">
        <v>3814715.0</v>
      </c>
    </row>
    <row r="2238">
      <c r="A2238" s="2" t="s">
        <v>6209</v>
      </c>
      <c r="B2238" s="3"/>
      <c r="C2238" s="4">
        <v>35423.98055555556</v>
      </c>
      <c r="D2238" s="5">
        <v>141983.0</v>
      </c>
    </row>
    <row r="2239">
      <c r="A2239" s="2" t="s">
        <v>6210</v>
      </c>
      <c r="B2239" s="3"/>
      <c r="C2239" s="4">
        <v>35423.98055555556</v>
      </c>
      <c r="D2239" s="5">
        <v>4577815.0</v>
      </c>
    </row>
    <row r="2240">
      <c r="A2240" s="2" t="s">
        <v>6211</v>
      </c>
      <c r="B2240" s="3"/>
      <c r="C2240" s="4">
        <v>35423.98055555556</v>
      </c>
      <c r="D2240" s="5">
        <v>2598213.0</v>
      </c>
    </row>
    <row r="2241">
      <c r="A2241" s="2" t="s">
        <v>6212</v>
      </c>
      <c r="B2241" s="3"/>
      <c r="C2241" s="4">
        <v>35423.98055555556</v>
      </c>
      <c r="D2241" s="5">
        <v>4793481.0</v>
      </c>
    </row>
    <row r="2242">
      <c r="A2242" s="2" t="s">
        <v>6213</v>
      </c>
      <c r="B2242" s="3"/>
      <c r="C2242" s="4">
        <v>35423.98055555556</v>
      </c>
      <c r="D2242" s="5">
        <v>2209102.0</v>
      </c>
    </row>
    <row r="2243">
      <c r="A2243" s="2" t="s">
        <v>6214</v>
      </c>
      <c r="B2243" s="3"/>
      <c r="C2243" s="4">
        <v>35423.98055555556</v>
      </c>
      <c r="D2243" s="5">
        <v>3930329.0</v>
      </c>
    </row>
    <row r="2244">
      <c r="A2244" s="2" t="s">
        <v>6215</v>
      </c>
      <c r="B2244" s="3"/>
      <c r="C2244" s="4">
        <v>35423.98055555556</v>
      </c>
      <c r="D2244" s="5">
        <v>5603976.0</v>
      </c>
    </row>
    <row r="2245">
      <c r="A2245" s="2" t="s">
        <v>6216</v>
      </c>
      <c r="B2245" s="3"/>
      <c r="C2245" s="4">
        <v>35423.98055555556</v>
      </c>
      <c r="D2245" s="5">
        <v>5550316.0</v>
      </c>
    </row>
    <row r="2246">
      <c r="A2246" s="2" t="s">
        <v>6217</v>
      </c>
      <c r="B2246" s="3"/>
      <c r="C2246" s="4">
        <v>35423.98055555556</v>
      </c>
      <c r="D2246" s="5">
        <v>2167074.0</v>
      </c>
    </row>
    <row r="2247">
      <c r="A2247" s="2" t="s">
        <v>6218</v>
      </c>
      <c r="B2247" s="3"/>
      <c r="C2247" s="4">
        <v>35423.98055555556</v>
      </c>
      <c r="D2247" s="5">
        <v>1701224.0</v>
      </c>
    </row>
    <row r="2248">
      <c r="A2248" s="2" t="s">
        <v>6219</v>
      </c>
      <c r="B2248" s="3"/>
      <c r="C2248" s="4">
        <v>35423.98055555556</v>
      </c>
      <c r="D2248" s="5">
        <v>2675873.0</v>
      </c>
    </row>
    <row r="2249">
      <c r="A2249" s="2" t="s">
        <v>6220</v>
      </c>
      <c r="B2249" s="3"/>
      <c r="C2249" s="4">
        <v>35423.98055555556</v>
      </c>
      <c r="D2249" s="5">
        <v>2533392.0</v>
      </c>
    </row>
    <row r="2250">
      <c r="A2250" s="2" t="s">
        <v>6221</v>
      </c>
      <c r="B2250" s="3"/>
      <c r="C2250" s="4">
        <v>35423.98055555556</v>
      </c>
      <c r="D2250" s="5">
        <v>6239373.0</v>
      </c>
    </row>
    <row r="2251">
      <c r="A2251" s="2" t="s">
        <v>6222</v>
      </c>
      <c r="B2251" s="3"/>
      <c r="C2251" s="4">
        <v>35423.98055555556</v>
      </c>
      <c r="D2251" s="5">
        <v>2727672.0</v>
      </c>
    </row>
    <row r="2252">
      <c r="A2252" s="2" t="s">
        <v>6223</v>
      </c>
      <c r="B2252" s="3"/>
      <c r="C2252" s="4">
        <v>35423.98055555556</v>
      </c>
      <c r="D2252" s="5">
        <v>2673909.0</v>
      </c>
    </row>
    <row r="2253">
      <c r="A2253" s="2" t="s">
        <v>6224</v>
      </c>
      <c r="B2253" s="3"/>
      <c r="C2253" s="4">
        <v>35423.98055555556</v>
      </c>
      <c r="D2253" s="5">
        <v>4853266.0</v>
      </c>
    </row>
    <row r="2254">
      <c r="A2254" s="2" t="s">
        <v>6225</v>
      </c>
      <c r="B2254" s="3"/>
      <c r="C2254" s="4">
        <v>35423.98055555556</v>
      </c>
      <c r="D2254" s="5">
        <v>2787289.0</v>
      </c>
    </row>
    <row r="2255">
      <c r="A2255" s="2" t="s">
        <v>6226</v>
      </c>
      <c r="B2255" s="3"/>
      <c r="C2255" s="4">
        <v>35423.98055555556</v>
      </c>
      <c r="D2255" s="5">
        <v>2773341.0</v>
      </c>
    </row>
    <row r="2256">
      <c r="A2256" s="2" t="s">
        <v>6227</v>
      </c>
      <c r="B2256" s="3"/>
      <c r="C2256" s="4">
        <v>35423.98055555556</v>
      </c>
      <c r="D2256" s="5">
        <v>2787311.0</v>
      </c>
    </row>
    <row r="2257">
      <c r="A2257" s="2" t="s">
        <v>6228</v>
      </c>
      <c r="B2257" s="3"/>
      <c r="C2257" s="4">
        <v>35423.98055555556</v>
      </c>
      <c r="D2257" s="5">
        <v>3284928.0</v>
      </c>
    </row>
    <row r="2258">
      <c r="A2258" s="2" t="s">
        <v>6229</v>
      </c>
      <c r="B2258" s="3"/>
      <c r="C2258" s="4">
        <v>35423.98055555556</v>
      </c>
      <c r="D2258" s="5">
        <v>3873233.0</v>
      </c>
    </row>
    <row r="2259">
      <c r="A2259" s="2" t="s">
        <v>6230</v>
      </c>
      <c r="B2259" s="3"/>
      <c r="C2259" s="4">
        <v>35423.98055555556</v>
      </c>
      <c r="D2259" s="5">
        <v>3845227.0</v>
      </c>
    </row>
    <row r="2260">
      <c r="A2260" s="2" t="s">
        <v>6231</v>
      </c>
      <c r="B2260" s="3"/>
      <c r="C2260" s="4">
        <v>35423.98055555556</v>
      </c>
      <c r="D2260" s="5">
        <v>3840409.0</v>
      </c>
    </row>
    <row r="2261">
      <c r="A2261" s="2" t="s">
        <v>6232</v>
      </c>
      <c r="B2261" s="3"/>
      <c r="C2261" s="4">
        <v>35423.98055555556</v>
      </c>
      <c r="D2261" s="5">
        <v>650045.0</v>
      </c>
    </row>
    <row r="2262">
      <c r="A2262" s="2" t="s">
        <v>6233</v>
      </c>
      <c r="B2262" s="3"/>
      <c r="C2262" s="4">
        <v>35423.98055555556</v>
      </c>
      <c r="D2262" s="5">
        <v>9023390.0</v>
      </c>
    </row>
    <row r="2263">
      <c r="A2263" s="2" t="s">
        <v>6234</v>
      </c>
      <c r="B2263" s="3"/>
      <c r="C2263" s="4">
        <v>35423.98055555556</v>
      </c>
      <c r="D2263" s="5">
        <v>5152443.0</v>
      </c>
    </row>
    <row r="2264">
      <c r="A2264" s="2" t="s">
        <v>6235</v>
      </c>
      <c r="B2264" s="3"/>
      <c r="C2264" s="4">
        <v>35423.98055555556</v>
      </c>
      <c r="D2264" s="5">
        <v>5152512.0</v>
      </c>
    </row>
    <row r="2265">
      <c r="A2265" s="2" t="s">
        <v>6236</v>
      </c>
      <c r="B2265" s="3"/>
      <c r="C2265" s="4">
        <v>35423.98055555556</v>
      </c>
      <c r="D2265" s="5">
        <v>1908710.0</v>
      </c>
    </row>
    <row r="2266">
      <c r="A2266" s="2" t="s">
        <v>6237</v>
      </c>
      <c r="B2266" s="3"/>
      <c r="C2266" s="4">
        <v>35423.98055555556</v>
      </c>
      <c r="D2266" s="5">
        <v>3433024.0</v>
      </c>
    </row>
    <row r="2267">
      <c r="A2267" s="2" t="s">
        <v>6238</v>
      </c>
      <c r="B2267" s="3"/>
      <c r="C2267" s="4">
        <v>35423.98055555556</v>
      </c>
      <c r="D2267" s="5">
        <v>3582616.0</v>
      </c>
    </row>
    <row r="2268">
      <c r="A2268" s="2" t="s">
        <v>6239</v>
      </c>
      <c r="B2268" s="3"/>
      <c r="C2268" s="4">
        <v>35423.98055555556</v>
      </c>
      <c r="D2268" s="5">
        <v>3272607.0</v>
      </c>
    </row>
    <row r="2269">
      <c r="A2269" s="2" t="s">
        <v>6240</v>
      </c>
      <c r="B2269" s="3"/>
      <c r="C2269" s="4">
        <v>35423.98055555556</v>
      </c>
      <c r="D2269" s="5">
        <v>2962705.0</v>
      </c>
    </row>
    <row r="2270">
      <c r="A2270" s="2" t="s">
        <v>6241</v>
      </c>
      <c r="B2270" s="3"/>
      <c r="C2270" s="4">
        <v>35423.98055555556</v>
      </c>
      <c r="D2270" s="5">
        <v>1621810.0</v>
      </c>
    </row>
    <row r="2271">
      <c r="A2271" s="2" t="s">
        <v>6242</v>
      </c>
      <c r="B2271" s="3"/>
      <c r="C2271" s="4">
        <v>35423.98055555556</v>
      </c>
      <c r="D2271" s="5">
        <v>7153982.0</v>
      </c>
    </row>
    <row r="2272">
      <c r="A2272" s="2" t="s">
        <v>6243</v>
      </c>
      <c r="B2272" s="3"/>
      <c r="C2272" s="4">
        <v>35423.98055555556</v>
      </c>
      <c r="D2272" s="5">
        <v>1.3039517E7</v>
      </c>
    </row>
    <row r="2273">
      <c r="A2273" s="2" t="s">
        <v>6244</v>
      </c>
      <c r="B2273" s="3"/>
      <c r="C2273" s="4">
        <v>35423.98055555556</v>
      </c>
      <c r="D2273" s="5">
        <v>1.3039469E7</v>
      </c>
    </row>
    <row r="2274">
      <c r="A2274" s="2" t="s">
        <v>6245</v>
      </c>
      <c r="B2274" s="3"/>
      <c r="C2274" s="4">
        <v>35423.98055555556</v>
      </c>
      <c r="D2274" s="5">
        <v>1497388.0</v>
      </c>
    </row>
    <row r="2275">
      <c r="A2275" s="2" t="s">
        <v>6246</v>
      </c>
      <c r="B2275" s="3"/>
      <c r="C2275" s="4">
        <v>35423.98055555556</v>
      </c>
      <c r="D2275" s="5">
        <v>3811261.0</v>
      </c>
    </row>
    <row r="2276">
      <c r="A2276" s="2" t="s">
        <v>6247</v>
      </c>
      <c r="B2276" s="3"/>
      <c r="C2276" s="4">
        <v>35423.98055555556</v>
      </c>
      <c r="D2276" s="5">
        <v>3814051.0</v>
      </c>
    </row>
    <row r="2277">
      <c r="A2277" s="2" t="s">
        <v>6248</v>
      </c>
      <c r="B2277" s="3"/>
      <c r="C2277" s="4">
        <v>35423.98055555556</v>
      </c>
      <c r="D2277" s="5">
        <v>3814816.0</v>
      </c>
    </row>
    <row r="2278">
      <c r="A2278" s="2" t="s">
        <v>6249</v>
      </c>
      <c r="B2278" s="3"/>
      <c r="C2278" s="4">
        <v>35423.98055555556</v>
      </c>
      <c r="D2278" s="5">
        <v>3770399.0</v>
      </c>
    </row>
    <row r="2279">
      <c r="A2279" s="2" t="s">
        <v>6250</v>
      </c>
      <c r="B2279" s="3"/>
      <c r="C2279" s="4">
        <v>35423.98055555556</v>
      </c>
      <c r="D2279" s="5">
        <v>3472026.0</v>
      </c>
    </row>
    <row r="2280">
      <c r="A2280" s="2" t="s">
        <v>6251</v>
      </c>
      <c r="B2280" s="3"/>
      <c r="C2280" s="4">
        <v>35423.98055555556</v>
      </c>
      <c r="D2280" s="5">
        <v>3889224.0</v>
      </c>
    </row>
    <row r="2281">
      <c r="A2281" s="2" t="s">
        <v>6252</v>
      </c>
      <c r="B2281" s="3"/>
      <c r="C2281" s="4">
        <v>35423.98055555556</v>
      </c>
      <c r="D2281" s="5">
        <v>1323855.0</v>
      </c>
    </row>
    <row r="2282">
      <c r="A2282" s="2" t="s">
        <v>6253</v>
      </c>
      <c r="B2282" s="3"/>
      <c r="C2282" s="4">
        <v>35423.98055555556</v>
      </c>
      <c r="D2282" s="5">
        <v>1131997.0</v>
      </c>
    </row>
    <row r="2283">
      <c r="A2283" s="2" t="s">
        <v>6254</v>
      </c>
      <c r="B2283" s="3"/>
      <c r="C2283" s="4">
        <v>35423.98055555556</v>
      </c>
      <c r="D2283" s="5">
        <v>2720128.0</v>
      </c>
    </row>
    <row r="2284">
      <c r="A2284" s="2" t="s">
        <v>6255</v>
      </c>
      <c r="B2284" s="3"/>
      <c r="C2284" s="4">
        <v>35423.98055555556</v>
      </c>
      <c r="D2284" s="5">
        <v>2717621.0</v>
      </c>
    </row>
    <row r="2285">
      <c r="A2285" s="2" t="s">
        <v>6256</v>
      </c>
      <c r="B2285" s="3"/>
      <c r="C2285" s="4">
        <v>35423.98055555556</v>
      </c>
      <c r="D2285" s="5">
        <v>2731027.0</v>
      </c>
    </row>
    <row r="2286">
      <c r="A2286" s="2" t="s">
        <v>6257</v>
      </c>
      <c r="B2286" s="3"/>
      <c r="C2286" s="4">
        <v>35423.98055555556</v>
      </c>
      <c r="D2286" s="5">
        <v>2728525.0</v>
      </c>
    </row>
    <row r="2287">
      <c r="A2287" s="2" t="s">
        <v>6258</v>
      </c>
      <c r="B2287" s="3"/>
      <c r="C2287" s="4">
        <v>35423.98055555556</v>
      </c>
      <c r="D2287" s="5">
        <v>2720121.0</v>
      </c>
    </row>
    <row r="2288">
      <c r="A2288" s="2" t="s">
        <v>6259</v>
      </c>
      <c r="B2288" s="3"/>
      <c r="C2288" s="4">
        <v>35423.98055555556</v>
      </c>
      <c r="D2288" s="5">
        <v>2717615.0</v>
      </c>
    </row>
    <row r="2289">
      <c r="A2289" s="2" t="s">
        <v>6260</v>
      </c>
      <c r="B2289" s="3"/>
      <c r="C2289" s="4">
        <v>35423.98055555556</v>
      </c>
      <c r="D2289" s="5">
        <v>2260441.0</v>
      </c>
    </row>
    <row r="2290">
      <c r="A2290" s="2" t="s">
        <v>6261</v>
      </c>
      <c r="B2290" s="3"/>
      <c r="C2290" s="4">
        <v>35423.98055555556</v>
      </c>
      <c r="D2290" s="5">
        <v>2262625.0</v>
      </c>
    </row>
    <row r="2291">
      <c r="A2291" s="2" t="s">
        <v>6262</v>
      </c>
      <c r="B2291" s="3"/>
      <c r="C2291" s="4">
        <v>35423.98055555556</v>
      </c>
      <c r="D2291" s="5">
        <v>6241929.0</v>
      </c>
    </row>
    <row r="2292">
      <c r="A2292" s="2" t="s">
        <v>6263</v>
      </c>
      <c r="B2292" s="3"/>
      <c r="C2292" s="4">
        <v>35423.98055555556</v>
      </c>
      <c r="D2292" s="5">
        <v>4156276.0</v>
      </c>
    </row>
    <row r="2293">
      <c r="A2293" s="2" t="s">
        <v>6264</v>
      </c>
      <c r="B2293" s="3"/>
      <c r="C2293" s="4">
        <v>35423.98055555556</v>
      </c>
      <c r="D2293" s="5">
        <v>4155895.0</v>
      </c>
    </row>
    <row r="2294">
      <c r="A2294" s="2" t="s">
        <v>6265</v>
      </c>
      <c r="B2294" s="3"/>
      <c r="C2294" s="4">
        <v>35423.98055555556</v>
      </c>
      <c r="D2294" s="5">
        <v>2778686.0</v>
      </c>
    </row>
    <row r="2295">
      <c r="A2295" s="2" t="s">
        <v>6266</v>
      </c>
      <c r="B2295" s="3"/>
      <c r="C2295" s="4">
        <v>35423.98055555556</v>
      </c>
      <c r="D2295" s="5">
        <v>2397676.0</v>
      </c>
    </row>
    <row r="2296">
      <c r="A2296" s="2" t="s">
        <v>6267</v>
      </c>
      <c r="B2296" s="3"/>
      <c r="C2296" s="4">
        <v>35423.98055555556</v>
      </c>
      <c r="D2296" s="5">
        <v>2778607.0</v>
      </c>
    </row>
    <row r="2297">
      <c r="A2297" s="2" t="s">
        <v>6268</v>
      </c>
      <c r="B2297" s="3"/>
      <c r="C2297" s="4">
        <v>35423.98055555556</v>
      </c>
      <c r="D2297" s="5">
        <v>2816427.0</v>
      </c>
    </row>
    <row r="2298">
      <c r="A2298" s="2" t="s">
        <v>6269</v>
      </c>
      <c r="B2298" s="3"/>
      <c r="C2298" s="4">
        <v>35423.98055555556</v>
      </c>
      <c r="D2298" s="5">
        <v>2424597.0</v>
      </c>
    </row>
    <row r="2299">
      <c r="A2299" s="2" t="s">
        <v>6270</v>
      </c>
      <c r="B2299" s="3"/>
      <c r="C2299" s="4">
        <v>35423.98055555556</v>
      </c>
      <c r="D2299" s="5">
        <v>3267070.0</v>
      </c>
    </row>
    <row r="2300">
      <c r="A2300" s="2" t="s">
        <v>6271</v>
      </c>
      <c r="B2300" s="3"/>
      <c r="C2300" s="4">
        <v>35423.98055555556</v>
      </c>
      <c r="D2300" s="5">
        <v>3977028.0</v>
      </c>
    </row>
    <row r="2301">
      <c r="A2301" s="2" t="s">
        <v>6272</v>
      </c>
      <c r="B2301" s="3"/>
      <c r="C2301" s="4">
        <v>35423.98055555556</v>
      </c>
      <c r="D2301" s="5">
        <v>1650220.0</v>
      </c>
    </row>
    <row r="2302">
      <c r="A2302" s="2" t="s">
        <v>6273</v>
      </c>
      <c r="B2302" s="3"/>
      <c r="C2302" s="4">
        <v>35423.98055555556</v>
      </c>
      <c r="D2302" s="5">
        <v>3157399.0</v>
      </c>
    </row>
    <row r="2303">
      <c r="A2303" s="2" t="s">
        <v>6274</v>
      </c>
      <c r="B2303" s="3"/>
      <c r="C2303" s="4">
        <v>35423.98055555556</v>
      </c>
      <c r="D2303" s="5">
        <v>851533.0</v>
      </c>
    </row>
    <row r="2304">
      <c r="A2304" s="2" t="s">
        <v>6275</v>
      </c>
      <c r="B2304" s="3"/>
      <c r="C2304" s="4">
        <v>35423.98055555556</v>
      </c>
      <c r="D2304" s="5">
        <v>4460470.0</v>
      </c>
    </row>
    <row r="2305">
      <c r="A2305" s="2" t="s">
        <v>6276</v>
      </c>
      <c r="B2305" s="3"/>
      <c r="C2305" s="4">
        <v>35423.98055555556</v>
      </c>
      <c r="D2305" s="5">
        <v>4455206.0</v>
      </c>
    </row>
    <row r="2306">
      <c r="A2306" s="2" t="s">
        <v>6277</v>
      </c>
      <c r="B2306" s="3"/>
      <c r="C2306" s="4">
        <v>35423.98055555556</v>
      </c>
      <c r="D2306" s="5">
        <v>4357530.0</v>
      </c>
    </row>
    <row r="2307">
      <c r="A2307" s="2" t="s">
        <v>6278</v>
      </c>
      <c r="B2307" s="3"/>
      <c r="C2307" s="4">
        <v>35423.98055555556</v>
      </c>
      <c r="D2307" s="5">
        <v>4357417.0</v>
      </c>
    </row>
    <row r="2308">
      <c r="A2308" s="2" t="s">
        <v>6279</v>
      </c>
      <c r="B2308" s="3"/>
      <c r="C2308" s="4">
        <v>35423.98055555556</v>
      </c>
      <c r="D2308" s="5">
        <v>2112249.0</v>
      </c>
    </row>
    <row r="2309">
      <c r="A2309" s="2" t="s">
        <v>6280</v>
      </c>
      <c r="B2309" s="3"/>
      <c r="C2309" s="4">
        <v>35423.98055555556</v>
      </c>
      <c r="D2309" s="5">
        <v>2084583.0</v>
      </c>
    </row>
    <row r="2310">
      <c r="A2310" s="2" t="s">
        <v>6281</v>
      </c>
      <c r="B2310" s="3"/>
      <c r="C2310" s="4">
        <v>35423.98055555556</v>
      </c>
      <c r="D2310" s="5">
        <v>4072574.0</v>
      </c>
    </row>
    <row r="2311">
      <c r="A2311" s="2" t="s">
        <v>6282</v>
      </c>
      <c r="B2311" s="3"/>
      <c r="C2311" s="4">
        <v>35423.98055555556</v>
      </c>
      <c r="D2311" s="5">
        <v>5230438.0</v>
      </c>
    </row>
    <row r="2312">
      <c r="A2312" s="2" t="s">
        <v>6283</v>
      </c>
      <c r="B2312" s="3"/>
      <c r="C2312" s="4">
        <v>35423.98055555556</v>
      </c>
      <c r="D2312" s="5">
        <v>3206963.0</v>
      </c>
    </row>
    <row r="2313">
      <c r="A2313" s="2" t="s">
        <v>6284</v>
      </c>
      <c r="B2313" s="3"/>
      <c r="C2313" s="4">
        <v>35423.98055555556</v>
      </c>
      <c r="D2313" s="5">
        <v>1052858.0</v>
      </c>
    </row>
    <row r="2314">
      <c r="A2314" s="2" t="s">
        <v>6285</v>
      </c>
      <c r="B2314" s="3"/>
      <c r="C2314" s="4">
        <v>35423.98055555556</v>
      </c>
      <c r="D2314" s="5">
        <v>3026626.0</v>
      </c>
    </row>
    <row r="2315">
      <c r="A2315" s="2" t="s">
        <v>6286</v>
      </c>
      <c r="B2315" s="3"/>
      <c r="C2315" s="4">
        <v>35423.98055555556</v>
      </c>
      <c r="D2315" s="5">
        <v>2516534.0</v>
      </c>
    </row>
    <row r="2316">
      <c r="A2316" s="2" t="s">
        <v>6287</v>
      </c>
      <c r="B2316" s="3"/>
      <c r="C2316" s="4">
        <v>35423.98055555556</v>
      </c>
      <c r="D2316" s="5">
        <v>1252510.0</v>
      </c>
    </row>
    <row r="2317">
      <c r="A2317" s="2" t="s">
        <v>6288</v>
      </c>
      <c r="B2317" s="3"/>
      <c r="C2317" s="4">
        <v>35423.98055555556</v>
      </c>
      <c r="D2317" s="5">
        <v>2193121.0</v>
      </c>
    </row>
    <row r="2318">
      <c r="A2318" s="2" t="s">
        <v>6289</v>
      </c>
      <c r="B2318" s="3"/>
      <c r="C2318" s="4">
        <v>35423.98055555556</v>
      </c>
      <c r="D2318" s="5">
        <v>2192333.0</v>
      </c>
    </row>
    <row r="2319">
      <c r="A2319" s="2" t="s">
        <v>6290</v>
      </c>
      <c r="B2319" s="3"/>
      <c r="C2319" s="4">
        <v>35423.98055555556</v>
      </c>
      <c r="D2319" s="5">
        <v>2194061.0</v>
      </c>
    </row>
    <row r="2320">
      <c r="A2320" s="2" t="s">
        <v>6291</v>
      </c>
      <c r="B2320" s="3"/>
      <c r="C2320" s="4">
        <v>35423.98055555556</v>
      </c>
      <c r="D2320" s="5">
        <v>3786043.0</v>
      </c>
    </row>
    <row r="2321">
      <c r="A2321" s="2" t="s">
        <v>6292</v>
      </c>
      <c r="B2321" s="3"/>
      <c r="C2321" s="4">
        <v>35423.98055555556</v>
      </c>
      <c r="D2321" s="5">
        <v>3786262.0</v>
      </c>
    </row>
    <row r="2322">
      <c r="A2322" s="2" t="s">
        <v>6293</v>
      </c>
      <c r="B2322" s="3"/>
      <c r="C2322" s="4">
        <v>35423.98055555556</v>
      </c>
      <c r="D2322" s="5">
        <v>2355947.0</v>
      </c>
    </row>
    <row r="2323">
      <c r="A2323" s="2" t="s">
        <v>6294</v>
      </c>
      <c r="B2323" s="3"/>
      <c r="C2323" s="4">
        <v>35423.98055555556</v>
      </c>
      <c r="D2323" s="5">
        <v>2363133.0</v>
      </c>
    </row>
    <row r="2324">
      <c r="A2324" s="2" t="s">
        <v>6295</v>
      </c>
      <c r="B2324" s="3"/>
      <c r="C2324" s="4">
        <v>35423.98055555556</v>
      </c>
      <c r="D2324" s="5">
        <v>5524379.0</v>
      </c>
    </row>
    <row r="2325">
      <c r="A2325" s="2" t="s">
        <v>6296</v>
      </c>
      <c r="B2325" s="3"/>
      <c r="C2325" s="4">
        <v>35423.98055555556</v>
      </c>
      <c r="D2325" s="5">
        <v>2961670.0</v>
      </c>
    </row>
    <row r="2326">
      <c r="A2326" s="2" t="s">
        <v>6297</v>
      </c>
      <c r="B2326" s="3"/>
      <c r="C2326" s="4">
        <v>35423.98055555556</v>
      </c>
      <c r="D2326" s="5">
        <v>2873184.0</v>
      </c>
    </row>
    <row r="2327">
      <c r="A2327" s="2" t="s">
        <v>6298</v>
      </c>
      <c r="B2327" s="3"/>
      <c r="C2327" s="4">
        <v>35423.98055555556</v>
      </c>
      <c r="D2327" s="5">
        <v>2376687.0</v>
      </c>
    </row>
    <row r="2328">
      <c r="A2328" s="2" t="s">
        <v>6299</v>
      </c>
      <c r="B2328" s="3"/>
      <c r="C2328" s="4">
        <v>35423.98055555556</v>
      </c>
      <c r="D2328" s="5">
        <v>5097079.0</v>
      </c>
    </row>
    <row r="2329">
      <c r="A2329" s="2" t="s">
        <v>6300</v>
      </c>
      <c r="B2329" s="3"/>
      <c r="C2329" s="4">
        <v>35423.98055555556</v>
      </c>
      <c r="D2329" s="5">
        <v>2084310.0</v>
      </c>
    </row>
    <row r="2330">
      <c r="A2330" s="2" t="s">
        <v>6301</v>
      </c>
      <c r="B2330" s="3"/>
      <c r="C2330" s="4">
        <v>35423.98055555556</v>
      </c>
      <c r="D2330" s="5">
        <v>1330917.0</v>
      </c>
    </row>
    <row r="2331">
      <c r="A2331" s="2" t="s">
        <v>6302</v>
      </c>
      <c r="B2331" s="3"/>
      <c r="C2331" s="4">
        <v>35423.98055555556</v>
      </c>
      <c r="D2331" s="5">
        <v>1340629.0</v>
      </c>
    </row>
    <row r="2332">
      <c r="A2332" s="2" t="s">
        <v>6303</v>
      </c>
      <c r="B2332" s="3"/>
      <c r="C2332" s="4">
        <v>35423.98055555556</v>
      </c>
      <c r="D2332" s="5">
        <v>4318529.0</v>
      </c>
    </row>
    <row r="2333">
      <c r="A2333" s="2" t="s">
        <v>6304</v>
      </c>
      <c r="B2333" s="3"/>
      <c r="C2333" s="4">
        <v>35423.98055555556</v>
      </c>
      <c r="D2333" s="5">
        <v>4224753.0</v>
      </c>
    </row>
    <row r="2334">
      <c r="A2334" s="2" t="s">
        <v>6305</v>
      </c>
      <c r="B2334" s="3"/>
      <c r="C2334" s="4">
        <v>35423.98055555556</v>
      </c>
      <c r="D2334" s="5">
        <v>4224699.0</v>
      </c>
    </row>
    <row r="2335">
      <c r="A2335" s="2" t="s">
        <v>6306</v>
      </c>
      <c r="B2335" s="3"/>
      <c r="C2335" s="4">
        <v>35423.98055555556</v>
      </c>
      <c r="D2335" s="5">
        <v>96724.0</v>
      </c>
    </row>
    <row r="2336">
      <c r="A2336" s="2" t="s">
        <v>6307</v>
      </c>
      <c r="B2336" s="3"/>
      <c r="C2336" s="4">
        <v>35423.98055555556</v>
      </c>
      <c r="D2336" s="5">
        <v>2952762.0</v>
      </c>
    </row>
    <row r="2337">
      <c r="A2337" s="2" t="s">
        <v>6308</v>
      </c>
      <c r="B2337" s="3"/>
      <c r="C2337" s="4">
        <v>35423.98055555556</v>
      </c>
      <c r="D2337" s="5">
        <v>2951634.0</v>
      </c>
    </row>
    <row r="2338">
      <c r="A2338" s="2" t="s">
        <v>6309</v>
      </c>
      <c r="B2338" s="3"/>
      <c r="C2338" s="4">
        <v>35423.98055555556</v>
      </c>
      <c r="D2338" s="5">
        <v>1245401.0</v>
      </c>
    </row>
    <row r="2339">
      <c r="A2339" s="2" t="s">
        <v>6310</v>
      </c>
      <c r="B2339" s="3"/>
      <c r="C2339" s="4">
        <v>35423.98055555556</v>
      </c>
      <c r="D2339" s="5">
        <v>2880212.0</v>
      </c>
    </row>
    <row r="2340">
      <c r="A2340" s="2" t="s">
        <v>6311</v>
      </c>
      <c r="B2340" s="3"/>
      <c r="C2340" s="4">
        <v>35423.98055555556</v>
      </c>
      <c r="D2340" s="5">
        <v>4056299.0</v>
      </c>
    </row>
    <row r="2341">
      <c r="A2341" s="2" t="s">
        <v>6312</v>
      </c>
      <c r="B2341" s="3"/>
      <c r="C2341" s="4">
        <v>35423.98055555556</v>
      </c>
      <c r="D2341" s="5">
        <v>3226779.0</v>
      </c>
    </row>
    <row r="2342">
      <c r="A2342" s="2" t="s">
        <v>6313</v>
      </c>
      <c r="B2342" s="3"/>
      <c r="C2342" s="4">
        <v>35423.98055555556</v>
      </c>
      <c r="D2342" s="5">
        <v>3247389.0</v>
      </c>
    </row>
    <row r="2343">
      <c r="A2343" s="2" t="s">
        <v>6314</v>
      </c>
      <c r="B2343" s="3"/>
      <c r="C2343" s="4">
        <v>35423.98055555556</v>
      </c>
      <c r="D2343" s="5">
        <v>827441.0</v>
      </c>
    </row>
    <row r="2344">
      <c r="A2344" s="2" t="s">
        <v>6315</v>
      </c>
      <c r="B2344" s="3"/>
      <c r="C2344" s="4">
        <v>35423.98055555556</v>
      </c>
      <c r="D2344" s="5">
        <v>1310201.0</v>
      </c>
    </row>
    <row r="2345">
      <c r="A2345" s="2" t="s">
        <v>6316</v>
      </c>
      <c r="B2345" s="3"/>
      <c r="C2345" s="4">
        <v>35423.98055555556</v>
      </c>
      <c r="D2345" s="5">
        <v>1138607.0</v>
      </c>
    </row>
    <row r="2346">
      <c r="A2346" s="2" t="s">
        <v>6317</v>
      </c>
      <c r="B2346" s="3"/>
      <c r="C2346" s="4">
        <v>35423.98055555556</v>
      </c>
      <c r="D2346" s="5">
        <v>1.1751026E7</v>
      </c>
    </row>
    <row r="2347">
      <c r="A2347" s="2" t="s">
        <v>6318</v>
      </c>
      <c r="B2347" s="3"/>
      <c r="C2347" s="4">
        <v>35423.98055555556</v>
      </c>
      <c r="D2347" s="5">
        <v>5345207.0</v>
      </c>
    </row>
    <row r="2348">
      <c r="A2348" s="2" t="s">
        <v>6319</v>
      </c>
      <c r="B2348" s="3"/>
      <c r="C2348" s="4">
        <v>35423.98055555556</v>
      </c>
      <c r="D2348" s="5">
        <v>5344955.0</v>
      </c>
    </row>
    <row r="2349">
      <c r="A2349" s="2" t="s">
        <v>6320</v>
      </c>
      <c r="B2349" s="3"/>
      <c r="C2349" s="4">
        <v>35423.98055555556</v>
      </c>
      <c r="D2349" s="5">
        <v>4063917.0</v>
      </c>
    </row>
    <row r="2350">
      <c r="A2350" s="2" t="s">
        <v>6321</v>
      </c>
      <c r="B2350" s="3"/>
      <c r="C2350" s="4">
        <v>35423.98055555556</v>
      </c>
      <c r="D2350" s="5">
        <v>4054610.0</v>
      </c>
    </row>
    <row r="2351">
      <c r="A2351" s="2" t="s">
        <v>6322</v>
      </c>
      <c r="B2351" s="3"/>
      <c r="C2351" s="4">
        <v>35423.98055555556</v>
      </c>
      <c r="D2351" s="5">
        <v>4054604.0</v>
      </c>
    </row>
    <row r="2352">
      <c r="A2352" s="2" t="s">
        <v>6323</v>
      </c>
      <c r="B2352" s="3"/>
      <c r="C2352" s="4">
        <v>35423.98055555556</v>
      </c>
      <c r="D2352" s="5">
        <v>1912620.0</v>
      </c>
    </row>
    <row r="2353">
      <c r="A2353" s="2" t="s">
        <v>6324</v>
      </c>
      <c r="B2353" s="3"/>
      <c r="C2353" s="4">
        <v>35423.98055555556</v>
      </c>
      <c r="D2353" s="5">
        <v>5300946.0</v>
      </c>
    </row>
    <row r="2354">
      <c r="A2354" s="2" t="s">
        <v>6325</v>
      </c>
      <c r="B2354" s="3"/>
      <c r="C2354" s="4">
        <v>35423.98055555556</v>
      </c>
      <c r="D2354" s="5">
        <v>1083908.0</v>
      </c>
    </row>
    <row r="2355">
      <c r="A2355" s="2" t="s">
        <v>6326</v>
      </c>
      <c r="B2355" s="3"/>
      <c r="C2355" s="4">
        <v>35423.98055555556</v>
      </c>
      <c r="D2355" s="5">
        <v>1076444.0</v>
      </c>
    </row>
    <row r="2356">
      <c r="A2356" s="2" t="s">
        <v>6327</v>
      </c>
      <c r="B2356" s="3"/>
      <c r="C2356" s="4">
        <v>35423.98055555556</v>
      </c>
      <c r="D2356" s="5">
        <v>1718555.0</v>
      </c>
    </row>
    <row r="2357">
      <c r="A2357" s="2" t="s">
        <v>6328</v>
      </c>
      <c r="B2357" s="3"/>
      <c r="C2357" s="4">
        <v>35423.98055555556</v>
      </c>
      <c r="D2357" s="5">
        <v>1718550.0</v>
      </c>
    </row>
    <row r="2358">
      <c r="A2358" s="2" t="s">
        <v>6329</v>
      </c>
      <c r="B2358" s="3"/>
      <c r="C2358" s="4">
        <v>35423.98055555556</v>
      </c>
      <c r="D2358" s="5">
        <v>514820.0</v>
      </c>
    </row>
    <row r="2359">
      <c r="A2359" s="2" t="s">
        <v>6330</v>
      </c>
      <c r="B2359" s="3"/>
      <c r="C2359" s="4">
        <v>35423.98055555556</v>
      </c>
      <c r="D2359" s="5">
        <v>643950.0</v>
      </c>
    </row>
    <row r="2360">
      <c r="A2360" s="2" t="s">
        <v>6331</v>
      </c>
      <c r="B2360" s="3"/>
      <c r="C2360" s="4">
        <v>35423.98055555556</v>
      </c>
      <c r="D2360" s="5">
        <v>5829713.0</v>
      </c>
    </row>
    <row r="2361">
      <c r="A2361" s="2" t="s">
        <v>6332</v>
      </c>
      <c r="B2361" s="3"/>
      <c r="C2361" s="4">
        <v>35423.98055555556</v>
      </c>
      <c r="D2361" s="5">
        <v>4709741.0</v>
      </c>
    </row>
    <row r="2362">
      <c r="A2362" s="2" t="s">
        <v>6333</v>
      </c>
      <c r="B2362" s="3"/>
      <c r="C2362" s="4">
        <v>35423.98055555556</v>
      </c>
      <c r="D2362" s="5">
        <v>114979.0</v>
      </c>
    </row>
    <row r="2363">
      <c r="A2363" s="2" t="s">
        <v>6334</v>
      </c>
      <c r="B2363" s="3"/>
      <c r="C2363" s="4">
        <v>35423.98055555556</v>
      </c>
      <c r="D2363" s="5">
        <v>6706392.0</v>
      </c>
    </row>
    <row r="2364">
      <c r="A2364" s="2" t="s">
        <v>6335</v>
      </c>
      <c r="B2364" s="3"/>
      <c r="C2364" s="4">
        <v>35423.98055555556</v>
      </c>
      <c r="D2364" s="5">
        <v>5182896.0</v>
      </c>
    </row>
    <row r="2365">
      <c r="A2365" s="2" t="s">
        <v>6336</v>
      </c>
      <c r="B2365" s="3"/>
      <c r="C2365" s="4">
        <v>35423.98055555556</v>
      </c>
      <c r="D2365" s="5">
        <v>5280544.0</v>
      </c>
    </row>
    <row r="2366">
      <c r="A2366" s="2" t="s">
        <v>6337</v>
      </c>
      <c r="B2366" s="3"/>
      <c r="C2366" s="4">
        <v>35423.98055555556</v>
      </c>
      <c r="D2366" s="5">
        <v>5183072.0</v>
      </c>
    </row>
    <row r="2367">
      <c r="A2367" s="2" t="s">
        <v>6338</v>
      </c>
      <c r="B2367" s="3"/>
      <c r="C2367" s="4">
        <v>35423.98055555556</v>
      </c>
      <c r="D2367" s="5">
        <v>5280618.0</v>
      </c>
    </row>
    <row r="2368">
      <c r="A2368" s="2" t="s">
        <v>6339</v>
      </c>
      <c r="B2368" s="3"/>
      <c r="C2368" s="4">
        <v>35423.98055555556</v>
      </c>
      <c r="D2368" s="5">
        <v>4737327.0</v>
      </c>
    </row>
    <row r="2369">
      <c r="A2369" s="2" t="s">
        <v>6340</v>
      </c>
      <c r="B2369" s="3"/>
      <c r="C2369" s="4">
        <v>35423.98055555556</v>
      </c>
      <c r="D2369" s="5">
        <v>4737319.0</v>
      </c>
    </row>
    <row r="2370">
      <c r="A2370" s="2" t="s">
        <v>6341</v>
      </c>
      <c r="B2370" s="3"/>
      <c r="C2370" s="4">
        <v>35423.98055555556</v>
      </c>
      <c r="D2370" s="5">
        <v>4737303.0</v>
      </c>
    </row>
    <row r="2371">
      <c r="A2371" s="2" t="s">
        <v>6342</v>
      </c>
      <c r="B2371" s="3"/>
      <c r="C2371" s="4">
        <v>35423.98055555556</v>
      </c>
      <c r="D2371" s="5">
        <v>4737516.0</v>
      </c>
    </row>
    <row r="2372">
      <c r="A2372" s="2" t="s">
        <v>6343</v>
      </c>
      <c r="B2372" s="3"/>
      <c r="C2372" s="4">
        <v>35423.98055555556</v>
      </c>
      <c r="D2372" s="5">
        <v>4737501.0</v>
      </c>
    </row>
    <row r="2373">
      <c r="A2373" s="2" t="s">
        <v>6344</v>
      </c>
      <c r="B2373" s="3"/>
      <c r="C2373" s="4">
        <v>35423.98055555556</v>
      </c>
      <c r="D2373" s="5">
        <v>4737485.0</v>
      </c>
    </row>
    <row r="2374">
      <c r="A2374" s="2" t="s">
        <v>6345</v>
      </c>
      <c r="B2374" s="3"/>
      <c r="C2374" s="4">
        <v>35423.98055555556</v>
      </c>
      <c r="D2374" s="5">
        <v>38726.0</v>
      </c>
    </row>
    <row r="2375">
      <c r="A2375" s="2" t="s">
        <v>6346</v>
      </c>
      <c r="B2375" s="3"/>
      <c r="C2375" s="4">
        <v>35423.98055555556</v>
      </c>
      <c r="D2375" s="5">
        <v>38711.0</v>
      </c>
    </row>
    <row r="2376">
      <c r="A2376" s="2" t="s">
        <v>6347</v>
      </c>
      <c r="B2376" s="3"/>
      <c r="C2376" s="4">
        <v>35423.98055555556</v>
      </c>
      <c r="D2376" s="5">
        <v>38711.0</v>
      </c>
    </row>
    <row r="2377">
      <c r="A2377" s="2" t="s">
        <v>6348</v>
      </c>
      <c r="B2377" s="3"/>
      <c r="C2377" s="4">
        <v>35423.98055555556</v>
      </c>
      <c r="D2377" s="5">
        <v>3766106.0</v>
      </c>
    </row>
    <row r="2378">
      <c r="A2378" s="2" t="s">
        <v>6349</v>
      </c>
      <c r="B2378" s="3"/>
      <c r="C2378" s="4">
        <v>35423.98055555556</v>
      </c>
      <c r="D2378" s="5">
        <v>1540320.0</v>
      </c>
    </row>
    <row r="2379">
      <c r="A2379" s="2" t="s">
        <v>6350</v>
      </c>
      <c r="B2379" s="3"/>
      <c r="C2379" s="4">
        <v>35423.98055555556</v>
      </c>
      <c r="D2379" s="5">
        <v>2011150.0</v>
      </c>
    </row>
    <row r="2380">
      <c r="A2380" s="2" t="s">
        <v>6351</v>
      </c>
      <c r="B2380" s="3"/>
      <c r="C2380" s="4">
        <v>35423.98055555556</v>
      </c>
      <c r="D2380" s="5">
        <v>4710044.0</v>
      </c>
    </row>
    <row r="2381">
      <c r="A2381" s="2" t="s">
        <v>6352</v>
      </c>
      <c r="B2381" s="3"/>
      <c r="C2381" s="4">
        <v>35423.98055555556</v>
      </c>
      <c r="D2381" s="5">
        <v>97301.0</v>
      </c>
    </row>
    <row r="2382">
      <c r="A2382" s="2" t="s">
        <v>6353</v>
      </c>
      <c r="B2382" s="3"/>
      <c r="C2382" s="4">
        <v>35423.98055555556</v>
      </c>
      <c r="D2382" s="5">
        <v>143456.0</v>
      </c>
    </row>
    <row r="2383">
      <c r="A2383" s="2" t="s">
        <v>6354</v>
      </c>
      <c r="B2383" s="3"/>
      <c r="C2383" s="4">
        <v>35423.98055555556</v>
      </c>
      <c r="D2383" s="5">
        <v>173685.0</v>
      </c>
    </row>
    <row r="2384">
      <c r="A2384" s="2" t="s">
        <v>6355</v>
      </c>
      <c r="B2384" s="3"/>
      <c r="C2384" s="4">
        <v>35423.98055555556</v>
      </c>
      <c r="D2384" s="5">
        <v>120666.0</v>
      </c>
    </row>
    <row r="2385">
      <c r="A2385" s="2" t="s">
        <v>6356</v>
      </c>
      <c r="B2385" s="3"/>
      <c r="C2385" s="4">
        <v>35423.98055555556</v>
      </c>
      <c r="D2385" s="5">
        <v>134180.0</v>
      </c>
    </row>
    <row r="2386">
      <c r="A2386" s="2" t="s">
        <v>6357</v>
      </c>
      <c r="B2386" s="3"/>
      <c r="C2386" s="4">
        <v>35423.98055555556</v>
      </c>
      <c r="D2386" s="5">
        <v>45402.0</v>
      </c>
    </row>
    <row r="2387">
      <c r="A2387" s="2" t="s">
        <v>6358</v>
      </c>
      <c r="B2387" s="3"/>
      <c r="C2387" s="4">
        <v>35423.98055555556</v>
      </c>
      <c r="D2387" s="5">
        <v>45402.0</v>
      </c>
    </row>
    <row r="2388">
      <c r="A2388" s="2" t="s">
        <v>6359</v>
      </c>
      <c r="B2388" s="3"/>
      <c r="C2388" s="4">
        <v>35423.98055555556</v>
      </c>
      <c r="D2388" s="5">
        <v>45404.0</v>
      </c>
    </row>
    <row r="2389">
      <c r="A2389" s="2" t="s">
        <v>6360</v>
      </c>
      <c r="B2389" s="3"/>
      <c r="C2389" s="4">
        <v>35423.98055555556</v>
      </c>
      <c r="D2389" s="5">
        <v>45400.0</v>
      </c>
    </row>
    <row r="2390">
      <c r="A2390" s="2" t="s">
        <v>6361</v>
      </c>
      <c r="B2390" s="3"/>
      <c r="C2390" s="4">
        <v>35423.98055555556</v>
      </c>
      <c r="D2390" s="5">
        <v>45398.0</v>
      </c>
    </row>
    <row r="2391">
      <c r="A2391" s="2" t="s">
        <v>6362</v>
      </c>
      <c r="B2391" s="3"/>
      <c r="C2391" s="4">
        <v>35423.98055555556</v>
      </c>
      <c r="D2391" s="5">
        <v>152439.0</v>
      </c>
    </row>
    <row r="2392">
      <c r="A2392" s="2" t="s">
        <v>6363</v>
      </c>
      <c r="B2392" s="3"/>
      <c r="C2392" s="4">
        <v>35423.98055555556</v>
      </c>
      <c r="D2392" s="5">
        <v>5313835.0</v>
      </c>
    </row>
    <row r="2393">
      <c r="A2393" s="2" t="s">
        <v>6364</v>
      </c>
      <c r="B2393" s="3"/>
      <c r="C2393" s="4">
        <v>35423.98055555556</v>
      </c>
      <c r="D2393" s="5">
        <v>46454.0</v>
      </c>
    </row>
    <row r="2394">
      <c r="A2394" s="2" t="s">
        <v>6365</v>
      </c>
      <c r="B2394" s="3"/>
      <c r="C2394" s="4">
        <v>35423.98055555556</v>
      </c>
      <c r="D2394" s="5">
        <v>6993959.0</v>
      </c>
    </row>
    <row r="2395">
      <c r="A2395" s="2" t="s">
        <v>6366</v>
      </c>
      <c r="B2395" s="3"/>
      <c r="C2395" s="4">
        <v>35423.98055555556</v>
      </c>
      <c r="D2395" s="5">
        <v>5301961.0</v>
      </c>
    </row>
    <row r="2396">
      <c r="A2396" s="2" t="s">
        <v>6367</v>
      </c>
      <c r="B2396" s="3"/>
      <c r="C2396" s="4">
        <v>35423.98055555556</v>
      </c>
      <c r="D2396" s="5">
        <v>4945973.0</v>
      </c>
    </row>
    <row r="2397">
      <c r="A2397" s="2" t="s">
        <v>6368</v>
      </c>
      <c r="B2397" s="3"/>
      <c r="C2397" s="4">
        <v>35423.98055555556</v>
      </c>
      <c r="D2397" s="5">
        <v>4945956.0</v>
      </c>
    </row>
    <row r="2398">
      <c r="A2398" s="2" t="s">
        <v>6369</v>
      </c>
      <c r="B2398" s="3"/>
      <c r="C2398" s="4">
        <v>35423.98055555556</v>
      </c>
      <c r="D2398" s="5">
        <v>5300827.0</v>
      </c>
    </row>
    <row r="2399">
      <c r="A2399" s="2" t="s">
        <v>6370</v>
      </c>
      <c r="B2399" s="3"/>
      <c r="C2399" s="4">
        <v>35423.98055555556</v>
      </c>
      <c r="D2399" s="5">
        <v>4945784.0</v>
      </c>
    </row>
    <row r="2400">
      <c r="A2400" s="2" t="s">
        <v>6371</v>
      </c>
      <c r="B2400" s="3"/>
      <c r="C2400" s="4">
        <v>35423.98055555556</v>
      </c>
      <c r="D2400" s="5">
        <v>4945768.0</v>
      </c>
    </row>
    <row r="2401">
      <c r="A2401" s="2" t="s">
        <v>6372</v>
      </c>
      <c r="B2401" s="3"/>
      <c r="C2401" s="4">
        <v>35423.98055555556</v>
      </c>
      <c r="D2401" s="5">
        <v>6976143.0</v>
      </c>
    </row>
    <row r="2402">
      <c r="A2402" s="2" t="s">
        <v>6373</v>
      </c>
      <c r="B2402" s="3"/>
      <c r="C2402" s="4">
        <v>35423.98055555556</v>
      </c>
      <c r="D2402" s="5">
        <v>5314001.0</v>
      </c>
    </row>
    <row r="2403">
      <c r="A2403" s="2" t="s">
        <v>6374</v>
      </c>
      <c r="B2403" s="3"/>
      <c r="C2403" s="4">
        <v>35423.98055555556</v>
      </c>
      <c r="D2403" s="5">
        <v>5324458.0</v>
      </c>
    </row>
    <row r="2404">
      <c r="A2404" s="2" t="s">
        <v>6375</v>
      </c>
      <c r="B2404" s="3"/>
      <c r="C2404" s="4">
        <v>35423.98055555556</v>
      </c>
      <c r="D2404" s="5">
        <v>5324379.0</v>
      </c>
    </row>
    <row r="2405">
      <c r="A2405" s="2" t="s">
        <v>6376</v>
      </c>
      <c r="B2405" s="3"/>
      <c r="C2405" s="4">
        <v>35423.98055555556</v>
      </c>
      <c r="D2405" s="5">
        <v>1.3014364E7</v>
      </c>
    </row>
    <row r="2406">
      <c r="A2406" s="2" t="s">
        <v>6377</v>
      </c>
      <c r="B2406" s="3"/>
      <c r="C2406" s="4">
        <v>35423.98055555556</v>
      </c>
      <c r="D2406" s="5">
        <v>5324877.0</v>
      </c>
    </row>
    <row r="2407">
      <c r="A2407" s="2" t="s">
        <v>6378</v>
      </c>
      <c r="B2407" s="3"/>
      <c r="C2407" s="4">
        <v>35423.98055555556</v>
      </c>
      <c r="D2407" s="5">
        <v>5324913.0</v>
      </c>
    </row>
    <row r="2408">
      <c r="A2408" s="2" t="s">
        <v>6379</v>
      </c>
      <c r="B2408" s="3"/>
      <c r="C2408" s="4">
        <v>35423.98055555556</v>
      </c>
      <c r="D2408" s="5">
        <v>36383.0</v>
      </c>
    </row>
    <row r="2409">
      <c r="A2409" s="2" t="s">
        <v>6380</v>
      </c>
      <c r="B2409" s="3"/>
      <c r="C2409" s="4">
        <v>35423.98055555556</v>
      </c>
      <c r="D2409" s="5">
        <v>5027140.0</v>
      </c>
    </row>
    <row r="2410">
      <c r="A2410" s="2" t="s">
        <v>6381</v>
      </c>
      <c r="B2410" s="3"/>
      <c r="C2410" s="4">
        <v>35423.98055555556</v>
      </c>
      <c r="D2410" s="5">
        <v>4959255.0</v>
      </c>
    </row>
    <row r="2411">
      <c r="A2411" s="2" t="s">
        <v>6382</v>
      </c>
      <c r="B2411" s="3"/>
      <c r="C2411" s="4">
        <v>35423.98055555556</v>
      </c>
      <c r="D2411" s="5">
        <v>4959238.0</v>
      </c>
    </row>
    <row r="2412">
      <c r="A2412" s="2" t="s">
        <v>6383</v>
      </c>
      <c r="B2412" s="3"/>
      <c r="C2412" s="4">
        <v>35423.98055555556</v>
      </c>
      <c r="D2412" s="5">
        <v>4935018.0</v>
      </c>
    </row>
    <row r="2413">
      <c r="A2413" s="2" t="s">
        <v>6384</v>
      </c>
      <c r="B2413" s="3"/>
      <c r="C2413" s="4">
        <v>35423.98055555556</v>
      </c>
      <c r="D2413" s="5">
        <v>4935028.0</v>
      </c>
    </row>
    <row r="2414">
      <c r="A2414" s="2" t="s">
        <v>6385</v>
      </c>
      <c r="B2414" s="3"/>
      <c r="C2414" s="4">
        <v>35423.98055555556</v>
      </c>
      <c r="D2414" s="5">
        <v>4934980.0</v>
      </c>
    </row>
    <row r="2415">
      <c r="A2415" s="2" t="s">
        <v>6386</v>
      </c>
      <c r="B2415" s="3"/>
      <c r="C2415" s="4">
        <v>35423.98055555556</v>
      </c>
      <c r="D2415" s="5">
        <v>4959326.0</v>
      </c>
    </row>
    <row r="2416">
      <c r="A2416" s="2" t="s">
        <v>6387</v>
      </c>
      <c r="B2416" s="3"/>
      <c r="C2416" s="4">
        <v>35423.98055555556</v>
      </c>
      <c r="D2416" s="5">
        <v>4959307.0</v>
      </c>
    </row>
    <row r="2417">
      <c r="A2417" s="2" t="s">
        <v>6388</v>
      </c>
      <c r="B2417" s="3"/>
      <c r="C2417" s="4">
        <v>35423.98055555556</v>
      </c>
      <c r="D2417" s="5">
        <v>4935391.0</v>
      </c>
    </row>
    <row r="2418">
      <c r="A2418" s="2" t="s">
        <v>6389</v>
      </c>
      <c r="B2418" s="3"/>
      <c r="C2418" s="4">
        <v>35423.98055555556</v>
      </c>
      <c r="D2418" s="5">
        <v>4935398.0</v>
      </c>
    </row>
    <row r="2419">
      <c r="A2419" s="2" t="s">
        <v>6390</v>
      </c>
      <c r="B2419" s="3"/>
      <c r="C2419" s="4">
        <v>35423.98055555556</v>
      </c>
      <c r="D2419" s="5">
        <v>4935277.0</v>
      </c>
    </row>
    <row r="2420">
      <c r="A2420" s="2" t="s">
        <v>6391</v>
      </c>
      <c r="B2420" s="3"/>
      <c r="C2420" s="4">
        <v>35423.98055555556</v>
      </c>
      <c r="D2420" s="5">
        <v>1.6907428E7</v>
      </c>
    </row>
    <row r="2421">
      <c r="A2421" s="2" t="s">
        <v>6392</v>
      </c>
      <c r="B2421" s="3"/>
      <c r="C2421" s="4">
        <v>35423.98055555556</v>
      </c>
      <c r="D2421" s="5">
        <v>151446.0</v>
      </c>
    </row>
    <row r="2422">
      <c r="A2422" s="2" t="s">
        <v>6393</v>
      </c>
      <c r="B2422" s="3"/>
      <c r="C2422" s="4">
        <v>35423.98055555556</v>
      </c>
      <c r="D2422" s="5">
        <v>7016557.0</v>
      </c>
    </row>
    <row r="2423">
      <c r="A2423" s="2" t="s">
        <v>6394</v>
      </c>
      <c r="B2423" s="3"/>
      <c r="C2423" s="4">
        <v>35423.98055555556</v>
      </c>
      <c r="D2423" s="5">
        <v>6986941.0</v>
      </c>
    </row>
    <row r="2424">
      <c r="A2424" s="2" t="s">
        <v>6395</v>
      </c>
      <c r="B2424" s="3"/>
      <c r="C2424" s="4">
        <v>35423.98055555556</v>
      </c>
      <c r="D2424" s="5">
        <v>5299724.0</v>
      </c>
    </row>
    <row r="2425">
      <c r="A2425" s="2" t="s">
        <v>6396</v>
      </c>
      <c r="B2425" s="3"/>
      <c r="C2425" s="4">
        <v>35423.98055555556</v>
      </c>
      <c r="D2425" s="5">
        <v>4946697.0</v>
      </c>
    </row>
    <row r="2426">
      <c r="A2426" s="2" t="s">
        <v>6397</v>
      </c>
      <c r="B2426" s="3"/>
      <c r="C2426" s="4">
        <v>35423.98055555556</v>
      </c>
      <c r="D2426" s="5">
        <v>4946681.0</v>
      </c>
    </row>
    <row r="2427">
      <c r="A2427" s="2" t="s">
        <v>6398</v>
      </c>
      <c r="B2427" s="3"/>
      <c r="C2427" s="4">
        <v>35423.98055555556</v>
      </c>
      <c r="D2427" s="5">
        <v>4946042.0</v>
      </c>
    </row>
    <row r="2428">
      <c r="A2428" s="2" t="s">
        <v>6399</v>
      </c>
      <c r="B2428" s="3"/>
      <c r="C2428" s="4">
        <v>35423.98055555556</v>
      </c>
      <c r="D2428" s="5">
        <v>4946024.0</v>
      </c>
    </row>
    <row r="2429">
      <c r="A2429" s="2" t="s">
        <v>6400</v>
      </c>
      <c r="B2429" s="3"/>
      <c r="C2429" s="4">
        <v>35423.98055555556</v>
      </c>
      <c r="D2429" s="5">
        <v>5297163.0</v>
      </c>
    </row>
    <row r="2430">
      <c r="A2430" s="2" t="s">
        <v>6401</v>
      </c>
      <c r="B2430" s="3"/>
      <c r="C2430" s="4">
        <v>35423.98055555556</v>
      </c>
      <c r="D2430" s="5">
        <v>5293864.0</v>
      </c>
    </row>
    <row r="2431">
      <c r="A2431" s="2" t="s">
        <v>6402</v>
      </c>
      <c r="B2431" s="3"/>
      <c r="C2431" s="4">
        <v>35423.98055555556</v>
      </c>
      <c r="D2431" s="5">
        <v>4939151.0</v>
      </c>
    </row>
    <row r="2432">
      <c r="A2432" s="2" t="s">
        <v>6403</v>
      </c>
      <c r="B2432" s="3"/>
      <c r="C2432" s="4">
        <v>35423.98055555556</v>
      </c>
      <c r="D2432" s="5">
        <v>4939123.0</v>
      </c>
    </row>
    <row r="2433">
      <c r="A2433" s="2" t="s">
        <v>6404</v>
      </c>
      <c r="B2433" s="3"/>
      <c r="C2433" s="4">
        <v>35423.98055555556</v>
      </c>
      <c r="D2433" s="5">
        <v>6979738.0</v>
      </c>
    </row>
    <row r="2434">
      <c r="A2434" s="2" t="s">
        <v>6405</v>
      </c>
      <c r="B2434" s="3"/>
      <c r="C2434" s="4">
        <v>35423.98055555556</v>
      </c>
      <c r="D2434" s="5">
        <v>5293395.0</v>
      </c>
    </row>
    <row r="2435">
      <c r="A2435" s="2" t="s">
        <v>6406</v>
      </c>
      <c r="B2435" s="3"/>
      <c r="C2435" s="4">
        <v>35423.98055555556</v>
      </c>
      <c r="D2435" s="5">
        <v>4938931.0</v>
      </c>
    </row>
    <row r="2436">
      <c r="A2436" s="2" t="s">
        <v>6407</v>
      </c>
      <c r="B2436" s="3"/>
      <c r="C2436" s="4">
        <v>35423.98055555556</v>
      </c>
      <c r="D2436" s="5">
        <v>4938899.0</v>
      </c>
    </row>
    <row r="2437">
      <c r="A2437" s="2" t="s">
        <v>6408</v>
      </c>
      <c r="B2437" s="3"/>
      <c r="C2437" s="4">
        <v>35423.98055555556</v>
      </c>
      <c r="D2437" s="5">
        <v>1.1465852E7</v>
      </c>
    </row>
    <row r="2438">
      <c r="A2438" s="2" t="s">
        <v>6409</v>
      </c>
      <c r="B2438" s="3"/>
      <c r="C2438" s="4">
        <v>35423.98055555556</v>
      </c>
      <c r="D2438" s="5">
        <v>1.215989E7</v>
      </c>
    </row>
    <row r="2439">
      <c r="A2439" s="2" t="s">
        <v>6410</v>
      </c>
      <c r="B2439" s="3"/>
      <c r="C2439" s="4">
        <v>35423.98055555556</v>
      </c>
      <c r="D2439" s="5">
        <v>3857218.0</v>
      </c>
    </row>
    <row r="2440">
      <c r="A2440" s="2" t="s">
        <v>6411</v>
      </c>
      <c r="B2440" s="3"/>
      <c r="C2440" s="4">
        <v>35423.98055555556</v>
      </c>
      <c r="D2440" s="5">
        <v>1.1379442E7</v>
      </c>
    </row>
    <row r="2441">
      <c r="A2441" s="2" t="s">
        <v>6412</v>
      </c>
      <c r="B2441" s="3"/>
      <c r="C2441" s="4">
        <v>35423.98055555556</v>
      </c>
      <c r="D2441" s="5">
        <v>2983723.0</v>
      </c>
    </row>
    <row r="2442">
      <c r="A2442" s="2" t="s">
        <v>6413</v>
      </c>
      <c r="B2442" s="3"/>
      <c r="C2442" s="4">
        <v>35423.98055555556</v>
      </c>
      <c r="D2442" s="5">
        <v>2583787.0</v>
      </c>
    </row>
    <row r="2443">
      <c r="A2443" s="2" t="s">
        <v>6414</v>
      </c>
      <c r="B2443" s="3"/>
      <c r="C2443" s="4">
        <v>35423.98055555556</v>
      </c>
      <c r="D2443" s="5">
        <v>2585690.0</v>
      </c>
    </row>
    <row r="2444">
      <c r="A2444" s="2" t="s">
        <v>6415</v>
      </c>
      <c r="B2444" s="3"/>
      <c r="C2444" s="4">
        <v>35423.98055555556</v>
      </c>
      <c r="D2444" s="5">
        <v>2597795.0</v>
      </c>
    </row>
    <row r="2445">
      <c r="A2445" s="2" t="s">
        <v>6416</v>
      </c>
      <c r="B2445" s="3"/>
      <c r="C2445" s="4">
        <v>35423.98055555556</v>
      </c>
      <c r="D2445" s="5">
        <v>2923081.0</v>
      </c>
    </row>
    <row r="2446">
      <c r="A2446" s="2" t="s">
        <v>6417</v>
      </c>
      <c r="B2446" s="3"/>
      <c r="C2446" s="4">
        <v>35423.98055555556</v>
      </c>
      <c r="D2446" s="5">
        <v>1284972.0</v>
      </c>
    </row>
    <row r="2447">
      <c r="A2447" s="2" t="s">
        <v>6418</v>
      </c>
      <c r="B2447" s="3"/>
      <c r="C2447" s="4">
        <v>35423.98055555556</v>
      </c>
      <c r="D2447" s="5">
        <v>1284935.0</v>
      </c>
    </row>
    <row r="2448">
      <c r="A2448" s="2" t="s">
        <v>6419</v>
      </c>
      <c r="B2448" s="3"/>
      <c r="C2448" s="4">
        <v>35423.98055555556</v>
      </c>
      <c r="D2448" s="5">
        <v>1123232.0</v>
      </c>
    </row>
    <row r="2449">
      <c r="A2449" s="2" t="s">
        <v>6420</v>
      </c>
      <c r="B2449" s="3"/>
      <c r="C2449" s="4">
        <v>35423.98055555556</v>
      </c>
      <c r="D2449" s="5">
        <v>1123186.0</v>
      </c>
    </row>
    <row r="2450">
      <c r="A2450" s="2" t="s">
        <v>6421</v>
      </c>
      <c r="B2450" s="3"/>
      <c r="C2450" s="4">
        <v>35423.98055555556</v>
      </c>
      <c r="D2450" s="5">
        <v>1360972.0</v>
      </c>
    </row>
    <row r="2451">
      <c r="A2451" s="2" t="s">
        <v>6422</v>
      </c>
      <c r="B2451" s="3"/>
      <c r="C2451" s="4">
        <v>35423.98055555556</v>
      </c>
      <c r="D2451" s="5">
        <v>1352238.0</v>
      </c>
    </row>
    <row r="2452">
      <c r="A2452" s="2" t="s">
        <v>6423</v>
      </c>
      <c r="B2452" s="3"/>
      <c r="C2452" s="4">
        <v>35423.98055555556</v>
      </c>
      <c r="D2452" s="5">
        <v>1355528.0</v>
      </c>
    </row>
    <row r="2453">
      <c r="A2453" s="2" t="s">
        <v>6424</v>
      </c>
      <c r="B2453" s="3"/>
      <c r="C2453" s="4">
        <v>35423.98055555556</v>
      </c>
      <c r="D2453" s="5">
        <v>1351158.0</v>
      </c>
    </row>
    <row r="2454">
      <c r="A2454" s="2" t="s">
        <v>6425</v>
      </c>
      <c r="B2454" s="3"/>
      <c r="C2454" s="4">
        <v>35423.98055555556</v>
      </c>
      <c r="D2454" s="5">
        <v>1.2634492E7</v>
      </c>
    </row>
    <row r="2455">
      <c r="A2455" s="2" t="s">
        <v>6426</v>
      </c>
      <c r="B2455" s="3"/>
      <c r="C2455" s="4">
        <v>35423.98055555556</v>
      </c>
      <c r="D2455" s="5">
        <v>3022014.0</v>
      </c>
    </row>
    <row r="2456">
      <c r="A2456" s="2" t="s">
        <v>6427</v>
      </c>
      <c r="B2456" s="3"/>
      <c r="C2456" s="4">
        <v>35423.98055555556</v>
      </c>
      <c r="D2456" s="5">
        <v>1479176.0</v>
      </c>
    </row>
    <row r="2457">
      <c r="A2457" s="2" t="s">
        <v>6428</v>
      </c>
      <c r="B2457" s="3"/>
      <c r="C2457" s="4">
        <v>35423.98055555556</v>
      </c>
      <c r="D2457" s="5">
        <v>594242.0</v>
      </c>
    </row>
    <row r="2458">
      <c r="A2458" s="2" t="s">
        <v>6429</v>
      </c>
      <c r="B2458" s="3"/>
      <c r="C2458" s="4">
        <v>35423.98055555556</v>
      </c>
      <c r="D2458" s="5">
        <v>3685591.0</v>
      </c>
    </row>
    <row r="2459">
      <c r="A2459" s="2" t="s">
        <v>6430</v>
      </c>
      <c r="B2459" s="3"/>
      <c r="C2459" s="4">
        <v>35423.98055555556</v>
      </c>
      <c r="D2459" s="5">
        <v>4304336.0</v>
      </c>
    </row>
    <row r="2460">
      <c r="A2460" s="2" t="s">
        <v>6431</v>
      </c>
      <c r="B2460" s="3"/>
      <c r="C2460" s="4">
        <v>35423.98055555556</v>
      </c>
      <c r="D2460" s="5">
        <v>3540743.0</v>
      </c>
    </row>
    <row r="2461">
      <c r="A2461" s="2" t="s">
        <v>6432</v>
      </c>
      <c r="B2461" s="3"/>
      <c r="C2461" s="4">
        <v>35423.98055555556</v>
      </c>
      <c r="D2461" s="5">
        <v>3538909.0</v>
      </c>
    </row>
    <row r="2462">
      <c r="A2462" s="2" t="s">
        <v>6433</v>
      </c>
      <c r="B2462" s="3"/>
      <c r="C2462" s="4">
        <v>35423.98055555556</v>
      </c>
      <c r="D2462" s="5">
        <v>3729602.0</v>
      </c>
    </row>
    <row r="2463">
      <c r="A2463" s="2" t="s">
        <v>6434</v>
      </c>
      <c r="B2463" s="3"/>
      <c r="C2463" s="4">
        <v>35423.98055555556</v>
      </c>
      <c r="D2463" s="5">
        <v>3727444.0</v>
      </c>
    </row>
    <row r="2464">
      <c r="A2464" s="2" t="s">
        <v>6435</v>
      </c>
      <c r="B2464" s="3"/>
      <c r="C2464" s="4">
        <v>35423.98055555556</v>
      </c>
      <c r="D2464" s="5">
        <v>4103532.0</v>
      </c>
    </row>
    <row r="2465">
      <c r="A2465" s="2" t="s">
        <v>6436</v>
      </c>
      <c r="B2465" s="3"/>
      <c r="C2465" s="4">
        <v>35423.98055555556</v>
      </c>
      <c r="D2465" s="5">
        <v>4100446.0</v>
      </c>
    </row>
    <row r="2466">
      <c r="A2466" s="2" t="s">
        <v>6437</v>
      </c>
      <c r="B2466" s="3"/>
      <c r="C2466" s="4">
        <v>35423.98055555556</v>
      </c>
      <c r="D2466" s="5">
        <v>4099812.0</v>
      </c>
    </row>
    <row r="2467">
      <c r="A2467" s="2" t="s">
        <v>6438</v>
      </c>
      <c r="B2467" s="3"/>
      <c r="C2467" s="4">
        <v>35423.98055555556</v>
      </c>
      <c r="D2467" s="5">
        <v>4205355.0</v>
      </c>
    </row>
    <row r="2468">
      <c r="A2468" s="2" t="s">
        <v>6439</v>
      </c>
      <c r="B2468" s="3"/>
      <c r="C2468" s="4">
        <v>35423.98055555556</v>
      </c>
      <c r="D2468" s="5">
        <v>4295580.0</v>
      </c>
    </row>
    <row r="2469">
      <c r="A2469" s="2" t="s">
        <v>6440</v>
      </c>
      <c r="B2469" s="3"/>
      <c r="C2469" s="4">
        <v>35423.98055555556</v>
      </c>
      <c r="D2469" s="5">
        <v>3305245.0</v>
      </c>
    </row>
    <row r="2470">
      <c r="A2470" s="2" t="s">
        <v>6441</v>
      </c>
      <c r="B2470" s="3"/>
      <c r="C2470" s="4">
        <v>35423.98055555556</v>
      </c>
      <c r="D2470" s="5">
        <v>3303658.0</v>
      </c>
    </row>
    <row r="2471">
      <c r="A2471" s="2" t="s">
        <v>6442</v>
      </c>
      <c r="B2471" s="3"/>
      <c r="C2471" s="4">
        <v>35423.98055555556</v>
      </c>
      <c r="D2471" s="5">
        <v>1842358.0</v>
      </c>
    </row>
    <row r="2472">
      <c r="A2472" s="2" t="s">
        <v>6443</v>
      </c>
      <c r="B2472" s="3"/>
      <c r="C2472" s="4">
        <v>35423.98055555556</v>
      </c>
      <c r="D2472" s="5">
        <v>3250495.0</v>
      </c>
    </row>
    <row r="2473">
      <c r="A2473" s="2" t="s">
        <v>6444</v>
      </c>
      <c r="B2473" s="3"/>
      <c r="C2473" s="4">
        <v>35423.98055555556</v>
      </c>
      <c r="D2473" s="5">
        <v>3220489.0</v>
      </c>
    </row>
    <row r="2474">
      <c r="A2474" s="2" t="s">
        <v>6445</v>
      </c>
      <c r="B2474" s="3"/>
      <c r="C2474" s="4">
        <v>35423.98055555556</v>
      </c>
      <c r="D2474" s="5">
        <v>1845963.0</v>
      </c>
    </row>
    <row r="2475">
      <c r="A2475" s="2" t="s">
        <v>6446</v>
      </c>
      <c r="B2475" s="3"/>
      <c r="C2475" s="4">
        <v>35423.98055555556</v>
      </c>
      <c r="D2475" s="5">
        <v>1840439.0</v>
      </c>
    </row>
    <row r="2476">
      <c r="A2476" s="2" t="s">
        <v>6447</v>
      </c>
      <c r="B2476" s="3"/>
      <c r="C2476" s="4">
        <v>35423.98055555556</v>
      </c>
      <c r="D2476" s="5">
        <v>2874260.0</v>
      </c>
    </row>
    <row r="2477">
      <c r="A2477" s="2" t="s">
        <v>6448</v>
      </c>
      <c r="B2477" s="3"/>
      <c r="C2477" s="4">
        <v>35423.98055555556</v>
      </c>
      <c r="D2477" s="5">
        <v>2467434.0</v>
      </c>
    </row>
    <row r="2478">
      <c r="A2478" s="2" t="s">
        <v>6449</v>
      </c>
      <c r="B2478" s="3"/>
      <c r="C2478" s="4">
        <v>35423.98055555556</v>
      </c>
      <c r="D2478" s="5">
        <v>2455920.0</v>
      </c>
    </row>
    <row r="2479">
      <c r="A2479" s="2" t="s">
        <v>6450</v>
      </c>
      <c r="B2479" s="3"/>
      <c r="C2479" s="4">
        <v>35423.98055555556</v>
      </c>
      <c r="D2479" s="5">
        <v>2559663.0</v>
      </c>
    </row>
    <row r="2480">
      <c r="A2480" s="2" t="s">
        <v>6451</v>
      </c>
      <c r="B2480" s="3"/>
      <c r="C2480" s="4">
        <v>35423.98055555556</v>
      </c>
      <c r="D2480" s="5">
        <v>1033123.0</v>
      </c>
    </row>
    <row r="2481">
      <c r="A2481" s="2" t="s">
        <v>6452</v>
      </c>
      <c r="B2481" s="3"/>
      <c r="C2481" s="4">
        <v>35423.98055555556</v>
      </c>
      <c r="D2481" s="5">
        <v>2965545.0</v>
      </c>
    </row>
    <row r="2482">
      <c r="A2482" s="2" t="s">
        <v>6453</v>
      </c>
      <c r="B2482" s="3"/>
      <c r="C2482" s="4">
        <v>35423.98055555556</v>
      </c>
      <c r="D2482" s="5">
        <v>2932055.0</v>
      </c>
    </row>
    <row r="2483">
      <c r="A2483" s="2" t="s">
        <v>6454</v>
      </c>
      <c r="B2483" s="3"/>
      <c r="C2483" s="4">
        <v>35423.98055555556</v>
      </c>
      <c r="D2483" s="5">
        <v>1918970.0</v>
      </c>
    </row>
    <row r="2484">
      <c r="A2484" s="2" t="s">
        <v>6455</v>
      </c>
      <c r="B2484" s="3"/>
      <c r="C2484" s="4">
        <v>35423.98055555556</v>
      </c>
      <c r="D2484" s="5">
        <v>1918965.0</v>
      </c>
    </row>
    <row r="2485">
      <c r="A2485" s="2" t="s">
        <v>6456</v>
      </c>
      <c r="B2485" s="3"/>
      <c r="C2485" s="4">
        <v>35423.98055555556</v>
      </c>
      <c r="D2485" s="5">
        <v>1724932.0</v>
      </c>
    </row>
    <row r="2486">
      <c r="A2486" s="2" t="s">
        <v>6457</v>
      </c>
      <c r="B2486" s="3"/>
      <c r="C2486" s="4">
        <v>35423.98055555556</v>
      </c>
      <c r="D2486" s="5">
        <v>1724849.0</v>
      </c>
    </row>
    <row r="2487">
      <c r="A2487" s="2" t="s">
        <v>6458</v>
      </c>
      <c r="B2487" s="3"/>
      <c r="C2487" s="4">
        <v>35423.98055555556</v>
      </c>
      <c r="D2487" s="5">
        <v>3480819.0</v>
      </c>
    </row>
    <row r="2488">
      <c r="A2488" s="2" t="s">
        <v>6459</v>
      </c>
      <c r="B2488" s="3"/>
      <c r="C2488" s="4">
        <v>35423.98055555556</v>
      </c>
      <c r="D2488" s="5">
        <v>2232281.0</v>
      </c>
    </row>
    <row r="2489">
      <c r="A2489" s="2" t="s">
        <v>6460</v>
      </c>
      <c r="B2489" s="3"/>
      <c r="C2489" s="4">
        <v>35423.98055555556</v>
      </c>
      <c r="D2489" s="5">
        <v>2231744.0</v>
      </c>
    </row>
    <row r="2490">
      <c r="A2490" s="2" t="s">
        <v>6461</v>
      </c>
      <c r="B2490" s="3"/>
      <c r="C2490" s="4">
        <v>35423.98055555556</v>
      </c>
      <c r="D2490" s="5">
        <v>2508663.0</v>
      </c>
    </row>
    <row r="2491">
      <c r="A2491" s="2" t="s">
        <v>6462</v>
      </c>
      <c r="B2491" s="3"/>
      <c r="C2491" s="4">
        <v>35423.98055555556</v>
      </c>
      <c r="D2491" s="5">
        <v>2561353.0</v>
      </c>
    </row>
    <row r="2492">
      <c r="A2492" s="2" t="s">
        <v>6463</v>
      </c>
      <c r="B2492" s="3"/>
      <c r="C2492" s="4">
        <v>35423.98055555556</v>
      </c>
      <c r="D2492" s="5">
        <v>9693188.0</v>
      </c>
    </row>
    <row r="2493">
      <c r="A2493" s="2" t="s">
        <v>6464</v>
      </c>
      <c r="B2493" s="3"/>
      <c r="C2493" s="4">
        <v>35423.98055555556</v>
      </c>
      <c r="D2493" s="5">
        <v>5140661.0</v>
      </c>
    </row>
    <row r="2494">
      <c r="A2494" s="2" t="s">
        <v>6465</v>
      </c>
      <c r="B2494" s="3"/>
      <c r="C2494" s="4">
        <v>35423.98055555556</v>
      </c>
      <c r="D2494" s="5">
        <v>5140546.0</v>
      </c>
    </row>
    <row r="2495">
      <c r="A2495" s="2" t="s">
        <v>6466</v>
      </c>
      <c r="B2495" s="3"/>
      <c r="C2495" s="4">
        <v>35423.98055555556</v>
      </c>
      <c r="D2495" s="5">
        <v>5140495.0</v>
      </c>
    </row>
    <row r="2496">
      <c r="A2496" s="2" t="s">
        <v>6467</v>
      </c>
      <c r="B2496" s="3"/>
      <c r="C2496" s="4">
        <v>35423.98055555556</v>
      </c>
      <c r="D2496" s="5">
        <v>1568742.0</v>
      </c>
    </row>
    <row r="2497">
      <c r="A2497" s="2" t="s">
        <v>6468</v>
      </c>
      <c r="B2497" s="3"/>
      <c r="C2497" s="4">
        <v>35423.98055555556</v>
      </c>
      <c r="D2497" s="5">
        <v>1553368.0</v>
      </c>
    </row>
    <row r="2498">
      <c r="A2498" s="2" t="s">
        <v>6469</v>
      </c>
      <c r="B2498" s="3"/>
      <c r="C2498" s="4">
        <v>35423.98055555556</v>
      </c>
      <c r="D2498" s="5">
        <v>303244.0</v>
      </c>
    </row>
    <row r="2499">
      <c r="A2499" s="2" t="s">
        <v>6470</v>
      </c>
      <c r="B2499" s="3"/>
      <c r="C2499" s="4">
        <v>35423.98055555556</v>
      </c>
      <c r="D2499" s="5">
        <v>2560296.0</v>
      </c>
    </row>
    <row r="2500">
      <c r="A2500" s="2" t="s">
        <v>6471</v>
      </c>
      <c r="B2500" s="3"/>
      <c r="C2500" s="4">
        <v>35423.98055555556</v>
      </c>
      <c r="D2500" s="5">
        <v>1976860.0</v>
      </c>
    </row>
    <row r="2501">
      <c r="A2501" s="2" t="s">
        <v>6472</v>
      </c>
      <c r="B2501" s="3"/>
      <c r="C2501" s="4">
        <v>35423.98055555556</v>
      </c>
      <c r="D2501" s="5">
        <v>1846031.0</v>
      </c>
    </row>
    <row r="2502">
      <c r="A2502" s="2" t="s">
        <v>6473</v>
      </c>
      <c r="B2502" s="3"/>
      <c r="C2502" s="4">
        <v>35423.98055555556</v>
      </c>
      <c r="D2502" s="5">
        <v>3593693.0</v>
      </c>
    </row>
    <row r="2503">
      <c r="A2503" s="2" t="s">
        <v>6474</v>
      </c>
      <c r="B2503" s="3"/>
      <c r="C2503" s="4">
        <v>35423.98055555556</v>
      </c>
      <c r="D2503" s="5">
        <v>4179217.0</v>
      </c>
    </row>
    <row r="2504">
      <c r="A2504" s="2" t="s">
        <v>6475</v>
      </c>
      <c r="B2504" s="3"/>
      <c r="C2504" s="4">
        <v>35423.98055555556</v>
      </c>
      <c r="D2504" s="5">
        <v>2044183.0</v>
      </c>
    </row>
    <row r="2505">
      <c r="A2505" s="2" t="s">
        <v>6476</v>
      </c>
      <c r="B2505" s="3"/>
      <c r="C2505" s="4">
        <v>35423.98055555556</v>
      </c>
      <c r="D2505" s="5">
        <v>2368511.0</v>
      </c>
    </row>
    <row r="2506">
      <c r="A2506" s="2" t="s">
        <v>6477</v>
      </c>
      <c r="B2506" s="3"/>
      <c r="C2506" s="4">
        <v>35423.98055555556</v>
      </c>
      <c r="D2506" s="5">
        <v>4171159.0</v>
      </c>
    </row>
    <row r="2507">
      <c r="A2507" s="2" t="s">
        <v>6478</v>
      </c>
      <c r="B2507" s="3"/>
      <c r="C2507" s="4">
        <v>35423.98055555556</v>
      </c>
      <c r="D2507" s="5">
        <v>2694260.0</v>
      </c>
    </row>
    <row r="2508">
      <c r="A2508" s="2" t="s">
        <v>6479</v>
      </c>
      <c r="B2508" s="3"/>
      <c r="C2508" s="4">
        <v>35423.98055555556</v>
      </c>
      <c r="D2508" s="5">
        <v>2690181.0</v>
      </c>
    </row>
    <row r="2509">
      <c r="A2509" s="2" t="s">
        <v>6480</v>
      </c>
      <c r="B2509" s="3"/>
      <c r="C2509" s="4">
        <v>35423.98055555556</v>
      </c>
      <c r="D2509" s="5">
        <v>2689446.0</v>
      </c>
    </row>
    <row r="2510">
      <c r="A2510" s="2" t="s">
        <v>6481</v>
      </c>
      <c r="B2510" s="3"/>
      <c r="C2510" s="4">
        <v>35423.98055555556</v>
      </c>
      <c r="D2510" s="5">
        <v>1143369.0</v>
      </c>
    </row>
    <row r="2511">
      <c r="A2511" s="2" t="s">
        <v>6482</v>
      </c>
      <c r="B2511" s="3"/>
      <c r="C2511" s="4">
        <v>35423.98055555556</v>
      </c>
      <c r="D2511" s="5">
        <v>3539572.0</v>
      </c>
    </row>
    <row r="2512">
      <c r="A2512" s="2" t="s">
        <v>6483</v>
      </c>
      <c r="B2512" s="3"/>
      <c r="C2512" s="4">
        <v>35423.98055555556</v>
      </c>
      <c r="D2512" s="5">
        <v>3539910.0</v>
      </c>
    </row>
    <row r="2513">
      <c r="A2513" s="2" t="s">
        <v>6484</v>
      </c>
      <c r="B2513" s="3"/>
      <c r="C2513" s="4">
        <v>35423.98055555556</v>
      </c>
      <c r="D2513" s="5">
        <v>5394996.0</v>
      </c>
    </row>
    <row r="2514">
      <c r="A2514" s="2" t="s">
        <v>6485</v>
      </c>
      <c r="B2514" s="3"/>
      <c r="C2514" s="4">
        <v>35423.98055555556</v>
      </c>
      <c r="D2514" s="5">
        <v>5216630.0</v>
      </c>
    </row>
    <row r="2515">
      <c r="A2515" s="2" t="s">
        <v>6486</v>
      </c>
      <c r="B2515" s="3"/>
      <c r="C2515" s="4">
        <v>35423.98055555556</v>
      </c>
      <c r="D2515" s="5">
        <v>2702012.0</v>
      </c>
    </row>
    <row r="2516">
      <c r="A2516" s="2" t="s">
        <v>6487</v>
      </c>
      <c r="B2516" s="3"/>
      <c r="C2516" s="4">
        <v>35423.98055555556</v>
      </c>
      <c r="D2516" s="5">
        <v>3648184.0</v>
      </c>
    </row>
    <row r="2517">
      <c r="A2517" s="2" t="s">
        <v>6488</v>
      </c>
      <c r="B2517" s="3"/>
      <c r="C2517" s="4">
        <v>35423.98055555556</v>
      </c>
      <c r="D2517" s="5">
        <v>3024854.0</v>
      </c>
    </row>
    <row r="2518">
      <c r="A2518" s="2" t="s">
        <v>6489</v>
      </c>
      <c r="B2518" s="3"/>
      <c r="C2518" s="4">
        <v>35423.98055555556</v>
      </c>
      <c r="D2518" s="5">
        <v>4293481.0</v>
      </c>
    </row>
    <row r="2519">
      <c r="A2519" s="2" t="s">
        <v>6490</v>
      </c>
      <c r="B2519" s="3"/>
      <c r="C2519" s="4">
        <v>35423.98055555556</v>
      </c>
      <c r="D2519" s="5">
        <v>3376318.0</v>
      </c>
    </row>
    <row r="2520">
      <c r="A2520" s="2" t="s">
        <v>6491</v>
      </c>
      <c r="B2520" s="3"/>
      <c r="C2520" s="4">
        <v>35423.98055555556</v>
      </c>
      <c r="D2520" s="5">
        <v>3344330.0</v>
      </c>
    </row>
    <row r="2521">
      <c r="A2521" s="2" t="s">
        <v>6492</v>
      </c>
      <c r="B2521" s="3"/>
      <c r="C2521" s="4">
        <v>35423.98055555556</v>
      </c>
      <c r="D2521" s="5">
        <v>291669.0</v>
      </c>
    </row>
    <row r="2522">
      <c r="A2522" s="2" t="s">
        <v>6493</v>
      </c>
      <c r="B2522" s="3"/>
      <c r="C2522" s="4">
        <v>35423.98055555556</v>
      </c>
      <c r="D2522" s="5">
        <v>419987.0</v>
      </c>
    </row>
    <row r="2523">
      <c r="A2523" s="2" t="s">
        <v>6494</v>
      </c>
      <c r="B2523" s="3"/>
      <c r="C2523" s="4">
        <v>35423.98055555556</v>
      </c>
      <c r="D2523" s="5">
        <v>1344576.0</v>
      </c>
    </row>
    <row r="2524">
      <c r="A2524" s="2" t="s">
        <v>6495</v>
      </c>
      <c r="B2524" s="3"/>
      <c r="C2524" s="4">
        <v>35423.98055555556</v>
      </c>
      <c r="D2524" s="5">
        <v>1323341.0</v>
      </c>
    </row>
    <row r="2525">
      <c r="A2525" s="2" t="s">
        <v>6496</v>
      </c>
      <c r="B2525" s="3"/>
      <c r="C2525" s="4">
        <v>35423.98055555556</v>
      </c>
      <c r="D2525" s="5">
        <v>5693082.0</v>
      </c>
    </row>
    <row r="2526">
      <c r="A2526" s="2" t="s">
        <v>6497</v>
      </c>
      <c r="B2526" s="3"/>
      <c r="C2526" s="4">
        <v>35423.98055555556</v>
      </c>
      <c r="D2526" s="5">
        <v>3552540.0</v>
      </c>
    </row>
    <row r="2527">
      <c r="A2527" s="2" t="s">
        <v>6498</v>
      </c>
      <c r="B2527" s="3"/>
      <c r="C2527" s="4">
        <v>35423.98055555556</v>
      </c>
      <c r="D2527" s="5">
        <v>836712.0</v>
      </c>
    </row>
    <row r="2528">
      <c r="A2528" s="2" t="s">
        <v>6499</v>
      </c>
      <c r="B2528" s="3"/>
      <c r="C2528" s="4">
        <v>35423.98055555556</v>
      </c>
      <c r="D2528" s="5">
        <v>836529.0</v>
      </c>
    </row>
    <row r="2529">
      <c r="A2529" s="2" t="s">
        <v>6500</v>
      </c>
      <c r="B2529" s="3"/>
      <c r="C2529" s="4">
        <v>35423.98055555556</v>
      </c>
      <c r="D2529" s="5">
        <v>836739.0</v>
      </c>
    </row>
    <row r="2530">
      <c r="A2530" s="2" t="s">
        <v>6501</v>
      </c>
      <c r="B2530" s="3"/>
      <c r="C2530" s="4">
        <v>35423.98055555556</v>
      </c>
      <c r="D2530" s="5">
        <v>4624639.0</v>
      </c>
    </row>
    <row r="2531">
      <c r="A2531" s="2" t="s">
        <v>6502</v>
      </c>
      <c r="B2531" s="3"/>
      <c r="C2531" s="4">
        <v>35423.98055555556</v>
      </c>
      <c r="D2531" s="5">
        <v>3524402.0</v>
      </c>
    </row>
    <row r="2532">
      <c r="A2532" s="2" t="s">
        <v>6503</v>
      </c>
      <c r="B2532" s="3"/>
      <c r="C2532" s="4">
        <v>35423.98055555556</v>
      </c>
      <c r="D2532" s="5">
        <v>4624572.0</v>
      </c>
    </row>
    <row r="2533">
      <c r="A2533" s="2" t="s">
        <v>6504</v>
      </c>
      <c r="B2533" s="3"/>
      <c r="C2533" s="4">
        <v>35423.98055555556</v>
      </c>
      <c r="D2533" s="5">
        <v>2024251.0</v>
      </c>
    </row>
    <row r="2534">
      <c r="A2534" s="2" t="s">
        <v>6505</v>
      </c>
      <c r="B2534" s="3"/>
      <c r="C2534" s="4">
        <v>35423.98055555556</v>
      </c>
      <c r="D2534" s="5">
        <v>1440654.0</v>
      </c>
    </row>
    <row r="2535">
      <c r="A2535" s="2" t="s">
        <v>6506</v>
      </c>
      <c r="B2535" s="3"/>
      <c r="C2535" s="4">
        <v>35423.98055555556</v>
      </c>
      <c r="D2535" s="5">
        <v>4253448.0</v>
      </c>
    </row>
    <row r="2536">
      <c r="A2536" s="2" t="s">
        <v>6507</v>
      </c>
      <c r="B2536" s="3"/>
      <c r="C2536" s="4">
        <v>35423.98055555556</v>
      </c>
      <c r="D2536" s="5">
        <v>4330035.0</v>
      </c>
    </row>
    <row r="2537">
      <c r="A2537" s="2" t="s">
        <v>6508</v>
      </c>
      <c r="B2537" s="3"/>
      <c r="C2537" s="4">
        <v>35423.98055555556</v>
      </c>
      <c r="D2537" s="5">
        <v>4287894.0</v>
      </c>
    </row>
    <row r="2538">
      <c r="A2538" s="2" t="s">
        <v>6509</v>
      </c>
      <c r="B2538" s="3"/>
      <c r="C2538" s="4">
        <v>35423.98055555556</v>
      </c>
      <c r="D2538" s="5">
        <v>4296334.0</v>
      </c>
    </row>
    <row r="2539">
      <c r="A2539" s="2" t="s">
        <v>6510</v>
      </c>
      <c r="B2539" s="3"/>
      <c r="C2539" s="4">
        <v>35423.98055555556</v>
      </c>
      <c r="D2539" s="5">
        <v>4252646.0</v>
      </c>
    </row>
    <row r="2540">
      <c r="A2540" s="2" t="s">
        <v>6511</v>
      </c>
      <c r="B2540" s="3"/>
      <c r="C2540" s="4">
        <v>35423.98055555556</v>
      </c>
      <c r="D2540" s="5">
        <v>3188710.0</v>
      </c>
    </row>
    <row r="2541">
      <c r="A2541" s="2" t="s">
        <v>6512</v>
      </c>
      <c r="B2541" s="3"/>
      <c r="C2541" s="4">
        <v>35423.98055555556</v>
      </c>
      <c r="D2541" s="5">
        <v>8461814.0</v>
      </c>
    </row>
    <row r="2542">
      <c r="A2542" s="2" t="s">
        <v>6513</v>
      </c>
      <c r="B2542" s="3"/>
      <c r="C2542" s="4">
        <v>35423.98055555556</v>
      </c>
      <c r="D2542" s="5">
        <v>8462185.0</v>
      </c>
    </row>
    <row r="2543">
      <c r="A2543" s="2" t="s">
        <v>6514</v>
      </c>
      <c r="B2543" s="3"/>
      <c r="C2543" s="4">
        <v>35423.98055555556</v>
      </c>
      <c r="D2543" s="5">
        <v>5817549.0</v>
      </c>
    </row>
    <row r="2544">
      <c r="A2544" s="2" t="s">
        <v>6515</v>
      </c>
      <c r="B2544" s="3"/>
      <c r="C2544" s="4">
        <v>35423.98055555556</v>
      </c>
      <c r="D2544" s="5">
        <v>5821457.0</v>
      </c>
    </row>
    <row r="2545">
      <c r="A2545" s="2" t="s">
        <v>6516</v>
      </c>
      <c r="B2545" s="3"/>
      <c r="C2545" s="4">
        <v>35423.98055555556</v>
      </c>
      <c r="D2545" s="5">
        <v>8439207.0</v>
      </c>
    </row>
    <row r="2546">
      <c r="A2546" s="2" t="s">
        <v>6517</v>
      </c>
      <c r="B2546" s="3"/>
      <c r="C2546" s="4">
        <v>35423.98055555556</v>
      </c>
      <c r="D2546" s="5">
        <v>8751578.0</v>
      </c>
    </row>
    <row r="2547">
      <c r="A2547" s="2" t="s">
        <v>6518</v>
      </c>
      <c r="B2547" s="3"/>
      <c r="C2547" s="4">
        <v>35423.98055555556</v>
      </c>
      <c r="D2547" s="5">
        <v>4705564.0</v>
      </c>
    </row>
    <row r="2548">
      <c r="A2548" s="2" t="s">
        <v>6519</v>
      </c>
      <c r="B2548" s="3"/>
      <c r="C2548" s="4">
        <v>35423.98055555556</v>
      </c>
      <c r="D2548" s="5">
        <v>4706229.0</v>
      </c>
    </row>
    <row r="2549">
      <c r="A2549" s="2" t="s">
        <v>6520</v>
      </c>
      <c r="B2549" s="3"/>
      <c r="C2549" s="4">
        <v>35423.98055555556</v>
      </c>
      <c r="D2549" s="5">
        <v>4632703.0</v>
      </c>
    </row>
    <row r="2550">
      <c r="A2550" s="2" t="s">
        <v>6521</v>
      </c>
      <c r="B2550" s="3"/>
      <c r="C2550" s="4">
        <v>35423.98055555556</v>
      </c>
      <c r="D2550" s="5">
        <v>4706139.0</v>
      </c>
    </row>
    <row r="2551">
      <c r="A2551" s="2" t="s">
        <v>6522</v>
      </c>
      <c r="B2551" s="3"/>
      <c r="C2551" s="4">
        <v>35423.98055555556</v>
      </c>
      <c r="D2551" s="5">
        <v>3706267.0</v>
      </c>
    </row>
    <row r="2552">
      <c r="A2552" s="2" t="s">
        <v>6523</v>
      </c>
      <c r="B2552" s="3"/>
      <c r="C2552" s="4">
        <v>35423.98055555556</v>
      </c>
      <c r="D2552" s="5">
        <v>3706264.0</v>
      </c>
    </row>
    <row r="2553">
      <c r="A2553" s="2" t="s">
        <v>6524</v>
      </c>
      <c r="B2553" s="3"/>
      <c r="C2553" s="4">
        <v>35423.98055555556</v>
      </c>
      <c r="D2553" s="5">
        <v>3706792.0</v>
      </c>
    </row>
    <row r="2554">
      <c r="A2554" s="2" t="s">
        <v>6525</v>
      </c>
      <c r="B2554" s="3"/>
      <c r="C2554" s="4">
        <v>35423.98055555556</v>
      </c>
      <c r="D2554" s="5">
        <v>7636676.0</v>
      </c>
    </row>
    <row r="2555">
      <c r="A2555" s="2" t="s">
        <v>6526</v>
      </c>
      <c r="B2555" s="3"/>
      <c r="C2555" s="4">
        <v>35423.98055555556</v>
      </c>
      <c r="D2555" s="5">
        <v>7140124.0</v>
      </c>
    </row>
    <row r="2556">
      <c r="A2556" s="2" t="s">
        <v>6527</v>
      </c>
      <c r="B2556" s="3"/>
      <c r="C2556" s="4">
        <v>35423.98055555556</v>
      </c>
      <c r="D2556" s="5">
        <v>2991593.0</v>
      </c>
    </row>
    <row r="2557">
      <c r="A2557" s="2" t="s">
        <v>6528</v>
      </c>
      <c r="B2557" s="3"/>
      <c r="C2557" s="4">
        <v>35423.98055555556</v>
      </c>
      <c r="D2557" s="5">
        <v>2563877.0</v>
      </c>
    </row>
    <row r="2558">
      <c r="A2558" s="2" t="s">
        <v>6529</v>
      </c>
      <c r="B2558" s="3"/>
      <c r="C2558" s="4">
        <v>35423.98055555556</v>
      </c>
      <c r="D2558" s="5">
        <v>1660995.0</v>
      </c>
    </row>
    <row r="2559">
      <c r="A2559" s="2" t="s">
        <v>6530</v>
      </c>
      <c r="B2559" s="3"/>
      <c r="C2559" s="4">
        <v>35423.98055555556</v>
      </c>
      <c r="D2559" s="5">
        <v>1604638.0</v>
      </c>
    </row>
    <row r="2560">
      <c r="A2560" s="2" t="s">
        <v>6531</v>
      </c>
      <c r="B2560" s="3"/>
      <c r="C2560" s="4">
        <v>35423.98055555556</v>
      </c>
      <c r="D2560" s="5">
        <v>2008318.0</v>
      </c>
    </row>
    <row r="2561">
      <c r="A2561" s="2" t="s">
        <v>6532</v>
      </c>
      <c r="B2561" s="3"/>
      <c r="C2561" s="4">
        <v>35423.98055555556</v>
      </c>
      <c r="D2561" s="5">
        <v>2910990.0</v>
      </c>
    </row>
    <row r="2562">
      <c r="A2562" s="2" t="s">
        <v>6533</v>
      </c>
      <c r="B2562" s="3"/>
      <c r="C2562" s="4">
        <v>35423.98055555556</v>
      </c>
      <c r="D2562" s="5">
        <v>2896377.0</v>
      </c>
    </row>
    <row r="2563">
      <c r="A2563" s="2" t="s">
        <v>6534</v>
      </c>
      <c r="B2563" s="3"/>
      <c r="C2563" s="4">
        <v>35423.98055555556</v>
      </c>
      <c r="D2563" s="5">
        <v>2026155.0</v>
      </c>
    </row>
    <row r="2564">
      <c r="A2564" s="2" t="s">
        <v>6535</v>
      </c>
      <c r="B2564" s="3"/>
      <c r="C2564" s="4">
        <v>35423.98055555556</v>
      </c>
      <c r="D2564" s="5">
        <v>2027223.0</v>
      </c>
    </row>
    <row r="2565">
      <c r="A2565" s="2" t="s">
        <v>6536</v>
      </c>
      <c r="B2565" s="3"/>
      <c r="C2565" s="4">
        <v>35423.98055555556</v>
      </c>
      <c r="D2565" s="5">
        <v>1972370.0</v>
      </c>
    </row>
    <row r="2566">
      <c r="A2566" s="2" t="s">
        <v>6537</v>
      </c>
      <c r="B2566" s="3"/>
      <c r="C2566" s="4">
        <v>35423.98055555556</v>
      </c>
      <c r="D2566" s="5">
        <v>3676557.0</v>
      </c>
    </row>
    <row r="2567">
      <c r="A2567" s="2" t="s">
        <v>6538</v>
      </c>
      <c r="B2567" s="3"/>
      <c r="C2567" s="4">
        <v>35423.98055555556</v>
      </c>
      <c r="D2567" s="5">
        <v>4571059.0</v>
      </c>
    </row>
    <row r="2568">
      <c r="A2568" s="2" t="s">
        <v>6539</v>
      </c>
      <c r="B2568" s="3"/>
      <c r="C2568" s="4">
        <v>35423.98055555556</v>
      </c>
      <c r="D2568" s="5">
        <v>4571053.0</v>
      </c>
    </row>
    <row r="2569">
      <c r="A2569" s="2" t="s">
        <v>6540</v>
      </c>
      <c r="B2569" s="3"/>
      <c r="C2569" s="4">
        <v>35423.98055555556</v>
      </c>
      <c r="D2569" s="5">
        <v>1172667.0</v>
      </c>
    </row>
    <row r="2570">
      <c r="A2570" s="2" t="s">
        <v>6541</v>
      </c>
      <c r="B2570" s="3"/>
      <c r="C2570" s="4">
        <v>35423.98055555556</v>
      </c>
      <c r="D2570" s="5">
        <v>5403254.0</v>
      </c>
    </row>
    <row r="2571">
      <c r="A2571" s="2" t="s">
        <v>6542</v>
      </c>
      <c r="B2571" s="3"/>
      <c r="C2571" s="4">
        <v>35423.98055555556</v>
      </c>
      <c r="D2571" s="5">
        <v>1160083.0</v>
      </c>
    </row>
    <row r="2572">
      <c r="A2572" s="2" t="s">
        <v>6543</v>
      </c>
      <c r="B2572" s="3"/>
      <c r="C2572" s="4">
        <v>35423.98055555556</v>
      </c>
      <c r="D2572" s="5">
        <v>1587589.0</v>
      </c>
    </row>
    <row r="2573">
      <c r="A2573" s="2" t="s">
        <v>6544</v>
      </c>
      <c r="B2573" s="3"/>
      <c r="C2573" s="4">
        <v>35423.98055555556</v>
      </c>
      <c r="D2573" s="5">
        <v>4672810.0</v>
      </c>
    </row>
    <row r="2574">
      <c r="A2574" s="2" t="s">
        <v>6545</v>
      </c>
      <c r="B2574" s="3"/>
      <c r="C2574" s="4">
        <v>35423.98055555556</v>
      </c>
      <c r="D2574" s="5">
        <v>4672530.0</v>
      </c>
    </row>
    <row r="2575">
      <c r="A2575" s="2" t="s">
        <v>6546</v>
      </c>
      <c r="B2575" s="3"/>
      <c r="C2575" s="4">
        <v>35423.98055555556</v>
      </c>
      <c r="D2575" s="5">
        <v>4629338.0</v>
      </c>
    </row>
    <row r="2576">
      <c r="A2576" s="2" t="s">
        <v>6547</v>
      </c>
      <c r="B2576" s="3"/>
      <c r="C2576" s="4">
        <v>35423.98055555556</v>
      </c>
      <c r="D2576" s="5">
        <v>1284790.0</v>
      </c>
    </row>
    <row r="2577">
      <c r="A2577" s="2" t="s">
        <v>6548</v>
      </c>
      <c r="B2577" s="3"/>
      <c r="C2577" s="4">
        <v>35423.98055555556</v>
      </c>
      <c r="D2577" s="5">
        <v>1684419.0</v>
      </c>
    </row>
    <row r="2578">
      <c r="A2578" s="2" t="s">
        <v>6549</v>
      </c>
      <c r="B2578" s="3"/>
      <c r="C2578" s="4">
        <v>35423.98055555556</v>
      </c>
      <c r="D2578" s="5">
        <v>8000711.0</v>
      </c>
    </row>
    <row r="2579">
      <c r="A2579" s="2" t="s">
        <v>6550</v>
      </c>
      <c r="B2579" s="3"/>
      <c r="C2579" s="4">
        <v>35423.98055555556</v>
      </c>
      <c r="D2579" s="5">
        <v>7990379.0</v>
      </c>
    </row>
    <row r="2580">
      <c r="A2580" s="2" t="s">
        <v>6551</v>
      </c>
      <c r="B2580" s="3"/>
      <c r="C2580" s="4">
        <v>35423.98055555556</v>
      </c>
      <c r="D2580" s="5">
        <v>7990440.0</v>
      </c>
    </row>
    <row r="2581">
      <c r="A2581" s="2" t="s">
        <v>6552</v>
      </c>
      <c r="B2581" s="3"/>
      <c r="C2581" s="4">
        <v>35423.98055555556</v>
      </c>
      <c r="D2581" s="5">
        <v>2842972.0</v>
      </c>
    </row>
    <row r="2582">
      <c r="A2582" s="2" t="s">
        <v>6553</v>
      </c>
      <c r="B2582" s="3"/>
      <c r="C2582" s="4">
        <v>35423.98055555556</v>
      </c>
      <c r="D2582" s="5">
        <v>2840654.0</v>
      </c>
    </row>
    <row r="2583">
      <c r="A2583" s="2" t="s">
        <v>6554</v>
      </c>
      <c r="B2583" s="3"/>
      <c r="C2583" s="4">
        <v>35423.98055555556</v>
      </c>
      <c r="D2583" s="5">
        <v>3630211.0</v>
      </c>
    </row>
    <row r="2584">
      <c r="A2584" s="2" t="s">
        <v>6555</v>
      </c>
      <c r="B2584" s="3"/>
      <c r="C2584" s="4">
        <v>35423.98055555556</v>
      </c>
      <c r="D2584" s="5">
        <v>1979581.0</v>
      </c>
    </row>
    <row r="2585">
      <c r="A2585" s="2" t="s">
        <v>6556</v>
      </c>
      <c r="B2585" s="3"/>
      <c r="C2585" s="4">
        <v>35423.98055555556</v>
      </c>
      <c r="D2585" s="5">
        <v>1373876.0</v>
      </c>
    </row>
    <row r="2586">
      <c r="A2586" s="2" t="s">
        <v>6557</v>
      </c>
      <c r="B2586" s="3"/>
      <c r="C2586" s="4">
        <v>35423.98055555556</v>
      </c>
      <c r="D2586" s="5">
        <v>1.1338813E7</v>
      </c>
    </row>
    <row r="2587">
      <c r="A2587" s="2" t="s">
        <v>6558</v>
      </c>
      <c r="B2587" s="3"/>
      <c r="C2587" s="4">
        <v>35423.98055555556</v>
      </c>
      <c r="D2587" s="5">
        <v>1.1388049E7</v>
      </c>
    </row>
    <row r="2588">
      <c r="A2588" s="2" t="s">
        <v>6559</v>
      </c>
      <c r="B2588" s="3"/>
      <c r="C2588" s="4">
        <v>35423.98055555556</v>
      </c>
      <c r="D2588" s="5">
        <v>1.1564095E7</v>
      </c>
    </row>
    <row r="2589">
      <c r="A2589" s="2" t="s">
        <v>6560</v>
      </c>
      <c r="B2589" s="3"/>
      <c r="C2589" s="4">
        <v>35423.98055555556</v>
      </c>
      <c r="D2589" s="5">
        <v>3010778.0</v>
      </c>
    </row>
    <row r="2590">
      <c r="A2590" s="2" t="s">
        <v>6561</v>
      </c>
      <c r="B2590" s="3"/>
      <c r="C2590" s="4">
        <v>35423.98055555556</v>
      </c>
      <c r="D2590" s="5">
        <v>3010650.0</v>
      </c>
    </row>
    <row r="2591">
      <c r="A2591" s="2" t="s">
        <v>6562</v>
      </c>
      <c r="B2591" s="3"/>
      <c r="C2591" s="4">
        <v>35423.98055555556</v>
      </c>
      <c r="D2591" s="5">
        <v>1364208.0</v>
      </c>
    </row>
    <row r="2592">
      <c r="A2592" s="2" t="s">
        <v>6563</v>
      </c>
      <c r="B2592" s="3"/>
      <c r="C2592" s="4">
        <v>35423.98055555556</v>
      </c>
      <c r="D2592" s="5">
        <v>3245802.0</v>
      </c>
    </row>
    <row r="2593">
      <c r="A2593" s="2" t="s">
        <v>6564</v>
      </c>
      <c r="B2593" s="3"/>
      <c r="C2593" s="4">
        <v>35423.98055555556</v>
      </c>
      <c r="D2593" s="5">
        <v>3245799.0</v>
      </c>
    </row>
    <row r="2594">
      <c r="A2594" s="2" t="s">
        <v>6565</v>
      </c>
      <c r="B2594" s="3"/>
      <c r="C2594" s="4">
        <v>35423.98055555556</v>
      </c>
      <c r="D2594" s="5">
        <v>3228980.0</v>
      </c>
    </row>
    <row r="2595">
      <c r="A2595" s="2" t="s">
        <v>6566</v>
      </c>
      <c r="B2595" s="3"/>
      <c r="C2595" s="4">
        <v>35423.98055555556</v>
      </c>
      <c r="D2595" s="5">
        <v>3229079.0</v>
      </c>
    </row>
    <row r="2596">
      <c r="A2596" s="2" t="s">
        <v>6567</v>
      </c>
      <c r="B2596" s="3"/>
      <c r="C2596" s="4">
        <v>35423.98055555556</v>
      </c>
      <c r="D2596" s="5">
        <v>2281464.0</v>
      </c>
    </row>
    <row r="2597">
      <c r="A2597" s="2" t="s">
        <v>6568</v>
      </c>
      <c r="B2597" s="3"/>
      <c r="C2597" s="4">
        <v>35423.98055555556</v>
      </c>
      <c r="D2597" s="5">
        <v>114967.0</v>
      </c>
    </row>
    <row r="2598">
      <c r="A2598" s="2" t="s">
        <v>6569</v>
      </c>
      <c r="B2598" s="3"/>
      <c r="C2598" s="4">
        <v>35423.98055555556</v>
      </c>
      <c r="D2598" s="5">
        <v>2255964.0</v>
      </c>
    </row>
    <row r="2599">
      <c r="A2599" s="2" t="s">
        <v>6570</v>
      </c>
      <c r="B2599" s="3"/>
      <c r="C2599" s="4">
        <v>35423.98055555556</v>
      </c>
      <c r="D2599" s="5">
        <v>2478432.0</v>
      </c>
    </row>
    <row r="2600">
      <c r="A2600" s="2" t="s">
        <v>6571</v>
      </c>
      <c r="B2600" s="3"/>
      <c r="C2600" s="4">
        <v>35423.98055555556</v>
      </c>
      <c r="D2600" s="5">
        <v>1993012.0</v>
      </c>
    </row>
    <row r="2601">
      <c r="A2601" s="2" t="s">
        <v>6572</v>
      </c>
      <c r="B2601" s="3"/>
      <c r="C2601" s="4">
        <v>35423.98055555556</v>
      </c>
      <c r="D2601" s="5">
        <v>1.346842E7</v>
      </c>
    </row>
    <row r="2602">
      <c r="A2602" s="2" t="s">
        <v>6573</v>
      </c>
      <c r="B2602" s="3"/>
      <c r="C2602" s="4">
        <v>35423.98055555556</v>
      </c>
      <c r="D2602" s="5">
        <v>1.3382956E7</v>
      </c>
    </row>
    <row r="2603">
      <c r="A2603" s="2" t="s">
        <v>6574</v>
      </c>
      <c r="B2603" s="3"/>
      <c r="C2603" s="4">
        <v>35423.98055555556</v>
      </c>
      <c r="D2603" s="5">
        <v>1.3466736E7</v>
      </c>
    </row>
    <row r="2604">
      <c r="A2604" s="2" t="s">
        <v>6575</v>
      </c>
      <c r="B2604" s="3"/>
      <c r="C2604" s="4">
        <v>35423.98055555556</v>
      </c>
      <c r="D2604" s="5">
        <v>2623679.0</v>
      </c>
    </row>
    <row r="2605">
      <c r="A2605" s="2" t="s">
        <v>6576</v>
      </c>
      <c r="B2605" s="3"/>
      <c r="C2605" s="4">
        <v>35423.98055555556</v>
      </c>
      <c r="D2605" s="5">
        <v>2623640.0</v>
      </c>
    </row>
    <row r="2606">
      <c r="A2606" s="2" t="s">
        <v>6577</v>
      </c>
      <c r="B2606" s="3"/>
      <c r="C2606" s="4">
        <v>35423.98055555556</v>
      </c>
      <c r="D2606" s="5">
        <v>2062398.0</v>
      </c>
    </row>
    <row r="2607">
      <c r="A2607" s="2" t="s">
        <v>6578</v>
      </c>
      <c r="B2607" s="3"/>
      <c r="C2607" s="4">
        <v>35423.98055555556</v>
      </c>
      <c r="D2607" s="5">
        <v>2056373.0</v>
      </c>
    </row>
    <row r="2608">
      <c r="A2608" s="2" t="s">
        <v>6579</v>
      </c>
      <c r="B2608" s="3"/>
      <c r="C2608" s="4">
        <v>35423.98055555556</v>
      </c>
      <c r="D2608" s="5">
        <v>1951475.0</v>
      </c>
    </row>
    <row r="2609">
      <c r="A2609" s="2" t="s">
        <v>6580</v>
      </c>
      <c r="B2609" s="3"/>
      <c r="C2609" s="4">
        <v>35423.98055555556</v>
      </c>
      <c r="D2609" s="5">
        <v>1872750.0</v>
      </c>
    </row>
    <row r="2610">
      <c r="A2610" s="2" t="s">
        <v>6581</v>
      </c>
      <c r="B2610" s="3"/>
      <c r="C2610" s="4">
        <v>35423.98055555556</v>
      </c>
      <c r="D2610" s="5">
        <v>1991072.0</v>
      </c>
    </row>
    <row r="2611">
      <c r="A2611" s="2" t="s">
        <v>6582</v>
      </c>
      <c r="B2611" s="3"/>
      <c r="C2611" s="4">
        <v>35423.98055555556</v>
      </c>
      <c r="D2611" s="5">
        <v>1971518.0</v>
      </c>
    </row>
    <row r="2612">
      <c r="A2612" s="2" t="s">
        <v>6583</v>
      </c>
      <c r="B2612" s="3"/>
      <c r="C2612" s="4">
        <v>35423.98055555556</v>
      </c>
      <c r="D2612" s="5">
        <v>4166353.0</v>
      </c>
    </row>
    <row r="2613">
      <c r="A2613" s="2" t="s">
        <v>6584</v>
      </c>
      <c r="B2613" s="3"/>
      <c r="C2613" s="4">
        <v>35423.98055555556</v>
      </c>
      <c r="D2613" s="5">
        <v>689843.0</v>
      </c>
    </row>
    <row r="2614">
      <c r="A2614" s="2" t="s">
        <v>6585</v>
      </c>
      <c r="B2614" s="3"/>
      <c r="C2614" s="4">
        <v>35423.98055555556</v>
      </c>
      <c r="D2614" s="5">
        <v>4805041.0</v>
      </c>
    </row>
    <row r="2615">
      <c r="A2615" s="2" t="s">
        <v>6586</v>
      </c>
      <c r="B2615" s="3"/>
      <c r="C2615" s="4">
        <v>35423.98055555556</v>
      </c>
      <c r="D2615" s="5">
        <v>4804149.0</v>
      </c>
    </row>
    <row r="2616">
      <c r="A2616" s="2" t="s">
        <v>6587</v>
      </c>
      <c r="B2616" s="3"/>
      <c r="C2616" s="4">
        <v>35423.98055555556</v>
      </c>
      <c r="D2616" s="5">
        <v>2598203.0</v>
      </c>
    </row>
    <row r="2617">
      <c r="A2617" s="2" t="s">
        <v>6588</v>
      </c>
      <c r="B2617" s="3"/>
      <c r="C2617" s="4">
        <v>35423.98055555556</v>
      </c>
      <c r="D2617" s="5">
        <v>2598193.0</v>
      </c>
    </row>
    <row r="2618">
      <c r="A2618" s="2" t="s">
        <v>6589</v>
      </c>
      <c r="B2618" s="3"/>
      <c r="C2618" s="4">
        <v>35423.98055555556</v>
      </c>
      <c r="D2618" s="5">
        <v>4285746.0</v>
      </c>
    </row>
    <row r="2619">
      <c r="A2619" s="2" t="s">
        <v>6590</v>
      </c>
      <c r="B2619" s="3"/>
      <c r="C2619" s="4">
        <v>35423.98055555556</v>
      </c>
      <c r="D2619" s="5">
        <v>4285305.0</v>
      </c>
    </row>
    <row r="2620">
      <c r="A2620" s="2" t="s">
        <v>6591</v>
      </c>
      <c r="B2620" s="3"/>
      <c r="C2620" s="4">
        <v>35423.98055555556</v>
      </c>
      <c r="D2620" s="5">
        <v>4285460.0</v>
      </c>
    </row>
    <row r="2621">
      <c r="A2621" s="2" t="s">
        <v>6592</v>
      </c>
      <c r="B2621" s="3"/>
      <c r="C2621" s="4">
        <v>35423.98055555556</v>
      </c>
      <c r="D2621" s="5">
        <v>4286471.0</v>
      </c>
    </row>
    <row r="2622">
      <c r="A2622" s="2" t="s">
        <v>6593</v>
      </c>
      <c r="B2622" s="3"/>
      <c r="C2622" s="4">
        <v>35423.98055555556</v>
      </c>
      <c r="D2622" s="5">
        <v>4286070.0</v>
      </c>
    </row>
    <row r="2623">
      <c r="A2623" s="2" t="s">
        <v>6594</v>
      </c>
      <c r="B2623" s="3"/>
      <c r="C2623" s="4">
        <v>35423.98055555556</v>
      </c>
      <c r="D2623" s="5">
        <v>4286034.0</v>
      </c>
    </row>
    <row r="2624">
      <c r="A2624" s="2" t="s">
        <v>6595</v>
      </c>
      <c r="B2624" s="3"/>
      <c r="C2624" s="4">
        <v>35423.98055555556</v>
      </c>
      <c r="D2624" s="5">
        <v>3562399.0</v>
      </c>
    </row>
    <row r="2625">
      <c r="A2625" s="2" t="s">
        <v>6596</v>
      </c>
      <c r="B2625" s="3"/>
      <c r="C2625" s="4">
        <v>35423.98055555556</v>
      </c>
      <c r="D2625" s="5">
        <v>3562313.0</v>
      </c>
    </row>
    <row r="2626">
      <c r="A2626" s="2" t="s">
        <v>6597</v>
      </c>
      <c r="B2626" s="3"/>
      <c r="C2626" s="4">
        <v>35423.98055555556</v>
      </c>
      <c r="D2626" s="5">
        <v>4142386.0</v>
      </c>
    </row>
    <row r="2627">
      <c r="A2627" s="2" t="s">
        <v>6598</v>
      </c>
      <c r="B2627" s="3"/>
      <c r="C2627" s="4">
        <v>35423.98055555556</v>
      </c>
      <c r="D2627" s="5">
        <v>4142122.0</v>
      </c>
    </row>
    <row r="2628">
      <c r="A2628" s="2" t="s">
        <v>6599</v>
      </c>
      <c r="B2628" s="3"/>
      <c r="C2628" s="4">
        <v>35423.98055555556</v>
      </c>
      <c r="D2628" s="5">
        <v>4142685.0</v>
      </c>
    </row>
    <row r="2629">
      <c r="A2629" s="2" t="s">
        <v>6600</v>
      </c>
      <c r="B2629" s="3"/>
      <c r="C2629" s="4">
        <v>35423.98055555556</v>
      </c>
      <c r="D2629" s="5">
        <v>4142428.0</v>
      </c>
    </row>
    <row r="2630">
      <c r="A2630" s="2" t="s">
        <v>6601</v>
      </c>
      <c r="B2630" s="3"/>
      <c r="C2630" s="4">
        <v>35423.98055555556</v>
      </c>
      <c r="D2630" s="5">
        <v>4273624.0</v>
      </c>
    </row>
    <row r="2631">
      <c r="A2631" s="2" t="s">
        <v>6602</v>
      </c>
      <c r="B2631" s="3"/>
      <c r="C2631" s="4">
        <v>35423.98055555556</v>
      </c>
      <c r="D2631" s="5">
        <v>4237026.0</v>
      </c>
    </row>
    <row r="2632">
      <c r="A2632" s="2" t="s">
        <v>6603</v>
      </c>
      <c r="B2632" s="3"/>
      <c r="C2632" s="4">
        <v>35423.98055555556</v>
      </c>
      <c r="D2632" s="5">
        <v>4232094.0</v>
      </c>
    </row>
    <row r="2633">
      <c r="A2633" s="2" t="s">
        <v>6604</v>
      </c>
      <c r="B2633" s="3"/>
      <c r="C2633" s="4">
        <v>35423.98055555556</v>
      </c>
      <c r="D2633" s="5">
        <v>4231473.0</v>
      </c>
    </row>
    <row r="2634">
      <c r="A2634" s="2" t="s">
        <v>6605</v>
      </c>
      <c r="B2634" s="3"/>
      <c r="C2634" s="4">
        <v>35423.98055555556</v>
      </c>
      <c r="D2634" s="5">
        <v>3672313.0</v>
      </c>
    </row>
    <row r="2635">
      <c r="A2635" s="2" t="s">
        <v>6606</v>
      </c>
      <c r="B2635" s="3"/>
      <c r="C2635" s="4">
        <v>35423.98055555556</v>
      </c>
      <c r="D2635" s="5">
        <v>3672129.0</v>
      </c>
    </row>
    <row r="2636">
      <c r="A2636" s="2" t="s">
        <v>6607</v>
      </c>
      <c r="B2636" s="3"/>
      <c r="C2636" s="4">
        <v>35423.98055555556</v>
      </c>
      <c r="D2636" s="5">
        <v>4404389.0</v>
      </c>
    </row>
    <row r="2637">
      <c r="A2637" s="2" t="s">
        <v>6608</v>
      </c>
      <c r="B2637" s="3"/>
      <c r="C2637" s="4">
        <v>35423.98055555556</v>
      </c>
      <c r="D2637" s="5">
        <v>4403795.0</v>
      </c>
    </row>
    <row r="2638">
      <c r="A2638" s="2" t="s">
        <v>6609</v>
      </c>
      <c r="B2638" s="3"/>
      <c r="C2638" s="4">
        <v>35423.98055555556</v>
      </c>
      <c r="D2638" s="5">
        <v>4788525.0</v>
      </c>
    </row>
    <row r="2639">
      <c r="A2639" s="2" t="s">
        <v>6610</v>
      </c>
      <c r="B2639" s="3"/>
      <c r="C2639" s="4">
        <v>35423.98055555556</v>
      </c>
      <c r="D2639" s="5">
        <v>4788002.0</v>
      </c>
    </row>
    <row r="2640">
      <c r="A2640" s="2" t="s">
        <v>6611</v>
      </c>
      <c r="B2640" s="3"/>
      <c r="C2640" s="4">
        <v>35423.98055555556</v>
      </c>
      <c r="D2640" s="5">
        <v>1.0246416E7</v>
      </c>
    </row>
    <row r="2641">
      <c r="A2641" s="2" t="s">
        <v>6612</v>
      </c>
      <c r="B2641" s="3"/>
      <c r="C2641" s="4">
        <v>35423.98055555556</v>
      </c>
      <c r="D2641" s="5">
        <v>1.0245822E7</v>
      </c>
    </row>
    <row r="2642">
      <c r="A2642" s="2" t="s">
        <v>6613</v>
      </c>
      <c r="B2642" s="3"/>
      <c r="C2642" s="4">
        <v>35423.98055555556</v>
      </c>
      <c r="D2642" s="5">
        <v>4154037.0</v>
      </c>
    </row>
    <row r="2643">
      <c r="A2643" s="2" t="s">
        <v>6614</v>
      </c>
      <c r="B2643" s="3"/>
      <c r="C2643" s="4">
        <v>35423.98055555556</v>
      </c>
      <c r="D2643" s="5">
        <v>4149978.0</v>
      </c>
    </row>
    <row r="2644">
      <c r="A2644" s="2" t="s">
        <v>6615</v>
      </c>
      <c r="B2644" s="3"/>
      <c r="C2644" s="4">
        <v>35423.98055555556</v>
      </c>
      <c r="D2644" s="5">
        <v>1654595.0</v>
      </c>
    </row>
    <row r="2645">
      <c r="A2645" s="2" t="s">
        <v>6616</v>
      </c>
      <c r="B2645" s="3"/>
      <c r="C2645" s="4">
        <v>35423.98055555556</v>
      </c>
      <c r="D2645" s="5">
        <v>1593383.0</v>
      </c>
    </row>
    <row r="2646">
      <c r="A2646" s="2" t="s">
        <v>6617</v>
      </c>
      <c r="B2646" s="3"/>
      <c r="C2646" s="4">
        <v>35423.98055555556</v>
      </c>
      <c r="D2646" s="5">
        <v>2586401.0</v>
      </c>
    </row>
    <row r="2647">
      <c r="A2647" s="2" t="s">
        <v>6618</v>
      </c>
      <c r="B2647" s="3"/>
      <c r="C2647" s="4">
        <v>35423.98055555556</v>
      </c>
      <c r="D2647" s="5">
        <v>1661803.0</v>
      </c>
    </row>
    <row r="2648">
      <c r="A2648" s="2" t="s">
        <v>6619</v>
      </c>
      <c r="B2648" s="3"/>
      <c r="C2648" s="4">
        <v>35423.98055555556</v>
      </c>
      <c r="D2648" s="5">
        <v>147500.0</v>
      </c>
    </row>
    <row r="2649">
      <c r="A2649" s="2" t="s">
        <v>6620</v>
      </c>
      <c r="B2649" s="3"/>
      <c r="C2649" s="4">
        <v>35423.98055555556</v>
      </c>
      <c r="D2649" s="5">
        <v>2772849.0</v>
      </c>
    </row>
    <row r="2650">
      <c r="A2650" s="2" t="s">
        <v>6621</v>
      </c>
      <c r="B2650" s="3"/>
      <c r="C2650" s="4">
        <v>35423.98055555556</v>
      </c>
      <c r="D2650" s="5">
        <v>2771991.0</v>
      </c>
    </row>
    <row r="2651">
      <c r="A2651" s="2" t="s">
        <v>6622</v>
      </c>
      <c r="B2651" s="3"/>
      <c r="C2651" s="4">
        <v>35423.98055555556</v>
      </c>
      <c r="D2651" s="5">
        <v>8201726.0</v>
      </c>
    </row>
    <row r="2652">
      <c r="A2652" s="2" t="s">
        <v>6623</v>
      </c>
      <c r="B2652" s="3"/>
      <c r="C2652" s="4">
        <v>35423.98055555556</v>
      </c>
      <c r="D2652" s="5">
        <v>4104816.0</v>
      </c>
    </row>
    <row r="2653">
      <c r="A2653" s="2" t="s">
        <v>6624</v>
      </c>
      <c r="B2653" s="3"/>
      <c r="C2653" s="4">
        <v>35423.98055555556</v>
      </c>
      <c r="D2653" s="5">
        <v>4106032.0</v>
      </c>
    </row>
    <row r="2654">
      <c r="A2654" s="2" t="s">
        <v>6625</v>
      </c>
      <c r="B2654" s="3"/>
      <c r="C2654" s="4">
        <v>35423.98055555556</v>
      </c>
      <c r="D2654" s="5">
        <v>3262897.0</v>
      </c>
    </row>
    <row r="2655">
      <c r="A2655" s="2" t="s">
        <v>6626</v>
      </c>
      <c r="B2655" s="3"/>
      <c r="C2655" s="4">
        <v>35423.98055555556</v>
      </c>
      <c r="D2655" s="5">
        <v>3326530.0</v>
      </c>
    </row>
    <row r="2656">
      <c r="A2656" s="2" t="s">
        <v>6627</v>
      </c>
      <c r="B2656" s="3"/>
      <c r="C2656" s="4">
        <v>35423.98055555556</v>
      </c>
      <c r="D2656" s="5">
        <v>3264430.0</v>
      </c>
    </row>
    <row r="2657">
      <c r="A2657" s="2" t="s">
        <v>6628</v>
      </c>
      <c r="B2657" s="3"/>
      <c r="C2657" s="4">
        <v>35423.98055555556</v>
      </c>
      <c r="D2657" s="5">
        <v>3326525.0</v>
      </c>
    </row>
    <row r="2658">
      <c r="A2658" s="2" t="s">
        <v>6629</v>
      </c>
      <c r="B2658" s="3"/>
      <c r="C2658" s="4">
        <v>35423.98055555556</v>
      </c>
      <c r="D2658" s="5">
        <v>4837781.0</v>
      </c>
    </row>
    <row r="2659">
      <c r="A2659" s="2" t="s">
        <v>6630</v>
      </c>
      <c r="B2659" s="3"/>
      <c r="C2659" s="4">
        <v>35423.98055555556</v>
      </c>
      <c r="D2659" s="5">
        <v>4837808.0</v>
      </c>
    </row>
    <row r="2660">
      <c r="A2660" s="2" t="s">
        <v>6631</v>
      </c>
      <c r="B2660" s="3"/>
      <c r="C2660" s="4">
        <v>35423.98055555556</v>
      </c>
      <c r="D2660" s="5">
        <v>5673352.0</v>
      </c>
    </row>
    <row r="2661">
      <c r="A2661" s="2" t="s">
        <v>6632</v>
      </c>
      <c r="B2661" s="3"/>
      <c r="C2661" s="4">
        <v>35423.98055555556</v>
      </c>
      <c r="D2661" s="5">
        <v>5042457.0</v>
      </c>
    </row>
    <row r="2662">
      <c r="A2662" s="2" t="s">
        <v>6633</v>
      </c>
      <c r="B2662" s="3"/>
      <c r="C2662" s="4">
        <v>35423.98055555556</v>
      </c>
      <c r="D2662" s="5">
        <v>5180426.0</v>
      </c>
    </row>
    <row r="2663">
      <c r="A2663" s="2" t="s">
        <v>6634</v>
      </c>
      <c r="B2663" s="3"/>
      <c r="C2663" s="4">
        <v>35423.98055555556</v>
      </c>
      <c r="D2663" s="5">
        <v>6338201.0</v>
      </c>
    </row>
    <row r="2664">
      <c r="A2664" s="2" t="s">
        <v>6635</v>
      </c>
      <c r="B2664" s="3"/>
      <c r="C2664" s="4">
        <v>35423.98055555556</v>
      </c>
      <c r="D2664" s="5">
        <v>4125.0</v>
      </c>
    </row>
    <row r="2665">
      <c r="A2665" s="2" t="s">
        <v>6636</v>
      </c>
      <c r="B2665" s="3"/>
      <c r="C2665" s="4">
        <v>35423.98055555556</v>
      </c>
      <c r="D2665" s="5">
        <v>6027.0</v>
      </c>
    </row>
    <row r="2666">
      <c r="A2666" s="2" t="s">
        <v>6637</v>
      </c>
      <c r="B2666" s="3"/>
      <c r="C2666" s="4">
        <v>35423.98055555556</v>
      </c>
      <c r="D2666" s="5">
        <v>18007.0</v>
      </c>
    </row>
    <row r="2667">
      <c r="A2667" s="2" t="s">
        <v>6638</v>
      </c>
      <c r="B2667" s="3"/>
      <c r="C2667" s="4">
        <v>35423.98055555556</v>
      </c>
      <c r="D2667" s="5">
        <v>99660.0</v>
      </c>
    </row>
    <row r="2668">
      <c r="A2668" s="2" t="s">
        <v>6639</v>
      </c>
      <c r="B2668" s="3"/>
      <c r="C2668" s="4">
        <v>35423.98055555556</v>
      </c>
      <c r="D2668" s="5">
        <v>5466117.0</v>
      </c>
    </row>
    <row r="2669">
      <c r="A2669" s="2" t="s">
        <v>6640</v>
      </c>
      <c r="B2669" s="3"/>
      <c r="C2669" s="4">
        <v>35423.98055555556</v>
      </c>
      <c r="D2669" s="5">
        <v>5414853.0</v>
      </c>
    </row>
    <row r="2670">
      <c r="A2670" s="2" t="s">
        <v>6641</v>
      </c>
      <c r="B2670" s="3"/>
      <c r="C2670" s="4">
        <v>35423.98055555556</v>
      </c>
      <c r="D2670" s="5">
        <v>2470682.0</v>
      </c>
    </row>
    <row r="2671">
      <c r="A2671" s="2" t="s">
        <v>6642</v>
      </c>
      <c r="B2671" s="3"/>
      <c r="C2671" s="4">
        <v>35423.98055555556</v>
      </c>
      <c r="D2671" s="5">
        <v>2468868.0</v>
      </c>
    </row>
    <row r="2672">
      <c r="A2672" s="2" t="s">
        <v>6643</v>
      </c>
      <c r="B2672" s="3"/>
      <c r="C2672" s="4">
        <v>35423.98055555556</v>
      </c>
      <c r="D2672" s="5">
        <v>1651355.0</v>
      </c>
    </row>
    <row r="2673">
      <c r="A2673" s="2" t="s">
        <v>6644</v>
      </c>
      <c r="B2673" s="3"/>
      <c r="C2673" s="4">
        <v>35423.98055555556</v>
      </c>
      <c r="D2673" s="5">
        <v>2612920.0</v>
      </c>
    </row>
    <row r="2674">
      <c r="A2674" s="2" t="s">
        <v>6645</v>
      </c>
      <c r="B2674" s="3"/>
      <c r="C2674" s="4">
        <v>35423.98055555556</v>
      </c>
      <c r="D2674" s="5">
        <v>1479071.0</v>
      </c>
    </row>
    <row r="2675">
      <c r="A2675" s="2" t="s">
        <v>6646</v>
      </c>
      <c r="B2675" s="3"/>
      <c r="C2675" s="4">
        <v>35423.98055555556</v>
      </c>
      <c r="D2675" s="5">
        <v>1480877.0</v>
      </c>
    </row>
    <row r="2676">
      <c r="A2676" s="2" t="s">
        <v>6647</v>
      </c>
      <c r="B2676" s="3"/>
      <c r="C2676" s="4">
        <v>35423.98055555556</v>
      </c>
      <c r="D2676" s="5">
        <v>3653977.0</v>
      </c>
    </row>
    <row r="2677">
      <c r="A2677" s="2" t="s">
        <v>6648</v>
      </c>
      <c r="B2677" s="3"/>
      <c r="C2677" s="4">
        <v>35423.98055555556</v>
      </c>
      <c r="D2677" s="5">
        <v>3654915.0</v>
      </c>
    </row>
    <row r="2678">
      <c r="A2678" s="2" t="s">
        <v>6649</v>
      </c>
      <c r="B2678" s="3"/>
      <c r="C2678" s="4">
        <v>35423.98055555556</v>
      </c>
      <c r="D2678" s="5">
        <v>3653927.0</v>
      </c>
    </row>
    <row r="2679">
      <c r="A2679" s="2" t="s">
        <v>6650</v>
      </c>
      <c r="B2679" s="3"/>
      <c r="C2679" s="4">
        <v>35423.98055555556</v>
      </c>
      <c r="D2679" s="5">
        <v>6780407.0</v>
      </c>
    </row>
    <row r="2680">
      <c r="A2680" s="2" t="s">
        <v>6651</v>
      </c>
      <c r="B2680" s="3"/>
      <c r="C2680" s="4">
        <v>35423.98055555556</v>
      </c>
      <c r="D2680" s="5">
        <v>6828870.0</v>
      </c>
    </row>
    <row r="2681">
      <c r="A2681" s="2" t="s">
        <v>6652</v>
      </c>
      <c r="B2681" s="3"/>
      <c r="C2681" s="4">
        <v>35423.98055555556</v>
      </c>
      <c r="D2681" s="5">
        <v>2802024.0</v>
      </c>
    </row>
    <row r="2682">
      <c r="A2682" s="2" t="s">
        <v>6653</v>
      </c>
      <c r="B2682" s="3"/>
      <c r="C2682" s="4">
        <v>35423.98055555556</v>
      </c>
      <c r="D2682" s="5">
        <v>3233660.0</v>
      </c>
    </row>
    <row r="2683">
      <c r="A2683" s="2" t="s">
        <v>6654</v>
      </c>
      <c r="B2683" s="3"/>
      <c r="C2683" s="4">
        <v>35423.98055555556</v>
      </c>
      <c r="D2683" s="5">
        <v>3094887.0</v>
      </c>
    </row>
    <row r="2684">
      <c r="A2684" s="2" t="s">
        <v>6655</v>
      </c>
      <c r="B2684" s="3"/>
      <c r="C2684" s="4">
        <v>35423.98055555556</v>
      </c>
      <c r="D2684" s="5">
        <v>2656261.0</v>
      </c>
    </row>
    <row r="2685">
      <c r="A2685" s="2" t="s">
        <v>6656</v>
      </c>
      <c r="B2685" s="3"/>
      <c r="C2685" s="4">
        <v>35423.98055555556</v>
      </c>
      <c r="D2685" s="5">
        <v>3473269.0</v>
      </c>
    </row>
    <row r="2686">
      <c r="A2686" s="2" t="s">
        <v>6657</v>
      </c>
      <c r="B2686" s="3"/>
      <c r="C2686" s="4">
        <v>35423.98055555556</v>
      </c>
      <c r="D2686" s="5">
        <v>2837151.0</v>
      </c>
    </row>
    <row r="2687">
      <c r="A2687" s="2" t="s">
        <v>6658</v>
      </c>
      <c r="B2687" s="3"/>
      <c r="C2687" s="4">
        <v>35423.98055555556</v>
      </c>
      <c r="D2687" s="5">
        <v>1785049.0</v>
      </c>
    </row>
    <row r="2688">
      <c r="A2688" s="2" t="s">
        <v>6659</v>
      </c>
      <c r="B2688" s="3"/>
      <c r="C2688" s="4">
        <v>35423.98055555556</v>
      </c>
      <c r="D2688" s="5">
        <v>1784969.0</v>
      </c>
    </row>
    <row r="2689">
      <c r="A2689" s="2" t="s">
        <v>6660</v>
      </c>
      <c r="B2689" s="3"/>
      <c r="C2689" s="4">
        <v>35423.98055555556</v>
      </c>
      <c r="D2689" s="5">
        <v>1530221.0</v>
      </c>
    </row>
    <row r="2690">
      <c r="A2690" s="2" t="s">
        <v>6661</v>
      </c>
      <c r="B2690" s="3"/>
      <c r="C2690" s="4">
        <v>35423.98055555556</v>
      </c>
      <c r="D2690" s="5">
        <v>3307693.0</v>
      </c>
    </row>
    <row r="2691">
      <c r="A2691" s="2" t="s">
        <v>6662</v>
      </c>
      <c r="B2691" s="3"/>
      <c r="C2691" s="4">
        <v>35423.98055555556</v>
      </c>
      <c r="D2691" s="5">
        <v>4811528.0</v>
      </c>
    </row>
    <row r="2692">
      <c r="A2692" s="2" t="s">
        <v>6663</v>
      </c>
      <c r="B2692" s="3"/>
      <c r="C2692" s="4">
        <v>35423.98055555556</v>
      </c>
      <c r="D2692" s="5">
        <v>2213173.0</v>
      </c>
    </row>
    <row r="2693">
      <c r="A2693" s="2" t="s">
        <v>6664</v>
      </c>
      <c r="B2693" s="3"/>
      <c r="C2693" s="4">
        <v>35423.98055555556</v>
      </c>
      <c r="D2693" s="5">
        <v>2213148.0</v>
      </c>
    </row>
    <row r="2694">
      <c r="A2694" s="2" t="s">
        <v>6665</v>
      </c>
      <c r="B2694" s="3"/>
      <c r="C2694" s="4">
        <v>35423.98055555556</v>
      </c>
      <c r="D2694" s="5">
        <v>3917824.0</v>
      </c>
    </row>
    <row r="2695">
      <c r="A2695" s="2" t="s">
        <v>6666</v>
      </c>
      <c r="B2695" s="3"/>
      <c r="C2695" s="4">
        <v>35423.98055555556</v>
      </c>
      <c r="D2695" s="5">
        <v>3918451.0</v>
      </c>
    </row>
    <row r="2696">
      <c r="A2696" s="2" t="s">
        <v>6667</v>
      </c>
      <c r="B2696" s="3"/>
      <c r="C2696" s="4">
        <v>35423.98055555556</v>
      </c>
      <c r="D2696" s="5">
        <v>3917817.0</v>
      </c>
    </row>
    <row r="2697">
      <c r="A2697" s="2" t="s">
        <v>6668</v>
      </c>
      <c r="B2697" s="3"/>
      <c r="C2697" s="4">
        <v>35423.98055555556</v>
      </c>
      <c r="D2697" s="5">
        <v>2356633.0</v>
      </c>
    </row>
    <row r="2698">
      <c r="A2698" s="2" t="s">
        <v>6669</v>
      </c>
      <c r="B2698" s="3"/>
      <c r="C2698" s="4">
        <v>35423.98055555556</v>
      </c>
      <c r="D2698" s="5">
        <v>2359602.0</v>
      </c>
    </row>
    <row r="2699">
      <c r="A2699" s="2" t="s">
        <v>6670</v>
      </c>
      <c r="B2699" s="3"/>
      <c r="C2699" s="4">
        <v>35423.98055555556</v>
      </c>
      <c r="D2699" s="5">
        <v>2358736.0</v>
      </c>
    </row>
    <row r="2700">
      <c r="A2700" s="2" t="s">
        <v>6671</v>
      </c>
      <c r="B2700" s="3"/>
      <c r="C2700" s="4">
        <v>35423.98055555556</v>
      </c>
      <c r="D2700" s="5">
        <v>2359459.0</v>
      </c>
    </row>
    <row r="2701">
      <c r="A2701" s="2" t="s">
        <v>6672</v>
      </c>
      <c r="B2701" s="3"/>
      <c r="C2701" s="4">
        <v>35423.98055555556</v>
      </c>
      <c r="D2701" s="5">
        <v>2356583.0</v>
      </c>
    </row>
    <row r="2702">
      <c r="A2702" s="2" t="s">
        <v>6673</v>
      </c>
      <c r="B2702" s="3"/>
      <c r="C2702" s="4">
        <v>35423.98055555556</v>
      </c>
      <c r="D2702" s="5">
        <v>3993798.0</v>
      </c>
    </row>
    <row r="2703">
      <c r="A2703" s="2" t="s">
        <v>6674</v>
      </c>
      <c r="B2703" s="3"/>
      <c r="C2703" s="4">
        <v>35423.98055555556</v>
      </c>
      <c r="D2703" s="5">
        <v>4136980.0</v>
      </c>
    </row>
    <row r="2704">
      <c r="A2704" s="2" t="s">
        <v>6675</v>
      </c>
      <c r="B2704" s="3"/>
      <c r="C2704" s="4">
        <v>35423.98055555556</v>
      </c>
      <c r="D2704" s="5">
        <v>1753103.0</v>
      </c>
    </row>
    <row r="2705">
      <c r="A2705" s="2" t="s">
        <v>6676</v>
      </c>
      <c r="B2705" s="3"/>
      <c r="C2705" s="4">
        <v>35423.98055555556</v>
      </c>
      <c r="D2705" s="5">
        <v>1756081.0</v>
      </c>
    </row>
    <row r="2706">
      <c r="A2706" s="2" t="s">
        <v>6677</v>
      </c>
      <c r="B2706" s="3"/>
      <c r="C2706" s="4">
        <v>35423.98055555556</v>
      </c>
      <c r="D2706" s="5">
        <v>1227250.0</v>
      </c>
    </row>
    <row r="2707">
      <c r="A2707" s="2" t="s">
        <v>6678</v>
      </c>
      <c r="B2707" s="3"/>
      <c r="C2707" s="4">
        <v>35423.98055555556</v>
      </c>
      <c r="D2707" s="5">
        <v>1217127.0</v>
      </c>
    </row>
    <row r="2708">
      <c r="A2708" s="2" t="s">
        <v>6679</v>
      </c>
      <c r="B2708" s="3"/>
      <c r="C2708" s="4">
        <v>35423.98055555556</v>
      </c>
      <c r="D2708" s="5">
        <v>4546130.0</v>
      </c>
    </row>
    <row r="2709">
      <c r="A2709" s="2" t="s">
        <v>6680</v>
      </c>
      <c r="B2709" s="3"/>
      <c r="C2709" s="4">
        <v>35423.98055555556</v>
      </c>
      <c r="D2709" s="5">
        <v>2678191.0</v>
      </c>
    </row>
    <row r="2710">
      <c r="A2710" s="2" t="s">
        <v>6681</v>
      </c>
      <c r="B2710" s="3"/>
      <c r="C2710" s="4">
        <v>35423.98055555556</v>
      </c>
      <c r="D2710" s="5">
        <v>2703851.0</v>
      </c>
    </row>
    <row r="2711">
      <c r="A2711" s="2" t="s">
        <v>6682</v>
      </c>
      <c r="B2711" s="3"/>
      <c r="C2711" s="4">
        <v>35423.98055555556</v>
      </c>
      <c r="D2711" s="5">
        <v>2471853.0</v>
      </c>
    </row>
    <row r="2712">
      <c r="A2712" s="2" t="s">
        <v>6683</v>
      </c>
      <c r="B2712" s="3"/>
      <c r="C2712" s="4">
        <v>35423.98055555556</v>
      </c>
      <c r="D2712" s="5">
        <v>3041259.0</v>
      </c>
    </row>
    <row r="2713">
      <c r="A2713" s="2" t="s">
        <v>6684</v>
      </c>
      <c r="B2713" s="3"/>
      <c r="C2713" s="4">
        <v>35423.98055555556</v>
      </c>
      <c r="D2713" s="5">
        <v>6088465.0</v>
      </c>
    </row>
    <row r="2714">
      <c r="A2714" s="2" t="s">
        <v>6685</v>
      </c>
      <c r="B2714" s="3"/>
      <c r="C2714" s="4">
        <v>35423.98055555556</v>
      </c>
      <c r="D2714" s="5">
        <v>6088077.0</v>
      </c>
    </row>
    <row r="2715">
      <c r="A2715" s="2" t="s">
        <v>6686</v>
      </c>
      <c r="B2715" s="3"/>
      <c r="C2715" s="4">
        <v>35423.98055555556</v>
      </c>
      <c r="D2715" s="5">
        <v>2308058.0</v>
      </c>
    </row>
    <row r="2716">
      <c r="A2716" s="2" t="s">
        <v>6687</v>
      </c>
      <c r="B2716" s="3"/>
      <c r="C2716" s="4">
        <v>35423.98055555556</v>
      </c>
      <c r="D2716" s="5">
        <v>1316779.0</v>
      </c>
    </row>
    <row r="2717">
      <c r="A2717" s="2" t="s">
        <v>6688</v>
      </c>
      <c r="B2717" s="3"/>
      <c r="C2717" s="4">
        <v>35423.98055555556</v>
      </c>
      <c r="D2717" s="5">
        <v>1280261.0</v>
      </c>
    </row>
    <row r="2718">
      <c r="A2718" s="2" t="s">
        <v>6689</v>
      </c>
      <c r="B2718" s="3"/>
      <c r="C2718" s="4">
        <v>35423.98055555556</v>
      </c>
      <c r="D2718" s="5">
        <v>2583351.0</v>
      </c>
    </row>
    <row r="2719">
      <c r="A2719" s="2" t="s">
        <v>6690</v>
      </c>
      <c r="B2719" s="3"/>
      <c r="C2719" s="4">
        <v>35423.98055555556</v>
      </c>
      <c r="D2719" s="5">
        <v>5370989.0</v>
      </c>
    </row>
    <row r="2720">
      <c r="A2720" s="2" t="s">
        <v>6691</v>
      </c>
      <c r="B2720" s="3"/>
      <c r="C2720" s="4">
        <v>35423.98055555556</v>
      </c>
      <c r="D2720" s="5">
        <v>5370978.0</v>
      </c>
    </row>
    <row r="2721">
      <c r="A2721" s="2" t="s">
        <v>6692</v>
      </c>
      <c r="B2721" s="3"/>
      <c r="C2721" s="4">
        <v>35423.98055555556</v>
      </c>
      <c r="D2721" s="5">
        <v>5370531.0</v>
      </c>
    </row>
    <row r="2722">
      <c r="A2722" s="2" t="s">
        <v>6693</v>
      </c>
      <c r="B2722" s="3"/>
      <c r="C2722" s="4">
        <v>35423.98055555556</v>
      </c>
      <c r="D2722" s="5">
        <v>2423925.0</v>
      </c>
    </row>
    <row r="2723">
      <c r="A2723" s="2" t="s">
        <v>6694</v>
      </c>
      <c r="B2723" s="3"/>
      <c r="C2723" s="4">
        <v>35423.98055555556</v>
      </c>
      <c r="D2723" s="5">
        <v>4412500.0</v>
      </c>
    </row>
    <row r="2724">
      <c r="A2724" s="2" t="s">
        <v>6695</v>
      </c>
      <c r="B2724" s="3"/>
      <c r="C2724" s="4">
        <v>35423.98055555556</v>
      </c>
      <c r="D2724" s="5">
        <v>4412487.0</v>
      </c>
    </row>
    <row r="2725">
      <c r="A2725" s="2" t="s">
        <v>6696</v>
      </c>
      <c r="B2725" s="3"/>
      <c r="C2725" s="4">
        <v>35423.98055555556</v>
      </c>
      <c r="D2725" s="5">
        <v>1289460.0</v>
      </c>
    </row>
    <row r="2726">
      <c r="A2726" s="2" t="s">
        <v>6697</v>
      </c>
      <c r="B2726" s="3"/>
      <c r="C2726" s="4">
        <v>35423.98055555556</v>
      </c>
      <c r="D2726" s="5">
        <v>7063010.0</v>
      </c>
    </row>
    <row r="2727">
      <c r="A2727" s="2" t="s">
        <v>6698</v>
      </c>
      <c r="B2727" s="3"/>
      <c r="C2727" s="4">
        <v>35423.98055555556</v>
      </c>
      <c r="D2727" s="5">
        <v>7459845.0</v>
      </c>
    </row>
    <row r="2728">
      <c r="A2728" s="2" t="s">
        <v>6699</v>
      </c>
      <c r="B2728" s="3"/>
      <c r="C2728" s="4">
        <v>35423.98055555556</v>
      </c>
      <c r="D2728" s="5">
        <v>6205073.0</v>
      </c>
    </row>
    <row r="2729">
      <c r="A2729" s="2" t="s">
        <v>6700</v>
      </c>
      <c r="B2729" s="3"/>
      <c r="C2729" s="4">
        <v>35423.98055555556</v>
      </c>
      <c r="D2729" s="5">
        <v>6152734.0</v>
      </c>
    </row>
    <row r="2730">
      <c r="A2730" s="2" t="s">
        <v>6701</v>
      </c>
      <c r="B2730" s="3"/>
      <c r="C2730" s="4">
        <v>35423.98055555556</v>
      </c>
      <c r="D2730" s="5">
        <v>6327906.0</v>
      </c>
    </row>
    <row r="2731">
      <c r="A2731" s="2" t="s">
        <v>6702</v>
      </c>
      <c r="B2731" s="3"/>
      <c r="C2731" s="4">
        <v>35423.98055555556</v>
      </c>
      <c r="D2731" s="5">
        <v>6343839.0</v>
      </c>
    </row>
    <row r="2732">
      <c r="A2732" s="2" t="s">
        <v>6703</v>
      </c>
      <c r="B2732" s="3"/>
      <c r="C2732" s="4">
        <v>35423.98055555556</v>
      </c>
      <c r="D2732" s="5">
        <v>4579934.0</v>
      </c>
    </row>
    <row r="2733">
      <c r="A2733" s="2" t="s">
        <v>6704</v>
      </c>
      <c r="B2733" s="3"/>
      <c r="C2733" s="4">
        <v>35423.98055555556</v>
      </c>
      <c r="D2733" s="5">
        <v>1.0860387E7</v>
      </c>
    </row>
    <row r="2734">
      <c r="A2734" s="2" t="s">
        <v>6705</v>
      </c>
      <c r="B2734" s="3"/>
      <c r="C2734" s="4">
        <v>35423.98055555556</v>
      </c>
      <c r="D2734" s="5">
        <v>4622449.0</v>
      </c>
    </row>
    <row r="2735">
      <c r="A2735" s="2" t="s">
        <v>6706</v>
      </c>
      <c r="B2735" s="3"/>
      <c r="C2735" s="4">
        <v>35423.98055555556</v>
      </c>
      <c r="D2735" s="5">
        <v>4622425.0</v>
      </c>
    </row>
    <row r="2736">
      <c r="A2736" s="2" t="s">
        <v>6707</v>
      </c>
      <c r="B2736" s="3"/>
      <c r="C2736" s="4">
        <v>35423.98055555556</v>
      </c>
      <c r="D2736" s="5">
        <v>1273224.0</v>
      </c>
    </row>
    <row r="2737">
      <c r="A2737" s="2" t="s">
        <v>6708</v>
      </c>
      <c r="B2737" s="3"/>
      <c r="C2737" s="4">
        <v>35423.98055555556</v>
      </c>
      <c r="D2737" s="5">
        <v>4465552.0</v>
      </c>
    </row>
    <row r="2738">
      <c r="A2738" s="2" t="s">
        <v>6709</v>
      </c>
      <c r="B2738" s="3"/>
      <c r="C2738" s="4">
        <v>35423.98055555556</v>
      </c>
      <c r="D2738" s="5">
        <v>4436954.0</v>
      </c>
    </row>
    <row r="2739">
      <c r="A2739" s="2" t="s">
        <v>6710</v>
      </c>
      <c r="B2739" s="3"/>
      <c r="C2739" s="4">
        <v>35423.98055555556</v>
      </c>
      <c r="D2739" s="5">
        <v>4445121.0</v>
      </c>
    </row>
    <row r="2740">
      <c r="A2740" s="2" t="s">
        <v>6711</v>
      </c>
      <c r="B2740" s="3"/>
      <c r="C2740" s="4">
        <v>35423.98055555556</v>
      </c>
      <c r="D2740" s="5">
        <v>4436787.0</v>
      </c>
    </row>
    <row r="2741">
      <c r="A2741" s="2" t="s">
        <v>6712</v>
      </c>
      <c r="B2741" s="3"/>
      <c r="C2741" s="4">
        <v>35423.98055555556</v>
      </c>
      <c r="D2741" s="5">
        <v>3853615.0</v>
      </c>
    </row>
    <row r="2742">
      <c r="A2742" s="2" t="s">
        <v>6713</v>
      </c>
      <c r="B2742" s="3"/>
      <c r="C2742" s="4">
        <v>35423.98055555556</v>
      </c>
      <c r="D2742" s="5">
        <v>3853850.0</v>
      </c>
    </row>
    <row r="2743">
      <c r="A2743" s="2" t="s">
        <v>6714</v>
      </c>
      <c r="B2743" s="3"/>
      <c r="C2743" s="4">
        <v>35423.98055555556</v>
      </c>
      <c r="D2743" s="5">
        <v>3063672.0</v>
      </c>
    </row>
    <row r="2744">
      <c r="A2744" s="2" t="s">
        <v>6715</v>
      </c>
      <c r="B2744" s="3"/>
      <c r="C2744" s="4">
        <v>35423.98055555556</v>
      </c>
      <c r="D2744" s="5">
        <v>2790681.0</v>
      </c>
    </row>
    <row r="2745">
      <c r="A2745" s="2" t="s">
        <v>6716</v>
      </c>
      <c r="B2745" s="3"/>
      <c r="C2745" s="4">
        <v>35423.98055555556</v>
      </c>
      <c r="D2745" s="5">
        <v>1429151.0</v>
      </c>
    </row>
    <row r="2746">
      <c r="A2746" s="2" t="s">
        <v>6717</v>
      </c>
      <c r="B2746" s="3"/>
      <c r="C2746" s="4">
        <v>35423.98055555556</v>
      </c>
      <c r="D2746" s="5">
        <v>1341970.0</v>
      </c>
    </row>
    <row r="2747">
      <c r="A2747" s="2" t="s">
        <v>6718</v>
      </c>
      <c r="B2747" s="3"/>
      <c r="C2747" s="4">
        <v>35423.98055555556</v>
      </c>
      <c r="D2747" s="5">
        <v>1528697.0</v>
      </c>
    </row>
    <row r="2748">
      <c r="A2748" s="2" t="s">
        <v>6719</v>
      </c>
      <c r="B2748" s="3"/>
      <c r="C2748" s="4">
        <v>35423.98055555556</v>
      </c>
      <c r="D2748" s="5">
        <v>1511889.0</v>
      </c>
    </row>
    <row r="2749">
      <c r="A2749" s="2" t="s">
        <v>6720</v>
      </c>
      <c r="B2749" s="3"/>
      <c r="C2749" s="4">
        <v>35423.98055555556</v>
      </c>
      <c r="D2749" s="5">
        <v>8139602.0</v>
      </c>
    </row>
    <row r="2750">
      <c r="A2750" s="2" t="s">
        <v>6721</v>
      </c>
      <c r="B2750" s="3"/>
      <c r="C2750" s="4">
        <v>35423.98055555556</v>
      </c>
      <c r="D2750" s="5">
        <v>6898293.0</v>
      </c>
    </row>
    <row r="2751">
      <c r="A2751" s="2" t="s">
        <v>6722</v>
      </c>
      <c r="B2751" s="3"/>
      <c r="C2751" s="4">
        <v>35423.98055555556</v>
      </c>
      <c r="D2751" s="5">
        <v>4610780.0</v>
      </c>
    </row>
    <row r="2752">
      <c r="A2752" s="2" t="s">
        <v>6723</v>
      </c>
      <c r="B2752" s="3"/>
      <c r="C2752" s="4">
        <v>35423.98055555556</v>
      </c>
      <c r="D2752" s="5">
        <v>5507107.0</v>
      </c>
    </row>
    <row r="2753">
      <c r="A2753" s="2" t="s">
        <v>6724</v>
      </c>
      <c r="B2753" s="3"/>
      <c r="C2753" s="4">
        <v>35423.98055555556</v>
      </c>
      <c r="D2753" s="5">
        <v>5547730.0</v>
      </c>
    </row>
    <row r="2754">
      <c r="A2754" s="2" t="s">
        <v>6725</v>
      </c>
      <c r="B2754" s="3"/>
      <c r="C2754" s="4">
        <v>35423.98055555556</v>
      </c>
      <c r="D2754" s="5">
        <v>4210863.0</v>
      </c>
    </row>
    <row r="2755">
      <c r="A2755" s="2" t="s">
        <v>6726</v>
      </c>
      <c r="B2755" s="3"/>
      <c r="C2755" s="4">
        <v>35423.98055555556</v>
      </c>
      <c r="D2755" s="5">
        <v>1791618.0</v>
      </c>
    </row>
    <row r="2756">
      <c r="A2756" s="2" t="s">
        <v>6727</v>
      </c>
      <c r="B2756" s="3"/>
      <c r="C2756" s="4">
        <v>35423.98055555556</v>
      </c>
      <c r="D2756" s="5">
        <v>5629105.0</v>
      </c>
    </row>
    <row r="2757">
      <c r="A2757" s="2" t="s">
        <v>6728</v>
      </c>
      <c r="B2757" s="3"/>
      <c r="C2757" s="4">
        <v>35423.98055555556</v>
      </c>
      <c r="D2757" s="5">
        <v>5687905.0</v>
      </c>
    </row>
    <row r="2758">
      <c r="A2758" s="2" t="s">
        <v>6729</v>
      </c>
      <c r="B2758" s="3"/>
      <c r="C2758" s="4">
        <v>35423.98055555556</v>
      </c>
      <c r="D2758" s="5">
        <v>5688203.0</v>
      </c>
    </row>
    <row r="2759">
      <c r="A2759" s="2" t="s">
        <v>6730</v>
      </c>
      <c r="B2759" s="3"/>
      <c r="C2759" s="4">
        <v>35423.98055555556</v>
      </c>
      <c r="D2759" s="5">
        <v>5631595.0</v>
      </c>
    </row>
    <row r="2760">
      <c r="A2760" s="2" t="s">
        <v>6731</v>
      </c>
      <c r="B2760" s="3"/>
      <c r="C2760" s="4">
        <v>35423.98055555556</v>
      </c>
      <c r="D2760" s="5">
        <v>2992229.0</v>
      </c>
    </row>
    <row r="2761">
      <c r="A2761" s="2" t="s">
        <v>6732</v>
      </c>
      <c r="B2761" s="3"/>
      <c r="C2761" s="4">
        <v>35423.98055555556</v>
      </c>
      <c r="D2761" s="5">
        <v>7766308.0</v>
      </c>
    </row>
    <row r="2762">
      <c r="A2762" s="2" t="s">
        <v>6733</v>
      </c>
      <c r="B2762" s="3"/>
      <c r="C2762" s="4">
        <v>35423.98055555556</v>
      </c>
      <c r="D2762" s="5">
        <v>7766247.0</v>
      </c>
    </row>
    <row r="2763">
      <c r="A2763" s="2" t="s">
        <v>6734</v>
      </c>
      <c r="B2763" s="3"/>
      <c r="C2763" s="4">
        <v>35423.98055555556</v>
      </c>
      <c r="D2763" s="5">
        <v>6627669.0</v>
      </c>
    </row>
    <row r="2764">
      <c r="A2764" s="2" t="s">
        <v>6735</v>
      </c>
      <c r="B2764" s="3"/>
      <c r="C2764" s="4">
        <v>35423.98055555556</v>
      </c>
      <c r="D2764" s="5">
        <v>6966224.0</v>
      </c>
    </row>
    <row r="2765">
      <c r="A2765" s="2" t="s">
        <v>6736</v>
      </c>
      <c r="B2765" s="3"/>
      <c r="C2765" s="4">
        <v>35423.98055555556</v>
      </c>
      <c r="D2765" s="5">
        <v>5839937.0</v>
      </c>
    </row>
    <row r="2766">
      <c r="A2766" s="2" t="s">
        <v>6737</v>
      </c>
      <c r="B2766" s="3"/>
      <c r="C2766" s="4">
        <v>35423.98055555556</v>
      </c>
      <c r="D2766" s="5">
        <v>5836081.0</v>
      </c>
    </row>
    <row r="2767">
      <c r="A2767" s="2" t="s">
        <v>6738</v>
      </c>
      <c r="B2767" s="3"/>
      <c r="C2767" s="4">
        <v>35423.98055555556</v>
      </c>
      <c r="D2767" s="5">
        <v>4769459.0</v>
      </c>
    </row>
    <row r="2768">
      <c r="A2768" s="2" t="s">
        <v>6739</v>
      </c>
      <c r="B2768" s="3"/>
      <c r="C2768" s="4">
        <v>35423.98055555556</v>
      </c>
      <c r="D2768" s="5">
        <v>4769400.0</v>
      </c>
    </row>
    <row r="2769">
      <c r="A2769" s="2" t="s">
        <v>6740</v>
      </c>
      <c r="B2769" s="3"/>
      <c r="C2769" s="4">
        <v>35423.98055555556</v>
      </c>
      <c r="D2769" s="5">
        <v>5567227.0</v>
      </c>
    </row>
    <row r="2770">
      <c r="A2770" s="2" t="s">
        <v>6741</v>
      </c>
      <c r="B2770" s="3"/>
      <c r="C2770" s="4">
        <v>35423.98055555556</v>
      </c>
      <c r="D2770" s="5">
        <v>4758592.0</v>
      </c>
    </row>
    <row r="2771">
      <c r="A2771" s="2" t="s">
        <v>6742</v>
      </c>
      <c r="B2771" s="3"/>
      <c r="C2771" s="4">
        <v>35423.98055555556</v>
      </c>
      <c r="D2771" s="5">
        <v>2959230.0</v>
      </c>
    </row>
    <row r="2772">
      <c r="A2772" s="2" t="s">
        <v>6743</v>
      </c>
      <c r="B2772" s="3"/>
      <c r="C2772" s="4">
        <v>35423.98055555556</v>
      </c>
      <c r="D2772" s="5">
        <v>2476591.0</v>
      </c>
    </row>
    <row r="2773">
      <c r="A2773" s="2" t="s">
        <v>6744</v>
      </c>
      <c r="B2773" s="3"/>
      <c r="C2773" s="4">
        <v>35423.98055555556</v>
      </c>
      <c r="D2773" s="5">
        <v>2476546.0</v>
      </c>
    </row>
    <row r="2774">
      <c r="A2774" s="2" t="s">
        <v>6745</v>
      </c>
      <c r="B2774" s="3"/>
      <c r="C2774" s="4">
        <v>35423.98055555556</v>
      </c>
      <c r="D2774" s="5">
        <v>2968411.0</v>
      </c>
    </row>
    <row r="2775">
      <c r="A2775" s="2" t="s">
        <v>6746</v>
      </c>
      <c r="B2775" s="3"/>
      <c r="C2775" s="4">
        <v>35423.98055555556</v>
      </c>
      <c r="D2775" s="5">
        <v>6651622.0</v>
      </c>
    </row>
    <row r="2776">
      <c r="A2776" s="2" t="s">
        <v>6747</v>
      </c>
      <c r="B2776" s="3"/>
      <c r="C2776" s="4">
        <v>35423.98055555556</v>
      </c>
      <c r="D2776" s="5">
        <v>6429500.0</v>
      </c>
    </row>
    <row r="2777">
      <c r="A2777" s="2" t="s">
        <v>6748</v>
      </c>
      <c r="B2777" s="3"/>
      <c r="C2777" s="4">
        <v>35423.98055555556</v>
      </c>
      <c r="D2777" s="5">
        <v>6429547.0</v>
      </c>
    </row>
    <row r="2778">
      <c r="A2778" s="2" t="s">
        <v>6749</v>
      </c>
      <c r="B2778" s="3"/>
      <c r="C2778" s="4">
        <v>35423.98055555556</v>
      </c>
      <c r="D2778" s="5">
        <v>6444712.0</v>
      </c>
    </row>
    <row r="2779">
      <c r="A2779" s="2" t="s">
        <v>6750</v>
      </c>
      <c r="B2779" s="3"/>
      <c r="C2779" s="4">
        <v>35423.98055555556</v>
      </c>
      <c r="D2779" s="5">
        <v>8566968.0</v>
      </c>
    </row>
    <row r="2780">
      <c r="A2780" s="2" t="s">
        <v>6751</v>
      </c>
      <c r="B2780" s="3"/>
      <c r="C2780" s="4">
        <v>35423.98055555556</v>
      </c>
      <c r="D2780" s="5">
        <v>5381208.0</v>
      </c>
    </row>
    <row r="2781">
      <c r="A2781" s="2" t="s">
        <v>6752</v>
      </c>
      <c r="B2781" s="3"/>
      <c r="C2781" s="4">
        <v>35423.98055555556</v>
      </c>
      <c r="D2781" s="5">
        <v>5399726.0</v>
      </c>
    </row>
    <row r="2782">
      <c r="A2782" s="2" t="s">
        <v>6753</v>
      </c>
      <c r="B2782" s="3"/>
      <c r="C2782" s="4">
        <v>35423.98055555556</v>
      </c>
      <c r="D2782" s="5">
        <v>7003396.0</v>
      </c>
    </row>
    <row r="2783">
      <c r="A2783" s="2" t="s">
        <v>6754</v>
      </c>
      <c r="B2783" s="3"/>
      <c r="C2783" s="4">
        <v>35423.98055555556</v>
      </c>
      <c r="D2783" s="5">
        <v>2840643.0</v>
      </c>
    </row>
    <row r="2784">
      <c r="A2784" s="2" t="s">
        <v>6755</v>
      </c>
      <c r="B2784" s="3"/>
      <c r="C2784" s="4">
        <v>35423.98055555556</v>
      </c>
      <c r="D2784" s="5">
        <v>1685736.0</v>
      </c>
    </row>
    <row r="2785">
      <c r="A2785" s="2" t="s">
        <v>6756</v>
      </c>
      <c r="B2785" s="3"/>
      <c r="C2785" s="4">
        <v>35423.98055555556</v>
      </c>
      <c r="D2785" s="5">
        <v>1685749.0</v>
      </c>
    </row>
    <row r="2786">
      <c r="A2786" s="2" t="s">
        <v>6757</v>
      </c>
      <c r="B2786" s="3"/>
      <c r="C2786" s="4">
        <v>35423.98055555556</v>
      </c>
      <c r="D2786" s="5">
        <v>4218718.0</v>
      </c>
    </row>
    <row r="2787">
      <c r="A2787" s="2" t="s">
        <v>6758</v>
      </c>
      <c r="B2787" s="3"/>
      <c r="C2787" s="4">
        <v>35423.98055555556</v>
      </c>
      <c r="D2787" s="5">
        <v>4218728.0</v>
      </c>
    </row>
    <row r="2788">
      <c r="A2788" s="2" t="s">
        <v>6759</v>
      </c>
      <c r="B2788" s="3"/>
      <c r="C2788" s="4">
        <v>35423.98055555556</v>
      </c>
      <c r="D2788" s="5">
        <v>3160948.0</v>
      </c>
    </row>
    <row r="2789">
      <c r="A2789" s="2" t="s">
        <v>6760</v>
      </c>
      <c r="B2789" s="3"/>
      <c r="C2789" s="4">
        <v>35423.98055555556</v>
      </c>
      <c r="D2789" s="5">
        <v>3157109.0</v>
      </c>
    </row>
    <row r="2790">
      <c r="A2790" s="2" t="s">
        <v>6761</v>
      </c>
      <c r="B2790" s="3"/>
      <c r="C2790" s="4">
        <v>35423.98055555556</v>
      </c>
      <c r="D2790" s="5">
        <v>6708994.0</v>
      </c>
    </row>
    <row r="2791">
      <c r="A2791" s="2" t="s">
        <v>6762</v>
      </c>
      <c r="B2791" s="3"/>
      <c r="C2791" s="4">
        <v>35423.98055555556</v>
      </c>
      <c r="D2791" s="5">
        <v>6615970.0</v>
      </c>
    </row>
    <row r="2792">
      <c r="A2792" s="2" t="s">
        <v>6763</v>
      </c>
      <c r="B2792" s="3"/>
      <c r="C2792" s="4">
        <v>35423.98055555556</v>
      </c>
      <c r="D2792" s="5">
        <v>2741534.0</v>
      </c>
    </row>
    <row r="2793">
      <c r="A2793" s="2" t="s">
        <v>6764</v>
      </c>
      <c r="B2793" s="3"/>
      <c r="C2793" s="4">
        <v>35423.98055555556</v>
      </c>
      <c r="D2793" s="5">
        <v>2770087.0</v>
      </c>
    </row>
    <row r="2794">
      <c r="A2794" s="2" t="s">
        <v>6765</v>
      </c>
      <c r="B2794" s="3"/>
      <c r="C2794" s="4">
        <v>35423.98055555556</v>
      </c>
      <c r="D2794" s="5">
        <v>4288592.0</v>
      </c>
    </row>
    <row r="2795">
      <c r="A2795" s="2" t="s">
        <v>6766</v>
      </c>
      <c r="B2795" s="3"/>
      <c r="C2795" s="4">
        <v>35423.98055555556</v>
      </c>
      <c r="D2795" s="5">
        <v>4047295.0</v>
      </c>
    </row>
    <row r="2796">
      <c r="A2796" s="2" t="s">
        <v>6767</v>
      </c>
      <c r="B2796" s="3"/>
      <c r="C2796" s="4">
        <v>35423.98055555556</v>
      </c>
      <c r="D2796" s="5">
        <v>4315743.0</v>
      </c>
    </row>
    <row r="2797">
      <c r="A2797" s="2" t="s">
        <v>6768</v>
      </c>
      <c r="B2797" s="3"/>
      <c r="C2797" s="4">
        <v>35423.98055555556</v>
      </c>
      <c r="D2797" s="5">
        <v>4298022.0</v>
      </c>
    </row>
    <row r="2798">
      <c r="A2798" s="2" t="s">
        <v>6769</v>
      </c>
      <c r="B2798" s="3"/>
      <c r="C2798" s="4">
        <v>35423.98055555556</v>
      </c>
      <c r="D2798" s="5">
        <v>7003830.0</v>
      </c>
    </row>
    <row r="2799">
      <c r="A2799" s="2" t="s">
        <v>6770</v>
      </c>
      <c r="B2799" s="3"/>
      <c r="C2799" s="4">
        <v>35423.98055555556</v>
      </c>
      <c r="D2799" s="5">
        <v>4152422.0</v>
      </c>
    </row>
    <row r="2800">
      <c r="A2800" s="2" t="s">
        <v>6771</v>
      </c>
      <c r="B2800" s="3"/>
      <c r="C2800" s="4">
        <v>35423.98055555556</v>
      </c>
      <c r="D2800" s="5">
        <v>4106679.0</v>
      </c>
    </row>
    <row r="2801">
      <c r="A2801" s="2" t="s">
        <v>6772</v>
      </c>
      <c r="B2801" s="3"/>
      <c r="C2801" s="4">
        <v>35423.98055555556</v>
      </c>
      <c r="D2801" s="5">
        <v>2594548.0</v>
      </c>
    </row>
    <row r="2802">
      <c r="A2802" s="2" t="s">
        <v>6773</v>
      </c>
      <c r="B2802" s="3"/>
      <c r="C2802" s="4">
        <v>35423.98055555556</v>
      </c>
      <c r="D2802" s="5">
        <v>3587893.0</v>
      </c>
    </row>
    <row r="2803">
      <c r="A2803" s="2" t="s">
        <v>6774</v>
      </c>
      <c r="B2803" s="3"/>
      <c r="C2803" s="4">
        <v>35423.98055555556</v>
      </c>
      <c r="D2803" s="5">
        <v>3204736.0</v>
      </c>
    </row>
    <row r="2804">
      <c r="A2804" s="2" t="s">
        <v>6775</v>
      </c>
      <c r="B2804" s="3"/>
      <c r="C2804" s="4">
        <v>35423.98055555556</v>
      </c>
      <c r="D2804" s="5">
        <v>3254375.0</v>
      </c>
    </row>
    <row r="2805">
      <c r="A2805" s="2" t="s">
        <v>6776</v>
      </c>
      <c r="B2805" s="3"/>
      <c r="C2805" s="4">
        <v>35423.98055555556</v>
      </c>
      <c r="D2805" s="5">
        <v>3201317.0</v>
      </c>
    </row>
    <row r="2806">
      <c r="A2806" s="2" t="s">
        <v>6777</v>
      </c>
      <c r="B2806" s="3"/>
      <c r="C2806" s="4">
        <v>35423.98055555556</v>
      </c>
      <c r="D2806" s="5">
        <v>1972255.0</v>
      </c>
    </row>
    <row r="2807">
      <c r="A2807" s="2" t="s">
        <v>6778</v>
      </c>
      <c r="B2807" s="3"/>
      <c r="C2807" s="4">
        <v>35423.98055555556</v>
      </c>
      <c r="D2807" s="5">
        <v>1149357.0</v>
      </c>
    </row>
    <row r="2808">
      <c r="A2808" s="2" t="s">
        <v>6779</v>
      </c>
      <c r="B2808" s="3"/>
      <c r="C2808" s="4">
        <v>35423.98055555556</v>
      </c>
      <c r="D2808" s="5">
        <v>1165384.0</v>
      </c>
    </row>
    <row r="2809">
      <c r="A2809" s="2" t="s">
        <v>6780</v>
      </c>
      <c r="B2809" s="3"/>
      <c r="C2809" s="4">
        <v>35423.98055555556</v>
      </c>
      <c r="D2809" s="5">
        <v>1118895.0</v>
      </c>
    </row>
    <row r="2810">
      <c r="A2810" s="2" t="s">
        <v>6781</v>
      </c>
      <c r="B2810" s="3"/>
      <c r="C2810" s="4">
        <v>35423.98055555556</v>
      </c>
      <c r="D2810" s="5">
        <v>1133654.0</v>
      </c>
    </row>
    <row r="2811">
      <c r="A2811" s="2" t="s">
        <v>6782</v>
      </c>
      <c r="B2811" s="3"/>
      <c r="C2811" s="4">
        <v>35423.98055555556</v>
      </c>
      <c r="D2811" s="5">
        <v>945414.0</v>
      </c>
    </row>
    <row r="2812">
      <c r="A2812" s="2" t="s">
        <v>6783</v>
      </c>
      <c r="B2812" s="3"/>
      <c r="C2812" s="4">
        <v>35423.98055555556</v>
      </c>
      <c r="D2812" s="5">
        <v>807554.0</v>
      </c>
    </row>
    <row r="2813">
      <c r="A2813" s="2" t="s">
        <v>6784</v>
      </c>
      <c r="B2813" s="3"/>
      <c r="C2813" s="4">
        <v>35423.98055555556</v>
      </c>
      <c r="D2813" s="5">
        <v>1068071.0</v>
      </c>
    </row>
    <row r="2814">
      <c r="A2814" s="2" t="s">
        <v>6785</v>
      </c>
      <c r="B2814" s="3"/>
      <c r="C2814" s="4">
        <v>35423.98055555556</v>
      </c>
      <c r="D2814" s="5">
        <v>1210537.0</v>
      </c>
    </row>
    <row r="2815">
      <c r="A2815" s="2" t="s">
        <v>6786</v>
      </c>
      <c r="B2815" s="3"/>
      <c r="C2815" s="4">
        <v>35423.98055555556</v>
      </c>
      <c r="D2815" s="5">
        <v>452326.0</v>
      </c>
    </row>
    <row r="2816">
      <c r="A2816" s="2" t="s">
        <v>6787</v>
      </c>
      <c r="B2816" s="3"/>
      <c r="C2816" s="4">
        <v>35423.98055555556</v>
      </c>
      <c r="D2816" s="5">
        <v>453057.0</v>
      </c>
    </row>
    <row r="2817">
      <c r="A2817" s="2" t="s">
        <v>6788</v>
      </c>
      <c r="B2817" s="3"/>
      <c r="C2817" s="4">
        <v>35423.98055555556</v>
      </c>
      <c r="D2817" s="5">
        <v>2776169.0</v>
      </c>
    </row>
    <row r="2818">
      <c r="A2818" s="2" t="s">
        <v>6789</v>
      </c>
      <c r="B2818" s="3"/>
      <c r="C2818" s="4">
        <v>35423.98055555556</v>
      </c>
      <c r="D2818" s="5">
        <v>2624476.0</v>
      </c>
    </row>
    <row r="2819">
      <c r="A2819" s="2" t="s">
        <v>6790</v>
      </c>
      <c r="B2819" s="3"/>
      <c r="C2819" s="4">
        <v>35423.98055555556</v>
      </c>
      <c r="D2819" s="5">
        <v>1.0122733E7</v>
      </c>
    </row>
    <row r="2820">
      <c r="A2820" s="2" t="s">
        <v>6791</v>
      </c>
      <c r="B2820" s="3"/>
      <c r="C2820" s="4">
        <v>35423.98055555556</v>
      </c>
      <c r="D2820" s="5">
        <v>1.0963429E7</v>
      </c>
    </row>
    <row r="2821">
      <c r="A2821" s="2" t="s">
        <v>6792</v>
      </c>
      <c r="B2821" s="3"/>
      <c r="C2821" s="4">
        <v>35423.98055555556</v>
      </c>
      <c r="D2821" s="5">
        <v>1.0964008E7</v>
      </c>
    </row>
    <row r="2822">
      <c r="A2822" s="2" t="s">
        <v>6793</v>
      </c>
      <c r="B2822" s="3"/>
      <c r="C2822" s="4">
        <v>35423.98055555556</v>
      </c>
      <c r="D2822" s="5">
        <v>2.4530474E7</v>
      </c>
    </row>
    <row r="2823">
      <c r="A2823" s="2" t="s">
        <v>6794</v>
      </c>
      <c r="B2823" s="3"/>
      <c r="C2823" s="4">
        <v>35423.98055555556</v>
      </c>
      <c r="D2823" s="5">
        <v>1.7286042E7</v>
      </c>
    </row>
    <row r="2824">
      <c r="A2824" s="2" t="s">
        <v>6795</v>
      </c>
      <c r="B2824" s="3"/>
      <c r="C2824" s="4">
        <v>35423.98055555556</v>
      </c>
      <c r="D2824" s="5">
        <v>1.7285449E7</v>
      </c>
    </row>
    <row r="2825">
      <c r="A2825" s="2" t="s">
        <v>6796</v>
      </c>
      <c r="B2825" s="3"/>
      <c r="C2825" s="4">
        <v>35423.98055555556</v>
      </c>
      <c r="D2825" s="5">
        <v>3183879.0</v>
      </c>
    </row>
    <row r="2826">
      <c r="A2826" s="2" t="s">
        <v>6797</v>
      </c>
      <c r="B2826" s="3"/>
      <c r="C2826" s="4">
        <v>35423.98055555556</v>
      </c>
      <c r="D2826" s="5">
        <v>5694359.0</v>
      </c>
    </row>
    <row r="2827">
      <c r="A2827" s="2" t="s">
        <v>6798</v>
      </c>
      <c r="B2827" s="3"/>
      <c r="C2827" s="4">
        <v>35423.98055555556</v>
      </c>
      <c r="D2827" s="5">
        <v>3771407.0</v>
      </c>
    </row>
    <row r="2828">
      <c r="A2828" s="2" t="s">
        <v>6799</v>
      </c>
      <c r="B2828" s="3"/>
      <c r="C2828" s="4">
        <v>35423.98055555556</v>
      </c>
      <c r="D2828" s="5">
        <v>6559009.0</v>
      </c>
    </row>
    <row r="2829">
      <c r="A2829" s="2" t="s">
        <v>6800</v>
      </c>
      <c r="B2829" s="3"/>
      <c r="C2829" s="4">
        <v>35423.98055555556</v>
      </c>
      <c r="D2829" s="5">
        <v>1562139.0</v>
      </c>
    </row>
    <row r="2830">
      <c r="A2830" s="2" t="s">
        <v>6801</v>
      </c>
      <c r="B2830" s="3"/>
      <c r="C2830" s="4">
        <v>35423.98055555556</v>
      </c>
      <c r="D2830" s="5">
        <v>1578247.0</v>
      </c>
    </row>
    <row r="2831">
      <c r="A2831" s="2" t="s">
        <v>6802</v>
      </c>
      <c r="B2831" s="3"/>
      <c r="C2831" s="4">
        <v>35423.98055555556</v>
      </c>
      <c r="D2831" s="5">
        <v>1427970.0</v>
      </c>
    </row>
    <row r="2832">
      <c r="A2832" s="2" t="s">
        <v>6803</v>
      </c>
      <c r="B2832" s="3"/>
      <c r="C2832" s="4">
        <v>35423.98055555556</v>
      </c>
      <c r="D2832" s="5">
        <v>1396713.0</v>
      </c>
    </row>
    <row r="2833">
      <c r="A2833" s="2" t="s">
        <v>6804</v>
      </c>
      <c r="B2833" s="3"/>
      <c r="C2833" s="4">
        <v>35423.98055555556</v>
      </c>
      <c r="D2833" s="5">
        <v>7026299.0</v>
      </c>
    </row>
    <row r="2834">
      <c r="A2834" s="2" t="s">
        <v>6805</v>
      </c>
      <c r="B2834" s="3"/>
      <c r="C2834" s="4">
        <v>35423.98055555556</v>
      </c>
      <c r="D2834" s="5">
        <v>7033657.0</v>
      </c>
    </row>
    <row r="2835">
      <c r="A2835" s="2" t="s">
        <v>6806</v>
      </c>
      <c r="B2835" s="3"/>
      <c r="C2835" s="4">
        <v>35423.98055555556</v>
      </c>
      <c r="D2835" s="5">
        <v>7035210.0</v>
      </c>
    </row>
    <row r="2836">
      <c r="A2836" s="2" t="s">
        <v>6807</v>
      </c>
      <c r="B2836" s="3"/>
      <c r="C2836" s="4">
        <v>35423.98055555556</v>
      </c>
      <c r="D2836" s="5">
        <v>7088315.0</v>
      </c>
    </row>
    <row r="2837">
      <c r="A2837" s="2" t="s">
        <v>6808</v>
      </c>
      <c r="B2837" s="3"/>
      <c r="C2837" s="4">
        <v>35423.98055555556</v>
      </c>
      <c r="D2837" s="5">
        <v>7230157.0</v>
      </c>
    </row>
    <row r="2838">
      <c r="A2838" s="2" t="s">
        <v>6809</v>
      </c>
      <c r="B2838" s="3"/>
      <c r="C2838" s="4">
        <v>35423.98055555556</v>
      </c>
      <c r="D2838" s="5">
        <v>4205280.0</v>
      </c>
    </row>
    <row r="2839">
      <c r="A2839" s="2" t="s">
        <v>6810</v>
      </c>
      <c r="B2839" s="3"/>
      <c r="C2839" s="4">
        <v>35423.98055555556</v>
      </c>
      <c r="D2839" s="5">
        <v>948106.0</v>
      </c>
    </row>
    <row r="2840">
      <c r="A2840" s="2" t="s">
        <v>6811</v>
      </c>
      <c r="B2840" s="3"/>
      <c r="C2840" s="4">
        <v>35423.98055555556</v>
      </c>
      <c r="D2840" s="5">
        <v>3475413.0</v>
      </c>
    </row>
    <row r="2841">
      <c r="A2841" s="2" t="s">
        <v>6812</v>
      </c>
      <c r="B2841" s="3"/>
      <c r="C2841" s="4">
        <v>35423.98055555556</v>
      </c>
      <c r="D2841" s="5">
        <v>3924940.0</v>
      </c>
    </row>
    <row r="2842">
      <c r="A2842" s="2" t="s">
        <v>6813</v>
      </c>
      <c r="B2842" s="3"/>
      <c r="C2842" s="4">
        <v>35423.98055555556</v>
      </c>
      <c r="D2842" s="5">
        <v>3923678.0</v>
      </c>
    </row>
    <row r="2843">
      <c r="A2843" s="2" t="s">
        <v>6814</v>
      </c>
      <c r="B2843" s="3"/>
      <c r="C2843" s="4">
        <v>35423.98055555556</v>
      </c>
      <c r="D2843" s="5">
        <v>2594772.0</v>
      </c>
    </row>
    <row r="2844">
      <c r="A2844" s="2" t="s">
        <v>6815</v>
      </c>
      <c r="B2844" s="3"/>
      <c r="C2844" s="4">
        <v>35423.98055555556</v>
      </c>
      <c r="D2844" s="5">
        <v>2544640.0</v>
      </c>
    </row>
    <row r="2845">
      <c r="A2845" s="2" t="s">
        <v>6816</v>
      </c>
      <c r="B2845" s="3"/>
      <c r="C2845" s="4">
        <v>35423.98055555556</v>
      </c>
      <c r="D2845" s="5">
        <v>7238131.0</v>
      </c>
    </row>
    <row r="2846">
      <c r="A2846" s="2" t="s">
        <v>6817</v>
      </c>
      <c r="B2846" s="3"/>
      <c r="C2846" s="4">
        <v>35423.98055555556</v>
      </c>
      <c r="D2846" s="5">
        <v>1738404.0</v>
      </c>
    </row>
    <row r="2847">
      <c r="A2847" s="2" t="s">
        <v>6818</v>
      </c>
      <c r="B2847" s="3"/>
      <c r="C2847" s="4">
        <v>35423.98055555556</v>
      </c>
      <c r="D2847" s="5">
        <v>1736602.0</v>
      </c>
    </row>
    <row r="2848">
      <c r="A2848" s="2" t="s">
        <v>6819</v>
      </c>
      <c r="B2848" s="3"/>
      <c r="C2848" s="4">
        <v>35423.98055555556</v>
      </c>
      <c r="D2848" s="5">
        <v>1062792.0</v>
      </c>
    </row>
    <row r="2849">
      <c r="A2849" s="2" t="s">
        <v>6820</v>
      </c>
      <c r="B2849" s="3"/>
      <c r="C2849" s="4">
        <v>35423.98055555556</v>
      </c>
      <c r="D2849" s="5">
        <v>1060609.0</v>
      </c>
    </row>
    <row r="2850">
      <c r="A2850" s="2" t="s">
        <v>6821</v>
      </c>
      <c r="B2850" s="3"/>
      <c r="C2850" s="4">
        <v>35423.98055555556</v>
      </c>
      <c r="D2850" s="5">
        <v>1038375.0</v>
      </c>
    </row>
    <row r="2851">
      <c r="A2851" s="2" t="s">
        <v>6822</v>
      </c>
      <c r="B2851" s="3"/>
      <c r="C2851" s="4">
        <v>35423.98055555556</v>
      </c>
      <c r="D2851" s="5">
        <v>4510598.0</v>
      </c>
    </row>
    <row r="2852">
      <c r="A2852" s="2" t="s">
        <v>6823</v>
      </c>
      <c r="B2852" s="3"/>
      <c r="C2852" s="4">
        <v>35423.98055555556</v>
      </c>
      <c r="D2852" s="5">
        <v>6390346.0</v>
      </c>
    </row>
    <row r="2853">
      <c r="A2853" s="2" t="s">
        <v>6824</v>
      </c>
      <c r="B2853" s="3"/>
      <c r="C2853" s="4">
        <v>35423.98055555556</v>
      </c>
      <c r="D2853" s="5">
        <v>2773790.0</v>
      </c>
    </row>
    <row r="2854">
      <c r="A2854" s="2" t="s">
        <v>6825</v>
      </c>
      <c r="B2854" s="3"/>
      <c r="C2854" s="4">
        <v>35423.98055555556</v>
      </c>
      <c r="D2854" s="5">
        <v>2760133.0</v>
      </c>
    </row>
    <row r="2855">
      <c r="A2855" s="2" t="s">
        <v>6826</v>
      </c>
      <c r="B2855" s="3"/>
      <c r="C2855" s="4">
        <v>35423.98055555556</v>
      </c>
      <c r="D2855" s="5">
        <v>2760077.0</v>
      </c>
    </row>
    <row r="2856">
      <c r="A2856" s="2" t="s">
        <v>6827</v>
      </c>
      <c r="B2856" s="3"/>
      <c r="C2856" s="4">
        <v>35423.98055555556</v>
      </c>
      <c r="D2856" s="5">
        <v>2759752.0</v>
      </c>
    </row>
    <row r="2857">
      <c r="A2857" s="2" t="s">
        <v>6828</v>
      </c>
      <c r="B2857" s="3"/>
      <c r="C2857" s="4">
        <v>35423.98055555556</v>
      </c>
      <c r="D2857" s="5">
        <v>2759822.0</v>
      </c>
    </row>
    <row r="2858">
      <c r="A2858" s="2" t="s">
        <v>6829</v>
      </c>
      <c r="B2858" s="3"/>
      <c r="C2858" s="4">
        <v>35423.98055555556</v>
      </c>
      <c r="D2858" s="5">
        <v>2759774.0</v>
      </c>
    </row>
    <row r="2859">
      <c r="A2859" s="2" t="s">
        <v>6830</v>
      </c>
      <c r="B2859" s="3"/>
      <c r="C2859" s="4">
        <v>35423.98055555556</v>
      </c>
      <c r="D2859" s="5">
        <v>4525558.0</v>
      </c>
    </row>
    <row r="2860">
      <c r="A2860" s="2" t="s">
        <v>6831</v>
      </c>
      <c r="B2860" s="3"/>
      <c r="C2860" s="4">
        <v>35423.98055555556</v>
      </c>
      <c r="D2860" s="5">
        <v>4522757.0</v>
      </c>
    </row>
    <row r="2861">
      <c r="A2861" s="2" t="s">
        <v>6832</v>
      </c>
      <c r="B2861" s="3"/>
      <c r="C2861" s="4">
        <v>35423.98055555556</v>
      </c>
      <c r="D2861" s="5">
        <v>4522729.0</v>
      </c>
    </row>
    <row r="2862">
      <c r="A2862" s="2" t="s">
        <v>6833</v>
      </c>
      <c r="B2862" s="3"/>
      <c r="C2862" s="4">
        <v>35423.98055555556</v>
      </c>
      <c r="D2862" s="5">
        <v>4525310.0</v>
      </c>
    </row>
    <row r="2863">
      <c r="A2863" s="2" t="s">
        <v>6834</v>
      </c>
      <c r="B2863" s="3"/>
      <c r="C2863" s="4">
        <v>35423.98055555556</v>
      </c>
      <c r="D2863" s="5">
        <v>4525307.0</v>
      </c>
    </row>
    <row r="2864">
      <c r="A2864" s="2" t="s">
        <v>6835</v>
      </c>
      <c r="B2864" s="3"/>
      <c r="C2864" s="4">
        <v>35423.98055555556</v>
      </c>
      <c r="D2864" s="5">
        <v>4419712.0</v>
      </c>
    </row>
    <row r="2865">
      <c r="A2865" s="2" t="s">
        <v>6836</v>
      </c>
      <c r="B2865" s="3"/>
      <c r="C2865" s="4">
        <v>35423.98055555556</v>
      </c>
      <c r="D2865" s="5">
        <v>4418427.0</v>
      </c>
    </row>
    <row r="2866">
      <c r="A2866" s="2" t="s">
        <v>6837</v>
      </c>
      <c r="B2866" s="3"/>
      <c r="C2866" s="4">
        <v>35423.98055555556</v>
      </c>
      <c r="D2866" s="5">
        <v>3815012.0</v>
      </c>
    </row>
    <row r="2867">
      <c r="A2867" s="2" t="s">
        <v>6838</v>
      </c>
      <c r="B2867" s="3"/>
      <c r="C2867" s="4">
        <v>35423.98055555556</v>
      </c>
      <c r="D2867" s="5">
        <v>4379753.0</v>
      </c>
    </row>
    <row r="2868">
      <c r="A2868" s="2" t="s">
        <v>6839</v>
      </c>
      <c r="B2868" s="3"/>
      <c r="C2868" s="4">
        <v>35423.98055555556</v>
      </c>
      <c r="D2868" s="5">
        <v>4379719.0</v>
      </c>
    </row>
    <row r="2869">
      <c r="A2869" s="2" t="s">
        <v>6840</v>
      </c>
      <c r="B2869" s="3"/>
      <c r="C2869" s="4">
        <v>35423.98055555556</v>
      </c>
      <c r="D2869" s="5">
        <v>4417747.0</v>
      </c>
    </row>
    <row r="2870">
      <c r="A2870" s="2" t="s">
        <v>6841</v>
      </c>
      <c r="B2870" s="3"/>
      <c r="C2870" s="4">
        <v>35423.98055555556</v>
      </c>
      <c r="D2870" s="5">
        <v>5804405.0</v>
      </c>
    </row>
    <row r="2871">
      <c r="A2871" s="2" t="s">
        <v>6842</v>
      </c>
      <c r="B2871" s="3"/>
      <c r="C2871" s="4">
        <v>35423.98055555556</v>
      </c>
      <c r="D2871" s="5">
        <v>5601741.0</v>
      </c>
    </row>
    <row r="2872">
      <c r="A2872" s="2" t="s">
        <v>6843</v>
      </c>
      <c r="B2872" s="3"/>
      <c r="C2872" s="4">
        <v>35423.98055555556</v>
      </c>
      <c r="D2872" s="5">
        <v>5798570.0</v>
      </c>
    </row>
    <row r="2873">
      <c r="A2873" s="2" t="s">
        <v>6844</v>
      </c>
      <c r="B2873" s="3"/>
      <c r="C2873" s="4">
        <v>35423.98055555556</v>
      </c>
      <c r="D2873" s="5">
        <v>3636431.0</v>
      </c>
    </row>
    <row r="2874">
      <c r="A2874" s="2" t="s">
        <v>6845</v>
      </c>
      <c r="B2874" s="3"/>
      <c r="C2874" s="4">
        <v>35423.98055555556</v>
      </c>
      <c r="D2874" s="5">
        <v>3636349.0</v>
      </c>
    </row>
    <row r="2875">
      <c r="A2875" s="2" t="s">
        <v>6846</v>
      </c>
      <c r="B2875" s="3"/>
      <c r="C2875" s="4">
        <v>35423.98055555556</v>
      </c>
      <c r="D2875" s="5">
        <v>3636426.0</v>
      </c>
    </row>
    <row r="2876">
      <c r="A2876" s="2" t="s">
        <v>6847</v>
      </c>
      <c r="B2876" s="3"/>
      <c r="C2876" s="4">
        <v>35423.98055555556</v>
      </c>
      <c r="D2876" s="5">
        <v>1144527.0</v>
      </c>
    </row>
    <row r="2877">
      <c r="A2877" s="2" t="s">
        <v>6848</v>
      </c>
      <c r="B2877" s="3"/>
      <c r="C2877" s="4">
        <v>35423.98055555556</v>
      </c>
      <c r="D2877" s="5">
        <v>4371025.0</v>
      </c>
    </row>
    <row r="2878">
      <c r="A2878" s="2" t="s">
        <v>6849</v>
      </c>
      <c r="B2878" s="3"/>
      <c r="C2878" s="4">
        <v>35423.98055555556</v>
      </c>
      <c r="D2878" s="5">
        <v>4396478.0</v>
      </c>
    </row>
    <row r="2879">
      <c r="A2879" s="2" t="s">
        <v>6850</v>
      </c>
      <c r="B2879" s="3"/>
      <c r="C2879" s="4">
        <v>35423.98055555556</v>
      </c>
      <c r="D2879" s="5">
        <v>5450491.0</v>
      </c>
    </row>
    <row r="2880">
      <c r="A2880" s="2" t="s">
        <v>6851</v>
      </c>
      <c r="B2880" s="3"/>
      <c r="C2880" s="4">
        <v>35423.98055555556</v>
      </c>
      <c r="D2880" s="5">
        <v>5451301.0</v>
      </c>
    </row>
    <row r="2881">
      <c r="A2881" s="2" t="s">
        <v>6852</v>
      </c>
      <c r="B2881" s="3"/>
      <c r="C2881" s="4">
        <v>35423.98055555556</v>
      </c>
      <c r="D2881" s="5">
        <v>3137923.0</v>
      </c>
    </row>
    <row r="2882">
      <c r="A2882" s="2" t="s">
        <v>6853</v>
      </c>
      <c r="B2882" s="3"/>
      <c r="C2882" s="4">
        <v>35423.98055555556</v>
      </c>
      <c r="D2882" s="5">
        <v>2296504.0</v>
      </c>
    </row>
    <row r="2883">
      <c r="A2883" s="2" t="s">
        <v>6854</v>
      </c>
      <c r="B2883" s="3"/>
      <c r="C2883" s="4">
        <v>35423.98055555556</v>
      </c>
      <c r="D2883" s="5">
        <v>2305255.0</v>
      </c>
    </row>
    <row r="2884">
      <c r="A2884" s="2" t="s">
        <v>6855</v>
      </c>
      <c r="B2884" s="3"/>
      <c r="C2884" s="4">
        <v>35423.98055555556</v>
      </c>
      <c r="D2884" s="5">
        <v>1963708.0</v>
      </c>
    </row>
    <row r="2885">
      <c r="A2885" s="2" t="s">
        <v>6856</v>
      </c>
      <c r="B2885" s="3"/>
      <c r="C2885" s="4">
        <v>35423.98055555556</v>
      </c>
      <c r="D2885" s="5">
        <v>438564.0</v>
      </c>
    </row>
    <row r="2886">
      <c r="A2886" s="2" t="s">
        <v>6857</v>
      </c>
      <c r="B2886" s="3"/>
      <c r="C2886" s="4">
        <v>35423.98055555556</v>
      </c>
      <c r="D2886" s="5">
        <v>2115527.0</v>
      </c>
    </row>
    <row r="2887">
      <c r="A2887" s="2" t="s">
        <v>6858</v>
      </c>
      <c r="B2887" s="3"/>
      <c r="C2887" s="4">
        <v>35423.98055555556</v>
      </c>
      <c r="D2887" s="5">
        <v>3670054.0</v>
      </c>
    </row>
    <row r="2888">
      <c r="A2888" s="2" t="s">
        <v>6859</v>
      </c>
      <c r="B2888" s="3"/>
      <c r="C2888" s="4">
        <v>35423.98055555556</v>
      </c>
      <c r="D2888" s="5">
        <v>3669498.0</v>
      </c>
    </row>
    <row r="2889">
      <c r="A2889" s="2" t="s">
        <v>6860</v>
      </c>
      <c r="B2889" s="3"/>
      <c r="C2889" s="4">
        <v>35423.98055555556</v>
      </c>
      <c r="D2889" s="5">
        <v>3658202.0</v>
      </c>
    </row>
    <row r="2890">
      <c r="A2890" s="2" t="s">
        <v>6861</v>
      </c>
      <c r="B2890" s="3"/>
      <c r="C2890" s="4">
        <v>35423.98055555556</v>
      </c>
      <c r="D2890" s="5">
        <v>7855890.0</v>
      </c>
    </row>
    <row r="2891">
      <c r="A2891" s="2" t="s">
        <v>6862</v>
      </c>
      <c r="B2891" s="3"/>
      <c r="C2891" s="4">
        <v>35423.98055555556</v>
      </c>
      <c r="D2891" s="5">
        <v>7781403.0</v>
      </c>
    </row>
    <row r="2892">
      <c r="A2892" s="2" t="s">
        <v>6863</v>
      </c>
      <c r="B2892" s="3"/>
      <c r="C2892" s="4">
        <v>35423.98055555556</v>
      </c>
      <c r="D2892" s="5">
        <v>3989240.0</v>
      </c>
    </row>
    <row r="2893">
      <c r="A2893" s="2" t="s">
        <v>6864</v>
      </c>
      <c r="B2893" s="3"/>
      <c r="C2893" s="4">
        <v>35423.98055555556</v>
      </c>
      <c r="D2893" s="5">
        <v>4017184.0</v>
      </c>
    </row>
    <row r="2894">
      <c r="A2894" s="2" t="s">
        <v>6865</v>
      </c>
      <c r="B2894" s="3"/>
      <c r="C2894" s="4">
        <v>35423.98055555556</v>
      </c>
      <c r="D2894" s="5">
        <v>5682084.0</v>
      </c>
    </row>
    <row r="2895">
      <c r="A2895" s="2" t="s">
        <v>6866</v>
      </c>
      <c r="B2895" s="3"/>
      <c r="C2895" s="4">
        <v>35423.98055555556</v>
      </c>
      <c r="D2895" s="5">
        <v>5681573.0</v>
      </c>
    </row>
    <row r="2896">
      <c r="A2896" s="2" t="s">
        <v>6867</v>
      </c>
      <c r="B2896" s="3"/>
      <c r="C2896" s="4">
        <v>35423.98055555556</v>
      </c>
      <c r="D2896" s="5">
        <v>5681608.0</v>
      </c>
    </row>
    <row r="2897">
      <c r="A2897" s="2" t="s">
        <v>6868</v>
      </c>
      <c r="B2897" s="3"/>
      <c r="C2897" s="4">
        <v>35423.98055555556</v>
      </c>
      <c r="D2897" s="5">
        <v>4068481.0</v>
      </c>
    </row>
    <row r="2898">
      <c r="A2898" s="2" t="s">
        <v>6869</v>
      </c>
      <c r="B2898" s="3"/>
      <c r="C2898" s="4">
        <v>35423.98055555556</v>
      </c>
      <c r="D2898" s="5">
        <v>4070620.0</v>
      </c>
    </row>
    <row r="2899">
      <c r="A2899" s="2" t="s">
        <v>6870</v>
      </c>
      <c r="B2899" s="3"/>
      <c r="C2899" s="4">
        <v>35423.98055555556</v>
      </c>
      <c r="D2899" s="5">
        <v>4070747.0</v>
      </c>
    </row>
    <row r="2900">
      <c r="A2900" s="2" t="s">
        <v>6871</v>
      </c>
      <c r="B2900" s="3"/>
      <c r="C2900" s="4">
        <v>35423.98055555556</v>
      </c>
      <c r="D2900" s="5">
        <v>4070554.0</v>
      </c>
    </row>
    <row r="2901">
      <c r="A2901" s="2" t="s">
        <v>6872</v>
      </c>
      <c r="B2901" s="3"/>
      <c r="C2901" s="4">
        <v>35423.98055555556</v>
      </c>
      <c r="D2901" s="5">
        <v>4070398.0</v>
      </c>
    </row>
    <row r="2902">
      <c r="A2902" s="2" t="s">
        <v>6873</v>
      </c>
      <c r="B2902" s="3"/>
      <c r="C2902" s="4">
        <v>35423.98055555556</v>
      </c>
      <c r="D2902" s="5">
        <v>5536164.0</v>
      </c>
    </row>
    <row r="2903">
      <c r="A2903" s="2" t="s">
        <v>6874</v>
      </c>
      <c r="B2903" s="3"/>
      <c r="C2903" s="4">
        <v>35423.98055555556</v>
      </c>
      <c r="D2903" s="5">
        <v>4092406.0</v>
      </c>
    </row>
    <row r="2904">
      <c r="A2904" s="2" t="s">
        <v>6875</v>
      </c>
      <c r="B2904" s="3"/>
      <c r="C2904" s="4">
        <v>35423.98055555556</v>
      </c>
      <c r="D2904" s="5">
        <v>1391732.0</v>
      </c>
    </row>
    <row r="2905">
      <c r="A2905" s="2" t="s">
        <v>6876</v>
      </c>
      <c r="B2905" s="3"/>
      <c r="C2905" s="4">
        <v>35423.98055555556</v>
      </c>
      <c r="D2905" s="5">
        <v>1391458.0</v>
      </c>
    </row>
    <row r="2906">
      <c r="A2906" s="2" t="s">
        <v>6877</v>
      </c>
      <c r="B2906" s="3"/>
      <c r="C2906" s="4">
        <v>35423.98055555556</v>
      </c>
      <c r="D2906" s="5">
        <v>1373604.0</v>
      </c>
    </row>
    <row r="2907">
      <c r="A2907" s="2" t="s">
        <v>6878</v>
      </c>
      <c r="B2907" s="3"/>
      <c r="C2907" s="4">
        <v>35423.98055555556</v>
      </c>
      <c r="D2907" s="5">
        <v>1380398.0</v>
      </c>
    </row>
    <row r="2908">
      <c r="A2908" s="2" t="s">
        <v>6879</v>
      </c>
      <c r="B2908" s="3"/>
      <c r="C2908" s="4">
        <v>35423.98055555556</v>
      </c>
      <c r="D2908" s="5">
        <v>1380388.0</v>
      </c>
    </row>
    <row r="2909">
      <c r="A2909" s="2" t="s">
        <v>6880</v>
      </c>
      <c r="B2909" s="3"/>
      <c r="C2909" s="4">
        <v>35423.98055555556</v>
      </c>
      <c r="D2909" s="5">
        <v>3162771.0</v>
      </c>
    </row>
    <row r="2910">
      <c r="A2910" s="2" t="s">
        <v>6881</v>
      </c>
      <c r="B2910" s="3"/>
      <c r="C2910" s="4">
        <v>35423.98055555556</v>
      </c>
      <c r="D2910" s="5">
        <v>2834254.0</v>
      </c>
    </row>
    <row r="2911">
      <c r="A2911" s="2" t="s">
        <v>6882</v>
      </c>
      <c r="B2911" s="3"/>
      <c r="C2911" s="4">
        <v>35423.98055555556</v>
      </c>
      <c r="D2911" s="5">
        <v>4393540.0</v>
      </c>
    </row>
    <row r="2912">
      <c r="A2912" s="2" t="s">
        <v>6883</v>
      </c>
      <c r="B2912" s="3"/>
      <c r="C2912" s="4">
        <v>35423.98055555556</v>
      </c>
      <c r="D2912" s="5">
        <v>4419278.0</v>
      </c>
    </row>
    <row r="2913">
      <c r="A2913" s="2" t="s">
        <v>6884</v>
      </c>
      <c r="B2913" s="3"/>
      <c r="C2913" s="4">
        <v>35423.98055555556</v>
      </c>
      <c r="D2913" s="5">
        <v>4442359.0</v>
      </c>
    </row>
    <row r="2914">
      <c r="A2914" s="2" t="s">
        <v>6885</v>
      </c>
      <c r="B2914" s="3"/>
      <c r="C2914" s="4">
        <v>35423.98055555556</v>
      </c>
      <c r="D2914" s="5">
        <v>4442340.0</v>
      </c>
    </row>
    <row r="2915">
      <c r="A2915" s="2" t="s">
        <v>6886</v>
      </c>
      <c r="B2915" s="3"/>
      <c r="C2915" s="4">
        <v>35423.98055555556</v>
      </c>
      <c r="D2915" s="5">
        <v>2415973.0</v>
      </c>
    </row>
    <row r="2916">
      <c r="A2916" s="2" t="s">
        <v>6887</v>
      </c>
      <c r="B2916" s="3"/>
      <c r="C2916" s="4">
        <v>35423.98055555556</v>
      </c>
      <c r="D2916" s="5">
        <v>2169022.0</v>
      </c>
    </row>
    <row r="2917">
      <c r="A2917" s="2" t="s">
        <v>6888</v>
      </c>
      <c r="B2917" s="3"/>
      <c r="C2917" s="4">
        <v>35423.98055555556</v>
      </c>
      <c r="D2917" s="5">
        <v>2214240.0</v>
      </c>
    </row>
    <row r="2918">
      <c r="A2918" s="2" t="s">
        <v>6889</v>
      </c>
      <c r="B2918" s="3"/>
      <c r="C2918" s="4">
        <v>35423.98055555556</v>
      </c>
      <c r="D2918" s="5">
        <v>2132938.0</v>
      </c>
    </row>
    <row r="2919">
      <c r="A2919" s="2" t="s">
        <v>6890</v>
      </c>
      <c r="B2919" s="3"/>
      <c r="C2919" s="4">
        <v>35423.98055555556</v>
      </c>
      <c r="D2919" s="5">
        <v>4310247.0</v>
      </c>
    </row>
    <row r="2920">
      <c r="A2920" s="2" t="s">
        <v>6891</v>
      </c>
      <c r="B2920" s="3"/>
      <c r="C2920" s="4">
        <v>35423.98055555556</v>
      </c>
      <c r="D2920" s="5">
        <v>4307006.0</v>
      </c>
    </row>
    <row r="2921">
      <c r="A2921" s="2" t="s">
        <v>6892</v>
      </c>
      <c r="B2921" s="3"/>
      <c r="C2921" s="4">
        <v>35423.98055555556</v>
      </c>
      <c r="D2921" s="5">
        <v>94602.0</v>
      </c>
    </row>
    <row r="2922">
      <c r="A2922" s="2" t="s">
        <v>6893</v>
      </c>
      <c r="B2922" s="3"/>
      <c r="C2922" s="4">
        <v>35423.98055555556</v>
      </c>
      <c r="D2922" s="5">
        <v>128688.0</v>
      </c>
    </row>
    <row r="2923">
      <c r="A2923" s="2" t="s">
        <v>6894</v>
      </c>
      <c r="B2923" s="3"/>
      <c r="C2923" s="4">
        <v>35423.98055555556</v>
      </c>
      <c r="D2923" s="5">
        <v>91394.0</v>
      </c>
    </row>
    <row r="2924">
      <c r="A2924" s="2" t="s">
        <v>6895</v>
      </c>
      <c r="B2924" s="3"/>
      <c r="C2924" s="4">
        <v>35423.98055555556</v>
      </c>
      <c r="D2924" s="5">
        <v>182855.0</v>
      </c>
    </row>
    <row r="2925">
      <c r="A2925" s="2" t="s">
        <v>6896</v>
      </c>
      <c r="B2925" s="3"/>
      <c r="C2925" s="4">
        <v>35423.98055555556</v>
      </c>
      <c r="D2925" s="5">
        <v>536859.0</v>
      </c>
    </row>
    <row r="2926">
      <c r="A2926" s="2" t="s">
        <v>6897</v>
      </c>
      <c r="B2926" s="3"/>
      <c r="C2926" s="4">
        <v>35423.98055555556</v>
      </c>
      <c r="D2926" s="5">
        <v>540618.0</v>
      </c>
    </row>
    <row r="2927">
      <c r="A2927" s="2" t="s">
        <v>6898</v>
      </c>
      <c r="B2927" s="3"/>
      <c r="C2927" s="4">
        <v>35423.98055555556</v>
      </c>
      <c r="D2927" s="5">
        <v>539891.0</v>
      </c>
    </row>
    <row r="2928">
      <c r="A2928" s="2" t="s">
        <v>6899</v>
      </c>
      <c r="B2928" s="3"/>
      <c r="C2928" s="4">
        <v>35423.98055555556</v>
      </c>
      <c r="D2928" s="5">
        <v>293277.0</v>
      </c>
    </row>
    <row r="2929">
      <c r="A2929" s="2" t="s">
        <v>6900</v>
      </c>
      <c r="B2929" s="3"/>
      <c r="C2929" s="4">
        <v>35423.98055555556</v>
      </c>
      <c r="D2929" s="5">
        <v>335975.0</v>
      </c>
    </row>
    <row r="2930">
      <c r="A2930" s="2" t="s">
        <v>6901</v>
      </c>
      <c r="B2930" s="3"/>
      <c r="C2930" s="4">
        <v>35423.98055555556</v>
      </c>
      <c r="D2930" s="5">
        <v>558342.0</v>
      </c>
    </row>
    <row r="2931">
      <c r="A2931" s="2" t="s">
        <v>6902</v>
      </c>
      <c r="B2931" s="3"/>
      <c r="C2931" s="4">
        <v>35423.98055555556</v>
      </c>
      <c r="D2931" s="5">
        <v>799049.0</v>
      </c>
    </row>
    <row r="2932">
      <c r="A2932" s="2" t="s">
        <v>6903</v>
      </c>
      <c r="B2932" s="3"/>
      <c r="C2932" s="4">
        <v>35423.98055555556</v>
      </c>
      <c r="D2932" s="5">
        <v>926054.0</v>
      </c>
    </row>
    <row r="2933">
      <c r="A2933" s="2" t="s">
        <v>6904</v>
      </c>
      <c r="B2933" s="3"/>
      <c r="C2933" s="4">
        <v>35423.98055555556</v>
      </c>
      <c r="D2933" s="5">
        <v>926121.0</v>
      </c>
    </row>
    <row r="2934">
      <c r="A2934" s="2" t="s">
        <v>6905</v>
      </c>
      <c r="B2934" s="3"/>
      <c r="C2934" s="4">
        <v>35423.98055555556</v>
      </c>
      <c r="D2934" s="5">
        <v>1057258.0</v>
      </c>
    </row>
    <row r="2935">
      <c r="A2935" s="2" t="s">
        <v>6906</v>
      </c>
      <c r="B2935" s="3"/>
      <c r="C2935" s="4">
        <v>35423.98055555556</v>
      </c>
      <c r="D2935" s="5">
        <v>1033475.0</v>
      </c>
    </row>
    <row r="2936">
      <c r="A2936" s="2" t="s">
        <v>6907</v>
      </c>
      <c r="B2936" s="3"/>
      <c r="C2936" s="4">
        <v>35423.98055555556</v>
      </c>
      <c r="D2936" s="5">
        <v>1806549.0</v>
      </c>
    </row>
    <row r="2937">
      <c r="A2937" s="2" t="s">
        <v>6908</v>
      </c>
      <c r="B2937" s="3"/>
      <c r="C2937" s="4">
        <v>35423.98055555556</v>
      </c>
      <c r="D2937" s="5">
        <v>2018365.0</v>
      </c>
    </row>
    <row r="2938">
      <c r="A2938" s="2" t="s">
        <v>6909</v>
      </c>
      <c r="B2938" s="3"/>
      <c r="C2938" s="4">
        <v>35423.98055555556</v>
      </c>
      <c r="D2938" s="5">
        <v>3737754.0</v>
      </c>
    </row>
    <row r="2939">
      <c r="A2939" s="2" t="s">
        <v>6910</v>
      </c>
      <c r="B2939" s="3"/>
      <c r="C2939" s="4">
        <v>35423.98055555556</v>
      </c>
      <c r="D2939" s="5">
        <v>2611380.0</v>
      </c>
    </row>
    <row r="2940">
      <c r="A2940" s="2" t="s">
        <v>6911</v>
      </c>
      <c r="B2940" s="3"/>
      <c r="C2940" s="4">
        <v>35423.98055555556</v>
      </c>
      <c r="D2940" s="5">
        <v>3239084.0</v>
      </c>
    </row>
    <row r="2941">
      <c r="A2941" s="2" t="s">
        <v>6912</v>
      </c>
      <c r="B2941" s="3"/>
      <c r="C2941" s="4">
        <v>35423.98055555556</v>
      </c>
      <c r="D2941" s="5">
        <v>3239003.0</v>
      </c>
    </row>
    <row r="2942">
      <c r="A2942" s="2" t="s">
        <v>6913</v>
      </c>
      <c r="B2942" s="3"/>
      <c r="C2942" s="4">
        <v>35423.98055555556</v>
      </c>
      <c r="D2942" s="5">
        <v>1842609.0</v>
      </c>
    </row>
    <row r="2943">
      <c r="A2943" s="2" t="s">
        <v>6914</v>
      </c>
      <c r="B2943" s="3"/>
      <c r="C2943" s="4">
        <v>35423.98055555556</v>
      </c>
      <c r="D2943" s="5">
        <v>2083352.0</v>
      </c>
    </row>
    <row r="2944">
      <c r="A2944" s="2" t="s">
        <v>6915</v>
      </c>
      <c r="B2944" s="3"/>
      <c r="C2944" s="4">
        <v>35423.98055555556</v>
      </c>
      <c r="D2944" s="5">
        <v>2395277.0</v>
      </c>
    </row>
    <row r="2945">
      <c r="A2945" s="2" t="s">
        <v>6916</v>
      </c>
      <c r="B2945" s="3"/>
      <c r="C2945" s="4">
        <v>35423.98055555556</v>
      </c>
      <c r="D2945" s="5">
        <v>1965700.0</v>
      </c>
    </row>
    <row r="2946">
      <c r="A2946" s="2" t="s">
        <v>6917</v>
      </c>
      <c r="B2946" s="3"/>
      <c r="C2946" s="4">
        <v>35423.98055555556</v>
      </c>
      <c r="D2946" s="5">
        <v>1137318.0</v>
      </c>
    </row>
    <row r="2947">
      <c r="A2947" s="2" t="s">
        <v>6918</v>
      </c>
      <c r="B2947" s="3"/>
      <c r="C2947" s="4">
        <v>35423.98055555556</v>
      </c>
      <c r="D2947" s="5">
        <v>1255425.0</v>
      </c>
    </row>
    <row r="2948">
      <c r="A2948" s="2" t="s">
        <v>6919</v>
      </c>
      <c r="B2948" s="3"/>
      <c r="C2948" s="4">
        <v>35423.98055555556</v>
      </c>
      <c r="D2948" s="5">
        <v>3509309.0</v>
      </c>
    </row>
    <row r="2949">
      <c r="A2949" s="2" t="s">
        <v>6920</v>
      </c>
      <c r="B2949" s="3"/>
      <c r="C2949" s="4">
        <v>35423.98055555556</v>
      </c>
      <c r="D2949" s="5">
        <v>376529.0</v>
      </c>
    </row>
    <row r="2950">
      <c r="A2950" s="2" t="s">
        <v>6921</v>
      </c>
      <c r="B2950" s="3"/>
      <c r="C2950" s="4">
        <v>35423.98055555556</v>
      </c>
      <c r="D2950" s="5">
        <v>3981147.0</v>
      </c>
    </row>
    <row r="2951">
      <c r="A2951" s="2" t="s">
        <v>6922</v>
      </c>
      <c r="B2951" s="3"/>
      <c r="C2951" s="4">
        <v>35423.98055555556</v>
      </c>
      <c r="D2951" s="5">
        <v>3981336.0</v>
      </c>
    </row>
    <row r="2952">
      <c r="A2952" s="2" t="s">
        <v>6923</v>
      </c>
      <c r="B2952" s="3"/>
      <c r="C2952" s="4">
        <v>35423.98055555556</v>
      </c>
      <c r="D2952" s="5">
        <v>2243014.0</v>
      </c>
    </row>
    <row r="2953">
      <c r="A2953" s="2" t="s">
        <v>6924</v>
      </c>
      <c r="B2953" s="3"/>
      <c r="C2953" s="4">
        <v>35423.98055555556</v>
      </c>
      <c r="D2953" s="5">
        <v>2244919.0</v>
      </c>
    </row>
    <row r="2954">
      <c r="A2954" s="2" t="s">
        <v>6925</v>
      </c>
      <c r="B2954" s="3"/>
      <c r="C2954" s="4">
        <v>35423.98055555556</v>
      </c>
      <c r="D2954" s="5">
        <v>1779505.0</v>
      </c>
    </row>
    <row r="2955">
      <c r="A2955" s="2" t="s">
        <v>6926</v>
      </c>
      <c r="B2955" s="3"/>
      <c r="C2955" s="4">
        <v>35423.98055555556</v>
      </c>
      <c r="D2955" s="5">
        <v>4462451.0</v>
      </c>
    </row>
    <row r="2956">
      <c r="A2956" s="2" t="s">
        <v>6927</v>
      </c>
      <c r="B2956" s="3"/>
      <c r="C2956" s="4">
        <v>35423.98055555556</v>
      </c>
      <c r="D2956" s="5">
        <v>4096038.0</v>
      </c>
    </row>
    <row r="2957">
      <c r="A2957" s="2" t="s">
        <v>6928</v>
      </c>
      <c r="B2957" s="3"/>
      <c r="C2957" s="4">
        <v>35423.98055555556</v>
      </c>
      <c r="D2957" s="5">
        <v>4135798.0</v>
      </c>
    </row>
    <row r="2958">
      <c r="A2958" s="2" t="s">
        <v>6929</v>
      </c>
      <c r="B2958" s="3"/>
      <c r="C2958" s="4">
        <v>35423.98055555556</v>
      </c>
      <c r="D2958" s="5">
        <v>4075252.0</v>
      </c>
    </row>
    <row r="2959">
      <c r="A2959" s="2" t="s">
        <v>6930</v>
      </c>
      <c r="B2959" s="3"/>
      <c r="C2959" s="4">
        <v>35423.98055555556</v>
      </c>
      <c r="D2959" s="5">
        <v>4054846.0</v>
      </c>
    </row>
    <row r="2960">
      <c r="A2960" s="2" t="s">
        <v>6931</v>
      </c>
      <c r="B2960" s="3"/>
      <c r="C2960" s="4">
        <v>35423.98055555556</v>
      </c>
      <c r="D2960" s="5">
        <v>4590109.0</v>
      </c>
    </row>
    <row r="2961">
      <c r="A2961" s="2" t="s">
        <v>6932</v>
      </c>
      <c r="B2961" s="3"/>
      <c r="C2961" s="4">
        <v>35423.98055555556</v>
      </c>
      <c r="D2961" s="5">
        <v>4588391.0</v>
      </c>
    </row>
    <row r="2962">
      <c r="A2962" s="2" t="s">
        <v>6933</v>
      </c>
      <c r="B2962" s="3"/>
      <c r="C2962" s="4">
        <v>35423.98055555556</v>
      </c>
      <c r="D2962" s="5">
        <v>4183454.0</v>
      </c>
    </row>
    <row r="2963">
      <c r="A2963" s="2" t="s">
        <v>6934</v>
      </c>
      <c r="B2963" s="3"/>
      <c r="C2963" s="4">
        <v>35423.98055555556</v>
      </c>
      <c r="D2963" s="5">
        <v>7748075.0</v>
      </c>
    </row>
    <row r="2964">
      <c r="A2964" s="2" t="s">
        <v>6935</v>
      </c>
      <c r="B2964" s="3"/>
      <c r="C2964" s="4">
        <v>35423.98055555556</v>
      </c>
      <c r="D2964" s="5">
        <v>4547091.0</v>
      </c>
    </row>
    <row r="2965">
      <c r="A2965" s="2" t="s">
        <v>6936</v>
      </c>
      <c r="B2965" s="3"/>
      <c r="C2965" s="4">
        <v>35423.98055555556</v>
      </c>
      <c r="D2965" s="5">
        <v>7991242.0</v>
      </c>
    </row>
    <row r="2966">
      <c r="A2966" s="2" t="s">
        <v>6937</v>
      </c>
      <c r="B2966" s="3"/>
      <c r="C2966" s="4">
        <v>35423.98055555556</v>
      </c>
      <c r="D2966" s="5">
        <v>8083601.0</v>
      </c>
    </row>
    <row r="2967">
      <c r="A2967" s="2" t="s">
        <v>6938</v>
      </c>
      <c r="B2967" s="3"/>
      <c r="C2967" s="4">
        <v>35423.98055555556</v>
      </c>
      <c r="D2967" s="5">
        <v>8085186.0</v>
      </c>
    </row>
    <row r="2968">
      <c r="A2968" s="2" t="s">
        <v>6939</v>
      </c>
      <c r="B2968" s="3"/>
      <c r="C2968" s="4">
        <v>35423.98055555556</v>
      </c>
      <c r="D2968" s="5">
        <v>8712139.0</v>
      </c>
    </row>
    <row r="2969">
      <c r="A2969" s="2" t="s">
        <v>6940</v>
      </c>
      <c r="B2969" s="3"/>
      <c r="C2969" s="4">
        <v>35423.98055555556</v>
      </c>
      <c r="D2969" s="5">
        <v>1154339.0</v>
      </c>
    </row>
    <row r="2970">
      <c r="A2970" s="2" t="s">
        <v>6941</v>
      </c>
      <c r="B2970" s="3"/>
      <c r="C2970" s="4">
        <v>35423.98055555556</v>
      </c>
      <c r="D2970" s="5">
        <v>1154236.0</v>
      </c>
    </row>
    <row r="2971">
      <c r="A2971" s="2" t="s">
        <v>6942</v>
      </c>
      <c r="B2971" s="3"/>
      <c r="C2971" s="4">
        <v>35423.98055555556</v>
      </c>
      <c r="D2971" s="5">
        <v>3776305.0</v>
      </c>
    </row>
    <row r="2972">
      <c r="A2972" s="2" t="s">
        <v>6943</v>
      </c>
      <c r="B2972" s="3"/>
      <c r="C2972" s="4">
        <v>35423.98055555556</v>
      </c>
      <c r="D2972" s="5">
        <v>3776780.0</v>
      </c>
    </row>
    <row r="2973">
      <c r="A2973" s="2" t="s">
        <v>6944</v>
      </c>
      <c r="B2973" s="3"/>
      <c r="C2973" s="4">
        <v>35423.98055555556</v>
      </c>
      <c r="D2973" s="5">
        <v>3528808.0</v>
      </c>
    </row>
    <row r="2974">
      <c r="A2974" s="2" t="s">
        <v>6945</v>
      </c>
      <c r="B2974" s="3"/>
      <c r="C2974" s="4">
        <v>35423.98055555556</v>
      </c>
      <c r="D2974" s="5">
        <v>3528759.0</v>
      </c>
    </row>
    <row r="2975">
      <c r="A2975" s="2" t="s">
        <v>6946</v>
      </c>
      <c r="B2975" s="3"/>
      <c r="C2975" s="4">
        <v>35423.98055555556</v>
      </c>
      <c r="D2975" s="5">
        <v>2812942.0</v>
      </c>
    </row>
    <row r="2976">
      <c r="A2976" s="2" t="s">
        <v>6947</v>
      </c>
      <c r="B2976" s="3"/>
      <c r="C2976" s="4">
        <v>35423.98055555556</v>
      </c>
      <c r="D2976" s="5">
        <v>2812977.0</v>
      </c>
    </row>
    <row r="2977">
      <c r="A2977" s="2" t="s">
        <v>6948</v>
      </c>
      <c r="B2977" s="3"/>
      <c r="C2977" s="4">
        <v>35423.98055555556</v>
      </c>
      <c r="D2977" s="5">
        <v>6150108.0</v>
      </c>
    </row>
    <row r="2978">
      <c r="A2978" s="2" t="s">
        <v>6949</v>
      </c>
      <c r="B2978" s="3"/>
      <c r="C2978" s="4">
        <v>35423.98055555556</v>
      </c>
      <c r="D2978" s="5">
        <v>6047186.0</v>
      </c>
    </row>
    <row r="2979">
      <c r="A2979" s="2" t="s">
        <v>6950</v>
      </c>
      <c r="B2979" s="3"/>
      <c r="C2979" s="4">
        <v>35423.98055555556</v>
      </c>
      <c r="D2979" s="5">
        <v>5186469.0</v>
      </c>
    </row>
    <row r="2980">
      <c r="A2980" s="2" t="s">
        <v>6951</v>
      </c>
      <c r="B2980" s="3"/>
      <c r="C2980" s="4">
        <v>35423.98055555556</v>
      </c>
      <c r="D2980" s="5">
        <v>5188295.0</v>
      </c>
    </row>
    <row r="2981">
      <c r="A2981" s="2" t="s">
        <v>6952</v>
      </c>
      <c r="B2981" s="3"/>
      <c r="C2981" s="4">
        <v>35423.98055555556</v>
      </c>
      <c r="D2981" s="5">
        <v>4773267.0</v>
      </c>
    </row>
    <row r="2982">
      <c r="A2982" s="2" t="s">
        <v>6953</v>
      </c>
      <c r="B2982" s="3"/>
      <c r="C2982" s="4">
        <v>35423.98055555556</v>
      </c>
      <c r="D2982" s="5">
        <v>4517409.0</v>
      </c>
    </row>
    <row r="2983">
      <c r="A2983" s="2" t="s">
        <v>6954</v>
      </c>
      <c r="B2983" s="3"/>
      <c r="C2983" s="4">
        <v>35423.98055555556</v>
      </c>
      <c r="D2983" s="5">
        <v>4779341.0</v>
      </c>
    </row>
    <row r="2984">
      <c r="A2984" s="2" t="s">
        <v>6955</v>
      </c>
      <c r="B2984" s="3"/>
      <c r="C2984" s="4">
        <v>35423.98055555556</v>
      </c>
      <c r="D2984" s="5">
        <v>2899872.0</v>
      </c>
    </row>
    <row r="2985">
      <c r="A2985" s="2" t="s">
        <v>6956</v>
      </c>
      <c r="B2985" s="3"/>
      <c r="C2985" s="4">
        <v>35423.98055555556</v>
      </c>
      <c r="D2985" s="5">
        <v>2899575.0</v>
      </c>
    </row>
    <row r="2986">
      <c r="A2986" s="2" t="s">
        <v>6957</v>
      </c>
      <c r="B2986" s="3"/>
      <c r="C2986" s="4">
        <v>35423.98055555556</v>
      </c>
      <c r="D2986" s="5">
        <v>1697857.0</v>
      </c>
    </row>
    <row r="2987">
      <c r="A2987" s="2" t="s">
        <v>6958</v>
      </c>
      <c r="B2987" s="3"/>
      <c r="C2987" s="4">
        <v>35423.98055555556</v>
      </c>
      <c r="D2987" s="5">
        <v>1276922.0</v>
      </c>
    </row>
    <row r="2988">
      <c r="A2988" s="2" t="s">
        <v>6959</v>
      </c>
      <c r="B2988" s="3"/>
      <c r="C2988" s="4">
        <v>35423.98055555556</v>
      </c>
      <c r="D2988" s="5">
        <v>1711737.0</v>
      </c>
    </row>
    <row r="2989">
      <c r="A2989" s="2" t="s">
        <v>6960</v>
      </c>
      <c r="B2989" s="3"/>
      <c r="C2989" s="4">
        <v>35423.98055555556</v>
      </c>
      <c r="D2989" s="5">
        <v>1119656.0</v>
      </c>
    </row>
    <row r="2990">
      <c r="A2990" s="2" t="s">
        <v>6961</v>
      </c>
      <c r="B2990" s="3"/>
      <c r="C2990" s="4">
        <v>35423.98055555556</v>
      </c>
      <c r="D2990" s="5">
        <v>3317742.0</v>
      </c>
    </row>
    <row r="2991">
      <c r="A2991" s="2" t="s">
        <v>6962</v>
      </c>
      <c r="B2991" s="3"/>
      <c r="C2991" s="4">
        <v>35423.98055555556</v>
      </c>
      <c r="D2991" s="5">
        <v>3317660.0</v>
      </c>
    </row>
    <row r="2992">
      <c r="A2992" s="2" t="s">
        <v>6963</v>
      </c>
      <c r="B2992" s="3"/>
      <c r="C2992" s="4">
        <v>35423.98055555556</v>
      </c>
      <c r="D2992" s="5">
        <v>1967672.0</v>
      </c>
    </row>
    <row r="2993">
      <c r="A2993" s="2" t="s">
        <v>6964</v>
      </c>
      <c r="B2993" s="3"/>
      <c r="C2993" s="4">
        <v>35423.98055555556</v>
      </c>
      <c r="D2993" s="5">
        <v>1.3903543E7</v>
      </c>
    </row>
    <row r="2994">
      <c r="A2994" s="2" t="s">
        <v>6965</v>
      </c>
      <c r="B2994" s="3"/>
      <c r="C2994" s="4">
        <v>35423.98055555556</v>
      </c>
      <c r="D2994" s="5">
        <v>2076334.0</v>
      </c>
    </row>
    <row r="2995">
      <c r="A2995" s="2" t="s">
        <v>6966</v>
      </c>
      <c r="B2995" s="3"/>
      <c r="C2995" s="4">
        <v>35423.98055555556</v>
      </c>
      <c r="D2995" s="5">
        <v>7091586.0</v>
      </c>
    </row>
    <row r="2996">
      <c r="A2996" s="2" t="s">
        <v>6967</v>
      </c>
      <c r="B2996" s="3"/>
      <c r="C2996" s="4">
        <v>35423.98055555556</v>
      </c>
      <c r="D2996" s="5">
        <v>7091568.0</v>
      </c>
    </row>
    <row r="2997">
      <c r="A2997" s="2" t="s">
        <v>6968</v>
      </c>
      <c r="B2997" s="3"/>
      <c r="C2997" s="4">
        <v>35423.98055555556</v>
      </c>
      <c r="D2997" s="5">
        <v>7089770.0</v>
      </c>
    </row>
    <row r="2998">
      <c r="A2998" s="2" t="s">
        <v>6969</v>
      </c>
      <c r="B2998" s="3"/>
      <c r="C2998" s="4">
        <v>35423.98055555556</v>
      </c>
      <c r="D2998" s="5">
        <v>1707542.0</v>
      </c>
    </row>
    <row r="2999">
      <c r="A2999" s="2" t="s">
        <v>6970</v>
      </c>
      <c r="B2999" s="3"/>
      <c r="C2999" s="4">
        <v>35423.98055555556</v>
      </c>
      <c r="D2999" s="5">
        <v>2331174.0</v>
      </c>
    </row>
    <row r="3000">
      <c r="A3000" s="2" t="s">
        <v>6971</v>
      </c>
      <c r="B3000" s="3"/>
      <c r="C3000" s="4">
        <v>35423.98055555556</v>
      </c>
      <c r="D3000" s="5">
        <v>2276884.0</v>
      </c>
    </row>
    <row r="3001">
      <c r="A3001" s="2" t="s">
        <v>6972</v>
      </c>
      <c r="B3001" s="3"/>
      <c r="C3001" s="4">
        <v>35423.98055555556</v>
      </c>
      <c r="D3001" s="5">
        <v>1461575.0</v>
      </c>
    </row>
    <row r="3002">
      <c r="A3002" s="2" t="s">
        <v>6973</v>
      </c>
      <c r="B3002" s="3"/>
      <c r="C3002" s="4">
        <v>35423.98055555556</v>
      </c>
      <c r="D3002" s="5">
        <v>1461619.0</v>
      </c>
    </row>
    <row r="3003">
      <c r="A3003" s="2" t="s">
        <v>6974</v>
      </c>
      <c r="B3003" s="3"/>
      <c r="C3003" s="4">
        <v>35423.98055555556</v>
      </c>
      <c r="D3003" s="5">
        <v>3146479.0</v>
      </c>
    </row>
    <row r="3004">
      <c r="A3004" s="2" t="s">
        <v>6975</v>
      </c>
      <c r="B3004" s="3"/>
      <c r="C3004" s="4">
        <v>35423.98055555556</v>
      </c>
      <c r="D3004" s="5">
        <v>3140017.0</v>
      </c>
    </row>
    <row r="3005">
      <c r="A3005" s="2" t="s">
        <v>6976</v>
      </c>
      <c r="B3005" s="3"/>
      <c r="C3005" s="4">
        <v>35423.98055555556</v>
      </c>
      <c r="D3005" s="5">
        <v>3146250.0</v>
      </c>
    </row>
    <row r="3006">
      <c r="A3006" s="2" t="s">
        <v>6977</v>
      </c>
      <c r="B3006" s="3"/>
      <c r="C3006" s="4">
        <v>35423.98055555556</v>
      </c>
      <c r="D3006" s="5">
        <v>2738326.0</v>
      </c>
    </row>
    <row r="3007">
      <c r="A3007" s="2" t="s">
        <v>6978</v>
      </c>
      <c r="B3007" s="3"/>
      <c r="C3007" s="4">
        <v>35423.98055555556</v>
      </c>
      <c r="D3007" s="5">
        <v>2738954.0</v>
      </c>
    </row>
    <row r="3008">
      <c r="A3008" s="2" t="s">
        <v>6979</v>
      </c>
      <c r="B3008" s="3"/>
      <c r="C3008" s="4">
        <v>35423.98055555556</v>
      </c>
      <c r="D3008" s="5">
        <v>2924331.0</v>
      </c>
    </row>
    <row r="3009">
      <c r="A3009" s="2" t="s">
        <v>6980</v>
      </c>
      <c r="B3009" s="3"/>
      <c r="C3009" s="4">
        <v>35423.98055555556</v>
      </c>
      <c r="D3009" s="5">
        <v>2488723.0</v>
      </c>
    </row>
    <row r="3010">
      <c r="A3010" s="2" t="s">
        <v>6981</v>
      </c>
      <c r="B3010" s="3"/>
      <c r="C3010" s="4">
        <v>35423.98055555556</v>
      </c>
      <c r="D3010" s="5">
        <v>5135232.0</v>
      </c>
    </row>
    <row r="3011">
      <c r="A3011" s="2" t="s">
        <v>6982</v>
      </c>
      <c r="B3011" s="3"/>
      <c r="C3011" s="4">
        <v>35423.98055555556</v>
      </c>
      <c r="D3011" s="5">
        <v>2.0543658E7</v>
      </c>
    </row>
    <row r="3012">
      <c r="A3012" s="2" t="s">
        <v>6983</v>
      </c>
      <c r="B3012" s="3"/>
      <c r="C3012" s="4">
        <v>35423.98055555556</v>
      </c>
      <c r="D3012" s="5">
        <v>1.085494E7</v>
      </c>
    </row>
    <row r="3013">
      <c r="A3013" s="2" t="s">
        <v>6984</v>
      </c>
      <c r="B3013" s="3"/>
      <c r="C3013" s="4">
        <v>35423.98055555556</v>
      </c>
      <c r="D3013" s="5">
        <v>5326324.0</v>
      </c>
    </row>
    <row r="3014">
      <c r="A3014" s="2" t="s">
        <v>6985</v>
      </c>
      <c r="B3014" s="3"/>
      <c r="C3014" s="4">
        <v>35423.98055555556</v>
      </c>
      <c r="D3014" s="5">
        <v>1.1339239E7</v>
      </c>
    </row>
    <row r="3015">
      <c r="A3015" s="2" t="s">
        <v>6986</v>
      </c>
      <c r="B3015" s="3"/>
      <c r="C3015" s="4">
        <v>35423.98055555556</v>
      </c>
      <c r="D3015" s="5">
        <v>3912211.0</v>
      </c>
    </row>
    <row r="3016">
      <c r="A3016" s="2" t="s">
        <v>6987</v>
      </c>
      <c r="B3016" s="3"/>
      <c r="C3016" s="4">
        <v>35423.98055555556</v>
      </c>
      <c r="D3016" s="5">
        <v>3912205.0</v>
      </c>
    </row>
    <row r="3017">
      <c r="A3017" s="2" t="s">
        <v>6988</v>
      </c>
      <c r="B3017" s="3"/>
      <c r="C3017" s="4">
        <v>35423.98055555556</v>
      </c>
      <c r="D3017" s="5">
        <v>2578864.0</v>
      </c>
    </row>
    <row r="3018">
      <c r="A3018" s="2" t="s">
        <v>6989</v>
      </c>
      <c r="B3018" s="3"/>
      <c r="C3018" s="4">
        <v>35423.98055555556</v>
      </c>
      <c r="D3018" s="5">
        <v>1488309.0</v>
      </c>
    </row>
    <row r="3019">
      <c r="A3019" s="2" t="s">
        <v>6990</v>
      </c>
      <c r="B3019" s="3"/>
      <c r="C3019" s="4">
        <v>35423.98055555556</v>
      </c>
      <c r="D3019" s="5">
        <v>1478667.0</v>
      </c>
    </row>
    <row r="3020">
      <c r="A3020" s="2" t="s">
        <v>6991</v>
      </c>
      <c r="B3020" s="3"/>
      <c r="C3020" s="4">
        <v>35423.98055555556</v>
      </c>
      <c r="D3020" s="5">
        <v>1945709.0</v>
      </c>
    </row>
    <row r="3021">
      <c r="A3021" s="2" t="s">
        <v>6992</v>
      </c>
      <c r="B3021" s="3"/>
      <c r="C3021" s="4">
        <v>35423.98055555556</v>
      </c>
      <c r="D3021" s="5">
        <v>1945187.0</v>
      </c>
    </row>
    <row r="3022">
      <c r="A3022" s="2" t="s">
        <v>6993</v>
      </c>
      <c r="B3022" s="3"/>
      <c r="C3022" s="4">
        <v>35423.98055555556</v>
      </c>
      <c r="D3022" s="5">
        <v>1942322.0</v>
      </c>
    </row>
    <row r="3023">
      <c r="A3023" s="2" t="s">
        <v>6994</v>
      </c>
      <c r="B3023" s="3"/>
      <c r="C3023" s="4">
        <v>35423.98055555556</v>
      </c>
      <c r="D3023" s="5">
        <v>1860905.0</v>
      </c>
    </row>
    <row r="3024">
      <c r="A3024" s="2" t="s">
        <v>6995</v>
      </c>
      <c r="B3024" s="3"/>
      <c r="C3024" s="4">
        <v>35423.98055555556</v>
      </c>
      <c r="D3024" s="5">
        <v>1860705.0</v>
      </c>
    </row>
    <row r="3025">
      <c r="A3025" s="2" t="s">
        <v>6996</v>
      </c>
      <c r="B3025" s="3"/>
      <c r="C3025" s="4">
        <v>35423.98055555556</v>
      </c>
      <c r="D3025" s="5">
        <v>1801339.0</v>
      </c>
    </row>
    <row r="3026">
      <c r="A3026" s="2" t="s">
        <v>6997</v>
      </c>
      <c r="B3026" s="3"/>
      <c r="C3026" s="4">
        <v>35423.98055555556</v>
      </c>
      <c r="D3026" s="5">
        <v>620807.0</v>
      </c>
    </row>
    <row r="3027">
      <c r="A3027" s="2" t="s">
        <v>6998</v>
      </c>
      <c r="B3027" s="3"/>
      <c r="C3027" s="4">
        <v>35423.98055555556</v>
      </c>
      <c r="D3027" s="5">
        <v>1254680.0</v>
      </c>
    </row>
    <row r="3028">
      <c r="A3028" s="2" t="s">
        <v>6999</v>
      </c>
      <c r="B3028" s="3"/>
      <c r="C3028" s="4">
        <v>35423.98055555556</v>
      </c>
      <c r="D3028" s="5">
        <v>1145226.0</v>
      </c>
    </row>
    <row r="3029">
      <c r="A3029" s="2" t="s">
        <v>7000</v>
      </c>
      <c r="B3029" s="3"/>
      <c r="C3029" s="4">
        <v>35423.98055555556</v>
      </c>
      <c r="D3029" s="5">
        <v>1146177.0</v>
      </c>
    </row>
    <row r="3030">
      <c r="A3030" s="2" t="s">
        <v>7001</v>
      </c>
      <c r="B3030" s="3"/>
      <c r="C3030" s="4">
        <v>35423.98055555556</v>
      </c>
      <c r="D3030" s="5">
        <v>1146165.0</v>
      </c>
    </row>
    <row r="3031">
      <c r="A3031" s="2" t="s">
        <v>7002</v>
      </c>
      <c r="B3031" s="3"/>
      <c r="C3031" s="4">
        <v>35423.98055555556</v>
      </c>
      <c r="D3031" s="5">
        <v>5624361.0</v>
      </c>
    </row>
    <row r="3032">
      <c r="A3032" s="2" t="s">
        <v>7003</v>
      </c>
      <c r="B3032" s="3"/>
      <c r="C3032" s="4">
        <v>35423.98055555556</v>
      </c>
      <c r="D3032" s="5">
        <v>6295801.0</v>
      </c>
    </row>
    <row r="3033">
      <c r="A3033" s="2" t="s">
        <v>7004</v>
      </c>
      <c r="B3033" s="3"/>
      <c r="C3033" s="4">
        <v>35423.98055555556</v>
      </c>
      <c r="D3033" s="5">
        <v>1.1715591E7</v>
      </c>
    </row>
    <row r="3034">
      <c r="A3034" s="2" t="s">
        <v>7005</v>
      </c>
      <c r="B3034" s="3"/>
      <c r="C3034" s="4">
        <v>35423.98055555556</v>
      </c>
      <c r="D3034" s="5">
        <v>1924804.0</v>
      </c>
    </row>
    <row r="3035">
      <c r="A3035" s="2" t="s">
        <v>7006</v>
      </c>
      <c r="B3035" s="3"/>
      <c r="C3035" s="4">
        <v>35423.98055555556</v>
      </c>
      <c r="D3035" s="5">
        <v>1925011.0</v>
      </c>
    </row>
    <row r="3036">
      <c r="A3036" s="2" t="s">
        <v>7007</v>
      </c>
      <c r="B3036" s="3"/>
      <c r="C3036" s="4">
        <v>35423.98055555556</v>
      </c>
      <c r="D3036" s="5">
        <v>1414448.0</v>
      </c>
    </row>
    <row r="3037">
      <c r="A3037" s="2" t="s">
        <v>7008</v>
      </c>
      <c r="B3037" s="3"/>
      <c r="C3037" s="4">
        <v>35423.98055555556</v>
      </c>
      <c r="D3037" s="5">
        <v>2290048.0</v>
      </c>
    </row>
    <row r="3038">
      <c r="A3038" s="2" t="s">
        <v>7009</v>
      </c>
      <c r="B3038" s="3"/>
      <c r="C3038" s="4">
        <v>35423.98055555556</v>
      </c>
      <c r="D3038" s="5">
        <v>2289854.0</v>
      </c>
    </row>
    <row r="3039">
      <c r="A3039" s="2" t="s">
        <v>7010</v>
      </c>
      <c r="B3039" s="3"/>
      <c r="C3039" s="4">
        <v>35423.98055555556</v>
      </c>
      <c r="D3039" s="5">
        <v>1360307.0</v>
      </c>
    </row>
    <row r="3040">
      <c r="A3040" s="2" t="s">
        <v>7011</v>
      </c>
      <c r="B3040" s="3"/>
      <c r="C3040" s="4">
        <v>35423.98055555556</v>
      </c>
      <c r="D3040" s="5">
        <v>2157946.0</v>
      </c>
    </row>
    <row r="3041">
      <c r="A3041" s="2" t="s">
        <v>7012</v>
      </c>
      <c r="B3041" s="3"/>
      <c r="C3041" s="4">
        <v>35423.98055555556</v>
      </c>
      <c r="D3041" s="5">
        <v>2158346.0</v>
      </c>
    </row>
    <row r="3042">
      <c r="A3042" s="2" t="s">
        <v>7013</v>
      </c>
      <c r="B3042" s="3"/>
      <c r="C3042" s="4">
        <v>35423.98055555556</v>
      </c>
      <c r="D3042" s="5">
        <v>2158269.0</v>
      </c>
    </row>
    <row r="3043">
      <c r="A3043" s="2" t="s">
        <v>7014</v>
      </c>
      <c r="B3043" s="3"/>
      <c r="C3043" s="4">
        <v>35423.98055555556</v>
      </c>
      <c r="D3043" s="5">
        <v>2172082.0</v>
      </c>
    </row>
    <row r="3044">
      <c r="A3044" s="2" t="s">
        <v>7015</v>
      </c>
      <c r="B3044" s="3"/>
      <c r="C3044" s="4">
        <v>35423.98055555556</v>
      </c>
      <c r="D3044" s="5">
        <v>2172018.0</v>
      </c>
    </row>
    <row r="3045">
      <c r="A3045" s="2" t="s">
        <v>7016</v>
      </c>
      <c r="B3045" s="3"/>
      <c r="C3045" s="4">
        <v>35423.98055555556</v>
      </c>
      <c r="D3045" s="5">
        <v>1598503.0</v>
      </c>
    </row>
    <row r="3046">
      <c r="A3046" s="2" t="s">
        <v>7017</v>
      </c>
      <c r="B3046" s="3"/>
      <c r="C3046" s="4">
        <v>35423.98055555556</v>
      </c>
      <c r="D3046" s="5">
        <v>1567467.0</v>
      </c>
    </row>
    <row r="3047">
      <c r="A3047" s="2" t="s">
        <v>7018</v>
      </c>
      <c r="B3047" s="3"/>
      <c r="C3047" s="4">
        <v>35423.98055555556</v>
      </c>
      <c r="D3047" s="5">
        <v>1564836.0</v>
      </c>
    </row>
    <row r="3048">
      <c r="A3048" s="2" t="s">
        <v>7019</v>
      </c>
      <c r="B3048" s="3"/>
      <c r="C3048" s="4">
        <v>35423.98055555556</v>
      </c>
      <c r="D3048" s="5">
        <v>2743360.0</v>
      </c>
    </row>
    <row r="3049">
      <c r="A3049" s="2" t="s">
        <v>7020</v>
      </c>
      <c r="B3049" s="3"/>
      <c r="C3049" s="4">
        <v>35423.98055555556</v>
      </c>
      <c r="D3049" s="5">
        <v>2743295.0</v>
      </c>
    </row>
    <row r="3050">
      <c r="A3050" s="2" t="s">
        <v>7021</v>
      </c>
      <c r="B3050" s="3"/>
      <c r="C3050" s="4">
        <v>35423.98055555556</v>
      </c>
      <c r="D3050" s="5">
        <v>2597581.0</v>
      </c>
    </row>
    <row r="3051">
      <c r="A3051" s="2" t="s">
        <v>7022</v>
      </c>
      <c r="B3051" s="3"/>
      <c r="C3051" s="4">
        <v>35423.98055555556</v>
      </c>
      <c r="D3051" s="5">
        <v>2597514.0</v>
      </c>
    </row>
    <row r="3052">
      <c r="A3052" s="2" t="s">
        <v>7023</v>
      </c>
      <c r="B3052" s="3"/>
      <c r="C3052" s="4">
        <v>35423.98055555556</v>
      </c>
      <c r="D3052" s="5">
        <v>2599759.0</v>
      </c>
    </row>
    <row r="3053">
      <c r="A3053" s="2" t="s">
        <v>7024</v>
      </c>
      <c r="B3053" s="3"/>
      <c r="C3053" s="4">
        <v>35423.98055555556</v>
      </c>
      <c r="D3053" s="5">
        <v>2599709.0</v>
      </c>
    </row>
    <row r="3054">
      <c r="A3054" s="2" t="s">
        <v>7025</v>
      </c>
      <c r="B3054" s="3"/>
      <c r="C3054" s="4">
        <v>35423.98055555556</v>
      </c>
      <c r="D3054" s="5">
        <v>2429350.0</v>
      </c>
    </row>
    <row r="3055">
      <c r="A3055" s="2" t="s">
        <v>7026</v>
      </c>
      <c r="B3055" s="3"/>
      <c r="C3055" s="4">
        <v>35423.98055555556</v>
      </c>
      <c r="D3055" s="5">
        <v>2486110.0</v>
      </c>
    </row>
    <row r="3056">
      <c r="A3056" s="2" t="s">
        <v>7027</v>
      </c>
      <c r="B3056" s="3"/>
      <c r="C3056" s="4">
        <v>35423.98055555556</v>
      </c>
      <c r="D3056" s="5">
        <v>2486227.0</v>
      </c>
    </row>
    <row r="3057">
      <c r="A3057" s="2" t="s">
        <v>7028</v>
      </c>
      <c r="B3057" s="3"/>
      <c r="C3057" s="4">
        <v>35423.98055555556</v>
      </c>
      <c r="D3057" s="5">
        <v>2430513.0</v>
      </c>
    </row>
    <row r="3058">
      <c r="A3058" s="2" t="s">
        <v>7029</v>
      </c>
      <c r="B3058" s="3"/>
      <c r="C3058" s="4">
        <v>35423.98055555556</v>
      </c>
      <c r="D3058" s="5">
        <v>2427572.0</v>
      </c>
    </row>
    <row r="3059">
      <c r="A3059" s="2" t="s">
        <v>7030</v>
      </c>
      <c r="B3059" s="3"/>
      <c r="C3059" s="4">
        <v>35423.98055555556</v>
      </c>
      <c r="D3059" s="5">
        <v>2754891.0</v>
      </c>
    </row>
    <row r="3060">
      <c r="A3060" s="2" t="s">
        <v>7031</v>
      </c>
      <c r="B3060" s="3"/>
      <c r="C3060" s="4">
        <v>35423.98055555556</v>
      </c>
      <c r="D3060" s="5">
        <v>2754974.0</v>
      </c>
    </row>
    <row r="3061">
      <c r="A3061" s="2" t="s">
        <v>7032</v>
      </c>
      <c r="B3061" s="3"/>
      <c r="C3061" s="4">
        <v>35423.98055555556</v>
      </c>
      <c r="D3061" s="5">
        <v>2702981.0</v>
      </c>
    </row>
    <row r="3062">
      <c r="A3062" s="2" t="s">
        <v>7033</v>
      </c>
      <c r="B3062" s="3"/>
      <c r="C3062" s="4">
        <v>35423.98055555556</v>
      </c>
      <c r="D3062" s="5">
        <v>2702048.0</v>
      </c>
    </row>
    <row r="3063">
      <c r="A3063" s="2" t="s">
        <v>7034</v>
      </c>
      <c r="B3063" s="3"/>
      <c r="C3063" s="4">
        <v>35423.98055555556</v>
      </c>
      <c r="D3063" s="5">
        <v>2483401.0</v>
      </c>
    </row>
    <row r="3064">
      <c r="A3064" s="2" t="s">
        <v>7035</v>
      </c>
      <c r="B3064" s="3"/>
      <c r="C3064" s="4">
        <v>35423.98055555556</v>
      </c>
      <c r="D3064" s="5">
        <v>2483527.0</v>
      </c>
    </row>
    <row r="3065">
      <c r="A3065" s="2" t="s">
        <v>7036</v>
      </c>
      <c r="B3065" s="3"/>
      <c r="C3065" s="4">
        <v>35423.98055555556</v>
      </c>
      <c r="D3065" s="5">
        <v>2426240.0</v>
      </c>
    </row>
    <row r="3066">
      <c r="A3066" s="2" t="s">
        <v>7037</v>
      </c>
      <c r="B3066" s="3"/>
      <c r="C3066" s="4">
        <v>35423.98055555556</v>
      </c>
      <c r="D3066" s="5">
        <v>2428325.0</v>
      </c>
    </row>
    <row r="3067">
      <c r="A3067" s="2" t="s">
        <v>7038</v>
      </c>
      <c r="B3067" s="3"/>
      <c r="C3067" s="4">
        <v>35423.98055555556</v>
      </c>
      <c r="D3067" s="5">
        <v>5132806.0</v>
      </c>
    </row>
    <row r="3068">
      <c r="A3068" s="2" t="s">
        <v>7039</v>
      </c>
      <c r="B3068" s="3"/>
      <c r="C3068" s="4">
        <v>35423.98055555556</v>
      </c>
      <c r="D3068" s="5">
        <v>5132699.0</v>
      </c>
    </row>
    <row r="3069">
      <c r="A3069" s="2" t="s">
        <v>7040</v>
      </c>
      <c r="B3069" s="3"/>
      <c r="C3069" s="4">
        <v>35423.98055555556</v>
      </c>
      <c r="D3069" s="5">
        <v>5132276.0</v>
      </c>
    </row>
    <row r="3070">
      <c r="A3070" s="2" t="s">
        <v>7041</v>
      </c>
      <c r="B3070" s="3"/>
      <c r="C3070" s="4">
        <v>35423.98055555556</v>
      </c>
      <c r="D3070" s="5">
        <v>5133270.0</v>
      </c>
    </row>
    <row r="3071">
      <c r="A3071" s="2" t="s">
        <v>7042</v>
      </c>
      <c r="B3071" s="3"/>
      <c r="C3071" s="4">
        <v>35423.98055555556</v>
      </c>
      <c r="D3071" s="5">
        <v>5133162.0</v>
      </c>
    </row>
    <row r="3072">
      <c r="A3072" s="2" t="s">
        <v>7043</v>
      </c>
      <c r="B3072" s="3"/>
      <c r="C3072" s="4">
        <v>35423.98055555556</v>
      </c>
      <c r="D3072" s="5">
        <v>108423.0</v>
      </c>
    </row>
    <row r="3073">
      <c r="A3073" s="2" t="s">
        <v>7044</v>
      </c>
      <c r="B3073" s="3"/>
      <c r="C3073" s="4">
        <v>35423.98055555556</v>
      </c>
      <c r="D3073" s="5">
        <v>3705142.0</v>
      </c>
    </row>
    <row r="3074">
      <c r="A3074" s="2" t="s">
        <v>7045</v>
      </c>
      <c r="B3074" s="3"/>
      <c r="C3074" s="4">
        <v>35423.98055555556</v>
      </c>
      <c r="D3074" s="5">
        <v>2096700.0</v>
      </c>
    </row>
    <row r="3075">
      <c r="A3075" s="2" t="s">
        <v>7046</v>
      </c>
      <c r="B3075" s="3"/>
      <c r="C3075" s="4">
        <v>35423.98055555556</v>
      </c>
      <c r="D3075" s="5">
        <v>2102344.0</v>
      </c>
    </row>
    <row r="3076">
      <c r="A3076" s="2" t="s">
        <v>7047</v>
      </c>
      <c r="B3076" s="3"/>
      <c r="C3076" s="4">
        <v>35423.98055555556</v>
      </c>
      <c r="D3076" s="5">
        <v>155235.0</v>
      </c>
    </row>
    <row r="3077">
      <c r="A3077" s="2" t="s">
        <v>7048</v>
      </c>
      <c r="B3077" s="3"/>
      <c r="C3077" s="4">
        <v>35423.98055555556</v>
      </c>
      <c r="D3077" s="5">
        <v>1884100.0</v>
      </c>
    </row>
    <row r="3078">
      <c r="A3078" s="2" t="s">
        <v>7049</v>
      </c>
      <c r="B3078" s="3"/>
      <c r="C3078" s="4">
        <v>35423.98055555556</v>
      </c>
      <c r="D3078" s="5">
        <v>4464740.0</v>
      </c>
    </row>
    <row r="3079">
      <c r="A3079" s="2" t="s">
        <v>7050</v>
      </c>
      <c r="B3079" s="3"/>
      <c r="C3079" s="4">
        <v>35423.98055555556</v>
      </c>
      <c r="D3079" s="5">
        <v>4465526.0</v>
      </c>
    </row>
    <row r="3080">
      <c r="A3080" s="2" t="s">
        <v>7051</v>
      </c>
      <c r="B3080" s="3"/>
      <c r="C3080" s="4">
        <v>35423.98055555556</v>
      </c>
      <c r="D3080" s="5">
        <v>4464727.0</v>
      </c>
    </row>
    <row r="3081">
      <c r="A3081" s="2" t="s">
        <v>7052</v>
      </c>
      <c r="B3081" s="3"/>
      <c r="C3081" s="4">
        <v>35423.98055555556</v>
      </c>
      <c r="D3081" s="5">
        <v>4387849.0</v>
      </c>
    </row>
    <row r="3082">
      <c r="A3082" s="2" t="s">
        <v>7053</v>
      </c>
      <c r="B3082" s="3"/>
      <c r="C3082" s="4">
        <v>35423.98055555556</v>
      </c>
      <c r="D3082" s="5">
        <v>4558479.0</v>
      </c>
    </row>
    <row r="3083">
      <c r="A3083" s="2" t="s">
        <v>7054</v>
      </c>
      <c r="B3083" s="3"/>
      <c r="C3083" s="4">
        <v>35423.98055555556</v>
      </c>
      <c r="D3083" s="5">
        <v>4147378.0</v>
      </c>
    </row>
    <row r="3084">
      <c r="A3084" s="2" t="s">
        <v>7055</v>
      </c>
      <c r="B3084" s="3"/>
      <c r="C3084" s="4">
        <v>35423.98055555556</v>
      </c>
      <c r="D3084" s="5">
        <v>4562182.0</v>
      </c>
    </row>
    <row r="3085">
      <c r="A3085" s="2" t="s">
        <v>7056</v>
      </c>
      <c r="B3085" s="3"/>
      <c r="C3085" s="4">
        <v>35423.98055555556</v>
      </c>
      <c r="D3085" s="5">
        <v>9246677.0</v>
      </c>
    </row>
    <row r="3086">
      <c r="A3086" s="2" t="s">
        <v>7057</v>
      </c>
      <c r="B3086" s="3"/>
      <c r="C3086" s="4">
        <v>35423.98055555556</v>
      </c>
      <c r="D3086" s="5">
        <v>9084490.0</v>
      </c>
    </row>
    <row r="3087">
      <c r="A3087" s="2" t="s">
        <v>7058</v>
      </c>
      <c r="B3087" s="3"/>
      <c r="C3087" s="4">
        <v>35423.98055555556</v>
      </c>
      <c r="D3087" s="5">
        <v>4332677.0</v>
      </c>
    </row>
    <row r="3088">
      <c r="A3088" s="2" t="s">
        <v>7059</v>
      </c>
      <c r="B3088" s="3"/>
      <c r="C3088" s="4">
        <v>35423.98055555556</v>
      </c>
      <c r="D3088" s="5">
        <v>5411343.0</v>
      </c>
    </row>
    <row r="3089">
      <c r="A3089" s="2" t="s">
        <v>7060</v>
      </c>
      <c r="B3089" s="3"/>
      <c r="C3089" s="4">
        <v>35423.98055555556</v>
      </c>
      <c r="D3089" s="5">
        <v>1.0866135E7</v>
      </c>
    </row>
    <row r="3090">
      <c r="A3090" s="2" t="s">
        <v>7061</v>
      </c>
      <c r="B3090" s="3"/>
      <c r="C3090" s="4">
        <v>35423.98055555556</v>
      </c>
      <c r="D3090" s="5">
        <v>4677737.0</v>
      </c>
    </row>
    <row r="3091">
      <c r="A3091" s="2" t="s">
        <v>7062</v>
      </c>
      <c r="B3091" s="3"/>
      <c r="C3091" s="4">
        <v>35423.98055555556</v>
      </c>
      <c r="D3091" s="5">
        <v>4990465.0</v>
      </c>
    </row>
    <row r="3092">
      <c r="A3092" s="2" t="s">
        <v>7063</v>
      </c>
      <c r="B3092" s="3"/>
      <c r="C3092" s="4">
        <v>35423.98055555556</v>
      </c>
      <c r="D3092" s="5">
        <v>4990344.0</v>
      </c>
    </row>
    <row r="3093">
      <c r="A3093" s="2" t="s">
        <v>7064</v>
      </c>
      <c r="B3093" s="3"/>
      <c r="C3093" s="4">
        <v>35423.98055555556</v>
      </c>
      <c r="D3093" s="5">
        <v>4989963.0</v>
      </c>
    </row>
    <row r="3094">
      <c r="A3094" s="2" t="s">
        <v>7065</v>
      </c>
      <c r="B3094" s="3"/>
      <c r="C3094" s="4">
        <v>35423.98055555556</v>
      </c>
      <c r="D3094" s="5">
        <v>4993058.0</v>
      </c>
    </row>
    <row r="3095">
      <c r="A3095" s="2" t="s">
        <v>7066</v>
      </c>
      <c r="B3095" s="3"/>
      <c r="C3095" s="4">
        <v>35423.98055555556</v>
      </c>
      <c r="D3095" s="5">
        <v>4993012.0</v>
      </c>
    </row>
    <row r="3096">
      <c r="A3096" s="2" t="s">
        <v>7067</v>
      </c>
      <c r="B3096" s="3"/>
      <c r="C3096" s="4">
        <v>35423.98055555556</v>
      </c>
      <c r="D3096" s="5">
        <v>4999946.0</v>
      </c>
    </row>
    <row r="3097">
      <c r="A3097" s="2" t="s">
        <v>7068</v>
      </c>
      <c r="B3097" s="3"/>
      <c r="C3097" s="4">
        <v>35423.98055555556</v>
      </c>
      <c r="D3097" s="5">
        <v>4999668.0</v>
      </c>
    </row>
    <row r="3098">
      <c r="A3098" s="2" t="s">
        <v>7069</v>
      </c>
      <c r="B3098" s="3"/>
      <c r="C3098" s="4">
        <v>35423.98055555556</v>
      </c>
      <c r="D3098" s="5">
        <v>2920362.0</v>
      </c>
    </row>
    <row r="3099">
      <c r="A3099" s="2" t="s">
        <v>7070</v>
      </c>
      <c r="B3099" s="3"/>
      <c r="C3099" s="4">
        <v>35423.98055555556</v>
      </c>
      <c r="D3099" s="5">
        <v>2920334.0</v>
      </c>
    </row>
    <row r="3100">
      <c r="A3100" s="2" t="s">
        <v>7071</v>
      </c>
      <c r="B3100" s="3"/>
      <c r="C3100" s="4">
        <v>35423.98055555556</v>
      </c>
      <c r="D3100" s="5">
        <v>3204299.0</v>
      </c>
    </row>
    <row r="3101">
      <c r="A3101" s="2" t="s">
        <v>7072</v>
      </c>
      <c r="B3101" s="3"/>
      <c r="C3101" s="4">
        <v>35423.98055555556</v>
      </c>
      <c r="D3101" s="5">
        <v>8934961.0</v>
      </c>
    </row>
    <row r="3102">
      <c r="A3102" s="2" t="s">
        <v>7073</v>
      </c>
      <c r="B3102" s="3"/>
      <c r="C3102" s="4">
        <v>35423.98055555556</v>
      </c>
      <c r="D3102" s="5">
        <v>3139552.0</v>
      </c>
    </row>
    <row r="3103">
      <c r="A3103" s="2" t="s">
        <v>7074</v>
      </c>
      <c r="B3103" s="3"/>
      <c r="C3103" s="4">
        <v>35423.98055555556</v>
      </c>
      <c r="D3103" s="5">
        <v>3125883.0</v>
      </c>
    </row>
    <row r="3104">
      <c r="A3104" s="2" t="s">
        <v>7075</v>
      </c>
      <c r="B3104" s="3"/>
      <c r="C3104" s="4">
        <v>35423.98055555556</v>
      </c>
      <c r="D3104" s="5">
        <v>3125901.0</v>
      </c>
    </row>
    <row r="3105">
      <c r="A3105" s="2" t="s">
        <v>7076</v>
      </c>
      <c r="B3105" s="3"/>
      <c r="C3105" s="4">
        <v>35423.98055555556</v>
      </c>
      <c r="D3105" s="5">
        <v>246697.0</v>
      </c>
    </row>
    <row r="3106">
      <c r="A3106" s="2" t="s">
        <v>7077</v>
      </c>
      <c r="B3106" s="3"/>
      <c r="C3106" s="4">
        <v>35423.98055555556</v>
      </c>
      <c r="D3106" s="5">
        <v>2040639.0</v>
      </c>
    </row>
    <row r="3107">
      <c r="A3107" s="2" t="s">
        <v>7078</v>
      </c>
      <c r="B3107" s="3"/>
      <c r="C3107" s="4">
        <v>35423.98055555556</v>
      </c>
      <c r="D3107" s="5">
        <v>1583147.0</v>
      </c>
    </row>
    <row r="3108">
      <c r="A3108" s="2" t="s">
        <v>7079</v>
      </c>
      <c r="B3108" s="3"/>
      <c r="C3108" s="4">
        <v>35423.98055555556</v>
      </c>
      <c r="D3108" s="5">
        <v>8655574.0</v>
      </c>
    </row>
    <row r="3109">
      <c r="A3109" s="2" t="s">
        <v>7080</v>
      </c>
      <c r="B3109" s="3"/>
      <c r="C3109" s="4">
        <v>35423.98055555556</v>
      </c>
      <c r="D3109" s="5">
        <v>8647594.0</v>
      </c>
    </row>
    <row r="3110">
      <c r="A3110" s="2" t="s">
        <v>7081</v>
      </c>
      <c r="B3110" s="3"/>
      <c r="C3110" s="4">
        <v>35423.98055555556</v>
      </c>
      <c r="D3110" s="5">
        <v>8615183.0</v>
      </c>
    </row>
    <row r="3111">
      <c r="A3111" s="2" t="s">
        <v>7082</v>
      </c>
      <c r="B3111" s="3"/>
      <c r="C3111" s="4">
        <v>35423.98055555556</v>
      </c>
      <c r="D3111" s="5">
        <v>8551331.0</v>
      </c>
    </row>
    <row r="3112">
      <c r="A3112" s="2" t="s">
        <v>7083</v>
      </c>
      <c r="B3112" s="3"/>
      <c r="C3112" s="4">
        <v>35423.98055555556</v>
      </c>
      <c r="D3112" s="5">
        <v>1984181.0</v>
      </c>
    </row>
    <row r="3113">
      <c r="A3113" s="2" t="s">
        <v>7084</v>
      </c>
      <c r="B3113" s="3"/>
      <c r="C3113" s="4">
        <v>35423.98055555556</v>
      </c>
      <c r="D3113" s="5">
        <v>2330901.0</v>
      </c>
    </row>
    <row r="3114">
      <c r="A3114" s="2" t="s">
        <v>7085</v>
      </c>
      <c r="B3114" s="3"/>
      <c r="C3114" s="4">
        <v>35423.98055555556</v>
      </c>
      <c r="D3114" s="5">
        <v>1711144.0</v>
      </c>
    </row>
    <row r="3115">
      <c r="A3115" s="2" t="s">
        <v>7086</v>
      </c>
      <c r="B3115" s="3"/>
      <c r="C3115" s="4">
        <v>35423.98055555556</v>
      </c>
      <c r="D3115" s="5">
        <v>3178805.0</v>
      </c>
    </row>
    <row r="3116">
      <c r="A3116" s="2" t="s">
        <v>7087</v>
      </c>
      <c r="B3116" s="3"/>
      <c r="C3116" s="4">
        <v>35423.98055555556</v>
      </c>
      <c r="D3116" s="5">
        <v>3667544.0</v>
      </c>
    </row>
    <row r="3117">
      <c r="A3117" s="2" t="s">
        <v>7088</v>
      </c>
      <c r="B3117" s="3"/>
      <c r="C3117" s="4">
        <v>35423.98055555556</v>
      </c>
      <c r="D3117" s="5">
        <v>3677984.0</v>
      </c>
    </row>
    <row r="3118">
      <c r="A3118" s="2" t="s">
        <v>7089</v>
      </c>
      <c r="B3118" s="3"/>
      <c r="C3118" s="4">
        <v>35423.98055555556</v>
      </c>
      <c r="D3118" s="5">
        <v>3369355.0</v>
      </c>
    </row>
    <row r="3119">
      <c r="A3119" s="2" t="s">
        <v>7090</v>
      </c>
      <c r="B3119" s="3"/>
      <c r="C3119" s="4">
        <v>35423.98055555556</v>
      </c>
      <c r="D3119" s="5">
        <v>4446179.0</v>
      </c>
    </row>
    <row r="3120">
      <c r="A3120" s="2" t="s">
        <v>7091</v>
      </c>
      <c r="B3120" s="3"/>
      <c r="C3120" s="4">
        <v>35423.98055555556</v>
      </c>
      <c r="D3120" s="5">
        <v>4500546.0</v>
      </c>
    </row>
    <row r="3121">
      <c r="A3121" s="2" t="s">
        <v>7092</v>
      </c>
      <c r="B3121" s="3"/>
      <c r="C3121" s="4">
        <v>35423.98055555556</v>
      </c>
      <c r="D3121" s="5">
        <v>4737813.0</v>
      </c>
    </row>
    <row r="3122">
      <c r="A3122" s="2" t="s">
        <v>7093</v>
      </c>
      <c r="B3122" s="3"/>
      <c r="C3122" s="4">
        <v>35423.98055555556</v>
      </c>
      <c r="D3122" s="5">
        <v>3095639.0</v>
      </c>
    </row>
    <row r="3123">
      <c r="A3123" s="2" t="s">
        <v>7094</v>
      </c>
      <c r="B3123" s="3"/>
      <c r="C3123" s="4">
        <v>35423.98055555556</v>
      </c>
      <c r="D3123" s="5">
        <v>3019372.0</v>
      </c>
    </row>
    <row r="3124">
      <c r="A3124" s="2" t="s">
        <v>7095</v>
      </c>
      <c r="B3124" s="3"/>
      <c r="C3124" s="4">
        <v>35423.98055555556</v>
      </c>
      <c r="D3124" s="5">
        <v>4690774.0</v>
      </c>
    </row>
    <row r="3125">
      <c r="A3125" s="2" t="s">
        <v>7096</v>
      </c>
      <c r="B3125" s="3"/>
      <c r="C3125" s="4">
        <v>35423.98055555556</v>
      </c>
      <c r="D3125" s="5">
        <v>4629102.0</v>
      </c>
    </row>
    <row r="3126">
      <c r="A3126" s="2" t="s">
        <v>7097</v>
      </c>
      <c r="B3126" s="3"/>
      <c r="C3126" s="4">
        <v>35423.98055555556</v>
      </c>
      <c r="D3126" s="5">
        <v>4305525.0</v>
      </c>
    </row>
    <row r="3127">
      <c r="A3127" s="2" t="s">
        <v>7098</v>
      </c>
      <c r="B3127" s="3"/>
      <c r="C3127" s="4">
        <v>35423.98055555556</v>
      </c>
      <c r="D3127" s="5">
        <v>4373713.0</v>
      </c>
    </row>
    <row r="3128">
      <c r="A3128" s="2" t="s">
        <v>7099</v>
      </c>
      <c r="B3128" s="3"/>
      <c r="C3128" s="4">
        <v>35423.98055555556</v>
      </c>
      <c r="D3128" s="5">
        <v>4200089.0</v>
      </c>
    </row>
    <row r="3129">
      <c r="A3129" s="2" t="s">
        <v>7100</v>
      </c>
      <c r="B3129" s="3"/>
      <c r="C3129" s="4">
        <v>35423.98055555556</v>
      </c>
      <c r="D3129" s="5">
        <v>6992970.0</v>
      </c>
    </row>
    <row r="3130">
      <c r="A3130" s="2" t="s">
        <v>7101</v>
      </c>
      <c r="B3130" s="3"/>
      <c r="C3130" s="4">
        <v>35423.98055555556</v>
      </c>
      <c r="D3130" s="5">
        <v>5447748.0</v>
      </c>
    </row>
    <row r="3131">
      <c r="A3131" s="2" t="s">
        <v>7102</v>
      </c>
      <c r="B3131" s="3"/>
      <c r="C3131" s="4">
        <v>35423.98055555556</v>
      </c>
      <c r="D3131" s="5">
        <v>5124563.0</v>
      </c>
    </row>
    <row r="3132">
      <c r="A3132" s="2" t="s">
        <v>7103</v>
      </c>
      <c r="B3132" s="3"/>
      <c r="C3132" s="4">
        <v>35423.98055555556</v>
      </c>
      <c r="D3132" s="5">
        <v>5008526.0</v>
      </c>
    </row>
    <row r="3133">
      <c r="A3133" s="2" t="s">
        <v>7104</v>
      </c>
      <c r="B3133" s="3"/>
      <c r="C3133" s="4">
        <v>35423.98055555556</v>
      </c>
      <c r="D3133" s="5">
        <v>1.0348245E7</v>
      </c>
    </row>
    <row r="3134">
      <c r="A3134" s="2" t="s">
        <v>7105</v>
      </c>
      <c r="B3134" s="3"/>
      <c r="C3134" s="4">
        <v>35423.98055555556</v>
      </c>
      <c r="D3134" s="5">
        <v>5544521.0</v>
      </c>
    </row>
    <row r="3135">
      <c r="A3135" s="2" t="s">
        <v>7106</v>
      </c>
      <c r="B3135" s="3"/>
      <c r="C3135" s="4">
        <v>35423.98055555556</v>
      </c>
      <c r="D3135" s="5">
        <v>5440803.0</v>
      </c>
    </row>
    <row r="3136">
      <c r="A3136" s="2" t="s">
        <v>7107</v>
      </c>
      <c r="B3136" s="3"/>
      <c r="C3136" s="4">
        <v>35423.98055555556</v>
      </c>
      <c r="D3136" s="5">
        <v>900279.0</v>
      </c>
    </row>
    <row r="3137">
      <c r="A3137" s="2" t="s">
        <v>7108</v>
      </c>
      <c r="B3137" s="3"/>
      <c r="C3137" s="4">
        <v>35423.98055555556</v>
      </c>
      <c r="D3137" s="5">
        <v>844147.0</v>
      </c>
    </row>
    <row r="3138">
      <c r="A3138" s="2" t="s">
        <v>7109</v>
      </c>
      <c r="B3138" s="3"/>
      <c r="C3138" s="4">
        <v>35423.98055555556</v>
      </c>
      <c r="D3138" s="5">
        <v>9243568.0</v>
      </c>
    </row>
    <row r="3139">
      <c r="A3139" s="2" t="s">
        <v>7110</v>
      </c>
      <c r="B3139" s="3"/>
      <c r="C3139" s="4">
        <v>35423.98055555556</v>
      </c>
      <c r="D3139" s="5">
        <v>8313317.0</v>
      </c>
    </row>
    <row r="3140">
      <c r="A3140" s="2" t="s">
        <v>7111</v>
      </c>
      <c r="B3140" s="3"/>
      <c r="C3140" s="4">
        <v>35423.98055555556</v>
      </c>
      <c r="D3140" s="5">
        <v>5543727.0</v>
      </c>
    </row>
    <row r="3141">
      <c r="A3141" s="2" t="s">
        <v>7112</v>
      </c>
      <c r="B3141" s="3"/>
      <c r="C3141" s="4">
        <v>35423.98055555556</v>
      </c>
      <c r="D3141" s="5">
        <v>4435131.0</v>
      </c>
    </row>
    <row r="3142">
      <c r="A3142" s="2" t="s">
        <v>7113</v>
      </c>
      <c r="B3142" s="3"/>
      <c r="C3142" s="4">
        <v>35423.98055555556</v>
      </c>
      <c r="D3142" s="5">
        <v>4468687.0</v>
      </c>
    </row>
    <row r="3143">
      <c r="A3143" s="2" t="s">
        <v>7114</v>
      </c>
      <c r="B3143" s="3"/>
      <c r="C3143" s="4">
        <v>35423.98055555556</v>
      </c>
      <c r="D3143" s="5">
        <v>4434951.0</v>
      </c>
    </row>
    <row r="3144">
      <c r="A3144" s="2" t="s">
        <v>7115</v>
      </c>
      <c r="B3144" s="3"/>
      <c r="C3144" s="4">
        <v>35423.98055555556</v>
      </c>
      <c r="D3144" s="5">
        <v>5566127.0</v>
      </c>
    </row>
    <row r="3145">
      <c r="A3145" s="2" t="s">
        <v>7116</v>
      </c>
      <c r="B3145" s="3"/>
      <c r="C3145" s="4">
        <v>35423.98055555556</v>
      </c>
      <c r="D3145" s="5">
        <v>3472398.0</v>
      </c>
    </row>
    <row r="3146">
      <c r="A3146" s="2" t="s">
        <v>7117</v>
      </c>
      <c r="B3146" s="3"/>
      <c r="C3146" s="4">
        <v>35423.98055555556</v>
      </c>
      <c r="D3146" s="5">
        <v>3395869.0</v>
      </c>
    </row>
    <row r="3147">
      <c r="A3147" s="2" t="s">
        <v>7118</v>
      </c>
      <c r="B3147" s="3"/>
      <c r="C3147" s="4">
        <v>35423.98055555556</v>
      </c>
      <c r="D3147" s="5">
        <v>3948792.0</v>
      </c>
    </row>
    <row r="3148">
      <c r="A3148" s="2" t="s">
        <v>7119</v>
      </c>
      <c r="B3148" s="3"/>
      <c r="C3148" s="4">
        <v>35423.98055555556</v>
      </c>
      <c r="D3148" s="5">
        <v>3781295.0</v>
      </c>
    </row>
    <row r="3149">
      <c r="A3149" s="2" t="s">
        <v>7120</v>
      </c>
      <c r="B3149" s="3"/>
      <c r="C3149" s="4">
        <v>35423.98055555556</v>
      </c>
      <c r="D3149" s="5">
        <v>5406522.0</v>
      </c>
    </row>
    <row r="3150">
      <c r="A3150" s="2" t="s">
        <v>7121</v>
      </c>
      <c r="B3150" s="3"/>
      <c r="C3150" s="4">
        <v>35423.98055555556</v>
      </c>
      <c r="D3150" s="5">
        <v>3826581.0</v>
      </c>
    </row>
    <row r="3151">
      <c r="A3151" s="2" t="s">
        <v>7122</v>
      </c>
      <c r="B3151" s="3"/>
      <c r="C3151" s="4">
        <v>35423.98055555556</v>
      </c>
      <c r="D3151" s="5">
        <v>3768075.0</v>
      </c>
    </row>
    <row r="3152">
      <c r="A3152" s="2" t="s">
        <v>7123</v>
      </c>
      <c r="B3152" s="3"/>
      <c r="C3152" s="4">
        <v>35423.98055555556</v>
      </c>
      <c r="D3152" s="5">
        <v>7942333.0</v>
      </c>
    </row>
    <row r="3153">
      <c r="A3153" s="2" t="s">
        <v>7124</v>
      </c>
      <c r="B3153" s="3"/>
      <c r="C3153" s="4">
        <v>35423.98055555556</v>
      </c>
      <c r="D3153" s="5">
        <v>7944991.0</v>
      </c>
    </row>
    <row r="3154">
      <c r="A3154" s="2" t="s">
        <v>7125</v>
      </c>
      <c r="B3154" s="3"/>
      <c r="C3154" s="4">
        <v>35423.98055555556</v>
      </c>
      <c r="D3154" s="5">
        <v>6233441.0</v>
      </c>
    </row>
    <row r="3155">
      <c r="A3155" s="2" t="s">
        <v>7126</v>
      </c>
      <c r="B3155" s="3"/>
      <c r="C3155" s="4">
        <v>35423.98055555556</v>
      </c>
      <c r="D3155" s="5">
        <v>6233664.0</v>
      </c>
    </row>
    <row r="3156">
      <c r="A3156" s="2" t="s">
        <v>7127</v>
      </c>
      <c r="B3156" s="3"/>
      <c r="C3156" s="4">
        <v>35423.98055555556</v>
      </c>
      <c r="D3156" s="5">
        <v>6233356.0</v>
      </c>
    </row>
    <row r="3157">
      <c r="A3157" s="2" t="s">
        <v>7128</v>
      </c>
      <c r="B3157" s="3"/>
      <c r="C3157" s="4">
        <v>35423.98055555556</v>
      </c>
      <c r="D3157" s="5">
        <v>1211098.0</v>
      </c>
    </row>
    <row r="3158">
      <c r="A3158" s="2" t="s">
        <v>7129</v>
      </c>
      <c r="B3158" s="3"/>
      <c r="C3158" s="4">
        <v>35423.98055555556</v>
      </c>
      <c r="D3158" s="5">
        <v>2176508.0</v>
      </c>
    </row>
    <row r="3159">
      <c r="A3159" s="2" t="s">
        <v>7130</v>
      </c>
      <c r="B3159" s="3"/>
      <c r="C3159" s="4">
        <v>35423.98055555556</v>
      </c>
      <c r="D3159" s="5">
        <v>7653098.0</v>
      </c>
    </row>
    <row r="3160">
      <c r="A3160" s="2" t="s">
        <v>7131</v>
      </c>
      <c r="B3160" s="3"/>
      <c r="C3160" s="4">
        <v>35423.98055555556</v>
      </c>
      <c r="D3160" s="5">
        <v>2786002.0</v>
      </c>
    </row>
    <row r="3161">
      <c r="A3161" s="2" t="s">
        <v>7132</v>
      </c>
      <c r="B3161" s="3"/>
      <c r="C3161" s="4">
        <v>35423.98055555556</v>
      </c>
      <c r="D3161" s="5">
        <v>8085982.0</v>
      </c>
    </row>
    <row r="3162">
      <c r="A3162" s="2" t="s">
        <v>7133</v>
      </c>
      <c r="B3162" s="3"/>
      <c r="C3162" s="4">
        <v>35423.98055555556</v>
      </c>
      <c r="D3162" s="5">
        <v>8090557.0</v>
      </c>
    </row>
    <row r="3163">
      <c r="A3163" s="2" t="s">
        <v>7134</v>
      </c>
      <c r="B3163" s="3"/>
      <c r="C3163" s="4">
        <v>35423.98055555556</v>
      </c>
      <c r="D3163" s="5">
        <v>1.731135E7</v>
      </c>
    </row>
    <row r="3164">
      <c r="A3164" s="2" t="s">
        <v>7135</v>
      </c>
      <c r="B3164" s="3"/>
      <c r="C3164" s="4">
        <v>35423.98055555556</v>
      </c>
      <c r="D3164" s="5">
        <v>1.7294566E7</v>
      </c>
    </row>
    <row r="3165">
      <c r="A3165" s="2" t="s">
        <v>7136</v>
      </c>
      <c r="B3165" s="3"/>
      <c r="C3165" s="4">
        <v>35423.98055555556</v>
      </c>
      <c r="D3165" s="5">
        <v>3223944.0</v>
      </c>
    </row>
    <row r="3166">
      <c r="A3166" s="2" t="s">
        <v>7137</v>
      </c>
      <c r="B3166" s="3"/>
      <c r="C3166" s="4">
        <v>35423.98055555556</v>
      </c>
      <c r="D3166" s="5">
        <v>3142272.0</v>
      </c>
    </row>
    <row r="3167">
      <c r="A3167" s="2" t="s">
        <v>7138</v>
      </c>
      <c r="B3167" s="3"/>
      <c r="C3167" s="4">
        <v>35423.98055555556</v>
      </c>
      <c r="D3167" s="5">
        <v>1703451.0</v>
      </c>
    </row>
    <row r="3168">
      <c r="A3168" s="2" t="s">
        <v>7139</v>
      </c>
      <c r="B3168" s="3"/>
      <c r="C3168" s="4">
        <v>35423.98055555556</v>
      </c>
      <c r="D3168" s="5">
        <v>1703626.0</v>
      </c>
    </row>
    <row r="3169">
      <c r="A3169" s="2" t="s">
        <v>7140</v>
      </c>
      <c r="B3169" s="3"/>
      <c r="C3169" s="4">
        <v>35423.98055555556</v>
      </c>
      <c r="D3169" s="5">
        <v>1758112.0</v>
      </c>
    </row>
    <row r="3170">
      <c r="A3170" s="2" t="s">
        <v>7141</v>
      </c>
      <c r="B3170" s="3"/>
      <c r="C3170" s="4">
        <v>35423.98055555556</v>
      </c>
      <c r="D3170" s="5">
        <v>1757801.0</v>
      </c>
    </row>
    <row r="3171">
      <c r="A3171" s="2" t="s">
        <v>7142</v>
      </c>
      <c r="B3171" s="3"/>
      <c r="C3171" s="4">
        <v>35423.98055555556</v>
      </c>
      <c r="D3171" s="5">
        <v>1673597.0</v>
      </c>
    </row>
    <row r="3172">
      <c r="A3172" s="2" t="s">
        <v>7143</v>
      </c>
      <c r="B3172" s="3"/>
      <c r="C3172" s="4">
        <v>35423.98055555556</v>
      </c>
      <c r="D3172" s="5">
        <v>2611158.0</v>
      </c>
    </row>
    <row r="3173">
      <c r="A3173" s="2" t="s">
        <v>7144</v>
      </c>
      <c r="B3173" s="3"/>
      <c r="C3173" s="4">
        <v>35423.98055555556</v>
      </c>
      <c r="D3173" s="5">
        <v>2611220.0</v>
      </c>
    </row>
    <row r="3174">
      <c r="A3174" s="2" t="s">
        <v>7145</v>
      </c>
      <c r="B3174" s="3"/>
      <c r="C3174" s="4">
        <v>35423.98055555556</v>
      </c>
      <c r="D3174" s="5">
        <v>3920618.0</v>
      </c>
    </row>
    <row r="3175">
      <c r="A3175" s="2" t="s">
        <v>7146</v>
      </c>
      <c r="B3175" s="3"/>
      <c r="C3175" s="4">
        <v>35423.98055555556</v>
      </c>
      <c r="D3175" s="5">
        <v>3022454.0</v>
      </c>
    </row>
    <row r="3176">
      <c r="A3176" s="2" t="s">
        <v>7147</v>
      </c>
      <c r="B3176" s="3"/>
      <c r="C3176" s="4">
        <v>35423.98055555556</v>
      </c>
      <c r="D3176" s="5">
        <v>907016.0</v>
      </c>
    </row>
    <row r="3177">
      <c r="A3177" s="2" t="s">
        <v>7148</v>
      </c>
      <c r="B3177" s="3"/>
      <c r="C3177" s="4">
        <v>35423.98055555556</v>
      </c>
      <c r="D3177" s="5">
        <v>1910726.0</v>
      </c>
    </row>
    <row r="3178">
      <c r="A3178" s="2" t="s">
        <v>7149</v>
      </c>
      <c r="B3178" s="3"/>
      <c r="C3178" s="4">
        <v>35423.98055555556</v>
      </c>
      <c r="D3178" s="5">
        <v>1909263.0</v>
      </c>
    </row>
    <row r="3179">
      <c r="A3179" s="2" t="s">
        <v>7150</v>
      </c>
      <c r="B3179" s="3"/>
      <c r="C3179" s="4">
        <v>35423.98055555556</v>
      </c>
      <c r="D3179" s="5">
        <v>1450993.0</v>
      </c>
    </row>
    <row r="3180">
      <c r="A3180" s="2" t="s">
        <v>7151</v>
      </c>
      <c r="B3180" s="3"/>
      <c r="C3180" s="4">
        <v>35423.98055555556</v>
      </c>
      <c r="D3180" s="5">
        <v>2201693.0</v>
      </c>
    </row>
    <row r="3181">
      <c r="A3181" s="2" t="s">
        <v>7152</v>
      </c>
      <c r="B3181" s="3"/>
      <c r="C3181" s="4">
        <v>35423.98055555556</v>
      </c>
      <c r="D3181" s="5">
        <v>1365799.0</v>
      </c>
    </row>
    <row r="3182">
      <c r="A3182" s="2" t="s">
        <v>7153</v>
      </c>
      <c r="B3182" s="3"/>
      <c r="C3182" s="4">
        <v>35423.98055555556</v>
      </c>
      <c r="D3182" s="5">
        <v>2333565.0</v>
      </c>
    </row>
    <row r="3183">
      <c r="A3183" s="2" t="s">
        <v>7154</v>
      </c>
      <c r="B3183" s="3"/>
      <c r="C3183" s="4">
        <v>35423.98055555556</v>
      </c>
      <c r="D3183" s="5">
        <v>3692916.0</v>
      </c>
    </row>
    <row r="3184">
      <c r="A3184" s="2" t="s">
        <v>7155</v>
      </c>
      <c r="B3184" s="3"/>
      <c r="C3184" s="4">
        <v>35423.98055555556</v>
      </c>
      <c r="D3184" s="5">
        <v>716007.0</v>
      </c>
    </row>
    <row r="3185">
      <c r="A3185" s="2" t="s">
        <v>7156</v>
      </c>
      <c r="B3185" s="3"/>
      <c r="C3185" s="4">
        <v>35423.98055555556</v>
      </c>
      <c r="D3185" s="5">
        <v>1.3782842E7</v>
      </c>
    </row>
    <row r="3186">
      <c r="A3186" s="2" t="s">
        <v>7157</v>
      </c>
      <c r="B3186" s="3"/>
      <c r="C3186" s="4">
        <v>35423.98055555556</v>
      </c>
      <c r="D3186" s="5">
        <v>5038542.0</v>
      </c>
    </row>
    <row r="3187">
      <c r="A3187" s="2" t="s">
        <v>7158</v>
      </c>
      <c r="B3187" s="3"/>
      <c r="C3187" s="4">
        <v>35423.98055555556</v>
      </c>
      <c r="D3187" s="5">
        <v>4640368.0</v>
      </c>
    </row>
    <row r="3188">
      <c r="A3188" s="2" t="s">
        <v>7159</v>
      </c>
      <c r="B3188" s="3"/>
      <c r="C3188" s="4">
        <v>35423.98055555556</v>
      </c>
      <c r="D3188" s="5">
        <v>4386030.0</v>
      </c>
    </row>
    <row r="3189">
      <c r="A3189" s="2" t="s">
        <v>7160</v>
      </c>
      <c r="B3189" s="3"/>
      <c r="C3189" s="4">
        <v>35423.98055555556</v>
      </c>
      <c r="D3189" s="5">
        <v>4591878.0</v>
      </c>
    </row>
    <row r="3190">
      <c r="A3190" s="2" t="s">
        <v>7161</v>
      </c>
      <c r="B3190" s="3"/>
      <c r="C3190" s="4">
        <v>35423.98055555556</v>
      </c>
      <c r="D3190" s="5">
        <v>2268141.0</v>
      </c>
    </row>
    <row r="3191">
      <c r="A3191" s="2" t="s">
        <v>7162</v>
      </c>
      <c r="B3191" s="3"/>
      <c r="C3191" s="4">
        <v>35423.98055555556</v>
      </c>
      <c r="D3191" s="5">
        <v>2252819.0</v>
      </c>
    </row>
    <row r="3192">
      <c r="A3192" s="2" t="s">
        <v>7163</v>
      </c>
      <c r="B3192" s="3"/>
      <c r="C3192" s="4">
        <v>35423.98055555556</v>
      </c>
      <c r="D3192" s="5">
        <v>1728730.0</v>
      </c>
    </row>
    <row r="3193">
      <c r="A3193" s="2" t="s">
        <v>7164</v>
      </c>
      <c r="B3193" s="3"/>
      <c r="C3193" s="4">
        <v>35423.98055555556</v>
      </c>
      <c r="D3193" s="5">
        <v>1715077.0</v>
      </c>
    </row>
    <row r="3194">
      <c r="A3194" s="2" t="s">
        <v>7165</v>
      </c>
      <c r="B3194" s="3"/>
      <c r="C3194" s="4">
        <v>35423.98055555556</v>
      </c>
      <c r="D3194" s="5">
        <v>1632758.0</v>
      </c>
    </row>
    <row r="3195">
      <c r="A3195" s="2" t="s">
        <v>7166</v>
      </c>
      <c r="B3195" s="3"/>
      <c r="C3195" s="4">
        <v>35423.98055555556</v>
      </c>
      <c r="D3195" s="5">
        <v>2344492.0</v>
      </c>
    </row>
    <row r="3196">
      <c r="A3196" s="2" t="s">
        <v>7167</v>
      </c>
      <c r="B3196" s="3"/>
      <c r="C3196" s="4">
        <v>35423.98055555556</v>
      </c>
      <c r="D3196" s="5">
        <v>2826521.0</v>
      </c>
    </row>
    <row r="3197">
      <c r="A3197" s="2" t="s">
        <v>7168</v>
      </c>
      <c r="B3197" s="3"/>
      <c r="C3197" s="4">
        <v>35423.98055555556</v>
      </c>
      <c r="D3197" s="5">
        <v>1541490.0</v>
      </c>
    </row>
    <row r="3198">
      <c r="A3198" s="2" t="s">
        <v>7169</v>
      </c>
      <c r="B3198" s="3"/>
      <c r="C3198" s="4">
        <v>35423.98055555556</v>
      </c>
      <c r="D3198" s="5">
        <v>1409941.0</v>
      </c>
    </row>
    <row r="3199">
      <c r="A3199" s="2" t="s">
        <v>7170</v>
      </c>
      <c r="B3199" s="3"/>
      <c r="C3199" s="4">
        <v>35423.98055555556</v>
      </c>
      <c r="D3199" s="5">
        <v>283206.0</v>
      </c>
    </row>
    <row r="3200">
      <c r="A3200" s="2" t="s">
        <v>7171</v>
      </c>
      <c r="B3200" s="3"/>
      <c r="C3200" s="4">
        <v>35423.98055555556</v>
      </c>
      <c r="D3200" s="5">
        <v>283240.0</v>
      </c>
    </row>
    <row r="3201">
      <c r="A3201" s="2" t="s">
        <v>7172</v>
      </c>
      <c r="B3201" s="3"/>
      <c r="C3201" s="4">
        <v>35423.98055555556</v>
      </c>
      <c r="D3201" s="5">
        <v>2366254.0</v>
      </c>
    </row>
    <row r="3202">
      <c r="A3202" s="2" t="s">
        <v>7173</v>
      </c>
      <c r="B3202" s="3"/>
      <c r="C3202" s="4">
        <v>35423.98055555556</v>
      </c>
      <c r="D3202" s="5">
        <v>9146501.0</v>
      </c>
    </row>
    <row r="3203">
      <c r="A3203" s="2" t="s">
        <v>7174</v>
      </c>
      <c r="B3203" s="3"/>
      <c r="C3203" s="4">
        <v>35423.98055555556</v>
      </c>
      <c r="D3203" s="5">
        <v>1464301.0</v>
      </c>
    </row>
    <row r="3204">
      <c r="A3204" s="2" t="s">
        <v>7175</v>
      </c>
      <c r="B3204" s="3"/>
      <c r="C3204" s="4">
        <v>35423.98055555556</v>
      </c>
      <c r="D3204" s="5">
        <v>1428187.0</v>
      </c>
    </row>
    <row r="3205">
      <c r="A3205" s="2" t="s">
        <v>7176</v>
      </c>
      <c r="B3205" s="3"/>
      <c r="C3205" s="4">
        <v>35423.98055555556</v>
      </c>
      <c r="D3205" s="5">
        <v>4218927.0</v>
      </c>
    </row>
    <row r="3206">
      <c r="A3206" s="2" t="s">
        <v>7177</v>
      </c>
      <c r="B3206" s="3"/>
      <c r="C3206" s="4">
        <v>35423.98055555556</v>
      </c>
      <c r="D3206" s="5">
        <v>4218061.0</v>
      </c>
    </row>
    <row r="3207">
      <c r="A3207" s="2" t="s">
        <v>7178</v>
      </c>
      <c r="B3207" s="3"/>
      <c r="C3207" s="4">
        <v>35423.98055555556</v>
      </c>
      <c r="D3207" s="5">
        <v>3413290.0</v>
      </c>
    </row>
    <row r="3208">
      <c r="A3208" s="2" t="s">
        <v>7179</v>
      </c>
      <c r="B3208" s="3"/>
      <c r="C3208" s="4">
        <v>35423.98055555556</v>
      </c>
      <c r="D3208" s="5">
        <v>5104884.0</v>
      </c>
    </row>
    <row r="3209">
      <c r="A3209" s="2" t="s">
        <v>7180</v>
      </c>
      <c r="B3209" s="3"/>
      <c r="C3209" s="4">
        <v>35423.98055555556</v>
      </c>
      <c r="D3209" s="5">
        <v>4981366.0</v>
      </c>
    </row>
    <row r="3210">
      <c r="A3210" s="2" t="s">
        <v>7181</v>
      </c>
      <c r="B3210" s="3"/>
      <c r="C3210" s="4">
        <v>35423.98055555556</v>
      </c>
      <c r="D3210" s="5">
        <v>4981416.0</v>
      </c>
    </row>
    <row r="3211">
      <c r="A3211" s="2" t="s">
        <v>7182</v>
      </c>
      <c r="B3211" s="3"/>
      <c r="C3211" s="4">
        <v>35423.98055555556</v>
      </c>
      <c r="D3211" s="5">
        <v>5032874.0</v>
      </c>
    </row>
    <row r="3212">
      <c r="A3212" s="2" t="s">
        <v>7183</v>
      </c>
      <c r="B3212" s="3"/>
      <c r="C3212" s="4">
        <v>35423.98055555556</v>
      </c>
      <c r="D3212" s="5">
        <v>5032747.0</v>
      </c>
    </row>
    <row r="3213">
      <c r="A3213" s="2" t="s">
        <v>7184</v>
      </c>
      <c r="B3213" s="3"/>
      <c r="C3213" s="4">
        <v>35423.98055555556</v>
      </c>
      <c r="D3213" s="5">
        <v>3184153.0</v>
      </c>
    </row>
    <row r="3214">
      <c r="A3214" s="2" t="s">
        <v>7185</v>
      </c>
      <c r="B3214" s="3"/>
      <c r="C3214" s="4">
        <v>35423.98055555556</v>
      </c>
      <c r="D3214" s="5">
        <v>3181627.0</v>
      </c>
    </row>
    <row r="3215">
      <c r="A3215" s="2" t="s">
        <v>7186</v>
      </c>
      <c r="B3215" s="3"/>
      <c r="C3215" s="4">
        <v>35423.98055555556</v>
      </c>
      <c r="D3215" s="5">
        <v>3346981.0</v>
      </c>
    </row>
    <row r="3216">
      <c r="A3216" s="2" t="s">
        <v>7187</v>
      </c>
      <c r="B3216" s="3"/>
      <c r="C3216" s="4">
        <v>35423.98055555556</v>
      </c>
      <c r="D3216" s="5">
        <v>3346090.0</v>
      </c>
    </row>
    <row r="3217">
      <c r="A3217" s="2" t="s">
        <v>7188</v>
      </c>
      <c r="B3217" s="3"/>
      <c r="C3217" s="4">
        <v>35423.98055555556</v>
      </c>
      <c r="D3217" s="5">
        <v>2645362.0</v>
      </c>
    </row>
    <row r="3218">
      <c r="A3218" s="2" t="s">
        <v>7189</v>
      </c>
      <c r="B3218" s="3"/>
      <c r="C3218" s="4">
        <v>35423.98055555556</v>
      </c>
      <c r="D3218" s="5">
        <v>2490241.0</v>
      </c>
    </row>
    <row r="3219">
      <c r="A3219" s="2" t="s">
        <v>7190</v>
      </c>
      <c r="B3219" s="3"/>
      <c r="C3219" s="4">
        <v>35423.98055555556</v>
      </c>
      <c r="D3219" s="5">
        <v>3321683.0</v>
      </c>
    </row>
    <row r="3220">
      <c r="A3220" s="2" t="s">
        <v>7191</v>
      </c>
      <c r="B3220" s="3"/>
      <c r="C3220" s="4">
        <v>35423.98055555556</v>
      </c>
      <c r="D3220" s="5">
        <v>3321617.0</v>
      </c>
    </row>
    <row r="3221">
      <c r="A3221" s="2" t="s">
        <v>7192</v>
      </c>
      <c r="B3221" s="3"/>
      <c r="C3221" s="4">
        <v>35423.98055555556</v>
      </c>
      <c r="D3221" s="5">
        <v>1115474.0</v>
      </c>
    </row>
    <row r="3222">
      <c r="A3222" s="2" t="s">
        <v>7193</v>
      </c>
      <c r="B3222" s="3"/>
      <c r="C3222" s="4">
        <v>35423.98055555556</v>
      </c>
      <c r="D3222" s="5">
        <v>1561551.0</v>
      </c>
    </row>
    <row r="3223">
      <c r="A3223" s="2" t="s">
        <v>7194</v>
      </c>
      <c r="B3223" s="3"/>
      <c r="C3223" s="4">
        <v>35423.98055555556</v>
      </c>
      <c r="D3223" s="5">
        <v>4537183.0</v>
      </c>
    </row>
    <row r="3224">
      <c r="A3224" s="2" t="s">
        <v>7195</v>
      </c>
      <c r="B3224" s="3"/>
      <c r="C3224" s="4">
        <v>35423.98055555556</v>
      </c>
      <c r="D3224" s="5">
        <v>4567249.0</v>
      </c>
    </row>
    <row r="3225">
      <c r="A3225" s="2" t="s">
        <v>7196</v>
      </c>
      <c r="B3225" s="3"/>
      <c r="C3225" s="4">
        <v>35423.98055555556</v>
      </c>
      <c r="D3225" s="5">
        <v>4567662.0</v>
      </c>
    </row>
    <row r="3226">
      <c r="A3226" s="2" t="s">
        <v>7197</v>
      </c>
      <c r="B3226" s="3"/>
      <c r="C3226" s="4">
        <v>35423.98055555556</v>
      </c>
      <c r="D3226" s="5">
        <v>8580498.0</v>
      </c>
    </row>
    <row r="3227">
      <c r="A3227" s="2" t="s">
        <v>7198</v>
      </c>
      <c r="B3227" s="3"/>
      <c r="C3227" s="4">
        <v>35423.98055555556</v>
      </c>
      <c r="D3227" s="5">
        <v>8580415.0</v>
      </c>
    </row>
    <row r="3228">
      <c r="A3228" s="2" t="s">
        <v>7199</v>
      </c>
      <c r="B3228" s="3"/>
      <c r="C3228" s="4">
        <v>35423.98055555556</v>
      </c>
      <c r="D3228" s="5">
        <v>5733214.0</v>
      </c>
    </row>
    <row r="3229">
      <c r="A3229" s="2" t="s">
        <v>7200</v>
      </c>
      <c r="B3229" s="3"/>
      <c r="C3229" s="4">
        <v>35423.98055555556</v>
      </c>
      <c r="D3229" s="5">
        <v>5737102.0</v>
      </c>
    </row>
    <row r="3230">
      <c r="A3230" s="2" t="s">
        <v>7201</v>
      </c>
      <c r="B3230" s="3"/>
      <c r="C3230" s="4">
        <v>35423.98055555556</v>
      </c>
      <c r="D3230" s="5">
        <v>5737065.0</v>
      </c>
    </row>
    <row r="3231">
      <c r="A3231" s="2" t="s">
        <v>7202</v>
      </c>
      <c r="B3231" s="3"/>
      <c r="C3231" s="4">
        <v>35423.98055555556</v>
      </c>
      <c r="D3231" s="5">
        <v>4475955.0</v>
      </c>
    </row>
    <row r="3232">
      <c r="A3232" s="2" t="s">
        <v>7203</v>
      </c>
      <c r="B3232" s="3"/>
      <c r="C3232" s="4">
        <v>35423.98055555556</v>
      </c>
      <c r="D3232" s="5">
        <v>4476629.0</v>
      </c>
    </row>
    <row r="3233">
      <c r="A3233" s="2" t="s">
        <v>7204</v>
      </c>
      <c r="B3233" s="3"/>
      <c r="C3233" s="4">
        <v>35423.98055555556</v>
      </c>
      <c r="D3233" s="5">
        <v>4475354.0</v>
      </c>
    </row>
    <row r="3234">
      <c r="A3234" s="2" t="s">
        <v>7205</v>
      </c>
      <c r="B3234" s="3"/>
      <c r="C3234" s="4">
        <v>35423.98055555556</v>
      </c>
      <c r="D3234" s="5">
        <v>5085769.0</v>
      </c>
    </row>
    <row r="3235">
      <c r="A3235" s="2" t="s">
        <v>7206</v>
      </c>
      <c r="B3235" s="3"/>
      <c r="C3235" s="4">
        <v>35423.98055555556</v>
      </c>
      <c r="D3235" s="5">
        <v>5165795.0</v>
      </c>
    </row>
    <row r="3236">
      <c r="A3236" s="2" t="s">
        <v>7207</v>
      </c>
      <c r="B3236" s="3"/>
      <c r="C3236" s="4">
        <v>35423.98055555556</v>
      </c>
      <c r="D3236" s="5">
        <v>5357239.0</v>
      </c>
    </row>
    <row r="3237">
      <c r="A3237" s="2" t="s">
        <v>7208</v>
      </c>
      <c r="B3237" s="3"/>
      <c r="C3237" s="4">
        <v>35423.98055555556</v>
      </c>
      <c r="D3237" s="5">
        <v>1668450.0</v>
      </c>
    </row>
    <row r="3238">
      <c r="A3238" s="2" t="s">
        <v>7209</v>
      </c>
      <c r="B3238" s="3"/>
      <c r="C3238" s="4">
        <v>35423.98055555556</v>
      </c>
      <c r="D3238" s="5">
        <v>2246300.0</v>
      </c>
    </row>
    <row r="3239">
      <c r="A3239" s="2" t="s">
        <v>7210</v>
      </c>
      <c r="B3239" s="3"/>
      <c r="C3239" s="4">
        <v>35423.98055555556</v>
      </c>
      <c r="D3239" s="5">
        <v>2243774.0</v>
      </c>
    </row>
    <row r="3240">
      <c r="A3240" s="2" t="s">
        <v>7211</v>
      </c>
      <c r="B3240" s="3"/>
      <c r="C3240" s="4">
        <v>35423.98055555556</v>
      </c>
      <c r="D3240" s="5">
        <v>7283672.0</v>
      </c>
    </row>
    <row r="3241">
      <c r="A3241" s="2" t="s">
        <v>7212</v>
      </c>
      <c r="B3241" s="3"/>
      <c r="C3241" s="4">
        <v>35423.98055555556</v>
      </c>
      <c r="D3241" s="5">
        <v>3169706.0</v>
      </c>
    </row>
    <row r="3242">
      <c r="A3242" s="2" t="s">
        <v>7213</v>
      </c>
      <c r="B3242" s="3"/>
      <c r="C3242" s="4">
        <v>35423.98055555556</v>
      </c>
      <c r="D3242" s="5">
        <v>3179364.0</v>
      </c>
    </row>
    <row r="3243">
      <c r="A3243" s="2" t="s">
        <v>7214</v>
      </c>
      <c r="B3243" s="3"/>
      <c r="C3243" s="4">
        <v>35423.98055555556</v>
      </c>
      <c r="D3243" s="5">
        <v>1869756.0</v>
      </c>
    </row>
    <row r="3244">
      <c r="A3244" s="2" t="s">
        <v>7215</v>
      </c>
      <c r="B3244" s="3"/>
      <c r="C3244" s="4">
        <v>35423.98055555556</v>
      </c>
      <c r="D3244" s="5">
        <v>2450152.0</v>
      </c>
    </row>
    <row r="3245">
      <c r="A3245" s="2" t="s">
        <v>7216</v>
      </c>
      <c r="B3245" s="3"/>
      <c r="C3245" s="4">
        <v>35423.98055555556</v>
      </c>
      <c r="D3245" s="5">
        <v>7495580.0</v>
      </c>
    </row>
    <row r="3246">
      <c r="A3246" s="2" t="s">
        <v>7217</v>
      </c>
      <c r="B3246" s="3"/>
      <c r="C3246" s="4">
        <v>35423.98055555556</v>
      </c>
      <c r="D3246" s="5">
        <v>7495685.0</v>
      </c>
    </row>
    <row r="3247">
      <c r="A3247" s="2" t="s">
        <v>7218</v>
      </c>
      <c r="B3247" s="3"/>
      <c r="C3247" s="4">
        <v>35423.98055555556</v>
      </c>
      <c r="D3247" s="5">
        <v>702237.0</v>
      </c>
    </row>
    <row r="3248">
      <c r="A3248" s="2" t="s">
        <v>7219</v>
      </c>
      <c r="B3248" s="3"/>
      <c r="C3248" s="4">
        <v>35423.98055555556</v>
      </c>
      <c r="D3248" s="5">
        <v>726063.0</v>
      </c>
    </row>
    <row r="3249">
      <c r="A3249" s="2" t="s">
        <v>7220</v>
      </c>
      <c r="B3249" s="3"/>
      <c r="C3249" s="4">
        <v>35423.98055555556</v>
      </c>
      <c r="D3249" s="5">
        <v>1243795.0</v>
      </c>
    </row>
    <row r="3250">
      <c r="A3250" s="2" t="s">
        <v>7221</v>
      </c>
      <c r="B3250" s="3"/>
      <c r="C3250" s="4">
        <v>35423.98055555556</v>
      </c>
      <c r="D3250" s="5">
        <v>5896473.0</v>
      </c>
    </row>
    <row r="3251">
      <c r="A3251" s="2" t="s">
        <v>7222</v>
      </c>
      <c r="B3251" s="3"/>
      <c r="C3251" s="4">
        <v>35423.98055555556</v>
      </c>
      <c r="D3251" s="5">
        <v>5896284.0</v>
      </c>
    </row>
    <row r="3252">
      <c r="A3252" s="2" t="s">
        <v>7223</v>
      </c>
      <c r="B3252" s="3"/>
      <c r="C3252" s="4">
        <v>35423.98055555556</v>
      </c>
      <c r="D3252" s="5">
        <v>4948753.0</v>
      </c>
    </row>
    <row r="3253">
      <c r="A3253" s="2" t="s">
        <v>7224</v>
      </c>
      <c r="B3253" s="3"/>
      <c r="C3253" s="4">
        <v>35423.98055555556</v>
      </c>
      <c r="D3253" s="5">
        <v>5305087.0</v>
      </c>
    </row>
    <row r="3254">
      <c r="A3254" s="2" t="s">
        <v>7225</v>
      </c>
      <c r="B3254" s="3"/>
      <c r="C3254" s="4">
        <v>35423.98055555556</v>
      </c>
      <c r="D3254" s="5">
        <v>5297561.0</v>
      </c>
    </row>
    <row r="3255">
      <c r="A3255" s="2" t="s">
        <v>7226</v>
      </c>
      <c r="B3255" s="3"/>
      <c r="C3255" s="4">
        <v>35423.98055555556</v>
      </c>
      <c r="D3255" s="5">
        <v>5572168.0</v>
      </c>
    </row>
    <row r="3256">
      <c r="A3256" s="2" t="s">
        <v>7227</v>
      </c>
      <c r="B3256" s="3"/>
      <c r="C3256" s="4">
        <v>35423.98055555556</v>
      </c>
      <c r="D3256" s="5">
        <v>4547719.0</v>
      </c>
    </row>
    <row r="3257">
      <c r="A3257" s="2" t="s">
        <v>7228</v>
      </c>
      <c r="B3257" s="3"/>
      <c r="C3257" s="4">
        <v>35423.98055555556</v>
      </c>
      <c r="D3257" s="5">
        <v>4547679.0</v>
      </c>
    </row>
    <row r="3258">
      <c r="A3258" s="2" t="s">
        <v>7229</v>
      </c>
      <c r="B3258" s="3"/>
      <c r="C3258" s="4">
        <v>35423.98055555556</v>
      </c>
      <c r="D3258" s="5">
        <v>4097398.0</v>
      </c>
    </row>
    <row r="3259">
      <c r="A3259" s="2" t="s">
        <v>7230</v>
      </c>
      <c r="B3259" s="3"/>
      <c r="C3259" s="4">
        <v>35423.98055555556</v>
      </c>
      <c r="D3259" s="5">
        <v>7226590.0</v>
      </c>
    </row>
    <row r="3260">
      <c r="A3260" s="2" t="s">
        <v>7231</v>
      </c>
      <c r="B3260" s="3"/>
      <c r="C3260" s="4">
        <v>35423.98055555556</v>
      </c>
      <c r="D3260" s="5">
        <v>3879959.0</v>
      </c>
    </row>
    <row r="3261">
      <c r="A3261" s="2" t="s">
        <v>7232</v>
      </c>
      <c r="B3261" s="3"/>
      <c r="C3261" s="4">
        <v>35423.98055555556</v>
      </c>
      <c r="D3261" s="5">
        <v>3478952.0</v>
      </c>
    </row>
    <row r="3262">
      <c r="A3262" s="2" t="s">
        <v>7233</v>
      </c>
      <c r="B3262" s="3"/>
      <c r="C3262" s="4">
        <v>35423.98055555556</v>
      </c>
      <c r="D3262" s="5">
        <v>3436042.0</v>
      </c>
    </row>
    <row r="3263">
      <c r="A3263" s="2" t="s">
        <v>7234</v>
      </c>
      <c r="B3263" s="3"/>
      <c r="C3263" s="4">
        <v>35423.98055555556</v>
      </c>
      <c r="D3263" s="5">
        <v>1531046.0</v>
      </c>
    </row>
    <row r="3264">
      <c r="A3264" s="2" t="s">
        <v>7235</v>
      </c>
      <c r="B3264" s="3"/>
      <c r="C3264" s="4">
        <v>35423.98055555556</v>
      </c>
      <c r="D3264" s="5">
        <v>769147.0</v>
      </c>
    </row>
    <row r="3265">
      <c r="A3265" s="2" t="s">
        <v>7236</v>
      </c>
      <c r="B3265" s="3"/>
      <c r="C3265" s="4">
        <v>35423.98055555556</v>
      </c>
      <c r="D3265" s="5">
        <v>5493676.0</v>
      </c>
    </row>
    <row r="3266">
      <c r="A3266" s="2" t="s">
        <v>7237</v>
      </c>
      <c r="B3266" s="3"/>
      <c r="C3266" s="4">
        <v>35423.98055555556</v>
      </c>
      <c r="D3266" s="5">
        <v>5497613.0</v>
      </c>
    </row>
    <row r="3267">
      <c r="A3267" s="2" t="s">
        <v>7238</v>
      </c>
      <c r="B3267" s="3"/>
      <c r="C3267" s="4">
        <v>35423.98055555556</v>
      </c>
      <c r="D3267" s="5">
        <v>5500078.0</v>
      </c>
    </row>
    <row r="3268">
      <c r="A3268" s="2" t="s">
        <v>7239</v>
      </c>
      <c r="B3268" s="3"/>
      <c r="C3268" s="4">
        <v>35423.98055555556</v>
      </c>
      <c r="D3268" s="5">
        <v>5487648.0</v>
      </c>
    </row>
    <row r="3269">
      <c r="A3269" s="2" t="s">
        <v>7240</v>
      </c>
      <c r="B3269" s="3"/>
      <c r="C3269" s="4">
        <v>35423.98055555556</v>
      </c>
      <c r="D3269" s="5">
        <v>5512689.0</v>
      </c>
    </row>
    <row r="3270">
      <c r="A3270" s="2" t="s">
        <v>7241</v>
      </c>
      <c r="B3270" s="3"/>
      <c r="C3270" s="4">
        <v>35423.98055555556</v>
      </c>
      <c r="D3270" s="5">
        <v>5506786.0</v>
      </c>
    </row>
    <row r="3271">
      <c r="A3271" s="2" t="s">
        <v>7242</v>
      </c>
      <c r="B3271" s="3"/>
      <c r="C3271" s="4">
        <v>35423.98055555556</v>
      </c>
      <c r="D3271" s="5">
        <v>5505091.0</v>
      </c>
    </row>
    <row r="3272">
      <c r="A3272" s="2" t="s">
        <v>7243</v>
      </c>
      <c r="B3272" s="3"/>
      <c r="C3272" s="4">
        <v>35423.98055555556</v>
      </c>
      <c r="D3272" s="5">
        <v>5226555.0</v>
      </c>
    </row>
    <row r="3273">
      <c r="A3273" s="2" t="s">
        <v>7244</v>
      </c>
      <c r="B3273" s="3"/>
      <c r="C3273" s="4">
        <v>35423.98055555556</v>
      </c>
      <c r="D3273" s="5">
        <v>2706445.0</v>
      </c>
    </row>
    <row r="3274">
      <c r="A3274" s="2" t="s">
        <v>7245</v>
      </c>
      <c r="B3274" s="3"/>
      <c r="C3274" s="4">
        <v>35423.98055555556</v>
      </c>
      <c r="D3274" s="5">
        <v>1899470.0</v>
      </c>
    </row>
    <row r="3275">
      <c r="A3275" s="2" t="s">
        <v>7246</v>
      </c>
      <c r="B3275" s="3"/>
      <c r="C3275" s="4">
        <v>35423.98055555556</v>
      </c>
      <c r="D3275" s="5">
        <v>824549.0</v>
      </c>
    </row>
    <row r="3276">
      <c r="A3276" s="2" t="s">
        <v>7247</v>
      </c>
      <c r="B3276" s="3"/>
      <c r="C3276" s="4">
        <v>35423.98055555556</v>
      </c>
      <c r="D3276" s="5">
        <v>179533.0</v>
      </c>
    </row>
    <row r="3277">
      <c r="A3277" s="2" t="s">
        <v>7248</v>
      </c>
      <c r="B3277" s="3"/>
      <c r="C3277" s="4">
        <v>35423.98055555556</v>
      </c>
      <c r="D3277" s="5">
        <v>5124087.0</v>
      </c>
    </row>
    <row r="3278">
      <c r="A3278" s="2" t="s">
        <v>7249</v>
      </c>
      <c r="B3278" s="3"/>
      <c r="C3278" s="4">
        <v>35423.98055555556</v>
      </c>
      <c r="D3278" s="5">
        <v>5110933.0</v>
      </c>
    </row>
    <row r="3279">
      <c r="A3279" s="2" t="s">
        <v>7250</v>
      </c>
      <c r="B3279" s="3"/>
      <c r="C3279" s="4">
        <v>35423.98055555556</v>
      </c>
      <c r="D3279" s="5">
        <v>4917321.0</v>
      </c>
    </row>
    <row r="3280">
      <c r="A3280" s="2" t="s">
        <v>7251</v>
      </c>
      <c r="B3280" s="3"/>
      <c r="C3280" s="4">
        <v>35423.98055555556</v>
      </c>
      <c r="D3280" s="5">
        <v>4917314.0</v>
      </c>
    </row>
    <row r="3281">
      <c r="A3281" s="2" t="s">
        <v>7252</v>
      </c>
      <c r="B3281" s="3"/>
      <c r="C3281" s="4">
        <v>35423.98055555556</v>
      </c>
      <c r="D3281" s="5">
        <v>7885764.0</v>
      </c>
    </row>
    <row r="3282">
      <c r="A3282" s="2" t="s">
        <v>7253</v>
      </c>
      <c r="B3282" s="3"/>
      <c r="C3282" s="4">
        <v>35423.98055555556</v>
      </c>
      <c r="D3282" s="5">
        <v>7885758.0</v>
      </c>
    </row>
    <row r="3283">
      <c r="A3283" s="2" t="s">
        <v>7254</v>
      </c>
      <c r="B3283" s="3"/>
      <c r="C3283" s="4">
        <v>35423.98055555556</v>
      </c>
      <c r="D3283" s="5">
        <v>19326.0</v>
      </c>
    </row>
    <row r="3284">
      <c r="A3284" s="2" t="s">
        <v>7255</v>
      </c>
      <c r="B3284" s="3"/>
      <c r="C3284" s="4">
        <v>35423.98055555556</v>
      </c>
      <c r="D3284" s="5">
        <v>1109362.0</v>
      </c>
    </row>
    <row r="3285">
      <c r="A3285" s="2" t="s">
        <v>7256</v>
      </c>
      <c r="B3285" s="3"/>
      <c r="C3285" s="4">
        <v>35423.98055555556</v>
      </c>
      <c r="D3285" s="5">
        <v>1109322.0</v>
      </c>
    </row>
    <row r="3286">
      <c r="A3286" s="2" t="s">
        <v>7257</v>
      </c>
      <c r="B3286" s="3"/>
      <c r="C3286" s="4">
        <v>35423.98055555556</v>
      </c>
      <c r="D3286" s="5">
        <v>1190024.0</v>
      </c>
    </row>
    <row r="3287">
      <c r="A3287" s="2" t="s">
        <v>7258</v>
      </c>
      <c r="B3287" s="3"/>
      <c r="C3287" s="4">
        <v>35423.98055555556</v>
      </c>
      <c r="D3287" s="5">
        <v>4029075.0</v>
      </c>
    </row>
    <row r="3288">
      <c r="A3288" s="2" t="s">
        <v>7259</v>
      </c>
      <c r="B3288" s="3"/>
      <c r="C3288" s="4">
        <v>35423.98055555556</v>
      </c>
      <c r="D3288" s="5">
        <v>4021041.0</v>
      </c>
    </row>
    <row r="3289">
      <c r="A3289" s="2" t="s">
        <v>7260</v>
      </c>
      <c r="B3289" s="3"/>
      <c r="C3289" s="4">
        <v>35423.98055555556</v>
      </c>
      <c r="D3289" s="5">
        <v>1392685.0</v>
      </c>
    </row>
    <row r="3290">
      <c r="A3290" s="2" t="s">
        <v>7261</v>
      </c>
      <c r="B3290" s="3"/>
      <c r="C3290" s="4">
        <v>35423.98055555556</v>
      </c>
      <c r="D3290" s="5">
        <v>1402609.0</v>
      </c>
    </row>
    <row r="3291">
      <c r="A3291" s="2" t="s">
        <v>7262</v>
      </c>
      <c r="B3291" s="3"/>
      <c r="C3291" s="4">
        <v>35423.98055555556</v>
      </c>
      <c r="D3291" s="5">
        <v>1359490.0</v>
      </c>
    </row>
    <row r="3292">
      <c r="A3292" s="2" t="s">
        <v>7263</v>
      </c>
      <c r="B3292" s="3"/>
      <c r="C3292" s="4">
        <v>35423.98055555556</v>
      </c>
      <c r="D3292" s="5">
        <v>1431167.0</v>
      </c>
    </row>
    <row r="3293">
      <c r="A3293" s="2" t="s">
        <v>7264</v>
      </c>
      <c r="B3293" s="3"/>
      <c r="C3293" s="4">
        <v>35423.98055555556</v>
      </c>
      <c r="D3293" s="5">
        <v>1412296.0</v>
      </c>
    </row>
    <row r="3294">
      <c r="A3294" s="2" t="s">
        <v>7265</v>
      </c>
      <c r="B3294" s="3"/>
      <c r="C3294" s="4">
        <v>35423.98055555556</v>
      </c>
      <c r="D3294" s="5">
        <v>1411944.0</v>
      </c>
    </row>
    <row r="3295">
      <c r="A3295" s="2" t="s">
        <v>7266</v>
      </c>
      <c r="B3295" s="3"/>
      <c r="C3295" s="4">
        <v>35423.98055555556</v>
      </c>
      <c r="D3295" s="5">
        <v>1431177.0</v>
      </c>
    </row>
    <row r="3296">
      <c r="A3296" s="2" t="s">
        <v>7267</v>
      </c>
      <c r="B3296" s="3"/>
      <c r="C3296" s="4">
        <v>35423.98055555556</v>
      </c>
      <c r="D3296" s="5">
        <v>1426726.0</v>
      </c>
    </row>
    <row r="3297">
      <c r="A3297" s="2" t="s">
        <v>7268</v>
      </c>
      <c r="B3297" s="3"/>
      <c r="C3297" s="4">
        <v>35423.98055555556</v>
      </c>
      <c r="D3297" s="5">
        <v>5755842.0</v>
      </c>
    </row>
    <row r="3298">
      <c r="A3298" s="2" t="s">
        <v>7269</v>
      </c>
      <c r="B3298" s="3"/>
      <c r="C3298" s="4">
        <v>35423.98055555556</v>
      </c>
      <c r="D3298" s="5">
        <v>3694568.0</v>
      </c>
    </row>
    <row r="3299">
      <c r="A3299" s="2" t="s">
        <v>7270</v>
      </c>
      <c r="B3299" s="3"/>
      <c r="C3299" s="4">
        <v>35423.98055555556</v>
      </c>
      <c r="D3299" s="5">
        <v>3107102.0</v>
      </c>
    </row>
    <row r="3300">
      <c r="A3300" s="2" t="s">
        <v>7271</v>
      </c>
      <c r="B3300" s="3"/>
      <c r="C3300" s="4">
        <v>35423.98055555556</v>
      </c>
      <c r="D3300" s="5">
        <v>4329790.0</v>
      </c>
    </row>
    <row r="3301">
      <c r="A3301" s="2" t="s">
        <v>7272</v>
      </c>
      <c r="B3301" s="3"/>
      <c r="C3301" s="4">
        <v>35423.98055555556</v>
      </c>
      <c r="D3301" s="5">
        <v>3782586.0</v>
      </c>
    </row>
    <row r="3302">
      <c r="A3302" s="2" t="s">
        <v>7273</v>
      </c>
      <c r="B3302" s="3"/>
      <c r="C3302" s="4">
        <v>35423.98055555556</v>
      </c>
      <c r="D3302" s="5">
        <v>3810410.0</v>
      </c>
    </row>
    <row r="3303">
      <c r="A3303" s="2" t="s">
        <v>7274</v>
      </c>
      <c r="B3303" s="3"/>
      <c r="C3303" s="4">
        <v>35423.98055555556</v>
      </c>
      <c r="D3303" s="5">
        <v>2153559.0</v>
      </c>
    </row>
    <row r="3304">
      <c r="A3304" s="2" t="s">
        <v>7275</v>
      </c>
      <c r="B3304" s="3"/>
      <c r="C3304" s="4">
        <v>35423.98055555556</v>
      </c>
      <c r="D3304" s="5">
        <v>924563.0</v>
      </c>
    </row>
    <row r="3305">
      <c r="A3305" s="2" t="s">
        <v>7276</v>
      </c>
      <c r="B3305" s="3"/>
      <c r="C3305" s="4">
        <v>35423.98055555556</v>
      </c>
      <c r="D3305" s="5">
        <v>4417591.0</v>
      </c>
    </row>
    <row r="3306">
      <c r="A3306" s="2" t="s">
        <v>7277</v>
      </c>
      <c r="B3306" s="3"/>
      <c r="C3306" s="4">
        <v>35423.98055555556</v>
      </c>
      <c r="D3306" s="5">
        <v>3979220.0</v>
      </c>
    </row>
    <row r="3307">
      <c r="A3307" s="2" t="s">
        <v>7278</v>
      </c>
      <c r="B3307" s="3"/>
      <c r="C3307" s="4">
        <v>35423.98055555556</v>
      </c>
      <c r="D3307" s="5">
        <v>2983671.0</v>
      </c>
    </row>
    <row r="3308">
      <c r="A3308" s="2" t="s">
        <v>7279</v>
      </c>
      <c r="B3308" s="3"/>
      <c r="C3308" s="4">
        <v>35423.98055555556</v>
      </c>
      <c r="D3308" s="5">
        <v>4999141.0</v>
      </c>
    </row>
    <row r="3309">
      <c r="A3309" s="2" t="s">
        <v>7280</v>
      </c>
      <c r="B3309" s="3"/>
      <c r="C3309" s="4">
        <v>35423.98055555556</v>
      </c>
      <c r="D3309" s="5">
        <v>3216478.0</v>
      </c>
    </row>
    <row r="3310">
      <c r="A3310" s="2" t="s">
        <v>7281</v>
      </c>
      <c r="B3310" s="3"/>
      <c r="C3310" s="4">
        <v>35423.98055555556</v>
      </c>
      <c r="D3310" s="5">
        <v>2842430.0</v>
      </c>
    </row>
    <row r="3311">
      <c r="A3311" s="2" t="s">
        <v>7282</v>
      </c>
      <c r="B3311" s="3"/>
      <c r="C3311" s="4">
        <v>35423.98055555556</v>
      </c>
      <c r="D3311" s="5">
        <v>2221516.0</v>
      </c>
    </row>
    <row r="3312">
      <c r="A3312" s="2" t="s">
        <v>7283</v>
      </c>
      <c r="B3312" s="3"/>
      <c r="C3312" s="4">
        <v>35423.98055555556</v>
      </c>
      <c r="D3312" s="5">
        <v>2592871.0</v>
      </c>
    </row>
    <row r="3313">
      <c r="A3313" s="2" t="s">
        <v>7284</v>
      </c>
      <c r="B3313" s="3"/>
      <c r="C3313" s="4">
        <v>35423.98055555556</v>
      </c>
      <c r="D3313" s="5">
        <v>2013666.0</v>
      </c>
    </row>
    <row r="3314">
      <c r="A3314" s="2" t="s">
        <v>7285</v>
      </c>
      <c r="B3314" s="3"/>
      <c r="C3314" s="4">
        <v>35423.98055555556</v>
      </c>
      <c r="D3314" s="5">
        <v>2462824.0</v>
      </c>
    </row>
    <row r="3315">
      <c r="A3315" s="2" t="s">
        <v>7286</v>
      </c>
      <c r="B3315" s="3"/>
      <c r="C3315" s="4">
        <v>35423.98055555556</v>
      </c>
      <c r="D3315" s="5">
        <v>2462916.0</v>
      </c>
    </row>
    <row r="3316">
      <c r="A3316" s="2" t="s">
        <v>7287</v>
      </c>
      <c r="B3316" s="3"/>
      <c r="C3316" s="4">
        <v>35423.98055555556</v>
      </c>
      <c r="D3316" s="5">
        <v>2476033.0</v>
      </c>
    </row>
    <row r="3317">
      <c r="A3317" s="2" t="s">
        <v>7288</v>
      </c>
      <c r="B3317" s="3"/>
      <c r="C3317" s="4">
        <v>35423.98055555556</v>
      </c>
      <c r="D3317" s="5">
        <v>9894580.0</v>
      </c>
    </row>
    <row r="3318">
      <c r="A3318" s="2" t="s">
        <v>7289</v>
      </c>
      <c r="B3318" s="3"/>
      <c r="C3318" s="4">
        <v>35423.98055555556</v>
      </c>
      <c r="D3318" s="5">
        <v>1248277.0</v>
      </c>
    </row>
    <row r="3319">
      <c r="A3319" s="2" t="s">
        <v>7290</v>
      </c>
      <c r="B3319" s="3"/>
      <c r="C3319" s="4">
        <v>35423.98055555556</v>
      </c>
      <c r="D3319" s="5">
        <v>8156684.0</v>
      </c>
    </row>
    <row r="3320">
      <c r="A3320" s="2" t="s">
        <v>7291</v>
      </c>
      <c r="B3320" s="3"/>
      <c r="C3320" s="4">
        <v>35423.98055555556</v>
      </c>
      <c r="D3320" s="5">
        <v>8092487.0</v>
      </c>
    </row>
    <row r="3321">
      <c r="A3321" s="2" t="s">
        <v>7292</v>
      </c>
      <c r="B3321" s="3"/>
      <c r="C3321" s="4">
        <v>35423.98055555556</v>
      </c>
      <c r="D3321" s="5">
        <v>8093099.0</v>
      </c>
    </row>
    <row r="3322">
      <c r="A3322" s="2" t="s">
        <v>7293</v>
      </c>
      <c r="B3322" s="3"/>
      <c r="C3322" s="4">
        <v>35423.98055555556</v>
      </c>
      <c r="D3322" s="5">
        <v>4104204.0</v>
      </c>
    </row>
    <row r="3323">
      <c r="A3323" s="2" t="s">
        <v>7294</v>
      </c>
      <c r="B3323" s="3"/>
      <c r="C3323" s="4">
        <v>35423.98055555556</v>
      </c>
      <c r="D3323" s="5">
        <v>4195531.0</v>
      </c>
    </row>
    <row r="3324">
      <c r="A3324" s="2" t="s">
        <v>7295</v>
      </c>
      <c r="B3324" s="3"/>
      <c r="C3324" s="4">
        <v>35423.98055555556</v>
      </c>
      <c r="D3324" s="5">
        <v>6869378.0</v>
      </c>
    </row>
    <row r="3325">
      <c r="A3325" s="2" t="s">
        <v>7296</v>
      </c>
      <c r="B3325" s="3"/>
      <c r="C3325" s="4">
        <v>35423.98055555556</v>
      </c>
      <c r="D3325" s="5">
        <v>1934957.0</v>
      </c>
    </row>
    <row r="3326">
      <c r="A3326" s="2" t="s">
        <v>7297</v>
      </c>
      <c r="B3326" s="3"/>
      <c r="C3326" s="4">
        <v>35423.98055555556</v>
      </c>
      <c r="D3326" s="5">
        <v>5059254.0</v>
      </c>
    </row>
    <row r="3327">
      <c r="A3327" s="2" t="s">
        <v>7298</v>
      </c>
      <c r="B3327" s="3"/>
      <c r="C3327" s="4">
        <v>35423.98055555556</v>
      </c>
      <c r="D3327" s="5">
        <v>1432567.0</v>
      </c>
    </row>
    <row r="3328">
      <c r="A3328" s="2" t="s">
        <v>7299</v>
      </c>
      <c r="B3328" s="3"/>
      <c r="C3328" s="4">
        <v>35423.98055555556</v>
      </c>
      <c r="D3328" s="5">
        <v>1407602.0</v>
      </c>
    </row>
    <row r="3329">
      <c r="A3329" s="2" t="s">
        <v>7300</v>
      </c>
      <c r="B3329" s="3"/>
      <c r="C3329" s="4">
        <v>35423.98055555556</v>
      </c>
      <c r="D3329" s="5">
        <v>1228015.0</v>
      </c>
    </row>
    <row r="3330">
      <c r="A3330" s="2" t="s">
        <v>7301</v>
      </c>
      <c r="B3330" s="3"/>
      <c r="C3330" s="4">
        <v>35423.98055555556</v>
      </c>
      <c r="D3330" s="5">
        <v>1210599.0</v>
      </c>
    </row>
    <row r="3331">
      <c r="A3331" s="2" t="s">
        <v>7302</v>
      </c>
      <c r="B3331" s="3"/>
      <c r="C3331" s="4">
        <v>35423.98055555556</v>
      </c>
      <c r="D3331" s="5">
        <v>1138611.0</v>
      </c>
    </row>
    <row r="3332">
      <c r="A3332" s="2" t="s">
        <v>7303</v>
      </c>
      <c r="B3332" s="3"/>
      <c r="C3332" s="4">
        <v>35423.98055555556</v>
      </c>
      <c r="D3332" s="5">
        <v>1565322.0</v>
      </c>
    </row>
    <row r="3333">
      <c r="A3333" s="2" t="s">
        <v>7304</v>
      </c>
      <c r="B3333" s="3"/>
      <c r="C3333" s="4">
        <v>35423.98055555556</v>
      </c>
      <c r="D3333" s="5">
        <v>3631024.0</v>
      </c>
    </row>
    <row r="3334">
      <c r="A3334" s="2" t="s">
        <v>7305</v>
      </c>
      <c r="B3334" s="3"/>
      <c r="C3334" s="4">
        <v>35423.98055555556</v>
      </c>
      <c r="D3334" s="5">
        <v>3204310.0</v>
      </c>
    </row>
    <row r="3335">
      <c r="A3335" s="2" t="s">
        <v>7306</v>
      </c>
      <c r="B3335" s="3"/>
      <c r="C3335" s="4">
        <v>35423.98055555556</v>
      </c>
      <c r="D3335" s="5">
        <v>3203600.0</v>
      </c>
    </row>
    <row r="3336">
      <c r="A3336" s="2" t="s">
        <v>7307</v>
      </c>
      <c r="B3336" s="3"/>
      <c r="C3336" s="4">
        <v>35423.98055555556</v>
      </c>
      <c r="D3336" s="5">
        <v>2436530.0</v>
      </c>
    </row>
    <row r="3337">
      <c r="A3337" s="2" t="s">
        <v>7308</v>
      </c>
      <c r="B3337" s="3"/>
      <c r="C3337" s="4">
        <v>35423.98055555556</v>
      </c>
      <c r="D3337" s="5">
        <v>2.4025086E7</v>
      </c>
    </row>
    <row r="3338">
      <c r="A3338" s="2" t="s">
        <v>7309</v>
      </c>
      <c r="B3338" s="3"/>
      <c r="C3338" s="4">
        <v>35423.98055555556</v>
      </c>
      <c r="D3338" s="5">
        <v>2.5228983E7</v>
      </c>
    </row>
    <row r="3339">
      <c r="A3339" s="2" t="s">
        <v>7310</v>
      </c>
      <c r="B3339" s="3"/>
      <c r="C3339" s="4">
        <v>35423.98055555556</v>
      </c>
      <c r="D3339" s="5">
        <v>7412116.0</v>
      </c>
    </row>
    <row r="3340">
      <c r="A3340" s="2" t="s">
        <v>7311</v>
      </c>
      <c r="B3340" s="3"/>
      <c r="C3340" s="4">
        <v>35423.98055555556</v>
      </c>
      <c r="D3340" s="5">
        <v>2588971.0</v>
      </c>
    </row>
    <row r="3341">
      <c r="A3341" s="2" t="s">
        <v>7312</v>
      </c>
      <c r="B3341" s="3"/>
      <c r="C3341" s="4">
        <v>35423.98055555556</v>
      </c>
      <c r="D3341" s="5">
        <v>2581878.0</v>
      </c>
    </row>
    <row r="3342">
      <c r="A3342" s="2" t="s">
        <v>7313</v>
      </c>
      <c r="B3342" s="3"/>
      <c r="C3342" s="4">
        <v>35423.98055555556</v>
      </c>
      <c r="D3342" s="5">
        <v>2602539.0</v>
      </c>
    </row>
    <row r="3343">
      <c r="A3343" s="2" t="s">
        <v>7314</v>
      </c>
      <c r="B3343" s="3"/>
      <c r="C3343" s="4">
        <v>35423.98055555556</v>
      </c>
      <c r="D3343" s="5">
        <v>1263058.0</v>
      </c>
    </row>
    <row r="3344">
      <c r="A3344" s="2" t="s">
        <v>7315</v>
      </c>
      <c r="B3344" s="3"/>
      <c r="C3344" s="4">
        <v>35423.98055555556</v>
      </c>
      <c r="D3344" s="5">
        <v>2772467.0</v>
      </c>
    </row>
    <row r="3345">
      <c r="A3345" s="2" t="s">
        <v>7316</v>
      </c>
      <c r="B3345" s="3"/>
      <c r="C3345" s="4">
        <v>35423.98055555556</v>
      </c>
      <c r="D3345" s="5">
        <v>2758580.0</v>
      </c>
    </row>
    <row r="3346">
      <c r="A3346" s="2" t="s">
        <v>7317</v>
      </c>
      <c r="B3346" s="3"/>
      <c r="C3346" s="4">
        <v>35423.98055555556</v>
      </c>
      <c r="D3346" s="5">
        <v>4752912.0</v>
      </c>
    </row>
    <row r="3347">
      <c r="A3347" s="2" t="s">
        <v>7318</v>
      </c>
      <c r="B3347" s="3"/>
      <c r="C3347" s="4">
        <v>35423.98055555556</v>
      </c>
      <c r="D3347" s="5">
        <v>2323146.0</v>
      </c>
    </row>
    <row r="3348">
      <c r="A3348" s="2" t="s">
        <v>7319</v>
      </c>
      <c r="B3348" s="3"/>
      <c r="C3348" s="4">
        <v>35423.98055555556</v>
      </c>
      <c r="D3348" s="5">
        <v>2353613.0</v>
      </c>
    </row>
    <row r="3349">
      <c r="A3349" s="2" t="s">
        <v>7320</v>
      </c>
      <c r="B3349" s="3"/>
      <c r="C3349" s="4">
        <v>35423.98055555556</v>
      </c>
      <c r="D3349" s="5">
        <v>3815222.0</v>
      </c>
    </row>
    <row r="3350">
      <c r="A3350" s="2" t="s">
        <v>7321</v>
      </c>
      <c r="B3350" s="3"/>
      <c r="C3350" s="4">
        <v>35423.98055555556</v>
      </c>
      <c r="D3350" s="5">
        <v>1505397.0</v>
      </c>
    </row>
    <row r="3351">
      <c r="A3351" s="2" t="s">
        <v>7322</v>
      </c>
      <c r="B3351" s="3"/>
      <c r="C3351" s="4">
        <v>35423.98055555556</v>
      </c>
      <c r="D3351" s="5">
        <v>736511.0</v>
      </c>
    </row>
    <row r="3352">
      <c r="A3352" s="2" t="s">
        <v>7323</v>
      </c>
      <c r="B3352" s="3"/>
      <c r="C3352" s="4">
        <v>35423.98055555556</v>
      </c>
      <c r="D3352" s="5">
        <v>4793815.0</v>
      </c>
    </row>
    <row r="3353">
      <c r="A3353" s="2" t="s">
        <v>7324</v>
      </c>
      <c r="B3353" s="3"/>
      <c r="C3353" s="4">
        <v>35423.98055555556</v>
      </c>
      <c r="D3353" s="5">
        <v>4393113.0</v>
      </c>
    </row>
    <row r="3354">
      <c r="A3354" s="2" t="s">
        <v>7325</v>
      </c>
      <c r="B3354" s="3"/>
      <c r="C3354" s="4">
        <v>35423.98055555556</v>
      </c>
      <c r="D3354" s="5">
        <v>1532361.0</v>
      </c>
    </row>
    <row r="3355">
      <c r="A3355" s="2" t="s">
        <v>7326</v>
      </c>
      <c r="B3355" s="3"/>
      <c r="C3355" s="4">
        <v>35423.98055555556</v>
      </c>
      <c r="D3355" s="5">
        <v>1532355.0</v>
      </c>
    </row>
    <row r="3356">
      <c r="A3356" s="2" t="s">
        <v>7327</v>
      </c>
      <c r="B3356" s="3"/>
      <c r="C3356" s="4">
        <v>35423.98055555556</v>
      </c>
      <c r="D3356" s="5">
        <v>3501230.0</v>
      </c>
    </row>
    <row r="3357">
      <c r="A3357" s="2" t="s">
        <v>7328</v>
      </c>
      <c r="B3357" s="3"/>
      <c r="C3357" s="4">
        <v>35423.98055555556</v>
      </c>
      <c r="D3357" s="5">
        <v>1845899.0</v>
      </c>
    </row>
    <row r="3358">
      <c r="A3358" s="2" t="s">
        <v>7329</v>
      </c>
      <c r="B3358" s="3"/>
      <c r="C3358" s="4">
        <v>35423.98055555556</v>
      </c>
      <c r="D3358" s="5">
        <v>4512584.0</v>
      </c>
    </row>
    <row r="3359">
      <c r="A3359" s="2" t="s">
        <v>7330</v>
      </c>
      <c r="B3359" s="3"/>
      <c r="C3359" s="4">
        <v>35423.98055555556</v>
      </c>
      <c r="D3359" s="5">
        <v>2455790.0</v>
      </c>
    </row>
    <row r="3360">
      <c r="A3360" s="2" t="s">
        <v>7331</v>
      </c>
      <c r="B3360" s="3"/>
      <c r="C3360" s="4">
        <v>35423.98055555556</v>
      </c>
      <c r="D3360" s="5">
        <v>2471548.0</v>
      </c>
    </row>
    <row r="3361">
      <c r="A3361" s="2" t="s">
        <v>7332</v>
      </c>
      <c r="B3361" s="3"/>
      <c r="C3361" s="4">
        <v>35423.98055555556</v>
      </c>
      <c r="D3361" s="5">
        <v>2551569.0</v>
      </c>
    </row>
    <row r="3362">
      <c r="A3362" s="2" t="s">
        <v>7333</v>
      </c>
      <c r="B3362" s="3"/>
      <c r="C3362" s="4">
        <v>35423.98055555556</v>
      </c>
      <c r="D3362" s="5">
        <v>2059090.0</v>
      </c>
    </row>
    <row r="3363">
      <c r="A3363" s="2" t="s">
        <v>7334</v>
      </c>
      <c r="B3363" s="3"/>
      <c r="C3363" s="4">
        <v>35423.98055555556</v>
      </c>
      <c r="D3363" s="5">
        <v>3961777.0</v>
      </c>
    </row>
    <row r="3364">
      <c r="A3364" s="2" t="s">
        <v>7335</v>
      </c>
      <c r="B3364" s="3"/>
      <c r="C3364" s="4">
        <v>35423.98055555556</v>
      </c>
      <c r="D3364" s="5">
        <v>2315354.0</v>
      </c>
    </row>
    <row r="3365">
      <c r="A3365" s="2" t="s">
        <v>7336</v>
      </c>
      <c r="B3365" s="3"/>
      <c r="C3365" s="4">
        <v>35423.98055555556</v>
      </c>
      <c r="D3365" s="5">
        <v>2.5246998E7</v>
      </c>
    </row>
    <row r="3366">
      <c r="A3366" s="2" t="s">
        <v>7337</v>
      </c>
      <c r="B3366" s="3"/>
      <c r="C3366" s="4">
        <v>35423.98055555556</v>
      </c>
      <c r="D3366" s="5">
        <v>2896279.0</v>
      </c>
    </row>
    <row r="3367">
      <c r="A3367" s="2" t="s">
        <v>7338</v>
      </c>
      <c r="B3367" s="3"/>
      <c r="C3367" s="4">
        <v>35423.98055555556</v>
      </c>
      <c r="D3367" s="5">
        <v>1442875.0</v>
      </c>
    </row>
    <row r="3368">
      <c r="A3368" s="2" t="s">
        <v>7339</v>
      </c>
      <c r="B3368" s="3"/>
      <c r="C3368" s="4">
        <v>35423.98055555556</v>
      </c>
      <c r="D3368" s="5">
        <v>3412023.0</v>
      </c>
    </row>
    <row r="3369">
      <c r="A3369" s="2" t="s">
        <v>7340</v>
      </c>
      <c r="B3369" s="3"/>
      <c r="C3369" s="4">
        <v>35423.98055555556</v>
      </c>
      <c r="D3369" s="5">
        <v>2300895.0</v>
      </c>
    </row>
    <row r="3370">
      <c r="A3370" s="2" t="s">
        <v>7341</v>
      </c>
      <c r="B3370" s="3"/>
      <c r="C3370" s="4">
        <v>35423.98055555556</v>
      </c>
      <c r="D3370" s="5">
        <v>713396.0</v>
      </c>
    </row>
    <row r="3371">
      <c r="A3371" s="2" t="s">
        <v>7342</v>
      </c>
      <c r="B3371" s="3"/>
      <c r="C3371" s="4">
        <v>35423.98055555556</v>
      </c>
      <c r="D3371" s="5">
        <v>2930877.0</v>
      </c>
    </row>
    <row r="3372">
      <c r="A3372" s="2" t="s">
        <v>7343</v>
      </c>
      <c r="B3372" s="3"/>
      <c r="C3372" s="4">
        <v>35423.98055555556</v>
      </c>
      <c r="D3372" s="5">
        <v>2929277.0</v>
      </c>
    </row>
    <row r="3373">
      <c r="A3373" s="2" t="s">
        <v>7344</v>
      </c>
      <c r="B3373" s="3"/>
      <c r="C3373" s="4">
        <v>35423.98055555556</v>
      </c>
      <c r="D3373" s="5">
        <v>3922187.0</v>
      </c>
    </row>
    <row r="3374">
      <c r="A3374" s="2" t="s">
        <v>7345</v>
      </c>
      <c r="B3374" s="3"/>
      <c r="C3374" s="4">
        <v>35423.98055555556</v>
      </c>
      <c r="D3374" s="5">
        <v>4892500.0</v>
      </c>
    </row>
    <row r="3375">
      <c r="A3375" s="2" t="s">
        <v>7346</v>
      </c>
      <c r="B3375" s="3"/>
      <c r="C3375" s="4">
        <v>35423.98055555556</v>
      </c>
      <c r="D3375" s="5">
        <v>4150239.0</v>
      </c>
    </row>
    <row r="3376">
      <c r="A3376" s="2" t="s">
        <v>7347</v>
      </c>
      <c r="B3376" s="3"/>
      <c r="C3376" s="4">
        <v>35423.98055555556</v>
      </c>
      <c r="D3376" s="5">
        <v>3561204.0</v>
      </c>
    </row>
    <row r="3377">
      <c r="A3377" s="2" t="s">
        <v>7348</v>
      </c>
      <c r="B3377" s="3"/>
      <c r="C3377" s="4">
        <v>35423.98055555556</v>
      </c>
      <c r="D3377" s="5">
        <v>2505976.0</v>
      </c>
    </row>
    <row r="3378">
      <c r="A3378" s="2" t="s">
        <v>7349</v>
      </c>
      <c r="B3378" s="3"/>
      <c r="C3378" s="4">
        <v>35423.98055555556</v>
      </c>
      <c r="D3378" s="5">
        <v>2505161.0</v>
      </c>
    </row>
    <row r="3379">
      <c r="A3379" s="2" t="s">
        <v>7350</v>
      </c>
      <c r="B3379" s="3"/>
      <c r="C3379" s="4">
        <v>35423.98055555556</v>
      </c>
      <c r="D3379" s="5">
        <v>2420993.0</v>
      </c>
    </row>
    <row r="3380">
      <c r="A3380" s="2" t="s">
        <v>7351</v>
      </c>
      <c r="B3380" s="3"/>
      <c r="C3380" s="4">
        <v>35423.98055555556</v>
      </c>
      <c r="D3380" s="5">
        <v>3920080.0</v>
      </c>
    </row>
    <row r="3381">
      <c r="A3381" s="2" t="s">
        <v>7352</v>
      </c>
      <c r="B3381" s="3"/>
      <c r="C3381" s="4">
        <v>35423.98055555556</v>
      </c>
      <c r="D3381" s="5">
        <v>3920025.0</v>
      </c>
    </row>
    <row r="3382">
      <c r="A3382" s="2" t="s">
        <v>7353</v>
      </c>
      <c r="B3382" s="3"/>
      <c r="C3382" s="4">
        <v>35423.98055555556</v>
      </c>
      <c r="D3382" s="5">
        <v>3920115.0</v>
      </c>
    </row>
    <row r="3383">
      <c r="A3383" s="2" t="s">
        <v>7354</v>
      </c>
      <c r="B3383" s="3"/>
      <c r="C3383" s="4">
        <v>35423.98055555556</v>
      </c>
      <c r="D3383" s="5">
        <v>3920063.0</v>
      </c>
    </row>
    <row r="3384">
      <c r="A3384" s="2" t="s">
        <v>7355</v>
      </c>
      <c r="B3384" s="3"/>
      <c r="C3384" s="4">
        <v>35423.98055555556</v>
      </c>
      <c r="D3384" s="5">
        <v>4955738.0</v>
      </c>
    </row>
    <row r="3385">
      <c r="A3385" s="2" t="s">
        <v>7356</v>
      </c>
      <c r="B3385" s="3"/>
      <c r="C3385" s="4">
        <v>35423.98055555556</v>
      </c>
      <c r="D3385" s="5">
        <v>4955250.0</v>
      </c>
    </row>
    <row r="3386">
      <c r="A3386" s="2" t="s">
        <v>7357</v>
      </c>
      <c r="B3386" s="3"/>
      <c r="C3386" s="4">
        <v>35423.98055555556</v>
      </c>
      <c r="D3386" s="5">
        <v>4955189.0</v>
      </c>
    </row>
    <row r="3387">
      <c r="A3387" s="2" t="s">
        <v>7358</v>
      </c>
      <c r="B3387" s="3"/>
      <c r="C3387" s="4">
        <v>35423.98055555556</v>
      </c>
      <c r="D3387" s="5">
        <v>4891776.0</v>
      </c>
    </row>
    <row r="3388">
      <c r="A3388" s="2" t="s">
        <v>7359</v>
      </c>
      <c r="B3388" s="3"/>
      <c r="C3388" s="4">
        <v>35423.98055555556</v>
      </c>
      <c r="D3388" s="5">
        <v>4891717.0</v>
      </c>
    </row>
    <row r="3389">
      <c r="A3389" s="2" t="s">
        <v>7360</v>
      </c>
      <c r="B3389" s="3"/>
      <c r="C3389" s="4">
        <v>35423.98055555556</v>
      </c>
      <c r="D3389" s="5">
        <v>1.017318E7</v>
      </c>
    </row>
    <row r="3390">
      <c r="A3390" s="2" t="s">
        <v>7361</v>
      </c>
      <c r="B3390" s="3"/>
      <c r="C3390" s="4">
        <v>35423.98055555556</v>
      </c>
      <c r="D3390" s="5">
        <v>3169581.0</v>
      </c>
    </row>
    <row r="3391">
      <c r="A3391" s="2" t="s">
        <v>7362</v>
      </c>
      <c r="B3391" s="3"/>
      <c r="C3391" s="4">
        <v>35423.98055555556</v>
      </c>
      <c r="D3391" s="5">
        <v>3180180.0</v>
      </c>
    </row>
    <row r="3392">
      <c r="A3392" s="2" t="s">
        <v>7363</v>
      </c>
      <c r="B3392" s="3"/>
      <c r="C3392" s="4">
        <v>35423.98055555556</v>
      </c>
      <c r="D3392" s="5">
        <v>2582125.0</v>
      </c>
    </row>
    <row r="3393">
      <c r="A3393" s="2" t="s">
        <v>7364</v>
      </c>
      <c r="B3393" s="3"/>
      <c r="C3393" s="4">
        <v>35423.98055555556</v>
      </c>
      <c r="D3393" s="5">
        <v>2143064.0</v>
      </c>
    </row>
    <row r="3394">
      <c r="A3394" s="2" t="s">
        <v>7365</v>
      </c>
      <c r="B3394" s="3"/>
      <c r="C3394" s="4">
        <v>35423.98055555556</v>
      </c>
      <c r="D3394" s="5">
        <v>5052084.0</v>
      </c>
    </row>
    <row r="3395">
      <c r="A3395" s="2" t="s">
        <v>7366</v>
      </c>
      <c r="B3395" s="3"/>
      <c r="C3395" s="4">
        <v>35423.98055555556</v>
      </c>
      <c r="D3395" s="5">
        <v>2806937.0</v>
      </c>
    </row>
    <row r="3396">
      <c r="A3396" s="2" t="s">
        <v>7367</v>
      </c>
      <c r="B3396" s="3"/>
      <c r="C3396" s="4">
        <v>35423.98055555556</v>
      </c>
      <c r="D3396" s="5">
        <v>3048604.0</v>
      </c>
    </row>
    <row r="3397">
      <c r="A3397" s="2" t="s">
        <v>7368</v>
      </c>
      <c r="B3397" s="3"/>
      <c r="C3397" s="4">
        <v>35423.98055555556</v>
      </c>
      <c r="D3397" s="5">
        <v>3168339.0</v>
      </c>
    </row>
    <row r="3398">
      <c r="A3398" s="2" t="s">
        <v>7369</v>
      </c>
      <c r="B3398" s="3"/>
      <c r="C3398" s="4">
        <v>35423.98055555556</v>
      </c>
      <c r="D3398" s="5">
        <v>2883119.0</v>
      </c>
    </row>
    <row r="3399">
      <c r="A3399" s="2" t="s">
        <v>7370</v>
      </c>
      <c r="B3399" s="3"/>
      <c r="C3399" s="4">
        <v>35423.98055555556</v>
      </c>
      <c r="D3399" s="5">
        <v>4010415.0</v>
      </c>
    </row>
    <row r="3400">
      <c r="A3400" s="2" t="s">
        <v>7371</v>
      </c>
      <c r="B3400" s="3"/>
      <c r="C3400" s="4">
        <v>35423.98055555556</v>
      </c>
      <c r="D3400" s="5">
        <v>2126395.0</v>
      </c>
    </row>
    <row r="3401">
      <c r="A3401" s="2" t="s">
        <v>7372</v>
      </c>
      <c r="B3401" s="3"/>
      <c r="C3401" s="4">
        <v>35423.98055555556</v>
      </c>
      <c r="D3401" s="5">
        <v>2120506.0</v>
      </c>
    </row>
    <row r="3402">
      <c r="A3402" s="2" t="s">
        <v>7373</v>
      </c>
      <c r="B3402" s="3"/>
      <c r="C3402" s="4">
        <v>35423.98055555556</v>
      </c>
      <c r="D3402" s="5">
        <v>2730269.0</v>
      </c>
    </row>
    <row r="3403">
      <c r="A3403" s="2" t="s">
        <v>7374</v>
      </c>
      <c r="B3403" s="3"/>
      <c r="C3403" s="4">
        <v>35423.98055555556</v>
      </c>
      <c r="D3403" s="5">
        <v>4225513.0</v>
      </c>
    </row>
    <row r="3404">
      <c r="A3404" s="2" t="s">
        <v>7375</v>
      </c>
      <c r="B3404" s="3"/>
      <c r="C3404" s="4">
        <v>35423.98055555556</v>
      </c>
      <c r="D3404" s="5">
        <v>3983245.0</v>
      </c>
    </row>
    <row r="3405">
      <c r="A3405" s="2" t="s">
        <v>7376</v>
      </c>
      <c r="B3405" s="3"/>
      <c r="C3405" s="4">
        <v>35423.98055555556</v>
      </c>
      <c r="D3405" s="5">
        <v>8376186.0</v>
      </c>
    </row>
    <row r="3406">
      <c r="A3406" s="2" t="s">
        <v>7377</v>
      </c>
      <c r="B3406" s="3"/>
      <c r="C3406" s="4">
        <v>35423.98055555556</v>
      </c>
      <c r="D3406" s="5">
        <v>8376570.0</v>
      </c>
    </row>
    <row r="3407">
      <c r="A3407" s="2" t="s">
        <v>7378</v>
      </c>
      <c r="B3407" s="3"/>
      <c r="C3407" s="4">
        <v>35423.98055555556</v>
      </c>
      <c r="D3407" s="5">
        <v>5034690.0</v>
      </c>
    </row>
    <row r="3408">
      <c r="A3408" s="2" t="s">
        <v>7379</v>
      </c>
      <c r="B3408" s="3"/>
      <c r="C3408" s="4">
        <v>35423.98055555556</v>
      </c>
      <c r="D3408" s="5">
        <v>5068219.0</v>
      </c>
    </row>
    <row r="3409">
      <c r="A3409" s="2" t="s">
        <v>7380</v>
      </c>
      <c r="B3409" s="3"/>
      <c r="C3409" s="4">
        <v>35423.98055555556</v>
      </c>
      <c r="D3409" s="5">
        <v>2335489.0</v>
      </c>
    </row>
    <row r="3410">
      <c r="A3410" s="2" t="s">
        <v>7381</v>
      </c>
      <c r="B3410" s="3"/>
      <c r="C3410" s="4">
        <v>35423.98055555556</v>
      </c>
      <c r="D3410" s="5">
        <v>2193368.0</v>
      </c>
    </row>
    <row r="3411">
      <c r="A3411" s="2" t="s">
        <v>7382</v>
      </c>
      <c r="B3411" s="3"/>
      <c r="C3411" s="4">
        <v>35423.98055555556</v>
      </c>
      <c r="D3411" s="5">
        <v>3079428.0</v>
      </c>
    </row>
    <row r="3412">
      <c r="A3412" s="2" t="s">
        <v>7383</v>
      </c>
      <c r="B3412" s="3"/>
      <c r="C3412" s="4">
        <v>35423.98055555556</v>
      </c>
      <c r="D3412" s="5">
        <v>3096784.0</v>
      </c>
    </row>
    <row r="3413">
      <c r="A3413" s="2" t="s">
        <v>7384</v>
      </c>
      <c r="B3413" s="3"/>
      <c r="C3413" s="4">
        <v>35423.98055555556</v>
      </c>
      <c r="D3413" s="5">
        <v>6795948.0</v>
      </c>
    </row>
    <row r="3414">
      <c r="A3414" s="2" t="s">
        <v>7385</v>
      </c>
      <c r="B3414" s="3"/>
      <c r="C3414" s="4">
        <v>35423.98055555556</v>
      </c>
      <c r="D3414" s="5">
        <v>2037872.0</v>
      </c>
    </row>
    <row r="3415">
      <c r="A3415" s="2" t="s">
        <v>7386</v>
      </c>
      <c r="B3415" s="3"/>
      <c r="C3415" s="4">
        <v>35423.98055555556</v>
      </c>
      <c r="D3415" s="5">
        <v>1924215.0</v>
      </c>
    </row>
    <row r="3416">
      <c r="A3416" s="2" t="s">
        <v>7387</v>
      </c>
      <c r="B3416" s="3"/>
      <c r="C3416" s="4">
        <v>35423.98055555556</v>
      </c>
      <c r="D3416" s="5">
        <v>1852641.0</v>
      </c>
    </row>
    <row r="3417">
      <c r="A3417" s="2" t="s">
        <v>7388</v>
      </c>
      <c r="B3417" s="3"/>
      <c r="C3417" s="4">
        <v>35423.98055555556</v>
      </c>
      <c r="D3417" s="5">
        <v>1852832.0</v>
      </c>
    </row>
    <row r="3418">
      <c r="A3418" s="2" t="s">
        <v>7389</v>
      </c>
      <c r="B3418" s="3"/>
      <c r="C3418" s="4">
        <v>35423.98055555556</v>
      </c>
      <c r="D3418" s="5">
        <v>1853396.0</v>
      </c>
    </row>
    <row r="3419">
      <c r="A3419" s="2" t="s">
        <v>7390</v>
      </c>
      <c r="B3419" s="3"/>
      <c r="C3419" s="4">
        <v>35423.98055555556</v>
      </c>
      <c r="D3419" s="5">
        <v>2091362.0</v>
      </c>
    </row>
    <row r="3420">
      <c r="A3420" s="2" t="s">
        <v>7391</v>
      </c>
      <c r="B3420" s="3"/>
      <c r="C3420" s="4">
        <v>35423.98055555556</v>
      </c>
      <c r="D3420" s="5">
        <v>268213.0</v>
      </c>
    </row>
    <row r="3421">
      <c r="A3421" s="2" t="s">
        <v>7392</v>
      </c>
      <c r="B3421" s="3"/>
      <c r="C3421" s="4">
        <v>35423.98055555556</v>
      </c>
      <c r="D3421" s="5">
        <v>268214.0</v>
      </c>
    </row>
    <row r="3422">
      <c r="A3422" s="2" t="s">
        <v>7393</v>
      </c>
      <c r="B3422" s="3"/>
      <c r="C3422" s="4">
        <v>35423.98055555556</v>
      </c>
      <c r="D3422" s="5">
        <v>2115803.0</v>
      </c>
    </row>
    <row r="3423">
      <c r="A3423" s="2" t="s">
        <v>7394</v>
      </c>
      <c r="B3423" s="3"/>
      <c r="C3423" s="4">
        <v>35423.98055555556</v>
      </c>
      <c r="D3423" s="5">
        <v>2115033.0</v>
      </c>
    </row>
    <row r="3424">
      <c r="A3424" s="2" t="s">
        <v>7395</v>
      </c>
      <c r="B3424" s="3"/>
      <c r="C3424" s="4">
        <v>35423.98055555556</v>
      </c>
      <c r="D3424" s="5">
        <v>2957620.0</v>
      </c>
    </row>
    <row r="3425">
      <c r="A3425" s="2" t="s">
        <v>7396</v>
      </c>
      <c r="B3425" s="3"/>
      <c r="C3425" s="4">
        <v>35423.98055555556</v>
      </c>
      <c r="D3425" s="5">
        <v>3480591.0</v>
      </c>
    </row>
    <row r="3426">
      <c r="A3426" s="2" t="s">
        <v>7397</v>
      </c>
      <c r="B3426" s="3"/>
      <c r="C3426" s="4">
        <v>35423.98055555556</v>
      </c>
      <c r="D3426" s="5">
        <v>3479159.0</v>
      </c>
    </row>
    <row r="3427">
      <c r="A3427" s="2" t="s">
        <v>7398</v>
      </c>
      <c r="B3427" s="3"/>
      <c r="C3427" s="4">
        <v>35423.98055555556</v>
      </c>
      <c r="D3427" s="5">
        <v>3483662.0</v>
      </c>
    </row>
    <row r="3428">
      <c r="A3428" s="2" t="s">
        <v>7399</v>
      </c>
      <c r="B3428" s="3"/>
      <c r="C3428" s="4">
        <v>35423.98055555556</v>
      </c>
      <c r="D3428" s="5">
        <v>5466764.0</v>
      </c>
    </row>
    <row r="3429">
      <c r="A3429" s="2" t="s">
        <v>7400</v>
      </c>
      <c r="B3429" s="3"/>
      <c r="C3429" s="4">
        <v>35423.98055555556</v>
      </c>
      <c r="D3429" s="5">
        <v>2955007.0</v>
      </c>
    </row>
    <row r="3430">
      <c r="A3430" s="2" t="s">
        <v>7401</v>
      </c>
      <c r="B3430" s="3"/>
      <c r="C3430" s="4">
        <v>35423.98055555556</v>
      </c>
      <c r="D3430" s="5">
        <v>1515408.0</v>
      </c>
    </row>
    <row r="3431">
      <c r="A3431" s="2" t="s">
        <v>7402</v>
      </c>
      <c r="B3431" s="3"/>
      <c r="C3431" s="4">
        <v>35423.98055555556</v>
      </c>
      <c r="D3431" s="5">
        <v>1607412.0</v>
      </c>
    </row>
    <row r="3432">
      <c r="A3432" s="2" t="s">
        <v>7403</v>
      </c>
      <c r="B3432" s="3"/>
      <c r="C3432" s="4">
        <v>35423.98055555556</v>
      </c>
      <c r="D3432" s="5">
        <v>1786674.0</v>
      </c>
    </row>
    <row r="3433">
      <c r="A3433" s="2" t="s">
        <v>7404</v>
      </c>
      <c r="B3433" s="3"/>
      <c r="C3433" s="4">
        <v>35423.98055555556</v>
      </c>
      <c r="D3433" s="5">
        <v>2297176.0</v>
      </c>
    </row>
    <row r="3434">
      <c r="A3434" s="2" t="s">
        <v>7405</v>
      </c>
      <c r="B3434" s="3"/>
      <c r="C3434" s="4">
        <v>35423.98055555556</v>
      </c>
      <c r="D3434" s="5">
        <v>2188424.0</v>
      </c>
    </row>
    <row r="3435">
      <c r="A3435" s="2" t="s">
        <v>7406</v>
      </c>
      <c r="B3435" s="3"/>
      <c r="C3435" s="4">
        <v>35423.98055555556</v>
      </c>
      <c r="D3435" s="5">
        <v>2188403.0</v>
      </c>
    </row>
    <row r="3436">
      <c r="A3436" s="2" t="s">
        <v>7407</v>
      </c>
      <c r="B3436" s="3"/>
      <c r="C3436" s="4">
        <v>35423.98055555556</v>
      </c>
      <c r="D3436" s="5">
        <v>1711542.0</v>
      </c>
    </row>
    <row r="3437">
      <c r="A3437" s="2" t="s">
        <v>7408</v>
      </c>
      <c r="B3437" s="3"/>
      <c r="C3437" s="4">
        <v>35423.98055555556</v>
      </c>
      <c r="D3437" s="5">
        <v>1711617.0</v>
      </c>
    </row>
    <row r="3438">
      <c r="A3438" s="2" t="s">
        <v>7409</v>
      </c>
      <c r="B3438" s="3"/>
      <c r="C3438" s="4">
        <v>35423.98055555556</v>
      </c>
      <c r="D3438" s="5">
        <v>2263733.0</v>
      </c>
    </row>
    <row r="3439">
      <c r="A3439" s="2" t="s">
        <v>7410</v>
      </c>
      <c r="B3439" s="3"/>
      <c r="C3439" s="4">
        <v>35423.98055555556</v>
      </c>
      <c r="D3439" s="5">
        <v>2265896.0</v>
      </c>
    </row>
    <row r="3440">
      <c r="A3440" s="2" t="s">
        <v>7411</v>
      </c>
      <c r="B3440" s="3"/>
      <c r="C3440" s="4">
        <v>35423.98055555556</v>
      </c>
      <c r="D3440" s="5">
        <v>1542899.0</v>
      </c>
    </row>
    <row r="3441">
      <c r="A3441" s="2" t="s">
        <v>7412</v>
      </c>
      <c r="B3441" s="3"/>
      <c r="C3441" s="4">
        <v>35423.98055555556</v>
      </c>
      <c r="D3441" s="5">
        <v>1542490.0</v>
      </c>
    </row>
    <row r="3442">
      <c r="A3442" s="2" t="s">
        <v>7413</v>
      </c>
      <c r="B3442" s="3"/>
      <c r="C3442" s="4">
        <v>35423.98055555556</v>
      </c>
      <c r="D3442" s="5">
        <v>986704.0</v>
      </c>
    </row>
    <row r="3443">
      <c r="A3443" s="2" t="s">
        <v>7414</v>
      </c>
      <c r="B3443" s="3"/>
      <c r="C3443" s="4">
        <v>35423.98055555556</v>
      </c>
      <c r="D3443" s="5">
        <v>986647.0</v>
      </c>
    </row>
    <row r="3444">
      <c r="A3444" s="2" t="s">
        <v>7415</v>
      </c>
      <c r="B3444" s="3"/>
      <c r="C3444" s="4">
        <v>35423.98055555556</v>
      </c>
      <c r="D3444" s="5">
        <v>6737825.0</v>
      </c>
    </row>
    <row r="3445">
      <c r="A3445" s="2" t="s">
        <v>7416</v>
      </c>
      <c r="B3445" s="3"/>
      <c r="C3445" s="4">
        <v>35423.98055555556</v>
      </c>
      <c r="D3445" s="5">
        <v>3799188.0</v>
      </c>
    </row>
    <row r="3446">
      <c r="A3446" s="2" t="s">
        <v>7417</v>
      </c>
      <c r="B3446" s="3"/>
      <c r="C3446" s="4">
        <v>35423.98055555556</v>
      </c>
      <c r="D3446" s="5">
        <v>2833951.0</v>
      </c>
    </row>
    <row r="3447">
      <c r="A3447" s="2" t="s">
        <v>7418</v>
      </c>
      <c r="B3447" s="3"/>
      <c r="C3447" s="4">
        <v>35423.98055555556</v>
      </c>
      <c r="D3447" s="5">
        <v>2833716.0</v>
      </c>
    </row>
    <row r="3448">
      <c r="A3448" s="2" t="s">
        <v>7419</v>
      </c>
      <c r="B3448" s="3"/>
      <c r="C3448" s="4">
        <v>35423.98055555556</v>
      </c>
      <c r="D3448" s="5">
        <v>4186808.0</v>
      </c>
    </row>
    <row r="3449">
      <c r="A3449" s="2" t="s">
        <v>7420</v>
      </c>
      <c r="B3449" s="3"/>
      <c r="C3449" s="4">
        <v>35423.98055555556</v>
      </c>
      <c r="D3449" s="5">
        <v>45728.0</v>
      </c>
    </row>
    <row r="3450">
      <c r="A3450" s="2" t="s">
        <v>7421</v>
      </c>
      <c r="B3450" s="3"/>
      <c r="C3450" s="4">
        <v>35423.98055555556</v>
      </c>
      <c r="D3450" s="5">
        <v>4186648.0</v>
      </c>
    </row>
    <row r="3451">
      <c r="A3451" s="2" t="s">
        <v>7422</v>
      </c>
      <c r="B3451" s="3"/>
      <c r="C3451" s="4">
        <v>35423.98055555556</v>
      </c>
      <c r="D3451" s="5">
        <v>1179051.0</v>
      </c>
    </row>
    <row r="3452">
      <c r="A3452" s="2" t="s">
        <v>7423</v>
      </c>
      <c r="B3452" s="3"/>
      <c r="C3452" s="4">
        <v>35423.98055555556</v>
      </c>
      <c r="D3452" s="5">
        <v>6735432.0</v>
      </c>
    </row>
    <row r="3453">
      <c r="A3453" s="2" t="s">
        <v>7424</v>
      </c>
      <c r="B3453" s="3"/>
      <c r="C3453" s="4">
        <v>35423.98055555556</v>
      </c>
      <c r="D3453" s="5">
        <v>46668.0</v>
      </c>
    </row>
    <row r="3454">
      <c r="A3454" s="2" t="s">
        <v>7425</v>
      </c>
      <c r="B3454" s="3"/>
      <c r="C3454" s="4">
        <v>35423.98055555556</v>
      </c>
      <c r="D3454" s="5">
        <v>49703.0</v>
      </c>
    </row>
    <row r="3455">
      <c r="A3455" s="2" t="s">
        <v>7426</v>
      </c>
      <c r="B3455" s="3"/>
      <c r="C3455" s="4">
        <v>35423.98055555556</v>
      </c>
      <c r="D3455" s="5">
        <v>2012873.0</v>
      </c>
    </row>
    <row r="3456">
      <c r="A3456" s="2" t="s">
        <v>7427</v>
      </c>
      <c r="B3456" s="3"/>
      <c r="C3456" s="4">
        <v>35423.98055555556</v>
      </c>
      <c r="D3456" s="5">
        <v>2613216.0</v>
      </c>
    </row>
    <row r="3457">
      <c r="A3457" s="2" t="s">
        <v>7428</v>
      </c>
      <c r="B3457" s="3"/>
      <c r="C3457" s="4">
        <v>35423.98055555556</v>
      </c>
      <c r="D3457" s="5">
        <v>1.7890212E7</v>
      </c>
    </row>
    <row r="3458">
      <c r="A3458" s="2" t="s">
        <v>7429</v>
      </c>
      <c r="B3458" s="3"/>
      <c r="C3458" s="4">
        <v>35423.98055555556</v>
      </c>
      <c r="D3458" s="5">
        <v>1.7493745E7</v>
      </c>
    </row>
    <row r="3459">
      <c r="A3459" s="2" t="s">
        <v>7430</v>
      </c>
      <c r="B3459" s="3"/>
      <c r="C3459" s="4">
        <v>35423.98055555556</v>
      </c>
      <c r="D3459" s="5">
        <v>1.7783841E7</v>
      </c>
    </row>
    <row r="3460">
      <c r="A3460" s="2" t="s">
        <v>7431</v>
      </c>
      <c r="B3460" s="3"/>
      <c r="C3460" s="4">
        <v>35423.98055555556</v>
      </c>
      <c r="D3460" s="5">
        <v>5156780.0</v>
      </c>
    </row>
    <row r="3461">
      <c r="A3461" s="2" t="s">
        <v>7432</v>
      </c>
      <c r="B3461" s="3"/>
      <c r="C3461" s="4">
        <v>35423.98055555556</v>
      </c>
      <c r="D3461" s="5">
        <v>1026860.0</v>
      </c>
    </row>
    <row r="3462">
      <c r="A3462" s="2" t="s">
        <v>7433</v>
      </c>
      <c r="B3462" s="3"/>
      <c r="C3462" s="4">
        <v>35423.98055555556</v>
      </c>
      <c r="D3462" s="5">
        <v>644967.0</v>
      </c>
    </row>
    <row r="3463">
      <c r="A3463" s="2" t="s">
        <v>7434</v>
      </c>
      <c r="B3463" s="3"/>
      <c r="C3463" s="4">
        <v>35423.98055555556</v>
      </c>
      <c r="D3463" s="5">
        <v>3921093.0</v>
      </c>
    </row>
    <row r="3464">
      <c r="A3464" s="2" t="s">
        <v>7435</v>
      </c>
      <c r="B3464" s="3"/>
      <c r="C3464" s="4">
        <v>35423.98055555556</v>
      </c>
      <c r="D3464" s="5">
        <v>3950828.0</v>
      </c>
    </row>
    <row r="3465">
      <c r="A3465" s="2" t="s">
        <v>7436</v>
      </c>
      <c r="B3465" s="3"/>
      <c r="C3465" s="4">
        <v>35423.98055555556</v>
      </c>
      <c r="D3465" s="5">
        <v>3877870.0</v>
      </c>
    </row>
    <row r="3466">
      <c r="A3466" s="2" t="s">
        <v>7437</v>
      </c>
      <c r="B3466" s="3"/>
      <c r="C3466" s="4">
        <v>35423.98055555556</v>
      </c>
      <c r="D3466" s="5">
        <v>9393166.0</v>
      </c>
    </row>
    <row r="3467">
      <c r="A3467" s="2" t="s">
        <v>7438</v>
      </c>
      <c r="B3467" s="3"/>
      <c r="C3467" s="4">
        <v>35423.98055555556</v>
      </c>
      <c r="D3467" s="5">
        <v>9395219.0</v>
      </c>
    </row>
    <row r="3468">
      <c r="A3468" s="2" t="s">
        <v>7439</v>
      </c>
      <c r="B3468" s="3"/>
      <c r="C3468" s="4">
        <v>35423.98055555556</v>
      </c>
      <c r="D3468" s="5">
        <v>4080484.0</v>
      </c>
    </row>
    <row r="3469">
      <c r="A3469" s="2" t="s">
        <v>7440</v>
      </c>
      <c r="B3469" s="3"/>
      <c r="C3469" s="4">
        <v>35423.98055555556</v>
      </c>
      <c r="D3469" s="5">
        <v>4031419.0</v>
      </c>
    </row>
    <row r="3470">
      <c r="A3470" s="2" t="s">
        <v>7441</v>
      </c>
      <c r="B3470" s="3"/>
      <c r="C3470" s="4">
        <v>35423.98055555556</v>
      </c>
      <c r="D3470" s="5">
        <v>5519029.0</v>
      </c>
    </row>
    <row r="3471">
      <c r="A3471" s="2" t="s">
        <v>7442</v>
      </c>
      <c r="B3471" s="3"/>
      <c r="C3471" s="4">
        <v>35423.98055555556</v>
      </c>
      <c r="D3471" s="5">
        <v>6517172.0</v>
      </c>
    </row>
    <row r="3472">
      <c r="A3472" s="2" t="s">
        <v>7443</v>
      </c>
      <c r="B3472" s="3"/>
      <c r="C3472" s="4">
        <v>35423.98055555556</v>
      </c>
      <c r="D3472" s="5">
        <v>6505578.0</v>
      </c>
    </row>
    <row r="3473">
      <c r="A3473" s="2" t="s">
        <v>7444</v>
      </c>
      <c r="B3473" s="3"/>
      <c r="C3473" s="4">
        <v>35423.98055555556</v>
      </c>
      <c r="D3473" s="5">
        <v>1.0302863E7</v>
      </c>
    </row>
    <row r="3474">
      <c r="A3474" s="2" t="s">
        <v>7445</v>
      </c>
      <c r="B3474" s="3"/>
      <c r="C3474" s="4">
        <v>35423.98055555556</v>
      </c>
      <c r="D3474" s="5">
        <v>1.025682E7</v>
      </c>
    </row>
    <row r="3475">
      <c r="A3475" s="2" t="s">
        <v>7446</v>
      </c>
      <c r="B3475" s="3"/>
      <c r="C3475" s="4">
        <v>35423.98055555556</v>
      </c>
      <c r="D3475" s="5">
        <v>3308909.0</v>
      </c>
    </row>
    <row r="3476">
      <c r="A3476" s="2" t="s">
        <v>7447</v>
      </c>
      <c r="B3476" s="3"/>
      <c r="C3476" s="4">
        <v>35423.98055555556</v>
      </c>
      <c r="D3476" s="5">
        <v>5278355.0</v>
      </c>
    </row>
    <row r="3477">
      <c r="A3477" s="2" t="s">
        <v>7448</v>
      </c>
      <c r="B3477" s="3"/>
      <c r="C3477" s="4">
        <v>35423.98055555556</v>
      </c>
      <c r="D3477" s="5">
        <v>1.041307E7</v>
      </c>
    </row>
    <row r="3478">
      <c r="A3478" s="2" t="s">
        <v>7449</v>
      </c>
      <c r="B3478" s="3"/>
      <c r="C3478" s="4">
        <v>35423.98055555556</v>
      </c>
      <c r="D3478" s="5">
        <v>9918211.0</v>
      </c>
    </row>
    <row r="3479">
      <c r="A3479" s="2" t="s">
        <v>7450</v>
      </c>
      <c r="B3479" s="3"/>
      <c r="C3479" s="4">
        <v>35423.98055555556</v>
      </c>
      <c r="D3479" s="5">
        <v>2.0449052E7</v>
      </c>
    </row>
    <row r="3480">
      <c r="A3480" s="2" t="s">
        <v>7451</v>
      </c>
      <c r="B3480" s="3"/>
      <c r="C3480" s="4">
        <v>35423.98055555556</v>
      </c>
      <c r="D3480" s="5">
        <v>2.0449092E7</v>
      </c>
    </row>
    <row r="3481">
      <c r="A3481" s="2" t="s">
        <v>7452</v>
      </c>
      <c r="B3481" s="3"/>
      <c r="C3481" s="4">
        <v>35423.98055555556</v>
      </c>
      <c r="D3481" s="5">
        <v>8316925.0</v>
      </c>
    </row>
    <row r="3482">
      <c r="A3482" s="2" t="s">
        <v>7453</v>
      </c>
      <c r="B3482" s="3"/>
      <c r="C3482" s="4">
        <v>35423.98055555556</v>
      </c>
      <c r="D3482" s="5">
        <v>8316919.0</v>
      </c>
    </row>
    <row r="3483">
      <c r="A3483" s="2" t="s">
        <v>7454</v>
      </c>
      <c r="B3483" s="3"/>
      <c r="C3483" s="4">
        <v>35423.98055555556</v>
      </c>
      <c r="D3483" s="5">
        <v>6673025.0</v>
      </c>
    </row>
    <row r="3484">
      <c r="A3484" s="2" t="s">
        <v>7455</v>
      </c>
      <c r="B3484" s="3"/>
      <c r="C3484" s="4">
        <v>35423.98055555556</v>
      </c>
      <c r="D3484" s="5">
        <v>6672840.0</v>
      </c>
    </row>
    <row r="3485">
      <c r="A3485" s="2" t="s">
        <v>7456</v>
      </c>
      <c r="B3485" s="3"/>
      <c r="C3485" s="4">
        <v>35423.98055555556</v>
      </c>
      <c r="D3485" s="5">
        <v>2.1275757E7</v>
      </c>
    </row>
    <row r="3486">
      <c r="A3486" s="2" t="s">
        <v>7457</v>
      </c>
      <c r="B3486" s="3"/>
      <c r="C3486" s="4">
        <v>35423.98055555556</v>
      </c>
      <c r="D3486" s="5">
        <v>2.1165661E7</v>
      </c>
    </row>
    <row r="3487">
      <c r="A3487" s="2" t="s">
        <v>7458</v>
      </c>
      <c r="B3487" s="3"/>
      <c r="C3487" s="4">
        <v>35423.98055555556</v>
      </c>
      <c r="D3487" s="5">
        <v>1.9718926E7</v>
      </c>
    </row>
    <row r="3488">
      <c r="A3488" s="2" t="s">
        <v>7459</v>
      </c>
      <c r="B3488" s="3"/>
      <c r="C3488" s="4">
        <v>35423.98055555556</v>
      </c>
      <c r="D3488" s="5">
        <v>6070216.0</v>
      </c>
    </row>
    <row r="3489">
      <c r="A3489" s="2" t="s">
        <v>7460</v>
      </c>
      <c r="B3489" s="3"/>
      <c r="C3489" s="4">
        <v>35423.98055555556</v>
      </c>
      <c r="D3489" s="5">
        <v>6154341.0</v>
      </c>
    </row>
    <row r="3490">
      <c r="A3490" s="2" t="s">
        <v>7461</v>
      </c>
      <c r="B3490" s="3"/>
      <c r="C3490" s="4">
        <v>35423.98055555556</v>
      </c>
      <c r="D3490" s="5">
        <v>9901765.0</v>
      </c>
    </row>
    <row r="3491">
      <c r="A3491" s="2" t="s">
        <v>7462</v>
      </c>
      <c r="B3491" s="3"/>
      <c r="C3491" s="4">
        <v>35423.98055555556</v>
      </c>
      <c r="D3491" s="5">
        <v>1.030116E7</v>
      </c>
    </row>
    <row r="3492">
      <c r="A3492" s="2" t="s">
        <v>7463</v>
      </c>
      <c r="B3492" s="3"/>
      <c r="C3492" s="4">
        <v>35423.98055555556</v>
      </c>
      <c r="D3492" s="5">
        <v>8316896.0</v>
      </c>
    </row>
    <row r="3493">
      <c r="A3493" s="2" t="s">
        <v>7464</v>
      </c>
      <c r="B3493" s="3"/>
      <c r="C3493" s="4">
        <v>35423.98055555556</v>
      </c>
      <c r="D3493" s="5">
        <v>2.0448953E7</v>
      </c>
    </row>
    <row r="3494">
      <c r="A3494" s="2" t="s">
        <v>7465</v>
      </c>
      <c r="B3494" s="3"/>
      <c r="C3494" s="4">
        <v>35423.98055555556</v>
      </c>
      <c r="D3494" s="5">
        <v>2.2771131E7</v>
      </c>
    </row>
    <row r="3495">
      <c r="A3495" s="2" t="s">
        <v>7466</v>
      </c>
      <c r="B3495" s="3"/>
      <c r="C3495" s="4">
        <v>35423.98055555556</v>
      </c>
      <c r="D3495" s="5">
        <v>6672952.0</v>
      </c>
    </row>
    <row r="3496">
      <c r="A3496" s="2" t="s">
        <v>7467</v>
      </c>
      <c r="B3496" s="3"/>
      <c r="C3496" s="4">
        <v>35423.98055555556</v>
      </c>
      <c r="D3496" s="5">
        <v>6672959.0</v>
      </c>
    </row>
    <row r="3497">
      <c r="A3497" s="2" t="s">
        <v>7468</v>
      </c>
      <c r="B3497" s="3"/>
      <c r="C3497" s="4">
        <v>35423.98055555556</v>
      </c>
      <c r="D3497" s="5">
        <v>9286548.0</v>
      </c>
    </row>
    <row r="3498">
      <c r="A3498" s="2" t="s">
        <v>7469</v>
      </c>
      <c r="B3498" s="3"/>
      <c r="C3498" s="4">
        <v>35423.98055555556</v>
      </c>
      <c r="D3498" s="5">
        <v>2.2911959E7</v>
      </c>
    </row>
    <row r="3499">
      <c r="A3499" s="2" t="s">
        <v>7470</v>
      </c>
      <c r="B3499" s="3"/>
      <c r="C3499" s="4">
        <v>35423.98055555556</v>
      </c>
      <c r="D3499" s="5">
        <v>2.2911957E7</v>
      </c>
    </row>
    <row r="3500">
      <c r="A3500" s="2" t="s">
        <v>7471</v>
      </c>
      <c r="B3500" s="3"/>
      <c r="C3500" s="4">
        <v>35423.98055555556</v>
      </c>
      <c r="D3500" s="5">
        <v>4042669.0</v>
      </c>
    </row>
    <row r="3501">
      <c r="A3501" s="2" t="s">
        <v>7472</v>
      </c>
      <c r="B3501" s="3"/>
      <c r="C3501" s="4">
        <v>35423.98055555556</v>
      </c>
      <c r="D3501" s="5">
        <v>4217876.0</v>
      </c>
    </row>
    <row r="3502">
      <c r="A3502" s="2" t="s">
        <v>7473</v>
      </c>
      <c r="B3502" s="3"/>
      <c r="C3502" s="4">
        <v>35423.98055555556</v>
      </c>
      <c r="D3502" s="5">
        <v>3931271.0</v>
      </c>
    </row>
    <row r="3503">
      <c r="A3503" s="2" t="s">
        <v>7474</v>
      </c>
      <c r="B3503" s="3"/>
      <c r="C3503" s="4">
        <v>35423.98055555556</v>
      </c>
      <c r="D3503" s="5">
        <v>3872994.0</v>
      </c>
    </row>
    <row r="3504">
      <c r="A3504" s="2" t="s">
        <v>7475</v>
      </c>
      <c r="B3504" s="3"/>
      <c r="C3504" s="4">
        <v>35423.98055555556</v>
      </c>
      <c r="D3504" s="5">
        <v>2614230.0</v>
      </c>
    </row>
    <row r="3505">
      <c r="A3505" s="2" t="s">
        <v>7476</v>
      </c>
      <c r="B3505" s="3"/>
      <c r="C3505" s="4">
        <v>35423.98055555556</v>
      </c>
      <c r="D3505" s="5">
        <v>1694334.0</v>
      </c>
    </row>
    <row r="3506">
      <c r="A3506" s="2" t="s">
        <v>7477</v>
      </c>
      <c r="B3506" s="3"/>
      <c r="C3506" s="4">
        <v>35423.98055555556</v>
      </c>
      <c r="D3506" s="5">
        <v>2777434.0</v>
      </c>
    </row>
    <row r="3507">
      <c r="A3507" s="2" t="s">
        <v>7478</v>
      </c>
      <c r="B3507" s="3"/>
      <c r="C3507" s="4">
        <v>35423.98055555556</v>
      </c>
      <c r="D3507" s="5">
        <v>4283562.0</v>
      </c>
    </row>
    <row r="3508">
      <c r="A3508" s="2" t="s">
        <v>7479</v>
      </c>
      <c r="B3508" s="3"/>
      <c r="C3508" s="4">
        <v>35423.98055555556</v>
      </c>
      <c r="D3508" s="5">
        <v>2286302.0</v>
      </c>
    </row>
    <row r="3509">
      <c r="A3509" s="2" t="s">
        <v>7480</v>
      </c>
      <c r="B3509" s="3"/>
      <c r="C3509" s="4">
        <v>35423.98055555556</v>
      </c>
      <c r="D3509" s="5">
        <v>2264807.0</v>
      </c>
    </row>
    <row r="3510">
      <c r="A3510" s="2" t="s">
        <v>7481</v>
      </c>
      <c r="B3510" s="3"/>
      <c r="C3510" s="4">
        <v>35423.98055555556</v>
      </c>
      <c r="D3510" s="5">
        <v>3893600.0</v>
      </c>
    </row>
    <row r="3511">
      <c r="A3511" s="2" t="s">
        <v>7482</v>
      </c>
      <c r="B3511" s="3"/>
      <c r="C3511" s="4">
        <v>35423.98055555556</v>
      </c>
      <c r="D3511" s="5">
        <v>7556237.0</v>
      </c>
    </row>
    <row r="3512">
      <c r="A3512" s="2" t="s">
        <v>7483</v>
      </c>
      <c r="B3512" s="3"/>
      <c r="C3512" s="4">
        <v>35423.98055555556</v>
      </c>
      <c r="D3512" s="5">
        <v>7556588.0</v>
      </c>
    </row>
    <row r="3513">
      <c r="A3513" s="2" t="s">
        <v>7484</v>
      </c>
      <c r="B3513" s="3"/>
      <c r="C3513" s="4">
        <v>35423.98055555556</v>
      </c>
      <c r="D3513" s="5">
        <v>3485418.0</v>
      </c>
    </row>
    <row r="3514">
      <c r="A3514" s="2" t="s">
        <v>7485</v>
      </c>
      <c r="B3514" s="3"/>
      <c r="C3514" s="4">
        <v>35423.98055555556</v>
      </c>
      <c r="D3514" s="5">
        <v>2304530.0</v>
      </c>
    </row>
    <row r="3515">
      <c r="A3515" s="2" t="s">
        <v>7486</v>
      </c>
      <c r="B3515" s="3"/>
      <c r="C3515" s="4">
        <v>35423.98055555556</v>
      </c>
      <c r="D3515" s="5">
        <v>2222007.0</v>
      </c>
    </row>
    <row r="3516">
      <c r="A3516" s="2" t="s">
        <v>7487</v>
      </c>
      <c r="B3516" s="3"/>
      <c r="C3516" s="4">
        <v>35423.98055555556</v>
      </c>
      <c r="D3516" s="5">
        <v>2604101.0</v>
      </c>
    </row>
    <row r="3517">
      <c r="A3517" s="2" t="s">
        <v>7488</v>
      </c>
      <c r="B3517" s="3"/>
      <c r="C3517" s="4">
        <v>35423.98055555556</v>
      </c>
      <c r="D3517" s="5">
        <v>9724478.0</v>
      </c>
    </row>
    <row r="3518">
      <c r="A3518" s="2" t="s">
        <v>7489</v>
      </c>
      <c r="B3518" s="3"/>
      <c r="C3518" s="4">
        <v>35423.98055555556</v>
      </c>
      <c r="D3518" s="5">
        <v>1.1999262E7</v>
      </c>
    </row>
    <row r="3519">
      <c r="A3519" s="2" t="s">
        <v>7490</v>
      </c>
      <c r="B3519" s="3"/>
      <c r="C3519" s="4">
        <v>35423.98055555556</v>
      </c>
      <c r="D3519" s="5">
        <v>2667054.0</v>
      </c>
    </row>
    <row r="3520">
      <c r="A3520" s="2" t="s">
        <v>7491</v>
      </c>
      <c r="B3520" s="3"/>
      <c r="C3520" s="4">
        <v>35423.98055555556</v>
      </c>
      <c r="D3520" s="5">
        <v>2254885.0</v>
      </c>
    </row>
    <row r="3521">
      <c r="A3521" s="2" t="s">
        <v>7492</v>
      </c>
      <c r="B3521" s="3"/>
      <c r="C3521" s="4">
        <v>35423.98055555556</v>
      </c>
      <c r="D3521" s="5">
        <v>2204784.0</v>
      </c>
    </row>
    <row r="3522">
      <c r="A3522" s="2" t="s">
        <v>7493</v>
      </c>
      <c r="B3522" s="3"/>
      <c r="C3522" s="4">
        <v>35423.98055555556</v>
      </c>
      <c r="D3522" s="5">
        <v>2532619.0</v>
      </c>
    </row>
    <row r="3523">
      <c r="A3523" s="2" t="s">
        <v>7494</v>
      </c>
      <c r="B3523" s="3"/>
      <c r="C3523" s="4">
        <v>35423.98055555556</v>
      </c>
      <c r="D3523" s="5">
        <v>1804562.0</v>
      </c>
    </row>
    <row r="3524">
      <c r="A3524" s="2" t="s">
        <v>7495</v>
      </c>
      <c r="B3524" s="3"/>
      <c r="C3524" s="4">
        <v>35423.98055555556</v>
      </c>
      <c r="D3524" s="5">
        <v>4448256.0</v>
      </c>
    </row>
    <row r="3525">
      <c r="A3525" s="2" t="s">
        <v>7496</v>
      </c>
      <c r="B3525" s="3"/>
      <c r="C3525" s="4">
        <v>35423.98055555556</v>
      </c>
      <c r="D3525" s="5">
        <v>1956216.0</v>
      </c>
    </row>
    <row r="3526">
      <c r="A3526" s="2" t="s">
        <v>7497</v>
      </c>
      <c r="B3526" s="3"/>
      <c r="C3526" s="4">
        <v>35423.98055555556</v>
      </c>
      <c r="D3526" s="5">
        <v>1251115.0</v>
      </c>
    </row>
    <row r="3527">
      <c r="A3527" s="2" t="s">
        <v>7498</v>
      </c>
      <c r="B3527" s="3"/>
      <c r="C3527" s="4">
        <v>35423.98055555556</v>
      </c>
      <c r="D3527" s="5">
        <v>4760269.0</v>
      </c>
    </row>
    <row r="3528">
      <c r="A3528" s="2" t="s">
        <v>7499</v>
      </c>
      <c r="B3528" s="3"/>
      <c r="C3528" s="4">
        <v>35423.98055555556</v>
      </c>
      <c r="D3528" s="5">
        <v>4050915.0</v>
      </c>
    </row>
    <row r="3529">
      <c r="A3529" s="2" t="s">
        <v>7500</v>
      </c>
      <c r="B3529" s="3"/>
      <c r="C3529" s="4">
        <v>35423.98055555556</v>
      </c>
      <c r="D3529" s="5">
        <v>4050555.0</v>
      </c>
    </row>
    <row r="3530">
      <c r="A3530" s="2" t="s">
        <v>7501</v>
      </c>
      <c r="B3530" s="3"/>
      <c r="C3530" s="4">
        <v>35423.98055555556</v>
      </c>
      <c r="D3530" s="5">
        <v>4690255.0</v>
      </c>
    </row>
    <row r="3531">
      <c r="A3531" s="2" t="s">
        <v>7502</v>
      </c>
      <c r="B3531" s="3"/>
      <c r="C3531" s="4">
        <v>35423.98055555556</v>
      </c>
      <c r="D3531" s="5">
        <v>4806998.0</v>
      </c>
    </row>
    <row r="3532">
      <c r="A3532" s="2" t="s">
        <v>7503</v>
      </c>
      <c r="B3532" s="3"/>
      <c r="C3532" s="4">
        <v>35423.98055555556</v>
      </c>
      <c r="D3532" s="5">
        <v>7638859.0</v>
      </c>
    </row>
    <row r="3533">
      <c r="A3533" s="2" t="s">
        <v>7504</v>
      </c>
      <c r="B3533" s="3"/>
      <c r="C3533" s="4">
        <v>35423.98055555556</v>
      </c>
      <c r="D3533" s="5">
        <v>7638673.0</v>
      </c>
    </row>
    <row r="3534">
      <c r="A3534" s="2" t="s">
        <v>7505</v>
      </c>
      <c r="B3534" s="3"/>
      <c r="C3534" s="4">
        <v>35423.98055555556</v>
      </c>
      <c r="D3534" s="5">
        <v>5248353.0</v>
      </c>
    </row>
    <row r="3535">
      <c r="A3535" s="2" t="s">
        <v>7506</v>
      </c>
      <c r="B3535" s="3"/>
      <c r="C3535" s="4">
        <v>35423.98055555556</v>
      </c>
      <c r="D3535" s="5">
        <v>4327352.0</v>
      </c>
    </row>
    <row r="3536">
      <c r="A3536" s="2" t="s">
        <v>7507</v>
      </c>
      <c r="B3536" s="3"/>
      <c r="C3536" s="4">
        <v>35423.98055555556</v>
      </c>
      <c r="D3536" s="5">
        <v>1131786.0</v>
      </c>
    </row>
    <row r="3537">
      <c r="A3537" s="2" t="s">
        <v>7508</v>
      </c>
      <c r="B3537" s="3"/>
      <c r="C3537" s="4">
        <v>35423.98055555556</v>
      </c>
      <c r="D3537" s="5">
        <v>1125973.0</v>
      </c>
    </row>
    <row r="3538">
      <c r="A3538" s="2" t="s">
        <v>7509</v>
      </c>
      <c r="B3538" s="3"/>
      <c r="C3538" s="4">
        <v>35423.98055555556</v>
      </c>
      <c r="D3538" s="5">
        <v>1121831.0</v>
      </c>
    </row>
    <row r="3539">
      <c r="A3539" s="2" t="s">
        <v>7510</v>
      </c>
      <c r="B3539" s="3"/>
      <c r="C3539" s="4">
        <v>35423.98055555556</v>
      </c>
      <c r="D3539" s="5">
        <v>692003.0</v>
      </c>
    </row>
    <row r="3540">
      <c r="A3540" s="2" t="s">
        <v>7511</v>
      </c>
      <c r="B3540" s="3"/>
      <c r="C3540" s="4">
        <v>35423.98055555556</v>
      </c>
      <c r="D3540" s="5">
        <v>4779473.0</v>
      </c>
    </row>
    <row r="3541">
      <c r="A3541" s="2" t="s">
        <v>7512</v>
      </c>
      <c r="B3541" s="3"/>
      <c r="C3541" s="4">
        <v>35423.98055555556</v>
      </c>
      <c r="D3541" s="5">
        <v>1983.0</v>
      </c>
    </row>
    <row r="3542">
      <c r="A3542" s="2" t="s">
        <v>7513</v>
      </c>
      <c r="B3542" s="3"/>
      <c r="C3542" s="4">
        <v>35423.98055555556</v>
      </c>
      <c r="D3542" s="5">
        <v>13888.0</v>
      </c>
    </row>
    <row r="3543">
      <c r="A3543" s="2" t="s">
        <v>7514</v>
      </c>
      <c r="B3543" s="3"/>
      <c r="C3543" s="4">
        <v>35423.98055555556</v>
      </c>
      <c r="D3543" s="5">
        <v>13713.0</v>
      </c>
    </row>
    <row r="3544">
      <c r="A3544" s="2" t="s">
        <v>7515</v>
      </c>
      <c r="B3544" s="3"/>
      <c r="C3544" s="4">
        <v>35423.98055555556</v>
      </c>
      <c r="D3544" s="5">
        <v>13692.0</v>
      </c>
    </row>
    <row r="3545">
      <c r="A3545" s="2" t="s">
        <v>7516</v>
      </c>
      <c r="B3545" s="3"/>
      <c r="C3545" s="4">
        <v>35423.98055555556</v>
      </c>
      <c r="D3545" s="5">
        <v>906355.0</v>
      </c>
    </row>
    <row r="3546">
      <c r="A3546" s="2" t="s">
        <v>7517</v>
      </c>
      <c r="B3546" s="3"/>
      <c r="C3546" s="4">
        <v>35423.98055555556</v>
      </c>
      <c r="D3546" s="5">
        <v>8118700.0</v>
      </c>
    </row>
    <row r="3547">
      <c r="A3547" s="2" t="s">
        <v>7518</v>
      </c>
      <c r="B3547" s="3"/>
      <c r="C3547" s="4">
        <v>35423.98055555556</v>
      </c>
      <c r="D3547" s="5">
        <v>8086570.0</v>
      </c>
    </row>
    <row r="3548">
      <c r="A3548" s="2" t="s">
        <v>7519</v>
      </c>
      <c r="B3548" s="3"/>
      <c r="C3548" s="4">
        <v>35423.98055555556</v>
      </c>
      <c r="D3548" s="5">
        <v>6291650.0</v>
      </c>
    </row>
    <row r="3549">
      <c r="A3549" s="2" t="s">
        <v>7520</v>
      </c>
      <c r="B3549" s="3"/>
      <c r="C3549" s="4">
        <v>35423.98055555556</v>
      </c>
      <c r="D3549" s="5">
        <v>4122824.0</v>
      </c>
    </row>
    <row r="3550">
      <c r="A3550" s="2" t="s">
        <v>7521</v>
      </c>
      <c r="B3550" s="3"/>
      <c r="C3550" s="4">
        <v>35423.98055555556</v>
      </c>
      <c r="D3550" s="5">
        <v>8099601.0</v>
      </c>
    </row>
    <row r="3551">
      <c r="A3551" s="2" t="s">
        <v>7522</v>
      </c>
      <c r="B3551" s="3"/>
      <c r="C3551" s="4">
        <v>35423.98055555556</v>
      </c>
      <c r="D3551" s="5">
        <v>9518357.0</v>
      </c>
    </row>
    <row r="3552">
      <c r="A3552" s="2" t="s">
        <v>7523</v>
      </c>
      <c r="B3552" s="3"/>
      <c r="C3552" s="4">
        <v>35423.98055555556</v>
      </c>
      <c r="D3552" s="5">
        <v>3388866.0</v>
      </c>
    </row>
    <row r="3553">
      <c r="A3553" s="2" t="s">
        <v>7524</v>
      </c>
      <c r="B3553" s="3"/>
      <c r="C3553" s="4">
        <v>35423.98055555556</v>
      </c>
      <c r="D3553" s="5">
        <v>1443513.0</v>
      </c>
    </row>
    <row r="3554">
      <c r="A3554" s="2" t="s">
        <v>7525</v>
      </c>
      <c r="B3554" s="3"/>
      <c r="C3554" s="4">
        <v>35423.98055555556</v>
      </c>
      <c r="D3554" s="5">
        <v>2176116.0</v>
      </c>
    </row>
    <row r="3555">
      <c r="A3555" s="2" t="s">
        <v>7526</v>
      </c>
      <c r="B3555" s="3"/>
      <c r="C3555" s="4">
        <v>35423.98055555556</v>
      </c>
      <c r="D3555" s="5">
        <v>1.3209923E7</v>
      </c>
    </row>
    <row r="3556">
      <c r="A3556" s="2" t="s">
        <v>7527</v>
      </c>
      <c r="B3556" s="3"/>
      <c r="C3556" s="4">
        <v>35423.98055555556</v>
      </c>
      <c r="D3556" s="5">
        <v>316760.0</v>
      </c>
    </row>
    <row r="3557">
      <c r="A3557" s="2" t="s">
        <v>7528</v>
      </c>
      <c r="B3557" s="3"/>
      <c r="C3557" s="4">
        <v>35423.98055555556</v>
      </c>
      <c r="D3557" s="5">
        <v>325839.0</v>
      </c>
    </row>
    <row r="3558">
      <c r="A3558" s="2" t="s">
        <v>7529</v>
      </c>
      <c r="B3558" s="3"/>
      <c r="C3558" s="4">
        <v>35423.98055555556</v>
      </c>
      <c r="D3558" s="5">
        <v>1131580.0</v>
      </c>
    </row>
    <row r="3559">
      <c r="A3559" s="2" t="s">
        <v>7530</v>
      </c>
      <c r="B3559" s="3"/>
      <c r="C3559" s="4">
        <v>35423.98055555556</v>
      </c>
      <c r="D3559" s="5">
        <v>2554895.0</v>
      </c>
    </row>
    <row r="3560">
      <c r="A3560" s="2" t="s">
        <v>7531</v>
      </c>
      <c r="B3560" s="3"/>
      <c r="C3560" s="4">
        <v>35423.98055555556</v>
      </c>
      <c r="D3560" s="5">
        <v>2553987.0</v>
      </c>
    </row>
    <row r="3561">
      <c r="A3561" s="2" t="s">
        <v>7532</v>
      </c>
      <c r="B3561" s="3"/>
      <c r="C3561" s="4">
        <v>35423.98055555556</v>
      </c>
      <c r="D3561" s="5">
        <v>714641.0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2"/>
    <hyperlink r:id="rId871" ref="A873"/>
    <hyperlink r:id="rId872" ref="A874"/>
    <hyperlink r:id="rId873" ref="A875"/>
    <hyperlink r:id="rId874" ref="A876"/>
    <hyperlink r:id="rId875" ref="A877"/>
    <hyperlink r:id="rId876" ref="A878"/>
    <hyperlink r:id="rId877" ref="A879"/>
    <hyperlink r:id="rId878" ref="A880"/>
    <hyperlink r:id="rId879" ref="A881"/>
    <hyperlink r:id="rId880" ref="A882"/>
    <hyperlink r:id="rId881" ref="A883"/>
    <hyperlink r:id="rId882" ref="A884"/>
    <hyperlink r:id="rId883" ref="A885"/>
    <hyperlink r:id="rId884" ref="A886"/>
    <hyperlink r:id="rId885" ref="A887"/>
    <hyperlink r:id="rId886" ref="A888"/>
    <hyperlink r:id="rId887" ref="A889"/>
    <hyperlink r:id="rId888" ref="A890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0"/>
    <hyperlink r:id="rId959" ref="A961"/>
    <hyperlink r:id="rId960" ref="A962"/>
    <hyperlink r:id="rId961" ref="A963"/>
    <hyperlink r:id="rId962" ref="A964"/>
    <hyperlink r:id="rId963" ref="A965"/>
    <hyperlink r:id="rId964" ref="A966"/>
    <hyperlink r:id="rId965" ref="A967"/>
    <hyperlink r:id="rId966" ref="A968"/>
    <hyperlink r:id="rId967" ref="A969"/>
    <hyperlink r:id="rId968" ref="A970"/>
    <hyperlink r:id="rId969" ref="A971"/>
    <hyperlink r:id="rId970" ref="A972"/>
    <hyperlink r:id="rId971" ref="A973"/>
    <hyperlink r:id="rId972" ref="A974"/>
    <hyperlink r:id="rId973" ref="A975"/>
    <hyperlink r:id="rId974" ref="A976"/>
    <hyperlink r:id="rId975" ref="A977"/>
    <hyperlink r:id="rId976" ref="A978"/>
    <hyperlink r:id="rId977" ref="A979"/>
    <hyperlink r:id="rId978" ref="A980"/>
    <hyperlink r:id="rId979" ref="A981"/>
    <hyperlink r:id="rId980" ref="A982"/>
    <hyperlink r:id="rId981" ref="A983"/>
    <hyperlink r:id="rId982" ref="A984"/>
    <hyperlink r:id="rId983" ref="A985"/>
    <hyperlink r:id="rId984" ref="A986"/>
    <hyperlink r:id="rId985" ref="A987"/>
    <hyperlink r:id="rId986" ref="A988"/>
    <hyperlink r:id="rId987" ref="A989"/>
    <hyperlink r:id="rId988" ref="A990"/>
    <hyperlink r:id="rId989" ref="A991"/>
    <hyperlink r:id="rId990" ref="A992"/>
    <hyperlink r:id="rId991" ref="A993"/>
    <hyperlink r:id="rId992" ref="A994"/>
    <hyperlink r:id="rId993" ref="A995"/>
    <hyperlink r:id="rId994" ref="A996"/>
    <hyperlink r:id="rId995" ref="A997"/>
    <hyperlink r:id="rId996" ref="A998"/>
    <hyperlink r:id="rId997" ref="A999"/>
    <hyperlink r:id="rId998" ref="A1000"/>
    <hyperlink r:id="rId999" ref="A1001"/>
    <hyperlink r:id="rId1000" ref="A1002"/>
    <hyperlink r:id="rId1001" ref="A1003"/>
    <hyperlink r:id="rId1002" ref="A1004"/>
    <hyperlink r:id="rId1003" ref="A1005"/>
    <hyperlink r:id="rId1004" ref="A1006"/>
    <hyperlink r:id="rId1005" ref="A1007"/>
    <hyperlink r:id="rId1006" ref="A1008"/>
    <hyperlink r:id="rId1007" ref="A1009"/>
    <hyperlink r:id="rId1008" ref="A1010"/>
    <hyperlink r:id="rId1009" ref="A1011"/>
    <hyperlink r:id="rId1010" ref="A1012"/>
    <hyperlink r:id="rId1011" ref="A1013"/>
    <hyperlink r:id="rId1012" ref="A1014"/>
    <hyperlink r:id="rId1013" ref="A1015"/>
    <hyperlink r:id="rId1014" ref="A1016"/>
    <hyperlink r:id="rId1015" ref="A1017"/>
    <hyperlink r:id="rId1016" ref="A1018"/>
    <hyperlink r:id="rId1017" ref="A1019"/>
    <hyperlink r:id="rId1018" ref="A1020"/>
    <hyperlink r:id="rId1019" ref="A1021"/>
    <hyperlink r:id="rId1020" ref="A1022"/>
    <hyperlink r:id="rId1021" ref="A1023"/>
    <hyperlink r:id="rId1022" ref="A1024"/>
    <hyperlink r:id="rId1023" ref="A1025"/>
    <hyperlink r:id="rId1024" ref="A1026"/>
    <hyperlink r:id="rId1025" ref="A1027"/>
    <hyperlink r:id="rId1026" ref="A1028"/>
    <hyperlink r:id="rId1027" ref="A1029"/>
    <hyperlink r:id="rId1028" ref="A1030"/>
    <hyperlink r:id="rId1029" ref="A1031"/>
    <hyperlink r:id="rId1030" ref="A1032"/>
    <hyperlink r:id="rId1031" ref="A1033"/>
    <hyperlink r:id="rId1032" ref="A1034"/>
    <hyperlink r:id="rId1033" ref="A1035"/>
    <hyperlink r:id="rId1034" ref="A1036"/>
    <hyperlink r:id="rId1035" ref="A1037"/>
    <hyperlink r:id="rId1036" ref="A1038"/>
    <hyperlink r:id="rId1037" ref="A1039"/>
    <hyperlink r:id="rId1038" ref="A1040"/>
    <hyperlink r:id="rId1039" ref="A1041"/>
    <hyperlink r:id="rId1040" ref="A1042"/>
    <hyperlink r:id="rId1041" ref="A1043"/>
    <hyperlink r:id="rId1042" ref="A1044"/>
    <hyperlink r:id="rId1043" ref="A1045"/>
    <hyperlink r:id="rId1044" ref="A1046"/>
    <hyperlink r:id="rId1045" ref="A1047"/>
    <hyperlink r:id="rId1046" ref="A1048"/>
    <hyperlink r:id="rId1047" ref="A1049"/>
    <hyperlink r:id="rId1048" ref="A1050"/>
    <hyperlink r:id="rId1049" ref="A1051"/>
    <hyperlink r:id="rId1050" ref="A1052"/>
    <hyperlink r:id="rId1051" ref="A1053"/>
    <hyperlink r:id="rId1052" ref="A1054"/>
    <hyperlink r:id="rId1053" ref="A1055"/>
    <hyperlink r:id="rId1054" ref="A1056"/>
    <hyperlink r:id="rId1055" ref="A1057"/>
    <hyperlink r:id="rId1056" ref="A1058"/>
    <hyperlink r:id="rId1057" ref="A1059"/>
    <hyperlink r:id="rId1058" ref="A1060"/>
    <hyperlink r:id="rId1059" ref="A1061"/>
    <hyperlink r:id="rId1060" ref="A1062"/>
    <hyperlink r:id="rId1061" ref="A1063"/>
    <hyperlink r:id="rId1062" ref="A1064"/>
    <hyperlink r:id="rId1063" ref="A1065"/>
    <hyperlink r:id="rId1064" ref="A1066"/>
    <hyperlink r:id="rId1065" ref="A1067"/>
    <hyperlink r:id="rId1066" ref="A1068"/>
    <hyperlink r:id="rId1067" ref="A1069"/>
    <hyperlink r:id="rId1068" ref="A1070"/>
    <hyperlink r:id="rId1069" ref="A1071"/>
    <hyperlink r:id="rId1070" ref="A1072"/>
    <hyperlink r:id="rId1071" ref="A1073"/>
    <hyperlink r:id="rId1072" ref="A1074"/>
    <hyperlink r:id="rId1073" ref="A1075"/>
    <hyperlink r:id="rId1074" ref="A1076"/>
    <hyperlink r:id="rId1075" ref="A1077"/>
    <hyperlink r:id="rId1076" ref="A1078"/>
    <hyperlink r:id="rId1077" ref="A1079"/>
    <hyperlink r:id="rId1078" ref="A1080"/>
    <hyperlink r:id="rId1079" ref="A1081"/>
    <hyperlink r:id="rId1080" ref="A1082"/>
    <hyperlink r:id="rId1081" ref="A1083"/>
    <hyperlink r:id="rId1082" ref="A1084"/>
    <hyperlink r:id="rId1083" ref="A1085"/>
    <hyperlink r:id="rId1084" ref="A1086"/>
    <hyperlink r:id="rId1085" ref="A1087"/>
    <hyperlink r:id="rId1086" ref="A1088"/>
    <hyperlink r:id="rId1087" ref="A1089"/>
    <hyperlink r:id="rId1088" ref="A1090"/>
    <hyperlink r:id="rId1089" ref="A1091"/>
    <hyperlink r:id="rId1090" ref="A1092"/>
    <hyperlink r:id="rId1091" ref="A1093"/>
    <hyperlink r:id="rId1092" ref="A1094"/>
    <hyperlink r:id="rId1093" ref="A1095"/>
    <hyperlink r:id="rId1094" ref="A1096"/>
    <hyperlink r:id="rId1095" ref="A1097"/>
    <hyperlink r:id="rId1096" ref="A1098"/>
    <hyperlink r:id="rId1097" ref="A1099"/>
    <hyperlink r:id="rId1098" ref="A1100"/>
    <hyperlink r:id="rId1099" ref="A1101"/>
    <hyperlink r:id="rId1100" ref="A1102"/>
    <hyperlink r:id="rId1101" ref="A1103"/>
    <hyperlink r:id="rId1102" ref="A1104"/>
    <hyperlink r:id="rId1103" ref="A1105"/>
    <hyperlink r:id="rId1104" ref="A1106"/>
    <hyperlink r:id="rId1105" ref="A1107"/>
    <hyperlink r:id="rId1106" ref="A1108"/>
    <hyperlink r:id="rId1107" ref="A1109"/>
    <hyperlink r:id="rId1108" ref="A1110"/>
    <hyperlink r:id="rId1109" ref="A1111"/>
    <hyperlink r:id="rId1110" ref="A1112"/>
    <hyperlink r:id="rId1111" ref="A1113"/>
    <hyperlink r:id="rId1112" ref="A1114"/>
    <hyperlink r:id="rId1113" ref="A1115"/>
    <hyperlink r:id="rId1114" ref="A1116"/>
    <hyperlink r:id="rId1115" ref="A1117"/>
    <hyperlink r:id="rId1116" ref="A1118"/>
    <hyperlink r:id="rId1117" ref="A1119"/>
    <hyperlink r:id="rId1118" ref="A1120"/>
    <hyperlink r:id="rId1119" ref="A1121"/>
    <hyperlink r:id="rId1120" ref="A1122"/>
    <hyperlink r:id="rId1121" ref="A1123"/>
    <hyperlink r:id="rId1122" ref="A1124"/>
    <hyperlink r:id="rId1123" ref="A1125"/>
    <hyperlink r:id="rId1124" ref="A1126"/>
    <hyperlink r:id="rId1125" ref="A1127"/>
    <hyperlink r:id="rId1126" ref="A1128"/>
    <hyperlink r:id="rId1127" ref="A1129"/>
    <hyperlink r:id="rId1128" ref="A1130"/>
    <hyperlink r:id="rId1129" ref="A1131"/>
    <hyperlink r:id="rId1130" ref="A1132"/>
    <hyperlink r:id="rId1131" ref="A1133"/>
    <hyperlink r:id="rId1132" ref="A1134"/>
    <hyperlink r:id="rId1133" ref="A1135"/>
    <hyperlink r:id="rId1134" ref="A1136"/>
    <hyperlink r:id="rId1135" ref="A1137"/>
    <hyperlink r:id="rId1136" ref="A1138"/>
    <hyperlink r:id="rId1137" ref="A1139"/>
    <hyperlink r:id="rId1138" ref="A1140"/>
    <hyperlink r:id="rId1139" ref="A1141"/>
    <hyperlink r:id="rId1140" ref="A1142"/>
    <hyperlink r:id="rId1141" ref="A1143"/>
    <hyperlink r:id="rId1142" ref="A1144"/>
    <hyperlink r:id="rId1143" ref="A1145"/>
    <hyperlink r:id="rId1144" ref="A1146"/>
    <hyperlink r:id="rId1145" ref="A1147"/>
    <hyperlink r:id="rId1146" ref="A1148"/>
    <hyperlink r:id="rId1147" ref="A1149"/>
    <hyperlink r:id="rId1148" ref="A1150"/>
    <hyperlink r:id="rId1149" ref="A1151"/>
    <hyperlink r:id="rId1150" ref="A1152"/>
    <hyperlink r:id="rId1151" ref="A1153"/>
    <hyperlink r:id="rId1152" ref="A1154"/>
    <hyperlink r:id="rId1153" ref="A1155"/>
    <hyperlink r:id="rId1154" ref="A1156"/>
    <hyperlink r:id="rId1155" ref="A1157"/>
    <hyperlink r:id="rId1156" ref="A1158"/>
    <hyperlink r:id="rId1157" ref="A1159"/>
    <hyperlink r:id="rId1158" ref="A1160"/>
    <hyperlink r:id="rId1159" ref="A1161"/>
    <hyperlink r:id="rId1160" ref="A1162"/>
    <hyperlink r:id="rId1161" ref="A1163"/>
    <hyperlink r:id="rId1162" ref="A1164"/>
    <hyperlink r:id="rId1163" ref="A1165"/>
    <hyperlink r:id="rId1164" ref="A1166"/>
    <hyperlink r:id="rId1165" ref="A1167"/>
    <hyperlink r:id="rId1166" ref="A1168"/>
    <hyperlink r:id="rId1167" ref="A1169"/>
    <hyperlink r:id="rId1168" ref="A1170"/>
    <hyperlink r:id="rId1169" ref="A1171"/>
    <hyperlink r:id="rId1170" ref="A1172"/>
    <hyperlink r:id="rId1171" ref="A1173"/>
    <hyperlink r:id="rId1172" ref="A1174"/>
    <hyperlink r:id="rId1173" ref="A1175"/>
    <hyperlink r:id="rId1174" ref="A1176"/>
    <hyperlink r:id="rId1175" ref="A1177"/>
    <hyperlink r:id="rId1176" ref="A1178"/>
    <hyperlink r:id="rId1177" ref="A1179"/>
    <hyperlink r:id="rId1178" ref="A1180"/>
    <hyperlink r:id="rId1179" ref="A1181"/>
    <hyperlink r:id="rId1180" ref="A1182"/>
    <hyperlink r:id="rId1181" ref="A1183"/>
    <hyperlink r:id="rId1182" ref="A1184"/>
    <hyperlink r:id="rId1183" ref="A1185"/>
    <hyperlink r:id="rId1184" ref="A1186"/>
    <hyperlink r:id="rId1185" ref="A1187"/>
    <hyperlink r:id="rId1186" ref="A1188"/>
    <hyperlink r:id="rId1187" ref="A1189"/>
    <hyperlink r:id="rId1188" ref="A1190"/>
    <hyperlink r:id="rId1189" ref="A1191"/>
    <hyperlink r:id="rId1190" ref="A1192"/>
    <hyperlink r:id="rId1191" ref="A1193"/>
    <hyperlink r:id="rId1192" ref="A1194"/>
    <hyperlink r:id="rId1193" ref="A1195"/>
    <hyperlink r:id="rId1194" ref="A1196"/>
    <hyperlink r:id="rId1195" ref="A1197"/>
    <hyperlink r:id="rId1196" ref="A1198"/>
    <hyperlink r:id="rId1197" ref="A1199"/>
    <hyperlink r:id="rId1198" ref="A1200"/>
    <hyperlink r:id="rId1199" ref="A1201"/>
    <hyperlink r:id="rId1200" ref="A1202"/>
    <hyperlink r:id="rId1201" ref="A1203"/>
    <hyperlink r:id="rId1202" ref="A1204"/>
    <hyperlink r:id="rId1203" ref="A1205"/>
    <hyperlink r:id="rId1204" ref="A1206"/>
    <hyperlink r:id="rId1205" ref="A1207"/>
    <hyperlink r:id="rId1206" ref="A1208"/>
    <hyperlink r:id="rId1207" ref="A1209"/>
    <hyperlink r:id="rId1208" ref="A1210"/>
    <hyperlink r:id="rId1209" ref="A1211"/>
    <hyperlink r:id="rId1210" ref="A1212"/>
    <hyperlink r:id="rId1211" ref="A1213"/>
    <hyperlink r:id="rId1212" ref="A1214"/>
    <hyperlink r:id="rId1213" ref="A1215"/>
    <hyperlink r:id="rId1214" ref="A1216"/>
    <hyperlink r:id="rId1215" ref="A1217"/>
    <hyperlink r:id="rId1216" ref="A1218"/>
    <hyperlink r:id="rId1217" ref="A1219"/>
    <hyperlink r:id="rId1218" ref="A1220"/>
    <hyperlink r:id="rId1219" ref="A1221"/>
    <hyperlink r:id="rId1220" ref="A1222"/>
    <hyperlink r:id="rId1221" ref="A1223"/>
    <hyperlink r:id="rId1222" ref="A1224"/>
    <hyperlink r:id="rId1223" ref="A1225"/>
    <hyperlink r:id="rId1224" ref="A1226"/>
    <hyperlink r:id="rId1225" ref="A1227"/>
    <hyperlink r:id="rId1226" ref="A1228"/>
    <hyperlink r:id="rId1227" ref="A1229"/>
    <hyperlink r:id="rId1228" ref="A1230"/>
    <hyperlink r:id="rId1229" ref="A1231"/>
    <hyperlink r:id="rId1230" ref="A1232"/>
    <hyperlink r:id="rId1231" ref="A1233"/>
    <hyperlink r:id="rId1232" ref="A1234"/>
    <hyperlink r:id="rId1233" ref="A1235"/>
    <hyperlink r:id="rId1234" ref="A1236"/>
    <hyperlink r:id="rId1235" ref="A1237"/>
    <hyperlink r:id="rId1236" ref="A1238"/>
    <hyperlink r:id="rId1237" ref="A1239"/>
    <hyperlink r:id="rId1238" ref="A1240"/>
    <hyperlink r:id="rId1239" ref="A1241"/>
    <hyperlink r:id="rId1240" ref="A1242"/>
    <hyperlink r:id="rId1241" ref="A1243"/>
    <hyperlink r:id="rId1242" ref="A1244"/>
    <hyperlink r:id="rId1243" ref="A1245"/>
    <hyperlink r:id="rId1244" ref="A1246"/>
    <hyperlink r:id="rId1245" ref="A1247"/>
    <hyperlink r:id="rId1246" ref="A1248"/>
    <hyperlink r:id="rId1247" ref="A1249"/>
    <hyperlink r:id="rId1248" ref="A1250"/>
    <hyperlink r:id="rId1249" ref="A1251"/>
    <hyperlink r:id="rId1250" ref="A1252"/>
    <hyperlink r:id="rId1251" ref="A1253"/>
    <hyperlink r:id="rId1252" ref="A1254"/>
    <hyperlink r:id="rId1253" ref="A1255"/>
    <hyperlink r:id="rId1254" ref="A1256"/>
    <hyperlink r:id="rId1255" ref="A1257"/>
    <hyperlink r:id="rId1256" ref="A1258"/>
    <hyperlink r:id="rId1257" ref="A1259"/>
    <hyperlink r:id="rId1258" ref="A1260"/>
    <hyperlink r:id="rId1259" ref="A1261"/>
    <hyperlink r:id="rId1260" ref="A1262"/>
    <hyperlink r:id="rId1261" ref="A1263"/>
    <hyperlink r:id="rId1262" ref="A1264"/>
    <hyperlink r:id="rId1263" ref="A1265"/>
    <hyperlink r:id="rId1264" ref="A1266"/>
    <hyperlink r:id="rId1265" ref="A1267"/>
    <hyperlink r:id="rId1266" ref="A1268"/>
    <hyperlink r:id="rId1267" ref="A1269"/>
    <hyperlink r:id="rId1268" ref="A1270"/>
    <hyperlink r:id="rId1269" ref="A1271"/>
    <hyperlink r:id="rId1270" ref="A1272"/>
    <hyperlink r:id="rId1271" ref="A1273"/>
    <hyperlink r:id="rId1272" ref="A1274"/>
    <hyperlink r:id="rId1273" ref="A1275"/>
    <hyperlink r:id="rId1274" ref="A1276"/>
    <hyperlink r:id="rId1275" ref="A1277"/>
    <hyperlink r:id="rId1276" ref="A1278"/>
    <hyperlink r:id="rId1277" ref="A1279"/>
    <hyperlink r:id="rId1278" ref="A1280"/>
    <hyperlink r:id="rId1279" ref="A1281"/>
    <hyperlink r:id="rId1280" ref="A1282"/>
    <hyperlink r:id="rId1281" ref="A1283"/>
    <hyperlink r:id="rId1282" ref="A1284"/>
    <hyperlink r:id="rId1283" ref="A1285"/>
    <hyperlink r:id="rId1284" ref="A1286"/>
    <hyperlink r:id="rId1285" ref="A1287"/>
    <hyperlink r:id="rId1286" ref="A1288"/>
    <hyperlink r:id="rId1287" ref="A1289"/>
    <hyperlink r:id="rId1288" ref="A1290"/>
    <hyperlink r:id="rId1289" ref="A1291"/>
    <hyperlink r:id="rId1290" ref="A1292"/>
    <hyperlink r:id="rId1291" ref="A1293"/>
    <hyperlink r:id="rId1292" ref="A1294"/>
    <hyperlink r:id="rId1293" ref="A1295"/>
    <hyperlink r:id="rId1294" ref="A1296"/>
    <hyperlink r:id="rId1295" ref="A1297"/>
    <hyperlink r:id="rId1296" ref="A1298"/>
    <hyperlink r:id="rId1297" ref="A1299"/>
    <hyperlink r:id="rId1298" ref="A1300"/>
    <hyperlink r:id="rId1299" ref="A1301"/>
    <hyperlink r:id="rId1300" ref="A1302"/>
    <hyperlink r:id="rId1301" ref="A1303"/>
    <hyperlink r:id="rId1302" ref="A1304"/>
    <hyperlink r:id="rId1303" ref="A1305"/>
    <hyperlink r:id="rId1304" ref="A1306"/>
    <hyperlink r:id="rId1305" ref="A1307"/>
    <hyperlink r:id="rId1306" ref="A1308"/>
    <hyperlink r:id="rId1307" ref="A1309"/>
    <hyperlink r:id="rId1308" ref="A1310"/>
    <hyperlink r:id="rId1309" ref="A1311"/>
    <hyperlink r:id="rId1310" ref="A1312"/>
    <hyperlink r:id="rId1311" ref="A1313"/>
    <hyperlink r:id="rId1312" ref="A1314"/>
    <hyperlink r:id="rId1313" ref="A1315"/>
    <hyperlink r:id="rId1314" ref="A1316"/>
    <hyperlink r:id="rId1315" ref="A1317"/>
    <hyperlink r:id="rId1316" ref="A1318"/>
    <hyperlink r:id="rId1317" ref="A1319"/>
    <hyperlink r:id="rId1318" ref="A1320"/>
    <hyperlink r:id="rId1319" ref="A1321"/>
    <hyperlink r:id="rId1320" ref="A1322"/>
    <hyperlink r:id="rId1321" ref="A1323"/>
    <hyperlink r:id="rId1322" ref="A1324"/>
    <hyperlink r:id="rId1323" ref="A1325"/>
    <hyperlink r:id="rId1324" ref="A1326"/>
    <hyperlink r:id="rId1325" ref="A1327"/>
    <hyperlink r:id="rId1326" ref="A1328"/>
    <hyperlink r:id="rId1327" ref="A1329"/>
    <hyperlink r:id="rId1328" ref="A1330"/>
    <hyperlink r:id="rId1329" ref="A1331"/>
    <hyperlink r:id="rId1330" ref="A1332"/>
    <hyperlink r:id="rId1331" ref="A1333"/>
    <hyperlink r:id="rId1332" ref="A1334"/>
    <hyperlink r:id="rId1333" ref="A1335"/>
    <hyperlink r:id="rId1334" ref="A1336"/>
    <hyperlink r:id="rId1335" ref="A1337"/>
    <hyperlink r:id="rId1336" ref="A1338"/>
    <hyperlink r:id="rId1337" ref="A1339"/>
    <hyperlink r:id="rId1338" ref="A1340"/>
    <hyperlink r:id="rId1339" ref="A1341"/>
    <hyperlink r:id="rId1340" ref="A1342"/>
    <hyperlink r:id="rId1341" ref="A1343"/>
    <hyperlink r:id="rId1342" ref="A1344"/>
    <hyperlink r:id="rId1343" ref="A1345"/>
    <hyperlink r:id="rId1344" ref="A1346"/>
    <hyperlink r:id="rId1345" ref="A1347"/>
    <hyperlink r:id="rId1346" ref="A1348"/>
    <hyperlink r:id="rId1347" ref="A1349"/>
    <hyperlink r:id="rId1348" ref="A1350"/>
    <hyperlink r:id="rId1349" ref="A1351"/>
    <hyperlink r:id="rId1350" ref="A1352"/>
    <hyperlink r:id="rId1351" ref="A1353"/>
    <hyperlink r:id="rId1352" ref="A1354"/>
    <hyperlink r:id="rId1353" ref="A1355"/>
    <hyperlink r:id="rId1354" ref="A1356"/>
    <hyperlink r:id="rId1355" ref="A1357"/>
    <hyperlink r:id="rId1356" ref="A1358"/>
    <hyperlink r:id="rId1357" ref="A1359"/>
    <hyperlink r:id="rId1358" ref="A1360"/>
    <hyperlink r:id="rId1359" ref="A1361"/>
    <hyperlink r:id="rId1360" ref="A1362"/>
    <hyperlink r:id="rId1361" ref="A1363"/>
    <hyperlink r:id="rId1362" ref="A1364"/>
    <hyperlink r:id="rId1363" ref="A1365"/>
    <hyperlink r:id="rId1364" ref="A1366"/>
    <hyperlink r:id="rId1365" ref="A1367"/>
    <hyperlink r:id="rId1366" ref="A1368"/>
    <hyperlink r:id="rId1367" ref="A1369"/>
    <hyperlink r:id="rId1368" ref="A1370"/>
    <hyperlink r:id="rId1369" ref="A1371"/>
    <hyperlink r:id="rId1370" ref="A1372"/>
    <hyperlink r:id="rId1371" ref="A1373"/>
    <hyperlink r:id="rId1372" ref="A1374"/>
    <hyperlink r:id="rId1373" ref="A1375"/>
    <hyperlink r:id="rId1374" ref="A1376"/>
    <hyperlink r:id="rId1375" ref="A1377"/>
    <hyperlink r:id="rId1376" ref="A1378"/>
    <hyperlink r:id="rId1377" ref="A1379"/>
    <hyperlink r:id="rId1378" ref="A1380"/>
    <hyperlink r:id="rId1379" ref="A1381"/>
    <hyperlink r:id="rId1380" ref="A1382"/>
    <hyperlink r:id="rId1381" ref="A1383"/>
    <hyperlink r:id="rId1382" ref="A1384"/>
    <hyperlink r:id="rId1383" ref="A1385"/>
    <hyperlink r:id="rId1384" ref="A1386"/>
    <hyperlink r:id="rId1385" ref="A1387"/>
    <hyperlink r:id="rId1386" ref="A1388"/>
    <hyperlink r:id="rId1387" ref="A1389"/>
    <hyperlink r:id="rId1388" ref="A1390"/>
    <hyperlink r:id="rId1389" ref="A1391"/>
    <hyperlink r:id="rId1390" ref="A1392"/>
    <hyperlink r:id="rId1391" ref="A1393"/>
    <hyperlink r:id="rId1392" ref="A1394"/>
    <hyperlink r:id="rId1393" ref="A1395"/>
    <hyperlink r:id="rId1394" ref="A1396"/>
    <hyperlink r:id="rId1395" ref="A1397"/>
    <hyperlink r:id="rId1396" ref="A1398"/>
    <hyperlink r:id="rId1397" ref="A1399"/>
    <hyperlink r:id="rId1398" ref="A1400"/>
    <hyperlink r:id="rId1399" ref="A1401"/>
    <hyperlink r:id="rId1400" ref="A1402"/>
    <hyperlink r:id="rId1401" ref="A1403"/>
    <hyperlink r:id="rId1402" ref="A1404"/>
    <hyperlink r:id="rId1403" ref="A1405"/>
    <hyperlink r:id="rId1404" ref="A1406"/>
    <hyperlink r:id="rId1405" ref="A1407"/>
    <hyperlink r:id="rId1406" ref="A1408"/>
    <hyperlink r:id="rId1407" ref="A1409"/>
    <hyperlink r:id="rId1408" ref="A1410"/>
    <hyperlink r:id="rId1409" ref="A1411"/>
    <hyperlink r:id="rId1410" ref="A1412"/>
    <hyperlink r:id="rId1411" ref="A1413"/>
    <hyperlink r:id="rId1412" ref="A1414"/>
    <hyperlink r:id="rId1413" ref="A1415"/>
    <hyperlink r:id="rId1414" ref="A1416"/>
    <hyperlink r:id="rId1415" ref="A1417"/>
    <hyperlink r:id="rId1416" ref="A1418"/>
    <hyperlink r:id="rId1417" ref="A1419"/>
    <hyperlink r:id="rId1418" ref="A1420"/>
    <hyperlink r:id="rId1419" ref="A1421"/>
    <hyperlink r:id="rId1420" ref="A1422"/>
    <hyperlink r:id="rId1421" ref="A1423"/>
    <hyperlink r:id="rId1422" ref="A1424"/>
    <hyperlink r:id="rId1423" ref="A1425"/>
    <hyperlink r:id="rId1424" ref="A1426"/>
    <hyperlink r:id="rId1425" ref="A1427"/>
    <hyperlink r:id="rId1426" ref="A1428"/>
    <hyperlink r:id="rId1427" ref="A1429"/>
    <hyperlink r:id="rId1428" ref="A1430"/>
    <hyperlink r:id="rId1429" ref="A1431"/>
    <hyperlink r:id="rId1430" ref="A1432"/>
    <hyperlink r:id="rId1431" ref="A1433"/>
    <hyperlink r:id="rId1432" ref="A1434"/>
    <hyperlink r:id="rId1433" ref="A1435"/>
    <hyperlink r:id="rId1434" ref="A1436"/>
    <hyperlink r:id="rId1435" ref="A1437"/>
    <hyperlink r:id="rId1436" ref="A1438"/>
    <hyperlink r:id="rId1437" ref="A1439"/>
    <hyperlink r:id="rId1438" ref="A1440"/>
    <hyperlink r:id="rId1439" ref="A1441"/>
    <hyperlink r:id="rId1440" ref="A1442"/>
    <hyperlink r:id="rId1441" ref="A1443"/>
    <hyperlink r:id="rId1442" ref="A1444"/>
    <hyperlink r:id="rId1443" ref="A1445"/>
    <hyperlink r:id="rId1444" ref="A1446"/>
    <hyperlink r:id="rId1445" ref="A1447"/>
    <hyperlink r:id="rId1446" ref="A1448"/>
    <hyperlink r:id="rId1447" ref="A1449"/>
    <hyperlink r:id="rId1448" ref="A1450"/>
    <hyperlink r:id="rId1449" ref="A1451"/>
    <hyperlink r:id="rId1450" ref="A1452"/>
    <hyperlink r:id="rId1451" ref="A1453"/>
    <hyperlink r:id="rId1452" ref="A1454"/>
    <hyperlink r:id="rId1453" ref="A1455"/>
    <hyperlink r:id="rId1454" ref="A1456"/>
    <hyperlink r:id="rId1455" ref="A1457"/>
    <hyperlink r:id="rId1456" ref="A1458"/>
    <hyperlink r:id="rId1457" ref="A1459"/>
    <hyperlink r:id="rId1458" ref="A1460"/>
    <hyperlink r:id="rId1459" ref="A1461"/>
    <hyperlink r:id="rId1460" ref="A1462"/>
    <hyperlink r:id="rId1461" ref="A1463"/>
    <hyperlink r:id="rId1462" ref="A1464"/>
    <hyperlink r:id="rId1463" ref="A1465"/>
    <hyperlink r:id="rId1464" ref="A1466"/>
    <hyperlink r:id="rId1465" ref="A1467"/>
    <hyperlink r:id="rId1466" ref="A1468"/>
    <hyperlink r:id="rId1467" ref="A1469"/>
    <hyperlink r:id="rId1468" ref="A1470"/>
    <hyperlink r:id="rId1469" ref="A1471"/>
    <hyperlink r:id="rId1470" ref="A1472"/>
    <hyperlink r:id="rId1471" ref="A1473"/>
    <hyperlink r:id="rId1472" ref="A1474"/>
    <hyperlink r:id="rId1473" ref="A1475"/>
    <hyperlink r:id="rId1474" ref="A1476"/>
    <hyperlink r:id="rId1475" ref="A1477"/>
    <hyperlink r:id="rId1476" ref="A1478"/>
    <hyperlink r:id="rId1477" ref="A1479"/>
    <hyperlink r:id="rId1478" ref="A1480"/>
    <hyperlink r:id="rId1479" ref="A1481"/>
    <hyperlink r:id="rId1480" ref="A1482"/>
    <hyperlink r:id="rId1481" ref="A1483"/>
    <hyperlink r:id="rId1482" ref="A1484"/>
    <hyperlink r:id="rId1483" ref="A1485"/>
    <hyperlink r:id="rId1484" ref="A1486"/>
    <hyperlink r:id="rId1485" ref="A1487"/>
    <hyperlink r:id="rId1486" ref="A1488"/>
    <hyperlink r:id="rId1487" ref="A1489"/>
    <hyperlink r:id="rId1488" ref="A1490"/>
    <hyperlink r:id="rId1489" ref="A1491"/>
    <hyperlink r:id="rId1490" ref="A1492"/>
    <hyperlink r:id="rId1491" ref="A1493"/>
    <hyperlink r:id="rId1492" ref="A1494"/>
    <hyperlink r:id="rId1493" ref="A1495"/>
    <hyperlink r:id="rId1494" ref="A1496"/>
    <hyperlink r:id="rId1495" ref="A1497"/>
    <hyperlink r:id="rId1496" ref="A1498"/>
    <hyperlink r:id="rId1497" ref="A1499"/>
    <hyperlink r:id="rId1498" ref="A1500"/>
    <hyperlink r:id="rId1499" ref="A1501"/>
    <hyperlink r:id="rId1500" ref="A1502"/>
    <hyperlink r:id="rId1501" ref="A1503"/>
    <hyperlink r:id="rId1502" ref="A1504"/>
    <hyperlink r:id="rId1503" ref="A1505"/>
    <hyperlink r:id="rId1504" ref="A1506"/>
    <hyperlink r:id="rId1505" ref="A1507"/>
    <hyperlink r:id="rId1506" ref="A1508"/>
    <hyperlink r:id="rId1507" ref="A1509"/>
    <hyperlink r:id="rId1508" ref="A1510"/>
    <hyperlink r:id="rId1509" ref="A1511"/>
    <hyperlink r:id="rId1510" ref="A1512"/>
    <hyperlink r:id="rId1511" ref="A1513"/>
    <hyperlink r:id="rId1512" ref="A1514"/>
    <hyperlink r:id="rId1513" ref="A1515"/>
    <hyperlink r:id="rId1514" ref="A1516"/>
    <hyperlink r:id="rId1515" ref="A1517"/>
    <hyperlink r:id="rId1516" ref="A1518"/>
    <hyperlink r:id="rId1517" ref="A1519"/>
    <hyperlink r:id="rId1518" ref="A1520"/>
    <hyperlink r:id="rId1519" ref="A1521"/>
    <hyperlink r:id="rId1520" ref="A1522"/>
    <hyperlink r:id="rId1521" ref="A1523"/>
    <hyperlink r:id="rId1522" ref="A1524"/>
    <hyperlink r:id="rId1523" ref="A1525"/>
    <hyperlink r:id="rId1524" ref="A1526"/>
    <hyperlink r:id="rId1525" ref="A1527"/>
    <hyperlink r:id="rId1526" ref="A1528"/>
    <hyperlink r:id="rId1527" ref="A1529"/>
    <hyperlink r:id="rId1528" ref="A1530"/>
    <hyperlink r:id="rId1529" ref="A1531"/>
    <hyperlink r:id="rId1530" ref="A1532"/>
    <hyperlink r:id="rId1531" ref="A1533"/>
    <hyperlink r:id="rId1532" ref="A1534"/>
    <hyperlink r:id="rId1533" ref="A1535"/>
    <hyperlink r:id="rId1534" ref="A1536"/>
    <hyperlink r:id="rId1535" ref="A1537"/>
    <hyperlink r:id="rId1536" ref="A1538"/>
    <hyperlink r:id="rId1537" ref="A1539"/>
    <hyperlink r:id="rId1538" ref="A1540"/>
    <hyperlink r:id="rId1539" ref="A1541"/>
    <hyperlink r:id="rId1540" ref="A1542"/>
    <hyperlink r:id="rId1541" ref="A1543"/>
    <hyperlink r:id="rId1542" ref="A1544"/>
    <hyperlink r:id="rId1543" ref="A1545"/>
    <hyperlink r:id="rId1544" ref="A1546"/>
    <hyperlink r:id="rId1545" ref="A1547"/>
    <hyperlink r:id="rId1546" ref="A1548"/>
    <hyperlink r:id="rId1547" ref="A1549"/>
    <hyperlink r:id="rId1548" ref="A1550"/>
    <hyperlink r:id="rId1549" ref="A1551"/>
    <hyperlink r:id="rId1550" ref="A1552"/>
    <hyperlink r:id="rId1551" ref="A1553"/>
    <hyperlink r:id="rId1552" ref="A1554"/>
    <hyperlink r:id="rId1553" ref="A1555"/>
    <hyperlink r:id="rId1554" ref="A1556"/>
    <hyperlink r:id="rId1555" ref="A1557"/>
    <hyperlink r:id="rId1556" ref="A1558"/>
    <hyperlink r:id="rId1557" ref="A1559"/>
    <hyperlink r:id="rId1558" ref="A1560"/>
    <hyperlink r:id="rId1559" ref="A1561"/>
    <hyperlink r:id="rId1560" ref="A1562"/>
    <hyperlink r:id="rId1561" ref="A1563"/>
    <hyperlink r:id="rId1562" ref="A1564"/>
    <hyperlink r:id="rId1563" ref="A1565"/>
    <hyperlink r:id="rId1564" ref="A1566"/>
    <hyperlink r:id="rId1565" ref="A1567"/>
    <hyperlink r:id="rId1566" ref="A1568"/>
    <hyperlink r:id="rId1567" ref="A1569"/>
    <hyperlink r:id="rId1568" ref="A1570"/>
    <hyperlink r:id="rId1569" ref="A1571"/>
    <hyperlink r:id="rId1570" ref="A1572"/>
    <hyperlink r:id="rId1571" ref="A1573"/>
    <hyperlink r:id="rId1572" ref="A1574"/>
    <hyperlink r:id="rId1573" ref="A1575"/>
    <hyperlink r:id="rId1574" ref="A1576"/>
    <hyperlink r:id="rId1575" ref="A1577"/>
    <hyperlink r:id="rId1576" ref="A1578"/>
    <hyperlink r:id="rId1577" ref="A1579"/>
    <hyperlink r:id="rId1578" ref="A1580"/>
    <hyperlink r:id="rId1579" ref="A1581"/>
    <hyperlink r:id="rId1580" ref="A1582"/>
    <hyperlink r:id="rId1581" ref="A1583"/>
    <hyperlink r:id="rId1582" ref="A1584"/>
    <hyperlink r:id="rId1583" ref="A1585"/>
    <hyperlink r:id="rId1584" ref="A1586"/>
    <hyperlink r:id="rId1585" ref="A1587"/>
    <hyperlink r:id="rId1586" ref="A1588"/>
    <hyperlink r:id="rId1587" ref="A1589"/>
    <hyperlink r:id="rId1588" ref="A1590"/>
    <hyperlink r:id="rId1589" ref="A1591"/>
    <hyperlink r:id="rId1590" ref="A1592"/>
    <hyperlink r:id="rId1591" ref="A1593"/>
    <hyperlink r:id="rId1592" ref="A1594"/>
    <hyperlink r:id="rId1593" ref="A1595"/>
    <hyperlink r:id="rId1594" ref="A1596"/>
    <hyperlink r:id="rId1595" ref="A1597"/>
    <hyperlink r:id="rId1596" ref="A1598"/>
    <hyperlink r:id="rId1597" ref="A1599"/>
    <hyperlink r:id="rId1598" ref="A1600"/>
    <hyperlink r:id="rId1599" ref="A1601"/>
    <hyperlink r:id="rId1600" ref="A1602"/>
    <hyperlink r:id="rId1601" ref="A1603"/>
    <hyperlink r:id="rId1602" ref="A1604"/>
    <hyperlink r:id="rId1603" ref="A1605"/>
    <hyperlink r:id="rId1604" ref="A1606"/>
    <hyperlink r:id="rId1605" ref="A1607"/>
    <hyperlink r:id="rId1606" ref="A1608"/>
    <hyperlink r:id="rId1607" ref="A1609"/>
    <hyperlink r:id="rId1608" ref="A1610"/>
    <hyperlink r:id="rId1609" ref="A1611"/>
    <hyperlink r:id="rId1610" ref="A1612"/>
    <hyperlink r:id="rId1611" ref="A1613"/>
    <hyperlink r:id="rId1612" ref="A1614"/>
    <hyperlink r:id="rId1613" ref="A1615"/>
    <hyperlink r:id="rId1614" ref="A1616"/>
    <hyperlink r:id="rId1615" ref="A1617"/>
    <hyperlink r:id="rId1616" ref="A1618"/>
    <hyperlink r:id="rId1617" ref="A1619"/>
    <hyperlink r:id="rId1618" ref="A1620"/>
    <hyperlink r:id="rId1619" ref="A1621"/>
    <hyperlink r:id="rId1620" ref="A1622"/>
    <hyperlink r:id="rId1621" ref="A1623"/>
    <hyperlink r:id="rId1622" ref="A1624"/>
    <hyperlink r:id="rId1623" ref="A1625"/>
    <hyperlink r:id="rId1624" ref="A1626"/>
    <hyperlink r:id="rId1625" ref="A1627"/>
    <hyperlink r:id="rId1626" ref="A1628"/>
    <hyperlink r:id="rId1627" ref="A1629"/>
    <hyperlink r:id="rId1628" ref="A1630"/>
    <hyperlink r:id="rId1629" ref="A1631"/>
    <hyperlink r:id="rId1630" ref="A1632"/>
    <hyperlink r:id="rId1631" ref="A1633"/>
    <hyperlink r:id="rId1632" ref="A1634"/>
    <hyperlink r:id="rId1633" ref="A1635"/>
    <hyperlink r:id="rId1634" ref="A1636"/>
    <hyperlink r:id="rId1635" ref="A1637"/>
    <hyperlink r:id="rId1636" ref="A1638"/>
    <hyperlink r:id="rId1637" ref="A1639"/>
    <hyperlink r:id="rId1638" ref="A1640"/>
    <hyperlink r:id="rId1639" ref="A1641"/>
    <hyperlink r:id="rId1640" ref="A1642"/>
    <hyperlink r:id="rId1641" ref="A1643"/>
    <hyperlink r:id="rId1642" ref="A1644"/>
    <hyperlink r:id="rId1643" ref="A1645"/>
    <hyperlink r:id="rId1644" ref="A1646"/>
    <hyperlink r:id="rId1645" ref="A1647"/>
    <hyperlink r:id="rId1646" ref="A1648"/>
    <hyperlink r:id="rId1647" ref="A1649"/>
    <hyperlink r:id="rId1648" ref="A1650"/>
    <hyperlink r:id="rId1649" ref="A1651"/>
    <hyperlink r:id="rId1650" ref="A1652"/>
    <hyperlink r:id="rId1651" ref="A1653"/>
    <hyperlink r:id="rId1652" ref="A1654"/>
    <hyperlink r:id="rId1653" ref="A1655"/>
    <hyperlink r:id="rId1654" ref="A1656"/>
    <hyperlink r:id="rId1655" ref="A1657"/>
    <hyperlink r:id="rId1656" ref="A1658"/>
    <hyperlink r:id="rId1657" ref="A1659"/>
    <hyperlink r:id="rId1658" ref="A1660"/>
    <hyperlink r:id="rId1659" ref="A1661"/>
    <hyperlink r:id="rId1660" ref="A1662"/>
    <hyperlink r:id="rId1661" ref="A1663"/>
    <hyperlink r:id="rId1662" ref="A1664"/>
    <hyperlink r:id="rId1663" ref="A1665"/>
    <hyperlink r:id="rId1664" ref="A1666"/>
    <hyperlink r:id="rId1665" ref="A1667"/>
    <hyperlink r:id="rId1666" ref="A1668"/>
    <hyperlink r:id="rId1667" ref="A1669"/>
    <hyperlink r:id="rId1668" ref="A1670"/>
    <hyperlink r:id="rId1669" ref="A1671"/>
    <hyperlink r:id="rId1670" ref="A1672"/>
    <hyperlink r:id="rId1671" ref="A1673"/>
    <hyperlink r:id="rId1672" ref="A1674"/>
    <hyperlink r:id="rId1673" ref="A1675"/>
    <hyperlink r:id="rId1674" ref="A1676"/>
    <hyperlink r:id="rId1675" ref="A1677"/>
    <hyperlink r:id="rId1676" ref="A1678"/>
    <hyperlink r:id="rId1677" ref="A1679"/>
    <hyperlink r:id="rId1678" ref="A1680"/>
    <hyperlink r:id="rId1679" ref="A1681"/>
    <hyperlink r:id="rId1680" ref="A1682"/>
    <hyperlink r:id="rId1681" ref="A1683"/>
    <hyperlink r:id="rId1682" ref="A1684"/>
    <hyperlink r:id="rId1683" ref="A1685"/>
    <hyperlink r:id="rId1684" ref="A1686"/>
    <hyperlink r:id="rId1685" ref="A1687"/>
    <hyperlink r:id="rId1686" ref="A1688"/>
    <hyperlink r:id="rId1687" ref="A1689"/>
    <hyperlink r:id="rId1688" ref="A1690"/>
    <hyperlink r:id="rId1689" ref="A1691"/>
    <hyperlink r:id="rId1690" ref="A1692"/>
    <hyperlink r:id="rId1691" ref="A1693"/>
    <hyperlink r:id="rId1692" ref="A1694"/>
    <hyperlink r:id="rId1693" ref="A1695"/>
    <hyperlink r:id="rId1694" ref="A1696"/>
    <hyperlink r:id="rId1695" ref="A1697"/>
    <hyperlink r:id="rId1696" ref="A1698"/>
    <hyperlink r:id="rId1697" ref="A1699"/>
    <hyperlink r:id="rId1698" ref="A1700"/>
    <hyperlink r:id="rId1699" ref="A1701"/>
    <hyperlink r:id="rId1700" ref="A1702"/>
    <hyperlink r:id="rId1701" ref="A1703"/>
    <hyperlink r:id="rId1702" ref="A1704"/>
    <hyperlink r:id="rId1703" ref="A1705"/>
    <hyperlink r:id="rId1704" ref="A1706"/>
    <hyperlink r:id="rId1705" ref="A1707"/>
    <hyperlink r:id="rId1706" ref="A1708"/>
    <hyperlink r:id="rId1707" ref="A1709"/>
    <hyperlink r:id="rId1708" ref="A1710"/>
    <hyperlink r:id="rId1709" ref="A1711"/>
    <hyperlink r:id="rId1710" ref="A1712"/>
    <hyperlink r:id="rId1711" ref="A1713"/>
    <hyperlink r:id="rId1712" ref="A1714"/>
    <hyperlink r:id="rId1713" ref="A1715"/>
    <hyperlink r:id="rId1714" ref="A1716"/>
    <hyperlink r:id="rId1715" ref="A1717"/>
    <hyperlink r:id="rId1716" ref="A1718"/>
    <hyperlink r:id="rId1717" ref="A1719"/>
    <hyperlink r:id="rId1718" ref="A1720"/>
    <hyperlink r:id="rId1719" ref="A1721"/>
    <hyperlink r:id="rId1720" ref="A1722"/>
    <hyperlink r:id="rId1721" ref="A1723"/>
    <hyperlink r:id="rId1722" ref="A1724"/>
    <hyperlink r:id="rId1723" ref="A1725"/>
    <hyperlink r:id="rId1724" ref="A1726"/>
    <hyperlink r:id="rId1725" ref="A1727"/>
    <hyperlink r:id="rId1726" ref="A1728"/>
    <hyperlink r:id="rId1727" ref="A1729"/>
    <hyperlink r:id="rId1728" ref="A1730"/>
    <hyperlink r:id="rId1729" ref="A1731"/>
    <hyperlink r:id="rId1730" ref="A1732"/>
    <hyperlink r:id="rId1731" ref="A1733"/>
    <hyperlink r:id="rId1732" ref="A1734"/>
    <hyperlink r:id="rId1733" ref="A1735"/>
    <hyperlink r:id="rId1734" ref="A1736"/>
    <hyperlink r:id="rId1735" ref="A1737"/>
    <hyperlink r:id="rId1736" ref="A1738"/>
    <hyperlink r:id="rId1737" ref="A1739"/>
    <hyperlink r:id="rId1738" ref="A1740"/>
    <hyperlink r:id="rId1739" ref="A1741"/>
    <hyperlink r:id="rId1740" ref="A1742"/>
    <hyperlink r:id="rId1741" ref="A1743"/>
    <hyperlink r:id="rId1742" ref="A1744"/>
    <hyperlink r:id="rId1743" ref="A1745"/>
    <hyperlink r:id="rId1744" ref="A1746"/>
    <hyperlink r:id="rId1745" ref="A1747"/>
    <hyperlink r:id="rId1746" ref="A1748"/>
    <hyperlink r:id="rId1747" ref="A1749"/>
    <hyperlink r:id="rId1748" ref="A1750"/>
    <hyperlink r:id="rId1749" ref="A1751"/>
    <hyperlink r:id="rId1750" ref="A1752"/>
    <hyperlink r:id="rId1751" ref="A1753"/>
    <hyperlink r:id="rId1752" ref="A1754"/>
    <hyperlink r:id="rId1753" ref="A1755"/>
    <hyperlink r:id="rId1754" ref="A1756"/>
    <hyperlink r:id="rId1755" ref="A1757"/>
    <hyperlink r:id="rId1756" ref="A1758"/>
    <hyperlink r:id="rId1757" ref="A1759"/>
    <hyperlink r:id="rId1758" ref="A1760"/>
    <hyperlink r:id="rId1759" ref="A1761"/>
    <hyperlink r:id="rId1760" ref="A1762"/>
    <hyperlink r:id="rId1761" ref="A1763"/>
    <hyperlink r:id="rId1762" ref="A1764"/>
    <hyperlink r:id="rId1763" ref="A1765"/>
    <hyperlink r:id="rId1764" ref="A1766"/>
    <hyperlink r:id="rId1765" ref="A1767"/>
    <hyperlink r:id="rId1766" ref="A1768"/>
    <hyperlink r:id="rId1767" ref="A1769"/>
    <hyperlink r:id="rId1768" ref="A1770"/>
    <hyperlink r:id="rId1769" ref="A1771"/>
    <hyperlink r:id="rId1770" ref="A1772"/>
    <hyperlink r:id="rId1771" ref="A1773"/>
    <hyperlink r:id="rId1772" ref="A1774"/>
    <hyperlink r:id="rId1773" ref="A1775"/>
    <hyperlink r:id="rId1774" ref="A1776"/>
    <hyperlink r:id="rId1775" ref="A1777"/>
    <hyperlink r:id="rId1776" ref="A1778"/>
    <hyperlink r:id="rId1777" ref="A1779"/>
    <hyperlink r:id="rId1778" ref="A1780"/>
    <hyperlink r:id="rId1779" ref="A1781"/>
    <hyperlink r:id="rId1780" ref="A1782"/>
    <hyperlink r:id="rId1781" ref="A1783"/>
    <hyperlink r:id="rId1782" ref="A1784"/>
    <hyperlink r:id="rId1783" ref="A1785"/>
    <hyperlink r:id="rId1784" ref="A1786"/>
    <hyperlink r:id="rId1785" ref="A1787"/>
    <hyperlink r:id="rId1786" ref="A1788"/>
    <hyperlink r:id="rId1787" ref="A1789"/>
    <hyperlink r:id="rId1788" ref="A1790"/>
    <hyperlink r:id="rId1789" ref="A1791"/>
    <hyperlink r:id="rId1790" ref="A1792"/>
    <hyperlink r:id="rId1791" ref="A1793"/>
    <hyperlink r:id="rId1792" ref="A1794"/>
    <hyperlink r:id="rId1793" ref="A1795"/>
    <hyperlink r:id="rId1794" ref="A1796"/>
    <hyperlink r:id="rId1795" ref="A1797"/>
    <hyperlink r:id="rId1796" ref="A1798"/>
    <hyperlink r:id="rId1797" ref="A1799"/>
    <hyperlink r:id="rId1798" ref="A1800"/>
    <hyperlink r:id="rId1799" ref="A1801"/>
    <hyperlink r:id="rId1800" ref="A1802"/>
    <hyperlink r:id="rId1801" ref="A1803"/>
    <hyperlink r:id="rId1802" ref="A1804"/>
    <hyperlink r:id="rId1803" ref="A1805"/>
    <hyperlink r:id="rId1804" ref="A1806"/>
    <hyperlink r:id="rId1805" ref="A1807"/>
    <hyperlink r:id="rId1806" ref="A1808"/>
    <hyperlink r:id="rId1807" ref="A1809"/>
    <hyperlink r:id="rId1808" ref="A1810"/>
    <hyperlink r:id="rId1809" ref="A1811"/>
    <hyperlink r:id="rId1810" ref="A1812"/>
    <hyperlink r:id="rId1811" ref="A1813"/>
    <hyperlink r:id="rId1812" ref="A1814"/>
    <hyperlink r:id="rId1813" ref="A1815"/>
    <hyperlink r:id="rId1814" ref="A1816"/>
    <hyperlink r:id="rId1815" ref="A1817"/>
    <hyperlink r:id="rId1816" ref="A1818"/>
    <hyperlink r:id="rId1817" ref="A1819"/>
    <hyperlink r:id="rId1818" ref="A1820"/>
    <hyperlink r:id="rId1819" ref="A1821"/>
    <hyperlink r:id="rId1820" ref="A1822"/>
    <hyperlink r:id="rId1821" ref="A1823"/>
    <hyperlink r:id="rId1822" ref="A1824"/>
    <hyperlink r:id="rId1823" ref="A1825"/>
    <hyperlink r:id="rId1824" ref="A1826"/>
    <hyperlink r:id="rId1825" ref="A1827"/>
    <hyperlink r:id="rId1826" ref="A1828"/>
    <hyperlink r:id="rId1827" ref="A1829"/>
    <hyperlink r:id="rId1828" ref="A1830"/>
    <hyperlink r:id="rId1829" ref="A1831"/>
    <hyperlink r:id="rId1830" ref="A1832"/>
    <hyperlink r:id="rId1831" ref="A1833"/>
    <hyperlink r:id="rId1832" ref="A1834"/>
    <hyperlink r:id="rId1833" ref="A1835"/>
    <hyperlink r:id="rId1834" ref="A1836"/>
    <hyperlink r:id="rId1835" ref="A1837"/>
    <hyperlink r:id="rId1836" ref="A1838"/>
    <hyperlink r:id="rId1837" ref="A1839"/>
    <hyperlink r:id="rId1838" ref="A1840"/>
    <hyperlink r:id="rId1839" ref="A1841"/>
    <hyperlink r:id="rId1840" ref="A1842"/>
    <hyperlink r:id="rId1841" ref="A1843"/>
    <hyperlink r:id="rId1842" ref="A1844"/>
    <hyperlink r:id="rId1843" ref="A1845"/>
    <hyperlink r:id="rId1844" ref="A1846"/>
    <hyperlink r:id="rId1845" ref="A1847"/>
    <hyperlink r:id="rId1846" ref="A1848"/>
    <hyperlink r:id="rId1847" ref="A1849"/>
    <hyperlink r:id="rId1848" ref="A1850"/>
    <hyperlink r:id="rId1849" ref="A1851"/>
    <hyperlink r:id="rId1850" ref="A1852"/>
    <hyperlink r:id="rId1851" ref="A1853"/>
    <hyperlink r:id="rId1852" ref="A1854"/>
    <hyperlink r:id="rId1853" ref="A1855"/>
    <hyperlink r:id="rId1854" ref="A1856"/>
    <hyperlink r:id="rId1855" ref="A1857"/>
    <hyperlink r:id="rId1856" ref="A1858"/>
    <hyperlink r:id="rId1857" ref="A1859"/>
    <hyperlink r:id="rId1858" ref="A1860"/>
    <hyperlink r:id="rId1859" ref="A1861"/>
    <hyperlink r:id="rId1860" ref="A1862"/>
    <hyperlink r:id="rId1861" ref="A1863"/>
    <hyperlink r:id="rId1862" ref="A1864"/>
    <hyperlink r:id="rId1863" ref="A1865"/>
    <hyperlink r:id="rId1864" ref="A1866"/>
    <hyperlink r:id="rId1865" ref="A1867"/>
    <hyperlink r:id="rId1866" ref="A1868"/>
    <hyperlink r:id="rId1867" ref="A1869"/>
    <hyperlink r:id="rId1868" ref="A1870"/>
    <hyperlink r:id="rId1869" ref="A1871"/>
    <hyperlink r:id="rId1870" ref="A1872"/>
    <hyperlink r:id="rId1871" ref="A1873"/>
    <hyperlink r:id="rId1872" ref="A1874"/>
    <hyperlink r:id="rId1873" ref="A1875"/>
    <hyperlink r:id="rId1874" ref="A1876"/>
    <hyperlink r:id="rId1875" ref="A1877"/>
    <hyperlink r:id="rId1876" ref="A1878"/>
    <hyperlink r:id="rId1877" ref="A1879"/>
    <hyperlink r:id="rId1878" ref="A1880"/>
    <hyperlink r:id="rId1879" ref="A1881"/>
    <hyperlink r:id="rId1880" ref="A1882"/>
    <hyperlink r:id="rId1881" ref="A1883"/>
    <hyperlink r:id="rId1882" ref="A1884"/>
    <hyperlink r:id="rId1883" ref="A1885"/>
    <hyperlink r:id="rId1884" ref="A1886"/>
    <hyperlink r:id="rId1885" ref="A1887"/>
    <hyperlink r:id="rId1886" ref="A1888"/>
    <hyperlink r:id="rId1887" ref="A1889"/>
    <hyperlink r:id="rId1888" ref="A1890"/>
    <hyperlink r:id="rId1889" ref="A1891"/>
    <hyperlink r:id="rId1890" ref="A1892"/>
    <hyperlink r:id="rId1891" ref="A1893"/>
    <hyperlink r:id="rId1892" ref="A1894"/>
    <hyperlink r:id="rId1893" ref="A1895"/>
    <hyperlink r:id="rId1894" ref="A1896"/>
    <hyperlink r:id="rId1895" ref="A1897"/>
    <hyperlink r:id="rId1896" ref="A1898"/>
    <hyperlink r:id="rId1897" ref="A1899"/>
    <hyperlink r:id="rId1898" ref="A1900"/>
    <hyperlink r:id="rId1899" ref="A1901"/>
    <hyperlink r:id="rId1900" ref="A1902"/>
    <hyperlink r:id="rId1901" ref="A1903"/>
    <hyperlink r:id="rId1902" ref="A1904"/>
    <hyperlink r:id="rId1903" ref="A1905"/>
    <hyperlink r:id="rId1904" ref="A1906"/>
    <hyperlink r:id="rId1905" ref="A1907"/>
    <hyperlink r:id="rId1906" ref="A1908"/>
    <hyperlink r:id="rId1907" ref="A1909"/>
    <hyperlink r:id="rId1908" ref="A1910"/>
    <hyperlink r:id="rId1909" ref="A1911"/>
    <hyperlink r:id="rId1910" ref="A1912"/>
    <hyperlink r:id="rId1911" ref="A1913"/>
    <hyperlink r:id="rId1912" ref="A1914"/>
    <hyperlink r:id="rId1913" ref="A1915"/>
    <hyperlink r:id="rId1914" ref="A1916"/>
    <hyperlink r:id="rId1915" ref="A1917"/>
    <hyperlink r:id="rId1916" ref="A1918"/>
    <hyperlink r:id="rId1917" ref="A1919"/>
    <hyperlink r:id="rId1918" ref="A1920"/>
    <hyperlink r:id="rId1919" ref="A1921"/>
    <hyperlink r:id="rId1920" ref="A1922"/>
    <hyperlink r:id="rId1921" ref="A1923"/>
    <hyperlink r:id="rId1922" ref="A1924"/>
    <hyperlink r:id="rId1923" ref="A1925"/>
    <hyperlink r:id="rId1924" ref="A1926"/>
    <hyperlink r:id="rId1925" ref="A1927"/>
    <hyperlink r:id="rId1926" ref="A1928"/>
    <hyperlink r:id="rId1927" ref="A1929"/>
    <hyperlink r:id="rId1928" ref="A1930"/>
    <hyperlink r:id="rId1929" ref="A1931"/>
    <hyperlink r:id="rId1930" ref="A1932"/>
    <hyperlink r:id="rId1931" ref="A1933"/>
    <hyperlink r:id="rId1932" ref="A1934"/>
    <hyperlink r:id="rId1933" ref="A1935"/>
    <hyperlink r:id="rId1934" ref="A1936"/>
    <hyperlink r:id="rId1935" ref="A1937"/>
    <hyperlink r:id="rId1936" ref="A1938"/>
    <hyperlink r:id="rId1937" ref="A1939"/>
    <hyperlink r:id="rId1938" ref="A1940"/>
    <hyperlink r:id="rId1939" ref="A1941"/>
    <hyperlink r:id="rId1940" ref="A1942"/>
    <hyperlink r:id="rId1941" ref="A1943"/>
    <hyperlink r:id="rId1942" ref="A1944"/>
    <hyperlink r:id="rId1943" ref="A1945"/>
    <hyperlink r:id="rId1944" ref="A1946"/>
    <hyperlink r:id="rId1945" ref="A1947"/>
    <hyperlink r:id="rId1946" ref="A1948"/>
    <hyperlink r:id="rId1947" ref="A1949"/>
    <hyperlink r:id="rId1948" ref="A1950"/>
    <hyperlink r:id="rId1949" ref="A1951"/>
    <hyperlink r:id="rId1950" ref="A1952"/>
    <hyperlink r:id="rId1951" ref="A1953"/>
    <hyperlink r:id="rId1952" ref="A1954"/>
    <hyperlink r:id="rId1953" ref="A1955"/>
    <hyperlink r:id="rId1954" ref="A1956"/>
    <hyperlink r:id="rId1955" ref="A1957"/>
    <hyperlink r:id="rId1956" ref="A1958"/>
    <hyperlink r:id="rId1957" ref="A1959"/>
    <hyperlink r:id="rId1958" ref="A1960"/>
    <hyperlink r:id="rId1959" ref="A1961"/>
    <hyperlink r:id="rId1960" ref="A1962"/>
    <hyperlink r:id="rId1961" ref="A1963"/>
    <hyperlink r:id="rId1962" ref="A1964"/>
    <hyperlink r:id="rId1963" ref="A1965"/>
    <hyperlink r:id="rId1964" ref="A1966"/>
    <hyperlink r:id="rId1965" ref="A1967"/>
    <hyperlink r:id="rId1966" ref="A1968"/>
    <hyperlink r:id="rId1967" ref="A1969"/>
    <hyperlink r:id="rId1968" ref="A1970"/>
    <hyperlink r:id="rId1969" ref="A1971"/>
    <hyperlink r:id="rId1970" ref="A1972"/>
    <hyperlink r:id="rId1971" ref="A1973"/>
    <hyperlink r:id="rId1972" ref="A1974"/>
    <hyperlink r:id="rId1973" ref="A1975"/>
    <hyperlink r:id="rId1974" ref="A1976"/>
    <hyperlink r:id="rId1975" ref="A1977"/>
    <hyperlink r:id="rId1976" ref="A1978"/>
    <hyperlink r:id="rId1977" ref="A1979"/>
    <hyperlink r:id="rId1978" ref="A1980"/>
    <hyperlink r:id="rId1979" ref="A1981"/>
    <hyperlink r:id="rId1980" ref="A1982"/>
    <hyperlink r:id="rId1981" ref="A1983"/>
    <hyperlink r:id="rId1982" ref="A1984"/>
    <hyperlink r:id="rId1983" ref="A1985"/>
    <hyperlink r:id="rId1984" ref="A1986"/>
    <hyperlink r:id="rId1985" ref="A1987"/>
    <hyperlink r:id="rId1986" ref="A1988"/>
    <hyperlink r:id="rId1987" ref="A1989"/>
    <hyperlink r:id="rId1988" ref="A1990"/>
    <hyperlink r:id="rId1989" ref="A1991"/>
    <hyperlink r:id="rId1990" ref="A1992"/>
    <hyperlink r:id="rId1991" ref="A1993"/>
    <hyperlink r:id="rId1992" ref="A1994"/>
    <hyperlink r:id="rId1993" ref="A1995"/>
    <hyperlink r:id="rId1994" ref="A1996"/>
    <hyperlink r:id="rId1995" ref="A1997"/>
    <hyperlink r:id="rId1996" ref="A1998"/>
    <hyperlink r:id="rId1997" ref="A1999"/>
    <hyperlink r:id="rId1998" ref="A2000"/>
    <hyperlink r:id="rId1999" ref="A2001"/>
    <hyperlink r:id="rId2000" ref="A2002"/>
    <hyperlink r:id="rId2001" ref="A2003"/>
    <hyperlink r:id="rId2002" ref="A2004"/>
    <hyperlink r:id="rId2003" ref="A2005"/>
    <hyperlink r:id="rId2004" ref="A2006"/>
    <hyperlink r:id="rId2005" ref="A2007"/>
    <hyperlink r:id="rId2006" ref="A2008"/>
    <hyperlink r:id="rId2007" ref="A2009"/>
    <hyperlink r:id="rId2008" ref="A2010"/>
    <hyperlink r:id="rId2009" ref="A2011"/>
    <hyperlink r:id="rId2010" ref="A2012"/>
    <hyperlink r:id="rId2011" ref="A2013"/>
    <hyperlink r:id="rId2012" ref="A2014"/>
    <hyperlink r:id="rId2013" ref="A2015"/>
    <hyperlink r:id="rId2014" ref="A2016"/>
    <hyperlink r:id="rId2015" ref="A2017"/>
    <hyperlink r:id="rId2016" ref="A2018"/>
    <hyperlink r:id="rId2017" ref="A2019"/>
    <hyperlink r:id="rId2018" ref="A2020"/>
    <hyperlink r:id="rId2019" ref="A2021"/>
    <hyperlink r:id="rId2020" ref="A2022"/>
    <hyperlink r:id="rId2021" ref="A2023"/>
    <hyperlink r:id="rId2022" ref="A2024"/>
    <hyperlink r:id="rId2023" ref="A2025"/>
    <hyperlink r:id="rId2024" ref="A2026"/>
    <hyperlink r:id="rId2025" ref="A2027"/>
    <hyperlink r:id="rId2026" ref="A2028"/>
    <hyperlink r:id="rId2027" ref="A2029"/>
    <hyperlink r:id="rId2028" ref="A2030"/>
    <hyperlink r:id="rId2029" ref="A2031"/>
    <hyperlink r:id="rId2030" ref="A2032"/>
    <hyperlink r:id="rId2031" ref="A2033"/>
    <hyperlink r:id="rId2032" ref="A2034"/>
    <hyperlink r:id="rId2033" ref="A2035"/>
    <hyperlink r:id="rId2034" ref="A2036"/>
    <hyperlink r:id="rId2035" ref="A2037"/>
    <hyperlink r:id="rId2036" ref="A2038"/>
    <hyperlink r:id="rId2037" ref="A2039"/>
    <hyperlink r:id="rId2038" ref="A2040"/>
    <hyperlink r:id="rId2039" ref="A2041"/>
    <hyperlink r:id="rId2040" ref="A2042"/>
    <hyperlink r:id="rId2041" ref="A2043"/>
    <hyperlink r:id="rId2042" ref="A2044"/>
    <hyperlink r:id="rId2043" ref="A2045"/>
    <hyperlink r:id="rId2044" ref="A2046"/>
    <hyperlink r:id="rId2045" ref="A2047"/>
    <hyperlink r:id="rId2046" ref="A2048"/>
    <hyperlink r:id="rId2047" ref="A2049"/>
    <hyperlink r:id="rId2048" ref="A2050"/>
    <hyperlink r:id="rId2049" ref="A2051"/>
    <hyperlink r:id="rId2050" ref="A2052"/>
    <hyperlink r:id="rId2051" ref="A2053"/>
    <hyperlink r:id="rId2052" ref="A2054"/>
    <hyperlink r:id="rId2053" ref="A2055"/>
    <hyperlink r:id="rId2054" ref="A2056"/>
    <hyperlink r:id="rId2055" ref="A2057"/>
    <hyperlink r:id="rId2056" ref="A2058"/>
    <hyperlink r:id="rId2057" ref="A2059"/>
    <hyperlink r:id="rId2058" ref="A2060"/>
    <hyperlink r:id="rId2059" ref="A2061"/>
    <hyperlink r:id="rId2060" ref="A2062"/>
    <hyperlink r:id="rId2061" ref="A2063"/>
    <hyperlink r:id="rId2062" ref="A2064"/>
    <hyperlink r:id="rId2063" ref="A2065"/>
    <hyperlink r:id="rId2064" ref="A2066"/>
    <hyperlink r:id="rId2065" ref="A2067"/>
    <hyperlink r:id="rId2066" ref="A2068"/>
    <hyperlink r:id="rId2067" ref="A2069"/>
    <hyperlink r:id="rId2068" ref="A2070"/>
    <hyperlink r:id="rId2069" ref="A2071"/>
    <hyperlink r:id="rId2070" ref="A2072"/>
    <hyperlink r:id="rId2071" ref="A2073"/>
    <hyperlink r:id="rId2072" ref="A2074"/>
    <hyperlink r:id="rId2073" ref="A2075"/>
    <hyperlink r:id="rId2074" ref="A2076"/>
    <hyperlink r:id="rId2075" ref="A2077"/>
    <hyperlink r:id="rId2076" ref="A2078"/>
    <hyperlink r:id="rId2077" ref="A2079"/>
    <hyperlink r:id="rId2078" ref="A2080"/>
    <hyperlink r:id="rId2079" ref="A2081"/>
    <hyperlink r:id="rId2080" ref="A2082"/>
    <hyperlink r:id="rId2081" ref="A2083"/>
    <hyperlink r:id="rId2082" ref="A2084"/>
    <hyperlink r:id="rId2083" ref="A2085"/>
    <hyperlink r:id="rId2084" ref="A2086"/>
    <hyperlink r:id="rId2085" ref="A2087"/>
    <hyperlink r:id="rId2086" ref="A2088"/>
    <hyperlink r:id="rId2087" ref="A2089"/>
    <hyperlink r:id="rId2088" ref="A2090"/>
    <hyperlink r:id="rId2089" ref="A2091"/>
    <hyperlink r:id="rId2090" ref="A2092"/>
    <hyperlink r:id="rId2091" ref="A2093"/>
    <hyperlink r:id="rId2092" ref="A2094"/>
    <hyperlink r:id="rId2093" ref="A2095"/>
    <hyperlink r:id="rId2094" ref="A2096"/>
    <hyperlink r:id="rId2095" ref="A2097"/>
    <hyperlink r:id="rId2096" ref="A2098"/>
    <hyperlink r:id="rId2097" ref="A2099"/>
    <hyperlink r:id="rId2098" ref="A2100"/>
    <hyperlink r:id="rId2099" ref="A2101"/>
    <hyperlink r:id="rId2100" ref="A2102"/>
    <hyperlink r:id="rId2101" ref="A2103"/>
    <hyperlink r:id="rId2102" ref="A2104"/>
    <hyperlink r:id="rId2103" ref="A2105"/>
    <hyperlink r:id="rId2104" ref="A2106"/>
    <hyperlink r:id="rId2105" ref="A2107"/>
    <hyperlink r:id="rId2106" ref="A2108"/>
    <hyperlink r:id="rId2107" ref="A2109"/>
    <hyperlink r:id="rId2108" ref="A2110"/>
    <hyperlink r:id="rId2109" ref="A2111"/>
    <hyperlink r:id="rId2110" ref="A2112"/>
    <hyperlink r:id="rId2111" ref="A2113"/>
    <hyperlink r:id="rId2112" ref="A2114"/>
    <hyperlink r:id="rId2113" ref="A2115"/>
    <hyperlink r:id="rId2114" ref="A2116"/>
    <hyperlink r:id="rId2115" ref="A2117"/>
    <hyperlink r:id="rId2116" ref="A2118"/>
    <hyperlink r:id="rId2117" ref="A2119"/>
    <hyperlink r:id="rId2118" ref="A2120"/>
    <hyperlink r:id="rId2119" ref="A2121"/>
    <hyperlink r:id="rId2120" ref="A2122"/>
    <hyperlink r:id="rId2121" ref="A2123"/>
    <hyperlink r:id="rId2122" ref="A2124"/>
    <hyperlink r:id="rId2123" ref="A2125"/>
    <hyperlink r:id="rId2124" ref="A2126"/>
    <hyperlink r:id="rId2125" ref="A2127"/>
    <hyperlink r:id="rId2126" ref="A2128"/>
    <hyperlink r:id="rId2127" ref="A2129"/>
    <hyperlink r:id="rId2128" ref="A2130"/>
    <hyperlink r:id="rId2129" ref="A2131"/>
    <hyperlink r:id="rId2130" ref="A2132"/>
    <hyperlink r:id="rId2131" ref="A2133"/>
    <hyperlink r:id="rId2132" ref="A2134"/>
    <hyperlink r:id="rId2133" ref="A2135"/>
    <hyperlink r:id="rId2134" ref="A2136"/>
    <hyperlink r:id="rId2135" ref="A2137"/>
    <hyperlink r:id="rId2136" ref="A2138"/>
    <hyperlink r:id="rId2137" ref="A2139"/>
    <hyperlink r:id="rId2138" ref="A2140"/>
    <hyperlink r:id="rId2139" ref="A2141"/>
    <hyperlink r:id="rId2140" ref="A2142"/>
    <hyperlink r:id="rId2141" ref="A2143"/>
    <hyperlink r:id="rId2142" ref="A2144"/>
    <hyperlink r:id="rId2143" ref="A2145"/>
    <hyperlink r:id="rId2144" ref="A2146"/>
    <hyperlink r:id="rId2145" ref="A2147"/>
    <hyperlink r:id="rId2146" ref="A2148"/>
    <hyperlink r:id="rId2147" ref="A2149"/>
    <hyperlink r:id="rId2148" ref="A2150"/>
    <hyperlink r:id="rId2149" ref="A2151"/>
    <hyperlink r:id="rId2150" ref="A2152"/>
    <hyperlink r:id="rId2151" ref="A2153"/>
    <hyperlink r:id="rId2152" ref="A2154"/>
    <hyperlink r:id="rId2153" ref="A2155"/>
    <hyperlink r:id="rId2154" ref="A2156"/>
    <hyperlink r:id="rId2155" ref="A2157"/>
    <hyperlink r:id="rId2156" ref="A2158"/>
    <hyperlink r:id="rId2157" ref="A2159"/>
    <hyperlink r:id="rId2158" ref="A2160"/>
    <hyperlink r:id="rId2159" ref="A2161"/>
    <hyperlink r:id="rId2160" ref="A2162"/>
    <hyperlink r:id="rId2161" ref="A2163"/>
    <hyperlink r:id="rId2162" ref="A2164"/>
    <hyperlink r:id="rId2163" ref="A2165"/>
    <hyperlink r:id="rId2164" ref="A2166"/>
    <hyperlink r:id="rId2165" ref="A2167"/>
    <hyperlink r:id="rId2166" ref="A2168"/>
    <hyperlink r:id="rId2167" ref="A2169"/>
    <hyperlink r:id="rId2168" ref="A2170"/>
    <hyperlink r:id="rId2169" ref="A2171"/>
    <hyperlink r:id="rId2170" ref="A2172"/>
    <hyperlink r:id="rId2171" ref="A2173"/>
    <hyperlink r:id="rId2172" ref="A2174"/>
    <hyperlink r:id="rId2173" ref="A2175"/>
    <hyperlink r:id="rId2174" ref="A2176"/>
    <hyperlink r:id="rId2175" ref="A2177"/>
    <hyperlink r:id="rId2176" ref="A2178"/>
    <hyperlink r:id="rId2177" ref="A2179"/>
    <hyperlink r:id="rId2178" ref="A2180"/>
    <hyperlink r:id="rId2179" ref="A2181"/>
    <hyperlink r:id="rId2180" ref="A2182"/>
    <hyperlink r:id="rId2181" ref="A2183"/>
    <hyperlink r:id="rId2182" ref="A2184"/>
    <hyperlink r:id="rId2183" ref="A2185"/>
    <hyperlink r:id="rId2184" ref="A2186"/>
    <hyperlink r:id="rId2185" ref="A2187"/>
    <hyperlink r:id="rId2186" ref="A2188"/>
    <hyperlink r:id="rId2187" ref="A2189"/>
    <hyperlink r:id="rId2188" ref="A2190"/>
    <hyperlink r:id="rId2189" ref="A2191"/>
    <hyperlink r:id="rId2190" ref="A2192"/>
    <hyperlink r:id="rId2191" ref="A2193"/>
    <hyperlink r:id="rId2192" ref="A2194"/>
    <hyperlink r:id="rId2193" ref="A2195"/>
    <hyperlink r:id="rId2194" ref="A2196"/>
    <hyperlink r:id="rId2195" ref="A2197"/>
    <hyperlink r:id="rId2196" ref="A2198"/>
    <hyperlink r:id="rId2197" ref="A2199"/>
    <hyperlink r:id="rId2198" ref="A2200"/>
    <hyperlink r:id="rId2199" ref="A2201"/>
    <hyperlink r:id="rId2200" ref="A2202"/>
    <hyperlink r:id="rId2201" ref="A2203"/>
    <hyperlink r:id="rId2202" ref="A2204"/>
    <hyperlink r:id="rId2203" ref="A2205"/>
    <hyperlink r:id="rId2204" ref="A2206"/>
    <hyperlink r:id="rId2205" ref="A2207"/>
    <hyperlink r:id="rId2206" ref="A2208"/>
    <hyperlink r:id="rId2207" ref="A2209"/>
    <hyperlink r:id="rId2208" ref="A2210"/>
    <hyperlink r:id="rId2209" ref="A2211"/>
    <hyperlink r:id="rId2210" ref="A2212"/>
    <hyperlink r:id="rId2211" ref="A2213"/>
    <hyperlink r:id="rId2212" ref="A2214"/>
    <hyperlink r:id="rId2213" ref="A2215"/>
    <hyperlink r:id="rId2214" ref="A2216"/>
    <hyperlink r:id="rId2215" ref="A2217"/>
    <hyperlink r:id="rId2216" ref="A2218"/>
    <hyperlink r:id="rId2217" ref="A2219"/>
    <hyperlink r:id="rId2218" ref="A2220"/>
    <hyperlink r:id="rId2219" ref="A2221"/>
    <hyperlink r:id="rId2220" ref="A2222"/>
    <hyperlink r:id="rId2221" ref="A2223"/>
    <hyperlink r:id="rId2222" ref="A2224"/>
    <hyperlink r:id="rId2223" ref="A2225"/>
    <hyperlink r:id="rId2224" ref="A2226"/>
    <hyperlink r:id="rId2225" ref="A2227"/>
    <hyperlink r:id="rId2226" ref="A2228"/>
    <hyperlink r:id="rId2227" ref="A2229"/>
    <hyperlink r:id="rId2228" ref="A2230"/>
    <hyperlink r:id="rId2229" ref="A2231"/>
    <hyperlink r:id="rId2230" ref="A2232"/>
    <hyperlink r:id="rId2231" ref="A2233"/>
    <hyperlink r:id="rId2232" ref="A2234"/>
    <hyperlink r:id="rId2233" ref="A2235"/>
    <hyperlink r:id="rId2234" ref="A2236"/>
    <hyperlink r:id="rId2235" ref="A2237"/>
    <hyperlink r:id="rId2236" ref="A2238"/>
    <hyperlink r:id="rId2237" ref="A2239"/>
    <hyperlink r:id="rId2238" ref="A2240"/>
    <hyperlink r:id="rId2239" ref="A2241"/>
    <hyperlink r:id="rId2240" ref="A2242"/>
    <hyperlink r:id="rId2241" ref="A2243"/>
    <hyperlink r:id="rId2242" ref="A2244"/>
    <hyperlink r:id="rId2243" ref="A2245"/>
    <hyperlink r:id="rId2244" ref="A2246"/>
    <hyperlink r:id="rId2245" ref="A2247"/>
    <hyperlink r:id="rId2246" ref="A2248"/>
    <hyperlink r:id="rId2247" ref="A2249"/>
    <hyperlink r:id="rId2248" ref="A2250"/>
    <hyperlink r:id="rId2249" ref="A2251"/>
    <hyperlink r:id="rId2250" ref="A2252"/>
    <hyperlink r:id="rId2251" ref="A2253"/>
    <hyperlink r:id="rId2252" ref="A2254"/>
    <hyperlink r:id="rId2253" ref="A2255"/>
    <hyperlink r:id="rId2254" ref="A2256"/>
    <hyperlink r:id="rId2255" ref="A2257"/>
    <hyperlink r:id="rId2256" ref="A2258"/>
    <hyperlink r:id="rId2257" ref="A2259"/>
    <hyperlink r:id="rId2258" ref="A2260"/>
    <hyperlink r:id="rId2259" ref="A2261"/>
    <hyperlink r:id="rId2260" ref="A2262"/>
    <hyperlink r:id="rId2261" ref="A2263"/>
    <hyperlink r:id="rId2262" ref="A2264"/>
    <hyperlink r:id="rId2263" ref="A2265"/>
    <hyperlink r:id="rId2264" ref="A2266"/>
    <hyperlink r:id="rId2265" ref="A2267"/>
    <hyperlink r:id="rId2266" ref="A2268"/>
    <hyperlink r:id="rId2267" ref="A2269"/>
    <hyperlink r:id="rId2268" ref="A2270"/>
    <hyperlink r:id="rId2269" ref="A2271"/>
    <hyperlink r:id="rId2270" ref="A2272"/>
    <hyperlink r:id="rId2271" ref="A2273"/>
    <hyperlink r:id="rId2272" ref="A2274"/>
    <hyperlink r:id="rId2273" ref="A2275"/>
    <hyperlink r:id="rId2274" ref="A2276"/>
    <hyperlink r:id="rId2275" ref="A2277"/>
    <hyperlink r:id="rId2276" ref="A2278"/>
    <hyperlink r:id="rId2277" ref="A2279"/>
    <hyperlink r:id="rId2278" ref="A2280"/>
    <hyperlink r:id="rId2279" ref="A2281"/>
    <hyperlink r:id="rId2280" ref="A2282"/>
    <hyperlink r:id="rId2281" ref="A2283"/>
    <hyperlink r:id="rId2282" ref="A2284"/>
    <hyperlink r:id="rId2283" ref="A2285"/>
    <hyperlink r:id="rId2284" ref="A2286"/>
    <hyperlink r:id="rId2285" ref="A2287"/>
    <hyperlink r:id="rId2286" ref="A2288"/>
    <hyperlink r:id="rId2287" ref="A2289"/>
    <hyperlink r:id="rId2288" ref="A2290"/>
    <hyperlink r:id="rId2289" ref="A2291"/>
    <hyperlink r:id="rId2290" ref="A2292"/>
    <hyperlink r:id="rId2291" ref="A2293"/>
    <hyperlink r:id="rId2292" ref="A2294"/>
    <hyperlink r:id="rId2293" ref="A2295"/>
    <hyperlink r:id="rId2294" ref="A2296"/>
    <hyperlink r:id="rId2295" ref="A2297"/>
    <hyperlink r:id="rId2296" ref="A2298"/>
    <hyperlink r:id="rId2297" ref="A2299"/>
    <hyperlink r:id="rId2298" ref="A2300"/>
    <hyperlink r:id="rId2299" ref="A2301"/>
    <hyperlink r:id="rId2300" ref="A2302"/>
    <hyperlink r:id="rId2301" ref="A2303"/>
    <hyperlink r:id="rId2302" ref="A2304"/>
    <hyperlink r:id="rId2303" ref="A2305"/>
    <hyperlink r:id="rId2304" ref="A2306"/>
    <hyperlink r:id="rId2305" ref="A2307"/>
    <hyperlink r:id="rId2306" ref="A2308"/>
    <hyperlink r:id="rId2307" ref="A2309"/>
    <hyperlink r:id="rId2308" ref="A2310"/>
    <hyperlink r:id="rId2309" ref="A2311"/>
    <hyperlink r:id="rId2310" ref="A2312"/>
    <hyperlink r:id="rId2311" ref="A2313"/>
    <hyperlink r:id="rId2312" ref="A2314"/>
    <hyperlink r:id="rId2313" ref="A2315"/>
    <hyperlink r:id="rId2314" ref="A2316"/>
    <hyperlink r:id="rId2315" ref="A2317"/>
    <hyperlink r:id="rId2316" ref="A2318"/>
    <hyperlink r:id="rId2317" ref="A2319"/>
    <hyperlink r:id="rId2318" ref="A2320"/>
    <hyperlink r:id="rId2319" ref="A2321"/>
    <hyperlink r:id="rId2320" ref="A2322"/>
    <hyperlink r:id="rId2321" ref="A2323"/>
    <hyperlink r:id="rId2322" ref="A2324"/>
    <hyperlink r:id="rId2323" ref="A2325"/>
    <hyperlink r:id="rId2324" ref="A2326"/>
    <hyperlink r:id="rId2325" ref="A2327"/>
    <hyperlink r:id="rId2326" ref="A2328"/>
    <hyperlink r:id="rId2327" ref="A2329"/>
    <hyperlink r:id="rId2328" ref="A2330"/>
    <hyperlink r:id="rId2329" ref="A2331"/>
    <hyperlink r:id="rId2330" ref="A2332"/>
    <hyperlink r:id="rId2331" ref="A2333"/>
    <hyperlink r:id="rId2332" ref="A2334"/>
    <hyperlink r:id="rId2333" ref="A2335"/>
    <hyperlink r:id="rId2334" ref="A2336"/>
    <hyperlink r:id="rId2335" ref="A2337"/>
    <hyperlink r:id="rId2336" ref="A2338"/>
    <hyperlink r:id="rId2337" ref="A2339"/>
    <hyperlink r:id="rId2338" ref="A2340"/>
    <hyperlink r:id="rId2339" ref="A2341"/>
    <hyperlink r:id="rId2340" ref="A2342"/>
    <hyperlink r:id="rId2341" ref="A2343"/>
    <hyperlink r:id="rId2342" ref="A2344"/>
    <hyperlink r:id="rId2343" ref="A2345"/>
    <hyperlink r:id="rId2344" ref="A2346"/>
    <hyperlink r:id="rId2345" ref="A2347"/>
    <hyperlink r:id="rId2346" ref="A2348"/>
    <hyperlink r:id="rId2347" ref="A2349"/>
    <hyperlink r:id="rId2348" ref="A2350"/>
    <hyperlink r:id="rId2349" ref="A2351"/>
    <hyperlink r:id="rId2350" ref="A2352"/>
    <hyperlink r:id="rId2351" ref="A2353"/>
    <hyperlink r:id="rId2352" ref="A2354"/>
    <hyperlink r:id="rId2353" ref="A2355"/>
    <hyperlink r:id="rId2354" ref="A2356"/>
    <hyperlink r:id="rId2355" ref="A2357"/>
    <hyperlink r:id="rId2356" ref="A2358"/>
    <hyperlink r:id="rId2357" ref="A2359"/>
    <hyperlink r:id="rId2358" ref="A2360"/>
    <hyperlink r:id="rId2359" ref="A2361"/>
    <hyperlink r:id="rId2360" ref="A2362"/>
    <hyperlink r:id="rId2361" ref="A2363"/>
    <hyperlink r:id="rId2362" ref="A2364"/>
    <hyperlink r:id="rId2363" ref="A2365"/>
    <hyperlink r:id="rId2364" ref="A2366"/>
    <hyperlink r:id="rId2365" ref="A2367"/>
    <hyperlink r:id="rId2366" ref="A2368"/>
    <hyperlink r:id="rId2367" ref="A2369"/>
    <hyperlink r:id="rId2368" ref="A2370"/>
    <hyperlink r:id="rId2369" ref="A2371"/>
    <hyperlink r:id="rId2370" ref="A2372"/>
    <hyperlink r:id="rId2371" ref="A2373"/>
    <hyperlink r:id="rId2372" ref="A2374"/>
    <hyperlink r:id="rId2373" ref="A2375"/>
    <hyperlink r:id="rId2374" ref="A2376"/>
    <hyperlink r:id="rId2375" ref="A2377"/>
    <hyperlink r:id="rId2376" ref="A2378"/>
    <hyperlink r:id="rId2377" ref="A2379"/>
    <hyperlink r:id="rId2378" ref="A2380"/>
    <hyperlink r:id="rId2379" ref="A2381"/>
    <hyperlink r:id="rId2380" ref="A2382"/>
    <hyperlink r:id="rId2381" ref="A2383"/>
    <hyperlink r:id="rId2382" ref="A2384"/>
    <hyperlink r:id="rId2383" ref="A2385"/>
    <hyperlink r:id="rId2384" ref="A2386"/>
    <hyperlink r:id="rId2385" ref="A2387"/>
    <hyperlink r:id="rId2386" ref="A2388"/>
    <hyperlink r:id="rId2387" ref="A2389"/>
    <hyperlink r:id="rId2388" ref="A2390"/>
    <hyperlink r:id="rId2389" ref="A2391"/>
    <hyperlink r:id="rId2390" ref="A2392"/>
    <hyperlink r:id="rId2391" ref="A2393"/>
    <hyperlink r:id="rId2392" ref="A2394"/>
    <hyperlink r:id="rId2393" ref="A2395"/>
    <hyperlink r:id="rId2394" ref="A2396"/>
    <hyperlink r:id="rId2395" ref="A2397"/>
    <hyperlink r:id="rId2396" ref="A2398"/>
    <hyperlink r:id="rId2397" ref="A2399"/>
    <hyperlink r:id="rId2398" ref="A2400"/>
    <hyperlink r:id="rId2399" ref="A2401"/>
    <hyperlink r:id="rId2400" ref="A2402"/>
    <hyperlink r:id="rId2401" ref="A2403"/>
    <hyperlink r:id="rId2402" ref="A2404"/>
    <hyperlink r:id="rId2403" ref="A2405"/>
    <hyperlink r:id="rId2404" ref="A2406"/>
    <hyperlink r:id="rId2405" ref="A2407"/>
    <hyperlink r:id="rId2406" ref="A2408"/>
    <hyperlink r:id="rId2407" ref="A2409"/>
    <hyperlink r:id="rId2408" ref="A2410"/>
    <hyperlink r:id="rId2409" ref="A2411"/>
    <hyperlink r:id="rId2410" ref="A2412"/>
    <hyperlink r:id="rId2411" ref="A2413"/>
    <hyperlink r:id="rId2412" ref="A2414"/>
    <hyperlink r:id="rId2413" ref="A2415"/>
    <hyperlink r:id="rId2414" ref="A2416"/>
    <hyperlink r:id="rId2415" ref="A2417"/>
    <hyperlink r:id="rId2416" ref="A2418"/>
    <hyperlink r:id="rId2417" ref="A2419"/>
    <hyperlink r:id="rId2418" ref="A2420"/>
    <hyperlink r:id="rId2419" ref="A2421"/>
    <hyperlink r:id="rId2420" ref="A2422"/>
    <hyperlink r:id="rId2421" ref="A2423"/>
    <hyperlink r:id="rId2422" ref="A2424"/>
    <hyperlink r:id="rId2423" ref="A2425"/>
    <hyperlink r:id="rId2424" ref="A2426"/>
    <hyperlink r:id="rId2425" ref="A2427"/>
    <hyperlink r:id="rId2426" ref="A2428"/>
    <hyperlink r:id="rId2427" ref="A2429"/>
    <hyperlink r:id="rId2428" ref="A2430"/>
    <hyperlink r:id="rId2429" ref="A2431"/>
    <hyperlink r:id="rId2430" ref="A2432"/>
    <hyperlink r:id="rId2431" ref="A2433"/>
    <hyperlink r:id="rId2432" ref="A2434"/>
    <hyperlink r:id="rId2433" ref="A2435"/>
    <hyperlink r:id="rId2434" ref="A2436"/>
    <hyperlink r:id="rId2435" ref="A2437"/>
    <hyperlink r:id="rId2436" ref="A2438"/>
    <hyperlink r:id="rId2437" ref="A2439"/>
    <hyperlink r:id="rId2438" ref="A2440"/>
    <hyperlink r:id="rId2439" ref="A2441"/>
    <hyperlink r:id="rId2440" ref="A2442"/>
    <hyperlink r:id="rId2441" ref="A2443"/>
    <hyperlink r:id="rId2442" ref="A2444"/>
    <hyperlink r:id="rId2443" ref="A2445"/>
    <hyperlink r:id="rId2444" ref="A2446"/>
    <hyperlink r:id="rId2445" ref="A2447"/>
    <hyperlink r:id="rId2446" ref="A2448"/>
    <hyperlink r:id="rId2447" ref="A2449"/>
    <hyperlink r:id="rId2448" ref="A2450"/>
    <hyperlink r:id="rId2449" ref="A2451"/>
    <hyperlink r:id="rId2450" ref="A2452"/>
    <hyperlink r:id="rId2451" ref="A2453"/>
    <hyperlink r:id="rId2452" ref="A2454"/>
    <hyperlink r:id="rId2453" ref="A2455"/>
    <hyperlink r:id="rId2454" ref="A2456"/>
    <hyperlink r:id="rId2455" ref="A2457"/>
    <hyperlink r:id="rId2456" ref="A2458"/>
    <hyperlink r:id="rId2457" ref="A2459"/>
    <hyperlink r:id="rId2458" ref="A2460"/>
    <hyperlink r:id="rId2459" ref="A2461"/>
    <hyperlink r:id="rId2460" ref="A2462"/>
    <hyperlink r:id="rId2461" ref="A2463"/>
    <hyperlink r:id="rId2462" ref="A2464"/>
    <hyperlink r:id="rId2463" ref="A2465"/>
    <hyperlink r:id="rId2464" ref="A2466"/>
    <hyperlink r:id="rId2465" ref="A2467"/>
    <hyperlink r:id="rId2466" ref="A2468"/>
    <hyperlink r:id="rId2467" ref="A2469"/>
    <hyperlink r:id="rId2468" ref="A2470"/>
    <hyperlink r:id="rId2469" ref="A2471"/>
    <hyperlink r:id="rId2470" ref="A2472"/>
    <hyperlink r:id="rId2471" ref="A2473"/>
    <hyperlink r:id="rId2472" ref="A2474"/>
    <hyperlink r:id="rId2473" ref="A2475"/>
    <hyperlink r:id="rId2474" ref="A2476"/>
    <hyperlink r:id="rId2475" ref="A2477"/>
    <hyperlink r:id="rId2476" ref="A2478"/>
    <hyperlink r:id="rId2477" ref="A2479"/>
    <hyperlink r:id="rId2478" ref="A2480"/>
    <hyperlink r:id="rId2479" ref="A2481"/>
    <hyperlink r:id="rId2480" ref="A2482"/>
    <hyperlink r:id="rId2481" ref="A2483"/>
    <hyperlink r:id="rId2482" ref="A2484"/>
    <hyperlink r:id="rId2483" ref="A2485"/>
    <hyperlink r:id="rId2484" ref="A2486"/>
    <hyperlink r:id="rId2485" ref="A2487"/>
    <hyperlink r:id="rId2486" ref="A2488"/>
    <hyperlink r:id="rId2487" ref="A2489"/>
    <hyperlink r:id="rId2488" ref="A2490"/>
    <hyperlink r:id="rId2489" ref="A2491"/>
    <hyperlink r:id="rId2490" ref="A2492"/>
    <hyperlink r:id="rId2491" ref="A2493"/>
    <hyperlink r:id="rId2492" ref="A2494"/>
    <hyperlink r:id="rId2493" ref="A2495"/>
    <hyperlink r:id="rId2494" ref="A2496"/>
    <hyperlink r:id="rId2495" ref="A2497"/>
    <hyperlink r:id="rId2496" ref="A2498"/>
    <hyperlink r:id="rId2497" ref="A2499"/>
    <hyperlink r:id="rId2498" ref="A2500"/>
    <hyperlink r:id="rId2499" ref="A2501"/>
    <hyperlink r:id="rId2500" ref="A2502"/>
    <hyperlink r:id="rId2501" ref="A2503"/>
    <hyperlink r:id="rId2502" ref="A2504"/>
    <hyperlink r:id="rId2503" ref="A2505"/>
    <hyperlink r:id="rId2504" ref="A2506"/>
    <hyperlink r:id="rId2505" ref="A2507"/>
    <hyperlink r:id="rId2506" ref="A2508"/>
    <hyperlink r:id="rId2507" ref="A2509"/>
    <hyperlink r:id="rId2508" ref="A2510"/>
    <hyperlink r:id="rId2509" ref="A2511"/>
    <hyperlink r:id="rId2510" ref="A2512"/>
    <hyperlink r:id="rId2511" ref="A2513"/>
    <hyperlink r:id="rId2512" ref="A2514"/>
    <hyperlink r:id="rId2513" ref="A2515"/>
    <hyperlink r:id="rId2514" ref="A2516"/>
    <hyperlink r:id="rId2515" ref="A2517"/>
    <hyperlink r:id="rId2516" ref="A2518"/>
    <hyperlink r:id="rId2517" ref="A2519"/>
    <hyperlink r:id="rId2518" ref="A2520"/>
    <hyperlink r:id="rId2519" ref="A2521"/>
    <hyperlink r:id="rId2520" ref="A2522"/>
    <hyperlink r:id="rId2521" ref="A2523"/>
    <hyperlink r:id="rId2522" ref="A2524"/>
    <hyperlink r:id="rId2523" ref="A2525"/>
    <hyperlink r:id="rId2524" ref="A2526"/>
    <hyperlink r:id="rId2525" ref="A2527"/>
    <hyperlink r:id="rId2526" ref="A2528"/>
    <hyperlink r:id="rId2527" ref="A2529"/>
    <hyperlink r:id="rId2528" ref="A2530"/>
    <hyperlink r:id="rId2529" ref="A2531"/>
    <hyperlink r:id="rId2530" ref="A2532"/>
    <hyperlink r:id="rId2531" ref="A2533"/>
    <hyperlink r:id="rId2532" ref="A2534"/>
    <hyperlink r:id="rId2533" ref="A2535"/>
    <hyperlink r:id="rId2534" ref="A2536"/>
    <hyperlink r:id="rId2535" ref="A2537"/>
    <hyperlink r:id="rId2536" ref="A2538"/>
    <hyperlink r:id="rId2537" ref="A2539"/>
    <hyperlink r:id="rId2538" ref="A2540"/>
    <hyperlink r:id="rId2539" ref="A2541"/>
    <hyperlink r:id="rId2540" ref="A2542"/>
    <hyperlink r:id="rId2541" ref="A2543"/>
    <hyperlink r:id="rId2542" ref="A2544"/>
    <hyperlink r:id="rId2543" ref="A2545"/>
    <hyperlink r:id="rId2544" ref="A2546"/>
    <hyperlink r:id="rId2545" ref="A2547"/>
    <hyperlink r:id="rId2546" ref="A2548"/>
    <hyperlink r:id="rId2547" ref="A2549"/>
    <hyperlink r:id="rId2548" ref="A2550"/>
    <hyperlink r:id="rId2549" ref="A2551"/>
    <hyperlink r:id="rId2550" ref="A2552"/>
    <hyperlink r:id="rId2551" ref="A2553"/>
    <hyperlink r:id="rId2552" ref="A2554"/>
    <hyperlink r:id="rId2553" ref="A2555"/>
    <hyperlink r:id="rId2554" ref="A2556"/>
    <hyperlink r:id="rId2555" ref="A2557"/>
    <hyperlink r:id="rId2556" ref="A2558"/>
    <hyperlink r:id="rId2557" ref="A2559"/>
    <hyperlink r:id="rId2558" ref="A2560"/>
    <hyperlink r:id="rId2559" ref="A2561"/>
    <hyperlink r:id="rId2560" ref="A2562"/>
    <hyperlink r:id="rId2561" ref="A2563"/>
    <hyperlink r:id="rId2562" ref="A2564"/>
    <hyperlink r:id="rId2563" ref="A2565"/>
    <hyperlink r:id="rId2564" ref="A2566"/>
    <hyperlink r:id="rId2565" ref="A2567"/>
    <hyperlink r:id="rId2566" ref="A2568"/>
    <hyperlink r:id="rId2567" ref="A2569"/>
    <hyperlink r:id="rId2568" ref="A2570"/>
    <hyperlink r:id="rId2569" ref="A2571"/>
    <hyperlink r:id="rId2570" ref="A2572"/>
    <hyperlink r:id="rId2571" ref="A2573"/>
    <hyperlink r:id="rId2572" ref="A2574"/>
    <hyperlink r:id="rId2573" ref="A2575"/>
    <hyperlink r:id="rId2574" ref="A2576"/>
    <hyperlink r:id="rId2575" ref="A2577"/>
    <hyperlink r:id="rId2576" ref="A2578"/>
    <hyperlink r:id="rId2577" ref="A2579"/>
    <hyperlink r:id="rId2578" ref="A2580"/>
    <hyperlink r:id="rId2579" ref="A2581"/>
    <hyperlink r:id="rId2580" ref="A2582"/>
    <hyperlink r:id="rId2581" ref="A2583"/>
    <hyperlink r:id="rId2582" ref="A2584"/>
    <hyperlink r:id="rId2583" ref="A2585"/>
    <hyperlink r:id="rId2584" ref="A2586"/>
    <hyperlink r:id="rId2585" ref="A2587"/>
    <hyperlink r:id="rId2586" ref="A2588"/>
    <hyperlink r:id="rId2587" ref="A2589"/>
    <hyperlink r:id="rId2588" ref="A2590"/>
    <hyperlink r:id="rId2589" ref="A2591"/>
    <hyperlink r:id="rId2590" ref="A2592"/>
    <hyperlink r:id="rId2591" ref="A2593"/>
    <hyperlink r:id="rId2592" ref="A2594"/>
    <hyperlink r:id="rId2593" ref="A2595"/>
    <hyperlink r:id="rId2594" ref="A2596"/>
    <hyperlink r:id="rId2595" ref="A2597"/>
    <hyperlink r:id="rId2596" ref="A2598"/>
    <hyperlink r:id="rId2597" ref="A2599"/>
    <hyperlink r:id="rId2598" ref="A2600"/>
    <hyperlink r:id="rId2599" ref="A2601"/>
    <hyperlink r:id="rId2600" ref="A2602"/>
    <hyperlink r:id="rId2601" ref="A2603"/>
    <hyperlink r:id="rId2602" ref="A2604"/>
    <hyperlink r:id="rId2603" ref="A2605"/>
    <hyperlink r:id="rId2604" ref="A2606"/>
    <hyperlink r:id="rId2605" ref="A2607"/>
    <hyperlink r:id="rId2606" ref="A2608"/>
    <hyperlink r:id="rId2607" ref="A2609"/>
    <hyperlink r:id="rId2608" ref="A2610"/>
    <hyperlink r:id="rId2609" ref="A2611"/>
    <hyperlink r:id="rId2610" ref="A2612"/>
    <hyperlink r:id="rId2611" ref="A2613"/>
    <hyperlink r:id="rId2612" ref="A2614"/>
    <hyperlink r:id="rId2613" ref="A2615"/>
    <hyperlink r:id="rId2614" ref="A2616"/>
    <hyperlink r:id="rId2615" ref="A2617"/>
    <hyperlink r:id="rId2616" ref="A2618"/>
    <hyperlink r:id="rId2617" ref="A2619"/>
    <hyperlink r:id="rId2618" ref="A2620"/>
    <hyperlink r:id="rId2619" ref="A2621"/>
    <hyperlink r:id="rId2620" ref="A2622"/>
    <hyperlink r:id="rId2621" ref="A2623"/>
    <hyperlink r:id="rId2622" ref="A2624"/>
    <hyperlink r:id="rId2623" ref="A2625"/>
    <hyperlink r:id="rId2624" ref="A2626"/>
    <hyperlink r:id="rId2625" ref="A2627"/>
    <hyperlink r:id="rId2626" ref="A2628"/>
    <hyperlink r:id="rId2627" ref="A2629"/>
    <hyperlink r:id="rId2628" ref="A2630"/>
    <hyperlink r:id="rId2629" ref="A2631"/>
    <hyperlink r:id="rId2630" ref="A2632"/>
    <hyperlink r:id="rId2631" ref="A2633"/>
    <hyperlink r:id="rId2632" ref="A2634"/>
    <hyperlink r:id="rId2633" ref="A2635"/>
    <hyperlink r:id="rId2634" ref="A2636"/>
    <hyperlink r:id="rId2635" ref="A2637"/>
    <hyperlink r:id="rId2636" ref="A2638"/>
    <hyperlink r:id="rId2637" ref="A2639"/>
    <hyperlink r:id="rId2638" ref="A2640"/>
    <hyperlink r:id="rId2639" ref="A2641"/>
    <hyperlink r:id="rId2640" ref="A2642"/>
    <hyperlink r:id="rId2641" ref="A2643"/>
    <hyperlink r:id="rId2642" ref="A2644"/>
    <hyperlink r:id="rId2643" ref="A2645"/>
    <hyperlink r:id="rId2644" ref="A2646"/>
    <hyperlink r:id="rId2645" ref="A2647"/>
    <hyperlink r:id="rId2646" ref="A2648"/>
    <hyperlink r:id="rId2647" ref="A2649"/>
    <hyperlink r:id="rId2648" ref="A2650"/>
    <hyperlink r:id="rId2649" ref="A2651"/>
    <hyperlink r:id="rId2650" ref="A2652"/>
    <hyperlink r:id="rId2651" ref="A2653"/>
    <hyperlink r:id="rId2652" ref="A2654"/>
    <hyperlink r:id="rId2653" ref="A2655"/>
    <hyperlink r:id="rId2654" ref="A2656"/>
    <hyperlink r:id="rId2655" ref="A2657"/>
    <hyperlink r:id="rId2656" ref="A2658"/>
    <hyperlink r:id="rId2657" ref="A2659"/>
    <hyperlink r:id="rId2658" ref="A2660"/>
    <hyperlink r:id="rId2659" ref="A2661"/>
    <hyperlink r:id="rId2660" ref="A2662"/>
    <hyperlink r:id="rId2661" ref="A2663"/>
    <hyperlink r:id="rId2662" ref="A2664"/>
    <hyperlink r:id="rId2663" ref="A2665"/>
    <hyperlink r:id="rId2664" ref="A2666"/>
    <hyperlink r:id="rId2665" ref="A2667"/>
    <hyperlink r:id="rId2666" ref="A2668"/>
    <hyperlink r:id="rId2667" ref="A2669"/>
    <hyperlink r:id="rId2668" ref="A2670"/>
    <hyperlink r:id="rId2669" ref="A2671"/>
    <hyperlink r:id="rId2670" ref="A2672"/>
    <hyperlink r:id="rId2671" ref="A2673"/>
    <hyperlink r:id="rId2672" ref="A2674"/>
    <hyperlink r:id="rId2673" ref="A2675"/>
    <hyperlink r:id="rId2674" ref="A2676"/>
    <hyperlink r:id="rId2675" ref="A2677"/>
    <hyperlink r:id="rId2676" ref="A2678"/>
    <hyperlink r:id="rId2677" ref="A2679"/>
    <hyperlink r:id="rId2678" ref="A2680"/>
    <hyperlink r:id="rId2679" ref="A2681"/>
    <hyperlink r:id="rId2680" ref="A2682"/>
    <hyperlink r:id="rId2681" ref="A2683"/>
    <hyperlink r:id="rId2682" ref="A2684"/>
    <hyperlink r:id="rId2683" ref="A2685"/>
    <hyperlink r:id="rId2684" ref="A2686"/>
    <hyperlink r:id="rId2685" ref="A2687"/>
    <hyperlink r:id="rId2686" ref="A2688"/>
    <hyperlink r:id="rId2687" ref="A2689"/>
    <hyperlink r:id="rId2688" ref="A2690"/>
    <hyperlink r:id="rId2689" ref="A2691"/>
    <hyperlink r:id="rId2690" ref="A2692"/>
    <hyperlink r:id="rId2691" ref="A2693"/>
    <hyperlink r:id="rId2692" ref="A2694"/>
    <hyperlink r:id="rId2693" ref="A2695"/>
    <hyperlink r:id="rId2694" ref="A2696"/>
    <hyperlink r:id="rId2695" ref="A2697"/>
    <hyperlink r:id="rId2696" ref="A2698"/>
    <hyperlink r:id="rId2697" ref="A2699"/>
    <hyperlink r:id="rId2698" ref="A2700"/>
    <hyperlink r:id="rId2699" ref="A2701"/>
    <hyperlink r:id="rId2700" ref="A2702"/>
    <hyperlink r:id="rId2701" ref="A2703"/>
    <hyperlink r:id="rId2702" ref="A2704"/>
    <hyperlink r:id="rId2703" ref="A2705"/>
    <hyperlink r:id="rId2704" ref="A2706"/>
    <hyperlink r:id="rId2705" ref="A2707"/>
    <hyperlink r:id="rId2706" ref="A2708"/>
    <hyperlink r:id="rId2707" ref="A2709"/>
    <hyperlink r:id="rId2708" ref="A2710"/>
    <hyperlink r:id="rId2709" ref="A2711"/>
    <hyperlink r:id="rId2710" ref="A2712"/>
    <hyperlink r:id="rId2711" ref="A2713"/>
    <hyperlink r:id="rId2712" ref="A2714"/>
    <hyperlink r:id="rId2713" ref="A2715"/>
    <hyperlink r:id="rId2714" ref="A2716"/>
    <hyperlink r:id="rId2715" ref="A2717"/>
    <hyperlink r:id="rId2716" ref="A2718"/>
    <hyperlink r:id="rId2717" ref="A2719"/>
    <hyperlink r:id="rId2718" ref="A2720"/>
    <hyperlink r:id="rId2719" ref="A2721"/>
    <hyperlink r:id="rId2720" ref="A2722"/>
    <hyperlink r:id="rId2721" ref="A2723"/>
    <hyperlink r:id="rId2722" ref="A2724"/>
    <hyperlink r:id="rId2723" ref="A2725"/>
    <hyperlink r:id="rId2724" ref="A2726"/>
    <hyperlink r:id="rId2725" ref="A2727"/>
    <hyperlink r:id="rId2726" ref="A2728"/>
    <hyperlink r:id="rId2727" ref="A2729"/>
    <hyperlink r:id="rId2728" ref="A2730"/>
    <hyperlink r:id="rId2729" ref="A2731"/>
    <hyperlink r:id="rId2730" ref="A2732"/>
    <hyperlink r:id="rId2731" ref="A2733"/>
    <hyperlink r:id="rId2732" ref="A2734"/>
    <hyperlink r:id="rId2733" ref="A2735"/>
    <hyperlink r:id="rId2734" ref="A2736"/>
    <hyperlink r:id="rId2735" ref="A2737"/>
    <hyperlink r:id="rId2736" ref="A2738"/>
    <hyperlink r:id="rId2737" ref="A2739"/>
    <hyperlink r:id="rId2738" ref="A2740"/>
    <hyperlink r:id="rId2739" ref="A2741"/>
    <hyperlink r:id="rId2740" ref="A2742"/>
    <hyperlink r:id="rId2741" ref="A2743"/>
    <hyperlink r:id="rId2742" ref="A2744"/>
    <hyperlink r:id="rId2743" ref="A2745"/>
    <hyperlink r:id="rId2744" ref="A2746"/>
    <hyperlink r:id="rId2745" ref="A2747"/>
    <hyperlink r:id="rId2746" ref="A2748"/>
    <hyperlink r:id="rId2747" ref="A2749"/>
    <hyperlink r:id="rId2748" ref="A2750"/>
    <hyperlink r:id="rId2749" ref="A2751"/>
    <hyperlink r:id="rId2750" ref="A2752"/>
    <hyperlink r:id="rId2751" ref="A2753"/>
    <hyperlink r:id="rId2752" ref="A2754"/>
    <hyperlink r:id="rId2753" ref="A2755"/>
    <hyperlink r:id="rId2754" ref="A2756"/>
    <hyperlink r:id="rId2755" ref="A2757"/>
    <hyperlink r:id="rId2756" ref="A2758"/>
    <hyperlink r:id="rId2757" ref="A2759"/>
    <hyperlink r:id="rId2758" ref="A2760"/>
    <hyperlink r:id="rId2759" ref="A2761"/>
    <hyperlink r:id="rId2760" ref="A2762"/>
    <hyperlink r:id="rId2761" ref="A2763"/>
    <hyperlink r:id="rId2762" ref="A2764"/>
    <hyperlink r:id="rId2763" ref="A2765"/>
    <hyperlink r:id="rId2764" ref="A2766"/>
    <hyperlink r:id="rId2765" ref="A2767"/>
    <hyperlink r:id="rId2766" ref="A2768"/>
    <hyperlink r:id="rId2767" ref="A2769"/>
    <hyperlink r:id="rId2768" ref="A2770"/>
    <hyperlink r:id="rId2769" ref="A2771"/>
    <hyperlink r:id="rId2770" ref="A2772"/>
    <hyperlink r:id="rId2771" ref="A2773"/>
    <hyperlink r:id="rId2772" ref="A2774"/>
    <hyperlink r:id="rId2773" ref="A2775"/>
    <hyperlink r:id="rId2774" ref="A2776"/>
    <hyperlink r:id="rId2775" ref="A2777"/>
    <hyperlink r:id="rId2776" ref="A2778"/>
    <hyperlink r:id="rId2777" ref="A2779"/>
    <hyperlink r:id="rId2778" ref="A2780"/>
    <hyperlink r:id="rId2779" ref="A2781"/>
    <hyperlink r:id="rId2780" ref="A2782"/>
    <hyperlink r:id="rId2781" ref="A2783"/>
    <hyperlink r:id="rId2782" ref="A2784"/>
    <hyperlink r:id="rId2783" ref="A2785"/>
    <hyperlink r:id="rId2784" ref="A2786"/>
    <hyperlink r:id="rId2785" ref="A2787"/>
    <hyperlink r:id="rId2786" ref="A2788"/>
    <hyperlink r:id="rId2787" ref="A2789"/>
    <hyperlink r:id="rId2788" ref="A2790"/>
    <hyperlink r:id="rId2789" ref="A2791"/>
    <hyperlink r:id="rId2790" ref="A2792"/>
    <hyperlink r:id="rId2791" ref="A2793"/>
    <hyperlink r:id="rId2792" ref="A2794"/>
    <hyperlink r:id="rId2793" ref="A2795"/>
    <hyperlink r:id="rId2794" ref="A2796"/>
    <hyperlink r:id="rId2795" ref="A2797"/>
    <hyperlink r:id="rId2796" ref="A2798"/>
    <hyperlink r:id="rId2797" ref="A2799"/>
    <hyperlink r:id="rId2798" ref="A2800"/>
    <hyperlink r:id="rId2799" ref="A2801"/>
    <hyperlink r:id="rId2800" ref="A2802"/>
    <hyperlink r:id="rId2801" ref="A2803"/>
    <hyperlink r:id="rId2802" ref="A2804"/>
    <hyperlink r:id="rId2803" ref="A2805"/>
    <hyperlink r:id="rId2804" ref="A2806"/>
    <hyperlink r:id="rId2805" ref="A2807"/>
    <hyperlink r:id="rId2806" ref="A2808"/>
    <hyperlink r:id="rId2807" ref="A2809"/>
    <hyperlink r:id="rId2808" ref="A2810"/>
    <hyperlink r:id="rId2809" ref="A2811"/>
    <hyperlink r:id="rId2810" ref="A2812"/>
    <hyperlink r:id="rId2811" ref="A2813"/>
    <hyperlink r:id="rId2812" ref="A2814"/>
    <hyperlink r:id="rId2813" ref="A2815"/>
    <hyperlink r:id="rId2814" ref="A2816"/>
    <hyperlink r:id="rId2815" ref="A2817"/>
    <hyperlink r:id="rId2816" ref="A2818"/>
    <hyperlink r:id="rId2817" ref="A2819"/>
    <hyperlink r:id="rId2818" ref="A2820"/>
    <hyperlink r:id="rId2819" ref="A2821"/>
    <hyperlink r:id="rId2820" ref="A2822"/>
    <hyperlink r:id="rId2821" ref="A2823"/>
    <hyperlink r:id="rId2822" ref="A2824"/>
    <hyperlink r:id="rId2823" ref="A2825"/>
    <hyperlink r:id="rId2824" ref="A2826"/>
    <hyperlink r:id="rId2825" ref="A2827"/>
    <hyperlink r:id="rId2826" ref="A2828"/>
    <hyperlink r:id="rId2827" ref="A2829"/>
    <hyperlink r:id="rId2828" ref="A2830"/>
    <hyperlink r:id="rId2829" ref="A2831"/>
    <hyperlink r:id="rId2830" ref="A2832"/>
    <hyperlink r:id="rId2831" ref="A2833"/>
    <hyperlink r:id="rId2832" ref="A2834"/>
    <hyperlink r:id="rId2833" ref="A2835"/>
    <hyperlink r:id="rId2834" ref="A2836"/>
    <hyperlink r:id="rId2835" ref="A2837"/>
    <hyperlink r:id="rId2836" ref="A2838"/>
    <hyperlink r:id="rId2837" ref="A2839"/>
    <hyperlink r:id="rId2838" ref="A2840"/>
    <hyperlink r:id="rId2839" ref="A2841"/>
    <hyperlink r:id="rId2840" ref="A2842"/>
    <hyperlink r:id="rId2841" ref="A2843"/>
    <hyperlink r:id="rId2842" ref="A2844"/>
    <hyperlink r:id="rId2843" ref="A2845"/>
    <hyperlink r:id="rId2844" ref="A2846"/>
    <hyperlink r:id="rId2845" ref="A2847"/>
    <hyperlink r:id="rId2846" ref="A2848"/>
    <hyperlink r:id="rId2847" ref="A2849"/>
    <hyperlink r:id="rId2848" ref="A2850"/>
    <hyperlink r:id="rId2849" ref="A2851"/>
    <hyperlink r:id="rId2850" ref="A2852"/>
    <hyperlink r:id="rId2851" ref="A2853"/>
    <hyperlink r:id="rId2852" ref="A2854"/>
    <hyperlink r:id="rId2853" ref="A2855"/>
    <hyperlink r:id="rId2854" ref="A2856"/>
    <hyperlink r:id="rId2855" ref="A2857"/>
    <hyperlink r:id="rId2856" ref="A2858"/>
    <hyperlink r:id="rId2857" ref="A2859"/>
    <hyperlink r:id="rId2858" ref="A2860"/>
    <hyperlink r:id="rId2859" ref="A2861"/>
    <hyperlink r:id="rId2860" ref="A2862"/>
    <hyperlink r:id="rId2861" ref="A2863"/>
    <hyperlink r:id="rId2862" ref="A2864"/>
    <hyperlink r:id="rId2863" ref="A2865"/>
    <hyperlink r:id="rId2864" ref="A2866"/>
    <hyperlink r:id="rId2865" ref="A2867"/>
    <hyperlink r:id="rId2866" ref="A2868"/>
    <hyperlink r:id="rId2867" ref="A2869"/>
    <hyperlink r:id="rId2868" ref="A2870"/>
    <hyperlink r:id="rId2869" ref="A2871"/>
    <hyperlink r:id="rId2870" ref="A2872"/>
    <hyperlink r:id="rId2871" ref="A2873"/>
    <hyperlink r:id="rId2872" ref="A2874"/>
    <hyperlink r:id="rId2873" ref="A2875"/>
    <hyperlink r:id="rId2874" ref="A2876"/>
    <hyperlink r:id="rId2875" ref="A2877"/>
    <hyperlink r:id="rId2876" ref="A2878"/>
    <hyperlink r:id="rId2877" ref="A2879"/>
    <hyperlink r:id="rId2878" ref="A2880"/>
    <hyperlink r:id="rId2879" ref="A2881"/>
    <hyperlink r:id="rId2880" ref="A2882"/>
    <hyperlink r:id="rId2881" ref="A2883"/>
    <hyperlink r:id="rId2882" ref="A2884"/>
    <hyperlink r:id="rId2883" ref="A2885"/>
    <hyperlink r:id="rId2884" ref="A2886"/>
    <hyperlink r:id="rId2885" ref="A2887"/>
    <hyperlink r:id="rId2886" ref="A2888"/>
    <hyperlink r:id="rId2887" ref="A2889"/>
    <hyperlink r:id="rId2888" ref="A2890"/>
    <hyperlink r:id="rId2889" ref="A2891"/>
    <hyperlink r:id="rId2890" ref="A2892"/>
    <hyperlink r:id="rId2891" ref="A2893"/>
    <hyperlink r:id="rId2892" ref="A2894"/>
    <hyperlink r:id="rId2893" ref="A2895"/>
    <hyperlink r:id="rId2894" ref="A2896"/>
    <hyperlink r:id="rId2895" ref="A2897"/>
    <hyperlink r:id="rId2896" ref="A2898"/>
    <hyperlink r:id="rId2897" ref="A2899"/>
    <hyperlink r:id="rId2898" ref="A2900"/>
    <hyperlink r:id="rId2899" ref="A2901"/>
    <hyperlink r:id="rId2900" ref="A2902"/>
    <hyperlink r:id="rId2901" ref="A2903"/>
    <hyperlink r:id="rId2902" ref="A2904"/>
    <hyperlink r:id="rId2903" ref="A2905"/>
    <hyperlink r:id="rId2904" ref="A2906"/>
    <hyperlink r:id="rId2905" ref="A2907"/>
    <hyperlink r:id="rId2906" ref="A2908"/>
    <hyperlink r:id="rId2907" ref="A2909"/>
    <hyperlink r:id="rId2908" ref="A2910"/>
    <hyperlink r:id="rId2909" ref="A2911"/>
    <hyperlink r:id="rId2910" ref="A2912"/>
    <hyperlink r:id="rId2911" ref="A2913"/>
    <hyperlink r:id="rId2912" ref="A2914"/>
    <hyperlink r:id="rId2913" ref="A2915"/>
    <hyperlink r:id="rId2914" ref="A2916"/>
    <hyperlink r:id="rId2915" ref="A2917"/>
    <hyperlink r:id="rId2916" ref="A2918"/>
    <hyperlink r:id="rId2917" ref="A2919"/>
    <hyperlink r:id="rId2918" ref="A2920"/>
    <hyperlink r:id="rId2919" ref="A2921"/>
    <hyperlink r:id="rId2920" ref="A2922"/>
    <hyperlink r:id="rId2921" ref="A2923"/>
    <hyperlink r:id="rId2922" ref="A2924"/>
    <hyperlink r:id="rId2923" ref="A2925"/>
    <hyperlink r:id="rId2924" ref="A2926"/>
    <hyperlink r:id="rId2925" ref="A2927"/>
    <hyperlink r:id="rId2926" ref="A2928"/>
    <hyperlink r:id="rId2927" ref="A2929"/>
    <hyperlink r:id="rId2928" ref="A2930"/>
    <hyperlink r:id="rId2929" ref="A2931"/>
    <hyperlink r:id="rId2930" ref="A2932"/>
    <hyperlink r:id="rId2931" ref="A2933"/>
    <hyperlink r:id="rId2932" ref="A2934"/>
    <hyperlink r:id="rId2933" ref="A2935"/>
    <hyperlink r:id="rId2934" ref="A2936"/>
    <hyperlink r:id="rId2935" ref="A2937"/>
    <hyperlink r:id="rId2936" ref="A2938"/>
    <hyperlink r:id="rId2937" ref="A2939"/>
    <hyperlink r:id="rId2938" ref="A2940"/>
    <hyperlink r:id="rId2939" ref="A2941"/>
    <hyperlink r:id="rId2940" ref="A2942"/>
    <hyperlink r:id="rId2941" ref="A2943"/>
    <hyperlink r:id="rId2942" ref="A2944"/>
    <hyperlink r:id="rId2943" ref="A2945"/>
    <hyperlink r:id="rId2944" ref="A2946"/>
    <hyperlink r:id="rId2945" ref="A2947"/>
    <hyperlink r:id="rId2946" ref="A2948"/>
    <hyperlink r:id="rId2947" ref="A2949"/>
    <hyperlink r:id="rId2948" ref="A2950"/>
    <hyperlink r:id="rId2949" ref="A2951"/>
    <hyperlink r:id="rId2950" ref="A2952"/>
    <hyperlink r:id="rId2951" ref="A2953"/>
    <hyperlink r:id="rId2952" ref="A2954"/>
    <hyperlink r:id="rId2953" ref="A2955"/>
    <hyperlink r:id="rId2954" ref="A2956"/>
    <hyperlink r:id="rId2955" ref="A2957"/>
    <hyperlink r:id="rId2956" ref="A2958"/>
    <hyperlink r:id="rId2957" ref="A2959"/>
    <hyperlink r:id="rId2958" ref="A2960"/>
    <hyperlink r:id="rId2959" ref="A2961"/>
    <hyperlink r:id="rId2960" ref="A2962"/>
    <hyperlink r:id="rId2961" ref="A2963"/>
    <hyperlink r:id="rId2962" ref="A2964"/>
    <hyperlink r:id="rId2963" ref="A2965"/>
    <hyperlink r:id="rId2964" ref="A2966"/>
    <hyperlink r:id="rId2965" ref="A2967"/>
    <hyperlink r:id="rId2966" ref="A2968"/>
    <hyperlink r:id="rId2967" ref="A2969"/>
    <hyperlink r:id="rId2968" ref="A2970"/>
    <hyperlink r:id="rId2969" ref="A2971"/>
    <hyperlink r:id="rId2970" ref="A2972"/>
    <hyperlink r:id="rId2971" ref="A2973"/>
    <hyperlink r:id="rId2972" ref="A2974"/>
    <hyperlink r:id="rId2973" ref="A2975"/>
    <hyperlink r:id="rId2974" ref="A2976"/>
    <hyperlink r:id="rId2975" ref="A2977"/>
    <hyperlink r:id="rId2976" ref="A2978"/>
    <hyperlink r:id="rId2977" ref="A2979"/>
    <hyperlink r:id="rId2978" ref="A2980"/>
    <hyperlink r:id="rId2979" ref="A2981"/>
    <hyperlink r:id="rId2980" ref="A2982"/>
    <hyperlink r:id="rId2981" ref="A2983"/>
    <hyperlink r:id="rId2982" ref="A2984"/>
    <hyperlink r:id="rId2983" ref="A2985"/>
    <hyperlink r:id="rId2984" ref="A2986"/>
    <hyperlink r:id="rId2985" ref="A2987"/>
    <hyperlink r:id="rId2986" ref="A2988"/>
    <hyperlink r:id="rId2987" ref="A2989"/>
    <hyperlink r:id="rId2988" ref="A2990"/>
    <hyperlink r:id="rId2989" ref="A2991"/>
    <hyperlink r:id="rId2990" ref="A2992"/>
    <hyperlink r:id="rId2991" ref="A2993"/>
    <hyperlink r:id="rId2992" ref="A2994"/>
    <hyperlink r:id="rId2993" ref="A2995"/>
    <hyperlink r:id="rId2994" ref="A2996"/>
    <hyperlink r:id="rId2995" ref="A2997"/>
    <hyperlink r:id="rId2996" ref="A2998"/>
    <hyperlink r:id="rId2997" ref="A2999"/>
    <hyperlink r:id="rId2998" ref="A3000"/>
    <hyperlink r:id="rId2999" ref="A3001"/>
    <hyperlink r:id="rId3000" ref="A3002"/>
    <hyperlink r:id="rId3001" ref="A3003"/>
    <hyperlink r:id="rId3002" ref="A3004"/>
    <hyperlink r:id="rId3003" ref="A3005"/>
    <hyperlink r:id="rId3004" ref="A3006"/>
    <hyperlink r:id="rId3005" ref="A3007"/>
    <hyperlink r:id="rId3006" ref="A3008"/>
    <hyperlink r:id="rId3007" ref="A3009"/>
    <hyperlink r:id="rId3008" ref="A3010"/>
    <hyperlink r:id="rId3009" ref="A3011"/>
    <hyperlink r:id="rId3010" ref="A3012"/>
    <hyperlink r:id="rId3011" ref="A3013"/>
    <hyperlink r:id="rId3012" ref="A3014"/>
    <hyperlink r:id="rId3013" ref="A3015"/>
    <hyperlink r:id="rId3014" ref="A3016"/>
    <hyperlink r:id="rId3015" ref="A3017"/>
    <hyperlink r:id="rId3016" ref="A3018"/>
    <hyperlink r:id="rId3017" ref="A3019"/>
    <hyperlink r:id="rId3018" ref="A3020"/>
    <hyperlink r:id="rId3019" ref="A3021"/>
    <hyperlink r:id="rId3020" ref="A3022"/>
    <hyperlink r:id="rId3021" ref="A3023"/>
    <hyperlink r:id="rId3022" ref="A3024"/>
    <hyperlink r:id="rId3023" ref="A3025"/>
    <hyperlink r:id="rId3024" ref="A3026"/>
    <hyperlink r:id="rId3025" ref="A3027"/>
    <hyperlink r:id="rId3026" ref="A3028"/>
    <hyperlink r:id="rId3027" ref="A3029"/>
    <hyperlink r:id="rId3028" ref="A3030"/>
    <hyperlink r:id="rId3029" ref="A3031"/>
    <hyperlink r:id="rId3030" ref="A3032"/>
    <hyperlink r:id="rId3031" ref="A3033"/>
    <hyperlink r:id="rId3032" ref="A3034"/>
    <hyperlink r:id="rId3033" ref="A3035"/>
    <hyperlink r:id="rId3034" ref="A3036"/>
    <hyperlink r:id="rId3035" ref="A3037"/>
    <hyperlink r:id="rId3036" ref="A3038"/>
    <hyperlink r:id="rId3037" ref="A3039"/>
    <hyperlink r:id="rId3038" ref="A3040"/>
    <hyperlink r:id="rId3039" ref="A3041"/>
    <hyperlink r:id="rId3040" ref="A3042"/>
    <hyperlink r:id="rId3041" ref="A3043"/>
    <hyperlink r:id="rId3042" ref="A3044"/>
    <hyperlink r:id="rId3043" ref="A3045"/>
    <hyperlink r:id="rId3044" ref="A3046"/>
    <hyperlink r:id="rId3045" ref="A3047"/>
    <hyperlink r:id="rId3046" ref="A3048"/>
    <hyperlink r:id="rId3047" ref="A3049"/>
    <hyperlink r:id="rId3048" ref="A3050"/>
    <hyperlink r:id="rId3049" ref="A3051"/>
    <hyperlink r:id="rId3050" ref="A3052"/>
    <hyperlink r:id="rId3051" ref="A3053"/>
    <hyperlink r:id="rId3052" ref="A3054"/>
    <hyperlink r:id="rId3053" ref="A3055"/>
    <hyperlink r:id="rId3054" ref="A3056"/>
    <hyperlink r:id="rId3055" ref="A3057"/>
    <hyperlink r:id="rId3056" ref="A3058"/>
    <hyperlink r:id="rId3057" ref="A3059"/>
    <hyperlink r:id="rId3058" ref="A3060"/>
    <hyperlink r:id="rId3059" ref="A3061"/>
    <hyperlink r:id="rId3060" ref="A3062"/>
    <hyperlink r:id="rId3061" ref="A3063"/>
    <hyperlink r:id="rId3062" ref="A3064"/>
    <hyperlink r:id="rId3063" ref="A3065"/>
    <hyperlink r:id="rId3064" ref="A3066"/>
    <hyperlink r:id="rId3065" ref="A3067"/>
    <hyperlink r:id="rId3066" ref="A3068"/>
    <hyperlink r:id="rId3067" ref="A3069"/>
    <hyperlink r:id="rId3068" ref="A3070"/>
    <hyperlink r:id="rId3069" ref="A3071"/>
    <hyperlink r:id="rId3070" ref="A3072"/>
    <hyperlink r:id="rId3071" ref="A3073"/>
    <hyperlink r:id="rId3072" ref="A3074"/>
    <hyperlink r:id="rId3073" ref="A3075"/>
    <hyperlink r:id="rId3074" ref="A3076"/>
    <hyperlink r:id="rId3075" ref="A3077"/>
    <hyperlink r:id="rId3076" ref="A3078"/>
    <hyperlink r:id="rId3077" ref="A3079"/>
    <hyperlink r:id="rId3078" ref="A3080"/>
    <hyperlink r:id="rId3079" ref="A3081"/>
    <hyperlink r:id="rId3080" ref="A3082"/>
    <hyperlink r:id="rId3081" ref="A3083"/>
    <hyperlink r:id="rId3082" ref="A3084"/>
    <hyperlink r:id="rId3083" ref="A3085"/>
    <hyperlink r:id="rId3084" ref="A3086"/>
    <hyperlink r:id="rId3085" ref="A3087"/>
    <hyperlink r:id="rId3086" ref="A3088"/>
    <hyperlink r:id="rId3087" ref="A3089"/>
    <hyperlink r:id="rId3088" ref="A3090"/>
    <hyperlink r:id="rId3089" ref="A3091"/>
    <hyperlink r:id="rId3090" ref="A3092"/>
    <hyperlink r:id="rId3091" ref="A3093"/>
    <hyperlink r:id="rId3092" ref="A3094"/>
    <hyperlink r:id="rId3093" ref="A3095"/>
    <hyperlink r:id="rId3094" ref="A3096"/>
    <hyperlink r:id="rId3095" ref="A3097"/>
    <hyperlink r:id="rId3096" ref="A3098"/>
    <hyperlink r:id="rId3097" ref="A3099"/>
    <hyperlink r:id="rId3098" ref="A3100"/>
    <hyperlink r:id="rId3099" ref="A3101"/>
    <hyperlink r:id="rId3100" ref="A3102"/>
    <hyperlink r:id="rId3101" ref="A3103"/>
    <hyperlink r:id="rId3102" ref="A3104"/>
    <hyperlink r:id="rId3103" ref="A3105"/>
    <hyperlink r:id="rId3104" ref="A3106"/>
    <hyperlink r:id="rId3105" ref="A3107"/>
    <hyperlink r:id="rId3106" ref="A3108"/>
    <hyperlink r:id="rId3107" ref="A3109"/>
    <hyperlink r:id="rId3108" ref="A3110"/>
    <hyperlink r:id="rId3109" ref="A3111"/>
    <hyperlink r:id="rId3110" ref="A3112"/>
    <hyperlink r:id="rId3111" ref="A3113"/>
    <hyperlink r:id="rId3112" ref="A3114"/>
    <hyperlink r:id="rId3113" ref="A3115"/>
    <hyperlink r:id="rId3114" ref="A3116"/>
    <hyperlink r:id="rId3115" ref="A3117"/>
    <hyperlink r:id="rId3116" ref="A3118"/>
    <hyperlink r:id="rId3117" ref="A3119"/>
    <hyperlink r:id="rId3118" ref="A3120"/>
    <hyperlink r:id="rId3119" ref="A3121"/>
    <hyperlink r:id="rId3120" ref="A3122"/>
    <hyperlink r:id="rId3121" ref="A3123"/>
    <hyperlink r:id="rId3122" ref="A3124"/>
    <hyperlink r:id="rId3123" ref="A3125"/>
    <hyperlink r:id="rId3124" ref="A3126"/>
    <hyperlink r:id="rId3125" ref="A3127"/>
    <hyperlink r:id="rId3126" ref="A3128"/>
    <hyperlink r:id="rId3127" ref="A3129"/>
    <hyperlink r:id="rId3128" ref="A3130"/>
    <hyperlink r:id="rId3129" ref="A3131"/>
    <hyperlink r:id="rId3130" ref="A3132"/>
    <hyperlink r:id="rId3131" ref="A3133"/>
    <hyperlink r:id="rId3132" ref="A3134"/>
    <hyperlink r:id="rId3133" ref="A3135"/>
    <hyperlink r:id="rId3134" ref="A3136"/>
    <hyperlink r:id="rId3135" ref="A3137"/>
    <hyperlink r:id="rId3136" ref="A3138"/>
    <hyperlink r:id="rId3137" ref="A3139"/>
    <hyperlink r:id="rId3138" ref="A3140"/>
    <hyperlink r:id="rId3139" ref="A3141"/>
    <hyperlink r:id="rId3140" ref="A3142"/>
    <hyperlink r:id="rId3141" ref="A3143"/>
    <hyperlink r:id="rId3142" ref="A3144"/>
    <hyperlink r:id="rId3143" ref="A3145"/>
    <hyperlink r:id="rId3144" ref="A3146"/>
    <hyperlink r:id="rId3145" ref="A3147"/>
    <hyperlink r:id="rId3146" ref="A3148"/>
    <hyperlink r:id="rId3147" ref="A3149"/>
    <hyperlink r:id="rId3148" ref="A3150"/>
    <hyperlink r:id="rId3149" ref="A3151"/>
    <hyperlink r:id="rId3150" ref="A3152"/>
    <hyperlink r:id="rId3151" ref="A3153"/>
    <hyperlink r:id="rId3152" ref="A3154"/>
    <hyperlink r:id="rId3153" ref="A3155"/>
    <hyperlink r:id="rId3154" ref="A3156"/>
    <hyperlink r:id="rId3155" ref="A3157"/>
    <hyperlink r:id="rId3156" ref="A3158"/>
    <hyperlink r:id="rId3157" ref="A3159"/>
    <hyperlink r:id="rId3158" ref="A3160"/>
    <hyperlink r:id="rId3159" ref="A3161"/>
    <hyperlink r:id="rId3160" ref="A3162"/>
    <hyperlink r:id="rId3161" ref="A3163"/>
    <hyperlink r:id="rId3162" ref="A3164"/>
    <hyperlink r:id="rId3163" ref="A3165"/>
    <hyperlink r:id="rId3164" ref="A3166"/>
    <hyperlink r:id="rId3165" ref="A3167"/>
    <hyperlink r:id="rId3166" ref="A3168"/>
    <hyperlink r:id="rId3167" ref="A3169"/>
    <hyperlink r:id="rId3168" ref="A3170"/>
    <hyperlink r:id="rId3169" ref="A3171"/>
    <hyperlink r:id="rId3170" ref="A3172"/>
    <hyperlink r:id="rId3171" ref="A3173"/>
    <hyperlink r:id="rId3172" ref="A3174"/>
    <hyperlink r:id="rId3173" ref="A3175"/>
    <hyperlink r:id="rId3174" ref="A3176"/>
    <hyperlink r:id="rId3175" ref="A3177"/>
    <hyperlink r:id="rId3176" ref="A3178"/>
    <hyperlink r:id="rId3177" ref="A3179"/>
    <hyperlink r:id="rId3178" ref="A3180"/>
    <hyperlink r:id="rId3179" ref="A3181"/>
    <hyperlink r:id="rId3180" ref="A3182"/>
    <hyperlink r:id="rId3181" ref="A3183"/>
    <hyperlink r:id="rId3182" ref="A3184"/>
    <hyperlink r:id="rId3183" ref="A3185"/>
    <hyperlink r:id="rId3184" ref="A3186"/>
    <hyperlink r:id="rId3185" ref="A3187"/>
    <hyperlink r:id="rId3186" ref="A3188"/>
    <hyperlink r:id="rId3187" ref="A3189"/>
    <hyperlink r:id="rId3188" ref="A3190"/>
    <hyperlink r:id="rId3189" ref="A3191"/>
    <hyperlink r:id="rId3190" ref="A3192"/>
    <hyperlink r:id="rId3191" ref="A3193"/>
    <hyperlink r:id="rId3192" ref="A3194"/>
    <hyperlink r:id="rId3193" ref="A3195"/>
    <hyperlink r:id="rId3194" ref="A3196"/>
    <hyperlink r:id="rId3195" ref="A3197"/>
    <hyperlink r:id="rId3196" ref="A3198"/>
    <hyperlink r:id="rId3197" ref="A3199"/>
    <hyperlink r:id="rId3198" ref="A3200"/>
    <hyperlink r:id="rId3199" ref="A3201"/>
    <hyperlink r:id="rId3200" ref="A3202"/>
    <hyperlink r:id="rId3201" ref="A3203"/>
    <hyperlink r:id="rId3202" ref="A3204"/>
    <hyperlink r:id="rId3203" ref="A3205"/>
    <hyperlink r:id="rId3204" ref="A3206"/>
    <hyperlink r:id="rId3205" ref="A3207"/>
    <hyperlink r:id="rId3206" ref="A3208"/>
    <hyperlink r:id="rId3207" ref="A3209"/>
    <hyperlink r:id="rId3208" ref="A3210"/>
    <hyperlink r:id="rId3209" ref="A3211"/>
    <hyperlink r:id="rId3210" ref="A3212"/>
    <hyperlink r:id="rId3211" ref="A3213"/>
    <hyperlink r:id="rId3212" ref="A3214"/>
    <hyperlink r:id="rId3213" ref="A3215"/>
    <hyperlink r:id="rId3214" ref="A3216"/>
    <hyperlink r:id="rId3215" ref="A3217"/>
    <hyperlink r:id="rId3216" ref="A3218"/>
    <hyperlink r:id="rId3217" ref="A3219"/>
    <hyperlink r:id="rId3218" ref="A3220"/>
    <hyperlink r:id="rId3219" ref="A3221"/>
    <hyperlink r:id="rId3220" ref="A3222"/>
    <hyperlink r:id="rId3221" ref="A3223"/>
    <hyperlink r:id="rId3222" ref="A3224"/>
    <hyperlink r:id="rId3223" ref="A3225"/>
    <hyperlink r:id="rId3224" ref="A3226"/>
    <hyperlink r:id="rId3225" ref="A3227"/>
    <hyperlink r:id="rId3226" ref="A3228"/>
    <hyperlink r:id="rId3227" ref="A3229"/>
    <hyperlink r:id="rId3228" ref="A3230"/>
    <hyperlink r:id="rId3229" ref="A3231"/>
    <hyperlink r:id="rId3230" ref="A3232"/>
    <hyperlink r:id="rId3231" ref="A3233"/>
    <hyperlink r:id="rId3232" ref="A3234"/>
    <hyperlink r:id="rId3233" ref="A3235"/>
    <hyperlink r:id="rId3234" ref="A3236"/>
    <hyperlink r:id="rId3235" ref="A3237"/>
    <hyperlink r:id="rId3236" ref="A3238"/>
    <hyperlink r:id="rId3237" ref="A3239"/>
    <hyperlink r:id="rId3238" ref="A3240"/>
    <hyperlink r:id="rId3239" ref="A3241"/>
    <hyperlink r:id="rId3240" ref="A3242"/>
    <hyperlink r:id="rId3241" ref="A3243"/>
    <hyperlink r:id="rId3242" ref="A3244"/>
    <hyperlink r:id="rId3243" ref="A3245"/>
    <hyperlink r:id="rId3244" ref="A3246"/>
    <hyperlink r:id="rId3245" ref="A3247"/>
    <hyperlink r:id="rId3246" ref="A3248"/>
    <hyperlink r:id="rId3247" ref="A3249"/>
    <hyperlink r:id="rId3248" ref="A3250"/>
    <hyperlink r:id="rId3249" ref="A3251"/>
    <hyperlink r:id="rId3250" ref="A3252"/>
    <hyperlink r:id="rId3251" ref="A3253"/>
    <hyperlink r:id="rId3252" ref="A3254"/>
    <hyperlink r:id="rId3253" ref="A3255"/>
    <hyperlink r:id="rId3254" ref="A3256"/>
    <hyperlink r:id="rId3255" ref="A3257"/>
    <hyperlink r:id="rId3256" ref="A3258"/>
    <hyperlink r:id="rId3257" ref="A3259"/>
    <hyperlink r:id="rId3258" ref="A3260"/>
    <hyperlink r:id="rId3259" ref="A3261"/>
    <hyperlink r:id="rId3260" ref="A3262"/>
    <hyperlink r:id="rId3261" ref="A3263"/>
    <hyperlink r:id="rId3262" ref="A3264"/>
    <hyperlink r:id="rId3263" ref="A3265"/>
    <hyperlink r:id="rId3264" ref="A3266"/>
    <hyperlink r:id="rId3265" ref="A3267"/>
    <hyperlink r:id="rId3266" ref="A3268"/>
    <hyperlink r:id="rId3267" ref="A3269"/>
    <hyperlink r:id="rId3268" ref="A3270"/>
    <hyperlink r:id="rId3269" ref="A3271"/>
    <hyperlink r:id="rId3270" ref="A3272"/>
    <hyperlink r:id="rId3271" ref="A3273"/>
    <hyperlink r:id="rId3272" ref="A3274"/>
    <hyperlink r:id="rId3273" ref="A3275"/>
    <hyperlink r:id="rId3274" ref="A3276"/>
    <hyperlink r:id="rId3275" ref="A3277"/>
    <hyperlink r:id="rId3276" ref="A3278"/>
    <hyperlink r:id="rId3277" ref="A3279"/>
    <hyperlink r:id="rId3278" ref="A3280"/>
    <hyperlink r:id="rId3279" ref="A3281"/>
    <hyperlink r:id="rId3280" ref="A3282"/>
    <hyperlink r:id="rId3281" ref="A3283"/>
    <hyperlink r:id="rId3282" ref="A3284"/>
    <hyperlink r:id="rId3283" ref="A3285"/>
    <hyperlink r:id="rId3284" ref="A3286"/>
    <hyperlink r:id="rId3285" ref="A3287"/>
    <hyperlink r:id="rId3286" ref="A3288"/>
    <hyperlink r:id="rId3287" ref="A3289"/>
    <hyperlink r:id="rId3288" ref="A3290"/>
    <hyperlink r:id="rId3289" ref="A3291"/>
    <hyperlink r:id="rId3290" ref="A3292"/>
    <hyperlink r:id="rId3291" ref="A3293"/>
    <hyperlink r:id="rId3292" ref="A3294"/>
    <hyperlink r:id="rId3293" ref="A3295"/>
    <hyperlink r:id="rId3294" ref="A3296"/>
    <hyperlink r:id="rId3295" ref="A3297"/>
    <hyperlink r:id="rId3296" ref="A3298"/>
    <hyperlink r:id="rId3297" ref="A3299"/>
    <hyperlink r:id="rId3298" ref="A3300"/>
    <hyperlink r:id="rId3299" ref="A3301"/>
    <hyperlink r:id="rId3300" ref="A3302"/>
    <hyperlink r:id="rId3301" ref="A3303"/>
    <hyperlink r:id="rId3302" ref="A3304"/>
    <hyperlink r:id="rId3303" ref="A3305"/>
    <hyperlink r:id="rId3304" ref="A3306"/>
    <hyperlink r:id="rId3305" ref="A3307"/>
    <hyperlink r:id="rId3306" ref="A3308"/>
    <hyperlink r:id="rId3307" ref="A3309"/>
    <hyperlink r:id="rId3308" ref="A3310"/>
    <hyperlink r:id="rId3309" ref="A3311"/>
    <hyperlink r:id="rId3310" ref="A3312"/>
    <hyperlink r:id="rId3311" ref="A3313"/>
    <hyperlink r:id="rId3312" ref="A3314"/>
    <hyperlink r:id="rId3313" ref="A3315"/>
    <hyperlink r:id="rId3314" ref="A3316"/>
    <hyperlink r:id="rId3315" ref="A3317"/>
    <hyperlink r:id="rId3316" ref="A3318"/>
    <hyperlink r:id="rId3317" ref="A3319"/>
    <hyperlink r:id="rId3318" ref="A3320"/>
    <hyperlink r:id="rId3319" ref="A3321"/>
    <hyperlink r:id="rId3320" ref="A3322"/>
    <hyperlink r:id="rId3321" ref="A3323"/>
    <hyperlink r:id="rId3322" ref="A3324"/>
    <hyperlink r:id="rId3323" ref="A3325"/>
    <hyperlink r:id="rId3324" ref="A3326"/>
    <hyperlink r:id="rId3325" ref="A3327"/>
    <hyperlink r:id="rId3326" ref="A3328"/>
    <hyperlink r:id="rId3327" ref="A3329"/>
    <hyperlink r:id="rId3328" ref="A3330"/>
    <hyperlink r:id="rId3329" ref="A3331"/>
    <hyperlink r:id="rId3330" ref="A3332"/>
    <hyperlink r:id="rId3331" ref="A3333"/>
    <hyperlink r:id="rId3332" ref="A3334"/>
    <hyperlink r:id="rId3333" ref="A3335"/>
    <hyperlink r:id="rId3334" ref="A3336"/>
    <hyperlink r:id="rId3335" ref="A3337"/>
    <hyperlink r:id="rId3336" ref="A3338"/>
    <hyperlink r:id="rId3337" ref="A3339"/>
    <hyperlink r:id="rId3338" ref="A3340"/>
    <hyperlink r:id="rId3339" ref="A3341"/>
    <hyperlink r:id="rId3340" ref="A3342"/>
    <hyperlink r:id="rId3341" ref="A3343"/>
    <hyperlink r:id="rId3342" ref="A3344"/>
    <hyperlink r:id="rId3343" ref="A3345"/>
    <hyperlink r:id="rId3344" ref="A3346"/>
    <hyperlink r:id="rId3345" ref="A3347"/>
    <hyperlink r:id="rId3346" ref="A3348"/>
    <hyperlink r:id="rId3347" ref="A3349"/>
    <hyperlink r:id="rId3348" ref="A3350"/>
    <hyperlink r:id="rId3349" ref="A3351"/>
    <hyperlink r:id="rId3350" ref="A3352"/>
    <hyperlink r:id="rId3351" ref="A3353"/>
    <hyperlink r:id="rId3352" ref="A3354"/>
    <hyperlink r:id="rId3353" ref="A3355"/>
    <hyperlink r:id="rId3354" ref="A3356"/>
    <hyperlink r:id="rId3355" ref="A3357"/>
    <hyperlink r:id="rId3356" ref="A3358"/>
    <hyperlink r:id="rId3357" ref="A3359"/>
    <hyperlink r:id="rId3358" ref="A3360"/>
    <hyperlink r:id="rId3359" ref="A3361"/>
    <hyperlink r:id="rId3360" ref="A3362"/>
    <hyperlink r:id="rId3361" ref="A3363"/>
    <hyperlink r:id="rId3362" ref="A3364"/>
    <hyperlink r:id="rId3363" ref="A3365"/>
    <hyperlink r:id="rId3364" ref="A3366"/>
    <hyperlink r:id="rId3365" ref="A3367"/>
    <hyperlink r:id="rId3366" ref="A3368"/>
    <hyperlink r:id="rId3367" ref="A3369"/>
    <hyperlink r:id="rId3368" ref="A3370"/>
    <hyperlink r:id="rId3369" ref="A3371"/>
    <hyperlink r:id="rId3370" ref="A3372"/>
    <hyperlink r:id="rId3371" ref="A3373"/>
    <hyperlink r:id="rId3372" ref="A3374"/>
    <hyperlink r:id="rId3373" ref="A3375"/>
    <hyperlink r:id="rId3374" ref="A3376"/>
    <hyperlink r:id="rId3375" ref="A3377"/>
    <hyperlink r:id="rId3376" ref="A3378"/>
    <hyperlink r:id="rId3377" ref="A3379"/>
    <hyperlink r:id="rId3378" ref="A3380"/>
    <hyperlink r:id="rId3379" ref="A3381"/>
    <hyperlink r:id="rId3380" ref="A3382"/>
    <hyperlink r:id="rId3381" ref="A3383"/>
    <hyperlink r:id="rId3382" ref="A3384"/>
    <hyperlink r:id="rId3383" ref="A3385"/>
    <hyperlink r:id="rId3384" ref="A3386"/>
    <hyperlink r:id="rId3385" ref="A3387"/>
    <hyperlink r:id="rId3386" ref="A3388"/>
    <hyperlink r:id="rId3387" ref="A3389"/>
    <hyperlink r:id="rId3388" ref="A3390"/>
    <hyperlink r:id="rId3389" ref="A3391"/>
    <hyperlink r:id="rId3390" ref="A3392"/>
    <hyperlink r:id="rId3391" ref="A3393"/>
    <hyperlink r:id="rId3392" ref="A3394"/>
    <hyperlink r:id="rId3393" ref="A3395"/>
    <hyperlink r:id="rId3394" ref="A3396"/>
    <hyperlink r:id="rId3395" ref="A3397"/>
    <hyperlink r:id="rId3396" ref="A3398"/>
    <hyperlink r:id="rId3397" ref="A3399"/>
    <hyperlink r:id="rId3398" ref="A3400"/>
    <hyperlink r:id="rId3399" ref="A3401"/>
    <hyperlink r:id="rId3400" ref="A3402"/>
    <hyperlink r:id="rId3401" ref="A3403"/>
    <hyperlink r:id="rId3402" ref="A3404"/>
    <hyperlink r:id="rId3403" ref="A3405"/>
    <hyperlink r:id="rId3404" ref="A3406"/>
    <hyperlink r:id="rId3405" ref="A3407"/>
    <hyperlink r:id="rId3406" ref="A3408"/>
    <hyperlink r:id="rId3407" ref="A3409"/>
    <hyperlink r:id="rId3408" ref="A3410"/>
    <hyperlink r:id="rId3409" ref="A3411"/>
    <hyperlink r:id="rId3410" ref="A3412"/>
    <hyperlink r:id="rId3411" ref="A3413"/>
    <hyperlink r:id="rId3412" ref="A3414"/>
    <hyperlink r:id="rId3413" ref="A3415"/>
    <hyperlink r:id="rId3414" ref="A3416"/>
    <hyperlink r:id="rId3415" ref="A3417"/>
    <hyperlink r:id="rId3416" ref="A3418"/>
    <hyperlink r:id="rId3417" ref="A3419"/>
    <hyperlink r:id="rId3418" ref="A3420"/>
    <hyperlink r:id="rId3419" ref="A3421"/>
    <hyperlink r:id="rId3420" ref="A3422"/>
    <hyperlink r:id="rId3421" ref="A3423"/>
    <hyperlink r:id="rId3422" ref="A3424"/>
    <hyperlink r:id="rId3423" ref="A3425"/>
    <hyperlink r:id="rId3424" ref="A3426"/>
    <hyperlink r:id="rId3425" ref="A3427"/>
    <hyperlink r:id="rId3426" ref="A3428"/>
    <hyperlink r:id="rId3427" ref="A3429"/>
    <hyperlink r:id="rId3428" ref="A3430"/>
    <hyperlink r:id="rId3429" ref="A3431"/>
    <hyperlink r:id="rId3430" ref="A3432"/>
    <hyperlink r:id="rId3431" ref="A3433"/>
    <hyperlink r:id="rId3432" ref="A3434"/>
    <hyperlink r:id="rId3433" ref="A3435"/>
    <hyperlink r:id="rId3434" ref="A3436"/>
    <hyperlink r:id="rId3435" ref="A3437"/>
    <hyperlink r:id="rId3436" ref="A3438"/>
    <hyperlink r:id="rId3437" ref="A3439"/>
    <hyperlink r:id="rId3438" ref="A3440"/>
    <hyperlink r:id="rId3439" ref="A3441"/>
    <hyperlink r:id="rId3440" ref="A3442"/>
    <hyperlink r:id="rId3441" ref="A3443"/>
    <hyperlink r:id="rId3442" ref="A3444"/>
    <hyperlink r:id="rId3443" ref="A3445"/>
    <hyperlink r:id="rId3444" ref="A3446"/>
    <hyperlink r:id="rId3445" ref="A3447"/>
    <hyperlink r:id="rId3446" ref="A3448"/>
    <hyperlink r:id="rId3447" ref="A3449"/>
    <hyperlink r:id="rId3448" ref="A3450"/>
    <hyperlink r:id="rId3449" ref="A3451"/>
    <hyperlink r:id="rId3450" ref="A3452"/>
    <hyperlink r:id="rId3451" ref="A3453"/>
    <hyperlink r:id="rId3452" ref="A3454"/>
    <hyperlink r:id="rId3453" ref="A3455"/>
    <hyperlink r:id="rId3454" ref="A3456"/>
    <hyperlink r:id="rId3455" ref="A3457"/>
    <hyperlink r:id="rId3456" ref="A3458"/>
    <hyperlink r:id="rId3457" ref="A3459"/>
    <hyperlink r:id="rId3458" ref="A3460"/>
    <hyperlink r:id="rId3459" ref="A3461"/>
    <hyperlink r:id="rId3460" ref="A3462"/>
    <hyperlink r:id="rId3461" ref="A3463"/>
    <hyperlink r:id="rId3462" ref="A3464"/>
    <hyperlink r:id="rId3463" ref="A3465"/>
    <hyperlink r:id="rId3464" ref="A3466"/>
    <hyperlink r:id="rId3465" ref="A3467"/>
    <hyperlink r:id="rId3466" ref="A3468"/>
    <hyperlink r:id="rId3467" ref="A3469"/>
    <hyperlink r:id="rId3468" ref="A3470"/>
    <hyperlink r:id="rId3469" ref="A3471"/>
    <hyperlink r:id="rId3470" ref="A3472"/>
    <hyperlink r:id="rId3471" ref="A3473"/>
    <hyperlink r:id="rId3472" ref="A3474"/>
    <hyperlink r:id="rId3473" ref="A3475"/>
    <hyperlink r:id="rId3474" ref="A3476"/>
    <hyperlink r:id="rId3475" ref="A3477"/>
    <hyperlink r:id="rId3476" ref="A3478"/>
    <hyperlink r:id="rId3477" ref="A3479"/>
    <hyperlink r:id="rId3478" ref="A3480"/>
    <hyperlink r:id="rId3479" ref="A3481"/>
    <hyperlink r:id="rId3480" ref="A3482"/>
    <hyperlink r:id="rId3481" ref="A3483"/>
    <hyperlink r:id="rId3482" ref="A3484"/>
    <hyperlink r:id="rId3483" ref="A3485"/>
    <hyperlink r:id="rId3484" ref="A3486"/>
    <hyperlink r:id="rId3485" ref="A3487"/>
    <hyperlink r:id="rId3486" ref="A3488"/>
    <hyperlink r:id="rId3487" ref="A3489"/>
    <hyperlink r:id="rId3488" ref="A3490"/>
    <hyperlink r:id="rId3489" ref="A3491"/>
    <hyperlink r:id="rId3490" ref="A3492"/>
    <hyperlink r:id="rId3491" ref="A3493"/>
    <hyperlink r:id="rId3492" ref="A3494"/>
    <hyperlink r:id="rId3493" ref="A3495"/>
    <hyperlink r:id="rId3494" ref="A3496"/>
    <hyperlink r:id="rId3495" ref="A3497"/>
    <hyperlink r:id="rId3496" ref="A3498"/>
    <hyperlink r:id="rId3497" ref="A3499"/>
    <hyperlink r:id="rId3498" ref="A3500"/>
    <hyperlink r:id="rId3499" ref="A3501"/>
    <hyperlink r:id="rId3500" ref="A3502"/>
    <hyperlink r:id="rId3501" ref="A3503"/>
    <hyperlink r:id="rId3502" ref="A3504"/>
    <hyperlink r:id="rId3503" ref="A3505"/>
    <hyperlink r:id="rId3504" ref="A3506"/>
    <hyperlink r:id="rId3505" ref="A3507"/>
    <hyperlink r:id="rId3506" ref="A3508"/>
    <hyperlink r:id="rId3507" ref="A3509"/>
    <hyperlink r:id="rId3508" ref="A3510"/>
    <hyperlink r:id="rId3509" ref="A3511"/>
    <hyperlink r:id="rId3510" ref="A3512"/>
    <hyperlink r:id="rId3511" ref="A3513"/>
    <hyperlink r:id="rId3512" ref="A3514"/>
    <hyperlink r:id="rId3513" ref="A3515"/>
    <hyperlink r:id="rId3514" ref="A3516"/>
    <hyperlink r:id="rId3515" ref="A3517"/>
    <hyperlink r:id="rId3516" ref="A3518"/>
    <hyperlink r:id="rId3517" ref="A3519"/>
    <hyperlink r:id="rId3518" ref="A3520"/>
    <hyperlink r:id="rId3519" ref="A3521"/>
    <hyperlink r:id="rId3520" ref="A3522"/>
    <hyperlink r:id="rId3521" ref="A3523"/>
    <hyperlink r:id="rId3522" ref="A3524"/>
    <hyperlink r:id="rId3523" ref="A3525"/>
    <hyperlink r:id="rId3524" ref="A3526"/>
    <hyperlink r:id="rId3525" ref="A3527"/>
    <hyperlink r:id="rId3526" ref="A3528"/>
    <hyperlink r:id="rId3527" ref="A3529"/>
    <hyperlink r:id="rId3528" ref="A3530"/>
    <hyperlink r:id="rId3529" ref="A3531"/>
    <hyperlink r:id="rId3530" ref="A3532"/>
    <hyperlink r:id="rId3531" ref="A3533"/>
    <hyperlink r:id="rId3532" ref="A3534"/>
    <hyperlink r:id="rId3533" ref="A3535"/>
    <hyperlink r:id="rId3534" ref="A3536"/>
    <hyperlink r:id="rId3535" ref="A3537"/>
    <hyperlink r:id="rId3536" ref="A3538"/>
    <hyperlink r:id="rId3537" ref="A3539"/>
    <hyperlink r:id="rId3538" ref="A3540"/>
    <hyperlink r:id="rId3539" ref="A3541"/>
    <hyperlink r:id="rId3540" ref="A3542"/>
    <hyperlink r:id="rId3541" ref="A3543"/>
    <hyperlink r:id="rId3542" ref="A3544"/>
    <hyperlink r:id="rId3543" ref="A3545"/>
    <hyperlink r:id="rId3544" ref="A3546"/>
    <hyperlink r:id="rId3545" ref="A3547"/>
    <hyperlink r:id="rId3546" ref="A3548"/>
    <hyperlink r:id="rId3547" ref="A3549"/>
    <hyperlink r:id="rId3548" ref="A3550"/>
    <hyperlink r:id="rId3549" ref="A3551"/>
    <hyperlink r:id="rId3550" ref="A3552"/>
    <hyperlink r:id="rId3551" ref="A3553"/>
    <hyperlink r:id="rId3552" ref="A3554"/>
    <hyperlink r:id="rId3553" ref="A3555"/>
    <hyperlink r:id="rId3554" ref="A3556"/>
    <hyperlink r:id="rId3555" ref="A3557"/>
    <hyperlink r:id="rId3556" ref="A3558"/>
    <hyperlink r:id="rId3557" ref="A3559"/>
    <hyperlink r:id="rId3558" ref="A3560"/>
    <hyperlink r:id="rId3559" ref="A3561"/>
  </hyperlinks>
  <drawing r:id="rId356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7533</v>
      </c>
      <c r="B3" s="3"/>
      <c r="C3" s="4">
        <v>35423.98055555556</v>
      </c>
      <c r="D3" s="5">
        <v>213959.0</v>
      </c>
    </row>
    <row r="4">
      <c r="A4" s="2" t="s">
        <v>7534</v>
      </c>
      <c r="B4" s="3"/>
      <c r="C4" s="4">
        <v>35423.98055555556</v>
      </c>
      <c r="D4" s="5">
        <v>753495.0</v>
      </c>
    </row>
    <row r="5">
      <c r="A5" s="2" t="s">
        <v>7535</v>
      </c>
      <c r="B5" s="3"/>
      <c r="C5" s="4">
        <v>35423.98055555556</v>
      </c>
      <c r="D5" s="5">
        <v>746080.0</v>
      </c>
    </row>
    <row r="6">
      <c r="A6" s="2" t="s">
        <v>7536</v>
      </c>
      <c r="B6" s="3"/>
      <c r="C6" s="4">
        <v>35423.98055555556</v>
      </c>
      <c r="D6" s="5">
        <v>31538.0</v>
      </c>
    </row>
    <row r="7">
      <c r="A7" s="2" t="s">
        <v>7537</v>
      </c>
      <c r="B7" s="3"/>
      <c r="C7" s="4">
        <v>35423.98055555556</v>
      </c>
      <c r="D7" s="5">
        <v>186437.0</v>
      </c>
    </row>
    <row r="8">
      <c r="A8" s="2" t="s">
        <v>7538</v>
      </c>
      <c r="B8" s="3"/>
      <c r="C8" s="4">
        <v>35423.98055555556</v>
      </c>
      <c r="D8" s="5">
        <v>238181.0</v>
      </c>
    </row>
    <row r="9">
      <c r="A9" s="2" t="s">
        <v>7539</v>
      </c>
      <c r="B9" s="3"/>
      <c r="C9" s="4">
        <v>35423.98055555556</v>
      </c>
      <c r="D9" s="5">
        <v>257527.0</v>
      </c>
    </row>
    <row r="10">
      <c r="A10" s="2" t="s">
        <v>7540</v>
      </c>
      <c r="B10" s="3"/>
      <c r="C10" s="4">
        <v>35423.98055555556</v>
      </c>
      <c r="D10" s="5">
        <v>259733.0</v>
      </c>
    </row>
    <row r="11">
      <c r="A11" s="2" t="s">
        <v>7541</v>
      </c>
      <c r="B11" s="3"/>
      <c r="C11" s="4">
        <v>35423.98055555556</v>
      </c>
      <c r="D11" s="5">
        <v>604086.0</v>
      </c>
    </row>
    <row r="12">
      <c r="A12" s="2" t="s">
        <v>7542</v>
      </c>
      <c r="B12" s="3"/>
      <c r="C12" s="4">
        <v>35423.98055555556</v>
      </c>
      <c r="D12" s="5">
        <v>128700.0</v>
      </c>
    </row>
    <row r="13">
      <c r="A13" s="2" t="s">
        <v>7543</v>
      </c>
      <c r="B13" s="3"/>
      <c r="C13" s="4">
        <v>35423.98055555556</v>
      </c>
      <c r="D13" s="5">
        <v>639586.0</v>
      </c>
    </row>
    <row r="14">
      <c r="A14" s="2" t="s">
        <v>7544</v>
      </c>
      <c r="B14" s="3"/>
      <c r="C14" s="4">
        <v>35423.98055555556</v>
      </c>
      <c r="D14" s="5">
        <v>61110.0</v>
      </c>
    </row>
    <row r="15">
      <c r="A15" s="2" t="s">
        <v>7545</v>
      </c>
      <c r="B15" s="3"/>
      <c r="C15" s="4">
        <v>35423.98055555556</v>
      </c>
      <c r="D15" s="5">
        <v>61222.0</v>
      </c>
    </row>
    <row r="16">
      <c r="A16" s="2" t="s">
        <v>7546</v>
      </c>
      <c r="B16" s="3"/>
      <c r="C16" s="4">
        <v>35423.98055555556</v>
      </c>
      <c r="D16" s="5">
        <v>36638.0</v>
      </c>
    </row>
    <row r="17">
      <c r="A17" s="2" t="s">
        <v>7547</v>
      </c>
      <c r="B17" s="3"/>
      <c r="C17" s="4">
        <v>35423.98055555556</v>
      </c>
      <c r="D17" s="5">
        <v>36554.0</v>
      </c>
    </row>
    <row r="18">
      <c r="A18" s="2" t="s">
        <v>7548</v>
      </c>
      <c r="B18" s="3"/>
      <c r="C18" s="4">
        <v>35423.98055555556</v>
      </c>
      <c r="D18" s="5">
        <v>1013600.0</v>
      </c>
    </row>
    <row r="19">
      <c r="A19" s="2" t="s">
        <v>7549</v>
      </c>
      <c r="B19" s="3"/>
      <c r="C19" s="4">
        <v>35423.98055555556</v>
      </c>
      <c r="D19" s="5">
        <v>968291.0</v>
      </c>
    </row>
    <row r="20">
      <c r="A20" s="2" t="s">
        <v>7550</v>
      </c>
      <c r="B20" s="3"/>
      <c r="C20" s="4">
        <v>35423.98055555556</v>
      </c>
      <c r="D20" s="5">
        <v>968342.0</v>
      </c>
    </row>
    <row r="21">
      <c r="A21" s="2" t="s">
        <v>7551</v>
      </c>
      <c r="B21" s="3"/>
      <c r="C21" s="4">
        <v>35423.98055555556</v>
      </c>
      <c r="D21" s="5">
        <v>2631576.0</v>
      </c>
    </row>
    <row r="22">
      <c r="A22" s="2" t="s">
        <v>7552</v>
      </c>
      <c r="B22" s="3"/>
      <c r="C22" s="4">
        <v>35423.98055555556</v>
      </c>
      <c r="D22" s="5">
        <v>84935.0</v>
      </c>
    </row>
    <row r="23">
      <c r="A23" s="2" t="s">
        <v>7553</v>
      </c>
      <c r="B23" s="3"/>
      <c r="C23" s="4">
        <v>35423.98055555556</v>
      </c>
      <c r="D23" s="5">
        <v>327198.0</v>
      </c>
    </row>
    <row r="24">
      <c r="A24" s="2" t="s">
        <v>7554</v>
      </c>
      <c r="B24" s="3"/>
      <c r="C24" s="4">
        <v>35423.98055555556</v>
      </c>
      <c r="D24" s="5">
        <v>326951.0</v>
      </c>
    </row>
    <row r="25">
      <c r="A25" s="2" t="s">
        <v>7555</v>
      </c>
      <c r="B25" s="3"/>
      <c r="C25" s="4">
        <v>35423.98055555556</v>
      </c>
      <c r="D25" s="5">
        <v>327266.0</v>
      </c>
    </row>
    <row r="26">
      <c r="A26" s="2" t="s">
        <v>7556</v>
      </c>
      <c r="B26" s="3"/>
      <c r="C26" s="4">
        <v>35423.98055555556</v>
      </c>
      <c r="D26" s="5">
        <v>326702.0</v>
      </c>
    </row>
    <row r="27">
      <c r="A27" s="2" t="s">
        <v>7557</v>
      </c>
      <c r="B27" s="3"/>
      <c r="C27" s="4">
        <v>35423.98055555556</v>
      </c>
      <c r="D27" s="5">
        <v>157043.0</v>
      </c>
    </row>
    <row r="28">
      <c r="A28" s="2" t="s">
        <v>7558</v>
      </c>
      <c r="B28" s="3"/>
      <c r="C28" s="4">
        <v>35423.98055555556</v>
      </c>
      <c r="D28" s="5">
        <v>58521.0</v>
      </c>
    </row>
    <row r="29">
      <c r="A29" s="2" t="s">
        <v>7559</v>
      </c>
      <c r="B29" s="3"/>
      <c r="C29" s="4">
        <v>35423.98055555556</v>
      </c>
      <c r="D29" s="5">
        <v>356509.0</v>
      </c>
    </row>
    <row r="30">
      <c r="A30" s="2" t="s">
        <v>7560</v>
      </c>
      <c r="B30" s="3"/>
      <c r="C30" s="4">
        <v>35423.98055555556</v>
      </c>
      <c r="D30" s="5">
        <v>739009.0</v>
      </c>
    </row>
    <row r="31">
      <c r="A31" s="2" t="s">
        <v>7561</v>
      </c>
      <c r="B31" s="3"/>
      <c r="C31" s="4">
        <v>35423.98055555556</v>
      </c>
      <c r="D31" s="5">
        <v>469093.0</v>
      </c>
    </row>
    <row r="32">
      <c r="A32" s="2" t="s">
        <v>7562</v>
      </c>
      <c r="B32" s="3"/>
      <c r="C32" s="4">
        <v>35423.98055555556</v>
      </c>
      <c r="D32" s="5">
        <v>742627.0</v>
      </c>
    </row>
    <row r="33">
      <c r="A33" s="2" t="s">
        <v>7563</v>
      </c>
      <c r="B33" s="3"/>
      <c r="C33" s="4">
        <v>35423.98055555556</v>
      </c>
      <c r="D33" s="5">
        <v>738233.0</v>
      </c>
    </row>
    <row r="34">
      <c r="A34" s="2" t="s">
        <v>7564</v>
      </c>
      <c r="B34" s="3"/>
      <c r="C34" s="4">
        <v>35423.98055555556</v>
      </c>
      <c r="D34" s="5">
        <v>738675.0</v>
      </c>
    </row>
    <row r="35">
      <c r="A35" s="2" t="s">
        <v>7565</v>
      </c>
      <c r="B35" s="3"/>
      <c r="C35" s="4">
        <v>35423.98055555556</v>
      </c>
      <c r="D35" s="5">
        <v>743082.0</v>
      </c>
    </row>
    <row r="36">
      <c r="A36" s="2" t="s">
        <v>7566</v>
      </c>
      <c r="B36" s="3"/>
      <c r="C36" s="4">
        <v>35423.98055555556</v>
      </c>
      <c r="D36" s="5">
        <v>531340.0</v>
      </c>
    </row>
    <row r="37">
      <c r="A37" s="2" t="s">
        <v>7567</v>
      </c>
      <c r="B37" s="3"/>
      <c r="C37" s="4">
        <v>35423.98055555556</v>
      </c>
      <c r="D37" s="5">
        <v>547406.0</v>
      </c>
    </row>
    <row r="38">
      <c r="A38" s="2" t="s">
        <v>7568</v>
      </c>
      <c r="B38" s="3"/>
      <c r="C38" s="4">
        <v>35423.98055555556</v>
      </c>
      <c r="D38" s="5">
        <v>197776.0</v>
      </c>
    </row>
    <row r="39">
      <c r="A39" s="2" t="s">
        <v>7569</v>
      </c>
      <c r="B39" s="3"/>
      <c r="C39" s="4">
        <v>35423.98055555556</v>
      </c>
      <c r="D39" s="5">
        <v>987416.0</v>
      </c>
    </row>
    <row r="40">
      <c r="A40" s="2" t="s">
        <v>7570</v>
      </c>
      <c r="B40" s="3"/>
      <c r="C40" s="4">
        <v>35423.98055555556</v>
      </c>
      <c r="D40" s="5">
        <v>796392.0</v>
      </c>
    </row>
    <row r="41">
      <c r="A41" s="2" t="s">
        <v>7571</v>
      </c>
      <c r="B41" s="3"/>
      <c r="C41" s="4">
        <v>35423.98055555556</v>
      </c>
      <c r="D41" s="5">
        <v>784618.0</v>
      </c>
    </row>
    <row r="42">
      <c r="A42" s="2" t="s">
        <v>7572</v>
      </c>
      <c r="B42" s="3"/>
      <c r="C42" s="4">
        <v>35423.98055555556</v>
      </c>
      <c r="D42" s="5">
        <v>727817.0</v>
      </c>
    </row>
    <row r="43">
      <c r="A43" s="2" t="s">
        <v>7573</v>
      </c>
      <c r="B43" s="3"/>
      <c r="C43" s="4">
        <v>35423.98055555556</v>
      </c>
      <c r="D43" s="5">
        <v>77429.0</v>
      </c>
    </row>
    <row r="44">
      <c r="A44" s="2" t="s">
        <v>7574</v>
      </c>
      <c r="B44" s="3"/>
      <c r="C44" s="4">
        <v>35423.98055555556</v>
      </c>
      <c r="D44" s="5">
        <v>352544.0</v>
      </c>
    </row>
    <row r="45">
      <c r="A45" s="2" t="s">
        <v>7575</v>
      </c>
      <c r="B45" s="3"/>
      <c r="C45" s="4">
        <v>35423.98055555556</v>
      </c>
      <c r="D45" s="5">
        <v>441242.0</v>
      </c>
    </row>
    <row r="46">
      <c r="A46" s="2" t="s">
        <v>7576</v>
      </c>
      <c r="B46" s="3"/>
      <c r="C46" s="4">
        <v>35423.98055555556</v>
      </c>
      <c r="D46" s="5">
        <v>142018.0</v>
      </c>
    </row>
    <row r="47">
      <c r="A47" s="2" t="s">
        <v>7577</v>
      </c>
      <c r="B47" s="3"/>
      <c r="C47" s="4">
        <v>35423.98055555556</v>
      </c>
      <c r="D47" s="5">
        <v>142006.0</v>
      </c>
    </row>
    <row r="48">
      <c r="A48" s="2" t="s">
        <v>7578</v>
      </c>
      <c r="B48" s="3"/>
      <c r="C48" s="4">
        <v>35423.98055555556</v>
      </c>
      <c r="D48" s="5">
        <v>93621.0</v>
      </c>
    </row>
    <row r="49">
      <c r="A49" s="2" t="s">
        <v>7579</v>
      </c>
      <c r="B49" s="3"/>
      <c r="C49" s="4">
        <v>35423.98055555556</v>
      </c>
      <c r="D49" s="5">
        <v>43934.0</v>
      </c>
    </row>
    <row r="50">
      <c r="A50" s="2" t="s">
        <v>7580</v>
      </c>
      <c r="B50" s="3"/>
      <c r="C50" s="4">
        <v>35423.98055555556</v>
      </c>
      <c r="D50" s="5">
        <v>197098.0</v>
      </c>
    </row>
    <row r="51">
      <c r="A51" s="2" t="s">
        <v>7581</v>
      </c>
      <c r="B51" s="3"/>
      <c r="C51" s="4">
        <v>35423.98055555556</v>
      </c>
      <c r="D51" s="5">
        <v>32901.0</v>
      </c>
    </row>
    <row r="52">
      <c r="A52" s="2" t="s">
        <v>7582</v>
      </c>
      <c r="B52" s="3"/>
      <c r="C52" s="4">
        <v>35423.98055555556</v>
      </c>
      <c r="D52" s="5">
        <v>453925.0</v>
      </c>
    </row>
    <row r="53">
      <c r="A53" s="2" t="s">
        <v>7583</v>
      </c>
      <c r="B53" s="3"/>
      <c r="C53" s="4">
        <v>35423.98055555556</v>
      </c>
      <c r="D53" s="5">
        <v>29930.0</v>
      </c>
    </row>
    <row r="54">
      <c r="A54" s="2" t="s">
        <v>7584</v>
      </c>
      <c r="B54" s="3"/>
      <c r="C54" s="4">
        <v>35423.98055555556</v>
      </c>
      <c r="D54" s="5">
        <v>29616.0</v>
      </c>
    </row>
    <row r="55">
      <c r="A55" s="2" t="s">
        <v>7585</v>
      </c>
      <c r="B55" s="3"/>
      <c r="C55" s="4">
        <v>35423.98055555556</v>
      </c>
      <c r="D55" s="5">
        <v>28432.0</v>
      </c>
    </row>
    <row r="56">
      <c r="A56" s="2" t="s">
        <v>7586</v>
      </c>
      <c r="B56" s="3"/>
      <c r="C56" s="4">
        <v>35423.98055555556</v>
      </c>
      <c r="D56" s="5">
        <v>46091.0</v>
      </c>
    </row>
    <row r="57">
      <c r="A57" s="2" t="s">
        <v>7587</v>
      </c>
      <c r="B57" s="3"/>
      <c r="C57" s="4">
        <v>35423.98055555556</v>
      </c>
      <c r="D57" s="5">
        <v>100569.0</v>
      </c>
    </row>
    <row r="58">
      <c r="A58" s="2" t="s">
        <v>7588</v>
      </c>
      <c r="B58" s="3"/>
      <c r="C58" s="4">
        <v>35423.98055555556</v>
      </c>
      <c r="D58" s="5">
        <v>100395.0</v>
      </c>
    </row>
    <row r="59">
      <c r="A59" s="2" t="s">
        <v>7589</v>
      </c>
      <c r="B59" s="3"/>
      <c r="C59" s="4">
        <v>35423.98055555556</v>
      </c>
      <c r="D59" s="5">
        <v>101393.0</v>
      </c>
    </row>
    <row r="60">
      <c r="A60" s="2" t="s">
        <v>7590</v>
      </c>
      <c r="B60" s="3"/>
      <c r="C60" s="4">
        <v>35423.98055555556</v>
      </c>
      <c r="D60" s="5">
        <v>101880.0</v>
      </c>
    </row>
    <row r="61">
      <c r="A61" s="2" t="s">
        <v>7591</v>
      </c>
      <c r="B61" s="3"/>
      <c r="C61" s="4">
        <v>35423.98055555556</v>
      </c>
      <c r="D61" s="5">
        <v>355616.0</v>
      </c>
    </row>
    <row r="62">
      <c r="A62" s="2" t="s">
        <v>7592</v>
      </c>
      <c r="B62" s="3"/>
      <c r="C62" s="4">
        <v>35423.98055555556</v>
      </c>
      <c r="D62" s="5">
        <v>259176.0</v>
      </c>
    </row>
    <row r="63">
      <c r="A63" s="2" t="s">
        <v>7593</v>
      </c>
      <c r="B63" s="3"/>
      <c r="C63" s="4">
        <v>35423.98055555556</v>
      </c>
      <c r="D63" s="5">
        <v>43404.0</v>
      </c>
    </row>
    <row r="64">
      <c r="A64" s="2" t="s">
        <v>7594</v>
      </c>
      <c r="B64" s="3"/>
      <c r="C64" s="4">
        <v>35423.98055555556</v>
      </c>
      <c r="D64" s="5">
        <v>43298.0</v>
      </c>
    </row>
    <row r="65">
      <c r="A65" s="2" t="s">
        <v>7595</v>
      </c>
      <c r="B65" s="3"/>
      <c r="C65" s="4">
        <v>35423.98055555556</v>
      </c>
      <c r="D65" s="5">
        <v>346066.0</v>
      </c>
    </row>
    <row r="66">
      <c r="A66" s="2" t="s">
        <v>7596</v>
      </c>
      <c r="B66" s="3"/>
      <c r="C66" s="4">
        <v>35423.98055555556</v>
      </c>
      <c r="D66" s="5">
        <v>342203.0</v>
      </c>
    </row>
    <row r="67">
      <c r="A67" s="2" t="s">
        <v>7597</v>
      </c>
      <c r="B67" s="3"/>
      <c r="C67" s="4">
        <v>35423.98055555556</v>
      </c>
      <c r="D67" s="5">
        <v>34368.0</v>
      </c>
    </row>
    <row r="68">
      <c r="A68" s="2" t="s">
        <v>7598</v>
      </c>
      <c r="B68" s="3"/>
      <c r="C68" s="4">
        <v>35423.98055555556</v>
      </c>
      <c r="D68" s="5">
        <v>373230.0</v>
      </c>
    </row>
    <row r="69">
      <c r="A69" s="2" t="s">
        <v>7599</v>
      </c>
      <c r="B69" s="3"/>
      <c r="C69" s="4">
        <v>35423.98055555556</v>
      </c>
      <c r="D69" s="5">
        <v>373183.0</v>
      </c>
    </row>
    <row r="70">
      <c r="A70" s="2" t="s">
        <v>7600</v>
      </c>
      <c r="B70" s="3"/>
      <c r="C70" s="4">
        <v>35423.98055555556</v>
      </c>
      <c r="D70" s="5">
        <v>544138.0</v>
      </c>
    </row>
    <row r="71">
      <c r="A71" s="2" t="s">
        <v>7601</v>
      </c>
      <c r="B71" s="3"/>
      <c r="C71" s="4">
        <v>35423.98055555556</v>
      </c>
      <c r="D71" s="5">
        <v>805354.0</v>
      </c>
    </row>
    <row r="72">
      <c r="A72" s="2" t="s">
        <v>7602</v>
      </c>
      <c r="B72" s="3"/>
      <c r="C72" s="4">
        <v>35423.98055555556</v>
      </c>
      <c r="D72" s="5">
        <v>823944.0</v>
      </c>
    </row>
    <row r="73">
      <c r="A73" s="2" t="s">
        <v>7603</v>
      </c>
      <c r="B73" s="3"/>
      <c r="C73" s="4">
        <v>35423.98055555556</v>
      </c>
      <c r="D73" s="5">
        <v>314333.0</v>
      </c>
    </row>
    <row r="74">
      <c r="A74" s="2" t="s">
        <v>7604</v>
      </c>
      <c r="B74" s="3"/>
      <c r="C74" s="4">
        <v>35423.98055555556</v>
      </c>
      <c r="D74" s="5">
        <v>285904.0</v>
      </c>
    </row>
    <row r="75">
      <c r="A75" s="2" t="s">
        <v>7605</v>
      </c>
      <c r="B75" s="3"/>
      <c r="C75" s="4">
        <v>35423.98055555556</v>
      </c>
      <c r="D75" s="5">
        <v>387276.0</v>
      </c>
    </row>
    <row r="76">
      <c r="A76" s="2" t="s">
        <v>7606</v>
      </c>
      <c r="B76" s="3"/>
      <c r="C76" s="4">
        <v>35423.98055555556</v>
      </c>
      <c r="D76" s="5">
        <v>112368.0</v>
      </c>
    </row>
    <row r="77">
      <c r="A77" s="2" t="s">
        <v>7607</v>
      </c>
      <c r="B77" s="3"/>
      <c r="C77" s="4">
        <v>35423.98055555556</v>
      </c>
      <c r="D77" s="5">
        <v>396310.0</v>
      </c>
    </row>
    <row r="78">
      <c r="A78" s="2" t="s">
        <v>7608</v>
      </c>
      <c r="B78" s="3"/>
      <c r="C78" s="4">
        <v>35423.98055555556</v>
      </c>
      <c r="D78" s="5">
        <v>395385.0</v>
      </c>
    </row>
    <row r="79">
      <c r="A79" s="2" t="s">
        <v>7609</v>
      </c>
      <c r="B79" s="3"/>
      <c r="C79" s="4">
        <v>35423.98055555556</v>
      </c>
      <c r="D79" s="5">
        <v>393467.0</v>
      </c>
    </row>
    <row r="80">
      <c r="A80" s="2" t="s">
        <v>7610</v>
      </c>
      <c r="B80" s="3"/>
      <c r="C80" s="4">
        <v>35423.98055555556</v>
      </c>
      <c r="D80" s="5">
        <v>395386.0</v>
      </c>
    </row>
    <row r="81">
      <c r="A81" s="2" t="s">
        <v>7611</v>
      </c>
      <c r="B81" s="3"/>
      <c r="C81" s="4">
        <v>35423.98055555556</v>
      </c>
      <c r="D81" s="5">
        <v>35038.0</v>
      </c>
    </row>
    <row r="82">
      <c r="A82" s="2" t="s">
        <v>7612</v>
      </c>
      <c r="B82" s="3"/>
      <c r="C82" s="4">
        <v>35423.98055555556</v>
      </c>
      <c r="D82" s="5">
        <v>2429795.0</v>
      </c>
    </row>
    <row r="83">
      <c r="A83" s="2" t="s">
        <v>7613</v>
      </c>
      <c r="B83" s="3"/>
      <c r="C83" s="4">
        <v>35423.98055555556</v>
      </c>
      <c r="D83" s="5">
        <v>2452450.0</v>
      </c>
    </row>
    <row r="84">
      <c r="A84" s="2" t="s">
        <v>7614</v>
      </c>
      <c r="B84" s="3"/>
      <c r="C84" s="4">
        <v>35423.98055555556</v>
      </c>
      <c r="D84" s="5">
        <v>2451161.0</v>
      </c>
    </row>
    <row r="85">
      <c r="A85" s="2" t="s">
        <v>7615</v>
      </c>
      <c r="B85" s="3"/>
      <c r="C85" s="4">
        <v>35423.98055555556</v>
      </c>
      <c r="D85" s="5">
        <v>2452277.0</v>
      </c>
    </row>
    <row r="86">
      <c r="A86" s="2" t="s">
        <v>7616</v>
      </c>
      <c r="B86" s="3"/>
      <c r="C86" s="4">
        <v>35423.98055555556</v>
      </c>
      <c r="D86" s="5">
        <v>40891.0</v>
      </c>
    </row>
    <row r="87">
      <c r="A87" s="2" t="s">
        <v>7617</v>
      </c>
      <c r="B87" s="3"/>
      <c r="C87" s="4">
        <v>35423.98055555556</v>
      </c>
      <c r="D87" s="5">
        <v>634537.0</v>
      </c>
    </row>
    <row r="88">
      <c r="A88" s="2" t="s">
        <v>7618</v>
      </c>
      <c r="B88" s="3"/>
      <c r="C88" s="4">
        <v>35423.98055555556</v>
      </c>
      <c r="D88" s="5">
        <v>623122.0</v>
      </c>
    </row>
    <row r="89">
      <c r="A89" s="2" t="s">
        <v>7619</v>
      </c>
      <c r="B89" s="3"/>
      <c r="C89" s="4">
        <v>35423.98055555556</v>
      </c>
      <c r="D89" s="5">
        <v>610808.0</v>
      </c>
    </row>
    <row r="90">
      <c r="A90" s="2" t="s">
        <v>7620</v>
      </c>
      <c r="B90" s="3"/>
      <c r="C90" s="4">
        <v>35423.98055555556</v>
      </c>
      <c r="D90" s="5">
        <v>289394.0</v>
      </c>
    </row>
    <row r="91">
      <c r="A91" s="2" t="s">
        <v>7621</v>
      </c>
      <c r="B91" s="3"/>
      <c r="C91" s="4">
        <v>35423.98055555556</v>
      </c>
      <c r="D91" s="5">
        <v>289922.0</v>
      </c>
    </row>
    <row r="92">
      <c r="A92" s="2" t="s">
        <v>7622</v>
      </c>
      <c r="B92" s="3"/>
      <c r="C92" s="4">
        <v>35423.98055555556</v>
      </c>
      <c r="D92" s="5">
        <v>48681.0</v>
      </c>
    </row>
    <row r="93">
      <c r="A93" s="2" t="s">
        <v>7623</v>
      </c>
      <c r="B93" s="3"/>
      <c r="C93" s="4">
        <v>35423.98055555556</v>
      </c>
      <c r="D93" s="5">
        <v>161915.0</v>
      </c>
    </row>
    <row r="94">
      <c r="A94" s="2" t="s">
        <v>7624</v>
      </c>
      <c r="B94" s="3"/>
      <c r="C94" s="4">
        <v>35423.98055555556</v>
      </c>
      <c r="D94" s="5">
        <v>340638.0</v>
      </c>
    </row>
    <row r="95">
      <c r="A95" s="2" t="s">
        <v>7625</v>
      </c>
      <c r="B95" s="3"/>
      <c r="C95" s="4">
        <v>35423.98055555556</v>
      </c>
      <c r="D95" s="5">
        <v>340983.0</v>
      </c>
    </row>
    <row r="96">
      <c r="A96" s="2" t="s">
        <v>7626</v>
      </c>
      <c r="B96" s="3"/>
      <c r="C96" s="4">
        <v>35423.98055555556</v>
      </c>
      <c r="D96" s="5">
        <v>340972.0</v>
      </c>
    </row>
    <row r="97">
      <c r="A97" s="2" t="s">
        <v>7627</v>
      </c>
      <c r="B97" s="3"/>
      <c r="C97" s="4">
        <v>35423.98055555556</v>
      </c>
      <c r="D97" s="5">
        <v>552316.0</v>
      </c>
    </row>
    <row r="98">
      <c r="A98" s="2" t="s">
        <v>7628</v>
      </c>
      <c r="B98" s="3"/>
      <c r="C98" s="4">
        <v>35423.98055555556</v>
      </c>
      <c r="D98" s="5">
        <v>553994.0</v>
      </c>
    </row>
    <row r="99">
      <c r="A99" s="2" t="s">
        <v>7629</v>
      </c>
      <c r="B99" s="3"/>
      <c r="C99" s="4">
        <v>35423.98055555556</v>
      </c>
      <c r="D99" s="5">
        <v>246252.0</v>
      </c>
    </row>
    <row r="100">
      <c r="A100" s="2" t="s">
        <v>7630</v>
      </c>
      <c r="B100" s="3"/>
      <c r="C100" s="4">
        <v>35423.98055555556</v>
      </c>
      <c r="D100" s="5">
        <v>37750.0</v>
      </c>
    </row>
    <row r="101">
      <c r="A101" s="2" t="s">
        <v>7631</v>
      </c>
      <c r="B101" s="3"/>
      <c r="C101" s="4">
        <v>35423.98055555556</v>
      </c>
      <c r="D101" s="5">
        <v>99489.0</v>
      </c>
    </row>
    <row r="102">
      <c r="A102" s="2" t="s">
        <v>7632</v>
      </c>
      <c r="B102" s="3"/>
      <c r="C102" s="4">
        <v>35423.98055555556</v>
      </c>
      <c r="D102" s="5">
        <v>33665.0</v>
      </c>
    </row>
    <row r="103">
      <c r="A103" s="2" t="s">
        <v>7633</v>
      </c>
      <c r="B103" s="3"/>
      <c r="C103" s="4">
        <v>35423.98055555556</v>
      </c>
      <c r="D103" s="5">
        <v>373601.0</v>
      </c>
    </row>
    <row r="104">
      <c r="A104" s="2" t="s">
        <v>7634</v>
      </c>
      <c r="B104" s="3"/>
      <c r="C104" s="4">
        <v>35423.98055555556</v>
      </c>
      <c r="D104" s="5">
        <v>368209.0</v>
      </c>
    </row>
    <row r="105">
      <c r="A105" s="2" t="s">
        <v>7635</v>
      </c>
      <c r="B105" s="3"/>
      <c r="C105" s="4">
        <v>35423.98055555556</v>
      </c>
      <c r="D105" s="5">
        <v>375536.0</v>
      </c>
    </row>
    <row r="106">
      <c r="A106" s="2" t="s">
        <v>7636</v>
      </c>
      <c r="B106" s="3"/>
      <c r="C106" s="4">
        <v>35423.98055555556</v>
      </c>
      <c r="D106" s="5">
        <v>574726.0</v>
      </c>
    </row>
    <row r="107">
      <c r="A107" s="2" t="s">
        <v>7637</v>
      </c>
      <c r="B107" s="3"/>
      <c r="C107" s="4">
        <v>35423.98055555556</v>
      </c>
      <c r="D107" s="5">
        <v>445572.0</v>
      </c>
    </row>
    <row r="108">
      <c r="A108" s="2" t="s">
        <v>7638</v>
      </c>
      <c r="B108" s="3"/>
      <c r="C108" s="4">
        <v>35423.98055555556</v>
      </c>
      <c r="D108" s="5">
        <v>418631.0</v>
      </c>
    </row>
    <row r="109">
      <c r="A109" s="2" t="s">
        <v>7639</v>
      </c>
      <c r="B109" s="3"/>
      <c r="C109" s="4">
        <v>35423.98055555556</v>
      </c>
      <c r="D109" s="5">
        <v>582177.0</v>
      </c>
    </row>
    <row r="110">
      <c r="A110" s="2" t="s">
        <v>7640</v>
      </c>
      <c r="B110" s="3"/>
      <c r="C110" s="4">
        <v>35423.98055555556</v>
      </c>
      <c r="D110" s="5">
        <v>205534.0</v>
      </c>
    </row>
    <row r="111">
      <c r="A111" s="2" t="s">
        <v>7641</v>
      </c>
      <c r="B111" s="3"/>
      <c r="C111" s="4">
        <v>35423.98055555556</v>
      </c>
      <c r="D111" s="5">
        <v>297711.0</v>
      </c>
    </row>
    <row r="112">
      <c r="A112" s="2" t="s">
        <v>7642</v>
      </c>
      <c r="B112" s="3"/>
      <c r="C112" s="4">
        <v>35423.98055555556</v>
      </c>
      <c r="D112" s="5">
        <v>515526.0</v>
      </c>
    </row>
    <row r="113">
      <c r="A113" s="2" t="s">
        <v>7643</v>
      </c>
      <c r="B113" s="3"/>
      <c r="C113" s="4">
        <v>35423.98055555556</v>
      </c>
      <c r="D113" s="5">
        <v>524560.0</v>
      </c>
    </row>
    <row r="114">
      <c r="A114" s="2" t="s">
        <v>7644</v>
      </c>
      <c r="B114" s="3"/>
      <c r="C114" s="4">
        <v>35423.98055555556</v>
      </c>
      <c r="D114" s="5">
        <v>335236.0</v>
      </c>
    </row>
    <row r="115">
      <c r="A115" s="2" t="s">
        <v>7645</v>
      </c>
      <c r="B115" s="3"/>
      <c r="C115" s="4">
        <v>35423.98055555556</v>
      </c>
      <c r="D115" s="5">
        <v>53441.0</v>
      </c>
    </row>
    <row r="116">
      <c r="A116" s="2" t="s">
        <v>7646</v>
      </c>
      <c r="B116" s="3"/>
      <c r="C116" s="4">
        <v>35423.98055555556</v>
      </c>
      <c r="D116" s="5">
        <v>37655.0</v>
      </c>
    </row>
    <row r="117">
      <c r="A117" s="2" t="s">
        <v>7647</v>
      </c>
      <c r="B117" s="3"/>
      <c r="C117" s="4">
        <v>35423.98055555556</v>
      </c>
      <c r="D117" s="5">
        <v>35911.0</v>
      </c>
    </row>
    <row r="118">
      <c r="A118" s="2" t="s">
        <v>7648</v>
      </c>
      <c r="B118" s="3"/>
      <c r="C118" s="4">
        <v>35423.98055555556</v>
      </c>
      <c r="D118" s="5">
        <v>665565.0</v>
      </c>
    </row>
    <row r="119">
      <c r="A119" s="2" t="s">
        <v>7649</v>
      </c>
      <c r="B119" s="3"/>
      <c r="C119" s="4">
        <v>35423.98055555556</v>
      </c>
      <c r="D119" s="5">
        <v>667033.0</v>
      </c>
    </row>
    <row r="120">
      <c r="A120" s="2" t="s">
        <v>7650</v>
      </c>
      <c r="B120" s="3"/>
      <c r="C120" s="4">
        <v>35423.98055555556</v>
      </c>
      <c r="D120" s="5">
        <v>700892.0</v>
      </c>
    </row>
    <row r="121">
      <c r="A121" s="2" t="s">
        <v>7651</v>
      </c>
      <c r="B121" s="3"/>
      <c r="C121" s="4">
        <v>35423.98055555556</v>
      </c>
      <c r="D121" s="5">
        <v>40500.0</v>
      </c>
    </row>
    <row r="122">
      <c r="A122" s="2" t="s">
        <v>7652</v>
      </c>
      <c r="B122" s="3"/>
      <c r="C122" s="4">
        <v>35423.98055555556</v>
      </c>
      <c r="D122" s="5">
        <v>624712.0</v>
      </c>
    </row>
    <row r="123">
      <c r="A123" s="2" t="s">
        <v>7653</v>
      </c>
      <c r="B123" s="3"/>
      <c r="C123" s="4">
        <v>35423.98055555556</v>
      </c>
      <c r="D123" s="5">
        <v>1912214.0</v>
      </c>
    </row>
    <row r="124">
      <c r="A124" s="2" t="s">
        <v>7654</v>
      </c>
      <c r="B124" s="3"/>
      <c r="C124" s="4">
        <v>35423.98055555556</v>
      </c>
      <c r="D124" s="5">
        <v>2193461.0</v>
      </c>
    </row>
    <row r="125">
      <c r="A125" s="2" t="s">
        <v>7655</v>
      </c>
      <c r="B125" s="3"/>
      <c r="C125" s="4">
        <v>35423.98055555556</v>
      </c>
      <c r="D125" s="5">
        <v>1957402.0</v>
      </c>
    </row>
    <row r="126">
      <c r="A126" s="2" t="s">
        <v>7656</v>
      </c>
      <c r="B126" s="3"/>
      <c r="C126" s="4">
        <v>35423.98055555556</v>
      </c>
      <c r="D126" s="5">
        <v>2275290.0</v>
      </c>
    </row>
    <row r="127">
      <c r="A127" s="2" t="s">
        <v>7657</v>
      </c>
      <c r="B127" s="3"/>
      <c r="C127" s="4">
        <v>35423.98055555556</v>
      </c>
      <c r="D127" s="5">
        <v>936182.0</v>
      </c>
    </row>
    <row r="128">
      <c r="A128" s="2" t="s">
        <v>7658</v>
      </c>
      <c r="B128" s="3"/>
      <c r="C128" s="4">
        <v>35423.98055555556</v>
      </c>
      <c r="D128" s="5">
        <v>1037427.0</v>
      </c>
    </row>
    <row r="129">
      <c r="A129" s="2" t="s">
        <v>7659</v>
      </c>
      <c r="B129" s="3"/>
      <c r="C129" s="4">
        <v>35423.98055555556</v>
      </c>
      <c r="D129" s="5">
        <v>39796.0</v>
      </c>
    </row>
    <row r="130">
      <c r="A130" s="2" t="s">
        <v>7660</v>
      </c>
      <c r="B130" s="3"/>
      <c r="C130" s="4">
        <v>35423.98055555556</v>
      </c>
      <c r="D130" s="5">
        <v>35315.0</v>
      </c>
    </row>
    <row r="131">
      <c r="A131" s="2" t="s">
        <v>7661</v>
      </c>
      <c r="B131" s="3"/>
      <c r="C131" s="4">
        <v>35423.98055555556</v>
      </c>
      <c r="D131" s="5">
        <v>52687.0</v>
      </c>
    </row>
    <row r="132">
      <c r="A132" s="2" t="s">
        <v>7662</v>
      </c>
      <c r="B132" s="3"/>
      <c r="C132" s="4">
        <v>35423.98055555556</v>
      </c>
      <c r="D132" s="5">
        <v>213137.0</v>
      </c>
    </row>
    <row r="133">
      <c r="A133" s="2" t="s">
        <v>7663</v>
      </c>
      <c r="B133" s="3"/>
      <c r="C133" s="4">
        <v>35423.98055555556</v>
      </c>
      <c r="D133" s="5">
        <v>402965.0</v>
      </c>
    </row>
    <row r="134">
      <c r="A134" s="2" t="s">
        <v>7664</v>
      </c>
      <c r="B134" s="3"/>
      <c r="C134" s="4">
        <v>35423.98055555556</v>
      </c>
      <c r="D134" s="5">
        <v>793262.0</v>
      </c>
    </row>
    <row r="135">
      <c r="A135" s="2" t="s">
        <v>7665</v>
      </c>
      <c r="B135" s="3"/>
      <c r="C135" s="4">
        <v>35423.98055555556</v>
      </c>
      <c r="D135" s="5">
        <v>585899.0</v>
      </c>
    </row>
    <row r="136">
      <c r="A136" s="2" t="s">
        <v>7666</v>
      </c>
      <c r="B136" s="3"/>
      <c r="C136" s="4">
        <v>35423.98055555556</v>
      </c>
      <c r="D136" s="5">
        <v>430662.0</v>
      </c>
    </row>
    <row r="137">
      <c r="A137" s="2" t="s">
        <v>7667</v>
      </c>
      <c r="B137" s="3"/>
      <c r="C137" s="4">
        <v>35423.98055555556</v>
      </c>
      <c r="D137" s="5">
        <v>462879.0</v>
      </c>
    </row>
    <row r="138">
      <c r="A138" s="2" t="s">
        <v>7668</v>
      </c>
      <c r="B138" s="3"/>
      <c r="C138" s="4">
        <v>35423.98055555556</v>
      </c>
      <c r="D138" s="5">
        <v>31759.0</v>
      </c>
    </row>
    <row r="139">
      <c r="A139" s="2" t="s">
        <v>7669</v>
      </c>
      <c r="B139" s="3"/>
      <c r="C139" s="4">
        <v>35423.98055555556</v>
      </c>
      <c r="D139" s="5">
        <v>203430.0</v>
      </c>
    </row>
    <row r="140">
      <c r="A140" s="2" t="s">
        <v>7670</v>
      </c>
      <c r="B140" s="3"/>
      <c r="C140" s="4">
        <v>35423.98055555556</v>
      </c>
      <c r="D140" s="5">
        <v>201876.0</v>
      </c>
    </row>
    <row r="141">
      <c r="A141" s="2" t="s">
        <v>7671</v>
      </c>
      <c r="B141" s="3"/>
      <c r="C141" s="4">
        <v>35423.98055555556</v>
      </c>
      <c r="D141" s="5">
        <v>206955.0</v>
      </c>
    </row>
    <row r="142">
      <c r="A142" s="2" t="s">
        <v>7672</v>
      </c>
      <c r="B142" s="3"/>
      <c r="C142" s="4">
        <v>35423.98055555556</v>
      </c>
      <c r="D142" s="5">
        <v>80309.0</v>
      </c>
    </row>
    <row r="143">
      <c r="A143" s="2" t="s">
        <v>7673</v>
      </c>
      <c r="B143" s="3"/>
      <c r="C143" s="4">
        <v>35423.98055555556</v>
      </c>
      <c r="D143" s="5">
        <v>51856.0</v>
      </c>
    </row>
    <row r="144">
      <c r="A144" s="2" t="s">
        <v>7674</v>
      </c>
      <c r="B144" s="3"/>
      <c r="C144" s="4">
        <v>35423.98055555556</v>
      </c>
      <c r="D144" s="5">
        <v>22974.0</v>
      </c>
    </row>
    <row r="145">
      <c r="A145" s="2" t="s">
        <v>7675</v>
      </c>
      <c r="B145" s="3"/>
      <c r="C145" s="4">
        <v>35423.98055555556</v>
      </c>
      <c r="D145" s="5">
        <v>33710.0</v>
      </c>
    </row>
    <row r="146">
      <c r="A146" s="2" t="s">
        <v>7676</v>
      </c>
      <c r="B146" s="3"/>
      <c r="C146" s="4">
        <v>35423.98055555556</v>
      </c>
      <c r="D146" s="5">
        <v>1171166.0</v>
      </c>
    </row>
    <row r="147">
      <c r="A147" s="2" t="s">
        <v>7677</v>
      </c>
      <c r="B147" s="3"/>
      <c r="C147" s="4">
        <v>35423.98055555556</v>
      </c>
      <c r="D147" s="5">
        <v>380704.0</v>
      </c>
    </row>
    <row r="148">
      <c r="A148" s="2" t="s">
        <v>7678</v>
      </c>
      <c r="B148" s="3"/>
      <c r="C148" s="4">
        <v>35423.98055555556</v>
      </c>
      <c r="D148" s="5">
        <v>319039.0</v>
      </c>
    </row>
    <row r="149">
      <c r="A149" s="2" t="s">
        <v>7679</v>
      </c>
      <c r="B149" s="3"/>
      <c r="C149" s="4">
        <v>35423.98055555556</v>
      </c>
      <c r="D149" s="5">
        <v>324520.0</v>
      </c>
    </row>
    <row r="150">
      <c r="A150" s="2" t="s">
        <v>7680</v>
      </c>
      <c r="B150" s="3"/>
      <c r="C150" s="4">
        <v>35423.98055555556</v>
      </c>
      <c r="D150" s="5">
        <v>389546.0</v>
      </c>
    </row>
    <row r="151">
      <c r="A151" s="2" t="s">
        <v>7681</v>
      </c>
      <c r="B151" s="3"/>
      <c r="C151" s="4">
        <v>35423.98055555556</v>
      </c>
      <c r="D151" s="5">
        <v>389724.0</v>
      </c>
    </row>
    <row r="152">
      <c r="A152" s="2" t="s">
        <v>7682</v>
      </c>
      <c r="B152" s="3"/>
      <c r="C152" s="4">
        <v>35423.98055555556</v>
      </c>
      <c r="D152" s="5">
        <v>662951.0</v>
      </c>
    </row>
    <row r="153">
      <c r="A153" s="2" t="s">
        <v>7683</v>
      </c>
      <c r="B153" s="3"/>
      <c r="C153" s="4">
        <v>35423.98055555556</v>
      </c>
      <c r="D153" s="5">
        <v>153400.0</v>
      </c>
    </row>
    <row r="154">
      <c r="A154" s="2" t="s">
        <v>7684</v>
      </c>
      <c r="B154" s="3"/>
      <c r="C154" s="4">
        <v>35423.98055555556</v>
      </c>
      <c r="D154" s="5">
        <v>96708.0</v>
      </c>
    </row>
    <row r="155">
      <c r="A155" s="2" t="s">
        <v>7685</v>
      </c>
      <c r="B155" s="3"/>
      <c r="C155" s="4">
        <v>35423.98055555556</v>
      </c>
      <c r="D155" s="5">
        <v>45941.0</v>
      </c>
    </row>
    <row r="156">
      <c r="A156" s="2" t="s">
        <v>7686</v>
      </c>
      <c r="B156" s="3"/>
      <c r="C156" s="4">
        <v>35423.98055555556</v>
      </c>
      <c r="D156" s="5">
        <v>451746.0</v>
      </c>
    </row>
    <row r="157">
      <c r="A157" s="2" t="s">
        <v>7687</v>
      </c>
      <c r="B157" s="3"/>
      <c r="C157" s="4">
        <v>35423.98055555556</v>
      </c>
      <c r="D157" s="5">
        <v>451531.0</v>
      </c>
    </row>
    <row r="158">
      <c r="A158" s="2" t="s">
        <v>7688</v>
      </c>
      <c r="B158" s="3"/>
      <c r="C158" s="4">
        <v>35423.98055555556</v>
      </c>
      <c r="D158" s="5">
        <v>451661.0</v>
      </c>
    </row>
    <row r="159">
      <c r="A159" s="2" t="s">
        <v>7689</v>
      </c>
      <c r="B159" s="3"/>
      <c r="C159" s="4">
        <v>35423.98055555556</v>
      </c>
      <c r="D159" s="5">
        <v>451859.0</v>
      </c>
    </row>
    <row r="160">
      <c r="A160" s="2" t="s">
        <v>7690</v>
      </c>
      <c r="B160" s="3"/>
      <c r="C160" s="4">
        <v>35423.98055555556</v>
      </c>
      <c r="D160" s="5">
        <v>211376.0</v>
      </c>
    </row>
    <row r="161">
      <c r="A161" s="2" t="s">
        <v>7691</v>
      </c>
      <c r="B161" s="3"/>
      <c r="C161" s="4">
        <v>35423.98055555556</v>
      </c>
      <c r="D161" s="5">
        <v>231552.0</v>
      </c>
    </row>
    <row r="162">
      <c r="A162" s="2" t="s">
        <v>7692</v>
      </c>
      <c r="B162" s="3"/>
      <c r="C162" s="4">
        <v>35423.98055555556</v>
      </c>
      <c r="D162" s="5">
        <v>452180.0</v>
      </c>
    </row>
    <row r="163">
      <c r="A163" s="2" t="s">
        <v>7693</v>
      </c>
      <c r="B163" s="3"/>
      <c r="C163" s="4">
        <v>35423.98055555556</v>
      </c>
      <c r="D163" s="5">
        <v>451965.0</v>
      </c>
    </row>
    <row r="164">
      <c r="A164" s="2" t="s">
        <v>7694</v>
      </c>
      <c r="B164" s="3"/>
      <c r="C164" s="4">
        <v>35423.98055555556</v>
      </c>
      <c r="D164" s="5">
        <v>452188.0</v>
      </c>
    </row>
    <row r="165">
      <c r="A165" s="2" t="s">
        <v>7695</v>
      </c>
      <c r="B165" s="3"/>
      <c r="C165" s="4">
        <v>35423.98055555556</v>
      </c>
      <c r="D165" s="5">
        <v>354569.0</v>
      </c>
    </row>
    <row r="166">
      <c r="A166" s="2" t="s">
        <v>7696</v>
      </c>
      <c r="B166" s="3"/>
      <c r="C166" s="4">
        <v>35423.98055555556</v>
      </c>
      <c r="D166" s="5">
        <v>304585.0</v>
      </c>
    </row>
    <row r="167">
      <c r="A167" s="2" t="s">
        <v>7697</v>
      </c>
      <c r="B167" s="3"/>
      <c r="C167" s="4">
        <v>35423.98055555556</v>
      </c>
      <c r="D167" s="5">
        <v>93571.0</v>
      </c>
    </row>
    <row r="168">
      <c r="A168" s="2" t="s">
        <v>7698</v>
      </c>
      <c r="B168" s="3"/>
      <c r="C168" s="4">
        <v>35423.98055555556</v>
      </c>
      <c r="D168" s="5">
        <v>283773.0</v>
      </c>
    </row>
    <row r="169">
      <c r="A169" s="2" t="s">
        <v>7699</v>
      </c>
      <c r="B169" s="3"/>
      <c r="C169" s="4">
        <v>35423.98055555556</v>
      </c>
      <c r="D169" s="5">
        <v>275765.0</v>
      </c>
    </row>
    <row r="170">
      <c r="A170" s="2" t="s">
        <v>7700</v>
      </c>
      <c r="B170" s="3"/>
      <c r="C170" s="4">
        <v>35423.98055555556</v>
      </c>
      <c r="D170" s="5">
        <v>311691.0</v>
      </c>
    </row>
    <row r="171">
      <c r="A171" s="2" t="s">
        <v>7701</v>
      </c>
      <c r="B171" s="3"/>
      <c r="C171" s="4">
        <v>35423.98055555556</v>
      </c>
      <c r="D171" s="5">
        <v>313659.0</v>
      </c>
    </row>
    <row r="172">
      <c r="A172" s="2" t="s">
        <v>7702</v>
      </c>
      <c r="B172" s="3"/>
      <c r="C172" s="4">
        <v>35423.98055555556</v>
      </c>
      <c r="D172" s="5">
        <v>473739.0</v>
      </c>
    </row>
    <row r="173">
      <c r="A173" s="2" t="s">
        <v>7703</v>
      </c>
      <c r="B173" s="3"/>
      <c r="C173" s="4">
        <v>35423.98055555556</v>
      </c>
      <c r="D173" s="5">
        <v>384593.0</v>
      </c>
    </row>
    <row r="174">
      <c r="A174" s="2" t="s">
        <v>7704</v>
      </c>
      <c r="B174" s="3"/>
      <c r="C174" s="4">
        <v>35423.98055555556</v>
      </c>
      <c r="D174" s="5">
        <v>384557.0</v>
      </c>
    </row>
    <row r="175">
      <c r="A175" s="2" t="s">
        <v>7705</v>
      </c>
      <c r="B175" s="3"/>
      <c r="C175" s="4">
        <v>35423.98055555556</v>
      </c>
      <c r="D175" s="5">
        <v>349794.0</v>
      </c>
    </row>
    <row r="176">
      <c r="A176" s="2" t="s">
        <v>7706</v>
      </c>
      <c r="B176" s="3"/>
      <c r="C176" s="4">
        <v>35423.98055555556</v>
      </c>
      <c r="D176" s="5">
        <v>347936.0</v>
      </c>
    </row>
    <row r="177">
      <c r="A177" s="2" t="s">
        <v>7707</v>
      </c>
      <c r="B177" s="3"/>
      <c r="C177" s="4">
        <v>35423.98055555556</v>
      </c>
      <c r="D177" s="5">
        <v>348384.0</v>
      </c>
    </row>
    <row r="178">
      <c r="A178" s="2" t="s">
        <v>7708</v>
      </c>
      <c r="B178" s="3"/>
      <c r="C178" s="4">
        <v>35423.98055555556</v>
      </c>
      <c r="D178" s="5">
        <v>641166.0</v>
      </c>
    </row>
    <row r="179">
      <c r="A179" s="2" t="s">
        <v>7709</v>
      </c>
      <c r="B179" s="3"/>
      <c r="C179" s="4">
        <v>35423.98055555556</v>
      </c>
      <c r="D179" s="5">
        <v>47475.0</v>
      </c>
    </row>
    <row r="180">
      <c r="A180" s="2" t="s">
        <v>7710</v>
      </c>
      <c r="B180" s="3"/>
      <c r="C180" s="4">
        <v>35423.98055555556</v>
      </c>
      <c r="D180" s="5">
        <v>252187.0</v>
      </c>
    </row>
    <row r="181">
      <c r="A181" s="2" t="s">
        <v>7711</v>
      </c>
      <c r="B181" s="3"/>
      <c r="C181" s="4">
        <v>35423.98055555556</v>
      </c>
      <c r="D181" s="5">
        <v>255924.0</v>
      </c>
    </row>
    <row r="182">
      <c r="A182" s="2" t="s">
        <v>7712</v>
      </c>
      <c r="B182" s="3"/>
      <c r="C182" s="4">
        <v>35423.98055555556</v>
      </c>
      <c r="D182" s="5">
        <v>56993.0</v>
      </c>
    </row>
    <row r="183">
      <c r="A183" s="2" t="s">
        <v>7713</v>
      </c>
      <c r="B183" s="3"/>
      <c r="C183" s="4">
        <v>35423.98055555556</v>
      </c>
      <c r="D183" s="5">
        <v>336419.0</v>
      </c>
    </row>
    <row r="184">
      <c r="A184" s="2" t="s">
        <v>7714</v>
      </c>
      <c r="B184" s="3"/>
      <c r="C184" s="4">
        <v>35423.98055555556</v>
      </c>
      <c r="D184" s="5">
        <v>336629.0</v>
      </c>
    </row>
    <row r="185">
      <c r="A185" s="2" t="s">
        <v>7715</v>
      </c>
      <c r="B185" s="3"/>
      <c r="C185" s="4">
        <v>35423.98055555556</v>
      </c>
      <c r="D185" s="5">
        <v>78653.0</v>
      </c>
    </row>
    <row r="186">
      <c r="A186" s="2" t="s">
        <v>7716</v>
      </c>
      <c r="B186" s="3"/>
      <c r="C186" s="4">
        <v>35423.98055555556</v>
      </c>
      <c r="D186" s="5">
        <v>339812.0</v>
      </c>
    </row>
    <row r="187">
      <c r="A187" s="2" t="s">
        <v>7717</v>
      </c>
      <c r="B187" s="3"/>
      <c r="C187" s="4">
        <v>35423.98055555556</v>
      </c>
      <c r="D187" s="5">
        <v>662159.0</v>
      </c>
    </row>
    <row r="188">
      <c r="A188" s="2" t="s">
        <v>7718</v>
      </c>
      <c r="B188" s="3"/>
      <c r="C188" s="4">
        <v>35423.98055555556</v>
      </c>
      <c r="D188" s="5">
        <v>419559.0</v>
      </c>
    </row>
    <row r="189">
      <c r="A189" s="2" t="s">
        <v>7719</v>
      </c>
      <c r="B189" s="3"/>
      <c r="C189" s="4">
        <v>35423.98055555556</v>
      </c>
      <c r="D189" s="5">
        <v>681345.0</v>
      </c>
    </row>
    <row r="190">
      <c r="A190" s="2" t="s">
        <v>7720</v>
      </c>
      <c r="B190" s="3"/>
      <c r="C190" s="4">
        <v>35423.98055555556</v>
      </c>
      <c r="D190" s="5">
        <v>668247.0</v>
      </c>
    </row>
    <row r="191">
      <c r="A191" s="2" t="s">
        <v>7721</v>
      </c>
      <c r="B191" s="3"/>
      <c r="C191" s="4">
        <v>35423.98055555556</v>
      </c>
      <c r="D191" s="5">
        <v>367928.0</v>
      </c>
    </row>
    <row r="192">
      <c r="A192" s="2" t="s">
        <v>7722</v>
      </c>
      <c r="B192" s="3"/>
      <c r="C192" s="4">
        <v>35423.98055555556</v>
      </c>
      <c r="D192" s="5">
        <v>37664.0</v>
      </c>
    </row>
    <row r="193">
      <c r="A193" s="2" t="s">
        <v>7723</v>
      </c>
      <c r="B193" s="3"/>
      <c r="C193" s="4">
        <v>35423.98055555556</v>
      </c>
      <c r="D193" s="5">
        <v>1078582.0</v>
      </c>
    </row>
    <row r="194">
      <c r="A194" s="2" t="s">
        <v>7724</v>
      </c>
      <c r="B194" s="3"/>
      <c r="C194" s="4">
        <v>35423.98055555556</v>
      </c>
      <c r="D194" s="5">
        <v>321760.0</v>
      </c>
    </row>
    <row r="195">
      <c r="A195" s="2" t="s">
        <v>7725</v>
      </c>
      <c r="B195" s="3"/>
      <c r="C195" s="4">
        <v>35423.98055555556</v>
      </c>
      <c r="D195" s="5">
        <v>352064.0</v>
      </c>
    </row>
    <row r="196">
      <c r="A196" s="2" t="s">
        <v>7726</v>
      </c>
      <c r="B196" s="3"/>
      <c r="C196" s="4">
        <v>35423.98055555556</v>
      </c>
      <c r="D196" s="5">
        <v>644515.0</v>
      </c>
    </row>
    <row r="197">
      <c r="A197" s="2" t="s">
        <v>7727</v>
      </c>
      <c r="B197" s="3"/>
      <c r="C197" s="4">
        <v>35423.98055555556</v>
      </c>
      <c r="D197" s="5">
        <v>138142.0</v>
      </c>
    </row>
    <row r="198">
      <c r="A198" s="2" t="s">
        <v>7728</v>
      </c>
      <c r="B198" s="3"/>
      <c r="C198" s="4">
        <v>35423.98055555556</v>
      </c>
      <c r="D198" s="5">
        <v>476565.0</v>
      </c>
    </row>
    <row r="199">
      <c r="A199" s="2" t="s">
        <v>7729</v>
      </c>
      <c r="B199" s="3"/>
      <c r="C199" s="4">
        <v>35423.98055555556</v>
      </c>
      <c r="D199" s="5">
        <v>71801.0</v>
      </c>
    </row>
    <row r="200">
      <c r="A200" s="2" t="s">
        <v>7730</v>
      </c>
      <c r="B200" s="3"/>
      <c r="C200" s="4">
        <v>35423.98055555556</v>
      </c>
      <c r="D200" s="5">
        <v>754386.0</v>
      </c>
    </row>
    <row r="201">
      <c r="A201" s="2" t="s">
        <v>7731</v>
      </c>
      <c r="B201" s="3"/>
      <c r="C201" s="4">
        <v>35423.98055555556</v>
      </c>
      <c r="D201" s="5">
        <v>931960.0</v>
      </c>
    </row>
    <row r="202">
      <c r="A202" s="2" t="s">
        <v>7732</v>
      </c>
      <c r="B202" s="3"/>
      <c r="C202" s="4">
        <v>35423.98055555556</v>
      </c>
      <c r="D202" s="5">
        <v>794206.0</v>
      </c>
    </row>
    <row r="203">
      <c r="A203" s="2" t="s">
        <v>7733</v>
      </c>
      <c r="B203" s="3"/>
      <c r="C203" s="4">
        <v>35423.98055555556</v>
      </c>
      <c r="D203" s="5">
        <v>709291.0</v>
      </c>
    </row>
    <row r="204">
      <c r="A204" s="2" t="s">
        <v>7734</v>
      </c>
      <c r="B204" s="3"/>
      <c r="C204" s="4">
        <v>35423.98055555556</v>
      </c>
      <c r="D204" s="5">
        <v>941431.0</v>
      </c>
    </row>
    <row r="205">
      <c r="A205" s="2" t="s">
        <v>7735</v>
      </c>
      <c r="B205" s="3"/>
      <c r="C205" s="4">
        <v>35423.98055555556</v>
      </c>
      <c r="D205" s="5">
        <v>66907.0</v>
      </c>
    </row>
    <row r="206">
      <c r="A206" s="2" t="s">
        <v>7736</v>
      </c>
      <c r="B206" s="3"/>
      <c r="C206" s="4">
        <v>35423.98055555556</v>
      </c>
      <c r="D206" s="5">
        <v>67564.0</v>
      </c>
    </row>
    <row r="207">
      <c r="A207" s="2" t="s">
        <v>7737</v>
      </c>
      <c r="B207" s="3"/>
      <c r="C207" s="4">
        <v>35423.98055555556</v>
      </c>
      <c r="D207" s="5">
        <v>119862.0</v>
      </c>
    </row>
    <row r="208">
      <c r="A208" s="2" t="s">
        <v>7738</v>
      </c>
      <c r="B208" s="3"/>
      <c r="C208" s="4">
        <v>35423.98055555556</v>
      </c>
      <c r="D208" s="5">
        <v>284829.0</v>
      </c>
    </row>
    <row r="209">
      <c r="A209" s="2" t="s">
        <v>7739</v>
      </c>
      <c r="B209" s="3"/>
      <c r="C209" s="4">
        <v>35423.98055555556</v>
      </c>
      <c r="D209" s="5">
        <v>85661.0</v>
      </c>
    </row>
    <row r="210">
      <c r="A210" s="2" t="s">
        <v>7740</v>
      </c>
      <c r="B210" s="3"/>
      <c r="C210" s="4">
        <v>35423.98055555556</v>
      </c>
      <c r="D210" s="5">
        <v>396938.0</v>
      </c>
    </row>
    <row r="211">
      <c r="A211" s="2" t="s">
        <v>7741</v>
      </c>
      <c r="B211" s="3"/>
      <c r="C211" s="4">
        <v>35423.98055555556</v>
      </c>
      <c r="D211" s="5">
        <v>306221.0</v>
      </c>
    </row>
    <row r="212">
      <c r="A212" s="2" t="s">
        <v>7742</v>
      </c>
      <c r="B212" s="3"/>
      <c r="C212" s="4">
        <v>35423.98055555556</v>
      </c>
      <c r="D212" s="5">
        <v>33642.0</v>
      </c>
    </row>
    <row r="213">
      <c r="A213" s="2" t="s">
        <v>7743</v>
      </c>
      <c r="B213" s="3"/>
      <c r="C213" s="4">
        <v>35423.98055555556</v>
      </c>
      <c r="D213" s="5">
        <v>37791.0</v>
      </c>
    </row>
    <row r="214">
      <c r="A214" s="2" t="s">
        <v>7744</v>
      </c>
      <c r="B214" s="3"/>
      <c r="C214" s="4">
        <v>35423.98055555556</v>
      </c>
      <c r="D214" s="5">
        <v>82897.0</v>
      </c>
    </row>
    <row r="215">
      <c r="A215" s="2" t="s">
        <v>7745</v>
      </c>
      <c r="B215" s="3"/>
      <c r="C215" s="4">
        <v>35423.98055555556</v>
      </c>
      <c r="D215" s="5">
        <v>82747.0</v>
      </c>
    </row>
    <row r="216">
      <c r="A216" s="2" t="s">
        <v>7746</v>
      </c>
      <c r="B216" s="3"/>
      <c r="C216" s="4">
        <v>35423.98055555556</v>
      </c>
      <c r="D216" s="5">
        <v>246550.0</v>
      </c>
    </row>
    <row r="217">
      <c r="A217" s="2" t="s">
        <v>7747</v>
      </c>
      <c r="B217" s="3"/>
      <c r="C217" s="4">
        <v>35423.98055555556</v>
      </c>
      <c r="D217" s="5">
        <v>246506.0</v>
      </c>
    </row>
    <row r="218">
      <c r="A218" s="2" t="s">
        <v>7748</v>
      </c>
      <c r="B218" s="3"/>
      <c r="C218" s="4">
        <v>35423.98055555556</v>
      </c>
      <c r="D218" s="5">
        <v>90784.0</v>
      </c>
    </row>
    <row r="219">
      <c r="A219" s="2" t="s">
        <v>7749</v>
      </c>
      <c r="B219" s="3"/>
      <c r="C219" s="4">
        <v>35423.98055555556</v>
      </c>
      <c r="D219" s="5">
        <v>629028.0</v>
      </c>
    </row>
    <row r="220">
      <c r="A220" s="2" t="s">
        <v>7750</v>
      </c>
      <c r="B220" s="3"/>
      <c r="C220" s="4">
        <v>35423.98055555556</v>
      </c>
      <c r="D220" s="5">
        <v>159639.0</v>
      </c>
    </row>
    <row r="221">
      <c r="A221" s="2" t="s">
        <v>7751</v>
      </c>
      <c r="B221" s="3"/>
      <c r="C221" s="4">
        <v>35423.98055555556</v>
      </c>
      <c r="D221" s="5">
        <v>373531.0</v>
      </c>
    </row>
    <row r="222">
      <c r="A222" s="2" t="s">
        <v>7752</v>
      </c>
      <c r="B222" s="3"/>
      <c r="C222" s="4">
        <v>35423.98055555556</v>
      </c>
      <c r="D222" s="5">
        <v>357339.0</v>
      </c>
    </row>
    <row r="223">
      <c r="A223" s="2" t="s">
        <v>7753</v>
      </c>
      <c r="B223" s="3"/>
      <c r="C223" s="4">
        <v>35423.98055555556</v>
      </c>
      <c r="D223" s="5">
        <v>375314.0</v>
      </c>
    </row>
    <row r="224">
      <c r="A224" s="2" t="s">
        <v>7754</v>
      </c>
      <c r="B224" s="3"/>
      <c r="C224" s="4">
        <v>35423.98055555556</v>
      </c>
      <c r="D224" s="5">
        <v>357314.0</v>
      </c>
    </row>
    <row r="225">
      <c r="A225" s="2" t="s">
        <v>7755</v>
      </c>
      <c r="B225" s="3"/>
      <c r="C225" s="4">
        <v>35423.98055555556</v>
      </c>
      <c r="D225" s="5">
        <v>114662.0</v>
      </c>
    </row>
    <row r="226">
      <c r="A226" s="2" t="s">
        <v>7756</v>
      </c>
      <c r="B226" s="3"/>
      <c r="C226" s="4">
        <v>35423.98055555556</v>
      </c>
      <c r="D226" s="5">
        <v>426331.0</v>
      </c>
    </row>
    <row r="227">
      <c r="A227" s="2" t="s">
        <v>7757</v>
      </c>
      <c r="B227" s="3"/>
      <c r="C227" s="4">
        <v>35423.98055555556</v>
      </c>
      <c r="D227" s="5">
        <v>636605.0</v>
      </c>
    </row>
    <row r="228">
      <c r="A228" s="2" t="s">
        <v>7758</v>
      </c>
      <c r="B228" s="3"/>
      <c r="C228" s="4">
        <v>35423.98055555556</v>
      </c>
      <c r="D228" s="5">
        <v>636604.0</v>
      </c>
    </row>
    <row r="229">
      <c r="A229" s="2" t="s">
        <v>7759</v>
      </c>
      <c r="B229" s="3"/>
      <c r="C229" s="4">
        <v>35423.98055555556</v>
      </c>
      <c r="D229" s="5">
        <v>191140.0</v>
      </c>
    </row>
    <row r="230">
      <c r="A230" s="2" t="s">
        <v>7760</v>
      </c>
      <c r="B230" s="3"/>
      <c r="C230" s="4">
        <v>35423.98055555556</v>
      </c>
      <c r="D230" s="5">
        <v>46492.0</v>
      </c>
    </row>
    <row r="231">
      <c r="A231" s="2" t="s">
        <v>7761</v>
      </c>
      <c r="B231" s="3"/>
      <c r="C231" s="4">
        <v>35423.98055555556</v>
      </c>
      <c r="D231" s="5">
        <v>425551.0</v>
      </c>
    </row>
    <row r="232">
      <c r="A232" s="2" t="s">
        <v>7762</v>
      </c>
      <c r="B232" s="3"/>
      <c r="C232" s="4">
        <v>35423.98055555556</v>
      </c>
      <c r="D232" s="5">
        <v>429123.0</v>
      </c>
    </row>
    <row r="233">
      <c r="A233" s="2" t="s">
        <v>7763</v>
      </c>
      <c r="B233" s="3"/>
      <c r="C233" s="4">
        <v>35423.98055555556</v>
      </c>
      <c r="D233" s="5">
        <v>424888.0</v>
      </c>
    </row>
    <row r="234">
      <c r="A234" s="2" t="s">
        <v>7764</v>
      </c>
      <c r="B234" s="3"/>
      <c r="C234" s="4">
        <v>35423.98055555556</v>
      </c>
      <c r="D234" s="5">
        <v>426425.0</v>
      </c>
    </row>
    <row r="235">
      <c r="A235" s="2" t="s">
        <v>7765</v>
      </c>
      <c r="B235" s="3"/>
      <c r="C235" s="4">
        <v>35423.98055555556</v>
      </c>
      <c r="D235" s="5">
        <v>422338.0</v>
      </c>
    </row>
    <row r="236">
      <c r="A236" s="2" t="s">
        <v>7766</v>
      </c>
      <c r="B236" s="3"/>
      <c r="C236" s="4">
        <v>35423.98055555556</v>
      </c>
      <c r="D236" s="5">
        <v>442760.0</v>
      </c>
    </row>
    <row r="237">
      <c r="A237" s="2" t="s">
        <v>7767</v>
      </c>
      <c r="B237" s="3"/>
      <c r="C237" s="4">
        <v>35423.98055555556</v>
      </c>
      <c r="D237" s="5">
        <v>306401.0</v>
      </c>
    </row>
    <row r="238">
      <c r="A238" s="2" t="s">
        <v>7768</v>
      </c>
      <c r="B238" s="3"/>
      <c r="C238" s="4">
        <v>35423.98055555556</v>
      </c>
      <c r="D238" s="5">
        <v>307016.0</v>
      </c>
    </row>
    <row r="239">
      <c r="A239" s="2" t="s">
        <v>7769</v>
      </c>
      <c r="B239" s="3"/>
      <c r="C239" s="4">
        <v>35423.98055555556</v>
      </c>
      <c r="D239" s="5">
        <v>177229.0</v>
      </c>
    </row>
    <row r="240">
      <c r="A240" s="2" t="s">
        <v>7770</v>
      </c>
      <c r="B240" s="3"/>
      <c r="C240" s="4">
        <v>35423.98055555556</v>
      </c>
      <c r="D240" s="5">
        <v>177244.0</v>
      </c>
    </row>
    <row r="241">
      <c r="A241" s="2" t="s">
        <v>7771</v>
      </c>
      <c r="B241" s="3"/>
      <c r="C241" s="4">
        <v>35423.98055555556</v>
      </c>
      <c r="D241" s="5">
        <v>177242.0</v>
      </c>
    </row>
    <row r="242">
      <c r="A242" s="2" t="s">
        <v>7772</v>
      </c>
      <c r="B242" s="3"/>
      <c r="C242" s="4">
        <v>35423.98055555556</v>
      </c>
      <c r="D242" s="5">
        <v>35544.0</v>
      </c>
    </row>
    <row r="243">
      <c r="A243" s="2" t="s">
        <v>7773</v>
      </c>
      <c r="B243" s="3"/>
      <c r="C243" s="4">
        <v>35423.98055555556</v>
      </c>
      <c r="D243" s="5">
        <v>57144.0</v>
      </c>
    </row>
    <row r="244">
      <c r="A244" s="2" t="s">
        <v>7774</v>
      </c>
      <c r="B244" s="3"/>
      <c r="C244" s="4">
        <v>35423.98055555556</v>
      </c>
      <c r="D244" s="5">
        <v>70329.0</v>
      </c>
    </row>
    <row r="245">
      <c r="A245" s="2" t="s">
        <v>7775</v>
      </c>
      <c r="B245" s="3"/>
      <c r="C245" s="4">
        <v>35423.98055555556</v>
      </c>
      <c r="D245" s="5">
        <v>574923.0</v>
      </c>
    </row>
    <row r="246">
      <c r="A246" s="2" t="s">
        <v>7776</v>
      </c>
      <c r="B246" s="3"/>
      <c r="C246" s="4">
        <v>35423.98055555556</v>
      </c>
      <c r="D246" s="5">
        <v>87129.0</v>
      </c>
    </row>
    <row r="247">
      <c r="A247" s="2" t="s">
        <v>7777</v>
      </c>
      <c r="B247" s="3"/>
      <c r="C247" s="4">
        <v>35423.98055555556</v>
      </c>
      <c r="D247" s="5">
        <v>88613.0</v>
      </c>
    </row>
    <row r="248">
      <c r="A248" s="2" t="s">
        <v>7778</v>
      </c>
      <c r="B248" s="3"/>
      <c r="C248" s="4">
        <v>35423.98055555556</v>
      </c>
      <c r="D248" s="5">
        <v>68271.0</v>
      </c>
    </row>
    <row r="249">
      <c r="A249" s="2" t="s">
        <v>7779</v>
      </c>
      <c r="B249" s="3"/>
      <c r="C249" s="4">
        <v>35423.98055555556</v>
      </c>
      <c r="D249" s="5">
        <v>779766.0</v>
      </c>
    </row>
    <row r="250">
      <c r="A250" s="2" t="s">
        <v>7780</v>
      </c>
      <c r="B250" s="3"/>
      <c r="C250" s="4">
        <v>35423.98055555556</v>
      </c>
      <c r="D250" s="5">
        <v>78704.0</v>
      </c>
    </row>
    <row r="251">
      <c r="A251" s="2" t="s">
        <v>7781</v>
      </c>
      <c r="B251" s="3"/>
      <c r="C251" s="4">
        <v>35423.98055555556</v>
      </c>
      <c r="D251" s="5">
        <v>107878.0</v>
      </c>
    </row>
    <row r="252">
      <c r="A252" s="2" t="s">
        <v>7782</v>
      </c>
      <c r="B252" s="3"/>
      <c r="C252" s="4">
        <v>35423.98055555556</v>
      </c>
      <c r="D252" s="5">
        <v>38682.0</v>
      </c>
    </row>
    <row r="253">
      <c r="A253" s="2" t="s">
        <v>7783</v>
      </c>
      <c r="B253" s="3"/>
      <c r="C253" s="4">
        <v>35423.98055555556</v>
      </c>
      <c r="D253" s="5">
        <v>77909.0</v>
      </c>
    </row>
    <row r="254">
      <c r="A254" s="2" t="s">
        <v>7784</v>
      </c>
      <c r="B254" s="3"/>
      <c r="C254" s="4">
        <v>35423.98055555556</v>
      </c>
      <c r="D254" s="5">
        <v>460664.0</v>
      </c>
    </row>
    <row r="255">
      <c r="A255" s="2" t="s">
        <v>7785</v>
      </c>
      <c r="B255" s="3"/>
      <c r="C255" s="4">
        <v>35423.98055555556</v>
      </c>
      <c r="D255" s="5">
        <v>315237.0</v>
      </c>
    </row>
    <row r="256">
      <c r="A256" s="2" t="s">
        <v>7786</v>
      </c>
      <c r="B256" s="3"/>
      <c r="C256" s="4">
        <v>35423.98055555556</v>
      </c>
      <c r="D256" s="5">
        <v>315227.0</v>
      </c>
    </row>
    <row r="257">
      <c r="A257" s="2" t="s">
        <v>7787</v>
      </c>
      <c r="B257" s="3"/>
      <c r="C257" s="4">
        <v>35423.98055555556</v>
      </c>
      <c r="D257" s="5">
        <v>54146.0</v>
      </c>
    </row>
    <row r="258">
      <c r="A258" s="2" t="s">
        <v>7788</v>
      </c>
      <c r="B258" s="3"/>
      <c r="C258" s="4">
        <v>35423.98055555556</v>
      </c>
      <c r="D258" s="5">
        <v>247827.0</v>
      </c>
    </row>
    <row r="259">
      <c r="A259" s="2" t="s">
        <v>7789</v>
      </c>
      <c r="B259" s="3"/>
      <c r="C259" s="4">
        <v>35423.98055555556</v>
      </c>
      <c r="D259" s="5">
        <v>164461.0</v>
      </c>
    </row>
    <row r="260">
      <c r="A260" s="2" t="s">
        <v>7790</v>
      </c>
      <c r="B260" s="3"/>
      <c r="C260" s="4">
        <v>35423.98055555556</v>
      </c>
      <c r="D260" s="5">
        <v>165643.0</v>
      </c>
    </row>
    <row r="261">
      <c r="A261" s="2" t="s">
        <v>7791</v>
      </c>
      <c r="B261" s="3"/>
      <c r="C261" s="4">
        <v>35423.98055555556</v>
      </c>
      <c r="D261" s="5">
        <v>362857.0</v>
      </c>
    </row>
    <row r="262">
      <c r="A262" s="2" t="s">
        <v>7792</v>
      </c>
      <c r="B262" s="3"/>
      <c r="C262" s="4">
        <v>35423.98055555556</v>
      </c>
      <c r="D262" s="5">
        <v>363141.0</v>
      </c>
    </row>
    <row r="263">
      <c r="A263" s="2" t="s">
        <v>7793</v>
      </c>
      <c r="B263" s="3"/>
      <c r="C263" s="4">
        <v>35423.98055555556</v>
      </c>
      <c r="D263" s="5">
        <v>362986.0</v>
      </c>
    </row>
    <row r="264">
      <c r="A264" s="2" t="s">
        <v>7794</v>
      </c>
      <c r="B264" s="3"/>
      <c r="C264" s="4">
        <v>35423.98055555556</v>
      </c>
      <c r="D264" s="5">
        <v>362978.0</v>
      </c>
    </row>
    <row r="265">
      <c r="A265" s="2" t="s">
        <v>7795</v>
      </c>
      <c r="B265" s="3"/>
      <c r="C265" s="4">
        <v>35423.98055555556</v>
      </c>
      <c r="D265" s="5">
        <v>133886.0</v>
      </c>
    </row>
    <row r="266">
      <c r="A266" s="2" t="s">
        <v>7796</v>
      </c>
      <c r="B266" s="3"/>
      <c r="C266" s="4">
        <v>35423.98055555556</v>
      </c>
      <c r="D266" s="5">
        <v>52859.0</v>
      </c>
    </row>
    <row r="267">
      <c r="A267" s="2" t="s">
        <v>7797</v>
      </c>
      <c r="B267" s="3"/>
      <c r="C267" s="4">
        <v>35423.98055555556</v>
      </c>
      <c r="D267" s="5">
        <v>260335.0</v>
      </c>
    </row>
    <row r="268">
      <c r="A268" s="2" t="s">
        <v>7798</v>
      </c>
      <c r="B268" s="3"/>
      <c r="C268" s="4">
        <v>35423.98055555556</v>
      </c>
      <c r="D268" s="5">
        <v>158749.0</v>
      </c>
    </row>
    <row r="269">
      <c r="A269" s="2" t="s">
        <v>7799</v>
      </c>
      <c r="B269" s="3"/>
      <c r="C269" s="4">
        <v>35423.98055555556</v>
      </c>
      <c r="D269" s="5">
        <v>65482.0</v>
      </c>
    </row>
    <row r="270">
      <c r="A270" s="2" t="s">
        <v>7800</v>
      </c>
      <c r="B270" s="3"/>
      <c r="C270" s="4">
        <v>35423.98055555556</v>
      </c>
      <c r="D270" s="5">
        <v>199698.0</v>
      </c>
    </row>
    <row r="271">
      <c r="A271" s="2" t="s">
        <v>7801</v>
      </c>
      <c r="B271" s="3"/>
      <c r="C271" s="4">
        <v>35423.98055555556</v>
      </c>
      <c r="D271" s="5">
        <v>164609.0</v>
      </c>
    </row>
    <row r="272">
      <c r="A272" s="2" t="s">
        <v>7802</v>
      </c>
      <c r="B272" s="3"/>
      <c r="C272" s="4">
        <v>35423.98055555556</v>
      </c>
      <c r="D272" s="5">
        <v>213233.0</v>
      </c>
    </row>
    <row r="273">
      <c r="A273" s="2" t="s">
        <v>7803</v>
      </c>
      <c r="B273" s="3"/>
      <c r="C273" s="4">
        <v>35423.98055555556</v>
      </c>
      <c r="D273" s="5">
        <v>556676.0</v>
      </c>
    </row>
    <row r="274">
      <c r="A274" s="2" t="s">
        <v>7804</v>
      </c>
      <c r="B274" s="3"/>
      <c r="C274" s="4">
        <v>35423.98055555556</v>
      </c>
      <c r="D274" s="5">
        <v>22217.0</v>
      </c>
    </row>
    <row r="275">
      <c r="A275" s="2" t="s">
        <v>7805</v>
      </c>
      <c r="B275" s="3"/>
      <c r="C275" s="4">
        <v>35423.98055555556</v>
      </c>
      <c r="D275" s="5">
        <v>385554.0</v>
      </c>
    </row>
    <row r="276">
      <c r="A276" s="2" t="s">
        <v>7806</v>
      </c>
      <c r="B276" s="3"/>
      <c r="C276" s="4">
        <v>35423.98055555556</v>
      </c>
      <c r="D276" s="5">
        <v>1022858.0</v>
      </c>
    </row>
    <row r="277">
      <c r="A277" s="2" t="s">
        <v>7807</v>
      </c>
      <c r="B277" s="3"/>
      <c r="C277" s="4">
        <v>35423.98055555556</v>
      </c>
      <c r="D277" s="5">
        <v>1030359.0</v>
      </c>
    </row>
    <row r="278">
      <c r="A278" s="2" t="s">
        <v>7808</v>
      </c>
      <c r="B278" s="3"/>
      <c r="C278" s="4">
        <v>35423.98055555556</v>
      </c>
      <c r="D278" s="5">
        <v>113514.0</v>
      </c>
    </row>
    <row r="279">
      <c r="A279" s="2" t="s">
        <v>7809</v>
      </c>
      <c r="B279" s="3"/>
      <c r="C279" s="4">
        <v>35423.98055555556</v>
      </c>
      <c r="D279" s="5">
        <v>239306.0</v>
      </c>
    </row>
    <row r="280">
      <c r="A280" s="2" t="s">
        <v>7810</v>
      </c>
      <c r="B280" s="3"/>
      <c r="C280" s="4">
        <v>35423.98055555556</v>
      </c>
      <c r="D280" s="5">
        <v>2301669.0</v>
      </c>
    </row>
    <row r="281">
      <c r="A281" s="2" t="s">
        <v>7811</v>
      </c>
      <c r="B281" s="3"/>
      <c r="C281" s="4">
        <v>35423.98055555556</v>
      </c>
      <c r="D281" s="5">
        <v>2301652.0</v>
      </c>
    </row>
    <row r="282">
      <c r="A282" s="2" t="s">
        <v>7812</v>
      </c>
      <c r="B282" s="3"/>
      <c r="C282" s="4">
        <v>35423.98055555556</v>
      </c>
      <c r="D282" s="5">
        <v>2301646.0</v>
      </c>
    </row>
    <row r="283">
      <c r="A283" s="2" t="s">
        <v>7813</v>
      </c>
      <c r="B283" s="3"/>
      <c r="C283" s="4">
        <v>35423.98055555556</v>
      </c>
      <c r="D283" s="5">
        <v>32388.0</v>
      </c>
    </row>
    <row r="284">
      <c r="A284" s="2" t="s">
        <v>7814</v>
      </c>
      <c r="B284" s="3"/>
      <c r="C284" s="4">
        <v>35423.98055555556</v>
      </c>
      <c r="D284" s="5">
        <v>927774.0</v>
      </c>
    </row>
    <row r="285">
      <c r="A285" s="2" t="s">
        <v>7815</v>
      </c>
      <c r="B285" s="3"/>
      <c r="C285" s="4">
        <v>35423.98055555556</v>
      </c>
      <c r="D285" s="5">
        <v>691172.0</v>
      </c>
    </row>
    <row r="286">
      <c r="A286" s="2" t="s">
        <v>7816</v>
      </c>
      <c r="B286" s="3"/>
      <c r="C286" s="4">
        <v>35423.98055555556</v>
      </c>
      <c r="D286" s="5">
        <v>89875.0</v>
      </c>
    </row>
    <row r="287">
      <c r="A287" s="2" t="s">
        <v>7817</v>
      </c>
      <c r="B287" s="3"/>
      <c r="C287" s="4">
        <v>35423.98055555556</v>
      </c>
      <c r="D287" s="5">
        <v>94519.0</v>
      </c>
    </row>
    <row r="288">
      <c r="A288" s="2" t="s">
        <v>7818</v>
      </c>
      <c r="B288" s="3"/>
      <c r="C288" s="4">
        <v>35423.98055555556</v>
      </c>
      <c r="D288" s="5">
        <v>212675.0</v>
      </c>
    </row>
    <row r="289">
      <c r="A289" s="2" t="s">
        <v>7819</v>
      </c>
      <c r="B289" s="3"/>
      <c r="C289" s="4">
        <v>35423.98055555556</v>
      </c>
      <c r="D289" s="5">
        <v>100429.0</v>
      </c>
    </row>
    <row r="290">
      <c r="A290" s="2" t="s">
        <v>7820</v>
      </c>
      <c r="B290" s="3"/>
      <c r="C290" s="4">
        <v>35423.98055555556</v>
      </c>
      <c r="D290" s="5">
        <v>100611.0</v>
      </c>
    </row>
    <row r="291">
      <c r="A291" s="2" t="s">
        <v>7821</v>
      </c>
      <c r="B291" s="3"/>
      <c r="C291" s="4">
        <v>35423.98055555556</v>
      </c>
      <c r="D291" s="5">
        <v>101308.0</v>
      </c>
    </row>
    <row r="292">
      <c r="A292" s="2" t="s">
        <v>7822</v>
      </c>
      <c r="B292" s="3"/>
      <c r="C292" s="4">
        <v>35423.98055555556</v>
      </c>
      <c r="D292" s="5">
        <v>83356.0</v>
      </c>
    </row>
    <row r="293">
      <c r="A293" s="2" t="s">
        <v>7823</v>
      </c>
      <c r="B293" s="3"/>
      <c r="C293" s="4">
        <v>35423.98055555556</v>
      </c>
      <c r="D293" s="5">
        <v>86182.0</v>
      </c>
    </row>
    <row r="294">
      <c r="A294" s="2" t="s">
        <v>7824</v>
      </c>
      <c r="B294" s="3"/>
      <c r="C294" s="4">
        <v>35423.98055555556</v>
      </c>
      <c r="D294" s="5">
        <v>69333.0</v>
      </c>
    </row>
    <row r="295">
      <c r="A295" s="2" t="s">
        <v>7825</v>
      </c>
      <c r="B295" s="3"/>
      <c r="C295" s="4">
        <v>35423.98055555556</v>
      </c>
      <c r="D295" s="5">
        <v>238044.0</v>
      </c>
    </row>
    <row r="296">
      <c r="A296" s="2" t="s">
        <v>7826</v>
      </c>
      <c r="B296" s="3"/>
      <c r="C296" s="4">
        <v>35423.98055555556</v>
      </c>
      <c r="D296" s="5">
        <v>238476.0</v>
      </c>
    </row>
    <row r="297">
      <c r="A297" s="2" t="s">
        <v>7827</v>
      </c>
      <c r="B297" s="3"/>
      <c r="C297" s="4">
        <v>35423.98055555556</v>
      </c>
      <c r="D297" s="5">
        <v>238546.0</v>
      </c>
    </row>
    <row r="298">
      <c r="A298" s="2" t="s">
        <v>7828</v>
      </c>
      <c r="B298" s="3"/>
      <c r="C298" s="4">
        <v>35423.98055555556</v>
      </c>
      <c r="D298" s="5">
        <v>515118.0</v>
      </c>
    </row>
    <row r="299">
      <c r="A299" s="2" t="s">
        <v>7829</v>
      </c>
      <c r="B299" s="3"/>
      <c r="C299" s="4">
        <v>35423.98055555556</v>
      </c>
      <c r="D299" s="5">
        <v>515032.0</v>
      </c>
    </row>
    <row r="300">
      <c r="A300" s="2" t="s">
        <v>7830</v>
      </c>
      <c r="B300" s="3"/>
      <c r="C300" s="4">
        <v>35423.98055555556</v>
      </c>
      <c r="D300" s="5">
        <v>119821.0</v>
      </c>
    </row>
    <row r="301">
      <c r="A301" s="2" t="s">
        <v>7831</v>
      </c>
      <c r="B301" s="3"/>
      <c r="C301" s="4">
        <v>35423.98055555556</v>
      </c>
      <c r="D301" s="5">
        <v>414973.0</v>
      </c>
    </row>
    <row r="302">
      <c r="A302" s="2" t="s">
        <v>7832</v>
      </c>
      <c r="B302" s="3"/>
      <c r="C302" s="4">
        <v>35423.98055555556</v>
      </c>
      <c r="D302" s="5">
        <v>405699.0</v>
      </c>
    </row>
    <row r="303">
      <c r="A303" s="2" t="s">
        <v>7833</v>
      </c>
      <c r="B303" s="3"/>
      <c r="C303" s="4">
        <v>35423.98055555556</v>
      </c>
      <c r="D303" s="5">
        <v>216437.0</v>
      </c>
    </row>
    <row r="304">
      <c r="A304" s="2" t="s">
        <v>7834</v>
      </c>
      <c r="B304" s="3"/>
      <c r="C304" s="4">
        <v>35423.98055555556</v>
      </c>
      <c r="D304" s="5">
        <v>215163.0</v>
      </c>
    </row>
    <row r="305">
      <c r="A305" s="2" t="s">
        <v>7835</v>
      </c>
      <c r="B305" s="3"/>
      <c r="C305" s="4">
        <v>35423.98055555556</v>
      </c>
      <c r="D305" s="5">
        <v>216853.0</v>
      </c>
    </row>
    <row r="306">
      <c r="A306" s="2" t="s">
        <v>7836</v>
      </c>
      <c r="B306" s="3"/>
      <c r="C306" s="4">
        <v>35423.98055555556</v>
      </c>
      <c r="D306" s="5">
        <v>1245362.0</v>
      </c>
    </row>
    <row r="307">
      <c r="A307" s="2" t="s">
        <v>7837</v>
      </c>
      <c r="B307" s="3"/>
      <c r="C307" s="4">
        <v>35423.98055555556</v>
      </c>
      <c r="D307" s="5">
        <v>252448.0</v>
      </c>
    </row>
    <row r="308">
      <c r="A308" s="2" t="s">
        <v>7838</v>
      </c>
      <c r="B308" s="3"/>
      <c r="C308" s="4">
        <v>35423.98055555556</v>
      </c>
      <c r="D308" s="5">
        <v>809327.0</v>
      </c>
    </row>
    <row r="309">
      <c r="A309" s="2" t="s">
        <v>7839</v>
      </c>
      <c r="B309" s="3"/>
      <c r="C309" s="4">
        <v>35423.98055555556</v>
      </c>
      <c r="D309" s="5">
        <v>378043.0</v>
      </c>
    </row>
    <row r="310">
      <c r="A310" s="2" t="s">
        <v>7840</v>
      </c>
      <c r="B310" s="3"/>
      <c r="C310" s="4">
        <v>35423.98055555556</v>
      </c>
      <c r="D310" s="5">
        <v>378043.0</v>
      </c>
    </row>
    <row r="311">
      <c r="A311" s="2" t="s">
        <v>7841</v>
      </c>
      <c r="B311" s="3"/>
      <c r="C311" s="4">
        <v>35423.98055555556</v>
      </c>
      <c r="D311" s="5">
        <v>378187.0</v>
      </c>
    </row>
    <row r="312">
      <c r="A312" s="2" t="s">
        <v>7842</v>
      </c>
      <c r="B312" s="3"/>
      <c r="C312" s="4">
        <v>35423.98055555556</v>
      </c>
      <c r="D312" s="5">
        <v>364616.0</v>
      </c>
    </row>
    <row r="313">
      <c r="A313" s="2" t="s">
        <v>7843</v>
      </c>
      <c r="B313" s="3"/>
      <c r="C313" s="4">
        <v>35423.98055555556</v>
      </c>
      <c r="D313" s="5">
        <v>427602.0</v>
      </c>
    </row>
    <row r="314">
      <c r="A314" s="2" t="s">
        <v>7844</v>
      </c>
      <c r="B314" s="3"/>
      <c r="C314" s="4">
        <v>35423.98055555556</v>
      </c>
      <c r="D314" s="5">
        <v>46461.0</v>
      </c>
    </row>
    <row r="315">
      <c r="A315" s="2" t="s">
        <v>7845</v>
      </c>
      <c r="B315" s="3"/>
      <c r="C315" s="4">
        <v>35423.98055555556</v>
      </c>
      <c r="D315" s="5">
        <v>52185.0</v>
      </c>
    </row>
    <row r="316">
      <c r="A316" s="2" t="s">
        <v>7846</v>
      </c>
      <c r="B316" s="3"/>
      <c r="C316" s="4">
        <v>35423.98055555556</v>
      </c>
      <c r="D316" s="5">
        <v>478222.0</v>
      </c>
    </row>
    <row r="317">
      <c r="A317" s="2" t="s">
        <v>7847</v>
      </c>
      <c r="B317" s="3"/>
      <c r="C317" s="4">
        <v>35423.98055555556</v>
      </c>
      <c r="D317" s="5">
        <v>367694.0</v>
      </c>
    </row>
    <row r="318">
      <c r="A318" s="2" t="s">
        <v>7848</v>
      </c>
      <c r="B318" s="3"/>
      <c r="C318" s="4">
        <v>35423.98055555556</v>
      </c>
      <c r="D318" s="5">
        <v>419950.0</v>
      </c>
    </row>
    <row r="319">
      <c r="A319" s="2" t="s">
        <v>7849</v>
      </c>
      <c r="B319" s="3"/>
      <c r="C319" s="4">
        <v>35423.98055555556</v>
      </c>
      <c r="D319" s="5">
        <v>367688.0</v>
      </c>
    </row>
    <row r="320">
      <c r="A320" s="2" t="s">
        <v>7850</v>
      </c>
      <c r="B320" s="3"/>
      <c r="C320" s="4">
        <v>35423.98055555556</v>
      </c>
      <c r="D320" s="5">
        <v>382621.0</v>
      </c>
    </row>
    <row r="321">
      <c r="A321" s="2" t="s">
        <v>7851</v>
      </c>
      <c r="B321" s="3"/>
      <c r="C321" s="4">
        <v>35423.98055555556</v>
      </c>
      <c r="D321" s="5">
        <v>382610.0</v>
      </c>
    </row>
    <row r="322">
      <c r="A322" s="2" t="s">
        <v>7852</v>
      </c>
      <c r="B322" s="3"/>
      <c r="C322" s="4">
        <v>35423.98055555556</v>
      </c>
      <c r="D322" s="5">
        <v>37215.0</v>
      </c>
    </row>
    <row r="323">
      <c r="A323" s="2" t="s">
        <v>7853</v>
      </c>
      <c r="B323" s="3"/>
      <c r="C323" s="4">
        <v>35423.98055555556</v>
      </c>
      <c r="D323" s="5">
        <v>49468.0</v>
      </c>
    </row>
    <row r="324">
      <c r="A324" s="2" t="s">
        <v>7854</v>
      </c>
      <c r="B324" s="3"/>
      <c r="C324" s="4">
        <v>35423.98055555556</v>
      </c>
      <c r="D324" s="5">
        <v>49273.0</v>
      </c>
    </row>
    <row r="325">
      <c r="A325" s="2" t="s">
        <v>7855</v>
      </c>
      <c r="B325" s="3"/>
      <c r="C325" s="4">
        <v>35423.98055555556</v>
      </c>
      <c r="D325" s="5">
        <v>52971.0</v>
      </c>
    </row>
    <row r="326">
      <c r="A326" s="2" t="s">
        <v>7856</v>
      </c>
      <c r="B326" s="3"/>
      <c r="C326" s="4">
        <v>35423.98055555556</v>
      </c>
      <c r="D326" s="5">
        <v>48585.0</v>
      </c>
    </row>
    <row r="327">
      <c r="A327" s="2" t="s">
        <v>7857</v>
      </c>
      <c r="B327" s="3"/>
      <c r="C327" s="4">
        <v>35423.98055555556</v>
      </c>
      <c r="D327" s="5">
        <v>550902.0</v>
      </c>
    </row>
    <row r="328">
      <c r="A328" s="2" t="s">
        <v>7858</v>
      </c>
      <c r="B328" s="3"/>
      <c r="C328" s="4">
        <v>35423.98055555556</v>
      </c>
      <c r="D328" s="5">
        <v>227905.0</v>
      </c>
    </row>
    <row r="329">
      <c r="A329" s="2" t="s">
        <v>7859</v>
      </c>
      <c r="B329" s="3"/>
      <c r="C329" s="4">
        <v>35423.98055555556</v>
      </c>
      <c r="D329" s="5">
        <v>234121.0</v>
      </c>
    </row>
    <row r="330">
      <c r="A330" s="2" t="s">
        <v>7860</v>
      </c>
      <c r="B330" s="3"/>
      <c r="C330" s="4">
        <v>35423.98055555556</v>
      </c>
      <c r="D330" s="5">
        <v>1041808.0</v>
      </c>
    </row>
    <row r="331">
      <c r="A331" s="2" t="s">
        <v>7861</v>
      </c>
      <c r="B331" s="3"/>
      <c r="C331" s="4">
        <v>35423.98055555556</v>
      </c>
      <c r="D331" s="5">
        <v>588420.0</v>
      </c>
    </row>
    <row r="332">
      <c r="A332" s="2" t="s">
        <v>7862</v>
      </c>
      <c r="B332" s="3"/>
      <c r="C332" s="4">
        <v>35423.98055555556</v>
      </c>
      <c r="D332" s="5">
        <v>577462.0</v>
      </c>
    </row>
    <row r="333">
      <c r="A333" s="2" t="s">
        <v>7863</v>
      </c>
      <c r="B333" s="3"/>
      <c r="C333" s="4">
        <v>35423.98055555556</v>
      </c>
      <c r="D333" s="5">
        <v>557790.0</v>
      </c>
    </row>
    <row r="334">
      <c r="A334" s="2" t="s">
        <v>7864</v>
      </c>
      <c r="B334" s="3"/>
      <c r="C334" s="4">
        <v>35423.98055555556</v>
      </c>
      <c r="D334" s="5">
        <v>553848.0</v>
      </c>
    </row>
    <row r="335">
      <c r="A335" s="2" t="s">
        <v>7865</v>
      </c>
      <c r="B335" s="3"/>
      <c r="C335" s="4">
        <v>35423.98055555556</v>
      </c>
      <c r="D335" s="5">
        <v>102169.0</v>
      </c>
    </row>
    <row r="336">
      <c r="A336" s="2" t="s">
        <v>7866</v>
      </c>
      <c r="B336" s="3"/>
      <c r="C336" s="4">
        <v>35423.98055555556</v>
      </c>
      <c r="D336" s="5">
        <v>102176.0</v>
      </c>
    </row>
    <row r="337">
      <c r="A337" s="2" t="s">
        <v>7867</v>
      </c>
      <c r="B337" s="3"/>
      <c r="C337" s="4">
        <v>35423.98055555556</v>
      </c>
      <c r="D337" s="5">
        <v>33231.0</v>
      </c>
    </row>
    <row r="338">
      <c r="A338" s="2" t="s">
        <v>7868</v>
      </c>
      <c r="B338" s="3"/>
      <c r="C338" s="4">
        <v>35423.98055555556</v>
      </c>
      <c r="D338" s="5">
        <v>99769.0</v>
      </c>
    </row>
    <row r="339">
      <c r="A339" s="2" t="s">
        <v>7869</v>
      </c>
      <c r="B339" s="3"/>
      <c r="C339" s="4">
        <v>35423.98055555556</v>
      </c>
      <c r="D339" s="5">
        <v>1045518.0</v>
      </c>
    </row>
    <row r="340">
      <c r="A340" s="2" t="s">
        <v>7870</v>
      </c>
      <c r="B340" s="3"/>
      <c r="C340" s="4">
        <v>35423.98055555556</v>
      </c>
      <c r="D340" s="5">
        <v>59976.0</v>
      </c>
    </row>
    <row r="341">
      <c r="A341" s="2" t="s">
        <v>7871</v>
      </c>
      <c r="B341" s="3"/>
      <c r="C341" s="4">
        <v>35423.98055555556</v>
      </c>
      <c r="D341" s="5">
        <v>45574.0</v>
      </c>
    </row>
    <row r="342">
      <c r="A342" s="2" t="s">
        <v>7872</v>
      </c>
      <c r="B342" s="3"/>
      <c r="C342" s="4">
        <v>35423.98055555556</v>
      </c>
      <c r="D342" s="5">
        <v>303997.0</v>
      </c>
    </row>
    <row r="343">
      <c r="A343" s="2" t="s">
        <v>7873</v>
      </c>
      <c r="B343" s="3"/>
      <c r="C343" s="4">
        <v>35423.98055555556</v>
      </c>
      <c r="D343" s="5">
        <v>214861.0</v>
      </c>
    </row>
    <row r="344">
      <c r="A344" s="2" t="s">
        <v>7874</v>
      </c>
      <c r="B344" s="3"/>
      <c r="C344" s="4">
        <v>35423.98055555556</v>
      </c>
      <c r="D344" s="5">
        <v>499816.0</v>
      </c>
    </row>
    <row r="345">
      <c r="A345" s="2" t="s">
        <v>7875</v>
      </c>
      <c r="B345" s="3"/>
      <c r="C345" s="4">
        <v>35423.98055555556</v>
      </c>
      <c r="D345" s="5">
        <v>426968.0</v>
      </c>
    </row>
    <row r="346">
      <c r="A346" s="2" t="s">
        <v>7876</v>
      </c>
      <c r="B346" s="3"/>
      <c r="C346" s="4">
        <v>35423.98055555556</v>
      </c>
      <c r="D346" s="5">
        <v>448101.0</v>
      </c>
    </row>
    <row r="347">
      <c r="A347" s="2" t="s">
        <v>7877</v>
      </c>
      <c r="B347" s="3"/>
      <c r="C347" s="4">
        <v>35423.98055555556</v>
      </c>
      <c r="D347" s="5">
        <v>40263.0</v>
      </c>
    </row>
    <row r="348">
      <c r="A348" s="2" t="s">
        <v>7878</v>
      </c>
      <c r="B348" s="3"/>
      <c r="C348" s="4">
        <v>35423.98055555556</v>
      </c>
      <c r="D348" s="5">
        <v>37619.0</v>
      </c>
    </row>
    <row r="349">
      <c r="A349" s="2" t="s">
        <v>7879</v>
      </c>
      <c r="B349" s="3"/>
      <c r="C349" s="4">
        <v>35423.98055555556</v>
      </c>
      <c r="D349" s="5">
        <v>474186.0</v>
      </c>
    </row>
    <row r="350">
      <c r="A350" s="2" t="s">
        <v>7880</v>
      </c>
      <c r="B350" s="3"/>
      <c r="C350" s="4">
        <v>35423.98055555556</v>
      </c>
      <c r="D350" s="5">
        <v>53533.0</v>
      </c>
    </row>
    <row r="351">
      <c r="A351" s="2" t="s">
        <v>7881</v>
      </c>
      <c r="B351" s="3"/>
      <c r="C351" s="4">
        <v>35423.98055555556</v>
      </c>
      <c r="D351" s="5">
        <v>53531.0</v>
      </c>
    </row>
    <row r="352">
      <c r="A352" s="2" t="s">
        <v>7882</v>
      </c>
      <c r="B352" s="3"/>
      <c r="C352" s="4">
        <v>35423.98055555556</v>
      </c>
      <c r="D352" s="5">
        <v>95536.0</v>
      </c>
    </row>
    <row r="353">
      <c r="A353" s="2" t="s">
        <v>7883</v>
      </c>
      <c r="B353" s="3"/>
      <c r="C353" s="4">
        <v>35423.98055555556</v>
      </c>
      <c r="D353" s="5">
        <v>89327.0</v>
      </c>
    </row>
    <row r="354">
      <c r="A354" s="2" t="s">
        <v>7884</v>
      </c>
      <c r="B354" s="3"/>
      <c r="C354" s="4">
        <v>35423.98055555556</v>
      </c>
      <c r="D354" s="5">
        <v>997344.0</v>
      </c>
    </row>
    <row r="355">
      <c r="A355" s="2" t="s">
        <v>7885</v>
      </c>
      <c r="B355" s="3"/>
      <c r="C355" s="4">
        <v>35423.98055555556</v>
      </c>
      <c r="D355" s="5">
        <v>72557.0</v>
      </c>
    </row>
    <row r="356">
      <c r="A356" s="2" t="s">
        <v>7886</v>
      </c>
      <c r="B356" s="3"/>
      <c r="C356" s="4">
        <v>35423.98055555556</v>
      </c>
      <c r="D356" s="5">
        <v>60396.0</v>
      </c>
    </row>
    <row r="357">
      <c r="A357" s="2" t="s">
        <v>7887</v>
      </c>
      <c r="B357" s="3"/>
      <c r="C357" s="4">
        <v>35423.98055555556</v>
      </c>
      <c r="D357" s="5">
        <v>131872.0</v>
      </c>
    </row>
    <row r="358">
      <c r="A358" s="2" t="s">
        <v>7888</v>
      </c>
      <c r="B358" s="3"/>
      <c r="C358" s="4">
        <v>35423.98055555556</v>
      </c>
      <c r="D358" s="5">
        <v>131899.0</v>
      </c>
    </row>
    <row r="359">
      <c r="A359" s="2" t="s">
        <v>7889</v>
      </c>
      <c r="B359" s="3"/>
      <c r="C359" s="4">
        <v>35423.98055555556</v>
      </c>
      <c r="D359" s="5">
        <v>34637.0</v>
      </c>
    </row>
    <row r="360">
      <c r="A360" s="2" t="s">
        <v>7890</v>
      </c>
      <c r="B360" s="3"/>
      <c r="C360" s="4">
        <v>35423.98055555556</v>
      </c>
      <c r="D360" s="5">
        <v>93317.0</v>
      </c>
    </row>
    <row r="361">
      <c r="A361" s="2" t="s">
        <v>7891</v>
      </c>
      <c r="B361" s="3"/>
      <c r="C361" s="4">
        <v>35423.98055555556</v>
      </c>
      <c r="D361" s="5">
        <v>113324.0</v>
      </c>
    </row>
    <row r="362">
      <c r="A362" s="2" t="s">
        <v>7892</v>
      </c>
      <c r="B362" s="3"/>
      <c r="C362" s="4">
        <v>35423.98055555556</v>
      </c>
      <c r="D362" s="5">
        <v>91232.0</v>
      </c>
    </row>
    <row r="363">
      <c r="A363" s="2" t="s">
        <v>7893</v>
      </c>
      <c r="B363" s="3"/>
      <c r="C363" s="4">
        <v>35423.98055555556</v>
      </c>
      <c r="D363" s="5">
        <v>798105.0</v>
      </c>
    </row>
    <row r="364">
      <c r="A364" s="2" t="s">
        <v>7894</v>
      </c>
      <c r="B364" s="3"/>
      <c r="C364" s="4">
        <v>35423.98055555556</v>
      </c>
      <c r="D364" s="5">
        <v>120874.0</v>
      </c>
    </row>
    <row r="365">
      <c r="A365" s="2" t="s">
        <v>7895</v>
      </c>
      <c r="B365" s="3"/>
      <c r="C365" s="4">
        <v>35423.98055555556</v>
      </c>
      <c r="D365" s="5">
        <v>887067.0</v>
      </c>
    </row>
    <row r="366">
      <c r="A366" s="2" t="s">
        <v>7896</v>
      </c>
      <c r="B366" s="3"/>
      <c r="C366" s="4">
        <v>35423.98055555556</v>
      </c>
      <c r="D366" s="5">
        <v>359494.0</v>
      </c>
    </row>
    <row r="367">
      <c r="A367" s="2" t="s">
        <v>7897</v>
      </c>
      <c r="B367" s="3"/>
      <c r="C367" s="4">
        <v>35423.98055555556</v>
      </c>
      <c r="D367" s="5">
        <v>51700.0</v>
      </c>
    </row>
    <row r="368">
      <c r="A368" s="2" t="s">
        <v>7898</v>
      </c>
      <c r="B368" s="3"/>
      <c r="C368" s="4">
        <v>35423.98055555556</v>
      </c>
      <c r="D368" s="5">
        <v>902122.0</v>
      </c>
    </row>
    <row r="369">
      <c r="A369" s="2" t="s">
        <v>7899</v>
      </c>
      <c r="B369" s="3"/>
      <c r="C369" s="4">
        <v>35423.98055555556</v>
      </c>
      <c r="D369" s="5">
        <v>71937.0</v>
      </c>
    </row>
    <row r="370">
      <c r="A370" s="2" t="s">
        <v>7900</v>
      </c>
      <c r="B370" s="3"/>
      <c r="C370" s="4">
        <v>35423.98055555556</v>
      </c>
      <c r="D370" s="5">
        <v>32861.0</v>
      </c>
    </row>
    <row r="371">
      <c r="A371" s="2" t="s">
        <v>7901</v>
      </c>
      <c r="B371" s="3"/>
      <c r="C371" s="4">
        <v>35423.98055555556</v>
      </c>
      <c r="D371" s="5">
        <v>127112.0</v>
      </c>
    </row>
    <row r="372">
      <c r="A372" s="2" t="s">
        <v>7902</v>
      </c>
      <c r="B372" s="3"/>
      <c r="C372" s="4">
        <v>35423.98055555556</v>
      </c>
      <c r="D372" s="5">
        <v>383778.0</v>
      </c>
    </row>
    <row r="373">
      <c r="A373" s="2" t="s">
        <v>7903</v>
      </c>
      <c r="B373" s="3"/>
      <c r="C373" s="4">
        <v>35423.98055555556</v>
      </c>
      <c r="D373" s="5">
        <v>37807.0</v>
      </c>
    </row>
    <row r="374">
      <c r="A374" s="2" t="s">
        <v>7904</v>
      </c>
      <c r="B374" s="3"/>
      <c r="C374" s="4">
        <v>35423.98055555556</v>
      </c>
      <c r="D374" s="5">
        <v>23141.0</v>
      </c>
    </row>
    <row r="375">
      <c r="A375" s="2" t="s">
        <v>7905</v>
      </c>
      <c r="B375" s="3"/>
      <c r="C375" s="4">
        <v>35423.98055555556</v>
      </c>
      <c r="D375" s="5">
        <v>332067.0</v>
      </c>
    </row>
    <row r="376">
      <c r="A376" s="2" t="s">
        <v>7906</v>
      </c>
      <c r="B376" s="3"/>
      <c r="C376" s="4">
        <v>35423.98055555556</v>
      </c>
      <c r="D376" s="5">
        <v>343321.0</v>
      </c>
    </row>
    <row r="377">
      <c r="A377" s="2" t="s">
        <v>7907</v>
      </c>
      <c r="B377" s="3"/>
      <c r="C377" s="4">
        <v>35423.98055555556</v>
      </c>
      <c r="D377" s="5">
        <v>213074.0</v>
      </c>
    </row>
    <row r="378">
      <c r="A378" s="2" t="s">
        <v>7908</v>
      </c>
      <c r="B378" s="3"/>
      <c r="C378" s="4">
        <v>35423.98055555556</v>
      </c>
      <c r="D378" s="5">
        <v>308134.0</v>
      </c>
    </row>
    <row r="379">
      <c r="A379" s="2" t="s">
        <v>7909</v>
      </c>
      <c r="B379" s="3"/>
      <c r="C379" s="4">
        <v>35423.98055555556</v>
      </c>
      <c r="D379" s="5">
        <v>12467.0</v>
      </c>
    </row>
    <row r="380">
      <c r="A380" s="2" t="s">
        <v>7910</v>
      </c>
      <c r="B380" s="3"/>
      <c r="C380" s="4">
        <v>35423.98055555556</v>
      </c>
      <c r="D380" s="5">
        <v>27096.0</v>
      </c>
    </row>
    <row r="381">
      <c r="A381" s="2" t="s">
        <v>7911</v>
      </c>
      <c r="B381" s="3"/>
      <c r="C381" s="4">
        <v>35423.98055555556</v>
      </c>
      <c r="D381" s="5">
        <v>37842.0</v>
      </c>
    </row>
    <row r="382">
      <c r="A382" s="2" t="s">
        <v>7912</v>
      </c>
      <c r="B382" s="3"/>
      <c r="C382" s="4">
        <v>35423.98055555556</v>
      </c>
      <c r="D382" s="5">
        <v>64010.0</v>
      </c>
    </row>
    <row r="383">
      <c r="A383" s="2" t="s">
        <v>7913</v>
      </c>
      <c r="B383" s="3"/>
      <c r="C383" s="4">
        <v>35423.98055555556</v>
      </c>
      <c r="D383" s="5">
        <v>377717.0</v>
      </c>
    </row>
    <row r="384">
      <c r="A384" s="2" t="s">
        <v>7914</v>
      </c>
      <c r="B384" s="3"/>
      <c r="C384" s="4">
        <v>35423.98055555556</v>
      </c>
      <c r="D384" s="5">
        <v>331572.0</v>
      </c>
    </row>
    <row r="385">
      <c r="A385" s="2" t="s">
        <v>7915</v>
      </c>
      <c r="B385" s="3"/>
      <c r="C385" s="4">
        <v>35423.98055555556</v>
      </c>
      <c r="D385" s="5">
        <v>496157.0</v>
      </c>
    </row>
    <row r="386">
      <c r="A386" s="2" t="s">
        <v>7916</v>
      </c>
      <c r="B386" s="3"/>
      <c r="C386" s="4">
        <v>35423.98055555556</v>
      </c>
      <c r="D386" s="5">
        <v>804308.0</v>
      </c>
    </row>
    <row r="387">
      <c r="A387" s="2" t="s">
        <v>7917</v>
      </c>
      <c r="B387" s="3"/>
      <c r="C387" s="4">
        <v>35423.98055555556</v>
      </c>
      <c r="D387" s="5">
        <v>794918.0</v>
      </c>
    </row>
    <row r="388">
      <c r="A388" s="2" t="s">
        <v>7918</v>
      </c>
      <c r="B388" s="3"/>
      <c r="C388" s="4">
        <v>35423.98055555556</v>
      </c>
      <c r="D388" s="5">
        <v>799466.0</v>
      </c>
    </row>
    <row r="389">
      <c r="A389" s="2" t="s">
        <v>7919</v>
      </c>
      <c r="B389" s="3"/>
      <c r="C389" s="4">
        <v>35423.98055555556</v>
      </c>
      <c r="D389" s="5">
        <v>738381.0</v>
      </c>
    </row>
    <row r="390">
      <c r="A390" s="2" t="s">
        <v>7920</v>
      </c>
      <c r="B390" s="3"/>
      <c r="C390" s="4">
        <v>35423.98055555556</v>
      </c>
      <c r="D390" s="5">
        <v>672980.0</v>
      </c>
    </row>
    <row r="391">
      <c r="A391" s="2" t="s">
        <v>7921</v>
      </c>
      <c r="B391" s="3"/>
      <c r="C391" s="4">
        <v>35423.98055555556</v>
      </c>
      <c r="D391" s="5">
        <v>267623.0</v>
      </c>
    </row>
    <row r="392">
      <c r="A392" s="2" t="s">
        <v>7922</v>
      </c>
      <c r="B392" s="3"/>
      <c r="C392" s="4">
        <v>35423.98055555556</v>
      </c>
      <c r="D392" s="5">
        <v>44160.0</v>
      </c>
    </row>
    <row r="393">
      <c r="A393" s="2" t="s">
        <v>7923</v>
      </c>
      <c r="B393" s="3"/>
      <c r="C393" s="4">
        <v>35423.98055555556</v>
      </c>
      <c r="D393" s="5">
        <v>50610.0</v>
      </c>
    </row>
    <row r="394">
      <c r="A394" s="2" t="s">
        <v>7924</v>
      </c>
      <c r="B394" s="3"/>
      <c r="C394" s="4">
        <v>35423.98055555556</v>
      </c>
      <c r="D394" s="5">
        <v>55558.0</v>
      </c>
    </row>
    <row r="395">
      <c r="A395" s="2" t="s">
        <v>7925</v>
      </c>
      <c r="B395" s="3"/>
      <c r="C395" s="4">
        <v>35423.98055555556</v>
      </c>
      <c r="D395" s="5">
        <v>39076.0</v>
      </c>
    </row>
    <row r="396">
      <c r="A396" s="2" t="s">
        <v>7926</v>
      </c>
      <c r="B396" s="3"/>
      <c r="C396" s="4">
        <v>35423.98055555556</v>
      </c>
      <c r="D396" s="5">
        <v>38263.0</v>
      </c>
    </row>
    <row r="397">
      <c r="A397" s="2" t="s">
        <v>7927</v>
      </c>
      <c r="B397" s="3"/>
      <c r="C397" s="4">
        <v>35423.98055555556</v>
      </c>
      <c r="D397" s="5">
        <v>509620.0</v>
      </c>
    </row>
    <row r="398">
      <c r="A398" s="2" t="s">
        <v>7928</v>
      </c>
      <c r="B398" s="3"/>
      <c r="C398" s="4">
        <v>35423.98055555556</v>
      </c>
      <c r="D398" s="5">
        <v>402853.0</v>
      </c>
    </row>
    <row r="399">
      <c r="A399" s="2" t="s">
        <v>7929</v>
      </c>
      <c r="B399" s="3"/>
      <c r="C399" s="4">
        <v>35423.98055555556</v>
      </c>
      <c r="D399" s="5">
        <v>266346.0</v>
      </c>
    </row>
    <row r="400">
      <c r="A400" s="2" t="s">
        <v>7930</v>
      </c>
      <c r="B400" s="3"/>
      <c r="C400" s="4">
        <v>35423.98055555556</v>
      </c>
      <c r="D400" s="5">
        <v>1144529.0</v>
      </c>
    </row>
    <row r="401">
      <c r="A401" s="2" t="s">
        <v>7931</v>
      </c>
      <c r="B401" s="3"/>
      <c r="C401" s="4">
        <v>35423.98055555556</v>
      </c>
      <c r="D401" s="5">
        <v>458822.0</v>
      </c>
    </row>
    <row r="402">
      <c r="A402" s="2" t="s">
        <v>7932</v>
      </c>
      <c r="B402" s="3"/>
      <c r="C402" s="4">
        <v>35423.98055555556</v>
      </c>
      <c r="D402" s="5">
        <v>141142.0</v>
      </c>
    </row>
    <row r="403">
      <c r="A403" s="2" t="s">
        <v>7933</v>
      </c>
      <c r="B403" s="3"/>
      <c r="C403" s="4">
        <v>35423.98055555556</v>
      </c>
      <c r="D403" s="5">
        <v>383552.0</v>
      </c>
    </row>
    <row r="404">
      <c r="A404" s="2" t="s">
        <v>7934</v>
      </c>
      <c r="B404" s="3"/>
      <c r="C404" s="4">
        <v>35423.98055555556</v>
      </c>
      <c r="D404" s="5">
        <v>321873.0</v>
      </c>
    </row>
    <row r="405">
      <c r="A405" s="2" t="s">
        <v>7935</v>
      </c>
      <c r="B405" s="3"/>
      <c r="C405" s="4">
        <v>35423.98055555556</v>
      </c>
      <c r="D405" s="5">
        <v>322797.0</v>
      </c>
    </row>
    <row r="406">
      <c r="A406" s="2" t="s">
        <v>7936</v>
      </c>
      <c r="B406" s="3"/>
      <c r="C406" s="4">
        <v>35423.98055555556</v>
      </c>
      <c r="D406" s="5">
        <v>850841.0</v>
      </c>
    </row>
    <row r="407">
      <c r="A407" s="2" t="s">
        <v>7937</v>
      </c>
      <c r="B407" s="3"/>
      <c r="C407" s="4">
        <v>35423.98055555556</v>
      </c>
      <c r="D407" s="5">
        <v>1085033.0</v>
      </c>
    </row>
    <row r="408">
      <c r="A408" s="2" t="s">
        <v>7938</v>
      </c>
      <c r="B408" s="3"/>
      <c r="C408" s="4">
        <v>35423.98055555556</v>
      </c>
      <c r="D408" s="5">
        <v>695805.0</v>
      </c>
    </row>
    <row r="409">
      <c r="A409" s="2" t="s">
        <v>7939</v>
      </c>
      <c r="B409" s="3"/>
      <c r="C409" s="4">
        <v>35423.98055555556</v>
      </c>
      <c r="D409" s="5">
        <v>433040.0</v>
      </c>
    </row>
    <row r="410">
      <c r="A410" s="2" t="s">
        <v>7940</v>
      </c>
      <c r="B410" s="3"/>
      <c r="C410" s="4">
        <v>35423.98055555556</v>
      </c>
      <c r="D410" s="5">
        <v>472057.0</v>
      </c>
    </row>
    <row r="411">
      <c r="A411" s="2" t="s">
        <v>7941</v>
      </c>
      <c r="B411" s="3"/>
      <c r="C411" s="4">
        <v>35423.98055555556</v>
      </c>
      <c r="D411" s="5">
        <v>459452.0</v>
      </c>
    </row>
    <row r="412">
      <c r="A412" s="2" t="s">
        <v>7942</v>
      </c>
      <c r="B412" s="3"/>
      <c r="C412" s="4">
        <v>35423.98055555556</v>
      </c>
      <c r="D412" s="5">
        <v>282034.0</v>
      </c>
    </row>
    <row r="413">
      <c r="A413" s="2" t="s">
        <v>7943</v>
      </c>
      <c r="B413" s="3"/>
      <c r="C413" s="4">
        <v>35423.98055555556</v>
      </c>
      <c r="D413" s="5">
        <v>46446.0</v>
      </c>
    </row>
    <row r="414">
      <c r="A414" s="2" t="s">
        <v>7944</v>
      </c>
      <c r="B414" s="3"/>
      <c r="C414" s="4">
        <v>35423.98055555556</v>
      </c>
      <c r="D414" s="5">
        <v>46512.0</v>
      </c>
    </row>
    <row r="415">
      <c r="A415" s="2" t="s">
        <v>7945</v>
      </c>
      <c r="B415" s="3"/>
      <c r="C415" s="4">
        <v>35423.98055555556</v>
      </c>
      <c r="D415" s="5">
        <v>65136.0</v>
      </c>
    </row>
    <row r="416">
      <c r="A416" s="2" t="s">
        <v>7946</v>
      </c>
      <c r="B416" s="3"/>
      <c r="C416" s="4">
        <v>35423.98055555556</v>
      </c>
      <c r="D416" s="5">
        <v>65270.0</v>
      </c>
    </row>
    <row r="417">
      <c r="A417" s="2" t="s">
        <v>7947</v>
      </c>
      <c r="B417" s="3"/>
      <c r="C417" s="4">
        <v>35423.98055555556</v>
      </c>
      <c r="D417" s="5">
        <v>38910.0</v>
      </c>
    </row>
    <row r="418">
      <c r="A418" s="2" t="s">
        <v>7948</v>
      </c>
      <c r="B418" s="3"/>
      <c r="C418" s="4">
        <v>35423.98055555556</v>
      </c>
      <c r="D418" s="5">
        <v>318422.0</v>
      </c>
    </row>
    <row r="419">
      <c r="A419" s="2" t="s">
        <v>7949</v>
      </c>
      <c r="B419" s="3"/>
      <c r="C419" s="4">
        <v>35423.98055555556</v>
      </c>
      <c r="D419" s="5">
        <v>223294.0</v>
      </c>
    </row>
    <row r="420">
      <c r="A420" s="2" t="s">
        <v>7950</v>
      </c>
      <c r="B420" s="3"/>
      <c r="C420" s="4">
        <v>35423.98055555556</v>
      </c>
      <c r="D420" s="5">
        <v>315999.0</v>
      </c>
    </row>
    <row r="421">
      <c r="A421" s="2" t="s">
        <v>7951</v>
      </c>
      <c r="B421" s="3"/>
      <c r="C421" s="4">
        <v>35423.98055555556</v>
      </c>
      <c r="D421" s="5">
        <v>271858.0</v>
      </c>
    </row>
    <row r="422">
      <c r="A422" s="2" t="s">
        <v>7952</v>
      </c>
      <c r="B422" s="3"/>
      <c r="C422" s="4">
        <v>35423.98055555556</v>
      </c>
      <c r="D422" s="5">
        <v>192834.0</v>
      </c>
    </row>
    <row r="423">
      <c r="A423" s="2" t="s">
        <v>7953</v>
      </c>
      <c r="B423" s="3"/>
      <c r="C423" s="4">
        <v>35423.98055555556</v>
      </c>
      <c r="D423" s="5">
        <v>90844.0</v>
      </c>
    </row>
    <row r="424">
      <c r="A424" s="2" t="s">
        <v>7954</v>
      </c>
      <c r="B424" s="3"/>
      <c r="C424" s="4">
        <v>35423.98055555556</v>
      </c>
      <c r="D424" s="5">
        <v>94417.0</v>
      </c>
    </row>
    <row r="425">
      <c r="A425" s="2" t="s">
        <v>7955</v>
      </c>
      <c r="B425" s="3"/>
      <c r="C425" s="4">
        <v>35423.98055555556</v>
      </c>
      <c r="D425" s="5">
        <v>202418.0</v>
      </c>
    </row>
    <row r="426">
      <c r="A426" s="2" t="s">
        <v>7956</v>
      </c>
      <c r="B426" s="3"/>
      <c r="C426" s="4">
        <v>35423.98055555556</v>
      </c>
      <c r="D426" s="5">
        <v>241541.0</v>
      </c>
    </row>
    <row r="427">
      <c r="A427" s="2" t="s">
        <v>7957</v>
      </c>
      <c r="B427" s="3"/>
      <c r="C427" s="4">
        <v>35423.98055555556</v>
      </c>
      <c r="D427" s="5">
        <v>484947.0</v>
      </c>
    </row>
    <row r="428">
      <c r="A428" s="2" t="s">
        <v>7958</v>
      </c>
      <c r="B428" s="3"/>
      <c r="C428" s="4">
        <v>35423.98055555556</v>
      </c>
      <c r="D428" s="5">
        <v>266422.0</v>
      </c>
    </row>
    <row r="429">
      <c r="A429" s="2" t="s">
        <v>7959</v>
      </c>
      <c r="B429" s="3"/>
      <c r="C429" s="4">
        <v>35423.98055555556</v>
      </c>
      <c r="D429" s="5">
        <v>267886.0</v>
      </c>
    </row>
    <row r="430">
      <c r="A430" s="2" t="s">
        <v>7960</v>
      </c>
      <c r="B430" s="3"/>
      <c r="C430" s="4">
        <v>35423.98055555556</v>
      </c>
      <c r="D430" s="5">
        <v>98671.0</v>
      </c>
    </row>
    <row r="431">
      <c r="A431" s="2" t="s">
        <v>7961</v>
      </c>
      <c r="B431" s="3"/>
      <c r="C431" s="4">
        <v>35423.98055555556</v>
      </c>
      <c r="D431" s="5">
        <v>382112.0</v>
      </c>
    </row>
    <row r="432">
      <c r="A432" s="2" t="s">
        <v>7962</v>
      </c>
      <c r="B432" s="3"/>
      <c r="C432" s="4">
        <v>35423.98055555556</v>
      </c>
      <c r="D432" s="5">
        <v>84604.0</v>
      </c>
    </row>
    <row r="433">
      <c r="A433" s="2" t="s">
        <v>7963</v>
      </c>
      <c r="B433" s="3"/>
      <c r="C433" s="4">
        <v>35423.98055555556</v>
      </c>
      <c r="D433" s="5">
        <v>83510.0</v>
      </c>
    </row>
    <row r="434">
      <c r="A434" s="2" t="s">
        <v>7964</v>
      </c>
      <c r="B434" s="3"/>
      <c r="C434" s="4">
        <v>35423.98055555556</v>
      </c>
      <c r="D434" s="5">
        <v>352051.0</v>
      </c>
    </row>
    <row r="435">
      <c r="A435" s="2" t="s">
        <v>7965</v>
      </c>
      <c r="B435" s="3"/>
      <c r="C435" s="4">
        <v>35423.98055555556</v>
      </c>
      <c r="D435" s="5">
        <v>560011.0</v>
      </c>
    </row>
    <row r="436">
      <c r="A436" s="2" t="s">
        <v>7966</v>
      </c>
      <c r="B436" s="3"/>
      <c r="C436" s="4">
        <v>35423.98055555556</v>
      </c>
      <c r="D436" s="5">
        <v>39712.0</v>
      </c>
    </row>
    <row r="437">
      <c r="A437" s="2" t="s">
        <v>7967</v>
      </c>
      <c r="B437" s="3"/>
      <c r="C437" s="4">
        <v>35423.98055555556</v>
      </c>
      <c r="D437" s="5">
        <v>158275.0</v>
      </c>
    </row>
    <row r="438">
      <c r="A438" s="2" t="s">
        <v>7968</v>
      </c>
      <c r="B438" s="3"/>
      <c r="C438" s="4">
        <v>35423.98055555556</v>
      </c>
      <c r="D438" s="5">
        <v>50150.0</v>
      </c>
    </row>
    <row r="439">
      <c r="A439" s="2" t="s">
        <v>7969</v>
      </c>
      <c r="B439" s="3"/>
      <c r="C439" s="4">
        <v>35423.98055555556</v>
      </c>
      <c r="D439" s="5">
        <v>403178.0</v>
      </c>
    </row>
    <row r="440">
      <c r="A440" s="2" t="s">
        <v>7970</v>
      </c>
      <c r="B440" s="3"/>
      <c r="C440" s="4">
        <v>35423.98055555556</v>
      </c>
      <c r="D440" s="5">
        <v>478083.0</v>
      </c>
    </row>
    <row r="441">
      <c r="A441" s="2" t="s">
        <v>7971</v>
      </c>
      <c r="B441" s="3"/>
      <c r="C441" s="4">
        <v>35423.98055555556</v>
      </c>
      <c r="D441" s="5">
        <v>487571.0</v>
      </c>
    </row>
    <row r="442">
      <c r="A442" s="2" t="s">
        <v>7972</v>
      </c>
      <c r="B442" s="3"/>
      <c r="C442" s="4">
        <v>35423.98055555556</v>
      </c>
      <c r="D442" s="5">
        <v>413342.0</v>
      </c>
    </row>
    <row r="443">
      <c r="A443" s="2" t="s">
        <v>7973</v>
      </c>
      <c r="B443" s="3"/>
      <c r="C443" s="4">
        <v>35423.98055555556</v>
      </c>
      <c r="D443" s="5">
        <v>851143.0</v>
      </c>
    </row>
    <row r="444">
      <c r="A444" s="2" t="s">
        <v>7974</v>
      </c>
      <c r="B444" s="3"/>
      <c r="C444" s="4">
        <v>35423.98055555556</v>
      </c>
      <c r="D444" s="5">
        <v>851076.0</v>
      </c>
    </row>
    <row r="445">
      <c r="A445" s="2" t="s">
        <v>7975</v>
      </c>
      <c r="B445" s="3"/>
      <c r="C445" s="4">
        <v>35423.98055555556</v>
      </c>
      <c r="D445" s="5">
        <v>146826.0</v>
      </c>
    </row>
    <row r="446">
      <c r="A446" s="2" t="s">
        <v>7976</v>
      </c>
      <c r="B446" s="3"/>
      <c r="C446" s="4">
        <v>35423.98055555556</v>
      </c>
      <c r="D446" s="5">
        <v>147575.0</v>
      </c>
    </row>
    <row r="447">
      <c r="A447" s="2" t="s">
        <v>7977</v>
      </c>
      <c r="B447" s="3"/>
      <c r="C447" s="4">
        <v>35423.98055555556</v>
      </c>
      <c r="D447" s="5">
        <v>1021823.0</v>
      </c>
    </row>
    <row r="448">
      <c r="A448" s="2" t="s">
        <v>7978</v>
      </c>
      <c r="B448" s="3"/>
      <c r="C448" s="4">
        <v>35423.98055555556</v>
      </c>
      <c r="D448" s="5">
        <v>2755610.0</v>
      </c>
    </row>
    <row r="449">
      <c r="A449" s="2" t="s">
        <v>7979</v>
      </c>
      <c r="B449" s="3"/>
      <c r="C449" s="4">
        <v>35423.98055555556</v>
      </c>
      <c r="D449" s="5">
        <v>68901.0</v>
      </c>
    </row>
    <row r="450">
      <c r="A450" s="2" t="s">
        <v>7980</v>
      </c>
      <c r="B450" s="3"/>
      <c r="C450" s="4">
        <v>35423.98055555556</v>
      </c>
      <c r="D450" s="5">
        <v>138399.0</v>
      </c>
    </row>
    <row r="451">
      <c r="A451" s="2" t="s">
        <v>7981</v>
      </c>
      <c r="B451" s="3"/>
      <c r="C451" s="4">
        <v>35423.98055555556</v>
      </c>
      <c r="D451" s="5">
        <v>60578.0</v>
      </c>
    </row>
    <row r="452">
      <c r="A452" s="2" t="s">
        <v>7982</v>
      </c>
      <c r="B452" s="3"/>
      <c r="C452" s="4">
        <v>35423.98055555556</v>
      </c>
      <c r="D452" s="5">
        <v>71503.0</v>
      </c>
    </row>
    <row r="453">
      <c r="A453" s="2" t="s">
        <v>7983</v>
      </c>
      <c r="B453" s="3"/>
      <c r="C453" s="4">
        <v>35423.98055555556</v>
      </c>
      <c r="D453" s="5">
        <v>90279.0</v>
      </c>
    </row>
    <row r="454">
      <c r="A454" s="2" t="s">
        <v>7984</v>
      </c>
      <c r="B454" s="3"/>
      <c r="C454" s="4">
        <v>35423.98055555556</v>
      </c>
      <c r="D454" s="5">
        <v>952575.0</v>
      </c>
    </row>
    <row r="455">
      <c r="A455" s="2" t="s">
        <v>7985</v>
      </c>
      <c r="B455" s="3"/>
      <c r="C455" s="4">
        <v>35423.98055555556</v>
      </c>
      <c r="D455" s="5">
        <v>339807.0</v>
      </c>
    </row>
    <row r="456">
      <c r="A456" s="2" t="s">
        <v>7986</v>
      </c>
      <c r="B456" s="3"/>
      <c r="C456" s="4">
        <v>35423.98055555556</v>
      </c>
      <c r="D456" s="5">
        <v>333298.0</v>
      </c>
    </row>
    <row r="457">
      <c r="A457" s="2" t="s">
        <v>7987</v>
      </c>
      <c r="B457" s="3"/>
      <c r="C457" s="4">
        <v>35423.98055555556</v>
      </c>
      <c r="D457" s="5">
        <v>356246.0</v>
      </c>
    </row>
    <row r="458">
      <c r="A458" s="2" t="s">
        <v>7988</v>
      </c>
      <c r="B458" s="3"/>
      <c r="C458" s="4">
        <v>35423.98055555556</v>
      </c>
      <c r="D458" s="5">
        <v>356453.0</v>
      </c>
    </row>
    <row r="459">
      <c r="A459" s="2" t="s">
        <v>7989</v>
      </c>
      <c r="B459" s="3"/>
      <c r="C459" s="4">
        <v>35423.98055555556</v>
      </c>
      <c r="D459" s="5">
        <v>469094.0</v>
      </c>
    </row>
    <row r="460">
      <c r="A460" s="2" t="s">
        <v>7990</v>
      </c>
      <c r="B460" s="3"/>
      <c r="C460" s="4">
        <v>35423.98055555556</v>
      </c>
      <c r="D460" s="5">
        <v>738915.0</v>
      </c>
    </row>
    <row r="461">
      <c r="A461" s="2" t="s">
        <v>7991</v>
      </c>
      <c r="B461" s="3"/>
      <c r="C461" s="4">
        <v>35423.98055555556</v>
      </c>
      <c r="D461" s="5">
        <v>790968.0</v>
      </c>
    </row>
    <row r="462">
      <c r="A462" s="2" t="s">
        <v>7992</v>
      </c>
      <c r="B462" s="3"/>
      <c r="C462" s="4">
        <v>35423.98055555556</v>
      </c>
      <c r="D462" s="5">
        <v>190558.0</v>
      </c>
    </row>
    <row r="463">
      <c r="A463" s="2" t="s">
        <v>7993</v>
      </c>
      <c r="B463" s="3"/>
      <c r="C463" s="4">
        <v>35423.98055555556</v>
      </c>
      <c r="D463" s="5">
        <v>194660.0</v>
      </c>
    </row>
    <row r="464">
      <c r="A464" s="2" t="s">
        <v>7994</v>
      </c>
      <c r="B464" s="3"/>
      <c r="C464" s="4">
        <v>35423.98055555556</v>
      </c>
      <c r="D464" s="5">
        <v>523704.0</v>
      </c>
    </row>
    <row r="465">
      <c r="A465" s="2" t="s">
        <v>7995</v>
      </c>
      <c r="B465" s="3"/>
      <c r="C465" s="4">
        <v>35423.98055555556</v>
      </c>
      <c r="D465" s="5">
        <v>185326.0</v>
      </c>
    </row>
    <row r="466">
      <c r="A466" s="2" t="s">
        <v>7996</v>
      </c>
      <c r="B466" s="3"/>
      <c r="C466" s="4">
        <v>35423.98055555556</v>
      </c>
      <c r="D466" s="5">
        <v>1215442.0</v>
      </c>
    </row>
    <row r="467">
      <c r="A467" s="2" t="s">
        <v>7997</v>
      </c>
      <c r="B467" s="3"/>
      <c r="C467" s="4">
        <v>35423.98055555556</v>
      </c>
      <c r="D467" s="5">
        <v>779487.0</v>
      </c>
    </row>
    <row r="468">
      <c r="A468" s="2" t="s">
        <v>7998</v>
      </c>
      <c r="B468" s="3"/>
      <c r="C468" s="4">
        <v>35423.98055555556</v>
      </c>
      <c r="D468" s="5">
        <v>529587.0</v>
      </c>
    </row>
    <row r="469">
      <c r="A469" s="2" t="s">
        <v>7999</v>
      </c>
      <c r="B469" s="3"/>
      <c r="C469" s="4">
        <v>35423.98055555556</v>
      </c>
      <c r="D469" s="5">
        <v>761349.0</v>
      </c>
    </row>
    <row r="470">
      <c r="A470" s="2" t="s">
        <v>8000</v>
      </c>
      <c r="B470" s="3"/>
      <c r="C470" s="4">
        <v>35423.98055555556</v>
      </c>
      <c r="D470" s="5">
        <v>754685.0</v>
      </c>
    </row>
    <row r="471">
      <c r="A471" s="2" t="s">
        <v>8001</v>
      </c>
      <c r="B471" s="3"/>
      <c r="C471" s="4">
        <v>35423.98055555556</v>
      </c>
      <c r="D471" s="5">
        <v>754482.0</v>
      </c>
    </row>
    <row r="472">
      <c r="A472" s="2" t="s">
        <v>8002</v>
      </c>
      <c r="B472" s="3"/>
      <c r="C472" s="4">
        <v>35423.98055555556</v>
      </c>
      <c r="D472" s="5">
        <v>72088.0</v>
      </c>
    </row>
    <row r="473">
      <c r="A473" s="2" t="s">
        <v>8003</v>
      </c>
      <c r="B473" s="3"/>
      <c r="C473" s="4">
        <v>35423.98055555556</v>
      </c>
      <c r="D473" s="5">
        <v>70306.0</v>
      </c>
    </row>
    <row r="474">
      <c r="A474" s="2" t="s">
        <v>8004</v>
      </c>
      <c r="B474" s="3"/>
      <c r="C474" s="4">
        <v>35423.98055555556</v>
      </c>
      <c r="D474" s="5">
        <v>303848.0</v>
      </c>
    </row>
    <row r="475">
      <c r="A475" s="2" t="s">
        <v>8005</v>
      </c>
      <c r="B475" s="3"/>
      <c r="C475" s="4">
        <v>35423.98055555556</v>
      </c>
      <c r="D475" s="5">
        <v>307581.0</v>
      </c>
    </row>
    <row r="476">
      <c r="A476" s="2" t="s">
        <v>8006</v>
      </c>
      <c r="B476" s="3"/>
      <c r="C476" s="4">
        <v>35423.98055555556</v>
      </c>
      <c r="D476" s="5">
        <v>306594.0</v>
      </c>
    </row>
    <row r="477">
      <c r="A477" s="2" t="s">
        <v>8007</v>
      </c>
      <c r="B477" s="3"/>
      <c r="C477" s="4">
        <v>35423.98055555556</v>
      </c>
      <c r="D477" s="5">
        <v>304400.0</v>
      </c>
    </row>
    <row r="478">
      <c r="A478" s="2" t="s">
        <v>8008</v>
      </c>
      <c r="B478" s="3"/>
      <c r="C478" s="4">
        <v>35423.98055555556</v>
      </c>
      <c r="D478" s="5">
        <v>93445.0</v>
      </c>
    </row>
    <row r="479">
      <c r="A479" s="2" t="s">
        <v>8009</v>
      </c>
      <c r="B479" s="3"/>
      <c r="C479" s="4">
        <v>35423.98055555556</v>
      </c>
      <c r="D479" s="5">
        <v>335161.0</v>
      </c>
    </row>
    <row r="480">
      <c r="A480" s="2" t="s">
        <v>8010</v>
      </c>
      <c r="B480" s="3"/>
      <c r="C480" s="4">
        <v>35423.98055555556</v>
      </c>
      <c r="D480" s="5">
        <v>335140.0</v>
      </c>
    </row>
    <row r="481">
      <c r="A481" s="2" t="s">
        <v>8011</v>
      </c>
      <c r="B481" s="3"/>
      <c r="C481" s="4">
        <v>35423.98055555556</v>
      </c>
      <c r="D481" s="5">
        <v>590838.0</v>
      </c>
    </row>
    <row r="482">
      <c r="A482" s="2" t="s">
        <v>8012</v>
      </c>
      <c r="B482" s="3"/>
      <c r="C482" s="4">
        <v>35423.98055555556</v>
      </c>
      <c r="D482" s="5">
        <v>943047.0</v>
      </c>
    </row>
    <row r="483">
      <c r="A483" s="2" t="s">
        <v>8013</v>
      </c>
      <c r="B483" s="3"/>
      <c r="C483" s="4">
        <v>35423.98055555556</v>
      </c>
      <c r="D483" s="5">
        <v>699090.0</v>
      </c>
    </row>
    <row r="484">
      <c r="A484" s="2" t="s">
        <v>8014</v>
      </c>
      <c r="B484" s="3"/>
      <c r="C484" s="4">
        <v>35423.98055555556</v>
      </c>
      <c r="D484" s="5">
        <v>132032.0</v>
      </c>
    </row>
    <row r="485">
      <c r="A485" s="2" t="s">
        <v>8015</v>
      </c>
      <c r="B485" s="3"/>
      <c r="C485" s="4">
        <v>35423.98055555556</v>
      </c>
      <c r="D485" s="5">
        <v>183547.0</v>
      </c>
    </row>
    <row r="486">
      <c r="A486" s="2" t="s">
        <v>8016</v>
      </c>
      <c r="B486" s="3"/>
      <c r="C486" s="4">
        <v>35423.98055555556</v>
      </c>
      <c r="D486" s="5">
        <v>183678.0</v>
      </c>
    </row>
    <row r="487">
      <c r="A487" s="2" t="s">
        <v>8017</v>
      </c>
      <c r="B487" s="3"/>
      <c r="C487" s="4">
        <v>35423.98055555556</v>
      </c>
      <c r="D487" s="5">
        <v>1064817.0</v>
      </c>
    </row>
    <row r="488">
      <c r="A488" s="2" t="s">
        <v>8018</v>
      </c>
      <c r="B488" s="3"/>
      <c r="C488" s="4">
        <v>35423.98055555556</v>
      </c>
      <c r="D488" s="5">
        <v>1118212.0</v>
      </c>
    </row>
    <row r="489">
      <c r="A489" s="2" t="s">
        <v>8019</v>
      </c>
      <c r="B489" s="3"/>
      <c r="C489" s="4">
        <v>35423.98055555556</v>
      </c>
      <c r="D489" s="5">
        <v>1118227.0</v>
      </c>
    </row>
    <row r="490">
      <c r="A490" s="2" t="s">
        <v>8020</v>
      </c>
      <c r="B490" s="3"/>
      <c r="C490" s="4">
        <v>35423.98055555556</v>
      </c>
      <c r="D490" s="5">
        <v>740080.0</v>
      </c>
    </row>
    <row r="491">
      <c r="A491" s="2" t="s">
        <v>8021</v>
      </c>
      <c r="B491" s="3"/>
      <c r="C491" s="4">
        <v>35423.98055555556</v>
      </c>
      <c r="D491" s="5">
        <v>1201453.0</v>
      </c>
    </row>
    <row r="492">
      <c r="A492" s="2" t="s">
        <v>8022</v>
      </c>
      <c r="B492" s="3"/>
      <c r="C492" s="4">
        <v>35423.98055555556</v>
      </c>
      <c r="D492" s="5">
        <v>1128359.0</v>
      </c>
    </row>
    <row r="493">
      <c r="A493" s="2" t="s">
        <v>8023</v>
      </c>
      <c r="B493" s="3"/>
      <c r="C493" s="4">
        <v>35423.98055555556</v>
      </c>
      <c r="D493" s="5">
        <v>1233052.0</v>
      </c>
    </row>
    <row r="494">
      <c r="A494" s="2" t="s">
        <v>8024</v>
      </c>
      <c r="B494" s="3"/>
      <c r="C494" s="4">
        <v>35423.98055555556</v>
      </c>
      <c r="D494" s="5">
        <v>356839.0</v>
      </c>
    </row>
    <row r="495">
      <c r="A495" s="2" t="s">
        <v>8025</v>
      </c>
      <c r="B495" s="3"/>
      <c r="C495" s="4">
        <v>35423.98055555556</v>
      </c>
      <c r="D495" s="5">
        <v>295229.0</v>
      </c>
    </row>
    <row r="496">
      <c r="A496" s="2" t="s">
        <v>8026</v>
      </c>
      <c r="B496" s="3"/>
      <c r="C496" s="4">
        <v>35423.98055555556</v>
      </c>
      <c r="D496" s="5">
        <v>441648.0</v>
      </c>
    </row>
    <row r="497">
      <c r="A497" s="2" t="s">
        <v>8027</v>
      </c>
      <c r="B497" s="3"/>
      <c r="C497" s="4">
        <v>35423.98055555556</v>
      </c>
      <c r="D497" s="5">
        <v>272543.0</v>
      </c>
    </row>
    <row r="498">
      <c r="A498" s="2" t="s">
        <v>8028</v>
      </c>
      <c r="B498" s="3"/>
      <c r="C498" s="4">
        <v>35423.98055555556</v>
      </c>
      <c r="D498" s="5">
        <v>297673.0</v>
      </c>
    </row>
    <row r="499">
      <c r="A499" s="2" t="s">
        <v>8029</v>
      </c>
      <c r="B499" s="3"/>
      <c r="C499" s="4">
        <v>35423.98055555556</v>
      </c>
      <c r="D499" s="5">
        <v>329933.0</v>
      </c>
    </row>
    <row r="500">
      <c r="A500" s="2" t="s">
        <v>8030</v>
      </c>
      <c r="B500" s="3"/>
      <c r="C500" s="4">
        <v>35423.98055555556</v>
      </c>
      <c r="D500" s="5">
        <v>329662.0</v>
      </c>
    </row>
    <row r="501">
      <c r="A501" s="2" t="s">
        <v>8031</v>
      </c>
      <c r="B501" s="3"/>
      <c r="C501" s="4">
        <v>35423.98055555556</v>
      </c>
      <c r="D501" s="5">
        <v>350935.0</v>
      </c>
    </row>
    <row r="502">
      <c r="A502" s="2" t="s">
        <v>8032</v>
      </c>
      <c r="B502" s="3"/>
      <c r="C502" s="4">
        <v>35423.98055555556</v>
      </c>
      <c r="D502" s="5">
        <v>577080.0</v>
      </c>
    </row>
    <row r="503">
      <c r="A503" s="2" t="s">
        <v>8033</v>
      </c>
      <c r="B503" s="3"/>
      <c r="C503" s="4">
        <v>35423.98055555556</v>
      </c>
      <c r="D503" s="5">
        <v>166986.0</v>
      </c>
    </row>
    <row r="504">
      <c r="A504" s="2" t="s">
        <v>8034</v>
      </c>
      <c r="B504" s="3"/>
      <c r="C504" s="4">
        <v>35423.98055555556</v>
      </c>
      <c r="D504" s="5">
        <v>499876.0</v>
      </c>
    </row>
    <row r="505">
      <c r="A505" s="2" t="s">
        <v>8035</v>
      </c>
      <c r="B505" s="3"/>
      <c r="C505" s="4">
        <v>35423.98055555556</v>
      </c>
      <c r="D505" s="5">
        <v>67168.0</v>
      </c>
    </row>
    <row r="506">
      <c r="A506" s="2" t="s">
        <v>8036</v>
      </c>
      <c r="B506" s="3"/>
      <c r="C506" s="4">
        <v>35423.98055555556</v>
      </c>
      <c r="D506" s="5">
        <v>336976.0</v>
      </c>
    </row>
    <row r="507">
      <c r="A507" s="2" t="s">
        <v>8037</v>
      </c>
      <c r="B507" s="3"/>
      <c r="C507" s="4">
        <v>35423.98055555556</v>
      </c>
      <c r="D507" s="5">
        <v>336612.0</v>
      </c>
    </row>
    <row r="508">
      <c r="A508" s="2" t="s">
        <v>8038</v>
      </c>
      <c r="B508" s="3"/>
      <c r="C508" s="4">
        <v>35423.98055555556</v>
      </c>
      <c r="D508" s="5">
        <v>335668.0</v>
      </c>
    </row>
    <row r="509">
      <c r="A509" s="2" t="s">
        <v>8039</v>
      </c>
      <c r="B509" s="3"/>
      <c r="C509" s="4">
        <v>35423.98055555556</v>
      </c>
      <c r="D509" s="5">
        <v>336720.0</v>
      </c>
    </row>
    <row r="510">
      <c r="A510" s="2" t="s">
        <v>8040</v>
      </c>
      <c r="B510" s="3"/>
      <c r="C510" s="4">
        <v>35423.98055555556</v>
      </c>
      <c r="D510" s="5">
        <v>39930.0</v>
      </c>
    </row>
    <row r="511">
      <c r="A511" s="2" t="s">
        <v>8041</v>
      </c>
      <c r="B511" s="3"/>
      <c r="C511" s="4">
        <v>35423.98055555556</v>
      </c>
      <c r="D511" s="5">
        <v>642886.0</v>
      </c>
    </row>
    <row r="512">
      <c r="A512" s="2" t="s">
        <v>8042</v>
      </c>
      <c r="B512" s="3"/>
      <c r="C512" s="4">
        <v>35423.98055555556</v>
      </c>
      <c r="D512" s="5">
        <v>489337.0</v>
      </c>
    </row>
    <row r="513">
      <c r="A513" s="2" t="s">
        <v>8043</v>
      </c>
      <c r="B513" s="3"/>
      <c r="C513" s="4">
        <v>35423.98055555556</v>
      </c>
      <c r="D513" s="5">
        <v>490728.0</v>
      </c>
    </row>
    <row r="514">
      <c r="A514" s="2" t="s">
        <v>8044</v>
      </c>
      <c r="B514" s="3"/>
      <c r="C514" s="4">
        <v>35423.98055555556</v>
      </c>
      <c r="D514" s="5">
        <v>147540.0</v>
      </c>
    </row>
    <row r="515">
      <c r="A515" s="2" t="s">
        <v>8045</v>
      </c>
      <c r="B515" s="3"/>
      <c r="C515" s="4">
        <v>35423.98055555556</v>
      </c>
      <c r="D515" s="5">
        <v>2565112.0</v>
      </c>
    </row>
    <row r="516">
      <c r="A516" s="2" t="s">
        <v>8046</v>
      </c>
      <c r="B516" s="3"/>
      <c r="C516" s="4">
        <v>35423.98055555556</v>
      </c>
      <c r="D516" s="5">
        <v>299005.0</v>
      </c>
    </row>
    <row r="517">
      <c r="A517" s="2" t="s">
        <v>8047</v>
      </c>
      <c r="B517" s="3"/>
      <c r="C517" s="4">
        <v>35423.98055555556</v>
      </c>
      <c r="D517" s="5">
        <v>674811.0</v>
      </c>
    </row>
    <row r="518">
      <c r="A518" s="2" t="s">
        <v>8048</v>
      </c>
      <c r="B518" s="3"/>
      <c r="C518" s="4">
        <v>35423.98055555556</v>
      </c>
      <c r="D518" s="5">
        <v>666538.0</v>
      </c>
    </row>
    <row r="519">
      <c r="A519" s="2" t="s">
        <v>8049</v>
      </c>
      <c r="B519" s="3"/>
      <c r="C519" s="4">
        <v>35423.98055555556</v>
      </c>
      <c r="D519" s="5">
        <v>674526.0</v>
      </c>
    </row>
    <row r="520">
      <c r="A520" s="2" t="s">
        <v>8050</v>
      </c>
      <c r="B520" s="3"/>
      <c r="C520" s="4">
        <v>35423.98055555556</v>
      </c>
      <c r="D520" s="5">
        <v>682462.0</v>
      </c>
    </row>
    <row r="521">
      <c r="A521" s="2" t="s">
        <v>8051</v>
      </c>
      <c r="B521" s="3"/>
      <c r="C521" s="4">
        <v>35423.98055555556</v>
      </c>
      <c r="D521" s="5">
        <v>690924.0</v>
      </c>
    </row>
    <row r="522">
      <c r="A522" s="2" t="s">
        <v>8052</v>
      </c>
      <c r="B522" s="3"/>
      <c r="C522" s="4">
        <v>35423.98055555556</v>
      </c>
      <c r="D522" s="5">
        <v>682389.0</v>
      </c>
    </row>
    <row r="523">
      <c r="A523" s="2" t="s">
        <v>8053</v>
      </c>
      <c r="B523" s="3"/>
      <c r="C523" s="4">
        <v>35423.98055555556</v>
      </c>
      <c r="D523" s="5">
        <v>675672.0</v>
      </c>
    </row>
    <row r="524">
      <c r="A524" s="2" t="s">
        <v>8054</v>
      </c>
      <c r="B524" s="3"/>
      <c r="C524" s="4">
        <v>35423.98055555556</v>
      </c>
      <c r="D524" s="5">
        <v>678697.0</v>
      </c>
    </row>
    <row r="525">
      <c r="A525" s="2" t="s">
        <v>8055</v>
      </c>
      <c r="B525" s="3"/>
      <c r="C525" s="4">
        <v>35423.98055555556</v>
      </c>
      <c r="D525" s="5">
        <v>690595.0</v>
      </c>
    </row>
    <row r="526">
      <c r="A526" s="2" t="s">
        <v>8056</v>
      </c>
      <c r="B526" s="3"/>
      <c r="C526" s="4">
        <v>35423.98055555556</v>
      </c>
      <c r="D526" s="5">
        <v>688439.0</v>
      </c>
    </row>
    <row r="527">
      <c r="A527" s="2" t="s">
        <v>8057</v>
      </c>
      <c r="B527" s="3"/>
      <c r="C527" s="4">
        <v>35423.98055555556</v>
      </c>
      <c r="D527" s="5">
        <v>688502.0</v>
      </c>
    </row>
    <row r="528">
      <c r="A528" s="2" t="s">
        <v>8058</v>
      </c>
      <c r="B528" s="3"/>
      <c r="C528" s="4">
        <v>35423.98055555556</v>
      </c>
      <c r="D528" s="5">
        <v>688444.0</v>
      </c>
    </row>
    <row r="529">
      <c r="A529" s="2" t="s">
        <v>8059</v>
      </c>
      <c r="B529" s="3"/>
      <c r="C529" s="4">
        <v>35423.98055555556</v>
      </c>
      <c r="D529" s="5">
        <v>688392.0</v>
      </c>
    </row>
    <row r="530">
      <c r="A530" s="2" t="s">
        <v>8060</v>
      </c>
      <c r="B530" s="3"/>
      <c r="C530" s="4">
        <v>35423.98055555556</v>
      </c>
      <c r="D530" s="5">
        <v>677415.0</v>
      </c>
    </row>
    <row r="531">
      <c r="A531" s="2" t="s">
        <v>8061</v>
      </c>
      <c r="B531" s="3"/>
      <c r="C531" s="4">
        <v>35423.98055555556</v>
      </c>
      <c r="D531" s="5">
        <v>676296.0</v>
      </c>
    </row>
    <row r="532">
      <c r="A532" s="2" t="s">
        <v>8062</v>
      </c>
      <c r="B532" s="3"/>
      <c r="C532" s="4">
        <v>35423.98055555556</v>
      </c>
      <c r="D532" s="5">
        <v>678171.0</v>
      </c>
    </row>
    <row r="533">
      <c r="A533" s="2" t="s">
        <v>8063</v>
      </c>
      <c r="B533" s="3"/>
      <c r="C533" s="4">
        <v>35423.98055555556</v>
      </c>
      <c r="D533" s="5">
        <v>682002.0</v>
      </c>
    </row>
    <row r="534">
      <c r="A534" s="2" t="s">
        <v>8064</v>
      </c>
      <c r="B534" s="3"/>
      <c r="C534" s="4">
        <v>35423.98055555556</v>
      </c>
      <c r="D534" s="5">
        <v>679352.0</v>
      </c>
    </row>
    <row r="535">
      <c r="A535" s="2" t="s">
        <v>8065</v>
      </c>
      <c r="B535" s="3"/>
      <c r="C535" s="4">
        <v>35423.98055555556</v>
      </c>
      <c r="D535" s="5">
        <v>517668.0</v>
      </c>
    </row>
    <row r="536">
      <c r="A536" s="2" t="s">
        <v>8066</v>
      </c>
      <c r="B536" s="3"/>
      <c r="C536" s="4">
        <v>35423.98055555556</v>
      </c>
      <c r="D536" s="5">
        <v>525922.0</v>
      </c>
    </row>
    <row r="537">
      <c r="A537" s="2" t="s">
        <v>8067</v>
      </c>
      <c r="B537" s="3"/>
      <c r="C537" s="4">
        <v>35423.98055555556</v>
      </c>
      <c r="D537" s="5">
        <v>71628.0</v>
      </c>
    </row>
    <row r="538">
      <c r="A538" s="2" t="s">
        <v>8068</v>
      </c>
      <c r="B538" s="3"/>
      <c r="C538" s="4">
        <v>35423.98055555556</v>
      </c>
      <c r="D538" s="5">
        <v>69650.0</v>
      </c>
    </row>
    <row r="539">
      <c r="A539" s="2" t="s">
        <v>8069</v>
      </c>
      <c r="B539" s="3"/>
      <c r="C539" s="4">
        <v>35423.98055555556</v>
      </c>
      <c r="D539" s="5">
        <v>69309.0</v>
      </c>
    </row>
    <row r="540">
      <c r="A540" s="2" t="s">
        <v>8070</v>
      </c>
      <c r="B540" s="3"/>
      <c r="C540" s="4">
        <v>35423.98055555556</v>
      </c>
      <c r="D540" s="5">
        <v>71606.0</v>
      </c>
    </row>
    <row r="541">
      <c r="A541" s="2" t="s">
        <v>8071</v>
      </c>
      <c r="B541" s="3"/>
      <c r="C541" s="4">
        <v>35423.98055555556</v>
      </c>
      <c r="D541" s="5">
        <v>503893.0</v>
      </c>
    </row>
    <row r="542">
      <c r="A542" s="2" t="s">
        <v>8072</v>
      </c>
      <c r="B542" s="3"/>
      <c r="C542" s="4">
        <v>35423.98055555556</v>
      </c>
      <c r="D542" s="5">
        <v>1992066.0</v>
      </c>
    </row>
    <row r="543">
      <c r="A543" s="2" t="s">
        <v>8073</v>
      </c>
      <c r="B543" s="3"/>
      <c r="C543" s="4">
        <v>35423.98055555556</v>
      </c>
      <c r="D543" s="5">
        <v>691531.0</v>
      </c>
    </row>
    <row r="544">
      <c r="A544" s="2" t="s">
        <v>8074</v>
      </c>
      <c r="B544" s="3"/>
      <c r="C544" s="4">
        <v>35423.98055555556</v>
      </c>
      <c r="D544" s="5">
        <v>663830.0</v>
      </c>
    </row>
    <row r="545">
      <c r="A545" s="2" t="s">
        <v>8075</v>
      </c>
      <c r="B545" s="3"/>
      <c r="C545" s="4">
        <v>35423.98055555556</v>
      </c>
      <c r="D545" s="5">
        <v>663784.0</v>
      </c>
    </row>
    <row r="546">
      <c r="A546" s="2" t="s">
        <v>8076</v>
      </c>
      <c r="B546" s="3"/>
      <c r="C546" s="4">
        <v>35423.98055555556</v>
      </c>
      <c r="D546" s="5">
        <v>663755.0</v>
      </c>
    </row>
    <row r="547">
      <c r="A547" s="2" t="s">
        <v>8077</v>
      </c>
      <c r="B547" s="3"/>
      <c r="C547" s="4">
        <v>35423.98055555556</v>
      </c>
      <c r="D547" s="5">
        <v>1236813.0</v>
      </c>
    </row>
    <row r="548">
      <c r="A548" s="2" t="s">
        <v>8078</v>
      </c>
      <c r="B548" s="3"/>
      <c r="C548" s="4">
        <v>35423.98055555556</v>
      </c>
      <c r="D548" s="5">
        <v>1236750.0</v>
      </c>
    </row>
    <row r="549">
      <c r="A549" s="2" t="s">
        <v>8079</v>
      </c>
      <c r="B549" s="3"/>
      <c r="C549" s="4">
        <v>35423.98055555556</v>
      </c>
      <c r="D549" s="5">
        <v>1236735.0</v>
      </c>
    </row>
    <row r="550">
      <c r="A550" s="2" t="s">
        <v>8080</v>
      </c>
      <c r="B550" s="3"/>
      <c r="C550" s="4">
        <v>35423.98055555556</v>
      </c>
      <c r="D550" s="5">
        <v>715211.0</v>
      </c>
    </row>
    <row r="551">
      <c r="A551" s="2" t="s">
        <v>8081</v>
      </c>
      <c r="B551" s="3"/>
      <c r="C551" s="4">
        <v>35423.98055555556</v>
      </c>
      <c r="D551" s="5">
        <v>227779.0</v>
      </c>
    </row>
    <row r="552">
      <c r="A552" s="2" t="s">
        <v>8082</v>
      </c>
      <c r="B552" s="3"/>
      <c r="C552" s="4">
        <v>35423.98055555556</v>
      </c>
      <c r="D552" s="5">
        <v>227768.0</v>
      </c>
    </row>
    <row r="553">
      <c r="A553" s="2" t="s">
        <v>8083</v>
      </c>
      <c r="B553" s="3"/>
      <c r="C553" s="4">
        <v>35423.98055555556</v>
      </c>
      <c r="D553" s="5">
        <v>513493.0</v>
      </c>
    </row>
    <row r="554">
      <c r="A554" s="2" t="s">
        <v>8084</v>
      </c>
      <c r="B554" s="3"/>
      <c r="C554" s="4">
        <v>35423.98055555556</v>
      </c>
      <c r="D554" s="5">
        <v>2006425.0</v>
      </c>
    </row>
    <row r="555">
      <c r="A555" s="2" t="s">
        <v>8085</v>
      </c>
      <c r="B555" s="3"/>
      <c r="C555" s="4">
        <v>35423.98055555556</v>
      </c>
      <c r="D555" s="5">
        <v>789515.0</v>
      </c>
    </row>
    <row r="556">
      <c r="A556" s="2" t="s">
        <v>8086</v>
      </c>
      <c r="B556" s="3"/>
      <c r="C556" s="4">
        <v>35423.98055555556</v>
      </c>
      <c r="D556" s="5">
        <v>1258996.0</v>
      </c>
    </row>
    <row r="557">
      <c r="A557" s="2" t="s">
        <v>8087</v>
      </c>
      <c r="B557" s="3"/>
      <c r="C557" s="4">
        <v>35423.98055555556</v>
      </c>
      <c r="D557" s="5">
        <v>1259084.0</v>
      </c>
    </row>
    <row r="558">
      <c r="A558" s="2" t="s">
        <v>8088</v>
      </c>
      <c r="B558" s="3"/>
      <c r="C558" s="4">
        <v>35423.98055555556</v>
      </c>
      <c r="D558" s="5">
        <v>826552.0</v>
      </c>
    </row>
    <row r="559">
      <c r="A559" s="2" t="s">
        <v>8089</v>
      </c>
      <c r="B559" s="3"/>
      <c r="C559" s="4">
        <v>35423.98055555556</v>
      </c>
      <c r="D559" s="5">
        <v>32918.0</v>
      </c>
    </row>
    <row r="560">
      <c r="A560" s="2" t="s">
        <v>8090</v>
      </c>
      <c r="B560" s="3"/>
      <c r="C560" s="4">
        <v>35423.98055555556</v>
      </c>
      <c r="D560" s="5">
        <v>861854.0</v>
      </c>
    </row>
    <row r="561">
      <c r="A561" s="2" t="s">
        <v>8091</v>
      </c>
      <c r="B561" s="3"/>
      <c r="C561" s="4">
        <v>35423.98055555556</v>
      </c>
      <c r="D561" s="5">
        <v>824660.0</v>
      </c>
    </row>
    <row r="562">
      <c r="A562" s="2" t="s">
        <v>8092</v>
      </c>
      <c r="B562" s="3"/>
      <c r="C562" s="4">
        <v>35423.98055555556</v>
      </c>
      <c r="D562" s="5">
        <v>185666.0</v>
      </c>
    </row>
    <row r="563">
      <c r="A563" s="2" t="s">
        <v>8093</v>
      </c>
      <c r="B563" s="3"/>
      <c r="C563" s="4">
        <v>35423.98055555556</v>
      </c>
      <c r="D563" s="5">
        <v>185557.0</v>
      </c>
    </row>
    <row r="564">
      <c r="A564" s="2" t="s">
        <v>8094</v>
      </c>
      <c r="B564" s="3"/>
      <c r="C564" s="4">
        <v>35423.98055555556</v>
      </c>
      <c r="D564" s="5">
        <v>185701.0</v>
      </c>
    </row>
    <row r="565">
      <c r="A565" s="2" t="s">
        <v>8095</v>
      </c>
      <c r="B565" s="3"/>
      <c r="C565" s="4">
        <v>35423.98055555556</v>
      </c>
      <c r="D565" s="5">
        <v>45148.0</v>
      </c>
    </row>
    <row r="566">
      <c r="A566" s="2" t="s">
        <v>8096</v>
      </c>
      <c r="B566" s="3"/>
      <c r="C566" s="4">
        <v>35423.98055555556</v>
      </c>
      <c r="D566" s="5">
        <v>245950.0</v>
      </c>
    </row>
    <row r="567">
      <c r="A567" s="2" t="s">
        <v>8097</v>
      </c>
      <c r="B567" s="3"/>
      <c r="C567" s="4">
        <v>35423.98055555556</v>
      </c>
      <c r="D567" s="5">
        <v>614721.0</v>
      </c>
    </row>
    <row r="568">
      <c r="A568" s="2" t="s">
        <v>8098</v>
      </c>
      <c r="B568" s="3"/>
      <c r="C568" s="4">
        <v>35423.98055555556</v>
      </c>
      <c r="D568" s="5">
        <v>613289.0</v>
      </c>
    </row>
    <row r="569">
      <c r="A569" s="2" t="s">
        <v>8099</v>
      </c>
      <c r="B569" s="3"/>
      <c r="C569" s="4">
        <v>35423.98055555556</v>
      </c>
      <c r="D569" s="5">
        <v>720387.0</v>
      </c>
    </row>
    <row r="570">
      <c r="A570" s="2" t="s">
        <v>8100</v>
      </c>
      <c r="B570" s="3"/>
      <c r="C570" s="4">
        <v>35423.98055555556</v>
      </c>
      <c r="D570" s="5">
        <v>702762.0</v>
      </c>
    </row>
    <row r="571">
      <c r="A571" s="2" t="s">
        <v>8101</v>
      </c>
      <c r="B571" s="3"/>
      <c r="C571" s="4">
        <v>35423.98055555556</v>
      </c>
      <c r="D571" s="5">
        <v>63328.0</v>
      </c>
    </row>
    <row r="572">
      <c r="A572" s="2" t="s">
        <v>8102</v>
      </c>
      <c r="B572" s="3"/>
      <c r="C572" s="4">
        <v>35423.98055555556</v>
      </c>
      <c r="D572" s="5">
        <v>64698.0</v>
      </c>
    </row>
    <row r="573">
      <c r="A573" s="2" t="s">
        <v>8103</v>
      </c>
      <c r="B573" s="3"/>
      <c r="C573" s="4">
        <v>35423.98055555556</v>
      </c>
      <c r="D573" s="5">
        <v>968904.0</v>
      </c>
    </row>
    <row r="574">
      <c r="A574" s="2" t="s">
        <v>8104</v>
      </c>
      <c r="B574" s="3"/>
      <c r="C574" s="4">
        <v>35423.98055555556</v>
      </c>
      <c r="D574" s="5">
        <v>968502.0</v>
      </c>
    </row>
    <row r="575">
      <c r="A575" s="2" t="s">
        <v>8105</v>
      </c>
      <c r="B575" s="3"/>
      <c r="C575" s="4">
        <v>35423.98055555556</v>
      </c>
      <c r="D575" s="5">
        <v>48639.0</v>
      </c>
    </row>
    <row r="576">
      <c r="A576" s="2" t="s">
        <v>8106</v>
      </c>
      <c r="B576" s="3"/>
      <c r="C576" s="4">
        <v>35423.98055555556</v>
      </c>
      <c r="D576" s="5">
        <v>69332.0</v>
      </c>
    </row>
    <row r="577">
      <c r="A577" s="2" t="s">
        <v>8107</v>
      </c>
      <c r="B577" s="3"/>
      <c r="C577" s="4">
        <v>35423.98055555556</v>
      </c>
      <c r="D577" s="5">
        <v>290630.0</v>
      </c>
    </row>
    <row r="578">
      <c r="A578" s="2" t="s">
        <v>8108</v>
      </c>
      <c r="B578" s="3"/>
      <c r="C578" s="4">
        <v>35423.98055555556</v>
      </c>
      <c r="D578" s="5">
        <v>529140.0</v>
      </c>
    </row>
    <row r="579">
      <c r="A579" s="2" t="s">
        <v>8109</v>
      </c>
      <c r="B579" s="3"/>
      <c r="C579" s="4">
        <v>35423.98055555556</v>
      </c>
      <c r="D579" s="5">
        <v>531559.0</v>
      </c>
    </row>
    <row r="580">
      <c r="A580" s="2" t="s">
        <v>8110</v>
      </c>
      <c r="B580" s="3"/>
      <c r="C580" s="4">
        <v>35423.98055555556</v>
      </c>
      <c r="D580" s="5">
        <v>486984.0</v>
      </c>
    </row>
    <row r="581">
      <c r="A581" s="2" t="s">
        <v>8111</v>
      </c>
      <c r="B581" s="3"/>
      <c r="C581" s="4">
        <v>35423.98055555556</v>
      </c>
      <c r="D581" s="5">
        <v>465825.0</v>
      </c>
    </row>
    <row r="582">
      <c r="A582" s="2" t="s">
        <v>8112</v>
      </c>
      <c r="B582" s="3"/>
      <c r="C582" s="4">
        <v>35423.98055555556</v>
      </c>
      <c r="D582" s="5">
        <v>259936.0</v>
      </c>
    </row>
    <row r="583">
      <c r="A583" s="2" t="s">
        <v>8113</v>
      </c>
      <c r="B583" s="3"/>
      <c r="C583" s="4">
        <v>35423.98055555556</v>
      </c>
      <c r="D583" s="5">
        <v>257502.0</v>
      </c>
    </row>
    <row r="584">
      <c r="A584" s="2" t="s">
        <v>8114</v>
      </c>
      <c r="B584" s="3"/>
      <c r="C584" s="4">
        <v>35423.98055555556</v>
      </c>
      <c r="D584" s="5">
        <v>324937.0</v>
      </c>
    </row>
    <row r="585">
      <c r="A585" s="2" t="s">
        <v>8115</v>
      </c>
      <c r="B585" s="3"/>
      <c r="C585" s="4">
        <v>35423.98055555556</v>
      </c>
      <c r="D585" s="5">
        <v>401026.0</v>
      </c>
    </row>
    <row r="586">
      <c r="A586" s="2" t="s">
        <v>8116</v>
      </c>
      <c r="B586" s="3"/>
      <c r="C586" s="4">
        <v>35423.98055555556</v>
      </c>
      <c r="D586" s="5">
        <v>209871.0</v>
      </c>
    </row>
    <row r="587">
      <c r="A587" s="2" t="s">
        <v>8117</v>
      </c>
      <c r="B587" s="3"/>
      <c r="C587" s="4">
        <v>35423.98055555556</v>
      </c>
      <c r="D587" s="5">
        <v>281893.0</v>
      </c>
    </row>
    <row r="588">
      <c r="A588" s="2" t="s">
        <v>8118</v>
      </c>
      <c r="B588" s="3"/>
      <c r="C588" s="4">
        <v>35423.98055555556</v>
      </c>
      <c r="D588" s="5">
        <v>38642.0</v>
      </c>
    </row>
    <row r="589">
      <c r="A589" s="2" t="s">
        <v>8119</v>
      </c>
      <c r="B589" s="3"/>
      <c r="C589" s="4">
        <v>35423.98055555556</v>
      </c>
      <c r="D589" s="5">
        <v>393247.0</v>
      </c>
    </row>
    <row r="590">
      <c r="A590" s="2" t="s">
        <v>8120</v>
      </c>
      <c r="B590" s="3"/>
      <c r="C590" s="4">
        <v>35423.98055555556</v>
      </c>
      <c r="D590" s="5">
        <v>356533.0</v>
      </c>
    </row>
    <row r="591">
      <c r="A591" s="2" t="s">
        <v>8121</v>
      </c>
      <c r="B591" s="3"/>
      <c r="C591" s="4">
        <v>35423.98055555556</v>
      </c>
      <c r="D591" s="5">
        <v>38883.0</v>
      </c>
    </row>
    <row r="592">
      <c r="A592" s="2" t="s">
        <v>8122</v>
      </c>
      <c r="B592" s="3"/>
      <c r="C592" s="4">
        <v>35423.98055555556</v>
      </c>
      <c r="D592" s="5">
        <v>55302.0</v>
      </c>
    </row>
    <row r="593">
      <c r="A593" s="2" t="s">
        <v>8123</v>
      </c>
      <c r="B593" s="3"/>
      <c r="C593" s="4">
        <v>35423.98055555556</v>
      </c>
      <c r="D593" s="5">
        <v>198794.0</v>
      </c>
    </row>
    <row r="594">
      <c r="A594" s="2" t="s">
        <v>8124</v>
      </c>
      <c r="B594" s="3"/>
      <c r="C594" s="4">
        <v>35423.98055555556</v>
      </c>
      <c r="D594" s="5">
        <v>123101.0</v>
      </c>
    </row>
    <row r="595">
      <c r="A595" s="2" t="s">
        <v>8125</v>
      </c>
      <c r="B595" s="3"/>
      <c r="C595" s="4">
        <v>35423.98055555556</v>
      </c>
      <c r="D595" s="5">
        <v>581585.0</v>
      </c>
    </row>
    <row r="596">
      <c r="A596" s="2" t="s">
        <v>8126</v>
      </c>
      <c r="B596" s="3"/>
      <c r="C596" s="4">
        <v>35423.98055555556</v>
      </c>
      <c r="D596" s="5">
        <v>211152.0</v>
      </c>
    </row>
    <row r="597">
      <c r="A597" s="2" t="s">
        <v>8127</v>
      </c>
      <c r="B597" s="3"/>
      <c r="C597" s="4">
        <v>35423.98055555556</v>
      </c>
      <c r="D597" s="5">
        <v>306597.0</v>
      </c>
    </row>
    <row r="598">
      <c r="A598" s="2" t="s">
        <v>8128</v>
      </c>
      <c r="B598" s="3"/>
      <c r="C598" s="4">
        <v>35423.98055555556</v>
      </c>
      <c r="D598" s="5">
        <v>1800019.0</v>
      </c>
    </row>
    <row r="599">
      <c r="A599" s="2" t="s">
        <v>8129</v>
      </c>
      <c r="B599" s="3"/>
      <c r="C599" s="4">
        <v>35423.98055555556</v>
      </c>
      <c r="D599" s="5">
        <v>209222.0</v>
      </c>
    </row>
    <row r="600">
      <c r="A600" s="2" t="s">
        <v>8130</v>
      </c>
      <c r="B600" s="3"/>
      <c r="C600" s="4">
        <v>35423.98055555556</v>
      </c>
      <c r="D600" s="5">
        <v>462716.0</v>
      </c>
    </row>
    <row r="601">
      <c r="A601" s="2" t="s">
        <v>8131</v>
      </c>
      <c r="B601" s="3"/>
      <c r="C601" s="4">
        <v>35423.98055555556</v>
      </c>
      <c r="D601" s="5">
        <v>335093.0</v>
      </c>
    </row>
    <row r="602">
      <c r="A602" s="2" t="s">
        <v>8132</v>
      </c>
      <c r="B602" s="3"/>
      <c r="C602" s="4">
        <v>35423.98055555556</v>
      </c>
      <c r="D602" s="5">
        <v>79608.0</v>
      </c>
    </row>
    <row r="603">
      <c r="A603" s="2" t="s">
        <v>8133</v>
      </c>
      <c r="B603" s="3"/>
      <c r="C603" s="4">
        <v>35423.98055555556</v>
      </c>
      <c r="D603" s="5">
        <v>243819.0</v>
      </c>
    </row>
    <row r="604">
      <c r="A604" s="2" t="s">
        <v>8134</v>
      </c>
      <c r="B604" s="3"/>
      <c r="C604" s="4">
        <v>35423.98055555556</v>
      </c>
      <c r="D604" s="5">
        <v>63357.0</v>
      </c>
    </row>
    <row r="605">
      <c r="A605" s="2" t="s">
        <v>8135</v>
      </c>
      <c r="B605" s="3"/>
      <c r="C605" s="4">
        <v>35423.98055555556</v>
      </c>
      <c r="D605" s="5">
        <v>941615.0</v>
      </c>
    </row>
    <row r="606">
      <c r="A606" s="2" t="s">
        <v>8136</v>
      </c>
      <c r="B606" s="3"/>
      <c r="C606" s="4">
        <v>35423.98055555556</v>
      </c>
      <c r="D606" s="5">
        <v>440128.0</v>
      </c>
    </row>
    <row r="607">
      <c r="A607" s="2" t="s">
        <v>8137</v>
      </c>
      <c r="B607" s="3"/>
      <c r="C607" s="4">
        <v>35423.98055555556</v>
      </c>
      <c r="D607" s="5">
        <v>96658.0</v>
      </c>
    </row>
    <row r="608">
      <c r="A608" s="2" t="s">
        <v>8138</v>
      </c>
      <c r="B608" s="3"/>
      <c r="C608" s="4">
        <v>35423.98055555556</v>
      </c>
      <c r="D608" s="5">
        <v>252983.0</v>
      </c>
    </row>
    <row r="609">
      <c r="A609" s="2" t="s">
        <v>8139</v>
      </c>
      <c r="B609" s="3"/>
      <c r="C609" s="4">
        <v>35423.98055555556</v>
      </c>
      <c r="D609" s="5">
        <v>881459.0</v>
      </c>
    </row>
    <row r="610">
      <c r="A610" s="2" t="s">
        <v>8140</v>
      </c>
      <c r="B610" s="3"/>
      <c r="C610" s="4">
        <v>35423.98055555556</v>
      </c>
      <c r="D610" s="5">
        <v>881405.0</v>
      </c>
    </row>
    <row r="611">
      <c r="A611" s="2" t="s">
        <v>8141</v>
      </c>
      <c r="B611" s="3"/>
      <c r="C611" s="4">
        <v>35423.98055555556</v>
      </c>
      <c r="D611" s="5">
        <v>57408.0</v>
      </c>
    </row>
    <row r="612">
      <c r="A612" s="2" t="s">
        <v>8142</v>
      </c>
      <c r="B612" s="3"/>
      <c r="C612" s="4">
        <v>35423.98055555556</v>
      </c>
      <c r="D612" s="5">
        <v>57011.0</v>
      </c>
    </row>
    <row r="613">
      <c r="A613" s="2" t="s">
        <v>8143</v>
      </c>
      <c r="B613" s="3"/>
      <c r="C613" s="4">
        <v>35423.98055555556</v>
      </c>
      <c r="D613" s="5">
        <v>63692.0</v>
      </c>
    </row>
    <row r="614">
      <c r="A614" s="2" t="s">
        <v>8144</v>
      </c>
      <c r="B614" s="3"/>
      <c r="C614" s="4">
        <v>35423.98055555556</v>
      </c>
      <c r="D614" s="5">
        <v>88811.0</v>
      </c>
    </row>
    <row r="615">
      <c r="A615" s="2" t="s">
        <v>8145</v>
      </c>
      <c r="B615" s="3"/>
      <c r="C615" s="4">
        <v>35423.98055555556</v>
      </c>
      <c r="D615" s="5">
        <v>238409.0</v>
      </c>
    </row>
    <row r="616">
      <c r="A616" s="2" t="s">
        <v>8146</v>
      </c>
      <c r="B616" s="3"/>
      <c r="C616" s="4">
        <v>35423.98055555556</v>
      </c>
      <c r="D616" s="5">
        <v>341026.0</v>
      </c>
    </row>
    <row r="617">
      <c r="A617" s="2" t="s">
        <v>8147</v>
      </c>
      <c r="B617" s="3"/>
      <c r="C617" s="4">
        <v>35423.98055555556</v>
      </c>
      <c r="D617" s="5">
        <v>459334.0</v>
      </c>
    </row>
    <row r="618">
      <c r="A618" s="2" t="s">
        <v>8148</v>
      </c>
      <c r="B618" s="3"/>
      <c r="C618" s="4">
        <v>35423.98055555556</v>
      </c>
      <c r="D618" s="5">
        <v>537485.0</v>
      </c>
    </row>
    <row r="619">
      <c r="A619" s="2" t="s">
        <v>8149</v>
      </c>
      <c r="B619" s="3"/>
      <c r="C619" s="4">
        <v>35423.98055555556</v>
      </c>
      <c r="D619" s="5">
        <v>569073.0</v>
      </c>
    </row>
    <row r="620">
      <c r="A620" s="2" t="s">
        <v>8150</v>
      </c>
      <c r="B620" s="3"/>
      <c r="C620" s="4">
        <v>35423.98055555556</v>
      </c>
      <c r="D620" s="5">
        <v>266863.0</v>
      </c>
    </row>
    <row r="621">
      <c r="A621" s="2" t="s">
        <v>8151</v>
      </c>
      <c r="B621" s="3"/>
      <c r="C621" s="4">
        <v>35423.98055555556</v>
      </c>
      <c r="D621" s="5">
        <v>72983.0</v>
      </c>
    </row>
    <row r="622">
      <c r="A622" s="2" t="s">
        <v>8152</v>
      </c>
      <c r="B622" s="3"/>
      <c r="C622" s="4">
        <v>35423.98055555556</v>
      </c>
      <c r="D622" s="5">
        <v>74466.0</v>
      </c>
    </row>
    <row r="623">
      <c r="A623" s="2" t="s">
        <v>8153</v>
      </c>
      <c r="B623" s="3"/>
      <c r="C623" s="4">
        <v>35423.98055555556</v>
      </c>
      <c r="D623" s="5">
        <v>121557.0</v>
      </c>
    </row>
    <row r="624">
      <c r="A624" s="2" t="s">
        <v>8154</v>
      </c>
      <c r="B624" s="3"/>
      <c r="C624" s="4">
        <v>35423.98055555556</v>
      </c>
      <c r="D624" s="5">
        <v>1052817.0</v>
      </c>
    </row>
    <row r="625">
      <c r="A625" s="2" t="s">
        <v>8155</v>
      </c>
      <c r="B625" s="3"/>
      <c r="C625" s="4">
        <v>35423.98055555556</v>
      </c>
      <c r="D625" s="5">
        <v>1052817.0</v>
      </c>
    </row>
    <row r="626">
      <c r="A626" s="2" t="s">
        <v>8156</v>
      </c>
      <c r="B626" s="3"/>
      <c r="C626" s="4">
        <v>35423.98055555556</v>
      </c>
      <c r="D626" s="5">
        <v>1679732.0</v>
      </c>
    </row>
    <row r="627">
      <c r="A627" s="2" t="s">
        <v>8157</v>
      </c>
      <c r="B627" s="3"/>
      <c r="C627" s="4">
        <v>35423.98055555556</v>
      </c>
      <c r="D627" s="5">
        <v>1672448.0</v>
      </c>
    </row>
    <row r="628">
      <c r="A628" s="2" t="s">
        <v>8158</v>
      </c>
      <c r="B628" s="3"/>
      <c r="C628" s="4">
        <v>35423.98055555556</v>
      </c>
      <c r="D628" s="5">
        <v>1665261.0</v>
      </c>
    </row>
    <row r="629">
      <c r="A629" s="2" t="s">
        <v>8159</v>
      </c>
      <c r="B629" s="3"/>
      <c r="C629" s="4">
        <v>35423.98055555556</v>
      </c>
      <c r="D629" s="5">
        <v>260481.0</v>
      </c>
    </row>
    <row r="630">
      <c r="A630" s="2" t="s">
        <v>8160</v>
      </c>
      <c r="B630" s="3"/>
      <c r="C630" s="4">
        <v>35423.98055555556</v>
      </c>
      <c r="D630" s="5">
        <v>260465.0</v>
      </c>
    </row>
    <row r="631">
      <c r="A631" s="2" t="s">
        <v>8161</v>
      </c>
      <c r="B631" s="3"/>
      <c r="C631" s="4">
        <v>35423.98055555556</v>
      </c>
      <c r="D631" s="5">
        <v>260475.0</v>
      </c>
    </row>
    <row r="632">
      <c r="A632" s="2" t="s">
        <v>8162</v>
      </c>
      <c r="B632" s="3"/>
      <c r="C632" s="4">
        <v>35423.98055555556</v>
      </c>
      <c r="D632" s="5">
        <v>318767.0</v>
      </c>
    </row>
    <row r="633">
      <c r="A633" s="2" t="s">
        <v>8163</v>
      </c>
      <c r="B633" s="3"/>
      <c r="C633" s="4">
        <v>35423.98055555556</v>
      </c>
      <c r="D633" s="5">
        <v>375019.0</v>
      </c>
    </row>
    <row r="634">
      <c r="A634" s="2" t="s">
        <v>8164</v>
      </c>
      <c r="B634" s="3"/>
      <c r="C634" s="4">
        <v>35423.98055555556</v>
      </c>
      <c r="D634" s="5">
        <v>273028.0</v>
      </c>
    </row>
    <row r="635">
      <c r="A635" s="2" t="s">
        <v>8165</v>
      </c>
      <c r="B635" s="3"/>
      <c r="C635" s="4">
        <v>35423.98055555556</v>
      </c>
      <c r="D635" s="5">
        <v>273075.0</v>
      </c>
    </row>
    <row r="636">
      <c r="A636" s="2" t="s">
        <v>8166</v>
      </c>
      <c r="B636" s="3"/>
      <c r="C636" s="4">
        <v>35423.98055555556</v>
      </c>
      <c r="D636" s="5">
        <v>184226.0</v>
      </c>
    </row>
    <row r="637">
      <c r="A637" s="2" t="s">
        <v>8167</v>
      </c>
      <c r="B637" s="3"/>
      <c r="C637" s="4">
        <v>35423.98055555556</v>
      </c>
      <c r="D637" s="5">
        <v>186882.0</v>
      </c>
    </row>
    <row r="638">
      <c r="A638" s="2" t="s">
        <v>8168</v>
      </c>
      <c r="B638" s="3"/>
      <c r="C638" s="4">
        <v>35423.98055555556</v>
      </c>
      <c r="D638" s="5">
        <v>107774.0</v>
      </c>
    </row>
    <row r="639">
      <c r="A639" s="2" t="s">
        <v>8169</v>
      </c>
      <c r="B639" s="3"/>
      <c r="C639" s="4">
        <v>35423.98055555556</v>
      </c>
      <c r="D639" s="5">
        <v>107674.0</v>
      </c>
    </row>
    <row r="640">
      <c r="A640" s="2" t="s">
        <v>8170</v>
      </c>
      <c r="B640" s="3"/>
      <c r="C640" s="4">
        <v>35423.98055555556</v>
      </c>
      <c r="D640" s="5">
        <v>190220.0</v>
      </c>
    </row>
    <row r="641">
      <c r="A641" s="2" t="s">
        <v>8171</v>
      </c>
      <c r="B641" s="3"/>
      <c r="C641" s="4">
        <v>35423.98055555556</v>
      </c>
      <c r="D641" s="5">
        <v>189941.0</v>
      </c>
    </row>
    <row r="642">
      <c r="A642" s="2" t="s">
        <v>8172</v>
      </c>
      <c r="B642" s="3"/>
      <c r="C642" s="4">
        <v>35423.98055555556</v>
      </c>
      <c r="D642" s="5">
        <v>84998.0</v>
      </c>
    </row>
    <row r="643">
      <c r="A643" s="2" t="s">
        <v>8173</v>
      </c>
      <c r="B643" s="3"/>
      <c r="C643" s="4">
        <v>35423.98055555556</v>
      </c>
      <c r="D643" s="5">
        <v>239247.0</v>
      </c>
    </row>
    <row r="644">
      <c r="A644" s="2" t="s">
        <v>8174</v>
      </c>
      <c r="B644" s="3"/>
      <c r="C644" s="4">
        <v>35423.98055555556</v>
      </c>
      <c r="D644" s="5">
        <v>239297.0</v>
      </c>
    </row>
    <row r="645">
      <c r="A645" s="2" t="s">
        <v>8175</v>
      </c>
      <c r="B645" s="3"/>
      <c r="C645" s="4">
        <v>35423.98055555556</v>
      </c>
      <c r="D645" s="5">
        <v>529580.0</v>
      </c>
    </row>
    <row r="646">
      <c r="A646" s="2" t="s">
        <v>8176</v>
      </c>
      <c r="B646" s="3"/>
      <c r="C646" s="4">
        <v>35423.98055555556</v>
      </c>
      <c r="D646" s="5">
        <v>489745.0</v>
      </c>
    </row>
    <row r="647">
      <c r="A647" s="2" t="s">
        <v>8177</v>
      </c>
      <c r="B647" s="3"/>
      <c r="C647" s="4">
        <v>35423.98055555556</v>
      </c>
      <c r="D647" s="5">
        <v>486988.0</v>
      </c>
    </row>
    <row r="648">
      <c r="A648" s="2" t="s">
        <v>8178</v>
      </c>
      <c r="B648" s="3"/>
      <c r="C648" s="4">
        <v>35423.98055555556</v>
      </c>
      <c r="D648" s="5">
        <v>473148.0</v>
      </c>
    </row>
    <row r="649">
      <c r="A649" s="2" t="s">
        <v>8179</v>
      </c>
      <c r="B649" s="3"/>
      <c r="C649" s="4">
        <v>35423.98055555556</v>
      </c>
      <c r="D649" s="5">
        <v>240974.0</v>
      </c>
    </row>
    <row r="650">
      <c r="A650" s="2" t="s">
        <v>8180</v>
      </c>
      <c r="B650" s="3"/>
      <c r="C650" s="4">
        <v>35423.98055555556</v>
      </c>
      <c r="D650" s="5">
        <v>133051.0</v>
      </c>
    </row>
    <row r="651">
      <c r="A651" s="2" t="s">
        <v>8181</v>
      </c>
      <c r="B651" s="3"/>
      <c r="C651" s="4">
        <v>35423.98055555556</v>
      </c>
      <c r="D651" s="5">
        <v>42921.0</v>
      </c>
    </row>
    <row r="652">
      <c r="A652" s="2" t="s">
        <v>8182</v>
      </c>
      <c r="B652" s="3"/>
      <c r="C652" s="4">
        <v>35423.98055555556</v>
      </c>
      <c r="D652" s="5">
        <v>39607.0</v>
      </c>
    </row>
    <row r="653">
      <c r="A653" s="2" t="s">
        <v>8183</v>
      </c>
      <c r="B653" s="3"/>
      <c r="C653" s="4">
        <v>35423.98055555556</v>
      </c>
      <c r="D653" s="5">
        <v>76262.0</v>
      </c>
    </row>
    <row r="654">
      <c r="A654" s="2" t="s">
        <v>8184</v>
      </c>
      <c r="B654" s="3"/>
      <c r="C654" s="4">
        <v>35423.98055555556</v>
      </c>
      <c r="D654" s="5">
        <v>45362.0</v>
      </c>
    </row>
    <row r="655">
      <c r="A655" s="2" t="s">
        <v>8185</v>
      </c>
      <c r="B655" s="3"/>
      <c r="C655" s="4">
        <v>35423.98055555556</v>
      </c>
      <c r="D655" s="5">
        <v>53462.0</v>
      </c>
    </row>
    <row r="656">
      <c r="A656" s="2" t="s">
        <v>8186</v>
      </c>
      <c r="B656" s="3"/>
      <c r="C656" s="4">
        <v>35423.98055555556</v>
      </c>
      <c r="D656" s="5">
        <v>41968.0</v>
      </c>
    </row>
    <row r="657">
      <c r="A657" s="2" t="s">
        <v>8187</v>
      </c>
      <c r="B657" s="3"/>
      <c r="C657" s="4">
        <v>35423.98055555556</v>
      </c>
      <c r="D657" s="5">
        <v>1992452.0</v>
      </c>
    </row>
    <row r="658">
      <c r="A658" s="2" t="s">
        <v>8188</v>
      </c>
      <c r="B658" s="3"/>
      <c r="C658" s="4">
        <v>35423.98055555556</v>
      </c>
      <c r="D658" s="5">
        <v>50532.0</v>
      </c>
    </row>
    <row r="659">
      <c r="A659" s="2" t="s">
        <v>8189</v>
      </c>
      <c r="B659" s="3"/>
      <c r="C659" s="4">
        <v>35423.98055555556</v>
      </c>
      <c r="D659" s="5">
        <v>50588.0</v>
      </c>
    </row>
    <row r="660">
      <c r="A660" s="2" t="s">
        <v>8190</v>
      </c>
      <c r="B660" s="3"/>
      <c r="C660" s="4">
        <v>35423.98055555556</v>
      </c>
      <c r="D660" s="5">
        <v>52920.0</v>
      </c>
    </row>
    <row r="661">
      <c r="A661" s="2" t="s">
        <v>8191</v>
      </c>
      <c r="B661" s="3"/>
      <c r="C661" s="4">
        <v>35423.98055555556</v>
      </c>
      <c r="D661" s="5">
        <v>235584.0</v>
      </c>
    </row>
    <row r="662">
      <c r="A662" s="2" t="s">
        <v>8192</v>
      </c>
      <c r="B662" s="3"/>
      <c r="C662" s="4">
        <v>35423.98055555556</v>
      </c>
      <c r="D662" s="5">
        <v>26717.0</v>
      </c>
    </row>
    <row r="663">
      <c r="A663" s="2" t="s">
        <v>8193</v>
      </c>
      <c r="B663" s="3"/>
      <c r="C663" s="4">
        <v>35423.98055555556</v>
      </c>
      <c r="D663" s="5">
        <v>47144.0</v>
      </c>
    </row>
    <row r="664">
      <c r="A664" s="2" t="s">
        <v>8194</v>
      </c>
      <c r="B664" s="3"/>
      <c r="C664" s="4">
        <v>35423.98055555556</v>
      </c>
      <c r="D664" s="5">
        <v>101084.0</v>
      </c>
    </row>
    <row r="665">
      <c r="A665" s="2" t="s">
        <v>8195</v>
      </c>
      <c r="B665" s="3"/>
      <c r="C665" s="4">
        <v>35423.98055555556</v>
      </c>
      <c r="D665" s="5">
        <v>217960.0</v>
      </c>
    </row>
    <row r="666">
      <c r="A666" s="2" t="s">
        <v>8196</v>
      </c>
      <c r="B666" s="3"/>
      <c r="C666" s="4">
        <v>35423.98055555556</v>
      </c>
      <c r="D666" s="5">
        <v>218532.0</v>
      </c>
    </row>
    <row r="667">
      <c r="A667" s="2" t="s">
        <v>8197</v>
      </c>
      <c r="B667" s="3"/>
      <c r="C667" s="4">
        <v>35423.98055555556</v>
      </c>
      <c r="D667" s="5">
        <v>218490.0</v>
      </c>
    </row>
    <row r="668">
      <c r="A668" s="2" t="s">
        <v>8198</v>
      </c>
      <c r="B668" s="3"/>
      <c r="C668" s="4">
        <v>35423.98055555556</v>
      </c>
      <c r="D668" s="5">
        <v>439669.0</v>
      </c>
    </row>
    <row r="669">
      <c r="A669" s="2" t="s">
        <v>8199</v>
      </c>
      <c r="B669" s="3"/>
      <c r="C669" s="4">
        <v>35423.98055555556</v>
      </c>
      <c r="D669" s="5">
        <v>3544.0</v>
      </c>
    </row>
    <row r="670">
      <c r="A670" s="2" t="s">
        <v>8200</v>
      </c>
      <c r="B670" s="3"/>
      <c r="C670" s="4">
        <v>35423.98055555556</v>
      </c>
      <c r="D670" s="5">
        <v>6508.0</v>
      </c>
    </row>
    <row r="671">
      <c r="A671" s="2" t="s">
        <v>8201</v>
      </c>
      <c r="B671" s="3"/>
      <c r="C671" s="4">
        <v>35423.98055555556</v>
      </c>
      <c r="D671" s="5">
        <v>46122.0</v>
      </c>
    </row>
    <row r="672">
      <c r="A672" s="2" t="s">
        <v>8202</v>
      </c>
      <c r="B672" s="3"/>
      <c r="C672" s="4">
        <v>35423.98055555556</v>
      </c>
      <c r="D672" s="5">
        <v>107927.0</v>
      </c>
    </row>
    <row r="673">
      <c r="A673" s="2" t="s">
        <v>8203</v>
      </c>
      <c r="B673" s="3"/>
      <c r="C673" s="4">
        <v>35423.98055555556</v>
      </c>
      <c r="D673" s="5">
        <v>107926.0</v>
      </c>
    </row>
    <row r="674">
      <c r="A674" s="2" t="s">
        <v>8204</v>
      </c>
      <c r="B674" s="3"/>
      <c r="C674" s="4">
        <v>35423.98055555556</v>
      </c>
      <c r="D674" s="5">
        <v>286585.0</v>
      </c>
    </row>
    <row r="675">
      <c r="A675" s="2" t="s">
        <v>8205</v>
      </c>
      <c r="B675" s="3"/>
      <c r="C675" s="4">
        <v>35423.98055555556</v>
      </c>
      <c r="D675" s="5">
        <v>97113.0</v>
      </c>
    </row>
    <row r="676">
      <c r="A676" s="2" t="s">
        <v>8206</v>
      </c>
      <c r="B676" s="3"/>
      <c r="C676" s="4">
        <v>35423.98055555556</v>
      </c>
      <c r="D676" s="5">
        <v>97385.0</v>
      </c>
    </row>
    <row r="677">
      <c r="A677" s="2" t="s">
        <v>8207</v>
      </c>
      <c r="B677" s="3"/>
      <c r="C677" s="4">
        <v>35423.98055555556</v>
      </c>
      <c r="D677" s="5">
        <v>459073.0</v>
      </c>
    </row>
    <row r="678">
      <c r="A678" s="2" t="s">
        <v>8208</v>
      </c>
      <c r="B678" s="3"/>
      <c r="C678" s="4">
        <v>35423.98055555556</v>
      </c>
      <c r="D678" s="5">
        <v>444018.0</v>
      </c>
    </row>
    <row r="679">
      <c r="A679" s="2" t="s">
        <v>8209</v>
      </c>
      <c r="B679" s="3"/>
      <c r="C679" s="4">
        <v>35423.98055555556</v>
      </c>
      <c r="D679" s="5">
        <v>417973.0</v>
      </c>
    </row>
    <row r="680">
      <c r="A680" s="2" t="s">
        <v>8210</v>
      </c>
      <c r="B680" s="3"/>
      <c r="C680" s="4">
        <v>35423.98055555556</v>
      </c>
      <c r="D680" s="5">
        <v>317005.0</v>
      </c>
    </row>
    <row r="681">
      <c r="A681" s="2" t="s">
        <v>8211</v>
      </c>
      <c r="B681" s="3"/>
      <c r="C681" s="4">
        <v>35423.98055555556</v>
      </c>
      <c r="D681" s="5">
        <v>77662.0</v>
      </c>
    </row>
    <row r="682">
      <c r="A682" s="2" t="s">
        <v>8212</v>
      </c>
      <c r="B682" s="3"/>
      <c r="C682" s="4">
        <v>35423.98055555556</v>
      </c>
      <c r="D682" s="5">
        <v>74356.0</v>
      </c>
    </row>
    <row r="683">
      <c r="A683" s="2" t="s">
        <v>8213</v>
      </c>
      <c r="B683" s="3"/>
      <c r="C683" s="4">
        <v>35423.98055555556</v>
      </c>
      <c r="D683" s="5">
        <v>65138.0</v>
      </c>
    </row>
    <row r="684">
      <c r="A684" s="2" t="s">
        <v>8214</v>
      </c>
      <c r="B684" s="3"/>
      <c r="C684" s="4">
        <v>35423.98055555556</v>
      </c>
      <c r="D684" s="5">
        <v>30722.0</v>
      </c>
    </row>
    <row r="685">
      <c r="A685" s="2" t="s">
        <v>8215</v>
      </c>
      <c r="B685" s="3"/>
      <c r="C685" s="4">
        <v>35423.98055555556</v>
      </c>
      <c r="D685" s="5">
        <v>26582.0</v>
      </c>
    </row>
    <row r="686">
      <c r="A686" s="2" t="s">
        <v>8216</v>
      </c>
      <c r="B686" s="3"/>
      <c r="C686" s="4">
        <v>35423.98055555556</v>
      </c>
      <c r="D686" s="5">
        <v>31069.0</v>
      </c>
    </row>
    <row r="687">
      <c r="A687" s="2" t="s">
        <v>8217</v>
      </c>
      <c r="B687" s="3"/>
      <c r="C687" s="4">
        <v>35423.98055555556</v>
      </c>
      <c r="D687" s="5">
        <v>31397.0</v>
      </c>
    </row>
    <row r="688">
      <c r="A688" s="2" t="s">
        <v>8218</v>
      </c>
      <c r="B688" s="3"/>
      <c r="C688" s="4">
        <v>35423.98055555556</v>
      </c>
      <c r="D688" s="5">
        <v>128683.0</v>
      </c>
    </row>
    <row r="689">
      <c r="A689" s="2" t="s">
        <v>8219</v>
      </c>
      <c r="B689" s="3"/>
      <c r="C689" s="4">
        <v>35423.98055555556</v>
      </c>
      <c r="D689" s="5">
        <v>128703.0</v>
      </c>
    </row>
    <row r="690">
      <c r="A690" s="2" t="s">
        <v>8220</v>
      </c>
      <c r="B690" s="3"/>
      <c r="C690" s="4">
        <v>35423.98055555556</v>
      </c>
      <c r="D690" s="5">
        <v>54753.0</v>
      </c>
    </row>
    <row r="691">
      <c r="A691" s="2" t="s">
        <v>8221</v>
      </c>
      <c r="B691" s="3"/>
      <c r="C691" s="4">
        <v>35423.98055555556</v>
      </c>
      <c r="D691" s="5">
        <v>1494055.0</v>
      </c>
    </row>
    <row r="692">
      <c r="A692" s="2" t="s">
        <v>8222</v>
      </c>
      <c r="B692" s="3"/>
      <c r="C692" s="4">
        <v>35423.98055555556</v>
      </c>
      <c r="D692" s="5">
        <v>1494436.0</v>
      </c>
    </row>
    <row r="693">
      <c r="A693" s="2" t="s">
        <v>8223</v>
      </c>
      <c r="B693" s="3"/>
      <c r="C693" s="4">
        <v>35423.98055555556</v>
      </c>
      <c r="D693" s="5">
        <v>1494495.0</v>
      </c>
    </row>
    <row r="694">
      <c r="A694" s="2" t="s">
        <v>8224</v>
      </c>
      <c r="B694" s="3"/>
      <c r="C694" s="4">
        <v>35423.98055555556</v>
      </c>
      <c r="D694" s="5">
        <v>989196.0</v>
      </c>
    </row>
    <row r="695">
      <c r="A695" s="2" t="s">
        <v>8225</v>
      </c>
      <c r="B695" s="3"/>
      <c r="C695" s="4">
        <v>35423.98055555556</v>
      </c>
      <c r="D695" s="5">
        <v>989275.0</v>
      </c>
    </row>
    <row r="696">
      <c r="A696" s="2" t="s">
        <v>8226</v>
      </c>
      <c r="B696" s="3"/>
      <c r="C696" s="4">
        <v>35423.98055555556</v>
      </c>
      <c r="D696" s="5">
        <v>198191.0</v>
      </c>
    </row>
    <row r="697">
      <c r="A697" s="2" t="s">
        <v>8227</v>
      </c>
      <c r="B697" s="3"/>
      <c r="C697" s="4">
        <v>35423.98055555556</v>
      </c>
      <c r="D697" s="5">
        <v>231659.0</v>
      </c>
    </row>
    <row r="698">
      <c r="A698" s="2" t="s">
        <v>8228</v>
      </c>
      <c r="B698" s="3"/>
      <c r="C698" s="4">
        <v>35423.98055555556</v>
      </c>
      <c r="D698" s="5">
        <v>82098.0</v>
      </c>
    </row>
    <row r="699">
      <c r="A699" s="2" t="s">
        <v>8229</v>
      </c>
      <c r="B699" s="3"/>
      <c r="C699" s="4">
        <v>35423.98055555556</v>
      </c>
      <c r="D699" s="5">
        <v>169767.0</v>
      </c>
    </row>
    <row r="700">
      <c r="A700" s="2" t="s">
        <v>8230</v>
      </c>
      <c r="B700" s="3"/>
      <c r="C700" s="4">
        <v>35423.98055555556</v>
      </c>
      <c r="D700" s="5">
        <v>78588.0</v>
      </c>
    </row>
    <row r="701">
      <c r="A701" s="2" t="s">
        <v>8231</v>
      </c>
      <c r="B701" s="3"/>
      <c r="C701" s="4">
        <v>35423.98055555556</v>
      </c>
      <c r="D701" s="5">
        <v>35231.0</v>
      </c>
    </row>
    <row r="702">
      <c r="A702" s="2" t="s">
        <v>8232</v>
      </c>
      <c r="B702" s="3"/>
      <c r="C702" s="4">
        <v>35423.98055555556</v>
      </c>
      <c r="D702" s="5">
        <v>1278737.0</v>
      </c>
    </row>
    <row r="703">
      <c r="A703" s="2" t="s">
        <v>8233</v>
      </c>
      <c r="B703" s="3"/>
      <c r="C703" s="4">
        <v>35423.98055555556</v>
      </c>
      <c r="D703" s="5">
        <v>1278528.0</v>
      </c>
    </row>
    <row r="704">
      <c r="A704" s="2" t="s">
        <v>8234</v>
      </c>
      <c r="B704" s="3"/>
      <c r="C704" s="4">
        <v>35423.98055555556</v>
      </c>
      <c r="D704" s="5">
        <v>43868.0</v>
      </c>
    </row>
    <row r="705">
      <c r="A705" s="2" t="s">
        <v>8235</v>
      </c>
      <c r="B705" s="3"/>
      <c r="C705" s="4">
        <v>35423.98055555556</v>
      </c>
      <c r="D705" s="5">
        <v>8023.0</v>
      </c>
    </row>
    <row r="706">
      <c r="A706" s="2" t="s">
        <v>8236</v>
      </c>
      <c r="B706" s="3"/>
      <c r="C706" s="4">
        <v>35423.98055555556</v>
      </c>
      <c r="D706" s="5">
        <v>17041.0</v>
      </c>
    </row>
    <row r="707">
      <c r="A707" s="2" t="s">
        <v>8237</v>
      </c>
      <c r="B707" s="3"/>
      <c r="C707" s="4">
        <v>35423.98055555556</v>
      </c>
      <c r="D707" s="5">
        <v>23412.0</v>
      </c>
    </row>
    <row r="708">
      <c r="A708" s="2" t="s">
        <v>8238</v>
      </c>
      <c r="B708" s="3"/>
      <c r="C708" s="4">
        <v>35423.98055555556</v>
      </c>
      <c r="D708" s="5">
        <v>19326.0</v>
      </c>
    </row>
    <row r="709">
      <c r="A709" s="2" t="s">
        <v>8239</v>
      </c>
      <c r="B709" s="3"/>
      <c r="C709" s="4">
        <v>35423.98055555556</v>
      </c>
      <c r="D709" s="5">
        <v>26733.0</v>
      </c>
    </row>
    <row r="710">
      <c r="A710" s="2" t="s">
        <v>8240</v>
      </c>
      <c r="B710" s="3"/>
      <c r="C710" s="4">
        <v>35423.98055555556</v>
      </c>
      <c r="D710" s="5">
        <v>21927.0</v>
      </c>
    </row>
    <row r="711">
      <c r="A711" s="2" t="s">
        <v>8241</v>
      </c>
      <c r="B711" s="3"/>
      <c r="C711" s="4">
        <v>35423.98055555556</v>
      </c>
      <c r="D711" s="5">
        <v>16581.0</v>
      </c>
    </row>
    <row r="712">
      <c r="A712" s="2" t="s">
        <v>8242</v>
      </c>
      <c r="B712" s="3"/>
      <c r="C712" s="4">
        <v>35423.98055555556</v>
      </c>
      <c r="D712" s="5">
        <v>18708.0</v>
      </c>
    </row>
    <row r="713">
      <c r="A713" s="2" t="s">
        <v>8243</v>
      </c>
      <c r="B713" s="3"/>
      <c r="C713" s="4">
        <v>35423.98055555556</v>
      </c>
      <c r="D713" s="5">
        <v>20224.0</v>
      </c>
    </row>
    <row r="714">
      <c r="A714" s="2" t="s">
        <v>8244</v>
      </c>
      <c r="B714" s="3"/>
      <c r="C714" s="4">
        <v>35423.98055555556</v>
      </c>
      <c r="D714" s="5">
        <v>15130.0</v>
      </c>
    </row>
    <row r="715">
      <c r="A715" s="2" t="s">
        <v>8245</v>
      </c>
      <c r="B715" s="3"/>
      <c r="C715" s="4">
        <v>35423.98055555556</v>
      </c>
      <c r="D715" s="5">
        <v>23368.0</v>
      </c>
    </row>
    <row r="716">
      <c r="A716" s="2" t="s">
        <v>8246</v>
      </c>
      <c r="B716" s="3"/>
      <c r="C716" s="4">
        <v>35423.98055555556</v>
      </c>
      <c r="D716" s="5">
        <v>21213.0</v>
      </c>
    </row>
    <row r="717">
      <c r="A717" s="2" t="s">
        <v>8247</v>
      </c>
      <c r="B717" s="3"/>
      <c r="C717" s="4">
        <v>35423.98055555556</v>
      </c>
      <c r="D717" s="5">
        <v>792324.0</v>
      </c>
    </row>
    <row r="718">
      <c r="A718" s="2" t="s">
        <v>8248</v>
      </c>
      <c r="B718" s="3"/>
      <c r="C718" s="4">
        <v>35423.98055555556</v>
      </c>
      <c r="D718" s="5">
        <v>167887.0</v>
      </c>
    </row>
    <row r="719">
      <c r="A719" s="2" t="s">
        <v>8249</v>
      </c>
      <c r="B719" s="3"/>
      <c r="C719" s="4">
        <v>35423.98055555556</v>
      </c>
      <c r="D719" s="5">
        <v>38768.0</v>
      </c>
    </row>
    <row r="720">
      <c r="A720" s="2" t="s">
        <v>8250</v>
      </c>
      <c r="B720" s="3"/>
      <c r="C720" s="4">
        <v>35423.98055555556</v>
      </c>
      <c r="D720" s="5">
        <v>38723.0</v>
      </c>
    </row>
    <row r="721">
      <c r="A721" s="2" t="s">
        <v>8251</v>
      </c>
      <c r="B721" s="3"/>
      <c r="C721" s="4">
        <v>35423.98055555556</v>
      </c>
      <c r="D721" s="5">
        <v>661949.0</v>
      </c>
    </row>
    <row r="722">
      <c r="A722" s="2" t="s">
        <v>8252</v>
      </c>
      <c r="B722" s="3"/>
      <c r="C722" s="4">
        <v>35423.98055555556</v>
      </c>
      <c r="D722" s="5">
        <v>268455.0</v>
      </c>
    </row>
    <row r="723">
      <c r="A723" s="2" t="s">
        <v>8253</v>
      </c>
      <c r="B723" s="3"/>
      <c r="C723" s="4">
        <v>35423.98055555556</v>
      </c>
      <c r="D723" s="5">
        <v>297232.0</v>
      </c>
    </row>
    <row r="724">
      <c r="A724" s="2" t="s">
        <v>8254</v>
      </c>
      <c r="B724" s="3"/>
      <c r="C724" s="4">
        <v>35423.98055555556</v>
      </c>
      <c r="D724" s="5">
        <v>146555.0</v>
      </c>
    </row>
    <row r="725">
      <c r="A725" s="2" t="s">
        <v>8255</v>
      </c>
      <c r="B725" s="3"/>
      <c r="C725" s="4">
        <v>35423.98055555556</v>
      </c>
      <c r="D725" s="5">
        <v>411157.0</v>
      </c>
    </row>
    <row r="726">
      <c r="A726" s="2" t="s">
        <v>8256</v>
      </c>
      <c r="B726" s="3"/>
      <c r="C726" s="4">
        <v>35423.98055555556</v>
      </c>
      <c r="D726" s="5">
        <v>411005.0</v>
      </c>
    </row>
    <row r="727">
      <c r="A727" s="2" t="s">
        <v>8257</v>
      </c>
      <c r="B727" s="3"/>
      <c r="C727" s="4">
        <v>35423.98055555556</v>
      </c>
      <c r="D727" s="5">
        <v>607418.0</v>
      </c>
    </row>
    <row r="728">
      <c r="A728" s="2" t="s">
        <v>8258</v>
      </c>
      <c r="B728" s="3"/>
      <c r="C728" s="4">
        <v>35423.98055555556</v>
      </c>
      <c r="D728" s="5">
        <v>475376.0</v>
      </c>
    </row>
    <row r="729">
      <c r="A729" s="2" t="s">
        <v>8259</v>
      </c>
      <c r="B729" s="3"/>
      <c r="C729" s="4">
        <v>35423.98055555556</v>
      </c>
      <c r="D729" s="5">
        <v>187292.0</v>
      </c>
    </row>
    <row r="730">
      <c r="A730" s="2" t="s">
        <v>8260</v>
      </c>
      <c r="B730" s="3"/>
      <c r="C730" s="4">
        <v>35423.98055555556</v>
      </c>
      <c r="D730" s="5">
        <v>187494.0</v>
      </c>
    </row>
    <row r="731">
      <c r="A731" s="2" t="s">
        <v>8261</v>
      </c>
      <c r="B731" s="3"/>
      <c r="C731" s="4">
        <v>35423.98055555556</v>
      </c>
      <c r="D731" s="5">
        <v>198748.0</v>
      </c>
    </row>
    <row r="732">
      <c r="A732" s="2" t="s">
        <v>8262</v>
      </c>
      <c r="B732" s="3"/>
      <c r="C732" s="4">
        <v>35423.98055555556</v>
      </c>
      <c r="D732" s="5">
        <v>97064.0</v>
      </c>
    </row>
    <row r="733">
      <c r="A733" s="2" t="s">
        <v>8263</v>
      </c>
      <c r="B733" s="3"/>
      <c r="C733" s="4">
        <v>35423.98055555556</v>
      </c>
      <c r="D733" s="5">
        <v>612846.0</v>
      </c>
    </row>
    <row r="734">
      <c r="A734" s="2" t="s">
        <v>8264</v>
      </c>
      <c r="B734" s="3"/>
      <c r="C734" s="4">
        <v>35423.98055555556</v>
      </c>
      <c r="D734" s="5">
        <v>607330.0</v>
      </c>
    </row>
    <row r="735">
      <c r="A735" s="2" t="s">
        <v>8265</v>
      </c>
      <c r="B735" s="3"/>
      <c r="C735" s="4">
        <v>35423.98055555556</v>
      </c>
      <c r="D735" s="5">
        <v>484753.0</v>
      </c>
    </row>
    <row r="736">
      <c r="A736" s="2" t="s">
        <v>8266</v>
      </c>
      <c r="B736" s="3"/>
      <c r="C736" s="4">
        <v>35423.98055555556</v>
      </c>
      <c r="D736" s="5">
        <v>477868.0</v>
      </c>
    </row>
    <row r="737">
      <c r="A737" s="2" t="s">
        <v>8267</v>
      </c>
      <c r="B737" s="3"/>
      <c r="C737" s="4">
        <v>35423.98055555556</v>
      </c>
      <c r="D737" s="5">
        <v>225869.0</v>
      </c>
    </row>
    <row r="738">
      <c r="A738" s="2" t="s">
        <v>8268</v>
      </c>
      <c r="B738" s="3"/>
      <c r="C738" s="4">
        <v>35423.98055555556</v>
      </c>
      <c r="D738" s="5">
        <v>318242.0</v>
      </c>
    </row>
    <row r="739">
      <c r="A739" s="2" t="s">
        <v>8269</v>
      </c>
      <c r="B739" s="3"/>
      <c r="C739" s="4">
        <v>35423.98055555556</v>
      </c>
      <c r="D739" s="5">
        <v>318071.0</v>
      </c>
    </row>
    <row r="740">
      <c r="A740" s="2" t="s">
        <v>8270</v>
      </c>
      <c r="B740" s="3"/>
      <c r="C740" s="4">
        <v>35423.98055555556</v>
      </c>
      <c r="D740" s="5">
        <v>390540.0</v>
      </c>
    </row>
    <row r="741">
      <c r="A741" s="2" t="s">
        <v>8271</v>
      </c>
      <c r="B741" s="3"/>
      <c r="C741" s="4">
        <v>35423.98055555556</v>
      </c>
      <c r="D741" s="5">
        <v>46333.0</v>
      </c>
    </row>
    <row r="742">
      <c r="A742" s="2" t="s">
        <v>8272</v>
      </c>
      <c r="B742" s="3"/>
      <c r="C742" s="4">
        <v>35423.98055555556</v>
      </c>
      <c r="D742" s="5">
        <v>23349.0</v>
      </c>
    </row>
    <row r="743">
      <c r="A743" s="2" t="s">
        <v>8273</v>
      </c>
      <c r="B743" s="3"/>
      <c r="C743" s="4">
        <v>35423.98055555556</v>
      </c>
      <c r="D743" s="5">
        <v>56456.0</v>
      </c>
    </row>
    <row r="744">
      <c r="A744" s="2" t="s">
        <v>8274</v>
      </c>
      <c r="B744" s="3"/>
      <c r="C744" s="4">
        <v>35423.98055555556</v>
      </c>
      <c r="D744" s="5">
        <v>58193.0</v>
      </c>
    </row>
    <row r="745">
      <c r="A745" s="2" t="s">
        <v>8275</v>
      </c>
      <c r="B745" s="3"/>
      <c r="C745" s="4">
        <v>35423.98055555556</v>
      </c>
      <c r="D745" s="5">
        <v>335671.0</v>
      </c>
    </row>
    <row r="746">
      <c r="A746" s="2" t="s">
        <v>8276</v>
      </c>
      <c r="B746" s="3"/>
      <c r="C746" s="4">
        <v>35423.98055555556</v>
      </c>
      <c r="D746" s="5">
        <v>84841.0</v>
      </c>
    </row>
    <row r="747">
      <c r="A747" s="2" t="s">
        <v>8277</v>
      </c>
      <c r="B747" s="3"/>
      <c r="C747" s="4">
        <v>35423.98055555556</v>
      </c>
      <c r="D747" s="5">
        <v>400047.0</v>
      </c>
    </row>
    <row r="748">
      <c r="A748" s="2" t="s">
        <v>8278</v>
      </c>
      <c r="B748" s="3"/>
      <c r="C748" s="4">
        <v>35423.98055555556</v>
      </c>
      <c r="D748" s="5">
        <v>752743.0</v>
      </c>
    </row>
    <row r="749">
      <c r="A749" s="2" t="s">
        <v>8279</v>
      </c>
      <c r="B749" s="3"/>
      <c r="C749" s="4">
        <v>35423.98055555556</v>
      </c>
      <c r="D749" s="5">
        <v>547787.0</v>
      </c>
    </row>
    <row r="750">
      <c r="A750" s="2" t="s">
        <v>8280</v>
      </c>
      <c r="B750" s="3"/>
      <c r="C750" s="4">
        <v>35423.98055555556</v>
      </c>
      <c r="D750" s="5">
        <v>307201.0</v>
      </c>
    </row>
    <row r="751">
      <c r="A751" s="2" t="s">
        <v>8281</v>
      </c>
      <c r="B751" s="3"/>
      <c r="C751" s="4">
        <v>35423.98055555556</v>
      </c>
      <c r="D751" s="5">
        <v>397636.0</v>
      </c>
    </row>
    <row r="752">
      <c r="A752" s="2" t="s">
        <v>8282</v>
      </c>
      <c r="B752" s="3"/>
      <c r="C752" s="4">
        <v>35423.98055555556</v>
      </c>
      <c r="D752" s="5">
        <v>213799.0</v>
      </c>
    </row>
    <row r="753">
      <c r="A753" s="2" t="s">
        <v>8283</v>
      </c>
      <c r="B753" s="3"/>
      <c r="C753" s="4">
        <v>35423.98055555556</v>
      </c>
      <c r="D753" s="5">
        <v>456655.0</v>
      </c>
    </row>
    <row r="754">
      <c r="A754" s="2" t="s">
        <v>8284</v>
      </c>
      <c r="B754" s="3"/>
      <c r="C754" s="4">
        <v>35423.98055555556</v>
      </c>
      <c r="D754" s="5">
        <v>461114.0</v>
      </c>
    </row>
    <row r="755">
      <c r="A755" s="2" t="s">
        <v>8285</v>
      </c>
      <c r="B755" s="3"/>
      <c r="C755" s="4">
        <v>35423.98055555556</v>
      </c>
      <c r="D755" s="5">
        <v>458741.0</v>
      </c>
    </row>
    <row r="756">
      <c r="A756" s="2" t="s">
        <v>8286</v>
      </c>
      <c r="B756" s="3"/>
      <c r="C756" s="4">
        <v>35423.98055555556</v>
      </c>
      <c r="D756" s="5">
        <v>458979.0</v>
      </c>
    </row>
    <row r="757">
      <c r="A757" s="2" t="s">
        <v>8287</v>
      </c>
      <c r="B757" s="3"/>
      <c r="C757" s="4">
        <v>35423.98055555556</v>
      </c>
      <c r="D757" s="5">
        <v>487542.0</v>
      </c>
    </row>
    <row r="758">
      <c r="A758" s="2" t="s">
        <v>8288</v>
      </c>
      <c r="B758" s="3"/>
      <c r="C758" s="4">
        <v>35423.98055555556</v>
      </c>
      <c r="D758" s="5">
        <v>372740.0</v>
      </c>
    </row>
    <row r="759">
      <c r="A759" s="2" t="s">
        <v>8289</v>
      </c>
      <c r="B759" s="3"/>
      <c r="C759" s="4">
        <v>35423.98055555556</v>
      </c>
      <c r="D759" s="5">
        <v>131746.0</v>
      </c>
    </row>
    <row r="760">
      <c r="A760" s="2" t="s">
        <v>8290</v>
      </c>
      <c r="B760" s="3"/>
      <c r="C760" s="4">
        <v>35423.98055555556</v>
      </c>
      <c r="D760" s="5">
        <v>59948.0</v>
      </c>
    </row>
    <row r="761">
      <c r="A761" s="2" t="s">
        <v>8291</v>
      </c>
      <c r="B761" s="3"/>
      <c r="C761" s="4">
        <v>35423.98055555556</v>
      </c>
      <c r="D761" s="5">
        <v>515241.0</v>
      </c>
    </row>
    <row r="762">
      <c r="A762" s="2" t="s">
        <v>8292</v>
      </c>
      <c r="B762" s="3"/>
      <c r="C762" s="4">
        <v>35423.98055555556</v>
      </c>
      <c r="D762" s="5">
        <v>288292.0</v>
      </c>
    </row>
    <row r="763">
      <c r="A763" s="2" t="s">
        <v>8293</v>
      </c>
      <c r="B763" s="3"/>
      <c r="C763" s="4">
        <v>35423.98055555556</v>
      </c>
      <c r="D763" s="5">
        <v>116987.0</v>
      </c>
    </row>
    <row r="764">
      <c r="A764" s="2" t="s">
        <v>8294</v>
      </c>
      <c r="B764" s="3"/>
      <c r="C764" s="4">
        <v>35423.98055555556</v>
      </c>
      <c r="D764" s="5">
        <v>407781.0</v>
      </c>
    </row>
    <row r="765">
      <c r="A765" s="2" t="s">
        <v>8295</v>
      </c>
      <c r="B765" s="3"/>
      <c r="C765" s="4">
        <v>35423.98055555556</v>
      </c>
      <c r="D765" s="5">
        <v>244555.0</v>
      </c>
    </row>
    <row r="766">
      <c r="A766" s="2" t="s">
        <v>8296</v>
      </c>
      <c r="B766" s="3"/>
      <c r="C766" s="4">
        <v>35423.98055555556</v>
      </c>
      <c r="D766" s="5">
        <v>491942.0</v>
      </c>
    </row>
    <row r="767">
      <c r="A767" s="2" t="s">
        <v>8297</v>
      </c>
      <c r="B767" s="3"/>
      <c r="C767" s="4">
        <v>35423.98055555556</v>
      </c>
      <c r="D767" s="5">
        <v>491925.0</v>
      </c>
    </row>
    <row r="768">
      <c r="A768" s="2" t="s">
        <v>8298</v>
      </c>
      <c r="B768" s="3"/>
      <c r="C768" s="4">
        <v>35423.98055555556</v>
      </c>
      <c r="D768" s="5">
        <v>40360.0</v>
      </c>
    </row>
    <row r="769">
      <c r="A769" s="2" t="s">
        <v>8299</v>
      </c>
      <c r="B769" s="3"/>
      <c r="C769" s="4">
        <v>35423.98055555556</v>
      </c>
      <c r="D769" s="5">
        <v>146687.0</v>
      </c>
    </row>
    <row r="770">
      <c r="A770" s="2" t="s">
        <v>8300</v>
      </c>
      <c r="B770" s="3"/>
      <c r="C770" s="4">
        <v>35423.98055555556</v>
      </c>
      <c r="D770" s="5">
        <v>156808.0</v>
      </c>
    </row>
    <row r="771">
      <c r="A771" s="2" t="s">
        <v>8301</v>
      </c>
      <c r="B771" s="3"/>
      <c r="C771" s="4">
        <v>35423.98055555556</v>
      </c>
      <c r="D771" s="5">
        <v>156580.0</v>
      </c>
    </row>
    <row r="772">
      <c r="A772" s="2" t="s">
        <v>8302</v>
      </c>
      <c r="B772" s="3"/>
      <c r="C772" s="4">
        <v>35423.98055555556</v>
      </c>
      <c r="D772" s="5">
        <v>88757.0</v>
      </c>
    </row>
    <row r="773">
      <c r="A773" s="2" t="s">
        <v>8303</v>
      </c>
      <c r="B773" s="3"/>
      <c r="C773" s="4">
        <v>35423.98055555556</v>
      </c>
      <c r="D773" s="5">
        <v>325073.0</v>
      </c>
    </row>
    <row r="774">
      <c r="A774" s="2" t="s">
        <v>8304</v>
      </c>
      <c r="B774" s="3"/>
      <c r="C774" s="4">
        <v>35423.98055555556</v>
      </c>
      <c r="D774" s="5">
        <v>324497.0</v>
      </c>
    </row>
    <row r="775">
      <c r="A775" s="2" t="s">
        <v>8305</v>
      </c>
      <c r="B775" s="3"/>
      <c r="C775" s="4">
        <v>35423.98055555556</v>
      </c>
      <c r="D775" s="5">
        <v>325023.0</v>
      </c>
    </row>
    <row r="776">
      <c r="A776" s="2" t="s">
        <v>8306</v>
      </c>
      <c r="B776" s="3"/>
      <c r="C776" s="4">
        <v>35423.98055555556</v>
      </c>
      <c r="D776" s="5">
        <v>325246.0</v>
      </c>
    </row>
    <row r="777">
      <c r="A777" s="2" t="s">
        <v>8307</v>
      </c>
      <c r="B777" s="3"/>
      <c r="C777" s="4">
        <v>35423.98055555556</v>
      </c>
      <c r="D777" s="5">
        <v>325201.0</v>
      </c>
    </row>
    <row r="778">
      <c r="A778" s="2" t="s">
        <v>8308</v>
      </c>
      <c r="B778" s="3"/>
      <c r="C778" s="4">
        <v>35423.98055555556</v>
      </c>
      <c r="D778" s="5">
        <v>1248557.0</v>
      </c>
    </row>
    <row r="779">
      <c r="A779" s="2" t="s">
        <v>8309</v>
      </c>
      <c r="B779" s="3"/>
      <c r="C779" s="4">
        <v>35423.98055555556</v>
      </c>
      <c r="D779" s="5">
        <v>77939.0</v>
      </c>
    </row>
    <row r="780">
      <c r="A780" s="2" t="s">
        <v>8310</v>
      </c>
      <c r="B780" s="3"/>
      <c r="C780" s="4">
        <v>35423.98055555556</v>
      </c>
      <c r="D780" s="5">
        <v>340910.0</v>
      </c>
    </row>
    <row r="781">
      <c r="A781" s="2" t="s">
        <v>8311</v>
      </c>
      <c r="B781" s="3"/>
      <c r="C781" s="4">
        <v>35423.98055555556</v>
      </c>
      <c r="D781" s="5">
        <v>42993.0</v>
      </c>
    </row>
    <row r="782">
      <c r="A782" s="2" t="s">
        <v>8312</v>
      </c>
      <c r="B782" s="3"/>
      <c r="C782" s="4">
        <v>35423.98055555556</v>
      </c>
      <c r="D782" s="5">
        <v>478612.0</v>
      </c>
    </row>
    <row r="783">
      <c r="A783" s="2" t="s">
        <v>8313</v>
      </c>
      <c r="B783" s="3"/>
      <c r="C783" s="4">
        <v>35423.98055555556</v>
      </c>
      <c r="D783" s="5">
        <v>478607.0</v>
      </c>
    </row>
    <row r="784">
      <c r="A784" s="2" t="s">
        <v>8314</v>
      </c>
      <c r="B784" s="3"/>
      <c r="C784" s="4">
        <v>35423.98055555556</v>
      </c>
      <c r="D784" s="5">
        <v>438549.0</v>
      </c>
    </row>
    <row r="785">
      <c r="A785" s="2" t="s">
        <v>8315</v>
      </c>
      <c r="B785" s="3"/>
      <c r="C785" s="4">
        <v>35423.98055555556</v>
      </c>
      <c r="D785" s="5">
        <v>438534.0</v>
      </c>
    </row>
    <row r="786">
      <c r="A786" s="2" t="s">
        <v>8316</v>
      </c>
      <c r="B786" s="3"/>
      <c r="C786" s="4">
        <v>35423.98055555556</v>
      </c>
      <c r="D786" s="5">
        <v>543806.0</v>
      </c>
    </row>
    <row r="787">
      <c r="A787" s="2" t="s">
        <v>8317</v>
      </c>
      <c r="B787" s="3"/>
      <c r="C787" s="4">
        <v>35423.98055555556</v>
      </c>
      <c r="D787" s="5">
        <v>543671.0</v>
      </c>
    </row>
    <row r="788">
      <c r="A788" s="2" t="s">
        <v>8318</v>
      </c>
      <c r="B788" s="3"/>
      <c r="C788" s="4">
        <v>35423.98055555556</v>
      </c>
      <c r="D788" s="5">
        <v>280923.0</v>
      </c>
    </row>
    <row r="789">
      <c r="A789" s="2" t="s">
        <v>8319</v>
      </c>
      <c r="B789" s="3"/>
      <c r="C789" s="4">
        <v>35423.98055555556</v>
      </c>
      <c r="D789" s="5">
        <v>286980.0</v>
      </c>
    </row>
    <row r="790">
      <c r="A790" s="2" t="s">
        <v>8320</v>
      </c>
      <c r="B790" s="3"/>
      <c r="C790" s="4">
        <v>35423.98055555556</v>
      </c>
      <c r="D790" s="5">
        <v>766634.0</v>
      </c>
    </row>
    <row r="791">
      <c r="A791" s="2" t="s">
        <v>8321</v>
      </c>
      <c r="B791" s="3"/>
      <c r="C791" s="4">
        <v>35423.98055555556</v>
      </c>
      <c r="D791" s="5">
        <v>857355.0</v>
      </c>
    </row>
    <row r="792">
      <c r="A792" s="2" t="s">
        <v>8322</v>
      </c>
      <c r="B792" s="3"/>
      <c r="C792" s="4">
        <v>35423.98055555556</v>
      </c>
      <c r="D792" s="5">
        <v>1030259.0</v>
      </c>
    </row>
    <row r="793">
      <c r="A793" s="2" t="s">
        <v>8323</v>
      </c>
      <c r="B793" s="3"/>
      <c r="C793" s="4">
        <v>35423.98055555556</v>
      </c>
      <c r="D793" s="5">
        <v>131910.0</v>
      </c>
    </row>
    <row r="794">
      <c r="A794" s="2" t="s">
        <v>8324</v>
      </c>
      <c r="B794" s="3"/>
      <c r="C794" s="4">
        <v>35423.98055555556</v>
      </c>
      <c r="D794" s="5">
        <v>197925.0</v>
      </c>
    </row>
    <row r="795">
      <c r="A795" s="2" t="s">
        <v>8325</v>
      </c>
      <c r="B795" s="3"/>
      <c r="C795" s="4">
        <v>35423.98055555556</v>
      </c>
      <c r="D795" s="5">
        <v>32159.0</v>
      </c>
    </row>
    <row r="796">
      <c r="A796" s="2" t="s">
        <v>8326</v>
      </c>
      <c r="B796" s="3"/>
      <c r="C796" s="4">
        <v>35423.98055555556</v>
      </c>
      <c r="D796" s="5">
        <v>199704.0</v>
      </c>
    </row>
    <row r="797">
      <c r="A797" s="2" t="s">
        <v>8327</v>
      </c>
      <c r="B797" s="3"/>
      <c r="C797" s="4">
        <v>35423.98055555556</v>
      </c>
      <c r="D797" s="5">
        <v>59308.0</v>
      </c>
    </row>
    <row r="798">
      <c r="A798" s="2" t="s">
        <v>8328</v>
      </c>
      <c r="B798" s="3"/>
      <c r="C798" s="4">
        <v>35423.98055555556</v>
      </c>
      <c r="D798" s="5">
        <v>193084.0</v>
      </c>
    </row>
    <row r="799">
      <c r="A799" s="2" t="s">
        <v>8329</v>
      </c>
      <c r="B799" s="3"/>
      <c r="C799" s="4">
        <v>35423.98055555556</v>
      </c>
      <c r="D799" s="5">
        <v>1481859.0</v>
      </c>
    </row>
    <row r="800">
      <c r="A800" s="2" t="s">
        <v>8330</v>
      </c>
      <c r="B800" s="3"/>
      <c r="C800" s="4">
        <v>35423.98055555556</v>
      </c>
      <c r="D800" s="5">
        <v>1296218.0</v>
      </c>
    </row>
    <row r="801">
      <c r="A801" s="2" t="s">
        <v>8331</v>
      </c>
      <c r="B801" s="3"/>
      <c r="C801" s="4">
        <v>35423.98055555556</v>
      </c>
      <c r="D801" s="5">
        <v>692961.0</v>
      </c>
    </row>
    <row r="802">
      <c r="A802" s="2" t="s">
        <v>8332</v>
      </c>
      <c r="B802" s="3"/>
      <c r="C802" s="4">
        <v>35423.98055555556</v>
      </c>
      <c r="D802" s="5">
        <v>692821.0</v>
      </c>
    </row>
    <row r="803">
      <c r="A803" s="2" t="s">
        <v>8333</v>
      </c>
      <c r="B803" s="3"/>
      <c r="C803" s="4">
        <v>35423.98055555556</v>
      </c>
      <c r="D803" s="5">
        <v>1141233.0</v>
      </c>
    </row>
    <row r="804">
      <c r="A804" s="2" t="s">
        <v>8334</v>
      </c>
      <c r="B804" s="3"/>
      <c r="C804" s="4">
        <v>35423.98055555556</v>
      </c>
      <c r="D804" s="5">
        <v>389253.0</v>
      </c>
    </row>
    <row r="805">
      <c r="A805" s="2" t="s">
        <v>8335</v>
      </c>
      <c r="B805" s="3"/>
      <c r="C805" s="4">
        <v>35423.98055555556</v>
      </c>
      <c r="D805" s="5">
        <v>477844.0</v>
      </c>
    </row>
    <row r="806">
      <c r="A806" s="2" t="s">
        <v>8336</v>
      </c>
      <c r="B806" s="3"/>
      <c r="C806" s="4">
        <v>35423.98055555556</v>
      </c>
      <c r="D806" s="5">
        <v>87765.0</v>
      </c>
    </row>
    <row r="807">
      <c r="A807" s="2" t="s">
        <v>8337</v>
      </c>
      <c r="B807" s="3"/>
      <c r="C807" s="4">
        <v>35423.98055555556</v>
      </c>
      <c r="D807" s="5">
        <v>87753.0</v>
      </c>
    </row>
    <row r="808">
      <c r="A808" s="2" t="s">
        <v>8338</v>
      </c>
      <c r="B808" s="3"/>
      <c r="C808" s="4">
        <v>35423.98055555556</v>
      </c>
      <c r="D808" s="5">
        <v>89351.0</v>
      </c>
    </row>
    <row r="809">
      <c r="A809" s="2" t="s">
        <v>8339</v>
      </c>
      <c r="B809" s="3"/>
      <c r="C809" s="4">
        <v>35423.98055555556</v>
      </c>
      <c r="D809" s="5">
        <v>325058.0</v>
      </c>
    </row>
    <row r="810">
      <c r="A810" s="2" t="s">
        <v>8340</v>
      </c>
      <c r="B810" s="3"/>
      <c r="C810" s="4">
        <v>35423.98055555556</v>
      </c>
      <c r="D810" s="5">
        <v>7223.0</v>
      </c>
    </row>
    <row r="811">
      <c r="A811" s="2" t="s">
        <v>8341</v>
      </c>
      <c r="B811" s="3"/>
      <c r="C811" s="4">
        <v>35423.98055555556</v>
      </c>
      <c r="D811" s="5">
        <v>20527.0</v>
      </c>
    </row>
    <row r="812">
      <c r="A812" s="2" t="s">
        <v>8342</v>
      </c>
      <c r="B812" s="3"/>
      <c r="C812" s="4">
        <v>35423.98055555556</v>
      </c>
      <c r="D812" s="5">
        <v>46090.0</v>
      </c>
    </row>
    <row r="813">
      <c r="A813" s="2" t="s">
        <v>8343</v>
      </c>
      <c r="B813" s="3"/>
      <c r="C813" s="4">
        <v>35423.98055555556</v>
      </c>
      <c r="D813" s="5">
        <v>520749.0</v>
      </c>
    </row>
    <row r="814">
      <c r="A814" s="2" t="s">
        <v>8344</v>
      </c>
      <c r="B814" s="3"/>
      <c r="C814" s="4">
        <v>35423.98055555556</v>
      </c>
      <c r="D814" s="5">
        <v>536658.0</v>
      </c>
    </row>
    <row r="815">
      <c r="A815" s="2" t="s">
        <v>8345</v>
      </c>
      <c r="B815" s="3"/>
      <c r="C815" s="4">
        <v>35423.98055555556</v>
      </c>
      <c r="D815" s="5">
        <v>33603.0</v>
      </c>
    </row>
    <row r="816">
      <c r="A816" s="2" t="s">
        <v>8346</v>
      </c>
      <c r="B816" s="3"/>
      <c r="C816" s="4">
        <v>35423.98055555556</v>
      </c>
      <c r="D816" s="5">
        <v>215788.0</v>
      </c>
    </row>
    <row r="817">
      <c r="A817" s="2" t="s">
        <v>8347</v>
      </c>
      <c r="B817" s="3"/>
      <c r="C817" s="4">
        <v>35423.98055555556</v>
      </c>
      <c r="D817" s="5">
        <v>215722.0</v>
      </c>
    </row>
    <row r="818">
      <c r="A818" s="2" t="s">
        <v>8348</v>
      </c>
      <c r="B818" s="3"/>
      <c r="C818" s="4">
        <v>35423.98055555556</v>
      </c>
      <c r="D818" s="5">
        <v>216034.0</v>
      </c>
    </row>
    <row r="819">
      <c r="A819" s="2" t="s">
        <v>8349</v>
      </c>
      <c r="B819" s="3"/>
      <c r="C819" s="4">
        <v>35423.98055555556</v>
      </c>
      <c r="D819" s="5">
        <v>215655.0</v>
      </c>
    </row>
    <row r="820">
      <c r="A820" s="2" t="s">
        <v>8350</v>
      </c>
      <c r="B820" s="3"/>
      <c r="C820" s="4">
        <v>35423.98055555556</v>
      </c>
      <c r="D820" s="5">
        <v>215683.0</v>
      </c>
    </row>
    <row r="821">
      <c r="A821" s="2" t="s">
        <v>8351</v>
      </c>
      <c r="B821" s="3"/>
      <c r="C821" s="4">
        <v>35423.98055555556</v>
      </c>
      <c r="D821" s="5">
        <v>215923.0</v>
      </c>
    </row>
    <row r="822">
      <c r="A822" s="2" t="s">
        <v>8352</v>
      </c>
      <c r="B822" s="3"/>
      <c r="C822" s="4">
        <v>35423.98055555556</v>
      </c>
      <c r="D822" s="5">
        <v>216115.0</v>
      </c>
    </row>
    <row r="823">
      <c r="A823" s="2" t="s">
        <v>8353</v>
      </c>
      <c r="B823" s="3"/>
      <c r="C823" s="4">
        <v>35423.98055555556</v>
      </c>
      <c r="D823" s="5">
        <v>216435.0</v>
      </c>
    </row>
    <row r="824">
      <c r="A824" s="2" t="s">
        <v>8354</v>
      </c>
      <c r="B824" s="3"/>
      <c r="C824" s="4">
        <v>35423.98055555556</v>
      </c>
      <c r="D824" s="5">
        <v>352728.0</v>
      </c>
    </row>
    <row r="825">
      <c r="A825" s="2" t="s">
        <v>8355</v>
      </c>
      <c r="B825" s="3"/>
      <c r="C825" s="4">
        <v>35423.98055555556</v>
      </c>
      <c r="D825" s="5">
        <v>363000.0</v>
      </c>
    </row>
    <row r="826">
      <c r="A826" s="2" t="s">
        <v>8356</v>
      </c>
      <c r="B826" s="3"/>
      <c r="C826" s="4">
        <v>35423.98055555556</v>
      </c>
      <c r="D826" s="5">
        <v>356317.0</v>
      </c>
    </row>
    <row r="827">
      <c r="A827" s="2" t="s">
        <v>8357</v>
      </c>
      <c r="B827" s="3"/>
      <c r="C827" s="4">
        <v>35423.98055555556</v>
      </c>
      <c r="D827" s="5">
        <v>662829.0</v>
      </c>
    </row>
    <row r="828">
      <c r="A828" s="2" t="s">
        <v>8358</v>
      </c>
      <c r="B828" s="3"/>
      <c r="C828" s="4">
        <v>35423.98055555556</v>
      </c>
      <c r="D828" s="5">
        <v>812727.0</v>
      </c>
    </row>
    <row r="829">
      <c r="A829" s="2" t="s">
        <v>8359</v>
      </c>
      <c r="B829" s="3"/>
      <c r="C829" s="4">
        <v>35423.98055555556</v>
      </c>
      <c r="D829" s="5">
        <v>34276.0</v>
      </c>
    </row>
    <row r="830">
      <c r="A830" s="2" t="s">
        <v>8360</v>
      </c>
      <c r="B830" s="3"/>
      <c r="C830" s="4">
        <v>35423.98055555556</v>
      </c>
      <c r="D830" s="5">
        <v>36410.0</v>
      </c>
    </row>
    <row r="831">
      <c r="A831" s="2" t="s">
        <v>8361</v>
      </c>
      <c r="B831" s="3"/>
      <c r="C831" s="4">
        <v>35423.98055555556</v>
      </c>
      <c r="D831" s="5">
        <v>52890.0</v>
      </c>
    </row>
    <row r="832">
      <c r="A832" s="2" t="s">
        <v>8362</v>
      </c>
      <c r="B832" s="3"/>
      <c r="C832" s="4">
        <v>35423.98055555556</v>
      </c>
      <c r="D832" s="5">
        <v>713408.0</v>
      </c>
    </row>
    <row r="833">
      <c r="A833" s="2" t="s">
        <v>8363</v>
      </c>
      <c r="B833" s="3"/>
      <c r="C833" s="4">
        <v>35423.98055555556</v>
      </c>
      <c r="D833" s="5">
        <v>69367.0</v>
      </c>
    </row>
    <row r="834">
      <c r="A834" s="2" t="s">
        <v>8364</v>
      </c>
      <c r="B834" s="3"/>
      <c r="C834" s="4">
        <v>35423.98055555556</v>
      </c>
      <c r="D834" s="5">
        <v>158558.0</v>
      </c>
    </row>
    <row r="835">
      <c r="A835" s="2" t="s">
        <v>8365</v>
      </c>
      <c r="B835" s="3"/>
      <c r="C835" s="4">
        <v>35423.98055555556</v>
      </c>
      <c r="D835" s="5">
        <v>41645.0</v>
      </c>
    </row>
    <row r="836">
      <c r="A836" s="2" t="s">
        <v>8366</v>
      </c>
      <c r="B836" s="3"/>
      <c r="C836" s="4">
        <v>35423.98055555556</v>
      </c>
      <c r="D836" s="5">
        <v>997802.0</v>
      </c>
    </row>
    <row r="837">
      <c r="A837" s="2" t="s">
        <v>8367</v>
      </c>
      <c r="B837" s="3"/>
      <c r="C837" s="4">
        <v>35423.98055555556</v>
      </c>
      <c r="D837" s="5">
        <v>629453.0</v>
      </c>
    </row>
    <row r="838">
      <c r="A838" s="2" t="s">
        <v>8368</v>
      </c>
      <c r="B838" s="3"/>
      <c r="C838" s="4">
        <v>35423.98055555556</v>
      </c>
      <c r="D838" s="5">
        <v>997761.0</v>
      </c>
    </row>
    <row r="839">
      <c r="A839" s="2" t="s">
        <v>8369</v>
      </c>
      <c r="B839" s="3"/>
      <c r="C839" s="4">
        <v>35423.98055555556</v>
      </c>
      <c r="D839" s="5">
        <v>733059.0</v>
      </c>
    </row>
    <row r="840">
      <c r="A840" s="2" t="s">
        <v>8370</v>
      </c>
      <c r="B840" s="3"/>
      <c r="C840" s="4">
        <v>35423.98055555556</v>
      </c>
      <c r="D840" s="5">
        <v>242570.0</v>
      </c>
    </row>
    <row r="841">
      <c r="A841" s="2" t="s">
        <v>8371</v>
      </c>
      <c r="B841" s="3"/>
      <c r="C841" s="4">
        <v>35423.98055555556</v>
      </c>
      <c r="D841" s="5">
        <v>183680.0</v>
      </c>
    </row>
    <row r="842">
      <c r="A842" s="2" t="s">
        <v>8372</v>
      </c>
      <c r="B842" s="3"/>
      <c r="C842" s="4">
        <v>35423.98055555556</v>
      </c>
      <c r="D842" s="5">
        <v>480705.0</v>
      </c>
    </row>
    <row r="843">
      <c r="A843" s="2" t="s">
        <v>8373</v>
      </c>
      <c r="B843" s="3"/>
      <c r="C843" s="4">
        <v>35423.98055555556</v>
      </c>
      <c r="D843" s="5">
        <v>144464.0</v>
      </c>
    </row>
    <row r="844">
      <c r="A844" s="2" t="s">
        <v>8374</v>
      </c>
      <c r="B844" s="3"/>
      <c r="C844" s="4">
        <v>35423.98055555556</v>
      </c>
      <c r="D844" s="5">
        <v>361442.0</v>
      </c>
    </row>
    <row r="845">
      <c r="A845" s="2" t="s">
        <v>8375</v>
      </c>
      <c r="B845" s="3"/>
      <c r="C845" s="4">
        <v>35423.98055555556</v>
      </c>
      <c r="D845" s="5">
        <v>759056.0</v>
      </c>
    </row>
    <row r="846">
      <c r="A846" s="2" t="s">
        <v>8376</v>
      </c>
      <c r="B846" s="3"/>
      <c r="C846" s="4">
        <v>35423.98055555556</v>
      </c>
      <c r="D846" s="5">
        <v>890194.0</v>
      </c>
    </row>
    <row r="847">
      <c r="A847" s="2" t="s">
        <v>8377</v>
      </c>
      <c r="B847" s="3"/>
      <c r="C847" s="4">
        <v>35423.98055555556</v>
      </c>
      <c r="D847" s="5">
        <v>410864.0</v>
      </c>
    </row>
    <row r="848">
      <c r="A848" s="2" t="s">
        <v>8378</v>
      </c>
      <c r="B848" s="3"/>
      <c r="C848" s="4">
        <v>35423.98055555556</v>
      </c>
      <c r="D848" s="5">
        <v>626667.0</v>
      </c>
    </row>
    <row r="849">
      <c r="A849" s="2" t="s">
        <v>8379</v>
      </c>
      <c r="B849" s="3"/>
      <c r="C849" s="4">
        <v>35423.98055555556</v>
      </c>
      <c r="D849" s="5">
        <v>610615.0</v>
      </c>
    </row>
    <row r="850">
      <c r="A850" s="2" t="s">
        <v>8380</v>
      </c>
      <c r="B850" s="3"/>
      <c r="C850" s="4">
        <v>35423.98055555556</v>
      </c>
      <c r="D850" s="5">
        <v>1614416.0</v>
      </c>
    </row>
    <row r="851">
      <c r="A851" s="2" t="s">
        <v>8381</v>
      </c>
      <c r="B851" s="3"/>
      <c r="C851" s="4">
        <v>35423.98055555556</v>
      </c>
      <c r="D851" s="5">
        <v>1708034.0</v>
      </c>
    </row>
    <row r="852">
      <c r="A852" s="2" t="s">
        <v>8382</v>
      </c>
      <c r="B852" s="3"/>
      <c r="C852" s="4">
        <v>35423.98055555556</v>
      </c>
      <c r="D852" s="5">
        <v>1492508.0</v>
      </c>
    </row>
    <row r="853">
      <c r="A853" s="2" t="s">
        <v>8383</v>
      </c>
      <c r="B853" s="3"/>
      <c r="C853" s="4">
        <v>35423.98055555556</v>
      </c>
      <c r="D853" s="5">
        <v>1492401.0</v>
      </c>
    </row>
    <row r="854">
      <c r="A854" s="2" t="s">
        <v>8384</v>
      </c>
      <c r="B854" s="3"/>
      <c r="C854" s="4">
        <v>35423.98055555556</v>
      </c>
      <c r="D854" s="5">
        <v>966028.0</v>
      </c>
    </row>
    <row r="855">
      <c r="A855" s="2" t="s">
        <v>8385</v>
      </c>
      <c r="B855" s="3"/>
      <c r="C855" s="4">
        <v>35423.98055555556</v>
      </c>
      <c r="D855" s="5">
        <v>965952.0</v>
      </c>
    </row>
    <row r="856">
      <c r="A856" s="2" t="s">
        <v>8386</v>
      </c>
      <c r="B856" s="3"/>
      <c r="C856" s="4">
        <v>35423.98055555556</v>
      </c>
      <c r="D856" s="5">
        <v>519233.0</v>
      </c>
    </row>
    <row r="857">
      <c r="A857" s="2" t="s">
        <v>8387</v>
      </c>
      <c r="B857" s="3"/>
      <c r="C857" s="4">
        <v>35423.98055555556</v>
      </c>
      <c r="D857" s="5">
        <v>692919.0</v>
      </c>
    </row>
    <row r="858">
      <c r="A858" s="2" t="s">
        <v>8388</v>
      </c>
      <c r="B858" s="3"/>
      <c r="C858" s="4">
        <v>35423.98055555556</v>
      </c>
      <c r="D858" s="5">
        <v>314480.0</v>
      </c>
    </row>
    <row r="859">
      <c r="A859" s="2" t="s">
        <v>8389</v>
      </c>
      <c r="B859" s="3"/>
      <c r="C859" s="4">
        <v>35423.98055555556</v>
      </c>
      <c r="D859" s="5">
        <v>548697.0</v>
      </c>
    </row>
    <row r="860">
      <c r="A860" s="2" t="s">
        <v>8390</v>
      </c>
      <c r="B860" s="3"/>
      <c r="C860" s="4">
        <v>35423.98055555556</v>
      </c>
      <c r="D860" s="5">
        <v>91308.0</v>
      </c>
    </row>
    <row r="861">
      <c r="A861" s="2" t="s">
        <v>8391</v>
      </c>
      <c r="B861" s="3"/>
      <c r="C861" s="4">
        <v>35423.98055555556</v>
      </c>
      <c r="D861" s="5">
        <v>34383.0</v>
      </c>
    </row>
    <row r="862">
      <c r="A862" s="2" t="s">
        <v>8392</v>
      </c>
      <c r="B862" s="3"/>
      <c r="C862" s="4">
        <v>35423.98055555556</v>
      </c>
      <c r="D862" s="5">
        <v>139607.0</v>
      </c>
    </row>
    <row r="863">
      <c r="A863" s="2" t="s">
        <v>8393</v>
      </c>
      <c r="B863" s="3"/>
      <c r="C863" s="4">
        <v>35423.98055555556</v>
      </c>
      <c r="D863" s="5">
        <v>465801.0</v>
      </c>
    </row>
    <row r="864">
      <c r="A864" s="2" t="s">
        <v>8394</v>
      </c>
      <c r="B864" s="3"/>
      <c r="C864" s="4">
        <v>35423.98055555556</v>
      </c>
      <c r="D864" s="5">
        <v>424120.0</v>
      </c>
    </row>
    <row r="865">
      <c r="A865" s="2" t="s">
        <v>8395</v>
      </c>
      <c r="B865" s="3"/>
      <c r="C865" s="4">
        <v>35423.98055555556</v>
      </c>
      <c r="D865" s="5">
        <v>281884.0</v>
      </c>
    </row>
    <row r="866">
      <c r="A866" s="2" t="s">
        <v>8396</v>
      </c>
      <c r="B866" s="3"/>
      <c r="C866" s="4">
        <v>35423.98055555556</v>
      </c>
      <c r="D866" s="5">
        <v>195071.0</v>
      </c>
    </row>
    <row r="867">
      <c r="A867" s="2" t="s">
        <v>8397</v>
      </c>
      <c r="B867" s="3"/>
      <c r="C867" s="4">
        <v>35423.98055555556</v>
      </c>
      <c r="D867" s="5">
        <v>388213.0</v>
      </c>
    </row>
    <row r="868">
      <c r="A868" s="2" t="s">
        <v>8398</v>
      </c>
      <c r="B868" s="3"/>
      <c r="C868" s="4">
        <v>35423.98055555556</v>
      </c>
      <c r="D868" s="5">
        <v>2862925.0</v>
      </c>
    </row>
    <row r="869">
      <c r="A869" s="2" t="s">
        <v>8399</v>
      </c>
      <c r="B869" s="3"/>
      <c r="C869" s="4">
        <v>35423.98055555556</v>
      </c>
      <c r="D869" s="5">
        <v>2754641.0</v>
      </c>
    </row>
    <row r="870">
      <c r="A870" s="2" t="s">
        <v>8400</v>
      </c>
      <c r="B870" s="3"/>
      <c r="C870" s="4">
        <v>35423.98055555556</v>
      </c>
      <c r="D870" s="5">
        <v>1915078.0</v>
      </c>
    </row>
    <row r="871">
      <c r="A871" s="2" t="s">
        <v>8401</v>
      </c>
      <c r="B871" s="3"/>
      <c r="C871" s="4">
        <v>35423.98055555556</v>
      </c>
      <c r="D871" s="5">
        <v>451799.0</v>
      </c>
    </row>
    <row r="872">
      <c r="A872" s="2" t="s">
        <v>8402</v>
      </c>
      <c r="B872" s="3"/>
      <c r="C872" s="4">
        <v>35423.98055555556</v>
      </c>
      <c r="D872" s="5">
        <v>454073.0</v>
      </c>
    </row>
    <row r="873">
      <c r="A873" s="2" t="s">
        <v>8403</v>
      </c>
      <c r="B873" s="3"/>
      <c r="C873" s="4">
        <v>35423.98055555556</v>
      </c>
      <c r="D873" s="5">
        <v>451780.0</v>
      </c>
    </row>
    <row r="874">
      <c r="A874" s="2" t="s">
        <v>8404</v>
      </c>
      <c r="B874" s="3"/>
      <c r="C874" s="4">
        <v>35423.98055555556</v>
      </c>
      <c r="D874" s="5">
        <v>639736.0</v>
      </c>
    </row>
    <row r="875">
      <c r="A875" s="2" t="s">
        <v>8405</v>
      </c>
      <c r="B875" s="3"/>
      <c r="C875" s="4">
        <v>35423.98055555556</v>
      </c>
      <c r="D875" s="5">
        <v>542179.0</v>
      </c>
    </row>
    <row r="876">
      <c r="A876" s="2" t="s">
        <v>8406</v>
      </c>
      <c r="B876" s="3"/>
      <c r="C876" s="4">
        <v>35423.98055555556</v>
      </c>
      <c r="D876" s="5">
        <v>530897.0</v>
      </c>
    </row>
    <row r="877">
      <c r="A877" s="2" t="s">
        <v>8407</v>
      </c>
      <c r="B877" s="3"/>
      <c r="C877" s="4">
        <v>35423.98055555556</v>
      </c>
      <c r="D877" s="5">
        <v>544080.0</v>
      </c>
    </row>
    <row r="878">
      <c r="A878" s="2" t="s">
        <v>8408</v>
      </c>
      <c r="B878" s="3"/>
      <c r="C878" s="4">
        <v>35423.98055555556</v>
      </c>
      <c r="D878" s="5">
        <v>80226.0</v>
      </c>
    </row>
    <row r="879">
      <c r="A879" s="2" t="s">
        <v>8409</v>
      </c>
      <c r="B879" s="3"/>
      <c r="C879" s="4">
        <v>35423.98055555556</v>
      </c>
      <c r="D879" s="5">
        <v>41543.0</v>
      </c>
    </row>
    <row r="880">
      <c r="A880" s="2" t="s">
        <v>8410</v>
      </c>
      <c r="B880" s="3"/>
      <c r="C880" s="4">
        <v>35423.98055555556</v>
      </c>
      <c r="D880" s="5">
        <v>54035.0</v>
      </c>
    </row>
    <row r="881">
      <c r="A881" s="2" t="s">
        <v>8411</v>
      </c>
      <c r="B881" s="3"/>
      <c r="C881" s="4">
        <v>35423.98055555556</v>
      </c>
      <c r="D881" s="5">
        <v>113262.0</v>
      </c>
    </row>
    <row r="882">
      <c r="A882" s="2" t="s">
        <v>8412</v>
      </c>
      <c r="B882" s="3"/>
      <c r="C882" s="4">
        <v>35423.98055555556</v>
      </c>
      <c r="D882" s="5">
        <v>40612.0</v>
      </c>
    </row>
    <row r="883">
      <c r="A883" s="2" t="s">
        <v>8413</v>
      </c>
      <c r="B883" s="3"/>
      <c r="C883" s="4">
        <v>35423.98055555556</v>
      </c>
      <c r="D883" s="5">
        <v>447735.0</v>
      </c>
    </row>
    <row r="884">
      <c r="A884" s="2" t="s">
        <v>8414</v>
      </c>
      <c r="B884" s="3"/>
      <c r="C884" s="4">
        <v>35423.98055555556</v>
      </c>
      <c r="D884" s="5">
        <v>341220.0</v>
      </c>
    </row>
    <row r="885">
      <c r="A885" s="2" t="s">
        <v>8415</v>
      </c>
      <c r="B885" s="3"/>
      <c r="C885" s="4">
        <v>35423.98055555556</v>
      </c>
      <c r="D885" s="5">
        <v>339523.0</v>
      </c>
    </row>
    <row r="886">
      <c r="A886" s="2" t="s">
        <v>8416</v>
      </c>
      <c r="B886" s="3"/>
      <c r="C886" s="4">
        <v>35423.98055555556</v>
      </c>
      <c r="D886" s="5">
        <v>272239.0</v>
      </c>
    </row>
    <row r="887">
      <c r="A887" s="2" t="s">
        <v>8417</v>
      </c>
      <c r="B887" s="3"/>
      <c r="C887" s="4">
        <v>35423.98055555556</v>
      </c>
      <c r="D887" s="5">
        <v>462687.0</v>
      </c>
    </row>
    <row r="888">
      <c r="A888" s="2" t="s">
        <v>8418</v>
      </c>
      <c r="B888" s="3"/>
      <c r="C888" s="4">
        <v>35423.98055555556</v>
      </c>
      <c r="D888" s="5">
        <v>280154.0</v>
      </c>
    </row>
    <row r="889">
      <c r="A889" s="2" t="s">
        <v>8419</v>
      </c>
      <c r="B889" s="3"/>
      <c r="C889" s="4">
        <v>35423.98055555556</v>
      </c>
      <c r="D889" s="5">
        <v>563389.0</v>
      </c>
    </row>
    <row r="890">
      <c r="A890" s="2" t="s">
        <v>8420</v>
      </c>
      <c r="B890" s="3"/>
      <c r="C890" s="4">
        <v>35423.98055555556</v>
      </c>
      <c r="D890" s="5">
        <v>654933.0</v>
      </c>
    </row>
    <row r="891">
      <c r="A891" s="2" t="s">
        <v>8421</v>
      </c>
      <c r="B891" s="3"/>
      <c r="C891" s="4">
        <v>35423.98055555556</v>
      </c>
      <c r="D891" s="5">
        <v>499675.0</v>
      </c>
    </row>
    <row r="892">
      <c r="A892" s="2" t="s">
        <v>8422</v>
      </c>
      <c r="B892" s="3"/>
      <c r="C892" s="4">
        <v>35423.98055555556</v>
      </c>
      <c r="D892" s="5">
        <v>1170400.0</v>
      </c>
    </row>
    <row r="893">
      <c r="A893" s="2" t="s">
        <v>8423</v>
      </c>
      <c r="B893" s="3"/>
      <c r="C893" s="4">
        <v>35423.98055555556</v>
      </c>
      <c r="D893" s="5">
        <v>398951.0</v>
      </c>
    </row>
    <row r="894">
      <c r="A894" s="2" t="s">
        <v>8424</v>
      </c>
      <c r="B894" s="3"/>
      <c r="C894" s="4">
        <v>35423.98055555556</v>
      </c>
      <c r="D894" s="5">
        <v>398977.0</v>
      </c>
    </row>
    <row r="895">
      <c r="A895" s="2" t="s">
        <v>8425</v>
      </c>
      <c r="B895" s="3"/>
      <c r="C895" s="4">
        <v>35423.98055555556</v>
      </c>
      <c r="D895" s="5">
        <v>398201.0</v>
      </c>
    </row>
    <row r="896">
      <c r="A896" s="2" t="s">
        <v>8426</v>
      </c>
      <c r="B896" s="3"/>
      <c r="C896" s="4">
        <v>35423.98055555556</v>
      </c>
      <c r="D896" s="5">
        <v>500936.0</v>
      </c>
    </row>
    <row r="897">
      <c r="A897" s="2" t="s">
        <v>8427</v>
      </c>
      <c r="B897" s="3"/>
      <c r="C897" s="4">
        <v>35423.98055555556</v>
      </c>
      <c r="D897" s="5">
        <v>111085.0</v>
      </c>
    </row>
    <row r="898">
      <c r="A898" s="2" t="s">
        <v>8428</v>
      </c>
      <c r="B898" s="3"/>
      <c r="C898" s="4">
        <v>35423.98055555556</v>
      </c>
      <c r="D898" s="5">
        <v>74582.0</v>
      </c>
    </row>
    <row r="899">
      <c r="A899" s="2" t="s">
        <v>8429</v>
      </c>
      <c r="B899" s="3"/>
      <c r="C899" s="4">
        <v>35423.98055555556</v>
      </c>
      <c r="D899" s="5">
        <v>98321.0</v>
      </c>
    </row>
    <row r="900">
      <c r="A900" s="2" t="s">
        <v>8430</v>
      </c>
      <c r="B900" s="3"/>
      <c r="C900" s="4">
        <v>35423.98055555556</v>
      </c>
      <c r="D900" s="5">
        <v>77364.0</v>
      </c>
    </row>
    <row r="901">
      <c r="A901" s="2" t="s">
        <v>8431</v>
      </c>
      <c r="B901" s="3"/>
      <c r="C901" s="4">
        <v>35423.98055555556</v>
      </c>
      <c r="D901" s="5">
        <v>46580.0</v>
      </c>
    </row>
    <row r="902">
      <c r="A902" s="2" t="s">
        <v>8432</v>
      </c>
      <c r="B902" s="3"/>
      <c r="C902" s="4">
        <v>35423.98055555556</v>
      </c>
      <c r="D902" s="5">
        <v>68339.0</v>
      </c>
    </row>
    <row r="903">
      <c r="A903" s="2" t="s">
        <v>8433</v>
      </c>
      <c r="B903" s="3"/>
      <c r="C903" s="4">
        <v>35423.98055555556</v>
      </c>
      <c r="D903" s="5">
        <v>100515.0</v>
      </c>
    </row>
    <row r="904">
      <c r="A904" s="2" t="s">
        <v>8434</v>
      </c>
      <c r="B904" s="3"/>
      <c r="C904" s="4">
        <v>35423.98055555556</v>
      </c>
      <c r="D904" s="5">
        <v>408268.0</v>
      </c>
    </row>
    <row r="905">
      <c r="A905" s="2" t="s">
        <v>8435</v>
      </c>
      <c r="B905" s="3"/>
      <c r="C905" s="4">
        <v>35423.98055555556</v>
      </c>
      <c r="D905" s="5">
        <v>407550.0</v>
      </c>
    </row>
    <row r="906">
      <c r="A906" s="2" t="s">
        <v>8436</v>
      </c>
      <c r="B906" s="3"/>
      <c r="C906" s="4">
        <v>35423.98055555556</v>
      </c>
      <c r="D906" s="5">
        <v>150697.0</v>
      </c>
    </row>
    <row r="907">
      <c r="A907" s="2" t="s">
        <v>8437</v>
      </c>
      <c r="B907" s="3"/>
      <c r="C907" s="4">
        <v>35423.98055555556</v>
      </c>
      <c r="D907" s="5">
        <v>105735.0</v>
      </c>
    </row>
    <row r="908">
      <c r="A908" s="2" t="s">
        <v>8438</v>
      </c>
      <c r="B908" s="3"/>
      <c r="C908" s="4">
        <v>35423.98055555556</v>
      </c>
      <c r="D908" s="5">
        <v>102537.0</v>
      </c>
    </row>
    <row r="909">
      <c r="A909" s="2" t="s">
        <v>8439</v>
      </c>
      <c r="B909" s="3"/>
      <c r="C909" s="4">
        <v>35423.98055555556</v>
      </c>
      <c r="D909" s="5">
        <v>251393.0</v>
      </c>
    </row>
    <row r="910">
      <c r="A910" s="2" t="s">
        <v>8440</v>
      </c>
      <c r="B910" s="3"/>
      <c r="C910" s="4">
        <v>35423.98055555556</v>
      </c>
      <c r="D910" s="5">
        <v>210059.0</v>
      </c>
    </row>
    <row r="911">
      <c r="A911" s="2" t="s">
        <v>8441</v>
      </c>
      <c r="B911" s="3"/>
      <c r="C911" s="4">
        <v>35423.98055555556</v>
      </c>
      <c r="D911" s="5">
        <v>75469.0</v>
      </c>
    </row>
    <row r="912">
      <c r="A912" s="2" t="s">
        <v>8442</v>
      </c>
      <c r="B912" s="3"/>
      <c r="C912" s="4">
        <v>35423.98055555556</v>
      </c>
      <c r="D912" s="5">
        <v>104983.0</v>
      </c>
    </row>
    <row r="913">
      <c r="A913" s="2" t="s">
        <v>8443</v>
      </c>
      <c r="B913" s="3"/>
      <c r="C913" s="4">
        <v>35423.98055555556</v>
      </c>
      <c r="D913" s="5">
        <v>82538.0</v>
      </c>
    </row>
    <row r="914">
      <c r="A914" s="2" t="s">
        <v>8444</v>
      </c>
      <c r="B914" s="3"/>
      <c r="C914" s="4">
        <v>35423.98055555556</v>
      </c>
      <c r="D914" s="5">
        <v>79681.0</v>
      </c>
    </row>
    <row r="915">
      <c r="A915" s="2" t="s">
        <v>8445</v>
      </c>
      <c r="B915" s="3"/>
      <c r="C915" s="4">
        <v>35423.98055555556</v>
      </c>
      <c r="D915" s="5">
        <v>121082.0</v>
      </c>
    </row>
    <row r="916">
      <c r="A916" s="2" t="s">
        <v>8446</v>
      </c>
      <c r="B916" s="3"/>
      <c r="C916" s="4">
        <v>35423.98055555556</v>
      </c>
      <c r="D916" s="5">
        <v>40635.0</v>
      </c>
    </row>
    <row r="917">
      <c r="A917" s="2" t="s">
        <v>8447</v>
      </c>
      <c r="B917" s="3"/>
      <c r="C917" s="4">
        <v>35423.98055555556</v>
      </c>
      <c r="D917" s="5">
        <v>108835.0</v>
      </c>
    </row>
    <row r="918">
      <c r="A918" s="2" t="s">
        <v>8448</v>
      </c>
      <c r="B918" s="3"/>
      <c r="C918" s="4">
        <v>35423.98055555556</v>
      </c>
      <c r="D918" s="5">
        <v>296392.0</v>
      </c>
    </row>
    <row r="919">
      <c r="A919" s="2" t="s">
        <v>8449</v>
      </c>
      <c r="B919" s="3"/>
      <c r="C919" s="4">
        <v>35423.98055555556</v>
      </c>
      <c r="D919" s="5">
        <v>220402.0</v>
      </c>
    </row>
    <row r="920">
      <c r="A920" s="2" t="s">
        <v>8450</v>
      </c>
      <c r="B920" s="3"/>
      <c r="C920" s="4">
        <v>35423.98055555556</v>
      </c>
      <c r="D920" s="5">
        <v>492966.0</v>
      </c>
    </row>
    <row r="921">
      <c r="A921" s="2" t="s">
        <v>8451</v>
      </c>
      <c r="B921" s="3"/>
      <c r="C921" s="4">
        <v>35423.98055555556</v>
      </c>
      <c r="D921" s="5">
        <v>52949.0</v>
      </c>
    </row>
    <row r="922">
      <c r="A922" s="2" t="s">
        <v>8452</v>
      </c>
      <c r="B922" s="3"/>
      <c r="C922" s="4">
        <v>35423.98055555556</v>
      </c>
      <c r="D922" s="5">
        <v>251651.0</v>
      </c>
    </row>
    <row r="923">
      <c r="A923" s="2" t="s">
        <v>8453</v>
      </c>
      <c r="B923" s="3"/>
      <c r="C923" s="4">
        <v>35423.98055555556</v>
      </c>
      <c r="D923" s="5">
        <v>359896.0</v>
      </c>
    </row>
    <row r="924">
      <c r="A924" s="2" t="s">
        <v>8454</v>
      </c>
      <c r="B924" s="3"/>
      <c r="C924" s="4">
        <v>35423.98055555556</v>
      </c>
      <c r="D924" s="5">
        <v>144198.0</v>
      </c>
    </row>
    <row r="925">
      <c r="A925" s="2" t="s">
        <v>8455</v>
      </c>
      <c r="B925" s="3"/>
      <c r="C925" s="4">
        <v>35423.98055555556</v>
      </c>
      <c r="D925" s="5">
        <v>77152.0</v>
      </c>
    </row>
    <row r="926">
      <c r="A926" s="2" t="s">
        <v>8456</v>
      </c>
      <c r="B926" s="3"/>
      <c r="C926" s="4">
        <v>35423.98055555556</v>
      </c>
      <c r="D926" s="5">
        <v>77467.0</v>
      </c>
    </row>
    <row r="927">
      <c r="A927" s="2" t="s">
        <v>8457</v>
      </c>
      <c r="B927" s="3"/>
      <c r="C927" s="4">
        <v>35423.98055555556</v>
      </c>
      <c r="D927" s="5">
        <v>490936.0</v>
      </c>
    </row>
    <row r="928">
      <c r="A928" s="2" t="s">
        <v>8458</v>
      </c>
      <c r="B928" s="3"/>
      <c r="C928" s="4">
        <v>35423.98055555556</v>
      </c>
      <c r="D928" s="5">
        <v>451456.0</v>
      </c>
    </row>
    <row r="929">
      <c r="A929" s="2" t="s">
        <v>8459</v>
      </c>
      <c r="B929" s="3"/>
      <c r="C929" s="4">
        <v>35423.98055555556</v>
      </c>
      <c r="D929" s="5">
        <v>122111.0</v>
      </c>
    </row>
    <row r="930">
      <c r="A930" s="2" t="s">
        <v>8460</v>
      </c>
      <c r="B930" s="3"/>
      <c r="C930" s="4">
        <v>35423.98055555556</v>
      </c>
      <c r="D930" s="5">
        <v>436267.0</v>
      </c>
    </row>
    <row r="931">
      <c r="A931" s="2" t="s">
        <v>8461</v>
      </c>
      <c r="B931" s="3"/>
      <c r="C931" s="4">
        <v>35423.98055555556</v>
      </c>
      <c r="D931" s="5">
        <v>435983.0</v>
      </c>
    </row>
    <row r="932">
      <c r="A932" s="2" t="s">
        <v>8462</v>
      </c>
      <c r="B932" s="3"/>
      <c r="C932" s="4">
        <v>35423.98055555556</v>
      </c>
      <c r="D932" s="5">
        <v>320245.0</v>
      </c>
    </row>
    <row r="933">
      <c r="A933" s="2" t="s">
        <v>8463</v>
      </c>
      <c r="B933" s="3"/>
      <c r="C933" s="4">
        <v>35423.98055555556</v>
      </c>
      <c r="D933" s="5">
        <v>359992.0</v>
      </c>
    </row>
    <row r="934">
      <c r="A934" s="2" t="s">
        <v>8464</v>
      </c>
      <c r="B934" s="3"/>
      <c r="C934" s="4">
        <v>35423.98055555556</v>
      </c>
      <c r="D934" s="5">
        <v>794700.0</v>
      </c>
    </row>
    <row r="935">
      <c r="A935" s="2" t="s">
        <v>8465</v>
      </c>
      <c r="B935" s="3"/>
      <c r="C935" s="4">
        <v>35423.98055555556</v>
      </c>
      <c r="D935" s="5">
        <v>537207.0</v>
      </c>
    </row>
    <row r="936">
      <c r="A936" s="2" t="s">
        <v>8466</v>
      </c>
      <c r="B936" s="3"/>
      <c r="C936" s="4">
        <v>35423.98055555556</v>
      </c>
      <c r="D936" s="5">
        <v>573793.0</v>
      </c>
    </row>
    <row r="937">
      <c r="A937" s="2" t="s">
        <v>8467</v>
      </c>
      <c r="B937" s="3"/>
      <c r="C937" s="4">
        <v>35423.98055555556</v>
      </c>
      <c r="D937" s="5">
        <v>43930.0</v>
      </c>
    </row>
    <row r="938">
      <c r="A938" s="2" t="s">
        <v>8468</v>
      </c>
      <c r="B938" s="3"/>
      <c r="C938" s="4">
        <v>35423.98055555556</v>
      </c>
      <c r="D938" s="5">
        <v>340920.0</v>
      </c>
    </row>
    <row r="939">
      <c r="A939" s="2" t="s">
        <v>8469</v>
      </c>
      <c r="B939" s="3"/>
      <c r="C939" s="4">
        <v>35423.98055555556</v>
      </c>
      <c r="D939" s="5">
        <v>113754.0</v>
      </c>
    </row>
    <row r="940">
      <c r="A940" s="2" t="s">
        <v>8470</v>
      </c>
      <c r="B940" s="3"/>
      <c r="C940" s="4">
        <v>35423.98055555556</v>
      </c>
      <c r="D940" s="5">
        <v>603591.0</v>
      </c>
    </row>
    <row r="941">
      <c r="A941" s="2" t="s">
        <v>8471</v>
      </c>
      <c r="B941" s="3"/>
      <c r="C941" s="4">
        <v>35423.98055555556</v>
      </c>
      <c r="D941" s="5">
        <v>449702.0</v>
      </c>
    </row>
    <row r="942">
      <c r="A942" s="2" t="s">
        <v>8472</v>
      </c>
      <c r="B942" s="3"/>
      <c r="C942" s="4">
        <v>35423.98055555556</v>
      </c>
      <c r="D942" s="5">
        <v>603542.0</v>
      </c>
    </row>
    <row r="943">
      <c r="A943" s="2" t="s">
        <v>8473</v>
      </c>
      <c r="B943" s="3"/>
      <c r="C943" s="4">
        <v>35423.98055555556</v>
      </c>
      <c r="D943" s="5">
        <v>110215.0</v>
      </c>
    </row>
    <row r="944">
      <c r="A944" s="2" t="s">
        <v>8474</v>
      </c>
      <c r="B944" s="3"/>
      <c r="C944" s="4">
        <v>35423.98055555556</v>
      </c>
      <c r="D944" s="5">
        <v>201692.0</v>
      </c>
    </row>
    <row r="945">
      <c r="A945" s="2" t="s">
        <v>8475</v>
      </c>
      <c r="B945" s="3"/>
      <c r="C945" s="4">
        <v>35423.98055555556</v>
      </c>
      <c r="D945" s="5">
        <v>493723.0</v>
      </c>
    </row>
    <row r="946">
      <c r="A946" s="2" t="s">
        <v>8476</v>
      </c>
      <c r="B946" s="3"/>
      <c r="C946" s="4">
        <v>35423.98055555556</v>
      </c>
      <c r="D946" s="5">
        <v>146234.0</v>
      </c>
    </row>
    <row r="947">
      <c r="A947" s="2" t="s">
        <v>8477</v>
      </c>
      <c r="B947" s="3"/>
      <c r="C947" s="4">
        <v>35423.98055555556</v>
      </c>
      <c r="D947" s="5">
        <v>146493.0</v>
      </c>
    </row>
    <row r="948">
      <c r="A948" s="2" t="s">
        <v>8478</v>
      </c>
      <c r="B948" s="3"/>
      <c r="C948" s="4">
        <v>35423.98055555556</v>
      </c>
      <c r="D948" s="5">
        <v>406580.0</v>
      </c>
    </row>
    <row r="949">
      <c r="A949" s="2" t="s">
        <v>8479</v>
      </c>
      <c r="B949" s="3"/>
      <c r="C949" s="4">
        <v>35423.98055555556</v>
      </c>
      <c r="D949" s="5">
        <v>406594.0</v>
      </c>
    </row>
    <row r="950">
      <c r="A950" s="2" t="s">
        <v>8480</v>
      </c>
      <c r="B950" s="3"/>
      <c r="C950" s="4">
        <v>35423.98055555556</v>
      </c>
      <c r="D950" s="5">
        <v>390749.0</v>
      </c>
    </row>
    <row r="951">
      <c r="A951" s="2" t="s">
        <v>8481</v>
      </c>
      <c r="B951" s="3"/>
      <c r="C951" s="4">
        <v>35423.98055555556</v>
      </c>
      <c r="D951" s="5">
        <v>359242.0</v>
      </c>
    </row>
    <row r="952">
      <c r="A952" s="2" t="s">
        <v>8482</v>
      </c>
      <c r="B952" s="3"/>
      <c r="C952" s="4">
        <v>35423.98055555556</v>
      </c>
      <c r="D952" s="5">
        <v>400108.0</v>
      </c>
    </row>
    <row r="953">
      <c r="A953" s="2" t="s">
        <v>8483</v>
      </c>
      <c r="B953" s="3"/>
      <c r="C953" s="4">
        <v>35423.98055555556</v>
      </c>
      <c r="D953" s="5">
        <v>111420.0</v>
      </c>
    </row>
    <row r="954">
      <c r="A954" s="2" t="s">
        <v>8484</v>
      </c>
      <c r="B954" s="3"/>
      <c r="C954" s="4">
        <v>35423.98055555556</v>
      </c>
      <c r="D954" s="5">
        <v>418037.0</v>
      </c>
    </row>
    <row r="955">
      <c r="A955" s="2" t="s">
        <v>8485</v>
      </c>
      <c r="B955" s="3"/>
      <c r="C955" s="4">
        <v>35423.98055555556</v>
      </c>
      <c r="D955" s="5">
        <v>214262.0</v>
      </c>
    </row>
    <row r="956">
      <c r="A956" s="2" t="s">
        <v>8486</v>
      </c>
      <c r="B956" s="3"/>
      <c r="C956" s="4">
        <v>35423.98055555556</v>
      </c>
      <c r="D956" s="5">
        <v>203574.0</v>
      </c>
    </row>
    <row r="957">
      <c r="A957" s="2" t="s">
        <v>8487</v>
      </c>
      <c r="B957" s="3"/>
      <c r="C957" s="4">
        <v>35423.98055555556</v>
      </c>
      <c r="D957" s="5">
        <v>430096.0</v>
      </c>
    </row>
    <row r="958">
      <c r="A958" s="2" t="s">
        <v>8488</v>
      </c>
      <c r="B958" s="3"/>
      <c r="C958" s="4">
        <v>35423.98055555556</v>
      </c>
      <c r="D958" s="5">
        <v>394397.0</v>
      </c>
    </row>
    <row r="959">
      <c r="A959" s="2" t="s">
        <v>8489</v>
      </c>
      <c r="B959" s="3"/>
      <c r="C959" s="4">
        <v>35423.98055555556</v>
      </c>
      <c r="D959" s="5">
        <v>227425.0</v>
      </c>
    </row>
    <row r="960">
      <c r="A960" s="2" t="s">
        <v>8490</v>
      </c>
      <c r="B960" s="3"/>
      <c r="C960" s="4">
        <v>35423.98055555556</v>
      </c>
      <c r="D960" s="5">
        <v>212144.0</v>
      </c>
    </row>
    <row r="961">
      <c r="A961" s="2" t="s">
        <v>8491</v>
      </c>
      <c r="B961" s="3"/>
      <c r="C961" s="4">
        <v>35423.98055555556</v>
      </c>
      <c r="D961" s="5">
        <v>202420.0</v>
      </c>
    </row>
    <row r="962">
      <c r="A962" s="2" t="s">
        <v>8492</v>
      </c>
      <c r="B962" s="3"/>
      <c r="C962" s="4">
        <v>35423.98055555556</v>
      </c>
      <c r="D962" s="5">
        <v>1229621.0</v>
      </c>
    </row>
    <row r="963">
      <c r="A963" s="2" t="s">
        <v>8493</v>
      </c>
      <c r="B963" s="3"/>
      <c r="C963" s="4">
        <v>35423.98055555556</v>
      </c>
      <c r="D963" s="5">
        <v>408338.0</v>
      </c>
    </row>
    <row r="964">
      <c r="A964" s="2" t="s">
        <v>8494</v>
      </c>
      <c r="B964" s="3"/>
      <c r="C964" s="4">
        <v>35423.98055555556</v>
      </c>
      <c r="D964" s="5">
        <v>84733.0</v>
      </c>
    </row>
    <row r="965">
      <c r="A965" s="2" t="s">
        <v>8495</v>
      </c>
      <c r="B965" s="3"/>
      <c r="C965" s="4">
        <v>35423.98055555556</v>
      </c>
      <c r="D965" s="5">
        <v>166420.0</v>
      </c>
    </row>
    <row r="966">
      <c r="A966" s="2" t="s">
        <v>8496</v>
      </c>
      <c r="B966" s="3"/>
      <c r="C966" s="4">
        <v>35423.98055555556</v>
      </c>
      <c r="D966" s="5">
        <v>96163.0</v>
      </c>
    </row>
    <row r="967">
      <c r="A967" s="2" t="s">
        <v>8497</v>
      </c>
      <c r="B967" s="3"/>
      <c r="C967" s="4">
        <v>35423.98055555556</v>
      </c>
      <c r="D967" s="5">
        <v>233917.0</v>
      </c>
    </row>
    <row r="968">
      <c r="A968" s="2" t="s">
        <v>8498</v>
      </c>
      <c r="B968" s="3"/>
      <c r="C968" s="4">
        <v>35423.98055555556</v>
      </c>
      <c r="D968" s="5">
        <v>233875.0</v>
      </c>
    </row>
    <row r="969">
      <c r="A969" s="2" t="s">
        <v>8499</v>
      </c>
      <c r="B969" s="3"/>
      <c r="C969" s="4">
        <v>35423.98055555556</v>
      </c>
      <c r="D969" s="5">
        <v>42289.0</v>
      </c>
    </row>
    <row r="970">
      <c r="A970" s="2" t="s">
        <v>8500</v>
      </c>
      <c r="B970" s="3"/>
      <c r="C970" s="4">
        <v>35423.98055555556</v>
      </c>
      <c r="D970" s="5">
        <v>62762.0</v>
      </c>
    </row>
    <row r="971">
      <c r="A971" s="2" t="s">
        <v>8501</v>
      </c>
      <c r="B971" s="3"/>
      <c r="C971" s="4">
        <v>35423.98055555556</v>
      </c>
      <c r="D971" s="5">
        <v>446656.0</v>
      </c>
    </row>
    <row r="972">
      <c r="A972" s="2" t="s">
        <v>8502</v>
      </c>
      <c r="B972" s="3"/>
      <c r="C972" s="4">
        <v>35423.98055555556</v>
      </c>
      <c r="D972" s="5">
        <v>450236.0</v>
      </c>
    </row>
    <row r="973">
      <c r="A973" s="2" t="s">
        <v>8503</v>
      </c>
      <c r="B973" s="3"/>
      <c r="C973" s="4">
        <v>35423.98055555556</v>
      </c>
      <c r="D973" s="5">
        <v>485459.0</v>
      </c>
    </row>
    <row r="974">
      <c r="A974" s="2" t="s">
        <v>8504</v>
      </c>
      <c r="B974" s="3"/>
      <c r="C974" s="4">
        <v>35423.98055555556</v>
      </c>
      <c r="D974" s="5">
        <v>232626.0</v>
      </c>
    </row>
    <row r="975">
      <c r="A975" s="2" t="s">
        <v>8505</v>
      </c>
      <c r="B975" s="3"/>
      <c r="C975" s="4">
        <v>35423.98055555556</v>
      </c>
      <c r="D975" s="5">
        <v>232619.0</v>
      </c>
    </row>
    <row r="976">
      <c r="A976" s="2" t="s">
        <v>8506</v>
      </c>
      <c r="B976" s="3"/>
      <c r="C976" s="4">
        <v>35423.98055555556</v>
      </c>
      <c r="D976" s="5">
        <v>1533539.0</v>
      </c>
    </row>
    <row r="977">
      <c r="A977" s="2" t="s">
        <v>8507</v>
      </c>
      <c r="B977" s="3"/>
      <c r="C977" s="4">
        <v>35423.98055555556</v>
      </c>
      <c r="D977" s="5">
        <v>1057066.0</v>
      </c>
    </row>
    <row r="978">
      <c r="A978" s="2" t="s">
        <v>8508</v>
      </c>
      <c r="B978" s="3"/>
      <c r="C978" s="4">
        <v>35423.98055555556</v>
      </c>
      <c r="D978" s="5">
        <v>1017339.0</v>
      </c>
    </row>
    <row r="979">
      <c r="A979" s="2" t="s">
        <v>8509</v>
      </c>
      <c r="B979" s="3"/>
      <c r="C979" s="4">
        <v>35423.98055555556</v>
      </c>
      <c r="D979" s="5">
        <v>148592.0</v>
      </c>
    </row>
    <row r="980">
      <c r="A980" s="2" t="s">
        <v>8510</v>
      </c>
      <c r="B980" s="3"/>
      <c r="C980" s="4">
        <v>35423.98055555556</v>
      </c>
      <c r="D980" s="5">
        <v>148771.0</v>
      </c>
    </row>
    <row r="981">
      <c r="A981" s="2" t="s">
        <v>8511</v>
      </c>
      <c r="B981" s="3"/>
      <c r="C981" s="4">
        <v>35423.98055555556</v>
      </c>
      <c r="D981" s="5">
        <v>985245.0</v>
      </c>
    </row>
    <row r="982">
      <c r="A982" s="2" t="s">
        <v>8512</v>
      </c>
      <c r="B982" s="3"/>
      <c r="C982" s="4">
        <v>35423.98055555556</v>
      </c>
      <c r="D982" s="5">
        <v>378664.0</v>
      </c>
    </row>
    <row r="983">
      <c r="A983" s="2" t="s">
        <v>8513</v>
      </c>
      <c r="B983" s="3"/>
      <c r="C983" s="4">
        <v>35423.98055555556</v>
      </c>
      <c r="D983" s="5">
        <v>1451743.0</v>
      </c>
    </row>
    <row r="984">
      <c r="A984" s="2" t="s">
        <v>8514</v>
      </c>
      <c r="B984" s="3"/>
      <c r="C984" s="4">
        <v>35423.98055555556</v>
      </c>
      <c r="D984" s="5">
        <v>39351.0</v>
      </c>
    </row>
    <row r="985">
      <c r="A985" s="2" t="s">
        <v>8515</v>
      </c>
      <c r="B985" s="3"/>
      <c r="C985" s="4">
        <v>35423.98055555556</v>
      </c>
      <c r="D985" s="5">
        <v>39378.0</v>
      </c>
    </row>
    <row r="986">
      <c r="A986" s="2" t="s">
        <v>8516</v>
      </c>
      <c r="B986" s="3"/>
      <c r="C986" s="4">
        <v>35423.98055555556</v>
      </c>
      <c r="D986" s="5">
        <v>480602.0</v>
      </c>
    </row>
    <row r="987">
      <c r="A987" s="2" t="s">
        <v>8517</v>
      </c>
      <c r="B987" s="3"/>
      <c r="C987" s="4">
        <v>35423.98055555556</v>
      </c>
      <c r="D987" s="5">
        <v>482568.0</v>
      </c>
    </row>
    <row r="988">
      <c r="A988" s="2" t="s">
        <v>8518</v>
      </c>
      <c r="B988" s="3"/>
      <c r="C988" s="4">
        <v>35423.98055555556</v>
      </c>
      <c r="D988" s="5">
        <v>184824.0</v>
      </c>
    </row>
    <row r="989">
      <c r="A989" s="2" t="s">
        <v>8519</v>
      </c>
      <c r="B989" s="3"/>
      <c r="C989" s="4">
        <v>35423.98055555556</v>
      </c>
      <c r="D989" s="5">
        <v>109345.0</v>
      </c>
    </row>
    <row r="990">
      <c r="A990" s="2" t="s">
        <v>8520</v>
      </c>
      <c r="B990" s="3"/>
      <c r="C990" s="4">
        <v>35423.98055555556</v>
      </c>
      <c r="D990" s="5">
        <v>119547.0</v>
      </c>
    </row>
    <row r="991">
      <c r="A991" s="2" t="s">
        <v>8521</v>
      </c>
      <c r="B991" s="3"/>
      <c r="C991" s="4">
        <v>35423.98055555556</v>
      </c>
      <c r="D991" s="5">
        <v>532944.0</v>
      </c>
    </row>
    <row r="992">
      <c r="A992" s="2" t="s">
        <v>8522</v>
      </c>
      <c r="B992" s="3"/>
      <c r="C992" s="4">
        <v>35423.98055555556</v>
      </c>
      <c r="D992" s="5">
        <v>259972.0</v>
      </c>
    </row>
    <row r="993">
      <c r="A993" s="2" t="s">
        <v>8523</v>
      </c>
      <c r="B993" s="3"/>
      <c r="C993" s="4">
        <v>35423.98055555556</v>
      </c>
      <c r="D993" s="5">
        <v>1388186.0</v>
      </c>
    </row>
    <row r="994">
      <c r="A994" s="2" t="s">
        <v>8524</v>
      </c>
      <c r="B994" s="3"/>
      <c r="C994" s="4">
        <v>35423.98055555556</v>
      </c>
      <c r="D994" s="5">
        <v>1388174.0</v>
      </c>
    </row>
    <row r="995">
      <c r="A995" s="2" t="s">
        <v>8525</v>
      </c>
      <c r="B995" s="3"/>
      <c r="C995" s="4">
        <v>35423.98055555556</v>
      </c>
      <c r="D995" s="5">
        <v>39026.0</v>
      </c>
    </row>
    <row r="996">
      <c r="A996" s="2" t="s">
        <v>8526</v>
      </c>
      <c r="B996" s="3"/>
      <c r="C996" s="4">
        <v>35423.98055555556</v>
      </c>
      <c r="D996" s="5">
        <v>120197.0</v>
      </c>
    </row>
    <row r="997">
      <c r="A997" s="2" t="s">
        <v>8527</v>
      </c>
      <c r="B997" s="3"/>
      <c r="C997" s="4">
        <v>35423.98055555556</v>
      </c>
      <c r="D997" s="5">
        <v>208755.0</v>
      </c>
    </row>
    <row r="998">
      <c r="A998" s="2" t="s">
        <v>8528</v>
      </c>
      <c r="B998" s="3"/>
      <c r="C998" s="4">
        <v>35423.98055555556</v>
      </c>
      <c r="D998" s="5">
        <v>1273774.0</v>
      </c>
    </row>
    <row r="999">
      <c r="A999" s="2" t="s">
        <v>8529</v>
      </c>
      <c r="B999" s="3"/>
      <c r="C999" s="4">
        <v>35423.98055555556</v>
      </c>
      <c r="D999" s="5">
        <v>194013.0</v>
      </c>
    </row>
    <row r="1000">
      <c r="A1000" s="2" t="s">
        <v>8530</v>
      </c>
      <c r="B1000" s="3"/>
      <c r="C1000" s="4">
        <v>35423.98055555556</v>
      </c>
      <c r="D1000" s="5">
        <v>139025.0</v>
      </c>
    </row>
    <row r="1001">
      <c r="A1001" s="2" t="s">
        <v>8531</v>
      </c>
      <c r="B1001" s="3"/>
      <c r="C1001" s="4">
        <v>35423.98055555556</v>
      </c>
      <c r="D1001" s="5">
        <v>150986.0</v>
      </c>
    </row>
    <row r="1002">
      <c r="A1002" s="2" t="s">
        <v>8532</v>
      </c>
      <c r="B1002" s="3"/>
      <c r="C1002" s="4">
        <v>35423.98055555556</v>
      </c>
      <c r="D1002" s="5">
        <v>648651.0</v>
      </c>
    </row>
    <row r="1003">
      <c r="A1003" s="2" t="s">
        <v>8533</v>
      </c>
      <c r="B1003" s="3"/>
      <c r="C1003" s="4">
        <v>35423.98055555556</v>
      </c>
      <c r="D1003" s="5">
        <v>310008.0</v>
      </c>
    </row>
    <row r="1004">
      <c r="A1004" s="2" t="s">
        <v>8534</v>
      </c>
      <c r="B1004" s="3"/>
      <c r="C1004" s="4">
        <v>35423.98055555556</v>
      </c>
      <c r="D1004" s="5">
        <v>400395.0</v>
      </c>
    </row>
    <row r="1005">
      <c r="A1005" s="2" t="s">
        <v>8535</v>
      </c>
      <c r="B1005" s="3"/>
      <c r="C1005" s="4">
        <v>35423.98055555556</v>
      </c>
      <c r="D1005" s="5">
        <v>411499.0</v>
      </c>
    </row>
    <row r="1006">
      <c r="A1006" s="2" t="s">
        <v>8536</v>
      </c>
      <c r="B1006" s="3"/>
      <c r="C1006" s="4">
        <v>35423.98055555556</v>
      </c>
      <c r="D1006" s="5">
        <v>636275.0</v>
      </c>
    </row>
    <row r="1007">
      <c r="A1007" s="2" t="s">
        <v>8537</v>
      </c>
      <c r="B1007" s="3"/>
      <c r="C1007" s="4">
        <v>35423.98055555556</v>
      </c>
      <c r="D1007" s="5">
        <v>457205.0</v>
      </c>
    </row>
    <row r="1008">
      <c r="A1008" s="2" t="s">
        <v>8538</v>
      </c>
      <c r="B1008" s="3"/>
      <c r="C1008" s="4">
        <v>35423.98055555556</v>
      </c>
      <c r="D1008" s="5">
        <v>1278483.0</v>
      </c>
    </row>
    <row r="1009">
      <c r="A1009" s="2" t="s">
        <v>8539</v>
      </c>
      <c r="B1009" s="3"/>
      <c r="C1009" s="4">
        <v>35423.98055555556</v>
      </c>
      <c r="D1009" s="5">
        <v>4290000.0</v>
      </c>
    </row>
    <row r="1010">
      <c r="A1010" s="2" t="s">
        <v>8540</v>
      </c>
      <c r="B1010" s="3"/>
      <c r="C1010" s="4">
        <v>35423.98055555556</v>
      </c>
      <c r="D1010" s="5">
        <v>262836.0</v>
      </c>
    </row>
    <row r="1011">
      <c r="A1011" s="2" t="s">
        <v>8541</v>
      </c>
      <c r="B1011" s="3"/>
      <c r="C1011" s="4">
        <v>35423.98055555556</v>
      </c>
      <c r="D1011" s="5">
        <v>253105.0</v>
      </c>
    </row>
    <row r="1012">
      <c r="A1012" s="2" t="s">
        <v>8542</v>
      </c>
      <c r="B1012" s="3"/>
      <c r="C1012" s="4">
        <v>35423.98055555556</v>
      </c>
      <c r="D1012" s="5">
        <v>277351.0</v>
      </c>
    </row>
    <row r="1013">
      <c r="A1013" s="2" t="s">
        <v>8543</v>
      </c>
      <c r="B1013" s="3"/>
      <c r="C1013" s="4">
        <v>35423.98055555556</v>
      </c>
      <c r="D1013" s="5">
        <v>269129.0</v>
      </c>
    </row>
    <row r="1014">
      <c r="A1014" s="2" t="s">
        <v>8544</v>
      </c>
      <c r="B1014" s="3"/>
      <c r="C1014" s="4">
        <v>35423.98055555556</v>
      </c>
      <c r="D1014" s="5">
        <v>47967.0</v>
      </c>
    </row>
    <row r="1015">
      <c r="A1015" s="2" t="s">
        <v>8545</v>
      </c>
      <c r="B1015" s="3"/>
      <c r="C1015" s="4">
        <v>35423.98055555556</v>
      </c>
      <c r="D1015" s="5">
        <v>278609.0</v>
      </c>
    </row>
    <row r="1016">
      <c r="A1016" s="2" t="s">
        <v>8546</v>
      </c>
      <c r="B1016" s="3"/>
      <c r="C1016" s="4">
        <v>35423.98055555556</v>
      </c>
      <c r="D1016" s="5">
        <v>813882.0</v>
      </c>
    </row>
    <row r="1017">
      <c r="A1017" s="2" t="s">
        <v>8547</v>
      </c>
      <c r="B1017" s="3"/>
      <c r="C1017" s="4">
        <v>35423.98055555556</v>
      </c>
      <c r="D1017" s="5">
        <v>60371.0</v>
      </c>
    </row>
    <row r="1018">
      <c r="A1018" s="2" t="s">
        <v>8548</v>
      </c>
      <c r="B1018" s="3"/>
      <c r="C1018" s="4">
        <v>35423.98055555556</v>
      </c>
      <c r="D1018" s="5">
        <v>362467.0</v>
      </c>
    </row>
    <row r="1019">
      <c r="A1019" s="2" t="s">
        <v>8549</v>
      </c>
      <c r="B1019" s="3"/>
      <c r="C1019" s="4">
        <v>35423.98055555556</v>
      </c>
      <c r="D1019" s="5">
        <v>441499.0</v>
      </c>
    </row>
    <row r="1020">
      <c r="A1020" s="2" t="s">
        <v>8550</v>
      </c>
      <c r="B1020" s="3"/>
      <c r="C1020" s="4">
        <v>35423.98055555556</v>
      </c>
      <c r="D1020" s="5">
        <v>441535.0</v>
      </c>
    </row>
    <row r="1021">
      <c r="A1021" s="2" t="s">
        <v>8551</v>
      </c>
      <c r="B1021" s="3"/>
      <c r="C1021" s="4">
        <v>35423.98055555556</v>
      </c>
      <c r="D1021" s="5">
        <v>438856.0</v>
      </c>
    </row>
    <row r="1022">
      <c r="A1022" s="2" t="s">
        <v>8552</v>
      </c>
      <c r="B1022" s="3"/>
      <c r="C1022" s="4">
        <v>35423.98055555556</v>
      </c>
      <c r="D1022" s="5">
        <v>438787.0</v>
      </c>
    </row>
    <row r="1023">
      <c r="A1023" s="2" t="s">
        <v>8553</v>
      </c>
      <c r="B1023" s="3"/>
      <c r="C1023" s="4">
        <v>35423.98055555556</v>
      </c>
      <c r="D1023" s="5">
        <v>116844.0</v>
      </c>
    </row>
    <row r="1024">
      <c r="A1024" s="2" t="s">
        <v>8554</v>
      </c>
      <c r="B1024" s="3"/>
      <c r="C1024" s="4">
        <v>35423.98055555556</v>
      </c>
      <c r="D1024" s="5">
        <v>216028.0</v>
      </c>
    </row>
    <row r="1025">
      <c r="A1025" s="2" t="s">
        <v>8555</v>
      </c>
      <c r="B1025" s="3"/>
      <c r="C1025" s="4">
        <v>35423.98055555556</v>
      </c>
      <c r="D1025" s="5">
        <v>600794.0</v>
      </c>
    </row>
    <row r="1026">
      <c r="A1026" s="2" t="s">
        <v>8556</v>
      </c>
      <c r="B1026" s="3"/>
      <c r="C1026" s="4">
        <v>35423.98055555556</v>
      </c>
      <c r="D1026" s="5">
        <v>600958.0</v>
      </c>
    </row>
    <row r="1027">
      <c r="A1027" s="2" t="s">
        <v>8557</v>
      </c>
      <c r="B1027" s="3"/>
      <c r="C1027" s="4">
        <v>35423.98055555556</v>
      </c>
      <c r="D1027" s="5">
        <v>299308.0</v>
      </c>
    </row>
    <row r="1028">
      <c r="A1028" s="2" t="s">
        <v>8558</v>
      </c>
      <c r="B1028" s="3"/>
      <c r="C1028" s="4">
        <v>35423.98055555556</v>
      </c>
      <c r="D1028" s="5">
        <v>531526.0</v>
      </c>
    </row>
    <row r="1029">
      <c r="A1029" s="2" t="s">
        <v>8559</v>
      </c>
      <c r="B1029" s="3"/>
      <c r="C1029" s="4">
        <v>35423.98055555556</v>
      </c>
      <c r="D1029" s="5">
        <v>113859.0</v>
      </c>
    </row>
    <row r="1030">
      <c r="A1030" s="2" t="s">
        <v>8560</v>
      </c>
      <c r="B1030" s="3"/>
      <c r="C1030" s="4">
        <v>35423.98055555556</v>
      </c>
      <c r="D1030" s="5">
        <v>453645.0</v>
      </c>
    </row>
    <row r="1031">
      <c r="A1031" s="2" t="s">
        <v>8561</v>
      </c>
      <c r="B1031" s="3"/>
      <c r="C1031" s="4">
        <v>35423.98055555556</v>
      </c>
      <c r="D1031" s="5">
        <v>692782.0</v>
      </c>
    </row>
    <row r="1032">
      <c r="A1032" s="2" t="s">
        <v>8562</v>
      </c>
      <c r="B1032" s="3"/>
      <c r="C1032" s="4">
        <v>35423.98055555556</v>
      </c>
      <c r="D1032" s="5">
        <v>142159.0</v>
      </c>
    </row>
    <row r="1033">
      <c r="A1033" s="2" t="s">
        <v>8563</v>
      </c>
      <c r="B1033" s="3"/>
      <c r="C1033" s="4">
        <v>35423.98055555556</v>
      </c>
      <c r="D1033" s="5">
        <v>42219.0</v>
      </c>
    </row>
    <row r="1034">
      <c r="A1034" s="2" t="s">
        <v>8564</v>
      </c>
      <c r="B1034" s="3"/>
      <c r="C1034" s="4">
        <v>35423.98055555556</v>
      </c>
      <c r="D1034" s="5">
        <v>749152.0</v>
      </c>
    </row>
    <row r="1035">
      <c r="A1035" s="2" t="s">
        <v>8565</v>
      </c>
      <c r="B1035" s="3"/>
      <c r="C1035" s="4">
        <v>35423.98055555556</v>
      </c>
      <c r="D1035" s="5">
        <v>418445.0</v>
      </c>
    </row>
    <row r="1036">
      <c r="A1036" s="2" t="s">
        <v>8566</v>
      </c>
      <c r="B1036" s="3"/>
      <c r="C1036" s="4">
        <v>35423.98055555556</v>
      </c>
      <c r="D1036" s="5">
        <v>366181.0</v>
      </c>
    </row>
    <row r="1037">
      <c r="A1037" s="2" t="s">
        <v>8567</v>
      </c>
      <c r="B1037" s="3"/>
      <c r="C1037" s="4">
        <v>35423.98055555556</v>
      </c>
      <c r="D1037" s="5">
        <v>555073.0</v>
      </c>
    </row>
    <row r="1038">
      <c r="A1038" s="2" t="s">
        <v>8568</v>
      </c>
      <c r="B1038" s="3"/>
      <c r="C1038" s="4">
        <v>35423.98055555556</v>
      </c>
      <c r="D1038" s="5">
        <v>726276.0</v>
      </c>
    </row>
    <row r="1039">
      <c r="A1039" s="2" t="s">
        <v>8569</v>
      </c>
      <c r="B1039" s="3"/>
      <c r="C1039" s="4">
        <v>35423.98055555556</v>
      </c>
      <c r="D1039" s="5">
        <v>395807.0</v>
      </c>
    </row>
    <row r="1040">
      <c r="A1040" s="2" t="s">
        <v>8570</v>
      </c>
      <c r="B1040" s="3"/>
      <c r="C1040" s="4">
        <v>35423.98055555556</v>
      </c>
      <c r="D1040" s="5">
        <v>370540.0</v>
      </c>
    </row>
    <row r="1041">
      <c r="A1041" s="2" t="s">
        <v>8571</v>
      </c>
      <c r="B1041" s="3"/>
      <c r="C1041" s="4">
        <v>35423.98055555556</v>
      </c>
      <c r="D1041" s="5">
        <v>568236.0</v>
      </c>
    </row>
    <row r="1042">
      <c r="A1042" s="2" t="s">
        <v>8572</v>
      </c>
      <c r="B1042" s="3"/>
      <c r="C1042" s="4">
        <v>35423.98055555556</v>
      </c>
      <c r="D1042" s="5">
        <v>568205.0</v>
      </c>
    </row>
    <row r="1043">
      <c r="A1043" s="2" t="s">
        <v>8573</v>
      </c>
      <c r="B1043" s="3"/>
      <c r="C1043" s="4">
        <v>35423.98055555556</v>
      </c>
      <c r="D1043" s="5">
        <v>860974.0</v>
      </c>
    </row>
    <row r="1044">
      <c r="A1044" s="2" t="s">
        <v>8574</v>
      </c>
      <c r="B1044" s="3"/>
      <c r="C1044" s="4">
        <v>35423.98055555556</v>
      </c>
      <c r="D1044" s="5">
        <v>225819.0</v>
      </c>
    </row>
    <row r="1045">
      <c r="A1045" s="2" t="s">
        <v>8575</v>
      </c>
      <c r="B1045" s="3"/>
      <c r="C1045" s="4">
        <v>35423.98055555556</v>
      </c>
      <c r="D1045" s="5">
        <v>23021.0</v>
      </c>
    </row>
    <row r="1046">
      <c r="A1046" s="2" t="s">
        <v>8576</v>
      </c>
      <c r="B1046" s="3"/>
      <c r="C1046" s="4">
        <v>35423.98055555556</v>
      </c>
      <c r="D1046" s="5">
        <v>72625.0</v>
      </c>
    </row>
    <row r="1047">
      <c r="A1047" s="2" t="s">
        <v>8577</v>
      </c>
      <c r="B1047" s="3"/>
      <c r="C1047" s="4">
        <v>35423.98055555556</v>
      </c>
      <c r="D1047" s="5">
        <v>22855.0</v>
      </c>
    </row>
    <row r="1048">
      <c r="A1048" s="2" t="s">
        <v>8578</v>
      </c>
      <c r="B1048" s="3"/>
      <c r="C1048" s="4">
        <v>35423.98055555556</v>
      </c>
      <c r="D1048" s="5">
        <v>29311.0</v>
      </c>
    </row>
    <row r="1049">
      <c r="A1049" s="2" t="s">
        <v>8579</v>
      </c>
      <c r="B1049" s="3"/>
      <c r="C1049" s="4">
        <v>35423.98055555556</v>
      </c>
      <c r="D1049" s="5">
        <v>72592.0</v>
      </c>
    </row>
    <row r="1050">
      <c r="A1050" s="2" t="s">
        <v>8580</v>
      </c>
      <c r="B1050" s="3"/>
      <c r="C1050" s="4">
        <v>35423.98055555556</v>
      </c>
      <c r="D1050" s="5">
        <v>61293.0</v>
      </c>
    </row>
    <row r="1051">
      <c r="A1051" s="2" t="s">
        <v>8581</v>
      </c>
      <c r="B1051" s="3"/>
      <c r="C1051" s="4">
        <v>35423.98055555556</v>
      </c>
      <c r="D1051" s="5">
        <v>48934.0</v>
      </c>
    </row>
    <row r="1052">
      <c r="A1052" s="2" t="s">
        <v>8582</v>
      </c>
      <c r="B1052" s="3"/>
      <c r="C1052" s="4">
        <v>35423.98055555556</v>
      </c>
      <c r="D1052" s="5">
        <v>465327.0</v>
      </c>
    </row>
    <row r="1053">
      <c r="A1053" s="2" t="s">
        <v>8583</v>
      </c>
      <c r="B1053" s="3"/>
      <c r="C1053" s="4">
        <v>35423.98055555556</v>
      </c>
      <c r="D1053" s="5">
        <v>634355.0</v>
      </c>
    </row>
    <row r="1054">
      <c r="A1054" s="2" t="s">
        <v>8584</v>
      </c>
      <c r="B1054" s="3"/>
      <c r="C1054" s="4">
        <v>35423.98055555556</v>
      </c>
      <c r="D1054" s="5">
        <v>424400.0</v>
      </c>
    </row>
    <row r="1055">
      <c r="A1055" s="2" t="s">
        <v>8585</v>
      </c>
      <c r="B1055" s="3"/>
      <c r="C1055" s="4">
        <v>35423.98055555556</v>
      </c>
      <c r="D1055" s="5">
        <v>352013.0</v>
      </c>
    </row>
    <row r="1056">
      <c r="A1056" s="2" t="s">
        <v>8586</v>
      </c>
      <c r="B1056" s="3"/>
      <c r="C1056" s="4">
        <v>35423.98055555556</v>
      </c>
      <c r="D1056" s="5">
        <v>343704.0</v>
      </c>
    </row>
    <row r="1057">
      <c r="A1057" s="2" t="s">
        <v>8587</v>
      </c>
      <c r="B1057" s="3"/>
      <c r="C1057" s="4">
        <v>35423.98055555556</v>
      </c>
      <c r="D1057" s="5">
        <v>424454.0</v>
      </c>
    </row>
    <row r="1058">
      <c r="A1058" s="2" t="s">
        <v>8588</v>
      </c>
      <c r="B1058" s="3"/>
      <c r="C1058" s="4">
        <v>35423.98055555556</v>
      </c>
      <c r="D1058" s="5">
        <v>578708.0</v>
      </c>
    </row>
    <row r="1059">
      <c r="A1059" s="2" t="s">
        <v>8589</v>
      </c>
      <c r="B1059" s="3"/>
      <c r="C1059" s="4">
        <v>35423.98055555556</v>
      </c>
      <c r="D1059" s="5">
        <v>322284.0</v>
      </c>
    </row>
    <row r="1060">
      <c r="A1060" s="2" t="s">
        <v>8590</v>
      </c>
      <c r="B1060" s="3"/>
      <c r="C1060" s="4">
        <v>35423.98055555556</v>
      </c>
      <c r="D1060" s="5">
        <v>866648.0</v>
      </c>
    </row>
    <row r="1061">
      <c r="A1061" s="2" t="s">
        <v>8591</v>
      </c>
      <c r="B1061" s="3"/>
      <c r="C1061" s="4">
        <v>35423.98055555556</v>
      </c>
      <c r="D1061" s="5">
        <v>388929.0</v>
      </c>
    </row>
    <row r="1062">
      <c r="A1062" s="2" t="s">
        <v>8592</v>
      </c>
      <c r="B1062" s="3"/>
      <c r="C1062" s="4">
        <v>35423.98055555556</v>
      </c>
      <c r="D1062" s="5">
        <v>388841.0</v>
      </c>
    </row>
    <row r="1063">
      <c r="A1063" s="2" t="s">
        <v>8593</v>
      </c>
      <c r="B1063" s="3"/>
      <c r="C1063" s="4">
        <v>35423.98055555556</v>
      </c>
      <c r="D1063" s="5">
        <v>658809.0</v>
      </c>
    </row>
    <row r="1064">
      <c r="A1064" s="2" t="s">
        <v>8594</v>
      </c>
      <c r="B1064" s="3"/>
      <c r="C1064" s="4">
        <v>35423.98055555556</v>
      </c>
      <c r="D1064" s="5">
        <v>395213.0</v>
      </c>
    </row>
    <row r="1065">
      <c r="A1065" s="2" t="s">
        <v>8595</v>
      </c>
      <c r="B1065" s="3"/>
      <c r="C1065" s="4">
        <v>35423.98055555556</v>
      </c>
      <c r="D1065" s="5">
        <v>1144650.0</v>
      </c>
    </row>
    <row r="1066">
      <c r="A1066" s="2" t="s">
        <v>8596</v>
      </c>
      <c r="B1066" s="3"/>
      <c r="C1066" s="4">
        <v>35423.98055555556</v>
      </c>
      <c r="D1066" s="5">
        <v>644312.0</v>
      </c>
    </row>
    <row r="1067">
      <c r="A1067" s="2" t="s">
        <v>8597</v>
      </c>
      <c r="B1067" s="3"/>
      <c r="C1067" s="4">
        <v>35423.98055555556</v>
      </c>
      <c r="D1067" s="5">
        <v>555389.0</v>
      </c>
    </row>
    <row r="1068">
      <c r="A1068" s="2" t="s">
        <v>8598</v>
      </c>
      <c r="B1068" s="3"/>
      <c r="C1068" s="4">
        <v>35423.98055555556</v>
      </c>
      <c r="D1068" s="5">
        <v>554713.0</v>
      </c>
    </row>
    <row r="1069">
      <c r="A1069" s="2" t="s">
        <v>8599</v>
      </c>
      <c r="B1069" s="3"/>
      <c r="C1069" s="4">
        <v>35423.98055555556</v>
      </c>
      <c r="D1069" s="5">
        <v>667920.0</v>
      </c>
    </row>
    <row r="1070">
      <c r="A1070" s="2" t="s">
        <v>8600</v>
      </c>
      <c r="B1070" s="3"/>
      <c r="C1070" s="4">
        <v>35423.98055555556</v>
      </c>
      <c r="D1070" s="5">
        <v>796917.0</v>
      </c>
    </row>
    <row r="1071">
      <c r="A1071" s="2" t="s">
        <v>8601</v>
      </c>
      <c r="B1071" s="3"/>
      <c r="C1071" s="4">
        <v>35423.98055555556</v>
      </c>
      <c r="D1071" s="5">
        <v>543318.0</v>
      </c>
    </row>
    <row r="1072">
      <c r="A1072" s="2" t="s">
        <v>8602</v>
      </c>
      <c r="B1072" s="3"/>
      <c r="C1072" s="4">
        <v>35423.98055555556</v>
      </c>
      <c r="D1072" s="5">
        <v>621097.0</v>
      </c>
    </row>
    <row r="1073">
      <c r="A1073" s="2" t="s">
        <v>8603</v>
      </c>
      <c r="B1073" s="3"/>
      <c r="C1073" s="4">
        <v>35423.98055555556</v>
      </c>
      <c r="D1073" s="5">
        <v>285203.0</v>
      </c>
    </row>
    <row r="1074">
      <c r="A1074" s="2" t="s">
        <v>8604</v>
      </c>
      <c r="B1074" s="3"/>
      <c r="C1074" s="4">
        <v>35423.98055555556</v>
      </c>
      <c r="D1074" s="5">
        <v>131897.0</v>
      </c>
    </row>
    <row r="1075">
      <c r="A1075" s="2" t="s">
        <v>8605</v>
      </c>
      <c r="B1075" s="3"/>
      <c r="C1075" s="4">
        <v>35423.98055555556</v>
      </c>
      <c r="D1075" s="5">
        <v>131792.0</v>
      </c>
    </row>
    <row r="1076">
      <c r="A1076" s="2" t="s">
        <v>8606</v>
      </c>
      <c r="B1076" s="3"/>
      <c r="C1076" s="4">
        <v>35423.98055555556</v>
      </c>
      <c r="D1076" s="5">
        <v>501420.0</v>
      </c>
    </row>
    <row r="1077">
      <c r="A1077" s="2" t="s">
        <v>8607</v>
      </c>
      <c r="B1077" s="3"/>
      <c r="C1077" s="4">
        <v>35423.98055555556</v>
      </c>
      <c r="D1077" s="5">
        <v>501363.0</v>
      </c>
    </row>
    <row r="1078">
      <c r="A1078" s="2" t="s">
        <v>8608</v>
      </c>
      <c r="B1078" s="3"/>
      <c r="C1078" s="4">
        <v>35423.98055555556</v>
      </c>
      <c r="D1078" s="5">
        <v>288383.0</v>
      </c>
    </row>
    <row r="1079">
      <c r="A1079" s="2" t="s">
        <v>8609</v>
      </c>
      <c r="B1079" s="3"/>
      <c r="C1079" s="4">
        <v>35423.98055555556</v>
      </c>
      <c r="D1079" s="5">
        <v>280344.0</v>
      </c>
    </row>
    <row r="1080">
      <c r="A1080" s="2" t="s">
        <v>8610</v>
      </c>
      <c r="B1080" s="3"/>
      <c r="C1080" s="4">
        <v>35423.98055555556</v>
      </c>
      <c r="D1080" s="5">
        <v>340238.0</v>
      </c>
    </row>
    <row r="1081">
      <c r="A1081" s="2" t="s">
        <v>8611</v>
      </c>
      <c r="B1081" s="3"/>
      <c r="C1081" s="4">
        <v>35423.98055555556</v>
      </c>
      <c r="D1081" s="5">
        <v>340297.0</v>
      </c>
    </row>
    <row r="1082">
      <c r="A1082" s="2" t="s">
        <v>8612</v>
      </c>
      <c r="B1082" s="3"/>
      <c r="C1082" s="4">
        <v>35423.98055555556</v>
      </c>
      <c r="D1082" s="5">
        <v>117071.0</v>
      </c>
    </row>
    <row r="1083">
      <c r="A1083" s="2" t="s">
        <v>8613</v>
      </c>
      <c r="B1083" s="3"/>
      <c r="C1083" s="4">
        <v>35423.98055555556</v>
      </c>
      <c r="D1083" s="5">
        <v>222685.0</v>
      </c>
    </row>
    <row r="1084">
      <c r="A1084" s="2" t="s">
        <v>8614</v>
      </c>
      <c r="B1084" s="3"/>
      <c r="C1084" s="4">
        <v>35423.98055555556</v>
      </c>
      <c r="D1084" s="5">
        <v>222618.0</v>
      </c>
    </row>
    <row r="1085">
      <c r="A1085" s="2" t="s">
        <v>8615</v>
      </c>
      <c r="B1085" s="3"/>
      <c r="C1085" s="4">
        <v>35423.98055555556</v>
      </c>
      <c r="D1085" s="5">
        <v>533943.0</v>
      </c>
    </row>
    <row r="1086">
      <c r="A1086" s="2" t="s">
        <v>8616</v>
      </c>
      <c r="B1086" s="3"/>
      <c r="C1086" s="4">
        <v>35423.98055555556</v>
      </c>
      <c r="D1086" s="5">
        <v>483219.0</v>
      </c>
    </row>
    <row r="1087">
      <c r="A1087" s="2" t="s">
        <v>8617</v>
      </c>
      <c r="B1087" s="3"/>
      <c r="C1087" s="4">
        <v>35423.98055555556</v>
      </c>
      <c r="D1087" s="5">
        <v>59877.0</v>
      </c>
    </row>
    <row r="1088">
      <c r="A1088" s="2" t="s">
        <v>8618</v>
      </c>
      <c r="B1088" s="3"/>
      <c r="C1088" s="4">
        <v>35423.98055555556</v>
      </c>
      <c r="D1088" s="5">
        <v>60247.0</v>
      </c>
    </row>
    <row r="1089">
      <c r="A1089" s="2" t="s">
        <v>8619</v>
      </c>
      <c r="B1089" s="3"/>
      <c r="C1089" s="4">
        <v>35423.98055555556</v>
      </c>
      <c r="D1089" s="5">
        <v>179981.0</v>
      </c>
    </row>
    <row r="1090">
      <c r="A1090" s="2" t="s">
        <v>8620</v>
      </c>
      <c r="B1090" s="3"/>
      <c r="C1090" s="4">
        <v>35423.98055555556</v>
      </c>
      <c r="D1090" s="5">
        <v>104907.0</v>
      </c>
    </row>
    <row r="1091">
      <c r="A1091" s="2" t="s">
        <v>8621</v>
      </c>
      <c r="B1091" s="3"/>
      <c r="C1091" s="4">
        <v>35423.98055555556</v>
      </c>
      <c r="D1091" s="5">
        <v>78049.0</v>
      </c>
    </row>
    <row r="1092">
      <c r="A1092" s="2" t="s">
        <v>8622</v>
      </c>
      <c r="B1092" s="3"/>
      <c r="C1092" s="4">
        <v>35423.98055555556</v>
      </c>
      <c r="D1092" s="5">
        <v>45712.0</v>
      </c>
    </row>
    <row r="1093">
      <c r="A1093" s="2" t="s">
        <v>8623</v>
      </c>
      <c r="B1093" s="3"/>
      <c r="C1093" s="4">
        <v>35423.98055555556</v>
      </c>
      <c r="D1093" s="5">
        <v>45851.0</v>
      </c>
    </row>
    <row r="1094">
      <c r="A1094" s="2" t="s">
        <v>8624</v>
      </c>
      <c r="B1094" s="3"/>
      <c r="C1094" s="4">
        <v>35423.98055555556</v>
      </c>
      <c r="D1094" s="5">
        <v>502886.0</v>
      </c>
    </row>
    <row r="1095">
      <c r="A1095" s="2" t="s">
        <v>8625</v>
      </c>
      <c r="B1095" s="3"/>
      <c r="C1095" s="4">
        <v>35423.98055555556</v>
      </c>
      <c r="D1095" s="5">
        <v>502934.0</v>
      </c>
    </row>
    <row r="1096">
      <c r="A1096" s="2" t="s">
        <v>8626</v>
      </c>
      <c r="B1096" s="3"/>
      <c r="C1096" s="4">
        <v>35423.98055555556</v>
      </c>
      <c r="D1096" s="5">
        <v>502893.0</v>
      </c>
    </row>
    <row r="1097">
      <c r="A1097" s="2" t="s">
        <v>8627</v>
      </c>
      <c r="B1097" s="3"/>
      <c r="C1097" s="4">
        <v>35423.98055555556</v>
      </c>
      <c r="D1097" s="5">
        <v>502834.0</v>
      </c>
    </row>
    <row r="1098">
      <c r="A1098" s="2" t="s">
        <v>8628</v>
      </c>
      <c r="B1098" s="3"/>
      <c r="C1098" s="4">
        <v>35423.98055555556</v>
      </c>
      <c r="D1098" s="5">
        <v>527210.0</v>
      </c>
    </row>
    <row r="1099">
      <c r="A1099" s="2" t="s">
        <v>8629</v>
      </c>
      <c r="B1099" s="3"/>
      <c r="C1099" s="4">
        <v>35423.98055555556</v>
      </c>
      <c r="D1099" s="5">
        <v>43720.0</v>
      </c>
    </row>
    <row r="1100">
      <c r="A1100" s="2" t="s">
        <v>8630</v>
      </c>
      <c r="B1100" s="3"/>
      <c r="C1100" s="4">
        <v>35423.98055555556</v>
      </c>
      <c r="D1100" s="5">
        <v>238959.0</v>
      </c>
    </row>
    <row r="1101">
      <c r="A1101" s="2" t="s">
        <v>8631</v>
      </c>
      <c r="B1101" s="3"/>
      <c r="C1101" s="4">
        <v>35423.98055555556</v>
      </c>
      <c r="D1101" s="5">
        <v>239028.0</v>
      </c>
    </row>
    <row r="1102">
      <c r="A1102" s="2" t="s">
        <v>8632</v>
      </c>
      <c r="B1102" s="3"/>
      <c r="C1102" s="4">
        <v>35423.98055555556</v>
      </c>
      <c r="D1102" s="5">
        <v>237611.0</v>
      </c>
    </row>
    <row r="1103">
      <c r="A1103" s="2" t="s">
        <v>8633</v>
      </c>
      <c r="B1103" s="3"/>
      <c r="C1103" s="4">
        <v>35423.98055555556</v>
      </c>
      <c r="D1103" s="5">
        <v>238334.0</v>
      </c>
    </row>
    <row r="1104">
      <c r="A1104" s="2" t="s">
        <v>8634</v>
      </c>
      <c r="B1104" s="3"/>
      <c r="C1104" s="4">
        <v>35423.98055555556</v>
      </c>
      <c r="D1104" s="5">
        <v>238708.0</v>
      </c>
    </row>
    <row r="1105">
      <c r="A1105" s="2" t="s">
        <v>8635</v>
      </c>
      <c r="B1105" s="3"/>
      <c r="C1105" s="4">
        <v>35423.98055555556</v>
      </c>
      <c r="D1105" s="5">
        <v>49108.0</v>
      </c>
    </row>
    <row r="1106">
      <c r="A1106" s="2" t="s">
        <v>8636</v>
      </c>
      <c r="B1106" s="3"/>
      <c r="C1106" s="4">
        <v>35423.98055555556</v>
      </c>
      <c r="D1106" s="5">
        <v>497099.0</v>
      </c>
    </row>
    <row r="1107">
      <c r="A1107" s="2" t="s">
        <v>8637</v>
      </c>
      <c r="B1107" s="3"/>
      <c r="C1107" s="4">
        <v>35423.98055555556</v>
      </c>
      <c r="D1107" s="5">
        <v>495883.0</v>
      </c>
    </row>
    <row r="1108">
      <c r="A1108" s="2" t="s">
        <v>8638</v>
      </c>
      <c r="B1108" s="3"/>
      <c r="C1108" s="4">
        <v>35423.98055555556</v>
      </c>
      <c r="D1108" s="5">
        <v>499485.0</v>
      </c>
    </row>
    <row r="1109">
      <c r="A1109" s="2" t="s">
        <v>8639</v>
      </c>
      <c r="B1109" s="3"/>
      <c r="C1109" s="4">
        <v>35423.98055555556</v>
      </c>
      <c r="D1109" s="5">
        <v>496158.0</v>
      </c>
    </row>
    <row r="1110">
      <c r="A1110" s="2" t="s">
        <v>8640</v>
      </c>
      <c r="B1110" s="3"/>
      <c r="C1110" s="4">
        <v>35423.98055555556</v>
      </c>
      <c r="D1110" s="5">
        <v>496005.0</v>
      </c>
    </row>
    <row r="1111">
      <c r="A1111" s="2" t="s">
        <v>8641</v>
      </c>
      <c r="B1111" s="3"/>
      <c r="C1111" s="4">
        <v>35423.98055555556</v>
      </c>
      <c r="D1111" s="5">
        <v>499182.0</v>
      </c>
    </row>
    <row r="1112">
      <c r="A1112" s="2" t="s">
        <v>8642</v>
      </c>
      <c r="B1112" s="3"/>
      <c r="C1112" s="4">
        <v>35423.98055555556</v>
      </c>
      <c r="D1112" s="5">
        <v>495986.0</v>
      </c>
    </row>
    <row r="1113">
      <c r="A1113" s="2" t="s">
        <v>8643</v>
      </c>
      <c r="B1113" s="3"/>
      <c r="C1113" s="4">
        <v>35423.98055555556</v>
      </c>
      <c r="D1113" s="5">
        <v>499517.0</v>
      </c>
    </row>
    <row r="1114">
      <c r="A1114" s="2" t="s">
        <v>8644</v>
      </c>
      <c r="B1114" s="3"/>
      <c r="C1114" s="4">
        <v>35423.98055555556</v>
      </c>
      <c r="D1114" s="5">
        <v>501109.0</v>
      </c>
    </row>
    <row r="1115">
      <c r="A1115" s="2" t="s">
        <v>8645</v>
      </c>
      <c r="B1115" s="3"/>
      <c r="C1115" s="4">
        <v>35423.98055555556</v>
      </c>
      <c r="D1115" s="5">
        <v>499719.0</v>
      </c>
    </row>
    <row r="1116">
      <c r="A1116" s="2" t="s">
        <v>8646</v>
      </c>
      <c r="B1116" s="3"/>
      <c r="C1116" s="4">
        <v>35423.98055555556</v>
      </c>
      <c r="D1116" s="5">
        <v>499712.0</v>
      </c>
    </row>
    <row r="1117">
      <c r="A1117" s="2" t="s">
        <v>8647</v>
      </c>
      <c r="B1117" s="3"/>
      <c r="C1117" s="4">
        <v>35423.98055555556</v>
      </c>
      <c r="D1117" s="5">
        <v>499904.0</v>
      </c>
    </row>
    <row r="1118">
      <c r="A1118" s="2" t="s">
        <v>8648</v>
      </c>
      <c r="B1118" s="3"/>
      <c r="C1118" s="4">
        <v>35423.98055555556</v>
      </c>
      <c r="D1118" s="5">
        <v>499478.0</v>
      </c>
    </row>
    <row r="1119">
      <c r="A1119" s="2" t="s">
        <v>8649</v>
      </c>
      <c r="B1119" s="3"/>
      <c r="C1119" s="4">
        <v>35423.98055555556</v>
      </c>
      <c r="D1119" s="5">
        <v>496920.0</v>
      </c>
    </row>
    <row r="1120">
      <c r="A1120" s="2" t="s">
        <v>8650</v>
      </c>
      <c r="B1120" s="3"/>
      <c r="C1120" s="4">
        <v>35423.98055555556</v>
      </c>
      <c r="D1120" s="5">
        <v>499564.0</v>
      </c>
    </row>
    <row r="1121">
      <c r="A1121" s="2" t="s">
        <v>8651</v>
      </c>
      <c r="B1121" s="3"/>
      <c r="C1121" s="4">
        <v>35423.98055555556</v>
      </c>
      <c r="D1121" s="5">
        <v>497112.0</v>
      </c>
    </row>
    <row r="1122">
      <c r="A1122" s="2" t="s">
        <v>8652</v>
      </c>
      <c r="B1122" s="3"/>
      <c r="C1122" s="4">
        <v>35423.98055555556</v>
      </c>
      <c r="D1122" s="5">
        <v>497109.0</v>
      </c>
    </row>
    <row r="1123">
      <c r="A1123" s="2" t="s">
        <v>8653</v>
      </c>
      <c r="B1123" s="3"/>
      <c r="C1123" s="4">
        <v>35423.98055555556</v>
      </c>
      <c r="D1123" s="5">
        <v>496958.0</v>
      </c>
    </row>
    <row r="1124">
      <c r="A1124" s="2" t="s">
        <v>8654</v>
      </c>
      <c r="B1124" s="3"/>
      <c r="C1124" s="4">
        <v>35423.98055555556</v>
      </c>
      <c r="D1124" s="5">
        <v>499182.0</v>
      </c>
    </row>
    <row r="1125">
      <c r="A1125" s="2" t="s">
        <v>8655</v>
      </c>
      <c r="B1125" s="3"/>
      <c r="C1125" s="4">
        <v>35423.98055555556</v>
      </c>
      <c r="D1125" s="5">
        <v>496679.0</v>
      </c>
    </row>
    <row r="1126">
      <c r="A1126" s="2" t="s">
        <v>8656</v>
      </c>
      <c r="B1126" s="3"/>
      <c r="C1126" s="4">
        <v>35423.98055555556</v>
      </c>
      <c r="D1126" s="5">
        <v>1011283.0</v>
      </c>
    </row>
    <row r="1127">
      <c r="A1127" s="2" t="s">
        <v>8657</v>
      </c>
      <c r="B1127" s="3"/>
      <c r="C1127" s="4">
        <v>35423.98055555556</v>
      </c>
      <c r="D1127" s="5">
        <v>696630.0</v>
      </c>
    </row>
    <row r="1128">
      <c r="A1128" s="2" t="s">
        <v>8658</v>
      </c>
      <c r="B1128" s="3"/>
      <c r="C1128" s="4">
        <v>35423.98055555556</v>
      </c>
      <c r="D1128" s="5">
        <v>928905.0</v>
      </c>
    </row>
    <row r="1129">
      <c r="A1129" s="2" t="s">
        <v>8659</v>
      </c>
      <c r="B1129" s="3"/>
      <c r="C1129" s="4">
        <v>35423.98055555556</v>
      </c>
      <c r="D1129" s="5">
        <v>674439.0</v>
      </c>
    </row>
    <row r="1130">
      <c r="A1130" s="2" t="s">
        <v>8660</v>
      </c>
      <c r="B1130" s="3"/>
      <c r="C1130" s="4">
        <v>35423.98055555556</v>
      </c>
      <c r="D1130" s="5">
        <v>442538.0</v>
      </c>
    </row>
    <row r="1131">
      <c r="A1131" s="2" t="s">
        <v>8661</v>
      </c>
      <c r="B1131" s="3"/>
      <c r="C1131" s="4">
        <v>35423.98055555556</v>
      </c>
      <c r="D1131" s="5">
        <v>442532.0</v>
      </c>
    </row>
    <row r="1132">
      <c r="A1132" s="2" t="s">
        <v>8662</v>
      </c>
      <c r="B1132" s="3"/>
      <c r="C1132" s="4">
        <v>35423.98055555556</v>
      </c>
      <c r="D1132" s="5">
        <v>311139.0</v>
      </c>
    </row>
    <row r="1133">
      <c r="A1133" s="2" t="s">
        <v>8663</v>
      </c>
      <c r="B1133" s="3"/>
      <c r="C1133" s="4">
        <v>35423.98055555556</v>
      </c>
      <c r="D1133" s="5">
        <v>314284.0</v>
      </c>
    </row>
    <row r="1134">
      <c r="A1134" s="2" t="s">
        <v>8664</v>
      </c>
      <c r="B1134" s="3"/>
      <c r="C1134" s="4">
        <v>35423.98055555556</v>
      </c>
      <c r="D1134" s="5">
        <v>312814.0</v>
      </c>
    </row>
    <row r="1135">
      <c r="A1135" s="2" t="s">
        <v>8665</v>
      </c>
      <c r="B1135" s="3"/>
      <c r="C1135" s="4">
        <v>35423.98055555556</v>
      </c>
      <c r="D1135" s="5">
        <v>545347.0</v>
      </c>
    </row>
    <row r="1136">
      <c r="A1136" s="2" t="s">
        <v>8666</v>
      </c>
      <c r="B1136" s="3"/>
      <c r="C1136" s="4">
        <v>35423.98055555556</v>
      </c>
      <c r="D1136" s="5">
        <v>545509.0</v>
      </c>
    </row>
    <row r="1137">
      <c r="A1137" s="2" t="s">
        <v>8667</v>
      </c>
      <c r="B1137" s="3"/>
      <c r="C1137" s="4">
        <v>35423.98055555556</v>
      </c>
      <c r="D1137" s="5">
        <v>510867.0</v>
      </c>
    </row>
    <row r="1138">
      <c r="A1138" s="2" t="s">
        <v>8668</v>
      </c>
      <c r="B1138" s="3"/>
      <c r="C1138" s="4">
        <v>35423.98055555556</v>
      </c>
      <c r="D1138" s="5">
        <v>70749.0</v>
      </c>
    </row>
    <row r="1139">
      <c r="A1139" s="2" t="s">
        <v>8669</v>
      </c>
      <c r="B1139" s="3"/>
      <c r="C1139" s="4">
        <v>35423.98055555556</v>
      </c>
      <c r="D1139" s="5">
        <v>40705.0</v>
      </c>
    </row>
    <row r="1140">
      <c r="A1140" s="2" t="s">
        <v>8670</v>
      </c>
      <c r="B1140" s="3"/>
      <c r="C1140" s="4">
        <v>35423.98055555556</v>
      </c>
      <c r="D1140" s="5">
        <v>85981.0</v>
      </c>
    </row>
    <row r="1141">
      <c r="A1141" s="2" t="s">
        <v>8671</v>
      </c>
      <c r="B1141" s="3"/>
      <c r="C1141" s="4">
        <v>35423.98055555556</v>
      </c>
      <c r="D1141" s="5">
        <v>286166.0</v>
      </c>
    </row>
    <row r="1142">
      <c r="A1142" s="2" t="s">
        <v>8672</v>
      </c>
      <c r="B1142" s="3"/>
      <c r="C1142" s="4">
        <v>35423.98055555556</v>
      </c>
      <c r="D1142" s="5">
        <v>635224.0</v>
      </c>
    </row>
    <row r="1143">
      <c r="A1143" s="2" t="s">
        <v>8673</v>
      </c>
      <c r="B1143" s="3"/>
      <c r="C1143" s="4">
        <v>35423.98055555556</v>
      </c>
      <c r="D1143" s="5">
        <v>99169.0</v>
      </c>
    </row>
    <row r="1144">
      <c r="A1144" s="2" t="s">
        <v>8674</v>
      </c>
      <c r="B1144" s="3"/>
      <c r="C1144" s="4">
        <v>35423.98055555556</v>
      </c>
      <c r="D1144" s="5">
        <v>510593.0</v>
      </c>
    </row>
    <row r="1145">
      <c r="A1145" s="2" t="s">
        <v>8675</v>
      </c>
      <c r="B1145" s="3"/>
      <c r="C1145" s="4">
        <v>35423.98055555556</v>
      </c>
      <c r="D1145" s="5">
        <v>502560.0</v>
      </c>
    </row>
    <row r="1146">
      <c r="A1146" s="2" t="s">
        <v>8676</v>
      </c>
      <c r="B1146" s="3"/>
      <c r="C1146" s="4">
        <v>35423.98055555556</v>
      </c>
      <c r="D1146" s="5">
        <v>511034.0</v>
      </c>
    </row>
    <row r="1147">
      <c r="A1147" s="2" t="s">
        <v>8677</v>
      </c>
      <c r="B1147" s="3"/>
      <c r="C1147" s="4">
        <v>35423.98055555556</v>
      </c>
      <c r="D1147" s="5">
        <v>960689.0</v>
      </c>
    </row>
    <row r="1148">
      <c r="A1148" s="2" t="s">
        <v>8678</v>
      </c>
      <c r="B1148" s="3"/>
      <c r="C1148" s="4">
        <v>35423.98055555556</v>
      </c>
      <c r="D1148" s="5">
        <v>32787.0</v>
      </c>
    </row>
    <row r="1149">
      <c r="A1149" s="2" t="s">
        <v>8679</v>
      </c>
      <c r="B1149" s="3"/>
      <c r="C1149" s="4">
        <v>35423.98055555556</v>
      </c>
      <c r="D1149" s="5">
        <v>147236.0</v>
      </c>
    </row>
    <row r="1150">
      <c r="A1150" s="2" t="s">
        <v>8680</v>
      </c>
      <c r="B1150" s="3"/>
      <c r="C1150" s="4">
        <v>35423.98055555556</v>
      </c>
      <c r="D1150" s="5">
        <v>221607.0</v>
      </c>
    </row>
    <row r="1151">
      <c r="A1151" s="2" t="s">
        <v>8681</v>
      </c>
      <c r="B1151" s="3"/>
      <c r="C1151" s="4">
        <v>35423.98055555556</v>
      </c>
      <c r="D1151" s="5">
        <v>45578.0</v>
      </c>
    </row>
    <row r="1152">
      <c r="A1152" s="2" t="s">
        <v>8682</v>
      </c>
      <c r="B1152" s="3"/>
      <c r="C1152" s="4">
        <v>35423.98055555556</v>
      </c>
      <c r="D1152" s="5">
        <v>46078.0</v>
      </c>
    </row>
    <row r="1153">
      <c r="A1153" s="2" t="s">
        <v>8683</v>
      </c>
      <c r="B1153" s="3"/>
      <c r="C1153" s="4">
        <v>35423.98055555556</v>
      </c>
      <c r="D1153" s="5">
        <v>158853.0</v>
      </c>
    </row>
    <row r="1154">
      <c r="A1154" s="2" t="s">
        <v>8684</v>
      </c>
      <c r="B1154" s="3"/>
      <c r="C1154" s="4">
        <v>35423.98055555556</v>
      </c>
      <c r="D1154" s="5">
        <v>158847.0</v>
      </c>
    </row>
    <row r="1155">
      <c r="A1155" s="2" t="s">
        <v>8685</v>
      </c>
      <c r="B1155" s="3"/>
      <c r="C1155" s="4">
        <v>35423.98055555556</v>
      </c>
      <c r="D1155" s="5">
        <v>246947.0</v>
      </c>
    </row>
    <row r="1156">
      <c r="A1156" s="2" t="s">
        <v>8686</v>
      </c>
      <c r="B1156" s="3"/>
      <c r="C1156" s="4">
        <v>35423.98055555556</v>
      </c>
      <c r="D1156" s="5">
        <v>221795.0</v>
      </c>
    </row>
    <row r="1157">
      <c r="A1157" s="2" t="s">
        <v>8687</v>
      </c>
      <c r="B1157" s="3"/>
      <c r="C1157" s="4">
        <v>35423.98055555556</v>
      </c>
      <c r="D1157" s="5">
        <v>866477.0</v>
      </c>
    </row>
    <row r="1158">
      <c r="A1158" s="2" t="s">
        <v>8688</v>
      </c>
      <c r="B1158" s="3"/>
      <c r="C1158" s="4">
        <v>35423.98055555556</v>
      </c>
      <c r="D1158" s="5">
        <v>860551.0</v>
      </c>
    </row>
    <row r="1159">
      <c r="A1159" s="2" t="s">
        <v>8689</v>
      </c>
      <c r="B1159" s="3"/>
      <c r="C1159" s="4">
        <v>35423.98055555556</v>
      </c>
      <c r="D1159" s="5">
        <v>865762.0</v>
      </c>
    </row>
    <row r="1160">
      <c r="A1160" s="2" t="s">
        <v>8690</v>
      </c>
      <c r="B1160" s="3"/>
      <c r="C1160" s="4">
        <v>35423.98055555556</v>
      </c>
      <c r="D1160" s="5">
        <v>727129.0</v>
      </c>
    </row>
    <row r="1161">
      <c r="A1161" s="2" t="s">
        <v>8691</v>
      </c>
      <c r="B1161" s="3"/>
      <c r="C1161" s="4">
        <v>35423.98055555556</v>
      </c>
      <c r="D1161" s="5">
        <v>777647.0</v>
      </c>
    </row>
    <row r="1162">
      <c r="A1162" s="2" t="s">
        <v>8692</v>
      </c>
      <c r="B1162" s="3"/>
      <c r="C1162" s="4">
        <v>35423.98055555556</v>
      </c>
      <c r="D1162" s="5">
        <v>1072845.0</v>
      </c>
    </row>
    <row r="1163">
      <c r="A1163" s="2" t="s">
        <v>8693</v>
      </c>
      <c r="B1163" s="3"/>
      <c r="C1163" s="4">
        <v>35423.98055555556</v>
      </c>
      <c r="D1163" s="5">
        <v>478059.0</v>
      </c>
    </row>
    <row r="1164">
      <c r="A1164" s="2" t="s">
        <v>8694</v>
      </c>
      <c r="B1164" s="3"/>
      <c r="C1164" s="4">
        <v>35423.98055555556</v>
      </c>
      <c r="D1164" s="5">
        <v>478118.0</v>
      </c>
    </row>
    <row r="1165">
      <c r="A1165" s="2" t="s">
        <v>8695</v>
      </c>
      <c r="B1165" s="3"/>
      <c r="C1165" s="4">
        <v>35423.98055555556</v>
      </c>
      <c r="D1165" s="5">
        <v>85917.0</v>
      </c>
    </row>
    <row r="1166">
      <c r="A1166" s="2" t="s">
        <v>8696</v>
      </c>
      <c r="B1166" s="3"/>
      <c r="C1166" s="4">
        <v>35423.98055555556</v>
      </c>
      <c r="D1166" s="5">
        <v>85950.0</v>
      </c>
    </row>
    <row r="1167">
      <c r="A1167" s="2" t="s">
        <v>8697</v>
      </c>
      <c r="B1167" s="3"/>
      <c r="C1167" s="4">
        <v>35423.98055555556</v>
      </c>
      <c r="D1167" s="5">
        <v>86915.0</v>
      </c>
    </row>
    <row r="1168">
      <c r="A1168" s="2" t="s">
        <v>8698</v>
      </c>
      <c r="B1168" s="3"/>
      <c r="C1168" s="4">
        <v>35423.98055555556</v>
      </c>
      <c r="D1168" s="5">
        <v>86946.0</v>
      </c>
    </row>
    <row r="1169">
      <c r="A1169" s="2" t="s">
        <v>8699</v>
      </c>
      <c r="B1169" s="3"/>
      <c r="C1169" s="4">
        <v>35423.98055555556</v>
      </c>
      <c r="D1169" s="5">
        <v>86527.0</v>
      </c>
    </row>
    <row r="1170">
      <c r="A1170" s="2" t="s">
        <v>8700</v>
      </c>
      <c r="B1170" s="3"/>
      <c r="C1170" s="4">
        <v>35423.98055555556</v>
      </c>
      <c r="D1170" s="5">
        <v>86560.0</v>
      </c>
    </row>
    <row r="1171">
      <c r="A1171" s="2" t="s">
        <v>8701</v>
      </c>
      <c r="B1171" s="3"/>
      <c r="C1171" s="4">
        <v>35423.98055555556</v>
      </c>
      <c r="D1171" s="5">
        <v>64254.0</v>
      </c>
    </row>
    <row r="1172">
      <c r="A1172" s="2" t="s">
        <v>8702</v>
      </c>
      <c r="B1172" s="3"/>
      <c r="C1172" s="4">
        <v>35423.98055555556</v>
      </c>
      <c r="D1172" s="5">
        <v>64277.0</v>
      </c>
    </row>
    <row r="1173">
      <c r="A1173" s="2" t="s">
        <v>8703</v>
      </c>
      <c r="B1173" s="3"/>
      <c r="C1173" s="4">
        <v>35423.98055555556</v>
      </c>
      <c r="D1173" s="5">
        <v>64350.0</v>
      </c>
    </row>
    <row r="1174">
      <c r="A1174" s="2" t="s">
        <v>8704</v>
      </c>
      <c r="B1174" s="3"/>
      <c r="C1174" s="4">
        <v>35423.98055555556</v>
      </c>
      <c r="D1174" s="5">
        <v>64373.0</v>
      </c>
    </row>
    <row r="1175">
      <c r="A1175" s="2" t="s">
        <v>8705</v>
      </c>
      <c r="B1175" s="3"/>
      <c r="C1175" s="4">
        <v>35423.98055555556</v>
      </c>
      <c r="D1175" s="5">
        <v>64301.0</v>
      </c>
    </row>
    <row r="1176">
      <c r="A1176" s="2" t="s">
        <v>8706</v>
      </c>
      <c r="B1176" s="3"/>
      <c r="C1176" s="4">
        <v>35423.98055555556</v>
      </c>
      <c r="D1176" s="5">
        <v>64320.0</v>
      </c>
    </row>
    <row r="1177">
      <c r="A1177" s="2" t="s">
        <v>8707</v>
      </c>
      <c r="B1177" s="3"/>
      <c r="C1177" s="4">
        <v>35423.98055555556</v>
      </c>
      <c r="D1177" s="5">
        <v>712069.0</v>
      </c>
    </row>
    <row r="1178">
      <c r="A1178" s="2" t="s">
        <v>8708</v>
      </c>
      <c r="B1178" s="3"/>
      <c r="C1178" s="4">
        <v>35423.98055555556</v>
      </c>
      <c r="D1178" s="5">
        <v>294702.0</v>
      </c>
    </row>
    <row r="1179">
      <c r="A1179" s="2" t="s">
        <v>8709</v>
      </c>
      <c r="B1179" s="3"/>
      <c r="C1179" s="4">
        <v>35423.98055555556</v>
      </c>
      <c r="D1179" s="5">
        <v>2914371.0</v>
      </c>
    </row>
    <row r="1180">
      <c r="A1180" s="2" t="s">
        <v>8710</v>
      </c>
      <c r="B1180" s="3"/>
      <c r="C1180" s="4">
        <v>35423.98055555556</v>
      </c>
      <c r="D1180" s="5">
        <v>2482425.0</v>
      </c>
    </row>
    <row r="1181">
      <c r="A1181" s="2" t="s">
        <v>8711</v>
      </c>
      <c r="B1181" s="3"/>
      <c r="C1181" s="4">
        <v>35423.98055555556</v>
      </c>
      <c r="D1181" s="5">
        <v>48004.0</v>
      </c>
    </row>
    <row r="1182">
      <c r="A1182" s="2" t="s">
        <v>8712</v>
      </c>
      <c r="B1182" s="3"/>
      <c r="C1182" s="4">
        <v>35423.98055555556</v>
      </c>
      <c r="D1182" s="5">
        <v>125110.0</v>
      </c>
    </row>
    <row r="1183">
      <c r="A1183" s="2" t="s">
        <v>8713</v>
      </c>
      <c r="B1183" s="3"/>
      <c r="C1183" s="4">
        <v>35423.98055555556</v>
      </c>
      <c r="D1183" s="5">
        <v>196108.0</v>
      </c>
    </row>
    <row r="1184">
      <c r="A1184" s="2" t="s">
        <v>8714</v>
      </c>
      <c r="B1184" s="3"/>
      <c r="C1184" s="4">
        <v>35423.98055555556</v>
      </c>
      <c r="D1184" s="5">
        <v>196109.0</v>
      </c>
    </row>
    <row r="1185">
      <c r="A1185" s="2" t="s">
        <v>8715</v>
      </c>
      <c r="B1185" s="3"/>
      <c r="C1185" s="4">
        <v>35423.98055555556</v>
      </c>
      <c r="D1185" s="5">
        <v>441802.0</v>
      </c>
    </row>
    <row r="1186">
      <c r="A1186" s="2" t="s">
        <v>8716</v>
      </c>
      <c r="B1186" s="3"/>
      <c r="C1186" s="4">
        <v>35423.98055555556</v>
      </c>
      <c r="D1186" s="5">
        <v>446480.0</v>
      </c>
    </row>
    <row r="1187">
      <c r="A1187" s="2" t="s">
        <v>8717</v>
      </c>
      <c r="B1187" s="3"/>
      <c r="C1187" s="4">
        <v>35423.98055555556</v>
      </c>
      <c r="D1187" s="5">
        <v>1034741.0</v>
      </c>
    </row>
    <row r="1188">
      <c r="A1188" s="2" t="s">
        <v>8718</v>
      </c>
      <c r="B1188" s="3"/>
      <c r="C1188" s="4">
        <v>35423.98055555556</v>
      </c>
      <c r="D1188" s="5">
        <v>1034666.0</v>
      </c>
    </row>
    <row r="1189">
      <c r="A1189" s="2" t="s">
        <v>8719</v>
      </c>
      <c r="B1189" s="3"/>
      <c r="C1189" s="4">
        <v>35423.98055555556</v>
      </c>
      <c r="D1189" s="5">
        <v>206869.0</v>
      </c>
    </row>
    <row r="1190">
      <c r="A1190" s="2" t="s">
        <v>8720</v>
      </c>
      <c r="B1190" s="3"/>
      <c r="C1190" s="4">
        <v>35423.98055555556</v>
      </c>
      <c r="D1190" s="5">
        <v>1670605.0</v>
      </c>
    </row>
    <row r="1191">
      <c r="A1191" s="2" t="s">
        <v>8721</v>
      </c>
      <c r="B1191" s="3"/>
      <c r="C1191" s="4">
        <v>35423.98055555556</v>
      </c>
      <c r="D1191" s="5">
        <v>265854.0</v>
      </c>
    </row>
    <row r="1192">
      <c r="A1192" s="2" t="s">
        <v>8722</v>
      </c>
      <c r="B1192" s="3"/>
      <c r="C1192" s="4">
        <v>35423.98055555556</v>
      </c>
      <c r="D1192" s="5">
        <v>33736.0</v>
      </c>
    </row>
    <row r="1193">
      <c r="A1193" s="2" t="s">
        <v>8723</v>
      </c>
      <c r="B1193" s="3"/>
      <c r="C1193" s="4">
        <v>35423.98055555556</v>
      </c>
      <c r="D1193" s="5">
        <v>34217.0</v>
      </c>
    </row>
    <row r="1194">
      <c r="A1194" s="2" t="s">
        <v>8724</v>
      </c>
      <c r="B1194" s="3"/>
      <c r="C1194" s="4">
        <v>35423.98055555556</v>
      </c>
      <c r="D1194" s="5">
        <v>74626.0</v>
      </c>
    </row>
    <row r="1195">
      <c r="A1195" s="2" t="s">
        <v>8725</v>
      </c>
      <c r="B1195" s="3"/>
      <c r="C1195" s="4">
        <v>35423.98055555556</v>
      </c>
      <c r="D1195" s="5">
        <v>632658.0</v>
      </c>
    </row>
    <row r="1196">
      <c r="A1196" s="2" t="s">
        <v>8726</v>
      </c>
      <c r="B1196" s="3"/>
      <c r="C1196" s="4">
        <v>35423.98055555556</v>
      </c>
      <c r="D1196" s="5">
        <v>211395.0</v>
      </c>
    </row>
    <row r="1197">
      <c r="A1197" s="2" t="s">
        <v>8727</v>
      </c>
      <c r="B1197" s="3"/>
      <c r="C1197" s="4">
        <v>35423.98055555556</v>
      </c>
      <c r="D1197" s="5">
        <v>211576.0</v>
      </c>
    </row>
    <row r="1198">
      <c r="A1198" s="2" t="s">
        <v>8728</v>
      </c>
      <c r="B1198" s="3"/>
      <c r="C1198" s="4">
        <v>35423.98055555556</v>
      </c>
      <c r="D1198" s="5">
        <v>130373.0</v>
      </c>
    </row>
    <row r="1199">
      <c r="A1199" s="2" t="s">
        <v>8729</v>
      </c>
      <c r="B1199" s="3"/>
      <c r="C1199" s="4">
        <v>35423.98055555556</v>
      </c>
      <c r="D1199" s="5">
        <v>205988.0</v>
      </c>
    </row>
    <row r="1200">
      <c r="A1200" s="2" t="s">
        <v>8730</v>
      </c>
      <c r="B1200" s="3"/>
      <c r="C1200" s="4">
        <v>35423.98055555556</v>
      </c>
      <c r="D1200" s="5">
        <v>275400.0</v>
      </c>
    </row>
    <row r="1201">
      <c r="A1201" s="2" t="s">
        <v>8731</v>
      </c>
      <c r="B1201" s="3"/>
      <c r="C1201" s="4">
        <v>35423.98055555556</v>
      </c>
      <c r="D1201" s="5">
        <v>288311.0</v>
      </c>
    </row>
    <row r="1202">
      <c r="A1202" s="2" t="s">
        <v>8732</v>
      </c>
      <c r="B1202" s="3"/>
      <c r="C1202" s="4">
        <v>35423.98055555556</v>
      </c>
      <c r="D1202" s="5">
        <v>443804.0</v>
      </c>
    </row>
    <row r="1203">
      <c r="A1203" s="2" t="s">
        <v>8733</v>
      </c>
      <c r="B1203" s="3"/>
      <c r="C1203" s="4">
        <v>35423.98055555556</v>
      </c>
      <c r="D1203" s="5">
        <v>680858.0</v>
      </c>
    </row>
    <row r="1204">
      <c r="A1204" s="2" t="s">
        <v>8734</v>
      </c>
      <c r="B1204" s="3"/>
      <c r="C1204" s="4">
        <v>35423.98055555556</v>
      </c>
      <c r="D1204" s="5">
        <v>680837.0</v>
      </c>
    </row>
    <row r="1205">
      <c r="A1205" s="2" t="s">
        <v>8735</v>
      </c>
      <c r="B1205" s="3"/>
      <c r="C1205" s="4">
        <v>35423.98055555556</v>
      </c>
      <c r="D1205" s="5">
        <v>468004.0</v>
      </c>
    </row>
    <row r="1206">
      <c r="A1206" s="2" t="s">
        <v>8736</v>
      </c>
      <c r="B1206" s="3"/>
      <c r="C1206" s="4">
        <v>35423.98055555556</v>
      </c>
      <c r="D1206" s="5">
        <v>321449.0</v>
      </c>
    </row>
    <row r="1207">
      <c r="A1207" s="2" t="s">
        <v>8737</v>
      </c>
      <c r="B1207" s="3"/>
      <c r="C1207" s="4">
        <v>35423.98055555556</v>
      </c>
      <c r="D1207" s="5">
        <v>321490.0</v>
      </c>
    </row>
    <row r="1208">
      <c r="A1208" s="2" t="s">
        <v>8738</v>
      </c>
      <c r="B1208" s="3"/>
      <c r="C1208" s="4">
        <v>35423.98055555556</v>
      </c>
      <c r="D1208" s="5">
        <v>320953.0</v>
      </c>
    </row>
    <row r="1209">
      <c r="A1209" s="2" t="s">
        <v>8739</v>
      </c>
      <c r="B1209" s="3"/>
      <c r="C1209" s="4">
        <v>35423.98055555556</v>
      </c>
      <c r="D1209" s="5">
        <v>356482.0</v>
      </c>
    </row>
    <row r="1210">
      <c r="A1210" s="2" t="s">
        <v>8740</v>
      </c>
      <c r="B1210" s="3"/>
      <c r="C1210" s="4">
        <v>35423.98055555556</v>
      </c>
      <c r="D1210" s="5">
        <v>137971.0</v>
      </c>
    </row>
    <row r="1211">
      <c r="A1211" s="2" t="s">
        <v>8741</v>
      </c>
      <c r="B1211" s="3"/>
      <c r="C1211" s="4">
        <v>35423.98055555556</v>
      </c>
      <c r="D1211" s="5">
        <v>138667.0</v>
      </c>
    </row>
    <row r="1212">
      <c r="A1212" s="2" t="s">
        <v>8742</v>
      </c>
      <c r="B1212" s="3"/>
      <c r="C1212" s="4">
        <v>35423.98055555556</v>
      </c>
      <c r="D1212" s="5">
        <v>402825.0</v>
      </c>
    </row>
    <row r="1213">
      <c r="A1213" s="2" t="s">
        <v>8743</v>
      </c>
      <c r="B1213" s="3"/>
      <c r="C1213" s="4">
        <v>35423.98055555556</v>
      </c>
      <c r="D1213" s="5">
        <v>968656.0</v>
      </c>
    </row>
    <row r="1214">
      <c r="A1214" s="2" t="s">
        <v>8744</v>
      </c>
      <c r="B1214" s="3"/>
      <c r="C1214" s="4">
        <v>35423.98055555556</v>
      </c>
      <c r="D1214" s="5">
        <v>153865.0</v>
      </c>
    </row>
    <row r="1215">
      <c r="A1215" s="2" t="s">
        <v>8745</v>
      </c>
      <c r="B1215" s="3"/>
      <c r="C1215" s="4">
        <v>35423.98055555556</v>
      </c>
      <c r="D1215" s="5">
        <v>194824.0</v>
      </c>
    </row>
    <row r="1216">
      <c r="A1216" s="2" t="s">
        <v>8746</v>
      </c>
      <c r="B1216" s="3"/>
      <c r="C1216" s="4">
        <v>35423.98055555556</v>
      </c>
      <c r="D1216" s="5">
        <v>255932.0</v>
      </c>
    </row>
    <row r="1217">
      <c r="A1217" s="2" t="s">
        <v>8747</v>
      </c>
      <c r="B1217" s="3"/>
      <c r="C1217" s="4">
        <v>35423.98055555556</v>
      </c>
      <c r="D1217" s="5">
        <v>258117.0</v>
      </c>
    </row>
    <row r="1218">
      <c r="A1218" s="2" t="s">
        <v>8748</v>
      </c>
      <c r="B1218" s="3"/>
      <c r="C1218" s="4">
        <v>35423.98055555556</v>
      </c>
      <c r="D1218" s="5">
        <v>258085.0</v>
      </c>
    </row>
    <row r="1219">
      <c r="A1219" s="2" t="s">
        <v>8749</v>
      </c>
      <c r="B1219" s="3"/>
      <c r="C1219" s="4">
        <v>35423.98055555556</v>
      </c>
      <c r="D1219" s="5">
        <v>350497.0</v>
      </c>
    </row>
    <row r="1220">
      <c r="A1220" s="2" t="s">
        <v>8750</v>
      </c>
      <c r="B1220" s="3"/>
      <c r="C1220" s="4">
        <v>35423.98055555556</v>
      </c>
      <c r="D1220" s="5">
        <v>350509.0</v>
      </c>
    </row>
    <row r="1221">
      <c r="A1221" s="2" t="s">
        <v>8751</v>
      </c>
      <c r="B1221" s="3"/>
      <c r="C1221" s="4">
        <v>35423.98055555556</v>
      </c>
      <c r="D1221" s="5">
        <v>350439.0</v>
      </c>
    </row>
    <row r="1222">
      <c r="A1222" s="2" t="s">
        <v>8752</v>
      </c>
      <c r="B1222" s="3"/>
      <c r="C1222" s="4">
        <v>35423.98055555556</v>
      </c>
      <c r="D1222" s="5">
        <v>51705.0</v>
      </c>
    </row>
    <row r="1223">
      <c r="A1223" s="2" t="s">
        <v>8753</v>
      </c>
      <c r="B1223" s="3"/>
      <c r="C1223" s="4">
        <v>35423.98055555556</v>
      </c>
      <c r="D1223" s="5">
        <v>335959.0</v>
      </c>
    </row>
    <row r="1224">
      <c r="A1224" s="2" t="s">
        <v>8754</v>
      </c>
      <c r="B1224" s="3"/>
      <c r="C1224" s="4">
        <v>35423.98055555556</v>
      </c>
      <c r="D1224" s="5">
        <v>230725.0</v>
      </c>
    </row>
    <row r="1225">
      <c r="A1225" s="2" t="s">
        <v>8755</v>
      </c>
      <c r="B1225" s="3"/>
      <c r="C1225" s="4">
        <v>35423.98055555556</v>
      </c>
      <c r="D1225" s="5">
        <v>46623.0</v>
      </c>
    </row>
    <row r="1226">
      <c r="A1226" s="2" t="s">
        <v>8756</v>
      </c>
      <c r="B1226" s="3"/>
      <c r="C1226" s="4">
        <v>35423.98055555556</v>
      </c>
      <c r="D1226" s="5">
        <v>1056581.0</v>
      </c>
    </row>
    <row r="1227">
      <c r="A1227" s="2" t="s">
        <v>8757</v>
      </c>
      <c r="B1227" s="3"/>
      <c r="C1227" s="4">
        <v>35423.98055555556</v>
      </c>
      <c r="D1227" s="5">
        <v>1056506.0</v>
      </c>
    </row>
    <row r="1228">
      <c r="A1228" s="2" t="s">
        <v>8758</v>
      </c>
      <c r="B1228" s="3"/>
      <c r="C1228" s="4">
        <v>35423.98055555556</v>
      </c>
      <c r="D1228" s="5">
        <v>202322.0</v>
      </c>
    </row>
    <row r="1229">
      <c r="A1229" s="2" t="s">
        <v>8759</v>
      </c>
      <c r="B1229" s="3"/>
      <c r="C1229" s="4">
        <v>35423.98055555556</v>
      </c>
      <c r="D1229" s="5">
        <v>571830.0</v>
      </c>
    </row>
    <row r="1230">
      <c r="A1230" s="2" t="s">
        <v>8760</v>
      </c>
      <c r="B1230" s="3"/>
      <c r="C1230" s="4">
        <v>35423.98055555556</v>
      </c>
      <c r="D1230" s="5">
        <v>1091249.0</v>
      </c>
    </row>
    <row r="1231">
      <c r="A1231" s="2" t="s">
        <v>8761</v>
      </c>
      <c r="B1231" s="3"/>
      <c r="C1231" s="4">
        <v>35423.98055555556</v>
      </c>
      <c r="D1231" s="5">
        <v>1090841.0</v>
      </c>
    </row>
    <row r="1232">
      <c r="A1232" s="2" t="s">
        <v>8762</v>
      </c>
      <c r="B1232" s="3"/>
      <c r="C1232" s="4">
        <v>35423.98055555556</v>
      </c>
      <c r="D1232" s="5">
        <v>1089453.0</v>
      </c>
    </row>
    <row r="1233">
      <c r="A1233" s="2" t="s">
        <v>8763</v>
      </c>
      <c r="B1233" s="3"/>
      <c r="C1233" s="4">
        <v>35423.98055555556</v>
      </c>
      <c r="D1233" s="5">
        <v>794784.0</v>
      </c>
    </row>
    <row r="1234">
      <c r="A1234" s="2" t="s">
        <v>8764</v>
      </c>
      <c r="B1234" s="3"/>
      <c r="C1234" s="4">
        <v>35423.98055555556</v>
      </c>
      <c r="D1234" s="5">
        <v>794778.0</v>
      </c>
    </row>
    <row r="1235">
      <c r="A1235" s="2" t="s">
        <v>8765</v>
      </c>
      <c r="B1235" s="3"/>
      <c r="C1235" s="4">
        <v>35423.98055555556</v>
      </c>
      <c r="D1235" s="5">
        <v>796485.0</v>
      </c>
    </row>
    <row r="1236">
      <c r="A1236" s="2" t="s">
        <v>8766</v>
      </c>
      <c r="B1236" s="3"/>
      <c r="C1236" s="4">
        <v>35423.98055555556</v>
      </c>
      <c r="D1236" s="5">
        <v>1073403.0</v>
      </c>
    </row>
    <row r="1237">
      <c r="A1237" s="2" t="s">
        <v>8767</v>
      </c>
      <c r="B1237" s="3"/>
      <c r="C1237" s="4">
        <v>35423.98055555556</v>
      </c>
      <c r="D1237" s="5">
        <v>379454.0</v>
      </c>
    </row>
    <row r="1238">
      <c r="A1238" s="2" t="s">
        <v>8768</v>
      </c>
      <c r="B1238" s="3"/>
      <c r="C1238" s="4">
        <v>35423.98055555556</v>
      </c>
      <c r="D1238" s="5">
        <v>423546.0</v>
      </c>
    </row>
    <row r="1239">
      <c r="A1239" s="2" t="s">
        <v>8769</v>
      </c>
      <c r="B1239" s="3"/>
      <c r="C1239" s="4">
        <v>35423.98055555556</v>
      </c>
      <c r="D1239" s="5">
        <v>401251.0</v>
      </c>
    </row>
    <row r="1240">
      <c r="A1240" s="2" t="s">
        <v>8770</v>
      </c>
      <c r="B1240" s="3"/>
      <c r="C1240" s="4">
        <v>35423.98055555556</v>
      </c>
      <c r="D1240" s="5">
        <v>327226.0</v>
      </c>
    </row>
    <row r="1241">
      <c r="A1241" s="2" t="s">
        <v>8771</v>
      </c>
      <c r="B1241" s="3"/>
      <c r="C1241" s="4">
        <v>35423.98055555556</v>
      </c>
      <c r="D1241" s="5">
        <v>412132.0</v>
      </c>
    </row>
    <row r="1242">
      <c r="A1242" s="2" t="s">
        <v>8772</v>
      </c>
      <c r="B1242" s="3"/>
      <c r="C1242" s="4">
        <v>35423.98055555556</v>
      </c>
      <c r="D1242" s="5">
        <v>409276.0</v>
      </c>
    </row>
    <row r="1243">
      <c r="A1243" s="2" t="s">
        <v>8773</v>
      </c>
      <c r="B1243" s="3"/>
      <c r="C1243" s="4">
        <v>35423.98055555556</v>
      </c>
      <c r="D1243" s="5">
        <v>288573.0</v>
      </c>
    </row>
    <row r="1244">
      <c r="A1244" s="2" t="s">
        <v>8774</v>
      </c>
      <c r="B1244" s="3"/>
      <c r="C1244" s="4">
        <v>35423.98055555556</v>
      </c>
      <c r="D1244" s="5">
        <v>911578.0</v>
      </c>
    </row>
    <row r="1245">
      <c r="A1245" s="2" t="s">
        <v>8775</v>
      </c>
      <c r="B1245" s="3"/>
      <c r="C1245" s="4">
        <v>35423.98055555556</v>
      </c>
      <c r="D1245" s="5">
        <v>444092.0</v>
      </c>
    </row>
    <row r="1246">
      <c r="A1246" s="2" t="s">
        <v>8776</v>
      </c>
      <c r="B1246" s="3"/>
      <c r="C1246" s="4">
        <v>35423.98055555556</v>
      </c>
      <c r="D1246" s="5">
        <v>290553.0</v>
      </c>
    </row>
    <row r="1247">
      <c r="A1247" s="2" t="s">
        <v>8777</v>
      </c>
      <c r="B1247" s="3"/>
      <c r="C1247" s="4">
        <v>35423.98055555556</v>
      </c>
      <c r="D1247" s="5">
        <v>152283.0</v>
      </c>
    </row>
    <row r="1248">
      <c r="A1248" s="2" t="s">
        <v>8778</v>
      </c>
      <c r="B1248" s="3"/>
      <c r="C1248" s="4">
        <v>35423.98055555556</v>
      </c>
      <c r="D1248" s="5">
        <v>336016.0</v>
      </c>
    </row>
    <row r="1249">
      <c r="A1249" s="2" t="s">
        <v>8779</v>
      </c>
      <c r="B1249" s="3"/>
      <c r="C1249" s="4">
        <v>35423.98055555556</v>
      </c>
      <c r="D1249" s="5">
        <v>310736.0</v>
      </c>
    </row>
    <row r="1250">
      <c r="A1250" s="2" t="s">
        <v>8780</v>
      </c>
      <c r="B1250" s="3"/>
      <c r="C1250" s="4">
        <v>35423.98055555556</v>
      </c>
      <c r="D1250" s="5">
        <v>497640.0</v>
      </c>
    </row>
    <row r="1251">
      <c r="A1251" s="2" t="s">
        <v>8781</v>
      </c>
      <c r="B1251" s="3"/>
      <c r="C1251" s="4">
        <v>35423.98055555556</v>
      </c>
      <c r="D1251" s="5">
        <v>293740.0</v>
      </c>
    </row>
    <row r="1252">
      <c r="A1252" s="2" t="s">
        <v>8782</v>
      </c>
      <c r="B1252" s="3"/>
      <c r="C1252" s="4">
        <v>35423.98055555556</v>
      </c>
      <c r="D1252" s="5">
        <v>318169.0</v>
      </c>
    </row>
    <row r="1253">
      <c r="A1253" s="2" t="s">
        <v>8783</v>
      </c>
      <c r="B1253" s="3"/>
      <c r="C1253" s="4">
        <v>35423.98055555556</v>
      </c>
      <c r="D1253" s="5">
        <v>32340.0</v>
      </c>
    </row>
    <row r="1254">
      <c r="A1254" s="2" t="s">
        <v>8784</v>
      </c>
      <c r="B1254" s="3"/>
      <c r="C1254" s="4">
        <v>35423.98055555556</v>
      </c>
      <c r="D1254" s="5">
        <v>117205.0</v>
      </c>
    </row>
    <row r="1255">
      <c r="A1255" s="2" t="s">
        <v>8785</v>
      </c>
      <c r="B1255" s="3"/>
      <c r="C1255" s="4">
        <v>35423.98055555556</v>
      </c>
      <c r="D1255" s="5">
        <v>773664.0</v>
      </c>
    </row>
    <row r="1256">
      <c r="A1256" s="2" t="s">
        <v>8786</v>
      </c>
      <c r="B1256" s="3"/>
      <c r="C1256" s="4">
        <v>35423.98055555556</v>
      </c>
      <c r="D1256" s="5">
        <v>773314.0</v>
      </c>
    </row>
    <row r="1257">
      <c r="A1257" s="2" t="s">
        <v>8787</v>
      </c>
      <c r="B1257" s="3"/>
      <c r="C1257" s="4">
        <v>35423.98055555556</v>
      </c>
      <c r="D1257" s="5">
        <v>662070.0</v>
      </c>
    </row>
    <row r="1258">
      <c r="A1258" s="2" t="s">
        <v>8788</v>
      </c>
      <c r="B1258" s="3"/>
      <c r="C1258" s="4">
        <v>35423.98055555556</v>
      </c>
      <c r="D1258" s="5">
        <v>1405861.0</v>
      </c>
    </row>
    <row r="1259">
      <c r="A1259" s="2" t="s">
        <v>8789</v>
      </c>
      <c r="B1259" s="3"/>
      <c r="C1259" s="4">
        <v>35423.98055555556</v>
      </c>
      <c r="D1259" s="5">
        <v>1405895.0</v>
      </c>
    </row>
    <row r="1260">
      <c r="A1260" s="2" t="s">
        <v>8790</v>
      </c>
      <c r="B1260" s="3"/>
      <c r="C1260" s="4">
        <v>35423.98055555556</v>
      </c>
      <c r="D1260" s="5">
        <v>752587.0</v>
      </c>
    </row>
    <row r="1261">
      <c r="A1261" s="2" t="s">
        <v>8791</v>
      </c>
      <c r="B1261" s="3"/>
      <c r="C1261" s="4">
        <v>35423.98055555556</v>
      </c>
      <c r="D1261" s="5">
        <v>1848049.0</v>
      </c>
    </row>
    <row r="1262">
      <c r="A1262" s="2" t="s">
        <v>8792</v>
      </c>
      <c r="B1262" s="3"/>
      <c r="C1262" s="4">
        <v>35423.98055555556</v>
      </c>
      <c r="D1262" s="5">
        <v>1841718.0</v>
      </c>
    </row>
    <row r="1263">
      <c r="A1263" s="2" t="s">
        <v>8793</v>
      </c>
      <c r="B1263" s="3"/>
      <c r="C1263" s="4">
        <v>35423.98055555556</v>
      </c>
      <c r="D1263" s="5">
        <v>1450604.0</v>
      </c>
    </row>
    <row r="1264">
      <c r="A1264" s="2" t="s">
        <v>8794</v>
      </c>
      <c r="B1264" s="3"/>
      <c r="C1264" s="4">
        <v>35423.98055555556</v>
      </c>
      <c r="D1264" s="5">
        <v>1450868.0</v>
      </c>
    </row>
    <row r="1265">
      <c r="A1265" s="2" t="s">
        <v>8795</v>
      </c>
      <c r="B1265" s="3"/>
      <c r="C1265" s="4">
        <v>35423.98055555556</v>
      </c>
      <c r="D1265" s="5">
        <v>791904.0</v>
      </c>
    </row>
    <row r="1266">
      <c r="A1266" s="2" t="s">
        <v>8796</v>
      </c>
      <c r="B1266" s="3"/>
      <c r="C1266" s="4">
        <v>35423.98055555556</v>
      </c>
      <c r="D1266" s="5">
        <v>791909.0</v>
      </c>
    </row>
    <row r="1267">
      <c r="A1267" s="2" t="s">
        <v>8797</v>
      </c>
      <c r="B1267" s="3"/>
      <c r="C1267" s="4">
        <v>35423.98055555556</v>
      </c>
      <c r="D1267" s="5">
        <v>505951.0</v>
      </c>
    </row>
    <row r="1268">
      <c r="A1268" s="2" t="s">
        <v>8798</v>
      </c>
      <c r="B1268" s="3"/>
      <c r="C1268" s="4">
        <v>35423.98055555556</v>
      </c>
      <c r="D1268" s="5">
        <v>540931.0</v>
      </c>
    </row>
    <row r="1269">
      <c r="A1269" s="2" t="s">
        <v>8799</v>
      </c>
      <c r="B1269" s="3"/>
      <c r="C1269" s="4">
        <v>35423.98055555556</v>
      </c>
      <c r="D1269" s="5">
        <v>5504.0</v>
      </c>
    </row>
    <row r="1270">
      <c r="A1270" s="2" t="s">
        <v>8800</v>
      </c>
      <c r="B1270" s="3"/>
      <c r="C1270" s="4">
        <v>35423.98055555556</v>
      </c>
      <c r="D1270" s="5">
        <v>174716.0</v>
      </c>
    </row>
    <row r="1271">
      <c r="A1271" s="2" t="s">
        <v>8801</v>
      </c>
      <c r="B1271" s="3"/>
      <c r="C1271" s="4">
        <v>35423.98055555556</v>
      </c>
      <c r="D1271" s="5">
        <v>285418.0</v>
      </c>
    </row>
    <row r="1272">
      <c r="A1272" s="2" t="s">
        <v>8802</v>
      </c>
      <c r="B1272" s="3"/>
      <c r="C1272" s="4">
        <v>35423.98055555556</v>
      </c>
      <c r="D1272" s="5">
        <v>228484.0</v>
      </c>
    </row>
    <row r="1273">
      <c r="A1273" s="2" t="s">
        <v>8803</v>
      </c>
      <c r="B1273" s="3"/>
      <c r="C1273" s="4">
        <v>35423.98055555556</v>
      </c>
      <c r="D1273" s="5">
        <v>56758.0</v>
      </c>
    </row>
    <row r="1274">
      <c r="A1274" s="2" t="s">
        <v>8804</v>
      </c>
      <c r="B1274" s="3"/>
      <c r="C1274" s="4">
        <v>35423.98055555556</v>
      </c>
      <c r="D1274" s="5">
        <v>331100.0</v>
      </c>
    </row>
    <row r="1275">
      <c r="A1275" s="2" t="s">
        <v>8805</v>
      </c>
      <c r="B1275" s="3"/>
      <c r="C1275" s="4">
        <v>35423.98055555556</v>
      </c>
      <c r="D1275" s="5">
        <v>304689.0</v>
      </c>
    </row>
    <row r="1276">
      <c r="A1276" s="2" t="s">
        <v>8806</v>
      </c>
      <c r="B1276" s="3"/>
      <c r="C1276" s="4">
        <v>35423.98055555556</v>
      </c>
      <c r="D1276" s="5">
        <v>565444.0</v>
      </c>
    </row>
    <row r="1277">
      <c r="A1277" s="2" t="s">
        <v>8807</v>
      </c>
      <c r="B1277" s="3"/>
      <c r="C1277" s="4">
        <v>35423.98055555556</v>
      </c>
      <c r="D1277" s="5">
        <v>85145.0</v>
      </c>
    </row>
    <row r="1278">
      <c r="A1278" s="2" t="s">
        <v>8808</v>
      </c>
      <c r="B1278" s="3"/>
      <c r="C1278" s="4">
        <v>35423.98055555556</v>
      </c>
      <c r="D1278" s="5">
        <v>85132.0</v>
      </c>
    </row>
    <row r="1279">
      <c r="A1279" s="2" t="s">
        <v>8809</v>
      </c>
      <c r="B1279" s="3"/>
      <c r="C1279" s="4">
        <v>35423.98055555556</v>
      </c>
      <c r="D1279" s="5">
        <v>27489.0</v>
      </c>
    </row>
    <row r="1280">
      <c r="A1280" s="2" t="s">
        <v>8810</v>
      </c>
      <c r="B1280" s="3"/>
      <c r="C1280" s="4">
        <v>35423.98055555556</v>
      </c>
      <c r="D1280" s="5">
        <v>573615.0</v>
      </c>
    </row>
    <row r="1281">
      <c r="A1281" s="2" t="s">
        <v>8811</v>
      </c>
      <c r="B1281" s="3"/>
      <c r="C1281" s="4">
        <v>35423.98055555556</v>
      </c>
      <c r="D1281" s="5">
        <v>412015.0</v>
      </c>
    </row>
    <row r="1282">
      <c r="A1282" s="2" t="s">
        <v>8812</v>
      </c>
      <c r="B1282" s="3"/>
      <c r="C1282" s="4">
        <v>35423.98055555556</v>
      </c>
      <c r="D1282" s="5">
        <v>199040.0</v>
      </c>
    </row>
    <row r="1283">
      <c r="A1283" s="2" t="s">
        <v>8813</v>
      </c>
      <c r="B1283" s="3"/>
      <c r="C1283" s="4">
        <v>35423.98055555556</v>
      </c>
      <c r="D1283" s="5">
        <v>199035.0</v>
      </c>
    </row>
    <row r="1284">
      <c r="A1284" s="2" t="s">
        <v>8814</v>
      </c>
      <c r="B1284" s="3"/>
      <c r="C1284" s="4">
        <v>35423.98055555556</v>
      </c>
      <c r="D1284" s="5">
        <v>438888.0</v>
      </c>
    </row>
    <row r="1285">
      <c r="A1285" s="2" t="s">
        <v>8815</v>
      </c>
      <c r="B1285" s="3"/>
      <c r="C1285" s="4">
        <v>35423.98055555556</v>
      </c>
      <c r="D1285" s="5">
        <v>306246.0</v>
      </c>
    </row>
    <row r="1286">
      <c r="A1286" s="2" t="s">
        <v>8816</v>
      </c>
      <c r="B1286" s="3"/>
      <c r="C1286" s="4">
        <v>35423.98055555556</v>
      </c>
      <c r="D1286" s="5">
        <v>854467.0</v>
      </c>
    </row>
    <row r="1287">
      <c r="A1287" s="2" t="s">
        <v>8817</v>
      </c>
      <c r="B1287" s="3"/>
      <c r="C1287" s="4">
        <v>35423.98055555556</v>
      </c>
      <c r="D1287" s="5">
        <v>1473408.0</v>
      </c>
    </row>
    <row r="1288">
      <c r="A1288" s="2" t="s">
        <v>8818</v>
      </c>
      <c r="B1288" s="3"/>
      <c r="C1288" s="4">
        <v>35423.98055555556</v>
      </c>
      <c r="D1288" s="5">
        <v>871258.0</v>
      </c>
    </row>
    <row r="1289">
      <c r="A1289" s="2" t="s">
        <v>8819</v>
      </c>
      <c r="B1289" s="3"/>
      <c r="C1289" s="4">
        <v>35423.98055555556</v>
      </c>
      <c r="D1289" s="5">
        <v>405867.0</v>
      </c>
    </row>
    <row r="1290">
      <c r="A1290" s="2" t="s">
        <v>8820</v>
      </c>
      <c r="B1290" s="3"/>
      <c r="C1290" s="4">
        <v>35423.98055555556</v>
      </c>
      <c r="D1290" s="5">
        <v>1246838.0</v>
      </c>
    </row>
    <row r="1291">
      <c r="A1291" s="2" t="s">
        <v>8821</v>
      </c>
      <c r="B1291" s="3"/>
      <c r="C1291" s="4">
        <v>35423.98055555556</v>
      </c>
      <c r="D1291" s="5">
        <v>30621.0</v>
      </c>
    </row>
    <row r="1292">
      <c r="A1292" s="2" t="s">
        <v>8822</v>
      </c>
      <c r="B1292" s="3"/>
      <c r="C1292" s="4">
        <v>35423.98055555556</v>
      </c>
      <c r="D1292" s="5">
        <v>230387.0</v>
      </c>
    </row>
    <row r="1293">
      <c r="A1293" s="2" t="s">
        <v>8823</v>
      </c>
      <c r="B1293" s="3"/>
      <c r="C1293" s="4">
        <v>35423.98055555556</v>
      </c>
      <c r="D1293" s="5">
        <v>1086640.0</v>
      </c>
    </row>
    <row r="1294">
      <c r="A1294" s="2" t="s">
        <v>8824</v>
      </c>
      <c r="B1294" s="3"/>
      <c r="C1294" s="4">
        <v>35423.98055555556</v>
      </c>
      <c r="D1294" s="5">
        <v>1157730.0</v>
      </c>
    </row>
    <row r="1295">
      <c r="A1295" s="2" t="s">
        <v>8825</v>
      </c>
      <c r="B1295" s="3"/>
      <c r="C1295" s="4">
        <v>35423.98055555556</v>
      </c>
      <c r="D1295" s="5">
        <v>509645.0</v>
      </c>
    </row>
    <row r="1296">
      <c r="A1296" s="2" t="s">
        <v>8826</v>
      </c>
      <c r="B1296" s="3"/>
      <c r="C1296" s="4">
        <v>35423.98055555556</v>
      </c>
      <c r="D1296" s="5">
        <v>518322.0</v>
      </c>
    </row>
    <row r="1297">
      <c r="A1297" s="2" t="s">
        <v>8827</v>
      </c>
      <c r="B1297" s="3"/>
      <c r="C1297" s="4">
        <v>35423.98055555556</v>
      </c>
      <c r="D1297" s="5">
        <v>1192378.0</v>
      </c>
    </row>
    <row r="1298">
      <c r="A1298" s="2" t="s">
        <v>8828</v>
      </c>
      <c r="B1298" s="3"/>
      <c r="C1298" s="4">
        <v>35423.98055555556</v>
      </c>
      <c r="D1298" s="5">
        <v>588432.0</v>
      </c>
    </row>
    <row r="1299">
      <c r="A1299" s="2" t="s">
        <v>8829</v>
      </c>
      <c r="B1299" s="3"/>
      <c r="C1299" s="4">
        <v>35423.98055555556</v>
      </c>
      <c r="D1299" s="5">
        <v>186788.0</v>
      </c>
    </row>
    <row r="1300">
      <c r="A1300" s="2" t="s">
        <v>8830</v>
      </c>
      <c r="B1300" s="3"/>
      <c r="C1300" s="4">
        <v>35423.98055555556</v>
      </c>
      <c r="D1300" s="5">
        <v>173116.0</v>
      </c>
    </row>
    <row r="1301">
      <c r="A1301" s="2" t="s">
        <v>8831</v>
      </c>
      <c r="B1301" s="3"/>
      <c r="C1301" s="4">
        <v>35423.98055555556</v>
      </c>
      <c r="D1301" s="5">
        <v>117166.0</v>
      </c>
    </row>
    <row r="1302">
      <c r="A1302" s="2" t="s">
        <v>8832</v>
      </c>
      <c r="B1302" s="3"/>
      <c r="C1302" s="4">
        <v>35423.98055555556</v>
      </c>
      <c r="D1302" s="5">
        <v>117493.0</v>
      </c>
    </row>
    <row r="1303">
      <c r="A1303" s="2" t="s">
        <v>8833</v>
      </c>
      <c r="B1303" s="3"/>
      <c r="C1303" s="4">
        <v>35423.98055555556</v>
      </c>
      <c r="D1303" s="5">
        <v>276448.0</v>
      </c>
    </row>
    <row r="1304">
      <c r="A1304" s="2" t="s">
        <v>8834</v>
      </c>
      <c r="B1304" s="3"/>
      <c r="C1304" s="4">
        <v>35423.98055555556</v>
      </c>
      <c r="D1304" s="5">
        <v>276832.0</v>
      </c>
    </row>
    <row r="1305">
      <c r="A1305" s="2" t="s">
        <v>8835</v>
      </c>
      <c r="B1305" s="3"/>
      <c r="C1305" s="4">
        <v>35423.98055555556</v>
      </c>
      <c r="D1305" s="5">
        <v>69261.0</v>
      </c>
    </row>
    <row r="1306">
      <c r="A1306" s="2" t="s">
        <v>8836</v>
      </c>
      <c r="B1306" s="3"/>
      <c r="C1306" s="4">
        <v>35423.98055555556</v>
      </c>
      <c r="D1306" s="5">
        <v>68967.0</v>
      </c>
    </row>
    <row r="1307">
      <c r="A1307" s="2" t="s">
        <v>8837</v>
      </c>
      <c r="B1307" s="3"/>
      <c r="C1307" s="4">
        <v>35423.98055555556</v>
      </c>
      <c r="D1307" s="5">
        <v>248428.0</v>
      </c>
    </row>
    <row r="1308">
      <c r="A1308" s="2" t="s">
        <v>8838</v>
      </c>
      <c r="B1308" s="3"/>
      <c r="C1308" s="4">
        <v>35423.98055555556</v>
      </c>
      <c r="D1308" s="5">
        <v>202815.0</v>
      </c>
    </row>
    <row r="1309">
      <c r="A1309" s="2" t="s">
        <v>8839</v>
      </c>
      <c r="B1309" s="3"/>
      <c r="C1309" s="4">
        <v>35423.98055555556</v>
      </c>
      <c r="D1309" s="5">
        <v>322288.0</v>
      </c>
    </row>
    <row r="1310">
      <c r="A1310" s="2" t="s">
        <v>8840</v>
      </c>
      <c r="B1310" s="3"/>
      <c r="C1310" s="4">
        <v>35423.98055555556</v>
      </c>
      <c r="D1310" s="5">
        <v>371293.0</v>
      </c>
    </row>
    <row r="1311">
      <c r="A1311" s="2" t="s">
        <v>8841</v>
      </c>
      <c r="B1311" s="3"/>
      <c r="C1311" s="4">
        <v>35423.98055555556</v>
      </c>
      <c r="D1311" s="5">
        <v>609267.0</v>
      </c>
    </row>
    <row r="1312">
      <c r="A1312" s="2" t="s">
        <v>8842</v>
      </c>
      <c r="B1312" s="3"/>
      <c r="C1312" s="4">
        <v>35423.98055555556</v>
      </c>
      <c r="D1312" s="5">
        <v>148164.0</v>
      </c>
    </row>
    <row r="1313">
      <c r="A1313" s="2" t="s">
        <v>8843</v>
      </c>
      <c r="B1313" s="3"/>
      <c r="C1313" s="4">
        <v>35423.98055555556</v>
      </c>
      <c r="D1313" s="5">
        <v>311449.0</v>
      </c>
    </row>
    <row r="1314">
      <c r="A1314" s="2" t="s">
        <v>8844</v>
      </c>
      <c r="B1314" s="3"/>
      <c r="C1314" s="4">
        <v>35423.98055555556</v>
      </c>
      <c r="D1314" s="5">
        <v>502827.0</v>
      </c>
    </row>
    <row r="1315">
      <c r="A1315" s="2" t="s">
        <v>8845</v>
      </c>
      <c r="B1315" s="3"/>
      <c r="C1315" s="4">
        <v>35423.98055555556</v>
      </c>
      <c r="D1315" s="5">
        <v>33594.0</v>
      </c>
    </row>
    <row r="1316">
      <c r="A1316" s="2" t="s">
        <v>8846</v>
      </c>
      <c r="B1316" s="3"/>
      <c r="C1316" s="4">
        <v>35423.98055555556</v>
      </c>
      <c r="D1316" s="5">
        <v>66361.0</v>
      </c>
    </row>
    <row r="1317">
      <c r="A1317" s="2" t="s">
        <v>8847</v>
      </c>
      <c r="B1317" s="3"/>
      <c r="C1317" s="4">
        <v>35423.98055555556</v>
      </c>
      <c r="D1317" s="5">
        <v>64908.0</v>
      </c>
    </row>
    <row r="1318">
      <c r="A1318" s="2" t="s">
        <v>8848</v>
      </c>
      <c r="B1318" s="3"/>
      <c r="C1318" s="4">
        <v>35423.98055555556</v>
      </c>
      <c r="D1318" s="5">
        <v>275036.0</v>
      </c>
    </row>
    <row r="1319">
      <c r="A1319" s="2" t="s">
        <v>8849</v>
      </c>
      <c r="B1319" s="3"/>
      <c r="C1319" s="4">
        <v>35423.98055555556</v>
      </c>
      <c r="D1319" s="5">
        <v>274749.0</v>
      </c>
    </row>
    <row r="1320">
      <c r="A1320" s="2" t="s">
        <v>8850</v>
      </c>
      <c r="B1320" s="3"/>
      <c r="C1320" s="4">
        <v>35423.98055555556</v>
      </c>
      <c r="D1320" s="5">
        <v>274223.0</v>
      </c>
    </row>
    <row r="1321">
      <c r="A1321" s="2" t="s">
        <v>8851</v>
      </c>
      <c r="B1321" s="3"/>
      <c r="C1321" s="4">
        <v>35423.98055555556</v>
      </c>
      <c r="D1321" s="5">
        <v>292776.0</v>
      </c>
    </row>
    <row r="1322">
      <c r="A1322" s="2" t="s">
        <v>8852</v>
      </c>
      <c r="B1322" s="3"/>
      <c r="C1322" s="4">
        <v>35423.98055555556</v>
      </c>
      <c r="D1322" s="5">
        <v>39807.0</v>
      </c>
    </row>
    <row r="1323">
      <c r="A1323" s="2" t="s">
        <v>8853</v>
      </c>
      <c r="B1323" s="3"/>
      <c r="C1323" s="4">
        <v>35423.98055555556</v>
      </c>
      <c r="D1323" s="5">
        <v>611770.0</v>
      </c>
    </row>
    <row r="1324">
      <c r="A1324" s="2" t="s">
        <v>8854</v>
      </c>
      <c r="B1324" s="3"/>
      <c r="C1324" s="4">
        <v>35423.98055555556</v>
      </c>
      <c r="D1324" s="5">
        <v>55550.0</v>
      </c>
    </row>
    <row r="1325">
      <c r="A1325" s="2" t="s">
        <v>8855</v>
      </c>
      <c r="B1325" s="3"/>
      <c r="C1325" s="4">
        <v>35423.98055555556</v>
      </c>
      <c r="D1325" s="5">
        <v>1769292.0</v>
      </c>
    </row>
    <row r="1326">
      <c r="A1326" s="2" t="s">
        <v>8856</v>
      </c>
      <c r="B1326" s="3"/>
      <c r="C1326" s="4">
        <v>35423.98055555556</v>
      </c>
      <c r="D1326" s="5">
        <v>410390.0</v>
      </c>
    </row>
    <row r="1327">
      <c r="A1327" s="2" t="s">
        <v>8857</v>
      </c>
      <c r="B1327" s="3"/>
      <c r="C1327" s="4">
        <v>35423.98055555556</v>
      </c>
      <c r="D1327" s="5">
        <v>239303.0</v>
      </c>
    </row>
    <row r="1328">
      <c r="A1328" s="2" t="s">
        <v>8858</v>
      </c>
      <c r="B1328" s="3"/>
      <c r="C1328" s="4">
        <v>35423.98055555556</v>
      </c>
      <c r="D1328" s="5">
        <v>208892.0</v>
      </c>
    </row>
    <row r="1329">
      <c r="A1329" s="2" t="s">
        <v>8859</v>
      </c>
      <c r="B1329" s="3"/>
      <c r="C1329" s="4">
        <v>35423.98055555556</v>
      </c>
      <c r="D1329" s="5">
        <v>652012.0</v>
      </c>
    </row>
    <row r="1330">
      <c r="A1330" s="2" t="s">
        <v>8860</v>
      </c>
      <c r="B1330" s="3"/>
      <c r="C1330" s="4">
        <v>35423.98055555556</v>
      </c>
      <c r="D1330" s="5">
        <v>234608.0</v>
      </c>
    </row>
    <row r="1331">
      <c r="A1331" s="2" t="s">
        <v>8861</v>
      </c>
      <c r="B1331" s="3"/>
      <c r="C1331" s="4">
        <v>35423.98055555556</v>
      </c>
      <c r="D1331" s="5">
        <v>564679.0</v>
      </c>
    </row>
    <row r="1332">
      <c r="A1332" s="2" t="s">
        <v>8862</v>
      </c>
      <c r="B1332" s="3"/>
      <c r="C1332" s="4">
        <v>35423.98055555556</v>
      </c>
      <c r="D1332" s="5">
        <v>21826.0</v>
      </c>
    </row>
    <row r="1333">
      <c r="A1333" s="2" t="s">
        <v>8863</v>
      </c>
      <c r="B1333" s="3"/>
      <c r="C1333" s="4">
        <v>35423.98055555556</v>
      </c>
      <c r="D1333" s="5">
        <v>35035.0</v>
      </c>
    </row>
    <row r="1334">
      <c r="A1334" s="2" t="s">
        <v>8864</v>
      </c>
      <c r="B1334" s="3"/>
      <c r="C1334" s="4">
        <v>35423.98055555556</v>
      </c>
      <c r="D1334" s="5">
        <v>658242.0</v>
      </c>
    </row>
    <row r="1335">
      <c r="A1335" s="2" t="s">
        <v>8865</v>
      </c>
      <c r="B1335" s="3"/>
      <c r="C1335" s="4">
        <v>35423.98055555556</v>
      </c>
      <c r="D1335" s="5">
        <v>172969.0</v>
      </c>
    </row>
    <row r="1336">
      <c r="A1336" s="2" t="s">
        <v>8866</v>
      </c>
      <c r="B1336" s="3"/>
      <c r="C1336" s="4">
        <v>35423.98055555556</v>
      </c>
      <c r="D1336" s="5">
        <v>107317.0</v>
      </c>
    </row>
    <row r="1337">
      <c r="A1337" s="2" t="s">
        <v>8867</v>
      </c>
      <c r="B1337" s="3"/>
      <c r="C1337" s="4">
        <v>35423.98055555556</v>
      </c>
      <c r="D1337" s="5">
        <v>428058.0</v>
      </c>
    </row>
    <row r="1338">
      <c r="A1338" s="2" t="s">
        <v>8868</v>
      </c>
      <c r="B1338" s="3"/>
      <c r="C1338" s="4">
        <v>35423.98055555556</v>
      </c>
      <c r="D1338" s="5">
        <v>575334.0</v>
      </c>
    </row>
    <row r="1339">
      <c r="A1339" s="2" t="s">
        <v>8869</v>
      </c>
      <c r="B1339" s="3"/>
      <c r="C1339" s="4">
        <v>35423.98055555556</v>
      </c>
      <c r="D1339" s="5">
        <v>287164.0</v>
      </c>
    </row>
    <row r="1340">
      <c r="A1340" s="2" t="s">
        <v>8870</v>
      </c>
      <c r="B1340" s="3"/>
      <c r="C1340" s="4">
        <v>35423.98055555556</v>
      </c>
      <c r="D1340" s="5">
        <v>605779.0</v>
      </c>
    </row>
    <row r="1341">
      <c r="A1341" s="2" t="s">
        <v>8871</v>
      </c>
      <c r="B1341" s="3"/>
      <c r="C1341" s="4">
        <v>35423.98055555556</v>
      </c>
      <c r="D1341" s="5">
        <v>570792.0</v>
      </c>
    </row>
    <row r="1342">
      <c r="A1342" s="2" t="s">
        <v>8872</v>
      </c>
      <c r="B1342" s="3"/>
      <c r="C1342" s="4">
        <v>35423.98055555556</v>
      </c>
      <c r="D1342" s="5">
        <v>280499.0</v>
      </c>
    </row>
    <row r="1343">
      <c r="A1343" s="2" t="s">
        <v>8873</v>
      </c>
      <c r="B1343" s="3"/>
      <c r="C1343" s="4">
        <v>35423.98055555556</v>
      </c>
      <c r="D1343" s="5">
        <v>1255204.0</v>
      </c>
    </row>
    <row r="1344">
      <c r="A1344" s="2" t="s">
        <v>8874</v>
      </c>
      <c r="B1344" s="3"/>
      <c r="C1344" s="4">
        <v>35423.98055555556</v>
      </c>
      <c r="D1344" s="5">
        <v>1250363.0</v>
      </c>
    </row>
    <row r="1345">
      <c r="A1345" s="2" t="s">
        <v>8875</v>
      </c>
      <c r="B1345" s="3"/>
      <c r="C1345" s="4">
        <v>35423.98055555556</v>
      </c>
      <c r="D1345" s="5">
        <v>424876.0</v>
      </c>
    </row>
    <row r="1346">
      <c r="A1346" s="2" t="s">
        <v>8876</v>
      </c>
      <c r="B1346" s="3"/>
      <c r="C1346" s="4">
        <v>35423.98055555556</v>
      </c>
      <c r="D1346" s="5">
        <v>424842.0</v>
      </c>
    </row>
    <row r="1347">
      <c r="A1347" s="2" t="s">
        <v>8877</v>
      </c>
      <c r="B1347" s="3"/>
      <c r="C1347" s="4">
        <v>35423.98055555556</v>
      </c>
      <c r="D1347" s="5">
        <v>428052.0</v>
      </c>
    </row>
    <row r="1348">
      <c r="A1348" s="2" t="s">
        <v>8878</v>
      </c>
      <c r="B1348" s="3"/>
      <c r="C1348" s="4">
        <v>35423.98055555556</v>
      </c>
      <c r="D1348" s="5">
        <v>336973.0</v>
      </c>
    </row>
    <row r="1349">
      <c r="A1349" s="2" t="s">
        <v>8879</v>
      </c>
      <c r="B1349" s="3"/>
      <c r="C1349" s="4">
        <v>35423.98055555556</v>
      </c>
      <c r="D1349" s="5">
        <v>232605.0</v>
      </c>
    </row>
    <row r="1350">
      <c r="A1350" s="2" t="s">
        <v>8880</v>
      </c>
      <c r="B1350" s="3"/>
      <c r="C1350" s="4">
        <v>35423.98055555556</v>
      </c>
      <c r="D1350" s="5">
        <v>229807.0</v>
      </c>
    </row>
    <row r="1351">
      <c r="A1351" s="2" t="s">
        <v>8881</v>
      </c>
      <c r="B1351" s="3"/>
      <c r="C1351" s="4">
        <v>35423.98055555556</v>
      </c>
      <c r="D1351" s="5">
        <v>60948.0</v>
      </c>
    </row>
    <row r="1352">
      <c r="A1352" s="2" t="s">
        <v>8882</v>
      </c>
      <c r="B1352" s="3"/>
      <c r="C1352" s="4">
        <v>35423.98055555556</v>
      </c>
      <c r="D1352" s="5">
        <v>402263.0</v>
      </c>
    </row>
    <row r="1353">
      <c r="A1353" s="2" t="s">
        <v>8883</v>
      </c>
      <c r="B1353" s="3"/>
      <c r="C1353" s="4">
        <v>35423.98055555556</v>
      </c>
      <c r="D1353" s="5">
        <v>623016.0</v>
      </c>
    </row>
    <row r="1354">
      <c r="A1354" s="2" t="s">
        <v>8884</v>
      </c>
      <c r="B1354" s="3"/>
      <c r="C1354" s="4">
        <v>35423.98055555556</v>
      </c>
      <c r="D1354" s="5">
        <v>657287.0</v>
      </c>
    </row>
    <row r="1355">
      <c r="A1355" s="2" t="s">
        <v>8885</v>
      </c>
      <c r="B1355" s="3"/>
      <c r="C1355" s="4">
        <v>35423.98055555556</v>
      </c>
      <c r="D1355" s="5">
        <v>343751.0</v>
      </c>
    </row>
    <row r="1356">
      <c r="A1356" s="2" t="s">
        <v>8886</v>
      </c>
      <c r="B1356" s="3"/>
      <c r="C1356" s="4">
        <v>35423.98055555556</v>
      </c>
      <c r="D1356" s="5">
        <v>161502.0</v>
      </c>
    </row>
    <row r="1357">
      <c r="A1357" s="2" t="s">
        <v>8887</v>
      </c>
      <c r="B1357" s="3"/>
      <c r="C1357" s="4">
        <v>35423.98055555556</v>
      </c>
      <c r="D1357" s="5">
        <v>300767.0</v>
      </c>
    </row>
    <row r="1358">
      <c r="A1358" s="2" t="s">
        <v>8888</v>
      </c>
      <c r="B1358" s="3"/>
      <c r="C1358" s="4">
        <v>35423.98055555556</v>
      </c>
      <c r="D1358" s="5">
        <v>377448.0</v>
      </c>
    </row>
    <row r="1359">
      <c r="A1359" s="2" t="s">
        <v>8889</v>
      </c>
      <c r="B1359" s="3"/>
      <c r="C1359" s="4">
        <v>35423.98055555556</v>
      </c>
      <c r="D1359" s="5">
        <v>538247.0</v>
      </c>
    </row>
    <row r="1360">
      <c r="A1360" s="2" t="s">
        <v>8890</v>
      </c>
      <c r="B1360" s="3"/>
      <c r="C1360" s="4">
        <v>35423.98055555556</v>
      </c>
      <c r="D1360" s="5">
        <v>308805.0</v>
      </c>
    </row>
    <row r="1361">
      <c r="A1361" s="2" t="s">
        <v>8891</v>
      </c>
      <c r="B1361" s="3"/>
      <c r="C1361" s="4">
        <v>35423.98055555556</v>
      </c>
      <c r="D1361" s="5">
        <v>33805.0</v>
      </c>
    </row>
    <row r="1362">
      <c r="A1362" s="2" t="s">
        <v>8892</v>
      </c>
      <c r="B1362" s="3"/>
      <c r="C1362" s="4">
        <v>35423.98055555556</v>
      </c>
      <c r="D1362" s="5">
        <v>41365.0</v>
      </c>
    </row>
    <row r="1363">
      <c r="A1363" s="2" t="s">
        <v>8893</v>
      </c>
      <c r="B1363" s="3"/>
      <c r="C1363" s="4">
        <v>35423.98055555556</v>
      </c>
      <c r="D1363" s="5">
        <v>66352.0</v>
      </c>
    </row>
    <row r="1364">
      <c r="A1364" s="2" t="s">
        <v>8894</v>
      </c>
      <c r="B1364" s="3"/>
      <c r="C1364" s="4">
        <v>35423.98055555556</v>
      </c>
      <c r="D1364" s="5">
        <v>172976.0</v>
      </c>
    </row>
    <row r="1365">
      <c r="A1365" s="2" t="s">
        <v>8895</v>
      </c>
      <c r="B1365" s="3"/>
      <c r="C1365" s="4">
        <v>35423.98055555556</v>
      </c>
      <c r="D1365" s="5">
        <v>128533.0</v>
      </c>
    </row>
    <row r="1366">
      <c r="A1366" s="2" t="s">
        <v>8896</v>
      </c>
      <c r="B1366" s="3"/>
      <c r="C1366" s="4">
        <v>35423.98055555556</v>
      </c>
      <c r="D1366" s="5">
        <v>129035.0</v>
      </c>
    </row>
    <row r="1367">
      <c r="A1367" s="2" t="s">
        <v>8897</v>
      </c>
      <c r="B1367" s="3"/>
      <c r="C1367" s="4">
        <v>35423.98055555556</v>
      </c>
      <c r="D1367" s="5">
        <v>172801.0</v>
      </c>
    </row>
    <row r="1368">
      <c r="A1368" s="2" t="s">
        <v>8898</v>
      </c>
      <c r="B1368" s="3"/>
      <c r="C1368" s="4">
        <v>35423.98055555556</v>
      </c>
      <c r="D1368" s="5">
        <v>357386.0</v>
      </c>
    </row>
    <row r="1369">
      <c r="A1369" s="2" t="s">
        <v>8899</v>
      </c>
      <c r="B1369" s="3"/>
      <c r="C1369" s="4">
        <v>35423.98055555556</v>
      </c>
      <c r="D1369" s="5">
        <v>357361.0</v>
      </c>
    </row>
    <row r="1370">
      <c r="A1370" s="2" t="s">
        <v>8900</v>
      </c>
      <c r="B1370" s="3"/>
      <c r="C1370" s="4">
        <v>35423.98055555556</v>
      </c>
      <c r="D1370" s="5">
        <v>81153.0</v>
      </c>
    </row>
    <row r="1371">
      <c r="A1371" s="2" t="s">
        <v>8901</v>
      </c>
      <c r="B1371" s="3"/>
      <c r="C1371" s="4">
        <v>35423.98055555556</v>
      </c>
      <c r="D1371" s="5">
        <v>82987.0</v>
      </c>
    </row>
    <row r="1372">
      <c r="A1372" s="2" t="s">
        <v>8902</v>
      </c>
      <c r="B1372" s="3"/>
      <c r="C1372" s="4">
        <v>35423.98055555556</v>
      </c>
      <c r="D1372" s="5">
        <v>743792.0</v>
      </c>
    </row>
    <row r="1373">
      <c r="A1373" s="2" t="s">
        <v>8903</v>
      </c>
      <c r="B1373" s="3"/>
      <c r="C1373" s="4">
        <v>35423.98055555556</v>
      </c>
      <c r="D1373" s="5">
        <v>131799.0</v>
      </c>
    </row>
    <row r="1374">
      <c r="A1374" s="2" t="s">
        <v>8904</v>
      </c>
      <c r="B1374" s="3"/>
      <c r="C1374" s="4">
        <v>35423.98055555556</v>
      </c>
      <c r="D1374" s="5">
        <v>510184.0</v>
      </c>
    </row>
    <row r="1375">
      <c r="A1375" s="2" t="s">
        <v>8905</v>
      </c>
      <c r="B1375" s="3"/>
      <c r="C1375" s="4">
        <v>35423.98055555556</v>
      </c>
      <c r="D1375" s="5">
        <v>511244.0</v>
      </c>
    </row>
    <row r="1376">
      <c r="A1376" s="2" t="s">
        <v>8906</v>
      </c>
      <c r="B1376" s="3"/>
      <c r="C1376" s="4">
        <v>35423.98055555556</v>
      </c>
      <c r="D1376" s="5">
        <v>489453.0</v>
      </c>
    </row>
    <row r="1377">
      <c r="A1377" s="2" t="s">
        <v>8907</v>
      </c>
      <c r="B1377" s="3"/>
      <c r="C1377" s="4">
        <v>35423.98055555556</v>
      </c>
      <c r="D1377" s="5">
        <v>443459.0</v>
      </c>
    </row>
    <row r="1378">
      <c r="A1378" s="2" t="s">
        <v>8908</v>
      </c>
      <c r="B1378" s="3"/>
      <c r="C1378" s="4">
        <v>35423.98055555556</v>
      </c>
      <c r="D1378" s="5">
        <v>36570.0</v>
      </c>
    </row>
    <row r="1379">
      <c r="A1379" s="2" t="s">
        <v>8909</v>
      </c>
      <c r="B1379" s="3"/>
      <c r="C1379" s="4">
        <v>35423.98055555556</v>
      </c>
      <c r="D1379" s="5">
        <v>73673.0</v>
      </c>
    </row>
    <row r="1380">
      <c r="A1380" s="2" t="s">
        <v>8910</v>
      </c>
      <c r="B1380" s="3"/>
      <c r="C1380" s="4">
        <v>35423.98055555556</v>
      </c>
      <c r="D1380" s="5">
        <v>73770.0</v>
      </c>
    </row>
    <row r="1381">
      <c r="A1381" s="2" t="s">
        <v>8911</v>
      </c>
      <c r="B1381" s="3"/>
      <c r="C1381" s="4">
        <v>35423.98055555556</v>
      </c>
      <c r="D1381" s="5">
        <v>455656.0</v>
      </c>
    </row>
    <row r="1382">
      <c r="A1382" s="2" t="s">
        <v>8912</v>
      </c>
      <c r="B1382" s="3"/>
      <c r="C1382" s="4">
        <v>35423.98055555556</v>
      </c>
      <c r="D1382" s="5">
        <v>136833.0</v>
      </c>
    </row>
    <row r="1383">
      <c r="A1383" s="2" t="s">
        <v>8913</v>
      </c>
      <c r="B1383" s="3"/>
      <c r="C1383" s="4">
        <v>35423.98055555556</v>
      </c>
      <c r="D1383" s="5">
        <v>133980.0</v>
      </c>
    </row>
    <row r="1384">
      <c r="A1384" s="2" t="s">
        <v>8914</v>
      </c>
      <c r="B1384" s="3"/>
      <c r="C1384" s="4">
        <v>35423.98055555556</v>
      </c>
      <c r="D1384" s="5">
        <v>202628.0</v>
      </c>
    </row>
    <row r="1385">
      <c r="A1385" s="2" t="s">
        <v>8915</v>
      </c>
      <c r="B1385" s="3"/>
      <c r="C1385" s="4">
        <v>35423.98055555556</v>
      </c>
      <c r="D1385" s="5">
        <v>203361.0</v>
      </c>
    </row>
    <row r="1386">
      <c r="A1386" s="2" t="s">
        <v>8916</v>
      </c>
      <c r="B1386" s="3"/>
      <c r="C1386" s="4">
        <v>35423.98055555556</v>
      </c>
      <c r="D1386" s="5">
        <v>463044.0</v>
      </c>
    </row>
    <row r="1387">
      <c r="A1387" s="2" t="s">
        <v>8917</v>
      </c>
      <c r="B1387" s="3"/>
      <c r="C1387" s="4">
        <v>35423.98055555556</v>
      </c>
      <c r="D1387" s="5">
        <v>111936.0</v>
      </c>
    </row>
    <row r="1388">
      <c r="A1388" s="2" t="s">
        <v>8918</v>
      </c>
      <c r="B1388" s="3"/>
      <c r="C1388" s="4">
        <v>35423.98055555556</v>
      </c>
      <c r="D1388" s="5">
        <v>289510.0</v>
      </c>
    </row>
    <row r="1389">
      <c r="A1389" s="2" t="s">
        <v>8919</v>
      </c>
      <c r="B1389" s="3"/>
      <c r="C1389" s="4">
        <v>35423.98055555556</v>
      </c>
      <c r="D1389" s="5">
        <v>258715.0</v>
      </c>
    </row>
    <row r="1390">
      <c r="A1390" s="2" t="s">
        <v>8920</v>
      </c>
      <c r="B1390" s="3"/>
      <c r="C1390" s="4">
        <v>35423.98055555556</v>
      </c>
      <c r="D1390" s="5">
        <v>558925.0</v>
      </c>
    </row>
    <row r="1391">
      <c r="A1391" s="2" t="s">
        <v>8921</v>
      </c>
      <c r="B1391" s="3"/>
      <c r="C1391" s="4">
        <v>35423.98055555556</v>
      </c>
      <c r="D1391" s="5">
        <v>525906.0</v>
      </c>
    </row>
    <row r="1392">
      <c r="A1392" s="2" t="s">
        <v>8922</v>
      </c>
      <c r="B1392" s="3"/>
      <c r="C1392" s="4">
        <v>35423.98055555556</v>
      </c>
      <c r="D1392" s="5">
        <v>295384.0</v>
      </c>
    </row>
    <row r="1393">
      <c r="A1393" s="2" t="s">
        <v>8923</v>
      </c>
      <c r="B1393" s="3"/>
      <c r="C1393" s="4">
        <v>35423.98055555556</v>
      </c>
      <c r="D1393" s="5">
        <v>25784.0</v>
      </c>
    </row>
    <row r="1394">
      <c r="A1394" s="2" t="s">
        <v>8924</v>
      </c>
      <c r="B1394" s="3"/>
      <c r="C1394" s="4">
        <v>35423.98055555556</v>
      </c>
      <c r="D1394" s="5">
        <v>340422.0</v>
      </c>
    </row>
    <row r="1395">
      <c r="A1395" s="2" t="s">
        <v>8925</v>
      </c>
      <c r="B1395" s="3"/>
      <c r="C1395" s="4">
        <v>35423.98055555556</v>
      </c>
      <c r="D1395" s="5">
        <v>310454.0</v>
      </c>
    </row>
    <row r="1396">
      <c r="A1396" s="2" t="s">
        <v>8926</v>
      </c>
      <c r="B1396" s="3"/>
      <c r="C1396" s="4">
        <v>35423.98055555556</v>
      </c>
      <c r="D1396" s="5">
        <v>318877.0</v>
      </c>
    </row>
    <row r="1397">
      <c r="A1397" s="2" t="s">
        <v>8927</v>
      </c>
      <c r="B1397" s="3"/>
      <c r="C1397" s="4">
        <v>35423.98055555556</v>
      </c>
      <c r="D1397" s="5">
        <v>320822.0</v>
      </c>
    </row>
    <row r="1398">
      <c r="A1398" s="2" t="s">
        <v>8928</v>
      </c>
      <c r="B1398" s="3"/>
      <c r="C1398" s="4">
        <v>35423.98055555556</v>
      </c>
      <c r="D1398" s="5">
        <v>261130.0</v>
      </c>
    </row>
    <row r="1399">
      <c r="A1399" s="2" t="s">
        <v>8929</v>
      </c>
      <c r="B1399" s="3"/>
      <c r="C1399" s="4">
        <v>35423.98055555556</v>
      </c>
      <c r="D1399" s="5">
        <v>259855.0</v>
      </c>
    </row>
    <row r="1400">
      <c r="A1400" s="2" t="s">
        <v>8930</v>
      </c>
      <c r="B1400" s="3"/>
      <c r="C1400" s="4">
        <v>35423.98055555556</v>
      </c>
      <c r="D1400" s="5">
        <v>320788.0</v>
      </c>
    </row>
    <row r="1401">
      <c r="A1401" s="2" t="s">
        <v>8931</v>
      </c>
      <c r="B1401" s="3"/>
      <c r="C1401" s="4">
        <v>35423.98055555556</v>
      </c>
      <c r="D1401" s="5">
        <v>320851.0</v>
      </c>
    </row>
    <row r="1402">
      <c r="A1402" s="2" t="s">
        <v>8932</v>
      </c>
      <c r="B1402" s="3"/>
      <c r="C1402" s="4">
        <v>35423.98055555556</v>
      </c>
      <c r="D1402" s="5">
        <v>402922.0</v>
      </c>
    </row>
    <row r="1403">
      <c r="A1403" s="2" t="s">
        <v>8933</v>
      </c>
      <c r="B1403" s="3"/>
      <c r="C1403" s="4">
        <v>35423.98055555556</v>
      </c>
      <c r="D1403" s="5">
        <v>402903.0</v>
      </c>
    </row>
    <row r="1404">
      <c r="A1404" s="2" t="s">
        <v>8934</v>
      </c>
      <c r="B1404" s="3"/>
      <c r="C1404" s="4">
        <v>35423.98055555556</v>
      </c>
      <c r="D1404" s="5">
        <v>161637.0</v>
      </c>
    </row>
    <row r="1405">
      <c r="A1405" s="2" t="s">
        <v>8935</v>
      </c>
      <c r="B1405" s="3"/>
      <c r="C1405" s="4">
        <v>35423.98055555556</v>
      </c>
      <c r="D1405" s="5">
        <v>162132.0</v>
      </c>
    </row>
    <row r="1406">
      <c r="A1406" s="2" t="s">
        <v>8936</v>
      </c>
      <c r="B1406" s="3"/>
      <c r="C1406" s="4">
        <v>35423.98055555556</v>
      </c>
      <c r="D1406" s="5">
        <v>301030.0</v>
      </c>
    </row>
    <row r="1407">
      <c r="A1407" s="2" t="s">
        <v>8937</v>
      </c>
      <c r="B1407" s="3"/>
      <c r="C1407" s="4">
        <v>35423.98055555556</v>
      </c>
      <c r="D1407" s="5">
        <v>616392.0</v>
      </c>
    </row>
    <row r="1408">
      <c r="A1408" s="2" t="s">
        <v>8938</v>
      </c>
      <c r="B1408" s="3"/>
      <c r="C1408" s="4">
        <v>35423.98055555556</v>
      </c>
      <c r="D1408" s="5">
        <v>283971.0</v>
      </c>
    </row>
    <row r="1409">
      <c r="A1409" s="2" t="s">
        <v>8939</v>
      </c>
      <c r="B1409" s="3"/>
      <c r="C1409" s="4">
        <v>35423.98055555556</v>
      </c>
      <c r="D1409" s="5">
        <v>141288.0</v>
      </c>
    </row>
    <row r="1410">
      <c r="A1410" s="2" t="s">
        <v>8940</v>
      </c>
      <c r="B1410" s="3"/>
      <c r="C1410" s="4">
        <v>35423.98055555556</v>
      </c>
      <c r="D1410" s="5">
        <v>164461.0</v>
      </c>
    </row>
    <row r="1411">
      <c r="A1411" s="2" t="s">
        <v>8941</v>
      </c>
      <c r="B1411" s="3"/>
      <c r="C1411" s="4">
        <v>35423.98055555556</v>
      </c>
      <c r="D1411" s="5">
        <v>145329.0</v>
      </c>
    </row>
    <row r="1412">
      <c r="A1412" s="2" t="s">
        <v>8942</v>
      </c>
      <c r="B1412" s="3"/>
      <c r="C1412" s="4">
        <v>35423.98055555556</v>
      </c>
      <c r="D1412" s="5">
        <v>465693.0</v>
      </c>
    </row>
    <row r="1413">
      <c r="A1413" s="2" t="s">
        <v>8943</v>
      </c>
      <c r="B1413" s="3"/>
      <c r="C1413" s="4">
        <v>35423.98055555556</v>
      </c>
      <c r="D1413" s="5">
        <v>245454.0</v>
      </c>
    </row>
    <row r="1414">
      <c r="A1414" s="2" t="s">
        <v>8944</v>
      </c>
      <c r="B1414" s="3"/>
      <c r="C1414" s="4">
        <v>35423.98055555556</v>
      </c>
      <c r="D1414" s="5">
        <v>300063.0</v>
      </c>
    </row>
    <row r="1415">
      <c r="A1415" s="2" t="s">
        <v>8945</v>
      </c>
      <c r="B1415" s="3"/>
      <c r="C1415" s="4">
        <v>35423.98055555556</v>
      </c>
      <c r="D1415" s="5">
        <v>384875.0</v>
      </c>
    </row>
    <row r="1416">
      <c r="A1416" s="2" t="s">
        <v>8946</v>
      </c>
      <c r="B1416" s="3"/>
      <c r="C1416" s="4">
        <v>35423.98055555556</v>
      </c>
      <c r="D1416" s="5">
        <v>442923.0</v>
      </c>
    </row>
    <row r="1417">
      <c r="A1417" s="2" t="s">
        <v>8947</v>
      </c>
      <c r="B1417" s="3"/>
      <c r="C1417" s="4">
        <v>35423.98055555556</v>
      </c>
      <c r="D1417" s="5">
        <v>699359.0</v>
      </c>
    </row>
    <row r="1418">
      <c r="A1418" s="2" t="s">
        <v>8948</v>
      </c>
      <c r="B1418" s="3"/>
      <c r="C1418" s="4">
        <v>35423.98055555556</v>
      </c>
      <c r="D1418" s="5">
        <v>699354.0</v>
      </c>
    </row>
    <row r="1419">
      <c r="A1419" s="2" t="s">
        <v>8949</v>
      </c>
      <c r="B1419" s="3"/>
      <c r="C1419" s="4">
        <v>35423.98055555556</v>
      </c>
      <c r="D1419" s="5">
        <v>699314.0</v>
      </c>
    </row>
    <row r="1420">
      <c r="A1420" s="2" t="s">
        <v>8950</v>
      </c>
      <c r="B1420" s="3"/>
      <c r="C1420" s="4">
        <v>35423.98055555556</v>
      </c>
      <c r="D1420" s="5">
        <v>219472.0</v>
      </c>
    </row>
    <row r="1421">
      <c r="A1421" s="2" t="s">
        <v>8951</v>
      </c>
      <c r="B1421" s="3"/>
      <c r="C1421" s="4">
        <v>35423.98055555556</v>
      </c>
      <c r="D1421" s="5">
        <v>231520.0</v>
      </c>
    </row>
    <row r="1422">
      <c r="A1422" s="2" t="s">
        <v>8952</v>
      </c>
      <c r="B1422" s="3"/>
      <c r="C1422" s="4">
        <v>35423.98055555556</v>
      </c>
      <c r="D1422" s="5">
        <v>309157.0</v>
      </c>
    </row>
    <row r="1423">
      <c r="A1423" s="2" t="s">
        <v>8953</v>
      </c>
      <c r="B1423" s="3"/>
      <c r="C1423" s="4">
        <v>35423.98055555556</v>
      </c>
      <c r="D1423" s="5">
        <v>409516.0</v>
      </c>
    </row>
    <row r="1424">
      <c r="A1424" s="2" t="s">
        <v>8954</v>
      </c>
      <c r="B1424" s="3"/>
      <c r="C1424" s="4">
        <v>35423.98055555556</v>
      </c>
      <c r="D1424" s="5">
        <v>281702.0</v>
      </c>
    </row>
    <row r="1425">
      <c r="A1425" s="2" t="s">
        <v>8955</v>
      </c>
      <c r="B1425" s="3"/>
      <c r="C1425" s="4">
        <v>35423.98055555556</v>
      </c>
      <c r="D1425" s="5">
        <v>181393.0</v>
      </c>
    </row>
    <row r="1426">
      <c r="A1426" s="2" t="s">
        <v>8956</v>
      </c>
      <c r="B1426" s="3"/>
      <c r="C1426" s="4">
        <v>35423.98055555556</v>
      </c>
      <c r="D1426" s="5">
        <v>465022.0</v>
      </c>
    </row>
    <row r="1427">
      <c r="A1427" s="2" t="s">
        <v>8957</v>
      </c>
      <c r="B1427" s="3"/>
      <c r="C1427" s="4">
        <v>35423.98055555556</v>
      </c>
      <c r="D1427" s="5">
        <v>27383.0</v>
      </c>
    </row>
    <row r="1428">
      <c r="A1428" s="2" t="s">
        <v>8958</v>
      </c>
      <c r="B1428" s="3"/>
      <c r="C1428" s="4">
        <v>35423.98055555556</v>
      </c>
      <c r="D1428" s="5">
        <v>29056.0</v>
      </c>
    </row>
    <row r="1429">
      <c r="A1429" s="2" t="s">
        <v>8959</v>
      </c>
      <c r="B1429" s="3"/>
      <c r="C1429" s="4">
        <v>35423.98055555556</v>
      </c>
      <c r="D1429" s="5">
        <v>158319.0</v>
      </c>
    </row>
    <row r="1430">
      <c r="A1430" s="2" t="s">
        <v>8960</v>
      </c>
      <c r="B1430" s="3"/>
      <c r="C1430" s="4">
        <v>35423.98055555556</v>
      </c>
      <c r="D1430" s="5">
        <v>133897.0</v>
      </c>
    </row>
    <row r="1431">
      <c r="A1431" s="2" t="s">
        <v>8961</v>
      </c>
      <c r="B1431" s="3"/>
      <c r="C1431" s="4">
        <v>35423.98055555556</v>
      </c>
      <c r="D1431" s="5">
        <v>263822.0</v>
      </c>
    </row>
    <row r="1432">
      <c r="A1432" s="2" t="s">
        <v>8962</v>
      </c>
      <c r="B1432" s="3"/>
      <c r="C1432" s="4">
        <v>35423.98055555556</v>
      </c>
      <c r="D1432" s="5">
        <v>710709.0</v>
      </c>
    </row>
    <row r="1433">
      <c r="A1433" s="2" t="s">
        <v>8963</v>
      </c>
      <c r="B1433" s="3"/>
      <c r="C1433" s="4">
        <v>35423.98055555556</v>
      </c>
      <c r="D1433" s="5">
        <v>710705.0</v>
      </c>
    </row>
    <row r="1434">
      <c r="A1434" s="2" t="s">
        <v>8964</v>
      </c>
      <c r="B1434" s="3"/>
      <c r="C1434" s="4">
        <v>35423.98055555556</v>
      </c>
      <c r="D1434" s="5">
        <v>761854.0</v>
      </c>
    </row>
    <row r="1435">
      <c r="A1435" s="2" t="s">
        <v>8965</v>
      </c>
      <c r="B1435" s="3"/>
      <c r="C1435" s="4">
        <v>35423.98055555556</v>
      </c>
      <c r="D1435" s="5">
        <v>762300.0</v>
      </c>
    </row>
    <row r="1436">
      <c r="A1436" s="2" t="s">
        <v>8966</v>
      </c>
      <c r="B1436" s="3"/>
      <c r="C1436" s="4">
        <v>35423.98055555556</v>
      </c>
      <c r="D1436" s="5">
        <v>457140.0</v>
      </c>
    </row>
    <row r="1437">
      <c r="A1437" s="2" t="s">
        <v>8967</v>
      </c>
      <c r="B1437" s="3"/>
      <c r="C1437" s="4">
        <v>35423.98055555556</v>
      </c>
      <c r="D1437" s="5">
        <v>8879848.0</v>
      </c>
    </row>
    <row r="1438">
      <c r="A1438" s="2" t="s">
        <v>8968</v>
      </c>
      <c r="B1438" s="3"/>
      <c r="C1438" s="4">
        <v>35423.98055555556</v>
      </c>
      <c r="D1438" s="5">
        <v>225565.0</v>
      </c>
    </row>
    <row r="1439">
      <c r="A1439" s="2" t="s">
        <v>8969</v>
      </c>
      <c r="B1439" s="3"/>
      <c r="C1439" s="4">
        <v>35423.98055555556</v>
      </c>
      <c r="D1439" s="5">
        <v>49128.0</v>
      </c>
    </row>
    <row r="1440">
      <c r="A1440" s="2" t="s">
        <v>8970</v>
      </c>
      <c r="B1440" s="3"/>
      <c r="C1440" s="4">
        <v>35423.98055555556</v>
      </c>
      <c r="D1440" s="5">
        <v>79871.0</v>
      </c>
    </row>
    <row r="1441">
      <c r="A1441" s="2" t="s">
        <v>8971</v>
      </c>
      <c r="B1441" s="3"/>
      <c r="C1441" s="4">
        <v>35423.98055555556</v>
      </c>
      <c r="D1441" s="5">
        <v>46445.0</v>
      </c>
    </row>
    <row r="1442">
      <c r="A1442" s="2" t="s">
        <v>8972</v>
      </c>
      <c r="B1442" s="3"/>
      <c r="C1442" s="4">
        <v>35423.98055555556</v>
      </c>
      <c r="D1442" s="5">
        <v>221899.0</v>
      </c>
    </row>
    <row r="1443">
      <c r="A1443" s="2" t="s">
        <v>8973</v>
      </c>
      <c r="B1443" s="3"/>
      <c r="C1443" s="4">
        <v>35423.98055555556</v>
      </c>
      <c r="D1443" s="5">
        <v>314314.0</v>
      </c>
    </row>
    <row r="1444">
      <c r="A1444" s="2" t="s">
        <v>8974</v>
      </c>
      <c r="B1444" s="3"/>
      <c r="C1444" s="4">
        <v>35423.98055555556</v>
      </c>
      <c r="D1444" s="5">
        <v>290189.0</v>
      </c>
    </row>
    <row r="1445">
      <c r="A1445" s="2" t="s">
        <v>8975</v>
      </c>
      <c r="B1445" s="3"/>
      <c r="C1445" s="4">
        <v>35423.98055555556</v>
      </c>
      <c r="D1445" s="5">
        <v>296911.0</v>
      </c>
    </row>
    <row r="1446">
      <c r="A1446" s="2" t="s">
        <v>8976</v>
      </c>
      <c r="B1446" s="3"/>
      <c r="C1446" s="4">
        <v>35423.98055555556</v>
      </c>
      <c r="D1446" s="5">
        <v>335093.0</v>
      </c>
    </row>
    <row r="1447">
      <c r="A1447" s="2" t="s">
        <v>8977</v>
      </c>
      <c r="B1447" s="3"/>
      <c r="C1447" s="4">
        <v>35423.98055555556</v>
      </c>
      <c r="D1447" s="5">
        <v>40275.0</v>
      </c>
    </row>
    <row r="1448">
      <c r="A1448" s="2" t="s">
        <v>8978</v>
      </c>
      <c r="B1448" s="3"/>
      <c r="C1448" s="4">
        <v>35423.98055555556</v>
      </c>
      <c r="D1448" s="5">
        <v>542404.0</v>
      </c>
    </row>
    <row r="1449">
      <c r="A1449" s="2" t="s">
        <v>8979</v>
      </c>
      <c r="B1449" s="3"/>
      <c r="C1449" s="4">
        <v>35423.98055555556</v>
      </c>
      <c r="D1449" s="5">
        <v>1070474.0</v>
      </c>
    </row>
    <row r="1450">
      <c r="A1450" s="2" t="s">
        <v>8980</v>
      </c>
      <c r="B1450" s="3"/>
      <c r="C1450" s="4">
        <v>35423.98055555556</v>
      </c>
      <c r="D1450" s="5">
        <v>404043.0</v>
      </c>
    </row>
    <row r="1451">
      <c r="A1451" s="2" t="s">
        <v>8981</v>
      </c>
      <c r="B1451" s="3"/>
      <c r="C1451" s="4">
        <v>35423.98055555556</v>
      </c>
      <c r="D1451" s="5">
        <v>404237.0</v>
      </c>
    </row>
    <row r="1452">
      <c r="A1452" s="2" t="s">
        <v>8982</v>
      </c>
      <c r="B1452" s="3"/>
      <c r="C1452" s="4">
        <v>35423.98055555556</v>
      </c>
      <c r="D1452" s="5">
        <v>92306.0</v>
      </c>
    </row>
    <row r="1453">
      <c r="A1453" s="2" t="s">
        <v>8983</v>
      </c>
      <c r="B1453" s="3"/>
      <c r="C1453" s="4">
        <v>35423.98055555556</v>
      </c>
      <c r="D1453" s="5">
        <v>87066.0</v>
      </c>
    </row>
    <row r="1454">
      <c r="A1454" s="2" t="s">
        <v>8984</v>
      </c>
      <c r="B1454" s="3"/>
      <c r="C1454" s="4">
        <v>35423.98055555556</v>
      </c>
      <c r="D1454" s="5">
        <v>92076.0</v>
      </c>
    </row>
    <row r="1455">
      <c r="A1455" s="2" t="s">
        <v>8985</v>
      </c>
      <c r="B1455" s="3"/>
      <c r="C1455" s="4">
        <v>35423.98055555556</v>
      </c>
      <c r="D1455" s="5">
        <v>231464.0</v>
      </c>
    </row>
    <row r="1456">
      <c r="A1456" s="2" t="s">
        <v>8986</v>
      </c>
      <c r="B1456" s="3"/>
      <c r="C1456" s="4">
        <v>35423.98055555556</v>
      </c>
      <c r="D1456" s="5">
        <v>248067.0</v>
      </c>
    </row>
    <row r="1457">
      <c r="A1457" s="2" t="s">
        <v>8987</v>
      </c>
      <c r="B1457" s="3"/>
      <c r="C1457" s="4">
        <v>35423.98055555556</v>
      </c>
      <c r="D1457" s="5">
        <v>254209.0</v>
      </c>
    </row>
    <row r="1458">
      <c r="A1458" s="2" t="s">
        <v>8988</v>
      </c>
      <c r="B1458" s="3"/>
      <c r="C1458" s="4">
        <v>35423.98055555556</v>
      </c>
      <c r="D1458" s="5">
        <v>254837.0</v>
      </c>
    </row>
    <row r="1459">
      <c r="A1459" s="2" t="s">
        <v>8989</v>
      </c>
      <c r="B1459" s="3"/>
      <c r="C1459" s="4">
        <v>35423.98055555556</v>
      </c>
      <c r="D1459" s="5">
        <v>256657.0</v>
      </c>
    </row>
    <row r="1460">
      <c r="A1460" s="2" t="s">
        <v>8990</v>
      </c>
      <c r="B1460" s="3"/>
      <c r="C1460" s="4">
        <v>35423.98055555556</v>
      </c>
      <c r="D1460" s="5">
        <v>213463.0</v>
      </c>
    </row>
    <row r="1461">
      <c r="A1461" s="2" t="s">
        <v>8991</v>
      </c>
      <c r="B1461" s="3"/>
      <c r="C1461" s="4">
        <v>35423.98055555556</v>
      </c>
      <c r="D1461" s="5">
        <v>51245.0</v>
      </c>
    </row>
    <row r="1462">
      <c r="A1462" s="2" t="s">
        <v>8992</v>
      </c>
      <c r="B1462" s="3"/>
      <c r="C1462" s="4">
        <v>35423.98055555556</v>
      </c>
      <c r="D1462" s="5">
        <v>51258.0</v>
      </c>
    </row>
    <row r="1463">
      <c r="A1463" s="2" t="s">
        <v>8993</v>
      </c>
      <c r="B1463" s="3"/>
      <c r="C1463" s="4">
        <v>35423.98055555556</v>
      </c>
      <c r="D1463" s="5">
        <v>491107.0</v>
      </c>
    </row>
    <row r="1464">
      <c r="A1464" s="2" t="s">
        <v>8994</v>
      </c>
      <c r="B1464" s="3"/>
      <c r="C1464" s="4">
        <v>35423.98055555556</v>
      </c>
      <c r="D1464" s="5">
        <v>490087.0</v>
      </c>
    </row>
    <row r="1465">
      <c r="A1465" s="2" t="s">
        <v>8995</v>
      </c>
      <c r="B1465" s="3"/>
      <c r="C1465" s="4">
        <v>35423.98055555556</v>
      </c>
      <c r="D1465" s="5">
        <v>34865.0</v>
      </c>
    </row>
    <row r="1466">
      <c r="A1466" s="2" t="s">
        <v>8996</v>
      </c>
      <c r="B1466" s="3"/>
      <c r="C1466" s="4">
        <v>35423.98055555556</v>
      </c>
      <c r="D1466" s="5">
        <v>304842.0</v>
      </c>
    </row>
    <row r="1467">
      <c r="A1467" s="2" t="s">
        <v>8997</v>
      </c>
      <c r="B1467" s="3"/>
      <c r="C1467" s="4">
        <v>35423.98055555556</v>
      </c>
      <c r="D1467" s="5">
        <v>69314.0</v>
      </c>
    </row>
    <row r="1468">
      <c r="A1468" s="2" t="s">
        <v>8998</v>
      </c>
      <c r="B1468" s="3"/>
      <c r="C1468" s="4">
        <v>35423.98055555556</v>
      </c>
      <c r="D1468" s="5">
        <v>176138.0</v>
      </c>
    </row>
    <row r="1469">
      <c r="A1469" s="2" t="s">
        <v>8999</v>
      </c>
      <c r="B1469" s="3"/>
      <c r="C1469" s="4">
        <v>35423.98055555556</v>
      </c>
      <c r="D1469" s="5">
        <v>275398.0</v>
      </c>
    </row>
    <row r="1470">
      <c r="A1470" s="2" t="s">
        <v>9000</v>
      </c>
      <c r="B1470" s="3"/>
      <c r="C1470" s="4">
        <v>35423.98055555556</v>
      </c>
      <c r="D1470" s="5">
        <v>692793.0</v>
      </c>
    </row>
    <row r="1471">
      <c r="A1471" s="2" t="s">
        <v>9001</v>
      </c>
      <c r="B1471" s="3"/>
      <c r="C1471" s="4">
        <v>35423.98055555556</v>
      </c>
      <c r="D1471" s="5">
        <v>45474.0</v>
      </c>
    </row>
    <row r="1472">
      <c r="A1472" s="2" t="s">
        <v>9002</v>
      </c>
      <c r="B1472" s="3"/>
      <c r="C1472" s="4">
        <v>35423.98055555556</v>
      </c>
      <c r="D1472" s="5">
        <v>202005.0</v>
      </c>
    </row>
    <row r="1473">
      <c r="A1473" s="2" t="s">
        <v>9003</v>
      </c>
      <c r="B1473" s="3"/>
      <c r="C1473" s="4">
        <v>35423.98055555556</v>
      </c>
      <c r="D1473" s="5">
        <v>73710.0</v>
      </c>
    </row>
    <row r="1474">
      <c r="A1474" s="2" t="s">
        <v>9004</v>
      </c>
      <c r="B1474" s="3"/>
      <c r="C1474" s="4">
        <v>35423.98055555556</v>
      </c>
      <c r="D1474" s="5">
        <v>178143.0</v>
      </c>
    </row>
    <row r="1475">
      <c r="A1475" s="2" t="s">
        <v>9005</v>
      </c>
      <c r="B1475" s="3"/>
      <c r="C1475" s="4">
        <v>35423.98055555556</v>
      </c>
      <c r="D1475" s="5">
        <v>179867.0</v>
      </c>
    </row>
    <row r="1476">
      <c r="A1476" s="2" t="s">
        <v>9006</v>
      </c>
      <c r="B1476" s="3"/>
      <c r="C1476" s="4">
        <v>35423.98055555556</v>
      </c>
      <c r="D1476" s="5">
        <v>571956.0</v>
      </c>
    </row>
    <row r="1477">
      <c r="A1477" s="2" t="s">
        <v>9007</v>
      </c>
      <c r="B1477" s="3"/>
      <c r="C1477" s="4">
        <v>35423.98055555556</v>
      </c>
      <c r="D1477" s="5">
        <v>277656.0</v>
      </c>
    </row>
    <row r="1478">
      <c r="A1478" s="2" t="s">
        <v>9008</v>
      </c>
      <c r="B1478" s="3"/>
      <c r="C1478" s="4">
        <v>35423.98055555556</v>
      </c>
      <c r="D1478" s="5">
        <v>549582.0</v>
      </c>
    </row>
    <row r="1479">
      <c r="A1479" s="2" t="s">
        <v>9009</v>
      </c>
      <c r="B1479" s="3"/>
      <c r="C1479" s="4">
        <v>35423.98055555556</v>
      </c>
      <c r="D1479" s="5">
        <v>549583.0</v>
      </c>
    </row>
    <row r="1480">
      <c r="A1480" s="2" t="s">
        <v>9010</v>
      </c>
      <c r="B1480" s="3"/>
      <c r="C1480" s="4">
        <v>35423.98055555556</v>
      </c>
      <c r="D1480" s="5">
        <v>41641.0</v>
      </c>
    </row>
    <row r="1481">
      <c r="A1481" s="2" t="s">
        <v>9011</v>
      </c>
      <c r="B1481" s="3"/>
      <c r="C1481" s="4">
        <v>35423.98055555556</v>
      </c>
      <c r="D1481" s="5">
        <v>50546.0</v>
      </c>
    </row>
    <row r="1482">
      <c r="A1482" s="2" t="s">
        <v>9012</v>
      </c>
      <c r="B1482" s="3"/>
      <c r="C1482" s="4">
        <v>35423.98055555556</v>
      </c>
      <c r="D1482" s="5">
        <v>43772.0</v>
      </c>
    </row>
    <row r="1483">
      <c r="A1483" s="2" t="s">
        <v>9013</v>
      </c>
      <c r="B1483" s="3"/>
      <c r="C1483" s="4">
        <v>35423.98055555556</v>
      </c>
      <c r="D1483" s="5">
        <v>485591.0</v>
      </c>
    </row>
    <row r="1484">
      <c r="A1484" s="2" t="s">
        <v>9014</v>
      </c>
      <c r="B1484" s="3"/>
      <c r="C1484" s="4">
        <v>35423.98055555556</v>
      </c>
      <c r="D1484" s="5">
        <v>71740.0</v>
      </c>
    </row>
    <row r="1485">
      <c r="A1485" s="2" t="s">
        <v>9015</v>
      </c>
      <c r="B1485" s="3"/>
      <c r="C1485" s="4">
        <v>35423.98055555556</v>
      </c>
      <c r="D1485" s="5">
        <v>83449.0</v>
      </c>
    </row>
    <row r="1486">
      <c r="A1486" s="2" t="s">
        <v>9016</v>
      </c>
      <c r="B1486" s="3"/>
      <c r="C1486" s="4">
        <v>35423.98055555556</v>
      </c>
      <c r="D1486" s="5">
        <v>83687.0</v>
      </c>
    </row>
    <row r="1487">
      <c r="A1487" s="2" t="s">
        <v>9017</v>
      </c>
      <c r="B1487" s="3"/>
      <c r="C1487" s="4">
        <v>35423.98055555556</v>
      </c>
      <c r="D1487" s="5">
        <v>66342.0</v>
      </c>
    </row>
    <row r="1488">
      <c r="A1488" s="2" t="s">
        <v>9018</v>
      </c>
      <c r="B1488" s="3"/>
      <c r="C1488" s="4">
        <v>35423.98055555556</v>
      </c>
      <c r="D1488" s="5">
        <v>69720.0</v>
      </c>
    </row>
    <row r="1489">
      <c r="A1489" s="2" t="s">
        <v>9019</v>
      </c>
      <c r="B1489" s="3"/>
      <c r="C1489" s="4">
        <v>35423.98055555556</v>
      </c>
      <c r="D1489" s="5">
        <v>72692.0</v>
      </c>
    </row>
    <row r="1490">
      <c r="A1490" s="2" t="s">
        <v>9020</v>
      </c>
      <c r="B1490" s="3"/>
      <c r="C1490" s="4">
        <v>35423.98055555556</v>
      </c>
      <c r="D1490" s="5">
        <v>93700.0</v>
      </c>
    </row>
    <row r="1491">
      <c r="A1491" s="2" t="s">
        <v>9021</v>
      </c>
      <c r="B1491" s="3"/>
      <c r="C1491" s="4">
        <v>35423.98055555556</v>
      </c>
      <c r="D1491" s="5">
        <v>294590.0</v>
      </c>
    </row>
    <row r="1492">
      <c r="A1492" s="2" t="s">
        <v>9022</v>
      </c>
      <c r="B1492" s="3"/>
      <c r="C1492" s="4">
        <v>35423.98055555556</v>
      </c>
      <c r="D1492" s="5">
        <v>284788.0</v>
      </c>
    </row>
    <row r="1493">
      <c r="A1493" s="2" t="s">
        <v>9023</v>
      </c>
      <c r="B1493" s="3"/>
      <c r="C1493" s="4">
        <v>35423.98055555556</v>
      </c>
      <c r="D1493" s="5">
        <v>87944.0</v>
      </c>
    </row>
    <row r="1494">
      <c r="A1494" s="2" t="s">
        <v>9024</v>
      </c>
      <c r="B1494" s="3"/>
      <c r="C1494" s="4">
        <v>35423.98055555556</v>
      </c>
      <c r="D1494" s="5">
        <v>87499.0</v>
      </c>
    </row>
    <row r="1495">
      <c r="A1495" s="2" t="s">
        <v>9025</v>
      </c>
      <c r="B1495" s="3"/>
      <c r="C1495" s="4">
        <v>35423.98055555556</v>
      </c>
      <c r="D1495" s="5">
        <v>57075.0</v>
      </c>
    </row>
    <row r="1496">
      <c r="A1496" s="2" t="s">
        <v>9026</v>
      </c>
      <c r="B1496" s="3"/>
      <c r="C1496" s="4">
        <v>35423.98055555556</v>
      </c>
      <c r="D1496" s="5">
        <v>56630.0</v>
      </c>
    </row>
    <row r="1497">
      <c r="A1497" s="2" t="s">
        <v>9027</v>
      </c>
      <c r="B1497" s="3"/>
      <c r="C1497" s="4">
        <v>35423.98055555556</v>
      </c>
      <c r="D1497" s="5">
        <v>49902.0</v>
      </c>
    </row>
    <row r="1498">
      <c r="A1498" s="2" t="s">
        <v>9028</v>
      </c>
      <c r="B1498" s="3"/>
      <c r="C1498" s="4">
        <v>35423.98055555556</v>
      </c>
      <c r="D1498" s="5">
        <v>4788.0</v>
      </c>
    </row>
    <row r="1499">
      <c r="A1499" s="2" t="s">
        <v>9029</v>
      </c>
      <c r="B1499" s="3"/>
      <c r="C1499" s="4">
        <v>35423.98055555556</v>
      </c>
      <c r="D1499" s="5">
        <v>88057.0</v>
      </c>
    </row>
    <row r="1500">
      <c r="A1500" s="2" t="s">
        <v>9030</v>
      </c>
      <c r="B1500" s="3"/>
      <c r="C1500" s="4">
        <v>35423.98055555556</v>
      </c>
      <c r="D1500" s="5">
        <v>55845.0</v>
      </c>
    </row>
    <row r="1501">
      <c r="A1501" s="2" t="s">
        <v>9031</v>
      </c>
      <c r="B1501" s="3"/>
      <c r="C1501" s="4">
        <v>35423.98055555556</v>
      </c>
      <c r="D1501" s="5">
        <v>91611.0</v>
      </c>
    </row>
    <row r="1502">
      <c r="A1502" s="2" t="s">
        <v>9032</v>
      </c>
      <c r="B1502" s="3"/>
      <c r="C1502" s="4">
        <v>35423.98055555556</v>
      </c>
      <c r="D1502" s="5">
        <v>332153.0</v>
      </c>
    </row>
    <row r="1503">
      <c r="A1503" s="2" t="s">
        <v>9033</v>
      </c>
      <c r="B1503" s="3"/>
      <c r="C1503" s="4">
        <v>35423.98055555556</v>
      </c>
      <c r="D1503" s="5">
        <v>413348.0</v>
      </c>
    </row>
    <row r="1504">
      <c r="A1504" s="2" t="s">
        <v>9034</v>
      </c>
      <c r="B1504" s="3"/>
      <c r="C1504" s="4">
        <v>35423.98055555556</v>
      </c>
      <c r="D1504" s="5">
        <v>2198618.0</v>
      </c>
    </row>
    <row r="1505">
      <c r="A1505" s="2" t="s">
        <v>9035</v>
      </c>
      <c r="B1505" s="3"/>
      <c r="C1505" s="4">
        <v>35423.98055555556</v>
      </c>
      <c r="D1505" s="5">
        <v>15580.0</v>
      </c>
    </row>
    <row r="1506">
      <c r="A1506" s="2" t="s">
        <v>9036</v>
      </c>
      <c r="B1506" s="3"/>
      <c r="C1506" s="4">
        <v>35423.98055555556</v>
      </c>
      <c r="D1506" s="5">
        <v>23809.0</v>
      </c>
    </row>
    <row r="1507">
      <c r="A1507" s="2" t="s">
        <v>9037</v>
      </c>
      <c r="B1507" s="3"/>
      <c r="C1507" s="4">
        <v>35423.98055555556</v>
      </c>
      <c r="D1507" s="5">
        <v>60934.0</v>
      </c>
    </row>
    <row r="1508">
      <c r="A1508" s="2" t="s">
        <v>9038</v>
      </c>
      <c r="B1508" s="3"/>
      <c r="C1508" s="4">
        <v>35423.98055555556</v>
      </c>
      <c r="D1508" s="5">
        <v>764126.0</v>
      </c>
    </row>
    <row r="1509">
      <c r="A1509" s="2" t="s">
        <v>9039</v>
      </c>
      <c r="B1509" s="3"/>
      <c r="C1509" s="4">
        <v>35423.98055555556</v>
      </c>
      <c r="D1509" s="5">
        <v>1544562.0</v>
      </c>
    </row>
    <row r="1510">
      <c r="A1510" s="2" t="s">
        <v>9040</v>
      </c>
      <c r="B1510" s="3"/>
      <c r="C1510" s="4">
        <v>35423.98055555556</v>
      </c>
      <c r="D1510" s="5">
        <v>654309.0</v>
      </c>
    </row>
    <row r="1511">
      <c r="A1511" s="2" t="s">
        <v>9041</v>
      </c>
      <c r="B1511" s="3"/>
      <c r="C1511" s="4">
        <v>35423.98055555556</v>
      </c>
      <c r="D1511" s="5">
        <v>11859.0</v>
      </c>
    </row>
    <row r="1512">
      <c r="A1512" s="2" t="s">
        <v>9042</v>
      </c>
      <c r="B1512" s="3"/>
      <c r="C1512" s="4">
        <v>35423.98055555556</v>
      </c>
      <c r="D1512" s="5">
        <v>136849.0</v>
      </c>
    </row>
    <row r="1513">
      <c r="A1513" s="2" t="s">
        <v>9043</v>
      </c>
      <c r="B1513" s="3"/>
      <c r="C1513" s="4">
        <v>35423.98055555556</v>
      </c>
      <c r="D1513" s="5">
        <v>137713.0</v>
      </c>
    </row>
    <row r="1514">
      <c r="A1514" s="2" t="s">
        <v>9044</v>
      </c>
      <c r="B1514" s="3"/>
      <c r="C1514" s="4">
        <v>35423.98055555556</v>
      </c>
      <c r="D1514" s="5">
        <v>359902.0</v>
      </c>
    </row>
    <row r="1515">
      <c r="A1515" s="2" t="s">
        <v>9045</v>
      </c>
      <c r="B1515" s="3"/>
      <c r="C1515" s="4">
        <v>35423.98055555556</v>
      </c>
      <c r="D1515" s="5">
        <v>46687.0</v>
      </c>
    </row>
    <row r="1516">
      <c r="A1516" s="2" t="s">
        <v>9046</v>
      </c>
      <c r="B1516" s="3"/>
      <c r="C1516" s="4">
        <v>35423.98055555556</v>
      </c>
      <c r="D1516" s="5">
        <v>171212.0</v>
      </c>
    </row>
    <row r="1517">
      <c r="A1517" s="2" t="s">
        <v>9047</v>
      </c>
      <c r="B1517" s="3"/>
      <c r="C1517" s="4">
        <v>35423.98055555556</v>
      </c>
      <c r="D1517" s="5">
        <v>170045.0</v>
      </c>
    </row>
    <row r="1518">
      <c r="A1518" s="2" t="s">
        <v>9048</v>
      </c>
      <c r="B1518" s="3"/>
      <c r="C1518" s="4">
        <v>35423.98055555556</v>
      </c>
      <c r="D1518" s="5">
        <v>478573.0</v>
      </c>
    </row>
    <row r="1519">
      <c r="A1519" s="2" t="s">
        <v>9049</v>
      </c>
      <c r="B1519" s="3"/>
      <c r="C1519" s="4">
        <v>35423.98055555556</v>
      </c>
      <c r="D1519" s="5">
        <v>478552.0</v>
      </c>
    </row>
    <row r="1520">
      <c r="A1520" s="2" t="s">
        <v>9050</v>
      </c>
      <c r="B1520" s="3"/>
      <c r="C1520" s="4">
        <v>35423.98055555556</v>
      </c>
      <c r="D1520" s="5">
        <v>50690.0</v>
      </c>
    </row>
    <row r="1521">
      <c r="A1521" s="2" t="s">
        <v>9051</v>
      </c>
      <c r="B1521" s="3"/>
      <c r="C1521" s="4">
        <v>35423.98055555556</v>
      </c>
      <c r="D1521" s="5">
        <v>162532.0</v>
      </c>
    </row>
    <row r="1522">
      <c r="A1522" s="2" t="s">
        <v>9052</v>
      </c>
      <c r="B1522" s="3"/>
      <c r="C1522" s="4">
        <v>35423.98055555556</v>
      </c>
      <c r="D1522" s="5">
        <v>265401.0</v>
      </c>
    </row>
    <row r="1523">
      <c r="A1523" s="2" t="s">
        <v>9053</v>
      </c>
      <c r="B1523" s="3"/>
      <c r="C1523" s="4">
        <v>35423.98055555556</v>
      </c>
      <c r="D1523" s="5">
        <v>174193.0</v>
      </c>
    </row>
    <row r="1524">
      <c r="A1524" s="2" t="s">
        <v>9054</v>
      </c>
      <c r="B1524" s="3"/>
      <c r="C1524" s="4">
        <v>35423.98055555556</v>
      </c>
      <c r="D1524" s="5">
        <v>300066.0</v>
      </c>
    </row>
    <row r="1525">
      <c r="A1525" s="2" t="s">
        <v>9055</v>
      </c>
      <c r="B1525" s="3"/>
      <c r="C1525" s="4">
        <v>35423.98055555556</v>
      </c>
      <c r="D1525" s="5">
        <v>148938.0</v>
      </c>
    </row>
    <row r="1526">
      <c r="A1526" s="2" t="s">
        <v>9056</v>
      </c>
      <c r="B1526" s="3"/>
      <c r="C1526" s="4">
        <v>35423.98055555556</v>
      </c>
      <c r="D1526" s="5">
        <v>81865.0</v>
      </c>
    </row>
    <row r="1527">
      <c r="A1527" s="2" t="s">
        <v>9057</v>
      </c>
      <c r="B1527" s="3"/>
      <c r="C1527" s="4">
        <v>35423.98055555556</v>
      </c>
      <c r="D1527" s="5">
        <v>65831.0</v>
      </c>
    </row>
    <row r="1528">
      <c r="A1528" s="2" t="s">
        <v>9058</v>
      </c>
      <c r="B1528" s="3"/>
      <c r="C1528" s="4">
        <v>35423.98055555556</v>
      </c>
      <c r="D1528" s="5">
        <v>78707.0</v>
      </c>
    </row>
    <row r="1529">
      <c r="A1529" s="2" t="s">
        <v>9059</v>
      </c>
      <c r="B1529" s="3"/>
      <c r="C1529" s="4">
        <v>35423.98055555556</v>
      </c>
      <c r="D1529" s="5">
        <v>91238.0</v>
      </c>
    </row>
    <row r="1530">
      <c r="A1530" s="2" t="s">
        <v>9060</v>
      </c>
      <c r="B1530" s="3"/>
      <c r="C1530" s="4">
        <v>35423.98055555556</v>
      </c>
      <c r="D1530" s="5">
        <v>1187430.0</v>
      </c>
    </row>
    <row r="1531">
      <c r="A1531" s="2" t="s">
        <v>9061</v>
      </c>
      <c r="B1531" s="3"/>
      <c r="C1531" s="4">
        <v>35423.98055555556</v>
      </c>
      <c r="D1531" s="5">
        <v>208782.0</v>
      </c>
    </row>
    <row r="1532">
      <c r="A1532" s="2" t="s">
        <v>9062</v>
      </c>
      <c r="B1532" s="3"/>
      <c r="C1532" s="4">
        <v>35423.98055555556</v>
      </c>
      <c r="D1532" s="5">
        <v>753225.0</v>
      </c>
    </row>
    <row r="1533">
      <c r="A1533" s="2" t="s">
        <v>9063</v>
      </c>
      <c r="B1533" s="3"/>
      <c r="C1533" s="4">
        <v>35423.98055555556</v>
      </c>
      <c r="D1533" s="5">
        <v>785796.0</v>
      </c>
    </row>
    <row r="1534">
      <c r="A1534" s="2" t="s">
        <v>9064</v>
      </c>
      <c r="B1534" s="3"/>
      <c r="C1534" s="4">
        <v>35423.98055555556</v>
      </c>
      <c r="D1534" s="5">
        <v>260251.0</v>
      </c>
    </row>
    <row r="1535">
      <c r="A1535" s="2" t="s">
        <v>9065</v>
      </c>
      <c r="B1535" s="3"/>
      <c r="C1535" s="4">
        <v>35423.98055555556</v>
      </c>
      <c r="D1535" s="5">
        <v>265774.0</v>
      </c>
    </row>
    <row r="1536">
      <c r="A1536" s="2" t="s">
        <v>9066</v>
      </c>
      <c r="B1536" s="3"/>
      <c r="C1536" s="4">
        <v>35423.98055555556</v>
      </c>
      <c r="D1536" s="5">
        <v>767386.0</v>
      </c>
    </row>
    <row r="1537">
      <c r="A1537" s="2" t="s">
        <v>9067</v>
      </c>
      <c r="B1537" s="3"/>
      <c r="C1537" s="4">
        <v>35423.98055555556</v>
      </c>
      <c r="D1537" s="5">
        <v>58819.0</v>
      </c>
    </row>
    <row r="1538">
      <c r="A1538" s="2" t="s">
        <v>9068</v>
      </c>
      <c r="B1538" s="3"/>
      <c r="C1538" s="4">
        <v>35423.98055555556</v>
      </c>
      <c r="D1538" s="5">
        <v>851244.0</v>
      </c>
    </row>
    <row r="1539">
      <c r="A1539" s="2" t="s">
        <v>9069</v>
      </c>
      <c r="B1539" s="3"/>
      <c r="C1539" s="4">
        <v>35423.98055555556</v>
      </c>
      <c r="D1539" s="5">
        <v>280531.0</v>
      </c>
    </row>
    <row r="1540">
      <c r="A1540" s="2" t="s">
        <v>9070</v>
      </c>
      <c r="B1540" s="3"/>
      <c r="C1540" s="4">
        <v>35423.98055555556</v>
      </c>
      <c r="D1540" s="5">
        <v>980810.0</v>
      </c>
    </row>
    <row r="1541">
      <c r="A1541" s="2" t="s">
        <v>9071</v>
      </c>
      <c r="B1541" s="3"/>
      <c r="C1541" s="4">
        <v>35423.98055555556</v>
      </c>
      <c r="D1541" s="5">
        <v>667668.0</v>
      </c>
    </row>
    <row r="1542">
      <c r="A1542" s="2" t="s">
        <v>9072</v>
      </c>
      <c r="B1542" s="3"/>
      <c r="C1542" s="4">
        <v>35423.98055555556</v>
      </c>
      <c r="D1542" s="5">
        <v>626767.0</v>
      </c>
    </row>
    <row r="1543">
      <c r="A1543" s="2" t="s">
        <v>9073</v>
      </c>
      <c r="B1543" s="3"/>
      <c r="C1543" s="4">
        <v>35423.98055555556</v>
      </c>
      <c r="D1543" s="5">
        <v>760855.0</v>
      </c>
    </row>
    <row r="1544">
      <c r="A1544" s="2" t="s">
        <v>9074</v>
      </c>
      <c r="B1544" s="3"/>
      <c r="C1544" s="4">
        <v>35423.98055555556</v>
      </c>
      <c r="D1544" s="5">
        <v>761027.0</v>
      </c>
    </row>
    <row r="1545">
      <c r="A1545" s="2" t="s">
        <v>9075</v>
      </c>
      <c r="B1545" s="3"/>
      <c r="C1545" s="4">
        <v>35423.98055555556</v>
      </c>
      <c r="D1545" s="5">
        <v>711990.0</v>
      </c>
    </row>
    <row r="1546">
      <c r="A1546" s="2" t="s">
        <v>9076</v>
      </c>
      <c r="B1546" s="3"/>
      <c r="C1546" s="4">
        <v>35423.98055555556</v>
      </c>
      <c r="D1546" s="5">
        <v>713571.0</v>
      </c>
    </row>
    <row r="1547">
      <c r="A1547" s="2" t="s">
        <v>9077</v>
      </c>
      <c r="B1547" s="3"/>
      <c r="C1547" s="4">
        <v>35423.98055555556</v>
      </c>
      <c r="D1547" s="5">
        <v>712044.0</v>
      </c>
    </row>
    <row r="1548">
      <c r="A1548" s="2" t="s">
        <v>9078</v>
      </c>
      <c r="B1548" s="3"/>
      <c r="C1548" s="4">
        <v>35423.98055555556</v>
      </c>
      <c r="D1548" s="5">
        <v>712027.0</v>
      </c>
    </row>
    <row r="1549">
      <c r="A1549" s="2" t="s">
        <v>9079</v>
      </c>
      <c r="B1549" s="3"/>
      <c r="C1549" s="4">
        <v>35423.98055555556</v>
      </c>
      <c r="D1549" s="5">
        <v>281944.0</v>
      </c>
    </row>
    <row r="1550">
      <c r="A1550" s="2" t="s">
        <v>9080</v>
      </c>
      <c r="B1550" s="3"/>
      <c r="C1550" s="4">
        <v>35423.98055555556</v>
      </c>
      <c r="D1550" s="5">
        <v>283325.0</v>
      </c>
    </row>
    <row r="1551">
      <c r="A1551" s="2" t="s">
        <v>9081</v>
      </c>
      <c r="B1551" s="3"/>
      <c r="C1551" s="4">
        <v>35423.98055555556</v>
      </c>
      <c r="D1551" s="5">
        <v>500692.0</v>
      </c>
    </row>
    <row r="1552">
      <c r="A1552" s="2" t="s">
        <v>9082</v>
      </c>
      <c r="B1552" s="3"/>
      <c r="C1552" s="4">
        <v>35423.98055555556</v>
      </c>
      <c r="D1552" s="5">
        <v>185385.0</v>
      </c>
    </row>
    <row r="1553">
      <c r="A1553" s="2" t="s">
        <v>9083</v>
      </c>
      <c r="B1553" s="3"/>
      <c r="C1553" s="4">
        <v>35423.98055555556</v>
      </c>
      <c r="D1553" s="5">
        <v>597505.0</v>
      </c>
    </row>
    <row r="1554">
      <c r="A1554" s="2" t="s">
        <v>9084</v>
      </c>
      <c r="B1554" s="3"/>
      <c r="C1554" s="4">
        <v>35423.98055555556</v>
      </c>
      <c r="D1554" s="5">
        <v>597709.0</v>
      </c>
    </row>
    <row r="1555">
      <c r="A1555" s="2" t="s">
        <v>9085</v>
      </c>
      <c r="B1555" s="3"/>
      <c r="C1555" s="4">
        <v>35423.98055555556</v>
      </c>
      <c r="D1555" s="5">
        <v>597483.0</v>
      </c>
    </row>
    <row r="1556">
      <c r="A1556" s="2" t="s">
        <v>9086</v>
      </c>
      <c r="B1556" s="3"/>
      <c r="C1556" s="4">
        <v>35423.98055555556</v>
      </c>
      <c r="D1556" s="5">
        <v>389678.0</v>
      </c>
    </row>
    <row r="1557">
      <c r="A1557" s="2" t="s">
        <v>9087</v>
      </c>
      <c r="B1557" s="3"/>
      <c r="C1557" s="4">
        <v>35423.98055555556</v>
      </c>
      <c r="D1557" s="5">
        <v>265330.0</v>
      </c>
    </row>
    <row r="1558">
      <c r="A1558" s="2" t="s">
        <v>9088</v>
      </c>
      <c r="B1558" s="3"/>
      <c r="C1558" s="4">
        <v>35423.98055555556</v>
      </c>
      <c r="D1558" s="5">
        <v>187737.0</v>
      </c>
    </row>
    <row r="1559">
      <c r="A1559" s="2" t="s">
        <v>9089</v>
      </c>
      <c r="B1559" s="3"/>
      <c r="C1559" s="4">
        <v>35423.98055555556</v>
      </c>
      <c r="D1559" s="5">
        <v>93054.0</v>
      </c>
    </row>
    <row r="1560">
      <c r="A1560" s="2" t="s">
        <v>9090</v>
      </c>
      <c r="B1560" s="3"/>
      <c r="C1560" s="4">
        <v>35423.98055555556</v>
      </c>
      <c r="D1560" s="5">
        <v>565609.0</v>
      </c>
    </row>
    <row r="1561">
      <c r="A1561" s="2" t="s">
        <v>9091</v>
      </c>
      <c r="B1561" s="3"/>
      <c r="C1561" s="4">
        <v>35423.98055555556</v>
      </c>
      <c r="D1561" s="5">
        <v>455203.0</v>
      </c>
    </row>
    <row r="1562">
      <c r="A1562" s="2" t="s">
        <v>9092</v>
      </c>
      <c r="B1562" s="3"/>
      <c r="C1562" s="4">
        <v>35423.98055555556</v>
      </c>
      <c r="D1562" s="5">
        <v>43547.0</v>
      </c>
    </row>
    <row r="1563">
      <c r="A1563" s="2" t="s">
        <v>9093</v>
      </c>
      <c r="B1563" s="3"/>
      <c r="C1563" s="4">
        <v>35423.98055555556</v>
      </c>
      <c r="D1563" s="5">
        <v>1029697.0</v>
      </c>
    </row>
    <row r="1564">
      <c r="A1564" s="2" t="s">
        <v>9094</v>
      </c>
      <c r="B1564" s="3"/>
      <c r="C1564" s="4">
        <v>35423.98055555556</v>
      </c>
      <c r="D1564" s="5">
        <v>1029896.0</v>
      </c>
    </row>
    <row r="1565">
      <c r="A1565" s="2" t="s">
        <v>9095</v>
      </c>
      <c r="B1565" s="3"/>
      <c r="C1565" s="4">
        <v>35423.98055555556</v>
      </c>
      <c r="D1565" s="5">
        <v>1029939.0</v>
      </c>
    </row>
    <row r="1566">
      <c r="A1566" s="2" t="s">
        <v>9096</v>
      </c>
      <c r="B1566" s="3"/>
      <c r="C1566" s="4">
        <v>35423.98055555556</v>
      </c>
      <c r="D1566" s="5">
        <v>1034422.0</v>
      </c>
    </row>
    <row r="1567">
      <c r="A1567" s="2" t="s">
        <v>9097</v>
      </c>
      <c r="B1567" s="3"/>
      <c r="C1567" s="4">
        <v>35423.98055555556</v>
      </c>
      <c r="D1567" s="5">
        <v>748227.0</v>
      </c>
    </row>
    <row r="1568">
      <c r="A1568" s="2" t="s">
        <v>9098</v>
      </c>
      <c r="B1568" s="3"/>
      <c r="C1568" s="4">
        <v>35423.98055555556</v>
      </c>
      <c r="D1568" s="5">
        <v>747949.0</v>
      </c>
    </row>
    <row r="1569">
      <c r="A1569" s="2" t="s">
        <v>9099</v>
      </c>
      <c r="B1569" s="3"/>
      <c r="C1569" s="4">
        <v>35423.98055555556</v>
      </c>
      <c r="D1569" s="5">
        <v>748283.0</v>
      </c>
    </row>
    <row r="1570">
      <c r="A1570" s="2" t="s">
        <v>9100</v>
      </c>
      <c r="B1570" s="3"/>
      <c r="C1570" s="4">
        <v>35423.98055555556</v>
      </c>
      <c r="D1570" s="5">
        <v>763161.0</v>
      </c>
    </row>
    <row r="1571">
      <c r="A1571" s="2" t="s">
        <v>9101</v>
      </c>
      <c r="B1571" s="3"/>
      <c r="C1571" s="4">
        <v>35423.98055555556</v>
      </c>
      <c r="D1571" s="5">
        <v>1046209.0</v>
      </c>
    </row>
    <row r="1572">
      <c r="A1572" s="2" t="s">
        <v>9102</v>
      </c>
      <c r="B1572" s="3"/>
      <c r="C1572" s="4">
        <v>35423.98055555556</v>
      </c>
      <c r="D1572" s="5">
        <v>187827.0</v>
      </c>
    </row>
    <row r="1573">
      <c r="A1573" s="2" t="s">
        <v>9103</v>
      </c>
      <c r="B1573" s="3"/>
      <c r="C1573" s="4">
        <v>35423.98055555556</v>
      </c>
      <c r="D1573" s="5">
        <v>154430.0</v>
      </c>
    </row>
    <row r="1574">
      <c r="A1574" s="2" t="s">
        <v>9104</v>
      </c>
      <c r="B1574" s="3"/>
      <c r="C1574" s="4">
        <v>35423.98055555556</v>
      </c>
      <c r="D1574" s="5">
        <v>155410.0</v>
      </c>
    </row>
    <row r="1575">
      <c r="A1575" s="2" t="s">
        <v>9105</v>
      </c>
      <c r="B1575" s="3"/>
      <c r="C1575" s="4">
        <v>35423.98055555556</v>
      </c>
      <c r="D1575" s="5">
        <v>781695.0</v>
      </c>
    </row>
    <row r="1576">
      <c r="A1576" s="2" t="s">
        <v>9106</v>
      </c>
      <c r="B1576" s="3"/>
      <c r="C1576" s="4">
        <v>35423.98055555556</v>
      </c>
      <c r="D1576" s="5">
        <v>763194.0</v>
      </c>
    </row>
    <row r="1577">
      <c r="A1577" s="2" t="s">
        <v>9107</v>
      </c>
      <c r="B1577" s="3"/>
      <c r="C1577" s="4">
        <v>35423.98055555556</v>
      </c>
      <c r="D1577" s="5">
        <v>763060.0</v>
      </c>
    </row>
    <row r="1578">
      <c r="A1578" s="2" t="s">
        <v>9108</v>
      </c>
      <c r="B1578" s="3"/>
      <c r="C1578" s="4">
        <v>35423.98055555556</v>
      </c>
      <c r="D1578" s="5">
        <v>748101.0</v>
      </c>
    </row>
    <row r="1579">
      <c r="A1579" s="2" t="s">
        <v>9109</v>
      </c>
      <c r="B1579" s="3"/>
      <c r="C1579" s="4">
        <v>35423.98055555556</v>
      </c>
      <c r="D1579" s="5">
        <v>751665.0</v>
      </c>
    </row>
    <row r="1580">
      <c r="A1580" s="2" t="s">
        <v>9110</v>
      </c>
      <c r="B1580" s="3"/>
      <c r="C1580" s="4">
        <v>35423.98055555556</v>
      </c>
      <c r="D1580" s="5">
        <v>1023350.0</v>
      </c>
    </row>
    <row r="1581">
      <c r="A1581" s="2" t="s">
        <v>9111</v>
      </c>
      <c r="B1581" s="3"/>
      <c r="C1581" s="4">
        <v>35423.98055555556</v>
      </c>
      <c r="D1581" s="5">
        <v>751848.0</v>
      </c>
    </row>
    <row r="1582">
      <c r="A1582" s="2" t="s">
        <v>9112</v>
      </c>
      <c r="B1582" s="3"/>
      <c r="C1582" s="4">
        <v>35423.98055555556</v>
      </c>
      <c r="D1582" s="5">
        <v>749226.0</v>
      </c>
    </row>
    <row r="1583">
      <c r="A1583" s="2" t="s">
        <v>9113</v>
      </c>
      <c r="B1583" s="3"/>
      <c r="C1583" s="4">
        <v>35423.98055555556</v>
      </c>
      <c r="D1583" s="5">
        <v>1026789.0</v>
      </c>
    </row>
    <row r="1584">
      <c r="A1584" s="2" t="s">
        <v>9114</v>
      </c>
      <c r="B1584" s="3"/>
      <c r="C1584" s="4">
        <v>35423.98055555556</v>
      </c>
      <c r="D1584" s="5">
        <v>749338.0</v>
      </c>
    </row>
    <row r="1585">
      <c r="A1585" s="2" t="s">
        <v>9115</v>
      </c>
      <c r="B1585" s="3"/>
      <c r="C1585" s="4">
        <v>35423.98055555556</v>
      </c>
      <c r="D1585" s="5">
        <v>118954.0</v>
      </c>
    </row>
    <row r="1586">
      <c r="A1586" s="2" t="s">
        <v>9116</v>
      </c>
      <c r="B1586" s="3"/>
      <c r="C1586" s="4">
        <v>35423.98055555556</v>
      </c>
      <c r="D1586" s="5">
        <v>458736.0</v>
      </c>
    </row>
    <row r="1587">
      <c r="A1587" s="2" t="s">
        <v>9117</v>
      </c>
      <c r="B1587" s="3"/>
      <c r="C1587" s="4">
        <v>35423.98055555556</v>
      </c>
      <c r="D1587" s="5">
        <v>1026954.0</v>
      </c>
    </row>
    <row r="1588">
      <c r="A1588" s="2" t="s">
        <v>9118</v>
      </c>
      <c r="B1588" s="3"/>
      <c r="C1588" s="4">
        <v>35423.98055555556</v>
      </c>
      <c r="D1588" s="5">
        <v>216782.0</v>
      </c>
    </row>
    <row r="1589">
      <c r="A1589" s="2" t="s">
        <v>9119</v>
      </c>
      <c r="B1589" s="3"/>
      <c r="C1589" s="4">
        <v>35423.98055555556</v>
      </c>
      <c r="D1589" s="5">
        <v>224836.0</v>
      </c>
    </row>
    <row r="1590">
      <c r="A1590" s="2" t="s">
        <v>9120</v>
      </c>
      <c r="B1590" s="3"/>
      <c r="C1590" s="4">
        <v>35423.98055555556</v>
      </c>
      <c r="D1590" s="5">
        <v>686204.0</v>
      </c>
    </row>
    <row r="1591">
      <c r="A1591" s="2" t="s">
        <v>9121</v>
      </c>
      <c r="B1591" s="3"/>
      <c r="C1591" s="4">
        <v>35423.98055555556</v>
      </c>
      <c r="D1591" s="5">
        <v>130792.0</v>
      </c>
    </row>
    <row r="1592">
      <c r="A1592" s="2" t="s">
        <v>9122</v>
      </c>
      <c r="B1592" s="3"/>
      <c r="C1592" s="4">
        <v>35423.98055555556</v>
      </c>
      <c r="D1592" s="5">
        <v>626538.0</v>
      </c>
    </row>
    <row r="1593">
      <c r="A1593" s="2" t="s">
        <v>9123</v>
      </c>
      <c r="B1593" s="3"/>
      <c r="C1593" s="4">
        <v>35423.98055555556</v>
      </c>
      <c r="D1593" s="5">
        <v>198575.0</v>
      </c>
    </row>
    <row r="1594">
      <c r="A1594" s="2" t="s">
        <v>9124</v>
      </c>
      <c r="B1594" s="3"/>
      <c r="C1594" s="4">
        <v>35423.98055555556</v>
      </c>
      <c r="D1594" s="5">
        <v>192937.0</v>
      </c>
    </row>
    <row r="1595">
      <c r="A1595" s="2" t="s">
        <v>9125</v>
      </c>
      <c r="B1595" s="3"/>
      <c r="C1595" s="4">
        <v>35423.98055555556</v>
      </c>
      <c r="D1595" s="5">
        <v>140928.0</v>
      </c>
    </row>
    <row r="1596">
      <c r="A1596" s="2" t="s">
        <v>9126</v>
      </c>
      <c r="B1596" s="3"/>
      <c r="C1596" s="4">
        <v>35423.98055555556</v>
      </c>
      <c r="D1596" s="5">
        <v>477224.0</v>
      </c>
    </row>
    <row r="1597">
      <c r="A1597" s="2" t="s">
        <v>9127</v>
      </c>
      <c r="B1597" s="3"/>
      <c r="C1597" s="4">
        <v>35423.98055555556</v>
      </c>
      <c r="D1597" s="5">
        <v>419836.0</v>
      </c>
    </row>
    <row r="1598">
      <c r="A1598" s="2" t="s">
        <v>9128</v>
      </c>
      <c r="B1598" s="3"/>
      <c r="C1598" s="4">
        <v>35423.98055555556</v>
      </c>
      <c r="D1598" s="5">
        <v>313482.0</v>
      </c>
    </row>
    <row r="1599">
      <c r="A1599" s="2" t="s">
        <v>9129</v>
      </c>
      <c r="B1599" s="3"/>
      <c r="C1599" s="4">
        <v>35423.98055555556</v>
      </c>
      <c r="D1599" s="5">
        <v>315157.0</v>
      </c>
    </row>
    <row r="1600">
      <c r="A1600" s="2" t="s">
        <v>9130</v>
      </c>
      <c r="B1600" s="3"/>
      <c r="C1600" s="4">
        <v>35423.98055555556</v>
      </c>
      <c r="D1600" s="5">
        <v>810100.0</v>
      </c>
    </row>
    <row r="1601">
      <c r="A1601" s="2" t="s">
        <v>9131</v>
      </c>
      <c r="B1601" s="3"/>
      <c r="C1601" s="4">
        <v>35423.98055555556</v>
      </c>
      <c r="D1601" s="5">
        <v>678718.0</v>
      </c>
    </row>
    <row r="1602">
      <c r="A1602" s="2" t="s">
        <v>9132</v>
      </c>
      <c r="B1602" s="3"/>
      <c r="C1602" s="4">
        <v>35423.98055555556</v>
      </c>
      <c r="D1602" s="5">
        <v>159890.0</v>
      </c>
    </row>
    <row r="1603">
      <c r="A1603" s="2" t="s">
        <v>9133</v>
      </c>
      <c r="B1603" s="3"/>
      <c r="C1603" s="4">
        <v>35423.98055555556</v>
      </c>
      <c r="D1603" s="5">
        <v>152519.0</v>
      </c>
    </row>
    <row r="1604">
      <c r="A1604" s="2" t="s">
        <v>9134</v>
      </c>
      <c r="B1604" s="3"/>
      <c r="C1604" s="4">
        <v>35423.98055555556</v>
      </c>
      <c r="D1604" s="5">
        <v>150223.0</v>
      </c>
    </row>
    <row r="1605">
      <c r="A1605" s="2" t="s">
        <v>9135</v>
      </c>
      <c r="B1605" s="3"/>
      <c r="C1605" s="4">
        <v>35423.98055555556</v>
      </c>
      <c r="D1605" s="5">
        <v>618320.0</v>
      </c>
    </row>
    <row r="1606">
      <c r="A1606" s="2" t="s">
        <v>9136</v>
      </c>
      <c r="B1606" s="3"/>
      <c r="C1606" s="4">
        <v>35423.98055555556</v>
      </c>
      <c r="D1606" s="5">
        <v>618293.0</v>
      </c>
    </row>
    <row r="1607">
      <c r="A1607" s="2" t="s">
        <v>9137</v>
      </c>
      <c r="B1607" s="3"/>
      <c r="C1607" s="4">
        <v>35423.98055555556</v>
      </c>
      <c r="D1607" s="5">
        <v>619903.0</v>
      </c>
    </row>
    <row r="1608">
      <c r="A1608" s="2" t="s">
        <v>9138</v>
      </c>
      <c r="B1608" s="3"/>
      <c r="C1608" s="4">
        <v>35423.98055555556</v>
      </c>
      <c r="D1608" s="5">
        <v>619899.0</v>
      </c>
    </row>
    <row r="1609">
      <c r="A1609" s="2" t="s">
        <v>9139</v>
      </c>
      <c r="B1609" s="3"/>
      <c r="C1609" s="4">
        <v>35423.98055555556</v>
      </c>
      <c r="D1609" s="5">
        <v>468526.0</v>
      </c>
    </row>
    <row r="1610">
      <c r="A1610" s="2" t="s">
        <v>9140</v>
      </c>
      <c r="B1610" s="3"/>
      <c r="C1610" s="4">
        <v>35423.98055555556</v>
      </c>
      <c r="D1610" s="5">
        <v>740652.0</v>
      </c>
    </row>
    <row r="1611">
      <c r="A1611" s="2" t="s">
        <v>9141</v>
      </c>
      <c r="B1611" s="3"/>
      <c r="C1611" s="4">
        <v>35423.98055555556</v>
      </c>
      <c r="D1611" s="5">
        <v>669517.0</v>
      </c>
    </row>
    <row r="1612">
      <c r="A1612" s="2" t="s">
        <v>9142</v>
      </c>
      <c r="B1612" s="3"/>
      <c r="C1612" s="4">
        <v>35423.98055555556</v>
      </c>
      <c r="D1612" s="5">
        <v>174731.0</v>
      </c>
    </row>
    <row r="1613">
      <c r="A1613" s="2" t="s">
        <v>9143</v>
      </c>
      <c r="B1613" s="3"/>
      <c r="C1613" s="4">
        <v>35423.98055555556</v>
      </c>
      <c r="D1613" s="5">
        <v>202737.0</v>
      </c>
    </row>
    <row r="1614">
      <c r="A1614" s="2" t="s">
        <v>9144</v>
      </c>
      <c r="B1614" s="3"/>
      <c r="C1614" s="4">
        <v>35423.98055555556</v>
      </c>
      <c r="D1614" s="5">
        <v>256014.0</v>
      </c>
    </row>
    <row r="1615">
      <c r="A1615" s="2" t="s">
        <v>9145</v>
      </c>
      <c r="B1615" s="3"/>
      <c r="C1615" s="4">
        <v>35423.98055555556</v>
      </c>
      <c r="D1615" s="5">
        <v>309315.0</v>
      </c>
    </row>
    <row r="1616">
      <c r="A1616" s="2" t="s">
        <v>9146</v>
      </c>
      <c r="B1616" s="3"/>
      <c r="C1616" s="4">
        <v>35423.98055555556</v>
      </c>
      <c r="D1616" s="5">
        <v>309019.0</v>
      </c>
    </row>
    <row r="1617">
      <c r="A1617" s="2" t="s">
        <v>9147</v>
      </c>
      <c r="B1617" s="3"/>
      <c r="C1617" s="4">
        <v>35423.98055555556</v>
      </c>
      <c r="D1617" s="5">
        <v>97892.0</v>
      </c>
    </row>
    <row r="1618">
      <c r="A1618" s="2" t="s">
        <v>9148</v>
      </c>
      <c r="B1618" s="3"/>
      <c r="C1618" s="4">
        <v>35423.98055555556</v>
      </c>
      <c r="D1618" s="5">
        <v>67955.0</v>
      </c>
    </row>
    <row r="1619">
      <c r="A1619" s="2" t="s">
        <v>9149</v>
      </c>
      <c r="B1619" s="3"/>
      <c r="C1619" s="4">
        <v>35423.98055555556</v>
      </c>
      <c r="D1619" s="5">
        <v>490045.0</v>
      </c>
    </row>
    <row r="1620">
      <c r="A1620" s="2" t="s">
        <v>9150</v>
      </c>
      <c r="B1620" s="3"/>
      <c r="C1620" s="4">
        <v>35423.98055555556</v>
      </c>
      <c r="D1620" s="5">
        <v>491050.0</v>
      </c>
    </row>
    <row r="1621">
      <c r="A1621" s="2" t="s">
        <v>9151</v>
      </c>
      <c r="B1621" s="3"/>
      <c r="C1621" s="4">
        <v>35423.98055555556</v>
      </c>
      <c r="D1621" s="5">
        <v>392930.0</v>
      </c>
    </row>
    <row r="1622">
      <c r="A1622" s="2" t="s">
        <v>9152</v>
      </c>
      <c r="B1622" s="3"/>
      <c r="C1622" s="4">
        <v>35423.98055555556</v>
      </c>
      <c r="D1622" s="5">
        <v>468775.0</v>
      </c>
    </row>
    <row r="1623">
      <c r="A1623" s="2" t="s">
        <v>9153</v>
      </c>
      <c r="B1623" s="3"/>
      <c r="C1623" s="4">
        <v>35423.98055555556</v>
      </c>
      <c r="D1623" s="5">
        <v>352976.0</v>
      </c>
    </row>
    <row r="1624">
      <c r="A1624" s="2" t="s">
        <v>9154</v>
      </c>
      <c r="B1624" s="3"/>
      <c r="C1624" s="4">
        <v>35423.98055555556</v>
      </c>
      <c r="D1624" s="5">
        <v>177208.0</v>
      </c>
    </row>
    <row r="1625">
      <c r="A1625" s="2" t="s">
        <v>9155</v>
      </c>
      <c r="B1625" s="3"/>
      <c r="C1625" s="4">
        <v>35423.98055555556</v>
      </c>
      <c r="D1625" s="5">
        <v>184323.0</v>
      </c>
    </row>
    <row r="1626">
      <c r="A1626" s="2" t="s">
        <v>9156</v>
      </c>
      <c r="B1626" s="3"/>
      <c r="C1626" s="4">
        <v>35423.98055555556</v>
      </c>
      <c r="D1626" s="5">
        <v>658818.0</v>
      </c>
    </row>
    <row r="1627">
      <c r="A1627" s="2" t="s">
        <v>9157</v>
      </c>
      <c r="B1627" s="3"/>
      <c r="C1627" s="4">
        <v>35423.98055555556</v>
      </c>
      <c r="D1627" s="5">
        <v>42604.0</v>
      </c>
    </row>
    <row r="1628">
      <c r="A1628" s="2" t="s">
        <v>9158</v>
      </c>
      <c r="B1628" s="3"/>
      <c r="C1628" s="4">
        <v>35423.98055555556</v>
      </c>
      <c r="D1628" s="5">
        <v>44924.0</v>
      </c>
    </row>
    <row r="1629">
      <c r="A1629" s="2" t="s">
        <v>9159</v>
      </c>
      <c r="B1629" s="3"/>
      <c r="C1629" s="4">
        <v>35423.98055555556</v>
      </c>
      <c r="D1629" s="5">
        <v>41324.0</v>
      </c>
    </row>
    <row r="1630">
      <c r="A1630" s="2" t="s">
        <v>9160</v>
      </c>
      <c r="B1630" s="3"/>
      <c r="C1630" s="4">
        <v>35423.98055555556</v>
      </c>
      <c r="D1630" s="5">
        <v>117607.0</v>
      </c>
    </row>
    <row r="1631">
      <c r="A1631" s="2" t="s">
        <v>9161</v>
      </c>
      <c r="B1631" s="3"/>
      <c r="C1631" s="4">
        <v>35423.98055555556</v>
      </c>
      <c r="D1631" s="5">
        <v>118840.0</v>
      </c>
    </row>
    <row r="1632">
      <c r="A1632" s="2" t="s">
        <v>9162</v>
      </c>
      <c r="B1632" s="3"/>
      <c r="C1632" s="4">
        <v>35423.98055555556</v>
      </c>
      <c r="D1632" s="5">
        <v>208171.0</v>
      </c>
    </row>
    <row r="1633">
      <c r="A1633" s="2" t="s">
        <v>9163</v>
      </c>
      <c r="B1633" s="3"/>
      <c r="C1633" s="4">
        <v>35423.98055555556</v>
      </c>
      <c r="D1633" s="5">
        <v>832813.0</v>
      </c>
    </row>
    <row r="1634">
      <c r="A1634" s="2" t="s">
        <v>9164</v>
      </c>
      <c r="B1634" s="3"/>
      <c r="C1634" s="4">
        <v>35423.98055555556</v>
      </c>
      <c r="D1634" s="5">
        <v>832814.0</v>
      </c>
    </row>
    <row r="1635">
      <c r="A1635" s="2" t="s">
        <v>9165</v>
      </c>
      <c r="B1635" s="3"/>
      <c r="C1635" s="4">
        <v>35423.98055555556</v>
      </c>
      <c r="D1635" s="5">
        <v>991531.0</v>
      </c>
    </row>
    <row r="1636">
      <c r="A1636" s="2" t="s">
        <v>9166</v>
      </c>
      <c r="B1636" s="3"/>
      <c r="C1636" s="4">
        <v>35423.98055555556</v>
      </c>
      <c r="D1636" s="5">
        <v>264162.0</v>
      </c>
    </row>
    <row r="1637">
      <c r="A1637" s="2" t="s">
        <v>9167</v>
      </c>
      <c r="B1637" s="3"/>
      <c r="C1637" s="4">
        <v>35423.98055555556</v>
      </c>
      <c r="D1637" s="5">
        <v>264156.0</v>
      </c>
    </row>
    <row r="1638">
      <c r="A1638" s="2" t="s">
        <v>9168</v>
      </c>
      <c r="B1638" s="3"/>
      <c r="C1638" s="4">
        <v>35423.98055555556</v>
      </c>
      <c r="D1638" s="5">
        <v>335373.0</v>
      </c>
    </row>
    <row r="1639">
      <c r="A1639" s="2" t="s">
        <v>9169</v>
      </c>
      <c r="B1639" s="3"/>
      <c r="C1639" s="4">
        <v>35423.98055555556</v>
      </c>
      <c r="D1639" s="5">
        <v>585446.0</v>
      </c>
    </row>
    <row r="1640">
      <c r="A1640" s="2" t="s">
        <v>9170</v>
      </c>
      <c r="B1640" s="3"/>
      <c r="C1640" s="4">
        <v>35423.98055555556</v>
      </c>
      <c r="D1640" s="5">
        <v>608778.0</v>
      </c>
    </row>
    <row r="1641">
      <c r="A1641" s="2" t="s">
        <v>9171</v>
      </c>
      <c r="B1641" s="3"/>
      <c r="C1641" s="4">
        <v>35423.98055555556</v>
      </c>
      <c r="D1641" s="5">
        <v>606049.0</v>
      </c>
    </row>
    <row r="1642">
      <c r="A1642" s="2" t="s">
        <v>9172</v>
      </c>
      <c r="B1642" s="3"/>
      <c r="C1642" s="4">
        <v>35423.98055555556</v>
      </c>
      <c r="D1642" s="5">
        <v>585365.0</v>
      </c>
    </row>
    <row r="1643">
      <c r="A1643" s="2" t="s">
        <v>9173</v>
      </c>
      <c r="B1643" s="3"/>
      <c r="C1643" s="4">
        <v>35423.98055555556</v>
      </c>
      <c r="D1643" s="5">
        <v>608795.0</v>
      </c>
    </row>
    <row r="1644">
      <c r="A1644" s="2" t="s">
        <v>9174</v>
      </c>
      <c r="B1644" s="3"/>
      <c r="C1644" s="4">
        <v>35423.98055555556</v>
      </c>
      <c r="D1644" s="5">
        <v>587895.0</v>
      </c>
    </row>
    <row r="1645">
      <c r="A1645" s="2" t="s">
        <v>9175</v>
      </c>
      <c r="B1645" s="3"/>
      <c r="C1645" s="4">
        <v>35423.98055555556</v>
      </c>
      <c r="D1645" s="5">
        <v>588137.0</v>
      </c>
    </row>
    <row r="1646">
      <c r="A1646" s="2" t="s">
        <v>9176</v>
      </c>
      <c r="B1646" s="3"/>
      <c r="C1646" s="4">
        <v>35423.98055555556</v>
      </c>
      <c r="D1646" s="5">
        <v>609626.0</v>
      </c>
    </row>
    <row r="1647">
      <c r="A1647" s="2" t="s">
        <v>9177</v>
      </c>
      <c r="B1647" s="3"/>
      <c r="C1647" s="4">
        <v>35423.98055555556</v>
      </c>
      <c r="D1647" s="5">
        <v>585103.0</v>
      </c>
    </row>
    <row r="1648">
      <c r="A1648" s="2" t="s">
        <v>9178</v>
      </c>
      <c r="B1648" s="3"/>
      <c r="C1648" s="4">
        <v>35423.98055555556</v>
      </c>
      <c r="D1648" s="5">
        <v>582510.0</v>
      </c>
    </row>
    <row r="1649">
      <c r="A1649" s="2" t="s">
        <v>9179</v>
      </c>
      <c r="B1649" s="3"/>
      <c r="C1649" s="4">
        <v>35423.98055555556</v>
      </c>
      <c r="D1649" s="5">
        <v>581968.0</v>
      </c>
    </row>
    <row r="1650">
      <c r="A1650" s="2" t="s">
        <v>9180</v>
      </c>
      <c r="B1650" s="3"/>
      <c r="C1650" s="4">
        <v>35423.98055555556</v>
      </c>
      <c r="D1650" s="5">
        <v>562897.0</v>
      </c>
    </row>
    <row r="1651">
      <c r="A1651" s="2" t="s">
        <v>9181</v>
      </c>
      <c r="B1651" s="3"/>
      <c r="C1651" s="4">
        <v>35423.98055555556</v>
      </c>
      <c r="D1651" s="5">
        <v>587737.0</v>
      </c>
    </row>
    <row r="1652">
      <c r="A1652" s="2" t="s">
        <v>9182</v>
      </c>
      <c r="B1652" s="3"/>
      <c r="C1652" s="4">
        <v>35423.98055555556</v>
      </c>
      <c r="D1652" s="5">
        <v>585789.0</v>
      </c>
    </row>
    <row r="1653">
      <c r="A1653" s="2" t="s">
        <v>9183</v>
      </c>
      <c r="B1653" s="3"/>
      <c r="C1653" s="4">
        <v>35423.98055555556</v>
      </c>
      <c r="D1653" s="5">
        <v>563036.0</v>
      </c>
    </row>
    <row r="1654">
      <c r="A1654" s="2" t="s">
        <v>9184</v>
      </c>
      <c r="B1654" s="3"/>
      <c r="C1654" s="4">
        <v>35423.98055555556</v>
      </c>
      <c r="D1654" s="5">
        <v>587761.0</v>
      </c>
    </row>
    <row r="1655">
      <c r="A1655" s="2" t="s">
        <v>9185</v>
      </c>
      <c r="B1655" s="3"/>
      <c r="C1655" s="4">
        <v>35423.98055555556</v>
      </c>
      <c r="D1655" s="5">
        <v>561020.0</v>
      </c>
    </row>
    <row r="1656">
      <c r="A1656" s="2" t="s">
        <v>9186</v>
      </c>
      <c r="B1656" s="3"/>
      <c r="C1656" s="4">
        <v>35423.98055555556</v>
      </c>
      <c r="D1656" s="5">
        <v>121945.0</v>
      </c>
    </row>
    <row r="1657">
      <c r="A1657" s="2" t="s">
        <v>9187</v>
      </c>
      <c r="B1657" s="3"/>
      <c r="C1657" s="4">
        <v>35423.98055555556</v>
      </c>
      <c r="D1657" s="5">
        <v>1400225.0</v>
      </c>
    </row>
    <row r="1658">
      <c r="A1658" s="2" t="s">
        <v>9188</v>
      </c>
      <c r="B1658" s="3"/>
      <c r="C1658" s="4">
        <v>35423.98055555556</v>
      </c>
      <c r="D1658" s="5">
        <v>132402.0</v>
      </c>
    </row>
    <row r="1659">
      <c r="A1659" s="2" t="s">
        <v>9189</v>
      </c>
      <c r="B1659" s="3"/>
      <c r="C1659" s="4">
        <v>35423.98055555556</v>
      </c>
      <c r="D1659" s="5">
        <v>130619.0</v>
      </c>
    </row>
    <row r="1660">
      <c r="A1660" s="2" t="s">
        <v>9190</v>
      </c>
      <c r="B1660" s="3"/>
      <c r="C1660" s="4">
        <v>35423.98055555556</v>
      </c>
      <c r="D1660" s="5">
        <v>62027.0</v>
      </c>
    </row>
    <row r="1661">
      <c r="A1661" s="2" t="s">
        <v>9191</v>
      </c>
      <c r="B1661" s="3"/>
      <c r="C1661" s="4">
        <v>35423.98055555556</v>
      </c>
      <c r="D1661" s="5">
        <v>62027.0</v>
      </c>
    </row>
    <row r="1662">
      <c r="A1662" s="2" t="s">
        <v>9192</v>
      </c>
      <c r="B1662" s="3"/>
      <c r="C1662" s="4">
        <v>35423.98055555556</v>
      </c>
      <c r="D1662" s="5">
        <v>278426.0</v>
      </c>
    </row>
    <row r="1663">
      <c r="A1663" s="2" t="s">
        <v>9193</v>
      </c>
      <c r="B1663" s="3"/>
      <c r="C1663" s="4">
        <v>35423.98055555556</v>
      </c>
      <c r="D1663" s="5">
        <v>283941.0</v>
      </c>
    </row>
    <row r="1664">
      <c r="A1664" s="2" t="s">
        <v>9194</v>
      </c>
      <c r="B1664" s="3"/>
      <c r="C1664" s="4">
        <v>35423.98055555556</v>
      </c>
      <c r="D1664" s="5">
        <v>305197.0</v>
      </c>
    </row>
    <row r="1665">
      <c r="A1665" s="2" t="s">
        <v>9195</v>
      </c>
      <c r="B1665" s="3"/>
      <c r="C1665" s="4">
        <v>35423.98055555556</v>
      </c>
      <c r="D1665" s="5">
        <v>166568.0</v>
      </c>
    </row>
    <row r="1666">
      <c r="A1666" s="2" t="s">
        <v>9196</v>
      </c>
      <c r="B1666" s="3"/>
      <c r="C1666" s="4">
        <v>35423.98055555556</v>
      </c>
      <c r="D1666" s="5">
        <v>199631.0</v>
      </c>
    </row>
    <row r="1667">
      <c r="A1667" s="2" t="s">
        <v>9197</v>
      </c>
      <c r="B1667" s="3"/>
      <c r="C1667" s="4">
        <v>35423.98055555556</v>
      </c>
      <c r="D1667" s="5">
        <v>78158.0</v>
      </c>
    </row>
    <row r="1668">
      <c r="A1668" s="2" t="s">
        <v>9198</v>
      </c>
      <c r="B1668" s="3"/>
      <c r="C1668" s="4">
        <v>35423.98055555556</v>
      </c>
      <c r="D1668" s="5">
        <v>77515.0</v>
      </c>
    </row>
    <row r="1669">
      <c r="A1669" s="2" t="s">
        <v>9199</v>
      </c>
      <c r="B1669" s="3"/>
      <c r="C1669" s="4">
        <v>35423.98055555556</v>
      </c>
      <c r="D1669" s="5">
        <v>78152.0</v>
      </c>
    </row>
    <row r="1670">
      <c r="A1670" s="2" t="s">
        <v>9200</v>
      </c>
      <c r="B1670" s="3"/>
      <c r="C1670" s="4">
        <v>35423.98055555556</v>
      </c>
      <c r="D1670" s="5">
        <v>170944.0</v>
      </c>
    </row>
    <row r="1671">
      <c r="A1671" s="2" t="s">
        <v>9201</v>
      </c>
      <c r="B1671" s="3"/>
      <c r="C1671" s="4">
        <v>35423.98055555556</v>
      </c>
      <c r="D1671" s="5">
        <v>36930.0</v>
      </c>
    </row>
    <row r="1672">
      <c r="A1672" s="2" t="s">
        <v>9202</v>
      </c>
      <c r="B1672" s="3"/>
      <c r="C1672" s="4">
        <v>35423.98055555556</v>
      </c>
      <c r="D1672" s="5">
        <v>313578.0</v>
      </c>
    </row>
    <row r="1673">
      <c r="A1673" s="2" t="s">
        <v>9203</v>
      </c>
      <c r="B1673" s="3"/>
      <c r="C1673" s="4">
        <v>35423.98055555556</v>
      </c>
      <c r="D1673" s="5">
        <v>304380.0</v>
      </c>
    </row>
    <row r="1674">
      <c r="A1674" s="2" t="s">
        <v>9204</v>
      </c>
      <c r="B1674" s="3"/>
      <c r="C1674" s="4">
        <v>35423.98055555556</v>
      </c>
      <c r="D1674" s="5">
        <v>410273.0</v>
      </c>
    </row>
    <row r="1675">
      <c r="A1675" s="2" t="s">
        <v>9205</v>
      </c>
      <c r="B1675" s="3"/>
      <c r="C1675" s="4">
        <v>35423.98055555556</v>
      </c>
      <c r="D1675" s="5">
        <v>310154.0</v>
      </c>
    </row>
    <row r="1676">
      <c r="A1676" s="2" t="s">
        <v>9206</v>
      </c>
      <c r="B1676" s="3"/>
      <c r="C1676" s="4">
        <v>35423.98055555556</v>
      </c>
      <c r="D1676" s="5">
        <v>359008.0</v>
      </c>
    </row>
    <row r="1677">
      <c r="A1677" s="2" t="s">
        <v>9207</v>
      </c>
      <c r="B1677" s="3"/>
      <c r="C1677" s="4">
        <v>35423.98055555556</v>
      </c>
      <c r="D1677" s="5">
        <v>324916.0</v>
      </c>
    </row>
    <row r="1678">
      <c r="A1678" s="2" t="s">
        <v>9208</v>
      </c>
      <c r="B1678" s="3"/>
      <c r="C1678" s="4">
        <v>35423.98055555556</v>
      </c>
      <c r="D1678" s="5">
        <v>31671.0</v>
      </c>
    </row>
    <row r="1679">
      <c r="A1679" s="2" t="s">
        <v>9209</v>
      </c>
      <c r="B1679" s="3"/>
      <c r="C1679" s="4">
        <v>35423.98055555556</v>
      </c>
      <c r="D1679" s="5">
        <v>427827.0</v>
      </c>
    </row>
    <row r="1680">
      <c r="A1680" s="2" t="s">
        <v>9210</v>
      </c>
      <c r="B1680" s="3"/>
      <c r="C1680" s="4">
        <v>35423.98055555556</v>
      </c>
      <c r="D1680" s="5">
        <v>213368.0</v>
      </c>
    </row>
    <row r="1681">
      <c r="A1681" s="2" t="s">
        <v>9211</v>
      </c>
      <c r="B1681" s="3"/>
      <c r="C1681" s="4">
        <v>35423.98055555556</v>
      </c>
      <c r="D1681" s="5">
        <v>213279.0</v>
      </c>
    </row>
    <row r="1682">
      <c r="A1682" s="2" t="s">
        <v>9212</v>
      </c>
      <c r="B1682" s="3"/>
      <c r="C1682" s="4">
        <v>35423.98055555556</v>
      </c>
      <c r="D1682" s="5">
        <v>169367.0</v>
      </c>
    </row>
    <row r="1683">
      <c r="A1683" s="2" t="s">
        <v>9213</v>
      </c>
      <c r="B1683" s="3"/>
      <c r="C1683" s="4">
        <v>35423.98055555556</v>
      </c>
      <c r="D1683" s="5">
        <v>195131.0</v>
      </c>
    </row>
    <row r="1684">
      <c r="A1684" s="2" t="s">
        <v>9214</v>
      </c>
      <c r="B1684" s="3"/>
      <c r="C1684" s="4">
        <v>35423.98055555556</v>
      </c>
      <c r="D1684" s="5">
        <v>148970.0</v>
      </c>
    </row>
    <row r="1685">
      <c r="A1685" s="2" t="s">
        <v>9215</v>
      </c>
      <c r="B1685" s="3"/>
      <c r="C1685" s="4">
        <v>35423.98055555556</v>
      </c>
      <c r="D1685" s="5">
        <v>148571.0</v>
      </c>
    </row>
    <row r="1686">
      <c r="A1686" s="2" t="s">
        <v>9216</v>
      </c>
      <c r="B1686" s="3"/>
      <c r="C1686" s="4">
        <v>35423.98055555556</v>
      </c>
      <c r="D1686" s="5">
        <v>141523.0</v>
      </c>
    </row>
    <row r="1687">
      <c r="A1687" s="2" t="s">
        <v>9217</v>
      </c>
      <c r="B1687" s="3"/>
      <c r="C1687" s="4">
        <v>35423.98055555556</v>
      </c>
      <c r="D1687" s="5">
        <v>225296.0</v>
      </c>
    </row>
    <row r="1688">
      <c r="A1688" s="2" t="s">
        <v>9218</v>
      </c>
      <c r="B1688" s="3"/>
      <c r="C1688" s="4">
        <v>35423.98055555556</v>
      </c>
      <c r="D1688" s="5">
        <v>190481.0</v>
      </c>
    </row>
    <row r="1689">
      <c r="A1689" s="2" t="s">
        <v>9219</v>
      </c>
      <c r="B1689" s="3"/>
      <c r="C1689" s="4">
        <v>35423.98055555556</v>
      </c>
      <c r="D1689" s="5">
        <v>730587.0</v>
      </c>
    </row>
    <row r="1690">
      <c r="A1690" s="2" t="s">
        <v>9220</v>
      </c>
      <c r="B1690" s="3"/>
      <c r="C1690" s="4">
        <v>35423.98055555556</v>
      </c>
      <c r="D1690" s="5">
        <v>329419.0</v>
      </c>
    </row>
    <row r="1691">
      <c r="A1691" s="2" t="s">
        <v>9221</v>
      </c>
      <c r="B1691" s="3"/>
      <c r="C1691" s="4">
        <v>35423.98055555556</v>
      </c>
      <c r="D1691" s="5">
        <v>333873.0</v>
      </c>
    </row>
    <row r="1692">
      <c r="A1692" s="2" t="s">
        <v>9222</v>
      </c>
      <c r="B1692" s="3"/>
      <c r="C1692" s="4">
        <v>35423.98055555556</v>
      </c>
      <c r="D1692" s="5">
        <v>327067.0</v>
      </c>
    </row>
    <row r="1693">
      <c r="A1693" s="2" t="s">
        <v>9223</v>
      </c>
      <c r="B1693" s="3"/>
      <c r="C1693" s="4">
        <v>35423.98055555556</v>
      </c>
      <c r="D1693" s="5">
        <v>722999.0</v>
      </c>
    </row>
    <row r="1694">
      <c r="A1694" s="2" t="s">
        <v>9224</v>
      </c>
      <c r="B1694" s="3"/>
      <c r="C1694" s="4">
        <v>35423.98055555556</v>
      </c>
      <c r="D1694" s="5">
        <v>18738.0</v>
      </c>
    </row>
    <row r="1695">
      <c r="A1695" s="2" t="s">
        <v>9225</v>
      </c>
      <c r="B1695" s="3"/>
      <c r="C1695" s="4">
        <v>35423.98055555556</v>
      </c>
      <c r="D1695" s="5">
        <v>361941.0</v>
      </c>
    </row>
    <row r="1696">
      <c r="A1696" s="2" t="s">
        <v>9226</v>
      </c>
      <c r="B1696" s="3"/>
      <c r="C1696" s="4">
        <v>35423.98055555556</v>
      </c>
      <c r="D1696" s="5">
        <v>68571.0</v>
      </c>
    </row>
    <row r="1697">
      <c r="A1697" s="2" t="s">
        <v>9227</v>
      </c>
      <c r="B1697" s="3"/>
      <c r="C1697" s="4">
        <v>35423.98055555556</v>
      </c>
      <c r="D1697" s="5">
        <v>88626.0</v>
      </c>
    </row>
    <row r="1698">
      <c r="A1698" s="2" t="s">
        <v>9228</v>
      </c>
      <c r="B1698" s="3"/>
      <c r="C1698" s="4">
        <v>35423.98055555556</v>
      </c>
      <c r="D1698" s="5">
        <v>610988.0</v>
      </c>
    </row>
    <row r="1699">
      <c r="A1699" s="2" t="s">
        <v>9229</v>
      </c>
      <c r="B1699" s="3"/>
      <c r="C1699" s="4">
        <v>35423.98055555556</v>
      </c>
      <c r="D1699" s="5">
        <v>545866.0</v>
      </c>
    </row>
    <row r="1700">
      <c r="A1700" s="2" t="s">
        <v>9230</v>
      </c>
      <c r="B1700" s="3"/>
      <c r="C1700" s="4">
        <v>35423.98055555556</v>
      </c>
      <c r="D1700" s="5">
        <v>48141.0</v>
      </c>
    </row>
    <row r="1701">
      <c r="A1701" s="2" t="s">
        <v>9231</v>
      </c>
      <c r="B1701" s="3"/>
      <c r="C1701" s="4">
        <v>35423.98055555556</v>
      </c>
      <c r="D1701" s="5">
        <v>353438.0</v>
      </c>
    </row>
    <row r="1702">
      <c r="A1702" s="2" t="s">
        <v>9232</v>
      </c>
      <c r="B1702" s="3"/>
      <c r="C1702" s="4">
        <v>35423.98055555556</v>
      </c>
      <c r="D1702" s="5">
        <v>638146.0</v>
      </c>
    </row>
    <row r="1703">
      <c r="A1703" s="2" t="s">
        <v>9233</v>
      </c>
      <c r="B1703" s="3"/>
      <c r="C1703" s="4">
        <v>35423.98055555556</v>
      </c>
      <c r="D1703" s="5">
        <v>325071.0</v>
      </c>
    </row>
    <row r="1704">
      <c r="A1704" s="2" t="s">
        <v>9234</v>
      </c>
      <c r="B1704" s="3"/>
      <c r="C1704" s="4">
        <v>35423.98055555556</v>
      </c>
      <c r="D1704" s="5">
        <v>324928.0</v>
      </c>
    </row>
    <row r="1705">
      <c r="A1705" s="2" t="s">
        <v>9235</v>
      </c>
      <c r="B1705" s="3"/>
      <c r="C1705" s="4">
        <v>35423.98055555556</v>
      </c>
      <c r="D1705" s="5">
        <v>494644.0</v>
      </c>
    </row>
    <row r="1706">
      <c r="A1706" s="2" t="s">
        <v>9236</v>
      </c>
      <c r="B1706" s="3"/>
      <c r="C1706" s="4">
        <v>35423.98055555556</v>
      </c>
      <c r="D1706" s="5">
        <v>494559.0</v>
      </c>
    </row>
    <row r="1707">
      <c r="A1707" s="2" t="s">
        <v>9237</v>
      </c>
      <c r="B1707" s="3"/>
      <c r="C1707" s="4">
        <v>35423.98055555556</v>
      </c>
      <c r="D1707" s="5">
        <v>95079.0</v>
      </c>
    </row>
    <row r="1708">
      <c r="A1708" s="2" t="s">
        <v>9238</v>
      </c>
      <c r="B1708" s="3"/>
      <c r="C1708" s="4">
        <v>35423.98055555556</v>
      </c>
      <c r="D1708" s="5">
        <v>641555.0</v>
      </c>
    </row>
    <row r="1709">
      <c r="A1709" s="2" t="s">
        <v>9239</v>
      </c>
      <c r="B1709" s="3"/>
      <c r="C1709" s="4">
        <v>35423.98055555556</v>
      </c>
      <c r="D1709" s="5">
        <v>966716.0</v>
      </c>
    </row>
    <row r="1710">
      <c r="A1710" s="2" t="s">
        <v>9240</v>
      </c>
      <c r="B1710" s="3"/>
      <c r="C1710" s="4">
        <v>35423.98055555556</v>
      </c>
      <c r="D1710" s="5">
        <v>37572.0</v>
      </c>
    </row>
    <row r="1711">
      <c r="A1711" s="2" t="s">
        <v>9241</v>
      </c>
      <c r="B1711" s="3"/>
      <c r="C1711" s="4">
        <v>35423.98055555556</v>
      </c>
      <c r="D1711" s="5">
        <v>203917.0</v>
      </c>
    </row>
    <row r="1712">
      <c r="A1712" s="2" t="s">
        <v>9242</v>
      </c>
      <c r="B1712" s="3"/>
      <c r="C1712" s="4">
        <v>35423.98055555556</v>
      </c>
      <c r="D1712" s="5">
        <v>226580.0</v>
      </c>
    </row>
    <row r="1713">
      <c r="A1713" s="2" t="s">
        <v>9243</v>
      </c>
      <c r="B1713" s="3"/>
      <c r="C1713" s="4">
        <v>35423.98055555556</v>
      </c>
      <c r="D1713" s="5">
        <v>298262.0</v>
      </c>
    </row>
    <row r="1714">
      <c r="A1714" s="2" t="s">
        <v>9244</v>
      </c>
      <c r="B1714" s="3"/>
      <c r="C1714" s="4">
        <v>35423.98055555556</v>
      </c>
      <c r="D1714" s="5">
        <v>290175.0</v>
      </c>
    </row>
    <row r="1715">
      <c r="A1715" s="2" t="s">
        <v>9245</v>
      </c>
      <c r="B1715" s="3"/>
      <c r="C1715" s="4">
        <v>35423.98055555556</v>
      </c>
      <c r="D1715" s="5">
        <v>159324.0</v>
      </c>
    </row>
    <row r="1716">
      <c r="A1716" s="2" t="s">
        <v>9246</v>
      </c>
      <c r="B1716" s="3"/>
      <c r="C1716" s="4">
        <v>35423.98055555556</v>
      </c>
      <c r="D1716" s="5">
        <v>484075.0</v>
      </c>
    </row>
    <row r="1717">
      <c r="A1717" s="2" t="s">
        <v>9247</v>
      </c>
      <c r="B1717" s="3"/>
      <c r="C1717" s="4">
        <v>35423.98055555556</v>
      </c>
      <c r="D1717" s="5">
        <v>387855.0</v>
      </c>
    </row>
    <row r="1718">
      <c r="A1718" s="2" t="s">
        <v>9248</v>
      </c>
      <c r="B1718" s="3"/>
      <c r="C1718" s="4">
        <v>35423.98055555556</v>
      </c>
      <c r="D1718" s="5">
        <v>379060.0</v>
      </c>
    </row>
    <row r="1719">
      <c r="A1719" s="2" t="s">
        <v>9249</v>
      </c>
      <c r="B1719" s="3"/>
      <c r="C1719" s="4">
        <v>35423.98055555556</v>
      </c>
      <c r="D1719" s="5">
        <v>52324.0</v>
      </c>
    </row>
    <row r="1720">
      <c r="A1720" s="2" t="s">
        <v>9250</v>
      </c>
      <c r="B1720" s="3"/>
      <c r="C1720" s="4">
        <v>35423.98055555556</v>
      </c>
      <c r="D1720" s="5">
        <v>1229679.0</v>
      </c>
    </row>
    <row r="1721">
      <c r="A1721" s="2" t="s">
        <v>9251</v>
      </c>
      <c r="B1721" s="3"/>
      <c r="C1721" s="4">
        <v>35423.98055555556</v>
      </c>
      <c r="D1721" s="5">
        <v>1229674.0</v>
      </c>
    </row>
    <row r="1722">
      <c r="A1722" s="2" t="s">
        <v>9252</v>
      </c>
      <c r="B1722" s="3"/>
      <c r="C1722" s="4">
        <v>35423.98055555556</v>
      </c>
      <c r="D1722" s="5">
        <v>1105678.0</v>
      </c>
    </row>
    <row r="1723">
      <c r="A1723" s="2" t="s">
        <v>9253</v>
      </c>
      <c r="B1723" s="3"/>
      <c r="C1723" s="4">
        <v>35423.98055555556</v>
      </c>
      <c r="D1723" s="5">
        <v>883430.0</v>
      </c>
    </row>
    <row r="1724">
      <c r="A1724" s="2" t="s">
        <v>9254</v>
      </c>
      <c r="B1724" s="3"/>
      <c r="C1724" s="4">
        <v>35423.98055555556</v>
      </c>
      <c r="D1724" s="5">
        <v>883501.0</v>
      </c>
    </row>
    <row r="1725">
      <c r="A1725" s="2" t="s">
        <v>9255</v>
      </c>
      <c r="B1725" s="3"/>
      <c r="C1725" s="4">
        <v>35423.98055555556</v>
      </c>
      <c r="D1725" s="5">
        <v>338840.0</v>
      </c>
    </row>
    <row r="1726">
      <c r="A1726" s="2" t="s">
        <v>9256</v>
      </c>
      <c r="B1726" s="3"/>
      <c r="C1726" s="4">
        <v>35423.98055555556</v>
      </c>
      <c r="D1726" s="5">
        <v>521422.0</v>
      </c>
    </row>
    <row r="1727">
      <c r="A1727" s="2" t="s">
        <v>9257</v>
      </c>
      <c r="B1727" s="3"/>
      <c r="C1727" s="4">
        <v>35423.98055555556</v>
      </c>
      <c r="D1727" s="5">
        <v>515738.0</v>
      </c>
    </row>
    <row r="1728">
      <c r="A1728" s="2" t="s">
        <v>9258</v>
      </c>
      <c r="B1728" s="3"/>
      <c r="C1728" s="4">
        <v>35423.98055555556</v>
      </c>
      <c r="D1728" s="5">
        <v>320269.0</v>
      </c>
    </row>
    <row r="1729">
      <c r="A1729" s="2" t="s">
        <v>9259</v>
      </c>
      <c r="B1729" s="3"/>
      <c r="C1729" s="4">
        <v>35423.98055555556</v>
      </c>
      <c r="D1729" s="5">
        <v>1510974.0</v>
      </c>
    </row>
    <row r="1730">
      <c r="A1730" s="2" t="s">
        <v>9260</v>
      </c>
      <c r="B1730" s="3"/>
      <c r="C1730" s="4">
        <v>35423.98055555556</v>
      </c>
      <c r="D1730" s="5">
        <v>1511008.0</v>
      </c>
    </row>
    <row r="1731">
      <c r="A1731" s="2" t="s">
        <v>9261</v>
      </c>
      <c r="B1731" s="3"/>
      <c r="C1731" s="4">
        <v>35423.98055555556</v>
      </c>
      <c r="D1731" s="5">
        <v>180732.0</v>
      </c>
    </row>
    <row r="1732">
      <c r="A1732" s="2" t="s">
        <v>9262</v>
      </c>
      <c r="B1732" s="3"/>
      <c r="C1732" s="4">
        <v>35423.98055555556</v>
      </c>
      <c r="D1732" s="5">
        <v>180765.0</v>
      </c>
    </row>
    <row r="1733">
      <c r="A1733" s="2" t="s">
        <v>9263</v>
      </c>
      <c r="B1733" s="3"/>
      <c r="C1733" s="4">
        <v>35423.98055555556</v>
      </c>
      <c r="D1733" s="5">
        <v>185241.0</v>
      </c>
    </row>
    <row r="1734">
      <c r="A1734" s="2" t="s">
        <v>9264</v>
      </c>
      <c r="B1734" s="3"/>
      <c r="C1734" s="4">
        <v>35423.98055555556</v>
      </c>
      <c r="D1734" s="5">
        <v>57049.0</v>
      </c>
    </row>
    <row r="1735">
      <c r="A1735" s="2" t="s">
        <v>9265</v>
      </c>
      <c r="B1735" s="3"/>
      <c r="C1735" s="4">
        <v>35423.98055555556</v>
      </c>
      <c r="D1735" s="5">
        <v>342945.0</v>
      </c>
    </row>
    <row r="1736">
      <c r="A1736" s="2" t="s">
        <v>9266</v>
      </c>
      <c r="B1736" s="3"/>
      <c r="C1736" s="4">
        <v>35423.98055555556</v>
      </c>
      <c r="D1736" s="5">
        <v>384462.0</v>
      </c>
    </row>
    <row r="1737">
      <c r="A1737" s="2" t="s">
        <v>9267</v>
      </c>
      <c r="B1737" s="3"/>
      <c r="C1737" s="4">
        <v>35423.98055555556</v>
      </c>
      <c r="D1737" s="5">
        <v>270498.0</v>
      </c>
    </row>
    <row r="1738">
      <c r="A1738" s="2" t="s">
        <v>9268</v>
      </c>
      <c r="B1738" s="3"/>
      <c r="C1738" s="4">
        <v>35423.98055555556</v>
      </c>
      <c r="D1738" s="5">
        <v>1552382.0</v>
      </c>
    </row>
    <row r="1739">
      <c r="A1739" s="2" t="s">
        <v>9269</v>
      </c>
      <c r="B1739" s="3"/>
      <c r="C1739" s="4">
        <v>35423.98055555556</v>
      </c>
      <c r="D1739" s="5">
        <v>1827161.0</v>
      </c>
    </row>
    <row r="1740">
      <c r="A1740" s="2" t="s">
        <v>9270</v>
      </c>
      <c r="B1740" s="3"/>
      <c r="C1740" s="4">
        <v>35423.98055555556</v>
      </c>
      <c r="D1740" s="5">
        <v>683142.0</v>
      </c>
    </row>
    <row r="1741">
      <c r="A1741" s="2" t="s">
        <v>9271</v>
      </c>
      <c r="B1741" s="3"/>
      <c r="C1741" s="4">
        <v>35423.98055555556</v>
      </c>
      <c r="D1741" s="5">
        <v>709726.0</v>
      </c>
    </row>
    <row r="1742">
      <c r="A1742" s="2" t="s">
        <v>9272</v>
      </c>
      <c r="B1742" s="3"/>
      <c r="C1742" s="4">
        <v>35423.98055555556</v>
      </c>
      <c r="D1742" s="5">
        <v>87283.0</v>
      </c>
    </row>
    <row r="1743">
      <c r="A1743" s="2" t="s">
        <v>9273</v>
      </c>
      <c r="B1743" s="3"/>
      <c r="C1743" s="4">
        <v>35423.98055555556</v>
      </c>
      <c r="D1743" s="5">
        <v>141409.0</v>
      </c>
    </row>
    <row r="1744">
      <c r="A1744" s="2" t="s">
        <v>9274</v>
      </c>
      <c r="B1744" s="3"/>
      <c r="C1744" s="4">
        <v>35423.98055555556</v>
      </c>
      <c r="D1744" s="5">
        <v>306000.0</v>
      </c>
    </row>
    <row r="1745">
      <c r="A1745" s="2" t="s">
        <v>9275</v>
      </c>
      <c r="B1745" s="3"/>
      <c r="C1745" s="4">
        <v>35423.98055555556</v>
      </c>
      <c r="D1745" s="5">
        <v>305964.0</v>
      </c>
    </row>
    <row r="1746">
      <c r="A1746" s="2" t="s">
        <v>9276</v>
      </c>
      <c r="B1746" s="3"/>
      <c r="C1746" s="4">
        <v>35423.98055555556</v>
      </c>
      <c r="D1746" s="5">
        <v>198630.0</v>
      </c>
    </row>
    <row r="1747">
      <c r="A1747" s="2" t="s">
        <v>9277</v>
      </c>
      <c r="B1747" s="3"/>
      <c r="C1747" s="4">
        <v>35423.98055555556</v>
      </c>
      <c r="D1747" s="5">
        <v>164127.0</v>
      </c>
    </row>
    <row r="1748">
      <c r="A1748" s="2" t="s">
        <v>9278</v>
      </c>
      <c r="B1748" s="3"/>
      <c r="C1748" s="4">
        <v>35423.98055555556</v>
      </c>
      <c r="D1748" s="5">
        <v>34167.0</v>
      </c>
    </row>
    <row r="1749">
      <c r="A1749" s="2" t="s">
        <v>9279</v>
      </c>
      <c r="B1749" s="3"/>
      <c r="C1749" s="4">
        <v>35423.98055555556</v>
      </c>
      <c r="D1749" s="5">
        <v>220435.0</v>
      </c>
    </row>
    <row r="1750">
      <c r="A1750" s="2" t="s">
        <v>9280</v>
      </c>
      <c r="B1750" s="3"/>
      <c r="C1750" s="4">
        <v>35423.98055555556</v>
      </c>
      <c r="D1750" s="5">
        <v>63111.0</v>
      </c>
    </row>
    <row r="1751">
      <c r="A1751" s="2" t="s">
        <v>9281</v>
      </c>
      <c r="B1751" s="3"/>
      <c r="C1751" s="4">
        <v>35423.98055555556</v>
      </c>
      <c r="D1751" s="5">
        <v>73290.0</v>
      </c>
    </row>
    <row r="1752">
      <c r="A1752" s="2" t="s">
        <v>9282</v>
      </c>
      <c r="B1752" s="3"/>
      <c r="C1752" s="4">
        <v>35423.98055555556</v>
      </c>
      <c r="D1752" s="5">
        <v>228467.0</v>
      </c>
    </row>
    <row r="1753">
      <c r="A1753" s="2" t="s">
        <v>9283</v>
      </c>
      <c r="B1753" s="3"/>
      <c r="C1753" s="4">
        <v>35423.98055555556</v>
      </c>
      <c r="D1753" s="5">
        <v>241948.0</v>
      </c>
    </row>
    <row r="1754">
      <c r="A1754" s="2" t="s">
        <v>9284</v>
      </c>
      <c r="B1754" s="3"/>
      <c r="C1754" s="4">
        <v>35423.98055555556</v>
      </c>
      <c r="D1754" s="5">
        <v>41436.0</v>
      </c>
    </row>
    <row r="1755">
      <c r="A1755" s="2" t="s">
        <v>9285</v>
      </c>
      <c r="B1755" s="3"/>
      <c r="C1755" s="4">
        <v>35423.98055555556</v>
      </c>
      <c r="D1755" s="5">
        <v>280011.0</v>
      </c>
    </row>
    <row r="1756">
      <c r="A1756" s="2" t="s">
        <v>9286</v>
      </c>
      <c r="B1756" s="3"/>
      <c r="C1756" s="4">
        <v>35423.98055555556</v>
      </c>
      <c r="D1756" s="5">
        <v>280005.0</v>
      </c>
    </row>
    <row r="1757">
      <c r="A1757" s="2" t="s">
        <v>9287</v>
      </c>
      <c r="B1757" s="3"/>
      <c r="C1757" s="4">
        <v>35423.98055555556</v>
      </c>
      <c r="D1757" s="5">
        <v>516487.0</v>
      </c>
    </row>
    <row r="1758">
      <c r="A1758" s="2" t="s">
        <v>9288</v>
      </c>
      <c r="B1758" s="3"/>
      <c r="C1758" s="4">
        <v>35423.98055555556</v>
      </c>
      <c r="D1758" s="5">
        <v>33665.0</v>
      </c>
    </row>
    <row r="1759">
      <c r="A1759" s="2" t="s">
        <v>9289</v>
      </c>
      <c r="B1759" s="3"/>
      <c r="C1759" s="4">
        <v>35423.98055555556</v>
      </c>
      <c r="D1759" s="5">
        <v>425705.0</v>
      </c>
    </row>
    <row r="1760">
      <c r="A1760" s="2" t="s">
        <v>9290</v>
      </c>
      <c r="B1760" s="3"/>
      <c r="C1760" s="4">
        <v>35423.98055555556</v>
      </c>
      <c r="D1760" s="5">
        <v>58581.0</v>
      </c>
    </row>
    <row r="1761">
      <c r="A1761" s="2" t="s">
        <v>9291</v>
      </c>
      <c r="B1761" s="3"/>
      <c r="C1761" s="4">
        <v>35423.98055555556</v>
      </c>
      <c r="D1761" s="5">
        <v>547574.0</v>
      </c>
    </row>
    <row r="1762">
      <c r="A1762" s="2" t="s">
        <v>9292</v>
      </c>
      <c r="B1762" s="3"/>
      <c r="C1762" s="4">
        <v>35423.98055555556</v>
      </c>
      <c r="D1762" s="5">
        <v>547816.0</v>
      </c>
    </row>
    <row r="1763">
      <c r="A1763" s="2" t="s">
        <v>9293</v>
      </c>
      <c r="B1763" s="3"/>
      <c r="C1763" s="4">
        <v>35423.98055555556</v>
      </c>
      <c r="D1763" s="5">
        <v>547633.0</v>
      </c>
    </row>
    <row r="1764">
      <c r="A1764" s="2" t="s">
        <v>9294</v>
      </c>
      <c r="B1764" s="3"/>
      <c r="C1764" s="4">
        <v>35423.98055555556</v>
      </c>
      <c r="D1764" s="5">
        <v>555920.0</v>
      </c>
    </row>
    <row r="1765">
      <c r="A1765" s="2" t="s">
        <v>9295</v>
      </c>
      <c r="B1765" s="3"/>
      <c r="C1765" s="4">
        <v>35423.98055555556</v>
      </c>
      <c r="D1765" s="5">
        <v>554752.0</v>
      </c>
    </row>
    <row r="1766">
      <c r="A1766" s="2" t="s">
        <v>9296</v>
      </c>
      <c r="B1766" s="3"/>
      <c r="C1766" s="4">
        <v>35423.98055555556</v>
      </c>
      <c r="D1766" s="5">
        <v>537235.0</v>
      </c>
    </row>
    <row r="1767">
      <c r="A1767" s="2" t="s">
        <v>9297</v>
      </c>
      <c r="B1767" s="3"/>
      <c r="C1767" s="4">
        <v>35423.98055555556</v>
      </c>
      <c r="D1767" s="5">
        <v>537272.0</v>
      </c>
    </row>
    <row r="1768">
      <c r="A1768" s="2" t="s">
        <v>9298</v>
      </c>
      <c r="B1768" s="3"/>
      <c r="C1768" s="4">
        <v>35423.98055555556</v>
      </c>
      <c r="D1768" s="5">
        <v>434205.0</v>
      </c>
    </row>
    <row r="1769">
      <c r="A1769" s="2" t="s">
        <v>9299</v>
      </c>
      <c r="B1769" s="3"/>
      <c r="C1769" s="4">
        <v>35423.98055555556</v>
      </c>
      <c r="D1769" s="5">
        <v>315889.0</v>
      </c>
    </row>
    <row r="1770">
      <c r="A1770" s="2" t="s">
        <v>9300</v>
      </c>
      <c r="B1770" s="3"/>
      <c r="C1770" s="4">
        <v>35423.98055555556</v>
      </c>
      <c r="D1770" s="5">
        <v>327343.0</v>
      </c>
    </row>
    <row r="1771">
      <c r="A1771" s="2" t="s">
        <v>9301</v>
      </c>
      <c r="B1771" s="3"/>
      <c r="C1771" s="4">
        <v>35423.98055555556</v>
      </c>
      <c r="D1771" s="5">
        <v>50830.0</v>
      </c>
    </row>
    <row r="1772">
      <c r="A1772" s="2" t="s">
        <v>9302</v>
      </c>
      <c r="B1772" s="3"/>
      <c r="C1772" s="4">
        <v>35423.98055555556</v>
      </c>
      <c r="D1772" s="5">
        <v>41307.0</v>
      </c>
    </row>
    <row r="1773">
      <c r="A1773" s="2" t="s">
        <v>9303</v>
      </c>
      <c r="B1773" s="3"/>
      <c r="C1773" s="4">
        <v>35423.98055555556</v>
      </c>
      <c r="D1773" s="5">
        <v>208750.0</v>
      </c>
    </row>
    <row r="1774">
      <c r="A1774" s="2" t="s">
        <v>9304</v>
      </c>
      <c r="B1774" s="3"/>
      <c r="C1774" s="4">
        <v>35423.98055555556</v>
      </c>
      <c r="D1774" s="5">
        <v>268446.0</v>
      </c>
    </row>
    <row r="1775">
      <c r="A1775" s="2" t="s">
        <v>9305</v>
      </c>
      <c r="B1775" s="3"/>
      <c r="C1775" s="4">
        <v>35423.98055555556</v>
      </c>
      <c r="D1775" s="5">
        <v>344559.0</v>
      </c>
    </row>
    <row r="1776">
      <c r="A1776" s="2" t="s">
        <v>9306</v>
      </c>
      <c r="B1776" s="3"/>
      <c r="C1776" s="4">
        <v>35423.98055555556</v>
      </c>
      <c r="D1776" s="5">
        <v>507166.0</v>
      </c>
    </row>
    <row r="1777">
      <c r="A1777" s="2" t="s">
        <v>9307</v>
      </c>
      <c r="B1777" s="3"/>
      <c r="C1777" s="4">
        <v>35423.98055555556</v>
      </c>
      <c r="D1777" s="5">
        <v>541747.0</v>
      </c>
    </row>
    <row r="1778">
      <c r="A1778" s="2" t="s">
        <v>9308</v>
      </c>
      <c r="B1778" s="3"/>
      <c r="C1778" s="4">
        <v>35423.98055555556</v>
      </c>
      <c r="D1778" s="5">
        <v>206077.0</v>
      </c>
    </row>
    <row r="1779">
      <c r="A1779" s="2" t="s">
        <v>9309</v>
      </c>
      <c r="B1779" s="3"/>
      <c r="C1779" s="4">
        <v>35423.98055555556</v>
      </c>
      <c r="D1779" s="5">
        <v>246513.0</v>
      </c>
    </row>
    <row r="1780">
      <c r="A1780" s="2" t="s">
        <v>9310</v>
      </c>
      <c r="B1780" s="3"/>
      <c r="C1780" s="4">
        <v>35423.98055555556</v>
      </c>
      <c r="D1780" s="5">
        <v>236076.0</v>
      </c>
    </row>
    <row r="1781">
      <c r="A1781" s="2" t="s">
        <v>9311</v>
      </c>
      <c r="B1781" s="3"/>
      <c r="C1781" s="4">
        <v>35423.98055555556</v>
      </c>
      <c r="D1781" s="5">
        <v>635717.0</v>
      </c>
    </row>
    <row r="1782">
      <c r="A1782" s="2" t="s">
        <v>9312</v>
      </c>
      <c r="B1782" s="3"/>
      <c r="C1782" s="4">
        <v>35423.98055555556</v>
      </c>
      <c r="D1782" s="5">
        <v>635666.0</v>
      </c>
    </row>
    <row r="1783">
      <c r="A1783" s="2" t="s">
        <v>9313</v>
      </c>
      <c r="B1783" s="3"/>
      <c r="C1783" s="4">
        <v>35423.98055555556</v>
      </c>
      <c r="D1783" s="5">
        <v>465178.0</v>
      </c>
    </row>
    <row r="1784">
      <c r="A1784" s="2" t="s">
        <v>9314</v>
      </c>
      <c r="B1784" s="3"/>
      <c r="C1784" s="4">
        <v>35423.98055555556</v>
      </c>
      <c r="D1784" s="5">
        <v>345023.0</v>
      </c>
    </row>
    <row r="1785">
      <c r="A1785" s="2" t="s">
        <v>9315</v>
      </c>
      <c r="B1785" s="3"/>
      <c r="C1785" s="4">
        <v>35423.98055555556</v>
      </c>
      <c r="D1785" s="5">
        <v>360557.0</v>
      </c>
    </row>
    <row r="1786">
      <c r="A1786" s="2" t="s">
        <v>9316</v>
      </c>
      <c r="B1786" s="3"/>
      <c r="C1786" s="4">
        <v>35423.98055555556</v>
      </c>
      <c r="D1786" s="5">
        <v>364091.0</v>
      </c>
    </row>
    <row r="1787">
      <c r="A1787" s="2" t="s">
        <v>9317</v>
      </c>
      <c r="B1787" s="3"/>
      <c r="C1787" s="4">
        <v>35423.98055555556</v>
      </c>
      <c r="D1787" s="5">
        <v>63320.0</v>
      </c>
    </row>
    <row r="1788">
      <c r="A1788" s="2" t="s">
        <v>9318</v>
      </c>
      <c r="B1788" s="3"/>
      <c r="C1788" s="4">
        <v>35423.98055555556</v>
      </c>
      <c r="D1788" s="5">
        <v>320160.0</v>
      </c>
    </row>
    <row r="1789">
      <c r="A1789" s="2" t="s">
        <v>9319</v>
      </c>
      <c r="B1789" s="3"/>
      <c r="C1789" s="4">
        <v>35423.98055555556</v>
      </c>
      <c r="D1789" s="5">
        <v>322624.0</v>
      </c>
    </row>
    <row r="1790">
      <c r="A1790" s="2" t="s">
        <v>9320</v>
      </c>
      <c r="B1790" s="3"/>
      <c r="C1790" s="4">
        <v>35423.98055555556</v>
      </c>
      <c r="D1790" s="5">
        <v>26387.0</v>
      </c>
    </row>
    <row r="1791">
      <c r="A1791" s="2" t="s">
        <v>9321</v>
      </c>
      <c r="B1791" s="3"/>
      <c r="C1791" s="4">
        <v>35423.98055555556</v>
      </c>
      <c r="D1791" s="5">
        <v>26906.0</v>
      </c>
    </row>
    <row r="1792">
      <c r="A1792" s="2" t="s">
        <v>9322</v>
      </c>
      <c r="B1792" s="3"/>
      <c r="C1792" s="4">
        <v>35423.98055555556</v>
      </c>
      <c r="D1792" s="5">
        <v>315688.0</v>
      </c>
    </row>
    <row r="1793">
      <c r="A1793" s="2" t="s">
        <v>9323</v>
      </c>
      <c r="B1793" s="3"/>
      <c r="C1793" s="4">
        <v>35423.98055555556</v>
      </c>
      <c r="D1793" s="5">
        <v>304499.0</v>
      </c>
    </row>
    <row r="1794">
      <c r="A1794" s="2" t="s">
        <v>9324</v>
      </c>
      <c r="B1794" s="3"/>
      <c r="C1794" s="4">
        <v>35423.98055555556</v>
      </c>
      <c r="D1794" s="5">
        <v>324594.0</v>
      </c>
    </row>
    <row r="1795">
      <c r="A1795" s="2" t="s">
        <v>9325</v>
      </c>
      <c r="B1795" s="3"/>
      <c r="C1795" s="4">
        <v>35423.98055555556</v>
      </c>
      <c r="D1795" s="5">
        <v>183388.0</v>
      </c>
    </row>
    <row r="1796">
      <c r="A1796" s="2" t="s">
        <v>9326</v>
      </c>
      <c r="B1796" s="3"/>
      <c r="C1796" s="4">
        <v>35423.98055555556</v>
      </c>
      <c r="D1796" s="5">
        <v>536606.0</v>
      </c>
    </row>
    <row r="1797">
      <c r="A1797" s="2" t="s">
        <v>9327</v>
      </c>
      <c r="B1797" s="3"/>
      <c r="C1797" s="4">
        <v>35423.98055555556</v>
      </c>
      <c r="D1797" s="5">
        <v>344069.0</v>
      </c>
    </row>
    <row r="1798">
      <c r="A1798" s="2" t="s">
        <v>9328</v>
      </c>
      <c r="B1798" s="3"/>
      <c r="C1798" s="4">
        <v>35423.98055555556</v>
      </c>
      <c r="D1798" s="5">
        <v>341332.0</v>
      </c>
    </row>
    <row r="1799">
      <c r="A1799" s="2" t="s">
        <v>9329</v>
      </c>
      <c r="B1799" s="3"/>
      <c r="C1799" s="4">
        <v>35423.98055555556</v>
      </c>
      <c r="D1799" s="5">
        <v>324941.0</v>
      </c>
    </row>
    <row r="1800">
      <c r="A1800" s="2" t="s">
        <v>9330</v>
      </c>
      <c r="B1800" s="3"/>
      <c r="C1800" s="4">
        <v>35423.98055555556</v>
      </c>
      <c r="D1800" s="5">
        <v>397618.0</v>
      </c>
    </row>
    <row r="1801">
      <c r="A1801" s="2" t="s">
        <v>9331</v>
      </c>
      <c r="B1801" s="3"/>
      <c r="C1801" s="4">
        <v>35423.98055555556</v>
      </c>
      <c r="D1801" s="5">
        <v>524695.0</v>
      </c>
    </row>
    <row r="1802">
      <c r="A1802" s="2" t="s">
        <v>9332</v>
      </c>
      <c r="B1802" s="3"/>
      <c r="C1802" s="4">
        <v>35423.98055555556</v>
      </c>
      <c r="D1802" s="5">
        <v>515336.0</v>
      </c>
    </row>
    <row r="1803">
      <c r="A1803" s="2" t="s">
        <v>9333</v>
      </c>
      <c r="B1803" s="3"/>
      <c r="C1803" s="4">
        <v>35423.98055555556</v>
      </c>
      <c r="D1803" s="5">
        <v>61601.0</v>
      </c>
    </row>
    <row r="1804">
      <c r="A1804" s="2" t="s">
        <v>9334</v>
      </c>
      <c r="B1804" s="3"/>
      <c r="C1804" s="4">
        <v>35423.98055555556</v>
      </c>
      <c r="D1804" s="5">
        <v>20277.0</v>
      </c>
    </row>
    <row r="1805">
      <c r="A1805" s="2" t="s">
        <v>9335</v>
      </c>
      <c r="B1805" s="3"/>
      <c r="C1805" s="4">
        <v>35423.98055555556</v>
      </c>
      <c r="D1805" s="5">
        <v>1919911.0</v>
      </c>
    </row>
    <row r="1806">
      <c r="A1806" s="2" t="s">
        <v>9336</v>
      </c>
      <c r="B1806" s="3"/>
      <c r="C1806" s="4">
        <v>35423.98055555556</v>
      </c>
      <c r="D1806" s="5">
        <v>398767.0</v>
      </c>
    </row>
    <row r="1807">
      <c r="A1807" s="2" t="s">
        <v>9337</v>
      </c>
      <c r="B1807" s="3"/>
      <c r="C1807" s="4">
        <v>35423.98055555556</v>
      </c>
      <c r="D1807" s="5">
        <v>398754.0</v>
      </c>
    </row>
    <row r="1808">
      <c r="A1808" s="2" t="s">
        <v>9338</v>
      </c>
      <c r="B1808" s="3"/>
      <c r="C1808" s="4">
        <v>35423.98055555556</v>
      </c>
      <c r="D1808" s="5">
        <v>371678.0</v>
      </c>
    </row>
    <row r="1809">
      <c r="A1809" s="2" t="s">
        <v>9339</v>
      </c>
      <c r="B1809" s="3"/>
      <c r="C1809" s="4">
        <v>35423.98055555556</v>
      </c>
      <c r="D1809" s="5">
        <v>398744.0</v>
      </c>
    </row>
    <row r="1810">
      <c r="A1810" s="2" t="s">
        <v>9340</v>
      </c>
      <c r="B1810" s="3"/>
      <c r="C1810" s="4">
        <v>35423.98055555556</v>
      </c>
      <c r="D1810" s="5">
        <v>35419.0</v>
      </c>
    </row>
    <row r="1811">
      <c r="A1811" s="2" t="s">
        <v>9341</v>
      </c>
      <c r="B1811" s="3"/>
      <c r="C1811" s="4">
        <v>35423.98055555556</v>
      </c>
      <c r="D1811" s="5">
        <v>390154.0</v>
      </c>
    </row>
    <row r="1812">
      <c r="A1812" s="2" t="s">
        <v>9342</v>
      </c>
      <c r="B1812" s="3"/>
      <c r="C1812" s="4">
        <v>35423.98055555556</v>
      </c>
      <c r="D1812" s="5">
        <v>6506.0</v>
      </c>
    </row>
    <row r="1813">
      <c r="A1813" s="2" t="s">
        <v>9343</v>
      </c>
      <c r="B1813" s="3"/>
      <c r="C1813" s="4">
        <v>35423.98055555556</v>
      </c>
      <c r="D1813" s="5">
        <v>246825.0</v>
      </c>
    </row>
    <row r="1814">
      <c r="A1814" s="2" t="s">
        <v>9344</v>
      </c>
      <c r="B1814" s="3"/>
      <c r="C1814" s="4">
        <v>35423.98055555556</v>
      </c>
      <c r="D1814" s="5">
        <v>360021.0</v>
      </c>
    </row>
    <row r="1815">
      <c r="A1815" s="2" t="s">
        <v>9345</v>
      </c>
      <c r="B1815" s="3"/>
      <c r="C1815" s="4">
        <v>35423.98055555556</v>
      </c>
      <c r="D1815" s="5">
        <v>447028.0</v>
      </c>
    </row>
    <row r="1816">
      <c r="A1816" s="2" t="s">
        <v>9346</v>
      </c>
      <c r="B1816" s="3"/>
      <c r="C1816" s="4">
        <v>35423.98055555556</v>
      </c>
      <c r="D1816" s="5">
        <v>351162.0</v>
      </c>
    </row>
    <row r="1817">
      <c r="A1817" s="2" t="s">
        <v>9347</v>
      </c>
      <c r="B1817" s="3"/>
      <c r="C1817" s="4">
        <v>35423.98055555556</v>
      </c>
      <c r="D1817" s="5">
        <v>488588.0</v>
      </c>
    </row>
    <row r="1818">
      <c r="A1818" s="2" t="s">
        <v>9348</v>
      </c>
      <c r="B1818" s="3"/>
      <c r="C1818" s="4">
        <v>35423.98055555556</v>
      </c>
      <c r="D1818" s="5">
        <v>473038.0</v>
      </c>
    </row>
    <row r="1819">
      <c r="A1819" s="2" t="s">
        <v>9349</v>
      </c>
      <c r="B1819" s="3"/>
      <c r="C1819" s="4">
        <v>35423.98055555556</v>
      </c>
      <c r="D1819" s="5">
        <v>32463.0</v>
      </c>
    </row>
    <row r="1820">
      <c r="A1820" s="2" t="s">
        <v>9350</v>
      </c>
      <c r="B1820" s="3"/>
      <c r="C1820" s="4">
        <v>35423.98055555556</v>
      </c>
      <c r="D1820" s="5">
        <v>1938288.0</v>
      </c>
    </row>
    <row r="1821">
      <c r="A1821" s="2" t="s">
        <v>9351</v>
      </c>
      <c r="B1821" s="3"/>
      <c r="C1821" s="4">
        <v>35423.98055555556</v>
      </c>
      <c r="D1821" s="5">
        <v>1222359.0</v>
      </c>
    </row>
    <row r="1822">
      <c r="A1822" s="2" t="s">
        <v>9352</v>
      </c>
      <c r="B1822" s="3"/>
      <c r="C1822" s="4">
        <v>35423.98055555556</v>
      </c>
      <c r="D1822" s="5">
        <v>56789.0</v>
      </c>
    </row>
    <row r="1823">
      <c r="A1823" s="2" t="s">
        <v>9353</v>
      </c>
      <c r="B1823" s="3"/>
      <c r="C1823" s="4">
        <v>35423.98055555556</v>
      </c>
      <c r="D1823" s="5">
        <v>56788.0</v>
      </c>
    </row>
    <row r="1824">
      <c r="A1824" s="2" t="s">
        <v>9354</v>
      </c>
      <c r="B1824" s="3"/>
      <c r="C1824" s="4">
        <v>35423.98055555556</v>
      </c>
      <c r="D1824" s="5">
        <v>434962.0</v>
      </c>
    </row>
    <row r="1825">
      <c r="A1825" s="2" t="s">
        <v>9355</v>
      </c>
      <c r="B1825" s="3"/>
      <c r="C1825" s="4">
        <v>35423.98055555556</v>
      </c>
      <c r="D1825" s="5">
        <v>99937.0</v>
      </c>
    </row>
    <row r="1826">
      <c r="A1826" s="2" t="s">
        <v>9356</v>
      </c>
      <c r="B1826" s="3"/>
      <c r="C1826" s="4">
        <v>35423.98055555556</v>
      </c>
      <c r="D1826" s="5">
        <v>229375.0</v>
      </c>
    </row>
    <row r="1827">
      <c r="A1827" s="2" t="s">
        <v>9357</v>
      </c>
      <c r="B1827" s="3"/>
      <c r="C1827" s="4">
        <v>35423.98055555556</v>
      </c>
      <c r="D1827" s="5">
        <v>753326.0</v>
      </c>
    </row>
    <row r="1828">
      <c r="A1828" s="2" t="s">
        <v>9358</v>
      </c>
      <c r="B1828" s="3"/>
      <c r="C1828" s="4">
        <v>35423.98055555556</v>
      </c>
      <c r="D1828" s="5">
        <v>279892.0</v>
      </c>
    </row>
    <row r="1829">
      <c r="A1829" s="2" t="s">
        <v>9359</v>
      </c>
      <c r="B1829" s="3"/>
      <c r="C1829" s="4">
        <v>35423.98055555556</v>
      </c>
      <c r="D1829" s="5">
        <v>493590.0</v>
      </c>
    </row>
    <row r="1830">
      <c r="A1830" s="2" t="s">
        <v>9360</v>
      </c>
      <c r="B1830" s="3"/>
      <c r="C1830" s="4">
        <v>35423.98055555556</v>
      </c>
      <c r="D1830" s="5">
        <v>561722.0</v>
      </c>
    </row>
    <row r="1831">
      <c r="A1831" s="2" t="s">
        <v>9361</v>
      </c>
      <c r="B1831" s="3"/>
      <c r="C1831" s="4">
        <v>35423.98055555556</v>
      </c>
      <c r="D1831" s="5">
        <v>514856.0</v>
      </c>
    </row>
    <row r="1832">
      <c r="A1832" s="2" t="s">
        <v>9362</v>
      </c>
      <c r="B1832" s="3"/>
      <c r="C1832" s="4">
        <v>35423.98055555556</v>
      </c>
      <c r="D1832" s="5">
        <v>412977.0</v>
      </c>
    </row>
    <row r="1833">
      <c r="A1833" s="2" t="s">
        <v>9363</v>
      </c>
      <c r="B1833" s="3"/>
      <c r="C1833" s="4">
        <v>35423.98055555556</v>
      </c>
      <c r="D1833" s="5">
        <v>412801.0</v>
      </c>
    </row>
    <row r="1834">
      <c r="A1834" s="2" t="s">
        <v>9364</v>
      </c>
      <c r="B1834" s="3"/>
      <c r="C1834" s="4">
        <v>35423.98055555556</v>
      </c>
      <c r="D1834" s="5">
        <v>412176.0</v>
      </c>
    </row>
    <row r="1835">
      <c r="A1835" s="2" t="s">
        <v>9365</v>
      </c>
      <c r="B1835" s="3"/>
      <c r="C1835" s="4">
        <v>35423.98055555556</v>
      </c>
      <c r="D1835" s="5">
        <v>412110.0</v>
      </c>
    </row>
    <row r="1836">
      <c r="A1836" s="2" t="s">
        <v>9366</v>
      </c>
      <c r="B1836" s="3"/>
      <c r="C1836" s="4">
        <v>35423.98055555556</v>
      </c>
      <c r="D1836" s="5">
        <v>508193.0</v>
      </c>
    </row>
    <row r="1837">
      <c r="A1837" s="2" t="s">
        <v>9367</v>
      </c>
      <c r="B1837" s="3"/>
      <c r="C1837" s="4">
        <v>35423.98055555556</v>
      </c>
      <c r="D1837" s="5">
        <v>60957.0</v>
      </c>
    </row>
    <row r="1838">
      <c r="A1838" s="2" t="s">
        <v>9368</v>
      </c>
      <c r="B1838" s="3"/>
      <c r="C1838" s="4">
        <v>35423.98055555556</v>
      </c>
      <c r="D1838" s="5">
        <v>656692.0</v>
      </c>
    </row>
    <row r="1839">
      <c r="A1839" s="2" t="s">
        <v>9369</v>
      </c>
      <c r="B1839" s="3"/>
      <c r="C1839" s="4">
        <v>35423.98055555556</v>
      </c>
      <c r="D1839" s="5">
        <v>420851.0</v>
      </c>
    </row>
    <row r="1840">
      <c r="A1840" s="2" t="s">
        <v>9370</v>
      </c>
      <c r="B1840" s="3"/>
      <c r="C1840" s="4">
        <v>35423.98055555556</v>
      </c>
      <c r="D1840" s="5">
        <v>375307.0</v>
      </c>
    </row>
    <row r="1841">
      <c r="A1841" s="2" t="s">
        <v>9371</v>
      </c>
      <c r="B1841" s="3"/>
      <c r="C1841" s="4">
        <v>35423.98055555556</v>
      </c>
      <c r="D1841" s="5">
        <v>309744.0</v>
      </c>
    </row>
    <row r="1842">
      <c r="A1842" s="2" t="s">
        <v>9372</v>
      </c>
      <c r="B1842" s="3"/>
      <c r="C1842" s="4">
        <v>35423.98055555556</v>
      </c>
      <c r="D1842" s="5">
        <v>732452.0</v>
      </c>
    </row>
    <row r="1843">
      <c r="A1843" s="2" t="s">
        <v>9373</v>
      </c>
      <c r="B1843" s="3"/>
      <c r="C1843" s="4">
        <v>35423.98055555556</v>
      </c>
      <c r="D1843" s="5">
        <v>249712.0</v>
      </c>
    </row>
    <row r="1844">
      <c r="A1844" s="2" t="s">
        <v>9374</v>
      </c>
      <c r="B1844" s="3"/>
      <c r="C1844" s="4">
        <v>35423.98055555556</v>
      </c>
      <c r="D1844" s="5">
        <v>746129.0</v>
      </c>
    </row>
    <row r="1845">
      <c r="A1845" s="2" t="s">
        <v>9375</v>
      </c>
      <c r="B1845" s="3"/>
      <c r="C1845" s="4">
        <v>35423.98055555556</v>
      </c>
      <c r="D1845" s="5">
        <v>339762.0</v>
      </c>
    </row>
    <row r="1846">
      <c r="A1846" s="2" t="s">
        <v>9376</v>
      </c>
      <c r="B1846" s="3"/>
      <c r="C1846" s="4">
        <v>35423.98055555556</v>
      </c>
      <c r="D1846" s="5">
        <v>155183.0</v>
      </c>
    </row>
    <row r="1847">
      <c r="A1847" s="2" t="s">
        <v>9377</v>
      </c>
      <c r="B1847" s="3"/>
      <c r="C1847" s="4">
        <v>35423.98055555556</v>
      </c>
      <c r="D1847" s="5">
        <v>161658.0</v>
      </c>
    </row>
    <row r="1848">
      <c r="A1848" s="2" t="s">
        <v>9378</v>
      </c>
      <c r="B1848" s="3"/>
      <c r="C1848" s="4">
        <v>35423.98055555556</v>
      </c>
      <c r="D1848" s="5">
        <v>228519.0</v>
      </c>
    </row>
    <row r="1849">
      <c r="A1849" s="2" t="s">
        <v>9379</v>
      </c>
      <c r="B1849" s="3"/>
      <c r="C1849" s="4">
        <v>35423.98055555556</v>
      </c>
      <c r="D1849" s="5">
        <v>56339.0</v>
      </c>
    </row>
    <row r="1850">
      <c r="A1850" s="2" t="s">
        <v>9380</v>
      </c>
      <c r="B1850" s="3"/>
      <c r="C1850" s="4">
        <v>35423.98055555556</v>
      </c>
      <c r="D1850" s="5">
        <v>209275.0</v>
      </c>
    </row>
    <row r="1851">
      <c r="A1851" s="2" t="s">
        <v>9381</v>
      </c>
      <c r="B1851" s="3"/>
      <c r="C1851" s="4">
        <v>35423.98055555556</v>
      </c>
      <c r="D1851" s="5">
        <v>51521.0</v>
      </c>
    </row>
    <row r="1852">
      <c r="A1852" s="2" t="s">
        <v>9382</v>
      </c>
      <c r="B1852" s="3"/>
      <c r="C1852" s="4">
        <v>35423.98055555556</v>
      </c>
      <c r="D1852" s="5">
        <v>190377.0</v>
      </c>
    </row>
    <row r="1853">
      <c r="A1853" s="2" t="s">
        <v>9383</v>
      </c>
      <c r="B1853" s="3"/>
      <c r="C1853" s="4">
        <v>35423.98055555556</v>
      </c>
      <c r="D1853" s="5">
        <v>83904.0</v>
      </c>
    </row>
    <row r="1854">
      <c r="A1854" s="2" t="s">
        <v>9384</v>
      </c>
      <c r="B1854" s="3"/>
      <c r="C1854" s="4">
        <v>35423.98055555556</v>
      </c>
      <c r="D1854" s="5">
        <v>102869.0</v>
      </c>
    </row>
    <row r="1855">
      <c r="A1855" s="2" t="s">
        <v>9385</v>
      </c>
      <c r="B1855" s="3"/>
      <c r="C1855" s="4">
        <v>35423.98055555556</v>
      </c>
      <c r="D1855" s="5">
        <v>101908.0</v>
      </c>
    </row>
    <row r="1856">
      <c r="A1856" s="2" t="s">
        <v>9386</v>
      </c>
      <c r="B1856" s="3"/>
      <c r="C1856" s="4">
        <v>35423.98055555556</v>
      </c>
      <c r="D1856" s="5">
        <v>209455.0</v>
      </c>
    </row>
    <row r="1857">
      <c r="A1857" s="2" t="s">
        <v>9387</v>
      </c>
      <c r="B1857" s="3"/>
      <c r="C1857" s="4">
        <v>35423.98055555556</v>
      </c>
      <c r="D1857" s="5">
        <v>211067.0</v>
      </c>
    </row>
    <row r="1858">
      <c r="A1858" s="2" t="s">
        <v>9388</v>
      </c>
      <c r="B1858" s="3"/>
      <c r="C1858" s="4">
        <v>35423.98055555556</v>
      </c>
      <c r="D1858" s="5">
        <v>211785.0</v>
      </c>
    </row>
    <row r="1859">
      <c r="A1859" s="2" t="s">
        <v>9389</v>
      </c>
      <c r="B1859" s="3"/>
      <c r="C1859" s="4">
        <v>35423.98055555556</v>
      </c>
      <c r="D1859" s="5">
        <v>205301.0</v>
      </c>
    </row>
    <row r="1860">
      <c r="A1860" s="2" t="s">
        <v>9390</v>
      </c>
      <c r="B1860" s="3"/>
      <c r="C1860" s="4">
        <v>35423.98055555556</v>
      </c>
      <c r="D1860" s="5">
        <v>179099.0</v>
      </c>
    </row>
    <row r="1861">
      <c r="A1861" s="2" t="s">
        <v>9391</v>
      </c>
      <c r="B1861" s="3"/>
      <c r="C1861" s="4">
        <v>35423.98055555556</v>
      </c>
      <c r="D1861" s="5">
        <v>347249.0</v>
      </c>
    </row>
    <row r="1862">
      <c r="A1862" s="2" t="s">
        <v>9392</v>
      </c>
      <c r="B1862" s="3"/>
      <c r="C1862" s="4">
        <v>35423.98055555556</v>
      </c>
      <c r="D1862" s="5">
        <v>364928.0</v>
      </c>
    </row>
    <row r="1863">
      <c r="A1863" s="2" t="s">
        <v>9393</v>
      </c>
      <c r="B1863" s="3"/>
      <c r="C1863" s="4">
        <v>35423.98055555556</v>
      </c>
      <c r="D1863" s="5">
        <v>251098.0</v>
      </c>
    </row>
    <row r="1864">
      <c r="A1864" s="2" t="s">
        <v>9394</v>
      </c>
      <c r="B1864" s="3"/>
      <c r="C1864" s="4">
        <v>35423.98055555556</v>
      </c>
      <c r="D1864" s="5">
        <v>1320850.0</v>
      </c>
    </row>
    <row r="1865">
      <c r="A1865" s="2" t="s">
        <v>9395</v>
      </c>
      <c r="B1865" s="3"/>
      <c r="C1865" s="4">
        <v>35423.98055555556</v>
      </c>
      <c r="D1865" s="5">
        <v>1323600.0</v>
      </c>
    </row>
    <row r="1866">
      <c r="A1866" s="2" t="s">
        <v>9396</v>
      </c>
      <c r="B1866" s="3"/>
      <c r="C1866" s="4">
        <v>35423.98055555556</v>
      </c>
      <c r="D1866" s="5">
        <v>227599.0</v>
      </c>
    </row>
    <row r="1867">
      <c r="A1867" s="2" t="s">
        <v>9397</v>
      </c>
      <c r="B1867" s="3"/>
      <c r="C1867" s="4">
        <v>35423.98055555556</v>
      </c>
      <c r="D1867" s="5">
        <v>144210.0</v>
      </c>
    </row>
    <row r="1868">
      <c r="A1868" s="2" t="s">
        <v>9398</v>
      </c>
      <c r="B1868" s="3"/>
      <c r="C1868" s="4">
        <v>35423.98055555556</v>
      </c>
      <c r="D1868" s="5">
        <v>144565.0</v>
      </c>
    </row>
    <row r="1869">
      <c r="A1869" s="2" t="s">
        <v>9399</v>
      </c>
      <c r="B1869" s="3"/>
      <c r="C1869" s="4">
        <v>35423.98055555556</v>
      </c>
      <c r="D1869" s="5">
        <v>144221.0</v>
      </c>
    </row>
    <row r="1870">
      <c r="A1870" s="2" t="s">
        <v>9400</v>
      </c>
      <c r="B1870" s="3"/>
      <c r="C1870" s="4">
        <v>35423.98055555556</v>
      </c>
      <c r="D1870" s="5">
        <v>144559.0</v>
      </c>
    </row>
    <row r="1871">
      <c r="A1871" s="2" t="s">
        <v>9401</v>
      </c>
      <c r="B1871" s="3"/>
      <c r="C1871" s="4">
        <v>35423.98055555556</v>
      </c>
      <c r="D1871" s="5">
        <v>271691.0</v>
      </c>
    </row>
    <row r="1872">
      <c r="A1872" s="2" t="s">
        <v>9402</v>
      </c>
      <c r="B1872" s="3"/>
      <c r="C1872" s="4">
        <v>35423.98055555556</v>
      </c>
      <c r="D1872" s="5">
        <v>1308554.0</v>
      </c>
    </row>
    <row r="1873">
      <c r="A1873" s="2" t="s">
        <v>9403</v>
      </c>
      <c r="B1873" s="3"/>
      <c r="C1873" s="4">
        <v>35423.98055555556</v>
      </c>
      <c r="D1873" s="5">
        <v>1308558.0</v>
      </c>
    </row>
    <row r="1874">
      <c r="A1874" s="2" t="s">
        <v>9404</v>
      </c>
      <c r="B1874" s="3"/>
      <c r="C1874" s="4">
        <v>35423.98055555556</v>
      </c>
      <c r="D1874" s="5">
        <v>1308546.0</v>
      </c>
    </row>
    <row r="1875">
      <c r="A1875" s="2" t="s">
        <v>9405</v>
      </c>
      <c r="B1875" s="3"/>
      <c r="C1875" s="4">
        <v>35423.98055555556</v>
      </c>
      <c r="D1875" s="5">
        <v>1308528.0</v>
      </c>
    </row>
    <row r="1876">
      <c r="A1876" s="2" t="s">
        <v>9406</v>
      </c>
      <c r="B1876" s="3"/>
      <c r="C1876" s="4">
        <v>35423.98055555556</v>
      </c>
      <c r="D1876" s="5">
        <v>694810.0</v>
      </c>
    </row>
    <row r="1877">
      <c r="A1877" s="2" t="s">
        <v>9407</v>
      </c>
      <c r="B1877" s="3"/>
      <c r="C1877" s="4">
        <v>35423.98055555556</v>
      </c>
      <c r="D1877" s="5">
        <v>692416.0</v>
      </c>
    </row>
    <row r="1878">
      <c r="A1878" s="2" t="s">
        <v>9408</v>
      </c>
      <c r="B1878" s="3"/>
      <c r="C1878" s="4">
        <v>35423.98055555556</v>
      </c>
      <c r="D1878" s="5">
        <v>38057.0</v>
      </c>
    </row>
    <row r="1879">
      <c r="A1879" s="2" t="s">
        <v>9409</v>
      </c>
      <c r="B1879" s="3"/>
      <c r="C1879" s="4">
        <v>35423.98055555556</v>
      </c>
      <c r="D1879" s="5">
        <v>562091.0</v>
      </c>
    </row>
    <row r="1880">
      <c r="A1880" s="2" t="s">
        <v>9410</v>
      </c>
      <c r="B1880" s="3"/>
      <c r="C1880" s="4">
        <v>35423.98055555556</v>
      </c>
      <c r="D1880" s="5">
        <v>324211.0</v>
      </c>
    </row>
    <row r="1881">
      <c r="A1881" s="2" t="s">
        <v>9411</v>
      </c>
      <c r="B1881" s="3"/>
      <c r="C1881" s="4">
        <v>35423.98055555556</v>
      </c>
      <c r="D1881" s="5">
        <v>479333.0</v>
      </c>
    </row>
    <row r="1882">
      <c r="A1882" s="2" t="s">
        <v>9412</v>
      </c>
      <c r="B1882" s="3"/>
      <c r="C1882" s="4">
        <v>35423.98055555556</v>
      </c>
      <c r="D1882" s="5">
        <v>645590.0</v>
      </c>
    </row>
    <row r="1883">
      <c r="A1883" s="2" t="s">
        <v>9413</v>
      </c>
      <c r="B1883" s="3"/>
      <c r="C1883" s="4">
        <v>35423.98055555556</v>
      </c>
      <c r="D1883" s="5">
        <v>598479.0</v>
      </c>
    </row>
    <row r="1884">
      <c r="A1884" s="2" t="s">
        <v>9414</v>
      </c>
      <c r="B1884" s="3"/>
      <c r="C1884" s="4">
        <v>35423.98055555556</v>
      </c>
      <c r="D1884" s="5">
        <v>662768.0</v>
      </c>
    </row>
    <row r="1885">
      <c r="A1885" s="2" t="s">
        <v>9415</v>
      </c>
      <c r="B1885" s="3"/>
      <c r="C1885" s="4">
        <v>35423.98055555556</v>
      </c>
      <c r="D1885" s="5">
        <v>233533.0</v>
      </c>
    </row>
    <row r="1886">
      <c r="A1886" s="2" t="s">
        <v>9416</v>
      </c>
      <c r="B1886" s="3"/>
      <c r="C1886" s="4">
        <v>35423.98055555556</v>
      </c>
      <c r="D1886" s="5">
        <v>268169.0</v>
      </c>
    </row>
    <row r="1887">
      <c r="A1887" s="2" t="s">
        <v>9417</v>
      </c>
      <c r="B1887" s="3"/>
      <c r="C1887" s="4">
        <v>35423.98055555556</v>
      </c>
      <c r="D1887" s="5">
        <v>369926.0</v>
      </c>
    </row>
    <row r="1888">
      <c r="A1888" s="2" t="s">
        <v>9418</v>
      </c>
      <c r="B1888" s="3"/>
      <c r="C1888" s="4">
        <v>35423.98055555556</v>
      </c>
      <c r="D1888" s="5">
        <v>729749.0</v>
      </c>
    </row>
    <row r="1889">
      <c r="A1889" s="2" t="s">
        <v>9419</v>
      </c>
      <c r="B1889" s="3"/>
      <c r="C1889" s="4">
        <v>35423.98055555556</v>
      </c>
      <c r="D1889" s="5">
        <v>1082902.0</v>
      </c>
    </row>
    <row r="1890">
      <c r="A1890" s="2" t="s">
        <v>9420</v>
      </c>
      <c r="B1890" s="3"/>
      <c r="C1890" s="4">
        <v>35423.98055555556</v>
      </c>
      <c r="D1890" s="5">
        <v>1082833.0</v>
      </c>
    </row>
    <row r="1891">
      <c r="A1891" s="2" t="s">
        <v>9421</v>
      </c>
      <c r="B1891" s="3"/>
      <c r="C1891" s="4">
        <v>35423.98055555556</v>
      </c>
      <c r="D1891" s="5">
        <v>1084521.0</v>
      </c>
    </row>
    <row r="1892">
      <c r="A1892" s="2" t="s">
        <v>9422</v>
      </c>
      <c r="B1892" s="3"/>
      <c r="C1892" s="4">
        <v>35423.98055555556</v>
      </c>
      <c r="D1892" s="5">
        <v>1084455.0</v>
      </c>
    </row>
    <row r="1893">
      <c r="A1893" s="2" t="s">
        <v>9423</v>
      </c>
      <c r="B1893" s="3"/>
      <c r="C1893" s="4">
        <v>35423.98055555556</v>
      </c>
      <c r="D1893" s="5">
        <v>1106537.0</v>
      </c>
    </row>
    <row r="1894">
      <c r="A1894" s="2" t="s">
        <v>9424</v>
      </c>
      <c r="B1894" s="3"/>
      <c r="C1894" s="4">
        <v>35423.98055555556</v>
      </c>
      <c r="D1894" s="5">
        <v>1106502.0</v>
      </c>
    </row>
    <row r="1895">
      <c r="A1895" s="2" t="s">
        <v>9425</v>
      </c>
      <c r="B1895" s="3"/>
      <c r="C1895" s="4">
        <v>35423.98055555556</v>
      </c>
      <c r="D1895" s="5">
        <v>953728.0</v>
      </c>
    </row>
    <row r="1896">
      <c r="A1896" s="2" t="s">
        <v>9426</v>
      </c>
      <c r="B1896" s="3"/>
      <c r="C1896" s="4">
        <v>35423.98055555556</v>
      </c>
      <c r="D1896" s="5">
        <v>758990.0</v>
      </c>
    </row>
    <row r="1897">
      <c r="A1897" s="2" t="s">
        <v>9427</v>
      </c>
      <c r="B1897" s="3"/>
      <c r="C1897" s="4">
        <v>35423.98055555556</v>
      </c>
      <c r="D1897" s="5">
        <v>5649178.0</v>
      </c>
    </row>
    <row r="1898">
      <c r="A1898" s="2" t="s">
        <v>9428</v>
      </c>
      <c r="B1898" s="3"/>
      <c r="C1898" s="4">
        <v>35423.98055555556</v>
      </c>
      <c r="D1898" s="5">
        <v>31542.0</v>
      </c>
    </row>
    <row r="1899">
      <c r="A1899" s="2" t="s">
        <v>9429</v>
      </c>
      <c r="B1899" s="3"/>
      <c r="C1899" s="4">
        <v>35423.98055555556</v>
      </c>
      <c r="D1899" s="5">
        <v>89706.0</v>
      </c>
    </row>
    <row r="1900">
      <c r="A1900" s="2" t="s">
        <v>9430</v>
      </c>
      <c r="B1900" s="3"/>
      <c r="C1900" s="4">
        <v>35423.98055555556</v>
      </c>
      <c r="D1900" s="5">
        <v>65390.0</v>
      </c>
    </row>
    <row r="1901">
      <c r="A1901" s="2" t="s">
        <v>9431</v>
      </c>
      <c r="B1901" s="3"/>
      <c r="C1901" s="4">
        <v>35423.98055555556</v>
      </c>
      <c r="D1901" s="5">
        <v>653443.0</v>
      </c>
    </row>
    <row r="1902">
      <c r="A1902" s="2" t="s">
        <v>9432</v>
      </c>
      <c r="B1902" s="3"/>
      <c r="C1902" s="4">
        <v>35423.98055555556</v>
      </c>
      <c r="D1902" s="5">
        <v>625313.0</v>
      </c>
    </row>
    <row r="1903">
      <c r="A1903" s="2" t="s">
        <v>9433</v>
      </c>
      <c r="B1903" s="3"/>
      <c r="C1903" s="4">
        <v>35423.98055555556</v>
      </c>
      <c r="D1903" s="5">
        <v>619485.0</v>
      </c>
    </row>
    <row r="1904">
      <c r="A1904" s="2" t="s">
        <v>9434</v>
      </c>
      <c r="B1904" s="3"/>
      <c r="C1904" s="4">
        <v>35423.98055555556</v>
      </c>
      <c r="D1904" s="5">
        <v>625930.0</v>
      </c>
    </row>
    <row r="1905">
      <c r="A1905" s="2" t="s">
        <v>9435</v>
      </c>
      <c r="B1905" s="3"/>
      <c r="C1905" s="4">
        <v>35423.98055555556</v>
      </c>
      <c r="D1905" s="5">
        <v>683138.0</v>
      </c>
    </row>
    <row r="1906">
      <c r="A1906" s="2" t="s">
        <v>9436</v>
      </c>
      <c r="B1906" s="3"/>
      <c r="C1906" s="4">
        <v>35423.98055555556</v>
      </c>
      <c r="D1906" s="5">
        <v>158215.0</v>
      </c>
    </row>
    <row r="1907">
      <c r="A1907" s="2" t="s">
        <v>9437</v>
      </c>
      <c r="B1907" s="3"/>
      <c r="C1907" s="4">
        <v>35423.98055555556</v>
      </c>
      <c r="D1907" s="5">
        <v>188171.0</v>
      </c>
    </row>
    <row r="1908">
      <c r="A1908" s="2" t="s">
        <v>9438</v>
      </c>
      <c r="B1908" s="3"/>
      <c r="C1908" s="4">
        <v>35423.98055555556</v>
      </c>
      <c r="D1908" s="5">
        <v>140443.0</v>
      </c>
    </row>
    <row r="1909">
      <c r="A1909" s="2" t="s">
        <v>9439</v>
      </c>
      <c r="B1909" s="3"/>
      <c r="C1909" s="4">
        <v>35423.98055555556</v>
      </c>
      <c r="D1909" s="5">
        <v>464669.0</v>
      </c>
    </row>
    <row r="1910">
      <c r="A1910" s="2" t="s">
        <v>9440</v>
      </c>
      <c r="B1910" s="3"/>
      <c r="C1910" s="4">
        <v>35423.98055555556</v>
      </c>
      <c r="D1910" s="5">
        <v>356566.0</v>
      </c>
    </row>
    <row r="1911">
      <c r="A1911" s="2" t="s">
        <v>9441</v>
      </c>
      <c r="B1911" s="3"/>
      <c r="C1911" s="4">
        <v>35423.98055555556</v>
      </c>
      <c r="D1911" s="5">
        <v>300370.0</v>
      </c>
    </row>
    <row r="1912">
      <c r="A1912" s="2" t="s">
        <v>9442</v>
      </c>
      <c r="B1912" s="3"/>
      <c r="C1912" s="4">
        <v>35423.98055555556</v>
      </c>
      <c r="D1912" s="5">
        <v>310077.0</v>
      </c>
    </row>
    <row r="1913">
      <c r="A1913" s="2" t="s">
        <v>9443</v>
      </c>
      <c r="B1913" s="3"/>
      <c r="C1913" s="4">
        <v>35423.98055555556</v>
      </c>
      <c r="D1913" s="5">
        <v>545188.0</v>
      </c>
    </row>
    <row r="1914">
      <c r="A1914" s="2" t="s">
        <v>9444</v>
      </c>
      <c r="B1914" s="3"/>
      <c r="C1914" s="4">
        <v>35423.98055555556</v>
      </c>
      <c r="D1914" s="5">
        <v>545187.0</v>
      </c>
    </row>
    <row r="1915">
      <c r="A1915" s="2" t="s">
        <v>9445</v>
      </c>
      <c r="B1915" s="3"/>
      <c r="C1915" s="4">
        <v>35423.98055555556</v>
      </c>
      <c r="D1915" s="5">
        <v>796221.0</v>
      </c>
    </row>
    <row r="1916">
      <c r="A1916" s="2" t="s">
        <v>9446</v>
      </c>
      <c r="B1916" s="3"/>
      <c r="C1916" s="4">
        <v>35423.98055555556</v>
      </c>
      <c r="D1916" s="5">
        <v>335007.0</v>
      </c>
    </row>
    <row r="1917">
      <c r="A1917" s="2" t="s">
        <v>9447</v>
      </c>
      <c r="B1917" s="3"/>
      <c r="C1917" s="4">
        <v>35423.98055555556</v>
      </c>
      <c r="D1917" s="5">
        <v>340353.0</v>
      </c>
    </row>
    <row r="1918">
      <c r="A1918" s="2" t="s">
        <v>9448</v>
      </c>
      <c r="B1918" s="3"/>
      <c r="C1918" s="4">
        <v>35423.98055555556</v>
      </c>
      <c r="D1918" s="5">
        <v>337725.0</v>
      </c>
    </row>
    <row r="1919">
      <c r="A1919" s="2" t="s">
        <v>9449</v>
      </c>
      <c r="B1919" s="3"/>
      <c r="C1919" s="4">
        <v>35423.98055555556</v>
      </c>
      <c r="D1919" s="5">
        <v>354106.0</v>
      </c>
    </row>
    <row r="1920">
      <c r="A1920" s="2" t="s">
        <v>9450</v>
      </c>
      <c r="B1920" s="3"/>
      <c r="C1920" s="4">
        <v>35423.98055555556</v>
      </c>
      <c r="D1920" s="5">
        <v>361116.0</v>
      </c>
    </row>
    <row r="1921">
      <c r="A1921" s="2" t="s">
        <v>9451</v>
      </c>
      <c r="B1921" s="3"/>
      <c r="C1921" s="4">
        <v>35423.98055555556</v>
      </c>
      <c r="D1921" s="5">
        <v>474218.0</v>
      </c>
    </row>
    <row r="1922">
      <c r="A1922" s="2" t="s">
        <v>9452</v>
      </c>
      <c r="B1922" s="3"/>
      <c r="C1922" s="4">
        <v>35423.98055555556</v>
      </c>
      <c r="D1922" s="5">
        <v>1796016.0</v>
      </c>
    </row>
    <row r="1923">
      <c r="A1923" s="2" t="s">
        <v>9453</v>
      </c>
      <c r="B1923" s="3"/>
      <c r="C1923" s="4">
        <v>35423.98055555556</v>
      </c>
      <c r="D1923" s="5">
        <v>78248.0</v>
      </c>
    </row>
    <row r="1924">
      <c r="A1924" s="2" t="s">
        <v>9454</v>
      </c>
      <c r="B1924" s="3"/>
      <c r="C1924" s="4">
        <v>35423.98055555556</v>
      </c>
      <c r="D1924" s="5">
        <v>29320.0</v>
      </c>
    </row>
    <row r="1925">
      <c r="A1925" s="2" t="s">
        <v>9455</v>
      </c>
      <c r="B1925" s="3"/>
      <c r="C1925" s="4">
        <v>35423.98055555556</v>
      </c>
      <c r="D1925" s="5">
        <v>284403.0</v>
      </c>
    </row>
    <row r="1926">
      <c r="A1926" s="2" t="s">
        <v>9456</v>
      </c>
      <c r="B1926" s="3"/>
      <c r="C1926" s="4">
        <v>35423.98055555556</v>
      </c>
      <c r="D1926" s="5">
        <v>320717.0</v>
      </c>
    </row>
    <row r="1927">
      <c r="A1927" s="2" t="s">
        <v>9457</v>
      </c>
      <c r="B1927" s="3"/>
      <c r="C1927" s="4">
        <v>35423.98055555556</v>
      </c>
      <c r="D1927" s="5">
        <v>410695.0</v>
      </c>
    </row>
    <row r="1928">
      <c r="A1928" s="2" t="s">
        <v>9458</v>
      </c>
      <c r="B1928" s="3"/>
      <c r="C1928" s="4">
        <v>35423.98055555556</v>
      </c>
      <c r="D1928" s="5">
        <v>424508.0</v>
      </c>
    </row>
    <row r="1929">
      <c r="A1929" s="2" t="s">
        <v>9459</v>
      </c>
      <c r="B1929" s="3"/>
      <c r="C1929" s="4">
        <v>35423.98055555556</v>
      </c>
      <c r="D1929" s="5">
        <v>427515.0</v>
      </c>
    </row>
    <row r="1930">
      <c r="A1930" s="2" t="s">
        <v>9460</v>
      </c>
      <c r="B1930" s="3"/>
      <c r="C1930" s="4">
        <v>35423.98055555556</v>
      </c>
      <c r="D1930" s="5">
        <v>193013.0</v>
      </c>
    </row>
    <row r="1931">
      <c r="A1931" s="2" t="s">
        <v>9461</v>
      </c>
      <c r="B1931" s="3"/>
      <c r="C1931" s="4">
        <v>35423.98055555556</v>
      </c>
      <c r="D1931" s="5">
        <v>474267.0</v>
      </c>
    </row>
    <row r="1932">
      <c r="A1932" s="2" t="s">
        <v>9462</v>
      </c>
      <c r="B1932" s="3"/>
      <c r="C1932" s="4">
        <v>35423.98055555556</v>
      </c>
      <c r="D1932" s="5">
        <v>36069.0</v>
      </c>
    </row>
    <row r="1933">
      <c r="A1933" s="2" t="s">
        <v>9463</v>
      </c>
      <c r="B1933" s="3"/>
      <c r="C1933" s="4">
        <v>35423.98055555556</v>
      </c>
      <c r="D1933" s="5">
        <v>47583.0</v>
      </c>
    </row>
    <row r="1934">
      <c r="A1934" s="2" t="s">
        <v>9464</v>
      </c>
      <c r="B1934" s="3"/>
      <c r="C1934" s="4">
        <v>35423.98055555556</v>
      </c>
      <c r="D1934" s="5">
        <v>50538.0</v>
      </c>
    </row>
    <row r="1935">
      <c r="A1935" s="2" t="s">
        <v>9465</v>
      </c>
      <c r="B1935" s="3"/>
      <c r="C1935" s="4">
        <v>35423.98055555556</v>
      </c>
      <c r="D1935" s="5">
        <v>50374.0</v>
      </c>
    </row>
    <row r="1936">
      <c r="A1936" s="2" t="s">
        <v>9466</v>
      </c>
      <c r="B1936" s="3"/>
      <c r="C1936" s="4">
        <v>35423.98055555556</v>
      </c>
      <c r="D1936" s="5">
        <v>54261.0</v>
      </c>
    </row>
    <row r="1937">
      <c r="A1937" s="2" t="s">
        <v>9467</v>
      </c>
      <c r="B1937" s="3"/>
      <c r="C1937" s="4">
        <v>35423.98055555556</v>
      </c>
      <c r="D1937" s="5">
        <v>52100.0</v>
      </c>
    </row>
    <row r="1938">
      <c r="A1938" s="2" t="s">
        <v>9468</v>
      </c>
      <c r="B1938" s="3"/>
      <c r="C1938" s="4">
        <v>35423.98055555556</v>
      </c>
      <c r="D1938" s="5">
        <v>78040.0</v>
      </c>
    </row>
    <row r="1939">
      <c r="A1939" s="2" t="s">
        <v>9469</v>
      </c>
      <c r="B1939" s="3"/>
      <c r="C1939" s="4">
        <v>35423.98055555556</v>
      </c>
      <c r="D1939" s="5">
        <v>172392.0</v>
      </c>
    </row>
    <row r="1940">
      <c r="A1940" s="2" t="s">
        <v>9470</v>
      </c>
      <c r="B1940" s="3"/>
      <c r="C1940" s="4">
        <v>35423.98055555556</v>
      </c>
      <c r="D1940" s="5">
        <v>178112.0</v>
      </c>
    </row>
    <row r="1941">
      <c r="A1941" s="2" t="s">
        <v>9471</v>
      </c>
      <c r="B1941" s="3"/>
      <c r="C1941" s="4">
        <v>35423.98055555556</v>
      </c>
      <c r="D1941" s="5">
        <v>181256.0</v>
      </c>
    </row>
    <row r="1942">
      <c r="A1942" s="2" t="s">
        <v>9472</v>
      </c>
      <c r="B1942" s="3"/>
      <c r="C1942" s="4">
        <v>35423.98055555556</v>
      </c>
      <c r="D1942" s="5">
        <v>179215.0</v>
      </c>
    </row>
    <row r="1943">
      <c r="A1943" s="2" t="s">
        <v>9473</v>
      </c>
      <c r="B1943" s="3"/>
      <c r="C1943" s="4">
        <v>35423.98055555556</v>
      </c>
      <c r="D1943" s="5">
        <v>179184.0</v>
      </c>
    </row>
    <row r="1944">
      <c r="A1944" s="2" t="s">
        <v>9474</v>
      </c>
      <c r="B1944" s="3"/>
      <c r="C1944" s="4">
        <v>35423.98055555556</v>
      </c>
      <c r="D1944" s="5">
        <v>56747.0</v>
      </c>
    </row>
    <row r="1945">
      <c r="A1945" s="2" t="s">
        <v>9475</v>
      </c>
      <c r="B1945" s="3"/>
      <c r="C1945" s="4">
        <v>35423.98055555556</v>
      </c>
      <c r="D1945" s="5">
        <v>56768.0</v>
      </c>
    </row>
    <row r="1946">
      <c r="A1946" s="2" t="s">
        <v>9476</v>
      </c>
      <c r="B1946" s="3"/>
      <c r="C1946" s="4">
        <v>35423.98055555556</v>
      </c>
      <c r="D1946" s="5">
        <v>109245.0</v>
      </c>
    </row>
    <row r="1947">
      <c r="A1947" s="2" t="s">
        <v>9477</v>
      </c>
      <c r="B1947" s="3"/>
      <c r="C1947" s="4">
        <v>35423.98055555556</v>
      </c>
      <c r="D1947" s="5">
        <v>273406.0</v>
      </c>
    </row>
    <row r="1948">
      <c r="A1948" s="2" t="s">
        <v>9478</v>
      </c>
      <c r="B1948" s="3"/>
      <c r="C1948" s="4">
        <v>35423.98055555556</v>
      </c>
      <c r="D1948" s="5">
        <v>276822.0</v>
      </c>
    </row>
    <row r="1949">
      <c r="A1949" s="2" t="s">
        <v>9479</v>
      </c>
      <c r="B1949" s="3"/>
      <c r="C1949" s="4">
        <v>35423.98055555556</v>
      </c>
      <c r="D1949" s="5">
        <v>257325.0</v>
      </c>
    </row>
    <row r="1950">
      <c r="A1950" s="2" t="s">
        <v>9480</v>
      </c>
      <c r="B1950" s="3"/>
      <c r="C1950" s="4">
        <v>35423.98055555556</v>
      </c>
      <c r="D1950" s="5">
        <v>275563.0</v>
      </c>
    </row>
    <row r="1951">
      <c r="A1951" s="2" t="s">
        <v>9481</v>
      </c>
      <c r="B1951" s="3"/>
      <c r="C1951" s="4">
        <v>35423.98055555556</v>
      </c>
      <c r="D1951" s="5">
        <v>42392.0</v>
      </c>
    </row>
    <row r="1952">
      <c r="A1952" s="2" t="s">
        <v>9482</v>
      </c>
      <c r="B1952" s="3"/>
      <c r="C1952" s="4">
        <v>35423.98055555556</v>
      </c>
      <c r="D1952" s="5">
        <v>339033.0</v>
      </c>
    </row>
    <row r="1953">
      <c r="A1953" s="2" t="s">
        <v>9483</v>
      </c>
      <c r="B1953" s="3"/>
      <c r="C1953" s="4">
        <v>35423.98055555556</v>
      </c>
      <c r="D1953" s="5">
        <v>548166.0</v>
      </c>
    </row>
    <row r="1954">
      <c r="A1954" s="2" t="s">
        <v>9484</v>
      </c>
      <c r="B1954" s="3"/>
      <c r="C1954" s="4">
        <v>35423.98055555556</v>
      </c>
      <c r="D1954" s="5">
        <v>548101.0</v>
      </c>
    </row>
    <row r="1955">
      <c r="A1955" s="2" t="s">
        <v>9485</v>
      </c>
      <c r="B1955" s="3"/>
      <c r="C1955" s="4">
        <v>35423.98055555556</v>
      </c>
      <c r="D1955" s="5">
        <v>131435.0</v>
      </c>
    </row>
    <row r="1956">
      <c r="A1956" s="2" t="s">
        <v>9486</v>
      </c>
      <c r="B1956" s="3"/>
      <c r="C1956" s="4">
        <v>35423.98055555556</v>
      </c>
      <c r="D1956" s="5">
        <v>258965.0</v>
      </c>
    </row>
    <row r="1957">
      <c r="A1957" s="2" t="s">
        <v>9487</v>
      </c>
      <c r="B1957" s="3"/>
      <c r="C1957" s="4">
        <v>35423.98055555556</v>
      </c>
      <c r="D1957" s="5">
        <v>282632.0</v>
      </c>
    </row>
    <row r="1958">
      <c r="A1958" s="2" t="s">
        <v>9488</v>
      </c>
      <c r="B1958" s="3"/>
      <c r="C1958" s="4">
        <v>35423.98055555556</v>
      </c>
      <c r="D1958" s="5">
        <v>193504.0</v>
      </c>
    </row>
    <row r="1959">
      <c r="A1959" s="2" t="s">
        <v>9489</v>
      </c>
      <c r="B1959" s="3"/>
      <c r="C1959" s="4">
        <v>35423.98055555556</v>
      </c>
      <c r="D1959" s="5">
        <v>213552.0</v>
      </c>
    </row>
    <row r="1960">
      <c r="A1960" s="2" t="s">
        <v>9490</v>
      </c>
      <c r="B1960" s="3"/>
      <c r="C1960" s="4">
        <v>35423.98055555556</v>
      </c>
      <c r="D1960" s="5">
        <v>161336.0</v>
      </c>
    </row>
    <row r="1961">
      <c r="A1961" s="2" t="s">
        <v>9491</v>
      </c>
      <c r="B1961" s="3"/>
      <c r="C1961" s="4">
        <v>35423.98055555556</v>
      </c>
      <c r="D1961" s="5">
        <v>218000.0</v>
      </c>
    </row>
    <row r="1962">
      <c r="A1962" s="2" t="s">
        <v>9492</v>
      </c>
      <c r="B1962" s="3"/>
      <c r="C1962" s="4">
        <v>35423.98055555556</v>
      </c>
      <c r="D1962" s="5">
        <v>148720.0</v>
      </c>
    </row>
    <row r="1963">
      <c r="A1963" s="2" t="s">
        <v>9493</v>
      </c>
      <c r="B1963" s="3"/>
      <c r="C1963" s="4">
        <v>35423.98055555556</v>
      </c>
      <c r="D1963" s="5">
        <v>532879.0</v>
      </c>
    </row>
    <row r="1964">
      <c r="A1964" s="2" t="s">
        <v>9494</v>
      </c>
      <c r="B1964" s="3"/>
      <c r="C1964" s="4">
        <v>35423.98055555556</v>
      </c>
      <c r="D1964" s="5">
        <v>353508.0</v>
      </c>
    </row>
    <row r="1965">
      <c r="A1965" s="2" t="s">
        <v>9495</v>
      </c>
      <c r="B1965" s="3"/>
      <c r="C1965" s="4">
        <v>35423.98055555556</v>
      </c>
      <c r="D1965" s="5">
        <v>1011536.0</v>
      </c>
    </row>
    <row r="1966">
      <c r="A1966" s="2" t="s">
        <v>9496</v>
      </c>
      <c r="B1966" s="3"/>
      <c r="C1966" s="4">
        <v>35423.98055555556</v>
      </c>
      <c r="D1966" s="5">
        <v>1061298.0</v>
      </c>
    </row>
    <row r="1967">
      <c r="A1967" s="2" t="s">
        <v>9497</v>
      </c>
      <c r="B1967" s="3"/>
      <c r="C1967" s="4">
        <v>35423.98055555556</v>
      </c>
      <c r="D1967" s="5">
        <v>1011471.0</v>
      </c>
    </row>
    <row r="1968">
      <c r="A1968" s="2" t="s">
        <v>9498</v>
      </c>
      <c r="B1968" s="3"/>
      <c r="C1968" s="4">
        <v>35423.98055555556</v>
      </c>
      <c r="D1968" s="5">
        <v>718920.0</v>
      </c>
    </row>
    <row r="1969">
      <c r="A1969" s="2" t="s">
        <v>9499</v>
      </c>
      <c r="B1969" s="3"/>
      <c r="C1969" s="4">
        <v>35423.98055555556</v>
      </c>
      <c r="D1969" s="5">
        <v>27005.0</v>
      </c>
    </row>
    <row r="1970">
      <c r="A1970" s="2" t="s">
        <v>9500</v>
      </c>
      <c r="B1970" s="3"/>
      <c r="C1970" s="4">
        <v>35423.98055555556</v>
      </c>
      <c r="D1970" s="5">
        <v>89282.0</v>
      </c>
    </row>
    <row r="1971">
      <c r="A1971" s="2" t="s">
        <v>9501</v>
      </c>
      <c r="B1971" s="3"/>
      <c r="C1971" s="4">
        <v>35423.98055555556</v>
      </c>
      <c r="D1971" s="5">
        <v>89732.0</v>
      </c>
    </row>
    <row r="1972">
      <c r="A1972" s="2" t="s">
        <v>9502</v>
      </c>
      <c r="B1972" s="3"/>
      <c r="C1972" s="4">
        <v>35423.98055555556</v>
      </c>
      <c r="D1972" s="5">
        <v>92420.0</v>
      </c>
    </row>
    <row r="1973">
      <c r="A1973" s="2" t="s">
        <v>9503</v>
      </c>
      <c r="B1973" s="3"/>
      <c r="C1973" s="4">
        <v>35423.98055555556</v>
      </c>
      <c r="D1973" s="5">
        <v>94637.0</v>
      </c>
    </row>
    <row r="1974">
      <c r="A1974" s="2" t="s">
        <v>9504</v>
      </c>
      <c r="B1974" s="3"/>
      <c r="C1974" s="4">
        <v>35423.98055555556</v>
      </c>
      <c r="D1974" s="5">
        <v>43653.0</v>
      </c>
    </row>
    <row r="1975">
      <c r="A1975" s="2" t="s">
        <v>9505</v>
      </c>
      <c r="B1975" s="3"/>
      <c r="C1975" s="4">
        <v>35423.98055555556</v>
      </c>
      <c r="D1975" s="5">
        <v>54044.0</v>
      </c>
    </row>
    <row r="1976">
      <c r="A1976" s="2" t="s">
        <v>9506</v>
      </c>
      <c r="B1976" s="3"/>
      <c r="C1976" s="4">
        <v>35423.98055555556</v>
      </c>
      <c r="D1976" s="5">
        <v>54537.0</v>
      </c>
    </row>
    <row r="1977">
      <c r="A1977" s="2" t="s">
        <v>9507</v>
      </c>
      <c r="B1977" s="3"/>
      <c r="C1977" s="4">
        <v>35423.98055555556</v>
      </c>
      <c r="D1977" s="5">
        <v>998003.0</v>
      </c>
    </row>
    <row r="1978">
      <c r="A1978" s="2" t="s">
        <v>9508</v>
      </c>
      <c r="B1978" s="3"/>
      <c r="C1978" s="4">
        <v>35423.98055555556</v>
      </c>
      <c r="D1978" s="5">
        <v>1110797.0</v>
      </c>
    </row>
    <row r="1979">
      <c r="A1979" s="2" t="s">
        <v>9509</v>
      </c>
      <c r="B1979" s="3"/>
      <c r="C1979" s="4">
        <v>35423.98055555556</v>
      </c>
      <c r="D1979" s="5">
        <v>32321.0</v>
      </c>
    </row>
    <row r="1980">
      <c r="A1980" s="2" t="s">
        <v>9510</v>
      </c>
      <c r="B1980" s="3"/>
      <c r="C1980" s="4">
        <v>35423.98055555556</v>
      </c>
      <c r="D1980" s="5">
        <v>474037.0</v>
      </c>
    </row>
    <row r="1981">
      <c r="A1981" s="2" t="s">
        <v>9511</v>
      </c>
      <c r="B1981" s="3"/>
      <c r="C1981" s="4">
        <v>35423.98055555556</v>
      </c>
      <c r="D1981" s="5">
        <v>473302.0</v>
      </c>
    </row>
    <row r="1982">
      <c r="A1982" s="2" t="s">
        <v>9512</v>
      </c>
      <c r="B1982" s="3"/>
      <c r="C1982" s="4">
        <v>35423.98055555556</v>
      </c>
      <c r="D1982" s="5">
        <v>399791.0</v>
      </c>
    </row>
    <row r="1983">
      <c r="A1983" s="2" t="s">
        <v>9513</v>
      </c>
      <c r="B1983" s="3"/>
      <c r="C1983" s="4">
        <v>35423.98055555556</v>
      </c>
      <c r="D1983" s="5">
        <v>399503.0</v>
      </c>
    </row>
    <row r="1984">
      <c r="A1984" s="2" t="s">
        <v>9514</v>
      </c>
      <c r="B1984" s="3"/>
      <c r="C1984" s="4">
        <v>35423.98055555556</v>
      </c>
      <c r="D1984" s="5">
        <v>399667.0</v>
      </c>
    </row>
    <row r="1985">
      <c r="A1985" s="2" t="s">
        <v>9515</v>
      </c>
      <c r="B1985" s="3"/>
      <c r="C1985" s="4">
        <v>35423.98055555556</v>
      </c>
      <c r="D1985" s="5">
        <v>548130.0</v>
      </c>
    </row>
    <row r="1986">
      <c r="A1986" s="2" t="s">
        <v>9516</v>
      </c>
      <c r="B1986" s="3"/>
      <c r="C1986" s="4">
        <v>35423.98055555556</v>
      </c>
      <c r="D1986" s="5">
        <v>962023.0</v>
      </c>
    </row>
    <row r="1987">
      <c r="A1987" s="2" t="s">
        <v>9517</v>
      </c>
      <c r="B1987" s="3"/>
      <c r="C1987" s="4">
        <v>35423.98055555556</v>
      </c>
      <c r="D1987" s="5">
        <v>46898.0</v>
      </c>
    </row>
    <row r="1988">
      <c r="A1988" s="2" t="s">
        <v>9518</v>
      </c>
      <c r="B1988" s="3"/>
      <c r="C1988" s="4">
        <v>35423.98055555556</v>
      </c>
      <c r="D1988" s="5">
        <v>352868.0</v>
      </c>
    </row>
    <row r="1989">
      <c r="A1989" s="2" t="s">
        <v>9519</v>
      </c>
      <c r="B1989" s="3"/>
      <c r="C1989" s="4">
        <v>35423.98055555556</v>
      </c>
      <c r="D1989" s="5">
        <v>295356.0</v>
      </c>
    </row>
    <row r="1990">
      <c r="A1990" s="2" t="s">
        <v>9520</v>
      </c>
      <c r="B1990" s="3"/>
      <c r="C1990" s="4">
        <v>35423.98055555556</v>
      </c>
      <c r="D1990" s="5">
        <v>344981.0</v>
      </c>
    </row>
    <row r="1991">
      <c r="A1991" s="2" t="s">
        <v>9521</v>
      </c>
      <c r="B1991" s="3"/>
      <c r="C1991" s="4">
        <v>35423.98055555556</v>
      </c>
      <c r="D1991" s="5">
        <v>291597.0</v>
      </c>
    </row>
    <row r="1992">
      <c r="A1992" s="2" t="s">
        <v>9522</v>
      </c>
      <c r="B1992" s="3"/>
      <c r="C1992" s="4">
        <v>35423.98055555556</v>
      </c>
      <c r="D1992" s="5">
        <v>348480.0</v>
      </c>
    </row>
    <row r="1993">
      <c r="A1993" s="2" t="s">
        <v>9523</v>
      </c>
      <c r="B1993" s="3"/>
      <c r="C1993" s="4">
        <v>35423.98055555556</v>
      </c>
      <c r="D1993" s="5">
        <v>295701.0</v>
      </c>
    </row>
    <row r="1994">
      <c r="A1994" s="2" t="s">
        <v>9524</v>
      </c>
      <c r="B1994" s="3"/>
      <c r="C1994" s="4">
        <v>35423.98055555556</v>
      </c>
      <c r="D1994" s="5">
        <v>344975.0</v>
      </c>
    </row>
    <row r="1995">
      <c r="A1995" s="2" t="s">
        <v>9525</v>
      </c>
      <c r="B1995" s="3"/>
      <c r="C1995" s="4">
        <v>35423.98055555556</v>
      </c>
      <c r="D1995" s="5">
        <v>233947.0</v>
      </c>
    </row>
    <row r="1996">
      <c r="A1996" s="2" t="s">
        <v>9526</v>
      </c>
      <c r="B1996" s="3"/>
      <c r="C1996" s="4">
        <v>35423.98055555556</v>
      </c>
      <c r="D1996" s="5">
        <v>94347.0</v>
      </c>
    </row>
    <row r="1997">
      <c r="A1997" s="2" t="s">
        <v>9527</v>
      </c>
      <c r="B1997" s="3"/>
      <c r="C1997" s="4">
        <v>35423.98055555556</v>
      </c>
      <c r="D1997" s="5">
        <v>936327.0</v>
      </c>
    </row>
    <row r="1998">
      <c r="A1998" s="2" t="s">
        <v>9528</v>
      </c>
      <c r="B1998" s="3"/>
      <c r="C1998" s="4">
        <v>35423.98055555556</v>
      </c>
      <c r="D1998" s="5">
        <v>949157.0</v>
      </c>
    </row>
    <row r="1999">
      <c r="A1999" s="2" t="s">
        <v>9529</v>
      </c>
      <c r="B1999" s="3"/>
      <c r="C1999" s="4">
        <v>35423.98055555556</v>
      </c>
      <c r="D1999" s="5">
        <v>67220.0</v>
      </c>
    </row>
    <row r="2000">
      <c r="A2000" s="2" t="s">
        <v>9530</v>
      </c>
      <c r="B2000" s="3"/>
      <c r="C2000" s="4">
        <v>35423.98055555556</v>
      </c>
      <c r="D2000" s="5">
        <v>2117232.0</v>
      </c>
    </row>
    <row r="2001">
      <c r="A2001" s="2" t="s">
        <v>9531</v>
      </c>
      <c r="B2001" s="3"/>
      <c r="C2001" s="4">
        <v>35423.98055555556</v>
      </c>
      <c r="D2001" s="5">
        <v>19561.0</v>
      </c>
    </row>
    <row r="2002">
      <c r="A2002" s="2" t="s">
        <v>9532</v>
      </c>
      <c r="B2002" s="3"/>
      <c r="C2002" s="4">
        <v>35423.98055555556</v>
      </c>
      <c r="D2002" s="5">
        <v>590515.0</v>
      </c>
    </row>
    <row r="2003">
      <c r="A2003" s="2" t="s">
        <v>9533</v>
      </c>
      <c r="B2003" s="3"/>
      <c r="C2003" s="4">
        <v>35423.98055555556</v>
      </c>
      <c r="D2003" s="5">
        <v>706100.0</v>
      </c>
    </row>
    <row r="2004">
      <c r="A2004" s="2" t="s">
        <v>9534</v>
      </c>
      <c r="B2004" s="3"/>
      <c r="C2004" s="4">
        <v>35423.98055555556</v>
      </c>
      <c r="D2004" s="5">
        <v>706032.0</v>
      </c>
    </row>
    <row r="2005">
      <c r="A2005" s="2" t="s">
        <v>9535</v>
      </c>
      <c r="B2005" s="3"/>
      <c r="C2005" s="4">
        <v>35423.98055555556</v>
      </c>
      <c r="D2005" s="5">
        <v>678786.0</v>
      </c>
    </row>
    <row r="2006">
      <c r="A2006" s="2" t="s">
        <v>9536</v>
      </c>
      <c r="B2006" s="3"/>
      <c r="C2006" s="4">
        <v>35423.98055555556</v>
      </c>
      <c r="D2006" s="5">
        <v>79458.0</v>
      </c>
    </row>
    <row r="2007">
      <c r="A2007" s="2" t="s">
        <v>9537</v>
      </c>
      <c r="B2007" s="3"/>
      <c r="C2007" s="4">
        <v>35423.98055555556</v>
      </c>
      <c r="D2007" s="5">
        <v>81686.0</v>
      </c>
    </row>
    <row r="2008">
      <c r="A2008" s="2" t="s">
        <v>9538</v>
      </c>
      <c r="B2008" s="3"/>
      <c r="C2008" s="4">
        <v>35423.98055555556</v>
      </c>
      <c r="D2008" s="5">
        <v>152921.0</v>
      </c>
    </row>
    <row r="2009">
      <c r="A2009" s="2" t="s">
        <v>9539</v>
      </c>
      <c r="B2009" s="3"/>
      <c r="C2009" s="4">
        <v>35423.98055555556</v>
      </c>
      <c r="D2009" s="5">
        <v>152910.0</v>
      </c>
    </row>
    <row r="2010">
      <c r="A2010" s="2" t="s">
        <v>9540</v>
      </c>
      <c r="B2010" s="3"/>
      <c r="C2010" s="4">
        <v>35423.98055555556</v>
      </c>
      <c r="D2010" s="5">
        <v>825664.0</v>
      </c>
    </row>
    <row r="2011">
      <c r="A2011" s="2" t="s">
        <v>9541</v>
      </c>
      <c r="B2011" s="3"/>
      <c r="C2011" s="4">
        <v>35423.98055555556</v>
      </c>
      <c r="D2011" s="5">
        <v>35558.0</v>
      </c>
    </row>
    <row r="2012">
      <c r="A2012" s="2" t="s">
        <v>9542</v>
      </c>
      <c r="B2012" s="3"/>
      <c r="C2012" s="4">
        <v>35423.98055555556</v>
      </c>
      <c r="D2012" s="5">
        <v>406528.0</v>
      </c>
    </row>
    <row r="2013">
      <c r="A2013" s="2" t="s">
        <v>9543</v>
      </c>
      <c r="B2013" s="3"/>
      <c r="C2013" s="4">
        <v>35423.98055555556</v>
      </c>
      <c r="D2013" s="5">
        <v>73867.0</v>
      </c>
    </row>
    <row r="2014">
      <c r="A2014" s="2" t="s">
        <v>9544</v>
      </c>
      <c r="B2014" s="3"/>
      <c r="C2014" s="4">
        <v>35423.98055555556</v>
      </c>
      <c r="D2014" s="5">
        <v>104327.0</v>
      </c>
    </row>
    <row r="2015">
      <c r="A2015" s="2" t="s">
        <v>9545</v>
      </c>
      <c r="B2015" s="3"/>
      <c r="C2015" s="4">
        <v>35423.98055555556</v>
      </c>
      <c r="D2015" s="5">
        <v>58123.0</v>
      </c>
    </row>
    <row r="2016">
      <c r="A2016" s="2" t="s">
        <v>9546</v>
      </c>
      <c r="B2016" s="3"/>
      <c r="C2016" s="4">
        <v>35423.98055555556</v>
      </c>
      <c r="D2016" s="5">
        <v>533521.0</v>
      </c>
    </row>
    <row r="2017">
      <c r="A2017" s="2" t="s">
        <v>9547</v>
      </c>
      <c r="B2017" s="3"/>
      <c r="C2017" s="4">
        <v>35423.98055555556</v>
      </c>
      <c r="D2017" s="5">
        <v>534029.0</v>
      </c>
    </row>
    <row r="2018">
      <c r="A2018" s="2" t="s">
        <v>9548</v>
      </c>
      <c r="B2018" s="3"/>
      <c r="C2018" s="4">
        <v>35423.98055555556</v>
      </c>
      <c r="D2018" s="5">
        <v>540780.0</v>
      </c>
    </row>
    <row r="2019">
      <c r="A2019" s="2" t="s">
        <v>9549</v>
      </c>
      <c r="B2019" s="3"/>
      <c r="C2019" s="4">
        <v>35423.98055555556</v>
      </c>
      <c r="D2019" s="5">
        <v>533481.0</v>
      </c>
    </row>
    <row r="2020">
      <c r="A2020" s="2" t="s">
        <v>9550</v>
      </c>
      <c r="B2020" s="3"/>
      <c r="C2020" s="4">
        <v>35423.98055555556</v>
      </c>
      <c r="D2020" s="5">
        <v>198433.0</v>
      </c>
    </row>
    <row r="2021">
      <c r="A2021" s="2" t="s">
        <v>9551</v>
      </c>
      <c r="B2021" s="3"/>
      <c r="C2021" s="4">
        <v>35423.98055555556</v>
      </c>
      <c r="D2021" s="5">
        <v>356250.0</v>
      </c>
    </row>
    <row r="2022">
      <c r="A2022" s="2" t="s">
        <v>9552</v>
      </c>
      <c r="B2022" s="3"/>
      <c r="C2022" s="4">
        <v>35423.98055555556</v>
      </c>
      <c r="D2022" s="5">
        <v>360745.0</v>
      </c>
    </row>
    <row r="2023">
      <c r="A2023" s="2" t="s">
        <v>9553</v>
      </c>
      <c r="B2023" s="3"/>
      <c r="C2023" s="4">
        <v>35423.98055555556</v>
      </c>
      <c r="D2023" s="5">
        <v>30429.0</v>
      </c>
    </row>
    <row r="2024">
      <c r="A2024" s="2" t="s">
        <v>9554</v>
      </c>
      <c r="B2024" s="3"/>
      <c r="C2024" s="4">
        <v>35423.98055555556</v>
      </c>
      <c r="D2024" s="5">
        <v>30466.0</v>
      </c>
    </row>
    <row r="2025">
      <c r="A2025" s="2" t="s">
        <v>9555</v>
      </c>
      <c r="B2025" s="3"/>
      <c r="C2025" s="4">
        <v>35423.98055555556</v>
      </c>
      <c r="D2025" s="5">
        <v>533936.0</v>
      </c>
    </row>
    <row r="2026">
      <c r="A2026" s="2" t="s">
        <v>9556</v>
      </c>
      <c r="B2026" s="3"/>
      <c r="C2026" s="4">
        <v>35423.98055555556</v>
      </c>
      <c r="D2026" s="5">
        <v>273191.0</v>
      </c>
    </row>
    <row r="2027">
      <c r="A2027" s="2" t="s">
        <v>9557</v>
      </c>
      <c r="B2027" s="3"/>
      <c r="C2027" s="4">
        <v>35423.98055555556</v>
      </c>
      <c r="D2027" s="5">
        <v>1022091.0</v>
      </c>
    </row>
    <row r="2028">
      <c r="A2028" s="2" t="s">
        <v>9558</v>
      </c>
      <c r="B2028" s="3"/>
      <c r="C2028" s="4">
        <v>35423.98055555556</v>
      </c>
      <c r="D2028" s="5">
        <v>1568885.0</v>
      </c>
    </row>
    <row r="2029">
      <c r="A2029" s="2" t="s">
        <v>9559</v>
      </c>
      <c r="B2029" s="3"/>
      <c r="C2029" s="4">
        <v>35423.98055555556</v>
      </c>
      <c r="D2029" s="5">
        <v>445902.0</v>
      </c>
    </row>
    <row r="2030">
      <c r="A2030" s="2" t="s">
        <v>9560</v>
      </c>
      <c r="B2030" s="3"/>
      <c r="C2030" s="4">
        <v>35423.98055555556</v>
      </c>
      <c r="D2030" s="5">
        <v>80579.0</v>
      </c>
    </row>
    <row r="2031">
      <c r="A2031" s="2" t="s">
        <v>9561</v>
      </c>
      <c r="B2031" s="3"/>
      <c r="C2031" s="4">
        <v>35423.98055555556</v>
      </c>
      <c r="D2031" s="5">
        <v>25590.0</v>
      </c>
    </row>
    <row r="2032">
      <c r="A2032" s="2" t="s">
        <v>9562</v>
      </c>
      <c r="B2032" s="3"/>
      <c r="C2032" s="4">
        <v>35423.98055555556</v>
      </c>
      <c r="D2032" s="5">
        <v>21492.0</v>
      </c>
    </row>
    <row r="2033">
      <c r="A2033" s="2" t="s">
        <v>9563</v>
      </c>
      <c r="B2033" s="3"/>
      <c r="C2033" s="4">
        <v>35423.98055555556</v>
      </c>
      <c r="D2033" s="5">
        <v>62991.0</v>
      </c>
    </row>
    <row r="2034">
      <c r="A2034" s="2" t="s">
        <v>9564</v>
      </c>
      <c r="B2034" s="3"/>
      <c r="C2034" s="4">
        <v>35423.98055555556</v>
      </c>
      <c r="D2034" s="5">
        <v>339328.0</v>
      </c>
    </row>
    <row r="2035">
      <c r="A2035" s="2" t="s">
        <v>9565</v>
      </c>
      <c r="B2035" s="3"/>
      <c r="C2035" s="4">
        <v>35423.98055555556</v>
      </c>
      <c r="D2035" s="5">
        <v>2282025.0</v>
      </c>
    </row>
    <row r="2036">
      <c r="A2036" s="2" t="s">
        <v>9566</v>
      </c>
      <c r="B2036" s="3"/>
      <c r="C2036" s="4">
        <v>35423.98055555556</v>
      </c>
      <c r="D2036" s="5">
        <v>355106.0</v>
      </c>
    </row>
    <row r="2037">
      <c r="A2037" s="2" t="s">
        <v>9567</v>
      </c>
      <c r="B2037" s="3"/>
      <c r="C2037" s="4">
        <v>35423.98055555556</v>
      </c>
      <c r="D2037" s="5">
        <v>149757.0</v>
      </c>
    </row>
    <row r="2038">
      <c r="A2038" s="2" t="s">
        <v>9568</v>
      </c>
      <c r="B2038" s="3"/>
      <c r="C2038" s="4">
        <v>35423.98055555556</v>
      </c>
      <c r="D2038" s="5">
        <v>149719.0</v>
      </c>
    </row>
    <row r="2039">
      <c r="A2039" s="2" t="s">
        <v>9569</v>
      </c>
      <c r="B2039" s="3"/>
      <c r="C2039" s="4">
        <v>35423.98055555556</v>
      </c>
      <c r="D2039" s="5">
        <v>1223185.0</v>
      </c>
    </row>
    <row r="2040">
      <c r="A2040" s="2" t="s">
        <v>9570</v>
      </c>
      <c r="B2040" s="3"/>
      <c r="C2040" s="4">
        <v>35423.98055555556</v>
      </c>
      <c r="D2040" s="5">
        <v>1223398.0</v>
      </c>
    </row>
    <row r="2041">
      <c r="A2041" s="2" t="s">
        <v>9571</v>
      </c>
      <c r="B2041" s="3"/>
      <c r="C2041" s="4">
        <v>35423.98055555556</v>
      </c>
      <c r="D2041" s="5">
        <v>714091.0</v>
      </c>
    </row>
    <row r="2042">
      <c r="A2042" s="2" t="s">
        <v>9572</v>
      </c>
      <c r="B2042" s="3"/>
      <c r="C2042" s="4">
        <v>35423.98055555556</v>
      </c>
      <c r="D2042" s="5">
        <v>263811.0</v>
      </c>
    </row>
    <row r="2043">
      <c r="A2043" s="2" t="s">
        <v>9573</v>
      </c>
      <c r="B2043" s="3"/>
      <c r="C2043" s="4">
        <v>35423.98055555556</v>
      </c>
      <c r="D2043" s="5">
        <v>38215.0</v>
      </c>
    </row>
    <row r="2044">
      <c r="A2044" s="2" t="s">
        <v>9574</v>
      </c>
      <c r="B2044" s="3"/>
      <c r="C2044" s="4">
        <v>35423.98055555556</v>
      </c>
      <c r="D2044" s="5">
        <v>180813.0</v>
      </c>
    </row>
    <row r="2045">
      <c r="A2045" s="2" t="s">
        <v>9575</v>
      </c>
      <c r="B2045" s="3"/>
      <c r="C2045" s="4">
        <v>35423.98055555556</v>
      </c>
      <c r="D2045" s="5">
        <v>85842.0</v>
      </c>
    </row>
    <row r="2046">
      <c r="A2046" s="2" t="s">
        <v>9576</v>
      </c>
      <c r="B2046" s="3"/>
      <c r="C2046" s="4">
        <v>35423.98055555556</v>
      </c>
      <c r="D2046" s="5">
        <v>119054.0</v>
      </c>
    </row>
    <row r="2047">
      <c r="A2047" s="2" t="s">
        <v>9577</v>
      </c>
      <c r="B2047" s="3"/>
      <c r="C2047" s="4">
        <v>35423.98055555556</v>
      </c>
      <c r="D2047" s="5">
        <v>123130.0</v>
      </c>
    </row>
    <row r="2048">
      <c r="A2048" s="2" t="s">
        <v>9578</v>
      </c>
      <c r="B2048" s="3"/>
      <c r="C2048" s="4">
        <v>35423.98055555556</v>
      </c>
      <c r="D2048" s="5">
        <v>35472.0</v>
      </c>
    </row>
    <row r="2049">
      <c r="A2049" s="2" t="s">
        <v>9579</v>
      </c>
      <c r="B2049" s="3"/>
      <c r="C2049" s="4">
        <v>35423.98055555556</v>
      </c>
      <c r="D2049" s="5">
        <v>351312.0</v>
      </c>
    </row>
    <row r="2050">
      <c r="A2050" s="2" t="s">
        <v>9580</v>
      </c>
      <c r="B2050" s="3"/>
      <c r="C2050" s="4">
        <v>35423.98055555556</v>
      </c>
      <c r="D2050" s="5">
        <v>354318.0</v>
      </c>
    </row>
    <row r="2051">
      <c r="A2051" s="2" t="s">
        <v>9581</v>
      </c>
      <c r="B2051" s="3"/>
      <c r="C2051" s="4">
        <v>35423.98055555556</v>
      </c>
      <c r="D2051" s="5">
        <v>354347.0</v>
      </c>
    </row>
    <row r="2052">
      <c r="A2052" s="2" t="s">
        <v>9582</v>
      </c>
      <c r="B2052" s="3"/>
      <c r="C2052" s="4">
        <v>35423.98055555556</v>
      </c>
      <c r="D2052" s="5">
        <v>351330.0</v>
      </c>
    </row>
    <row r="2053">
      <c r="A2053" s="2" t="s">
        <v>9583</v>
      </c>
      <c r="B2053" s="3"/>
      <c r="C2053" s="4">
        <v>35423.98055555556</v>
      </c>
      <c r="D2053" s="5">
        <v>351267.0</v>
      </c>
    </row>
    <row r="2054">
      <c r="A2054" s="2" t="s">
        <v>9584</v>
      </c>
      <c r="B2054" s="3"/>
      <c r="C2054" s="4">
        <v>35423.98055555556</v>
      </c>
      <c r="D2054" s="5">
        <v>107361.0</v>
      </c>
    </row>
    <row r="2055">
      <c r="A2055" s="2" t="s">
        <v>9585</v>
      </c>
      <c r="B2055" s="3"/>
      <c r="C2055" s="4">
        <v>35423.98055555556</v>
      </c>
      <c r="D2055" s="5">
        <v>739596.0</v>
      </c>
    </row>
    <row r="2056">
      <c r="A2056" s="2" t="s">
        <v>9586</v>
      </c>
      <c r="B2056" s="3"/>
      <c r="C2056" s="4">
        <v>35423.98055555556</v>
      </c>
      <c r="D2056" s="5">
        <v>331962.0</v>
      </c>
    </row>
    <row r="2057">
      <c r="A2057" s="2" t="s">
        <v>9587</v>
      </c>
      <c r="B2057" s="3"/>
      <c r="C2057" s="4">
        <v>35423.98055555556</v>
      </c>
      <c r="D2057" s="5">
        <v>581891.0</v>
      </c>
    </row>
    <row r="2058">
      <c r="A2058" s="2" t="s">
        <v>9588</v>
      </c>
      <c r="B2058" s="3"/>
      <c r="C2058" s="4">
        <v>35423.98055555556</v>
      </c>
      <c r="D2058" s="5">
        <v>584256.0</v>
      </c>
    </row>
    <row r="2059">
      <c r="A2059" s="2" t="s">
        <v>9589</v>
      </c>
      <c r="B2059" s="3"/>
      <c r="C2059" s="4">
        <v>35423.98055555556</v>
      </c>
      <c r="D2059" s="5">
        <v>560634.0</v>
      </c>
    </row>
    <row r="2060">
      <c r="A2060" s="2" t="s">
        <v>9590</v>
      </c>
      <c r="B2060" s="3"/>
      <c r="C2060" s="4">
        <v>35423.98055555556</v>
      </c>
      <c r="D2060" s="5">
        <v>218145.0</v>
      </c>
    </row>
    <row r="2061">
      <c r="A2061" s="2" t="s">
        <v>9591</v>
      </c>
      <c r="B2061" s="3"/>
      <c r="C2061" s="4">
        <v>35423.98055555556</v>
      </c>
      <c r="D2061" s="5">
        <v>656539.0</v>
      </c>
    </row>
    <row r="2062">
      <c r="A2062" s="2" t="s">
        <v>9592</v>
      </c>
      <c r="B2062" s="3"/>
      <c r="C2062" s="4">
        <v>35423.98055555556</v>
      </c>
      <c r="D2062" s="5">
        <v>448915.0</v>
      </c>
    </row>
    <row r="2063">
      <c r="A2063" s="2" t="s">
        <v>9593</v>
      </c>
      <c r="B2063" s="3"/>
      <c r="C2063" s="4">
        <v>35423.98055555556</v>
      </c>
      <c r="D2063" s="5">
        <v>1233932.0</v>
      </c>
    </row>
    <row r="2064">
      <c r="A2064" s="2" t="s">
        <v>9594</v>
      </c>
      <c r="B2064" s="3"/>
      <c r="C2064" s="4">
        <v>35423.98055555556</v>
      </c>
      <c r="D2064" s="5">
        <v>622130.0</v>
      </c>
    </row>
    <row r="2065">
      <c r="A2065" s="2" t="s">
        <v>9595</v>
      </c>
      <c r="B2065" s="3"/>
      <c r="C2065" s="4">
        <v>35423.98055555556</v>
      </c>
      <c r="D2065" s="5">
        <v>857686.0</v>
      </c>
    </row>
    <row r="2066">
      <c r="A2066" s="2" t="s">
        <v>9596</v>
      </c>
      <c r="B2066" s="3"/>
      <c r="C2066" s="4">
        <v>35423.98055555556</v>
      </c>
      <c r="D2066" s="5">
        <v>628553.0</v>
      </c>
    </row>
    <row r="2067">
      <c r="A2067" s="2" t="s">
        <v>9597</v>
      </c>
      <c r="B2067" s="3"/>
      <c r="C2067" s="4">
        <v>35423.98055555556</v>
      </c>
      <c r="D2067" s="5">
        <v>378898.0</v>
      </c>
    </row>
    <row r="2068">
      <c r="A2068" s="2" t="s">
        <v>9598</v>
      </c>
      <c r="B2068" s="3"/>
      <c r="C2068" s="4">
        <v>35423.98055555556</v>
      </c>
      <c r="D2068" s="5">
        <v>359915.0</v>
      </c>
    </row>
    <row r="2069">
      <c r="A2069" s="2" t="s">
        <v>9599</v>
      </c>
      <c r="B2069" s="3"/>
      <c r="C2069" s="4">
        <v>35423.98055555556</v>
      </c>
      <c r="D2069" s="5">
        <v>431192.0</v>
      </c>
    </row>
    <row r="2070">
      <c r="A2070" s="2" t="s">
        <v>9600</v>
      </c>
      <c r="B2070" s="3"/>
      <c r="C2070" s="4">
        <v>35423.98055555556</v>
      </c>
      <c r="D2070" s="5">
        <v>431133.0</v>
      </c>
    </row>
    <row r="2071">
      <c r="A2071" s="2" t="s">
        <v>9601</v>
      </c>
      <c r="B2071" s="3"/>
      <c r="C2071" s="4">
        <v>35423.98055555556</v>
      </c>
      <c r="D2071" s="5">
        <v>143168.0</v>
      </c>
    </row>
    <row r="2072">
      <c r="A2072" s="2" t="s">
        <v>9602</v>
      </c>
      <c r="B2072" s="3"/>
      <c r="C2072" s="4">
        <v>35423.98055555556</v>
      </c>
      <c r="D2072" s="5">
        <v>159726.0</v>
      </c>
    </row>
    <row r="2073">
      <c r="A2073" s="2" t="s">
        <v>9603</v>
      </c>
      <c r="B2073" s="3"/>
      <c r="C2073" s="4">
        <v>35423.98055555556</v>
      </c>
      <c r="D2073" s="5">
        <v>294746.0</v>
      </c>
    </row>
    <row r="2074">
      <c r="A2074" s="2" t="s">
        <v>9604</v>
      </c>
      <c r="B2074" s="3"/>
      <c r="C2074" s="4">
        <v>35423.98055555556</v>
      </c>
      <c r="D2074" s="5">
        <v>164248.0</v>
      </c>
    </row>
    <row r="2075">
      <c r="A2075" s="2" t="s">
        <v>9605</v>
      </c>
      <c r="B2075" s="3"/>
      <c r="C2075" s="4">
        <v>35423.98055555556</v>
      </c>
      <c r="D2075" s="5">
        <v>164112.0</v>
      </c>
    </row>
    <row r="2076">
      <c r="A2076" s="2" t="s">
        <v>9606</v>
      </c>
      <c r="B2076" s="3"/>
      <c r="C2076" s="4">
        <v>35423.98055555556</v>
      </c>
      <c r="D2076" s="5">
        <v>340696.0</v>
      </c>
    </row>
    <row r="2077">
      <c r="A2077" s="2" t="s">
        <v>9607</v>
      </c>
      <c r="B2077" s="3"/>
      <c r="C2077" s="4">
        <v>35423.98055555556</v>
      </c>
      <c r="D2077" s="5">
        <v>106987.0</v>
      </c>
    </row>
    <row r="2078">
      <c r="A2078" s="2" t="s">
        <v>9608</v>
      </c>
      <c r="B2078" s="3"/>
      <c r="C2078" s="4">
        <v>35423.98055555556</v>
      </c>
      <c r="D2078" s="5">
        <v>101447.0</v>
      </c>
    </row>
    <row r="2079">
      <c r="A2079" s="2" t="s">
        <v>9609</v>
      </c>
      <c r="B2079" s="3"/>
      <c r="C2079" s="4">
        <v>35423.98055555556</v>
      </c>
      <c r="D2079" s="5">
        <v>167574.0</v>
      </c>
    </row>
    <row r="2080">
      <c r="A2080" s="2" t="s">
        <v>9610</v>
      </c>
      <c r="B2080" s="3"/>
      <c r="C2080" s="4">
        <v>35423.98055555556</v>
      </c>
      <c r="D2080" s="5">
        <v>167644.0</v>
      </c>
    </row>
    <row r="2081">
      <c r="A2081" s="2" t="s">
        <v>9611</v>
      </c>
      <c r="B2081" s="3"/>
      <c r="C2081" s="4">
        <v>35423.98055555556</v>
      </c>
      <c r="D2081" s="5">
        <v>401607.0</v>
      </c>
    </row>
    <row r="2082">
      <c r="A2082" s="2" t="s">
        <v>9612</v>
      </c>
      <c r="B2082" s="3"/>
      <c r="C2082" s="4">
        <v>35423.98055555556</v>
      </c>
      <c r="D2082" s="5">
        <v>402295.0</v>
      </c>
    </row>
    <row r="2083">
      <c r="A2083" s="2" t="s">
        <v>9613</v>
      </c>
      <c r="B2083" s="3"/>
      <c r="C2083" s="4">
        <v>35423.98055555556</v>
      </c>
      <c r="D2083" s="5">
        <v>356822.0</v>
      </c>
    </row>
    <row r="2084">
      <c r="A2084" s="2" t="s">
        <v>9614</v>
      </c>
      <c r="B2084" s="3"/>
      <c r="C2084" s="4">
        <v>35423.98055555556</v>
      </c>
      <c r="D2084" s="5">
        <v>443043.0</v>
      </c>
    </row>
    <row r="2085">
      <c r="A2085" s="2" t="s">
        <v>9615</v>
      </c>
      <c r="B2085" s="3"/>
      <c r="C2085" s="4">
        <v>35423.98055555556</v>
      </c>
      <c r="D2085" s="5">
        <v>665195.0</v>
      </c>
    </row>
    <row r="2086">
      <c r="A2086" s="2" t="s">
        <v>9616</v>
      </c>
      <c r="B2086" s="3"/>
      <c r="C2086" s="4">
        <v>35423.98055555556</v>
      </c>
      <c r="D2086" s="5">
        <v>632394.0</v>
      </c>
    </row>
    <row r="2087">
      <c r="A2087" s="2" t="s">
        <v>9617</v>
      </c>
      <c r="B2087" s="3"/>
      <c r="C2087" s="4">
        <v>35423.98055555556</v>
      </c>
      <c r="D2087" s="5">
        <v>607030.0</v>
      </c>
    </row>
    <row r="2088">
      <c r="A2088" s="2" t="s">
        <v>9618</v>
      </c>
      <c r="B2088" s="3"/>
      <c r="C2088" s="4">
        <v>35423.98055555556</v>
      </c>
      <c r="D2088" s="5">
        <v>270397.0</v>
      </c>
    </row>
    <row r="2089">
      <c r="A2089" s="2" t="s">
        <v>9619</v>
      </c>
      <c r="B2089" s="3"/>
      <c r="C2089" s="4">
        <v>35423.98055555556</v>
      </c>
      <c r="D2089" s="5">
        <v>222404.0</v>
      </c>
    </row>
    <row r="2090">
      <c r="A2090" s="2" t="s">
        <v>9620</v>
      </c>
      <c r="B2090" s="3"/>
      <c r="C2090" s="4">
        <v>35423.98055555556</v>
      </c>
      <c r="D2090" s="5">
        <v>255944.0</v>
      </c>
    </row>
    <row r="2091">
      <c r="A2091" s="2" t="s">
        <v>9621</v>
      </c>
      <c r="B2091" s="3"/>
      <c r="C2091" s="4">
        <v>35423.98055555556</v>
      </c>
      <c r="D2091" s="5">
        <v>439967.0</v>
      </c>
    </row>
    <row r="2092">
      <c r="A2092" s="2" t="s">
        <v>9622</v>
      </c>
      <c r="B2092" s="3"/>
      <c r="C2092" s="4">
        <v>35423.98055555556</v>
      </c>
      <c r="D2092" s="5">
        <v>370828.0</v>
      </c>
    </row>
    <row r="2093">
      <c r="A2093" s="2" t="s">
        <v>9623</v>
      </c>
      <c r="B2093" s="3"/>
      <c r="C2093" s="4">
        <v>35423.98055555556</v>
      </c>
      <c r="D2093" s="5">
        <v>94174.0</v>
      </c>
    </row>
    <row r="2094">
      <c r="A2094" s="2" t="s">
        <v>9624</v>
      </c>
      <c r="B2094" s="3"/>
      <c r="C2094" s="4">
        <v>35423.98055555556</v>
      </c>
      <c r="D2094" s="5">
        <v>168109.0</v>
      </c>
    </row>
    <row r="2095">
      <c r="A2095" s="2" t="s">
        <v>9625</v>
      </c>
      <c r="B2095" s="3"/>
      <c r="C2095" s="4">
        <v>35423.98055555556</v>
      </c>
      <c r="D2095" s="5">
        <v>1351140.0</v>
      </c>
    </row>
    <row r="2096">
      <c r="A2096" s="2" t="s">
        <v>9626</v>
      </c>
      <c r="B2096" s="3"/>
      <c r="C2096" s="4">
        <v>35423.98055555556</v>
      </c>
      <c r="D2096" s="5">
        <v>718104.0</v>
      </c>
    </row>
    <row r="2097">
      <c r="A2097" s="2" t="s">
        <v>9627</v>
      </c>
      <c r="B2097" s="3"/>
      <c r="C2097" s="4">
        <v>35423.98055555556</v>
      </c>
      <c r="D2097" s="5">
        <v>378290.0</v>
      </c>
    </row>
    <row r="2098">
      <c r="A2098" s="2" t="s">
        <v>9628</v>
      </c>
      <c r="B2098" s="3"/>
      <c r="C2098" s="4">
        <v>35423.98055555556</v>
      </c>
      <c r="D2098" s="5">
        <v>629715.0</v>
      </c>
    </row>
    <row r="2099">
      <c r="A2099" s="2" t="s">
        <v>9629</v>
      </c>
      <c r="B2099" s="3"/>
      <c r="C2099" s="4">
        <v>35423.98055555556</v>
      </c>
      <c r="D2099" s="5">
        <v>402503.0</v>
      </c>
    </row>
    <row r="2100">
      <c r="A2100" s="2" t="s">
        <v>9630</v>
      </c>
      <c r="B2100" s="3"/>
      <c r="C2100" s="4">
        <v>35423.98055555556</v>
      </c>
      <c r="D2100" s="5">
        <v>355136.0</v>
      </c>
    </row>
    <row r="2101">
      <c r="A2101" s="2" t="s">
        <v>9631</v>
      </c>
      <c r="B2101" s="3"/>
      <c r="C2101" s="4">
        <v>35423.98055555556</v>
      </c>
      <c r="D2101" s="5">
        <v>213821.0</v>
      </c>
    </row>
    <row r="2102">
      <c r="A2102" s="2" t="s">
        <v>9632</v>
      </c>
      <c r="B2102" s="3"/>
      <c r="C2102" s="4">
        <v>35423.98055555556</v>
      </c>
      <c r="D2102" s="5">
        <v>105858.0</v>
      </c>
    </row>
    <row r="2103">
      <c r="A2103" s="2" t="s">
        <v>9633</v>
      </c>
      <c r="B2103" s="3"/>
      <c r="C2103" s="4">
        <v>35423.98055555556</v>
      </c>
      <c r="D2103" s="5">
        <v>71989.0</v>
      </c>
    </row>
    <row r="2104">
      <c r="A2104" s="2" t="s">
        <v>9634</v>
      </c>
      <c r="B2104" s="3"/>
      <c r="C2104" s="4">
        <v>35423.98055555556</v>
      </c>
      <c r="D2104" s="5">
        <v>72023.0</v>
      </c>
    </row>
    <row r="2105">
      <c r="A2105" s="2" t="s">
        <v>9635</v>
      </c>
      <c r="B2105" s="3"/>
      <c r="C2105" s="4">
        <v>35423.98055555556</v>
      </c>
      <c r="D2105" s="5">
        <v>189734.0</v>
      </c>
    </row>
    <row r="2106">
      <c r="A2106" s="2" t="s">
        <v>9636</v>
      </c>
      <c r="B2106" s="3"/>
      <c r="C2106" s="4">
        <v>35423.98055555556</v>
      </c>
      <c r="D2106" s="5">
        <v>899898.0</v>
      </c>
    </row>
    <row r="2107">
      <c r="A2107" s="2" t="s">
        <v>9637</v>
      </c>
      <c r="B2107" s="3"/>
      <c r="C2107" s="4">
        <v>35423.98055555556</v>
      </c>
      <c r="D2107" s="5">
        <v>65657.0</v>
      </c>
    </row>
    <row r="2108">
      <c r="A2108" s="2" t="s">
        <v>9638</v>
      </c>
      <c r="B2108" s="3"/>
      <c r="C2108" s="4">
        <v>35423.98055555556</v>
      </c>
      <c r="D2108" s="5">
        <v>661488.0</v>
      </c>
    </row>
    <row r="2109">
      <c r="A2109" s="2" t="s">
        <v>9639</v>
      </c>
      <c r="B2109" s="3"/>
      <c r="C2109" s="4">
        <v>35423.98055555556</v>
      </c>
      <c r="D2109" s="5">
        <v>31060.0</v>
      </c>
    </row>
    <row r="2110">
      <c r="A2110" s="2" t="s">
        <v>9640</v>
      </c>
      <c r="B2110" s="3"/>
      <c r="C2110" s="4">
        <v>35423.98055555556</v>
      </c>
      <c r="D2110" s="5">
        <v>978408.0</v>
      </c>
    </row>
    <row r="2111">
      <c r="A2111" s="2" t="s">
        <v>9641</v>
      </c>
      <c r="B2111" s="3"/>
      <c r="C2111" s="4">
        <v>35423.98055555556</v>
      </c>
      <c r="D2111" s="5">
        <v>981040.0</v>
      </c>
    </row>
    <row r="2112">
      <c r="A2112" s="2" t="s">
        <v>9642</v>
      </c>
      <c r="B2112" s="3"/>
      <c r="C2112" s="4">
        <v>35423.98055555556</v>
      </c>
      <c r="D2112" s="5">
        <v>977397.0</v>
      </c>
    </row>
    <row r="2113">
      <c r="A2113" s="2" t="s">
        <v>9643</v>
      </c>
      <c r="B2113" s="3"/>
      <c r="C2113" s="4">
        <v>35423.98055555556</v>
      </c>
      <c r="D2113" s="5">
        <v>975586.0</v>
      </c>
    </row>
    <row r="2114">
      <c r="A2114" s="2" t="s">
        <v>9644</v>
      </c>
      <c r="B2114" s="3"/>
      <c r="C2114" s="4">
        <v>35423.98055555556</v>
      </c>
      <c r="D2114" s="5">
        <v>405429.0</v>
      </c>
    </row>
    <row r="2115">
      <c r="A2115" s="2" t="s">
        <v>9645</v>
      </c>
      <c r="B2115" s="3"/>
      <c r="C2115" s="4">
        <v>35423.98055555556</v>
      </c>
      <c r="D2115" s="5">
        <v>405420.0</v>
      </c>
    </row>
    <row r="2116">
      <c r="A2116" s="2" t="s">
        <v>9646</v>
      </c>
      <c r="B2116" s="3"/>
      <c r="C2116" s="4">
        <v>35423.98055555556</v>
      </c>
      <c r="D2116" s="5">
        <v>397975.0</v>
      </c>
    </row>
    <row r="2117">
      <c r="A2117" s="2" t="s">
        <v>9647</v>
      </c>
      <c r="B2117" s="3"/>
      <c r="C2117" s="4">
        <v>35423.98055555556</v>
      </c>
      <c r="D2117" s="5">
        <v>392853.0</v>
      </c>
    </row>
    <row r="2118">
      <c r="A2118" s="2" t="s">
        <v>9648</v>
      </c>
      <c r="B2118" s="3"/>
      <c r="C2118" s="4">
        <v>35423.98055555556</v>
      </c>
      <c r="D2118" s="5">
        <v>416656.0</v>
      </c>
    </row>
    <row r="2119">
      <c r="A2119" s="2" t="s">
        <v>9649</v>
      </c>
      <c r="B2119" s="3"/>
      <c r="C2119" s="4">
        <v>35423.98055555556</v>
      </c>
      <c r="D2119" s="5">
        <v>42161.0</v>
      </c>
    </row>
    <row r="2120">
      <c r="A2120" s="2" t="s">
        <v>9650</v>
      </c>
      <c r="B2120" s="3"/>
      <c r="C2120" s="4">
        <v>35423.98055555556</v>
      </c>
      <c r="D2120" s="5">
        <v>42138.0</v>
      </c>
    </row>
    <row r="2121">
      <c r="A2121" s="2" t="s">
        <v>9651</v>
      </c>
      <c r="B2121" s="3"/>
      <c r="C2121" s="4">
        <v>35423.98055555556</v>
      </c>
      <c r="D2121" s="5">
        <v>240413.0</v>
      </c>
    </row>
    <row r="2122">
      <c r="A2122" s="2" t="s">
        <v>9652</v>
      </c>
      <c r="B2122" s="3"/>
      <c r="C2122" s="4">
        <v>35423.98055555556</v>
      </c>
      <c r="D2122" s="5">
        <v>664588.0</v>
      </c>
    </row>
    <row r="2123">
      <c r="A2123" s="2" t="s">
        <v>9653</v>
      </c>
      <c r="B2123" s="3"/>
      <c r="C2123" s="4">
        <v>35423.98055555556</v>
      </c>
      <c r="D2123" s="5">
        <v>829767.0</v>
      </c>
    </row>
    <row r="2124">
      <c r="A2124" s="2" t="s">
        <v>9654</v>
      </c>
      <c r="B2124" s="3"/>
      <c r="C2124" s="4">
        <v>35423.98055555556</v>
      </c>
      <c r="D2124" s="5">
        <v>254654.0</v>
      </c>
    </row>
    <row r="2125">
      <c r="A2125" s="2" t="s">
        <v>9655</v>
      </c>
      <c r="B2125" s="3"/>
      <c r="C2125" s="4">
        <v>35423.98055555556</v>
      </c>
      <c r="D2125" s="5">
        <v>630957.0</v>
      </c>
    </row>
    <row r="2126">
      <c r="A2126" s="2" t="s">
        <v>9656</v>
      </c>
      <c r="B2126" s="3"/>
      <c r="C2126" s="4">
        <v>35423.98055555556</v>
      </c>
      <c r="D2126" s="5">
        <v>648966.0</v>
      </c>
    </row>
    <row r="2127">
      <c r="A2127" s="2" t="s">
        <v>9657</v>
      </c>
      <c r="B2127" s="3"/>
      <c r="C2127" s="4">
        <v>35423.98055555556</v>
      </c>
      <c r="D2127" s="5">
        <v>631375.0</v>
      </c>
    </row>
    <row r="2128">
      <c r="A2128" s="2" t="s">
        <v>9658</v>
      </c>
      <c r="B2128" s="3"/>
      <c r="C2128" s="4">
        <v>35423.98055555556</v>
      </c>
      <c r="D2128" s="5">
        <v>527297.0</v>
      </c>
    </row>
    <row r="2129">
      <c r="A2129" s="2" t="s">
        <v>9659</v>
      </c>
      <c r="B2129" s="3"/>
      <c r="C2129" s="4">
        <v>35423.98055555556</v>
      </c>
      <c r="D2129" s="5">
        <v>391381.0</v>
      </c>
    </row>
    <row r="2130">
      <c r="A2130" s="2" t="s">
        <v>9660</v>
      </c>
      <c r="B2130" s="3"/>
      <c r="C2130" s="4">
        <v>35423.98055555556</v>
      </c>
      <c r="D2130" s="5">
        <v>526281.0</v>
      </c>
    </row>
    <row r="2131">
      <c r="A2131" s="2" t="s">
        <v>9661</v>
      </c>
      <c r="B2131" s="3"/>
      <c r="C2131" s="4">
        <v>35423.98055555556</v>
      </c>
      <c r="D2131" s="5">
        <v>614585.0</v>
      </c>
    </row>
    <row r="2132">
      <c r="A2132" s="2" t="s">
        <v>9662</v>
      </c>
      <c r="B2132" s="3"/>
      <c r="C2132" s="4">
        <v>35423.98055555556</v>
      </c>
      <c r="D2132" s="5">
        <v>349530.0</v>
      </c>
    </row>
    <row r="2133">
      <c r="A2133" s="2" t="s">
        <v>9663</v>
      </c>
      <c r="B2133" s="3"/>
      <c r="C2133" s="4">
        <v>35423.98055555556</v>
      </c>
      <c r="D2133" s="5">
        <v>349951.0</v>
      </c>
    </row>
    <row r="2134">
      <c r="A2134" s="2" t="s">
        <v>9664</v>
      </c>
      <c r="B2134" s="3"/>
      <c r="C2134" s="4">
        <v>35423.98055555556</v>
      </c>
      <c r="D2134" s="5">
        <v>107377.0</v>
      </c>
    </row>
    <row r="2135">
      <c r="A2135" s="2" t="s">
        <v>9665</v>
      </c>
      <c r="B2135" s="3"/>
      <c r="C2135" s="4">
        <v>35423.98055555556</v>
      </c>
      <c r="D2135" s="5">
        <v>203612.0</v>
      </c>
    </row>
    <row r="2136">
      <c r="A2136" s="2" t="s">
        <v>9666</v>
      </c>
      <c r="B2136" s="3"/>
      <c r="C2136" s="4">
        <v>35423.98055555556</v>
      </c>
      <c r="D2136" s="5">
        <v>203495.0</v>
      </c>
    </row>
    <row r="2137">
      <c r="A2137" s="2" t="s">
        <v>9667</v>
      </c>
      <c r="B2137" s="3"/>
      <c r="C2137" s="4">
        <v>35423.98055555556</v>
      </c>
      <c r="D2137" s="5">
        <v>816853.0</v>
      </c>
    </row>
    <row r="2138">
      <c r="A2138" s="2" t="s">
        <v>9668</v>
      </c>
      <c r="B2138" s="3"/>
      <c r="C2138" s="4">
        <v>35423.98055555556</v>
      </c>
      <c r="D2138" s="5">
        <v>308605.0</v>
      </c>
    </row>
    <row r="2139">
      <c r="A2139" s="2" t="s">
        <v>9669</v>
      </c>
      <c r="B2139" s="3"/>
      <c r="C2139" s="4">
        <v>35423.98055555556</v>
      </c>
      <c r="D2139" s="5">
        <v>88658.0</v>
      </c>
    </row>
    <row r="2140">
      <c r="A2140" s="2" t="s">
        <v>9670</v>
      </c>
      <c r="B2140" s="3"/>
      <c r="C2140" s="4">
        <v>35423.98055555556</v>
      </c>
      <c r="D2140" s="5">
        <v>684421.0</v>
      </c>
    </row>
    <row r="2141">
      <c r="A2141" s="2" t="s">
        <v>9671</v>
      </c>
      <c r="B2141" s="3"/>
      <c r="C2141" s="4">
        <v>35423.98055555556</v>
      </c>
      <c r="D2141" s="5">
        <v>602771.0</v>
      </c>
    </row>
    <row r="2142">
      <c r="A2142" s="2" t="s">
        <v>9672</v>
      </c>
      <c r="B2142" s="3"/>
      <c r="C2142" s="4">
        <v>35423.98055555556</v>
      </c>
      <c r="D2142" s="5">
        <v>725179.0</v>
      </c>
    </row>
    <row r="2143">
      <c r="A2143" s="2" t="s">
        <v>9673</v>
      </c>
      <c r="B2143" s="3"/>
      <c r="C2143" s="4">
        <v>35423.98055555556</v>
      </c>
      <c r="D2143" s="5">
        <v>51943.0</v>
      </c>
    </row>
    <row r="2144">
      <c r="A2144" s="2" t="s">
        <v>9674</v>
      </c>
      <c r="B2144" s="3"/>
      <c r="C2144" s="4">
        <v>35423.98055555556</v>
      </c>
      <c r="D2144" s="5">
        <v>52042.0</v>
      </c>
    </row>
    <row r="2145">
      <c r="A2145" s="2" t="s">
        <v>9675</v>
      </c>
      <c r="B2145" s="3"/>
      <c r="C2145" s="4">
        <v>35423.98055555556</v>
      </c>
      <c r="D2145" s="5">
        <v>215080.0</v>
      </c>
    </row>
    <row r="2146">
      <c r="A2146" s="2" t="s">
        <v>9676</v>
      </c>
      <c r="B2146" s="3"/>
      <c r="C2146" s="4">
        <v>35423.98055555556</v>
      </c>
      <c r="D2146" s="5">
        <v>209690.0</v>
      </c>
    </row>
    <row r="2147">
      <c r="A2147" s="2" t="s">
        <v>9677</v>
      </c>
      <c r="B2147" s="3"/>
      <c r="C2147" s="4">
        <v>35423.98055555556</v>
      </c>
      <c r="D2147" s="5">
        <v>449342.0</v>
      </c>
    </row>
    <row r="2148">
      <c r="A2148" s="2" t="s">
        <v>9678</v>
      </c>
      <c r="B2148" s="3"/>
      <c r="C2148" s="4">
        <v>35423.98055555556</v>
      </c>
      <c r="D2148" s="5">
        <v>41132.0</v>
      </c>
    </row>
    <row r="2149">
      <c r="A2149" s="2" t="s">
        <v>9679</v>
      </c>
      <c r="B2149" s="3"/>
      <c r="C2149" s="4">
        <v>35423.98055555556</v>
      </c>
      <c r="D2149" s="5">
        <v>41473.0</v>
      </c>
    </row>
    <row r="2150">
      <c r="A2150" s="2" t="s">
        <v>9680</v>
      </c>
      <c r="B2150" s="3"/>
      <c r="C2150" s="4">
        <v>35423.98055555556</v>
      </c>
      <c r="D2150" s="5">
        <v>202583.0</v>
      </c>
    </row>
    <row r="2151">
      <c r="A2151" s="2" t="s">
        <v>9681</v>
      </c>
      <c r="B2151" s="3"/>
      <c r="C2151" s="4">
        <v>35423.98055555556</v>
      </c>
      <c r="D2151" s="5">
        <v>202524.0</v>
      </c>
    </row>
    <row r="2152">
      <c r="A2152" s="2" t="s">
        <v>9682</v>
      </c>
      <c r="B2152" s="3"/>
      <c r="C2152" s="4">
        <v>35423.98055555556</v>
      </c>
      <c r="D2152" s="5">
        <v>285519.0</v>
      </c>
    </row>
    <row r="2153">
      <c r="A2153" s="2" t="s">
        <v>9683</v>
      </c>
      <c r="B2153" s="3"/>
      <c r="C2153" s="4">
        <v>35423.98055555556</v>
      </c>
      <c r="D2153" s="5">
        <v>285253.0</v>
      </c>
    </row>
    <row r="2154">
      <c r="A2154" s="2" t="s">
        <v>9684</v>
      </c>
      <c r="B2154" s="3"/>
      <c r="C2154" s="4">
        <v>35423.98055555556</v>
      </c>
      <c r="D2154" s="5">
        <v>80835.0</v>
      </c>
    </row>
    <row r="2155">
      <c r="A2155" s="2" t="s">
        <v>9685</v>
      </c>
      <c r="B2155" s="3"/>
      <c r="C2155" s="4">
        <v>35423.98055555556</v>
      </c>
      <c r="D2155" s="5">
        <v>471072.0</v>
      </c>
    </row>
    <row r="2156">
      <c r="A2156" s="2" t="s">
        <v>9686</v>
      </c>
      <c r="B2156" s="3"/>
      <c r="C2156" s="4">
        <v>35423.98055555556</v>
      </c>
      <c r="D2156" s="5">
        <v>156967.0</v>
      </c>
    </row>
    <row r="2157">
      <c r="A2157" s="2" t="s">
        <v>9687</v>
      </c>
      <c r="B2157" s="3"/>
      <c r="C2157" s="4">
        <v>35423.98055555556</v>
      </c>
      <c r="D2157" s="5">
        <v>156997.0</v>
      </c>
    </row>
    <row r="2158">
      <c r="A2158" s="2" t="s">
        <v>9688</v>
      </c>
      <c r="B2158" s="3"/>
      <c r="C2158" s="4">
        <v>35423.98055555556</v>
      </c>
      <c r="D2158" s="5">
        <v>49317.0</v>
      </c>
    </row>
    <row r="2159">
      <c r="A2159" s="2" t="s">
        <v>9689</v>
      </c>
      <c r="B2159" s="3"/>
      <c r="C2159" s="4">
        <v>35423.98055555556</v>
      </c>
      <c r="D2159" s="5">
        <v>94377.0</v>
      </c>
    </row>
    <row r="2160">
      <c r="A2160" s="2" t="s">
        <v>9690</v>
      </c>
      <c r="B2160" s="3"/>
      <c r="C2160" s="4">
        <v>35423.98055555556</v>
      </c>
      <c r="D2160" s="5">
        <v>250749.0</v>
      </c>
    </row>
    <row r="2161">
      <c r="A2161" s="2" t="s">
        <v>9691</v>
      </c>
      <c r="B2161" s="3"/>
      <c r="C2161" s="4">
        <v>35423.98055555556</v>
      </c>
      <c r="D2161" s="5">
        <v>2857982.0</v>
      </c>
    </row>
    <row r="2162">
      <c r="A2162" s="2" t="s">
        <v>9692</v>
      </c>
      <c r="B2162" s="3"/>
      <c r="C2162" s="4">
        <v>35423.98055555556</v>
      </c>
      <c r="D2162" s="5">
        <v>2843971.0</v>
      </c>
    </row>
    <row r="2163">
      <c r="A2163" s="2" t="s">
        <v>9693</v>
      </c>
      <c r="B2163" s="3"/>
      <c r="C2163" s="4">
        <v>35423.98055555556</v>
      </c>
      <c r="D2163" s="5">
        <v>211331.0</v>
      </c>
    </row>
    <row r="2164">
      <c r="A2164" s="2" t="s">
        <v>9694</v>
      </c>
      <c r="B2164" s="3"/>
      <c r="C2164" s="4">
        <v>35423.98055555556</v>
      </c>
      <c r="D2164" s="5">
        <v>508823.0</v>
      </c>
    </row>
    <row r="2165">
      <c r="A2165" s="2" t="s">
        <v>9695</v>
      </c>
      <c r="B2165" s="3"/>
      <c r="C2165" s="4">
        <v>35423.98055555556</v>
      </c>
      <c r="D2165" s="5">
        <v>184360.0</v>
      </c>
    </row>
    <row r="2166">
      <c r="A2166" s="2" t="s">
        <v>9696</v>
      </c>
      <c r="B2166" s="3"/>
      <c r="C2166" s="4">
        <v>35423.98055555556</v>
      </c>
      <c r="D2166" s="5">
        <v>353369.0</v>
      </c>
    </row>
    <row r="2167">
      <c r="A2167" s="2" t="s">
        <v>9697</v>
      </c>
      <c r="B2167" s="3"/>
      <c r="C2167" s="4">
        <v>35423.98055555556</v>
      </c>
      <c r="D2167" s="5">
        <v>353168.0</v>
      </c>
    </row>
    <row r="2168">
      <c r="A2168" s="2" t="s">
        <v>9698</v>
      </c>
      <c r="B2168" s="3"/>
      <c r="C2168" s="4">
        <v>35423.98055555556</v>
      </c>
      <c r="D2168" s="5">
        <v>352378.0</v>
      </c>
    </row>
    <row r="2169">
      <c r="A2169" s="2" t="s">
        <v>9699</v>
      </c>
      <c r="B2169" s="3"/>
      <c r="C2169" s="4">
        <v>35423.98055555556</v>
      </c>
      <c r="D2169" s="5">
        <v>876087.0</v>
      </c>
    </row>
    <row r="2170">
      <c r="A2170" s="2" t="s">
        <v>9700</v>
      </c>
      <c r="B2170" s="3"/>
      <c r="C2170" s="4">
        <v>35423.98055555556</v>
      </c>
      <c r="D2170" s="5">
        <v>857831.0</v>
      </c>
    </row>
    <row r="2171">
      <c r="A2171" s="2" t="s">
        <v>9701</v>
      </c>
      <c r="B2171" s="3"/>
      <c r="C2171" s="4">
        <v>35423.98055555556</v>
      </c>
      <c r="D2171" s="5">
        <v>876338.0</v>
      </c>
    </row>
    <row r="2172">
      <c r="A2172" s="2" t="s">
        <v>9702</v>
      </c>
      <c r="B2172" s="3"/>
      <c r="C2172" s="4">
        <v>35423.98055555556</v>
      </c>
      <c r="D2172" s="5">
        <v>1666576.0</v>
      </c>
    </row>
    <row r="2173">
      <c r="A2173" s="2" t="s">
        <v>9703</v>
      </c>
      <c r="B2173" s="3"/>
      <c r="C2173" s="4">
        <v>35423.98055555556</v>
      </c>
      <c r="D2173" s="5">
        <v>1642897.0</v>
      </c>
    </row>
    <row r="2174">
      <c r="A2174" s="2" t="s">
        <v>9704</v>
      </c>
      <c r="B2174" s="3"/>
      <c r="C2174" s="4">
        <v>35423.98055555556</v>
      </c>
      <c r="D2174" s="5">
        <v>1639153.0</v>
      </c>
    </row>
    <row r="2175">
      <c r="A2175" s="2" t="s">
        <v>9705</v>
      </c>
      <c r="B2175" s="3"/>
      <c r="C2175" s="4">
        <v>35423.98055555556</v>
      </c>
      <c r="D2175" s="5">
        <v>1672371.0</v>
      </c>
    </row>
    <row r="2176">
      <c r="A2176" s="2" t="s">
        <v>9706</v>
      </c>
      <c r="B2176" s="3"/>
      <c r="C2176" s="4">
        <v>35423.98055555556</v>
      </c>
      <c r="D2176" s="5">
        <v>1676899.0</v>
      </c>
    </row>
    <row r="2177">
      <c r="A2177" s="2" t="s">
        <v>9707</v>
      </c>
      <c r="B2177" s="3"/>
      <c r="C2177" s="4">
        <v>35423.98055555556</v>
      </c>
      <c r="D2177" s="5">
        <v>55476.0</v>
      </c>
    </row>
    <row r="2178">
      <c r="A2178" s="2" t="s">
        <v>9708</v>
      </c>
      <c r="B2178" s="3"/>
      <c r="C2178" s="4">
        <v>35423.98055555556</v>
      </c>
      <c r="D2178" s="5">
        <v>399977.0</v>
      </c>
    </row>
    <row r="2179">
      <c r="A2179" s="2" t="s">
        <v>9709</v>
      </c>
      <c r="B2179" s="3"/>
      <c r="C2179" s="4">
        <v>35423.98055555556</v>
      </c>
      <c r="D2179" s="5">
        <v>576244.0</v>
      </c>
    </row>
    <row r="2180">
      <c r="A2180" s="2" t="s">
        <v>9710</v>
      </c>
      <c r="B2180" s="3"/>
      <c r="C2180" s="4">
        <v>35423.98055555556</v>
      </c>
      <c r="D2180" s="5">
        <v>577188.0</v>
      </c>
    </row>
    <row r="2181">
      <c r="A2181" s="2" t="s">
        <v>9711</v>
      </c>
      <c r="B2181" s="3"/>
      <c r="C2181" s="4">
        <v>35423.98055555556</v>
      </c>
      <c r="D2181" s="5">
        <v>126499.0</v>
      </c>
    </row>
    <row r="2182">
      <c r="A2182" s="2" t="s">
        <v>9712</v>
      </c>
      <c r="B2182" s="3"/>
      <c r="C2182" s="4">
        <v>35423.98055555556</v>
      </c>
      <c r="D2182" s="5">
        <v>126529.0</v>
      </c>
    </row>
    <row r="2183">
      <c r="A2183" s="2" t="s">
        <v>9713</v>
      </c>
      <c r="B2183" s="3"/>
      <c r="C2183" s="4">
        <v>35423.98055555556</v>
      </c>
      <c r="D2183" s="5">
        <v>126396.0</v>
      </c>
    </row>
    <row r="2184">
      <c r="A2184" s="2" t="s">
        <v>9714</v>
      </c>
      <c r="B2184" s="3"/>
      <c r="C2184" s="4">
        <v>35423.98055555556</v>
      </c>
      <c r="D2184" s="5">
        <v>208668.0</v>
      </c>
    </row>
    <row r="2185">
      <c r="A2185" s="2" t="s">
        <v>9715</v>
      </c>
      <c r="B2185" s="3"/>
      <c r="C2185" s="4">
        <v>35423.98055555556</v>
      </c>
      <c r="D2185" s="5">
        <v>208406.0</v>
      </c>
    </row>
    <row r="2186">
      <c r="A2186" s="2" t="s">
        <v>9716</v>
      </c>
      <c r="B2186" s="3"/>
      <c r="C2186" s="4">
        <v>35423.98055555556</v>
      </c>
      <c r="D2186" s="5">
        <v>743610.0</v>
      </c>
    </row>
    <row r="2187">
      <c r="A2187" s="2" t="s">
        <v>9717</v>
      </c>
      <c r="B2187" s="3"/>
      <c r="C2187" s="4">
        <v>35423.98055555556</v>
      </c>
      <c r="D2187" s="5">
        <v>533871.0</v>
      </c>
    </row>
    <row r="2188">
      <c r="A2188" s="2" t="s">
        <v>9718</v>
      </c>
      <c r="B2188" s="3"/>
      <c r="C2188" s="4">
        <v>35423.98055555556</v>
      </c>
      <c r="D2188" s="5">
        <v>257597.0</v>
      </c>
    </row>
    <row r="2189">
      <c r="A2189" s="2" t="s">
        <v>9719</v>
      </c>
      <c r="B2189" s="3"/>
      <c r="C2189" s="4">
        <v>35423.98055555556</v>
      </c>
      <c r="D2189" s="5">
        <v>139931.0</v>
      </c>
    </row>
    <row r="2190">
      <c r="A2190" s="2" t="s">
        <v>9720</v>
      </c>
      <c r="B2190" s="3"/>
      <c r="C2190" s="4">
        <v>35423.98055555556</v>
      </c>
      <c r="D2190" s="5">
        <v>537370.0</v>
      </c>
    </row>
    <row r="2191">
      <c r="A2191" s="2" t="s">
        <v>9721</v>
      </c>
      <c r="B2191" s="3"/>
      <c r="C2191" s="4">
        <v>35423.98055555556</v>
      </c>
      <c r="D2191" s="5">
        <v>537344.0</v>
      </c>
    </row>
    <row r="2192">
      <c r="A2192" s="2" t="s">
        <v>9722</v>
      </c>
      <c r="B2192" s="3"/>
      <c r="C2192" s="4">
        <v>35423.98055555556</v>
      </c>
      <c r="D2192" s="5">
        <v>397984.0</v>
      </c>
    </row>
    <row r="2193">
      <c r="A2193" s="2" t="s">
        <v>9723</v>
      </c>
      <c r="B2193" s="3"/>
      <c r="C2193" s="4">
        <v>35423.98055555556</v>
      </c>
      <c r="D2193" s="5">
        <v>406863.0</v>
      </c>
    </row>
    <row r="2194">
      <c r="A2194" s="2" t="s">
        <v>9724</v>
      </c>
      <c r="B2194" s="3"/>
      <c r="C2194" s="4">
        <v>35423.98055555556</v>
      </c>
      <c r="D2194" s="5">
        <v>129393.0</v>
      </c>
    </row>
    <row r="2195">
      <c r="A2195" s="2" t="s">
        <v>9725</v>
      </c>
      <c r="B2195" s="3"/>
      <c r="C2195" s="4">
        <v>35423.98055555556</v>
      </c>
      <c r="D2195" s="5">
        <v>129381.0</v>
      </c>
    </row>
    <row r="2196">
      <c r="A2196" s="2" t="s">
        <v>9726</v>
      </c>
      <c r="B2196" s="3"/>
      <c r="C2196" s="4">
        <v>35423.98055555556</v>
      </c>
      <c r="D2196" s="5">
        <v>256209.0</v>
      </c>
    </row>
    <row r="2197">
      <c r="A2197" s="2" t="s">
        <v>9727</v>
      </c>
      <c r="B2197" s="3"/>
      <c r="C2197" s="4">
        <v>35423.98055555556</v>
      </c>
      <c r="D2197" s="5">
        <v>256607.0</v>
      </c>
    </row>
    <row r="2198">
      <c r="A2198" s="2" t="s">
        <v>9728</v>
      </c>
      <c r="B2198" s="3"/>
      <c r="C2198" s="4">
        <v>35423.98055555556</v>
      </c>
      <c r="D2198" s="5">
        <v>256139.0</v>
      </c>
    </row>
    <row r="2199">
      <c r="A2199" s="2" t="s">
        <v>9729</v>
      </c>
      <c r="B2199" s="3"/>
      <c r="C2199" s="4">
        <v>35423.98055555556</v>
      </c>
      <c r="D2199" s="5">
        <v>256540.0</v>
      </c>
    </row>
    <row r="2200">
      <c r="A2200" s="2" t="s">
        <v>9730</v>
      </c>
      <c r="B2200" s="3"/>
      <c r="C2200" s="4">
        <v>35423.98055555556</v>
      </c>
      <c r="D2200" s="5">
        <v>129386.0</v>
      </c>
    </row>
    <row r="2201">
      <c r="A2201" s="2" t="s">
        <v>9731</v>
      </c>
      <c r="B2201" s="3"/>
      <c r="C2201" s="4">
        <v>35423.98055555556</v>
      </c>
      <c r="D2201" s="5">
        <v>256011.0</v>
      </c>
    </row>
    <row r="2202">
      <c r="A2202" s="2" t="s">
        <v>9732</v>
      </c>
      <c r="B2202" s="3"/>
      <c r="C2202" s="4">
        <v>35423.98055555556</v>
      </c>
      <c r="D2202" s="5">
        <v>429537.0</v>
      </c>
    </row>
    <row r="2203">
      <c r="A2203" s="2" t="s">
        <v>9733</v>
      </c>
      <c r="B2203" s="3"/>
      <c r="C2203" s="4">
        <v>35423.98055555556</v>
      </c>
      <c r="D2203" s="5">
        <v>835536.0</v>
      </c>
    </row>
    <row r="2204">
      <c r="A2204" s="2" t="s">
        <v>9734</v>
      </c>
      <c r="B2204" s="3"/>
      <c r="C2204" s="4">
        <v>35423.98055555556</v>
      </c>
      <c r="D2204" s="5">
        <v>450737.0</v>
      </c>
    </row>
    <row r="2205">
      <c r="A2205" s="2" t="s">
        <v>9735</v>
      </c>
      <c r="B2205" s="3"/>
      <c r="C2205" s="4">
        <v>35423.98055555556</v>
      </c>
      <c r="D2205" s="5">
        <v>455498.0</v>
      </c>
    </row>
    <row r="2206">
      <c r="A2206" s="2" t="s">
        <v>9736</v>
      </c>
      <c r="B2206" s="3"/>
      <c r="C2206" s="4">
        <v>35423.98055555556</v>
      </c>
      <c r="D2206" s="5">
        <v>957804.0</v>
      </c>
    </row>
    <row r="2207">
      <c r="A2207" s="2" t="s">
        <v>9737</v>
      </c>
      <c r="B2207" s="3"/>
      <c r="C2207" s="4">
        <v>35423.98055555556</v>
      </c>
      <c r="D2207" s="5">
        <v>55831.0</v>
      </c>
    </row>
    <row r="2208">
      <c r="A2208" s="2" t="s">
        <v>9738</v>
      </c>
      <c r="B2208" s="3"/>
      <c r="C2208" s="4">
        <v>35423.98055555556</v>
      </c>
      <c r="D2208" s="5">
        <v>390596.0</v>
      </c>
    </row>
    <row r="2209">
      <c r="A2209" s="2" t="s">
        <v>9739</v>
      </c>
      <c r="B2209" s="3"/>
      <c r="C2209" s="4">
        <v>35423.98055555556</v>
      </c>
      <c r="D2209" s="5">
        <v>583745.0</v>
      </c>
    </row>
    <row r="2210">
      <c r="A2210" s="2" t="s">
        <v>9740</v>
      </c>
      <c r="B2210" s="3"/>
      <c r="C2210" s="4">
        <v>35423.98055555556</v>
      </c>
      <c r="D2210" s="5">
        <v>583794.0</v>
      </c>
    </row>
    <row r="2211">
      <c r="A2211" s="2" t="s">
        <v>9741</v>
      </c>
      <c r="B2211" s="3"/>
      <c r="C2211" s="4">
        <v>35423.98055555556</v>
      </c>
      <c r="D2211" s="5">
        <v>583742.0</v>
      </c>
    </row>
    <row r="2212">
      <c r="A2212" s="2" t="s">
        <v>9742</v>
      </c>
      <c r="B2212" s="3"/>
      <c r="C2212" s="4">
        <v>35423.98055555556</v>
      </c>
      <c r="D2212" s="5">
        <v>351930.0</v>
      </c>
    </row>
    <row r="2213">
      <c r="A2213" s="2" t="s">
        <v>9743</v>
      </c>
      <c r="B2213" s="3"/>
      <c r="C2213" s="4">
        <v>35423.98055555556</v>
      </c>
      <c r="D2213" s="5">
        <v>979109.0</v>
      </c>
    </row>
    <row r="2214">
      <c r="A2214" s="2" t="s">
        <v>9744</v>
      </c>
      <c r="B2214" s="3"/>
      <c r="C2214" s="4">
        <v>35423.98055555556</v>
      </c>
      <c r="D2214" s="5">
        <v>979096.0</v>
      </c>
    </row>
    <row r="2215">
      <c r="A2215" s="2" t="s">
        <v>9745</v>
      </c>
      <c r="B2215" s="3"/>
      <c r="C2215" s="4">
        <v>35423.98055555556</v>
      </c>
      <c r="D2215" s="5">
        <v>959280.0</v>
      </c>
    </row>
    <row r="2216">
      <c r="A2216" s="2" t="s">
        <v>9746</v>
      </c>
      <c r="B2216" s="3"/>
      <c r="C2216" s="4">
        <v>35423.98055555556</v>
      </c>
      <c r="D2216" s="5">
        <v>959135.0</v>
      </c>
    </row>
    <row r="2217">
      <c r="A2217" s="2" t="s">
        <v>9747</v>
      </c>
      <c r="B2217" s="3"/>
      <c r="C2217" s="4">
        <v>35423.98055555556</v>
      </c>
      <c r="D2217" s="5">
        <v>463544.0</v>
      </c>
    </row>
    <row r="2218">
      <c r="A2218" s="2" t="s">
        <v>9748</v>
      </c>
      <c r="B2218" s="3"/>
      <c r="C2218" s="4">
        <v>35423.98055555556</v>
      </c>
      <c r="D2218" s="5">
        <v>56452.0</v>
      </c>
    </row>
    <row r="2219">
      <c r="A2219" s="2" t="s">
        <v>9749</v>
      </c>
      <c r="B2219" s="3"/>
      <c r="C2219" s="4">
        <v>35423.98055555556</v>
      </c>
      <c r="D2219" s="5">
        <v>277678.0</v>
      </c>
    </row>
    <row r="2220">
      <c r="A2220" s="2" t="s">
        <v>9750</v>
      </c>
      <c r="B2220" s="3"/>
      <c r="C2220" s="4">
        <v>35423.98055555556</v>
      </c>
      <c r="D2220" s="5">
        <v>277672.0</v>
      </c>
    </row>
    <row r="2221">
      <c r="A2221" s="2" t="s">
        <v>9751</v>
      </c>
      <c r="B2221" s="3"/>
      <c r="C2221" s="4">
        <v>35423.98055555556</v>
      </c>
      <c r="D2221" s="5">
        <v>277374.0</v>
      </c>
    </row>
    <row r="2222">
      <c r="A2222" s="2" t="s">
        <v>9752</v>
      </c>
      <c r="B2222" s="3"/>
      <c r="C2222" s="4">
        <v>35423.98055555556</v>
      </c>
      <c r="D2222" s="5">
        <v>192023.0</v>
      </c>
    </row>
    <row r="2223">
      <c r="A2223" s="2" t="s">
        <v>9753</v>
      </c>
      <c r="B2223" s="3"/>
      <c r="C2223" s="4">
        <v>35423.98055555556</v>
      </c>
      <c r="D2223" s="5">
        <v>229301.0</v>
      </c>
    </row>
    <row r="2224">
      <c r="A2224" s="2" t="s">
        <v>9754</v>
      </c>
      <c r="B2224" s="3"/>
      <c r="C2224" s="4">
        <v>35423.98055555556</v>
      </c>
      <c r="D2224" s="5">
        <v>98847.0</v>
      </c>
    </row>
    <row r="2225">
      <c r="A2225" s="2" t="s">
        <v>9755</v>
      </c>
      <c r="B2225" s="3"/>
      <c r="C2225" s="4">
        <v>35423.98055555556</v>
      </c>
      <c r="D2225" s="5">
        <v>114740.0</v>
      </c>
    </row>
    <row r="2226">
      <c r="A2226" s="2" t="s">
        <v>9756</v>
      </c>
      <c r="B2226" s="3"/>
      <c r="C2226" s="4">
        <v>35423.98055555556</v>
      </c>
      <c r="D2226" s="5">
        <v>70698.0</v>
      </c>
    </row>
    <row r="2227">
      <c r="A2227" s="2" t="s">
        <v>9757</v>
      </c>
      <c r="B2227" s="3"/>
      <c r="C2227" s="4">
        <v>35423.98055555556</v>
      </c>
      <c r="D2227" s="5">
        <v>1051924.0</v>
      </c>
    </row>
    <row r="2228">
      <c r="A2228" s="2" t="s">
        <v>9758</v>
      </c>
      <c r="B2228" s="3"/>
      <c r="C2228" s="4">
        <v>35423.98055555556</v>
      </c>
      <c r="D2228" s="5">
        <v>625025.0</v>
      </c>
    </row>
    <row r="2229">
      <c r="A2229" s="2" t="s">
        <v>9759</v>
      </c>
      <c r="B2229" s="3"/>
      <c r="C2229" s="4">
        <v>35423.98055555556</v>
      </c>
      <c r="D2229" s="5">
        <v>719478.0</v>
      </c>
    </row>
    <row r="2230">
      <c r="A2230" s="2" t="s">
        <v>9760</v>
      </c>
      <c r="B2230" s="3"/>
      <c r="C2230" s="4">
        <v>35423.98055555556</v>
      </c>
      <c r="D2230" s="5">
        <v>52116.0</v>
      </c>
    </row>
    <row r="2231">
      <c r="A2231" s="2" t="s">
        <v>9761</v>
      </c>
      <c r="B2231" s="3"/>
      <c r="C2231" s="4">
        <v>35423.98055555556</v>
      </c>
      <c r="D2231" s="5">
        <v>287181.0</v>
      </c>
    </row>
    <row r="2232">
      <c r="A2232" s="2" t="s">
        <v>9762</v>
      </c>
      <c r="B2232" s="3"/>
      <c r="C2232" s="4">
        <v>35423.98055555556</v>
      </c>
      <c r="D2232" s="5">
        <v>195508.0</v>
      </c>
    </row>
    <row r="2233">
      <c r="A2233" s="2" t="s">
        <v>9763</v>
      </c>
      <c r="B2233" s="3"/>
      <c r="C2233" s="4">
        <v>35423.98055555556</v>
      </c>
      <c r="D2233" s="5">
        <v>193030.0</v>
      </c>
    </row>
    <row r="2234">
      <c r="A2234" s="2" t="s">
        <v>9764</v>
      </c>
      <c r="B2234" s="3"/>
      <c r="C2234" s="4">
        <v>35423.98055555556</v>
      </c>
      <c r="D2234" s="5">
        <v>193028.0</v>
      </c>
    </row>
    <row r="2235">
      <c r="A2235" s="2" t="s">
        <v>9765</v>
      </c>
      <c r="B2235" s="3"/>
      <c r="C2235" s="4">
        <v>35423.98055555556</v>
      </c>
      <c r="D2235" s="5">
        <v>292893.0</v>
      </c>
    </row>
    <row r="2236">
      <c r="A2236" s="2" t="s">
        <v>9766</v>
      </c>
      <c r="B2236" s="3"/>
      <c r="C2236" s="4">
        <v>35423.98055555556</v>
      </c>
      <c r="D2236" s="5">
        <v>36702.0</v>
      </c>
    </row>
    <row r="2237">
      <c r="A2237" s="2" t="s">
        <v>9767</v>
      </c>
      <c r="B2237" s="3"/>
      <c r="C2237" s="4">
        <v>35423.98055555556</v>
      </c>
      <c r="D2237" s="5">
        <v>50517.0</v>
      </c>
    </row>
    <row r="2238">
      <c r="A2238" s="2" t="s">
        <v>9768</v>
      </c>
      <c r="B2238" s="3"/>
      <c r="C2238" s="4">
        <v>35423.98055555556</v>
      </c>
      <c r="D2238" s="5">
        <v>341442.0</v>
      </c>
    </row>
    <row r="2239">
      <c r="A2239" s="2" t="s">
        <v>9769</v>
      </c>
      <c r="B2239" s="3"/>
      <c r="C2239" s="4">
        <v>35423.98055555556</v>
      </c>
      <c r="D2239" s="5">
        <v>355105.0</v>
      </c>
    </row>
    <row r="2240">
      <c r="A2240" s="2" t="s">
        <v>9770</v>
      </c>
      <c r="B2240" s="3"/>
      <c r="C2240" s="4">
        <v>35423.98055555556</v>
      </c>
      <c r="D2240" s="5">
        <v>471513.0</v>
      </c>
    </row>
    <row r="2241">
      <c r="A2241" s="2" t="s">
        <v>9771</v>
      </c>
      <c r="B2241" s="3"/>
      <c r="C2241" s="4">
        <v>35423.98055555556</v>
      </c>
      <c r="D2241" s="5">
        <v>471781.0</v>
      </c>
    </row>
    <row r="2242">
      <c r="A2242" s="2" t="s">
        <v>9772</v>
      </c>
      <c r="B2242" s="3"/>
      <c r="C2242" s="4">
        <v>35423.98055555556</v>
      </c>
      <c r="D2242" s="5">
        <v>447175.0</v>
      </c>
    </row>
    <row r="2243">
      <c r="A2243" s="2" t="s">
        <v>9773</v>
      </c>
      <c r="B2243" s="3"/>
      <c r="C2243" s="4">
        <v>35423.98055555556</v>
      </c>
      <c r="D2243" s="5">
        <v>446189.0</v>
      </c>
    </row>
    <row r="2244">
      <c r="A2244" s="2" t="s">
        <v>9774</v>
      </c>
      <c r="B2244" s="3"/>
      <c r="C2244" s="4">
        <v>35423.98055555556</v>
      </c>
      <c r="D2244" s="5">
        <v>38007.0</v>
      </c>
    </row>
    <row r="2245">
      <c r="A2245" s="2" t="s">
        <v>9775</v>
      </c>
      <c r="B2245" s="3"/>
      <c r="C2245" s="4">
        <v>35423.98055555556</v>
      </c>
      <c r="D2245" s="5">
        <v>153587.0</v>
      </c>
    </row>
    <row r="2246">
      <c r="A2246" s="2" t="s">
        <v>9776</v>
      </c>
      <c r="B2246" s="3"/>
      <c r="C2246" s="4">
        <v>35423.98055555556</v>
      </c>
      <c r="D2246" s="5">
        <v>151887.0</v>
      </c>
    </row>
    <row r="2247">
      <c r="A2247" s="2" t="s">
        <v>9777</v>
      </c>
      <c r="B2247" s="3"/>
      <c r="C2247" s="4">
        <v>35423.98055555556</v>
      </c>
      <c r="D2247" s="5">
        <v>634736.0</v>
      </c>
    </row>
    <row r="2248">
      <c r="A2248" s="2" t="s">
        <v>9778</v>
      </c>
      <c r="B2248" s="3"/>
      <c r="C2248" s="4">
        <v>35423.98055555556</v>
      </c>
      <c r="D2248" s="5">
        <v>926853.0</v>
      </c>
    </row>
    <row r="2249">
      <c r="A2249" s="2" t="s">
        <v>9779</v>
      </c>
      <c r="B2249" s="3"/>
      <c r="C2249" s="4">
        <v>35423.98055555556</v>
      </c>
      <c r="D2249" s="5">
        <v>257663.0</v>
      </c>
    </row>
    <row r="2250">
      <c r="A2250" s="2" t="s">
        <v>9780</v>
      </c>
      <c r="B2250" s="3"/>
      <c r="C2250" s="4">
        <v>35423.98055555556</v>
      </c>
      <c r="D2250" s="5">
        <v>419431.0</v>
      </c>
    </row>
    <row r="2251">
      <c r="A2251" s="2" t="s">
        <v>9781</v>
      </c>
      <c r="B2251" s="3"/>
      <c r="C2251" s="4">
        <v>35423.98055555556</v>
      </c>
      <c r="D2251" s="5">
        <v>426004.0</v>
      </c>
    </row>
    <row r="2252">
      <c r="A2252" s="2" t="s">
        <v>9782</v>
      </c>
      <c r="B2252" s="3"/>
      <c r="C2252" s="4">
        <v>35423.98055555556</v>
      </c>
      <c r="D2252" s="5">
        <v>37923.0</v>
      </c>
    </row>
    <row r="2253">
      <c r="A2253" s="2" t="s">
        <v>9783</v>
      </c>
      <c r="B2253" s="3"/>
      <c r="C2253" s="4">
        <v>35423.98055555556</v>
      </c>
      <c r="D2253" s="5">
        <v>963119.0</v>
      </c>
    </row>
    <row r="2254">
      <c r="A2254" s="2" t="s">
        <v>9784</v>
      </c>
      <c r="B2254" s="3"/>
      <c r="C2254" s="4">
        <v>35423.98055555556</v>
      </c>
      <c r="D2254" s="5">
        <v>330109.0</v>
      </c>
    </row>
    <row r="2255">
      <c r="A2255" s="2" t="s">
        <v>9785</v>
      </c>
      <c r="B2255" s="3"/>
      <c r="C2255" s="4">
        <v>35423.98055555556</v>
      </c>
      <c r="D2255" s="5">
        <v>330085.0</v>
      </c>
    </row>
    <row r="2256">
      <c r="A2256" s="2" t="s">
        <v>9786</v>
      </c>
      <c r="B2256" s="3"/>
      <c r="C2256" s="4">
        <v>35423.98055555556</v>
      </c>
      <c r="D2256" s="5">
        <v>125646.0</v>
      </c>
    </row>
    <row r="2257">
      <c r="A2257" s="2" t="s">
        <v>9787</v>
      </c>
      <c r="B2257" s="3"/>
      <c r="C2257" s="4">
        <v>35423.98055555556</v>
      </c>
      <c r="D2257" s="5">
        <v>179625.0</v>
      </c>
    </row>
    <row r="2258">
      <c r="A2258" s="2" t="s">
        <v>9788</v>
      </c>
      <c r="B2258" s="3"/>
      <c r="C2258" s="4">
        <v>35423.98055555556</v>
      </c>
      <c r="D2258" s="5">
        <v>179624.0</v>
      </c>
    </row>
    <row r="2259">
      <c r="A2259" s="2" t="s">
        <v>9789</v>
      </c>
      <c r="B2259" s="3"/>
      <c r="C2259" s="4">
        <v>35423.98055555556</v>
      </c>
      <c r="D2259" s="5">
        <v>344612.0</v>
      </c>
    </row>
    <row r="2260">
      <c r="A2260" s="2" t="s">
        <v>9790</v>
      </c>
      <c r="B2260" s="3"/>
      <c r="C2260" s="4">
        <v>35423.98055555556</v>
      </c>
      <c r="D2260" s="5">
        <v>49081.0</v>
      </c>
    </row>
    <row r="2261">
      <c r="A2261" s="2" t="s">
        <v>9791</v>
      </c>
      <c r="B2261" s="3"/>
      <c r="C2261" s="4">
        <v>35423.98055555556</v>
      </c>
      <c r="D2261" s="5">
        <v>52397.0</v>
      </c>
    </row>
    <row r="2262">
      <c r="A2262" s="2" t="s">
        <v>9792</v>
      </c>
      <c r="B2262" s="3"/>
      <c r="C2262" s="4">
        <v>35423.98055555556</v>
      </c>
      <c r="D2262" s="5">
        <v>253559.0</v>
      </c>
    </row>
    <row r="2263">
      <c r="A2263" s="2" t="s">
        <v>9793</v>
      </c>
      <c r="B2263" s="3"/>
      <c r="C2263" s="4">
        <v>35423.98055555556</v>
      </c>
      <c r="D2263" s="5">
        <v>249569.0</v>
      </c>
    </row>
    <row r="2264">
      <c r="A2264" s="2" t="s">
        <v>9794</v>
      </c>
      <c r="B2264" s="3"/>
      <c r="C2264" s="4">
        <v>35423.98055555556</v>
      </c>
      <c r="D2264" s="5">
        <v>69010.0</v>
      </c>
    </row>
    <row r="2265">
      <c r="A2265" s="2" t="s">
        <v>9795</v>
      </c>
      <c r="B2265" s="3"/>
      <c r="C2265" s="4">
        <v>35423.98055555556</v>
      </c>
      <c r="D2265" s="5">
        <v>183420.0</v>
      </c>
    </row>
    <row r="2266">
      <c r="A2266" s="2" t="s">
        <v>9796</v>
      </c>
      <c r="B2266" s="3"/>
      <c r="C2266" s="4">
        <v>35423.98055555556</v>
      </c>
      <c r="D2266" s="5">
        <v>187620.0</v>
      </c>
    </row>
    <row r="2267">
      <c r="A2267" s="2" t="s">
        <v>9797</v>
      </c>
      <c r="B2267" s="3"/>
      <c r="C2267" s="4">
        <v>35423.98055555556</v>
      </c>
      <c r="D2267" s="5">
        <v>184030.0</v>
      </c>
    </row>
    <row r="2268">
      <c r="A2268" s="2" t="s">
        <v>9798</v>
      </c>
      <c r="B2268" s="3"/>
      <c r="C2268" s="4">
        <v>35423.98055555556</v>
      </c>
      <c r="D2268" s="5">
        <v>403563.0</v>
      </c>
    </row>
    <row r="2269">
      <c r="A2269" s="2" t="s">
        <v>9799</v>
      </c>
      <c r="B2269" s="3"/>
      <c r="C2269" s="4">
        <v>35423.98055555556</v>
      </c>
      <c r="D2269" s="5">
        <v>403552.0</v>
      </c>
    </row>
    <row r="2270">
      <c r="A2270" s="2" t="s">
        <v>9800</v>
      </c>
      <c r="B2270" s="3"/>
      <c r="C2270" s="4">
        <v>35423.98055555556</v>
      </c>
      <c r="D2270" s="5">
        <v>35262.0</v>
      </c>
    </row>
    <row r="2271">
      <c r="A2271" s="2" t="s">
        <v>9801</v>
      </c>
      <c r="B2271" s="3"/>
      <c r="C2271" s="4">
        <v>35423.98055555556</v>
      </c>
      <c r="D2271" s="5">
        <v>498520.0</v>
      </c>
    </row>
    <row r="2272">
      <c r="A2272" s="2" t="s">
        <v>9802</v>
      </c>
      <c r="B2272" s="3"/>
      <c r="C2272" s="4">
        <v>35423.98055555556</v>
      </c>
      <c r="D2272" s="5">
        <v>159601.0</v>
      </c>
    </row>
    <row r="2273">
      <c r="A2273" s="2" t="s">
        <v>9803</v>
      </c>
      <c r="B2273" s="3"/>
      <c r="C2273" s="4">
        <v>35423.98055555556</v>
      </c>
      <c r="D2273" s="5">
        <v>167430.0</v>
      </c>
    </row>
    <row r="2274">
      <c r="A2274" s="2" t="s">
        <v>9804</v>
      </c>
      <c r="B2274" s="3"/>
      <c r="C2274" s="4">
        <v>35423.98055555556</v>
      </c>
      <c r="D2274" s="5">
        <v>167456.0</v>
      </c>
    </row>
    <row r="2275">
      <c r="A2275" s="2" t="s">
        <v>9805</v>
      </c>
      <c r="B2275" s="3"/>
      <c r="C2275" s="4">
        <v>35423.98055555556</v>
      </c>
      <c r="D2275" s="5">
        <v>163021.0</v>
      </c>
    </row>
    <row r="2276">
      <c r="A2276" s="2" t="s">
        <v>9806</v>
      </c>
      <c r="B2276" s="3"/>
      <c r="C2276" s="4">
        <v>35423.98055555556</v>
      </c>
      <c r="D2276" s="5">
        <v>345322.0</v>
      </c>
    </row>
    <row r="2277">
      <c r="A2277" s="2" t="s">
        <v>9807</v>
      </c>
      <c r="B2277" s="3"/>
      <c r="C2277" s="4">
        <v>35423.98055555556</v>
      </c>
      <c r="D2277" s="5">
        <v>442911.0</v>
      </c>
    </row>
    <row r="2278">
      <c r="A2278" s="2" t="s">
        <v>9808</v>
      </c>
      <c r="B2278" s="3"/>
      <c r="C2278" s="4">
        <v>35423.98055555556</v>
      </c>
      <c r="D2278" s="5">
        <v>50223.0</v>
      </c>
    </row>
    <row r="2279">
      <c r="A2279" s="2" t="s">
        <v>9809</v>
      </c>
      <c r="B2279" s="3"/>
      <c r="C2279" s="4">
        <v>35423.98055555556</v>
      </c>
      <c r="D2279" s="5">
        <v>347529.0</v>
      </c>
    </row>
    <row r="2280">
      <c r="A2280" s="2" t="s">
        <v>9810</v>
      </c>
      <c r="B2280" s="3"/>
      <c r="C2280" s="4">
        <v>35423.98055555556</v>
      </c>
      <c r="D2280" s="5">
        <v>259453.0</v>
      </c>
    </row>
    <row r="2281">
      <c r="A2281" s="2" t="s">
        <v>9811</v>
      </c>
      <c r="B2281" s="3"/>
      <c r="C2281" s="4">
        <v>35423.98055555556</v>
      </c>
      <c r="D2281" s="5">
        <v>456170.0</v>
      </c>
    </row>
    <row r="2282">
      <c r="A2282" s="2" t="s">
        <v>9812</v>
      </c>
      <c r="B2282" s="3"/>
      <c r="C2282" s="4">
        <v>35423.98055555556</v>
      </c>
      <c r="D2282" s="5">
        <v>392540.0</v>
      </c>
    </row>
    <row r="2283">
      <c r="A2283" s="2" t="s">
        <v>9813</v>
      </c>
      <c r="B2283" s="3"/>
      <c r="C2283" s="4">
        <v>35423.98055555556</v>
      </c>
      <c r="D2283" s="5">
        <v>322554.0</v>
      </c>
    </row>
    <row r="2284">
      <c r="A2284" s="2" t="s">
        <v>9814</v>
      </c>
      <c r="B2284" s="3"/>
      <c r="C2284" s="4">
        <v>35423.98055555556</v>
      </c>
      <c r="D2284" s="5">
        <v>317523.0</v>
      </c>
    </row>
    <row r="2285">
      <c r="A2285" s="2" t="s">
        <v>9815</v>
      </c>
      <c r="B2285" s="3"/>
      <c r="C2285" s="4">
        <v>35423.98055555556</v>
      </c>
      <c r="D2285" s="5">
        <v>36208.0</v>
      </c>
    </row>
    <row r="2286">
      <c r="A2286" s="2" t="s">
        <v>9816</v>
      </c>
      <c r="B2286" s="3"/>
      <c r="C2286" s="4">
        <v>35423.98055555556</v>
      </c>
      <c r="D2286" s="5">
        <v>497764.0</v>
      </c>
    </row>
    <row r="2287">
      <c r="A2287" s="2" t="s">
        <v>9817</v>
      </c>
      <c r="B2287" s="3"/>
      <c r="C2287" s="4">
        <v>35423.98055555556</v>
      </c>
      <c r="D2287" s="5">
        <v>497808.0</v>
      </c>
    </row>
    <row r="2288">
      <c r="A2288" s="2" t="s">
        <v>9818</v>
      </c>
      <c r="B2288" s="3"/>
      <c r="C2288" s="4">
        <v>35423.98055555556</v>
      </c>
      <c r="D2288" s="5">
        <v>567117.0</v>
      </c>
    </row>
    <row r="2289">
      <c r="A2289" s="2" t="s">
        <v>9819</v>
      </c>
      <c r="B2289" s="3"/>
      <c r="C2289" s="4">
        <v>35423.98055555556</v>
      </c>
      <c r="D2289" s="5">
        <v>38253.0</v>
      </c>
    </row>
    <row r="2290">
      <c r="A2290" s="2" t="s">
        <v>9820</v>
      </c>
      <c r="B2290" s="3"/>
      <c r="C2290" s="4">
        <v>35423.98055555556</v>
      </c>
      <c r="D2290" s="5">
        <v>480008.0</v>
      </c>
    </row>
    <row r="2291">
      <c r="A2291" s="2" t="s">
        <v>9821</v>
      </c>
      <c r="B2291" s="3"/>
      <c r="C2291" s="4">
        <v>35423.98055555556</v>
      </c>
      <c r="D2291" s="5">
        <v>407333.0</v>
      </c>
    </row>
    <row r="2292">
      <c r="A2292" s="2" t="s">
        <v>9822</v>
      </c>
      <c r="B2292" s="3"/>
      <c r="C2292" s="4">
        <v>35423.98055555556</v>
      </c>
      <c r="D2292" s="5">
        <v>1009423.0</v>
      </c>
    </row>
    <row r="2293">
      <c r="A2293" s="2" t="s">
        <v>9823</v>
      </c>
      <c r="B2293" s="3"/>
      <c r="C2293" s="4">
        <v>35423.98055555556</v>
      </c>
      <c r="D2293" s="5">
        <v>375244.0</v>
      </c>
    </row>
    <row r="2294">
      <c r="A2294" s="2" t="s">
        <v>9824</v>
      </c>
      <c r="B2294" s="3"/>
      <c r="C2294" s="4">
        <v>35423.98055555556</v>
      </c>
      <c r="D2294" s="5">
        <v>533820.0</v>
      </c>
    </row>
    <row r="2295">
      <c r="A2295" s="2" t="s">
        <v>9825</v>
      </c>
      <c r="B2295" s="3"/>
      <c r="C2295" s="4">
        <v>35423.98055555556</v>
      </c>
      <c r="D2295" s="5">
        <v>641019.0</v>
      </c>
    </row>
    <row r="2296">
      <c r="A2296" s="2" t="s">
        <v>9826</v>
      </c>
      <c r="B2296" s="3"/>
      <c r="C2296" s="4">
        <v>35423.98055555556</v>
      </c>
      <c r="D2296" s="5">
        <v>530596.0</v>
      </c>
    </row>
    <row r="2297">
      <c r="A2297" s="2" t="s">
        <v>9827</v>
      </c>
      <c r="B2297" s="3"/>
      <c r="C2297" s="4">
        <v>35423.98055555556</v>
      </c>
      <c r="D2297" s="5">
        <v>433336.0</v>
      </c>
    </row>
    <row r="2298">
      <c r="A2298" s="2" t="s">
        <v>9828</v>
      </c>
      <c r="B2298" s="3"/>
      <c r="C2298" s="4">
        <v>35423.98055555556</v>
      </c>
      <c r="D2298" s="5">
        <v>110410.0</v>
      </c>
    </row>
    <row r="2299">
      <c r="A2299" s="2" t="s">
        <v>9829</v>
      </c>
      <c r="B2299" s="3"/>
      <c r="C2299" s="4">
        <v>35423.98055555556</v>
      </c>
      <c r="D2299" s="5">
        <v>110424.0</v>
      </c>
    </row>
    <row r="2300">
      <c r="A2300" s="2" t="s">
        <v>9830</v>
      </c>
      <c r="B2300" s="3"/>
      <c r="C2300" s="4">
        <v>35423.98055555556</v>
      </c>
      <c r="D2300" s="5">
        <v>110406.0</v>
      </c>
    </row>
    <row r="2301">
      <c r="A2301" s="2" t="s">
        <v>9831</v>
      </c>
      <c r="B2301" s="3"/>
      <c r="C2301" s="4">
        <v>35423.98055555556</v>
      </c>
      <c r="D2301" s="5">
        <v>457486.0</v>
      </c>
    </row>
    <row r="2302">
      <c r="A2302" s="2" t="s">
        <v>9832</v>
      </c>
      <c r="B2302" s="3"/>
      <c r="C2302" s="4">
        <v>35423.98055555556</v>
      </c>
      <c r="D2302" s="5">
        <v>255341.0</v>
      </c>
    </row>
    <row r="2303">
      <c r="A2303" s="2" t="s">
        <v>9833</v>
      </c>
      <c r="B2303" s="3"/>
      <c r="C2303" s="4">
        <v>35423.98055555556</v>
      </c>
      <c r="D2303" s="5">
        <v>204859.0</v>
      </c>
    </row>
    <row r="2304">
      <c r="A2304" s="2" t="s">
        <v>9834</v>
      </c>
      <c r="B2304" s="3"/>
      <c r="C2304" s="4">
        <v>35423.98055555556</v>
      </c>
      <c r="D2304" s="5">
        <v>261348.0</v>
      </c>
    </row>
    <row r="2305">
      <c r="A2305" s="2" t="s">
        <v>9835</v>
      </c>
      <c r="B2305" s="3"/>
      <c r="C2305" s="4">
        <v>35423.98055555556</v>
      </c>
      <c r="D2305" s="5">
        <v>260151.0</v>
      </c>
    </row>
    <row r="2306">
      <c r="A2306" s="2" t="s">
        <v>9836</v>
      </c>
      <c r="B2306" s="3"/>
      <c r="C2306" s="4">
        <v>35423.98055555556</v>
      </c>
      <c r="D2306" s="5">
        <v>260171.0</v>
      </c>
    </row>
    <row r="2307">
      <c r="A2307" s="2" t="s">
        <v>9837</v>
      </c>
      <c r="B2307" s="3"/>
      <c r="C2307" s="4">
        <v>35423.98055555556</v>
      </c>
      <c r="D2307" s="5">
        <v>260159.0</v>
      </c>
    </row>
    <row r="2308">
      <c r="A2308" s="2" t="s">
        <v>9838</v>
      </c>
      <c r="B2308" s="3"/>
      <c r="C2308" s="4">
        <v>35423.98055555556</v>
      </c>
      <c r="D2308" s="5">
        <v>32611.0</v>
      </c>
    </row>
    <row r="2309">
      <c r="A2309" s="2" t="s">
        <v>9839</v>
      </c>
      <c r="B2309" s="3"/>
      <c r="C2309" s="4">
        <v>35423.98055555556</v>
      </c>
      <c r="D2309" s="5">
        <v>15622.0</v>
      </c>
    </row>
    <row r="2310">
      <c r="A2310" s="2" t="s">
        <v>9840</v>
      </c>
      <c r="B2310" s="3"/>
      <c r="C2310" s="4">
        <v>35423.98055555556</v>
      </c>
      <c r="D2310" s="5">
        <v>15606.0</v>
      </c>
    </row>
    <row r="2311">
      <c r="A2311" s="2" t="s">
        <v>9841</v>
      </c>
      <c r="B2311" s="3"/>
      <c r="C2311" s="4">
        <v>35423.98055555556</v>
      </c>
      <c r="D2311" s="5">
        <v>14754.0</v>
      </c>
    </row>
    <row r="2312">
      <c r="A2312" s="2" t="s">
        <v>9842</v>
      </c>
      <c r="B2312" s="3"/>
      <c r="C2312" s="4">
        <v>35423.98055555556</v>
      </c>
      <c r="D2312" s="5">
        <v>52040.0</v>
      </c>
    </row>
    <row r="2313">
      <c r="A2313" s="2" t="s">
        <v>9843</v>
      </c>
      <c r="B2313" s="3"/>
      <c r="C2313" s="4">
        <v>35423.98055555556</v>
      </c>
      <c r="D2313" s="5">
        <v>51798.0</v>
      </c>
    </row>
    <row r="2314">
      <c r="A2314" s="2" t="s">
        <v>9844</v>
      </c>
      <c r="B2314" s="3"/>
      <c r="C2314" s="4">
        <v>35423.98055555556</v>
      </c>
      <c r="D2314" s="5">
        <v>554685.0</v>
      </c>
    </row>
    <row r="2315">
      <c r="A2315" s="2" t="s">
        <v>9845</v>
      </c>
      <c r="B2315" s="3"/>
      <c r="C2315" s="4">
        <v>35423.98055555556</v>
      </c>
      <c r="D2315" s="5">
        <v>554712.0</v>
      </c>
    </row>
    <row r="2316">
      <c r="A2316" s="2" t="s">
        <v>9846</v>
      </c>
      <c r="B2316" s="3"/>
      <c r="C2316" s="4">
        <v>35423.98055555556</v>
      </c>
      <c r="D2316" s="5">
        <v>248335.0</v>
      </c>
    </row>
    <row r="2317">
      <c r="A2317" s="2" t="s">
        <v>9847</v>
      </c>
      <c r="B2317" s="3"/>
      <c r="C2317" s="4">
        <v>35423.98055555556</v>
      </c>
      <c r="D2317" s="5">
        <v>108377.0</v>
      </c>
    </row>
    <row r="2318">
      <c r="A2318" s="2" t="s">
        <v>9848</v>
      </c>
      <c r="B2318" s="3"/>
      <c r="C2318" s="4">
        <v>35423.98055555556</v>
      </c>
      <c r="D2318" s="5">
        <v>79989.0</v>
      </c>
    </row>
    <row r="2319">
      <c r="A2319" s="2" t="s">
        <v>9849</v>
      </c>
      <c r="B2319" s="3"/>
      <c r="C2319" s="4">
        <v>35423.98055555556</v>
      </c>
      <c r="D2319" s="5">
        <v>81070.0</v>
      </c>
    </row>
    <row r="2320">
      <c r="A2320" s="2" t="s">
        <v>9850</v>
      </c>
      <c r="B2320" s="3"/>
      <c r="C2320" s="4">
        <v>35423.98055555556</v>
      </c>
      <c r="D2320" s="5">
        <v>79515.0</v>
      </c>
    </row>
    <row r="2321">
      <c r="A2321" s="2" t="s">
        <v>9851</v>
      </c>
      <c r="B2321" s="3"/>
      <c r="C2321" s="4">
        <v>35423.98055555556</v>
      </c>
      <c r="D2321" s="5">
        <v>23767.0</v>
      </c>
    </row>
    <row r="2322">
      <c r="A2322" s="2" t="s">
        <v>9852</v>
      </c>
      <c r="B2322" s="3"/>
      <c r="C2322" s="4">
        <v>35423.98055555556</v>
      </c>
      <c r="D2322" s="5">
        <v>40832.0</v>
      </c>
    </row>
    <row r="2323">
      <c r="A2323" s="2" t="s">
        <v>9853</v>
      </c>
      <c r="B2323" s="3"/>
      <c r="C2323" s="4">
        <v>35423.98055555556</v>
      </c>
      <c r="D2323" s="5">
        <v>449877.0</v>
      </c>
    </row>
    <row r="2324">
      <c r="A2324" s="2" t="s">
        <v>9854</v>
      </c>
      <c r="B2324" s="3"/>
      <c r="C2324" s="4">
        <v>35423.98055555556</v>
      </c>
      <c r="D2324" s="5">
        <v>126767.0</v>
      </c>
    </row>
    <row r="2325">
      <c r="A2325" s="2" t="s">
        <v>9855</v>
      </c>
      <c r="B2325" s="3"/>
      <c r="C2325" s="4">
        <v>35423.98055555556</v>
      </c>
      <c r="D2325" s="5">
        <v>130527.0</v>
      </c>
    </row>
    <row r="2326">
      <c r="A2326" s="2" t="s">
        <v>9856</v>
      </c>
      <c r="B2326" s="3"/>
      <c r="C2326" s="4">
        <v>35423.98055555556</v>
      </c>
      <c r="D2326" s="5">
        <v>445818.0</v>
      </c>
    </row>
    <row r="2327">
      <c r="A2327" s="2" t="s">
        <v>9857</v>
      </c>
      <c r="B2327" s="3"/>
      <c r="C2327" s="4">
        <v>35423.98055555556</v>
      </c>
      <c r="D2327" s="5">
        <v>50531.0</v>
      </c>
    </row>
    <row r="2328">
      <c r="A2328" s="2" t="s">
        <v>9858</v>
      </c>
      <c r="B2328" s="3"/>
      <c r="C2328" s="4">
        <v>35423.98055555556</v>
      </c>
      <c r="D2328" s="5">
        <v>50555.0</v>
      </c>
    </row>
    <row r="2329">
      <c r="A2329" s="2" t="s">
        <v>9859</v>
      </c>
      <c r="B2329" s="3"/>
      <c r="C2329" s="4">
        <v>35423.98055555556</v>
      </c>
      <c r="D2329" s="5">
        <v>53416.0</v>
      </c>
    </row>
    <row r="2330">
      <c r="A2330" s="2" t="s">
        <v>9860</v>
      </c>
      <c r="B2330" s="3"/>
      <c r="C2330" s="4">
        <v>35423.98055555556</v>
      </c>
      <c r="D2330" s="5">
        <v>50531.0</v>
      </c>
    </row>
    <row r="2331">
      <c r="A2331" s="2" t="s">
        <v>9861</v>
      </c>
      <c r="B2331" s="3"/>
      <c r="C2331" s="4">
        <v>35423.98055555556</v>
      </c>
      <c r="D2331" s="5">
        <v>101766.0</v>
      </c>
    </row>
    <row r="2332">
      <c r="A2332" s="2" t="s">
        <v>9862</v>
      </c>
      <c r="B2332" s="3"/>
      <c r="C2332" s="4">
        <v>35423.98055555556</v>
      </c>
      <c r="D2332" s="5">
        <v>91261.0</v>
      </c>
    </row>
    <row r="2333">
      <c r="A2333" s="2" t="s">
        <v>9863</v>
      </c>
      <c r="B2333" s="3"/>
      <c r="C2333" s="4">
        <v>35423.98055555556</v>
      </c>
      <c r="D2333" s="5">
        <v>654642.0</v>
      </c>
    </row>
    <row r="2334">
      <c r="A2334" s="2" t="s">
        <v>9864</v>
      </c>
      <c r="B2334" s="3"/>
      <c r="C2334" s="4">
        <v>35423.98055555556</v>
      </c>
      <c r="D2334" s="5">
        <v>502764.0</v>
      </c>
    </row>
    <row r="2335">
      <c r="A2335" s="2" t="s">
        <v>9865</v>
      </c>
      <c r="B2335" s="3"/>
      <c r="C2335" s="4">
        <v>35423.98055555556</v>
      </c>
      <c r="D2335" s="5">
        <v>176451.0</v>
      </c>
    </row>
    <row r="2336">
      <c r="A2336" s="2" t="s">
        <v>9866</v>
      </c>
      <c r="B2336" s="3"/>
      <c r="C2336" s="4">
        <v>35423.98055555556</v>
      </c>
      <c r="D2336" s="5">
        <v>223568.0</v>
      </c>
    </row>
    <row r="2337">
      <c r="A2337" s="2" t="s">
        <v>9867</v>
      </c>
      <c r="B2337" s="3"/>
      <c r="C2337" s="4">
        <v>35423.98055555556</v>
      </c>
      <c r="D2337" s="5">
        <v>69926.0</v>
      </c>
    </row>
    <row r="2338">
      <c r="A2338" s="2" t="s">
        <v>9868</v>
      </c>
      <c r="B2338" s="3"/>
      <c r="C2338" s="4">
        <v>35423.98055555556</v>
      </c>
      <c r="D2338" s="5">
        <v>376701.0</v>
      </c>
    </row>
    <row r="2339">
      <c r="A2339" s="2" t="s">
        <v>9869</v>
      </c>
      <c r="B2339" s="3"/>
      <c r="C2339" s="4">
        <v>35423.98055555556</v>
      </c>
      <c r="D2339" s="5">
        <v>376326.0</v>
      </c>
    </row>
    <row r="2340">
      <c r="A2340" s="2" t="s">
        <v>9870</v>
      </c>
      <c r="B2340" s="3"/>
      <c r="C2340" s="4">
        <v>35423.98055555556</v>
      </c>
      <c r="D2340" s="5">
        <v>409091.0</v>
      </c>
    </row>
    <row r="2341">
      <c r="A2341" s="2" t="s">
        <v>9871</v>
      </c>
      <c r="B2341" s="3"/>
      <c r="C2341" s="4">
        <v>35423.98055555556</v>
      </c>
      <c r="D2341" s="5">
        <v>291210.0</v>
      </c>
    </row>
    <row r="2342">
      <c r="A2342" s="2" t="s">
        <v>9872</v>
      </c>
      <c r="B2342" s="3"/>
      <c r="C2342" s="4">
        <v>35423.98055555556</v>
      </c>
      <c r="D2342" s="5">
        <v>343891.0</v>
      </c>
    </row>
    <row r="2343">
      <c r="A2343" s="2" t="s">
        <v>9873</v>
      </c>
      <c r="B2343" s="3"/>
      <c r="C2343" s="4">
        <v>35423.98055555556</v>
      </c>
      <c r="D2343" s="5">
        <v>338247.0</v>
      </c>
    </row>
    <row r="2344">
      <c r="A2344" s="2" t="s">
        <v>9874</v>
      </c>
      <c r="B2344" s="3"/>
      <c r="C2344" s="4">
        <v>35423.98055555556</v>
      </c>
      <c r="D2344" s="5">
        <v>30400.0</v>
      </c>
    </row>
    <row r="2345">
      <c r="A2345" s="2" t="s">
        <v>9875</v>
      </c>
      <c r="B2345" s="3"/>
      <c r="C2345" s="4">
        <v>35423.98055555556</v>
      </c>
      <c r="D2345" s="5">
        <v>386644.0</v>
      </c>
    </row>
    <row r="2346">
      <c r="A2346" s="2" t="s">
        <v>9876</v>
      </c>
      <c r="B2346" s="3"/>
      <c r="C2346" s="4">
        <v>35423.98055555556</v>
      </c>
      <c r="D2346" s="5">
        <v>387704.0</v>
      </c>
    </row>
    <row r="2347">
      <c r="A2347" s="2" t="s">
        <v>9877</v>
      </c>
      <c r="B2347" s="3"/>
      <c r="C2347" s="4">
        <v>35423.98055555556</v>
      </c>
      <c r="D2347" s="5">
        <v>343211.0</v>
      </c>
    </row>
    <row r="2348">
      <c r="A2348" s="2" t="s">
        <v>9878</v>
      </c>
      <c r="B2348" s="3"/>
      <c r="C2348" s="4">
        <v>35423.98055555556</v>
      </c>
      <c r="D2348" s="5">
        <v>343319.0</v>
      </c>
    </row>
    <row r="2349">
      <c r="A2349" s="2" t="s">
        <v>9879</v>
      </c>
      <c r="B2349" s="3"/>
      <c r="C2349" s="4">
        <v>35423.98055555556</v>
      </c>
      <c r="D2349" s="5">
        <v>340926.0</v>
      </c>
    </row>
    <row r="2350">
      <c r="A2350" s="2" t="s">
        <v>9880</v>
      </c>
      <c r="B2350" s="3"/>
      <c r="C2350" s="4">
        <v>35423.98055555556</v>
      </c>
      <c r="D2350" s="5">
        <v>35669.0</v>
      </c>
    </row>
    <row r="2351">
      <c r="A2351" s="2" t="s">
        <v>9881</v>
      </c>
      <c r="B2351" s="3"/>
      <c r="C2351" s="4">
        <v>35423.98055555556</v>
      </c>
      <c r="D2351" s="5">
        <v>249025.0</v>
      </c>
    </row>
    <row r="2352">
      <c r="A2352" s="2" t="s">
        <v>9882</v>
      </c>
      <c r="B2352" s="3"/>
      <c r="C2352" s="4">
        <v>35423.98055555556</v>
      </c>
      <c r="D2352" s="5">
        <v>411565.0</v>
      </c>
    </row>
    <row r="2353">
      <c r="A2353" s="2" t="s">
        <v>9883</v>
      </c>
      <c r="B2353" s="3"/>
      <c r="C2353" s="4">
        <v>35423.98055555556</v>
      </c>
      <c r="D2353" s="5">
        <v>33259.0</v>
      </c>
    </row>
    <row r="2354">
      <c r="A2354" s="2" t="s">
        <v>9884</v>
      </c>
      <c r="B2354" s="3"/>
      <c r="C2354" s="4">
        <v>35423.98055555556</v>
      </c>
      <c r="D2354" s="5">
        <v>354928.0</v>
      </c>
    </row>
    <row r="2355">
      <c r="A2355" s="2" t="s">
        <v>9885</v>
      </c>
      <c r="B2355" s="3"/>
      <c r="C2355" s="4">
        <v>35423.98055555556</v>
      </c>
      <c r="D2355" s="5">
        <v>354612.0</v>
      </c>
    </row>
    <row r="2356">
      <c r="A2356" s="2" t="s">
        <v>9886</v>
      </c>
      <c r="B2356" s="3"/>
      <c r="C2356" s="4">
        <v>35423.98055555556</v>
      </c>
      <c r="D2356" s="5">
        <v>224225.0</v>
      </c>
    </row>
    <row r="2357">
      <c r="A2357" s="2" t="s">
        <v>9887</v>
      </c>
      <c r="B2357" s="3"/>
      <c r="C2357" s="4">
        <v>35423.98055555556</v>
      </c>
      <c r="D2357" s="5">
        <v>597405.0</v>
      </c>
    </row>
    <row r="2358">
      <c r="A2358" s="2" t="s">
        <v>9888</v>
      </c>
      <c r="B2358" s="3"/>
      <c r="C2358" s="4">
        <v>35423.98055555556</v>
      </c>
      <c r="D2358" s="5">
        <v>601136.0</v>
      </c>
    </row>
    <row r="2359">
      <c r="A2359" s="2" t="s">
        <v>9889</v>
      </c>
      <c r="B2359" s="3"/>
      <c r="C2359" s="4">
        <v>35423.98055555556</v>
      </c>
      <c r="D2359" s="5">
        <v>600556.0</v>
      </c>
    </row>
    <row r="2360">
      <c r="A2360" s="2" t="s">
        <v>9890</v>
      </c>
      <c r="B2360" s="3"/>
      <c r="C2360" s="4">
        <v>35423.98055555556</v>
      </c>
      <c r="D2360" s="5">
        <v>264147.0</v>
      </c>
    </row>
    <row r="2361">
      <c r="A2361" s="2" t="s">
        <v>9891</v>
      </c>
      <c r="B2361" s="3"/>
      <c r="C2361" s="4">
        <v>35423.98055555556</v>
      </c>
      <c r="D2361" s="5">
        <v>436271.0</v>
      </c>
    </row>
    <row r="2362">
      <c r="A2362" s="2" t="s">
        <v>9892</v>
      </c>
      <c r="B2362" s="3"/>
      <c r="C2362" s="4">
        <v>35423.98055555556</v>
      </c>
      <c r="D2362" s="5">
        <v>436390.0</v>
      </c>
    </row>
    <row r="2363">
      <c r="A2363" s="2" t="s">
        <v>9893</v>
      </c>
      <c r="B2363" s="3"/>
      <c r="C2363" s="4">
        <v>35423.98055555556</v>
      </c>
      <c r="D2363" s="5">
        <v>569283.0</v>
      </c>
    </row>
    <row r="2364">
      <c r="A2364" s="2" t="s">
        <v>9894</v>
      </c>
      <c r="B2364" s="3"/>
      <c r="C2364" s="4">
        <v>35423.98055555556</v>
      </c>
      <c r="D2364" s="5">
        <v>559238.0</v>
      </c>
    </row>
    <row r="2365">
      <c r="A2365" s="2" t="s">
        <v>9895</v>
      </c>
      <c r="B2365" s="3"/>
      <c r="C2365" s="4">
        <v>35423.98055555556</v>
      </c>
      <c r="D2365" s="5">
        <v>983731.0</v>
      </c>
    </row>
    <row r="2366">
      <c r="A2366" s="2" t="s">
        <v>9896</v>
      </c>
      <c r="B2366" s="3"/>
      <c r="C2366" s="4">
        <v>35423.98055555556</v>
      </c>
      <c r="D2366" s="5">
        <v>688028.0</v>
      </c>
    </row>
    <row r="2367">
      <c r="A2367" s="2" t="s">
        <v>9897</v>
      </c>
      <c r="B2367" s="3"/>
      <c r="C2367" s="4">
        <v>35423.98055555556</v>
      </c>
      <c r="D2367" s="5">
        <v>923753.0</v>
      </c>
    </row>
    <row r="2368">
      <c r="A2368" s="2" t="s">
        <v>9898</v>
      </c>
      <c r="B2368" s="3"/>
      <c r="C2368" s="4">
        <v>35423.98055555556</v>
      </c>
      <c r="D2368" s="5">
        <v>285088.0</v>
      </c>
    </row>
    <row r="2369">
      <c r="A2369" s="2" t="s">
        <v>9899</v>
      </c>
      <c r="B2369" s="3"/>
      <c r="C2369" s="4">
        <v>35423.98055555556</v>
      </c>
      <c r="D2369" s="5">
        <v>358961.0</v>
      </c>
    </row>
    <row r="2370">
      <c r="A2370" s="2" t="s">
        <v>9900</v>
      </c>
      <c r="B2370" s="3"/>
      <c r="C2370" s="4">
        <v>35423.98055555556</v>
      </c>
      <c r="D2370" s="5">
        <v>693938.0</v>
      </c>
    </row>
    <row r="2371">
      <c r="A2371" s="2" t="s">
        <v>9901</v>
      </c>
      <c r="B2371" s="3"/>
      <c r="C2371" s="4">
        <v>35423.98055555556</v>
      </c>
      <c r="D2371" s="5">
        <v>962710.0</v>
      </c>
    </row>
    <row r="2372">
      <c r="A2372" s="2" t="s">
        <v>9902</v>
      </c>
      <c r="B2372" s="3"/>
      <c r="C2372" s="4">
        <v>35423.98055555556</v>
      </c>
      <c r="D2372" s="5">
        <v>2858953.0</v>
      </c>
    </row>
    <row r="2373">
      <c r="A2373" s="2" t="s">
        <v>9903</v>
      </c>
      <c r="B2373" s="3"/>
      <c r="C2373" s="4">
        <v>35423.98055555556</v>
      </c>
      <c r="D2373" s="5">
        <v>200316.0</v>
      </c>
    </row>
    <row r="2374">
      <c r="A2374" s="2" t="s">
        <v>9904</v>
      </c>
      <c r="B2374" s="3"/>
      <c r="C2374" s="4">
        <v>35423.98055555556</v>
      </c>
      <c r="D2374" s="5">
        <v>39452.0</v>
      </c>
    </row>
    <row r="2375">
      <c r="A2375" s="2" t="s">
        <v>9905</v>
      </c>
      <c r="B2375" s="3"/>
      <c r="C2375" s="4">
        <v>35423.98055555556</v>
      </c>
      <c r="D2375" s="5">
        <v>39107.0</v>
      </c>
    </row>
    <row r="2376">
      <c r="A2376" s="2" t="s">
        <v>9906</v>
      </c>
      <c r="B2376" s="3"/>
      <c r="C2376" s="4">
        <v>35423.98055555556</v>
      </c>
      <c r="D2376" s="5">
        <v>717003.0</v>
      </c>
    </row>
    <row r="2377">
      <c r="A2377" s="2" t="s">
        <v>9907</v>
      </c>
      <c r="B2377" s="3"/>
      <c r="C2377" s="4">
        <v>35423.98055555556</v>
      </c>
      <c r="D2377" s="5">
        <v>717049.0</v>
      </c>
    </row>
    <row r="2378">
      <c r="A2378" s="2" t="s">
        <v>9908</v>
      </c>
      <c r="B2378" s="3"/>
      <c r="C2378" s="4">
        <v>35423.98055555556</v>
      </c>
      <c r="D2378" s="5">
        <v>248617.0</v>
      </c>
    </row>
    <row r="2379">
      <c r="A2379" s="2" t="s">
        <v>9909</v>
      </c>
      <c r="B2379" s="3"/>
      <c r="C2379" s="4">
        <v>35423.98055555556</v>
      </c>
      <c r="D2379" s="5">
        <v>248379.0</v>
      </c>
    </row>
    <row r="2380">
      <c r="A2380" s="2" t="s">
        <v>9910</v>
      </c>
      <c r="B2380" s="3"/>
      <c r="C2380" s="4">
        <v>35423.98055555556</v>
      </c>
      <c r="D2380" s="5">
        <v>248902.0</v>
      </c>
    </row>
    <row r="2381">
      <c r="A2381" s="2" t="s">
        <v>9911</v>
      </c>
      <c r="B2381" s="3"/>
      <c r="C2381" s="4">
        <v>35423.98055555556</v>
      </c>
      <c r="D2381" s="5">
        <v>37427.0</v>
      </c>
    </row>
    <row r="2382">
      <c r="A2382" s="2" t="s">
        <v>9912</v>
      </c>
      <c r="B2382" s="3"/>
      <c r="C2382" s="4">
        <v>35423.98055555556</v>
      </c>
      <c r="D2382" s="5">
        <v>1062679.0</v>
      </c>
    </row>
    <row r="2383">
      <c r="A2383" s="2" t="s">
        <v>9913</v>
      </c>
      <c r="B2383" s="3"/>
      <c r="C2383" s="4">
        <v>35423.98055555556</v>
      </c>
      <c r="D2383" s="5">
        <v>359250.0</v>
      </c>
    </row>
    <row r="2384">
      <c r="A2384" s="2" t="s">
        <v>9914</v>
      </c>
      <c r="B2384" s="3"/>
      <c r="C2384" s="4">
        <v>35423.98055555556</v>
      </c>
      <c r="D2384" s="5">
        <v>158025.0</v>
      </c>
    </row>
    <row r="2385">
      <c r="A2385" s="2" t="s">
        <v>9915</v>
      </c>
      <c r="B2385" s="3"/>
      <c r="C2385" s="4">
        <v>35423.98055555556</v>
      </c>
      <c r="D2385" s="5">
        <v>232652.0</v>
      </c>
    </row>
    <row r="2386">
      <c r="A2386" s="2" t="s">
        <v>9916</v>
      </c>
      <c r="B2386" s="3"/>
      <c r="C2386" s="4">
        <v>35423.98055555556</v>
      </c>
      <c r="D2386" s="5">
        <v>157105.0</v>
      </c>
    </row>
    <row r="2387">
      <c r="A2387" s="2" t="s">
        <v>9917</v>
      </c>
      <c r="B2387" s="3"/>
      <c r="C2387" s="4">
        <v>35423.98055555556</v>
      </c>
      <c r="D2387" s="5">
        <v>72144.0</v>
      </c>
    </row>
    <row r="2388">
      <c r="A2388" s="2" t="s">
        <v>9918</v>
      </c>
      <c r="B2388" s="3"/>
      <c r="C2388" s="4">
        <v>35423.98055555556</v>
      </c>
      <c r="D2388" s="5">
        <v>72184.0</v>
      </c>
    </row>
    <row r="2389">
      <c r="A2389" s="2" t="s">
        <v>9919</v>
      </c>
      <c r="B2389" s="3"/>
      <c r="C2389" s="4">
        <v>35423.98055555556</v>
      </c>
      <c r="D2389" s="5">
        <v>3510268.0</v>
      </c>
    </row>
    <row r="2390">
      <c r="A2390" s="2" t="s">
        <v>9920</v>
      </c>
      <c r="B2390" s="3"/>
      <c r="C2390" s="4">
        <v>35423.98055555556</v>
      </c>
      <c r="D2390" s="5">
        <v>388357.0</v>
      </c>
    </row>
    <row r="2391">
      <c r="A2391" s="2" t="s">
        <v>9921</v>
      </c>
      <c r="B2391" s="3"/>
      <c r="C2391" s="4">
        <v>35423.98055555556</v>
      </c>
      <c r="D2391" s="5">
        <v>638129.0</v>
      </c>
    </row>
    <row r="2392">
      <c r="A2392" s="2" t="s">
        <v>9922</v>
      </c>
      <c r="B2392" s="3"/>
      <c r="C2392" s="4">
        <v>35423.98055555556</v>
      </c>
      <c r="D2392" s="5">
        <v>684955.0</v>
      </c>
    </row>
    <row r="2393">
      <c r="A2393" s="2" t="s">
        <v>9923</v>
      </c>
      <c r="B2393" s="3"/>
      <c r="C2393" s="4">
        <v>35423.98055555556</v>
      </c>
      <c r="D2393" s="5">
        <v>982352.0</v>
      </c>
    </row>
    <row r="2394">
      <c r="A2394" s="2" t="s">
        <v>9924</v>
      </c>
      <c r="B2394" s="3"/>
      <c r="C2394" s="4">
        <v>35423.98055555556</v>
      </c>
      <c r="D2394" s="5">
        <v>543872.0</v>
      </c>
    </row>
    <row r="2395">
      <c r="A2395" s="2" t="s">
        <v>9925</v>
      </c>
      <c r="B2395" s="3"/>
      <c r="C2395" s="4">
        <v>35423.98055555556</v>
      </c>
      <c r="D2395" s="5">
        <v>152708.0</v>
      </c>
    </row>
    <row r="2396">
      <c r="A2396" s="2" t="s">
        <v>9926</v>
      </c>
      <c r="B2396" s="3"/>
      <c r="C2396" s="4">
        <v>35423.98055555556</v>
      </c>
      <c r="D2396" s="5">
        <v>668056.0</v>
      </c>
    </row>
    <row r="2397">
      <c r="A2397" s="2" t="s">
        <v>9927</v>
      </c>
      <c r="B2397" s="3"/>
      <c r="C2397" s="4">
        <v>35423.98055555556</v>
      </c>
      <c r="D2397" s="5">
        <v>1675734.0</v>
      </c>
    </row>
    <row r="2398">
      <c r="A2398" s="2" t="s">
        <v>9928</v>
      </c>
      <c r="B2398" s="3"/>
      <c r="C2398" s="4">
        <v>35423.98055555556</v>
      </c>
      <c r="D2398" s="5">
        <v>1675814.0</v>
      </c>
    </row>
    <row r="2399">
      <c r="A2399" s="2" t="s">
        <v>9929</v>
      </c>
      <c r="B2399" s="3"/>
      <c r="C2399" s="4">
        <v>35423.98055555556</v>
      </c>
      <c r="D2399" s="5">
        <v>1675495.0</v>
      </c>
    </row>
    <row r="2400">
      <c r="A2400" s="2" t="s">
        <v>9930</v>
      </c>
      <c r="B2400" s="3"/>
      <c r="C2400" s="4">
        <v>35423.98055555556</v>
      </c>
      <c r="D2400" s="5">
        <v>1674755.0</v>
      </c>
    </row>
    <row r="2401">
      <c r="A2401" s="2" t="s">
        <v>9931</v>
      </c>
      <c r="B2401" s="3"/>
      <c r="C2401" s="4">
        <v>35423.98055555556</v>
      </c>
      <c r="D2401" s="5">
        <v>1676022.0</v>
      </c>
    </row>
    <row r="2402">
      <c r="A2402" s="2" t="s">
        <v>9932</v>
      </c>
      <c r="B2402" s="3"/>
      <c r="C2402" s="4">
        <v>35423.98055555556</v>
      </c>
      <c r="D2402" s="5">
        <v>1675987.0</v>
      </c>
    </row>
    <row r="2403">
      <c r="A2403" s="2" t="s">
        <v>9933</v>
      </c>
      <c r="B2403" s="3"/>
      <c r="C2403" s="4">
        <v>35423.98055555556</v>
      </c>
      <c r="D2403" s="5">
        <v>1675409.0</v>
      </c>
    </row>
    <row r="2404">
      <c r="A2404" s="2" t="s">
        <v>9934</v>
      </c>
      <c r="B2404" s="3"/>
      <c r="C2404" s="4">
        <v>35423.98055555556</v>
      </c>
      <c r="D2404" s="5">
        <v>447297.0</v>
      </c>
    </row>
    <row r="2405">
      <c r="A2405" s="2" t="s">
        <v>9935</v>
      </c>
      <c r="B2405" s="3"/>
      <c r="C2405" s="4">
        <v>35423.98055555556</v>
      </c>
      <c r="D2405" s="5">
        <v>1674680.0</v>
      </c>
    </row>
    <row r="2406">
      <c r="A2406" s="2" t="s">
        <v>9936</v>
      </c>
      <c r="B2406" s="3"/>
      <c r="C2406" s="4">
        <v>35423.98055555556</v>
      </c>
      <c r="D2406" s="5">
        <v>1703466.0</v>
      </c>
    </row>
    <row r="2407">
      <c r="A2407" s="2" t="s">
        <v>9937</v>
      </c>
      <c r="B2407" s="3"/>
      <c r="C2407" s="4">
        <v>35423.98055555556</v>
      </c>
      <c r="D2407" s="5">
        <v>1703419.0</v>
      </c>
    </row>
    <row r="2408">
      <c r="A2408" s="2" t="s">
        <v>9938</v>
      </c>
      <c r="B2408" s="3"/>
      <c r="C2408" s="4">
        <v>35423.98055555556</v>
      </c>
      <c r="D2408" s="5">
        <v>1703423.0</v>
      </c>
    </row>
    <row r="2409">
      <c r="A2409" s="2" t="s">
        <v>9939</v>
      </c>
      <c r="B2409" s="3"/>
      <c r="C2409" s="4">
        <v>35423.98055555556</v>
      </c>
      <c r="D2409" s="5">
        <v>2048780.0</v>
      </c>
    </row>
    <row r="2410">
      <c r="A2410" s="2" t="s">
        <v>9940</v>
      </c>
      <c r="B2410" s="3"/>
      <c r="C2410" s="4">
        <v>35423.98055555556</v>
      </c>
      <c r="D2410" s="5">
        <v>1679773.0</v>
      </c>
    </row>
    <row r="2411">
      <c r="A2411" s="2" t="s">
        <v>9941</v>
      </c>
      <c r="B2411" s="3"/>
      <c r="C2411" s="4">
        <v>35423.98055555556</v>
      </c>
      <c r="D2411" s="5">
        <v>822755.0</v>
      </c>
    </row>
    <row r="2412">
      <c r="A2412" s="2" t="s">
        <v>9942</v>
      </c>
      <c r="B2412" s="3"/>
      <c r="C2412" s="4">
        <v>35423.98055555556</v>
      </c>
      <c r="D2412" s="5">
        <v>528603.0</v>
      </c>
    </row>
    <row r="2413">
      <c r="A2413" s="2" t="s">
        <v>9943</v>
      </c>
      <c r="B2413" s="3"/>
      <c r="C2413" s="4">
        <v>35423.98055555556</v>
      </c>
      <c r="D2413" s="5">
        <v>707332.0</v>
      </c>
    </row>
    <row r="2414">
      <c r="A2414" s="2" t="s">
        <v>9944</v>
      </c>
      <c r="B2414" s="3"/>
      <c r="C2414" s="4">
        <v>35423.98055555556</v>
      </c>
      <c r="D2414" s="5">
        <v>83971.0</v>
      </c>
    </row>
    <row r="2415">
      <c r="A2415" s="2" t="s">
        <v>9945</v>
      </c>
      <c r="B2415" s="3"/>
      <c r="C2415" s="4">
        <v>35423.98055555556</v>
      </c>
      <c r="D2415" s="5">
        <v>51865.0</v>
      </c>
    </row>
    <row r="2416">
      <c r="A2416" s="2" t="s">
        <v>9946</v>
      </c>
      <c r="B2416" s="3"/>
      <c r="C2416" s="4">
        <v>35423.98055555556</v>
      </c>
      <c r="D2416" s="5">
        <v>102453.0</v>
      </c>
    </row>
    <row r="2417">
      <c r="A2417" s="2" t="s">
        <v>9947</v>
      </c>
      <c r="B2417" s="3"/>
      <c r="C2417" s="4">
        <v>35423.98055555556</v>
      </c>
      <c r="D2417" s="5">
        <v>103096.0</v>
      </c>
    </row>
    <row r="2418">
      <c r="A2418" s="2" t="s">
        <v>9948</v>
      </c>
      <c r="B2418" s="3"/>
      <c r="C2418" s="4">
        <v>35423.98055555556</v>
      </c>
      <c r="D2418" s="5">
        <v>314758.0</v>
      </c>
    </row>
    <row r="2419">
      <c r="A2419" s="2" t="s">
        <v>9949</v>
      </c>
      <c r="B2419" s="3"/>
      <c r="C2419" s="4">
        <v>35423.98055555556</v>
      </c>
      <c r="D2419" s="5">
        <v>36191.0</v>
      </c>
    </row>
    <row r="2420">
      <c r="A2420" s="2" t="s">
        <v>9950</v>
      </c>
      <c r="B2420" s="3"/>
      <c r="C2420" s="4">
        <v>35423.98055555556</v>
      </c>
      <c r="D2420" s="5">
        <v>37614.0</v>
      </c>
    </row>
    <row r="2421">
      <c r="A2421" s="2" t="s">
        <v>9951</v>
      </c>
      <c r="B2421" s="3"/>
      <c r="C2421" s="4">
        <v>35423.98055555556</v>
      </c>
      <c r="D2421" s="5">
        <v>188925.0</v>
      </c>
    </row>
    <row r="2422">
      <c r="A2422" s="2" t="s">
        <v>9952</v>
      </c>
      <c r="B2422" s="3"/>
      <c r="C2422" s="4">
        <v>35423.98055555556</v>
      </c>
      <c r="D2422" s="5">
        <v>671953.0</v>
      </c>
    </row>
    <row r="2423">
      <c r="A2423" s="2" t="s">
        <v>9953</v>
      </c>
      <c r="B2423" s="3"/>
      <c r="C2423" s="4">
        <v>35423.98055555556</v>
      </c>
      <c r="D2423" s="5">
        <v>697521.0</v>
      </c>
    </row>
    <row r="2424">
      <c r="A2424" s="2" t="s">
        <v>9954</v>
      </c>
      <c r="B2424" s="3"/>
      <c r="C2424" s="4">
        <v>35423.98055555556</v>
      </c>
      <c r="D2424" s="5">
        <v>805756.0</v>
      </c>
    </row>
    <row r="2425">
      <c r="A2425" s="2" t="s">
        <v>9955</v>
      </c>
      <c r="B2425" s="3"/>
      <c r="C2425" s="4">
        <v>35423.98055555556</v>
      </c>
      <c r="D2425" s="5">
        <v>793658.0</v>
      </c>
    </row>
    <row r="2426">
      <c r="A2426" s="2" t="s">
        <v>9956</v>
      </c>
      <c r="B2426" s="3"/>
      <c r="C2426" s="4">
        <v>35423.98055555556</v>
      </c>
      <c r="D2426" s="5">
        <v>300337.0</v>
      </c>
    </row>
    <row r="2427">
      <c r="A2427" s="2" t="s">
        <v>9957</v>
      </c>
      <c r="B2427" s="3"/>
      <c r="C2427" s="4">
        <v>35423.98055555556</v>
      </c>
      <c r="D2427" s="5">
        <v>301882.0</v>
      </c>
    </row>
    <row r="2428">
      <c r="A2428" s="2" t="s">
        <v>9958</v>
      </c>
      <c r="B2428" s="3"/>
      <c r="C2428" s="4">
        <v>35423.98055555556</v>
      </c>
      <c r="D2428" s="5">
        <v>302031.0</v>
      </c>
    </row>
    <row r="2429">
      <c r="A2429" s="2" t="s">
        <v>9959</v>
      </c>
      <c r="B2429" s="3"/>
      <c r="C2429" s="4">
        <v>35423.98055555556</v>
      </c>
      <c r="D2429" s="5">
        <v>302275.0</v>
      </c>
    </row>
    <row r="2430">
      <c r="A2430" s="2" t="s">
        <v>9960</v>
      </c>
      <c r="B2430" s="3"/>
      <c r="C2430" s="4">
        <v>35423.98055555556</v>
      </c>
      <c r="D2430" s="5">
        <v>302511.0</v>
      </c>
    </row>
    <row r="2431">
      <c r="A2431" s="2" t="s">
        <v>9961</v>
      </c>
      <c r="B2431" s="3"/>
      <c r="C2431" s="4">
        <v>35423.98055555556</v>
      </c>
      <c r="D2431" s="5">
        <v>302517.0</v>
      </c>
    </row>
    <row r="2432">
      <c r="A2432" s="2" t="s">
        <v>9962</v>
      </c>
      <c r="B2432" s="3"/>
      <c r="C2432" s="4">
        <v>35423.98055555556</v>
      </c>
      <c r="D2432" s="5">
        <v>493744.0</v>
      </c>
    </row>
    <row r="2433">
      <c r="A2433" s="2" t="s">
        <v>9963</v>
      </c>
      <c r="B2433" s="3"/>
      <c r="C2433" s="4">
        <v>35423.98055555556</v>
      </c>
      <c r="D2433" s="5">
        <v>390760.0</v>
      </c>
    </row>
    <row r="2434">
      <c r="A2434" s="2" t="s">
        <v>9964</v>
      </c>
      <c r="B2434" s="3"/>
      <c r="C2434" s="4">
        <v>35423.98055555556</v>
      </c>
      <c r="D2434" s="5">
        <v>390754.0</v>
      </c>
    </row>
    <row r="2435">
      <c r="A2435" s="2" t="s">
        <v>9965</v>
      </c>
      <c r="B2435" s="3"/>
      <c r="C2435" s="4">
        <v>35423.98055555556</v>
      </c>
      <c r="D2435" s="5">
        <v>493999.0</v>
      </c>
    </row>
    <row r="2436">
      <c r="A2436" s="2" t="s">
        <v>9966</v>
      </c>
      <c r="B2436" s="3"/>
      <c r="C2436" s="4">
        <v>35423.98055555556</v>
      </c>
      <c r="D2436" s="5">
        <v>495667.0</v>
      </c>
    </row>
    <row r="2437">
      <c r="A2437" s="2" t="s">
        <v>9967</v>
      </c>
      <c r="B2437" s="3"/>
      <c r="C2437" s="4">
        <v>35423.98055555556</v>
      </c>
      <c r="D2437" s="5">
        <v>494113.0</v>
      </c>
    </row>
    <row r="2438">
      <c r="A2438" s="2" t="s">
        <v>9968</v>
      </c>
      <c r="B2438" s="3"/>
      <c r="C2438" s="4">
        <v>35423.98055555556</v>
      </c>
      <c r="D2438" s="5">
        <v>494132.0</v>
      </c>
    </row>
    <row r="2439">
      <c r="A2439" s="2" t="s">
        <v>9969</v>
      </c>
      <c r="B2439" s="3"/>
      <c r="C2439" s="4">
        <v>35423.98055555556</v>
      </c>
      <c r="D2439" s="5">
        <v>495958.0</v>
      </c>
    </row>
    <row r="2440">
      <c r="A2440" s="2" t="s">
        <v>9970</v>
      </c>
      <c r="B2440" s="3"/>
      <c r="C2440" s="4">
        <v>35423.98055555556</v>
      </c>
      <c r="D2440" s="5">
        <v>495961.0</v>
      </c>
    </row>
    <row r="2441">
      <c r="A2441" s="2" t="s">
        <v>9971</v>
      </c>
      <c r="B2441" s="3"/>
      <c r="C2441" s="4">
        <v>35423.98055555556</v>
      </c>
      <c r="D2441" s="5">
        <v>495943.0</v>
      </c>
    </row>
    <row r="2442">
      <c r="A2442" s="2" t="s">
        <v>9972</v>
      </c>
      <c r="B2442" s="3"/>
      <c r="C2442" s="4">
        <v>35423.98055555556</v>
      </c>
      <c r="D2442" s="5">
        <v>494128.0</v>
      </c>
    </row>
    <row r="2443">
      <c r="A2443" s="2" t="s">
        <v>9973</v>
      </c>
      <c r="B2443" s="3"/>
      <c r="C2443" s="4">
        <v>35423.98055555556</v>
      </c>
      <c r="D2443" s="5">
        <v>493999.0</v>
      </c>
    </row>
    <row r="2444">
      <c r="A2444" s="2" t="s">
        <v>9974</v>
      </c>
      <c r="B2444" s="3"/>
      <c r="C2444" s="4">
        <v>35423.98055555556</v>
      </c>
      <c r="D2444" s="5">
        <v>494114.0</v>
      </c>
    </row>
    <row r="2445">
      <c r="A2445" s="2" t="s">
        <v>9975</v>
      </c>
      <c r="B2445" s="3"/>
      <c r="C2445" s="4">
        <v>35423.98055555556</v>
      </c>
      <c r="D2445" s="5">
        <v>493737.0</v>
      </c>
    </row>
    <row r="2446">
      <c r="A2446" s="2" t="s">
        <v>9976</v>
      </c>
      <c r="B2446" s="3"/>
      <c r="C2446" s="4">
        <v>35423.98055555556</v>
      </c>
      <c r="D2446" s="5">
        <v>649473.0</v>
      </c>
    </row>
    <row r="2447">
      <c r="A2447" s="2" t="s">
        <v>9977</v>
      </c>
      <c r="B2447" s="3"/>
      <c r="C2447" s="4">
        <v>35423.98055555556</v>
      </c>
      <c r="D2447" s="5">
        <v>483740.0</v>
      </c>
    </row>
    <row r="2448">
      <c r="A2448" s="2" t="s">
        <v>9978</v>
      </c>
      <c r="B2448" s="3"/>
      <c r="C2448" s="4">
        <v>35423.98055555556</v>
      </c>
      <c r="D2448" s="5">
        <v>712849.0</v>
      </c>
    </row>
    <row r="2449">
      <c r="A2449" s="2" t="s">
        <v>9979</v>
      </c>
      <c r="B2449" s="3"/>
      <c r="C2449" s="4">
        <v>35423.98055555556</v>
      </c>
      <c r="D2449" s="5">
        <v>712014.0</v>
      </c>
    </row>
    <row r="2450">
      <c r="A2450" s="2" t="s">
        <v>9980</v>
      </c>
      <c r="B2450" s="3"/>
      <c r="C2450" s="4">
        <v>35423.98055555556</v>
      </c>
      <c r="D2450" s="5">
        <v>239229.0</v>
      </c>
    </row>
    <row r="2451">
      <c r="A2451" s="2" t="s">
        <v>9981</v>
      </c>
      <c r="B2451" s="3"/>
      <c r="C2451" s="4">
        <v>35423.98055555556</v>
      </c>
      <c r="D2451" s="5">
        <v>963408.0</v>
      </c>
    </row>
    <row r="2452">
      <c r="A2452" s="2" t="s">
        <v>9982</v>
      </c>
      <c r="B2452" s="3"/>
      <c r="C2452" s="4">
        <v>35423.98055555556</v>
      </c>
      <c r="D2452" s="5">
        <v>726402.0</v>
      </c>
    </row>
    <row r="2453">
      <c r="A2453" s="2" t="s">
        <v>9983</v>
      </c>
      <c r="B2453" s="3"/>
      <c r="C2453" s="4">
        <v>35423.98055555556</v>
      </c>
      <c r="D2453" s="5">
        <v>257097.0</v>
      </c>
    </row>
    <row r="2454">
      <c r="A2454" s="2" t="s">
        <v>9984</v>
      </c>
      <c r="B2454" s="3"/>
      <c r="C2454" s="4">
        <v>35423.98055555556</v>
      </c>
      <c r="D2454" s="5">
        <v>226804.0</v>
      </c>
    </row>
    <row r="2455">
      <c r="A2455" s="2" t="s">
        <v>9985</v>
      </c>
      <c r="B2455" s="3"/>
      <c r="C2455" s="4">
        <v>35423.98055555556</v>
      </c>
      <c r="D2455" s="5">
        <v>185227.0</v>
      </c>
    </row>
    <row r="2456">
      <c r="A2456" s="2" t="s">
        <v>9986</v>
      </c>
      <c r="B2456" s="3"/>
      <c r="C2456" s="4">
        <v>35423.98055555556</v>
      </c>
      <c r="D2456" s="5">
        <v>100921.0</v>
      </c>
    </row>
    <row r="2457">
      <c r="A2457" s="2" t="s">
        <v>9987</v>
      </c>
      <c r="B2457" s="3"/>
      <c r="C2457" s="4">
        <v>35423.98055555556</v>
      </c>
      <c r="D2457" s="5">
        <v>338162.0</v>
      </c>
    </row>
    <row r="2458">
      <c r="A2458" s="2" t="s">
        <v>9988</v>
      </c>
      <c r="B2458" s="3"/>
      <c r="C2458" s="4">
        <v>35423.98055555556</v>
      </c>
      <c r="D2458" s="5">
        <v>40805.0</v>
      </c>
    </row>
    <row r="2459">
      <c r="A2459" s="2" t="s">
        <v>9989</v>
      </c>
      <c r="B2459" s="3"/>
      <c r="C2459" s="4">
        <v>35423.98055555556</v>
      </c>
      <c r="D2459" s="5">
        <v>549954.0</v>
      </c>
    </row>
    <row r="2460">
      <c r="A2460" s="2" t="s">
        <v>9990</v>
      </c>
      <c r="B2460" s="3"/>
      <c r="C2460" s="4">
        <v>35423.98055555556</v>
      </c>
      <c r="D2460" s="5">
        <v>549878.0</v>
      </c>
    </row>
    <row r="2461">
      <c r="A2461" s="2" t="s">
        <v>9991</v>
      </c>
      <c r="B2461" s="3"/>
      <c r="C2461" s="4">
        <v>35423.98055555556</v>
      </c>
      <c r="D2461" s="5">
        <v>550855.0</v>
      </c>
    </row>
    <row r="2462">
      <c r="A2462" s="2" t="s">
        <v>9992</v>
      </c>
      <c r="B2462" s="3"/>
      <c r="C2462" s="4">
        <v>35423.98055555556</v>
      </c>
      <c r="D2462" s="5">
        <v>714752.0</v>
      </c>
    </row>
    <row r="2463">
      <c r="A2463" s="2" t="s">
        <v>9993</v>
      </c>
      <c r="B2463" s="3"/>
      <c r="C2463" s="4">
        <v>35423.98055555556</v>
      </c>
      <c r="D2463" s="5">
        <v>31010.0</v>
      </c>
    </row>
    <row r="2464">
      <c r="A2464" s="2" t="s">
        <v>9994</v>
      </c>
      <c r="B2464" s="3"/>
      <c r="C2464" s="4">
        <v>35423.98055555556</v>
      </c>
      <c r="D2464" s="5">
        <v>345240.0</v>
      </c>
    </row>
    <row r="2465">
      <c r="A2465" s="2" t="s">
        <v>9995</v>
      </c>
      <c r="B2465" s="3"/>
      <c r="C2465" s="4">
        <v>35423.98055555556</v>
      </c>
      <c r="D2465" s="5">
        <v>55860.0</v>
      </c>
    </row>
    <row r="2466">
      <c r="A2466" s="2" t="s">
        <v>9996</v>
      </c>
      <c r="B2466" s="3"/>
      <c r="C2466" s="4">
        <v>35423.98055555556</v>
      </c>
      <c r="D2466" s="5">
        <v>13460.0</v>
      </c>
    </row>
    <row r="2467">
      <c r="A2467" s="2" t="s">
        <v>9997</v>
      </c>
      <c r="B2467" s="3"/>
      <c r="C2467" s="4">
        <v>35423.98055555556</v>
      </c>
      <c r="D2467" s="5">
        <v>305655.0</v>
      </c>
    </row>
    <row r="2468">
      <c r="A2468" s="2" t="s">
        <v>9998</v>
      </c>
      <c r="B2468" s="3"/>
      <c r="C2468" s="4">
        <v>35423.98055555556</v>
      </c>
      <c r="D2468" s="5">
        <v>2004.0</v>
      </c>
    </row>
    <row r="2469">
      <c r="A2469" s="2" t="s">
        <v>9999</v>
      </c>
      <c r="B2469" s="3"/>
      <c r="C2469" s="4">
        <v>35423.98055555556</v>
      </c>
      <c r="D2469" s="5">
        <v>2043.0</v>
      </c>
    </row>
    <row r="2470">
      <c r="A2470" s="2" t="s">
        <v>10000</v>
      </c>
      <c r="B2470" s="3"/>
      <c r="C2470" s="4">
        <v>35423.98055555556</v>
      </c>
      <c r="D2470" s="5">
        <v>1117.0</v>
      </c>
    </row>
    <row r="2471">
      <c r="A2471" s="2" t="s">
        <v>10001</v>
      </c>
      <c r="B2471" s="3"/>
      <c r="C2471" s="4">
        <v>35423.98055555556</v>
      </c>
      <c r="D2471" s="5">
        <v>2009.0</v>
      </c>
    </row>
    <row r="2472">
      <c r="A2472" s="2" t="s">
        <v>10002</v>
      </c>
      <c r="B2472" s="3"/>
      <c r="C2472" s="4">
        <v>35423.98055555556</v>
      </c>
      <c r="D2472" s="5">
        <v>24703.0</v>
      </c>
    </row>
    <row r="2473">
      <c r="A2473" s="2" t="s">
        <v>10003</v>
      </c>
      <c r="B2473" s="3"/>
      <c r="C2473" s="4">
        <v>35423.98055555556</v>
      </c>
      <c r="D2473" s="5">
        <v>289353.0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2"/>
    <hyperlink r:id="rId871" ref="A873"/>
    <hyperlink r:id="rId872" ref="A874"/>
    <hyperlink r:id="rId873" ref="A875"/>
    <hyperlink r:id="rId874" ref="A876"/>
    <hyperlink r:id="rId875" ref="A877"/>
    <hyperlink r:id="rId876" ref="A878"/>
    <hyperlink r:id="rId877" ref="A879"/>
    <hyperlink r:id="rId878" ref="A880"/>
    <hyperlink r:id="rId879" ref="A881"/>
    <hyperlink r:id="rId880" ref="A882"/>
    <hyperlink r:id="rId881" ref="A883"/>
    <hyperlink r:id="rId882" ref="A884"/>
    <hyperlink r:id="rId883" ref="A885"/>
    <hyperlink r:id="rId884" ref="A886"/>
    <hyperlink r:id="rId885" ref="A887"/>
    <hyperlink r:id="rId886" ref="A888"/>
    <hyperlink r:id="rId887" ref="A889"/>
    <hyperlink r:id="rId888" ref="A890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0"/>
    <hyperlink r:id="rId959" ref="A961"/>
    <hyperlink r:id="rId960" ref="A962"/>
    <hyperlink r:id="rId961" ref="A963"/>
    <hyperlink r:id="rId962" ref="A964"/>
    <hyperlink r:id="rId963" ref="A965"/>
    <hyperlink r:id="rId964" ref="A966"/>
    <hyperlink r:id="rId965" ref="A967"/>
    <hyperlink r:id="rId966" ref="A968"/>
    <hyperlink r:id="rId967" ref="A969"/>
    <hyperlink r:id="rId968" ref="A970"/>
    <hyperlink r:id="rId969" ref="A971"/>
    <hyperlink r:id="rId970" ref="A972"/>
    <hyperlink r:id="rId971" ref="A973"/>
    <hyperlink r:id="rId972" ref="A974"/>
    <hyperlink r:id="rId973" ref="A975"/>
    <hyperlink r:id="rId974" ref="A976"/>
    <hyperlink r:id="rId975" ref="A977"/>
    <hyperlink r:id="rId976" ref="A978"/>
    <hyperlink r:id="rId977" ref="A979"/>
    <hyperlink r:id="rId978" ref="A980"/>
    <hyperlink r:id="rId979" ref="A981"/>
    <hyperlink r:id="rId980" ref="A982"/>
    <hyperlink r:id="rId981" ref="A983"/>
    <hyperlink r:id="rId982" ref="A984"/>
    <hyperlink r:id="rId983" ref="A985"/>
    <hyperlink r:id="rId984" ref="A986"/>
    <hyperlink r:id="rId985" ref="A987"/>
    <hyperlink r:id="rId986" ref="A988"/>
    <hyperlink r:id="rId987" ref="A989"/>
    <hyperlink r:id="rId988" ref="A990"/>
    <hyperlink r:id="rId989" ref="A991"/>
    <hyperlink r:id="rId990" ref="A992"/>
    <hyperlink r:id="rId991" ref="A993"/>
    <hyperlink r:id="rId992" ref="A994"/>
    <hyperlink r:id="rId993" ref="A995"/>
    <hyperlink r:id="rId994" ref="A996"/>
    <hyperlink r:id="rId995" ref="A997"/>
    <hyperlink r:id="rId996" ref="A998"/>
    <hyperlink r:id="rId997" ref="A999"/>
    <hyperlink r:id="rId998" ref="A1000"/>
    <hyperlink r:id="rId999" ref="A1001"/>
    <hyperlink r:id="rId1000" ref="A1002"/>
    <hyperlink r:id="rId1001" ref="A1003"/>
    <hyperlink r:id="rId1002" ref="A1004"/>
    <hyperlink r:id="rId1003" ref="A1005"/>
    <hyperlink r:id="rId1004" ref="A1006"/>
    <hyperlink r:id="rId1005" ref="A1007"/>
    <hyperlink r:id="rId1006" ref="A1008"/>
    <hyperlink r:id="rId1007" ref="A1009"/>
    <hyperlink r:id="rId1008" ref="A1010"/>
    <hyperlink r:id="rId1009" ref="A1011"/>
    <hyperlink r:id="rId1010" ref="A1012"/>
    <hyperlink r:id="rId1011" ref="A1013"/>
    <hyperlink r:id="rId1012" ref="A1014"/>
    <hyperlink r:id="rId1013" ref="A1015"/>
    <hyperlink r:id="rId1014" ref="A1016"/>
    <hyperlink r:id="rId1015" ref="A1017"/>
    <hyperlink r:id="rId1016" ref="A1018"/>
    <hyperlink r:id="rId1017" ref="A1019"/>
    <hyperlink r:id="rId1018" ref="A1020"/>
    <hyperlink r:id="rId1019" ref="A1021"/>
    <hyperlink r:id="rId1020" ref="A1022"/>
    <hyperlink r:id="rId1021" ref="A1023"/>
    <hyperlink r:id="rId1022" ref="A1024"/>
    <hyperlink r:id="rId1023" ref="A1025"/>
    <hyperlink r:id="rId1024" ref="A1026"/>
    <hyperlink r:id="rId1025" ref="A1027"/>
    <hyperlink r:id="rId1026" ref="A1028"/>
    <hyperlink r:id="rId1027" ref="A1029"/>
    <hyperlink r:id="rId1028" ref="A1030"/>
    <hyperlink r:id="rId1029" ref="A1031"/>
    <hyperlink r:id="rId1030" ref="A1032"/>
    <hyperlink r:id="rId1031" ref="A1033"/>
    <hyperlink r:id="rId1032" ref="A1034"/>
    <hyperlink r:id="rId1033" ref="A1035"/>
    <hyperlink r:id="rId1034" ref="A1036"/>
    <hyperlink r:id="rId1035" ref="A1037"/>
    <hyperlink r:id="rId1036" ref="A1038"/>
    <hyperlink r:id="rId1037" ref="A1039"/>
    <hyperlink r:id="rId1038" ref="A1040"/>
    <hyperlink r:id="rId1039" ref="A1041"/>
    <hyperlink r:id="rId1040" ref="A1042"/>
    <hyperlink r:id="rId1041" ref="A1043"/>
    <hyperlink r:id="rId1042" ref="A1044"/>
    <hyperlink r:id="rId1043" ref="A1045"/>
    <hyperlink r:id="rId1044" ref="A1046"/>
    <hyperlink r:id="rId1045" ref="A1047"/>
    <hyperlink r:id="rId1046" ref="A1048"/>
    <hyperlink r:id="rId1047" ref="A1049"/>
    <hyperlink r:id="rId1048" ref="A1050"/>
    <hyperlink r:id="rId1049" ref="A1051"/>
    <hyperlink r:id="rId1050" ref="A1052"/>
    <hyperlink r:id="rId1051" ref="A1053"/>
    <hyperlink r:id="rId1052" ref="A1054"/>
    <hyperlink r:id="rId1053" ref="A1055"/>
    <hyperlink r:id="rId1054" ref="A1056"/>
    <hyperlink r:id="rId1055" ref="A1057"/>
    <hyperlink r:id="rId1056" ref="A1058"/>
    <hyperlink r:id="rId1057" ref="A1059"/>
    <hyperlink r:id="rId1058" ref="A1060"/>
    <hyperlink r:id="rId1059" ref="A1061"/>
    <hyperlink r:id="rId1060" ref="A1062"/>
    <hyperlink r:id="rId1061" ref="A1063"/>
    <hyperlink r:id="rId1062" ref="A1064"/>
    <hyperlink r:id="rId1063" ref="A1065"/>
    <hyperlink r:id="rId1064" ref="A1066"/>
    <hyperlink r:id="rId1065" ref="A1067"/>
    <hyperlink r:id="rId1066" ref="A1068"/>
    <hyperlink r:id="rId1067" ref="A1069"/>
    <hyperlink r:id="rId1068" ref="A1070"/>
    <hyperlink r:id="rId1069" ref="A1071"/>
    <hyperlink r:id="rId1070" ref="A1072"/>
    <hyperlink r:id="rId1071" ref="A1073"/>
    <hyperlink r:id="rId1072" ref="A1074"/>
    <hyperlink r:id="rId1073" ref="A1075"/>
    <hyperlink r:id="rId1074" ref="A1076"/>
    <hyperlink r:id="rId1075" ref="A1077"/>
    <hyperlink r:id="rId1076" ref="A1078"/>
    <hyperlink r:id="rId1077" ref="A1079"/>
    <hyperlink r:id="rId1078" ref="A1080"/>
    <hyperlink r:id="rId1079" ref="A1081"/>
    <hyperlink r:id="rId1080" ref="A1082"/>
    <hyperlink r:id="rId1081" ref="A1083"/>
    <hyperlink r:id="rId1082" ref="A1084"/>
    <hyperlink r:id="rId1083" ref="A1085"/>
    <hyperlink r:id="rId1084" ref="A1086"/>
    <hyperlink r:id="rId1085" ref="A1087"/>
    <hyperlink r:id="rId1086" ref="A1088"/>
    <hyperlink r:id="rId1087" ref="A1089"/>
    <hyperlink r:id="rId1088" ref="A1090"/>
    <hyperlink r:id="rId1089" ref="A1091"/>
    <hyperlink r:id="rId1090" ref="A1092"/>
    <hyperlink r:id="rId1091" ref="A1093"/>
    <hyperlink r:id="rId1092" ref="A1094"/>
    <hyperlink r:id="rId1093" ref="A1095"/>
    <hyperlink r:id="rId1094" ref="A1096"/>
    <hyperlink r:id="rId1095" ref="A1097"/>
    <hyperlink r:id="rId1096" ref="A1098"/>
    <hyperlink r:id="rId1097" ref="A1099"/>
    <hyperlink r:id="rId1098" ref="A1100"/>
    <hyperlink r:id="rId1099" ref="A1101"/>
    <hyperlink r:id="rId1100" ref="A1102"/>
    <hyperlink r:id="rId1101" ref="A1103"/>
    <hyperlink r:id="rId1102" ref="A1104"/>
    <hyperlink r:id="rId1103" ref="A1105"/>
    <hyperlink r:id="rId1104" ref="A1106"/>
    <hyperlink r:id="rId1105" ref="A1107"/>
    <hyperlink r:id="rId1106" ref="A1108"/>
    <hyperlink r:id="rId1107" ref="A1109"/>
    <hyperlink r:id="rId1108" ref="A1110"/>
    <hyperlink r:id="rId1109" ref="A1111"/>
    <hyperlink r:id="rId1110" ref="A1112"/>
    <hyperlink r:id="rId1111" ref="A1113"/>
    <hyperlink r:id="rId1112" ref="A1114"/>
    <hyperlink r:id="rId1113" ref="A1115"/>
    <hyperlink r:id="rId1114" ref="A1116"/>
    <hyperlink r:id="rId1115" ref="A1117"/>
    <hyperlink r:id="rId1116" ref="A1118"/>
    <hyperlink r:id="rId1117" ref="A1119"/>
    <hyperlink r:id="rId1118" ref="A1120"/>
    <hyperlink r:id="rId1119" ref="A1121"/>
    <hyperlink r:id="rId1120" ref="A1122"/>
    <hyperlink r:id="rId1121" ref="A1123"/>
    <hyperlink r:id="rId1122" ref="A1124"/>
    <hyperlink r:id="rId1123" ref="A1125"/>
    <hyperlink r:id="rId1124" ref="A1126"/>
    <hyperlink r:id="rId1125" ref="A1127"/>
    <hyperlink r:id="rId1126" ref="A1128"/>
    <hyperlink r:id="rId1127" ref="A1129"/>
    <hyperlink r:id="rId1128" ref="A1130"/>
    <hyperlink r:id="rId1129" ref="A1131"/>
    <hyperlink r:id="rId1130" ref="A1132"/>
    <hyperlink r:id="rId1131" ref="A1133"/>
    <hyperlink r:id="rId1132" ref="A1134"/>
    <hyperlink r:id="rId1133" ref="A1135"/>
    <hyperlink r:id="rId1134" ref="A1136"/>
    <hyperlink r:id="rId1135" ref="A1137"/>
    <hyperlink r:id="rId1136" ref="A1138"/>
    <hyperlink r:id="rId1137" ref="A1139"/>
    <hyperlink r:id="rId1138" ref="A1140"/>
    <hyperlink r:id="rId1139" ref="A1141"/>
    <hyperlink r:id="rId1140" ref="A1142"/>
    <hyperlink r:id="rId1141" ref="A1143"/>
    <hyperlink r:id="rId1142" ref="A1144"/>
    <hyperlink r:id="rId1143" ref="A1145"/>
    <hyperlink r:id="rId1144" ref="A1146"/>
    <hyperlink r:id="rId1145" ref="A1147"/>
    <hyperlink r:id="rId1146" ref="A1148"/>
    <hyperlink r:id="rId1147" ref="A1149"/>
    <hyperlink r:id="rId1148" ref="A1150"/>
    <hyperlink r:id="rId1149" ref="A1151"/>
    <hyperlink r:id="rId1150" ref="A1152"/>
    <hyperlink r:id="rId1151" ref="A1153"/>
    <hyperlink r:id="rId1152" ref="A1154"/>
    <hyperlink r:id="rId1153" ref="A1155"/>
    <hyperlink r:id="rId1154" ref="A1156"/>
    <hyperlink r:id="rId1155" ref="A1157"/>
    <hyperlink r:id="rId1156" ref="A1158"/>
    <hyperlink r:id="rId1157" ref="A1159"/>
    <hyperlink r:id="rId1158" ref="A1160"/>
    <hyperlink r:id="rId1159" ref="A1161"/>
    <hyperlink r:id="rId1160" ref="A1162"/>
    <hyperlink r:id="rId1161" ref="A1163"/>
    <hyperlink r:id="rId1162" ref="A1164"/>
    <hyperlink r:id="rId1163" ref="A1165"/>
    <hyperlink r:id="rId1164" ref="A1166"/>
    <hyperlink r:id="rId1165" ref="A1167"/>
    <hyperlink r:id="rId1166" ref="A1168"/>
    <hyperlink r:id="rId1167" ref="A1169"/>
    <hyperlink r:id="rId1168" ref="A1170"/>
    <hyperlink r:id="rId1169" ref="A1171"/>
    <hyperlink r:id="rId1170" ref="A1172"/>
    <hyperlink r:id="rId1171" ref="A1173"/>
    <hyperlink r:id="rId1172" ref="A1174"/>
    <hyperlink r:id="rId1173" ref="A1175"/>
    <hyperlink r:id="rId1174" ref="A1176"/>
    <hyperlink r:id="rId1175" ref="A1177"/>
    <hyperlink r:id="rId1176" ref="A1178"/>
    <hyperlink r:id="rId1177" ref="A1179"/>
    <hyperlink r:id="rId1178" ref="A1180"/>
    <hyperlink r:id="rId1179" ref="A1181"/>
    <hyperlink r:id="rId1180" ref="A1182"/>
    <hyperlink r:id="rId1181" ref="A1183"/>
    <hyperlink r:id="rId1182" ref="A1184"/>
    <hyperlink r:id="rId1183" ref="A1185"/>
    <hyperlink r:id="rId1184" ref="A1186"/>
    <hyperlink r:id="rId1185" ref="A1187"/>
    <hyperlink r:id="rId1186" ref="A1188"/>
    <hyperlink r:id="rId1187" ref="A1189"/>
    <hyperlink r:id="rId1188" ref="A1190"/>
    <hyperlink r:id="rId1189" ref="A1191"/>
    <hyperlink r:id="rId1190" ref="A1192"/>
    <hyperlink r:id="rId1191" ref="A1193"/>
    <hyperlink r:id="rId1192" ref="A1194"/>
    <hyperlink r:id="rId1193" ref="A1195"/>
    <hyperlink r:id="rId1194" ref="A1196"/>
    <hyperlink r:id="rId1195" ref="A1197"/>
    <hyperlink r:id="rId1196" ref="A1198"/>
    <hyperlink r:id="rId1197" ref="A1199"/>
    <hyperlink r:id="rId1198" ref="A1200"/>
    <hyperlink r:id="rId1199" ref="A1201"/>
    <hyperlink r:id="rId1200" ref="A1202"/>
    <hyperlink r:id="rId1201" ref="A1203"/>
    <hyperlink r:id="rId1202" ref="A1204"/>
    <hyperlink r:id="rId1203" ref="A1205"/>
    <hyperlink r:id="rId1204" ref="A1206"/>
    <hyperlink r:id="rId1205" ref="A1207"/>
    <hyperlink r:id="rId1206" ref="A1208"/>
    <hyperlink r:id="rId1207" ref="A1209"/>
    <hyperlink r:id="rId1208" ref="A1210"/>
    <hyperlink r:id="rId1209" ref="A1211"/>
    <hyperlink r:id="rId1210" ref="A1212"/>
    <hyperlink r:id="rId1211" ref="A1213"/>
    <hyperlink r:id="rId1212" ref="A1214"/>
    <hyperlink r:id="rId1213" ref="A1215"/>
    <hyperlink r:id="rId1214" ref="A1216"/>
    <hyperlink r:id="rId1215" ref="A1217"/>
    <hyperlink r:id="rId1216" ref="A1218"/>
    <hyperlink r:id="rId1217" ref="A1219"/>
    <hyperlink r:id="rId1218" ref="A1220"/>
    <hyperlink r:id="rId1219" ref="A1221"/>
    <hyperlink r:id="rId1220" ref="A1222"/>
    <hyperlink r:id="rId1221" ref="A1223"/>
    <hyperlink r:id="rId1222" ref="A1224"/>
    <hyperlink r:id="rId1223" ref="A1225"/>
    <hyperlink r:id="rId1224" ref="A1226"/>
    <hyperlink r:id="rId1225" ref="A1227"/>
    <hyperlink r:id="rId1226" ref="A1228"/>
    <hyperlink r:id="rId1227" ref="A1229"/>
    <hyperlink r:id="rId1228" ref="A1230"/>
    <hyperlink r:id="rId1229" ref="A1231"/>
    <hyperlink r:id="rId1230" ref="A1232"/>
    <hyperlink r:id="rId1231" ref="A1233"/>
    <hyperlink r:id="rId1232" ref="A1234"/>
    <hyperlink r:id="rId1233" ref="A1235"/>
    <hyperlink r:id="rId1234" ref="A1236"/>
    <hyperlink r:id="rId1235" ref="A1237"/>
    <hyperlink r:id="rId1236" ref="A1238"/>
    <hyperlink r:id="rId1237" ref="A1239"/>
    <hyperlink r:id="rId1238" ref="A1240"/>
    <hyperlink r:id="rId1239" ref="A1241"/>
    <hyperlink r:id="rId1240" ref="A1242"/>
    <hyperlink r:id="rId1241" ref="A1243"/>
    <hyperlink r:id="rId1242" ref="A1244"/>
    <hyperlink r:id="rId1243" ref="A1245"/>
    <hyperlink r:id="rId1244" ref="A1246"/>
    <hyperlink r:id="rId1245" ref="A1247"/>
    <hyperlink r:id="rId1246" ref="A1248"/>
    <hyperlink r:id="rId1247" ref="A1249"/>
    <hyperlink r:id="rId1248" ref="A1250"/>
    <hyperlink r:id="rId1249" ref="A1251"/>
    <hyperlink r:id="rId1250" ref="A1252"/>
    <hyperlink r:id="rId1251" ref="A1253"/>
    <hyperlink r:id="rId1252" ref="A1254"/>
    <hyperlink r:id="rId1253" ref="A1255"/>
    <hyperlink r:id="rId1254" ref="A1256"/>
    <hyperlink r:id="rId1255" ref="A1257"/>
    <hyperlink r:id="rId1256" ref="A1258"/>
    <hyperlink r:id="rId1257" ref="A1259"/>
    <hyperlink r:id="rId1258" ref="A1260"/>
    <hyperlink r:id="rId1259" ref="A1261"/>
    <hyperlink r:id="rId1260" ref="A1262"/>
    <hyperlink r:id="rId1261" ref="A1263"/>
    <hyperlink r:id="rId1262" ref="A1264"/>
    <hyperlink r:id="rId1263" ref="A1265"/>
    <hyperlink r:id="rId1264" ref="A1266"/>
    <hyperlink r:id="rId1265" ref="A1267"/>
    <hyperlink r:id="rId1266" ref="A1268"/>
    <hyperlink r:id="rId1267" ref="A1269"/>
    <hyperlink r:id="rId1268" ref="A1270"/>
    <hyperlink r:id="rId1269" ref="A1271"/>
    <hyperlink r:id="rId1270" ref="A1272"/>
    <hyperlink r:id="rId1271" ref="A1273"/>
    <hyperlink r:id="rId1272" ref="A1274"/>
    <hyperlink r:id="rId1273" ref="A1275"/>
    <hyperlink r:id="rId1274" ref="A1276"/>
    <hyperlink r:id="rId1275" ref="A1277"/>
    <hyperlink r:id="rId1276" ref="A1278"/>
    <hyperlink r:id="rId1277" ref="A1279"/>
    <hyperlink r:id="rId1278" ref="A1280"/>
    <hyperlink r:id="rId1279" ref="A1281"/>
    <hyperlink r:id="rId1280" ref="A1282"/>
    <hyperlink r:id="rId1281" ref="A1283"/>
    <hyperlink r:id="rId1282" ref="A1284"/>
    <hyperlink r:id="rId1283" ref="A1285"/>
    <hyperlink r:id="rId1284" ref="A1286"/>
    <hyperlink r:id="rId1285" ref="A1287"/>
    <hyperlink r:id="rId1286" ref="A1288"/>
    <hyperlink r:id="rId1287" ref="A1289"/>
    <hyperlink r:id="rId1288" ref="A1290"/>
    <hyperlink r:id="rId1289" ref="A1291"/>
    <hyperlink r:id="rId1290" ref="A1292"/>
    <hyperlink r:id="rId1291" ref="A1293"/>
    <hyperlink r:id="rId1292" ref="A1294"/>
    <hyperlink r:id="rId1293" ref="A1295"/>
    <hyperlink r:id="rId1294" ref="A1296"/>
    <hyperlink r:id="rId1295" ref="A1297"/>
    <hyperlink r:id="rId1296" ref="A1298"/>
    <hyperlink r:id="rId1297" ref="A1299"/>
    <hyperlink r:id="rId1298" ref="A1300"/>
    <hyperlink r:id="rId1299" ref="A1301"/>
    <hyperlink r:id="rId1300" ref="A1302"/>
    <hyperlink r:id="rId1301" ref="A1303"/>
    <hyperlink r:id="rId1302" ref="A1304"/>
    <hyperlink r:id="rId1303" ref="A1305"/>
    <hyperlink r:id="rId1304" ref="A1306"/>
    <hyperlink r:id="rId1305" ref="A1307"/>
    <hyperlink r:id="rId1306" ref="A1308"/>
    <hyperlink r:id="rId1307" ref="A1309"/>
    <hyperlink r:id="rId1308" ref="A1310"/>
    <hyperlink r:id="rId1309" ref="A1311"/>
    <hyperlink r:id="rId1310" ref="A1312"/>
    <hyperlink r:id="rId1311" ref="A1313"/>
    <hyperlink r:id="rId1312" ref="A1314"/>
    <hyperlink r:id="rId1313" ref="A1315"/>
    <hyperlink r:id="rId1314" ref="A1316"/>
    <hyperlink r:id="rId1315" ref="A1317"/>
    <hyperlink r:id="rId1316" ref="A1318"/>
    <hyperlink r:id="rId1317" ref="A1319"/>
    <hyperlink r:id="rId1318" ref="A1320"/>
    <hyperlink r:id="rId1319" ref="A1321"/>
    <hyperlink r:id="rId1320" ref="A1322"/>
    <hyperlink r:id="rId1321" ref="A1323"/>
    <hyperlink r:id="rId1322" ref="A1324"/>
    <hyperlink r:id="rId1323" ref="A1325"/>
    <hyperlink r:id="rId1324" ref="A1326"/>
    <hyperlink r:id="rId1325" ref="A1327"/>
    <hyperlink r:id="rId1326" ref="A1328"/>
    <hyperlink r:id="rId1327" ref="A1329"/>
    <hyperlink r:id="rId1328" ref="A1330"/>
    <hyperlink r:id="rId1329" ref="A1331"/>
    <hyperlink r:id="rId1330" ref="A1332"/>
    <hyperlink r:id="rId1331" ref="A1333"/>
    <hyperlink r:id="rId1332" ref="A1334"/>
    <hyperlink r:id="rId1333" ref="A1335"/>
    <hyperlink r:id="rId1334" ref="A1336"/>
    <hyperlink r:id="rId1335" ref="A1337"/>
    <hyperlink r:id="rId1336" ref="A1338"/>
    <hyperlink r:id="rId1337" ref="A1339"/>
    <hyperlink r:id="rId1338" ref="A1340"/>
    <hyperlink r:id="rId1339" ref="A1341"/>
    <hyperlink r:id="rId1340" ref="A1342"/>
    <hyperlink r:id="rId1341" ref="A1343"/>
    <hyperlink r:id="rId1342" ref="A1344"/>
    <hyperlink r:id="rId1343" ref="A1345"/>
    <hyperlink r:id="rId1344" ref="A1346"/>
    <hyperlink r:id="rId1345" ref="A1347"/>
    <hyperlink r:id="rId1346" ref="A1348"/>
    <hyperlink r:id="rId1347" ref="A1349"/>
    <hyperlink r:id="rId1348" ref="A1350"/>
    <hyperlink r:id="rId1349" ref="A1351"/>
    <hyperlink r:id="rId1350" ref="A1352"/>
    <hyperlink r:id="rId1351" ref="A1353"/>
    <hyperlink r:id="rId1352" ref="A1354"/>
    <hyperlink r:id="rId1353" ref="A1355"/>
    <hyperlink r:id="rId1354" ref="A1356"/>
    <hyperlink r:id="rId1355" ref="A1357"/>
    <hyperlink r:id="rId1356" ref="A1358"/>
    <hyperlink r:id="rId1357" ref="A1359"/>
    <hyperlink r:id="rId1358" ref="A1360"/>
    <hyperlink r:id="rId1359" ref="A1361"/>
    <hyperlink r:id="rId1360" ref="A1362"/>
    <hyperlink r:id="rId1361" ref="A1363"/>
    <hyperlink r:id="rId1362" ref="A1364"/>
    <hyperlink r:id="rId1363" ref="A1365"/>
    <hyperlink r:id="rId1364" ref="A1366"/>
    <hyperlink r:id="rId1365" ref="A1367"/>
    <hyperlink r:id="rId1366" ref="A1368"/>
    <hyperlink r:id="rId1367" ref="A1369"/>
    <hyperlink r:id="rId1368" ref="A1370"/>
    <hyperlink r:id="rId1369" ref="A1371"/>
    <hyperlink r:id="rId1370" ref="A1372"/>
    <hyperlink r:id="rId1371" ref="A1373"/>
    <hyperlink r:id="rId1372" ref="A1374"/>
    <hyperlink r:id="rId1373" ref="A1375"/>
    <hyperlink r:id="rId1374" ref="A1376"/>
    <hyperlink r:id="rId1375" ref="A1377"/>
    <hyperlink r:id="rId1376" ref="A1378"/>
    <hyperlink r:id="rId1377" ref="A1379"/>
    <hyperlink r:id="rId1378" ref="A1380"/>
    <hyperlink r:id="rId1379" ref="A1381"/>
    <hyperlink r:id="rId1380" ref="A1382"/>
    <hyperlink r:id="rId1381" ref="A1383"/>
    <hyperlink r:id="rId1382" ref="A1384"/>
    <hyperlink r:id="rId1383" ref="A1385"/>
    <hyperlink r:id="rId1384" ref="A1386"/>
    <hyperlink r:id="rId1385" ref="A1387"/>
    <hyperlink r:id="rId1386" ref="A1388"/>
    <hyperlink r:id="rId1387" ref="A1389"/>
    <hyperlink r:id="rId1388" ref="A1390"/>
    <hyperlink r:id="rId1389" ref="A1391"/>
    <hyperlink r:id="rId1390" ref="A1392"/>
    <hyperlink r:id="rId1391" ref="A1393"/>
    <hyperlink r:id="rId1392" ref="A1394"/>
    <hyperlink r:id="rId1393" ref="A1395"/>
    <hyperlink r:id="rId1394" ref="A1396"/>
    <hyperlink r:id="rId1395" ref="A1397"/>
    <hyperlink r:id="rId1396" ref="A1398"/>
    <hyperlink r:id="rId1397" ref="A1399"/>
    <hyperlink r:id="rId1398" ref="A1400"/>
    <hyperlink r:id="rId1399" ref="A1401"/>
    <hyperlink r:id="rId1400" ref="A1402"/>
    <hyperlink r:id="rId1401" ref="A1403"/>
    <hyperlink r:id="rId1402" ref="A1404"/>
    <hyperlink r:id="rId1403" ref="A1405"/>
    <hyperlink r:id="rId1404" ref="A1406"/>
    <hyperlink r:id="rId1405" ref="A1407"/>
    <hyperlink r:id="rId1406" ref="A1408"/>
    <hyperlink r:id="rId1407" ref="A1409"/>
    <hyperlink r:id="rId1408" ref="A1410"/>
    <hyperlink r:id="rId1409" ref="A1411"/>
    <hyperlink r:id="rId1410" ref="A1412"/>
    <hyperlink r:id="rId1411" ref="A1413"/>
    <hyperlink r:id="rId1412" ref="A1414"/>
    <hyperlink r:id="rId1413" ref="A1415"/>
    <hyperlink r:id="rId1414" ref="A1416"/>
    <hyperlink r:id="rId1415" ref="A1417"/>
    <hyperlink r:id="rId1416" ref="A1418"/>
    <hyperlink r:id="rId1417" ref="A1419"/>
    <hyperlink r:id="rId1418" ref="A1420"/>
    <hyperlink r:id="rId1419" ref="A1421"/>
    <hyperlink r:id="rId1420" ref="A1422"/>
    <hyperlink r:id="rId1421" ref="A1423"/>
    <hyperlink r:id="rId1422" ref="A1424"/>
    <hyperlink r:id="rId1423" ref="A1425"/>
    <hyperlink r:id="rId1424" ref="A1426"/>
    <hyperlink r:id="rId1425" ref="A1427"/>
    <hyperlink r:id="rId1426" ref="A1428"/>
    <hyperlink r:id="rId1427" ref="A1429"/>
    <hyperlink r:id="rId1428" ref="A1430"/>
    <hyperlink r:id="rId1429" ref="A1431"/>
    <hyperlink r:id="rId1430" ref="A1432"/>
    <hyperlink r:id="rId1431" ref="A1433"/>
    <hyperlink r:id="rId1432" ref="A1434"/>
    <hyperlink r:id="rId1433" ref="A1435"/>
    <hyperlink r:id="rId1434" ref="A1436"/>
    <hyperlink r:id="rId1435" ref="A1437"/>
    <hyperlink r:id="rId1436" ref="A1438"/>
    <hyperlink r:id="rId1437" ref="A1439"/>
    <hyperlink r:id="rId1438" ref="A1440"/>
    <hyperlink r:id="rId1439" ref="A1441"/>
    <hyperlink r:id="rId1440" ref="A1442"/>
    <hyperlink r:id="rId1441" ref="A1443"/>
    <hyperlink r:id="rId1442" ref="A1444"/>
    <hyperlink r:id="rId1443" ref="A1445"/>
    <hyperlink r:id="rId1444" ref="A1446"/>
    <hyperlink r:id="rId1445" ref="A1447"/>
    <hyperlink r:id="rId1446" ref="A1448"/>
    <hyperlink r:id="rId1447" ref="A1449"/>
    <hyperlink r:id="rId1448" ref="A1450"/>
    <hyperlink r:id="rId1449" ref="A1451"/>
    <hyperlink r:id="rId1450" ref="A1452"/>
    <hyperlink r:id="rId1451" ref="A1453"/>
    <hyperlink r:id="rId1452" ref="A1454"/>
    <hyperlink r:id="rId1453" ref="A1455"/>
    <hyperlink r:id="rId1454" ref="A1456"/>
    <hyperlink r:id="rId1455" ref="A1457"/>
    <hyperlink r:id="rId1456" ref="A1458"/>
    <hyperlink r:id="rId1457" ref="A1459"/>
    <hyperlink r:id="rId1458" ref="A1460"/>
    <hyperlink r:id="rId1459" ref="A1461"/>
    <hyperlink r:id="rId1460" ref="A1462"/>
    <hyperlink r:id="rId1461" ref="A1463"/>
    <hyperlink r:id="rId1462" ref="A1464"/>
    <hyperlink r:id="rId1463" ref="A1465"/>
    <hyperlink r:id="rId1464" ref="A1466"/>
    <hyperlink r:id="rId1465" ref="A1467"/>
    <hyperlink r:id="rId1466" ref="A1468"/>
    <hyperlink r:id="rId1467" ref="A1469"/>
    <hyperlink r:id="rId1468" ref="A1470"/>
    <hyperlink r:id="rId1469" ref="A1471"/>
    <hyperlink r:id="rId1470" ref="A1472"/>
    <hyperlink r:id="rId1471" ref="A1473"/>
    <hyperlink r:id="rId1472" ref="A1474"/>
    <hyperlink r:id="rId1473" ref="A1475"/>
    <hyperlink r:id="rId1474" ref="A1476"/>
    <hyperlink r:id="rId1475" ref="A1477"/>
    <hyperlink r:id="rId1476" ref="A1478"/>
    <hyperlink r:id="rId1477" ref="A1479"/>
    <hyperlink r:id="rId1478" ref="A1480"/>
    <hyperlink r:id="rId1479" ref="A1481"/>
    <hyperlink r:id="rId1480" ref="A1482"/>
    <hyperlink r:id="rId1481" ref="A1483"/>
    <hyperlink r:id="rId1482" ref="A1484"/>
    <hyperlink r:id="rId1483" ref="A1485"/>
    <hyperlink r:id="rId1484" ref="A1486"/>
    <hyperlink r:id="rId1485" ref="A1487"/>
    <hyperlink r:id="rId1486" ref="A1488"/>
    <hyperlink r:id="rId1487" ref="A1489"/>
    <hyperlink r:id="rId1488" ref="A1490"/>
    <hyperlink r:id="rId1489" ref="A1491"/>
    <hyperlink r:id="rId1490" ref="A1492"/>
    <hyperlink r:id="rId1491" ref="A1493"/>
    <hyperlink r:id="rId1492" ref="A1494"/>
    <hyperlink r:id="rId1493" ref="A1495"/>
    <hyperlink r:id="rId1494" ref="A1496"/>
    <hyperlink r:id="rId1495" ref="A1497"/>
    <hyperlink r:id="rId1496" ref="A1498"/>
    <hyperlink r:id="rId1497" ref="A1499"/>
    <hyperlink r:id="rId1498" ref="A1500"/>
    <hyperlink r:id="rId1499" ref="A1501"/>
    <hyperlink r:id="rId1500" ref="A1502"/>
    <hyperlink r:id="rId1501" ref="A1503"/>
    <hyperlink r:id="rId1502" ref="A1504"/>
    <hyperlink r:id="rId1503" ref="A1505"/>
    <hyperlink r:id="rId1504" ref="A1506"/>
    <hyperlink r:id="rId1505" ref="A1507"/>
    <hyperlink r:id="rId1506" ref="A1508"/>
    <hyperlink r:id="rId1507" ref="A1509"/>
    <hyperlink r:id="rId1508" ref="A1510"/>
    <hyperlink r:id="rId1509" ref="A1511"/>
    <hyperlink r:id="rId1510" ref="A1512"/>
    <hyperlink r:id="rId1511" ref="A1513"/>
    <hyperlink r:id="rId1512" ref="A1514"/>
    <hyperlink r:id="rId1513" ref="A1515"/>
    <hyperlink r:id="rId1514" ref="A1516"/>
    <hyperlink r:id="rId1515" ref="A1517"/>
    <hyperlink r:id="rId1516" ref="A1518"/>
    <hyperlink r:id="rId1517" ref="A1519"/>
    <hyperlink r:id="rId1518" ref="A1520"/>
    <hyperlink r:id="rId1519" ref="A1521"/>
    <hyperlink r:id="rId1520" ref="A1522"/>
    <hyperlink r:id="rId1521" ref="A1523"/>
    <hyperlink r:id="rId1522" ref="A1524"/>
    <hyperlink r:id="rId1523" ref="A1525"/>
    <hyperlink r:id="rId1524" ref="A1526"/>
    <hyperlink r:id="rId1525" ref="A1527"/>
    <hyperlink r:id="rId1526" ref="A1528"/>
    <hyperlink r:id="rId1527" ref="A1529"/>
    <hyperlink r:id="rId1528" ref="A1530"/>
    <hyperlink r:id="rId1529" ref="A1531"/>
    <hyperlink r:id="rId1530" ref="A1532"/>
    <hyperlink r:id="rId1531" ref="A1533"/>
    <hyperlink r:id="rId1532" ref="A1534"/>
    <hyperlink r:id="rId1533" ref="A1535"/>
    <hyperlink r:id="rId1534" ref="A1536"/>
    <hyperlink r:id="rId1535" ref="A1537"/>
    <hyperlink r:id="rId1536" ref="A1538"/>
    <hyperlink r:id="rId1537" ref="A1539"/>
    <hyperlink r:id="rId1538" ref="A1540"/>
    <hyperlink r:id="rId1539" ref="A1541"/>
    <hyperlink r:id="rId1540" ref="A1542"/>
    <hyperlink r:id="rId1541" ref="A1543"/>
    <hyperlink r:id="rId1542" ref="A1544"/>
    <hyperlink r:id="rId1543" ref="A1545"/>
    <hyperlink r:id="rId1544" ref="A1546"/>
    <hyperlink r:id="rId1545" ref="A1547"/>
    <hyperlink r:id="rId1546" ref="A1548"/>
    <hyperlink r:id="rId1547" ref="A1549"/>
    <hyperlink r:id="rId1548" ref="A1550"/>
    <hyperlink r:id="rId1549" ref="A1551"/>
    <hyperlink r:id="rId1550" ref="A1552"/>
    <hyperlink r:id="rId1551" ref="A1553"/>
    <hyperlink r:id="rId1552" ref="A1554"/>
    <hyperlink r:id="rId1553" ref="A1555"/>
    <hyperlink r:id="rId1554" ref="A1556"/>
    <hyperlink r:id="rId1555" ref="A1557"/>
    <hyperlink r:id="rId1556" ref="A1558"/>
    <hyperlink r:id="rId1557" ref="A1559"/>
    <hyperlink r:id="rId1558" ref="A1560"/>
    <hyperlink r:id="rId1559" ref="A1561"/>
    <hyperlink r:id="rId1560" ref="A1562"/>
    <hyperlink r:id="rId1561" ref="A1563"/>
    <hyperlink r:id="rId1562" ref="A1564"/>
    <hyperlink r:id="rId1563" ref="A1565"/>
    <hyperlink r:id="rId1564" ref="A1566"/>
    <hyperlink r:id="rId1565" ref="A1567"/>
    <hyperlink r:id="rId1566" ref="A1568"/>
    <hyperlink r:id="rId1567" ref="A1569"/>
    <hyperlink r:id="rId1568" ref="A1570"/>
    <hyperlink r:id="rId1569" ref="A1571"/>
    <hyperlink r:id="rId1570" ref="A1572"/>
    <hyperlink r:id="rId1571" ref="A1573"/>
    <hyperlink r:id="rId1572" ref="A1574"/>
    <hyperlink r:id="rId1573" ref="A1575"/>
    <hyperlink r:id="rId1574" ref="A1576"/>
    <hyperlink r:id="rId1575" ref="A1577"/>
    <hyperlink r:id="rId1576" ref="A1578"/>
    <hyperlink r:id="rId1577" ref="A1579"/>
    <hyperlink r:id="rId1578" ref="A1580"/>
    <hyperlink r:id="rId1579" ref="A1581"/>
    <hyperlink r:id="rId1580" ref="A1582"/>
    <hyperlink r:id="rId1581" ref="A1583"/>
    <hyperlink r:id="rId1582" ref="A1584"/>
    <hyperlink r:id="rId1583" ref="A1585"/>
    <hyperlink r:id="rId1584" ref="A1586"/>
    <hyperlink r:id="rId1585" ref="A1587"/>
    <hyperlink r:id="rId1586" ref="A1588"/>
    <hyperlink r:id="rId1587" ref="A1589"/>
    <hyperlink r:id="rId1588" ref="A1590"/>
    <hyperlink r:id="rId1589" ref="A1591"/>
    <hyperlink r:id="rId1590" ref="A1592"/>
    <hyperlink r:id="rId1591" ref="A1593"/>
    <hyperlink r:id="rId1592" ref="A1594"/>
    <hyperlink r:id="rId1593" ref="A1595"/>
    <hyperlink r:id="rId1594" ref="A1596"/>
    <hyperlink r:id="rId1595" ref="A1597"/>
    <hyperlink r:id="rId1596" ref="A1598"/>
    <hyperlink r:id="rId1597" ref="A1599"/>
    <hyperlink r:id="rId1598" ref="A1600"/>
    <hyperlink r:id="rId1599" ref="A1601"/>
    <hyperlink r:id="rId1600" ref="A1602"/>
    <hyperlink r:id="rId1601" ref="A1603"/>
    <hyperlink r:id="rId1602" ref="A1604"/>
    <hyperlink r:id="rId1603" ref="A1605"/>
    <hyperlink r:id="rId1604" ref="A1606"/>
    <hyperlink r:id="rId1605" ref="A1607"/>
    <hyperlink r:id="rId1606" ref="A1608"/>
    <hyperlink r:id="rId1607" ref="A1609"/>
    <hyperlink r:id="rId1608" ref="A1610"/>
    <hyperlink r:id="rId1609" ref="A1611"/>
    <hyperlink r:id="rId1610" ref="A1612"/>
    <hyperlink r:id="rId1611" ref="A1613"/>
    <hyperlink r:id="rId1612" ref="A1614"/>
    <hyperlink r:id="rId1613" ref="A1615"/>
    <hyperlink r:id="rId1614" ref="A1616"/>
    <hyperlink r:id="rId1615" ref="A1617"/>
    <hyperlink r:id="rId1616" ref="A1618"/>
    <hyperlink r:id="rId1617" ref="A1619"/>
    <hyperlink r:id="rId1618" ref="A1620"/>
    <hyperlink r:id="rId1619" ref="A1621"/>
    <hyperlink r:id="rId1620" ref="A1622"/>
    <hyperlink r:id="rId1621" ref="A1623"/>
    <hyperlink r:id="rId1622" ref="A1624"/>
    <hyperlink r:id="rId1623" ref="A1625"/>
    <hyperlink r:id="rId1624" ref="A1626"/>
    <hyperlink r:id="rId1625" ref="A1627"/>
    <hyperlink r:id="rId1626" ref="A1628"/>
    <hyperlink r:id="rId1627" ref="A1629"/>
    <hyperlink r:id="rId1628" ref="A1630"/>
    <hyperlink r:id="rId1629" ref="A1631"/>
    <hyperlink r:id="rId1630" ref="A1632"/>
    <hyperlink r:id="rId1631" ref="A1633"/>
    <hyperlink r:id="rId1632" ref="A1634"/>
    <hyperlink r:id="rId1633" ref="A1635"/>
    <hyperlink r:id="rId1634" ref="A1636"/>
    <hyperlink r:id="rId1635" ref="A1637"/>
    <hyperlink r:id="rId1636" ref="A1638"/>
    <hyperlink r:id="rId1637" ref="A1639"/>
    <hyperlink r:id="rId1638" ref="A1640"/>
    <hyperlink r:id="rId1639" ref="A1641"/>
    <hyperlink r:id="rId1640" ref="A1642"/>
    <hyperlink r:id="rId1641" ref="A1643"/>
    <hyperlink r:id="rId1642" ref="A1644"/>
    <hyperlink r:id="rId1643" ref="A1645"/>
    <hyperlink r:id="rId1644" ref="A1646"/>
    <hyperlink r:id="rId1645" ref="A1647"/>
    <hyperlink r:id="rId1646" ref="A1648"/>
    <hyperlink r:id="rId1647" ref="A1649"/>
    <hyperlink r:id="rId1648" ref="A1650"/>
    <hyperlink r:id="rId1649" ref="A1651"/>
    <hyperlink r:id="rId1650" ref="A1652"/>
    <hyperlink r:id="rId1651" ref="A1653"/>
    <hyperlink r:id="rId1652" ref="A1654"/>
    <hyperlink r:id="rId1653" ref="A1655"/>
    <hyperlink r:id="rId1654" ref="A1656"/>
    <hyperlink r:id="rId1655" ref="A1657"/>
    <hyperlink r:id="rId1656" ref="A1658"/>
    <hyperlink r:id="rId1657" ref="A1659"/>
    <hyperlink r:id="rId1658" ref="A1660"/>
    <hyperlink r:id="rId1659" ref="A1661"/>
    <hyperlink r:id="rId1660" ref="A1662"/>
    <hyperlink r:id="rId1661" ref="A1663"/>
    <hyperlink r:id="rId1662" ref="A1664"/>
    <hyperlink r:id="rId1663" ref="A1665"/>
    <hyperlink r:id="rId1664" ref="A1666"/>
    <hyperlink r:id="rId1665" ref="A1667"/>
    <hyperlink r:id="rId1666" ref="A1668"/>
    <hyperlink r:id="rId1667" ref="A1669"/>
    <hyperlink r:id="rId1668" ref="A1670"/>
    <hyperlink r:id="rId1669" ref="A1671"/>
    <hyperlink r:id="rId1670" ref="A1672"/>
    <hyperlink r:id="rId1671" ref="A1673"/>
    <hyperlink r:id="rId1672" ref="A1674"/>
    <hyperlink r:id="rId1673" ref="A1675"/>
    <hyperlink r:id="rId1674" ref="A1676"/>
    <hyperlink r:id="rId1675" ref="A1677"/>
    <hyperlink r:id="rId1676" ref="A1678"/>
    <hyperlink r:id="rId1677" ref="A1679"/>
    <hyperlink r:id="rId1678" ref="A1680"/>
    <hyperlink r:id="rId1679" ref="A1681"/>
    <hyperlink r:id="rId1680" ref="A1682"/>
    <hyperlink r:id="rId1681" ref="A1683"/>
    <hyperlink r:id="rId1682" ref="A1684"/>
    <hyperlink r:id="rId1683" ref="A1685"/>
    <hyperlink r:id="rId1684" ref="A1686"/>
    <hyperlink r:id="rId1685" ref="A1687"/>
    <hyperlink r:id="rId1686" ref="A1688"/>
    <hyperlink r:id="rId1687" ref="A1689"/>
    <hyperlink r:id="rId1688" ref="A1690"/>
    <hyperlink r:id="rId1689" ref="A1691"/>
    <hyperlink r:id="rId1690" ref="A1692"/>
    <hyperlink r:id="rId1691" ref="A1693"/>
    <hyperlink r:id="rId1692" ref="A1694"/>
    <hyperlink r:id="rId1693" ref="A1695"/>
    <hyperlink r:id="rId1694" ref="A1696"/>
    <hyperlink r:id="rId1695" ref="A1697"/>
    <hyperlink r:id="rId1696" ref="A1698"/>
    <hyperlink r:id="rId1697" ref="A1699"/>
    <hyperlink r:id="rId1698" ref="A1700"/>
    <hyperlink r:id="rId1699" ref="A1701"/>
    <hyperlink r:id="rId1700" ref="A1702"/>
    <hyperlink r:id="rId1701" ref="A1703"/>
    <hyperlink r:id="rId1702" ref="A1704"/>
    <hyperlink r:id="rId1703" ref="A1705"/>
    <hyperlink r:id="rId1704" ref="A1706"/>
    <hyperlink r:id="rId1705" ref="A1707"/>
    <hyperlink r:id="rId1706" ref="A1708"/>
    <hyperlink r:id="rId1707" ref="A1709"/>
    <hyperlink r:id="rId1708" ref="A1710"/>
    <hyperlink r:id="rId1709" ref="A1711"/>
    <hyperlink r:id="rId1710" ref="A1712"/>
    <hyperlink r:id="rId1711" ref="A1713"/>
    <hyperlink r:id="rId1712" ref="A1714"/>
    <hyperlink r:id="rId1713" ref="A1715"/>
    <hyperlink r:id="rId1714" ref="A1716"/>
    <hyperlink r:id="rId1715" ref="A1717"/>
    <hyperlink r:id="rId1716" ref="A1718"/>
    <hyperlink r:id="rId1717" ref="A1719"/>
    <hyperlink r:id="rId1718" ref="A1720"/>
    <hyperlink r:id="rId1719" ref="A1721"/>
    <hyperlink r:id="rId1720" ref="A1722"/>
    <hyperlink r:id="rId1721" ref="A1723"/>
    <hyperlink r:id="rId1722" ref="A1724"/>
    <hyperlink r:id="rId1723" ref="A1725"/>
    <hyperlink r:id="rId1724" ref="A1726"/>
    <hyperlink r:id="rId1725" ref="A1727"/>
    <hyperlink r:id="rId1726" ref="A1728"/>
    <hyperlink r:id="rId1727" ref="A1729"/>
    <hyperlink r:id="rId1728" ref="A1730"/>
    <hyperlink r:id="rId1729" ref="A1731"/>
    <hyperlink r:id="rId1730" ref="A1732"/>
    <hyperlink r:id="rId1731" ref="A1733"/>
    <hyperlink r:id="rId1732" ref="A1734"/>
    <hyperlink r:id="rId1733" ref="A1735"/>
    <hyperlink r:id="rId1734" ref="A1736"/>
    <hyperlink r:id="rId1735" ref="A1737"/>
    <hyperlink r:id="rId1736" ref="A1738"/>
    <hyperlink r:id="rId1737" ref="A1739"/>
    <hyperlink r:id="rId1738" ref="A1740"/>
    <hyperlink r:id="rId1739" ref="A1741"/>
    <hyperlink r:id="rId1740" ref="A1742"/>
    <hyperlink r:id="rId1741" ref="A1743"/>
    <hyperlink r:id="rId1742" ref="A1744"/>
    <hyperlink r:id="rId1743" ref="A1745"/>
    <hyperlink r:id="rId1744" ref="A1746"/>
    <hyperlink r:id="rId1745" ref="A1747"/>
    <hyperlink r:id="rId1746" ref="A1748"/>
    <hyperlink r:id="rId1747" ref="A1749"/>
    <hyperlink r:id="rId1748" ref="A1750"/>
    <hyperlink r:id="rId1749" ref="A1751"/>
    <hyperlink r:id="rId1750" ref="A1752"/>
    <hyperlink r:id="rId1751" ref="A1753"/>
    <hyperlink r:id="rId1752" ref="A1754"/>
    <hyperlink r:id="rId1753" ref="A1755"/>
    <hyperlink r:id="rId1754" ref="A1756"/>
    <hyperlink r:id="rId1755" ref="A1757"/>
    <hyperlink r:id="rId1756" ref="A1758"/>
    <hyperlink r:id="rId1757" ref="A1759"/>
    <hyperlink r:id="rId1758" ref="A1760"/>
    <hyperlink r:id="rId1759" ref="A1761"/>
    <hyperlink r:id="rId1760" ref="A1762"/>
    <hyperlink r:id="rId1761" ref="A1763"/>
    <hyperlink r:id="rId1762" ref="A1764"/>
    <hyperlink r:id="rId1763" ref="A1765"/>
    <hyperlink r:id="rId1764" ref="A1766"/>
    <hyperlink r:id="rId1765" ref="A1767"/>
    <hyperlink r:id="rId1766" ref="A1768"/>
    <hyperlink r:id="rId1767" ref="A1769"/>
    <hyperlink r:id="rId1768" ref="A1770"/>
    <hyperlink r:id="rId1769" ref="A1771"/>
    <hyperlink r:id="rId1770" ref="A1772"/>
    <hyperlink r:id="rId1771" ref="A1773"/>
    <hyperlink r:id="rId1772" ref="A1774"/>
    <hyperlink r:id="rId1773" ref="A1775"/>
    <hyperlink r:id="rId1774" ref="A1776"/>
    <hyperlink r:id="rId1775" ref="A1777"/>
    <hyperlink r:id="rId1776" ref="A1778"/>
    <hyperlink r:id="rId1777" ref="A1779"/>
    <hyperlink r:id="rId1778" ref="A1780"/>
    <hyperlink r:id="rId1779" ref="A1781"/>
    <hyperlink r:id="rId1780" ref="A1782"/>
    <hyperlink r:id="rId1781" ref="A1783"/>
    <hyperlink r:id="rId1782" ref="A1784"/>
    <hyperlink r:id="rId1783" ref="A1785"/>
    <hyperlink r:id="rId1784" ref="A1786"/>
    <hyperlink r:id="rId1785" ref="A1787"/>
    <hyperlink r:id="rId1786" ref="A1788"/>
    <hyperlink r:id="rId1787" ref="A1789"/>
    <hyperlink r:id="rId1788" ref="A1790"/>
    <hyperlink r:id="rId1789" ref="A1791"/>
    <hyperlink r:id="rId1790" ref="A1792"/>
    <hyperlink r:id="rId1791" ref="A1793"/>
    <hyperlink r:id="rId1792" ref="A1794"/>
    <hyperlink r:id="rId1793" ref="A1795"/>
    <hyperlink r:id="rId1794" ref="A1796"/>
    <hyperlink r:id="rId1795" ref="A1797"/>
    <hyperlink r:id="rId1796" ref="A1798"/>
    <hyperlink r:id="rId1797" ref="A1799"/>
    <hyperlink r:id="rId1798" ref="A1800"/>
    <hyperlink r:id="rId1799" ref="A1801"/>
    <hyperlink r:id="rId1800" ref="A1802"/>
    <hyperlink r:id="rId1801" ref="A1803"/>
    <hyperlink r:id="rId1802" ref="A1804"/>
    <hyperlink r:id="rId1803" ref="A1805"/>
    <hyperlink r:id="rId1804" ref="A1806"/>
    <hyperlink r:id="rId1805" ref="A1807"/>
    <hyperlink r:id="rId1806" ref="A1808"/>
    <hyperlink r:id="rId1807" ref="A1809"/>
    <hyperlink r:id="rId1808" ref="A1810"/>
    <hyperlink r:id="rId1809" ref="A1811"/>
    <hyperlink r:id="rId1810" ref="A1812"/>
    <hyperlink r:id="rId1811" ref="A1813"/>
    <hyperlink r:id="rId1812" ref="A1814"/>
    <hyperlink r:id="rId1813" ref="A1815"/>
    <hyperlink r:id="rId1814" ref="A1816"/>
    <hyperlink r:id="rId1815" ref="A1817"/>
    <hyperlink r:id="rId1816" ref="A1818"/>
    <hyperlink r:id="rId1817" ref="A1819"/>
    <hyperlink r:id="rId1818" ref="A1820"/>
    <hyperlink r:id="rId1819" ref="A1821"/>
    <hyperlink r:id="rId1820" ref="A1822"/>
    <hyperlink r:id="rId1821" ref="A1823"/>
    <hyperlink r:id="rId1822" ref="A1824"/>
    <hyperlink r:id="rId1823" ref="A1825"/>
    <hyperlink r:id="rId1824" ref="A1826"/>
    <hyperlink r:id="rId1825" ref="A1827"/>
    <hyperlink r:id="rId1826" ref="A1828"/>
    <hyperlink r:id="rId1827" ref="A1829"/>
    <hyperlink r:id="rId1828" ref="A1830"/>
    <hyperlink r:id="rId1829" ref="A1831"/>
    <hyperlink r:id="rId1830" ref="A1832"/>
    <hyperlink r:id="rId1831" ref="A1833"/>
    <hyperlink r:id="rId1832" ref="A1834"/>
    <hyperlink r:id="rId1833" ref="A1835"/>
    <hyperlink r:id="rId1834" ref="A1836"/>
    <hyperlink r:id="rId1835" ref="A1837"/>
    <hyperlink r:id="rId1836" ref="A1838"/>
    <hyperlink r:id="rId1837" ref="A1839"/>
    <hyperlink r:id="rId1838" ref="A1840"/>
    <hyperlink r:id="rId1839" ref="A1841"/>
    <hyperlink r:id="rId1840" ref="A1842"/>
    <hyperlink r:id="rId1841" ref="A1843"/>
    <hyperlink r:id="rId1842" ref="A1844"/>
    <hyperlink r:id="rId1843" ref="A1845"/>
    <hyperlink r:id="rId1844" ref="A1846"/>
    <hyperlink r:id="rId1845" ref="A1847"/>
    <hyperlink r:id="rId1846" ref="A1848"/>
    <hyperlink r:id="rId1847" ref="A1849"/>
    <hyperlink r:id="rId1848" ref="A1850"/>
    <hyperlink r:id="rId1849" ref="A1851"/>
    <hyperlink r:id="rId1850" ref="A1852"/>
    <hyperlink r:id="rId1851" ref="A1853"/>
    <hyperlink r:id="rId1852" ref="A1854"/>
    <hyperlink r:id="rId1853" ref="A1855"/>
    <hyperlink r:id="rId1854" ref="A1856"/>
    <hyperlink r:id="rId1855" ref="A1857"/>
    <hyperlink r:id="rId1856" ref="A1858"/>
    <hyperlink r:id="rId1857" ref="A1859"/>
    <hyperlink r:id="rId1858" ref="A1860"/>
    <hyperlink r:id="rId1859" ref="A1861"/>
    <hyperlink r:id="rId1860" ref="A1862"/>
    <hyperlink r:id="rId1861" ref="A1863"/>
    <hyperlink r:id="rId1862" ref="A1864"/>
    <hyperlink r:id="rId1863" ref="A1865"/>
    <hyperlink r:id="rId1864" ref="A1866"/>
    <hyperlink r:id="rId1865" ref="A1867"/>
    <hyperlink r:id="rId1866" ref="A1868"/>
    <hyperlink r:id="rId1867" ref="A1869"/>
    <hyperlink r:id="rId1868" ref="A1870"/>
    <hyperlink r:id="rId1869" ref="A1871"/>
    <hyperlink r:id="rId1870" ref="A1872"/>
    <hyperlink r:id="rId1871" ref="A1873"/>
    <hyperlink r:id="rId1872" ref="A1874"/>
    <hyperlink r:id="rId1873" ref="A1875"/>
    <hyperlink r:id="rId1874" ref="A1876"/>
    <hyperlink r:id="rId1875" ref="A1877"/>
    <hyperlink r:id="rId1876" ref="A1878"/>
    <hyperlink r:id="rId1877" ref="A1879"/>
    <hyperlink r:id="rId1878" ref="A1880"/>
    <hyperlink r:id="rId1879" ref="A1881"/>
    <hyperlink r:id="rId1880" ref="A1882"/>
    <hyperlink r:id="rId1881" ref="A1883"/>
    <hyperlink r:id="rId1882" ref="A1884"/>
    <hyperlink r:id="rId1883" ref="A1885"/>
    <hyperlink r:id="rId1884" ref="A1886"/>
    <hyperlink r:id="rId1885" ref="A1887"/>
    <hyperlink r:id="rId1886" ref="A1888"/>
    <hyperlink r:id="rId1887" ref="A1889"/>
    <hyperlink r:id="rId1888" ref="A1890"/>
    <hyperlink r:id="rId1889" ref="A1891"/>
    <hyperlink r:id="rId1890" ref="A1892"/>
    <hyperlink r:id="rId1891" ref="A1893"/>
    <hyperlink r:id="rId1892" ref="A1894"/>
    <hyperlink r:id="rId1893" ref="A1895"/>
    <hyperlink r:id="rId1894" ref="A1896"/>
    <hyperlink r:id="rId1895" ref="A1897"/>
    <hyperlink r:id="rId1896" ref="A1898"/>
    <hyperlink r:id="rId1897" ref="A1899"/>
    <hyperlink r:id="rId1898" ref="A1900"/>
    <hyperlink r:id="rId1899" ref="A1901"/>
    <hyperlink r:id="rId1900" ref="A1902"/>
    <hyperlink r:id="rId1901" ref="A1903"/>
    <hyperlink r:id="rId1902" ref="A1904"/>
    <hyperlink r:id="rId1903" ref="A1905"/>
    <hyperlink r:id="rId1904" ref="A1906"/>
    <hyperlink r:id="rId1905" ref="A1907"/>
    <hyperlink r:id="rId1906" ref="A1908"/>
    <hyperlink r:id="rId1907" ref="A1909"/>
    <hyperlink r:id="rId1908" ref="A1910"/>
    <hyperlink r:id="rId1909" ref="A1911"/>
    <hyperlink r:id="rId1910" ref="A1912"/>
    <hyperlink r:id="rId1911" ref="A1913"/>
    <hyperlink r:id="rId1912" ref="A1914"/>
    <hyperlink r:id="rId1913" ref="A1915"/>
    <hyperlink r:id="rId1914" ref="A1916"/>
    <hyperlink r:id="rId1915" ref="A1917"/>
    <hyperlink r:id="rId1916" ref="A1918"/>
    <hyperlink r:id="rId1917" ref="A1919"/>
    <hyperlink r:id="rId1918" ref="A1920"/>
    <hyperlink r:id="rId1919" ref="A1921"/>
    <hyperlink r:id="rId1920" ref="A1922"/>
    <hyperlink r:id="rId1921" ref="A1923"/>
    <hyperlink r:id="rId1922" ref="A1924"/>
    <hyperlink r:id="rId1923" ref="A1925"/>
    <hyperlink r:id="rId1924" ref="A1926"/>
    <hyperlink r:id="rId1925" ref="A1927"/>
    <hyperlink r:id="rId1926" ref="A1928"/>
    <hyperlink r:id="rId1927" ref="A1929"/>
    <hyperlink r:id="rId1928" ref="A1930"/>
    <hyperlink r:id="rId1929" ref="A1931"/>
    <hyperlink r:id="rId1930" ref="A1932"/>
    <hyperlink r:id="rId1931" ref="A1933"/>
    <hyperlink r:id="rId1932" ref="A1934"/>
    <hyperlink r:id="rId1933" ref="A1935"/>
    <hyperlink r:id="rId1934" ref="A1936"/>
    <hyperlink r:id="rId1935" ref="A1937"/>
    <hyperlink r:id="rId1936" ref="A1938"/>
    <hyperlink r:id="rId1937" ref="A1939"/>
    <hyperlink r:id="rId1938" ref="A1940"/>
    <hyperlink r:id="rId1939" ref="A1941"/>
    <hyperlink r:id="rId1940" ref="A1942"/>
    <hyperlink r:id="rId1941" ref="A1943"/>
    <hyperlink r:id="rId1942" ref="A1944"/>
    <hyperlink r:id="rId1943" ref="A1945"/>
    <hyperlink r:id="rId1944" ref="A1946"/>
    <hyperlink r:id="rId1945" ref="A1947"/>
    <hyperlink r:id="rId1946" ref="A1948"/>
    <hyperlink r:id="rId1947" ref="A1949"/>
    <hyperlink r:id="rId1948" ref="A1950"/>
    <hyperlink r:id="rId1949" ref="A1951"/>
    <hyperlink r:id="rId1950" ref="A1952"/>
    <hyperlink r:id="rId1951" ref="A1953"/>
    <hyperlink r:id="rId1952" ref="A1954"/>
    <hyperlink r:id="rId1953" ref="A1955"/>
    <hyperlink r:id="rId1954" ref="A1956"/>
    <hyperlink r:id="rId1955" ref="A1957"/>
    <hyperlink r:id="rId1956" ref="A1958"/>
    <hyperlink r:id="rId1957" ref="A1959"/>
    <hyperlink r:id="rId1958" ref="A1960"/>
    <hyperlink r:id="rId1959" ref="A1961"/>
    <hyperlink r:id="rId1960" ref="A1962"/>
    <hyperlink r:id="rId1961" ref="A1963"/>
    <hyperlink r:id="rId1962" ref="A1964"/>
    <hyperlink r:id="rId1963" ref="A1965"/>
    <hyperlink r:id="rId1964" ref="A1966"/>
    <hyperlink r:id="rId1965" ref="A1967"/>
    <hyperlink r:id="rId1966" ref="A1968"/>
    <hyperlink r:id="rId1967" ref="A1969"/>
    <hyperlink r:id="rId1968" ref="A1970"/>
    <hyperlink r:id="rId1969" ref="A1971"/>
    <hyperlink r:id="rId1970" ref="A1972"/>
    <hyperlink r:id="rId1971" ref="A1973"/>
    <hyperlink r:id="rId1972" ref="A1974"/>
    <hyperlink r:id="rId1973" ref="A1975"/>
    <hyperlink r:id="rId1974" ref="A1976"/>
    <hyperlink r:id="rId1975" ref="A1977"/>
    <hyperlink r:id="rId1976" ref="A1978"/>
    <hyperlink r:id="rId1977" ref="A1979"/>
    <hyperlink r:id="rId1978" ref="A1980"/>
    <hyperlink r:id="rId1979" ref="A1981"/>
    <hyperlink r:id="rId1980" ref="A1982"/>
    <hyperlink r:id="rId1981" ref="A1983"/>
    <hyperlink r:id="rId1982" ref="A1984"/>
    <hyperlink r:id="rId1983" ref="A1985"/>
    <hyperlink r:id="rId1984" ref="A1986"/>
    <hyperlink r:id="rId1985" ref="A1987"/>
    <hyperlink r:id="rId1986" ref="A1988"/>
    <hyperlink r:id="rId1987" ref="A1989"/>
    <hyperlink r:id="rId1988" ref="A1990"/>
    <hyperlink r:id="rId1989" ref="A1991"/>
    <hyperlink r:id="rId1990" ref="A1992"/>
    <hyperlink r:id="rId1991" ref="A1993"/>
    <hyperlink r:id="rId1992" ref="A1994"/>
    <hyperlink r:id="rId1993" ref="A1995"/>
    <hyperlink r:id="rId1994" ref="A1996"/>
    <hyperlink r:id="rId1995" ref="A1997"/>
    <hyperlink r:id="rId1996" ref="A1998"/>
    <hyperlink r:id="rId1997" ref="A1999"/>
    <hyperlink r:id="rId1998" ref="A2000"/>
    <hyperlink r:id="rId1999" ref="A2001"/>
    <hyperlink r:id="rId2000" ref="A2002"/>
    <hyperlink r:id="rId2001" ref="A2003"/>
    <hyperlink r:id="rId2002" ref="A2004"/>
    <hyperlink r:id="rId2003" ref="A2005"/>
    <hyperlink r:id="rId2004" ref="A2006"/>
    <hyperlink r:id="rId2005" ref="A2007"/>
    <hyperlink r:id="rId2006" ref="A2008"/>
    <hyperlink r:id="rId2007" ref="A2009"/>
    <hyperlink r:id="rId2008" ref="A2010"/>
    <hyperlink r:id="rId2009" ref="A2011"/>
    <hyperlink r:id="rId2010" ref="A2012"/>
    <hyperlink r:id="rId2011" ref="A2013"/>
    <hyperlink r:id="rId2012" ref="A2014"/>
    <hyperlink r:id="rId2013" ref="A2015"/>
    <hyperlink r:id="rId2014" ref="A2016"/>
    <hyperlink r:id="rId2015" ref="A2017"/>
    <hyperlink r:id="rId2016" ref="A2018"/>
    <hyperlink r:id="rId2017" ref="A2019"/>
    <hyperlink r:id="rId2018" ref="A2020"/>
    <hyperlink r:id="rId2019" ref="A2021"/>
    <hyperlink r:id="rId2020" ref="A2022"/>
    <hyperlink r:id="rId2021" ref="A2023"/>
    <hyperlink r:id="rId2022" ref="A2024"/>
    <hyperlink r:id="rId2023" ref="A2025"/>
    <hyperlink r:id="rId2024" ref="A2026"/>
    <hyperlink r:id="rId2025" ref="A2027"/>
    <hyperlink r:id="rId2026" ref="A2028"/>
    <hyperlink r:id="rId2027" ref="A2029"/>
    <hyperlink r:id="rId2028" ref="A2030"/>
    <hyperlink r:id="rId2029" ref="A2031"/>
    <hyperlink r:id="rId2030" ref="A2032"/>
    <hyperlink r:id="rId2031" ref="A2033"/>
    <hyperlink r:id="rId2032" ref="A2034"/>
    <hyperlink r:id="rId2033" ref="A2035"/>
    <hyperlink r:id="rId2034" ref="A2036"/>
    <hyperlink r:id="rId2035" ref="A2037"/>
    <hyperlink r:id="rId2036" ref="A2038"/>
    <hyperlink r:id="rId2037" ref="A2039"/>
    <hyperlink r:id="rId2038" ref="A2040"/>
    <hyperlink r:id="rId2039" ref="A2041"/>
    <hyperlink r:id="rId2040" ref="A2042"/>
    <hyperlink r:id="rId2041" ref="A2043"/>
    <hyperlink r:id="rId2042" ref="A2044"/>
    <hyperlink r:id="rId2043" ref="A2045"/>
    <hyperlink r:id="rId2044" ref="A2046"/>
    <hyperlink r:id="rId2045" ref="A2047"/>
    <hyperlink r:id="rId2046" ref="A2048"/>
    <hyperlink r:id="rId2047" ref="A2049"/>
    <hyperlink r:id="rId2048" ref="A2050"/>
    <hyperlink r:id="rId2049" ref="A2051"/>
    <hyperlink r:id="rId2050" ref="A2052"/>
    <hyperlink r:id="rId2051" ref="A2053"/>
    <hyperlink r:id="rId2052" ref="A2054"/>
    <hyperlink r:id="rId2053" ref="A2055"/>
    <hyperlink r:id="rId2054" ref="A2056"/>
    <hyperlink r:id="rId2055" ref="A2057"/>
    <hyperlink r:id="rId2056" ref="A2058"/>
    <hyperlink r:id="rId2057" ref="A2059"/>
    <hyperlink r:id="rId2058" ref="A2060"/>
    <hyperlink r:id="rId2059" ref="A2061"/>
    <hyperlink r:id="rId2060" ref="A2062"/>
    <hyperlink r:id="rId2061" ref="A2063"/>
    <hyperlink r:id="rId2062" ref="A2064"/>
    <hyperlink r:id="rId2063" ref="A2065"/>
    <hyperlink r:id="rId2064" ref="A2066"/>
    <hyperlink r:id="rId2065" ref="A2067"/>
    <hyperlink r:id="rId2066" ref="A2068"/>
    <hyperlink r:id="rId2067" ref="A2069"/>
    <hyperlink r:id="rId2068" ref="A2070"/>
    <hyperlink r:id="rId2069" ref="A2071"/>
    <hyperlink r:id="rId2070" ref="A2072"/>
    <hyperlink r:id="rId2071" ref="A2073"/>
    <hyperlink r:id="rId2072" ref="A2074"/>
    <hyperlink r:id="rId2073" ref="A2075"/>
    <hyperlink r:id="rId2074" ref="A2076"/>
    <hyperlink r:id="rId2075" ref="A2077"/>
    <hyperlink r:id="rId2076" ref="A2078"/>
    <hyperlink r:id="rId2077" ref="A2079"/>
    <hyperlink r:id="rId2078" ref="A2080"/>
    <hyperlink r:id="rId2079" ref="A2081"/>
    <hyperlink r:id="rId2080" ref="A2082"/>
    <hyperlink r:id="rId2081" ref="A2083"/>
    <hyperlink r:id="rId2082" ref="A2084"/>
    <hyperlink r:id="rId2083" ref="A2085"/>
    <hyperlink r:id="rId2084" ref="A2086"/>
    <hyperlink r:id="rId2085" ref="A2087"/>
    <hyperlink r:id="rId2086" ref="A2088"/>
    <hyperlink r:id="rId2087" ref="A2089"/>
    <hyperlink r:id="rId2088" ref="A2090"/>
    <hyperlink r:id="rId2089" ref="A2091"/>
    <hyperlink r:id="rId2090" ref="A2092"/>
    <hyperlink r:id="rId2091" ref="A2093"/>
    <hyperlink r:id="rId2092" ref="A2094"/>
    <hyperlink r:id="rId2093" ref="A2095"/>
    <hyperlink r:id="rId2094" ref="A2096"/>
    <hyperlink r:id="rId2095" ref="A2097"/>
    <hyperlink r:id="rId2096" ref="A2098"/>
    <hyperlink r:id="rId2097" ref="A2099"/>
    <hyperlink r:id="rId2098" ref="A2100"/>
    <hyperlink r:id="rId2099" ref="A2101"/>
    <hyperlink r:id="rId2100" ref="A2102"/>
    <hyperlink r:id="rId2101" ref="A2103"/>
    <hyperlink r:id="rId2102" ref="A2104"/>
    <hyperlink r:id="rId2103" ref="A2105"/>
    <hyperlink r:id="rId2104" ref="A2106"/>
    <hyperlink r:id="rId2105" ref="A2107"/>
    <hyperlink r:id="rId2106" ref="A2108"/>
    <hyperlink r:id="rId2107" ref="A2109"/>
    <hyperlink r:id="rId2108" ref="A2110"/>
    <hyperlink r:id="rId2109" ref="A2111"/>
    <hyperlink r:id="rId2110" ref="A2112"/>
    <hyperlink r:id="rId2111" ref="A2113"/>
    <hyperlink r:id="rId2112" ref="A2114"/>
    <hyperlink r:id="rId2113" ref="A2115"/>
    <hyperlink r:id="rId2114" ref="A2116"/>
    <hyperlink r:id="rId2115" ref="A2117"/>
    <hyperlink r:id="rId2116" ref="A2118"/>
    <hyperlink r:id="rId2117" ref="A2119"/>
    <hyperlink r:id="rId2118" ref="A2120"/>
    <hyperlink r:id="rId2119" ref="A2121"/>
    <hyperlink r:id="rId2120" ref="A2122"/>
    <hyperlink r:id="rId2121" ref="A2123"/>
    <hyperlink r:id="rId2122" ref="A2124"/>
    <hyperlink r:id="rId2123" ref="A2125"/>
    <hyperlink r:id="rId2124" ref="A2126"/>
    <hyperlink r:id="rId2125" ref="A2127"/>
    <hyperlink r:id="rId2126" ref="A2128"/>
    <hyperlink r:id="rId2127" ref="A2129"/>
    <hyperlink r:id="rId2128" ref="A2130"/>
    <hyperlink r:id="rId2129" ref="A2131"/>
    <hyperlink r:id="rId2130" ref="A2132"/>
    <hyperlink r:id="rId2131" ref="A2133"/>
    <hyperlink r:id="rId2132" ref="A2134"/>
    <hyperlink r:id="rId2133" ref="A2135"/>
    <hyperlink r:id="rId2134" ref="A2136"/>
    <hyperlink r:id="rId2135" ref="A2137"/>
    <hyperlink r:id="rId2136" ref="A2138"/>
    <hyperlink r:id="rId2137" ref="A2139"/>
    <hyperlink r:id="rId2138" ref="A2140"/>
    <hyperlink r:id="rId2139" ref="A2141"/>
    <hyperlink r:id="rId2140" ref="A2142"/>
    <hyperlink r:id="rId2141" ref="A2143"/>
    <hyperlink r:id="rId2142" ref="A2144"/>
    <hyperlink r:id="rId2143" ref="A2145"/>
    <hyperlink r:id="rId2144" ref="A2146"/>
    <hyperlink r:id="rId2145" ref="A2147"/>
    <hyperlink r:id="rId2146" ref="A2148"/>
    <hyperlink r:id="rId2147" ref="A2149"/>
    <hyperlink r:id="rId2148" ref="A2150"/>
    <hyperlink r:id="rId2149" ref="A2151"/>
    <hyperlink r:id="rId2150" ref="A2152"/>
    <hyperlink r:id="rId2151" ref="A2153"/>
    <hyperlink r:id="rId2152" ref="A2154"/>
    <hyperlink r:id="rId2153" ref="A2155"/>
    <hyperlink r:id="rId2154" ref="A2156"/>
    <hyperlink r:id="rId2155" ref="A2157"/>
    <hyperlink r:id="rId2156" ref="A2158"/>
    <hyperlink r:id="rId2157" ref="A2159"/>
    <hyperlink r:id="rId2158" ref="A2160"/>
    <hyperlink r:id="rId2159" ref="A2161"/>
    <hyperlink r:id="rId2160" ref="A2162"/>
    <hyperlink r:id="rId2161" ref="A2163"/>
    <hyperlink r:id="rId2162" ref="A2164"/>
    <hyperlink r:id="rId2163" ref="A2165"/>
    <hyperlink r:id="rId2164" ref="A2166"/>
    <hyperlink r:id="rId2165" ref="A2167"/>
    <hyperlink r:id="rId2166" ref="A2168"/>
    <hyperlink r:id="rId2167" ref="A2169"/>
    <hyperlink r:id="rId2168" ref="A2170"/>
    <hyperlink r:id="rId2169" ref="A2171"/>
    <hyperlink r:id="rId2170" ref="A2172"/>
    <hyperlink r:id="rId2171" ref="A2173"/>
    <hyperlink r:id="rId2172" ref="A2174"/>
    <hyperlink r:id="rId2173" ref="A2175"/>
    <hyperlink r:id="rId2174" ref="A2176"/>
    <hyperlink r:id="rId2175" ref="A2177"/>
    <hyperlink r:id="rId2176" ref="A2178"/>
    <hyperlink r:id="rId2177" ref="A2179"/>
    <hyperlink r:id="rId2178" ref="A2180"/>
    <hyperlink r:id="rId2179" ref="A2181"/>
    <hyperlink r:id="rId2180" ref="A2182"/>
    <hyperlink r:id="rId2181" ref="A2183"/>
    <hyperlink r:id="rId2182" ref="A2184"/>
    <hyperlink r:id="rId2183" ref="A2185"/>
    <hyperlink r:id="rId2184" ref="A2186"/>
    <hyperlink r:id="rId2185" ref="A2187"/>
    <hyperlink r:id="rId2186" ref="A2188"/>
    <hyperlink r:id="rId2187" ref="A2189"/>
    <hyperlink r:id="rId2188" ref="A2190"/>
    <hyperlink r:id="rId2189" ref="A2191"/>
    <hyperlink r:id="rId2190" ref="A2192"/>
    <hyperlink r:id="rId2191" ref="A2193"/>
    <hyperlink r:id="rId2192" ref="A2194"/>
    <hyperlink r:id="rId2193" ref="A2195"/>
    <hyperlink r:id="rId2194" ref="A2196"/>
    <hyperlink r:id="rId2195" ref="A2197"/>
    <hyperlink r:id="rId2196" ref="A2198"/>
    <hyperlink r:id="rId2197" ref="A2199"/>
    <hyperlink r:id="rId2198" ref="A2200"/>
    <hyperlink r:id="rId2199" ref="A2201"/>
    <hyperlink r:id="rId2200" ref="A2202"/>
    <hyperlink r:id="rId2201" ref="A2203"/>
    <hyperlink r:id="rId2202" ref="A2204"/>
    <hyperlink r:id="rId2203" ref="A2205"/>
    <hyperlink r:id="rId2204" ref="A2206"/>
    <hyperlink r:id="rId2205" ref="A2207"/>
    <hyperlink r:id="rId2206" ref="A2208"/>
    <hyperlink r:id="rId2207" ref="A2209"/>
    <hyperlink r:id="rId2208" ref="A2210"/>
    <hyperlink r:id="rId2209" ref="A2211"/>
    <hyperlink r:id="rId2210" ref="A2212"/>
    <hyperlink r:id="rId2211" ref="A2213"/>
    <hyperlink r:id="rId2212" ref="A2214"/>
    <hyperlink r:id="rId2213" ref="A2215"/>
    <hyperlink r:id="rId2214" ref="A2216"/>
    <hyperlink r:id="rId2215" ref="A2217"/>
    <hyperlink r:id="rId2216" ref="A2218"/>
    <hyperlink r:id="rId2217" ref="A2219"/>
    <hyperlink r:id="rId2218" ref="A2220"/>
    <hyperlink r:id="rId2219" ref="A2221"/>
    <hyperlink r:id="rId2220" ref="A2222"/>
    <hyperlink r:id="rId2221" ref="A2223"/>
    <hyperlink r:id="rId2222" ref="A2224"/>
    <hyperlink r:id="rId2223" ref="A2225"/>
    <hyperlink r:id="rId2224" ref="A2226"/>
    <hyperlink r:id="rId2225" ref="A2227"/>
    <hyperlink r:id="rId2226" ref="A2228"/>
    <hyperlink r:id="rId2227" ref="A2229"/>
    <hyperlink r:id="rId2228" ref="A2230"/>
    <hyperlink r:id="rId2229" ref="A2231"/>
    <hyperlink r:id="rId2230" ref="A2232"/>
    <hyperlink r:id="rId2231" ref="A2233"/>
    <hyperlink r:id="rId2232" ref="A2234"/>
    <hyperlink r:id="rId2233" ref="A2235"/>
    <hyperlink r:id="rId2234" ref="A2236"/>
    <hyperlink r:id="rId2235" ref="A2237"/>
    <hyperlink r:id="rId2236" ref="A2238"/>
    <hyperlink r:id="rId2237" ref="A2239"/>
    <hyperlink r:id="rId2238" ref="A2240"/>
    <hyperlink r:id="rId2239" ref="A2241"/>
    <hyperlink r:id="rId2240" ref="A2242"/>
    <hyperlink r:id="rId2241" ref="A2243"/>
    <hyperlink r:id="rId2242" ref="A2244"/>
    <hyperlink r:id="rId2243" ref="A2245"/>
    <hyperlink r:id="rId2244" ref="A2246"/>
    <hyperlink r:id="rId2245" ref="A2247"/>
    <hyperlink r:id="rId2246" ref="A2248"/>
    <hyperlink r:id="rId2247" ref="A2249"/>
    <hyperlink r:id="rId2248" ref="A2250"/>
    <hyperlink r:id="rId2249" ref="A2251"/>
    <hyperlink r:id="rId2250" ref="A2252"/>
    <hyperlink r:id="rId2251" ref="A2253"/>
    <hyperlink r:id="rId2252" ref="A2254"/>
    <hyperlink r:id="rId2253" ref="A2255"/>
    <hyperlink r:id="rId2254" ref="A2256"/>
    <hyperlink r:id="rId2255" ref="A2257"/>
    <hyperlink r:id="rId2256" ref="A2258"/>
    <hyperlink r:id="rId2257" ref="A2259"/>
    <hyperlink r:id="rId2258" ref="A2260"/>
    <hyperlink r:id="rId2259" ref="A2261"/>
    <hyperlink r:id="rId2260" ref="A2262"/>
    <hyperlink r:id="rId2261" ref="A2263"/>
    <hyperlink r:id="rId2262" ref="A2264"/>
    <hyperlink r:id="rId2263" ref="A2265"/>
    <hyperlink r:id="rId2264" ref="A2266"/>
    <hyperlink r:id="rId2265" ref="A2267"/>
    <hyperlink r:id="rId2266" ref="A2268"/>
    <hyperlink r:id="rId2267" ref="A2269"/>
    <hyperlink r:id="rId2268" ref="A2270"/>
    <hyperlink r:id="rId2269" ref="A2271"/>
    <hyperlink r:id="rId2270" ref="A2272"/>
    <hyperlink r:id="rId2271" ref="A2273"/>
    <hyperlink r:id="rId2272" ref="A2274"/>
    <hyperlink r:id="rId2273" ref="A2275"/>
    <hyperlink r:id="rId2274" ref="A2276"/>
    <hyperlink r:id="rId2275" ref="A2277"/>
    <hyperlink r:id="rId2276" ref="A2278"/>
    <hyperlink r:id="rId2277" ref="A2279"/>
    <hyperlink r:id="rId2278" ref="A2280"/>
    <hyperlink r:id="rId2279" ref="A2281"/>
    <hyperlink r:id="rId2280" ref="A2282"/>
    <hyperlink r:id="rId2281" ref="A2283"/>
    <hyperlink r:id="rId2282" ref="A2284"/>
    <hyperlink r:id="rId2283" ref="A2285"/>
    <hyperlink r:id="rId2284" ref="A2286"/>
    <hyperlink r:id="rId2285" ref="A2287"/>
    <hyperlink r:id="rId2286" ref="A2288"/>
    <hyperlink r:id="rId2287" ref="A2289"/>
    <hyperlink r:id="rId2288" ref="A2290"/>
    <hyperlink r:id="rId2289" ref="A2291"/>
    <hyperlink r:id="rId2290" ref="A2292"/>
    <hyperlink r:id="rId2291" ref="A2293"/>
    <hyperlink r:id="rId2292" ref="A2294"/>
    <hyperlink r:id="rId2293" ref="A2295"/>
    <hyperlink r:id="rId2294" ref="A2296"/>
    <hyperlink r:id="rId2295" ref="A2297"/>
    <hyperlink r:id="rId2296" ref="A2298"/>
    <hyperlink r:id="rId2297" ref="A2299"/>
    <hyperlink r:id="rId2298" ref="A2300"/>
    <hyperlink r:id="rId2299" ref="A2301"/>
    <hyperlink r:id="rId2300" ref="A2302"/>
    <hyperlink r:id="rId2301" ref="A2303"/>
    <hyperlink r:id="rId2302" ref="A2304"/>
    <hyperlink r:id="rId2303" ref="A2305"/>
    <hyperlink r:id="rId2304" ref="A2306"/>
    <hyperlink r:id="rId2305" ref="A2307"/>
    <hyperlink r:id="rId2306" ref="A2308"/>
    <hyperlink r:id="rId2307" ref="A2309"/>
    <hyperlink r:id="rId2308" ref="A2310"/>
    <hyperlink r:id="rId2309" ref="A2311"/>
    <hyperlink r:id="rId2310" ref="A2312"/>
    <hyperlink r:id="rId2311" ref="A2313"/>
    <hyperlink r:id="rId2312" ref="A2314"/>
    <hyperlink r:id="rId2313" ref="A2315"/>
    <hyperlink r:id="rId2314" ref="A2316"/>
    <hyperlink r:id="rId2315" ref="A2317"/>
    <hyperlink r:id="rId2316" ref="A2318"/>
    <hyperlink r:id="rId2317" ref="A2319"/>
    <hyperlink r:id="rId2318" ref="A2320"/>
    <hyperlink r:id="rId2319" ref="A2321"/>
    <hyperlink r:id="rId2320" ref="A2322"/>
    <hyperlink r:id="rId2321" ref="A2323"/>
    <hyperlink r:id="rId2322" ref="A2324"/>
    <hyperlink r:id="rId2323" ref="A2325"/>
    <hyperlink r:id="rId2324" ref="A2326"/>
    <hyperlink r:id="rId2325" ref="A2327"/>
    <hyperlink r:id="rId2326" ref="A2328"/>
    <hyperlink r:id="rId2327" ref="A2329"/>
    <hyperlink r:id="rId2328" ref="A2330"/>
    <hyperlink r:id="rId2329" ref="A2331"/>
    <hyperlink r:id="rId2330" ref="A2332"/>
    <hyperlink r:id="rId2331" ref="A2333"/>
    <hyperlink r:id="rId2332" ref="A2334"/>
    <hyperlink r:id="rId2333" ref="A2335"/>
    <hyperlink r:id="rId2334" ref="A2336"/>
    <hyperlink r:id="rId2335" ref="A2337"/>
    <hyperlink r:id="rId2336" ref="A2338"/>
    <hyperlink r:id="rId2337" ref="A2339"/>
    <hyperlink r:id="rId2338" ref="A2340"/>
    <hyperlink r:id="rId2339" ref="A2341"/>
    <hyperlink r:id="rId2340" ref="A2342"/>
    <hyperlink r:id="rId2341" ref="A2343"/>
    <hyperlink r:id="rId2342" ref="A2344"/>
    <hyperlink r:id="rId2343" ref="A2345"/>
    <hyperlink r:id="rId2344" ref="A2346"/>
    <hyperlink r:id="rId2345" ref="A2347"/>
    <hyperlink r:id="rId2346" ref="A2348"/>
    <hyperlink r:id="rId2347" ref="A2349"/>
    <hyperlink r:id="rId2348" ref="A2350"/>
    <hyperlink r:id="rId2349" ref="A2351"/>
    <hyperlink r:id="rId2350" ref="A2352"/>
    <hyperlink r:id="rId2351" ref="A2353"/>
    <hyperlink r:id="rId2352" ref="A2354"/>
    <hyperlink r:id="rId2353" ref="A2355"/>
    <hyperlink r:id="rId2354" ref="A2356"/>
    <hyperlink r:id="rId2355" ref="A2357"/>
    <hyperlink r:id="rId2356" ref="A2358"/>
    <hyperlink r:id="rId2357" ref="A2359"/>
    <hyperlink r:id="rId2358" ref="A2360"/>
    <hyperlink r:id="rId2359" ref="A2361"/>
    <hyperlink r:id="rId2360" ref="A2362"/>
    <hyperlink r:id="rId2361" ref="A2363"/>
    <hyperlink r:id="rId2362" ref="A2364"/>
    <hyperlink r:id="rId2363" ref="A2365"/>
    <hyperlink r:id="rId2364" ref="A2366"/>
    <hyperlink r:id="rId2365" ref="A2367"/>
    <hyperlink r:id="rId2366" ref="A2368"/>
    <hyperlink r:id="rId2367" ref="A2369"/>
    <hyperlink r:id="rId2368" ref="A2370"/>
    <hyperlink r:id="rId2369" ref="A2371"/>
    <hyperlink r:id="rId2370" ref="A2372"/>
    <hyperlink r:id="rId2371" ref="A2373"/>
    <hyperlink r:id="rId2372" ref="A2374"/>
    <hyperlink r:id="rId2373" ref="A2375"/>
    <hyperlink r:id="rId2374" ref="A2376"/>
    <hyperlink r:id="rId2375" ref="A2377"/>
    <hyperlink r:id="rId2376" ref="A2378"/>
    <hyperlink r:id="rId2377" ref="A2379"/>
    <hyperlink r:id="rId2378" ref="A2380"/>
    <hyperlink r:id="rId2379" ref="A2381"/>
    <hyperlink r:id="rId2380" ref="A2382"/>
    <hyperlink r:id="rId2381" ref="A2383"/>
    <hyperlink r:id="rId2382" ref="A2384"/>
    <hyperlink r:id="rId2383" ref="A2385"/>
    <hyperlink r:id="rId2384" ref="A2386"/>
    <hyperlink r:id="rId2385" ref="A2387"/>
    <hyperlink r:id="rId2386" ref="A2388"/>
    <hyperlink r:id="rId2387" ref="A2389"/>
    <hyperlink r:id="rId2388" ref="A2390"/>
    <hyperlink r:id="rId2389" ref="A2391"/>
    <hyperlink r:id="rId2390" ref="A2392"/>
    <hyperlink r:id="rId2391" ref="A2393"/>
    <hyperlink r:id="rId2392" ref="A2394"/>
    <hyperlink r:id="rId2393" ref="A2395"/>
    <hyperlink r:id="rId2394" ref="A2396"/>
    <hyperlink r:id="rId2395" ref="A2397"/>
    <hyperlink r:id="rId2396" ref="A2398"/>
    <hyperlink r:id="rId2397" ref="A2399"/>
    <hyperlink r:id="rId2398" ref="A2400"/>
    <hyperlink r:id="rId2399" ref="A2401"/>
    <hyperlink r:id="rId2400" ref="A2402"/>
    <hyperlink r:id="rId2401" ref="A2403"/>
    <hyperlink r:id="rId2402" ref="A2404"/>
    <hyperlink r:id="rId2403" ref="A2405"/>
    <hyperlink r:id="rId2404" ref="A2406"/>
    <hyperlink r:id="rId2405" ref="A2407"/>
    <hyperlink r:id="rId2406" ref="A2408"/>
    <hyperlink r:id="rId2407" ref="A2409"/>
    <hyperlink r:id="rId2408" ref="A2410"/>
    <hyperlink r:id="rId2409" ref="A2411"/>
    <hyperlink r:id="rId2410" ref="A2412"/>
    <hyperlink r:id="rId2411" ref="A2413"/>
    <hyperlink r:id="rId2412" ref="A2414"/>
    <hyperlink r:id="rId2413" ref="A2415"/>
    <hyperlink r:id="rId2414" ref="A2416"/>
    <hyperlink r:id="rId2415" ref="A2417"/>
    <hyperlink r:id="rId2416" ref="A2418"/>
    <hyperlink r:id="rId2417" ref="A2419"/>
    <hyperlink r:id="rId2418" ref="A2420"/>
    <hyperlink r:id="rId2419" ref="A2421"/>
    <hyperlink r:id="rId2420" ref="A2422"/>
    <hyperlink r:id="rId2421" ref="A2423"/>
    <hyperlink r:id="rId2422" ref="A2424"/>
    <hyperlink r:id="rId2423" ref="A2425"/>
    <hyperlink r:id="rId2424" ref="A2426"/>
    <hyperlink r:id="rId2425" ref="A2427"/>
    <hyperlink r:id="rId2426" ref="A2428"/>
    <hyperlink r:id="rId2427" ref="A2429"/>
    <hyperlink r:id="rId2428" ref="A2430"/>
    <hyperlink r:id="rId2429" ref="A2431"/>
    <hyperlink r:id="rId2430" ref="A2432"/>
    <hyperlink r:id="rId2431" ref="A2433"/>
    <hyperlink r:id="rId2432" ref="A2434"/>
    <hyperlink r:id="rId2433" ref="A2435"/>
    <hyperlink r:id="rId2434" ref="A2436"/>
    <hyperlink r:id="rId2435" ref="A2437"/>
    <hyperlink r:id="rId2436" ref="A2438"/>
    <hyperlink r:id="rId2437" ref="A2439"/>
    <hyperlink r:id="rId2438" ref="A2440"/>
    <hyperlink r:id="rId2439" ref="A2441"/>
    <hyperlink r:id="rId2440" ref="A2442"/>
    <hyperlink r:id="rId2441" ref="A2443"/>
    <hyperlink r:id="rId2442" ref="A2444"/>
    <hyperlink r:id="rId2443" ref="A2445"/>
    <hyperlink r:id="rId2444" ref="A2446"/>
    <hyperlink r:id="rId2445" ref="A2447"/>
    <hyperlink r:id="rId2446" ref="A2448"/>
    <hyperlink r:id="rId2447" ref="A2449"/>
    <hyperlink r:id="rId2448" ref="A2450"/>
    <hyperlink r:id="rId2449" ref="A2451"/>
    <hyperlink r:id="rId2450" ref="A2452"/>
    <hyperlink r:id="rId2451" ref="A2453"/>
    <hyperlink r:id="rId2452" ref="A2454"/>
    <hyperlink r:id="rId2453" ref="A2455"/>
    <hyperlink r:id="rId2454" ref="A2456"/>
    <hyperlink r:id="rId2455" ref="A2457"/>
    <hyperlink r:id="rId2456" ref="A2458"/>
    <hyperlink r:id="rId2457" ref="A2459"/>
    <hyperlink r:id="rId2458" ref="A2460"/>
    <hyperlink r:id="rId2459" ref="A2461"/>
    <hyperlink r:id="rId2460" ref="A2462"/>
    <hyperlink r:id="rId2461" ref="A2463"/>
    <hyperlink r:id="rId2462" ref="A2464"/>
    <hyperlink r:id="rId2463" ref="A2465"/>
    <hyperlink r:id="rId2464" ref="A2466"/>
    <hyperlink r:id="rId2465" ref="A2467"/>
    <hyperlink r:id="rId2466" ref="A2468"/>
    <hyperlink r:id="rId2467" ref="A2469"/>
    <hyperlink r:id="rId2468" ref="A2470"/>
    <hyperlink r:id="rId2469" ref="A2471"/>
    <hyperlink r:id="rId2470" ref="A2472"/>
    <hyperlink r:id="rId2471" ref="A2473"/>
  </hyperlinks>
  <drawing r:id="rId247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10004</v>
      </c>
      <c r="B3" s="3"/>
      <c r="C3" s="4">
        <v>35423.98055555556</v>
      </c>
      <c r="D3" s="5">
        <v>7687835.0</v>
      </c>
    </row>
    <row r="4">
      <c r="A4" s="2" t="s">
        <v>10005</v>
      </c>
      <c r="B4" s="3"/>
      <c r="C4" s="4">
        <v>35423.98055555556</v>
      </c>
      <c r="D4" s="5">
        <v>2.6556695E7</v>
      </c>
    </row>
    <row r="5">
      <c r="A5" s="2" t="s">
        <v>10006</v>
      </c>
      <c r="B5" s="3"/>
      <c r="C5" s="4">
        <v>35423.98055555556</v>
      </c>
      <c r="D5" s="5">
        <v>7237283.0</v>
      </c>
    </row>
    <row r="6">
      <c r="A6" s="2" t="s">
        <v>10007</v>
      </c>
      <c r="B6" s="3"/>
      <c r="C6" s="4">
        <v>35423.98055555556</v>
      </c>
      <c r="D6" s="5">
        <v>2.6345342E7</v>
      </c>
    </row>
    <row r="7">
      <c r="A7" s="2" t="s">
        <v>10008</v>
      </c>
      <c r="B7" s="3"/>
      <c r="C7" s="4">
        <v>35423.98055555556</v>
      </c>
      <c r="D7" s="5">
        <v>2.6574277E7</v>
      </c>
    </row>
    <row r="8">
      <c r="A8" s="2" t="s">
        <v>10009</v>
      </c>
      <c r="B8" s="3"/>
      <c r="C8" s="4">
        <v>35423.98055555556</v>
      </c>
      <c r="D8" s="5">
        <v>2.9934202E7</v>
      </c>
    </row>
    <row r="9">
      <c r="A9" s="2" t="s">
        <v>10010</v>
      </c>
      <c r="B9" s="3"/>
      <c r="C9" s="4">
        <v>35423.98055555556</v>
      </c>
      <c r="D9" s="5">
        <v>2.9918516E7</v>
      </c>
    </row>
    <row r="10">
      <c r="A10" s="2" t="s">
        <v>10011</v>
      </c>
      <c r="B10" s="3"/>
      <c r="C10" s="4">
        <v>35423.98055555556</v>
      </c>
      <c r="D10" s="5">
        <v>2.9902534E7</v>
      </c>
    </row>
    <row r="11">
      <c r="A11" s="2" t="s">
        <v>10012</v>
      </c>
      <c r="B11" s="3"/>
      <c r="C11" s="4">
        <v>35423.98055555556</v>
      </c>
      <c r="D11" s="5">
        <v>2.9918766E7</v>
      </c>
    </row>
    <row r="12">
      <c r="A12" s="2" t="s">
        <v>10013</v>
      </c>
      <c r="B12" s="3"/>
      <c r="C12" s="4">
        <v>35423.98055555556</v>
      </c>
      <c r="D12" s="5">
        <v>3842186.0</v>
      </c>
    </row>
    <row r="13">
      <c r="A13" s="2" t="s">
        <v>10014</v>
      </c>
      <c r="B13" s="3"/>
      <c r="C13" s="4">
        <v>35423.98055555556</v>
      </c>
      <c r="D13" s="5">
        <v>1.1099775E7</v>
      </c>
    </row>
    <row r="14">
      <c r="A14" s="2" t="s">
        <v>10015</v>
      </c>
      <c r="B14" s="3"/>
      <c r="C14" s="4">
        <v>35423.98055555556</v>
      </c>
      <c r="D14" s="5">
        <v>8928165.0</v>
      </c>
    </row>
    <row r="15">
      <c r="A15" s="2" t="s">
        <v>10016</v>
      </c>
      <c r="B15" s="3"/>
      <c r="C15" s="4">
        <v>35423.98055555556</v>
      </c>
      <c r="D15" s="5">
        <v>6471869.0</v>
      </c>
    </row>
    <row r="16">
      <c r="A16" s="2" t="s">
        <v>10017</v>
      </c>
      <c r="B16" s="3"/>
      <c r="C16" s="4">
        <v>35423.98055555556</v>
      </c>
      <c r="D16" s="5">
        <v>9985412.0</v>
      </c>
    </row>
    <row r="17">
      <c r="A17" s="2" t="s">
        <v>10018</v>
      </c>
      <c r="B17" s="3"/>
      <c r="C17" s="4">
        <v>35423.98055555556</v>
      </c>
      <c r="D17" s="5">
        <v>75214.0</v>
      </c>
    </row>
    <row r="18">
      <c r="A18" s="2" t="s">
        <v>10019</v>
      </c>
      <c r="B18" s="3"/>
      <c r="C18" s="4">
        <v>35423.98055555556</v>
      </c>
      <c r="D18" s="5">
        <v>206913.0</v>
      </c>
    </row>
    <row r="19">
      <c r="A19" s="2" t="s">
        <v>10020</v>
      </c>
      <c r="B19" s="3"/>
      <c r="C19" s="4">
        <v>35423.98055555556</v>
      </c>
      <c r="D19" s="5">
        <v>539888.0</v>
      </c>
    </row>
    <row r="20">
      <c r="A20" s="2" t="s">
        <v>10021</v>
      </c>
      <c r="B20" s="3"/>
      <c r="C20" s="4">
        <v>35423.98055555556</v>
      </c>
      <c r="D20" s="5">
        <v>1.1261864E7</v>
      </c>
    </row>
    <row r="21">
      <c r="A21" s="2" t="s">
        <v>10022</v>
      </c>
      <c r="B21" s="3"/>
      <c r="C21" s="4">
        <v>35423.98055555556</v>
      </c>
      <c r="D21" s="5">
        <v>1.1827167E7</v>
      </c>
    </row>
    <row r="22">
      <c r="A22" s="2" t="s">
        <v>10023</v>
      </c>
      <c r="B22" s="3"/>
      <c r="C22" s="4">
        <v>35423.98055555556</v>
      </c>
      <c r="D22" s="5">
        <v>1.1263445E7</v>
      </c>
    </row>
    <row r="23">
      <c r="A23" s="2" t="s">
        <v>10024</v>
      </c>
      <c r="B23" s="3"/>
      <c r="C23" s="4">
        <v>35423.98055555556</v>
      </c>
      <c r="D23" s="5">
        <v>8395676.0</v>
      </c>
    </row>
    <row r="24">
      <c r="A24" s="2" t="s">
        <v>10025</v>
      </c>
      <c r="B24" s="3"/>
      <c r="C24" s="4">
        <v>35423.98055555556</v>
      </c>
      <c r="D24" s="5">
        <v>3134930.0</v>
      </c>
    </row>
    <row r="25">
      <c r="A25" s="2" t="s">
        <v>10026</v>
      </c>
      <c r="B25" s="3"/>
      <c r="C25" s="4">
        <v>35423.98055555556</v>
      </c>
      <c r="D25" s="5">
        <v>165691.0</v>
      </c>
    </row>
    <row r="26">
      <c r="A26" s="2" t="s">
        <v>10027</v>
      </c>
      <c r="B26" s="3"/>
      <c r="C26" s="4">
        <v>35423.98055555556</v>
      </c>
      <c r="D26" s="5">
        <v>191991.0</v>
      </c>
    </row>
    <row r="27">
      <c r="A27" s="2" t="s">
        <v>10028</v>
      </c>
      <c r="B27" s="3"/>
      <c r="C27" s="4">
        <v>35423.98055555556</v>
      </c>
      <c r="D27" s="5">
        <v>9062098.0</v>
      </c>
    </row>
    <row r="28">
      <c r="A28" s="2" t="s">
        <v>10029</v>
      </c>
      <c r="B28" s="3"/>
      <c r="C28" s="4">
        <v>35423.98055555556</v>
      </c>
      <c r="D28" s="5">
        <v>4995481.0</v>
      </c>
    </row>
    <row r="29">
      <c r="A29" s="2" t="s">
        <v>10030</v>
      </c>
      <c r="B29" s="3"/>
      <c r="C29" s="4">
        <v>35423.98055555556</v>
      </c>
      <c r="D29" s="5">
        <v>3488000.0</v>
      </c>
    </row>
    <row r="30">
      <c r="A30" s="2" t="s">
        <v>10031</v>
      </c>
      <c r="B30" s="3"/>
      <c r="C30" s="4">
        <v>35423.98055555556</v>
      </c>
      <c r="D30" s="5">
        <v>2970972.0</v>
      </c>
    </row>
    <row r="31">
      <c r="A31" s="2" t="s">
        <v>10032</v>
      </c>
      <c r="B31" s="3"/>
      <c r="C31" s="4">
        <v>35423.98055555556</v>
      </c>
      <c r="D31" s="5">
        <v>2973706.0</v>
      </c>
    </row>
    <row r="32">
      <c r="A32" s="2" t="s">
        <v>10033</v>
      </c>
      <c r="B32" s="3"/>
      <c r="C32" s="4">
        <v>35423.98055555556</v>
      </c>
      <c r="D32" s="5">
        <v>3012365.0</v>
      </c>
    </row>
    <row r="33">
      <c r="A33" s="2" t="s">
        <v>10034</v>
      </c>
      <c r="B33" s="3"/>
      <c r="C33" s="4">
        <v>35423.98055555556</v>
      </c>
      <c r="D33" s="5">
        <v>3.0225023E7</v>
      </c>
    </row>
    <row r="34">
      <c r="A34" s="2" t="s">
        <v>10035</v>
      </c>
      <c r="B34" s="3"/>
      <c r="C34" s="4">
        <v>35423.98055555556</v>
      </c>
      <c r="D34" s="5">
        <v>3.0225297E7</v>
      </c>
    </row>
    <row r="35">
      <c r="A35" s="2" t="s">
        <v>10036</v>
      </c>
      <c r="B35" s="3"/>
      <c r="C35" s="4">
        <v>35423.98055555556</v>
      </c>
      <c r="D35" s="5">
        <v>3.0225346E7</v>
      </c>
    </row>
    <row r="36">
      <c r="A36" s="2" t="s">
        <v>10037</v>
      </c>
      <c r="B36" s="3"/>
      <c r="C36" s="4">
        <v>35423.98055555556</v>
      </c>
      <c r="D36" s="5">
        <v>1.7367082E7</v>
      </c>
    </row>
    <row r="37">
      <c r="A37" s="2" t="s">
        <v>10038</v>
      </c>
      <c r="B37" s="3"/>
      <c r="C37" s="4">
        <v>35423.98055555556</v>
      </c>
      <c r="D37" s="5">
        <v>2.6166327E7</v>
      </c>
    </row>
    <row r="38">
      <c r="A38" s="2" t="s">
        <v>10039</v>
      </c>
      <c r="B38" s="3"/>
      <c r="C38" s="4">
        <v>35423.98055555556</v>
      </c>
      <c r="D38" s="5">
        <v>2.9639487E7</v>
      </c>
    </row>
    <row r="39">
      <c r="A39" s="2" t="s">
        <v>10040</v>
      </c>
      <c r="B39" s="3"/>
      <c r="C39" s="4">
        <v>35423.98055555556</v>
      </c>
      <c r="D39" s="5">
        <v>3.022055E7</v>
      </c>
    </row>
    <row r="40">
      <c r="A40" s="2" t="s">
        <v>10041</v>
      </c>
      <c r="B40" s="3"/>
      <c r="C40" s="4">
        <v>35423.98055555556</v>
      </c>
      <c r="D40" s="5">
        <v>3.0220123E7</v>
      </c>
    </row>
    <row r="41">
      <c r="A41" s="2" t="s">
        <v>10042</v>
      </c>
      <c r="B41" s="3"/>
      <c r="C41" s="4">
        <v>35423.98055555556</v>
      </c>
      <c r="D41" s="5">
        <v>6863396.0</v>
      </c>
    </row>
    <row r="42">
      <c r="A42" s="2" t="s">
        <v>10043</v>
      </c>
      <c r="B42" s="3"/>
      <c r="C42" s="4">
        <v>35423.98055555556</v>
      </c>
      <c r="D42" s="5">
        <v>6835671.0</v>
      </c>
    </row>
    <row r="43">
      <c r="A43" s="2" t="s">
        <v>10044</v>
      </c>
      <c r="B43" s="3"/>
      <c r="C43" s="4">
        <v>35423.98055555556</v>
      </c>
      <c r="D43" s="5">
        <v>9920705.0</v>
      </c>
    </row>
    <row r="44">
      <c r="A44" s="2" t="s">
        <v>10045</v>
      </c>
      <c r="B44" s="3"/>
      <c r="C44" s="4">
        <v>35423.98055555556</v>
      </c>
      <c r="D44" s="5">
        <v>1.4269685E7</v>
      </c>
    </row>
    <row r="45">
      <c r="A45" s="2" t="s">
        <v>10046</v>
      </c>
      <c r="B45" s="3"/>
      <c r="C45" s="4">
        <v>35423.98055555556</v>
      </c>
      <c r="D45" s="5">
        <v>1210593.0</v>
      </c>
    </row>
    <row r="46">
      <c r="A46" s="2" t="s">
        <v>10047</v>
      </c>
      <c r="B46" s="3"/>
      <c r="C46" s="4">
        <v>35423.98055555556</v>
      </c>
      <c r="D46" s="5">
        <v>1.1756397E7</v>
      </c>
    </row>
    <row r="47">
      <c r="A47" s="2" t="s">
        <v>10048</v>
      </c>
      <c r="B47" s="3"/>
      <c r="C47" s="4">
        <v>35423.98055555556</v>
      </c>
      <c r="D47" s="5">
        <v>1.1758656E7</v>
      </c>
    </row>
    <row r="48">
      <c r="A48" s="2" t="s">
        <v>10049</v>
      </c>
      <c r="B48" s="3"/>
      <c r="C48" s="4">
        <v>35423.98055555556</v>
      </c>
      <c r="D48" s="5">
        <v>1.5446893E7</v>
      </c>
    </row>
    <row r="49">
      <c r="A49" s="2" t="s">
        <v>10050</v>
      </c>
      <c r="B49" s="3"/>
      <c r="C49" s="4">
        <v>35423.98055555556</v>
      </c>
      <c r="D49" s="5">
        <v>1.5440422E7</v>
      </c>
    </row>
    <row r="50">
      <c r="A50" s="2" t="s">
        <v>10051</v>
      </c>
      <c r="B50" s="3"/>
      <c r="C50" s="4">
        <v>35423.98055555556</v>
      </c>
      <c r="D50" s="5">
        <v>1.5438555E7</v>
      </c>
    </row>
    <row r="51">
      <c r="A51" s="2" t="s">
        <v>10052</v>
      </c>
      <c r="B51" s="3"/>
      <c r="C51" s="4">
        <v>35423.98055555556</v>
      </c>
      <c r="D51" s="5">
        <v>3507092.0</v>
      </c>
    </row>
    <row r="52">
      <c r="A52" s="2" t="s">
        <v>10053</v>
      </c>
      <c r="B52" s="3"/>
      <c r="C52" s="4">
        <v>35423.98055555556</v>
      </c>
      <c r="D52" s="5">
        <v>3511959.0</v>
      </c>
    </row>
    <row r="53">
      <c r="A53" s="2" t="s">
        <v>10054</v>
      </c>
      <c r="B53" s="3"/>
      <c r="C53" s="4">
        <v>35423.98055555556</v>
      </c>
      <c r="D53" s="5">
        <v>1.3921531E7</v>
      </c>
    </row>
    <row r="54">
      <c r="A54" s="2" t="s">
        <v>10055</v>
      </c>
      <c r="B54" s="3"/>
      <c r="C54" s="4">
        <v>35423.98055555556</v>
      </c>
      <c r="D54" s="5">
        <v>1.3721796E7</v>
      </c>
    </row>
    <row r="55">
      <c r="A55" s="2" t="s">
        <v>10056</v>
      </c>
      <c r="B55" s="3"/>
      <c r="C55" s="4">
        <v>35423.98055555556</v>
      </c>
      <c r="D55" s="5">
        <v>1.372628E7</v>
      </c>
    </row>
    <row r="56">
      <c r="A56" s="2" t="s">
        <v>10057</v>
      </c>
      <c r="B56" s="3"/>
      <c r="C56" s="4">
        <v>35423.98055555556</v>
      </c>
      <c r="D56" s="5">
        <v>5137292.0</v>
      </c>
    </row>
    <row r="57">
      <c r="A57" s="2" t="s">
        <v>10058</v>
      </c>
      <c r="B57" s="3"/>
      <c r="C57" s="4">
        <v>35423.98055555556</v>
      </c>
      <c r="D57" s="5">
        <v>5429600.0</v>
      </c>
    </row>
    <row r="58">
      <c r="A58" s="2" t="s">
        <v>10059</v>
      </c>
      <c r="B58" s="3"/>
      <c r="C58" s="4">
        <v>35423.98055555556</v>
      </c>
      <c r="D58" s="5">
        <v>5351883.0</v>
      </c>
    </row>
    <row r="59">
      <c r="A59" s="2" t="s">
        <v>10060</v>
      </c>
      <c r="B59" s="3"/>
      <c r="C59" s="4">
        <v>35423.98055555556</v>
      </c>
      <c r="D59" s="5">
        <v>4983507.0</v>
      </c>
    </row>
    <row r="60">
      <c r="A60" s="2" t="s">
        <v>10061</v>
      </c>
      <c r="B60" s="3"/>
      <c r="C60" s="4">
        <v>35423.98055555556</v>
      </c>
      <c r="D60" s="5">
        <v>79266.0</v>
      </c>
    </row>
    <row r="61">
      <c r="A61" s="2" t="s">
        <v>10062</v>
      </c>
      <c r="B61" s="3"/>
      <c r="C61" s="4">
        <v>35423.98055555556</v>
      </c>
      <c r="D61" s="5">
        <v>58667.0</v>
      </c>
    </row>
    <row r="62">
      <c r="A62" s="2" t="s">
        <v>10063</v>
      </c>
      <c r="B62" s="3"/>
      <c r="C62" s="4">
        <v>35423.98055555556</v>
      </c>
      <c r="D62" s="5">
        <v>2879854.0</v>
      </c>
    </row>
    <row r="63">
      <c r="A63" s="2" t="s">
        <v>10064</v>
      </c>
      <c r="B63" s="3"/>
      <c r="C63" s="4">
        <v>35423.98055555556</v>
      </c>
      <c r="D63" s="5">
        <v>248903.0</v>
      </c>
    </row>
    <row r="64">
      <c r="A64" s="2" t="s">
        <v>10065</v>
      </c>
      <c r="B64" s="3"/>
      <c r="C64" s="4">
        <v>35423.98055555556</v>
      </c>
      <c r="D64" s="5">
        <v>2814001.0</v>
      </c>
    </row>
    <row r="65">
      <c r="A65" s="2" t="s">
        <v>10066</v>
      </c>
      <c r="B65" s="3"/>
      <c r="C65" s="4">
        <v>35423.98055555556</v>
      </c>
      <c r="D65" s="5">
        <v>2814145.0</v>
      </c>
    </row>
    <row r="66">
      <c r="A66" s="2" t="s">
        <v>10067</v>
      </c>
      <c r="B66" s="3"/>
      <c r="C66" s="4">
        <v>35423.98055555556</v>
      </c>
      <c r="D66" s="5">
        <v>5380293.0</v>
      </c>
    </row>
    <row r="67">
      <c r="A67" s="2" t="s">
        <v>10068</v>
      </c>
      <c r="B67" s="3"/>
      <c r="C67" s="4">
        <v>35423.98055555556</v>
      </c>
      <c r="D67" s="5">
        <v>1.1422414E7</v>
      </c>
    </row>
    <row r="68">
      <c r="A68" s="2" t="s">
        <v>10069</v>
      </c>
      <c r="B68" s="3"/>
      <c r="C68" s="4">
        <v>35423.98055555556</v>
      </c>
      <c r="D68" s="5">
        <v>7492632.0</v>
      </c>
    </row>
    <row r="69">
      <c r="A69" s="2" t="s">
        <v>10070</v>
      </c>
      <c r="B69" s="3"/>
      <c r="C69" s="4">
        <v>35423.98055555556</v>
      </c>
      <c r="D69" s="5">
        <v>7537562.0</v>
      </c>
    </row>
    <row r="70">
      <c r="A70" s="2" t="s">
        <v>10071</v>
      </c>
      <c r="B70" s="3"/>
      <c r="C70" s="4">
        <v>35423.98055555556</v>
      </c>
      <c r="D70" s="5">
        <v>1.648932E7</v>
      </c>
    </row>
    <row r="71">
      <c r="A71" s="2" t="s">
        <v>10072</v>
      </c>
      <c r="B71" s="3"/>
      <c r="C71" s="4">
        <v>35423.98055555556</v>
      </c>
      <c r="D71" s="5">
        <v>1.6348377E7</v>
      </c>
    </row>
    <row r="72">
      <c r="A72" s="2" t="s">
        <v>10073</v>
      </c>
      <c r="B72" s="3"/>
      <c r="C72" s="4">
        <v>35423.98055555556</v>
      </c>
      <c r="D72" s="5">
        <v>1.6308115E7</v>
      </c>
    </row>
    <row r="73">
      <c r="A73" s="2" t="s">
        <v>10074</v>
      </c>
      <c r="B73" s="3"/>
      <c r="C73" s="4">
        <v>35423.98055555556</v>
      </c>
      <c r="D73" s="5">
        <v>3.2322416E7</v>
      </c>
    </row>
    <row r="74">
      <c r="A74" s="2" t="s">
        <v>10075</v>
      </c>
      <c r="B74" s="3"/>
      <c r="C74" s="4">
        <v>35423.98055555556</v>
      </c>
      <c r="D74" s="5">
        <v>3.2827777E7</v>
      </c>
    </row>
    <row r="75">
      <c r="A75" s="2" t="s">
        <v>10076</v>
      </c>
      <c r="B75" s="3"/>
      <c r="C75" s="4">
        <v>35423.98055555556</v>
      </c>
      <c r="D75" s="5">
        <v>3.2775626E7</v>
      </c>
    </row>
    <row r="76">
      <c r="A76" s="2" t="s">
        <v>10077</v>
      </c>
      <c r="B76" s="3"/>
      <c r="C76" s="4">
        <v>35423.98055555556</v>
      </c>
      <c r="D76" s="5">
        <v>1.6469515E7</v>
      </c>
    </row>
    <row r="77">
      <c r="A77" s="2" t="s">
        <v>10078</v>
      </c>
      <c r="B77" s="3"/>
      <c r="C77" s="4">
        <v>35423.98055555556</v>
      </c>
      <c r="D77" s="5">
        <v>3.2391742E7</v>
      </c>
    </row>
    <row r="78">
      <c r="A78" s="2" t="s">
        <v>10079</v>
      </c>
      <c r="B78" s="3"/>
      <c r="C78" s="4">
        <v>35423.98055555556</v>
      </c>
      <c r="D78" s="5">
        <v>1.402572E7</v>
      </c>
    </row>
    <row r="79">
      <c r="A79" s="2" t="s">
        <v>10080</v>
      </c>
      <c r="B79" s="3"/>
      <c r="C79" s="4">
        <v>35423.98055555556</v>
      </c>
      <c r="D79" s="5">
        <v>7470303.0</v>
      </c>
    </row>
    <row r="80">
      <c r="A80" s="2" t="s">
        <v>10081</v>
      </c>
      <c r="B80" s="3"/>
      <c r="C80" s="4">
        <v>35423.98055555556</v>
      </c>
      <c r="D80" s="5">
        <v>9606390.0</v>
      </c>
    </row>
    <row r="81">
      <c r="A81" s="2" t="s">
        <v>10082</v>
      </c>
      <c r="B81" s="3"/>
      <c r="C81" s="4">
        <v>35423.98055555556</v>
      </c>
      <c r="D81" s="5">
        <v>2828147.0</v>
      </c>
    </row>
    <row r="82">
      <c r="A82" s="2" t="s">
        <v>10083</v>
      </c>
      <c r="B82" s="3"/>
      <c r="C82" s="4">
        <v>35423.98055555556</v>
      </c>
      <c r="D82" s="5">
        <v>2845644.0</v>
      </c>
    </row>
    <row r="83">
      <c r="A83" s="2" t="s">
        <v>10084</v>
      </c>
      <c r="B83" s="3"/>
      <c r="C83" s="4">
        <v>35423.98055555556</v>
      </c>
      <c r="D83" s="5">
        <v>5161302.0</v>
      </c>
    </row>
    <row r="84">
      <c r="A84" s="2" t="s">
        <v>10085</v>
      </c>
      <c r="B84" s="3"/>
      <c r="C84" s="4">
        <v>35423.98055555556</v>
      </c>
      <c r="D84" s="5">
        <v>4767994.0</v>
      </c>
    </row>
    <row r="85">
      <c r="A85" s="2" t="s">
        <v>10086</v>
      </c>
      <c r="B85" s="3"/>
      <c r="C85" s="4">
        <v>35423.98055555556</v>
      </c>
      <c r="D85" s="5">
        <v>4766998.0</v>
      </c>
    </row>
    <row r="86">
      <c r="A86" s="2" t="s">
        <v>10087</v>
      </c>
      <c r="B86" s="3"/>
      <c r="C86" s="4">
        <v>35423.98055555556</v>
      </c>
      <c r="D86" s="5">
        <v>1.1396474E7</v>
      </c>
    </row>
    <row r="87">
      <c r="A87" s="2" t="s">
        <v>10088</v>
      </c>
      <c r="B87" s="3"/>
      <c r="C87" s="4">
        <v>35423.98055555556</v>
      </c>
      <c r="D87" s="5">
        <v>1.2799581E7</v>
      </c>
    </row>
    <row r="88">
      <c r="A88" s="2" t="s">
        <v>10089</v>
      </c>
      <c r="B88" s="3"/>
      <c r="C88" s="4">
        <v>35423.98055555556</v>
      </c>
      <c r="D88" s="5">
        <v>1.262571E7</v>
      </c>
    </row>
    <row r="89">
      <c r="A89" s="2" t="s">
        <v>10090</v>
      </c>
      <c r="B89" s="3"/>
      <c r="C89" s="4">
        <v>35423.98055555556</v>
      </c>
      <c r="D89" s="5">
        <v>1.2799387E7</v>
      </c>
    </row>
    <row r="90">
      <c r="A90" s="2" t="s">
        <v>10091</v>
      </c>
      <c r="B90" s="3"/>
      <c r="C90" s="4">
        <v>35423.98055555556</v>
      </c>
      <c r="D90" s="5">
        <v>93383.0</v>
      </c>
    </row>
    <row r="91">
      <c r="A91" s="2" t="s">
        <v>10092</v>
      </c>
      <c r="B91" s="3"/>
      <c r="C91" s="4">
        <v>35423.98055555556</v>
      </c>
      <c r="D91" s="5">
        <v>93374.0</v>
      </c>
    </row>
    <row r="92">
      <c r="A92" s="2" t="s">
        <v>10093</v>
      </c>
      <c r="B92" s="3"/>
      <c r="C92" s="4">
        <v>35423.98055555556</v>
      </c>
      <c r="D92" s="5">
        <v>5740495.0</v>
      </c>
    </row>
    <row r="93">
      <c r="A93" s="2" t="s">
        <v>10094</v>
      </c>
      <c r="B93" s="3"/>
      <c r="C93" s="4">
        <v>35423.98055555556</v>
      </c>
      <c r="D93" s="5">
        <v>168558.0</v>
      </c>
    </row>
    <row r="94">
      <c r="A94" s="2" t="s">
        <v>10095</v>
      </c>
      <c r="B94" s="3"/>
      <c r="C94" s="4">
        <v>35423.98055555556</v>
      </c>
      <c r="D94" s="5">
        <v>319231.0</v>
      </c>
    </row>
    <row r="95">
      <c r="A95" s="2" t="s">
        <v>10096</v>
      </c>
      <c r="B95" s="3"/>
      <c r="C95" s="4">
        <v>35423.98055555556</v>
      </c>
      <c r="D95" s="5">
        <v>1.2627847E7</v>
      </c>
    </row>
    <row r="96">
      <c r="A96" s="2" t="s">
        <v>10097</v>
      </c>
      <c r="B96" s="3"/>
      <c r="C96" s="4">
        <v>35423.98055555556</v>
      </c>
      <c r="D96" s="5">
        <v>1.261073E7</v>
      </c>
    </row>
    <row r="97">
      <c r="A97" s="2" t="s">
        <v>10098</v>
      </c>
      <c r="B97" s="3"/>
      <c r="C97" s="4">
        <v>35423.98055555556</v>
      </c>
      <c r="D97" s="5">
        <v>6.5321846E7</v>
      </c>
    </row>
    <row r="98">
      <c r="A98" s="2" t="s">
        <v>10099</v>
      </c>
      <c r="B98" s="3"/>
      <c r="C98" s="4">
        <v>35423.98055555556</v>
      </c>
      <c r="D98" s="5">
        <v>398748.0</v>
      </c>
    </row>
    <row r="99">
      <c r="A99" s="2" t="s">
        <v>10100</v>
      </c>
      <c r="B99" s="3"/>
      <c r="C99" s="4">
        <v>35423.98055555556</v>
      </c>
      <c r="D99" s="5">
        <v>473824.0</v>
      </c>
    </row>
    <row r="100">
      <c r="A100" s="2" t="s">
        <v>10101</v>
      </c>
      <c r="B100" s="3"/>
      <c r="C100" s="4">
        <v>35423.98055555556</v>
      </c>
      <c r="D100" s="5">
        <v>7234958.0</v>
      </c>
    </row>
    <row r="101">
      <c r="A101" s="2" t="s">
        <v>10102</v>
      </c>
      <c r="B101" s="3"/>
      <c r="C101" s="4">
        <v>35423.98055555556</v>
      </c>
      <c r="D101" s="5">
        <v>7227718.0</v>
      </c>
    </row>
    <row r="102">
      <c r="A102" s="2" t="s">
        <v>10103</v>
      </c>
      <c r="B102" s="3"/>
      <c r="C102" s="4">
        <v>35423.98055555556</v>
      </c>
      <c r="D102" s="5">
        <v>7227854.0</v>
      </c>
    </row>
    <row r="103">
      <c r="A103" s="2" t="s">
        <v>10104</v>
      </c>
      <c r="B103" s="3"/>
      <c r="C103" s="4">
        <v>35423.98055555556</v>
      </c>
      <c r="D103" s="5">
        <v>7223266.0</v>
      </c>
    </row>
    <row r="104">
      <c r="A104" s="2" t="s">
        <v>10105</v>
      </c>
      <c r="B104" s="3"/>
      <c r="C104" s="4">
        <v>35423.98055555556</v>
      </c>
      <c r="D104" s="5">
        <v>1.5700108E7</v>
      </c>
    </row>
    <row r="105">
      <c r="A105" s="2" t="s">
        <v>10106</v>
      </c>
      <c r="B105" s="3"/>
      <c r="C105" s="4">
        <v>35423.98055555556</v>
      </c>
      <c r="D105" s="5">
        <v>1.5252124E7</v>
      </c>
    </row>
    <row r="106">
      <c r="A106" s="2" t="s">
        <v>10107</v>
      </c>
      <c r="B106" s="3"/>
      <c r="C106" s="4">
        <v>35423.98055555556</v>
      </c>
      <c r="D106" s="5">
        <v>1.4929275E7</v>
      </c>
    </row>
    <row r="107">
      <c r="A107" s="2" t="s">
        <v>10108</v>
      </c>
      <c r="B107" s="3"/>
      <c r="C107" s="4">
        <v>35423.98055555556</v>
      </c>
      <c r="D107" s="5">
        <v>1.4927869E7</v>
      </c>
    </row>
    <row r="108">
      <c r="A108" s="2" t="s">
        <v>10109</v>
      </c>
      <c r="B108" s="3"/>
      <c r="C108" s="4">
        <v>35423.98055555556</v>
      </c>
      <c r="D108" s="5">
        <v>7122137.0</v>
      </c>
    </row>
    <row r="109">
      <c r="A109" s="2" t="s">
        <v>10110</v>
      </c>
      <c r="B109" s="3"/>
      <c r="C109" s="4">
        <v>35423.98055555556</v>
      </c>
      <c r="D109" s="5">
        <v>7122897.0</v>
      </c>
    </row>
    <row r="110">
      <c r="A110" s="2" t="s">
        <v>10111</v>
      </c>
      <c r="B110" s="3"/>
      <c r="C110" s="4">
        <v>35423.98055555556</v>
      </c>
      <c r="D110" s="5">
        <v>6602998.0</v>
      </c>
    </row>
    <row r="111">
      <c r="A111" s="2" t="s">
        <v>10112</v>
      </c>
      <c r="B111" s="3"/>
      <c r="C111" s="4">
        <v>35423.98055555556</v>
      </c>
      <c r="D111" s="5">
        <v>6603049.0</v>
      </c>
    </row>
    <row r="112">
      <c r="A112" s="2" t="s">
        <v>10113</v>
      </c>
      <c r="B112" s="3"/>
      <c r="C112" s="4">
        <v>35423.98055555556</v>
      </c>
      <c r="D112" s="5">
        <v>6602143.0</v>
      </c>
    </row>
    <row r="113">
      <c r="A113" s="2" t="s">
        <v>10114</v>
      </c>
      <c r="B113" s="3"/>
      <c r="C113" s="4">
        <v>35423.98055555556</v>
      </c>
      <c r="D113" s="5">
        <v>5340026.0</v>
      </c>
    </row>
    <row r="114">
      <c r="A114" s="2" t="s">
        <v>10115</v>
      </c>
      <c r="B114" s="3"/>
      <c r="C114" s="4">
        <v>35423.98055555556</v>
      </c>
      <c r="D114" s="5">
        <v>7003755.0</v>
      </c>
    </row>
    <row r="115">
      <c r="A115" s="2" t="s">
        <v>10116</v>
      </c>
      <c r="B115" s="3"/>
      <c r="C115" s="4">
        <v>35423.98055555556</v>
      </c>
      <c r="D115" s="5">
        <v>5338172.0</v>
      </c>
    </row>
    <row r="116">
      <c r="A116" s="2" t="s">
        <v>10117</v>
      </c>
      <c r="B116" s="3"/>
      <c r="C116" s="4">
        <v>35423.98055555556</v>
      </c>
      <c r="D116" s="5">
        <v>1.1470499E7</v>
      </c>
    </row>
    <row r="117">
      <c r="A117" s="2" t="s">
        <v>10118</v>
      </c>
      <c r="B117" s="3"/>
      <c r="C117" s="4">
        <v>35423.98055555556</v>
      </c>
      <c r="D117" s="5">
        <v>9792742.0</v>
      </c>
    </row>
    <row r="118">
      <c r="A118" s="2" t="s">
        <v>10119</v>
      </c>
      <c r="B118" s="3"/>
      <c r="C118" s="4">
        <v>35423.98055555556</v>
      </c>
      <c r="D118" s="5">
        <v>9792140.0</v>
      </c>
    </row>
    <row r="119">
      <c r="A119" s="2" t="s">
        <v>10120</v>
      </c>
      <c r="B119" s="3"/>
      <c r="C119" s="4">
        <v>35423.98055555556</v>
      </c>
      <c r="D119" s="5">
        <v>9792482.0</v>
      </c>
    </row>
    <row r="120">
      <c r="A120" s="2" t="s">
        <v>10121</v>
      </c>
      <c r="B120" s="3"/>
      <c r="C120" s="4">
        <v>35423.98055555556</v>
      </c>
      <c r="D120" s="5">
        <v>1.3200419E7</v>
      </c>
    </row>
    <row r="121">
      <c r="A121" s="2" t="s">
        <v>10122</v>
      </c>
      <c r="B121" s="3"/>
      <c r="C121" s="4">
        <v>35423.98055555556</v>
      </c>
      <c r="D121" s="5">
        <v>714914.0</v>
      </c>
    </row>
    <row r="122">
      <c r="A122" s="2" t="s">
        <v>10123</v>
      </c>
      <c r="B122" s="3"/>
      <c r="C122" s="4">
        <v>35423.98055555556</v>
      </c>
      <c r="D122" s="5">
        <v>7567197.0</v>
      </c>
    </row>
    <row r="123">
      <c r="A123" s="2" t="s">
        <v>10124</v>
      </c>
      <c r="B123" s="3"/>
      <c r="C123" s="4">
        <v>35423.98055555556</v>
      </c>
      <c r="D123" s="5">
        <v>5284540.0</v>
      </c>
    </row>
    <row r="124">
      <c r="A124" s="2" t="s">
        <v>10125</v>
      </c>
      <c r="B124" s="3"/>
      <c r="C124" s="4">
        <v>35423.98055555556</v>
      </c>
      <c r="D124" s="5">
        <v>5339600.0</v>
      </c>
    </row>
    <row r="125">
      <c r="A125" s="2" t="s">
        <v>10126</v>
      </c>
      <c r="B125" s="3"/>
      <c r="C125" s="4">
        <v>35423.98055555556</v>
      </c>
      <c r="D125" s="5">
        <v>5281363.0</v>
      </c>
    </row>
    <row r="126">
      <c r="A126" s="2" t="s">
        <v>10127</v>
      </c>
      <c r="B126" s="3"/>
      <c r="C126" s="4">
        <v>35423.98055555556</v>
      </c>
      <c r="D126" s="5">
        <v>1.1247478E7</v>
      </c>
    </row>
    <row r="127">
      <c r="A127" s="2" t="s">
        <v>10128</v>
      </c>
      <c r="B127" s="3"/>
      <c r="C127" s="4">
        <v>35423.98055555556</v>
      </c>
      <c r="D127" s="5">
        <v>1.1099081E7</v>
      </c>
    </row>
    <row r="128">
      <c r="A128" s="2" t="s">
        <v>10129</v>
      </c>
      <c r="B128" s="3"/>
      <c r="C128" s="4">
        <v>35423.98055555556</v>
      </c>
      <c r="D128" s="5">
        <v>1.1099912E7</v>
      </c>
    </row>
    <row r="129">
      <c r="A129" s="2" t="s">
        <v>10130</v>
      </c>
      <c r="B129" s="3"/>
      <c r="C129" s="4">
        <v>35423.98055555556</v>
      </c>
      <c r="D129" s="5">
        <v>1.1071987E7</v>
      </c>
    </row>
    <row r="130">
      <c r="A130" s="2" t="s">
        <v>10131</v>
      </c>
      <c r="B130" s="3"/>
      <c r="C130" s="4">
        <v>35423.98055555556</v>
      </c>
      <c r="D130" s="5">
        <v>1.1248354E7</v>
      </c>
    </row>
    <row r="131">
      <c r="A131" s="2" t="s">
        <v>10132</v>
      </c>
      <c r="B131" s="3"/>
      <c r="C131" s="4">
        <v>35423.98055555556</v>
      </c>
      <c r="D131" s="5">
        <v>3024815.0</v>
      </c>
    </row>
    <row r="132">
      <c r="A132" s="2" t="s">
        <v>10133</v>
      </c>
      <c r="B132" s="3"/>
      <c r="C132" s="4">
        <v>35423.98055555556</v>
      </c>
      <c r="D132" s="5">
        <v>7050527.0</v>
      </c>
    </row>
    <row r="133">
      <c r="A133" s="2" t="s">
        <v>10134</v>
      </c>
      <c r="B133" s="3"/>
      <c r="C133" s="4">
        <v>35423.98055555556</v>
      </c>
      <c r="D133" s="5">
        <v>6536796.0</v>
      </c>
    </row>
    <row r="134">
      <c r="A134" s="2" t="s">
        <v>10135</v>
      </c>
      <c r="B134" s="3"/>
      <c r="C134" s="4">
        <v>35423.98055555556</v>
      </c>
      <c r="D134" s="5">
        <v>6536543.0</v>
      </c>
    </row>
    <row r="135">
      <c r="A135" s="2" t="s">
        <v>10136</v>
      </c>
      <c r="B135" s="3"/>
      <c r="C135" s="4">
        <v>35423.98055555556</v>
      </c>
      <c r="D135" s="5">
        <v>7068975.0</v>
      </c>
    </row>
    <row r="136">
      <c r="A136" s="2" t="s">
        <v>10137</v>
      </c>
      <c r="B136" s="3"/>
      <c r="C136" s="4">
        <v>35423.98055555556</v>
      </c>
      <c r="D136" s="5">
        <v>7225715.0</v>
      </c>
    </row>
    <row r="137">
      <c r="A137" s="2" t="s">
        <v>10138</v>
      </c>
      <c r="B137" s="3"/>
      <c r="C137" s="4">
        <v>35423.98055555556</v>
      </c>
      <c r="D137" s="5">
        <v>1.4861563E7</v>
      </c>
    </row>
    <row r="138">
      <c r="A138" s="2" t="s">
        <v>10139</v>
      </c>
      <c r="B138" s="3"/>
      <c r="C138" s="4">
        <v>35423.98055555556</v>
      </c>
      <c r="D138" s="5">
        <v>1.4699704E7</v>
      </c>
    </row>
    <row r="139">
      <c r="A139" s="2" t="s">
        <v>10140</v>
      </c>
      <c r="B139" s="3"/>
      <c r="C139" s="4">
        <v>35423.98055555556</v>
      </c>
      <c r="D139" s="5">
        <v>1.0763506E7</v>
      </c>
    </row>
    <row r="140">
      <c r="A140" s="2" t="s">
        <v>10141</v>
      </c>
      <c r="B140" s="3"/>
      <c r="C140" s="4">
        <v>35423.98055555556</v>
      </c>
      <c r="D140" s="5">
        <v>1.1962333E7</v>
      </c>
    </row>
    <row r="141">
      <c r="A141" s="2" t="s">
        <v>10142</v>
      </c>
      <c r="B141" s="3"/>
      <c r="C141" s="4">
        <v>35423.98055555556</v>
      </c>
      <c r="D141" s="5">
        <v>1.2176019E7</v>
      </c>
    </row>
    <row r="142">
      <c r="A142" s="2" t="s">
        <v>10143</v>
      </c>
      <c r="B142" s="3"/>
      <c r="C142" s="4">
        <v>35423.98055555556</v>
      </c>
      <c r="D142" s="5">
        <v>1.0955225E7</v>
      </c>
    </row>
    <row r="143">
      <c r="A143" s="2" t="s">
        <v>10144</v>
      </c>
      <c r="B143" s="3"/>
      <c r="C143" s="4">
        <v>35423.98055555556</v>
      </c>
      <c r="D143" s="5">
        <v>4593327.0</v>
      </c>
    </row>
    <row r="144">
      <c r="A144" s="2" t="s">
        <v>10145</v>
      </c>
      <c r="B144" s="3"/>
      <c r="C144" s="4">
        <v>35423.98055555556</v>
      </c>
      <c r="D144" s="5">
        <v>9954779.0</v>
      </c>
    </row>
    <row r="145">
      <c r="A145" s="2" t="s">
        <v>10146</v>
      </c>
      <c r="B145" s="3"/>
      <c r="C145" s="4">
        <v>35423.98055555556</v>
      </c>
      <c r="D145" s="5">
        <v>9783164.0</v>
      </c>
    </row>
    <row r="146">
      <c r="A146" s="2" t="s">
        <v>10147</v>
      </c>
      <c r="B146" s="3"/>
      <c r="C146" s="4">
        <v>35423.98055555556</v>
      </c>
      <c r="D146" s="5">
        <v>9784882.0</v>
      </c>
    </row>
    <row r="147">
      <c r="A147" s="2" t="s">
        <v>10148</v>
      </c>
      <c r="B147" s="3"/>
      <c r="C147" s="4">
        <v>35423.98055555556</v>
      </c>
      <c r="D147" s="5">
        <v>9783150.0</v>
      </c>
    </row>
    <row r="148">
      <c r="A148" s="2" t="s">
        <v>10149</v>
      </c>
      <c r="B148" s="3"/>
      <c r="C148" s="4">
        <v>35423.98055555556</v>
      </c>
      <c r="D148" s="5">
        <v>1.402358E7</v>
      </c>
    </row>
    <row r="149">
      <c r="A149" s="2" t="s">
        <v>10150</v>
      </c>
      <c r="B149" s="3"/>
      <c r="C149" s="4">
        <v>35423.98055555556</v>
      </c>
      <c r="D149" s="5">
        <v>1.3727606E7</v>
      </c>
    </row>
    <row r="150">
      <c r="A150" s="2" t="s">
        <v>10151</v>
      </c>
      <c r="B150" s="3"/>
      <c r="C150" s="4">
        <v>35423.98055555556</v>
      </c>
      <c r="D150" s="5">
        <v>8437130.0</v>
      </c>
    </row>
    <row r="151">
      <c r="A151" s="2" t="s">
        <v>10152</v>
      </c>
      <c r="B151" s="3"/>
      <c r="C151" s="4">
        <v>35423.98055555556</v>
      </c>
      <c r="D151" s="5">
        <v>5419031.0</v>
      </c>
    </row>
    <row r="152">
      <c r="A152" s="2" t="s">
        <v>10153</v>
      </c>
      <c r="B152" s="3"/>
      <c r="C152" s="4">
        <v>35423.98055555556</v>
      </c>
      <c r="D152" s="5">
        <v>5363079.0</v>
      </c>
    </row>
    <row r="153">
      <c r="A153" s="2" t="s">
        <v>10154</v>
      </c>
      <c r="B153" s="3"/>
      <c r="C153" s="4">
        <v>35423.98055555556</v>
      </c>
      <c r="D153" s="5">
        <v>5342398.0</v>
      </c>
    </row>
    <row r="154">
      <c r="A154" s="2" t="s">
        <v>10155</v>
      </c>
      <c r="B154" s="3"/>
      <c r="C154" s="4">
        <v>35423.98055555556</v>
      </c>
      <c r="D154" s="5">
        <v>6041034.0</v>
      </c>
    </row>
    <row r="155">
      <c r="A155" s="2" t="s">
        <v>10156</v>
      </c>
      <c r="B155" s="3"/>
      <c r="C155" s="4">
        <v>35423.98055555556</v>
      </c>
      <c r="D155" s="5">
        <v>5384584.0</v>
      </c>
    </row>
    <row r="156">
      <c r="A156" s="2" t="s">
        <v>10157</v>
      </c>
      <c r="B156" s="3"/>
      <c r="C156" s="4">
        <v>35423.98055555556</v>
      </c>
      <c r="D156" s="5">
        <v>5357819.0</v>
      </c>
    </row>
    <row r="157">
      <c r="A157" s="2" t="s">
        <v>10158</v>
      </c>
      <c r="B157" s="3"/>
      <c r="C157" s="4">
        <v>35423.98055555556</v>
      </c>
      <c r="D157" s="5">
        <v>5384625.0</v>
      </c>
    </row>
    <row r="158">
      <c r="A158" s="2" t="s">
        <v>10159</v>
      </c>
      <c r="B158" s="3"/>
      <c r="C158" s="4">
        <v>35423.98055555556</v>
      </c>
      <c r="D158" s="5">
        <v>1138237.0</v>
      </c>
    </row>
    <row r="159">
      <c r="A159" s="2" t="s">
        <v>10160</v>
      </c>
      <c r="B159" s="3"/>
      <c r="C159" s="4">
        <v>35423.98055555556</v>
      </c>
      <c r="D159" s="5">
        <v>1138291.0</v>
      </c>
    </row>
    <row r="160">
      <c r="A160" s="2" t="s">
        <v>10161</v>
      </c>
      <c r="B160" s="3"/>
      <c r="C160" s="4">
        <v>35423.98055555556</v>
      </c>
      <c r="D160" s="5">
        <v>86878.0</v>
      </c>
    </row>
    <row r="161">
      <c r="A161" s="2" t="s">
        <v>10162</v>
      </c>
      <c r="B161" s="3"/>
      <c r="C161" s="4">
        <v>35423.98055555556</v>
      </c>
      <c r="D161" s="5">
        <v>5781500.0</v>
      </c>
    </row>
    <row r="162">
      <c r="A162" s="2" t="s">
        <v>10163</v>
      </c>
      <c r="B162" s="3"/>
      <c r="C162" s="4">
        <v>35423.98055555556</v>
      </c>
      <c r="D162" s="5">
        <v>5781547.0</v>
      </c>
    </row>
    <row r="163">
      <c r="A163" s="2" t="s">
        <v>10164</v>
      </c>
      <c r="B163" s="3"/>
      <c r="C163" s="4">
        <v>35423.98055555556</v>
      </c>
      <c r="D163" s="5">
        <v>2539955.0</v>
      </c>
    </row>
    <row r="164">
      <c r="A164" s="2" t="s">
        <v>10165</v>
      </c>
      <c r="B164" s="3"/>
      <c r="C164" s="4">
        <v>35423.98055555556</v>
      </c>
      <c r="D164" s="5">
        <v>4561176.0</v>
      </c>
    </row>
    <row r="165">
      <c r="A165" s="2" t="s">
        <v>10166</v>
      </c>
      <c r="B165" s="3"/>
      <c r="C165" s="4">
        <v>35423.98055555556</v>
      </c>
      <c r="D165" s="5">
        <v>6941096.0</v>
      </c>
    </row>
    <row r="166">
      <c r="A166" s="2" t="s">
        <v>10167</v>
      </c>
      <c r="B166" s="3"/>
      <c r="C166" s="4">
        <v>35423.98055555556</v>
      </c>
      <c r="D166" s="5">
        <v>1.0674936E7</v>
      </c>
    </row>
    <row r="167">
      <c r="A167" s="2" t="s">
        <v>10168</v>
      </c>
      <c r="B167" s="3"/>
      <c r="C167" s="4">
        <v>35423.98055555556</v>
      </c>
      <c r="D167" s="5">
        <v>1.074575E7</v>
      </c>
    </row>
    <row r="168">
      <c r="A168" s="2" t="s">
        <v>10169</v>
      </c>
      <c r="B168" s="3"/>
      <c r="C168" s="4">
        <v>35423.98055555556</v>
      </c>
      <c r="D168" s="5">
        <v>6456693.0</v>
      </c>
    </row>
    <row r="169">
      <c r="A169" s="2" t="s">
        <v>10170</v>
      </c>
      <c r="B169" s="3"/>
      <c r="C169" s="4">
        <v>35423.98055555556</v>
      </c>
      <c r="D169" s="5">
        <v>1.4178618E7</v>
      </c>
    </row>
    <row r="170">
      <c r="A170" s="2" t="s">
        <v>10171</v>
      </c>
      <c r="B170" s="3"/>
      <c r="C170" s="4">
        <v>35423.98055555556</v>
      </c>
      <c r="D170" s="5">
        <v>1.0302371E7</v>
      </c>
    </row>
    <row r="171">
      <c r="A171" s="2" t="s">
        <v>10172</v>
      </c>
      <c r="B171" s="3"/>
      <c r="C171" s="4">
        <v>35423.98055555556</v>
      </c>
      <c r="D171" s="5">
        <v>1.0343085E7</v>
      </c>
    </row>
    <row r="172">
      <c r="A172" s="2" t="s">
        <v>10173</v>
      </c>
      <c r="B172" s="3"/>
      <c r="C172" s="4">
        <v>35423.98055555556</v>
      </c>
      <c r="D172" s="5">
        <v>1.0301981E7</v>
      </c>
    </row>
    <row r="173">
      <c r="A173" s="2" t="s">
        <v>10174</v>
      </c>
      <c r="B173" s="3"/>
      <c r="C173" s="4">
        <v>35423.98055555556</v>
      </c>
      <c r="D173" s="5">
        <v>1.772615E7</v>
      </c>
    </row>
    <row r="174">
      <c r="A174" s="2" t="s">
        <v>10175</v>
      </c>
      <c r="B174" s="3"/>
      <c r="C174" s="4">
        <v>35423.98055555556</v>
      </c>
      <c r="D174" s="5">
        <v>1.3015701E7</v>
      </c>
    </row>
    <row r="175">
      <c r="A175" s="2" t="s">
        <v>10176</v>
      </c>
      <c r="B175" s="3"/>
      <c r="C175" s="4">
        <v>35423.98055555556</v>
      </c>
      <c r="D175" s="5">
        <v>1.3606639E7</v>
      </c>
    </row>
    <row r="176">
      <c r="A176" s="2" t="s">
        <v>10177</v>
      </c>
      <c r="B176" s="3"/>
      <c r="C176" s="4">
        <v>35423.98055555556</v>
      </c>
      <c r="D176" s="5">
        <v>713435.0</v>
      </c>
    </row>
    <row r="177">
      <c r="A177" s="2" t="s">
        <v>10178</v>
      </c>
      <c r="B177" s="3"/>
      <c r="C177" s="4">
        <v>35423.98055555556</v>
      </c>
      <c r="D177" s="5">
        <v>6.1280952E7</v>
      </c>
    </row>
    <row r="178">
      <c r="A178" s="2" t="s">
        <v>10179</v>
      </c>
      <c r="B178" s="3"/>
      <c r="C178" s="4">
        <v>35423.98055555556</v>
      </c>
      <c r="D178" s="5">
        <v>5.3890631E7</v>
      </c>
    </row>
    <row r="179">
      <c r="A179" s="2" t="s">
        <v>10180</v>
      </c>
      <c r="B179" s="3"/>
      <c r="C179" s="4">
        <v>35423.98055555556</v>
      </c>
      <c r="D179" s="5">
        <v>6.1378622E7</v>
      </c>
    </row>
    <row r="180">
      <c r="A180" s="2" t="s">
        <v>10181</v>
      </c>
      <c r="B180" s="3"/>
      <c r="C180" s="4">
        <v>35423.98055555556</v>
      </c>
      <c r="D180" s="5">
        <v>6.1281406E7</v>
      </c>
    </row>
    <row r="181">
      <c r="A181" s="2" t="s">
        <v>10182</v>
      </c>
      <c r="B181" s="3"/>
      <c r="C181" s="4">
        <v>35423.98055555556</v>
      </c>
      <c r="D181" s="5">
        <v>1315143.0</v>
      </c>
    </row>
    <row r="182">
      <c r="A182" s="2" t="s">
        <v>10183</v>
      </c>
      <c r="B182" s="3"/>
      <c r="C182" s="4">
        <v>35423.98055555556</v>
      </c>
      <c r="D182" s="5">
        <v>1.4345595E7</v>
      </c>
    </row>
    <row r="183">
      <c r="A183" s="2" t="s">
        <v>10184</v>
      </c>
      <c r="B183" s="3"/>
      <c r="C183" s="4">
        <v>35423.98055555556</v>
      </c>
      <c r="D183" s="5">
        <v>4582472.0</v>
      </c>
    </row>
    <row r="184">
      <c r="A184" s="2" t="s">
        <v>10185</v>
      </c>
      <c r="B184" s="3"/>
      <c r="C184" s="4">
        <v>35423.98055555556</v>
      </c>
      <c r="D184" s="5">
        <v>4582461.0</v>
      </c>
    </row>
    <row r="185">
      <c r="A185" s="2" t="s">
        <v>10186</v>
      </c>
      <c r="B185" s="3"/>
      <c r="C185" s="4">
        <v>35423.98055555556</v>
      </c>
      <c r="D185" s="5">
        <v>4582349.0</v>
      </c>
    </row>
    <row r="186">
      <c r="A186" s="2" t="s">
        <v>10187</v>
      </c>
      <c r="B186" s="3"/>
      <c r="C186" s="4">
        <v>35423.98055555556</v>
      </c>
      <c r="D186" s="5">
        <v>4582058.0</v>
      </c>
    </row>
    <row r="187">
      <c r="A187" s="2" t="s">
        <v>10188</v>
      </c>
      <c r="B187" s="3"/>
      <c r="C187" s="4">
        <v>35423.98055555556</v>
      </c>
      <c r="D187" s="5">
        <v>4582207.0</v>
      </c>
    </row>
    <row r="188">
      <c r="A188" s="2" t="s">
        <v>10189</v>
      </c>
      <c r="B188" s="3"/>
      <c r="C188" s="4">
        <v>35423.98055555556</v>
      </c>
      <c r="D188" s="5">
        <v>1.1128972E7</v>
      </c>
    </row>
    <row r="189">
      <c r="A189" s="2" t="s">
        <v>10190</v>
      </c>
      <c r="B189" s="3"/>
      <c r="C189" s="4">
        <v>35423.98055555556</v>
      </c>
      <c r="D189" s="5">
        <v>1.1110973E7</v>
      </c>
    </row>
    <row r="190">
      <c r="A190" s="2" t="s">
        <v>10191</v>
      </c>
      <c r="B190" s="3"/>
      <c r="C190" s="4">
        <v>35423.98055555556</v>
      </c>
      <c r="D190" s="5">
        <v>1.1128951E7</v>
      </c>
    </row>
    <row r="191">
      <c r="A191" s="2" t="s">
        <v>10192</v>
      </c>
      <c r="B191" s="3"/>
      <c r="C191" s="4">
        <v>35423.98055555556</v>
      </c>
      <c r="D191" s="5">
        <v>1.1599188E7</v>
      </c>
    </row>
    <row r="192">
      <c r="A192" s="2" t="s">
        <v>10193</v>
      </c>
      <c r="B192" s="3"/>
      <c r="C192" s="4">
        <v>35423.98055555556</v>
      </c>
      <c r="D192" s="5">
        <v>1.2550543E7</v>
      </c>
    </row>
    <row r="193">
      <c r="A193" s="2" t="s">
        <v>10194</v>
      </c>
      <c r="B193" s="3"/>
      <c r="C193" s="4">
        <v>35423.98055555556</v>
      </c>
      <c r="D193" s="5">
        <v>1.3878299E7</v>
      </c>
    </row>
    <row r="194">
      <c r="A194" s="2" t="s">
        <v>10195</v>
      </c>
      <c r="B194" s="3"/>
      <c r="C194" s="4">
        <v>35423.98055555556</v>
      </c>
      <c r="D194" s="5">
        <v>1.3877355E7</v>
      </c>
    </row>
    <row r="195">
      <c r="A195" s="2" t="s">
        <v>10196</v>
      </c>
      <c r="B195" s="3"/>
      <c r="C195" s="4">
        <v>35423.98055555556</v>
      </c>
      <c r="D195" s="5">
        <v>1.3325395E7</v>
      </c>
    </row>
    <row r="196">
      <c r="A196" s="2" t="s">
        <v>10197</v>
      </c>
      <c r="B196" s="3"/>
      <c r="C196" s="4">
        <v>35423.98055555556</v>
      </c>
      <c r="D196" s="5">
        <v>2.0614789E7</v>
      </c>
    </row>
    <row r="197">
      <c r="A197" s="2" t="s">
        <v>10198</v>
      </c>
      <c r="B197" s="3"/>
      <c r="C197" s="4">
        <v>35423.98055555556</v>
      </c>
      <c r="D197" s="5">
        <v>7621600.0</v>
      </c>
    </row>
    <row r="198">
      <c r="A198" s="2" t="s">
        <v>10199</v>
      </c>
      <c r="B198" s="3"/>
      <c r="C198" s="4">
        <v>35423.98055555556</v>
      </c>
      <c r="D198" s="5">
        <v>7622355.0</v>
      </c>
    </row>
    <row r="199">
      <c r="A199" s="2" t="s">
        <v>10200</v>
      </c>
      <c r="B199" s="3"/>
      <c r="C199" s="4">
        <v>35423.98055555556</v>
      </c>
      <c r="D199" s="5">
        <v>1174089.0</v>
      </c>
    </row>
    <row r="200">
      <c r="A200" s="2" t="s">
        <v>10201</v>
      </c>
      <c r="B200" s="3"/>
      <c r="C200" s="4">
        <v>35423.98055555556</v>
      </c>
      <c r="D200" s="5">
        <v>8813918.0</v>
      </c>
    </row>
    <row r="201">
      <c r="A201" s="2" t="s">
        <v>10202</v>
      </c>
      <c r="B201" s="3"/>
      <c r="C201" s="4">
        <v>35423.98055555556</v>
      </c>
      <c r="D201" s="5">
        <v>1.1442957E7</v>
      </c>
    </row>
    <row r="202">
      <c r="A202" s="2" t="s">
        <v>10203</v>
      </c>
      <c r="B202" s="3"/>
      <c r="C202" s="4">
        <v>35423.98055555556</v>
      </c>
      <c r="D202" s="5">
        <v>1.9029468E7</v>
      </c>
    </row>
    <row r="203">
      <c r="A203" s="2" t="s">
        <v>10204</v>
      </c>
      <c r="B203" s="3"/>
      <c r="C203" s="4">
        <v>35423.98055555556</v>
      </c>
      <c r="D203" s="5">
        <v>2.5536904E7</v>
      </c>
    </row>
    <row r="204">
      <c r="A204" s="2" t="s">
        <v>10205</v>
      </c>
      <c r="B204" s="3"/>
      <c r="C204" s="4">
        <v>35423.98055555556</v>
      </c>
      <c r="D204" s="5">
        <v>2.0684792E7</v>
      </c>
    </row>
    <row r="205">
      <c r="A205" s="2" t="s">
        <v>10206</v>
      </c>
      <c r="B205" s="3"/>
      <c r="C205" s="4">
        <v>35423.98055555556</v>
      </c>
      <c r="D205" s="5">
        <v>1.2376046E7</v>
      </c>
    </row>
    <row r="206">
      <c r="A206" s="2" t="s">
        <v>10207</v>
      </c>
      <c r="B206" s="3"/>
      <c r="C206" s="4">
        <v>35423.98055555556</v>
      </c>
      <c r="D206" s="5">
        <v>1.0711502E7</v>
      </c>
    </row>
    <row r="207">
      <c r="A207" s="2" t="s">
        <v>10208</v>
      </c>
      <c r="B207" s="3"/>
      <c r="C207" s="4">
        <v>35423.98055555556</v>
      </c>
      <c r="D207" s="5">
        <v>1.0287462E7</v>
      </c>
    </row>
    <row r="208">
      <c r="A208" s="2" t="s">
        <v>10209</v>
      </c>
      <c r="B208" s="3"/>
      <c r="C208" s="4">
        <v>35423.98055555556</v>
      </c>
      <c r="D208" s="5">
        <v>6180038.0</v>
      </c>
    </row>
    <row r="209">
      <c r="A209" s="2" t="s">
        <v>10210</v>
      </c>
      <c r="B209" s="3"/>
      <c r="C209" s="4">
        <v>35423.98055555556</v>
      </c>
      <c r="D209" s="5">
        <v>9673436.0</v>
      </c>
    </row>
    <row r="210">
      <c r="A210" s="2" t="s">
        <v>10211</v>
      </c>
      <c r="B210" s="3"/>
      <c r="C210" s="4">
        <v>35423.98055555556</v>
      </c>
      <c r="D210" s="5">
        <v>1.0284503E7</v>
      </c>
    </row>
    <row r="211">
      <c r="A211" s="2" t="s">
        <v>10212</v>
      </c>
      <c r="B211" s="3"/>
      <c r="C211" s="4">
        <v>35423.98055555556</v>
      </c>
      <c r="D211" s="5">
        <v>9941289.0</v>
      </c>
    </row>
    <row r="212">
      <c r="A212" s="2" t="s">
        <v>10213</v>
      </c>
      <c r="B212" s="3"/>
      <c r="C212" s="4">
        <v>35423.98055555556</v>
      </c>
      <c r="D212" s="5">
        <v>1.0286908E7</v>
      </c>
    </row>
    <row r="213">
      <c r="A213" s="2" t="s">
        <v>10214</v>
      </c>
      <c r="B213" s="3"/>
      <c r="C213" s="4">
        <v>35423.98055555556</v>
      </c>
      <c r="D213" s="5">
        <v>1.0284547E7</v>
      </c>
    </row>
    <row r="214">
      <c r="A214" s="2" t="s">
        <v>10215</v>
      </c>
      <c r="B214" s="3"/>
      <c r="C214" s="4">
        <v>35423.98055555556</v>
      </c>
      <c r="D214" s="5">
        <v>9941186.0</v>
      </c>
    </row>
    <row r="215">
      <c r="A215" s="2" t="s">
        <v>10216</v>
      </c>
      <c r="B215" s="3"/>
      <c r="C215" s="4">
        <v>35423.98055555556</v>
      </c>
      <c r="D215" s="5">
        <v>1.0671734E7</v>
      </c>
    </row>
    <row r="216">
      <c r="A216" s="2" t="s">
        <v>10217</v>
      </c>
      <c r="B216" s="3"/>
      <c r="C216" s="4">
        <v>35423.98055555556</v>
      </c>
      <c r="D216" s="5">
        <v>1.0710972E7</v>
      </c>
    </row>
    <row r="217">
      <c r="A217" s="2" t="s">
        <v>10218</v>
      </c>
      <c r="B217" s="3"/>
      <c r="C217" s="4">
        <v>35423.98055555556</v>
      </c>
      <c r="D217" s="5">
        <v>1.0197157E7</v>
      </c>
    </row>
    <row r="218">
      <c r="A218" s="2" t="s">
        <v>10219</v>
      </c>
      <c r="B218" s="3"/>
      <c r="C218" s="4">
        <v>35423.98055555556</v>
      </c>
      <c r="D218" s="5">
        <v>5.4271934E7</v>
      </c>
    </row>
    <row r="219">
      <c r="A219" s="2" t="s">
        <v>10220</v>
      </c>
      <c r="B219" s="3"/>
      <c r="C219" s="4">
        <v>35423.98055555556</v>
      </c>
      <c r="D219" s="5">
        <v>1.177372E7</v>
      </c>
    </row>
    <row r="220">
      <c r="A220" s="2" t="s">
        <v>10221</v>
      </c>
      <c r="B220" s="3"/>
      <c r="C220" s="4">
        <v>35423.98055555556</v>
      </c>
      <c r="D220" s="5">
        <v>1.1771473E7</v>
      </c>
    </row>
    <row r="221">
      <c r="A221" s="2" t="s">
        <v>10222</v>
      </c>
      <c r="B221" s="3"/>
      <c r="C221" s="4">
        <v>35423.98055555556</v>
      </c>
      <c r="D221" s="5">
        <v>2.7750971E7</v>
      </c>
    </row>
    <row r="222">
      <c r="A222" s="2" t="s">
        <v>10223</v>
      </c>
      <c r="B222" s="3"/>
      <c r="C222" s="4">
        <v>35423.98055555556</v>
      </c>
      <c r="D222" s="5">
        <v>2.7724395E7</v>
      </c>
    </row>
    <row r="223">
      <c r="A223" s="2" t="s">
        <v>10224</v>
      </c>
      <c r="B223" s="3"/>
      <c r="C223" s="4">
        <v>35423.98055555556</v>
      </c>
      <c r="D223" s="5">
        <v>1.82973E7</v>
      </c>
    </row>
    <row r="224">
      <c r="A224" s="2" t="s">
        <v>10225</v>
      </c>
      <c r="B224" s="3"/>
      <c r="C224" s="4">
        <v>35423.98055555556</v>
      </c>
      <c r="D224" s="5">
        <v>2.7621233E7</v>
      </c>
    </row>
    <row r="225">
      <c r="A225" s="2" t="s">
        <v>10226</v>
      </c>
      <c r="B225" s="3"/>
      <c r="C225" s="4">
        <v>35423.98055555556</v>
      </c>
      <c r="D225" s="5">
        <v>2.7715023E7</v>
      </c>
    </row>
    <row r="226">
      <c r="A226" s="2" t="s">
        <v>10227</v>
      </c>
      <c r="B226" s="3"/>
      <c r="C226" s="4">
        <v>35423.98055555556</v>
      </c>
      <c r="D226" s="5">
        <v>35381.0</v>
      </c>
    </row>
    <row r="227">
      <c r="A227" s="2" t="s">
        <v>10228</v>
      </c>
      <c r="B227" s="3"/>
      <c r="C227" s="4">
        <v>35423.98055555556</v>
      </c>
      <c r="D227" s="5">
        <v>7317830.0</v>
      </c>
    </row>
    <row r="228">
      <c r="A228" s="2" t="s">
        <v>10229</v>
      </c>
      <c r="B228" s="3"/>
      <c r="C228" s="4">
        <v>35423.98055555556</v>
      </c>
      <c r="D228" s="5">
        <v>7324000.0</v>
      </c>
    </row>
    <row r="229">
      <c r="A229" s="2" t="s">
        <v>10230</v>
      </c>
      <c r="B229" s="3"/>
      <c r="C229" s="4">
        <v>35423.98055555556</v>
      </c>
      <c r="D229" s="5">
        <v>7019310.0</v>
      </c>
    </row>
    <row r="230">
      <c r="A230" s="2" t="s">
        <v>10231</v>
      </c>
      <c r="B230" s="3"/>
      <c r="C230" s="4">
        <v>35423.98055555556</v>
      </c>
      <c r="D230" s="5">
        <v>7310266.0</v>
      </c>
    </row>
    <row r="231">
      <c r="A231" s="2" t="s">
        <v>10232</v>
      </c>
      <c r="B231" s="3"/>
      <c r="C231" s="4">
        <v>35423.98055555556</v>
      </c>
      <c r="D231" s="5">
        <v>7306335.0</v>
      </c>
    </row>
    <row r="232">
      <c r="A232" s="2" t="s">
        <v>10233</v>
      </c>
      <c r="B232" s="3"/>
      <c r="C232" s="4">
        <v>35423.98055555556</v>
      </c>
      <c r="D232" s="5">
        <v>4701267.0</v>
      </c>
    </row>
    <row r="233">
      <c r="A233" s="2" t="s">
        <v>10234</v>
      </c>
      <c r="B233" s="3"/>
      <c r="C233" s="4">
        <v>35423.98055555556</v>
      </c>
      <c r="D233" s="5">
        <v>7547320.0</v>
      </c>
    </row>
    <row r="234">
      <c r="A234" s="2" t="s">
        <v>10235</v>
      </c>
      <c r="B234" s="3"/>
      <c r="C234" s="4">
        <v>35423.98055555556</v>
      </c>
      <c r="D234" s="5">
        <v>1.2242013E7</v>
      </c>
    </row>
    <row r="235">
      <c r="A235" s="2" t="s">
        <v>10236</v>
      </c>
      <c r="B235" s="3"/>
      <c r="C235" s="4">
        <v>35423.98055555556</v>
      </c>
      <c r="D235" s="5">
        <v>1.2364266E7</v>
      </c>
    </row>
    <row r="236">
      <c r="A236" s="2" t="s">
        <v>10237</v>
      </c>
      <c r="B236" s="3"/>
      <c r="C236" s="4">
        <v>35423.98055555556</v>
      </c>
      <c r="D236" s="5">
        <v>1.1322027E7</v>
      </c>
    </row>
    <row r="237">
      <c r="A237" s="2" t="s">
        <v>10238</v>
      </c>
      <c r="B237" s="3"/>
      <c r="C237" s="4">
        <v>35423.98055555556</v>
      </c>
      <c r="D237" s="5">
        <v>3044618.0</v>
      </c>
    </row>
    <row r="238">
      <c r="A238" s="2" t="s">
        <v>10239</v>
      </c>
      <c r="B238" s="3"/>
      <c r="C238" s="4">
        <v>35423.98055555556</v>
      </c>
      <c r="D238" s="5">
        <v>3042418.0</v>
      </c>
    </row>
    <row r="239">
      <c r="A239" s="2" t="s">
        <v>10240</v>
      </c>
      <c r="B239" s="3"/>
      <c r="C239" s="4">
        <v>35423.98055555556</v>
      </c>
      <c r="D239" s="5">
        <v>122208.0</v>
      </c>
    </row>
    <row r="240">
      <c r="A240" s="2" t="s">
        <v>10241</v>
      </c>
      <c r="B240" s="3"/>
      <c r="C240" s="4">
        <v>35423.98055555556</v>
      </c>
      <c r="D240" s="5">
        <v>7405902.0</v>
      </c>
    </row>
    <row r="241">
      <c r="A241" s="2" t="s">
        <v>10242</v>
      </c>
      <c r="B241" s="3"/>
      <c r="C241" s="4">
        <v>35423.98055555556</v>
      </c>
      <c r="D241" s="5">
        <v>9730043.0</v>
      </c>
    </row>
    <row r="242">
      <c r="A242" s="2" t="s">
        <v>10243</v>
      </c>
      <c r="B242" s="3"/>
      <c r="C242" s="4">
        <v>35423.98055555556</v>
      </c>
      <c r="D242" s="5">
        <v>8046369.0</v>
      </c>
    </row>
    <row r="243">
      <c r="A243" s="2" t="s">
        <v>10244</v>
      </c>
      <c r="B243" s="3"/>
      <c r="C243" s="4">
        <v>35423.98055555556</v>
      </c>
      <c r="D243" s="5">
        <v>8279848.0</v>
      </c>
    </row>
    <row r="244">
      <c r="A244" s="2" t="s">
        <v>10245</v>
      </c>
      <c r="B244" s="3"/>
      <c r="C244" s="4">
        <v>35423.98055555556</v>
      </c>
      <c r="D244" s="5">
        <v>8036203.0</v>
      </c>
    </row>
    <row r="245">
      <c r="A245" s="2" t="s">
        <v>10246</v>
      </c>
      <c r="B245" s="3"/>
      <c r="C245" s="4">
        <v>35423.98055555556</v>
      </c>
      <c r="D245" s="5">
        <v>1.3334195E7</v>
      </c>
    </row>
    <row r="246">
      <c r="A246" s="2" t="s">
        <v>10247</v>
      </c>
      <c r="B246" s="3"/>
      <c r="C246" s="4">
        <v>35423.98055555556</v>
      </c>
      <c r="D246" s="5">
        <v>1.3382582E7</v>
      </c>
    </row>
    <row r="247">
      <c r="A247" s="2" t="s">
        <v>10248</v>
      </c>
      <c r="B247" s="3"/>
      <c r="C247" s="4">
        <v>35423.98055555556</v>
      </c>
      <c r="D247" s="5">
        <v>1.3303454E7</v>
      </c>
    </row>
    <row r="248">
      <c r="A248" s="2" t="s">
        <v>10249</v>
      </c>
      <c r="B248" s="3"/>
      <c r="C248" s="4">
        <v>35423.98055555556</v>
      </c>
      <c r="D248" s="5">
        <v>2.495994E7</v>
      </c>
    </row>
    <row r="249">
      <c r="A249" s="2" t="s">
        <v>10250</v>
      </c>
      <c r="B249" s="3"/>
      <c r="C249" s="4">
        <v>35423.98055555556</v>
      </c>
      <c r="D249" s="5">
        <v>2.4960947E7</v>
      </c>
    </row>
    <row r="250">
      <c r="A250" s="2" t="s">
        <v>10251</v>
      </c>
      <c r="B250" s="3"/>
      <c r="C250" s="4">
        <v>35423.98055555556</v>
      </c>
      <c r="D250" s="5">
        <v>2.4962725E7</v>
      </c>
    </row>
    <row r="251">
      <c r="A251" s="2" t="s">
        <v>10252</v>
      </c>
      <c r="B251" s="3"/>
      <c r="C251" s="4">
        <v>35423.98055555556</v>
      </c>
      <c r="D251" s="5">
        <v>2.4960332E7</v>
      </c>
    </row>
    <row r="252">
      <c r="A252" s="2" t="s">
        <v>10253</v>
      </c>
      <c r="B252" s="3"/>
      <c r="C252" s="4">
        <v>35423.98055555556</v>
      </c>
      <c r="D252" s="5">
        <v>7472900.0</v>
      </c>
    </row>
    <row r="253">
      <c r="A253" s="2" t="s">
        <v>10254</v>
      </c>
      <c r="B253" s="3"/>
      <c r="C253" s="4">
        <v>35423.98055555556</v>
      </c>
      <c r="D253" s="5">
        <v>7474423.0</v>
      </c>
    </row>
    <row r="254">
      <c r="A254" s="2" t="s">
        <v>10255</v>
      </c>
      <c r="B254" s="3"/>
      <c r="C254" s="4">
        <v>35423.98055555556</v>
      </c>
      <c r="D254" s="5">
        <v>7400937.0</v>
      </c>
    </row>
    <row r="255">
      <c r="A255" s="2" t="s">
        <v>10256</v>
      </c>
      <c r="B255" s="3"/>
      <c r="C255" s="4">
        <v>35423.98055555556</v>
      </c>
      <c r="D255" s="5">
        <v>7474182.0</v>
      </c>
    </row>
    <row r="256">
      <c r="A256" s="2" t="s">
        <v>10257</v>
      </c>
      <c r="B256" s="3"/>
      <c r="C256" s="4">
        <v>35423.98055555556</v>
      </c>
      <c r="D256" s="5">
        <v>3.1730061E7</v>
      </c>
    </row>
    <row r="257">
      <c r="A257" s="2" t="s">
        <v>10258</v>
      </c>
      <c r="B257" s="3"/>
      <c r="C257" s="4">
        <v>35423.98055555556</v>
      </c>
      <c r="D257" s="5">
        <v>3.17278E7</v>
      </c>
    </row>
    <row r="258">
      <c r="A258" s="2" t="s">
        <v>10259</v>
      </c>
      <c r="B258" s="3"/>
      <c r="C258" s="4">
        <v>35423.98055555556</v>
      </c>
      <c r="D258" s="5">
        <v>6.4262837E7</v>
      </c>
    </row>
    <row r="259">
      <c r="A259" s="2" t="s">
        <v>10260</v>
      </c>
      <c r="B259" s="3"/>
      <c r="C259" s="4">
        <v>35423.98055555556</v>
      </c>
      <c r="D259" s="5">
        <v>3.1729463E7</v>
      </c>
    </row>
    <row r="260">
      <c r="A260" s="2" t="s">
        <v>10261</v>
      </c>
      <c r="B260" s="3"/>
      <c r="C260" s="4">
        <v>35423.98055555556</v>
      </c>
      <c r="D260" s="5">
        <v>31281.0</v>
      </c>
    </row>
    <row r="261">
      <c r="A261" s="2" t="s">
        <v>10262</v>
      </c>
      <c r="B261" s="3"/>
      <c r="C261" s="4">
        <v>35423.98055555556</v>
      </c>
      <c r="D261" s="5">
        <v>1.1309404E7</v>
      </c>
    </row>
    <row r="262">
      <c r="A262" s="2" t="s">
        <v>10263</v>
      </c>
      <c r="B262" s="3"/>
      <c r="C262" s="4">
        <v>35423.98055555556</v>
      </c>
      <c r="D262" s="5">
        <v>1.1248081E7</v>
      </c>
    </row>
    <row r="263">
      <c r="A263" s="2" t="s">
        <v>10264</v>
      </c>
      <c r="B263" s="3"/>
      <c r="C263" s="4">
        <v>35423.98055555556</v>
      </c>
      <c r="D263" s="5">
        <v>6328735.0</v>
      </c>
    </row>
    <row r="264">
      <c r="A264" s="2" t="s">
        <v>10265</v>
      </c>
      <c r="B264" s="3"/>
      <c r="C264" s="4">
        <v>35423.98055555556</v>
      </c>
      <c r="D264" s="5">
        <v>6925478.0</v>
      </c>
    </row>
    <row r="265">
      <c r="A265" s="2" t="s">
        <v>10266</v>
      </c>
      <c r="B265" s="3"/>
      <c r="C265" s="4">
        <v>35423.98055555556</v>
      </c>
      <c r="D265" s="5">
        <v>8170752.0</v>
      </c>
    </row>
    <row r="266">
      <c r="A266" s="2" t="s">
        <v>10267</v>
      </c>
      <c r="B266" s="3"/>
      <c r="C266" s="4">
        <v>35423.98055555556</v>
      </c>
      <c r="D266" s="5">
        <v>1.5737615E7</v>
      </c>
    </row>
    <row r="267">
      <c r="A267" s="2" t="s">
        <v>10268</v>
      </c>
      <c r="B267" s="3"/>
      <c r="C267" s="4">
        <v>35423.98055555556</v>
      </c>
      <c r="D267" s="5">
        <v>1.5747458E7</v>
      </c>
    </row>
    <row r="268">
      <c r="A268" s="2" t="s">
        <v>10269</v>
      </c>
      <c r="B268" s="3"/>
      <c r="C268" s="4">
        <v>35423.98055555556</v>
      </c>
      <c r="D268" s="5">
        <v>1.5670497E7</v>
      </c>
    </row>
    <row r="269">
      <c r="A269" s="2" t="s">
        <v>10270</v>
      </c>
      <c r="B269" s="3"/>
      <c r="C269" s="4">
        <v>35423.98055555556</v>
      </c>
      <c r="D269" s="5">
        <v>1.5735343E7</v>
      </c>
    </row>
    <row r="270">
      <c r="A270" s="2" t="s">
        <v>10271</v>
      </c>
      <c r="B270" s="3"/>
      <c r="C270" s="4">
        <v>35423.98055555556</v>
      </c>
      <c r="D270" s="5">
        <v>1.5734992E7</v>
      </c>
    </row>
    <row r="271">
      <c r="A271" s="2" t="s">
        <v>10272</v>
      </c>
      <c r="B271" s="3"/>
      <c r="C271" s="4">
        <v>35423.98055555556</v>
      </c>
      <c r="D271" s="5">
        <v>1.5743948E7</v>
      </c>
    </row>
    <row r="272">
      <c r="A272" s="2" t="s">
        <v>10273</v>
      </c>
      <c r="B272" s="3"/>
      <c r="C272" s="4">
        <v>35423.98055555556</v>
      </c>
      <c r="D272" s="5">
        <v>7985984.0</v>
      </c>
    </row>
    <row r="273">
      <c r="A273" s="2" t="s">
        <v>10274</v>
      </c>
      <c r="B273" s="3"/>
      <c r="C273" s="4">
        <v>35423.98055555556</v>
      </c>
      <c r="D273" s="5">
        <v>8035357.0</v>
      </c>
    </row>
    <row r="274">
      <c r="A274" s="2" t="s">
        <v>10275</v>
      </c>
      <c r="B274" s="3"/>
      <c r="C274" s="4">
        <v>35423.98055555556</v>
      </c>
      <c r="D274" s="5">
        <v>7980332.0</v>
      </c>
    </row>
    <row r="275">
      <c r="A275" s="2" t="s">
        <v>10276</v>
      </c>
      <c r="B275" s="3"/>
      <c r="C275" s="4">
        <v>35423.98055555556</v>
      </c>
      <c r="D275" s="5">
        <v>1.2000738E7</v>
      </c>
    </row>
    <row r="276">
      <c r="A276" s="2" t="s">
        <v>10277</v>
      </c>
      <c r="B276" s="3"/>
      <c r="C276" s="4">
        <v>35423.98055555556</v>
      </c>
      <c r="D276" s="5">
        <v>1.1999582E7</v>
      </c>
    </row>
    <row r="277">
      <c r="A277" s="2" t="s">
        <v>10278</v>
      </c>
      <c r="B277" s="3"/>
      <c r="C277" s="4">
        <v>35423.98055555556</v>
      </c>
      <c r="D277" s="5">
        <v>1.19974E7</v>
      </c>
    </row>
    <row r="278">
      <c r="A278" s="2" t="s">
        <v>10279</v>
      </c>
      <c r="B278" s="3"/>
      <c r="C278" s="4">
        <v>35423.98055555556</v>
      </c>
      <c r="D278" s="5">
        <v>9396561.0</v>
      </c>
    </row>
    <row r="279">
      <c r="A279" s="2" t="s">
        <v>10280</v>
      </c>
      <c r="B279" s="3"/>
      <c r="C279" s="4">
        <v>35423.98055555556</v>
      </c>
      <c r="D279" s="5">
        <v>9392253.0</v>
      </c>
    </row>
    <row r="280">
      <c r="A280" s="2" t="s">
        <v>10281</v>
      </c>
      <c r="B280" s="3"/>
      <c r="C280" s="4">
        <v>35423.98055555556</v>
      </c>
      <c r="D280" s="5">
        <v>9393081.0</v>
      </c>
    </row>
    <row r="281">
      <c r="A281" s="2" t="s">
        <v>10282</v>
      </c>
      <c r="B281" s="3"/>
      <c r="C281" s="4">
        <v>35423.98055555556</v>
      </c>
      <c r="D281" s="5">
        <v>9398731.0</v>
      </c>
    </row>
    <row r="282">
      <c r="A282" s="2" t="s">
        <v>10283</v>
      </c>
      <c r="B282" s="3"/>
      <c r="C282" s="4">
        <v>35423.98055555556</v>
      </c>
      <c r="D282" s="5">
        <v>9402083.0</v>
      </c>
    </row>
    <row r="283">
      <c r="A283" s="2" t="s">
        <v>10284</v>
      </c>
      <c r="B283" s="3"/>
      <c r="C283" s="4">
        <v>35423.98055555556</v>
      </c>
      <c r="D283" s="5">
        <v>9396542.0</v>
      </c>
    </row>
    <row r="284">
      <c r="A284" s="2" t="s">
        <v>10285</v>
      </c>
      <c r="B284" s="3"/>
      <c r="C284" s="4">
        <v>35423.98055555556</v>
      </c>
      <c r="D284" s="5">
        <v>9801497.0</v>
      </c>
    </row>
    <row r="285">
      <c r="A285" s="2" t="s">
        <v>10286</v>
      </c>
      <c r="B285" s="3"/>
      <c r="C285" s="4">
        <v>35423.98055555556</v>
      </c>
      <c r="D285" s="5">
        <v>1.2957835E7</v>
      </c>
    </row>
    <row r="286">
      <c r="A286" s="2" t="s">
        <v>10287</v>
      </c>
      <c r="B286" s="3"/>
      <c r="C286" s="4">
        <v>35423.98055555556</v>
      </c>
      <c r="D286" s="5">
        <v>1.2953606E7</v>
      </c>
    </row>
    <row r="287">
      <c r="A287" s="2" t="s">
        <v>10288</v>
      </c>
      <c r="B287" s="3"/>
      <c r="C287" s="4">
        <v>35423.98055555556</v>
      </c>
      <c r="D287" s="5">
        <v>1.6880293E7</v>
      </c>
    </row>
    <row r="288">
      <c r="A288" s="2" t="s">
        <v>10289</v>
      </c>
      <c r="B288" s="3"/>
      <c r="C288" s="4">
        <v>35423.98055555556</v>
      </c>
      <c r="D288" s="5">
        <v>1.2957127E7</v>
      </c>
    </row>
    <row r="289">
      <c r="A289" s="2" t="s">
        <v>10290</v>
      </c>
      <c r="B289" s="3"/>
      <c r="C289" s="4">
        <v>35423.98055555556</v>
      </c>
      <c r="D289" s="5">
        <v>1.2953815E7</v>
      </c>
    </row>
    <row r="290">
      <c r="A290" s="2" t="s">
        <v>10291</v>
      </c>
      <c r="B290" s="3"/>
      <c r="C290" s="4">
        <v>35423.98055555556</v>
      </c>
      <c r="D290" s="5">
        <v>6157525.0</v>
      </c>
    </row>
    <row r="291">
      <c r="A291" s="2" t="s">
        <v>10292</v>
      </c>
      <c r="B291" s="3"/>
      <c r="C291" s="4">
        <v>35423.98055555556</v>
      </c>
      <c r="D291" s="5">
        <v>6156928.0</v>
      </c>
    </row>
    <row r="292">
      <c r="A292" s="2" t="s">
        <v>10293</v>
      </c>
      <c r="B292" s="3"/>
      <c r="C292" s="4">
        <v>35423.98055555556</v>
      </c>
      <c r="D292" s="5">
        <v>1.4377754E7</v>
      </c>
    </row>
    <row r="293">
      <c r="A293" s="2" t="s">
        <v>10294</v>
      </c>
      <c r="B293" s="3"/>
      <c r="C293" s="4">
        <v>35423.98055555556</v>
      </c>
      <c r="D293" s="5">
        <v>1.4354736E7</v>
      </c>
    </row>
    <row r="294">
      <c r="A294" s="2" t="s">
        <v>10295</v>
      </c>
      <c r="B294" s="3"/>
      <c r="C294" s="4">
        <v>35423.98055555556</v>
      </c>
      <c r="D294" s="5">
        <v>1.449793E7</v>
      </c>
    </row>
    <row r="295">
      <c r="A295" s="2" t="s">
        <v>10296</v>
      </c>
      <c r="B295" s="3"/>
      <c r="C295" s="4">
        <v>35423.98055555556</v>
      </c>
      <c r="D295" s="5">
        <v>1.0319585E7</v>
      </c>
    </row>
    <row r="296">
      <c r="A296" s="2" t="s">
        <v>10297</v>
      </c>
      <c r="B296" s="3"/>
      <c r="C296" s="4">
        <v>35423.98055555556</v>
      </c>
      <c r="D296" s="5">
        <v>1.0413734E7</v>
      </c>
    </row>
    <row r="297">
      <c r="A297" s="2" t="s">
        <v>10298</v>
      </c>
      <c r="B297" s="3"/>
      <c r="C297" s="4">
        <v>35423.98055555556</v>
      </c>
      <c r="D297" s="5">
        <v>1.0535981E7</v>
      </c>
    </row>
    <row r="298">
      <c r="A298" s="2" t="s">
        <v>10299</v>
      </c>
      <c r="B298" s="3"/>
      <c r="C298" s="4">
        <v>35423.98055555556</v>
      </c>
      <c r="D298" s="5">
        <v>6538973.0</v>
      </c>
    </row>
    <row r="299">
      <c r="A299" s="2" t="s">
        <v>10300</v>
      </c>
      <c r="B299" s="3"/>
      <c r="C299" s="4">
        <v>35423.98055555556</v>
      </c>
      <c r="D299" s="5">
        <v>1.3851712E7</v>
      </c>
    </row>
    <row r="300">
      <c r="A300" s="2" t="s">
        <v>10301</v>
      </c>
      <c r="B300" s="3"/>
      <c r="C300" s="4">
        <v>35423.98055555556</v>
      </c>
      <c r="D300" s="5">
        <v>1.4051302E7</v>
      </c>
    </row>
    <row r="301">
      <c r="A301" s="2" t="s">
        <v>10302</v>
      </c>
      <c r="B301" s="3"/>
      <c r="C301" s="4">
        <v>35423.98055555556</v>
      </c>
      <c r="D301" s="5">
        <v>6538981.0</v>
      </c>
    </row>
    <row r="302">
      <c r="A302" s="2" t="s">
        <v>10303</v>
      </c>
      <c r="B302" s="3"/>
      <c r="C302" s="4">
        <v>35423.98055555556</v>
      </c>
      <c r="D302" s="5">
        <v>9359651.0</v>
      </c>
    </row>
    <row r="303">
      <c r="A303" s="2" t="s">
        <v>10304</v>
      </c>
      <c r="B303" s="3"/>
      <c r="C303" s="4">
        <v>35423.98055555556</v>
      </c>
      <c r="D303" s="5">
        <v>5148958.0</v>
      </c>
    </row>
    <row r="304">
      <c r="A304" s="2" t="s">
        <v>10305</v>
      </c>
      <c r="B304" s="3"/>
      <c r="C304" s="4">
        <v>35423.98055555556</v>
      </c>
      <c r="D304" s="5">
        <v>2611875.0</v>
      </c>
    </row>
    <row r="305">
      <c r="A305" s="2" t="s">
        <v>10306</v>
      </c>
      <c r="B305" s="3"/>
      <c r="C305" s="4">
        <v>35423.98055555556</v>
      </c>
      <c r="D305" s="5">
        <v>2612383.0</v>
      </c>
    </row>
    <row r="306">
      <c r="A306" s="2" t="s">
        <v>10307</v>
      </c>
      <c r="B306" s="3"/>
      <c r="C306" s="4">
        <v>35423.98055555556</v>
      </c>
      <c r="D306" s="5">
        <v>2612642.0</v>
      </c>
    </row>
    <row r="307">
      <c r="A307" s="2" t="s">
        <v>10308</v>
      </c>
      <c r="B307" s="3"/>
      <c r="C307" s="4">
        <v>35423.98055555556</v>
      </c>
      <c r="D307" s="5">
        <v>2612696.0</v>
      </c>
    </row>
    <row r="308">
      <c r="A308" s="2" t="s">
        <v>10309</v>
      </c>
      <c r="B308" s="3"/>
      <c r="C308" s="4">
        <v>35423.98055555556</v>
      </c>
      <c r="D308" s="5">
        <v>1.1657266E7</v>
      </c>
    </row>
    <row r="309">
      <c r="A309" s="2" t="s">
        <v>10310</v>
      </c>
      <c r="B309" s="3"/>
      <c r="C309" s="4">
        <v>35423.98055555556</v>
      </c>
      <c r="D309" s="5">
        <v>8915207.0</v>
      </c>
    </row>
    <row r="310">
      <c r="A310" s="2" t="s">
        <v>10311</v>
      </c>
      <c r="B310" s="3"/>
      <c r="C310" s="4">
        <v>35423.98055555556</v>
      </c>
      <c r="D310" s="5">
        <v>8907929.0</v>
      </c>
    </row>
    <row r="311">
      <c r="A311" s="2" t="s">
        <v>10312</v>
      </c>
      <c r="B311" s="3"/>
      <c r="C311" s="4">
        <v>35423.98055555556</v>
      </c>
      <c r="D311" s="5">
        <v>8909115.0</v>
      </c>
    </row>
    <row r="312">
      <c r="A312" s="2" t="s">
        <v>10313</v>
      </c>
      <c r="B312" s="3"/>
      <c r="C312" s="4">
        <v>35423.98055555556</v>
      </c>
      <c r="D312" s="5">
        <v>8890764.0</v>
      </c>
    </row>
    <row r="313">
      <c r="A313" s="2" t="s">
        <v>10314</v>
      </c>
      <c r="B313" s="3"/>
      <c r="C313" s="4">
        <v>35423.98055555556</v>
      </c>
      <c r="D313" s="5">
        <v>8874390.0</v>
      </c>
    </row>
    <row r="314">
      <c r="A314" s="2" t="s">
        <v>10315</v>
      </c>
      <c r="B314" s="3"/>
      <c r="C314" s="4">
        <v>35423.98055555556</v>
      </c>
      <c r="D314" s="5">
        <v>9097969.0</v>
      </c>
    </row>
    <row r="315">
      <c r="A315" s="2" t="s">
        <v>10316</v>
      </c>
      <c r="B315" s="3"/>
      <c r="C315" s="4">
        <v>35423.98055555556</v>
      </c>
      <c r="D315" s="5">
        <v>1.0268053E7</v>
      </c>
    </row>
    <row r="316">
      <c r="A316" s="2" t="s">
        <v>10317</v>
      </c>
      <c r="B316" s="3"/>
      <c r="C316" s="4">
        <v>35423.98055555556</v>
      </c>
      <c r="D316" s="5">
        <v>1.0126761E7</v>
      </c>
    </row>
    <row r="317">
      <c r="A317" s="2" t="s">
        <v>10318</v>
      </c>
      <c r="B317" s="3"/>
      <c r="C317" s="4">
        <v>35423.98055555556</v>
      </c>
      <c r="D317" s="5">
        <v>546474.0</v>
      </c>
    </row>
    <row r="318">
      <c r="A318" s="2" t="s">
        <v>10319</v>
      </c>
      <c r="B318" s="3"/>
      <c r="C318" s="4">
        <v>35423.98055555556</v>
      </c>
      <c r="D318" s="5">
        <v>547399.0</v>
      </c>
    </row>
    <row r="319">
      <c r="A319" s="2" t="s">
        <v>10320</v>
      </c>
      <c r="B319" s="3"/>
      <c r="C319" s="4">
        <v>35423.98055555556</v>
      </c>
      <c r="D319" s="5">
        <v>302717.0</v>
      </c>
    </row>
    <row r="320">
      <c r="A320" s="2" t="s">
        <v>10321</v>
      </c>
      <c r="B320" s="3"/>
      <c r="C320" s="4">
        <v>35423.98055555556</v>
      </c>
      <c r="D320" s="5">
        <v>301611.0</v>
      </c>
    </row>
    <row r="321">
      <c r="A321" s="2" t="s">
        <v>10322</v>
      </c>
      <c r="B321" s="3"/>
      <c r="C321" s="4">
        <v>35423.98055555556</v>
      </c>
      <c r="D321" s="5">
        <v>301949.0</v>
      </c>
    </row>
    <row r="322">
      <c r="A322" s="2" t="s">
        <v>10323</v>
      </c>
      <c r="B322" s="3"/>
      <c r="C322" s="4">
        <v>35423.98055555556</v>
      </c>
      <c r="D322" s="5">
        <v>1361747.0</v>
      </c>
    </row>
    <row r="323">
      <c r="A323" s="2" t="s">
        <v>10324</v>
      </c>
      <c r="B323" s="3"/>
      <c r="C323" s="4">
        <v>35423.98055555556</v>
      </c>
      <c r="D323" s="5">
        <v>9313571.0</v>
      </c>
    </row>
    <row r="324">
      <c r="A324" s="2" t="s">
        <v>10325</v>
      </c>
      <c r="B324" s="3"/>
      <c r="C324" s="4">
        <v>35423.98055555556</v>
      </c>
      <c r="D324" s="5">
        <v>9311683.0</v>
      </c>
    </row>
    <row r="325">
      <c r="A325" s="2" t="s">
        <v>10326</v>
      </c>
      <c r="B325" s="3"/>
      <c r="C325" s="4">
        <v>35423.98055555556</v>
      </c>
      <c r="D325" s="5">
        <v>7003460.0</v>
      </c>
    </row>
    <row r="326">
      <c r="A326" s="2" t="s">
        <v>10327</v>
      </c>
      <c r="B326" s="3"/>
      <c r="C326" s="4">
        <v>35423.98055555556</v>
      </c>
      <c r="D326" s="5">
        <v>6856170.0</v>
      </c>
    </row>
    <row r="327">
      <c r="A327" s="2" t="s">
        <v>10328</v>
      </c>
      <c r="B327" s="3"/>
      <c r="C327" s="4">
        <v>35423.98055555556</v>
      </c>
      <c r="D327" s="5">
        <v>7003277.0</v>
      </c>
    </row>
    <row r="328">
      <c r="A328" s="2" t="s">
        <v>10329</v>
      </c>
      <c r="B328" s="3"/>
      <c r="C328" s="4">
        <v>35423.98055555556</v>
      </c>
      <c r="D328" s="5">
        <v>9812828.0</v>
      </c>
    </row>
    <row r="329">
      <c r="A329" s="2" t="s">
        <v>10330</v>
      </c>
      <c r="B329" s="3"/>
      <c r="C329" s="4">
        <v>35423.98055555556</v>
      </c>
      <c r="D329" s="5">
        <v>2850323.0</v>
      </c>
    </row>
    <row r="330">
      <c r="A330" s="2" t="s">
        <v>10331</v>
      </c>
      <c r="B330" s="3"/>
      <c r="C330" s="4">
        <v>35423.98055555556</v>
      </c>
      <c r="D330" s="5">
        <v>3646727.0</v>
      </c>
    </row>
    <row r="331">
      <c r="A331" s="2" t="s">
        <v>10332</v>
      </c>
      <c r="B331" s="3"/>
      <c r="C331" s="4">
        <v>35423.98055555556</v>
      </c>
      <c r="D331" s="5">
        <v>3195459.0</v>
      </c>
    </row>
    <row r="332">
      <c r="A332" s="2" t="s">
        <v>10333</v>
      </c>
      <c r="B332" s="3"/>
      <c r="C332" s="4">
        <v>35423.98055555556</v>
      </c>
      <c r="D332" s="5">
        <v>79213.0</v>
      </c>
    </row>
    <row r="333">
      <c r="A333" s="2" t="s">
        <v>10334</v>
      </c>
      <c r="B333" s="3"/>
      <c r="C333" s="4">
        <v>35423.98055555556</v>
      </c>
      <c r="D333" s="5">
        <v>2.2191882E7</v>
      </c>
    </row>
    <row r="334">
      <c r="A334" s="2" t="s">
        <v>10335</v>
      </c>
      <c r="B334" s="3"/>
      <c r="C334" s="4">
        <v>35423.98055555556</v>
      </c>
      <c r="D334" s="5">
        <v>8751129.0</v>
      </c>
    </row>
    <row r="335">
      <c r="A335" s="2" t="s">
        <v>10336</v>
      </c>
      <c r="B335" s="3"/>
      <c r="C335" s="4">
        <v>35423.98055555556</v>
      </c>
      <c r="D335" s="5">
        <v>8749606.0</v>
      </c>
    </row>
    <row r="336">
      <c r="A336" s="2" t="s">
        <v>10337</v>
      </c>
      <c r="B336" s="3"/>
      <c r="C336" s="4">
        <v>35423.98055555556</v>
      </c>
      <c r="D336" s="5">
        <v>4545173.0</v>
      </c>
    </row>
    <row r="337">
      <c r="A337" s="2" t="s">
        <v>10338</v>
      </c>
      <c r="B337" s="3"/>
      <c r="C337" s="4">
        <v>35423.98055555556</v>
      </c>
      <c r="D337" s="5">
        <v>4549486.0</v>
      </c>
    </row>
    <row r="338">
      <c r="A338" s="2" t="s">
        <v>10339</v>
      </c>
      <c r="B338" s="3"/>
      <c r="C338" s="4">
        <v>35423.98055555556</v>
      </c>
      <c r="D338" s="5">
        <v>4452701.0</v>
      </c>
    </row>
    <row r="339">
      <c r="A339" s="2" t="s">
        <v>10340</v>
      </c>
      <c r="B339" s="3"/>
      <c r="C339" s="4">
        <v>35423.98055555556</v>
      </c>
      <c r="D339" s="5">
        <v>221915.0</v>
      </c>
    </row>
    <row r="340">
      <c r="A340" s="2" t="s">
        <v>10341</v>
      </c>
      <c r="B340" s="3"/>
      <c r="C340" s="4">
        <v>35423.98055555556</v>
      </c>
      <c r="D340" s="5">
        <v>221913.0</v>
      </c>
    </row>
    <row r="341">
      <c r="A341" s="2" t="s">
        <v>10342</v>
      </c>
      <c r="B341" s="3"/>
      <c r="C341" s="4">
        <v>35423.98055555556</v>
      </c>
      <c r="D341" s="5">
        <v>60600.0</v>
      </c>
    </row>
    <row r="342">
      <c r="A342" s="2" t="s">
        <v>10343</v>
      </c>
      <c r="B342" s="3"/>
      <c r="C342" s="4">
        <v>35423.98055555556</v>
      </c>
      <c r="D342" s="5">
        <v>203213.0</v>
      </c>
    </row>
    <row r="343">
      <c r="A343" s="2" t="s">
        <v>10344</v>
      </c>
      <c r="B343" s="3"/>
      <c r="C343" s="4">
        <v>35423.98055555556</v>
      </c>
      <c r="D343" s="5">
        <v>9191721.0</v>
      </c>
    </row>
    <row r="344">
      <c r="A344" s="2" t="s">
        <v>10345</v>
      </c>
      <c r="B344" s="3"/>
      <c r="C344" s="4">
        <v>35423.98055555556</v>
      </c>
      <c r="D344" s="5">
        <v>1.4659325E7</v>
      </c>
    </row>
    <row r="345">
      <c r="A345" s="2" t="s">
        <v>10346</v>
      </c>
      <c r="B345" s="3"/>
      <c r="C345" s="4">
        <v>35423.98055555556</v>
      </c>
      <c r="D345" s="5">
        <v>1.3314479E7</v>
      </c>
    </row>
    <row r="346">
      <c r="A346" s="2" t="s">
        <v>10347</v>
      </c>
      <c r="B346" s="3"/>
      <c r="C346" s="4">
        <v>35423.98055555556</v>
      </c>
      <c r="D346" s="5">
        <v>1.466571E7</v>
      </c>
    </row>
    <row r="347">
      <c r="A347" s="2" t="s">
        <v>10348</v>
      </c>
      <c r="B347" s="3"/>
      <c r="C347" s="4">
        <v>35423.98055555556</v>
      </c>
      <c r="D347" s="5">
        <v>1.4708177E7</v>
      </c>
    </row>
    <row r="348">
      <c r="A348" s="2" t="s">
        <v>10349</v>
      </c>
      <c r="B348" s="3"/>
      <c r="C348" s="4">
        <v>35423.98055555556</v>
      </c>
      <c r="D348" s="5">
        <v>1.4664791E7</v>
      </c>
    </row>
    <row r="349">
      <c r="A349" s="2" t="s">
        <v>10350</v>
      </c>
      <c r="B349" s="3"/>
      <c r="C349" s="4">
        <v>35423.98055555556</v>
      </c>
      <c r="D349" s="5">
        <v>1.4665582E7</v>
      </c>
    </row>
    <row r="350">
      <c r="A350" s="2" t="s">
        <v>10351</v>
      </c>
      <c r="B350" s="3"/>
      <c r="C350" s="4">
        <v>35423.98055555556</v>
      </c>
      <c r="D350" s="5">
        <v>8442531.0</v>
      </c>
    </row>
    <row r="351">
      <c r="A351" s="2" t="s">
        <v>10352</v>
      </c>
      <c r="B351" s="3"/>
      <c r="C351" s="4">
        <v>35423.98055555556</v>
      </c>
      <c r="D351" s="5">
        <v>2.4418162E7</v>
      </c>
    </row>
    <row r="352">
      <c r="A352" s="2" t="s">
        <v>10353</v>
      </c>
      <c r="B352" s="3"/>
      <c r="C352" s="4">
        <v>35423.98055555556</v>
      </c>
      <c r="D352" s="5">
        <v>2.8373085E7</v>
      </c>
    </row>
    <row r="353">
      <c r="A353" s="2" t="s">
        <v>10354</v>
      </c>
      <c r="B353" s="3"/>
      <c r="C353" s="4">
        <v>35423.98055555556</v>
      </c>
      <c r="D353" s="5">
        <v>2.6555932E7</v>
      </c>
    </row>
    <row r="354">
      <c r="A354" s="2" t="s">
        <v>10355</v>
      </c>
      <c r="B354" s="3"/>
      <c r="C354" s="4">
        <v>35423.98055555556</v>
      </c>
      <c r="D354" s="5">
        <v>1.54229E7</v>
      </c>
    </row>
    <row r="355">
      <c r="A355" s="2" t="s">
        <v>10356</v>
      </c>
      <c r="B355" s="3"/>
      <c r="C355" s="4">
        <v>35423.98055555556</v>
      </c>
      <c r="D355" s="5">
        <v>1.5223654E7</v>
      </c>
    </row>
    <row r="356">
      <c r="A356" s="2" t="s">
        <v>10357</v>
      </c>
      <c r="B356" s="3"/>
      <c r="C356" s="4">
        <v>35423.98055555556</v>
      </c>
      <c r="D356" s="5">
        <v>1451662.0</v>
      </c>
    </row>
    <row r="357">
      <c r="A357" s="2" t="s">
        <v>10358</v>
      </c>
      <c r="B357" s="3"/>
      <c r="C357" s="4">
        <v>35423.98055555556</v>
      </c>
      <c r="D357" s="5">
        <v>5860352.0</v>
      </c>
    </row>
    <row r="358">
      <c r="A358" s="2" t="s">
        <v>10359</v>
      </c>
      <c r="B358" s="3"/>
      <c r="C358" s="4">
        <v>35423.98055555556</v>
      </c>
      <c r="D358" s="5">
        <v>1.2775953E7</v>
      </c>
    </row>
    <row r="359">
      <c r="A359" s="2" t="s">
        <v>10360</v>
      </c>
      <c r="B359" s="3"/>
      <c r="C359" s="4">
        <v>35423.98055555556</v>
      </c>
      <c r="D359" s="5">
        <v>5864374.0</v>
      </c>
    </row>
    <row r="360">
      <c r="A360" s="2" t="s">
        <v>10361</v>
      </c>
      <c r="B360" s="3"/>
      <c r="C360" s="4">
        <v>35423.98055555556</v>
      </c>
      <c r="D360" s="5">
        <v>5950380.0</v>
      </c>
    </row>
    <row r="361">
      <c r="A361" s="2" t="s">
        <v>10362</v>
      </c>
      <c r="B361" s="3"/>
      <c r="C361" s="4">
        <v>35423.98055555556</v>
      </c>
      <c r="D361" s="5">
        <v>5837142.0</v>
      </c>
    </row>
    <row r="362">
      <c r="A362" s="2" t="s">
        <v>10363</v>
      </c>
      <c r="B362" s="3"/>
      <c r="C362" s="4">
        <v>35423.98055555556</v>
      </c>
      <c r="D362" s="5">
        <v>4088261.0</v>
      </c>
    </row>
    <row r="363">
      <c r="A363" s="2" t="s">
        <v>10364</v>
      </c>
      <c r="B363" s="3"/>
      <c r="C363" s="4">
        <v>35423.98055555556</v>
      </c>
      <c r="D363" s="5">
        <v>5358848.0</v>
      </c>
    </row>
    <row r="364">
      <c r="A364" s="2" t="s">
        <v>10365</v>
      </c>
      <c r="B364" s="3"/>
      <c r="C364" s="4">
        <v>35423.98055555556</v>
      </c>
      <c r="D364" s="5">
        <v>1.4710516E7</v>
      </c>
    </row>
    <row r="365">
      <c r="A365" s="2" t="s">
        <v>10366</v>
      </c>
      <c r="B365" s="3"/>
      <c r="C365" s="4">
        <v>35423.98055555556</v>
      </c>
      <c r="D365" s="5">
        <v>1.3535393E7</v>
      </c>
    </row>
    <row r="366">
      <c r="A366" s="2" t="s">
        <v>10367</v>
      </c>
      <c r="B366" s="3"/>
      <c r="C366" s="4">
        <v>35423.98055555556</v>
      </c>
      <c r="D366" s="5">
        <v>1.0763159E7</v>
      </c>
    </row>
    <row r="367">
      <c r="A367" s="2" t="s">
        <v>10368</v>
      </c>
      <c r="B367" s="3"/>
      <c r="C367" s="4">
        <v>35423.98055555556</v>
      </c>
      <c r="D367" s="5">
        <v>1.0755606E7</v>
      </c>
    </row>
    <row r="368">
      <c r="A368" s="2" t="s">
        <v>10369</v>
      </c>
      <c r="B368" s="3"/>
      <c r="C368" s="4">
        <v>35423.98055555556</v>
      </c>
      <c r="D368" s="5">
        <v>1.0775022E7</v>
      </c>
    </row>
    <row r="369">
      <c r="A369" s="2" t="s">
        <v>10370</v>
      </c>
      <c r="B369" s="3"/>
      <c r="C369" s="4">
        <v>35423.98055555556</v>
      </c>
      <c r="D369" s="5">
        <v>1.0773748E7</v>
      </c>
    </row>
    <row r="370">
      <c r="A370" s="2" t="s">
        <v>10371</v>
      </c>
      <c r="B370" s="3"/>
      <c r="C370" s="4">
        <v>35423.98055555556</v>
      </c>
      <c r="D370" s="5">
        <v>1.075456E7</v>
      </c>
    </row>
    <row r="371">
      <c r="A371" s="2" t="s">
        <v>10372</v>
      </c>
      <c r="B371" s="3"/>
      <c r="C371" s="4">
        <v>35423.98055555556</v>
      </c>
      <c r="D371" s="5">
        <v>5956372.0</v>
      </c>
    </row>
    <row r="372">
      <c r="A372" s="2" t="s">
        <v>10373</v>
      </c>
      <c r="B372" s="3"/>
      <c r="C372" s="4">
        <v>35423.98055555556</v>
      </c>
      <c r="D372" s="5">
        <v>1.2610828E7</v>
      </c>
    </row>
    <row r="373">
      <c r="A373" s="2" t="s">
        <v>10374</v>
      </c>
      <c r="B373" s="3"/>
      <c r="C373" s="4">
        <v>35423.98055555556</v>
      </c>
      <c r="D373" s="5">
        <v>6626145.0</v>
      </c>
    </row>
    <row r="374">
      <c r="A374" s="2" t="s">
        <v>10375</v>
      </c>
      <c r="B374" s="3"/>
      <c r="C374" s="4">
        <v>35423.98055555556</v>
      </c>
      <c r="D374" s="5">
        <v>1.3250203E7</v>
      </c>
    </row>
    <row r="375">
      <c r="A375" s="2" t="s">
        <v>10376</v>
      </c>
      <c r="B375" s="3"/>
      <c r="C375" s="4">
        <v>35423.98055555556</v>
      </c>
      <c r="D375" s="5">
        <v>6561688.0</v>
      </c>
    </row>
    <row r="376">
      <c r="A376" s="2" t="s">
        <v>10377</v>
      </c>
      <c r="B376" s="3"/>
      <c r="C376" s="4">
        <v>35423.98055555556</v>
      </c>
      <c r="D376" s="5">
        <v>4486496.0</v>
      </c>
    </row>
    <row r="377">
      <c r="A377" s="2" t="s">
        <v>10378</v>
      </c>
      <c r="B377" s="3"/>
      <c r="C377" s="4">
        <v>35423.98055555556</v>
      </c>
      <c r="D377" s="5">
        <v>1.5190434E7</v>
      </c>
    </row>
    <row r="378">
      <c r="A378" s="2" t="s">
        <v>10379</v>
      </c>
      <c r="B378" s="3"/>
      <c r="C378" s="4">
        <v>35423.98055555556</v>
      </c>
      <c r="D378" s="5">
        <v>1.5251032E7</v>
      </c>
    </row>
    <row r="379">
      <c r="A379" s="2" t="s">
        <v>10380</v>
      </c>
      <c r="B379" s="3"/>
      <c r="C379" s="4">
        <v>35423.98055555556</v>
      </c>
      <c r="D379" s="5">
        <v>1.5250924E7</v>
      </c>
    </row>
    <row r="380">
      <c r="A380" s="2" t="s">
        <v>10381</v>
      </c>
      <c r="B380" s="3"/>
      <c r="C380" s="4">
        <v>35423.98055555556</v>
      </c>
      <c r="D380" s="5">
        <v>1.5250851E7</v>
      </c>
    </row>
    <row r="381">
      <c r="A381" s="2" t="s">
        <v>10382</v>
      </c>
      <c r="B381" s="3"/>
      <c r="C381" s="4">
        <v>35423.98055555556</v>
      </c>
      <c r="D381" s="5">
        <v>7821959.0</v>
      </c>
    </row>
    <row r="382">
      <c r="A382" s="2" t="s">
        <v>10383</v>
      </c>
      <c r="B382" s="3"/>
      <c r="C382" s="4">
        <v>35423.98055555556</v>
      </c>
      <c r="D382" s="5">
        <v>7834254.0</v>
      </c>
    </row>
    <row r="383">
      <c r="A383" s="2" t="s">
        <v>10384</v>
      </c>
      <c r="B383" s="3"/>
      <c r="C383" s="4">
        <v>35423.98055555556</v>
      </c>
      <c r="D383" s="5">
        <v>7824293.0</v>
      </c>
    </row>
    <row r="384">
      <c r="A384" s="2" t="s">
        <v>10385</v>
      </c>
      <c r="B384" s="3"/>
      <c r="C384" s="4">
        <v>35423.98055555556</v>
      </c>
      <c r="D384" s="5">
        <v>7902861.0</v>
      </c>
    </row>
    <row r="385">
      <c r="A385" s="2" t="s">
        <v>10386</v>
      </c>
      <c r="B385" s="3"/>
      <c r="C385" s="4">
        <v>35423.98055555556</v>
      </c>
      <c r="D385" s="5">
        <v>7834582.0</v>
      </c>
    </row>
    <row r="386">
      <c r="A386" s="2" t="s">
        <v>10387</v>
      </c>
      <c r="B386" s="3"/>
      <c r="C386" s="4">
        <v>35423.98055555556</v>
      </c>
      <c r="D386" s="5">
        <v>8957357.0</v>
      </c>
    </row>
    <row r="387">
      <c r="A387" s="2" t="s">
        <v>10388</v>
      </c>
      <c r="B387" s="3"/>
      <c r="C387" s="4">
        <v>35423.98055555556</v>
      </c>
      <c r="D387" s="5">
        <v>9316705.0</v>
      </c>
    </row>
    <row r="388">
      <c r="A388" s="2" t="s">
        <v>10389</v>
      </c>
      <c r="B388" s="3"/>
      <c r="C388" s="4">
        <v>35423.98055555556</v>
      </c>
      <c r="D388" s="5">
        <v>6975334.0</v>
      </c>
    </row>
    <row r="389">
      <c r="A389" s="2" t="s">
        <v>10390</v>
      </c>
      <c r="B389" s="3"/>
      <c r="C389" s="4">
        <v>35423.98055555556</v>
      </c>
      <c r="D389" s="5">
        <v>6967649.0</v>
      </c>
    </row>
    <row r="390">
      <c r="A390" s="2" t="s">
        <v>10391</v>
      </c>
      <c r="B390" s="3"/>
      <c r="C390" s="4">
        <v>35423.98055555556</v>
      </c>
      <c r="D390" s="5">
        <v>6960108.0</v>
      </c>
    </row>
    <row r="391">
      <c r="A391" s="2" t="s">
        <v>10392</v>
      </c>
      <c r="B391" s="3"/>
      <c r="C391" s="4">
        <v>35423.98055555556</v>
      </c>
      <c r="D391" s="5">
        <v>1.2177527E7</v>
      </c>
    </row>
    <row r="392">
      <c r="A392" s="2" t="s">
        <v>10393</v>
      </c>
      <c r="B392" s="3"/>
      <c r="C392" s="4">
        <v>35423.98055555556</v>
      </c>
      <c r="D392" s="5">
        <v>1.2176532E7</v>
      </c>
    </row>
    <row r="393">
      <c r="A393" s="2" t="s">
        <v>10394</v>
      </c>
      <c r="B393" s="3"/>
      <c r="C393" s="4">
        <v>35423.98055555556</v>
      </c>
      <c r="D393" s="5">
        <v>1.2176497E7</v>
      </c>
    </row>
    <row r="394">
      <c r="A394" s="2" t="s">
        <v>10395</v>
      </c>
      <c r="B394" s="3"/>
      <c r="C394" s="4">
        <v>35423.98055555556</v>
      </c>
      <c r="D394" s="5">
        <v>1.2177528E7</v>
      </c>
    </row>
    <row r="395">
      <c r="A395" s="2" t="s">
        <v>10396</v>
      </c>
      <c r="B395" s="3"/>
      <c r="C395" s="4">
        <v>35423.98055555556</v>
      </c>
      <c r="D395" s="5">
        <v>1.3179642E7</v>
      </c>
    </row>
    <row r="396">
      <c r="A396" s="2" t="s">
        <v>10397</v>
      </c>
      <c r="B396" s="3"/>
      <c r="C396" s="4">
        <v>35423.98055555556</v>
      </c>
      <c r="D396" s="5">
        <v>1.1335479E7</v>
      </c>
    </row>
    <row r="397">
      <c r="A397" s="2" t="s">
        <v>10398</v>
      </c>
      <c r="B397" s="3"/>
      <c r="C397" s="4">
        <v>35423.98055555556</v>
      </c>
      <c r="D397" s="5">
        <v>6295997.0</v>
      </c>
    </row>
    <row r="398">
      <c r="A398" s="2" t="s">
        <v>10399</v>
      </c>
      <c r="B398" s="3"/>
      <c r="C398" s="4">
        <v>35423.98055555556</v>
      </c>
      <c r="D398" s="5">
        <v>1.1803269E7</v>
      </c>
    </row>
    <row r="399">
      <c r="A399" s="2" t="s">
        <v>10400</v>
      </c>
      <c r="B399" s="3"/>
      <c r="C399" s="4">
        <v>35423.98055555556</v>
      </c>
      <c r="D399" s="5">
        <v>1.1685847E7</v>
      </c>
    </row>
    <row r="400">
      <c r="A400" s="2" t="s">
        <v>10401</v>
      </c>
      <c r="B400" s="3"/>
      <c r="C400" s="4">
        <v>35423.98055555556</v>
      </c>
      <c r="D400" s="5">
        <v>1.1666425E7</v>
      </c>
    </row>
    <row r="401">
      <c r="A401" s="2" t="s">
        <v>10402</v>
      </c>
      <c r="B401" s="3"/>
      <c r="C401" s="4">
        <v>35423.98055555556</v>
      </c>
      <c r="D401" s="5">
        <v>1.9698407E7</v>
      </c>
    </row>
    <row r="402">
      <c r="A402" s="2" t="s">
        <v>10403</v>
      </c>
      <c r="B402" s="3"/>
      <c r="C402" s="4">
        <v>35423.98055555556</v>
      </c>
      <c r="D402" s="5">
        <v>1.9708995E7</v>
      </c>
    </row>
    <row r="403">
      <c r="A403" s="2" t="s">
        <v>10404</v>
      </c>
      <c r="B403" s="3"/>
      <c r="C403" s="4">
        <v>35423.98055555556</v>
      </c>
      <c r="D403" s="5">
        <v>1.9702454E7</v>
      </c>
    </row>
    <row r="404">
      <c r="A404" s="2" t="s">
        <v>10405</v>
      </c>
      <c r="B404" s="3"/>
      <c r="C404" s="4">
        <v>35423.98055555556</v>
      </c>
      <c r="D404" s="5">
        <v>1.9629581E7</v>
      </c>
    </row>
    <row r="405">
      <c r="A405" s="2" t="s">
        <v>10406</v>
      </c>
      <c r="B405" s="3"/>
      <c r="C405" s="4">
        <v>35423.98055555556</v>
      </c>
      <c r="D405" s="5">
        <v>9905455.0</v>
      </c>
    </row>
    <row r="406">
      <c r="A406" s="2" t="s">
        <v>10407</v>
      </c>
      <c r="B406" s="3"/>
      <c r="C406" s="4">
        <v>35423.98055555556</v>
      </c>
      <c r="D406" s="5">
        <v>4233289.0</v>
      </c>
    </row>
    <row r="407">
      <c r="A407" s="2" t="s">
        <v>10408</v>
      </c>
      <c r="B407" s="3"/>
      <c r="C407" s="4">
        <v>35423.98055555556</v>
      </c>
      <c r="D407" s="5">
        <v>3876953.0</v>
      </c>
    </row>
    <row r="408">
      <c r="A408" s="2" t="s">
        <v>10409</v>
      </c>
      <c r="B408" s="3"/>
      <c r="C408" s="4">
        <v>35423.98055555556</v>
      </c>
      <c r="D408" s="5">
        <v>3877283.0</v>
      </c>
    </row>
    <row r="409">
      <c r="A409" s="2" t="s">
        <v>10410</v>
      </c>
      <c r="B409" s="3"/>
      <c r="C409" s="4">
        <v>35423.98055555556</v>
      </c>
      <c r="D409" s="5">
        <v>3876834.0</v>
      </c>
    </row>
    <row r="410">
      <c r="A410" s="2" t="s">
        <v>10411</v>
      </c>
      <c r="B410" s="3"/>
      <c r="C410" s="4">
        <v>35423.98055555556</v>
      </c>
      <c r="D410" s="5">
        <v>3872789.0</v>
      </c>
    </row>
    <row r="411">
      <c r="A411" s="2" t="s">
        <v>10412</v>
      </c>
      <c r="B411" s="3"/>
      <c r="C411" s="4">
        <v>35423.98055555556</v>
      </c>
      <c r="D411" s="5">
        <v>3024796.0</v>
      </c>
    </row>
    <row r="412">
      <c r="A412" s="2" t="s">
        <v>10413</v>
      </c>
      <c r="B412" s="3"/>
      <c r="C412" s="4">
        <v>35423.98055555556</v>
      </c>
      <c r="D412" s="5">
        <v>3016911.0</v>
      </c>
    </row>
    <row r="413">
      <c r="A413" s="2" t="s">
        <v>10414</v>
      </c>
      <c r="B413" s="3"/>
      <c r="C413" s="4">
        <v>35423.98055555556</v>
      </c>
      <c r="D413" s="5">
        <v>2.7482411E7</v>
      </c>
    </row>
    <row r="414">
      <c r="A414" s="2" t="s">
        <v>10415</v>
      </c>
      <c r="B414" s="3"/>
      <c r="C414" s="4">
        <v>35423.98055555556</v>
      </c>
      <c r="D414" s="5">
        <v>2.7482731E7</v>
      </c>
    </row>
    <row r="415">
      <c r="A415" s="2" t="s">
        <v>10416</v>
      </c>
      <c r="B415" s="3"/>
      <c r="C415" s="4">
        <v>35423.98055555556</v>
      </c>
      <c r="D415" s="5">
        <v>1.0604949E7</v>
      </c>
    </row>
    <row r="416">
      <c r="A416" s="2" t="s">
        <v>10417</v>
      </c>
      <c r="B416" s="3"/>
      <c r="C416" s="4">
        <v>35423.98055555556</v>
      </c>
      <c r="D416" s="5">
        <v>1.2856237E7</v>
      </c>
    </row>
    <row r="417">
      <c r="A417" s="2" t="s">
        <v>10418</v>
      </c>
      <c r="B417" s="3"/>
      <c r="C417" s="4">
        <v>35423.98055555556</v>
      </c>
      <c r="D417" s="5">
        <v>9336456.0</v>
      </c>
    </row>
    <row r="418">
      <c r="A418" s="2" t="s">
        <v>10419</v>
      </c>
      <c r="B418" s="3"/>
      <c r="C418" s="4">
        <v>35423.98055555556</v>
      </c>
      <c r="D418" s="5">
        <v>9333267.0</v>
      </c>
    </row>
    <row r="419">
      <c r="A419" s="2" t="s">
        <v>10420</v>
      </c>
      <c r="B419" s="3"/>
      <c r="C419" s="4">
        <v>35423.98055555556</v>
      </c>
      <c r="D419" s="5">
        <v>6533257.0</v>
      </c>
    </row>
    <row r="420">
      <c r="A420" s="2" t="s">
        <v>10421</v>
      </c>
      <c r="B420" s="3"/>
      <c r="C420" s="4">
        <v>35423.98055555556</v>
      </c>
      <c r="D420" s="5">
        <v>6526906.0</v>
      </c>
    </row>
    <row r="421">
      <c r="A421" s="2" t="s">
        <v>10422</v>
      </c>
      <c r="B421" s="3"/>
      <c r="C421" s="4">
        <v>35423.98055555556</v>
      </c>
      <c r="D421" s="5">
        <v>1.1841143E7</v>
      </c>
    </row>
    <row r="422">
      <c r="A422" s="2" t="s">
        <v>10423</v>
      </c>
      <c r="B422" s="3"/>
      <c r="C422" s="4">
        <v>35423.98055555556</v>
      </c>
      <c r="D422" s="5">
        <v>1.1812371E7</v>
      </c>
    </row>
    <row r="423">
      <c r="A423" s="2" t="s">
        <v>10424</v>
      </c>
      <c r="B423" s="3"/>
      <c r="C423" s="4">
        <v>35423.98055555556</v>
      </c>
      <c r="D423" s="5">
        <v>1.1562696E7</v>
      </c>
    </row>
    <row r="424">
      <c r="A424" s="2" t="s">
        <v>10425</v>
      </c>
      <c r="B424" s="3"/>
      <c r="C424" s="4">
        <v>35423.98055555556</v>
      </c>
      <c r="D424" s="5">
        <v>1.1562382E7</v>
      </c>
    </row>
    <row r="425">
      <c r="A425" s="2" t="s">
        <v>10426</v>
      </c>
      <c r="B425" s="3"/>
      <c r="C425" s="4">
        <v>35423.98055555556</v>
      </c>
      <c r="D425" s="5">
        <v>9219774.0</v>
      </c>
    </row>
    <row r="426">
      <c r="A426" s="2" t="s">
        <v>10427</v>
      </c>
      <c r="B426" s="3"/>
      <c r="C426" s="4">
        <v>35423.98055555556</v>
      </c>
      <c r="D426" s="5">
        <v>9184835.0</v>
      </c>
    </row>
    <row r="427">
      <c r="A427" s="2" t="s">
        <v>10428</v>
      </c>
      <c r="B427" s="3"/>
      <c r="C427" s="4">
        <v>35423.98055555556</v>
      </c>
      <c r="D427" s="5">
        <v>9860431.0</v>
      </c>
    </row>
    <row r="428">
      <c r="A428" s="2" t="s">
        <v>10429</v>
      </c>
      <c r="B428" s="3"/>
      <c r="C428" s="4">
        <v>35423.98055555556</v>
      </c>
      <c r="D428" s="5">
        <v>3884984.0</v>
      </c>
    </row>
    <row r="429">
      <c r="A429" s="2" t="s">
        <v>10430</v>
      </c>
      <c r="B429" s="3"/>
      <c r="C429" s="4">
        <v>35423.98055555556</v>
      </c>
      <c r="D429" s="5">
        <v>6203919.0</v>
      </c>
    </row>
    <row r="430">
      <c r="A430" s="2" t="s">
        <v>10431</v>
      </c>
      <c r="B430" s="3"/>
      <c r="C430" s="4">
        <v>35423.98055555556</v>
      </c>
      <c r="D430" s="5">
        <v>4970883.0</v>
      </c>
    </row>
    <row r="431">
      <c r="A431" s="2" t="s">
        <v>10432</v>
      </c>
      <c r="B431" s="3"/>
      <c r="C431" s="4">
        <v>35423.98055555556</v>
      </c>
      <c r="D431" s="5">
        <v>6294226.0</v>
      </c>
    </row>
    <row r="432">
      <c r="A432" s="2" t="s">
        <v>10433</v>
      </c>
      <c r="B432" s="3"/>
      <c r="C432" s="4">
        <v>35423.98055555556</v>
      </c>
      <c r="D432" s="5">
        <v>6294460.0</v>
      </c>
    </row>
    <row r="433">
      <c r="A433" s="2" t="s">
        <v>10434</v>
      </c>
      <c r="B433" s="3"/>
      <c r="C433" s="4">
        <v>35423.98055555556</v>
      </c>
      <c r="D433" s="5">
        <v>3614968.0</v>
      </c>
    </row>
    <row r="434">
      <c r="A434" s="2" t="s">
        <v>10435</v>
      </c>
      <c r="B434" s="3"/>
      <c r="C434" s="4">
        <v>35423.98055555556</v>
      </c>
      <c r="D434" s="5">
        <v>2169439.0</v>
      </c>
    </row>
    <row r="435">
      <c r="A435" s="2" t="s">
        <v>10436</v>
      </c>
      <c r="B435" s="3"/>
      <c r="C435" s="4">
        <v>35423.98055555556</v>
      </c>
      <c r="D435" s="5">
        <v>1.4128429E7</v>
      </c>
    </row>
    <row r="436">
      <c r="A436" s="2" t="s">
        <v>10437</v>
      </c>
      <c r="B436" s="3"/>
      <c r="C436" s="4">
        <v>35423.98055555556</v>
      </c>
      <c r="D436" s="5">
        <v>1.4122367E7</v>
      </c>
    </row>
    <row r="437">
      <c r="A437" s="2" t="s">
        <v>10438</v>
      </c>
      <c r="B437" s="3"/>
      <c r="C437" s="4">
        <v>35423.98055555556</v>
      </c>
      <c r="D437" s="5">
        <v>1.4122628E7</v>
      </c>
    </row>
    <row r="438">
      <c r="A438" s="2" t="s">
        <v>10439</v>
      </c>
      <c r="B438" s="3"/>
      <c r="C438" s="4">
        <v>35423.98055555556</v>
      </c>
      <c r="D438" s="5">
        <v>2.9677484E7</v>
      </c>
    </row>
    <row r="439">
      <c r="A439" s="2" t="s">
        <v>10440</v>
      </c>
      <c r="B439" s="3"/>
      <c r="C439" s="4">
        <v>35423.98055555556</v>
      </c>
      <c r="D439" s="5">
        <v>2.4699049E7</v>
      </c>
    </row>
    <row r="440">
      <c r="A440" s="2" t="s">
        <v>10441</v>
      </c>
      <c r="B440" s="3"/>
      <c r="C440" s="4">
        <v>35423.98055555556</v>
      </c>
      <c r="D440" s="5">
        <v>2.9786319E7</v>
      </c>
    </row>
    <row r="441">
      <c r="A441" s="2" t="s">
        <v>10442</v>
      </c>
      <c r="B441" s="3"/>
      <c r="C441" s="4">
        <v>35423.98055555556</v>
      </c>
      <c r="D441" s="5">
        <v>1.0896886E7</v>
      </c>
    </row>
    <row r="442">
      <c r="A442" s="2" t="s">
        <v>10443</v>
      </c>
      <c r="B442" s="3"/>
      <c r="C442" s="4">
        <v>35423.98055555556</v>
      </c>
      <c r="D442" s="5">
        <v>1.0896974E7</v>
      </c>
    </row>
    <row r="443">
      <c r="A443" s="2" t="s">
        <v>10444</v>
      </c>
      <c r="B443" s="3"/>
      <c r="C443" s="4">
        <v>35423.98055555556</v>
      </c>
      <c r="D443" s="5">
        <v>1.1915993E7</v>
      </c>
    </row>
    <row r="444">
      <c r="A444" s="2" t="s">
        <v>10445</v>
      </c>
      <c r="B444" s="3"/>
      <c r="C444" s="4">
        <v>35423.98055555556</v>
      </c>
      <c r="D444" s="5">
        <v>1.1916035E7</v>
      </c>
    </row>
    <row r="445">
      <c r="A445" s="2" t="s">
        <v>10446</v>
      </c>
      <c r="B445" s="3"/>
      <c r="C445" s="4">
        <v>35423.98055555556</v>
      </c>
      <c r="D445" s="5">
        <v>6527885.0</v>
      </c>
    </row>
    <row r="446">
      <c r="A446" s="2" t="s">
        <v>10447</v>
      </c>
      <c r="B446" s="3"/>
      <c r="C446" s="4">
        <v>35423.98055555556</v>
      </c>
      <c r="D446" s="5">
        <v>1.3063139E7</v>
      </c>
    </row>
    <row r="447">
      <c r="A447" s="2" t="s">
        <v>10448</v>
      </c>
      <c r="B447" s="3"/>
      <c r="C447" s="4">
        <v>35423.98055555556</v>
      </c>
      <c r="D447" s="5">
        <v>1.3062751E7</v>
      </c>
    </row>
    <row r="448">
      <c r="A448" s="2" t="s">
        <v>10449</v>
      </c>
      <c r="B448" s="3"/>
      <c r="C448" s="4">
        <v>35423.98055555556</v>
      </c>
      <c r="D448" s="5">
        <v>1.3288562E7</v>
      </c>
    </row>
    <row r="449">
      <c r="A449" s="2" t="s">
        <v>10450</v>
      </c>
      <c r="B449" s="3"/>
      <c r="C449" s="4">
        <v>35423.98055555556</v>
      </c>
      <c r="D449" s="5">
        <v>9888554.0</v>
      </c>
    </row>
    <row r="450">
      <c r="A450" s="2" t="s">
        <v>10451</v>
      </c>
      <c r="B450" s="3"/>
      <c r="C450" s="4">
        <v>35423.98055555556</v>
      </c>
      <c r="D450" s="5">
        <v>9887534.0</v>
      </c>
    </row>
    <row r="451">
      <c r="A451" s="2" t="s">
        <v>10452</v>
      </c>
      <c r="B451" s="3"/>
      <c r="C451" s="4">
        <v>35423.98055555556</v>
      </c>
      <c r="D451" s="5">
        <v>1.1978102E7</v>
      </c>
    </row>
    <row r="452">
      <c r="A452" s="2" t="s">
        <v>10453</v>
      </c>
      <c r="B452" s="3"/>
      <c r="C452" s="4">
        <v>35423.98055555556</v>
      </c>
      <c r="D452" s="5">
        <v>1.1978162E7</v>
      </c>
    </row>
    <row r="453">
      <c r="A453" s="2" t="s">
        <v>10454</v>
      </c>
      <c r="B453" s="3"/>
      <c r="C453" s="4">
        <v>35423.98055555556</v>
      </c>
      <c r="D453" s="5">
        <v>1.1978976E7</v>
      </c>
    </row>
    <row r="454">
      <c r="A454" s="2" t="s">
        <v>10455</v>
      </c>
      <c r="B454" s="3"/>
      <c r="C454" s="4">
        <v>35423.98055555556</v>
      </c>
      <c r="D454" s="5">
        <v>1.2914405E7</v>
      </c>
    </row>
    <row r="455">
      <c r="A455" s="2" t="s">
        <v>10456</v>
      </c>
      <c r="B455" s="3"/>
      <c r="C455" s="4">
        <v>35423.98055555556</v>
      </c>
      <c r="D455" s="5">
        <v>1.2914403E7</v>
      </c>
    </row>
    <row r="456">
      <c r="A456" s="2" t="s">
        <v>10457</v>
      </c>
      <c r="B456" s="3"/>
      <c r="C456" s="4">
        <v>35423.98055555556</v>
      </c>
      <c r="D456" s="5">
        <v>1.2913949E7</v>
      </c>
    </row>
    <row r="457">
      <c r="A457" s="2" t="s">
        <v>10458</v>
      </c>
      <c r="B457" s="3"/>
      <c r="C457" s="4">
        <v>35423.98055555556</v>
      </c>
      <c r="D457" s="5">
        <v>1.3186041E7</v>
      </c>
    </row>
    <row r="458">
      <c r="A458" s="2" t="s">
        <v>10459</v>
      </c>
      <c r="B458" s="3"/>
      <c r="C458" s="4">
        <v>35423.98055555556</v>
      </c>
      <c r="D458" s="5">
        <v>1.3180679E7</v>
      </c>
    </row>
    <row r="459">
      <c r="A459" s="2" t="s">
        <v>10460</v>
      </c>
      <c r="B459" s="3"/>
      <c r="C459" s="4">
        <v>35423.98055555556</v>
      </c>
      <c r="D459" s="5">
        <v>1.3143538E7</v>
      </c>
    </row>
    <row r="460">
      <c r="A460" s="2" t="s">
        <v>10461</v>
      </c>
      <c r="B460" s="3"/>
      <c r="C460" s="4">
        <v>35423.98055555556</v>
      </c>
      <c r="D460" s="5">
        <v>1.314343E7</v>
      </c>
    </row>
    <row r="461">
      <c r="A461" s="2" t="s">
        <v>10462</v>
      </c>
      <c r="B461" s="3"/>
      <c r="C461" s="4">
        <v>35423.98055555556</v>
      </c>
      <c r="D461" s="5">
        <v>1.3143749E7</v>
      </c>
    </row>
    <row r="462">
      <c r="A462" s="2" t="s">
        <v>10463</v>
      </c>
      <c r="B462" s="3"/>
      <c r="C462" s="4">
        <v>35423.98055555556</v>
      </c>
      <c r="D462" s="5">
        <v>6510752.0</v>
      </c>
    </row>
    <row r="463">
      <c r="A463" s="2" t="s">
        <v>10464</v>
      </c>
      <c r="B463" s="3"/>
      <c r="C463" s="4">
        <v>35423.98055555556</v>
      </c>
      <c r="D463" s="5">
        <v>7603775.0</v>
      </c>
    </row>
    <row r="464">
      <c r="A464" s="2" t="s">
        <v>10465</v>
      </c>
      <c r="B464" s="3"/>
      <c r="C464" s="4">
        <v>35423.98055555556</v>
      </c>
      <c r="D464" s="5">
        <v>6732604.0</v>
      </c>
    </row>
    <row r="465">
      <c r="A465" s="2" t="s">
        <v>10466</v>
      </c>
      <c r="B465" s="3"/>
      <c r="C465" s="4">
        <v>35423.98055555556</v>
      </c>
      <c r="D465" s="5">
        <v>1.3321699E7</v>
      </c>
    </row>
    <row r="466">
      <c r="A466" s="2" t="s">
        <v>10467</v>
      </c>
      <c r="B466" s="3"/>
      <c r="C466" s="4">
        <v>35423.98055555556</v>
      </c>
      <c r="D466" s="5">
        <v>1.3300234E7</v>
      </c>
    </row>
    <row r="467">
      <c r="A467" s="2" t="s">
        <v>10468</v>
      </c>
      <c r="B467" s="3"/>
      <c r="C467" s="4">
        <v>35423.98055555556</v>
      </c>
      <c r="D467" s="5">
        <v>1.3235433E7</v>
      </c>
    </row>
    <row r="468">
      <c r="A468" s="2" t="s">
        <v>10469</v>
      </c>
      <c r="B468" s="3"/>
      <c r="C468" s="4">
        <v>35423.98055555556</v>
      </c>
      <c r="D468" s="5">
        <v>891426.0</v>
      </c>
    </row>
    <row r="469">
      <c r="A469" s="2" t="s">
        <v>10470</v>
      </c>
      <c r="B469" s="3"/>
      <c r="C469" s="4">
        <v>35423.98055555556</v>
      </c>
      <c r="D469" s="5">
        <v>891424.0</v>
      </c>
    </row>
    <row r="470">
      <c r="A470" s="2" t="s">
        <v>10471</v>
      </c>
      <c r="B470" s="3"/>
      <c r="C470" s="4">
        <v>35423.98055555556</v>
      </c>
      <c r="D470" s="5">
        <v>1.1347758E7</v>
      </c>
    </row>
    <row r="471">
      <c r="A471" s="2" t="s">
        <v>10472</v>
      </c>
      <c r="B471" s="3"/>
      <c r="C471" s="4">
        <v>35423.98055555556</v>
      </c>
      <c r="D471" s="5">
        <v>1.4157946E7</v>
      </c>
    </row>
    <row r="472">
      <c r="A472" s="2" t="s">
        <v>10473</v>
      </c>
      <c r="B472" s="3"/>
      <c r="C472" s="4">
        <v>35423.98055555556</v>
      </c>
      <c r="D472" s="5">
        <v>1.2066439E7</v>
      </c>
    </row>
    <row r="473">
      <c r="A473" s="2" t="s">
        <v>10474</v>
      </c>
      <c r="B473" s="3"/>
      <c r="C473" s="4">
        <v>35423.98055555556</v>
      </c>
      <c r="D473" s="5">
        <v>1.2065528E7</v>
      </c>
    </row>
    <row r="474">
      <c r="A474" s="2" t="s">
        <v>10475</v>
      </c>
      <c r="B474" s="3"/>
      <c r="C474" s="4">
        <v>35423.98055555556</v>
      </c>
      <c r="D474" s="5">
        <v>1.2065703E7</v>
      </c>
    </row>
    <row r="475">
      <c r="A475" s="2" t="s">
        <v>10476</v>
      </c>
      <c r="B475" s="3"/>
      <c r="C475" s="4">
        <v>35423.98055555556</v>
      </c>
      <c r="D475" s="5">
        <v>1.2065797E7</v>
      </c>
    </row>
    <row r="476">
      <c r="A476" s="2" t="s">
        <v>10477</v>
      </c>
      <c r="B476" s="3"/>
      <c r="C476" s="4">
        <v>35423.98055555556</v>
      </c>
      <c r="D476" s="5">
        <v>1.0334141E7</v>
      </c>
    </row>
    <row r="477">
      <c r="A477" s="2" t="s">
        <v>10478</v>
      </c>
      <c r="B477" s="3"/>
      <c r="C477" s="4">
        <v>35423.98055555556</v>
      </c>
      <c r="D477" s="5">
        <v>6421586.0</v>
      </c>
    </row>
    <row r="478">
      <c r="A478" s="2" t="s">
        <v>10479</v>
      </c>
      <c r="B478" s="3"/>
      <c r="C478" s="4">
        <v>35423.98055555556</v>
      </c>
      <c r="D478" s="5">
        <v>1.2214471E7</v>
      </c>
    </row>
    <row r="479">
      <c r="A479" s="2" t="s">
        <v>10480</v>
      </c>
      <c r="B479" s="3"/>
      <c r="C479" s="4">
        <v>35423.98055555556</v>
      </c>
      <c r="D479" s="5">
        <v>1.2212774E7</v>
      </c>
    </row>
    <row r="480">
      <c r="A480" s="2" t="s">
        <v>10481</v>
      </c>
      <c r="B480" s="3"/>
      <c r="C480" s="4">
        <v>35423.98055555556</v>
      </c>
      <c r="D480" s="5">
        <v>1.2214027E7</v>
      </c>
    </row>
    <row r="481">
      <c r="A481" s="2" t="s">
        <v>10482</v>
      </c>
      <c r="B481" s="3"/>
      <c r="C481" s="4">
        <v>35423.98055555556</v>
      </c>
      <c r="D481" s="5">
        <v>4885417.0</v>
      </c>
    </row>
    <row r="482">
      <c r="A482" s="2" t="s">
        <v>10483</v>
      </c>
      <c r="B482" s="3"/>
      <c r="C482" s="4">
        <v>35423.98055555556</v>
      </c>
      <c r="D482" s="5">
        <v>4914278.0</v>
      </c>
    </row>
    <row r="483">
      <c r="A483" s="2" t="s">
        <v>10484</v>
      </c>
      <c r="B483" s="3"/>
      <c r="C483" s="4">
        <v>35423.98055555556</v>
      </c>
      <c r="D483" s="5">
        <v>4879396.0</v>
      </c>
    </row>
    <row r="484">
      <c r="A484" s="2" t="s">
        <v>10485</v>
      </c>
      <c r="B484" s="3"/>
      <c r="C484" s="4">
        <v>35423.98055555556</v>
      </c>
      <c r="D484" s="5">
        <v>1.3697207E7</v>
      </c>
    </row>
    <row r="485">
      <c r="A485" s="2" t="s">
        <v>10486</v>
      </c>
      <c r="B485" s="3"/>
      <c r="C485" s="4">
        <v>35423.98055555556</v>
      </c>
      <c r="D485" s="5">
        <v>1.369742E7</v>
      </c>
    </row>
    <row r="486">
      <c r="A486" s="2" t="s">
        <v>10487</v>
      </c>
      <c r="B486" s="3"/>
      <c r="C486" s="4">
        <v>35423.98055555556</v>
      </c>
      <c r="D486" s="5">
        <v>1.1240359E7</v>
      </c>
    </row>
    <row r="487">
      <c r="A487" s="2" t="s">
        <v>10488</v>
      </c>
      <c r="B487" s="3"/>
      <c r="C487" s="4">
        <v>35423.98055555556</v>
      </c>
      <c r="D487" s="5">
        <v>1.1234963E7</v>
      </c>
    </row>
    <row r="488">
      <c r="A488" s="2" t="s">
        <v>10489</v>
      </c>
      <c r="B488" s="3"/>
      <c r="C488" s="4">
        <v>35423.98055555556</v>
      </c>
      <c r="D488" s="5">
        <v>2079671.0</v>
      </c>
    </row>
    <row r="489">
      <c r="A489" s="2" t="s">
        <v>10490</v>
      </c>
      <c r="B489" s="3"/>
      <c r="C489" s="4">
        <v>35423.98055555556</v>
      </c>
      <c r="D489" s="5">
        <v>1.0482121E7</v>
      </c>
    </row>
    <row r="490">
      <c r="A490" s="2" t="s">
        <v>10491</v>
      </c>
      <c r="B490" s="3"/>
      <c r="C490" s="4">
        <v>35423.98055555556</v>
      </c>
      <c r="D490" s="5">
        <v>1.0487976E7</v>
      </c>
    </row>
    <row r="491">
      <c r="A491" s="2" t="s">
        <v>10492</v>
      </c>
      <c r="B491" s="3"/>
      <c r="C491" s="4">
        <v>35423.98055555556</v>
      </c>
      <c r="D491" s="5">
        <v>7376640.0</v>
      </c>
    </row>
    <row r="492">
      <c r="A492" s="2" t="s">
        <v>10493</v>
      </c>
      <c r="B492" s="3"/>
      <c r="C492" s="4">
        <v>35423.98055555556</v>
      </c>
      <c r="D492" s="5">
        <v>3.5602026E7</v>
      </c>
    </row>
    <row r="493">
      <c r="A493" s="2" t="s">
        <v>10494</v>
      </c>
      <c r="B493" s="3"/>
      <c r="C493" s="4">
        <v>35423.98055555556</v>
      </c>
      <c r="D493" s="5">
        <v>2.7973157E7</v>
      </c>
    </row>
    <row r="494">
      <c r="A494" s="2" t="s">
        <v>10495</v>
      </c>
      <c r="B494" s="3"/>
      <c r="C494" s="4">
        <v>35423.98055555556</v>
      </c>
      <c r="D494" s="5">
        <v>2.7973125E7</v>
      </c>
    </row>
    <row r="495">
      <c r="A495" s="2" t="s">
        <v>10496</v>
      </c>
      <c r="B495" s="3"/>
      <c r="C495" s="4">
        <v>35423.98055555556</v>
      </c>
      <c r="D495" s="5">
        <v>2.7972389E7</v>
      </c>
    </row>
    <row r="496">
      <c r="A496" s="2" t="s">
        <v>10497</v>
      </c>
      <c r="B496" s="3"/>
      <c r="C496" s="4">
        <v>35423.98055555556</v>
      </c>
      <c r="D496" s="5">
        <v>2.7994051E7</v>
      </c>
    </row>
    <row r="497">
      <c r="A497" s="2" t="s">
        <v>10498</v>
      </c>
      <c r="B497" s="3"/>
      <c r="C497" s="4">
        <v>35423.98055555556</v>
      </c>
      <c r="D497" s="5">
        <v>2.750958E7</v>
      </c>
    </row>
    <row r="498">
      <c r="A498" s="2" t="s">
        <v>10499</v>
      </c>
      <c r="B498" s="3"/>
      <c r="C498" s="4">
        <v>35423.98055555556</v>
      </c>
      <c r="D498" s="5">
        <v>2.7487137E7</v>
      </c>
    </row>
    <row r="499">
      <c r="A499" s="2" t="s">
        <v>10500</v>
      </c>
      <c r="B499" s="3"/>
      <c r="C499" s="4">
        <v>35423.98055555556</v>
      </c>
      <c r="D499" s="5">
        <v>2.7521466E7</v>
      </c>
    </row>
    <row r="500">
      <c r="A500" s="2" t="s">
        <v>10501</v>
      </c>
      <c r="B500" s="3"/>
      <c r="C500" s="4">
        <v>35423.98055555556</v>
      </c>
      <c r="D500" s="5">
        <v>2.7522119E7</v>
      </c>
    </row>
    <row r="501">
      <c r="A501" s="2" t="s">
        <v>10502</v>
      </c>
      <c r="B501" s="3"/>
      <c r="C501" s="4">
        <v>35423.98055555556</v>
      </c>
      <c r="D501" s="5">
        <v>3.4065021E7</v>
      </c>
    </row>
    <row r="502">
      <c r="A502" s="2" t="s">
        <v>10503</v>
      </c>
      <c r="B502" s="3"/>
      <c r="C502" s="4">
        <v>35423.98055555556</v>
      </c>
      <c r="D502" s="5">
        <v>3.1447885E7</v>
      </c>
    </row>
    <row r="503">
      <c r="A503" s="2" t="s">
        <v>10504</v>
      </c>
      <c r="B503" s="3"/>
      <c r="C503" s="4">
        <v>35423.98055555556</v>
      </c>
      <c r="D503" s="5">
        <v>2.6479709E7</v>
      </c>
    </row>
    <row r="504">
      <c r="A504" s="2" t="s">
        <v>10505</v>
      </c>
      <c r="B504" s="3"/>
      <c r="C504" s="4">
        <v>35423.98055555556</v>
      </c>
      <c r="D504" s="5">
        <v>2.6476469E7</v>
      </c>
    </row>
    <row r="505">
      <c r="A505" s="2" t="s">
        <v>10506</v>
      </c>
      <c r="B505" s="3"/>
      <c r="C505" s="4">
        <v>35423.98055555556</v>
      </c>
      <c r="D505" s="5">
        <v>2.6414466E7</v>
      </c>
    </row>
    <row r="506">
      <c r="A506" s="2" t="s">
        <v>10507</v>
      </c>
      <c r="B506" s="3"/>
      <c r="C506" s="4">
        <v>35423.98055555556</v>
      </c>
      <c r="D506" s="5">
        <v>2.6555435E7</v>
      </c>
    </row>
    <row r="507">
      <c r="A507" s="2" t="s">
        <v>10508</v>
      </c>
      <c r="B507" s="3"/>
      <c r="C507" s="4">
        <v>35423.98055555556</v>
      </c>
      <c r="D507" s="5">
        <v>2.64558E7</v>
      </c>
    </row>
    <row r="508">
      <c r="A508" s="2" t="s">
        <v>10509</v>
      </c>
      <c r="B508" s="3"/>
      <c r="C508" s="4">
        <v>35423.98055555556</v>
      </c>
      <c r="D508" s="5">
        <v>2.6501517E7</v>
      </c>
    </row>
    <row r="509">
      <c r="A509" s="2" t="s">
        <v>10510</v>
      </c>
      <c r="B509" s="3"/>
      <c r="C509" s="4">
        <v>35423.98055555556</v>
      </c>
      <c r="D509" s="5">
        <v>2.6565947E7</v>
      </c>
    </row>
    <row r="510">
      <c r="A510" s="2" t="s">
        <v>10511</v>
      </c>
      <c r="B510" s="3"/>
      <c r="C510" s="4">
        <v>35423.98055555556</v>
      </c>
      <c r="D510" s="5">
        <v>2.6505967E7</v>
      </c>
    </row>
    <row r="511">
      <c r="A511" s="2" t="s">
        <v>10512</v>
      </c>
      <c r="B511" s="3"/>
      <c r="C511" s="4">
        <v>35423.98055555556</v>
      </c>
      <c r="D511" s="5">
        <v>2.6564897E7</v>
      </c>
    </row>
    <row r="512">
      <c r="A512" s="2" t="s">
        <v>10513</v>
      </c>
      <c r="B512" s="3"/>
      <c r="C512" s="4">
        <v>35423.98055555556</v>
      </c>
      <c r="D512" s="5">
        <v>2.6421151E7</v>
      </c>
    </row>
    <row r="513">
      <c r="A513" s="2" t="s">
        <v>10514</v>
      </c>
      <c r="B513" s="3"/>
      <c r="C513" s="4">
        <v>35423.98055555556</v>
      </c>
      <c r="D513" s="5">
        <v>3.1417634E7</v>
      </c>
    </row>
    <row r="514">
      <c r="A514" s="2" t="s">
        <v>10515</v>
      </c>
      <c r="B514" s="3"/>
      <c r="C514" s="4">
        <v>35423.98055555556</v>
      </c>
      <c r="D514" s="5">
        <v>2.6458995E7</v>
      </c>
    </row>
    <row r="515">
      <c r="A515" s="2" t="s">
        <v>10516</v>
      </c>
      <c r="B515" s="3"/>
      <c r="C515" s="4">
        <v>35423.98055555556</v>
      </c>
      <c r="D515" s="5">
        <v>2.4310822E7</v>
      </c>
    </row>
    <row r="516">
      <c r="A516" s="2" t="s">
        <v>10517</v>
      </c>
      <c r="B516" s="3"/>
      <c r="C516" s="4">
        <v>35423.98055555556</v>
      </c>
      <c r="D516" s="5">
        <v>2.4300324E7</v>
      </c>
    </row>
    <row r="517">
      <c r="A517" s="2" t="s">
        <v>10518</v>
      </c>
      <c r="B517" s="3"/>
      <c r="C517" s="4">
        <v>35423.98055555556</v>
      </c>
      <c r="D517" s="5">
        <v>2.4294442E7</v>
      </c>
    </row>
    <row r="518">
      <c r="A518" s="2" t="s">
        <v>10519</v>
      </c>
      <c r="B518" s="3"/>
      <c r="C518" s="4">
        <v>35423.98055555556</v>
      </c>
      <c r="D518" s="5">
        <v>8290739.0</v>
      </c>
    </row>
    <row r="519">
      <c r="A519" s="2" t="s">
        <v>10520</v>
      </c>
      <c r="B519" s="3"/>
      <c r="C519" s="4">
        <v>35423.98055555556</v>
      </c>
      <c r="D519" s="5">
        <v>6949696.0</v>
      </c>
    </row>
    <row r="520">
      <c r="A520" s="2" t="s">
        <v>10521</v>
      </c>
      <c r="B520" s="3"/>
      <c r="C520" s="4">
        <v>35423.98055555556</v>
      </c>
      <c r="D520" s="5">
        <v>6949732.0</v>
      </c>
    </row>
    <row r="521">
      <c r="A521" s="2" t="s">
        <v>10522</v>
      </c>
      <c r="B521" s="3"/>
      <c r="C521" s="4">
        <v>35423.98055555556</v>
      </c>
      <c r="D521" s="5">
        <v>6775986.0</v>
      </c>
    </row>
    <row r="522">
      <c r="A522" s="2" t="s">
        <v>10523</v>
      </c>
      <c r="B522" s="3"/>
      <c r="C522" s="4">
        <v>35423.98055555556</v>
      </c>
      <c r="D522" s="5">
        <v>4099323.0</v>
      </c>
    </row>
    <row r="523">
      <c r="A523" s="2" t="s">
        <v>10524</v>
      </c>
      <c r="B523" s="3"/>
      <c r="C523" s="4">
        <v>35423.98055555556</v>
      </c>
      <c r="D523" s="5">
        <v>4099444.0</v>
      </c>
    </row>
    <row r="524">
      <c r="A524" s="2" t="s">
        <v>10525</v>
      </c>
      <c r="B524" s="3"/>
      <c r="C524" s="4">
        <v>35423.98055555556</v>
      </c>
      <c r="D524" s="5">
        <v>4099406.0</v>
      </c>
    </row>
    <row r="525">
      <c r="A525" s="2" t="s">
        <v>10526</v>
      </c>
      <c r="B525" s="3"/>
      <c r="C525" s="4">
        <v>35423.98055555556</v>
      </c>
      <c r="D525" s="5">
        <v>4099475.0</v>
      </c>
    </row>
    <row r="526">
      <c r="A526" s="2" t="s">
        <v>10527</v>
      </c>
      <c r="B526" s="3"/>
      <c r="C526" s="4">
        <v>35423.98055555556</v>
      </c>
      <c r="D526" s="5">
        <v>4093770.0</v>
      </c>
    </row>
    <row r="527">
      <c r="A527" s="2" t="s">
        <v>10528</v>
      </c>
      <c r="B527" s="3"/>
      <c r="C527" s="4">
        <v>35423.98055555556</v>
      </c>
      <c r="D527" s="5">
        <v>1.0159564E7</v>
      </c>
    </row>
    <row r="528">
      <c r="A528" s="2" t="s">
        <v>10529</v>
      </c>
      <c r="B528" s="3"/>
      <c r="C528" s="4">
        <v>35423.98055555556</v>
      </c>
      <c r="D528" s="5">
        <v>1.0159823E7</v>
      </c>
    </row>
    <row r="529">
      <c r="A529" s="2" t="s">
        <v>10530</v>
      </c>
      <c r="B529" s="3"/>
      <c r="C529" s="4">
        <v>35423.98055555556</v>
      </c>
      <c r="D529" s="5">
        <v>8554683.0</v>
      </c>
    </row>
    <row r="530">
      <c r="A530" s="2" t="s">
        <v>10531</v>
      </c>
      <c r="B530" s="3"/>
      <c r="C530" s="4">
        <v>35423.98055555556</v>
      </c>
      <c r="D530" s="5">
        <v>8837887.0</v>
      </c>
    </row>
    <row r="531">
      <c r="A531" s="2" t="s">
        <v>10532</v>
      </c>
      <c r="B531" s="3"/>
      <c r="C531" s="4">
        <v>35423.98055555556</v>
      </c>
      <c r="D531" s="5">
        <v>8680448.0</v>
      </c>
    </row>
    <row r="532">
      <c r="A532" s="2" t="s">
        <v>10533</v>
      </c>
      <c r="B532" s="3"/>
      <c r="C532" s="4">
        <v>35423.98055555556</v>
      </c>
      <c r="D532" s="5">
        <v>1.0640582E7</v>
      </c>
    </row>
    <row r="533">
      <c r="A533" s="2" t="s">
        <v>10534</v>
      </c>
      <c r="B533" s="3"/>
      <c r="C533" s="4">
        <v>35423.98055555556</v>
      </c>
      <c r="D533" s="5">
        <v>1.0950566E7</v>
      </c>
    </row>
    <row r="534">
      <c r="A534" s="2" t="s">
        <v>10535</v>
      </c>
      <c r="B534" s="3"/>
      <c r="C534" s="4">
        <v>35423.98055555556</v>
      </c>
      <c r="D534" s="5">
        <v>1.0640407E7</v>
      </c>
    </row>
    <row r="535">
      <c r="A535" s="2" t="s">
        <v>10536</v>
      </c>
      <c r="B535" s="3"/>
      <c r="C535" s="4">
        <v>35423.98055555556</v>
      </c>
      <c r="D535" s="5">
        <v>1.1244624E7</v>
      </c>
    </row>
    <row r="536">
      <c r="A536" s="2" t="s">
        <v>10537</v>
      </c>
      <c r="B536" s="3"/>
      <c r="C536" s="4">
        <v>35423.98055555556</v>
      </c>
      <c r="D536" s="5">
        <v>1.1244644E7</v>
      </c>
    </row>
    <row r="537">
      <c r="A537" s="2" t="s">
        <v>10538</v>
      </c>
      <c r="B537" s="3"/>
      <c r="C537" s="4">
        <v>35423.98055555556</v>
      </c>
      <c r="D537" s="5">
        <v>1.0734154E7</v>
      </c>
    </row>
    <row r="538">
      <c r="A538" s="2" t="s">
        <v>10539</v>
      </c>
      <c r="B538" s="3"/>
      <c r="C538" s="4">
        <v>35423.98055555556</v>
      </c>
      <c r="D538" s="5">
        <v>1.370454E7</v>
      </c>
    </row>
    <row r="539">
      <c r="A539" s="2" t="s">
        <v>10540</v>
      </c>
      <c r="B539" s="3"/>
      <c r="C539" s="4">
        <v>35423.98055555556</v>
      </c>
      <c r="D539" s="5">
        <v>1.0735619E7</v>
      </c>
    </row>
    <row r="540">
      <c r="A540" s="2" t="s">
        <v>10541</v>
      </c>
      <c r="B540" s="3"/>
      <c r="C540" s="4">
        <v>35423.98055555556</v>
      </c>
      <c r="D540" s="5">
        <v>1.0735407E7</v>
      </c>
    </row>
    <row r="541">
      <c r="A541" s="2" t="s">
        <v>10542</v>
      </c>
      <c r="B541" s="3"/>
      <c r="C541" s="4">
        <v>35423.98055555556</v>
      </c>
      <c r="D541" s="5">
        <v>1.1407682E7</v>
      </c>
    </row>
    <row r="542">
      <c r="A542" s="2" t="s">
        <v>10543</v>
      </c>
      <c r="B542" s="3"/>
      <c r="C542" s="4">
        <v>35423.98055555556</v>
      </c>
      <c r="D542" s="5">
        <v>1.1088984E7</v>
      </c>
    </row>
    <row r="543">
      <c r="A543" s="2" t="s">
        <v>10544</v>
      </c>
      <c r="B543" s="3"/>
      <c r="C543" s="4">
        <v>35423.98055555556</v>
      </c>
      <c r="D543" s="5">
        <v>1.0948799E7</v>
      </c>
    </row>
    <row r="544">
      <c r="A544" s="2" t="s">
        <v>10545</v>
      </c>
      <c r="B544" s="3"/>
      <c r="C544" s="4">
        <v>35423.98055555556</v>
      </c>
      <c r="D544" s="5">
        <v>234420.0</v>
      </c>
    </row>
    <row r="545">
      <c r="A545" s="2" t="s">
        <v>10546</v>
      </c>
      <c r="B545" s="3"/>
      <c r="C545" s="4">
        <v>35423.98055555556</v>
      </c>
      <c r="D545" s="5">
        <v>1.1438115E7</v>
      </c>
    </row>
    <row r="546">
      <c r="A546" s="2" t="s">
        <v>10547</v>
      </c>
      <c r="B546" s="3"/>
      <c r="C546" s="4">
        <v>35423.98055555556</v>
      </c>
      <c r="D546" s="5">
        <v>1.1444182E7</v>
      </c>
    </row>
    <row r="547">
      <c r="A547" s="2" t="s">
        <v>10548</v>
      </c>
      <c r="B547" s="3"/>
      <c r="C547" s="4">
        <v>35423.98055555556</v>
      </c>
      <c r="D547" s="5">
        <v>1.1432575E7</v>
      </c>
    </row>
    <row r="548">
      <c r="A548" s="2" t="s">
        <v>10549</v>
      </c>
      <c r="B548" s="3"/>
      <c r="C548" s="4">
        <v>35423.98055555556</v>
      </c>
      <c r="D548" s="5">
        <v>1.1438386E7</v>
      </c>
    </row>
    <row r="549">
      <c r="A549" s="2" t="s">
        <v>10550</v>
      </c>
      <c r="B549" s="3"/>
      <c r="C549" s="4">
        <v>35423.98055555556</v>
      </c>
      <c r="D549" s="5">
        <v>6377261.0</v>
      </c>
    </row>
    <row r="550">
      <c r="A550" s="2" t="s">
        <v>10551</v>
      </c>
      <c r="B550" s="3"/>
      <c r="C550" s="4">
        <v>35423.98055555556</v>
      </c>
      <c r="D550" s="5">
        <v>4802984.0</v>
      </c>
    </row>
    <row r="551">
      <c r="A551" s="2" t="s">
        <v>10552</v>
      </c>
      <c r="B551" s="3"/>
      <c r="C551" s="4">
        <v>35423.98055555556</v>
      </c>
      <c r="D551" s="5">
        <v>6144381.0</v>
      </c>
    </row>
    <row r="552">
      <c r="A552" s="2" t="s">
        <v>10553</v>
      </c>
      <c r="B552" s="3"/>
      <c r="C552" s="4">
        <v>35423.98055555556</v>
      </c>
      <c r="D552" s="5">
        <v>1.3679475E7</v>
      </c>
    </row>
    <row r="553">
      <c r="A553" s="2" t="s">
        <v>10554</v>
      </c>
      <c r="B553" s="3"/>
      <c r="C553" s="4">
        <v>35423.98055555556</v>
      </c>
      <c r="D553" s="5">
        <v>1.3678396E7</v>
      </c>
    </row>
    <row r="554">
      <c r="A554" s="2" t="s">
        <v>10555</v>
      </c>
      <c r="B554" s="3"/>
      <c r="C554" s="4">
        <v>35423.98055555556</v>
      </c>
      <c r="D554" s="5">
        <v>103225.0</v>
      </c>
    </row>
    <row r="555">
      <c r="A555" s="2" t="s">
        <v>10556</v>
      </c>
      <c r="B555" s="3"/>
      <c r="C555" s="4">
        <v>35423.98055555556</v>
      </c>
      <c r="D555" s="5">
        <v>1.7319156E7</v>
      </c>
    </row>
    <row r="556">
      <c r="A556" s="2" t="s">
        <v>10557</v>
      </c>
      <c r="B556" s="3"/>
      <c r="C556" s="4">
        <v>35423.98055555556</v>
      </c>
      <c r="D556" s="5">
        <v>1.7314666E7</v>
      </c>
    </row>
    <row r="557">
      <c r="A557" s="2" t="s">
        <v>10558</v>
      </c>
      <c r="B557" s="3"/>
      <c r="C557" s="4">
        <v>35423.98055555556</v>
      </c>
      <c r="D557" s="5">
        <v>1.7314913E7</v>
      </c>
    </row>
    <row r="558">
      <c r="A558" s="2" t="s">
        <v>10559</v>
      </c>
      <c r="B558" s="3"/>
      <c r="C558" s="4">
        <v>35423.98055555556</v>
      </c>
      <c r="D558" s="5">
        <v>1.6695308E7</v>
      </c>
    </row>
    <row r="559">
      <c r="A559" s="2" t="s">
        <v>10560</v>
      </c>
      <c r="B559" s="3"/>
      <c r="C559" s="4">
        <v>35423.98055555556</v>
      </c>
      <c r="D559" s="5">
        <v>1.6695055E7</v>
      </c>
    </row>
    <row r="560">
      <c r="A560" s="2" t="s">
        <v>10561</v>
      </c>
      <c r="B560" s="3"/>
      <c r="C560" s="4">
        <v>35423.98055555556</v>
      </c>
      <c r="D560" s="5">
        <v>8991234.0</v>
      </c>
    </row>
    <row r="561">
      <c r="A561" s="2" t="s">
        <v>10562</v>
      </c>
      <c r="B561" s="3"/>
      <c r="C561" s="4">
        <v>35423.98055555556</v>
      </c>
      <c r="D561" s="5">
        <v>8991416.0</v>
      </c>
    </row>
    <row r="562">
      <c r="A562" s="2" t="s">
        <v>10563</v>
      </c>
      <c r="B562" s="3"/>
      <c r="C562" s="4">
        <v>35423.98055555556</v>
      </c>
      <c r="D562" s="5">
        <v>8991956.0</v>
      </c>
    </row>
    <row r="563">
      <c r="A563" s="2" t="s">
        <v>10564</v>
      </c>
      <c r="B563" s="3"/>
      <c r="C563" s="4">
        <v>35423.98055555556</v>
      </c>
      <c r="D563" s="5">
        <v>8993161.0</v>
      </c>
    </row>
    <row r="564">
      <c r="A564" s="2" t="s">
        <v>10565</v>
      </c>
      <c r="B564" s="3"/>
      <c r="C564" s="4">
        <v>35423.98055555556</v>
      </c>
      <c r="D564" s="5">
        <v>8990409.0</v>
      </c>
    </row>
    <row r="565">
      <c r="A565" s="2" t="s">
        <v>10566</v>
      </c>
      <c r="B565" s="3"/>
      <c r="C565" s="4">
        <v>35423.98055555556</v>
      </c>
      <c r="D565" s="5">
        <v>8991046.0</v>
      </c>
    </row>
    <row r="566">
      <c r="A566" s="2" t="s">
        <v>10567</v>
      </c>
      <c r="B566" s="3"/>
      <c r="C566" s="4">
        <v>35423.98055555556</v>
      </c>
      <c r="D566" s="5">
        <v>2.1647778E7</v>
      </c>
    </row>
    <row r="567">
      <c r="A567" s="2" t="s">
        <v>10568</v>
      </c>
      <c r="B567" s="3"/>
      <c r="C567" s="4">
        <v>35423.98055555556</v>
      </c>
      <c r="D567" s="5">
        <v>2.1465987E7</v>
      </c>
    </row>
    <row r="568">
      <c r="A568" s="2" t="s">
        <v>10569</v>
      </c>
      <c r="B568" s="3"/>
      <c r="C568" s="4">
        <v>35423.98055555556</v>
      </c>
      <c r="D568" s="5">
        <v>2.1533197E7</v>
      </c>
    </row>
    <row r="569">
      <c r="A569" s="2" t="s">
        <v>10570</v>
      </c>
      <c r="B569" s="3"/>
      <c r="C569" s="4">
        <v>35423.98055555556</v>
      </c>
      <c r="D569" s="5">
        <v>2.5301233E7</v>
      </c>
    </row>
    <row r="570">
      <c r="A570" s="2" t="s">
        <v>10571</v>
      </c>
      <c r="B570" s="3"/>
      <c r="C570" s="4">
        <v>35423.98055555556</v>
      </c>
      <c r="D570" s="5">
        <v>2.5195582E7</v>
      </c>
    </row>
    <row r="571">
      <c r="A571" s="2" t="s">
        <v>10572</v>
      </c>
      <c r="B571" s="3"/>
      <c r="C571" s="4">
        <v>35423.98055555556</v>
      </c>
      <c r="D571" s="5">
        <v>2.6253787E7</v>
      </c>
    </row>
    <row r="572">
      <c r="A572" s="2" t="s">
        <v>10573</v>
      </c>
      <c r="B572" s="3"/>
      <c r="C572" s="4">
        <v>35423.98055555556</v>
      </c>
      <c r="D572" s="5">
        <v>2.4913128E7</v>
      </c>
    </row>
    <row r="573">
      <c r="A573" s="2" t="s">
        <v>10574</v>
      </c>
      <c r="B573" s="3"/>
      <c r="C573" s="4">
        <v>35423.98055555556</v>
      </c>
      <c r="D573" s="5">
        <v>2.627996E7</v>
      </c>
    </row>
    <row r="574">
      <c r="A574" s="2" t="s">
        <v>10575</v>
      </c>
      <c r="B574" s="3"/>
      <c r="C574" s="4">
        <v>35423.98055555556</v>
      </c>
      <c r="D574" s="5">
        <v>2.4939478E7</v>
      </c>
    </row>
    <row r="575">
      <c r="A575" s="2" t="s">
        <v>10576</v>
      </c>
      <c r="B575" s="3"/>
      <c r="C575" s="4">
        <v>35423.98055555556</v>
      </c>
      <c r="D575" s="5">
        <v>2.5387446E7</v>
      </c>
    </row>
    <row r="576">
      <c r="A576" s="2" t="s">
        <v>10577</v>
      </c>
      <c r="B576" s="3"/>
      <c r="C576" s="4">
        <v>35423.98055555556</v>
      </c>
      <c r="D576" s="5">
        <v>2.5457946E7</v>
      </c>
    </row>
    <row r="577">
      <c r="A577" s="2" t="s">
        <v>10578</v>
      </c>
      <c r="B577" s="3"/>
      <c r="C577" s="4">
        <v>35423.98055555556</v>
      </c>
      <c r="D577" s="5">
        <v>5.5635043E7</v>
      </c>
    </row>
    <row r="578">
      <c r="A578" s="2" t="s">
        <v>10579</v>
      </c>
      <c r="B578" s="3"/>
      <c r="C578" s="4">
        <v>35423.98055555556</v>
      </c>
      <c r="D578" s="5">
        <v>2.5479825E7</v>
      </c>
    </row>
    <row r="579">
      <c r="A579" s="2" t="s">
        <v>10580</v>
      </c>
      <c r="B579" s="3"/>
      <c r="C579" s="4">
        <v>35423.98055555556</v>
      </c>
      <c r="D579" s="5">
        <v>2.547942E7</v>
      </c>
    </row>
    <row r="580">
      <c r="A580" s="2" t="s">
        <v>10581</v>
      </c>
      <c r="B580" s="3"/>
      <c r="C580" s="4">
        <v>35423.98055555556</v>
      </c>
      <c r="D580" s="5">
        <v>2.3025708E7</v>
      </c>
    </row>
    <row r="581">
      <c r="A581" s="2" t="s">
        <v>10582</v>
      </c>
      <c r="B581" s="3"/>
      <c r="C581" s="4">
        <v>35423.98055555556</v>
      </c>
      <c r="D581" s="5">
        <v>1.4783125E7</v>
      </c>
    </row>
    <row r="582">
      <c r="A582" s="2" t="s">
        <v>10583</v>
      </c>
      <c r="B582" s="3"/>
      <c r="C582" s="4">
        <v>35423.98055555556</v>
      </c>
      <c r="D582" s="5">
        <v>1.4783088E7</v>
      </c>
    </row>
    <row r="583">
      <c r="A583" s="2" t="s">
        <v>10584</v>
      </c>
      <c r="B583" s="3"/>
      <c r="C583" s="4">
        <v>35423.98055555556</v>
      </c>
      <c r="D583" s="5">
        <v>1.4784257E7</v>
      </c>
    </row>
    <row r="584">
      <c r="A584" s="2" t="s">
        <v>10585</v>
      </c>
      <c r="B584" s="3"/>
      <c r="C584" s="4">
        <v>35423.98055555556</v>
      </c>
      <c r="D584" s="5">
        <v>1.4784348E7</v>
      </c>
    </row>
    <row r="585">
      <c r="A585" s="2" t="s">
        <v>10586</v>
      </c>
      <c r="B585" s="3"/>
      <c r="C585" s="4">
        <v>35423.98055555556</v>
      </c>
      <c r="D585" s="5">
        <v>1.4784307E7</v>
      </c>
    </row>
    <row r="586">
      <c r="A586" s="2" t="s">
        <v>10587</v>
      </c>
      <c r="B586" s="3"/>
      <c r="C586" s="4">
        <v>35423.98055555556</v>
      </c>
      <c r="D586" s="5">
        <v>1.4794009E7</v>
      </c>
    </row>
    <row r="587">
      <c r="A587" s="2" t="s">
        <v>10588</v>
      </c>
      <c r="B587" s="3"/>
      <c r="C587" s="4">
        <v>35423.98055555556</v>
      </c>
      <c r="D587" s="5">
        <v>1.4793963E7</v>
      </c>
    </row>
    <row r="588">
      <c r="A588" s="2" t="s">
        <v>10589</v>
      </c>
      <c r="B588" s="3"/>
      <c r="C588" s="4">
        <v>35423.98055555556</v>
      </c>
      <c r="D588" s="5">
        <v>1.1531214E7</v>
      </c>
    </row>
    <row r="589">
      <c r="A589" s="2" t="s">
        <v>10590</v>
      </c>
      <c r="B589" s="3"/>
      <c r="C589" s="4">
        <v>35423.98055555556</v>
      </c>
      <c r="D589" s="5">
        <v>5.3206724E7</v>
      </c>
    </row>
    <row r="590">
      <c r="A590" s="2" t="s">
        <v>10591</v>
      </c>
      <c r="B590" s="3"/>
      <c r="C590" s="4">
        <v>35423.98055555556</v>
      </c>
      <c r="D590" s="5">
        <v>2.8139096E7</v>
      </c>
    </row>
    <row r="591">
      <c r="A591" s="2" t="s">
        <v>10592</v>
      </c>
      <c r="B591" s="3"/>
      <c r="C591" s="4">
        <v>35423.98055555556</v>
      </c>
      <c r="D591" s="5">
        <v>1.573694E7</v>
      </c>
    </row>
    <row r="592">
      <c r="A592" s="2" t="s">
        <v>10593</v>
      </c>
      <c r="B592" s="3"/>
      <c r="C592" s="4">
        <v>35423.98055555556</v>
      </c>
      <c r="D592" s="5">
        <v>1.2482445E7</v>
      </c>
    </row>
    <row r="593">
      <c r="A593" s="2" t="s">
        <v>10594</v>
      </c>
      <c r="B593" s="3"/>
      <c r="C593" s="4">
        <v>35423.98055555556</v>
      </c>
      <c r="D593" s="5">
        <v>1.2329431E7</v>
      </c>
    </row>
    <row r="594">
      <c r="A594" s="2" t="s">
        <v>10595</v>
      </c>
      <c r="B594" s="3"/>
      <c r="C594" s="4">
        <v>35423.98055555556</v>
      </c>
      <c r="D594" s="5">
        <v>1.2322406E7</v>
      </c>
    </row>
    <row r="595">
      <c r="A595" s="2" t="s">
        <v>10596</v>
      </c>
      <c r="B595" s="3"/>
      <c r="C595" s="4">
        <v>35423.98055555556</v>
      </c>
      <c r="D595" s="5">
        <v>2.2654353E7</v>
      </c>
    </row>
    <row r="596">
      <c r="A596" s="2" t="s">
        <v>10597</v>
      </c>
      <c r="B596" s="3"/>
      <c r="C596" s="4">
        <v>35423.98055555556</v>
      </c>
      <c r="D596" s="5">
        <v>2.2627986E7</v>
      </c>
    </row>
    <row r="597">
      <c r="A597" s="2" t="s">
        <v>10598</v>
      </c>
      <c r="B597" s="3"/>
      <c r="C597" s="4">
        <v>35423.98055555556</v>
      </c>
      <c r="D597" s="5">
        <v>2.2794689E7</v>
      </c>
    </row>
    <row r="598">
      <c r="A598" s="2" t="s">
        <v>10599</v>
      </c>
      <c r="B598" s="3"/>
      <c r="C598" s="4">
        <v>35423.98055555556</v>
      </c>
      <c r="D598" s="5">
        <v>5854912.0</v>
      </c>
    </row>
    <row r="599">
      <c r="A599" s="2" t="s">
        <v>10600</v>
      </c>
      <c r="B599" s="3"/>
      <c r="C599" s="4">
        <v>35423.98055555556</v>
      </c>
      <c r="D599" s="5">
        <v>5855064.0</v>
      </c>
    </row>
    <row r="600">
      <c r="A600" s="2" t="s">
        <v>10601</v>
      </c>
      <c r="B600" s="3"/>
      <c r="C600" s="4">
        <v>35423.98055555556</v>
      </c>
      <c r="D600" s="5">
        <v>1841515.0</v>
      </c>
    </row>
    <row r="601">
      <c r="A601" s="2" t="s">
        <v>10602</v>
      </c>
      <c r="B601" s="3"/>
      <c r="C601" s="4">
        <v>35423.98055555556</v>
      </c>
      <c r="D601" s="5">
        <v>1841616.0</v>
      </c>
    </row>
    <row r="602">
      <c r="A602" s="2" t="s">
        <v>10603</v>
      </c>
      <c r="B602" s="3"/>
      <c r="C602" s="4">
        <v>35423.98055555556</v>
      </c>
      <c r="D602" s="5">
        <v>5355836.0</v>
      </c>
    </row>
    <row r="603">
      <c r="A603" s="2" t="s">
        <v>10604</v>
      </c>
      <c r="B603" s="3"/>
      <c r="C603" s="4">
        <v>35423.98055555556</v>
      </c>
      <c r="D603" s="5">
        <v>3392537.0</v>
      </c>
    </row>
    <row r="604">
      <c r="A604" s="2" t="s">
        <v>10605</v>
      </c>
      <c r="B604" s="3"/>
      <c r="C604" s="4">
        <v>35423.98055555556</v>
      </c>
      <c r="D604" s="5">
        <v>3391956.0</v>
      </c>
    </row>
    <row r="605">
      <c r="A605" s="2" t="s">
        <v>10606</v>
      </c>
      <c r="B605" s="3"/>
      <c r="C605" s="4">
        <v>35423.98055555556</v>
      </c>
      <c r="D605" s="5">
        <v>4903048.0</v>
      </c>
    </row>
    <row r="606">
      <c r="A606" s="2" t="s">
        <v>10607</v>
      </c>
      <c r="B606" s="3"/>
      <c r="C606" s="4">
        <v>35423.98055555556</v>
      </c>
      <c r="D606" s="5">
        <v>5893862.0</v>
      </c>
    </row>
    <row r="607">
      <c r="A607" s="2" t="s">
        <v>10608</v>
      </c>
      <c r="B607" s="3"/>
      <c r="C607" s="4">
        <v>35423.98055555556</v>
      </c>
      <c r="D607" s="5">
        <v>5918377.0</v>
      </c>
    </row>
    <row r="608">
      <c r="A608" s="2" t="s">
        <v>10609</v>
      </c>
      <c r="B608" s="3"/>
      <c r="C608" s="4">
        <v>35423.98055555556</v>
      </c>
      <c r="D608" s="5">
        <v>5915125.0</v>
      </c>
    </row>
    <row r="609">
      <c r="A609" s="2" t="s">
        <v>10610</v>
      </c>
      <c r="B609" s="3"/>
      <c r="C609" s="4">
        <v>35423.98055555556</v>
      </c>
      <c r="D609" s="5">
        <v>1.175533E7</v>
      </c>
    </row>
    <row r="610">
      <c r="A610" s="2" t="s">
        <v>10611</v>
      </c>
      <c r="B610" s="3"/>
      <c r="C610" s="4">
        <v>35423.98055555556</v>
      </c>
      <c r="D610" s="5">
        <v>1.1755345E7</v>
      </c>
    </row>
    <row r="611">
      <c r="A611" s="2" t="s">
        <v>10612</v>
      </c>
      <c r="B611" s="3"/>
      <c r="C611" s="4">
        <v>35423.98055555556</v>
      </c>
      <c r="D611" s="5">
        <v>1.1687688E7</v>
      </c>
    </row>
    <row r="612">
      <c r="A612" s="2" t="s">
        <v>10613</v>
      </c>
      <c r="B612" s="3"/>
      <c r="C612" s="4">
        <v>35423.98055555556</v>
      </c>
      <c r="D612" s="5">
        <v>1.1766224E7</v>
      </c>
    </row>
    <row r="613">
      <c r="A613" s="2" t="s">
        <v>10614</v>
      </c>
      <c r="B613" s="3"/>
      <c r="C613" s="4">
        <v>35423.98055555556</v>
      </c>
      <c r="D613" s="5">
        <v>1.1769342E7</v>
      </c>
    </row>
    <row r="614">
      <c r="A614" s="2" t="s">
        <v>10615</v>
      </c>
      <c r="B614" s="3"/>
      <c r="C614" s="4">
        <v>35423.98055555556</v>
      </c>
      <c r="D614" s="5">
        <v>1.1755053E7</v>
      </c>
    </row>
    <row r="615">
      <c r="A615" s="2" t="s">
        <v>10616</v>
      </c>
      <c r="B615" s="3"/>
      <c r="C615" s="4">
        <v>35423.98055555556</v>
      </c>
      <c r="D615" s="5">
        <v>1.1757315E7</v>
      </c>
    </row>
    <row r="616">
      <c r="A616" s="2" t="s">
        <v>10617</v>
      </c>
      <c r="B616" s="3"/>
      <c r="C616" s="4">
        <v>35423.98055555556</v>
      </c>
      <c r="D616" s="5">
        <v>1.1794561E7</v>
      </c>
    </row>
    <row r="617">
      <c r="A617" s="2" t="s">
        <v>10618</v>
      </c>
      <c r="B617" s="3"/>
      <c r="C617" s="4">
        <v>35423.98055555556</v>
      </c>
      <c r="D617" s="5">
        <v>8205823.0</v>
      </c>
    </row>
    <row r="618">
      <c r="A618" s="2" t="s">
        <v>10619</v>
      </c>
      <c r="B618" s="3"/>
      <c r="C618" s="4">
        <v>35423.98055555556</v>
      </c>
      <c r="D618" s="5">
        <v>8205816.0</v>
      </c>
    </row>
    <row r="619">
      <c r="A619" s="2" t="s">
        <v>10620</v>
      </c>
      <c r="B619" s="3"/>
      <c r="C619" s="4">
        <v>35423.98055555556</v>
      </c>
      <c r="D619" s="5">
        <v>8206270.0</v>
      </c>
    </row>
    <row r="620">
      <c r="A620" s="2" t="s">
        <v>10621</v>
      </c>
      <c r="B620" s="3"/>
      <c r="C620" s="4">
        <v>35423.98055555556</v>
      </c>
      <c r="D620" s="5">
        <v>1.4493439E7</v>
      </c>
    </row>
    <row r="621">
      <c r="A621" s="2" t="s">
        <v>10622</v>
      </c>
      <c r="B621" s="3"/>
      <c r="C621" s="4">
        <v>35423.98055555556</v>
      </c>
      <c r="D621" s="5">
        <v>1.4508278E7</v>
      </c>
    </row>
    <row r="622">
      <c r="A622" s="2" t="s">
        <v>10623</v>
      </c>
      <c r="B622" s="3"/>
      <c r="C622" s="4">
        <v>35423.98055555556</v>
      </c>
      <c r="D622" s="5">
        <v>2870001.0</v>
      </c>
    </row>
    <row r="623">
      <c r="A623" s="2" t="s">
        <v>10624</v>
      </c>
      <c r="B623" s="3"/>
      <c r="C623" s="4">
        <v>35423.98055555556</v>
      </c>
      <c r="D623" s="5">
        <v>7070342.0</v>
      </c>
    </row>
    <row r="624">
      <c r="A624" s="2" t="s">
        <v>10625</v>
      </c>
      <c r="B624" s="3"/>
      <c r="C624" s="4">
        <v>35423.98055555556</v>
      </c>
      <c r="D624" s="5">
        <v>7066246.0</v>
      </c>
    </row>
    <row r="625">
      <c r="A625" s="2" t="s">
        <v>10626</v>
      </c>
      <c r="B625" s="3"/>
      <c r="C625" s="4">
        <v>35423.98055555556</v>
      </c>
      <c r="D625" s="5">
        <v>5945487.0</v>
      </c>
    </row>
    <row r="626">
      <c r="A626" s="2" t="s">
        <v>10627</v>
      </c>
      <c r="B626" s="3"/>
      <c r="C626" s="4">
        <v>35423.98055555556</v>
      </c>
      <c r="D626" s="5">
        <v>1.367862E7</v>
      </c>
    </row>
    <row r="627">
      <c r="A627" s="2" t="s">
        <v>10628</v>
      </c>
      <c r="B627" s="3"/>
      <c r="C627" s="4">
        <v>35423.98055555556</v>
      </c>
      <c r="D627" s="5">
        <v>1.3677202E7</v>
      </c>
    </row>
    <row r="628">
      <c r="A628" s="2" t="s">
        <v>10629</v>
      </c>
      <c r="B628" s="3"/>
      <c r="C628" s="4">
        <v>35423.98055555556</v>
      </c>
      <c r="D628" s="5">
        <v>1.3674259E7</v>
      </c>
    </row>
    <row r="629">
      <c r="A629" s="2" t="s">
        <v>10630</v>
      </c>
      <c r="B629" s="3"/>
      <c r="C629" s="4">
        <v>35423.98055555556</v>
      </c>
      <c r="D629" s="5">
        <v>1.3742078E7</v>
      </c>
    </row>
    <row r="630">
      <c r="A630" s="2" t="s">
        <v>10631</v>
      </c>
      <c r="B630" s="3"/>
      <c r="C630" s="4">
        <v>35423.98055555556</v>
      </c>
      <c r="D630" s="5">
        <v>1.3742095E7</v>
      </c>
    </row>
    <row r="631">
      <c r="A631" s="2" t="s">
        <v>10632</v>
      </c>
      <c r="B631" s="3"/>
      <c r="C631" s="4">
        <v>35423.98055555556</v>
      </c>
      <c r="D631" s="5">
        <v>1.0661245E7</v>
      </c>
    </row>
    <row r="632">
      <c r="A632" s="2" t="s">
        <v>10633</v>
      </c>
      <c r="B632" s="3"/>
      <c r="C632" s="4">
        <v>35423.98055555556</v>
      </c>
      <c r="D632" s="5">
        <v>1.1916288E7</v>
      </c>
    </row>
    <row r="633">
      <c r="A633" s="2" t="s">
        <v>10634</v>
      </c>
      <c r="B633" s="3"/>
      <c r="C633" s="4">
        <v>35423.98055555556</v>
      </c>
      <c r="D633" s="5">
        <v>1.0661437E7</v>
      </c>
    </row>
    <row r="634">
      <c r="A634" s="2" t="s">
        <v>10635</v>
      </c>
      <c r="B634" s="3"/>
      <c r="C634" s="4">
        <v>35423.98055555556</v>
      </c>
      <c r="D634" s="5">
        <v>1.0661445E7</v>
      </c>
    </row>
    <row r="635">
      <c r="A635" s="2" t="s">
        <v>10636</v>
      </c>
      <c r="B635" s="3"/>
      <c r="C635" s="4">
        <v>35423.98055555556</v>
      </c>
      <c r="D635" s="5">
        <v>1.0661419E7</v>
      </c>
    </row>
    <row r="636">
      <c r="A636" s="2" t="s">
        <v>10637</v>
      </c>
      <c r="B636" s="3"/>
      <c r="C636" s="4">
        <v>35423.98055555556</v>
      </c>
      <c r="D636" s="5">
        <v>1.040798E7</v>
      </c>
    </row>
    <row r="637">
      <c r="A637" s="2" t="s">
        <v>10638</v>
      </c>
      <c r="B637" s="3"/>
      <c r="C637" s="4">
        <v>35423.98055555556</v>
      </c>
      <c r="D637" s="5">
        <v>1.3492629E7</v>
      </c>
    </row>
    <row r="638">
      <c r="A638" s="2" t="s">
        <v>10639</v>
      </c>
      <c r="B638" s="3"/>
      <c r="C638" s="4">
        <v>35423.98055555556</v>
      </c>
      <c r="D638" s="5">
        <v>1.3326236E7</v>
      </c>
    </row>
    <row r="639">
      <c r="A639" s="2" t="s">
        <v>10640</v>
      </c>
      <c r="B639" s="3"/>
      <c r="C639" s="4">
        <v>35423.98055555556</v>
      </c>
      <c r="D639" s="5">
        <v>1.3318408E7</v>
      </c>
    </row>
    <row r="640">
      <c r="A640" s="2" t="s">
        <v>10641</v>
      </c>
      <c r="B640" s="3"/>
      <c r="C640" s="4">
        <v>35423.98055555556</v>
      </c>
      <c r="D640" s="5">
        <v>1.0289322E7</v>
      </c>
    </row>
    <row r="641">
      <c r="A641" s="2" t="s">
        <v>10642</v>
      </c>
      <c r="B641" s="3"/>
      <c r="C641" s="4">
        <v>35423.98055555556</v>
      </c>
      <c r="D641" s="5">
        <v>1.0257278E7</v>
      </c>
    </row>
    <row r="642">
      <c r="A642" s="2" t="s">
        <v>10643</v>
      </c>
      <c r="B642" s="3"/>
      <c r="C642" s="4">
        <v>35423.98055555556</v>
      </c>
      <c r="D642" s="5">
        <v>9672498.0</v>
      </c>
    </row>
    <row r="643">
      <c r="A643" s="2" t="s">
        <v>10644</v>
      </c>
      <c r="B643" s="3"/>
      <c r="C643" s="4">
        <v>35423.98055555556</v>
      </c>
      <c r="D643" s="5">
        <v>1.4234151E7</v>
      </c>
    </row>
    <row r="644">
      <c r="A644" s="2" t="s">
        <v>10645</v>
      </c>
      <c r="B644" s="3"/>
      <c r="C644" s="4">
        <v>35423.98055555556</v>
      </c>
      <c r="D644" s="5">
        <v>1.049568E7</v>
      </c>
    </row>
    <row r="645">
      <c r="A645" s="2" t="s">
        <v>10646</v>
      </c>
      <c r="B645" s="3"/>
      <c r="C645" s="4">
        <v>35423.98055555556</v>
      </c>
      <c r="D645" s="5">
        <v>1.0495739E7</v>
      </c>
    </row>
    <row r="646">
      <c r="A646" s="2" t="s">
        <v>10647</v>
      </c>
      <c r="B646" s="3"/>
      <c r="C646" s="4">
        <v>35423.98055555556</v>
      </c>
      <c r="D646" s="5">
        <v>1.1174112E7</v>
      </c>
    </row>
    <row r="647">
      <c r="A647" s="2" t="s">
        <v>10648</v>
      </c>
      <c r="B647" s="3"/>
      <c r="C647" s="4">
        <v>35423.98055555556</v>
      </c>
      <c r="D647" s="5">
        <v>1.4784336E7</v>
      </c>
    </row>
    <row r="648">
      <c r="A648" s="2" t="s">
        <v>10649</v>
      </c>
      <c r="B648" s="3"/>
      <c r="C648" s="4">
        <v>35423.98055555556</v>
      </c>
      <c r="D648" s="5">
        <v>1.1174131E7</v>
      </c>
    </row>
    <row r="649">
      <c r="A649" s="2" t="s">
        <v>10650</v>
      </c>
      <c r="B649" s="3"/>
      <c r="C649" s="4">
        <v>35423.98055555556</v>
      </c>
      <c r="D649" s="5">
        <v>1.4836491E7</v>
      </c>
    </row>
    <row r="650">
      <c r="A650" s="2" t="s">
        <v>10651</v>
      </c>
      <c r="B650" s="3"/>
      <c r="C650" s="4">
        <v>35423.98055555556</v>
      </c>
      <c r="D650" s="5">
        <v>1.4833511E7</v>
      </c>
    </row>
    <row r="651">
      <c r="A651" s="2" t="s">
        <v>10652</v>
      </c>
      <c r="B651" s="3"/>
      <c r="C651" s="4">
        <v>35423.98055555556</v>
      </c>
      <c r="D651" s="5">
        <v>1.2294555E7</v>
      </c>
    </row>
    <row r="652">
      <c r="A652" s="2" t="s">
        <v>10653</v>
      </c>
      <c r="B652" s="3"/>
      <c r="C652" s="4">
        <v>35423.98055555556</v>
      </c>
      <c r="D652" s="5">
        <v>1.2294505E7</v>
      </c>
    </row>
    <row r="653">
      <c r="A653" s="2" t="s">
        <v>10654</v>
      </c>
      <c r="B653" s="3"/>
      <c r="C653" s="4">
        <v>35423.98055555556</v>
      </c>
      <c r="D653" s="5">
        <v>1.3076178E7</v>
      </c>
    </row>
    <row r="654">
      <c r="A654" s="2" t="s">
        <v>10655</v>
      </c>
      <c r="B654" s="3"/>
      <c r="C654" s="4">
        <v>35423.98055555556</v>
      </c>
      <c r="D654" s="5">
        <v>1.3075649E7</v>
      </c>
    </row>
    <row r="655">
      <c r="A655" s="2" t="s">
        <v>10656</v>
      </c>
      <c r="B655" s="3"/>
      <c r="C655" s="4">
        <v>35423.98055555556</v>
      </c>
      <c r="D655" s="5">
        <v>1.0002479E7</v>
      </c>
    </row>
    <row r="656">
      <c r="A656" s="2" t="s">
        <v>10657</v>
      </c>
      <c r="B656" s="3"/>
      <c r="C656" s="4">
        <v>35423.98055555556</v>
      </c>
      <c r="D656" s="5">
        <v>1.0383013E7</v>
      </c>
    </row>
    <row r="657">
      <c r="A657" s="2" t="s">
        <v>10658</v>
      </c>
      <c r="B657" s="3"/>
      <c r="C657" s="4">
        <v>35423.98055555556</v>
      </c>
      <c r="D657" s="5">
        <v>1.4851105E7</v>
      </c>
    </row>
    <row r="658">
      <c r="A658" s="2" t="s">
        <v>10659</v>
      </c>
      <c r="B658" s="3"/>
      <c r="C658" s="4">
        <v>35423.98055555556</v>
      </c>
      <c r="D658" s="5">
        <v>9988542.0</v>
      </c>
    </row>
    <row r="659">
      <c r="A659" s="2" t="s">
        <v>10660</v>
      </c>
      <c r="B659" s="3"/>
      <c r="C659" s="4">
        <v>35423.98055555556</v>
      </c>
      <c r="D659" s="5">
        <v>9981128.0</v>
      </c>
    </row>
    <row r="660">
      <c r="A660" s="2" t="s">
        <v>10661</v>
      </c>
      <c r="B660" s="3"/>
      <c r="C660" s="4">
        <v>35423.98055555556</v>
      </c>
      <c r="D660" s="5">
        <v>1.0333858E7</v>
      </c>
    </row>
    <row r="661">
      <c r="A661" s="2" t="s">
        <v>10662</v>
      </c>
      <c r="B661" s="3"/>
      <c r="C661" s="4">
        <v>35423.98055555556</v>
      </c>
      <c r="D661" s="5">
        <v>1.0397077E7</v>
      </c>
    </row>
    <row r="662">
      <c r="A662" s="2" t="s">
        <v>10663</v>
      </c>
      <c r="B662" s="3"/>
      <c r="C662" s="4">
        <v>35423.98055555556</v>
      </c>
      <c r="D662" s="5">
        <v>1.412813E7</v>
      </c>
    </row>
    <row r="663">
      <c r="A663" s="2" t="s">
        <v>10664</v>
      </c>
      <c r="B663" s="3"/>
      <c r="C663" s="4">
        <v>35423.98055555556</v>
      </c>
      <c r="D663" s="5">
        <v>1.4126315E7</v>
      </c>
    </row>
    <row r="664">
      <c r="A664" s="2" t="s">
        <v>10665</v>
      </c>
      <c r="B664" s="3"/>
      <c r="C664" s="4">
        <v>35423.98055555556</v>
      </c>
      <c r="D664" s="5">
        <v>1.3762733E7</v>
      </c>
    </row>
    <row r="665">
      <c r="A665" s="2" t="s">
        <v>10666</v>
      </c>
      <c r="B665" s="3"/>
      <c r="C665" s="4">
        <v>35423.98055555556</v>
      </c>
      <c r="D665" s="5">
        <v>1.4555154E7</v>
      </c>
    </row>
    <row r="666">
      <c r="A666" s="2" t="s">
        <v>10667</v>
      </c>
      <c r="B666" s="3"/>
      <c r="C666" s="4">
        <v>35423.98055555556</v>
      </c>
      <c r="D666" s="5">
        <v>1.4395416E7</v>
      </c>
    </row>
    <row r="667">
      <c r="A667" s="2" t="s">
        <v>10668</v>
      </c>
      <c r="B667" s="3"/>
      <c r="C667" s="4">
        <v>35423.98055555556</v>
      </c>
      <c r="D667" s="5">
        <v>1.4395142E7</v>
      </c>
    </row>
    <row r="668">
      <c r="A668" s="2" t="s">
        <v>10669</v>
      </c>
      <c r="B668" s="3"/>
      <c r="C668" s="4">
        <v>35423.98055555556</v>
      </c>
      <c r="D668" s="5">
        <v>1.4475103E7</v>
      </c>
    </row>
    <row r="669">
      <c r="A669" s="2" t="s">
        <v>10670</v>
      </c>
      <c r="B669" s="3"/>
      <c r="C669" s="4">
        <v>35423.98055555556</v>
      </c>
      <c r="D669" s="5">
        <v>1.0880961E7</v>
      </c>
    </row>
    <row r="670">
      <c r="A670" s="2" t="s">
        <v>10671</v>
      </c>
      <c r="B670" s="3"/>
      <c r="C670" s="4">
        <v>35423.98055555556</v>
      </c>
      <c r="D670" s="5">
        <v>7905526.0</v>
      </c>
    </row>
    <row r="671">
      <c r="A671" s="2" t="s">
        <v>10672</v>
      </c>
      <c r="B671" s="3"/>
      <c r="C671" s="4">
        <v>35423.98055555556</v>
      </c>
      <c r="D671" s="5">
        <v>7889185.0</v>
      </c>
    </row>
    <row r="672">
      <c r="A672" s="2" t="s">
        <v>10673</v>
      </c>
      <c r="B672" s="3"/>
      <c r="C672" s="4">
        <v>35423.98055555556</v>
      </c>
      <c r="D672" s="5">
        <v>1.1584329E7</v>
      </c>
    </row>
    <row r="673">
      <c r="A673" s="2" t="s">
        <v>10674</v>
      </c>
      <c r="B673" s="3"/>
      <c r="C673" s="4">
        <v>35423.98055555556</v>
      </c>
      <c r="D673" s="5">
        <v>1.158429E7</v>
      </c>
    </row>
    <row r="674">
      <c r="A674" s="2" t="s">
        <v>10675</v>
      </c>
      <c r="B674" s="3"/>
      <c r="C674" s="4">
        <v>35423.98055555556</v>
      </c>
      <c r="D674" s="5">
        <v>1.1244701E7</v>
      </c>
    </row>
    <row r="675">
      <c r="A675" s="2" t="s">
        <v>10676</v>
      </c>
      <c r="B675" s="3"/>
      <c r="C675" s="4">
        <v>35423.98055555556</v>
      </c>
      <c r="D675" s="5">
        <v>1.12535E7</v>
      </c>
    </row>
    <row r="676">
      <c r="A676" s="2" t="s">
        <v>10677</v>
      </c>
      <c r="B676" s="3"/>
      <c r="C676" s="4">
        <v>35423.98055555556</v>
      </c>
      <c r="D676" s="5">
        <v>1.1528986E7</v>
      </c>
    </row>
    <row r="677">
      <c r="A677" s="2" t="s">
        <v>10678</v>
      </c>
      <c r="B677" s="3"/>
      <c r="C677" s="4">
        <v>35423.98055555556</v>
      </c>
      <c r="D677" s="5">
        <v>1.1528869E7</v>
      </c>
    </row>
    <row r="678">
      <c r="A678" s="2" t="s">
        <v>10679</v>
      </c>
      <c r="B678" s="3"/>
      <c r="C678" s="4">
        <v>35423.98055555556</v>
      </c>
      <c r="D678" s="5">
        <v>9292312.0</v>
      </c>
    </row>
    <row r="679">
      <c r="A679" s="2" t="s">
        <v>10680</v>
      </c>
      <c r="B679" s="3"/>
      <c r="C679" s="4">
        <v>35423.98055555556</v>
      </c>
      <c r="D679" s="5">
        <v>1.1376867E7</v>
      </c>
    </row>
    <row r="680">
      <c r="A680" s="2" t="s">
        <v>10681</v>
      </c>
      <c r="B680" s="3"/>
      <c r="C680" s="4">
        <v>35423.98055555556</v>
      </c>
      <c r="D680" s="5">
        <v>1.1380062E7</v>
      </c>
    </row>
    <row r="681">
      <c r="A681" s="2" t="s">
        <v>10682</v>
      </c>
      <c r="B681" s="3"/>
      <c r="C681" s="4">
        <v>35423.98055555556</v>
      </c>
      <c r="D681" s="5">
        <v>9921028.0</v>
      </c>
    </row>
    <row r="682">
      <c r="A682" s="2" t="s">
        <v>10683</v>
      </c>
      <c r="B682" s="3"/>
      <c r="C682" s="4">
        <v>35423.98055555556</v>
      </c>
      <c r="D682" s="5">
        <v>9828370.0</v>
      </c>
    </row>
    <row r="683">
      <c r="A683" s="2" t="s">
        <v>10684</v>
      </c>
      <c r="B683" s="3"/>
      <c r="C683" s="4">
        <v>35423.98055555556</v>
      </c>
      <c r="D683" s="5">
        <v>9275154.0</v>
      </c>
    </row>
    <row r="684">
      <c r="A684" s="2" t="s">
        <v>10685</v>
      </c>
      <c r="B684" s="3"/>
      <c r="C684" s="4">
        <v>35423.98055555556</v>
      </c>
      <c r="D684" s="5">
        <v>654061.0</v>
      </c>
    </row>
    <row r="685">
      <c r="A685" s="2" t="s">
        <v>10686</v>
      </c>
      <c r="B685" s="3"/>
      <c r="C685" s="4">
        <v>35423.98055555556</v>
      </c>
      <c r="D685" s="5">
        <v>9874909.0</v>
      </c>
    </row>
    <row r="686">
      <c r="A686" s="2" t="s">
        <v>10687</v>
      </c>
      <c r="B686" s="3"/>
      <c r="C686" s="4">
        <v>35423.98055555556</v>
      </c>
      <c r="D686" s="5">
        <v>9874503.0</v>
      </c>
    </row>
    <row r="687">
      <c r="A687" s="2" t="s">
        <v>10688</v>
      </c>
      <c r="B687" s="3"/>
      <c r="C687" s="4">
        <v>35423.98055555556</v>
      </c>
      <c r="D687" s="5">
        <v>3059370.0</v>
      </c>
    </row>
    <row r="688">
      <c r="A688" s="2" t="s">
        <v>10689</v>
      </c>
      <c r="B688" s="3"/>
      <c r="C688" s="4">
        <v>35423.98055555556</v>
      </c>
      <c r="D688" s="5">
        <v>2.4492446E7</v>
      </c>
    </row>
    <row r="689">
      <c r="A689" s="2" t="s">
        <v>10690</v>
      </c>
      <c r="B689" s="3"/>
      <c r="C689" s="4">
        <v>35423.98055555556</v>
      </c>
      <c r="D689" s="5">
        <v>1.0188081E7</v>
      </c>
    </row>
    <row r="690">
      <c r="A690" s="2" t="s">
        <v>10691</v>
      </c>
      <c r="B690" s="3"/>
      <c r="C690" s="4">
        <v>35423.98055555556</v>
      </c>
      <c r="D690" s="5">
        <v>1.0187633E7</v>
      </c>
    </row>
    <row r="691">
      <c r="A691" s="2" t="s">
        <v>10692</v>
      </c>
      <c r="B691" s="3"/>
      <c r="C691" s="4">
        <v>35423.98055555556</v>
      </c>
      <c r="D691" s="5">
        <v>1.0187499E7</v>
      </c>
    </row>
    <row r="692">
      <c r="A692" s="2" t="s">
        <v>10693</v>
      </c>
      <c r="B692" s="3"/>
      <c r="C692" s="4">
        <v>35423.98055555556</v>
      </c>
      <c r="D692" s="5">
        <v>1.156644E7</v>
      </c>
    </row>
    <row r="693">
      <c r="A693" s="2" t="s">
        <v>10694</v>
      </c>
      <c r="B693" s="3"/>
      <c r="C693" s="4">
        <v>35423.98055555556</v>
      </c>
      <c r="D693" s="5">
        <v>3031708.0</v>
      </c>
    </row>
    <row r="694">
      <c r="A694" s="2" t="s">
        <v>10695</v>
      </c>
      <c r="B694" s="3"/>
      <c r="C694" s="4">
        <v>35423.98055555556</v>
      </c>
      <c r="D694" s="5">
        <v>1581719.0</v>
      </c>
    </row>
    <row r="695">
      <c r="A695" s="2" t="s">
        <v>10696</v>
      </c>
      <c r="B695" s="3"/>
      <c r="C695" s="4">
        <v>35423.98055555556</v>
      </c>
      <c r="D695" s="5">
        <v>1.056081E7</v>
      </c>
    </row>
    <row r="696">
      <c r="A696" s="2" t="s">
        <v>10697</v>
      </c>
      <c r="B696" s="3"/>
      <c r="C696" s="4">
        <v>35423.98055555556</v>
      </c>
      <c r="D696" s="5">
        <v>1.8409695E7</v>
      </c>
    </row>
    <row r="697">
      <c r="A697" s="2" t="s">
        <v>10698</v>
      </c>
      <c r="B697" s="3"/>
      <c r="C697" s="4">
        <v>35423.98055555556</v>
      </c>
      <c r="D697" s="5">
        <v>1.839856E7</v>
      </c>
    </row>
    <row r="698">
      <c r="A698" s="2" t="s">
        <v>10699</v>
      </c>
      <c r="B698" s="3"/>
      <c r="C698" s="4">
        <v>35423.98055555556</v>
      </c>
      <c r="D698" s="5">
        <v>1.8404632E7</v>
      </c>
    </row>
    <row r="699">
      <c r="A699" s="2" t="s">
        <v>10700</v>
      </c>
      <c r="B699" s="3"/>
      <c r="C699" s="4">
        <v>35423.98055555556</v>
      </c>
      <c r="D699" s="5">
        <v>1.8303582E7</v>
      </c>
    </row>
    <row r="700">
      <c r="A700" s="2" t="s">
        <v>10701</v>
      </c>
      <c r="B700" s="3"/>
      <c r="C700" s="4">
        <v>35423.98055555556</v>
      </c>
      <c r="D700" s="5">
        <v>2.0361306E7</v>
      </c>
    </row>
    <row r="701">
      <c r="A701" s="2" t="s">
        <v>10702</v>
      </c>
      <c r="B701" s="3"/>
      <c r="C701" s="4">
        <v>35423.98055555556</v>
      </c>
      <c r="D701" s="5">
        <v>1.8298533E7</v>
      </c>
    </row>
    <row r="702">
      <c r="A702" s="2" t="s">
        <v>10703</v>
      </c>
      <c r="B702" s="3"/>
      <c r="C702" s="4">
        <v>35423.98055555556</v>
      </c>
      <c r="D702" s="5">
        <v>1.1738868E7</v>
      </c>
    </row>
    <row r="703">
      <c r="A703" s="2" t="s">
        <v>10704</v>
      </c>
      <c r="B703" s="3"/>
      <c r="C703" s="4">
        <v>35423.98055555556</v>
      </c>
      <c r="D703" s="5">
        <v>1.1738704E7</v>
      </c>
    </row>
    <row r="704">
      <c r="A704" s="2" t="s">
        <v>10705</v>
      </c>
      <c r="B704" s="3"/>
      <c r="C704" s="4">
        <v>35423.98055555556</v>
      </c>
      <c r="D704" s="5">
        <v>1.604228E7</v>
      </c>
    </row>
    <row r="705">
      <c r="A705" s="2" t="s">
        <v>10706</v>
      </c>
      <c r="B705" s="3"/>
      <c r="C705" s="4">
        <v>35423.98055555556</v>
      </c>
      <c r="D705" s="5">
        <v>1.3680219E7</v>
      </c>
    </row>
    <row r="706">
      <c r="A706" s="2" t="s">
        <v>10707</v>
      </c>
      <c r="B706" s="3"/>
      <c r="C706" s="4">
        <v>35423.98055555556</v>
      </c>
      <c r="D706" s="5">
        <v>1.3657604E7</v>
      </c>
    </row>
    <row r="707">
      <c r="A707" s="2" t="s">
        <v>10708</v>
      </c>
      <c r="B707" s="3"/>
      <c r="C707" s="4">
        <v>35423.98055555556</v>
      </c>
      <c r="D707" s="5">
        <v>8006195.0</v>
      </c>
    </row>
    <row r="708">
      <c r="A708" s="2" t="s">
        <v>10709</v>
      </c>
      <c r="B708" s="3"/>
      <c r="C708" s="4">
        <v>35423.98055555556</v>
      </c>
      <c r="D708" s="5">
        <v>8006174.0</v>
      </c>
    </row>
    <row r="709">
      <c r="A709" s="2" t="s">
        <v>10710</v>
      </c>
      <c r="B709" s="3"/>
      <c r="C709" s="4">
        <v>35423.98055555556</v>
      </c>
      <c r="D709" s="5">
        <v>3.5247029E7</v>
      </c>
    </row>
    <row r="710">
      <c r="A710" s="2" t="s">
        <v>10711</v>
      </c>
      <c r="B710" s="3"/>
      <c r="C710" s="4">
        <v>35423.98055555556</v>
      </c>
      <c r="D710" s="5">
        <v>3.5247014E7</v>
      </c>
    </row>
    <row r="711">
      <c r="A711" s="2" t="s">
        <v>10712</v>
      </c>
      <c r="B711" s="3"/>
      <c r="C711" s="4">
        <v>35423.98055555556</v>
      </c>
      <c r="D711" s="5">
        <v>3.5239481E7</v>
      </c>
    </row>
    <row r="712">
      <c r="A712" s="2" t="s">
        <v>10713</v>
      </c>
      <c r="B712" s="3"/>
      <c r="C712" s="4">
        <v>35423.98055555556</v>
      </c>
      <c r="D712" s="5">
        <v>3.5240827E7</v>
      </c>
    </row>
    <row r="713">
      <c r="A713" s="2" t="s">
        <v>10714</v>
      </c>
      <c r="B713" s="3"/>
      <c r="C713" s="4">
        <v>35423.98055555556</v>
      </c>
      <c r="D713" s="5">
        <v>3.5239668E7</v>
      </c>
    </row>
    <row r="714">
      <c r="A714" s="2" t="s">
        <v>10715</v>
      </c>
      <c r="B714" s="3"/>
      <c r="C714" s="4">
        <v>35423.98055555556</v>
      </c>
      <c r="D714" s="5">
        <v>5852183.0</v>
      </c>
    </row>
    <row r="715">
      <c r="A715" s="2" t="s">
        <v>10716</v>
      </c>
      <c r="B715" s="3"/>
      <c r="C715" s="4">
        <v>35423.98055555556</v>
      </c>
      <c r="D715" s="5">
        <v>5840606.0</v>
      </c>
    </row>
    <row r="716">
      <c r="A716" s="2" t="s">
        <v>10717</v>
      </c>
      <c r="B716" s="3"/>
      <c r="C716" s="4">
        <v>35423.98055555556</v>
      </c>
      <c r="D716" s="5">
        <v>5837410.0</v>
      </c>
    </row>
    <row r="717">
      <c r="A717" s="2" t="s">
        <v>10718</v>
      </c>
      <c r="B717" s="3"/>
      <c r="C717" s="4">
        <v>35423.98055555556</v>
      </c>
      <c r="D717" s="5">
        <v>1.336341E7</v>
      </c>
    </row>
    <row r="718">
      <c r="A718" s="2" t="s">
        <v>10719</v>
      </c>
      <c r="B718" s="3"/>
      <c r="C718" s="4">
        <v>35423.98055555556</v>
      </c>
      <c r="D718" s="5">
        <v>1.1036468E7</v>
      </c>
    </row>
    <row r="719">
      <c r="A719" s="2" t="s">
        <v>10720</v>
      </c>
      <c r="B719" s="3"/>
      <c r="C719" s="4">
        <v>35423.98055555556</v>
      </c>
      <c r="D719" s="5">
        <v>1.8281329E7</v>
      </c>
    </row>
    <row r="720">
      <c r="A720" s="2" t="s">
        <v>10721</v>
      </c>
      <c r="B720" s="3"/>
      <c r="C720" s="4">
        <v>35423.98055555556</v>
      </c>
      <c r="D720" s="5">
        <v>1.4040016E7</v>
      </c>
    </row>
    <row r="721">
      <c r="A721" s="2" t="s">
        <v>10722</v>
      </c>
      <c r="B721" s="3"/>
      <c r="C721" s="4">
        <v>35423.98055555556</v>
      </c>
      <c r="D721" s="5">
        <v>1.4065446E7</v>
      </c>
    </row>
    <row r="722">
      <c r="A722" s="2" t="s">
        <v>10723</v>
      </c>
      <c r="B722" s="3"/>
      <c r="C722" s="4">
        <v>35423.98055555556</v>
      </c>
      <c r="D722" s="5">
        <v>1.4069297E7</v>
      </c>
    </row>
    <row r="723">
      <c r="A723" s="2" t="s">
        <v>10724</v>
      </c>
      <c r="B723" s="3"/>
      <c r="C723" s="4">
        <v>35423.98055555556</v>
      </c>
      <c r="D723" s="5">
        <v>8923228.0</v>
      </c>
    </row>
    <row r="724">
      <c r="A724" s="2" t="s">
        <v>10725</v>
      </c>
      <c r="B724" s="3"/>
      <c r="C724" s="4">
        <v>35423.98055555556</v>
      </c>
      <c r="D724" s="5">
        <v>2.3653729E7</v>
      </c>
    </row>
    <row r="725">
      <c r="A725" s="2" t="s">
        <v>10726</v>
      </c>
      <c r="B725" s="3"/>
      <c r="C725" s="4">
        <v>35423.98055555556</v>
      </c>
      <c r="D725" s="5">
        <v>3.6363343E7</v>
      </c>
    </row>
    <row r="726">
      <c r="A726" s="2" t="s">
        <v>10727</v>
      </c>
      <c r="B726" s="3"/>
      <c r="C726" s="4">
        <v>35423.98055555556</v>
      </c>
      <c r="D726" s="5">
        <v>2.2583457E7</v>
      </c>
    </row>
    <row r="727">
      <c r="A727" s="2" t="s">
        <v>10728</v>
      </c>
      <c r="B727" s="3"/>
      <c r="C727" s="4">
        <v>35423.98055555556</v>
      </c>
      <c r="D727" s="5">
        <v>6788297.0</v>
      </c>
    </row>
    <row r="728">
      <c r="A728" s="2" t="s">
        <v>10729</v>
      </c>
      <c r="B728" s="3"/>
      <c r="C728" s="4">
        <v>35423.98055555556</v>
      </c>
      <c r="D728" s="5">
        <v>6788208.0</v>
      </c>
    </row>
    <row r="729">
      <c r="A729" s="2" t="s">
        <v>10730</v>
      </c>
      <c r="B729" s="3"/>
      <c r="C729" s="4">
        <v>35423.98055555556</v>
      </c>
      <c r="D729" s="5">
        <v>7534905.0</v>
      </c>
    </row>
    <row r="730">
      <c r="A730" s="2" t="s">
        <v>10731</v>
      </c>
      <c r="B730" s="3"/>
      <c r="C730" s="4">
        <v>35423.98055555556</v>
      </c>
      <c r="D730" s="5">
        <v>2525170.0</v>
      </c>
    </row>
    <row r="731">
      <c r="A731" s="2" t="s">
        <v>10732</v>
      </c>
      <c r="B731" s="3"/>
      <c r="C731" s="4">
        <v>35423.98055555556</v>
      </c>
      <c r="D731" s="5">
        <v>2525606.0</v>
      </c>
    </row>
    <row r="732">
      <c r="A732" s="2" t="s">
        <v>10733</v>
      </c>
      <c r="B732" s="3"/>
      <c r="C732" s="4">
        <v>35423.98055555556</v>
      </c>
      <c r="D732" s="5">
        <v>3.0181076E7</v>
      </c>
    </row>
    <row r="733">
      <c r="A733" s="2" t="s">
        <v>10734</v>
      </c>
      <c r="B733" s="3"/>
      <c r="C733" s="4">
        <v>35423.98055555556</v>
      </c>
      <c r="D733" s="5">
        <v>3.018662E7</v>
      </c>
    </row>
    <row r="734">
      <c r="A734" s="2" t="s">
        <v>10735</v>
      </c>
      <c r="B734" s="3"/>
      <c r="C734" s="4">
        <v>35423.98055555556</v>
      </c>
      <c r="D734" s="5">
        <v>3.0241289E7</v>
      </c>
    </row>
    <row r="735">
      <c r="A735" s="2" t="s">
        <v>10736</v>
      </c>
      <c r="B735" s="3"/>
      <c r="C735" s="4">
        <v>35423.98055555556</v>
      </c>
      <c r="D735" s="5">
        <v>2.9676306E7</v>
      </c>
    </row>
    <row r="736">
      <c r="A736" s="2" t="s">
        <v>10737</v>
      </c>
      <c r="B736" s="3"/>
      <c r="C736" s="4">
        <v>35423.98055555556</v>
      </c>
      <c r="D736" s="5">
        <v>3.0013952E7</v>
      </c>
    </row>
    <row r="737">
      <c r="A737" s="2" t="s">
        <v>10738</v>
      </c>
      <c r="B737" s="3"/>
      <c r="C737" s="4">
        <v>35423.98055555556</v>
      </c>
      <c r="D737" s="5">
        <v>3.0013942E7</v>
      </c>
    </row>
    <row r="738">
      <c r="A738" s="2" t="s">
        <v>10739</v>
      </c>
      <c r="B738" s="3"/>
      <c r="C738" s="4">
        <v>35423.98055555556</v>
      </c>
      <c r="D738" s="5">
        <v>9005882.0</v>
      </c>
    </row>
    <row r="739">
      <c r="A739" s="2" t="s">
        <v>10740</v>
      </c>
      <c r="B739" s="3"/>
      <c r="C739" s="4">
        <v>35423.98055555556</v>
      </c>
      <c r="D739" s="5">
        <v>8998360.0</v>
      </c>
    </row>
    <row r="740">
      <c r="A740" s="2" t="s">
        <v>10741</v>
      </c>
      <c r="B740" s="3"/>
      <c r="C740" s="4">
        <v>35423.98055555556</v>
      </c>
      <c r="D740" s="5">
        <v>5432274.0</v>
      </c>
    </row>
    <row r="741">
      <c r="A741" s="2" t="s">
        <v>10742</v>
      </c>
      <c r="B741" s="3"/>
      <c r="C741" s="4">
        <v>35423.98055555556</v>
      </c>
      <c r="D741" s="5">
        <v>5079027.0</v>
      </c>
    </row>
    <row r="742">
      <c r="A742" s="2" t="s">
        <v>10743</v>
      </c>
      <c r="B742" s="3"/>
      <c r="C742" s="4">
        <v>35423.98055555556</v>
      </c>
      <c r="D742" s="5">
        <v>5432289.0</v>
      </c>
    </row>
    <row r="743">
      <c r="A743" s="2" t="s">
        <v>10744</v>
      </c>
      <c r="B743" s="3"/>
      <c r="C743" s="4">
        <v>35423.98055555556</v>
      </c>
      <c r="D743" s="5">
        <v>5082218.0</v>
      </c>
    </row>
    <row r="744">
      <c r="A744" s="2" t="s">
        <v>10745</v>
      </c>
      <c r="B744" s="3"/>
      <c r="C744" s="4">
        <v>35423.98055555556</v>
      </c>
      <c r="D744" s="5">
        <v>1.6770941E7</v>
      </c>
    </row>
    <row r="745">
      <c r="A745" s="2" t="s">
        <v>10746</v>
      </c>
      <c r="B745" s="3"/>
      <c r="C745" s="4">
        <v>35423.98055555556</v>
      </c>
      <c r="D745" s="5">
        <v>2.261107E7</v>
      </c>
    </row>
    <row r="746">
      <c r="A746" s="2" t="s">
        <v>10747</v>
      </c>
      <c r="B746" s="3"/>
      <c r="C746" s="4">
        <v>35423.98055555556</v>
      </c>
      <c r="D746" s="5">
        <v>1.6635942E7</v>
      </c>
    </row>
    <row r="747">
      <c r="A747" s="2" t="s">
        <v>10748</v>
      </c>
      <c r="B747" s="3"/>
      <c r="C747" s="4">
        <v>35423.98055555556</v>
      </c>
      <c r="D747" s="5">
        <v>2.2485647E7</v>
      </c>
    </row>
    <row r="748">
      <c r="A748" s="2" t="s">
        <v>10749</v>
      </c>
      <c r="B748" s="3"/>
      <c r="C748" s="4">
        <v>35423.98055555556</v>
      </c>
      <c r="D748" s="5">
        <v>1.6967039E7</v>
      </c>
    </row>
    <row r="749">
      <c r="A749" s="2" t="s">
        <v>10750</v>
      </c>
      <c r="B749" s="3"/>
      <c r="C749" s="4">
        <v>35423.98055555556</v>
      </c>
      <c r="D749" s="5">
        <v>2.2814952E7</v>
      </c>
    </row>
    <row r="750">
      <c r="A750" s="2" t="s">
        <v>10751</v>
      </c>
      <c r="B750" s="3"/>
      <c r="C750" s="4">
        <v>35423.98055555556</v>
      </c>
      <c r="D750" s="5">
        <v>1.6770794E7</v>
      </c>
    </row>
    <row r="751">
      <c r="A751" s="2" t="s">
        <v>10752</v>
      </c>
      <c r="B751" s="3"/>
      <c r="C751" s="4">
        <v>35423.98055555556</v>
      </c>
      <c r="D751" s="5">
        <v>2.2610884E7</v>
      </c>
    </row>
    <row r="752">
      <c r="A752" s="2" t="s">
        <v>10753</v>
      </c>
      <c r="B752" s="3"/>
      <c r="C752" s="4">
        <v>35423.98055555556</v>
      </c>
      <c r="D752" s="5">
        <v>9096952.0</v>
      </c>
    </row>
    <row r="753">
      <c r="A753" s="2" t="s">
        <v>10754</v>
      </c>
      <c r="B753" s="3"/>
      <c r="C753" s="4">
        <v>35423.98055555556</v>
      </c>
      <c r="D753" s="5">
        <v>9140203.0</v>
      </c>
    </row>
    <row r="754">
      <c r="A754" s="2" t="s">
        <v>10755</v>
      </c>
      <c r="B754" s="3"/>
      <c r="C754" s="4">
        <v>35423.98055555556</v>
      </c>
      <c r="D754" s="5">
        <v>9064979.0</v>
      </c>
    </row>
    <row r="755">
      <c r="A755" s="2" t="s">
        <v>10756</v>
      </c>
      <c r="B755" s="3"/>
      <c r="C755" s="4">
        <v>35423.98055555556</v>
      </c>
      <c r="D755" s="5">
        <v>9121300.0</v>
      </c>
    </row>
    <row r="756">
      <c r="A756" s="2" t="s">
        <v>10757</v>
      </c>
      <c r="B756" s="3"/>
      <c r="C756" s="4">
        <v>35423.98055555556</v>
      </c>
      <c r="D756" s="5">
        <v>9140379.0</v>
      </c>
    </row>
    <row r="757">
      <c r="A757" s="2" t="s">
        <v>10758</v>
      </c>
      <c r="B757" s="3"/>
      <c r="C757" s="4">
        <v>35423.98055555556</v>
      </c>
      <c r="D757" s="5">
        <v>9225574.0</v>
      </c>
    </row>
    <row r="758">
      <c r="A758" s="2" t="s">
        <v>10759</v>
      </c>
      <c r="B758" s="3"/>
      <c r="C758" s="4">
        <v>35423.98055555556</v>
      </c>
      <c r="D758" s="5">
        <v>9225676.0</v>
      </c>
    </row>
    <row r="759">
      <c r="A759" s="2" t="s">
        <v>10760</v>
      </c>
      <c r="B759" s="3"/>
      <c r="C759" s="4">
        <v>35423.98055555556</v>
      </c>
      <c r="D759" s="5">
        <v>9121704.0</v>
      </c>
    </row>
    <row r="760">
      <c r="A760" s="2" t="s">
        <v>10761</v>
      </c>
      <c r="B760" s="3"/>
      <c r="C760" s="4">
        <v>35423.98055555556</v>
      </c>
      <c r="D760" s="5">
        <v>9103047.0</v>
      </c>
    </row>
    <row r="761">
      <c r="A761" s="2" t="s">
        <v>10762</v>
      </c>
      <c r="B761" s="3"/>
      <c r="C761" s="4">
        <v>35423.98055555556</v>
      </c>
      <c r="D761" s="5">
        <v>9096238.0</v>
      </c>
    </row>
    <row r="762">
      <c r="A762" s="2" t="s">
        <v>10763</v>
      </c>
      <c r="B762" s="3"/>
      <c r="C762" s="4">
        <v>35423.98055555556</v>
      </c>
      <c r="D762" s="5">
        <v>9099369.0</v>
      </c>
    </row>
    <row r="763">
      <c r="A763" s="2" t="s">
        <v>10764</v>
      </c>
      <c r="B763" s="3"/>
      <c r="C763" s="4">
        <v>35423.98055555556</v>
      </c>
      <c r="D763" s="5">
        <v>2.7656952E7</v>
      </c>
    </row>
    <row r="764">
      <c r="A764" s="2" t="s">
        <v>10765</v>
      </c>
      <c r="B764" s="3"/>
      <c r="C764" s="4">
        <v>35423.98055555556</v>
      </c>
      <c r="D764" s="5">
        <v>2.7656103E7</v>
      </c>
    </row>
    <row r="765">
      <c r="A765" s="2" t="s">
        <v>10766</v>
      </c>
      <c r="B765" s="3"/>
      <c r="C765" s="4">
        <v>35423.98055555556</v>
      </c>
      <c r="D765" s="5">
        <v>2.7622541E7</v>
      </c>
    </row>
    <row r="766">
      <c r="A766" s="2" t="s">
        <v>10767</v>
      </c>
      <c r="B766" s="3"/>
      <c r="C766" s="4">
        <v>35423.98055555556</v>
      </c>
      <c r="D766" s="5">
        <v>2.7622405E7</v>
      </c>
    </row>
    <row r="767">
      <c r="A767" s="2" t="s">
        <v>10768</v>
      </c>
      <c r="B767" s="3"/>
      <c r="C767" s="4">
        <v>35423.98055555556</v>
      </c>
      <c r="D767" s="5">
        <v>2.7802963E7</v>
      </c>
    </row>
    <row r="768">
      <c r="A768" s="2" t="s">
        <v>10769</v>
      </c>
      <c r="B768" s="3"/>
      <c r="C768" s="4">
        <v>35423.98055555556</v>
      </c>
      <c r="D768" s="5">
        <v>1.3044513E7</v>
      </c>
    </row>
    <row r="769">
      <c r="A769" s="2" t="s">
        <v>10770</v>
      </c>
      <c r="B769" s="3"/>
      <c r="C769" s="4">
        <v>35423.98055555556</v>
      </c>
      <c r="D769" s="5">
        <v>2.7824736E7</v>
      </c>
    </row>
    <row r="770">
      <c r="A770" s="2" t="s">
        <v>10771</v>
      </c>
      <c r="B770" s="3"/>
      <c r="C770" s="4">
        <v>35423.98055555556</v>
      </c>
      <c r="D770" s="5">
        <v>2.7676541E7</v>
      </c>
    </row>
    <row r="771">
      <c r="A771" s="2" t="s">
        <v>10772</v>
      </c>
      <c r="B771" s="3"/>
      <c r="C771" s="4">
        <v>35423.98055555556</v>
      </c>
      <c r="D771" s="5">
        <v>2.7677127E7</v>
      </c>
    </row>
    <row r="772">
      <c r="A772" s="2" t="s">
        <v>10773</v>
      </c>
      <c r="B772" s="3"/>
      <c r="C772" s="4">
        <v>35423.98055555556</v>
      </c>
      <c r="D772" s="5">
        <v>2.7664145E7</v>
      </c>
    </row>
    <row r="773">
      <c r="A773" s="2" t="s">
        <v>10774</v>
      </c>
      <c r="B773" s="3"/>
      <c r="C773" s="4">
        <v>35423.98055555556</v>
      </c>
      <c r="D773" s="5">
        <v>4.8976027E7</v>
      </c>
    </row>
    <row r="774">
      <c r="A774" s="2" t="s">
        <v>10775</v>
      </c>
      <c r="B774" s="3"/>
      <c r="C774" s="4">
        <v>35423.98055555556</v>
      </c>
      <c r="D774" s="5">
        <v>4.819531E7</v>
      </c>
    </row>
    <row r="775">
      <c r="A775" s="2" t="s">
        <v>10776</v>
      </c>
      <c r="B775" s="3"/>
      <c r="C775" s="4">
        <v>35423.98055555556</v>
      </c>
      <c r="D775" s="5">
        <v>4.8833545E7</v>
      </c>
    </row>
    <row r="776">
      <c r="A776" s="2" t="s">
        <v>10777</v>
      </c>
      <c r="B776" s="3"/>
      <c r="C776" s="4">
        <v>35423.98055555556</v>
      </c>
      <c r="D776" s="5">
        <v>4.7542329E7</v>
      </c>
    </row>
    <row r="777">
      <c r="A777" s="2" t="s">
        <v>10778</v>
      </c>
      <c r="B777" s="3"/>
      <c r="C777" s="4">
        <v>35423.98055555556</v>
      </c>
      <c r="D777" s="5">
        <v>2.7646587E7</v>
      </c>
    </row>
    <row r="778">
      <c r="A778" s="2" t="s">
        <v>10779</v>
      </c>
      <c r="B778" s="3"/>
      <c r="C778" s="4">
        <v>35423.98055555556</v>
      </c>
      <c r="D778" s="5">
        <v>4.8402596E7</v>
      </c>
    </row>
    <row r="779">
      <c r="A779" s="2" t="s">
        <v>10780</v>
      </c>
      <c r="B779" s="3"/>
      <c r="C779" s="4">
        <v>35423.98055555556</v>
      </c>
      <c r="D779" s="5">
        <v>4.8975651E7</v>
      </c>
    </row>
    <row r="780">
      <c r="A780" s="2" t="s">
        <v>10781</v>
      </c>
      <c r="B780" s="3"/>
      <c r="C780" s="4">
        <v>35423.98055555556</v>
      </c>
      <c r="D780" s="5">
        <v>4.7638301E7</v>
      </c>
    </row>
    <row r="781">
      <c r="A781" s="2" t="s">
        <v>10782</v>
      </c>
      <c r="B781" s="3"/>
      <c r="C781" s="4">
        <v>35423.98055555556</v>
      </c>
      <c r="D781" s="5">
        <v>8824425.0</v>
      </c>
    </row>
    <row r="782">
      <c r="A782" s="2" t="s">
        <v>10783</v>
      </c>
      <c r="B782" s="3"/>
      <c r="C782" s="4">
        <v>35423.98055555556</v>
      </c>
      <c r="D782" s="5">
        <v>6194828.0</v>
      </c>
    </row>
    <row r="783">
      <c r="A783" s="2" t="s">
        <v>10784</v>
      </c>
      <c r="B783" s="3"/>
      <c r="C783" s="4">
        <v>35423.98055555556</v>
      </c>
      <c r="D783" s="5">
        <v>9755691.0</v>
      </c>
    </row>
    <row r="784">
      <c r="A784" s="2" t="s">
        <v>10785</v>
      </c>
      <c r="B784" s="3"/>
      <c r="C784" s="4">
        <v>35423.98055555556</v>
      </c>
      <c r="D784" s="5">
        <v>9788470.0</v>
      </c>
    </row>
    <row r="785">
      <c r="A785" s="2" t="s">
        <v>10786</v>
      </c>
      <c r="B785" s="3"/>
      <c r="C785" s="4">
        <v>35423.98055555556</v>
      </c>
      <c r="D785" s="5">
        <v>8324569.0</v>
      </c>
    </row>
    <row r="786">
      <c r="A786" s="2" t="s">
        <v>10787</v>
      </c>
      <c r="B786" s="3"/>
      <c r="C786" s="4">
        <v>35423.98055555556</v>
      </c>
      <c r="D786" s="5">
        <v>3870832.0</v>
      </c>
    </row>
    <row r="787">
      <c r="A787" s="2" t="s">
        <v>10788</v>
      </c>
      <c r="B787" s="3"/>
      <c r="C787" s="4">
        <v>35423.98055555556</v>
      </c>
      <c r="D787" s="5">
        <v>3870788.0</v>
      </c>
    </row>
    <row r="788">
      <c r="A788" s="2" t="s">
        <v>10789</v>
      </c>
      <c r="B788" s="3"/>
      <c r="C788" s="4">
        <v>35423.98055555556</v>
      </c>
      <c r="D788" s="5">
        <v>1.1717482E7</v>
      </c>
    </row>
    <row r="789">
      <c r="A789" s="2" t="s">
        <v>10790</v>
      </c>
      <c r="B789" s="3"/>
      <c r="C789" s="4">
        <v>35423.98055555556</v>
      </c>
      <c r="D789" s="5">
        <v>4048160.0</v>
      </c>
    </row>
    <row r="790">
      <c r="A790" s="2" t="s">
        <v>10791</v>
      </c>
      <c r="B790" s="3"/>
      <c r="C790" s="4">
        <v>35423.98055555556</v>
      </c>
      <c r="D790" s="5">
        <v>4047795.0</v>
      </c>
    </row>
    <row r="791">
      <c r="A791" s="2" t="s">
        <v>10792</v>
      </c>
      <c r="B791" s="3"/>
      <c r="C791" s="4">
        <v>35423.98055555556</v>
      </c>
      <c r="D791" s="5">
        <v>3688848.0</v>
      </c>
    </row>
    <row r="792">
      <c r="A792" s="2" t="s">
        <v>10793</v>
      </c>
      <c r="B792" s="3"/>
      <c r="C792" s="4">
        <v>35423.98055555556</v>
      </c>
      <c r="D792" s="5">
        <v>6046991.0</v>
      </c>
    </row>
    <row r="793">
      <c r="A793" s="2" t="s">
        <v>10794</v>
      </c>
      <c r="B793" s="3"/>
      <c r="C793" s="4">
        <v>35423.98055555556</v>
      </c>
      <c r="D793" s="5">
        <v>9156293.0</v>
      </c>
    </row>
    <row r="794">
      <c r="A794" s="2" t="s">
        <v>10795</v>
      </c>
      <c r="B794" s="3"/>
      <c r="C794" s="4">
        <v>35423.98055555556</v>
      </c>
      <c r="D794" s="5">
        <v>7084332.0</v>
      </c>
    </row>
    <row r="795">
      <c r="A795" s="2" t="s">
        <v>10796</v>
      </c>
      <c r="B795" s="3"/>
      <c r="C795" s="4">
        <v>35423.98055555556</v>
      </c>
      <c r="D795" s="5">
        <v>9113902.0</v>
      </c>
    </row>
    <row r="796">
      <c r="A796" s="2" t="s">
        <v>10797</v>
      </c>
      <c r="B796" s="3"/>
      <c r="C796" s="4">
        <v>35423.98055555556</v>
      </c>
      <c r="D796" s="5">
        <v>844360.0</v>
      </c>
    </row>
    <row r="797">
      <c r="A797" s="2" t="s">
        <v>10798</v>
      </c>
      <c r="B797" s="3"/>
      <c r="C797" s="4">
        <v>35423.98055555556</v>
      </c>
      <c r="D797" s="5">
        <v>844358.0</v>
      </c>
    </row>
    <row r="798">
      <c r="A798" s="2" t="s">
        <v>10799</v>
      </c>
      <c r="B798" s="3"/>
      <c r="C798" s="4">
        <v>35423.98055555556</v>
      </c>
      <c r="D798" s="5">
        <v>844416.0</v>
      </c>
    </row>
    <row r="799">
      <c r="A799" s="2" t="s">
        <v>10800</v>
      </c>
      <c r="B799" s="3"/>
      <c r="C799" s="4">
        <v>35423.98055555556</v>
      </c>
      <c r="D799" s="5">
        <v>1.1576029E7</v>
      </c>
    </row>
    <row r="800">
      <c r="A800" s="2" t="s">
        <v>10801</v>
      </c>
      <c r="B800" s="3"/>
      <c r="C800" s="4">
        <v>35423.98055555556</v>
      </c>
      <c r="D800" s="5">
        <v>1.1575981E7</v>
      </c>
    </row>
    <row r="801">
      <c r="A801" s="2" t="s">
        <v>10802</v>
      </c>
      <c r="B801" s="3"/>
      <c r="C801" s="4">
        <v>35423.98055555556</v>
      </c>
      <c r="D801" s="5">
        <v>1.1780178E7</v>
      </c>
    </row>
    <row r="802">
      <c r="A802" s="2" t="s">
        <v>10803</v>
      </c>
      <c r="B802" s="3"/>
      <c r="C802" s="4">
        <v>35423.98055555556</v>
      </c>
      <c r="D802" s="5">
        <v>1.1780608E7</v>
      </c>
    </row>
    <row r="803">
      <c r="A803" s="2" t="s">
        <v>10804</v>
      </c>
      <c r="B803" s="3"/>
      <c r="C803" s="4">
        <v>35423.98055555556</v>
      </c>
      <c r="D803" s="5">
        <v>6999927.0</v>
      </c>
    </row>
    <row r="804">
      <c r="A804" s="2" t="s">
        <v>10805</v>
      </c>
      <c r="B804" s="3"/>
      <c r="C804" s="4">
        <v>35423.98055555556</v>
      </c>
      <c r="D804" s="5">
        <v>1.8770649E7</v>
      </c>
    </row>
    <row r="805">
      <c r="A805" s="2" t="s">
        <v>10806</v>
      </c>
      <c r="B805" s="3"/>
      <c r="C805" s="4">
        <v>35423.98055555556</v>
      </c>
      <c r="D805" s="5">
        <v>1.8768632E7</v>
      </c>
    </row>
    <row r="806">
      <c r="A806" s="2" t="s">
        <v>10807</v>
      </c>
      <c r="B806" s="3"/>
      <c r="C806" s="4">
        <v>35423.98055555556</v>
      </c>
      <c r="D806" s="5">
        <v>1.2374059E7</v>
      </c>
    </row>
    <row r="807">
      <c r="A807" s="2" t="s">
        <v>10808</v>
      </c>
      <c r="B807" s="3"/>
      <c r="C807" s="4">
        <v>35423.98055555556</v>
      </c>
      <c r="D807" s="5">
        <v>1.4491742E7</v>
      </c>
    </row>
    <row r="808">
      <c r="A808" s="2" t="s">
        <v>10809</v>
      </c>
      <c r="B808" s="3"/>
      <c r="C808" s="4">
        <v>35423.98055555556</v>
      </c>
      <c r="D808" s="5">
        <v>1.1102104E7</v>
      </c>
    </row>
    <row r="809">
      <c r="A809" s="2" t="s">
        <v>10810</v>
      </c>
      <c r="B809" s="3"/>
      <c r="C809" s="4">
        <v>35423.98055555556</v>
      </c>
      <c r="D809" s="5">
        <v>1.1088294E7</v>
      </c>
    </row>
    <row r="810">
      <c r="A810" s="2" t="s">
        <v>10811</v>
      </c>
      <c r="B810" s="3"/>
      <c r="C810" s="4">
        <v>35423.98055555556</v>
      </c>
      <c r="D810" s="5">
        <v>6738750.0</v>
      </c>
    </row>
    <row r="811">
      <c r="A811" s="2" t="s">
        <v>10812</v>
      </c>
      <c r="B811" s="3"/>
      <c r="C811" s="4">
        <v>35423.98055555556</v>
      </c>
      <c r="D811" s="5">
        <v>9902241.0</v>
      </c>
    </row>
    <row r="812">
      <c r="A812" s="2" t="s">
        <v>10813</v>
      </c>
      <c r="B812" s="3"/>
      <c r="C812" s="4">
        <v>35423.98055555556</v>
      </c>
      <c r="D812" s="5">
        <v>1.0405698E7</v>
      </c>
    </row>
    <row r="813">
      <c r="A813" s="2" t="s">
        <v>10814</v>
      </c>
      <c r="B813" s="3"/>
      <c r="C813" s="4">
        <v>35423.98055555556</v>
      </c>
      <c r="D813" s="5">
        <v>1.0405479E7</v>
      </c>
    </row>
    <row r="814">
      <c r="A814" s="2" t="s">
        <v>10815</v>
      </c>
      <c r="B814" s="3"/>
      <c r="C814" s="4">
        <v>35423.98055555556</v>
      </c>
      <c r="D814" s="5">
        <v>1.0954853E7</v>
      </c>
    </row>
    <row r="815">
      <c r="A815" s="2" t="s">
        <v>10816</v>
      </c>
      <c r="B815" s="3"/>
      <c r="C815" s="4">
        <v>35423.98055555556</v>
      </c>
      <c r="D815" s="5">
        <v>1.0954163E7</v>
      </c>
    </row>
    <row r="816">
      <c r="A816" s="2" t="s">
        <v>10817</v>
      </c>
      <c r="B816" s="3"/>
      <c r="C816" s="4">
        <v>35423.98055555556</v>
      </c>
      <c r="D816" s="5">
        <v>1.0954559E7</v>
      </c>
    </row>
    <row r="817">
      <c r="A817" s="2" t="s">
        <v>10818</v>
      </c>
      <c r="B817" s="3"/>
      <c r="C817" s="4">
        <v>35423.98055555556</v>
      </c>
      <c r="D817" s="5">
        <v>4839067.0</v>
      </c>
    </row>
    <row r="818">
      <c r="A818" s="2" t="s">
        <v>10819</v>
      </c>
      <c r="B818" s="3"/>
      <c r="C818" s="4">
        <v>35423.98055555556</v>
      </c>
      <c r="D818" s="5">
        <v>4837576.0</v>
      </c>
    </row>
    <row r="819">
      <c r="A819" s="2" t="s">
        <v>10820</v>
      </c>
      <c r="B819" s="3"/>
      <c r="C819" s="4">
        <v>35423.98055555556</v>
      </c>
      <c r="D819" s="5">
        <v>1.9031324E7</v>
      </c>
    </row>
    <row r="820">
      <c r="A820" s="2" t="s">
        <v>10821</v>
      </c>
      <c r="B820" s="3"/>
      <c r="C820" s="4">
        <v>35423.98055555556</v>
      </c>
      <c r="D820" s="5">
        <v>1.9030251E7</v>
      </c>
    </row>
    <row r="821">
      <c r="A821" s="2" t="s">
        <v>10822</v>
      </c>
      <c r="B821" s="3"/>
      <c r="C821" s="4">
        <v>35423.98055555556</v>
      </c>
      <c r="D821" s="5">
        <v>1.3052221E7</v>
      </c>
    </row>
    <row r="822">
      <c r="A822" s="2" t="s">
        <v>10823</v>
      </c>
      <c r="B822" s="3"/>
      <c r="C822" s="4">
        <v>35423.98055555556</v>
      </c>
      <c r="D822" s="5">
        <v>7191889.0</v>
      </c>
    </row>
    <row r="823">
      <c r="A823" s="2" t="s">
        <v>10824</v>
      </c>
      <c r="B823" s="3"/>
      <c r="C823" s="4">
        <v>35423.98055555556</v>
      </c>
      <c r="D823" s="5">
        <v>1.0324701E7</v>
      </c>
    </row>
    <row r="824">
      <c r="A824" s="2" t="s">
        <v>10825</v>
      </c>
      <c r="B824" s="3"/>
      <c r="C824" s="4">
        <v>35423.98055555556</v>
      </c>
      <c r="D824" s="5">
        <v>1.0324855E7</v>
      </c>
    </row>
    <row r="825">
      <c r="A825" s="2" t="s">
        <v>10826</v>
      </c>
      <c r="B825" s="3"/>
      <c r="C825" s="4">
        <v>35423.98055555556</v>
      </c>
      <c r="D825" s="5">
        <v>3.0216822E7</v>
      </c>
    </row>
    <row r="826">
      <c r="A826" s="2" t="s">
        <v>10827</v>
      </c>
      <c r="B826" s="3"/>
      <c r="C826" s="4">
        <v>35423.98055555556</v>
      </c>
      <c r="D826" s="5">
        <v>3.0287173E7</v>
      </c>
    </row>
    <row r="827">
      <c r="A827" s="2" t="s">
        <v>10828</v>
      </c>
      <c r="B827" s="3"/>
      <c r="C827" s="4">
        <v>35423.98055555556</v>
      </c>
      <c r="D827" s="5">
        <v>3.0205521E7</v>
      </c>
    </row>
    <row r="828">
      <c r="A828" s="2" t="s">
        <v>10829</v>
      </c>
      <c r="B828" s="3"/>
      <c r="C828" s="4">
        <v>35423.98055555556</v>
      </c>
      <c r="D828" s="5">
        <v>2.8798462E7</v>
      </c>
    </row>
    <row r="829">
      <c r="A829" s="2" t="s">
        <v>10830</v>
      </c>
      <c r="B829" s="3"/>
      <c r="C829" s="4">
        <v>35423.98055555556</v>
      </c>
      <c r="D829" s="5">
        <v>6.4398054E7</v>
      </c>
    </row>
    <row r="830">
      <c r="A830" s="2" t="s">
        <v>10831</v>
      </c>
      <c r="B830" s="3"/>
      <c r="C830" s="4">
        <v>35423.98055555556</v>
      </c>
      <c r="D830" s="5">
        <v>6.5160025E7</v>
      </c>
    </row>
    <row r="831">
      <c r="A831" s="2" t="s">
        <v>10832</v>
      </c>
      <c r="B831" s="3"/>
      <c r="C831" s="4">
        <v>35423.98055555556</v>
      </c>
      <c r="D831" s="5">
        <v>6.5159946E7</v>
      </c>
    </row>
    <row r="832">
      <c r="A832" s="2" t="s">
        <v>10833</v>
      </c>
      <c r="B832" s="3"/>
      <c r="C832" s="4">
        <v>35423.98055555556</v>
      </c>
      <c r="D832" s="5">
        <v>369708.0</v>
      </c>
    </row>
    <row r="833">
      <c r="A833" s="2" t="s">
        <v>10834</v>
      </c>
      <c r="B833" s="3"/>
      <c r="C833" s="4">
        <v>35423.98055555556</v>
      </c>
      <c r="D833" s="5">
        <v>8341069.0</v>
      </c>
    </row>
    <row r="834">
      <c r="A834" s="2" t="s">
        <v>10835</v>
      </c>
      <c r="B834" s="3"/>
      <c r="C834" s="4">
        <v>35423.98055555556</v>
      </c>
      <c r="D834" s="5">
        <v>9669559.0</v>
      </c>
    </row>
    <row r="835">
      <c r="A835" s="2" t="s">
        <v>10836</v>
      </c>
      <c r="B835" s="3"/>
      <c r="C835" s="4">
        <v>35423.98055555556</v>
      </c>
      <c r="D835" s="5">
        <v>9778241.0</v>
      </c>
    </row>
    <row r="836">
      <c r="A836" s="2" t="s">
        <v>10837</v>
      </c>
      <c r="B836" s="3"/>
      <c r="C836" s="4">
        <v>35423.98055555556</v>
      </c>
      <c r="D836" s="5">
        <v>1.9339636E7</v>
      </c>
    </row>
    <row r="837">
      <c r="A837" s="2" t="s">
        <v>10838</v>
      </c>
      <c r="B837" s="3"/>
      <c r="C837" s="4">
        <v>35423.98055555556</v>
      </c>
      <c r="D837" s="5">
        <v>1.904477E7</v>
      </c>
    </row>
    <row r="838">
      <c r="A838" s="2" t="s">
        <v>10839</v>
      </c>
      <c r="B838" s="3"/>
      <c r="C838" s="4">
        <v>35423.98055555556</v>
      </c>
      <c r="D838" s="5">
        <v>1.9045391E7</v>
      </c>
    </row>
    <row r="839">
      <c r="A839" s="2" t="s">
        <v>10840</v>
      </c>
      <c r="B839" s="3"/>
      <c r="C839" s="4">
        <v>35423.98055555556</v>
      </c>
      <c r="D839" s="5">
        <v>1.9087082E7</v>
      </c>
    </row>
    <row r="840">
      <c r="A840" s="2" t="s">
        <v>10841</v>
      </c>
      <c r="B840" s="3"/>
      <c r="C840" s="4">
        <v>35423.98055555556</v>
      </c>
      <c r="D840" s="5">
        <v>1.9045047E7</v>
      </c>
    </row>
    <row r="841">
      <c r="A841" s="2" t="s">
        <v>10842</v>
      </c>
      <c r="B841" s="3"/>
      <c r="C841" s="4">
        <v>35423.98055555556</v>
      </c>
      <c r="D841" s="5">
        <v>1.9044212E7</v>
      </c>
    </row>
    <row r="842">
      <c r="A842" s="2" t="s">
        <v>10843</v>
      </c>
      <c r="B842" s="3"/>
      <c r="C842" s="4">
        <v>35423.98055555556</v>
      </c>
      <c r="D842" s="5">
        <v>9043932.0</v>
      </c>
    </row>
    <row r="843">
      <c r="A843" s="2" t="s">
        <v>10844</v>
      </c>
      <c r="B843" s="3"/>
      <c r="C843" s="4">
        <v>35423.98055555556</v>
      </c>
      <c r="D843" s="5">
        <v>9028469.0</v>
      </c>
    </row>
    <row r="844">
      <c r="A844" s="2" t="s">
        <v>10845</v>
      </c>
      <c r="B844" s="3"/>
      <c r="C844" s="4">
        <v>35423.98055555556</v>
      </c>
      <c r="D844" s="5">
        <v>1.1911619E7</v>
      </c>
    </row>
    <row r="845">
      <c r="A845" s="2" t="s">
        <v>10846</v>
      </c>
      <c r="B845" s="3"/>
      <c r="C845" s="4">
        <v>35423.98055555556</v>
      </c>
      <c r="D845" s="5">
        <v>8847739.0</v>
      </c>
    </row>
    <row r="846">
      <c r="A846" s="2" t="s">
        <v>10847</v>
      </c>
      <c r="B846" s="3"/>
      <c r="C846" s="4">
        <v>35423.98055555556</v>
      </c>
      <c r="D846" s="5">
        <v>7754033.0</v>
      </c>
    </row>
    <row r="847">
      <c r="A847" s="2" t="s">
        <v>10848</v>
      </c>
      <c r="B847" s="3"/>
      <c r="C847" s="4">
        <v>35423.98055555556</v>
      </c>
      <c r="D847" s="5">
        <v>2446733.0</v>
      </c>
    </row>
    <row r="848">
      <c r="A848" s="2" t="s">
        <v>10849</v>
      </c>
      <c r="B848" s="3"/>
      <c r="C848" s="4">
        <v>35423.98055555556</v>
      </c>
      <c r="D848" s="5">
        <v>2446718.0</v>
      </c>
    </row>
    <row r="849">
      <c r="A849" s="2" t="s">
        <v>10850</v>
      </c>
      <c r="B849" s="3"/>
      <c r="C849" s="4">
        <v>35423.98055555556</v>
      </c>
      <c r="D849" s="5">
        <v>8535256.0</v>
      </c>
    </row>
    <row r="850">
      <c r="A850" s="2" t="s">
        <v>10851</v>
      </c>
      <c r="B850" s="3"/>
      <c r="C850" s="4">
        <v>35423.98055555556</v>
      </c>
      <c r="D850" s="5">
        <v>8388471.0</v>
      </c>
    </row>
    <row r="851">
      <c r="A851" s="2" t="s">
        <v>10852</v>
      </c>
      <c r="B851" s="3"/>
      <c r="C851" s="4">
        <v>35423.98055555556</v>
      </c>
      <c r="D851" s="5">
        <v>8360321.0</v>
      </c>
    </row>
    <row r="852">
      <c r="A852" s="2" t="s">
        <v>10853</v>
      </c>
      <c r="B852" s="3"/>
      <c r="C852" s="4">
        <v>35423.98055555556</v>
      </c>
      <c r="D852" s="5">
        <v>2.80836E7</v>
      </c>
    </row>
    <row r="853">
      <c r="A853" s="2" t="s">
        <v>10854</v>
      </c>
      <c r="B853" s="3"/>
      <c r="C853" s="4">
        <v>35423.98055555556</v>
      </c>
      <c r="D853" s="5">
        <v>6529386.0</v>
      </c>
    </row>
    <row r="854">
      <c r="A854" s="2" t="s">
        <v>10855</v>
      </c>
      <c r="B854" s="3"/>
      <c r="C854" s="4">
        <v>35423.98055555556</v>
      </c>
      <c r="D854" s="5">
        <v>1.317903E7</v>
      </c>
    </row>
    <row r="855">
      <c r="A855" s="2" t="s">
        <v>10856</v>
      </c>
      <c r="B855" s="3"/>
      <c r="C855" s="4">
        <v>35423.98055555556</v>
      </c>
      <c r="D855" s="5">
        <v>1.3229421E7</v>
      </c>
    </row>
    <row r="856">
      <c r="A856" s="2" t="s">
        <v>10857</v>
      </c>
      <c r="B856" s="3"/>
      <c r="C856" s="4">
        <v>35423.98055555556</v>
      </c>
      <c r="D856" s="5">
        <v>1.2988856E7</v>
      </c>
    </row>
    <row r="857">
      <c r="A857" s="2" t="s">
        <v>10858</v>
      </c>
      <c r="B857" s="3"/>
      <c r="C857" s="4">
        <v>35423.98055555556</v>
      </c>
      <c r="D857" s="5">
        <v>1.3077737E7</v>
      </c>
    </row>
    <row r="858">
      <c r="A858" s="2" t="s">
        <v>10859</v>
      </c>
      <c r="B858" s="3"/>
      <c r="C858" s="4">
        <v>35423.98055555556</v>
      </c>
      <c r="D858" s="5">
        <v>1.1379231E7</v>
      </c>
    </row>
    <row r="859">
      <c r="A859" s="2" t="s">
        <v>10860</v>
      </c>
      <c r="B859" s="3"/>
      <c r="C859" s="4">
        <v>35423.98055555556</v>
      </c>
      <c r="D859" s="5">
        <v>1.137539E7</v>
      </c>
    </row>
    <row r="860">
      <c r="A860" s="2" t="s">
        <v>10861</v>
      </c>
      <c r="B860" s="3"/>
      <c r="C860" s="4">
        <v>35423.98055555556</v>
      </c>
      <c r="D860" s="5">
        <v>1.1404724E7</v>
      </c>
    </row>
    <row r="861">
      <c r="A861" s="2" t="s">
        <v>10862</v>
      </c>
      <c r="B861" s="3"/>
      <c r="C861" s="4">
        <v>35423.98055555556</v>
      </c>
      <c r="D861" s="5">
        <v>1.1401765E7</v>
      </c>
    </row>
    <row r="862">
      <c r="A862" s="2" t="s">
        <v>10863</v>
      </c>
      <c r="B862" s="3"/>
      <c r="C862" s="4">
        <v>35423.98055555556</v>
      </c>
      <c r="D862" s="5">
        <v>1.1375162E7</v>
      </c>
    </row>
    <row r="863">
      <c r="A863" s="2" t="s">
        <v>10864</v>
      </c>
      <c r="B863" s="3"/>
      <c r="C863" s="4">
        <v>35423.98055555556</v>
      </c>
      <c r="D863" s="5">
        <v>3815319.0</v>
      </c>
    </row>
    <row r="864">
      <c r="A864" s="2" t="s">
        <v>10865</v>
      </c>
      <c r="B864" s="3"/>
      <c r="C864" s="4">
        <v>35423.98055555556</v>
      </c>
      <c r="D864" s="5">
        <v>3814830.0</v>
      </c>
    </row>
    <row r="865">
      <c r="A865" s="2" t="s">
        <v>10866</v>
      </c>
      <c r="B865" s="3"/>
      <c r="C865" s="4">
        <v>35423.98055555556</v>
      </c>
      <c r="D865" s="5">
        <v>8720035.0</v>
      </c>
    </row>
    <row r="866">
      <c r="A866" s="2" t="s">
        <v>10867</v>
      </c>
      <c r="B866" s="3"/>
      <c r="C866" s="4">
        <v>35423.98055555556</v>
      </c>
      <c r="D866" s="5">
        <v>74772.0</v>
      </c>
    </row>
    <row r="867">
      <c r="A867" s="2" t="s">
        <v>10868</v>
      </c>
      <c r="B867" s="3"/>
      <c r="C867" s="4">
        <v>35423.98055555556</v>
      </c>
      <c r="D867" s="5">
        <v>74147.0</v>
      </c>
    </row>
    <row r="868">
      <c r="A868" s="2" t="s">
        <v>10869</v>
      </c>
      <c r="B868" s="3"/>
      <c r="C868" s="4">
        <v>35423.98055555556</v>
      </c>
      <c r="D868" s="5">
        <v>6158334.0</v>
      </c>
    </row>
    <row r="869">
      <c r="A869" s="2" t="s">
        <v>10870</v>
      </c>
      <c r="B869" s="3"/>
      <c r="C869" s="4">
        <v>35423.98055555556</v>
      </c>
      <c r="D869" s="5">
        <v>7951715.0</v>
      </c>
    </row>
    <row r="870">
      <c r="A870" s="2" t="s">
        <v>10871</v>
      </c>
      <c r="B870" s="3"/>
      <c r="C870" s="4">
        <v>35423.98055555556</v>
      </c>
      <c r="D870" s="5">
        <v>7955256.0</v>
      </c>
    </row>
    <row r="871">
      <c r="A871" s="2" t="s">
        <v>10872</v>
      </c>
      <c r="B871" s="3"/>
      <c r="C871" s="4">
        <v>35423.98055555556</v>
      </c>
      <c r="D871" s="5">
        <v>7949859.0</v>
      </c>
    </row>
    <row r="872">
      <c r="A872" s="2" t="s">
        <v>10873</v>
      </c>
      <c r="B872" s="3"/>
      <c r="C872" s="4">
        <v>35423.98055555556</v>
      </c>
      <c r="D872" s="5">
        <v>1.1366954E7</v>
      </c>
    </row>
    <row r="873">
      <c r="A873" s="2" t="s">
        <v>10874</v>
      </c>
      <c r="B873" s="3"/>
      <c r="C873" s="4">
        <v>35423.98055555556</v>
      </c>
      <c r="D873" s="5">
        <v>1.1403302E7</v>
      </c>
    </row>
    <row r="874">
      <c r="A874" s="2" t="s">
        <v>10875</v>
      </c>
      <c r="B874" s="3"/>
      <c r="C874" s="4">
        <v>35423.98055555556</v>
      </c>
      <c r="D874" s="5">
        <v>1801220.0</v>
      </c>
    </row>
    <row r="875">
      <c r="A875" s="2" t="s">
        <v>10876</v>
      </c>
      <c r="B875" s="3"/>
      <c r="C875" s="4">
        <v>35423.98055555556</v>
      </c>
      <c r="D875" s="5">
        <v>5.2840904E7</v>
      </c>
    </row>
    <row r="876">
      <c r="A876" s="2" t="s">
        <v>10877</v>
      </c>
      <c r="B876" s="3"/>
      <c r="C876" s="4">
        <v>35423.98055555556</v>
      </c>
      <c r="D876" s="5">
        <v>678978.0</v>
      </c>
    </row>
    <row r="877">
      <c r="A877" s="2" t="s">
        <v>10878</v>
      </c>
      <c r="B877" s="3"/>
      <c r="C877" s="4">
        <v>35423.98055555556</v>
      </c>
      <c r="D877" s="5">
        <v>1.0207116E7</v>
      </c>
    </row>
    <row r="878">
      <c r="A878" s="2" t="s">
        <v>10879</v>
      </c>
      <c r="B878" s="3"/>
      <c r="C878" s="4">
        <v>35423.98055555556</v>
      </c>
      <c r="D878" s="5">
        <v>1.0207215E7</v>
      </c>
    </row>
    <row r="879">
      <c r="A879" s="2" t="s">
        <v>10880</v>
      </c>
      <c r="B879" s="3"/>
      <c r="C879" s="4">
        <v>35423.98055555556</v>
      </c>
      <c r="D879" s="5">
        <v>1.0207042E7</v>
      </c>
    </row>
    <row r="880">
      <c r="A880" s="2" t="s">
        <v>10881</v>
      </c>
      <c r="B880" s="3"/>
      <c r="C880" s="4">
        <v>35423.98055555556</v>
      </c>
      <c r="D880" s="5">
        <v>5604718.0</v>
      </c>
    </row>
    <row r="881">
      <c r="A881" s="2" t="s">
        <v>10882</v>
      </c>
      <c r="B881" s="3"/>
      <c r="C881" s="4">
        <v>35423.98055555556</v>
      </c>
      <c r="D881" s="5">
        <v>6170721.0</v>
      </c>
    </row>
    <row r="882">
      <c r="A882" s="2" t="s">
        <v>10883</v>
      </c>
      <c r="B882" s="3"/>
      <c r="C882" s="4">
        <v>35423.98055555556</v>
      </c>
      <c r="D882" s="5">
        <v>3.0117505E7</v>
      </c>
    </row>
    <row r="883">
      <c r="A883" s="2" t="s">
        <v>10884</v>
      </c>
      <c r="B883" s="3"/>
      <c r="C883" s="4">
        <v>35423.98055555556</v>
      </c>
      <c r="D883" s="5">
        <v>3.0282352E7</v>
      </c>
    </row>
    <row r="884">
      <c r="A884" s="2" t="s">
        <v>10885</v>
      </c>
      <c r="B884" s="3"/>
      <c r="C884" s="4">
        <v>35423.98055555556</v>
      </c>
      <c r="D884" s="5">
        <v>2.9801092E7</v>
      </c>
    </row>
    <row r="885">
      <c r="A885" s="2" t="s">
        <v>10886</v>
      </c>
      <c r="B885" s="3"/>
      <c r="C885" s="4">
        <v>35423.98055555556</v>
      </c>
      <c r="D885" s="5">
        <v>3.0870287E7</v>
      </c>
    </row>
    <row r="886">
      <c r="A886" s="2" t="s">
        <v>10887</v>
      </c>
      <c r="B886" s="3"/>
      <c r="C886" s="4">
        <v>35423.98055555556</v>
      </c>
      <c r="D886" s="5">
        <v>3.0137769E7</v>
      </c>
    </row>
    <row r="887">
      <c r="A887" s="2" t="s">
        <v>10888</v>
      </c>
      <c r="B887" s="3"/>
      <c r="C887" s="4">
        <v>35423.98055555556</v>
      </c>
      <c r="D887" s="5">
        <v>1.3317865E7</v>
      </c>
    </row>
    <row r="888">
      <c r="A888" s="2" t="s">
        <v>10889</v>
      </c>
      <c r="B888" s="3"/>
      <c r="C888" s="4">
        <v>35423.98055555556</v>
      </c>
      <c r="D888" s="5">
        <v>1.3425718E7</v>
      </c>
    </row>
    <row r="889">
      <c r="A889" s="2" t="s">
        <v>10890</v>
      </c>
      <c r="B889" s="3"/>
      <c r="C889" s="4">
        <v>35423.98055555556</v>
      </c>
      <c r="D889" s="5">
        <v>1.3157138E7</v>
      </c>
    </row>
    <row r="890">
      <c r="A890" s="2" t="s">
        <v>10891</v>
      </c>
      <c r="B890" s="3"/>
      <c r="C890" s="4">
        <v>35423.98055555556</v>
      </c>
      <c r="D890" s="5">
        <v>1.335616E7</v>
      </c>
    </row>
    <row r="891">
      <c r="A891" s="2" t="s">
        <v>10892</v>
      </c>
      <c r="B891" s="3"/>
      <c r="C891" s="4">
        <v>35423.98055555556</v>
      </c>
      <c r="D891" s="5">
        <v>1.3350515E7</v>
      </c>
    </row>
    <row r="892">
      <c r="A892" s="2" t="s">
        <v>10893</v>
      </c>
      <c r="B892" s="3"/>
      <c r="C892" s="4">
        <v>35423.98055555556</v>
      </c>
      <c r="D892" s="5">
        <v>1.3355983E7</v>
      </c>
    </row>
    <row r="893">
      <c r="A893" s="2" t="s">
        <v>10894</v>
      </c>
      <c r="B893" s="3"/>
      <c r="C893" s="4">
        <v>35423.98055555556</v>
      </c>
      <c r="D893" s="5">
        <v>6427878.0</v>
      </c>
    </row>
    <row r="894">
      <c r="A894" s="2" t="s">
        <v>10895</v>
      </c>
      <c r="B894" s="3"/>
      <c r="C894" s="4">
        <v>35423.98055555556</v>
      </c>
      <c r="D894" s="5">
        <v>2.274617E7</v>
      </c>
    </row>
    <row r="895">
      <c r="A895" s="2" t="s">
        <v>10896</v>
      </c>
      <c r="B895" s="3"/>
      <c r="C895" s="4">
        <v>35423.98055555556</v>
      </c>
      <c r="D895" s="5">
        <v>60138.0</v>
      </c>
    </row>
    <row r="896">
      <c r="A896" s="2" t="s">
        <v>10897</v>
      </c>
      <c r="B896" s="3"/>
      <c r="C896" s="4">
        <v>35423.98055555556</v>
      </c>
      <c r="D896" s="5">
        <v>935684.0</v>
      </c>
    </row>
    <row r="897">
      <c r="A897" s="2" t="s">
        <v>10898</v>
      </c>
      <c r="B897" s="3"/>
      <c r="C897" s="4">
        <v>35423.98055555556</v>
      </c>
      <c r="D897" s="5">
        <v>4734046.0</v>
      </c>
    </row>
    <row r="898">
      <c r="A898" s="2" t="s">
        <v>10899</v>
      </c>
      <c r="B898" s="3"/>
      <c r="C898" s="4">
        <v>35423.98055555556</v>
      </c>
      <c r="D898" s="5">
        <v>4321705.0</v>
      </c>
    </row>
    <row r="899">
      <c r="A899" s="2" t="s">
        <v>10900</v>
      </c>
      <c r="B899" s="3"/>
      <c r="C899" s="4">
        <v>35423.98055555556</v>
      </c>
      <c r="D899" s="5">
        <v>8767226.0</v>
      </c>
    </row>
    <row r="900">
      <c r="A900" s="2" t="s">
        <v>10901</v>
      </c>
      <c r="B900" s="3"/>
      <c r="C900" s="4">
        <v>35423.98055555556</v>
      </c>
      <c r="D900" s="5">
        <v>1.1145807E7</v>
      </c>
    </row>
    <row r="901">
      <c r="A901" s="2" t="s">
        <v>10902</v>
      </c>
      <c r="B901" s="3"/>
      <c r="C901" s="4">
        <v>35423.98055555556</v>
      </c>
      <c r="D901" s="5">
        <v>407331.0</v>
      </c>
    </row>
    <row r="902">
      <c r="A902" s="2" t="s">
        <v>10903</v>
      </c>
      <c r="B902" s="3"/>
      <c r="C902" s="4">
        <v>35423.98055555556</v>
      </c>
      <c r="D902" s="5">
        <v>4757819.0</v>
      </c>
    </row>
    <row r="903">
      <c r="A903" s="2" t="s">
        <v>10904</v>
      </c>
      <c r="B903" s="3"/>
      <c r="C903" s="4">
        <v>35423.98055555556</v>
      </c>
      <c r="D903" s="5">
        <v>5741040.0</v>
      </c>
    </row>
    <row r="904">
      <c r="A904" s="2" t="s">
        <v>10905</v>
      </c>
      <c r="B904" s="3"/>
      <c r="C904" s="4">
        <v>35423.98055555556</v>
      </c>
      <c r="D904" s="5">
        <v>4797903.0</v>
      </c>
    </row>
    <row r="905">
      <c r="A905" s="2" t="s">
        <v>10906</v>
      </c>
      <c r="B905" s="3"/>
      <c r="C905" s="4">
        <v>35423.98055555556</v>
      </c>
      <c r="D905" s="5">
        <v>4795442.0</v>
      </c>
    </row>
    <row r="906">
      <c r="A906" s="2" t="s">
        <v>10907</v>
      </c>
      <c r="B906" s="3"/>
      <c r="C906" s="4">
        <v>35423.98055555556</v>
      </c>
      <c r="D906" s="5">
        <v>1.1022597E7</v>
      </c>
    </row>
    <row r="907">
      <c r="A907" s="2" t="s">
        <v>10908</v>
      </c>
      <c r="B907" s="3"/>
      <c r="C907" s="4">
        <v>35423.98055555556</v>
      </c>
      <c r="D907" s="5">
        <v>1.1006621E7</v>
      </c>
    </row>
    <row r="908">
      <c r="A908" s="2" t="s">
        <v>10909</v>
      </c>
      <c r="B908" s="3"/>
      <c r="C908" s="4">
        <v>35423.98055555556</v>
      </c>
      <c r="D908" s="5">
        <v>5066552.0</v>
      </c>
    </row>
    <row r="909">
      <c r="A909" s="2" t="s">
        <v>10910</v>
      </c>
      <c r="B909" s="3"/>
      <c r="C909" s="4">
        <v>35423.98055555556</v>
      </c>
      <c r="D909" s="5">
        <v>1.3818769E7</v>
      </c>
    </row>
    <row r="910">
      <c r="A910" s="2" t="s">
        <v>10911</v>
      </c>
      <c r="B910" s="3"/>
      <c r="C910" s="4">
        <v>35423.98055555556</v>
      </c>
      <c r="D910" s="5">
        <v>1.3909789E7</v>
      </c>
    </row>
    <row r="911">
      <c r="A911" s="2" t="s">
        <v>10912</v>
      </c>
      <c r="B911" s="3"/>
      <c r="C911" s="4">
        <v>35423.98055555556</v>
      </c>
      <c r="D911" s="5">
        <v>1.3889156E7</v>
      </c>
    </row>
    <row r="912">
      <c r="A912" s="2" t="s">
        <v>10913</v>
      </c>
      <c r="B912" s="3"/>
      <c r="C912" s="4">
        <v>35423.98055555556</v>
      </c>
      <c r="D912" s="5">
        <v>1.4062615E7</v>
      </c>
    </row>
    <row r="913">
      <c r="A913" s="2" t="s">
        <v>10914</v>
      </c>
      <c r="B913" s="3"/>
      <c r="C913" s="4">
        <v>35423.98055555556</v>
      </c>
      <c r="D913" s="5">
        <v>1.4209434E7</v>
      </c>
    </row>
    <row r="914">
      <c r="A914" s="2" t="s">
        <v>10915</v>
      </c>
      <c r="B914" s="3"/>
      <c r="C914" s="4">
        <v>35423.98055555556</v>
      </c>
      <c r="D914" s="5">
        <v>1.4209414E7</v>
      </c>
    </row>
    <row r="915">
      <c r="A915" s="2" t="s">
        <v>10916</v>
      </c>
      <c r="B915" s="3"/>
      <c r="C915" s="4">
        <v>35423.98055555556</v>
      </c>
      <c r="D915" s="5">
        <v>1.4107831E7</v>
      </c>
    </row>
    <row r="916">
      <c r="A916" s="2" t="s">
        <v>10917</v>
      </c>
      <c r="B916" s="3"/>
      <c r="C916" s="4">
        <v>35423.98055555556</v>
      </c>
      <c r="D916" s="5">
        <v>1.4088252E7</v>
      </c>
    </row>
    <row r="917">
      <c r="A917" s="2" t="s">
        <v>10918</v>
      </c>
      <c r="B917" s="3"/>
      <c r="C917" s="4">
        <v>35423.98055555556</v>
      </c>
      <c r="D917" s="5">
        <v>1.4116275E7</v>
      </c>
    </row>
    <row r="918">
      <c r="A918" s="2" t="s">
        <v>10919</v>
      </c>
      <c r="B918" s="3"/>
      <c r="C918" s="4">
        <v>35423.98055555556</v>
      </c>
      <c r="D918" s="5">
        <v>1.4114642E7</v>
      </c>
    </row>
    <row r="919">
      <c r="A919" s="2" t="s">
        <v>10920</v>
      </c>
      <c r="B919" s="3"/>
      <c r="C919" s="4">
        <v>35423.98055555556</v>
      </c>
      <c r="D919" s="5">
        <v>1.4106763E7</v>
      </c>
    </row>
    <row r="920">
      <c r="A920" s="2" t="s">
        <v>10921</v>
      </c>
      <c r="B920" s="3"/>
      <c r="C920" s="4">
        <v>35423.98055555556</v>
      </c>
      <c r="D920" s="5">
        <v>1.4115471E7</v>
      </c>
    </row>
    <row r="921">
      <c r="A921" s="2" t="s">
        <v>10922</v>
      </c>
      <c r="B921" s="3"/>
      <c r="C921" s="4">
        <v>35423.98055555556</v>
      </c>
      <c r="D921" s="5">
        <v>7525585.0</v>
      </c>
    </row>
    <row r="922">
      <c r="A922" s="2" t="s">
        <v>10923</v>
      </c>
      <c r="B922" s="3"/>
      <c r="C922" s="4">
        <v>35423.98055555556</v>
      </c>
      <c r="D922" s="5">
        <v>6139619.0</v>
      </c>
    </row>
    <row r="923">
      <c r="A923" s="2" t="s">
        <v>10924</v>
      </c>
      <c r="B923" s="3"/>
      <c r="C923" s="4">
        <v>35423.98055555556</v>
      </c>
      <c r="D923" s="5">
        <v>6386478.0</v>
      </c>
    </row>
    <row r="924">
      <c r="A924" s="2" t="s">
        <v>10925</v>
      </c>
      <c r="B924" s="3"/>
      <c r="C924" s="4">
        <v>35423.98055555556</v>
      </c>
      <c r="D924" s="5">
        <v>6386668.0</v>
      </c>
    </row>
    <row r="925">
      <c r="A925" s="2" t="s">
        <v>10926</v>
      </c>
      <c r="B925" s="3"/>
      <c r="C925" s="4">
        <v>35423.98055555556</v>
      </c>
      <c r="D925" s="5">
        <v>6386436.0</v>
      </c>
    </row>
    <row r="926">
      <c r="A926" s="2" t="s">
        <v>10927</v>
      </c>
      <c r="B926" s="3"/>
      <c r="C926" s="4">
        <v>35423.98055555556</v>
      </c>
      <c r="D926" s="5">
        <v>6379431.0</v>
      </c>
    </row>
    <row r="927">
      <c r="A927" s="2" t="s">
        <v>10928</v>
      </c>
      <c r="B927" s="3"/>
      <c r="C927" s="4">
        <v>35423.98055555556</v>
      </c>
      <c r="D927" s="5">
        <v>742048.0</v>
      </c>
    </row>
    <row r="928">
      <c r="A928" s="2" t="s">
        <v>10929</v>
      </c>
      <c r="B928" s="3"/>
      <c r="C928" s="4">
        <v>35423.98055555556</v>
      </c>
      <c r="D928" s="5">
        <v>2.8795082E7</v>
      </c>
    </row>
    <row r="929">
      <c r="A929" s="2" t="s">
        <v>10930</v>
      </c>
      <c r="B929" s="3"/>
      <c r="C929" s="4">
        <v>35423.98055555556</v>
      </c>
      <c r="D929" s="5">
        <v>7934912.0</v>
      </c>
    </row>
    <row r="930">
      <c r="A930" s="2" t="s">
        <v>10931</v>
      </c>
      <c r="B930" s="3"/>
      <c r="C930" s="4">
        <v>35423.98055555556</v>
      </c>
      <c r="D930" s="5">
        <v>248820.0</v>
      </c>
    </row>
    <row r="931">
      <c r="A931" s="2" t="s">
        <v>10932</v>
      </c>
      <c r="B931" s="3"/>
      <c r="C931" s="4">
        <v>35423.98055555556</v>
      </c>
      <c r="D931" s="5">
        <v>2.6972069E7</v>
      </c>
    </row>
    <row r="932">
      <c r="A932" s="2" t="s">
        <v>10933</v>
      </c>
      <c r="B932" s="3"/>
      <c r="C932" s="4">
        <v>35423.98055555556</v>
      </c>
      <c r="D932" s="5">
        <v>2.7140758E7</v>
      </c>
    </row>
    <row r="933">
      <c r="A933" s="2" t="s">
        <v>10934</v>
      </c>
      <c r="B933" s="3"/>
      <c r="C933" s="4">
        <v>35423.98055555556</v>
      </c>
      <c r="D933" s="5">
        <v>2.6956099E7</v>
      </c>
    </row>
    <row r="934">
      <c r="A934" s="2" t="s">
        <v>10935</v>
      </c>
      <c r="B934" s="3"/>
      <c r="C934" s="4">
        <v>35423.98055555556</v>
      </c>
      <c r="D934" s="5">
        <v>2.697197E7</v>
      </c>
    </row>
    <row r="935">
      <c r="A935" s="2" t="s">
        <v>10936</v>
      </c>
      <c r="B935" s="3"/>
      <c r="C935" s="4">
        <v>35423.98055555556</v>
      </c>
      <c r="D935" s="5">
        <v>1.0291758E7</v>
      </c>
    </row>
    <row r="936">
      <c r="A936" s="2" t="s">
        <v>10937</v>
      </c>
      <c r="B936" s="3"/>
      <c r="C936" s="4">
        <v>35423.98055555556</v>
      </c>
      <c r="D936" s="5">
        <v>1.0274364E7</v>
      </c>
    </row>
    <row r="937">
      <c r="A937" s="2" t="s">
        <v>10938</v>
      </c>
      <c r="B937" s="3"/>
      <c r="C937" s="4">
        <v>35423.98055555556</v>
      </c>
      <c r="D937" s="5">
        <v>1.0624521E7</v>
      </c>
    </row>
    <row r="938">
      <c r="A938" s="2" t="s">
        <v>10939</v>
      </c>
      <c r="B938" s="3"/>
      <c r="C938" s="4">
        <v>35423.98055555556</v>
      </c>
      <c r="D938" s="5">
        <v>1.0618507E7</v>
      </c>
    </row>
    <row r="939">
      <c r="A939" s="2" t="s">
        <v>10940</v>
      </c>
      <c r="B939" s="3"/>
      <c r="C939" s="4">
        <v>35423.98055555556</v>
      </c>
      <c r="D939" s="5">
        <v>1.0608784E7</v>
      </c>
    </row>
    <row r="940">
      <c r="A940" s="2" t="s">
        <v>10941</v>
      </c>
      <c r="B940" s="3"/>
      <c r="C940" s="4">
        <v>35423.98055555556</v>
      </c>
      <c r="D940" s="5">
        <v>8947786.0</v>
      </c>
    </row>
    <row r="941">
      <c r="A941" s="2" t="s">
        <v>10942</v>
      </c>
      <c r="B941" s="3"/>
      <c r="C941" s="4">
        <v>35423.98055555556</v>
      </c>
      <c r="D941" s="5">
        <v>8950346.0</v>
      </c>
    </row>
    <row r="942">
      <c r="A942" s="2" t="s">
        <v>10943</v>
      </c>
      <c r="B942" s="3"/>
      <c r="C942" s="4">
        <v>35423.98055555556</v>
      </c>
      <c r="D942" s="5">
        <v>8945648.0</v>
      </c>
    </row>
    <row r="943">
      <c r="A943" s="2" t="s">
        <v>10944</v>
      </c>
      <c r="B943" s="3"/>
      <c r="C943" s="4">
        <v>35423.98055555556</v>
      </c>
      <c r="D943" s="5">
        <v>2.9707479E7</v>
      </c>
    </row>
    <row r="944">
      <c r="A944" s="2" t="s">
        <v>10945</v>
      </c>
      <c r="B944" s="3"/>
      <c r="C944" s="4">
        <v>35423.98055555556</v>
      </c>
      <c r="D944" s="5">
        <v>1.444155E7</v>
      </c>
    </row>
    <row r="945">
      <c r="A945" s="2" t="s">
        <v>10946</v>
      </c>
      <c r="B945" s="3"/>
      <c r="C945" s="4">
        <v>35423.98055555556</v>
      </c>
      <c r="D945" s="5">
        <v>1.4509617E7</v>
      </c>
    </row>
    <row r="946">
      <c r="A946" s="2" t="s">
        <v>10947</v>
      </c>
      <c r="B946" s="3"/>
      <c r="C946" s="4">
        <v>35423.98055555556</v>
      </c>
      <c r="D946" s="5">
        <v>1.4511202E7</v>
      </c>
    </row>
    <row r="947">
      <c r="A947" s="2" t="s">
        <v>10948</v>
      </c>
      <c r="B947" s="3"/>
      <c r="C947" s="4">
        <v>35423.98055555556</v>
      </c>
      <c r="D947" s="5">
        <v>1.4430639E7</v>
      </c>
    </row>
    <row r="948">
      <c r="A948" s="2" t="s">
        <v>10949</v>
      </c>
      <c r="B948" s="3"/>
      <c r="C948" s="4">
        <v>35423.98055555556</v>
      </c>
      <c r="D948" s="5">
        <v>1.4511E7</v>
      </c>
    </row>
    <row r="949">
      <c r="A949" s="2" t="s">
        <v>10950</v>
      </c>
      <c r="B949" s="3"/>
      <c r="C949" s="4">
        <v>35423.98055555556</v>
      </c>
      <c r="D949" s="5">
        <v>1.1822359E7</v>
      </c>
    </row>
    <row r="950">
      <c r="A950" s="2" t="s">
        <v>10951</v>
      </c>
      <c r="B950" s="3"/>
      <c r="C950" s="4">
        <v>35423.98055555556</v>
      </c>
      <c r="D950" s="5">
        <v>1.1799382E7</v>
      </c>
    </row>
    <row r="951">
      <c r="A951" s="2" t="s">
        <v>10952</v>
      </c>
      <c r="B951" s="3"/>
      <c r="C951" s="4">
        <v>35423.98055555556</v>
      </c>
      <c r="D951" s="5">
        <v>1.1817058E7</v>
      </c>
    </row>
    <row r="952">
      <c r="A952" s="2" t="s">
        <v>10953</v>
      </c>
      <c r="B952" s="3"/>
      <c r="C952" s="4">
        <v>35423.98055555556</v>
      </c>
      <c r="D952" s="5">
        <v>1.1818415E7</v>
      </c>
    </row>
    <row r="953">
      <c r="A953" s="2" t="s">
        <v>10954</v>
      </c>
      <c r="B953" s="3"/>
      <c r="C953" s="4">
        <v>35423.98055555556</v>
      </c>
      <c r="D953" s="5">
        <v>1.1819032E7</v>
      </c>
    </row>
    <row r="954">
      <c r="A954" s="2" t="s">
        <v>10955</v>
      </c>
      <c r="B954" s="3"/>
      <c r="C954" s="4">
        <v>35423.98055555556</v>
      </c>
      <c r="D954" s="5">
        <v>1.1818742E7</v>
      </c>
    </row>
    <row r="955">
      <c r="A955" s="2" t="s">
        <v>10956</v>
      </c>
      <c r="B955" s="3"/>
      <c r="C955" s="4">
        <v>35423.98055555556</v>
      </c>
      <c r="D955" s="5">
        <v>1.4293261E7</v>
      </c>
    </row>
    <row r="956">
      <c r="A956" s="2" t="s">
        <v>10957</v>
      </c>
      <c r="B956" s="3"/>
      <c r="C956" s="4">
        <v>35423.98055555556</v>
      </c>
      <c r="D956" s="5">
        <v>1.181855E7</v>
      </c>
    </row>
    <row r="957">
      <c r="A957" s="2" t="s">
        <v>10958</v>
      </c>
      <c r="B957" s="3"/>
      <c r="C957" s="4">
        <v>35423.98055555556</v>
      </c>
      <c r="D957" s="5">
        <v>2.6810784E7</v>
      </c>
    </row>
    <row r="958">
      <c r="A958" s="2" t="s">
        <v>10959</v>
      </c>
      <c r="B958" s="3"/>
      <c r="C958" s="4">
        <v>35423.98055555556</v>
      </c>
      <c r="D958" s="5">
        <v>2.6810999E7</v>
      </c>
    </row>
    <row r="959">
      <c r="A959" s="2" t="s">
        <v>10960</v>
      </c>
      <c r="B959" s="3"/>
      <c r="C959" s="4">
        <v>35423.98055555556</v>
      </c>
      <c r="D959" s="5">
        <v>2.6810889E7</v>
      </c>
    </row>
    <row r="960">
      <c r="A960" s="2" t="s">
        <v>10961</v>
      </c>
      <c r="B960" s="3"/>
      <c r="C960" s="4">
        <v>35423.98055555556</v>
      </c>
      <c r="D960" s="5">
        <v>2.5531964E7</v>
      </c>
    </row>
    <row r="961">
      <c r="A961" s="2" t="s">
        <v>10962</v>
      </c>
      <c r="B961" s="3"/>
      <c r="C961" s="4">
        <v>35423.98055555556</v>
      </c>
      <c r="D961" s="5">
        <v>2.5529279E7</v>
      </c>
    </row>
    <row r="962">
      <c r="A962" s="2" t="s">
        <v>10963</v>
      </c>
      <c r="B962" s="3"/>
      <c r="C962" s="4">
        <v>35423.98055555556</v>
      </c>
      <c r="D962" s="5">
        <v>2.5505695E7</v>
      </c>
    </row>
    <row r="963">
      <c r="A963" s="2" t="s">
        <v>10964</v>
      </c>
      <c r="B963" s="3"/>
      <c r="C963" s="4">
        <v>35423.98055555556</v>
      </c>
      <c r="D963" s="5">
        <v>2.5506603E7</v>
      </c>
    </row>
    <row r="964">
      <c r="A964" s="2" t="s">
        <v>10965</v>
      </c>
      <c r="B964" s="3"/>
      <c r="C964" s="4">
        <v>35423.98055555556</v>
      </c>
      <c r="D964" s="5">
        <v>1.143036E7</v>
      </c>
    </row>
    <row r="965">
      <c r="A965" s="2" t="s">
        <v>10966</v>
      </c>
      <c r="B965" s="3"/>
      <c r="C965" s="4">
        <v>35423.98055555556</v>
      </c>
      <c r="D965" s="5">
        <v>1.1424547E7</v>
      </c>
    </row>
    <row r="966">
      <c r="A966" s="2" t="s">
        <v>10967</v>
      </c>
      <c r="B966" s="3"/>
      <c r="C966" s="4">
        <v>35423.98055555556</v>
      </c>
      <c r="D966" s="5">
        <v>1.0852105E7</v>
      </c>
    </row>
    <row r="967">
      <c r="A967" s="2" t="s">
        <v>10968</v>
      </c>
      <c r="B967" s="3"/>
      <c r="C967" s="4">
        <v>35423.98055555556</v>
      </c>
      <c r="D967" s="5">
        <v>3744499.0</v>
      </c>
    </row>
    <row r="968">
      <c r="A968" s="2" t="s">
        <v>10969</v>
      </c>
      <c r="B968" s="3"/>
      <c r="C968" s="4">
        <v>35423.98055555556</v>
      </c>
      <c r="D968" s="5">
        <v>278148.0</v>
      </c>
    </row>
    <row r="969">
      <c r="A969" s="2" t="s">
        <v>10970</v>
      </c>
      <c r="B969" s="3"/>
      <c r="C969" s="4">
        <v>35423.98055555556</v>
      </c>
      <c r="D969" s="5">
        <v>1.6966125E7</v>
      </c>
    </row>
    <row r="970">
      <c r="A970" s="2" t="s">
        <v>10971</v>
      </c>
      <c r="B970" s="3"/>
      <c r="C970" s="4">
        <v>35423.98055555556</v>
      </c>
      <c r="D970" s="5">
        <v>1.0474306E7</v>
      </c>
    </row>
    <row r="971">
      <c r="A971" s="2" t="s">
        <v>10972</v>
      </c>
      <c r="B971" s="3"/>
      <c r="C971" s="4">
        <v>35423.98055555556</v>
      </c>
      <c r="D971" s="5">
        <v>5250904.0</v>
      </c>
    </row>
    <row r="972">
      <c r="A972" s="2" t="s">
        <v>10973</v>
      </c>
      <c r="B972" s="3"/>
      <c r="C972" s="4">
        <v>35423.98055555556</v>
      </c>
      <c r="D972" s="5">
        <v>5269713.0</v>
      </c>
    </row>
    <row r="973">
      <c r="A973" s="2" t="s">
        <v>10974</v>
      </c>
      <c r="B973" s="3"/>
      <c r="C973" s="4">
        <v>35423.98055555556</v>
      </c>
      <c r="D973" s="5">
        <v>6282431.0</v>
      </c>
    </row>
    <row r="974">
      <c r="A974" s="2" t="s">
        <v>10975</v>
      </c>
      <c r="B974" s="3"/>
      <c r="C974" s="4">
        <v>35423.98055555556</v>
      </c>
      <c r="D974" s="5">
        <v>6216473.0</v>
      </c>
    </row>
    <row r="975">
      <c r="A975" s="2" t="s">
        <v>10976</v>
      </c>
      <c r="B975" s="3"/>
      <c r="C975" s="4">
        <v>35423.98055555556</v>
      </c>
      <c r="D975" s="5">
        <v>5846057.0</v>
      </c>
    </row>
    <row r="976">
      <c r="A976" s="2" t="s">
        <v>10977</v>
      </c>
      <c r="B976" s="3"/>
      <c r="C976" s="4">
        <v>35423.98055555556</v>
      </c>
      <c r="D976" s="5">
        <v>6226528.0</v>
      </c>
    </row>
    <row r="977">
      <c r="A977" s="2" t="s">
        <v>10978</v>
      </c>
      <c r="B977" s="3"/>
      <c r="C977" s="4">
        <v>35423.98055555556</v>
      </c>
      <c r="D977" s="5">
        <v>6236285.0</v>
      </c>
    </row>
    <row r="978">
      <c r="A978" s="2" t="s">
        <v>10979</v>
      </c>
      <c r="B978" s="3"/>
      <c r="C978" s="4">
        <v>35423.98055555556</v>
      </c>
      <c r="D978" s="5">
        <v>8104450.0</v>
      </c>
    </row>
    <row r="979">
      <c r="A979" s="2" t="s">
        <v>10980</v>
      </c>
      <c r="B979" s="3"/>
      <c r="C979" s="4">
        <v>35423.98055555556</v>
      </c>
      <c r="D979" s="5">
        <v>2.3287424E7</v>
      </c>
    </row>
    <row r="980">
      <c r="A980" s="2" t="s">
        <v>10981</v>
      </c>
      <c r="B980" s="3"/>
      <c r="C980" s="4">
        <v>35423.98055555556</v>
      </c>
      <c r="D980" s="5">
        <v>1.2534028E7</v>
      </c>
    </row>
    <row r="981">
      <c r="A981" s="2" t="s">
        <v>10982</v>
      </c>
      <c r="B981" s="3"/>
      <c r="C981" s="4">
        <v>35423.98055555556</v>
      </c>
      <c r="D981" s="5">
        <v>1.6048298E7</v>
      </c>
    </row>
    <row r="982">
      <c r="A982" s="2" t="s">
        <v>10983</v>
      </c>
      <c r="B982" s="3"/>
      <c r="C982" s="4">
        <v>35423.98055555556</v>
      </c>
      <c r="D982" s="5">
        <v>1.2529278E7</v>
      </c>
    </row>
    <row r="983">
      <c r="A983" s="2" t="s">
        <v>10984</v>
      </c>
      <c r="B983" s="3"/>
      <c r="C983" s="4">
        <v>35423.98055555556</v>
      </c>
      <c r="D983" s="5">
        <v>1.2528904E7</v>
      </c>
    </row>
    <row r="984">
      <c r="A984" s="2" t="s">
        <v>10985</v>
      </c>
      <c r="B984" s="3"/>
      <c r="C984" s="4">
        <v>35423.98055555556</v>
      </c>
      <c r="D984" s="5">
        <v>5885521.0</v>
      </c>
    </row>
    <row r="985">
      <c r="A985" s="2" t="s">
        <v>10986</v>
      </c>
      <c r="B985" s="3"/>
      <c r="C985" s="4">
        <v>35423.98055555556</v>
      </c>
      <c r="D985" s="5">
        <v>3017326.0</v>
      </c>
    </row>
    <row r="986">
      <c r="A986" s="2" t="s">
        <v>10987</v>
      </c>
      <c r="B986" s="3"/>
      <c r="C986" s="4">
        <v>35423.98055555556</v>
      </c>
      <c r="D986" s="5">
        <v>1.458494E7</v>
      </c>
    </row>
    <row r="987">
      <c r="A987" s="2" t="s">
        <v>10988</v>
      </c>
      <c r="B987" s="3"/>
      <c r="C987" s="4">
        <v>35423.98055555556</v>
      </c>
      <c r="D987" s="5">
        <v>1.4575583E7</v>
      </c>
    </row>
    <row r="988">
      <c r="A988" s="2" t="s">
        <v>10989</v>
      </c>
      <c r="B988" s="3"/>
      <c r="C988" s="4">
        <v>35423.98055555556</v>
      </c>
      <c r="D988" s="5">
        <v>5201791.0</v>
      </c>
    </row>
    <row r="989">
      <c r="A989" s="2" t="s">
        <v>10990</v>
      </c>
      <c r="B989" s="3"/>
      <c r="C989" s="4">
        <v>35423.98055555556</v>
      </c>
      <c r="D989" s="5">
        <v>4694594.0</v>
      </c>
    </row>
    <row r="990">
      <c r="A990" s="2" t="s">
        <v>10991</v>
      </c>
      <c r="B990" s="3"/>
      <c r="C990" s="4">
        <v>35423.98055555556</v>
      </c>
      <c r="D990" s="5">
        <v>5188958.0</v>
      </c>
    </row>
    <row r="991">
      <c r="A991" s="2" t="s">
        <v>10992</v>
      </c>
      <c r="B991" s="3"/>
      <c r="C991" s="4">
        <v>35423.98055555556</v>
      </c>
      <c r="D991" s="5">
        <v>5958587.0</v>
      </c>
    </row>
    <row r="992">
      <c r="A992" s="2" t="s">
        <v>10993</v>
      </c>
      <c r="B992" s="3"/>
      <c r="C992" s="4">
        <v>35423.98055555556</v>
      </c>
      <c r="D992" s="5">
        <v>74348.0</v>
      </c>
    </row>
    <row r="993">
      <c r="A993" s="2" t="s">
        <v>10994</v>
      </c>
      <c r="B993" s="3"/>
      <c r="C993" s="4">
        <v>35423.98055555556</v>
      </c>
      <c r="D993" s="5">
        <v>8818384.0</v>
      </c>
    </row>
    <row r="994">
      <c r="A994" s="2" t="s">
        <v>10995</v>
      </c>
      <c r="B994" s="3"/>
      <c r="C994" s="4">
        <v>35423.98055555556</v>
      </c>
      <c r="D994" s="5">
        <v>2.5355514E7</v>
      </c>
    </row>
    <row r="995">
      <c r="A995" s="2" t="s">
        <v>10996</v>
      </c>
      <c r="B995" s="3"/>
      <c r="C995" s="4">
        <v>35423.98055555556</v>
      </c>
      <c r="D995" s="5">
        <v>2.5355556E7</v>
      </c>
    </row>
    <row r="996">
      <c r="A996" s="2" t="s">
        <v>10997</v>
      </c>
      <c r="B996" s="3"/>
      <c r="C996" s="4">
        <v>35423.98055555556</v>
      </c>
      <c r="D996" s="5">
        <v>1.0706757E7</v>
      </c>
    </row>
    <row r="997">
      <c r="A997" s="2" t="s">
        <v>10998</v>
      </c>
      <c r="B997" s="3"/>
      <c r="C997" s="4">
        <v>35423.98055555556</v>
      </c>
      <c r="D997" s="5">
        <v>7894941.0</v>
      </c>
    </row>
    <row r="998">
      <c r="A998" s="2" t="s">
        <v>10999</v>
      </c>
      <c r="B998" s="3"/>
      <c r="C998" s="4">
        <v>35423.98055555556</v>
      </c>
      <c r="D998" s="5">
        <v>451244.0</v>
      </c>
    </row>
    <row r="999">
      <c r="A999" s="2" t="s">
        <v>11000</v>
      </c>
      <c r="B999" s="3"/>
      <c r="C999" s="4">
        <v>35423.98055555556</v>
      </c>
      <c r="D999" s="5">
        <v>451304.0</v>
      </c>
    </row>
    <row r="1000">
      <c r="A1000" s="2" t="s">
        <v>11001</v>
      </c>
      <c r="B1000" s="3"/>
      <c r="C1000" s="4">
        <v>35423.98055555556</v>
      </c>
      <c r="D1000" s="5">
        <v>1.4844945E7</v>
      </c>
    </row>
    <row r="1001">
      <c r="A1001" s="2" t="s">
        <v>11002</v>
      </c>
      <c r="B1001" s="3"/>
      <c r="C1001" s="4">
        <v>35423.98055555556</v>
      </c>
      <c r="D1001" s="5">
        <v>1.4849168E7</v>
      </c>
    </row>
    <row r="1002">
      <c r="A1002" s="2" t="s">
        <v>11003</v>
      </c>
      <c r="B1002" s="3"/>
      <c r="C1002" s="4">
        <v>35423.98055555556</v>
      </c>
      <c r="D1002" s="5">
        <v>1.484248E7</v>
      </c>
    </row>
    <row r="1003">
      <c r="A1003" s="2" t="s">
        <v>11004</v>
      </c>
      <c r="B1003" s="3"/>
      <c r="C1003" s="4">
        <v>35423.98055555556</v>
      </c>
      <c r="D1003" s="5">
        <v>1.475585E7</v>
      </c>
    </row>
    <row r="1004">
      <c r="A1004" s="2" t="s">
        <v>11005</v>
      </c>
      <c r="B1004" s="3"/>
      <c r="C1004" s="4">
        <v>35423.98055555556</v>
      </c>
      <c r="D1004" s="5">
        <v>1.0871767E7</v>
      </c>
    </row>
    <row r="1005">
      <c r="A1005" s="2" t="s">
        <v>11006</v>
      </c>
      <c r="B1005" s="3"/>
      <c r="C1005" s="4">
        <v>35423.98055555556</v>
      </c>
      <c r="D1005" s="5">
        <v>1.390159E7</v>
      </c>
    </row>
    <row r="1006">
      <c r="A1006" s="2" t="s">
        <v>11007</v>
      </c>
      <c r="B1006" s="3"/>
      <c r="C1006" s="4">
        <v>35423.98055555556</v>
      </c>
      <c r="D1006" s="5">
        <v>554399.0</v>
      </c>
    </row>
    <row r="1007">
      <c r="A1007" s="2" t="s">
        <v>11008</v>
      </c>
      <c r="B1007" s="3"/>
      <c r="C1007" s="4">
        <v>35423.98055555556</v>
      </c>
      <c r="D1007" s="5">
        <v>554371.0</v>
      </c>
    </row>
    <row r="1008">
      <c r="A1008" s="2" t="s">
        <v>11009</v>
      </c>
      <c r="B1008" s="3"/>
      <c r="C1008" s="4">
        <v>35423.98055555556</v>
      </c>
      <c r="D1008" s="5">
        <v>1.227426E7</v>
      </c>
    </row>
    <row r="1009">
      <c r="A1009" s="2" t="s">
        <v>11010</v>
      </c>
      <c r="B1009" s="3"/>
      <c r="C1009" s="4">
        <v>35423.98055555556</v>
      </c>
      <c r="D1009" s="5">
        <v>2224698.0</v>
      </c>
    </row>
    <row r="1010">
      <c r="A1010" s="2" t="s">
        <v>11011</v>
      </c>
      <c r="B1010" s="3"/>
      <c r="C1010" s="4">
        <v>35423.98055555556</v>
      </c>
      <c r="D1010" s="5">
        <v>1167750.0</v>
      </c>
    </row>
    <row r="1011">
      <c r="A1011" s="2" t="s">
        <v>11012</v>
      </c>
      <c r="B1011" s="3"/>
      <c r="C1011" s="4">
        <v>35423.98055555556</v>
      </c>
      <c r="D1011" s="5">
        <v>34654.0</v>
      </c>
    </row>
    <row r="1012">
      <c r="A1012" s="2" t="s">
        <v>11013</v>
      </c>
      <c r="B1012" s="3"/>
      <c r="C1012" s="4">
        <v>35423.98055555556</v>
      </c>
      <c r="D1012" s="5">
        <v>6742290.0</v>
      </c>
    </row>
    <row r="1013">
      <c r="A1013" s="2" t="s">
        <v>11014</v>
      </c>
      <c r="B1013" s="3"/>
      <c r="C1013" s="4">
        <v>35423.98055555556</v>
      </c>
      <c r="D1013" s="5">
        <v>6651882.0</v>
      </c>
    </row>
    <row r="1014">
      <c r="A1014" s="2" t="s">
        <v>11015</v>
      </c>
      <c r="B1014" s="3"/>
      <c r="C1014" s="4">
        <v>35423.98055555556</v>
      </c>
      <c r="D1014" s="5">
        <v>6648409.0</v>
      </c>
    </row>
    <row r="1015">
      <c r="A1015" s="2" t="s">
        <v>11016</v>
      </c>
      <c r="B1015" s="3"/>
      <c r="C1015" s="4">
        <v>35423.98055555556</v>
      </c>
      <c r="D1015" s="5">
        <v>2090109.0</v>
      </c>
    </row>
    <row r="1016">
      <c r="A1016" s="2" t="s">
        <v>11017</v>
      </c>
      <c r="B1016" s="3"/>
      <c r="C1016" s="4">
        <v>35423.98055555556</v>
      </c>
      <c r="D1016" s="5">
        <v>2090106.0</v>
      </c>
    </row>
    <row r="1017">
      <c r="A1017" s="2" t="s">
        <v>11018</v>
      </c>
      <c r="B1017" s="3"/>
      <c r="C1017" s="4">
        <v>35423.98055555556</v>
      </c>
      <c r="D1017" s="5">
        <v>71059.0</v>
      </c>
    </row>
    <row r="1018">
      <c r="A1018" s="2" t="s">
        <v>11019</v>
      </c>
      <c r="B1018" s="3"/>
      <c r="C1018" s="4">
        <v>35423.98055555556</v>
      </c>
      <c r="D1018" s="5">
        <v>1.3078641E7</v>
      </c>
    </row>
    <row r="1019">
      <c r="A1019" s="2" t="s">
        <v>11020</v>
      </c>
      <c r="B1019" s="3"/>
      <c r="C1019" s="4">
        <v>35423.98055555556</v>
      </c>
      <c r="D1019" s="5">
        <v>1.2359366E7</v>
      </c>
    </row>
    <row r="1020">
      <c r="A1020" s="2" t="s">
        <v>11021</v>
      </c>
      <c r="B1020" s="3"/>
      <c r="C1020" s="4">
        <v>35423.98055555556</v>
      </c>
      <c r="D1020" s="5">
        <v>150267.0</v>
      </c>
    </row>
    <row r="1021">
      <c r="A1021" s="2" t="s">
        <v>11022</v>
      </c>
      <c r="B1021" s="3"/>
      <c r="C1021" s="4">
        <v>35423.98055555556</v>
      </c>
      <c r="D1021" s="5">
        <v>1.4038663E7</v>
      </c>
    </row>
    <row r="1022">
      <c r="A1022" s="2" t="s">
        <v>11023</v>
      </c>
      <c r="B1022" s="3"/>
      <c r="C1022" s="4">
        <v>35423.98055555556</v>
      </c>
      <c r="D1022" s="5">
        <v>1.4040434E7</v>
      </c>
    </row>
    <row r="1023">
      <c r="A1023" s="2" t="s">
        <v>11024</v>
      </c>
      <c r="B1023" s="3"/>
      <c r="C1023" s="4">
        <v>35423.98055555556</v>
      </c>
      <c r="D1023" s="5">
        <v>1.4033976E7</v>
      </c>
    </row>
    <row r="1024">
      <c r="A1024" s="2" t="s">
        <v>11025</v>
      </c>
      <c r="B1024" s="3"/>
      <c r="C1024" s="4">
        <v>35423.98055555556</v>
      </c>
      <c r="D1024" s="5">
        <v>1.4031541E7</v>
      </c>
    </row>
    <row r="1025">
      <c r="A1025" s="2" t="s">
        <v>11026</v>
      </c>
      <c r="B1025" s="3"/>
      <c r="C1025" s="4">
        <v>35423.98055555556</v>
      </c>
      <c r="D1025" s="5">
        <v>8162324.0</v>
      </c>
    </row>
    <row r="1026">
      <c r="A1026" s="2" t="s">
        <v>11027</v>
      </c>
      <c r="B1026" s="3"/>
      <c r="C1026" s="4">
        <v>35423.98055555556</v>
      </c>
      <c r="D1026" s="5">
        <v>8155668.0</v>
      </c>
    </row>
    <row r="1027">
      <c r="A1027" s="2" t="s">
        <v>11028</v>
      </c>
      <c r="B1027" s="3"/>
      <c r="C1027" s="4">
        <v>35423.98055555556</v>
      </c>
      <c r="D1027" s="5">
        <v>2203990.0</v>
      </c>
    </row>
    <row r="1028">
      <c r="A1028" s="2" t="s">
        <v>11029</v>
      </c>
      <c r="B1028" s="3"/>
      <c r="C1028" s="4">
        <v>35423.98055555556</v>
      </c>
      <c r="D1028" s="5">
        <v>9768516.0</v>
      </c>
    </row>
    <row r="1029">
      <c r="A1029" s="2" t="s">
        <v>11030</v>
      </c>
      <c r="B1029" s="3"/>
      <c r="C1029" s="4">
        <v>35423.98055555556</v>
      </c>
      <c r="D1029" s="5">
        <v>1.0535436E7</v>
      </c>
    </row>
    <row r="1030">
      <c r="A1030" s="2" t="s">
        <v>11031</v>
      </c>
      <c r="B1030" s="3"/>
      <c r="C1030" s="4">
        <v>35423.98055555556</v>
      </c>
      <c r="D1030" s="5">
        <v>1.0528458E7</v>
      </c>
    </row>
    <row r="1031">
      <c r="A1031" s="2" t="s">
        <v>11032</v>
      </c>
      <c r="B1031" s="3"/>
      <c r="C1031" s="4">
        <v>35423.98055555556</v>
      </c>
      <c r="D1031" s="5">
        <v>1.2079348E7</v>
      </c>
    </row>
    <row r="1032">
      <c r="A1032" s="2" t="s">
        <v>11033</v>
      </c>
      <c r="B1032" s="3"/>
      <c r="C1032" s="4">
        <v>35423.98055555556</v>
      </c>
      <c r="D1032" s="5">
        <v>1.2047738E7</v>
      </c>
    </row>
    <row r="1033">
      <c r="A1033" s="2" t="s">
        <v>11034</v>
      </c>
      <c r="B1033" s="3"/>
      <c r="C1033" s="4">
        <v>35423.98055555556</v>
      </c>
      <c r="D1033" s="5">
        <v>1.2067727E7</v>
      </c>
    </row>
    <row r="1034">
      <c r="A1034" s="2" t="s">
        <v>11035</v>
      </c>
      <c r="B1034" s="3"/>
      <c r="C1034" s="4">
        <v>35423.98055555556</v>
      </c>
      <c r="D1034" s="5">
        <v>1.5372742E7</v>
      </c>
    </row>
    <row r="1035">
      <c r="A1035" s="2" t="s">
        <v>11036</v>
      </c>
      <c r="B1035" s="3"/>
      <c r="C1035" s="4">
        <v>35423.98055555556</v>
      </c>
      <c r="D1035" s="5">
        <v>1.7385675E7</v>
      </c>
    </row>
    <row r="1036">
      <c r="A1036" s="2" t="s">
        <v>11037</v>
      </c>
      <c r="B1036" s="3"/>
      <c r="C1036" s="4">
        <v>35423.98055555556</v>
      </c>
      <c r="D1036" s="5">
        <v>2.8592754E7</v>
      </c>
    </row>
    <row r="1037">
      <c r="A1037" s="2" t="s">
        <v>11038</v>
      </c>
      <c r="B1037" s="3"/>
      <c r="C1037" s="4">
        <v>35423.98055555556</v>
      </c>
      <c r="D1037" s="5">
        <v>1.5372528E7</v>
      </c>
    </row>
    <row r="1038">
      <c r="A1038" s="2" t="s">
        <v>11039</v>
      </c>
      <c r="B1038" s="3"/>
      <c r="C1038" s="4">
        <v>35423.98055555556</v>
      </c>
      <c r="D1038" s="5">
        <v>1.5127795E7</v>
      </c>
    </row>
    <row r="1039">
      <c r="A1039" s="2" t="s">
        <v>11040</v>
      </c>
      <c r="B1039" s="3"/>
      <c r="C1039" s="4">
        <v>35423.98055555556</v>
      </c>
      <c r="D1039" s="5">
        <v>1.2067825E7</v>
      </c>
    </row>
    <row r="1040">
      <c r="A1040" s="2" t="s">
        <v>11041</v>
      </c>
      <c r="B1040" s="3"/>
      <c r="C1040" s="4">
        <v>35423.98055555556</v>
      </c>
      <c r="D1040" s="5">
        <v>5438649.0</v>
      </c>
    </row>
    <row r="1041">
      <c r="A1041" s="2" t="s">
        <v>11042</v>
      </c>
      <c r="B1041" s="3"/>
      <c r="C1041" s="4">
        <v>35423.98055555556</v>
      </c>
      <c r="D1041" s="5">
        <v>1.4688051E7</v>
      </c>
    </row>
    <row r="1042">
      <c r="A1042" s="2" t="s">
        <v>11043</v>
      </c>
      <c r="B1042" s="3"/>
      <c r="C1042" s="4">
        <v>35423.98055555556</v>
      </c>
      <c r="D1042" s="5">
        <v>1.5505631E7</v>
      </c>
    </row>
    <row r="1043">
      <c r="A1043" s="2" t="s">
        <v>11044</v>
      </c>
      <c r="B1043" s="3"/>
      <c r="C1043" s="4">
        <v>35423.98055555556</v>
      </c>
      <c r="D1043" s="5">
        <v>1.5479029E7</v>
      </c>
    </row>
    <row r="1044">
      <c r="A1044" s="2" t="s">
        <v>11045</v>
      </c>
      <c r="B1044" s="3"/>
      <c r="C1044" s="4">
        <v>35423.98055555556</v>
      </c>
      <c r="D1044" s="5">
        <v>1.5525037E7</v>
      </c>
    </row>
    <row r="1045">
      <c r="A1045" s="2" t="s">
        <v>11046</v>
      </c>
      <c r="B1045" s="3"/>
      <c r="C1045" s="4">
        <v>35423.98055555556</v>
      </c>
      <c r="D1045" s="5">
        <v>1.1894251E7</v>
      </c>
    </row>
    <row r="1046">
      <c r="A1046" s="2" t="s">
        <v>11047</v>
      </c>
      <c r="B1046" s="3"/>
      <c r="C1046" s="4">
        <v>35423.98055555556</v>
      </c>
      <c r="D1046" s="5">
        <v>1.1894007E7</v>
      </c>
    </row>
    <row r="1047">
      <c r="A1047" s="2" t="s">
        <v>11048</v>
      </c>
      <c r="B1047" s="3"/>
      <c r="C1047" s="4">
        <v>35423.98055555556</v>
      </c>
      <c r="D1047" s="5">
        <v>1.186347E7</v>
      </c>
    </row>
    <row r="1048">
      <c r="A1048" s="2" t="s">
        <v>11049</v>
      </c>
      <c r="B1048" s="3"/>
      <c r="C1048" s="4">
        <v>35423.98055555556</v>
      </c>
      <c r="D1048" s="5">
        <v>1.1888077E7</v>
      </c>
    </row>
    <row r="1049">
      <c r="A1049" s="2" t="s">
        <v>11050</v>
      </c>
      <c r="B1049" s="3"/>
      <c r="C1049" s="4">
        <v>35423.98055555556</v>
      </c>
      <c r="D1049" s="5">
        <v>5511495.0</v>
      </c>
    </row>
    <row r="1050">
      <c r="A1050" s="2" t="s">
        <v>11051</v>
      </c>
      <c r="B1050" s="3"/>
      <c r="C1050" s="4">
        <v>35423.98055555556</v>
      </c>
      <c r="D1050" s="5">
        <v>5523796.0</v>
      </c>
    </row>
    <row r="1051">
      <c r="A1051" s="2" t="s">
        <v>11052</v>
      </c>
      <c r="B1051" s="3"/>
      <c r="C1051" s="4">
        <v>35423.98055555556</v>
      </c>
      <c r="D1051" s="5">
        <v>5551939.0</v>
      </c>
    </row>
    <row r="1052">
      <c r="A1052" s="2" t="s">
        <v>11053</v>
      </c>
      <c r="B1052" s="3"/>
      <c r="C1052" s="4">
        <v>35423.98055555556</v>
      </c>
      <c r="D1052" s="5">
        <v>5519973.0</v>
      </c>
    </row>
    <row r="1053">
      <c r="A1053" s="2" t="s">
        <v>11054</v>
      </c>
      <c r="B1053" s="3"/>
      <c r="C1053" s="4">
        <v>35423.98055555556</v>
      </c>
      <c r="D1053" s="5">
        <v>1.4616732E7</v>
      </c>
    </row>
    <row r="1054">
      <c r="A1054" s="2" t="s">
        <v>11055</v>
      </c>
      <c r="B1054" s="3"/>
      <c r="C1054" s="4">
        <v>35423.98055555556</v>
      </c>
      <c r="D1054" s="5">
        <v>1.0933475E7</v>
      </c>
    </row>
    <row r="1055">
      <c r="A1055" s="2" t="s">
        <v>11056</v>
      </c>
      <c r="B1055" s="3"/>
      <c r="C1055" s="4">
        <v>35423.98055555556</v>
      </c>
      <c r="D1055" s="5">
        <v>1.0674058E7</v>
      </c>
    </row>
    <row r="1056">
      <c r="A1056" s="2" t="s">
        <v>11057</v>
      </c>
      <c r="B1056" s="3"/>
      <c r="C1056" s="4">
        <v>35423.98055555556</v>
      </c>
      <c r="D1056" s="5">
        <v>1.0692812E7</v>
      </c>
    </row>
    <row r="1057">
      <c r="A1057" s="2" t="s">
        <v>11058</v>
      </c>
      <c r="B1057" s="3"/>
      <c r="C1057" s="4">
        <v>35423.98055555556</v>
      </c>
      <c r="D1057" s="5">
        <v>1.069296E7</v>
      </c>
    </row>
    <row r="1058">
      <c r="A1058" s="2" t="s">
        <v>11059</v>
      </c>
      <c r="B1058" s="3"/>
      <c r="C1058" s="4">
        <v>35423.98055555556</v>
      </c>
      <c r="D1058" s="5">
        <v>1.0039728E7</v>
      </c>
    </row>
    <row r="1059">
      <c r="A1059" s="2" t="s">
        <v>11060</v>
      </c>
      <c r="B1059" s="3"/>
      <c r="C1059" s="4">
        <v>35423.98055555556</v>
      </c>
      <c r="D1059" s="5">
        <v>1.0038965E7</v>
      </c>
    </row>
    <row r="1060">
      <c r="A1060" s="2" t="s">
        <v>11061</v>
      </c>
      <c r="B1060" s="3"/>
      <c r="C1060" s="4">
        <v>35423.98055555556</v>
      </c>
      <c r="D1060" s="5">
        <v>1.002199E7</v>
      </c>
    </row>
    <row r="1061">
      <c r="A1061" s="2" t="s">
        <v>11062</v>
      </c>
      <c r="B1061" s="3"/>
      <c r="C1061" s="4">
        <v>35423.98055555556</v>
      </c>
      <c r="D1061" s="5">
        <v>1.0187074E7</v>
      </c>
    </row>
    <row r="1062">
      <c r="A1062" s="2" t="s">
        <v>11063</v>
      </c>
      <c r="B1062" s="3"/>
      <c r="C1062" s="4">
        <v>35423.98055555556</v>
      </c>
      <c r="D1062" s="5">
        <v>1.0064947E7</v>
      </c>
    </row>
    <row r="1063">
      <c r="A1063" s="2" t="s">
        <v>11064</v>
      </c>
      <c r="B1063" s="3"/>
      <c r="C1063" s="4">
        <v>35423.98055555556</v>
      </c>
      <c r="D1063" s="5">
        <v>1.0064239E7</v>
      </c>
    </row>
    <row r="1064">
      <c r="A1064" s="2" t="s">
        <v>11065</v>
      </c>
      <c r="B1064" s="3"/>
      <c r="C1064" s="4">
        <v>35423.98055555556</v>
      </c>
      <c r="D1064" s="5">
        <v>7856389.0</v>
      </c>
    </row>
    <row r="1065">
      <c r="A1065" s="2" t="s">
        <v>11066</v>
      </c>
      <c r="B1065" s="3"/>
      <c r="C1065" s="4">
        <v>35423.98055555556</v>
      </c>
      <c r="D1065" s="5">
        <v>8935707.0</v>
      </c>
    </row>
    <row r="1066">
      <c r="A1066" s="2" t="s">
        <v>11067</v>
      </c>
      <c r="B1066" s="3"/>
      <c r="C1066" s="4">
        <v>35423.98055555556</v>
      </c>
      <c r="D1066" s="5">
        <v>1.3603858E7</v>
      </c>
    </row>
    <row r="1067">
      <c r="A1067" s="2" t="s">
        <v>11068</v>
      </c>
      <c r="B1067" s="3"/>
      <c r="C1067" s="4">
        <v>35423.98055555556</v>
      </c>
      <c r="D1067" s="5">
        <v>2.5336015E7</v>
      </c>
    </row>
    <row r="1068">
      <c r="A1068" s="2" t="s">
        <v>11069</v>
      </c>
      <c r="B1068" s="3"/>
      <c r="C1068" s="4">
        <v>35423.98055555556</v>
      </c>
      <c r="D1068" s="5">
        <v>7585887.0</v>
      </c>
    </row>
    <row r="1069">
      <c r="A1069" s="2" t="s">
        <v>11070</v>
      </c>
      <c r="B1069" s="3"/>
      <c r="C1069" s="4">
        <v>35423.98055555556</v>
      </c>
      <c r="D1069" s="5">
        <v>7585892.0</v>
      </c>
    </row>
    <row r="1070">
      <c r="A1070" s="2" t="s">
        <v>11071</v>
      </c>
      <c r="B1070" s="3"/>
      <c r="C1070" s="4">
        <v>35423.98055555556</v>
      </c>
      <c r="D1070" s="5">
        <v>7585756.0</v>
      </c>
    </row>
    <row r="1071">
      <c r="A1071" s="2" t="s">
        <v>11072</v>
      </c>
      <c r="B1071" s="3"/>
      <c r="C1071" s="4">
        <v>35423.98055555556</v>
      </c>
      <c r="D1071" s="5">
        <v>7450218.0</v>
      </c>
    </row>
    <row r="1072">
      <c r="A1072" s="2" t="s">
        <v>11073</v>
      </c>
      <c r="B1072" s="3"/>
      <c r="C1072" s="4">
        <v>35423.98055555556</v>
      </c>
      <c r="D1072" s="5">
        <v>7450176.0</v>
      </c>
    </row>
    <row r="1073">
      <c r="A1073" s="2" t="s">
        <v>11074</v>
      </c>
      <c r="B1073" s="3"/>
      <c r="C1073" s="4">
        <v>35423.98055555556</v>
      </c>
      <c r="D1073" s="5">
        <v>7449993.0</v>
      </c>
    </row>
    <row r="1074">
      <c r="A1074" s="2" t="s">
        <v>11075</v>
      </c>
      <c r="B1074" s="3"/>
      <c r="C1074" s="4">
        <v>35423.98055555556</v>
      </c>
      <c r="D1074" s="5">
        <v>7962426.0</v>
      </c>
    </row>
    <row r="1075">
      <c r="A1075" s="2" t="s">
        <v>11076</v>
      </c>
      <c r="B1075" s="3"/>
      <c r="C1075" s="4">
        <v>35423.98055555556</v>
      </c>
      <c r="D1075" s="5">
        <v>7585881.0</v>
      </c>
    </row>
    <row r="1076">
      <c r="A1076" s="2" t="s">
        <v>11077</v>
      </c>
      <c r="B1076" s="3"/>
      <c r="C1076" s="4">
        <v>35423.98055555556</v>
      </c>
      <c r="D1076" s="5">
        <v>7585886.0</v>
      </c>
    </row>
    <row r="1077">
      <c r="A1077" s="2" t="s">
        <v>11078</v>
      </c>
      <c r="B1077" s="3"/>
      <c r="C1077" s="4">
        <v>35423.98055555556</v>
      </c>
      <c r="D1077" s="5">
        <v>7585679.0</v>
      </c>
    </row>
    <row r="1078">
      <c r="A1078" s="2" t="s">
        <v>11079</v>
      </c>
      <c r="B1078" s="3"/>
      <c r="C1078" s="4">
        <v>35423.98055555556</v>
      </c>
      <c r="D1078" s="5">
        <v>6168144.0</v>
      </c>
    </row>
    <row r="1079">
      <c r="A1079" s="2" t="s">
        <v>11080</v>
      </c>
      <c r="B1079" s="3"/>
      <c r="C1079" s="4">
        <v>35423.98055555556</v>
      </c>
      <c r="D1079" s="5">
        <v>5768069.0</v>
      </c>
    </row>
    <row r="1080">
      <c r="A1080" s="2" t="s">
        <v>11081</v>
      </c>
      <c r="B1080" s="3"/>
      <c r="C1080" s="4">
        <v>35423.98055555556</v>
      </c>
      <c r="D1080" s="5">
        <v>5769838.0</v>
      </c>
    </row>
    <row r="1081">
      <c r="A1081" s="2" t="s">
        <v>11082</v>
      </c>
      <c r="B1081" s="3"/>
      <c r="C1081" s="4">
        <v>35423.98055555556</v>
      </c>
      <c r="D1081" s="5">
        <v>5638701.0</v>
      </c>
    </row>
    <row r="1082">
      <c r="A1082" s="2" t="s">
        <v>11083</v>
      </c>
      <c r="B1082" s="3"/>
      <c r="C1082" s="4">
        <v>35423.98055555556</v>
      </c>
      <c r="D1082" s="5">
        <v>5699321.0</v>
      </c>
    </row>
    <row r="1083">
      <c r="A1083" s="2" t="s">
        <v>11084</v>
      </c>
      <c r="B1083" s="3"/>
      <c r="C1083" s="4">
        <v>35423.98055555556</v>
      </c>
      <c r="D1083" s="5">
        <v>9661089.0</v>
      </c>
    </row>
    <row r="1084">
      <c r="A1084" s="2" t="s">
        <v>11085</v>
      </c>
      <c r="B1084" s="3"/>
      <c r="C1084" s="4">
        <v>35423.98055555556</v>
      </c>
      <c r="D1084" s="5">
        <v>2.9246943E7</v>
      </c>
    </row>
    <row r="1085">
      <c r="A1085" s="2" t="s">
        <v>11086</v>
      </c>
      <c r="B1085" s="3"/>
      <c r="C1085" s="4">
        <v>35423.98055555556</v>
      </c>
      <c r="D1085" s="5">
        <v>2.9547086E7</v>
      </c>
    </row>
    <row r="1086">
      <c r="A1086" s="2" t="s">
        <v>11087</v>
      </c>
      <c r="B1086" s="3"/>
      <c r="C1086" s="4">
        <v>35423.98055555556</v>
      </c>
      <c r="D1086" s="5">
        <v>2.7917227E7</v>
      </c>
    </row>
    <row r="1087">
      <c r="A1087" s="2" t="s">
        <v>11088</v>
      </c>
      <c r="B1087" s="3"/>
      <c r="C1087" s="4">
        <v>35423.98055555556</v>
      </c>
      <c r="D1087" s="5">
        <v>9661083.0</v>
      </c>
    </row>
    <row r="1088">
      <c r="A1088" s="2" t="s">
        <v>11089</v>
      </c>
      <c r="B1088" s="3"/>
      <c r="C1088" s="4">
        <v>35423.98055555556</v>
      </c>
      <c r="D1088" s="5">
        <v>2.9547145E7</v>
      </c>
    </row>
    <row r="1089">
      <c r="A1089" s="2" t="s">
        <v>11090</v>
      </c>
      <c r="B1089" s="3"/>
      <c r="C1089" s="4">
        <v>35423.98055555556</v>
      </c>
      <c r="D1089" s="5">
        <v>2.972855E7</v>
      </c>
    </row>
    <row r="1090">
      <c r="A1090" s="2" t="s">
        <v>11091</v>
      </c>
      <c r="B1090" s="3"/>
      <c r="C1090" s="4">
        <v>35423.98055555556</v>
      </c>
      <c r="D1090" s="5">
        <v>2.7910452E7</v>
      </c>
    </row>
    <row r="1091">
      <c r="A1091" s="2" t="s">
        <v>11092</v>
      </c>
      <c r="B1091" s="3"/>
      <c r="C1091" s="4">
        <v>35423.98055555556</v>
      </c>
      <c r="D1091" s="5">
        <v>2.7723292E7</v>
      </c>
    </row>
    <row r="1092">
      <c r="A1092" s="2" t="s">
        <v>11093</v>
      </c>
      <c r="B1092" s="3"/>
      <c r="C1092" s="4">
        <v>35423.98055555556</v>
      </c>
      <c r="D1092" s="5">
        <v>2.7873558E7</v>
      </c>
    </row>
    <row r="1093">
      <c r="A1093" s="2" t="s">
        <v>11094</v>
      </c>
      <c r="B1093" s="3"/>
      <c r="C1093" s="4">
        <v>35423.98055555556</v>
      </c>
      <c r="D1093" s="5">
        <v>2.7939892E7</v>
      </c>
    </row>
    <row r="1094">
      <c r="A1094" s="2" t="s">
        <v>11095</v>
      </c>
      <c r="B1094" s="3"/>
      <c r="C1094" s="4">
        <v>35423.98055555556</v>
      </c>
      <c r="D1094" s="5">
        <v>2.7955907E7</v>
      </c>
    </row>
    <row r="1095">
      <c r="A1095" s="2" t="s">
        <v>11096</v>
      </c>
      <c r="B1095" s="3"/>
      <c r="C1095" s="4">
        <v>35423.98055555556</v>
      </c>
      <c r="D1095" s="5">
        <v>2.7942635E7</v>
      </c>
    </row>
    <row r="1096">
      <c r="A1096" s="2" t="s">
        <v>11097</v>
      </c>
      <c r="B1096" s="3"/>
      <c r="C1096" s="4">
        <v>35423.98055555556</v>
      </c>
      <c r="D1096" s="5">
        <v>2.7940664E7</v>
      </c>
    </row>
    <row r="1097">
      <c r="A1097" s="2" t="s">
        <v>11098</v>
      </c>
      <c r="B1097" s="3"/>
      <c r="C1097" s="4">
        <v>35423.98055555556</v>
      </c>
      <c r="D1097" s="5">
        <v>2.1615007E7</v>
      </c>
    </row>
    <row r="1098">
      <c r="A1098" s="2" t="s">
        <v>11099</v>
      </c>
      <c r="B1098" s="3"/>
      <c r="C1098" s="4">
        <v>35423.98055555556</v>
      </c>
      <c r="D1098" s="5">
        <v>2.7947991E7</v>
      </c>
    </row>
    <row r="1099">
      <c r="A1099" s="2" t="s">
        <v>11100</v>
      </c>
      <c r="B1099" s="3"/>
      <c r="C1099" s="4">
        <v>35423.98055555556</v>
      </c>
      <c r="D1099" s="5">
        <v>2.7939871E7</v>
      </c>
    </row>
    <row r="1100">
      <c r="A1100" s="2" t="s">
        <v>11101</v>
      </c>
      <c r="B1100" s="3"/>
      <c r="C1100" s="4">
        <v>35423.98055555556</v>
      </c>
      <c r="D1100" s="5">
        <v>2.7942638E7</v>
      </c>
    </row>
    <row r="1101">
      <c r="A1101" s="2" t="s">
        <v>11102</v>
      </c>
      <c r="B1101" s="3"/>
      <c r="C1101" s="4">
        <v>35423.98055555556</v>
      </c>
      <c r="D1101" s="5">
        <v>2.7942565E7</v>
      </c>
    </row>
    <row r="1102">
      <c r="A1102" s="2" t="s">
        <v>11103</v>
      </c>
      <c r="B1102" s="3"/>
      <c r="C1102" s="4">
        <v>35423.98055555556</v>
      </c>
      <c r="D1102" s="5">
        <v>873246.0</v>
      </c>
    </row>
    <row r="1103">
      <c r="A1103" s="2" t="s">
        <v>11104</v>
      </c>
      <c r="B1103" s="3"/>
      <c r="C1103" s="4">
        <v>35423.98055555556</v>
      </c>
      <c r="D1103" s="5">
        <v>1.037353E7</v>
      </c>
    </row>
    <row r="1104">
      <c r="A1104" s="2" t="s">
        <v>11105</v>
      </c>
      <c r="B1104" s="3"/>
      <c r="C1104" s="4">
        <v>35423.98055555556</v>
      </c>
      <c r="D1104" s="5">
        <v>1.0349302E7</v>
      </c>
    </row>
    <row r="1105">
      <c r="A1105" s="2" t="s">
        <v>11106</v>
      </c>
      <c r="B1105" s="3"/>
      <c r="C1105" s="4">
        <v>35423.98055555556</v>
      </c>
      <c r="D1105" s="5">
        <v>3312413.0</v>
      </c>
    </row>
    <row r="1106">
      <c r="A1106" s="2" t="s">
        <v>11107</v>
      </c>
      <c r="B1106" s="3"/>
      <c r="C1106" s="4">
        <v>35423.98055555556</v>
      </c>
      <c r="D1106" s="5">
        <v>1.1465959E7</v>
      </c>
    </row>
    <row r="1107">
      <c r="A1107" s="2" t="s">
        <v>11108</v>
      </c>
      <c r="B1107" s="3"/>
      <c r="C1107" s="4">
        <v>35423.98055555556</v>
      </c>
      <c r="D1107" s="5">
        <v>7192834.0</v>
      </c>
    </row>
    <row r="1108">
      <c r="A1108" s="2" t="s">
        <v>11109</v>
      </c>
      <c r="B1108" s="3"/>
      <c r="C1108" s="4">
        <v>35423.98055555556</v>
      </c>
      <c r="D1108" s="5">
        <v>7180657.0</v>
      </c>
    </row>
    <row r="1109">
      <c r="A1109" s="2" t="s">
        <v>11110</v>
      </c>
      <c r="B1109" s="3"/>
      <c r="C1109" s="4">
        <v>35423.98055555556</v>
      </c>
      <c r="D1109" s="5">
        <v>9956736.0</v>
      </c>
    </row>
    <row r="1110">
      <c r="A1110" s="2" t="s">
        <v>11111</v>
      </c>
      <c r="B1110" s="3"/>
      <c r="C1110" s="4">
        <v>35423.98055555556</v>
      </c>
      <c r="D1110" s="5">
        <v>7445658.0</v>
      </c>
    </row>
    <row r="1111">
      <c r="A1111" s="2" t="s">
        <v>11112</v>
      </c>
      <c r="B1111" s="3"/>
      <c r="C1111" s="4">
        <v>35423.98055555556</v>
      </c>
      <c r="D1111" s="5">
        <v>7406307.0</v>
      </c>
    </row>
    <row r="1112">
      <c r="A1112" s="2" t="s">
        <v>11113</v>
      </c>
      <c r="B1112" s="3"/>
      <c r="C1112" s="4">
        <v>35423.98055555556</v>
      </c>
      <c r="D1112" s="5">
        <v>7392271.0</v>
      </c>
    </row>
    <row r="1113">
      <c r="A1113" s="2" t="s">
        <v>11114</v>
      </c>
      <c r="B1113" s="3"/>
      <c r="C1113" s="4">
        <v>35423.98055555556</v>
      </c>
      <c r="D1113" s="5">
        <v>7447463.0</v>
      </c>
    </row>
    <row r="1114">
      <c r="A1114" s="2" t="s">
        <v>11115</v>
      </c>
      <c r="B1114" s="3"/>
      <c r="C1114" s="4">
        <v>35423.98055555556</v>
      </c>
      <c r="D1114" s="5">
        <v>1.1220856E7</v>
      </c>
    </row>
    <row r="1115">
      <c r="A1115" s="2" t="s">
        <v>11116</v>
      </c>
      <c r="B1115" s="3"/>
      <c r="C1115" s="4">
        <v>35423.98055555556</v>
      </c>
      <c r="D1115" s="5">
        <v>1.1221033E7</v>
      </c>
    </row>
    <row r="1116">
      <c r="A1116" s="2" t="s">
        <v>11117</v>
      </c>
      <c r="B1116" s="3"/>
      <c r="C1116" s="4">
        <v>35423.98055555556</v>
      </c>
      <c r="D1116" s="5">
        <v>2.8007134E7</v>
      </c>
    </row>
    <row r="1117">
      <c r="A1117" s="2" t="s">
        <v>11118</v>
      </c>
      <c r="B1117" s="3"/>
      <c r="C1117" s="4">
        <v>35423.98055555556</v>
      </c>
      <c r="D1117" s="5">
        <v>2879536.0</v>
      </c>
    </row>
    <row r="1118">
      <c r="A1118" s="2" t="s">
        <v>11119</v>
      </c>
      <c r="B1118" s="3"/>
      <c r="C1118" s="4">
        <v>35423.98055555556</v>
      </c>
      <c r="D1118" s="5">
        <v>2880675.0</v>
      </c>
    </row>
    <row r="1119">
      <c r="A1119" s="2" t="s">
        <v>11120</v>
      </c>
      <c r="B1119" s="3"/>
      <c r="C1119" s="4">
        <v>35423.98055555556</v>
      </c>
      <c r="D1119" s="5">
        <v>2879511.0</v>
      </c>
    </row>
    <row r="1120">
      <c r="A1120" s="2" t="s">
        <v>11121</v>
      </c>
      <c r="B1120" s="3"/>
      <c r="C1120" s="4">
        <v>35423.98055555556</v>
      </c>
      <c r="D1120" s="5">
        <v>2481101.0</v>
      </c>
    </row>
    <row r="1121">
      <c r="A1121" s="2" t="s">
        <v>11122</v>
      </c>
      <c r="B1121" s="3"/>
      <c r="C1121" s="4">
        <v>35423.98055555556</v>
      </c>
      <c r="D1121" s="5">
        <v>2476004.0</v>
      </c>
    </row>
    <row r="1122">
      <c r="A1122" s="2" t="s">
        <v>11123</v>
      </c>
      <c r="B1122" s="3"/>
      <c r="C1122" s="4">
        <v>35423.98055555556</v>
      </c>
      <c r="D1122" s="5">
        <v>2481264.0</v>
      </c>
    </row>
    <row r="1123">
      <c r="A1123" s="2" t="s">
        <v>11124</v>
      </c>
      <c r="B1123" s="3"/>
      <c r="C1123" s="4">
        <v>35423.98055555556</v>
      </c>
      <c r="D1123" s="5">
        <v>2.595268E7</v>
      </c>
    </row>
    <row r="1124">
      <c r="A1124" s="2" t="s">
        <v>11125</v>
      </c>
      <c r="B1124" s="3"/>
      <c r="C1124" s="4">
        <v>35423.98055555556</v>
      </c>
      <c r="D1124" s="5">
        <v>1.1301142E7</v>
      </c>
    </row>
    <row r="1125">
      <c r="A1125" s="2" t="s">
        <v>11126</v>
      </c>
      <c r="B1125" s="3"/>
      <c r="C1125" s="4">
        <v>35423.98055555556</v>
      </c>
      <c r="D1125" s="5">
        <v>7551223.0</v>
      </c>
    </row>
    <row r="1126">
      <c r="A1126" s="2" t="s">
        <v>11127</v>
      </c>
      <c r="B1126" s="3"/>
      <c r="C1126" s="4">
        <v>35423.98055555556</v>
      </c>
      <c r="D1126" s="5">
        <v>1.2069391E7</v>
      </c>
    </row>
    <row r="1127">
      <c r="A1127" s="2" t="s">
        <v>11128</v>
      </c>
      <c r="B1127" s="3"/>
      <c r="C1127" s="4">
        <v>35423.98055555556</v>
      </c>
      <c r="D1127" s="5">
        <v>1.2072504E7</v>
      </c>
    </row>
    <row r="1128">
      <c r="A1128" s="2" t="s">
        <v>11129</v>
      </c>
      <c r="B1128" s="3"/>
      <c r="C1128" s="4">
        <v>35423.98055555556</v>
      </c>
      <c r="D1128" s="5">
        <v>2.6877892E7</v>
      </c>
    </row>
    <row r="1129">
      <c r="A1129" s="2" t="s">
        <v>11130</v>
      </c>
      <c r="B1129" s="3"/>
      <c r="C1129" s="4">
        <v>35423.98055555556</v>
      </c>
      <c r="D1129" s="5">
        <v>1.3303021E7</v>
      </c>
    </row>
    <row r="1130">
      <c r="A1130" s="2" t="s">
        <v>11131</v>
      </c>
      <c r="B1130" s="3"/>
      <c r="C1130" s="4">
        <v>35423.98055555556</v>
      </c>
      <c r="D1130" s="5">
        <v>1.3282713E7</v>
      </c>
    </row>
    <row r="1131">
      <c r="A1131" s="2" t="s">
        <v>11132</v>
      </c>
      <c r="B1131" s="3"/>
      <c r="C1131" s="4">
        <v>35423.98055555556</v>
      </c>
      <c r="D1131" s="5">
        <v>7763707.0</v>
      </c>
    </row>
    <row r="1132">
      <c r="A1132" s="2" t="s">
        <v>11133</v>
      </c>
      <c r="B1132" s="3"/>
      <c r="C1132" s="4">
        <v>35423.98055555556</v>
      </c>
      <c r="D1132" s="5">
        <v>8145007.0</v>
      </c>
    </row>
    <row r="1133">
      <c r="A1133" s="2" t="s">
        <v>11134</v>
      </c>
      <c r="B1133" s="3"/>
      <c r="C1133" s="4">
        <v>35423.98055555556</v>
      </c>
      <c r="D1133" s="5">
        <v>8145048.0</v>
      </c>
    </row>
    <row r="1134">
      <c r="A1134" s="2" t="s">
        <v>11135</v>
      </c>
      <c r="B1134" s="3"/>
      <c r="C1134" s="4">
        <v>35423.98055555556</v>
      </c>
      <c r="D1134" s="5">
        <v>8144785.0</v>
      </c>
    </row>
    <row r="1135">
      <c r="A1135" s="2" t="s">
        <v>11136</v>
      </c>
      <c r="B1135" s="3"/>
      <c r="C1135" s="4">
        <v>35423.98055555556</v>
      </c>
      <c r="D1135" s="5">
        <v>3.0714665E7</v>
      </c>
    </row>
    <row r="1136">
      <c r="A1136" s="2" t="s">
        <v>11137</v>
      </c>
      <c r="B1136" s="3"/>
      <c r="C1136" s="4">
        <v>35423.98055555556</v>
      </c>
      <c r="D1136" s="5">
        <v>3.071471E7</v>
      </c>
    </row>
    <row r="1137">
      <c r="A1137" s="2" t="s">
        <v>11138</v>
      </c>
      <c r="B1137" s="3"/>
      <c r="C1137" s="4">
        <v>35423.98055555556</v>
      </c>
      <c r="D1137" s="5">
        <v>3.071468E7</v>
      </c>
    </row>
    <row r="1138">
      <c r="A1138" s="2" t="s">
        <v>11139</v>
      </c>
      <c r="B1138" s="3"/>
      <c r="C1138" s="4">
        <v>35423.98055555556</v>
      </c>
      <c r="D1138" s="5">
        <v>2.5911467E7</v>
      </c>
    </row>
    <row r="1139">
      <c r="A1139" s="2" t="s">
        <v>11140</v>
      </c>
      <c r="B1139" s="3"/>
      <c r="C1139" s="4">
        <v>35423.98055555556</v>
      </c>
      <c r="D1139" s="5">
        <v>2.5911948E7</v>
      </c>
    </row>
    <row r="1140">
      <c r="A1140" s="2" t="s">
        <v>11141</v>
      </c>
      <c r="B1140" s="3"/>
      <c r="C1140" s="4">
        <v>35423.98055555556</v>
      </c>
      <c r="D1140" s="5">
        <v>1.9510128E7</v>
      </c>
    </row>
    <row r="1141">
      <c r="A1141" s="2" t="s">
        <v>11142</v>
      </c>
      <c r="B1141" s="3"/>
      <c r="C1141" s="4">
        <v>35423.98055555556</v>
      </c>
      <c r="D1141" s="5">
        <v>2.386684E7</v>
      </c>
    </row>
    <row r="1142">
      <c r="A1142" s="2" t="s">
        <v>11143</v>
      </c>
      <c r="B1142" s="3"/>
      <c r="C1142" s="4">
        <v>35423.98055555556</v>
      </c>
      <c r="D1142" s="5">
        <v>2.2142025E7</v>
      </c>
    </row>
    <row r="1143">
      <c r="A1143" s="2" t="s">
        <v>11144</v>
      </c>
      <c r="B1143" s="3"/>
      <c r="C1143" s="4">
        <v>35423.98055555556</v>
      </c>
      <c r="D1143" s="5">
        <v>2.5907858E7</v>
      </c>
    </row>
    <row r="1144">
      <c r="A1144" s="2" t="s">
        <v>11145</v>
      </c>
      <c r="B1144" s="3"/>
      <c r="C1144" s="4">
        <v>35423.98055555556</v>
      </c>
      <c r="D1144" s="5">
        <v>2.5911528E7</v>
      </c>
    </row>
    <row r="1145">
      <c r="A1145" s="2" t="s">
        <v>11146</v>
      </c>
      <c r="B1145" s="3"/>
      <c r="C1145" s="4">
        <v>35423.98055555556</v>
      </c>
      <c r="D1145" s="5">
        <v>2.5911818E7</v>
      </c>
    </row>
    <row r="1146">
      <c r="A1146" s="2" t="s">
        <v>11147</v>
      </c>
      <c r="B1146" s="3"/>
      <c r="C1146" s="4">
        <v>35423.98055555556</v>
      </c>
      <c r="D1146" s="5">
        <v>1.1345103E7</v>
      </c>
    </row>
    <row r="1147">
      <c r="A1147" s="2" t="s">
        <v>11148</v>
      </c>
      <c r="B1147" s="3"/>
      <c r="C1147" s="4">
        <v>35423.98055555556</v>
      </c>
      <c r="D1147" s="5">
        <v>1.1344744E7</v>
      </c>
    </row>
    <row r="1148">
      <c r="A1148" s="2" t="s">
        <v>11149</v>
      </c>
      <c r="B1148" s="3"/>
      <c r="C1148" s="4">
        <v>35423.98055555556</v>
      </c>
      <c r="D1148" s="5">
        <v>2.2365302E7</v>
      </c>
    </row>
    <row r="1149">
      <c r="A1149" s="2" t="s">
        <v>11150</v>
      </c>
      <c r="B1149" s="3"/>
      <c r="C1149" s="4">
        <v>35423.98055555556</v>
      </c>
      <c r="D1149" s="5">
        <v>2.2393963E7</v>
      </c>
    </row>
    <row r="1150">
      <c r="A1150" s="2" t="s">
        <v>11151</v>
      </c>
      <c r="B1150" s="3"/>
      <c r="C1150" s="4">
        <v>35423.98055555556</v>
      </c>
      <c r="D1150" s="5">
        <v>2.2365198E7</v>
      </c>
    </row>
    <row r="1151">
      <c r="A1151" s="2" t="s">
        <v>11152</v>
      </c>
      <c r="B1151" s="3"/>
      <c r="C1151" s="4">
        <v>35423.98055555556</v>
      </c>
      <c r="D1151" s="5">
        <v>1.4640018E7</v>
      </c>
    </row>
    <row r="1152">
      <c r="A1152" s="2" t="s">
        <v>11153</v>
      </c>
      <c r="B1152" s="3"/>
      <c r="C1152" s="4">
        <v>35423.98055555556</v>
      </c>
      <c r="D1152" s="5">
        <v>1.463973E7</v>
      </c>
    </row>
    <row r="1153">
      <c r="A1153" s="2" t="s">
        <v>11154</v>
      </c>
      <c r="B1153" s="3"/>
      <c r="C1153" s="4">
        <v>35423.98055555556</v>
      </c>
      <c r="D1153" s="5">
        <v>1.4639761E7</v>
      </c>
    </row>
    <row r="1154">
      <c r="A1154" s="2" t="s">
        <v>11155</v>
      </c>
      <c r="B1154" s="3"/>
      <c r="C1154" s="4">
        <v>35423.98055555556</v>
      </c>
      <c r="D1154" s="5">
        <v>1.4640334E7</v>
      </c>
    </row>
    <row r="1155">
      <c r="A1155" s="2" t="s">
        <v>11156</v>
      </c>
      <c r="B1155" s="3"/>
      <c r="C1155" s="4">
        <v>35423.98055555556</v>
      </c>
      <c r="D1155" s="5">
        <v>1.0782881E7</v>
      </c>
    </row>
    <row r="1156">
      <c r="A1156" s="2" t="s">
        <v>11157</v>
      </c>
      <c r="B1156" s="3"/>
      <c r="C1156" s="4">
        <v>35423.98055555556</v>
      </c>
      <c r="D1156" s="5">
        <v>1.078215E7</v>
      </c>
    </row>
    <row r="1157">
      <c r="A1157" s="2" t="s">
        <v>11158</v>
      </c>
      <c r="B1157" s="3"/>
      <c r="C1157" s="4">
        <v>35423.98055555556</v>
      </c>
      <c r="D1157" s="5">
        <v>6285553.0</v>
      </c>
    </row>
    <row r="1158">
      <c r="A1158" s="2" t="s">
        <v>11159</v>
      </c>
      <c r="B1158" s="3"/>
      <c r="C1158" s="4">
        <v>35423.98055555556</v>
      </c>
      <c r="D1158" s="5">
        <v>6173780.0</v>
      </c>
    </row>
    <row r="1159">
      <c r="A1159" s="2" t="s">
        <v>11160</v>
      </c>
      <c r="B1159" s="3"/>
      <c r="C1159" s="4">
        <v>35423.98055555556</v>
      </c>
      <c r="D1159" s="5">
        <v>6235884.0</v>
      </c>
    </row>
    <row r="1160">
      <c r="A1160" s="2" t="s">
        <v>11161</v>
      </c>
      <c r="B1160" s="3"/>
      <c r="C1160" s="4">
        <v>35423.98055555556</v>
      </c>
      <c r="D1160" s="5">
        <v>6339175.0</v>
      </c>
    </row>
    <row r="1161">
      <c r="A1161" s="2" t="s">
        <v>11162</v>
      </c>
      <c r="B1161" s="3"/>
      <c r="C1161" s="4">
        <v>35423.98055555556</v>
      </c>
      <c r="D1161" s="5">
        <v>6154665.0</v>
      </c>
    </row>
    <row r="1162">
      <c r="A1162" s="2" t="s">
        <v>11163</v>
      </c>
      <c r="B1162" s="3"/>
      <c r="C1162" s="4">
        <v>35423.98055555556</v>
      </c>
      <c r="D1162" s="5">
        <v>6155852.0</v>
      </c>
    </row>
    <row r="1163">
      <c r="A1163" s="2" t="s">
        <v>11164</v>
      </c>
      <c r="B1163" s="3"/>
      <c r="C1163" s="4">
        <v>35423.98055555556</v>
      </c>
      <c r="D1163" s="5">
        <v>6155817.0</v>
      </c>
    </row>
    <row r="1164">
      <c r="A1164" s="2" t="s">
        <v>11165</v>
      </c>
      <c r="B1164" s="3"/>
      <c r="C1164" s="4">
        <v>35423.98055555556</v>
      </c>
      <c r="D1164" s="5">
        <v>7299200.0</v>
      </c>
    </row>
    <row r="1165">
      <c r="A1165" s="2" t="s">
        <v>11166</v>
      </c>
      <c r="B1165" s="3"/>
      <c r="C1165" s="4">
        <v>35423.98055555556</v>
      </c>
      <c r="D1165" s="5">
        <v>7217159.0</v>
      </c>
    </row>
    <row r="1166">
      <c r="A1166" s="2" t="s">
        <v>11167</v>
      </c>
      <c r="B1166" s="3"/>
      <c r="C1166" s="4">
        <v>35423.98055555556</v>
      </c>
      <c r="D1166" s="5">
        <v>7108604.0</v>
      </c>
    </row>
    <row r="1167">
      <c r="A1167" s="2" t="s">
        <v>11168</v>
      </c>
      <c r="B1167" s="3"/>
      <c r="C1167" s="4">
        <v>35423.98055555556</v>
      </c>
      <c r="D1167" s="5">
        <v>7139884.0</v>
      </c>
    </row>
    <row r="1168">
      <c r="A1168" s="2" t="s">
        <v>11169</v>
      </c>
      <c r="B1168" s="3"/>
      <c r="C1168" s="4">
        <v>35423.98055555556</v>
      </c>
      <c r="D1168" s="5">
        <v>7123043.0</v>
      </c>
    </row>
    <row r="1169">
      <c r="A1169" s="2" t="s">
        <v>11170</v>
      </c>
      <c r="B1169" s="3"/>
      <c r="C1169" s="4">
        <v>35423.98055555556</v>
      </c>
      <c r="D1169" s="5">
        <v>7122381.0</v>
      </c>
    </row>
    <row r="1170">
      <c r="A1170" s="2" t="s">
        <v>11171</v>
      </c>
      <c r="B1170" s="3"/>
      <c r="C1170" s="4">
        <v>35423.98055555556</v>
      </c>
      <c r="D1170" s="5">
        <v>5298395.0</v>
      </c>
    </row>
    <row r="1171">
      <c r="A1171" s="2" t="s">
        <v>11172</v>
      </c>
      <c r="B1171" s="3"/>
      <c r="C1171" s="4">
        <v>35423.98055555556</v>
      </c>
      <c r="D1171" s="5">
        <v>2958001.0</v>
      </c>
    </row>
    <row r="1172">
      <c r="A1172" s="2" t="s">
        <v>11173</v>
      </c>
      <c r="B1172" s="3"/>
      <c r="C1172" s="4">
        <v>35423.98055555556</v>
      </c>
      <c r="D1172" s="5">
        <v>5298389.0</v>
      </c>
    </row>
    <row r="1173">
      <c r="A1173" s="2" t="s">
        <v>11174</v>
      </c>
      <c r="B1173" s="3"/>
      <c r="C1173" s="4">
        <v>35423.98055555556</v>
      </c>
      <c r="D1173" s="5">
        <v>1293040.0</v>
      </c>
    </row>
    <row r="1174">
      <c r="A1174" s="2" t="s">
        <v>11175</v>
      </c>
      <c r="B1174" s="3"/>
      <c r="C1174" s="4">
        <v>35423.98055555556</v>
      </c>
      <c r="D1174" s="5">
        <v>2235107.0</v>
      </c>
    </row>
    <row r="1175">
      <c r="A1175" s="2" t="s">
        <v>11176</v>
      </c>
      <c r="B1175" s="3"/>
      <c r="C1175" s="4">
        <v>35423.98055555556</v>
      </c>
      <c r="D1175" s="5">
        <v>136790.0</v>
      </c>
    </row>
    <row r="1176">
      <c r="A1176" s="2" t="s">
        <v>11177</v>
      </c>
      <c r="B1176" s="3"/>
      <c r="C1176" s="4">
        <v>35423.98055555556</v>
      </c>
      <c r="D1176" s="5">
        <v>63277.0</v>
      </c>
    </row>
    <row r="1177">
      <c r="A1177" s="2" t="s">
        <v>11178</v>
      </c>
      <c r="B1177" s="3"/>
      <c r="C1177" s="4">
        <v>35423.98055555556</v>
      </c>
      <c r="D1177" s="5">
        <v>64552.0</v>
      </c>
    </row>
    <row r="1178">
      <c r="A1178" s="2" t="s">
        <v>11179</v>
      </c>
      <c r="B1178" s="3"/>
      <c r="C1178" s="4">
        <v>35423.98055555556</v>
      </c>
      <c r="D1178" s="5">
        <v>82446.0</v>
      </c>
    </row>
    <row r="1179">
      <c r="A1179" s="2" t="s">
        <v>11180</v>
      </c>
      <c r="B1179" s="3"/>
      <c r="C1179" s="4">
        <v>35423.98055555556</v>
      </c>
      <c r="D1179" s="5">
        <v>5736710.0</v>
      </c>
    </row>
    <row r="1180">
      <c r="A1180" s="2" t="s">
        <v>11181</v>
      </c>
      <c r="B1180" s="3"/>
      <c r="C1180" s="4">
        <v>35423.98055555556</v>
      </c>
      <c r="D1180" s="5">
        <v>1.0512448E7</v>
      </c>
    </row>
    <row r="1181">
      <c r="A1181" s="2" t="s">
        <v>11182</v>
      </c>
      <c r="B1181" s="3"/>
      <c r="C1181" s="4">
        <v>35423.98055555556</v>
      </c>
      <c r="D1181" s="5">
        <v>1.0872797E7</v>
      </c>
    </row>
    <row r="1182">
      <c r="A1182" s="2" t="s">
        <v>11183</v>
      </c>
      <c r="B1182" s="3"/>
      <c r="C1182" s="4">
        <v>35423.98055555556</v>
      </c>
      <c r="D1182" s="5">
        <v>1.0872718E7</v>
      </c>
    </row>
    <row r="1183">
      <c r="A1183" s="2" t="s">
        <v>11184</v>
      </c>
      <c r="B1183" s="3"/>
      <c r="C1183" s="4">
        <v>35423.98055555556</v>
      </c>
      <c r="D1183" s="5">
        <v>1.0876708E7</v>
      </c>
    </row>
    <row r="1184">
      <c r="A1184" s="2" t="s">
        <v>11185</v>
      </c>
      <c r="B1184" s="3"/>
      <c r="C1184" s="4">
        <v>35423.98055555556</v>
      </c>
      <c r="D1184" s="5">
        <v>8455442.0</v>
      </c>
    </row>
    <row r="1185">
      <c r="A1185" s="2" t="s">
        <v>11186</v>
      </c>
      <c r="B1185" s="3"/>
      <c r="C1185" s="4">
        <v>35423.98055555556</v>
      </c>
      <c r="D1185" s="5">
        <v>6034162.0</v>
      </c>
    </row>
    <row r="1186">
      <c r="A1186" s="2" t="s">
        <v>11187</v>
      </c>
      <c r="B1186" s="3"/>
      <c r="C1186" s="4">
        <v>35423.98055555556</v>
      </c>
      <c r="D1186" s="5">
        <v>6034467.0</v>
      </c>
    </row>
    <row r="1187">
      <c r="A1187" s="2" t="s">
        <v>11188</v>
      </c>
      <c r="B1187" s="3"/>
      <c r="C1187" s="4">
        <v>35423.98055555556</v>
      </c>
      <c r="D1187" s="5">
        <v>2800202.0</v>
      </c>
    </row>
    <row r="1188">
      <c r="A1188" s="2" t="s">
        <v>11189</v>
      </c>
      <c r="B1188" s="3"/>
      <c r="C1188" s="4">
        <v>35423.98055555556</v>
      </c>
      <c r="D1188" s="5">
        <v>2800197.0</v>
      </c>
    </row>
    <row r="1189">
      <c r="A1189" s="2" t="s">
        <v>11190</v>
      </c>
      <c r="B1189" s="3"/>
      <c r="C1189" s="4">
        <v>35423.98055555556</v>
      </c>
      <c r="D1189" s="5">
        <v>2838003.0</v>
      </c>
    </row>
    <row r="1190">
      <c r="A1190" s="2" t="s">
        <v>11191</v>
      </c>
      <c r="B1190" s="3"/>
      <c r="C1190" s="4">
        <v>35423.98055555556</v>
      </c>
      <c r="D1190" s="5">
        <v>6071939.0</v>
      </c>
    </row>
    <row r="1191">
      <c r="A1191" s="2" t="s">
        <v>11192</v>
      </c>
      <c r="B1191" s="3"/>
      <c r="C1191" s="4">
        <v>35423.98055555556</v>
      </c>
      <c r="D1191" s="5">
        <v>1.1113848E7</v>
      </c>
    </row>
    <row r="1192">
      <c r="A1192" s="2" t="s">
        <v>11193</v>
      </c>
      <c r="B1192" s="3"/>
      <c r="C1192" s="4">
        <v>35423.98055555556</v>
      </c>
      <c r="D1192" s="5">
        <v>1.1114412E7</v>
      </c>
    </row>
    <row r="1193">
      <c r="A1193" s="2" t="s">
        <v>11194</v>
      </c>
      <c r="B1193" s="3"/>
      <c r="C1193" s="4">
        <v>35423.98055555556</v>
      </c>
      <c r="D1193" s="5">
        <v>1.4616267E7</v>
      </c>
    </row>
    <row r="1194">
      <c r="A1194" s="2" t="s">
        <v>11195</v>
      </c>
      <c r="B1194" s="3"/>
      <c r="C1194" s="4">
        <v>35423.98055555556</v>
      </c>
      <c r="D1194" s="5">
        <v>1.458963E7</v>
      </c>
    </row>
    <row r="1195">
      <c r="A1195" s="2" t="s">
        <v>11196</v>
      </c>
      <c r="B1195" s="3"/>
      <c r="C1195" s="4">
        <v>35423.98055555556</v>
      </c>
      <c r="D1195" s="5">
        <v>9594942.0</v>
      </c>
    </row>
    <row r="1196">
      <c r="A1196" s="2" t="s">
        <v>11197</v>
      </c>
      <c r="B1196" s="3"/>
      <c r="C1196" s="4">
        <v>35423.98055555556</v>
      </c>
      <c r="D1196" s="5">
        <v>9571375.0</v>
      </c>
    </row>
    <row r="1197">
      <c r="A1197" s="2" t="s">
        <v>11198</v>
      </c>
      <c r="B1197" s="3"/>
      <c r="C1197" s="4">
        <v>35423.98055555556</v>
      </c>
      <c r="D1197" s="5">
        <v>9571329.0</v>
      </c>
    </row>
    <row r="1198">
      <c r="A1198" s="2" t="s">
        <v>11199</v>
      </c>
      <c r="B1198" s="3"/>
      <c r="C1198" s="4">
        <v>35423.98055555556</v>
      </c>
      <c r="D1198" s="5">
        <v>1110173.0</v>
      </c>
    </row>
    <row r="1199">
      <c r="A1199" s="2" t="s">
        <v>11200</v>
      </c>
      <c r="B1199" s="3"/>
      <c r="C1199" s="4">
        <v>35423.98055555556</v>
      </c>
      <c r="D1199" s="5">
        <v>1.0340303E7</v>
      </c>
    </row>
    <row r="1200">
      <c r="A1200" s="2" t="s">
        <v>11201</v>
      </c>
      <c r="B1200" s="3"/>
      <c r="C1200" s="4">
        <v>35423.98055555556</v>
      </c>
      <c r="D1200" s="5">
        <v>1.0345321E7</v>
      </c>
    </row>
    <row r="1201">
      <c r="A1201" s="2" t="s">
        <v>11202</v>
      </c>
      <c r="B1201" s="3"/>
      <c r="C1201" s="4">
        <v>35423.98055555556</v>
      </c>
      <c r="D1201" s="5">
        <v>120000.0</v>
      </c>
    </row>
    <row r="1202">
      <c r="A1202" s="2" t="s">
        <v>11203</v>
      </c>
      <c r="B1202" s="3"/>
      <c r="C1202" s="4">
        <v>35423.98055555556</v>
      </c>
      <c r="D1202" s="5">
        <v>2.958216E7</v>
      </c>
    </row>
    <row r="1203">
      <c r="A1203" s="2" t="s">
        <v>11204</v>
      </c>
      <c r="B1203" s="3"/>
      <c r="C1203" s="4">
        <v>35423.98055555556</v>
      </c>
      <c r="D1203" s="5">
        <v>1958094.0</v>
      </c>
    </row>
    <row r="1204">
      <c r="A1204" s="2" t="s">
        <v>11205</v>
      </c>
      <c r="B1204" s="3"/>
      <c r="C1204" s="4">
        <v>35423.98055555556</v>
      </c>
      <c r="D1204" s="5">
        <v>9647584.0</v>
      </c>
    </row>
    <row r="1205">
      <c r="A1205" s="2" t="s">
        <v>11206</v>
      </c>
      <c r="B1205" s="3"/>
      <c r="C1205" s="4">
        <v>35423.98055555556</v>
      </c>
      <c r="D1205" s="5">
        <v>9654590.0</v>
      </c>
    </row>
    <row r="1206">
      <c r="A1206" s="2" t="s">
        <v>11207</v>
      </c>
      <c r="B1206" s="3"/>
      <c r="C1206" s="4">
        <v>35423.98055555556</v>
      </c>
      <c r="D1206" s="5">
        <v>9606291.0</v>
      </c>
    </row>
    <row r="1207">
      <c r="A1207" s="2" t="s">
        <v>11208</v>
      </c>
      <c r="B1207" s="3"/>
      <c r="C1207" s="4">
        <v>35423.98055555556</v>
      </c>
      <c r="D1207" s="5">
        <v>9442830.0</v>
      </c>
    </row>
    <row r="1208">
      <c r="A1208" s="2" t="s">
        <v>11209</v>
      </c>
      <c r="B1208" s="3"/>
      <c r="C1208" s="4">
        <v>35423.98055555556</v>
      </c>
      <c r="D1208" s="5">
        <v>5943025.0</v>
      </c>
    </row>
    <row r="1209">
      <c r="A1209" s="2" t="s">
        <v>11210</v>
      </c>
      <c r="B1209" s="3"/>
      <c r="C1209" s="4">
        <v>35423.98055555556</v>
      </c>
      <c r="D1209" s="5">
        <v>1366068.0</v>
      </c>
    </row>
    <row r="1210">
      <c r="A1210" s="2" t="s">
        <v>11211</v>
      </c>
      <c r="B1210" s="3"/>
      <c r="C1210" s="4">
        <v>35423.98055555556</v>
      </c>
      <c r="D1210" s="5">
        <v>2.7462702E7</v>
      </c>
    </row>
    <row r="1211">
      <c r="A1211" s="2" t="s">
        <v>11212</v>
      </c>
      <c r="B1211" s="3"/>
      <c r="C1211" s="4">
        <v>35423.98055555556</v>
      </c>
      <c r="D1211" s="5">
        <v>2.8143362E7</v>
      </c>
    </row>
    <row r="1212">
      <c r="A1212" s="2" t="s">
        <v>11213</v>
      </c>
      <c r="B1212" s="3"/>
      <c r="C1212" s="4">
        <v>35423.98055555556</v>
      </c>
      <c r="D1212" s="5">
        <v>2.8142909E7</v>
      </c>
    </row>
    <row r="1213">
      <c r="A1213" s="2" t="s">
        <v>11214</v>
      </c>
      <c r="B1213" s="3"/>
      <c r="C1213" s="4">
        <v>35423.98055555556</v>
      </c>
      <c r="D1213" s="5">
        <v>2.6456132E7</v>
      </c>
    </row>
    <row r="1214">
      <c r="A1214" s="2" t="s">
        <v>11215</v>
      </c>
      <c r="B1214" s="3"/>
      <c r="C1214" s="4">
        <v>35423.98055555556</v>
      </c>
      <c r="D1214" s="5">
        <v>2.6565945E7</v>
      </c>
    </row>
    <row r="1215">
      <c r="A1215" s="2" t="s">
        <v>11216</v>
      </c>
      <c r="B1215" s="3"/>
      <c r="C1215" s="4">
        <v>35423.98055555556</v>
      </c>
      <c r="D1215" s="5">
        <v>2.6505964E7</v>
      </c>
    </row>
    <row r="1216">
      <c r="A1216" s="2" t="s">
        <v>11217</v>
      </c>
      <c r="B1216" s="3"/>
      <c r="C1216" s="4">
        <v>35423.98055555556</v>
      </c>
      <c r="D1216" s="5">
        <v>2.6564895E7</v>
      </c>
    </row>
    <row r="1217">
      <c r="A1217" s="2" t="s">
        <v>11218</v>
      </c>
      <c r="B1217" s="3"/>
      <c r="C1217" s="4">
        <v>35423.98055555556</v>
      </c>
      <c r="D1217" s="5">
        <v>2.6455984E7</v>
      </c>
    </row>
    <row r="1218">
      <c r="A1218" s="2" t="s">
        <v>11219</v>
      </c>
      <c r="B1218" s="3"/>
      <c r="C1218" s="4">
        <v>35423.98055555556</v>
      </c>
      <c r="D1218" s="5">
        <v>2.6453566E7</v>
      </c>
    </row>
    <row r="1219">
      <c r="A1219" s="2" t="s">
        <v>11220</v>
      </c>
      <c r="B1219" s="3"/>
      <c r="C1219" s="4">
        <v>35423.98055555556</v>
      </c>
      <c r="D1219" s="5">
        <v>8096621.0</v>
      </c>
    </row>
    <row r="1220">
      <c r="A1220" s="2" t="s">
        <v>11221</v>
      </c>
      <c r="B1220" s="3"/>
      <c r="C1220" s="4">
        <v>35423.98055555556</v>
      </c>
      <c r="D1220" s="5">
        <v>1436.0</v>
      </c>
    </row>
    <row r="1221">
      <c r="A1221" s="2" t="s">
        <v>11222</v>
      </c>
      <c r="B1221" s="3"/>
      <c r="C1221" s="4">
        <v>35423.98055555556</v>
      </c>
      <c r="D1221" s="5">
        <v>1436.0</v>
      </c>
    </row>
    <row r="1222">
      <c r="A1222" s="2" t="s">
        <v>11223</v>
      </c>
      <c r="B1222" s="3"/>
      <c r="C1222" s="4">
        <v>35423.98055555556</v>
      </c>
      <c r="D1222" s="5">
        <v>1442.0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2"/>
    <hyperlink r:id="rId871" ref="A873"/>
    <hyperlink r:id="rId872" ref="A874"/>
    <hyperlink r:id="rId873" ref="A875"/>
    <hyperlink r:id="rId874" ref="A876"/>
    <hyperlink r:id="rId875" ref="A877"/>
    <hyperlink r:id="rId876" ref="A878"/>
    <hyperlink r:id="rId877" ref="A879"/>
    <hyperlink r:id="rId878" ref="A880"/>
    <hyperlink r:id="rId879" ref="A881"/>
    <hyperlink r:id="rId880" ref="A882"/>
    <hyperlink r:id="rId881" ref="A883"/>
    <hyperlink r:id="rId882" ref="A884"/>
    <hyperlink r:id="rId883" ref="A885"/>
    <hyperlink r:id="rId884" ref="A886"/>
    <hyperlink r:id="rId885" ref="A887"/>
    <hyperlink r:id="rId886" ref="A888"/>
    <hyperlink r:id="rId887" ref="A889"/>
    <hyperlink r:id="rId888" ref="A890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0"/>
    <hyperlink r:id="rId959" ref="A961"/>
    <hyperlink r:id="rId960" ref="A962"/>
    <hyperlink r:id="rId961" ref="A963"/>
    <hyperlink r:id="rId962" ref="A964"/>
    <hyperlink r:id="rId963" ref="A965"/>
    <hyperlink r:id="rId964" ref="A966"/>
    <hyperlink r:id="rId965" ref="A967"/>
    <hyperlink r:id="rId966" ref="A968"/>
    <hyperlink r:id="rId967" ref="A969"/>
    <hyperlink r:id="rId968" ref="A970"/>
    <hyperlink r:id="rId969" ref="A971"/>
    <hyperlink r:id="rId970" ref="A972"/>
    <hyperlink r:id="rId971" ref="A973"/>
    <hyperlink r:id="rId972" ref="A974"/>
    <hyperlink r:id="rId973" ref="A975"/>
    <hyperlink r:id="rId974" ref="A976"/>
    <hyperlink r:id="rId975" ref="A977"/>
    <hyperlink r:id="rId976" ref="A978"/>
    <hyperlink r:id="rId977" ref="A979"/>
    <hyperlink r:id="rId978" ref="A980"/>
    <hyperlink r:id="rId979" ref="A981"/>
    <hyperlink r:id="rId980" ref="A982"/>
    <hyperlink r:id="rId981" ref="A983"/>
    <hyperlink r:id="rId982" ref="A984"/>
    <hyperlink r:id="rId983" ref="A985"/>
    <hyperlink r:id="rId984" ref="A986"/>
    <hyperlink r:id="rId985" ref="A987"/>
    <hyperlink r:id="rId986" ref="A988"/>
    <hyperlink r:id="rId987" ref="A989"/>
    <hyperlink r:id="rId988" ref="A990"/>
    <hyperlink r:id="rId989" ref="A991"/>
    <hyperlink r:id="rId990" ref="A992"/>
    <hyperlink r:id="rId991" ref="A993"/>
    <hyperlink r:id="rId992" ref="A994"/>
    <hyperlink r:id="rId993" ref="A995"/>
    <hyperlink r:id="rId994" ref="A996"/>
    <hyperlink r:id="rId995" ref="A997"/>
    <hyperlink r:id="rId996" ref="A998"/>
    <hyperlink r:id="rId997" ref="A999"/>
    <hyperlink r:id="rId998" ref="A1000"/>
    <hyperlink r:id="rId999" ref="A1001"/>
    <hyperlink r:id="rId1000" ref="A1002"/>
    <hyperlink r:id="rId1001" ref="A1003"/>
    <hyperlink r:id="rId1002" ref="A1004"/>
    <hyperlink r:id="rId1003" ref="A1005"/>
    <hyperlink r:id="rId1004" ref="A1006"/>
    <hyperlink r:id="rId1005" ref="A1007"/>
    <hyperlink r:id="rId1006" ref="A1008"/>
    <hyperlink r:id="rId1007" ref="A1009"/>
    <hyperlink r:id="rId1008" ref="A1010"/>
    <hyperlink r:id="rId1009" ref="A1011"/>
    <hyperlink r:id="rId1010" ref="A1012"/>
    <hyperlink r:id="rId1011" ref="A1013"/>
    <hyperlink r:id="rId1012" ref="A1014"/>
    <hyperlink r:id="rId1013" ref="A1015"/>
    <hyperlink r:id="rId1014" ref="A1016"/>
    <hyperlink r:id="rId1015" ref="A1017"/>
    <hyperlink r:id="rId1016" ref="A1018"/>
    <hyperlink r:id="rId1017" ref="A1019"/>
    <hyperlink r:id="rId1018" ref="A1020"/>
    <hyperlink r:id="rId1019" ref="A1021"/>
    <hyperlink r:id="rId1020" ref="A1022"/>
    <hyperlink r:id="rId1021" ref="A1023"/>
    <hyperlink r:id="rId1022" ref="A1024"/>
    <hyperlink r:id="rId1023" ref="A1025"/>
    <hyperlink r:id="rId1024" ref="A1026"/>
    <hyperlink r:id="rId1025" ref="A1027"/>
    <hyperlink r:id="rId1026" ref="A1028"/>
    <hyperlink r:id="rId1027" ref="A1029"/>
    <hyperlink r:id="rId1028" ref="A1030"/>
    <hyperlink r:id="rId1029" ref="A1031"/>
    <hyperlink r:id="rId1030" ref="A1032"/>
    <hyperlink r:id="rId1031" ref="A1033"/>
    <hyperlink r:id="rId1032" ref="A1034"/>
    <hyperlink r:id="rId1033" ref="A1035"/>
    <hyperlink r:id="rId1034" ref="A1036"/>
    <hyperlink r:id="rId1035" ref="A1037"/>
    <hyperlink r:id="rId1036" ref="A1038"/>
    <hyperlink r:id="rId1037" ref="A1039"/>
    <hyperlink r:id="rId1038" ref="A1040"/>
    <hyperlink r:id="rId1039" ref="A1041"/>
    <hyperlink r:id="rId1040" ref="A1042"/>
    <hyperlink r:id="rId1041" ref="A1043"/>
    <hyperlink r:id="rId1042" ref="A1044"/>
    <hyperlink r:id="rId1043" ref="A1045"/>
    <hyperlink r:id="rId1044" ref="A1046"/>
    <hyperlink r:id="rId1045" ref="A1047"/>
    <hyperlink r:id="rId1046" ref="A1048"/>
    <hyperlink r:id="rId1047" ref="A1049"/>
    <hyperlink r:id="rId1048" ref="A1050"/>
    <hyperlink r:id="rId1049" ref="A1051"/>
    <hyperlink r:id="rId1050" ref="A1052"/>
    <hyperlink r:id="rId1051" ref="A1053"/>
    <hyperlink r:id="rId1052" ref="A1054"/>
    <hyperlink r:id="rId1053" ref="A1055"/>
    <hyperlink r:id="rId1054" ref="A1056"/>
    <hyperlink r:id="rId1055" ref="A1057"/>
    <hyperlink r:id="rId1056" ref="A1058"/>
    <hyperlink r:id="rId1057" ref="A1059"/>
    <hyperlink r:id="rId1058" ref="A1060"/>
    <hyperlink r:id="rId1059" ref="A1061"/>
    <hyperlink r:id="rId1060" ref="A1062"/>
    <hyperlink r:id="rId1061" ref="A1063"/>
    <hyperlink r:id="rId1062" ref="A1064"/>
    <hyperlink r:id="rId1063" ref="A1065"/>
    <hyperlink r:id="rId1064" ref="A1066"/>
    <hyperlink r:id="rId1065" ref="A1067"/>
    <hyperlink r:id="rId1066" ref="A1068"/>
    <hyperlink r:id="rId1067" ref="A1069"/>
    <hyperlink r:id="rId1068" ref="A1070"/>
    <hyperlink r:id="rId1069" ref="A1071"/>
    <hyperlink r:id="rId1070" ref="A1072"/>
    <hyperlink r:id="rId1071" ref="A1073"/>
    <hyperlink r:id="rId1072" ref="A1074"/>
    <hyperlink r:id="rId1073" ref="A1075"/>
    <hyperlink r:id="rId1074" ref="A1076"/>
    <hyperlink r:id="rId1075" ref="A1077"/>
    <hyperlink r:id="rId1076" ref="A1078"/>
    <hyperlink r:id="rId1077" ref="A1079"/>
    <hyperlink r:id="rId1078" ref="A1080"/>
    <hyperlink r:id="rId1079" ref="A1081"/>
    <hyperlink r:id="rId1080" ref="A1082"/>
    <hyperlink r:id="rId1081" ref="A1083"/>
    <hyperlink r:id="rId1082" ref="A1084"/>
    <hyperlink r:id="rId1083" ref="A1085"/>
    <hyperlink r:id="rId1084" ref="A1086"/>
    <hyperlink r:id="rId1085" ref="A1087"/>
    <hyperlink r:id="rId1086" ref="A1088"/>
    <hyperlink r:id="rId1087" ref="A1089"/>
    <hyperlink r:id="rId1088" ref="A1090"/>
    <hyperlink r:id="rId1089" ref="A1091"/>
    <hyperlink r:id="rId1090" ref="A1092"/>
    <hyperlink r:id="rId1091" ref="A1093"/>
    <hyperlink r:id="rId1092" ref="A1094"/>
    <hyperlink r:id="rId1093" ref="A1095"/>
    <hyperlink r:id="rId1094" ref="A1096"/>
    <hyperlink r:id="rId1095" ref="A1097"/>
    <hyperlink r:id="rId1096" ref="A1098"/>
    <hyperlink r:id="rId1097" ref="A1099"/>
    <hyperlink r:id="rId1098" ref="A1100"/>
    <hyperlink r:id="rId1099" ref="A1101"/>
    <hyperlink r:id="rId1100" ref="A1102"/>
    <hyperlink r:id="rId1101" ref="A1103"/>
    <hyperlink r:id="rId1102" ref="A1104"/>
    <hyperlink r:id="rId1103" ref="A1105"/>
    <hyperlink r:id="rId1104" ref="A1106"/>
    <hyperlink r:id="rId1105" ref="A1107"/>
    <hyperlink r:id="rId1106" ref="A1108"/>
    <hyperlink r:id="rId1107" ref="A1109"/>
    <hyperlink r:id="rId1108" ref="A1110"/>
    <hyperlink r:id="rId1109" ref="A1111"/>
    <hyperlink r:id="rId1110" ref="A1112"/>
    <hyperlink r:id="rId1111" ref="A1113"/>
    <hyperlink r:id="rId1112" ref="A1114"/>
    <hyperlink r:id="rId1113" ref="A1115"/>
    <hyperlink r:id="rId1114" ref="A1116"/>
    <hyperlink r:id="rId1115" ref="A1117"/>
    <hyperlink r:id="rId1116" ref="A1118"/>
    <hyperlink r:id="rId1117" ref="A1119"/>
    <hyperlink r:id="rId1118" ref="A1120"/>
    <hyperlink r:id="rId1119" ref="A1121"/>
    <hyperlink r:id="rId1120" ref="A1122"/>
    <hyperlink r:id="rId1121" ref="A1123"/>
    <hyperlink r:id="rId1122" ref="A1124"/>
    <hyperlink r:id="rId1123" ref="A1125"/>
    <hyperlink r:id="rId1124" ref="A1126"/>
    <hyperlink r:id="rId1125" ref="A1127"/>
    <hyperlink r:id="rId1126" ref="A1128"/>
    <hyperlink r:id="rId1127" ref="A1129"/>
    <hyperlink r:id="rId1128" ref="A1130"/>
    <hyperlink r:id="rId1129" ref="A1131"/>
    <hyperlink r:id="rId1130" ref="A1132"/>
    <hyperlink r:id="rId1131" ref="A1133"/>
    <hyperlink r:id="rId1132" ref="A1134"/>
    <hyperlink r:id="rId1133" ref="A1135"/>
    <hyperlink r:id="rId1134" ref="A1136"/>
    <hyperlink r:id="rId1135" ref="A1137"/>
    <hyperlink r:id="rId1136" ref="A1138"/>
    <hyperlink r:id="rId1137" ref="A1139"/>
    <hyperlink r:id="rId1138" ref="A1140"/>
    <hyperlink r:id="rId1139" ref="A1141"/>
    <hyperlink r:id="rId1140" ref="A1142"/>
    <hyperlink r:id="rId1141" ref="A1143"/>
    <hyperlink r:id="rId1142" ref="A1144"/>
    <hyperlink r:id="rId1143" ref="A1145"/>
    <hyperlink r:id="rId1144" ref="A1146"/>
    <hyperlink r:id="rId1145" ref="A1147"/>
    <hyperlink r:id="rId1146" ref="A1148"/>
    <hyperlink r:id="rId1147" ref="A1149"/>
    <hyperlink r:id="rId1148" ref="A1150"/>
    <hyperlink r:id="rId1149" ref="A1151"/>
    <hyperlink r:id="rId1150" ref="A1152"/>
    <hyperlink r:id="rId1151" ref="A1153"/>
    <hyperlink r:id="rId1152" ref="A1154"/>
    <hyperlink r:id="rId1153" ref="A1155"/>
    <hyperlink r:id="rId1154" ref="A1156"/>
    <hyperlink r:id="rId1155" ref="A1157"/>
    <hyperlink r:id="rId1156" ref="A1158"/>
    <hyperlink r:id="rId1157" ref="A1159"/>
    <hyperlink r:id="rId1158" ref="A1160"/>
    <hyperlink r:id="rId1159" ref="A1161"/>
    <hyperlink r:id="rId1160" ref="A1162"/>
    <hyperlink r:id="rId1161" ref="A1163"/>
    <hyperlink r:id="rId1162" ref="A1164"/>
    <hyperlink r:id="rId1163" ref="A1165"/>
    <hyperlink r:id="rId1164" ref="A1166"/>
    <hyperlink r:id="rId1165" ref="A1167"/>
    <hyperlink r:id="rId1166" ref="A1168"/>
    <hyperlink r:id="rId1167" ref="A1169"/>
    <hyperlink r:id="rId1168" ref="A1170"/>
    <hyperlink r:id="rId1169" ref="A1171"/>
    <hyperlink r:id="rId1170" ref="A1172"/>
    <hyperlink r:id="rId1171" ref="A1173"/>
    <hyperlink r:id="rId1172" ref="A1174"/>
    <hyperlink r:id="rId1173" ref="A1175"/>
    <hyperlink r:id="rId1174" ref="A1176"/>
    <hyperlink r:id="rId1175" ref="A1177"/>
    <hyperlink r:id="rId1176" ref="A1178"/>
    <hyperlink r:id="rId1177" ref="A1179"/>
    <hyperlink r:id="rId1178" ref="A1180"/>
    <hyperlink r:id="rId1179" ref="A1181"/>
    <hyperlink r:id="rId1180" ref="A1182"/>
    <hyperlink r:id="rId1181" ref="A1183"/>
    <hyperlink r:id="rId1182" ref="A1184"/>
    <hyperlink r:id="rId1183" ref="A1185"/>
    <hyperlink r:id="rId1184" ref="A1186"/>
    <hyperlink r:id="rId1185" ref="A1187"/>
    <hyperlink r:id="rId1186" ref="A1188"/>
    <hyperlink r:id="rId1187" ref="A1189"/>
    <hyperlink r:id="rId1188" ref="A1190"/>
    <hyperlink r:id="rId1189" ref="A1191"/>
    <hyperlink r:id="rId1190" ref="A1192"/>
    <hyperlink r:id="rId1191" ref="A1193"/>
    <hyperlink r:id="rId1192" ref="A1194"/>
    <hyperlink r:id="rId1193" ref="A1195"/>
    <hyperlink r:id="rId1194" ref="A1196"/>
    <hyperlink r:id="rId1195" ref="A1197"/>
    <hyperlink r:id="rId1196" ref="A1198"/>
    <hyperlink r:id="rId1197" ref="A1199"/>
    <hyperlink r:id="rId1198" ref="A1200"/>
    <hyperlink r:id="rId1199" ref="A1201"/>
    <hyperlink r:id="rId1200" ref="A1202"/>
    <hyperlink r:id="rId1201" ref="A1203"/>
    <hyperlink r:id="rId1202" ref="A1204"/>
    <hyperlink r:id="rId1203" ref="A1205"/>
    <hyperlink r:id="rId1204" ref="A1206"/>
    <hyperlink r:id="rId1205" ref="A1207"/>
    <hyperlink r:id="rId1206" ref="A1208"/>
    <hyperlink r:id="rId1207" ref="A1209"/>
    <hyperlink r:id="rId1208" ref="A1210"/>
    <hyperlink r:id="rId1209" ref="A1211"/>
    <hyperlink r:id="rId1210" ref="A1212"/>
    <hyperlink r:id="rId1211" ref="A1213"/>
    <hyperlink r:id="rId1212" ref="A1214"/>
    <hyperlink r:id="rId1213" ref="A1215"/>
    <hyperlink r:id="rId1214" ref="A1216"/>
    <hyperlink r:id="rId1215" ref="A1217"/>
    <hyperlink r:id="rId1216" ref="A1218"/>
    <hyperlink r:id="rId1217" ref="A1219"/>
    <hyperlink r:id="rId1218" ref="A1220"/>
    <hyperlink r:id="rId1219" ref="A1221"/>
    <hyperlink r:id="rId1220" ref="A1222"/>
  </hyperlinks>
  <drawing r:id="rId122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63"/>
    <col customWidth="1" min="2" max="2" width="37.0"/>
    <col customWidth="1" min="8" max="8" width="57.38"/>
  </cols>
  <sheetData>
    <row r="1">
      <c r="A1" s="2" t="s">
        <v>11224</v>
      </c>
      <c r="B1" s="3"/>
      <c r="C1" s="4">
        <v>35423.98055555556</v>
      </c>
      <c r="D1" s="5">
        <v>348060.0</v>
      </c>
      <c r="H1" s="7" t="str">
        <f>LET(
  noms; A1:A5000;
  /* FILTRAGE : régions valides et exclusions */
  ok_region; ARRAYFORMULA(IFERROR(REGEXMATCH(noms; "\((USA|World|Europe|Japan)(,|\))"); FALSE));
  exclu; ARRAYFORMULA(IFERROR(REGEXMATCH(noms; "(?i)\((Rev|Proto|Beta|Demo|Sample|Alpha)[^)]*\)"); FALSE));
  noms_valides; FILTER(noms; ok_region; NOT(exclu));
  /* NOM PUR pour grouper les doublons */
  noms_purs; ARRAYFORMULA(IFERROR(TRIM(REGEXEXTRACT(noms_valides; "^[^(\[]+")); noms_valides));
  /* SCORE REGION */
  score_region; ARRAYFORMULA(
    IF(REGEXMATCH(noms_valides; "\(USA\)"); 1;
      IF(REGEXMATCH(noms_valides; "\(USA,"); 2;
        IF(REGEXMATCH(noms_valides; "\(World"); 3;
          IF(REGEXMATCH(noms_valides; "\(Europe"); 4; 5)
        )
      )
    )
  );
  /* SCORE LANGUE : 0 = anglais présent, 1 = pas anglais */
  score_anglais; ARRAYFORMULA(IF(REGEXMATCH(noms_valides; "\(En(,|\))"); 0; 1));
  /* NOMBRE DE LANGUES */
  nb_langues; ARRAYFORMULA(
    IFERROR(
      LEN(REGEXEXTRACT(noms_valides; "\(([^)]*)\)")) - LEN(SUBSTITUTE(REGEXEXTRACT(noms_valides; "\(([^)]*)\)"); ","; "")) + 1;
      1
    )
  );
  /* TRI COMPLET */
  trie; SORT(
    noms_valides;
    noms_purs; TRUE;
    score_region; TRUE;
    score_anglais; TRUE;
    nb_langues; FALSE
  );
  /* NOM PUR après tri pour dédoublonnage */
  noms_purs_trie; ARRAYFORMULA(IFERROR(TRIM(REGEXEXTRACT(trie; "^[^(\[]+")); trie));
  /* DÉDOUBLONNAGE SAFE : garde la meilleure version par nom */
  SORT(
    SORTN(trie; 9^9; 2; noms_purs_trie; 0);
    1; TRUE
  )
)</f>
        <v>#ERROR!</v>
      </c>
    </row>
    <row r="2">
      <c r="A2" s="2" t="s">
        <v>11225</v>
      </c>
      <c r="B2" s="3"/>
      <c r="C2" s="4">
        <v>35423.98055555556</v>
      </c>
      <c r="D2" s="5">
        <v>9210327.0</v>
      </c>
    </row>
    <row r="3">
      <c r="A3" s="2" t="s">
        <v>11226</v>
      </c>
      <c r="B3" s="3"/>
      <c r="C3" s="4">
        <v>35423.98055555556</v>
      </c>
      <c r="D3" s="5">
        <v>1425366.0</v>
      </c>
    </row>
    <row r="4">
      <c r="A4" s="2" t="s">
        <v>11227</v>
      </c>
      <c r="B4" s="3"/>
      <c r="C4" s="4">
        <v>35423.98055555556</v>
      </c>
      <c r="D4" s="5">
        <v>1509908.0</v>
      </c>
    </row>
    <row r="5">
      <c r="A5" s="2" t="s">
        <v>11228</v>
      </c>
      <c r="B5" s="3"/>
      <c r="C5" s="4">
        <v>35423.98055555556</v>
      </c>
      <c r="D5" s="5">
        <v>1344772.0</v>
      </c>
    </row>
    <row r="6">
      <c r="A6" s="2" t="s">
        <v>11229</v>
      </c>
      <c r="B6" s="3"/>
      <c r="C6" s="4">
        <v>35423.98055555556</v>
      </c>
      <c r="D6" s="5">
        <v>1418173.0</v>
      </c>
    </row>
    <row r="7">
      <c r="A7" s="2" t="s">
        <v>11230</v>
      </c>
      <c r="B7" s="3"/>
      <c r="C7" s="4">
        <v>35423.98055555556</v>
      </c>
      <c r="D7" s="5">
        <v>1355737.0</v>
      </c>
    </row>
    <row r="8">
      <c r="A8" s="2" t="s">
        <v>11231</v>
      </c>
      <c r="B8" s="3"/>
      <c r="C8" s="4">
        <v>35423.98055555556</v>
      </c>
      <c r="D8" s="5">
        <v>1342349.0</v>
      </c>
    </row>
    <row r="9">
      <c r="A9" s="2" t="s">
        <v>11232</v>
      </c>
      <c r="B9" s="3"/>
      <c r="C9" s="4">
        <v>35423.98055555556</v>
      </c>
      <c r="D9" s="5">
        <v>1319930.0</v>
      </c>
    </row>
    <row r="10">
      <c r="A10" s="2" t="s">
        <v>11233</v>
      </c>
      <c r="B10" s="3"/>
      <c r="C10" s="4">
        <v>35423.98055555556</v>
      </c>
      <c r="D10" s="5">
        <v>1319440.0</v>
      </c>
    </row>
    <row r="11">
      <c r="A11" s="2" t="s">
        <v>11234</v>
      </c>
      <c r="B11" s="3"/>
      <c r="C11" s="4">
        <v>35423.98055555556</v>
      </c>
      <c r="D11" s="5">
        <v>1265141.0</v>
      </c>
    </row>
    <row r="12">
      <c r="A12" s="2" t="s">
        <v>11235</v>
      </c>
      <c r="B12" s="3"/>
      <c r="C12" s="4">
        <v>35423.98055555556</v>
      </c>
      <c r="D12" s="5">
        <v>1305479.0</v>
      </c>
    </row>
    <row r="13">
      <c r="A13" s="2" t="s">
        <v>11236</v>
      </c>
      <c r="B13" s="3"/>
      <c r="C13" s="4">
        <v>35423.98055555556</v>
      </c>
      <c r="D13" s="5">
        <v>1322431.0</v>
      </c>
    </row>
    <row r="14">
      <c r="A14" s="2" t="s">
        <v>11237</v>
      </c>
      <c r="B14" s="3"/>
      <c r="C14" s="4">
        <v>35423.98055555556</v>
      </c>
      <c r="D14" s="5">
        <v>1280248.0</v>
      </c>
    </row>
    <row r="15">
      <c r="A15" s="2" t="s">
        <v>11238</v>
      </c>
      <c r="B15" s="3"/>
      <c r="C15" s="4">
        <v>35423.98055555556</v>
      </c>
      <c r="D15" s="5">
        <v>1325965.0</v>
      </c>
    </row>
    <row r="16">
      <c r="A16" s="2" t="s">
        <v>11239</v>
      </c>
      <c r="B16" s="3"/>
      <c r="C16" s="4">
        <v>35423.98055555556</v>
      </c>
      <c r="D16" s="5">
        <v>8553022.0</v>
      </c>
    </row>
    <row r="17">
      <c r="A17" s="2" t="s">
        <v>11240</v>
      </c>
      <c r="B17" s="3"/>
      <c r="C17" s="4">
        <v>35423.98055555556</v>
      </c>
      <c r="D17" s="5">
        <v>1736093.0</v>
      </c>
    </row>
    <row r="18">
      <c r="A18" s="2" t="s">
        <v>11241</v>
      </c>
      <c r="B18" s="3"/>
      <c r="C18" s="4">
        <v>35423.98055555556</v>
      </c>
      <c r="D18" s="5">
        <v>1731529.0</v>
      </c>
    </row>
    <row r="19">
      <c r="A19" s="2" t="s">
        <v>11242</v>
      </c>
      <c r="B19" s="3"/>
      <c r="C19" s="4">
        <v>35423.98055555556</v>
      </c>
      <c r="D19" s="5">
        <v>3464254.0</v>
      </c>
    </row>
    <row r="20">
      <c r="A20" s="2" t="s">
        <v>11243</v>
      </c>
      <c r="B20" s="3"/>
      <c r="C20" s="4">
        <v>35423.98055555556</v>
      </c>
      <c r="D20" s="5">
        <v>1162086.0</v>
      </c>
    </row>
    <row r="21">
      <c r="A21" s="2" t="s">
        <v>11244</v>
      </c>
      <c r="B21" s="3"/>
      <c r="C21" s="4">
        <v>35423.98055555556</v>
      </c>
      <c r="D21" s="5">
        <v>1928372.0</v>
      </c>
    </row>
    <row r="22">
      <c r="A22" s="2" t="s">
        <v>11245</v>
      </c>
      <c r="B22" s="3"/>
      <c r="C22" s="4">
        <v>35423.98055555556</v>
      </c>
      <c r="D22" s="5">
        <v>1506007.0</v>
      </c>
    </row>
    <row r="23">
      <c r="A23" s="2" t="s">
        <v>11246</v>
      </c>
      <c r="B23" s="3"/>
      <c r="C23" s="4">
        <v>35423.98055555556</v>
      </c>
      <c r="D23" s="5">
        <v>624719.0</v>
      </c>
    </row>
    <row r="24">
      <c r="A24" s="2" t="s">
        <v>11247</v>
      </c>
      <c r="B24" s="3"/>
      <c r="C24" s="4">
        <v>35423.98055555556</v>
      </c>
      <c r="D24" s="5">
        <v>556282.0</v>
      </c>
    </row>
    <row r="25">
      <c r="A25" s="2" t="s">
        <v>11248</v>
      </c>
      <c r="B25" s="3"/>
      <c r="C25" s="4">
        <v>35423.98055555556</v>
      </c>
      <c r="D25" s="5">
        <v>1665514.0</v>
      </c>
    </row>
    <row r="26">
      <c r="A26" s="2" t="s">
        <v>11249</v>
      </c>
      <c r="B26" s="3"/>
      <c r="C26" s="4">
        <v>35423.98055555556</v>
      </c>
      <c r="D26" s="5">
        <v>1925258.0</v>
      </c>
    </row>
    <row r="27">
      <c r="A27" s="2" t="s">
        <v>11250</v>
      </c>
      <c r="B27" s="3"/>
      <c r="C27" s="4">
        <v>35423.98055555556</v>
      </c>
      <c r="D27" s="5">
        <v>2167001.0</v>
      </c>
    </row>
    <row r="28">
      <c r="A28" s="2" t="s">
        <v>11251</v>
      </c>
      <c r="B28" s="3"/>
      <c r="C28" s="4">
        <v>35423.98055555556</v>
      </c>
      <c r="D28" s="5">
        <v>2049247.0</v>
      </c>
    </row>
    <row r="29">
      <c r="A29" s="2" t="s">
        <v>11252</v>
      </c>
      <c r="B29" s="3"/>
      <c r="C29" s="4">
        <v>35423.98055555556</v>
      </c>
      <c r="D29" s="5">
        <v>898960.0</v>
      </c>
    </row>
    <row r="30">
      <c r="A30" s="2" t="s">
        <v>11253</v>
      </c>
      <c r="B30" s="3"/>
      <c r="C30" s="4">
        <v>35423.98055555556</v>
      </c>
      <c r="D30" s="5">
        <v>199184.0</v>
      </c>
    </row>
    <row r="31">
      <c r="A31" s="2" t="s">
        <v>11254</v>
      </c>
      <c r="B31" s="3"/>
      <c r="C31" s="4">
        <v>35423.98055555556</v>
      </c>
      <c r="D31" s="5">
        <v>286629.0</v>
      </c>
    </row>
    <row r="32">
      <c r="A32" s="2" t="s">
        <v>11255</v>
      </c>
      <c r="B32" s="3"/>
      <c r="C32" s="4">
        <v>35423.98055555556</v>
      </c>
      <c r="D32" s="5">
        <v>199840.0</v>
      </c>
    </row>
    <row r="33">
      <c r="A33" s="2" t="s">
        <v>11256</v>
      </c>
      <c r="B33" s="3"/>
      <c r="C33" s="4">
        <v>35423.98055555556</v>
      </c>
      <c r="D33" s="5">
        <v>287540.0</v>
      </c>
    </row>
    <row r="34">
      <c r="A34" s="2" t="s">
        <v>11257</v>
      </c>
      <c r="B34" s="3"/>
      <c r="C34" s="4">
        <v>35423.98055555556</v>
      </c>
      <c r="D34" s="5">
        <v>1630883.0</v>
      </c>
    </row>
    <row r="35">
      <c r="A35" s="2" t="s">
        <v>11258</v>
      </c>
      <c r="B35" s="3"/>
      <c r="C35" s="4">
        <v>35423.98055555556</v>
      </c>
      <c r="D35" s="5">
        <v>1486103.0</v>
      </c>
    </row>
    <row r="36">
      <c r="A36" s="2" t="s">
        <v>11259</v>
      </c>
      <c r="B36" s="3"/>
      <c r="C36" s="4">
        <v>35423.98055555556</v>
      </c>
      <c r="D36" s="5">
        <v>2232818.0</v>
      </c>
    </row>
    <row r="37">
      <c r="A37" s="2" t="s">
        <v>11260</v>
      </c>
      <c r="B37" s="3"/>
      <c r="C37" s="4">
        <v>35423.98055555556</v>
      </c>
      <c r="D37" s="5">
        <v>837309.0</v>
      </c>
    </row>
    <row r="38">
      <c r="A38" s="2" t="s">
        <v>11261</v>
      </c>
      <c r="B38" s="3"/>
      <c r="C38" s="4">
        <v>35423.98055555556</v>
      </c>
      <c r="D38" s="5">
        <v>1.0040108E7</v>
      </c>
    </row>
    <row r="39">
      <c r="A39" s="2" t="s">
        <v>11262</v>
      </c>
      <c r="B39" s="3"/>
      <c r="C39" s="4">
        <v>35423.98055555556</v>
      </c>
      <c r="D39" s="5">
        <v>1234080.0</v>
      </c>
    </row>
    <row r="40">
      <c r="A40" s="2" t="s">
        <v>11263</v>
      </c>
      <c r="B40" s="3"/>
      <c r="C40" s="4">
        <v>35423.98055555556</v>
      </c>
      <c r="D40" s="5">
        <v>850354.0</v>
      </c>
    </row>
    <row r="41">
      <c r="A41" s="2" t="s">
        <v>11264</v>
      </c>
      <c r="B41" s="3"/>
      <c r="C41" s="4">
        <v>35423.98055555556</v>
      </c>
      <c r="D41" s="5">
        <v>2335927.0</v>
      </c>
    </row>
    <row r="42">
      <c r="A42" s="2" t="s">
        <v>11265</v>
      </c>
      <c r="B42" s="3"/>
      <c r="C42" s="4">
        <v>35423.98055555556</v>
      </c>
      <c r="D42" s="5">
        <v>2206050.0</v>
      </c>
    </row>
    <row r="43">
      <c r="A43" s="2" t="s">
        <v>11266</v>
      </c>
      <c r="B43" s="3"/>
      <c r="C43" s="4">
        <v>35423.98055555556</v>
      </c>
      <c r="D43" s="5">
        <v>4413632.0</v>
      </c>
    </row>
    <row r="44">
      <c r="A44" s="2" t="s">
        <v>11267</v>
      </c>
      <c r="B44" s="3"/>
      <c r="C44" s="4">
        <v>35423.98055555556</v>
      </c>
      <c r="D44" s="5">
        <v>3915443.0</v>
      </c>
    </row>
    <row r="45">
      <c r="A45" s="2" t="s">
        <v>11268</v>
      </c>
      <c r="B45" s="3"/>
      <c r="C45" s="4">
        <v>35423.98055555556</v>
      </c>
      <c r="D45" s="5">
        <v>4269152.0</v>
      </c>
    </row>
    <row r="46">
      <c r="A46" s="2" t="s">
        <v>11269</v>
      </c>
      <c r="B46" s="3"/>
      <c r="C46" s="4">
        <v>35423.98055555556</v>
      </c>
      <c r="D46" s="5">
        <v>2225427.0</v>
      </c>
    </row>
    <row r="47">
      <c r="A47" s="2" t="s">
        <v>11270</v>
      </c>
      <c r="B47" s="3"/>
      <c r="C47" s="4">
        <v>35423.98055555556</v>
      </c>
      <c r="D47" s="5">
        <v>1290454.0</v>
      </c>
    </row>
    <row r="48">
      <c r="A48" s="2" t="s">
        <v>11271</v>
      </c>
      <c r="B48" s="3"/>
      <c r="C48" s="4">
        <v>35423.98055555556</v>
      </c>
      <c r="D48" s="5">
        <v>1259633.0</v>
      </c>
    </row>
    <row r="49">
      <c r="A49" s="2" t="s">
        <v>11272</v>
      </c>
      <c r="B49" s="3"/>
      <c r="C49" s="4">
        <v>35423.98055555556</v>
      </c>
      <c r="D49" s="5">
        <v>1295484.0</v>
      </c>
    </row>
    <row r="50">
      <c r="A50" s="2" t="s">
        <v>11273</v>
      </c>
      <c r="B50" s="3"/>
      <c r="C50" s="4">
        <v>35423.98055555556</v>
      </c>
      <c r="D50" s="5">
        <v>1959812.0</v>
      </c>
    </row>
    <row r="51">
      <c r="A51" s="2" t="s">
        <v>11274</v>
      </c>
      <c r="B51" s="3"/>
      <c r="C51" s="4">
        <v>35423.98055555556</v>
      </c>
      <c r="D51" s="5">
        <v>172432.0</v>
      </c>
    </row>
    <row r="52">
      <c r="A52" s="2" t="s">
        <v>11275</v>
      </c>
      <c r="B52" s="3"/>
      <c r="C52" s="4">
        <v>35423.98055555556</v>
      </c>
      <c r="D52" s="5">
        <v>2791934.0</v>
      </c>
    </row>
    <row r="53">
      <c r="A53" s="2" t="s">
        <v>11276</v>
      </c>
      <c r="B53" s="3"/>
      <c r="C53" s="4">
        <v>35423.98055555556</v>
      </c>
      <c r="D53" s="5">
        <v>1855402.0</v>
      </c>
    </row>
    <row r="54">
      <c r="A54" s="2" t="s">
        <v>11277</v>
      </c>
      <c r="B54" s="3"/>
      <c r="C54" s="4">
        <v>35423.98055555556</v>
      </c>
      <c r="D54" s="5">
        <v>1869546.0</v>
      </c>
    </row>
    <row r="55">
      <c r="A55" s="2" t="s">
        <v>11278</v>
      </c>
      <c r="B55" s="3"/>
      <c r="C55" s="4">
        <v>35423.98055555556</v>
      </c>
      <c r="D55" s="5">
        <v>1866213.0</v>
      </c>
    </row>
    <row r="56">
      <c r="A56" s="2" t="s">
        <v>11279</v>
      </c>
      <c r="B56" s="3"/>
      <c r="C56" s="4">
        <v>35423.98055555556</v>
      </c>
      <c r="D56" s="5">
        <v>1857655.0</v>
      </c>
    </row>
    <row r="57">
      <c r="A57" s="2" t="s">
        <v>11280</v>
      </c>
      <c r="B57" s="3"/>
      <c r="C57" s="4">
        <v>35423.98055555556</v>
      </c>
      <c r="D57" s="5">
        <v>928705.0</v>
      </c>
    </row>
    <row r="58">
      <c r="A58" s="2" t="s">
        <v>11281</v>
      </c>
      <c r="B58" s="3"/>
      <c r="C58" s="4">
        <v>35423.98055555556</v>
      </c>
      <c r="D58" s="5">
        <v>1569414.0</v>
      </c>
    </row>
    <row r="59">
      <c r="A59" s="2" t="s">
        <v>11282</v>
      </c>
      <c r="B59" s="3"/>
      <c r="C59" s="4">
        <v>35423.98055555556</v>
      </c>
      <c r="D59" s="5">
        <v>1570169.0</v>
      </c>
    </row>
    <row r="60">
      <c r="A60" s="2" t="s">
        <v>11283</v>
      </c>
      <c r="B60" s="3"/>
      <c r="C60" s="4">
        <v>35423.98055555556</v>
      </c>
      <c r="D60" s="5">
        <v>1071294.0</v>
      </c>
    </row>
    <row r="61">
      <c r="A61" s="2" t="s">
        <v>11284</v>
      </c>
      <c r="B61" s="3"/>
      <c r="C61" s="4">
        <v>35423.98055555556</v>
      </c>
      <c r="D61" s="5">
        <v>719643.0</v>
      </c>
    </row>
    <row r="62">
      <c r="A62" s="2" t="s">
        <v>11285</v>
      </c>
      <c r="B62" s="3"/>
      <c r="C62" s="4">
        <v>35423.98055555556</v>
      </c>
      <c r="D62" s="5">
        <v>1082714.0</v>
      </c>
    </row>
    <row r="63">
      <c r="A63" s="2" t="s">
        <v>11286</v>
      </c>
      <c r="B63" s="3"/>
      <c r="C63" s="4">
        <v>35423.98055555556</v>
      </c>
      <c r="D63" s="5">
        <v>1072207.0</v>
      </c>
    </row>
    <row r="64">
      <c r="A64" s="2" t="s">
        <v>11287</v>
      </c>
      <c r="B64" s="3"/>
      <c r="C64" s="4">
        <v>35423.98055555556</v>
      </c>
      <c r="D64" s="5">
        <v>1570359.0</v>
      </c>
    </row>
    <row r="65">
      <c r="A65" s="2" t="s">
        <v>11288</v>
      </c>
      <c r="B65" s="3"/>
      <c r="C65" s="4">
        <v>35423.98055555556</v>
      </c>
      <c r="D65" s="5">
        <v>1532535.0</v>
      </c>
    </row>
    <row r="66">
      <c r="A66" s="2" t="s">
        <v>11289</v>
      </c>
      <c r="B66" s="3"/>
      <c r="C66" s="4">
        <v>35423.98055555556</v>
      </c>
      <c r="D66" s="5">
        <v>1552532.0</v>
      </c>
    </row>
    <row r="67">
      <c r="A67" s="2" t="s">
        <v>11290</v>
      </c>
      <c r="B67" s="3"/>
      <c r="C67" s="4">
        <v>35423.98055555556</v>
      </c>
      <c r="D67" s="5">
        <v>1586599.0</v>
      </c>
    </row>
    <row r="68">
      <c r="A68" s="2" t="s">
        <v>11291</v>
      </c>
      <c r="B68" s="3"/>
      <c r="C68" s="4">
        <v>35423.98055555556</v>
      </c>
      <c r="D68" s="5">
        <v>1380478.0</v>
      </c>
    </row>
    <row r="69">
      <c r="A69" s="2" t="s">
        <v>11292</v>
      </c>
      <c r="B69" s="3"/>
      <c r="C69" s="4">
        <v>35423.98055555556</v>
      </c>
      <c r="D69" s="5">
        <v>880082.0</v>
      </c>
    </row>
    <row r="70">
      <c r="A70" s="2" t="s">
        <v>11293</v>
      </c>
      <c r="B70" s="3"/>
      <c r="C70" s="4">
        <v>35423.98055555556</v>
      </c>
      <c r="D70" s="5">
        <v>1266429.0</v>
      </c>
    </row>
    <row r="71">
      <c r="A71" s="2" t="s">
        <v>11294</v>
      </c>
      <c r="B71" s="3"/>
      <c r="C71" s="4">
        <v>35423.98055555556</v>
      </c>
      <c r="D71" s="5">
        <v>1267210.0</v>
      </c>
    </row>
    <row r="72">
      <c r="A72" s="2" t="s">
        <v>11295</v>
      </c>
      <c r="B72" s="3"/>
      <c r="C72" s="4">
        <v>35423.98055555556</v>
      </c>
      <c r="D72" s="5">
        <v>1267097.0</v>
      </c>
    </row>
    <row r="73">
      <c r="A73" s="2" t="s">
        <v>11296</v>
      </c>
      <c r="B73" s="3"/>
      <c r="C73" s="4">
        <v>35423.98055555556</v>
      </c>
      <c r="D73" s="5">
        <v>2317774.0</v>
      </c>
    </row>
    <row r="74">
      <c r="A74" s="2" t="s">
        <v>11297</v>
      </c>
      <c r="B74" s="3"/>
      <c r="C74" s="4">
        <v>35423.98055555556</v>
      </c>
      <c r="D74" s="5">
        <v>897538.0</v>
      </c>
    </row>
    <row r="75">
      <c r="A75" s="2" t="s">
        <v>11298</v>
      </c>
      <c r="B75" s="3"/>
      <c r="C75" s="4">
        <v>35423.98055555556</v>
      </c>
      <c r="D75" s="5">
        <v>941281.0</v>
      </c>
    </row>
    <row r="76">
      <c r="A76" s="2" t="s">
        <v>11299</v>
      </c>
      <c r="B76" s="3"/>
      <c r="C76" s="4">
        <v>35423.98055555556</v>
      </c>
      <c r="D76" s="5">
        <v>1550850.0</v>
      </c>
    </row>
    <row r="77">
      <c r="A77" s="2" t="s">
        <v>11300</v>
      </c>
      <c r="B77" s="3"/>
      <c r="C77" s="4">
        <v>35423.98055555556</v>
      </c>
      <c r="D77" s="5">
        <v>890954.0</v>
      </c>
    </row>
    <row r="78">
      <c r="A78" s="2" t="s">
        <v>11301</v>
      </c>
      <c r="B78" s="3"/>
      <c r="C78" s="4">
        <v>35423.98055555556</v>
      </c>
      <c r="D78" s="5">
        <v>923464.0</v>
      </c>
    </row>
    <row r="79">
      <c r="A79" s="2" t="s">
        <v>11302</v>
      </c>
      <c r="B79" s="3"/>
      <c r="C79" s="4">
        <v>35423.98055555556</v>
      </c>
      <c r="D79" s="5">
        <v>1903548.0</v>
      </c>
    </row>
    <row r="80">
      <c r="A80" s="2" t="s">
        <v>11303</v>
      </c>
      <c r="B80" s="3"/>
      <c r="C80" s="4">
        <v>35423.98055555556</v>
      </c>
      <c r="D80" s="5">
        <v>1869170.0</v>
      </c>
    </row>
    <row r="81">
      <c r="A81" s="2" t="s">
        <v>11304</v>
      </c>
      <c r="B81" s="3"/>
      <c r="C81" s="4">
        <v>35423.98055555556</v>
      </c>
      <c r="D81" s="5">
        <v>1865875.0</v>
      </c>
    </row>
    <row r="82">
      <c r="A82" s="2" t="s">
        <v>11305</v>
      </c>
      <c r="B82" s="3"/>
      <c r="C82" s="4">
        <v>35423.98055555556</v>
      </c>
      <c r="D82" s="5">
        <v>2135104.0</v>
      </c>
    </row>
    <row r="83">
      <c r="A83" s="2" t="s">
        <v>11306</v>
      </c>
      <c r="B83" s="3"/>
      <c r="C83" s="4">
        <v>35423.98055555556</v>
      </c>
      <c r="D83" s="5">
        <v>2302394.0</v>
      </c>
    </row>
    <row r="84">
      <c r="A84" s="2" t="s">
        <v>11307</v>
      </c>
      <c r="B84" s="3"/>
      <c r="C84" s="4">
        <v>35423.98055555556</v>
      </c>
      <c r="D84" s="5">
        <v>1864160.0</v>
      </c>
    </row>
    <row r="85">
      <c r="A85" s="2" t="s">
        <v>11308</v>
      </c>
      <c r="B85" s="3"/>
      <c r="C85" s="4">
        <v>35423.98055555556</v>
      </c>
      <c r="D85" s="5">
        <v>1564658.0</v>
      </c>
    </row>
    <row r="86">
      <c r="A86" s="2" t="s">
        <v>11309</v>
      </c>
      <c r="B86" s="3"/>
      <c r="C86" s="4">
        <v>35423.98055555556</v>
      </c>
      <c r="D86" s="5">
        <v>599004.0</v>
      </c>
    </row>
    <row r="87">
      <c r="A87" s="2" t="s">
        <v>11310</v>
      </c>
      <c r="B87" s="3"/>
      <c r="C87" s="4">
        <v>35423.98055555556</v>
      </c>
      <c r="D87" s="5">
        <v>1530888.0</v>
      </c>
    </row>
    <row r="88">
      <c r="A88" s="2" t="s">
        <v>11311</v>
      </c>
      <c r="B88" s="3"/>
      <c r="C88" s="4">
        <v>35423.98055555556</v>
      </c>
      <c r="D88" s="5">
        <v>924881.0</v>
      </c>
    </row>
    <row r="89">
      <c r="A89" s="2" t="s">
        <v>11312</v>
      </c>
      <c r="B89" s="3"/>
      <c r="C89" s="4">
        <v>35423.98055555556</v>
      </c>
      <c r="D89" s="5">
        <v>1431819.0</v>
      </c>
    </row>
    <row r="90">
      <c r="A90" s="2" t="s">
        <v>11313</v>
      </c>
      <c r="B90" s="3"/>
      <c r="C90" s="4">
        <v>35423.98055555556</v>
      </c>
      <c r="D90" s="5">
        <v>1429175.0</v>
      </c>
    </row>
    <row r="91">
      <c r="A91" s="2" t="s">
        <v>11314</v>
      </c>
      <c r="B91" s="3"/>
      <c r="C91" s="4">
        <v>35423.98055555556</v>
      </c>
      <c r="D91" s="5">
        <v>1958976.0</v>
      </c>
    </row>
    <row r="92">
      <c r="A92" s="2" t="s">
        <v>11315</v>
      </c>
      <c r="B92" s="3"/>
      <c r="C92" s="4">
        <v>35423.98055555556</v>
      </c>
      <c r="D92" s="5">
        <v>2138788.0</v>
      </c>
    </row>
    <row r="93">
      <c r="A93" s="2" t="s">
        <v>11316</v>
      </c>
      <c r="B93" s="3"/>
      <c r="C93" s="4">
        <v>35423.98055555556</v>
      </c>
      <c r="D93" s="5">
        <v>1191659.0</v>
      </c>
    </row>
    <row r="94">
      <c r="A94" s="2" t="s">
        <v>11317</v>
      </c>
      <c r="B94" s="3"/>
      <c r="C94" s="4">
        <v>35423.98055555556</v>
      </c>
      <c r="D94" s="5">
        <v>1621577.0</v>
      </c>
    </row>
    <row r="95">
      <c r="A95" s="2" t="s">
        <v>11318</v>
      </c>
      <c r="B95" s="3"/>
      <c r="C95" s="4">
        <v>35423.98055555556</v>
      </c>
      <c r="D95" s="5">
        <v>983030.0</v>
      </c>
    </row>
    <row r="96">
      <c r="A96" s="2" t="s">
        <v>11319</v>
      </c>
      <c r="B96" s="3"/>
      <c r="C96" s="4">
        <v>35423.98055555556</v>
      </c>
      <c r="D96" s="5">
        <v>935723.0</v>
      </c>
    </row>
    <row r="97">
      <c r="A97" s="2" t="s">
        <v>11320</v>
      </c>
      <c r="B97" s="3"/>
      <c r="C97" s="4">
        <v>35423.98055555556</v>
      </c>
      <c r="D97" s="5">
        <v>980649.0</v>
      </c>
    </row>
    <row r="98">
      <c r="A98" s="2" t="s">
        <v>11321</v>
      </c>
      <c r="B98" s="3"/>
      <c r="C98" s="4">
        <v>35423.98055555556</v>
      </c>
      <c r="D98" s="5">
        <v>971476.0</v>
      </c>
    </row>
    <row r="99">
      <c r="A99" s="2" t="s">
        <v>11322</v>
      </c>
      <c r="B99" s="3"/>
      <c r="C99" s="4">
        <v>35423.98055555556</v>
      </c>
      <c r="D99" s="5">
        <v>971215.0</v>
      </c>
    </row>
    <row r="100">
      <c r="A100" s="2" t="s">
        <v>11323</v>
      </c>
      <c r="B100" s="3"/>
      <c r="C100" s="4">
        <v>35423.98055555556</v>
      </c>
      <c r="D100" s="5">
        <v>1252783.0</v>
      </c>
    </row>
    <row r="101">
      <c r="A101" s="2" t="s">
        <v>11324</v>
      </c>
      <c r="B101" s="3"/>
      <c r="C101" s="4">
        <v>35423.98055555556</v>
      </c>
      <c r="D101" s="5">
        <v>1184291.0</v>
      </c>
    </row>
    <row r="102">
      <c r="A102" s="2" t="s">
        <v>11325</v>
      </c>
      <c r="B102" s="3"/>
      <c r="C102" s="4">
        <v>35423.98055555556</v>
      </c>
      <c r="D102" s="5">
        <v>1585338.0</v>
      </c>
    </row>
    <row r="103">
      <c r="A103" s="2" t="s">
        <v>11326</v>
      </c>
      <c r="B103" s="3"/>
      <c r="C103" s="4">
        <v>35423.98055555556</v>
      </c>
      <c r="D103" s="5">
        <v>1569795.0</v>
      </c>
    </row>
    <row r="104">
      <c r="A104" s="2" t="s">
        <v>11327</v>
      </c>
      <c r="B104" s="3"/>
      <c r="C104" s="4">
        <v>35423.98055555556</v>
      </c>
      <c r="D104" s="5">
        <v>1164201.0</v>
      </c>
    </row>
    <row r="105">
      <c r="A105" s="2" t="s">
        <v>11328</v>
      </c>
      <c r="B105" s="3"/>
      <c r="C105" s="4">
        <v>35423.98055555556</v>
      </c>
      <c r="D105" s="5">
        <v>1563495.0</v>
      </c>
    </row>
    <row r="106">
      <c r="A106" s="2" t="s">
        <v>11329</v>
      </c>
      <c r="B106" s="3"/>
      <c r="C106" s="4">
        <v>35423.98055555556</v>
      </c>
      <c r="D106" s="5">
        <v>1349205.0</v>
      </c>
    </row>
    <row r="107">
      <c r="A107" s="2" t="s">
        <v>11330</v>
      </c>
      <c r="B107" s="3"/>
      <c r="C107" s="4">
        <v>35423.98055555556</v>
      </c>
      <c r="D107" s="5">
        <v>1835874.0</v>
      </c>
    </row>
    <row r="108">
      <c r="A108" s="2" t="s">
        <v>11331</v>
      </c>
      <c r="B108" s="3"/>
      <c r="C108" s="4">
        <v>35423.98055555556</v>
      </c>
      <c r="D108" s="5">
        <v>1835015.0</v>
      </c>
    </row>
    <row r="109">
      <c r="A109" s="2" t="s">
        <v>11332</v>
      </c>
      <c r="B109" s="3"/>
      <c r="C109" s="4">
        <v>35423.98055555556</v>
      </c>
      <c r="D109" s="5">
        <v>1855805.0</v>
      </c>
    </row>
    <row r="110">
      <c r="A110" s="2" t="s">
        <v>11333</v>
      </c>
      <c r="B110" s="3"/>
      <c r="C110" s="4">
        <v>35423.98055555556</v>
      </c>
      <c r="D110" s="5">
        <v>1850032.0</v>
      </c>
    </row>
    <row r="111">
      <c r="A111" s="2" t="s">
        <v>11334</v>
      </c>
      <c r="B111" s="3"/>
      <c r="C111" s="4">
        <v>35423.98055555556</v>
      </c>
      <c r="D111" s="5">
        <v>1658841.0</v>
      </c>
    </row>
    <row r="112">
      <c r="A112" s="2" t="s">
        <v>11335</v>
      </c>
      <c r="B112" s="3"/>
      <c r="C112" s="4">
        <v>35423.98055555556</v>
      </c>
      <c r="D112" s="5">
        <v>1639057.0</v>
      </c>
    </row>
    <row r="113">
      <c r="A113" s="2" t="s">
        <v>11336</v>
      </c>
      <c r="B113" s="3"/>
      <c r="C113" s="4">
        <v>35423.98055555556</v>
      </c>
      <c r="D113" s="5">
        <v>1836985.0</v>
      </c>
    </row>
    <row r="114">
      <c r="A114" s="2" t="s">
        <v>11337</v>
      </c>
      <c r="B114" s="3"/>
      <c r="C114" s="4">
        <v>35423.98055555556</v>
      </c>
      <c r="D114" s="5">
        <v>1813400.0</v>
      </c>
    </row>
    <row r="115">
      <c r="A115" s="2" t="s">
        <v>11338</v>
      </c>
      <c r="B115" s="3"/>
      <c r="C115" s="4">
        <v>35423.98055555556</v>
      </c>
      <c r="D115" s="5">
        <v>3699830.0</v>
      </c>
    </row>
    <row r="116">
      <c r="A116" s="2" t="s">
        <v>11339</v>
      </c>
      <c r="B116" s="3"/>
      <c r="C116" s="4">
        <v>35423.98055555556</v>
      </c>
      <c r="D116" s="5">
        <v>1640192.0</v>
      </c>
    </row>
    <row r="117">
      <c r="A117" s="2" t="s">
        <v>11340</v>
      </c>
      <c r="B117" s="3"/>
      <c r="C117" s="4">
        <v>35423.98055555556</v>
      </c>
      <c r="D117" s="5">
        <v>1727071.0</v>
      </c>
    </row>
    <row r="118">
      <c r="A118" s="2" t="s">
        <v>11341</v>
      </c>
      <c r="B118" s="3"/>
      <c r="C118" s="4">
        <v>35423.98055555556</v>
      </c>
      <c r="D118" s="5">
        <v>1.3918234E7</v>
      </c>
    </row>
    <row r="119">
      <c r="A119" s="2" t="s">
        <v>11342</v>
      </c>
      <c r="B119" s="3"/>
      <c r="C119" s="4">
        <v>35423.98055555556</v>
      </c>
      <c r="D119" s="5">
        <v>1581382.0</v>
      </c>
    </row>
    <row r="120">
      <c r="A120" s="2" t="s">
        <v>11343</v>
      </c>
      <c r="B120" s="3"/>
      <c r="C120" s="4">
        <v>35423.98055555556</v>
      </c>
      <c r="D120" s="5">
        <v>982459.0</v>
      </c>
    </row>
    <row r="121">
      <c r="A121" s="2" t="s">
        <v>11344</v>
      </c>
      <c r="B121" s="3"/>
      <c r="C121" s="4">
        <v>35423.98055555556</v>
      </c>
      <c r="D121" s="5">
        <v>997105.0</v>
      </c>
    </row>
    <row r="122">
      <c r="A122" s="2" t="s">
        <v>11345</v>
      </c>
      <c r="B122" s="3"/>
      <c r="C122" s="4">
        <v>35423.98055555556</v>
      </c>
      <c r="D122" s="5">
        <v>1.3952628E7</v>
      </c>
    </row>
    <row r="123">
      <c r="A123" s="2" t="s">
        <v>11346</v>
      </c>
      <c r="B123" s="3"/>
      <c r="C123" s="4">
        <v>35423.98055555556</v>
      </c>
      <c r="D123" s="5">
        <v>1293629.0</v>
      </c>
    </row>
    <row r="124">
      <c r="A124" s="2" t="s">
        <v>11347</v>
      </c>
      <c r="B124" s="3"/>
      <c r="C124" s="4">
        <v>35423.98055555556</v>
      </c>
      <c r="D124" s="5">
        <v>1494911.0</v>
      </c>
    </row>
    <row r="125">
      <c r="A125" s="2" t="s">
        <v>11348</v>
      </c>
      <c r="B125" s="3"/>
      <c r="C125" s="4">
        <v>35423.98055555556</v>
      </c>
      <c r="D125" s="5">
        <v>1577251.0</v>
      </c>
    </row>
    <row r="126">
      <c r="A126" s="2" t="s">
        <v>11349</v>
      </c>
      <c r="B126" s="3"/>
      <c r="C126" s="4">
        <v>35423.98055555556</v>
      </c>
      <c r="D126" s="5">
        <v>1494754.0</v>
      </c>
    </row>
    <row r="127">
      <c r="A127" s="2" t="s">
        <v>11350</v>
      </c>
      <c r="B127" s="3"/>
      <c r="C127" s="4">
        <v>35423.98055555556</v>
      </c>
      <c r="D127" s="5">
        <v>3028964.0</v>
      </c>
    </row>
    <row r="128">
      <c r="A128" s="2" t="s">
        <v>11351</v>
      </c>
      <c r="B128" s="3"/>
      <c r="C128" s="4">
        <v>35423.98055555556</v>
      </c>
      <c r="D128" s="5">
        <v>3347725.0</v>
      </c>
    </row>
    <row r="129">
      <c r="A129" s="2" t="s">
        <v>11352</v>
      </c>
      <c r="B129" s="3"/>
      <c r="C129" s="4">
        <v>35423.98055555556</v>
      </c>
      <c r="D129" s="5">
        <v>1577316.0</v>
      </c>
    </row>
    <row r="130">
      <c r="A130" s="2" t="s">
        <v>11353</v>
      </c>
      <c r="B130" s="3"/>
      <c r="C130" s="4">
        <v>35423.98055555556</v>
      </c>
      <c r="D130" s="5">
        <v>1651865.0</v>
      </c>
    </row>
    <row r="131">
      <c r="A131" s="2" t="s">
        <v>11354</v>
      </c>
      <c r="B131" s="3"/>
      <c r="C131" s="4">
        <v>35423.98055555556</v>
      </c>
      <c r="D131" s="5">
        <v>1642397.0</v>
      </c>
    </row>
    <row r="132">
      <c r="A132" s="2" t="s">
        <v>11355</v>
      </c>
      <c r="B132" s="3"/>
      <c r="C132" s="4">
        <v>35423.98055555556</v>
      </c>
      <c r="D132" s="5">
        <v>1083870.0</v>
      </c>
    </row>
    <row r="133">
      <c r="A133" s="2" t="s">
        <v>11356</v>
      </c>
      <c r="B133" s="3"/>
      <c r="C133" s="4">
        <v>35423.98055555556</v>
      </c>
      <c r="D133" s="5">
        <v>1159362.0</v>
      </c>
    </row>
    <row r="134">
      <c r="A134" s="2" t="s">
        <v>11357</v>
      </c>
      <c r="B134" s="3"/>
      <c r="C134" s="4">
        <v>35423.98055555556</v>
      </c>
      <c r="D134" s="5">
        <v>3025016.0</v>
      </c>
    </row>
    <row r="135">
      <c r="A135" s="2" t="s">
        <v>11358</v>
      </c>
      <c r="B135" s="3"/>
      <c r="C135" s="4">
        <v>35423.98055555556</v>
      </c>
      <c r="D135" s="5">
        <v>1100524.0</v>
      </c>
    </row>
    <row r="136">
      <c r="A136" s="2" t="s">
        <v>11359</v>
      </c>
      <c r="B136" s="3"/>
      <c r="C136" s="4">
        <v>35423.98055555556</v>
      </c>
      <c r="D136" s="5">
        <v>1499732.0</v>
      </c>
    </row>
    <row r="137">
      <c r="A137" s="2" t="s">
        <v>11360</v>
      </c>
      <c r="B137" s="3"/>
      <c r="C137" s="4">
        <v>35423.98055555556</v>
      </c>
      <c r="D137" s="5">
        <v>1501376.0</v>
      </c>
    </row>
    <row r="138">
      <c r="A138" s="2" t="s">
        <v>11361</v>
      </c>
      <c r="B138" s="3"/>
      <c r="C138" s="4">
        <v>35423.98055555556</v>
      </c>
      <c r="D138" s="5">
        <v>1502168.0</v>
      </c>
    </row>
    <row r="139">
      <c r="A139" s="2" t="s">
        <v>11362</v>
      </c>
      <c r="B139" s="3"/>
      <c r="C139" s="4">
        <v>35423.98055555556</v>
      </c>
      <c r="D139" s="5">
        <v>1502006.0</v>
      </c>
    </row>
    <row r="140">
      <c r="A140" s="2" t="s">
        <v>11363</v>
      </c>
      <c r="B140" s="3"/>
      <c r="C140" s="4">
        <v>35423.98055555556</v>
      </c>
      <c r="D140" s="5">
        <v>1501719.0</v>
      </c>
    </row>
    <row r="141">
      <c r="A141" s="2" t="s">
        <v>11364</v>
      </c>
      <c r="B141" s="3"/>
      <c r="C141" s="4">
        <v>35423.98055555556</v>
      </c>
      <c r="D141" s="5">
        <v>1575612.0</v>
      </c>
    </row>
    <row r="142">
      <c r="A142" s="2" t="s">
        <v>11365</v>
      </c>
      <c r="B142" s="3"/>
      <c r="C142" s="4">
        <v>35423.98055555556</v>
      </c>
      <c r="D142" s="5">
        <v>1027789.0</v>
      </c>
    </row>
    <row r="143">
      <c r="A143" s="2" t="s">
        <v>11366</v>
      </c>
      <c r="B143" s="3"/>
      <c r="C143" s="4">
        <v>35423.98055555556</v>
      </c>
      <c r="D143" s="5">
        <v>1478044.0</v>
      </c>
    </row>
    <row r="144">
      <c r="A144" s="2" t="s">
        <v>11367</v>
      </c>
      <c r="B144" s="3"/>
      <c r="C144" s="4">
        <v>35423.98055555556</v>
      </c>
      <c r="D144" s="5">
        <v>1444740.0</v>
      </c>
    </row>
    <row r="145">
      <c r="A145" s="2" t="s">
        <v>11368</v>
      </c>
      <c r="B145" s="3"/>
      <c r="C145" s="4">
        <v>35423.98055555556</v>
      </c>
      <c r="D145" s="5">
        <v>1750282.0</v>
      </c>
    </row>
    <row r="146">
      <c r="A146" s="2" t="s">
        <v>11369</v>
      </c>
      <c r="B146" s="3"/>
      <c r="C146" s="4">
        <v>35423.98055555556</v>
      </c>
      <c r="D146" s="5">
        <v>1539373.0</v>
      </c>
    </row>
    <row r="147">
      <c r="A147" s="2" t="s">
        <v>11370</v>
      </c>
      <c r="B147" s="3"/>
      <c r="C147" s="4">
        <v>35423.98055555556</v>
      </c>
      <c r="D147" s="5">
        <v>1514183.0</v>
      </c>
    </row>
    <row r="148">
      <c r="A148" s="2" t="s">
        <v>11371</v>
      </c>
      <c r="B148" s="3"/>
      <c r="C148" s="4">
        <v>35423.98055555556</v>
      </c>
      <c r="D148" s="5">
        <v>1831291.0</v>
      </c>
    </row>
    <row r="149">
      <c r="A149" s="2" t="s">
        <v>11372</v>
      </c>
      <c r="B149" s="3"/>
      <c r="C149" s="4">
        <v>35423.98055555556</v>
      </c>
      <c r="D149" s="5">
        <v>213455.0</v>
      </c>
    </row>
    <row r="150">
      <c r="A150" s="2" t="s">
        <v>11373</v>
      </c>
      <c r="B150" s="3"/>
      <c r="C150" s="4">
        <v>35423.98055555556</v>
      </c>
      <c r="D150" s="5">
        <v>187407.0</v>
      </c>
    </row>
    <row r="151">
      <c r="A151" s="2" t="s">
        <v>11374</v>
      </c>
      <c r="B151" s="3"/>
      <c r="C151" s="4">
        <v>35423.98055555556</v>
      </c>
      <c r="D151" s="5">
        <v>213456.0</v>
      </c>
    </row>
    <row r="152">
      <c r="A152" s="2" t="s">
        <v>11375</v>
      </c>
      <c r="B152" s="3"/>
      <c r="C152" s="4">
        <v>35423.98055555556</v>
      </c>
      <c r="D152" s="5">
        <v>193089.0</v>
      </c>
    </row>
    <row r="153">
      <c r="A153" s="2" t="s">
        <v>11376</v>
      </c>
      <c r="B153" s="3"/>
      <c r="C153" s="4">
        <v>35423.98055555556</v>
      </c>
      <c r="D153" s="5">
        <v>188410.0</v>
      </c>
    </row>
    <row r="154">
      <c r="A154" s="2" t="s">
        <v>11377</v>
      </c>
      <c r="B154" s="3"/>
      <c r="C154" s="4">
        <v>35423.98055555556</v>
      </c>
      <c r="D154" s="5">
        <v>209605.0</v>
      </c>
    </row>
    <row r="155">
      <c r="A155" s="2" t="s">
        <v>11378</v>
      </c>
      <c r="B155" s="3"/>
      <c r="C155" s="4">
        <v>35423.98055555556</v>
      </c>
      <c r="D155" s="5">
        <v>189219.0</v>
      </c>
    </row>
    <row r="156">
      <c r="A156" s="2" t="s">
        <v>11379</v>
      </c>
      <c r="B156" s="3"/>
      <c r="C156" s="4">
        <v>35423.98055555556</v>
      </c>
      <c r="D156" s="5">
        <v>209299.0</v>
      </c>
    </row>
    <row r="157">
      <c r="A157" s="2" t="s">
        <v>11380</v>
      </c>
      <c r="B157" s="3"/>
      <c r="C157" s="4">
        <v>35423.98055555556</v>
      </c>
      <c r="D157" s="5">
        <v>188023.0</v>
      </c>
    </row>
    <row r="158">
      <c r="A158" s="2" t="s">
        <v>11381</v>
      </c>
      <c r="B158" s="3"/>
      <c r="C158" s="4">
        <v>35423.98055555556</v>
      </c>
      <c r="D158" s="5">
        <v>188076.0</v>
      </c>
    </row>
    <row r="159">
      <c r="A159" s="2" t="s">
        <v>11382</v>
      </c>
      <c r="B159" s="3"/>
      <c r="C159" s="4">
        <v>35423.98055555556</v>
      </c>
      <c r="D159" s="5">
        <v>188076.0</v>
      </c>
    </row>
    <row r="160">
      <c r="A160" s="2" t="s">
        <v>11383</v>
      </c>
      <c r="B160" s="3"/>
      <c r="C160" s="4">
        <v>35423.98055555556</v>
      </c>
      <c r="D160" s="5">
        <v>177640.0</v>
      </c>
    </row>
    <row r="161">
      <c r="A161" s="2" t="s">
        <v>11384</v>
      </c>
      <c r="B161" s="3"/>
      <c r="C161" s="4">
        <v>35423.98055555556</v>
      </c>
      <c r="D161" s="5">
        <v>180456.0</v>
      </c>
    </row>
    <row r="162">
      <c r="A162" s="2" t="s">
        <v>11385</v>
      </c>
      <c r="B162" s="3"/>
      <c r="C162" s="4">
        <v>35423.98055555556</v>
      </c>
      <c r="D162" s="5">
        <v>179580.0</v>
      </c>
    </row>
    <row r="163">
      <c r="A163" s="2" t="s">
        <v>11386</v>
      </c>
      <c r="B163" s="3"/>
      <c r="C163" s="4">
        <v>35423.98055555556</v>
      </c>
      <c r="D163" s="5">
        <v>173339.0</v>
      </c>
    </row>
    <row r="164">
      <c r="A164" s="2" t="s">
        <v>11387</v>
      </c>
      <c r="B164" s="3"/>
      <c r="C164" s="4">
        <v>35423.98055555556</v>
      </c>
      <c r="D164" s="5">
        <v>174742.0</v>
      </c>
    </row>
    <row r="165">
      <c r="A165" s="2" t="s">
        <v>11388</v>
      </c>
      <c r="B165" s="3"/>
      <c r="C165" s="4">
        <v>35423.98055555556</v>
      </c>
      <c r="D165" s="5">
        <v>1091337.0</v>
      </c>
    </row>
    <row r="166">
      <c r="A166" s="2" t="s">
        <v>11389</v>
      </c>
      <c r="B166" s="3"/>
      <c r="C166" s="4">
        <v>35423.98055555556</v>
      </c>
      <c r="D166" s="5">
        <v>1802555.0</v>
      </c>
    </row>
    <row r="167">
      <c r="A167" s="2" t="s">
        <v>11390</v>
      </c>
      <c r="B167" s="3"/>
      <c r="C167" s="4">
        <v>35423.98055555556</v>
      </c>
      <c r="D167" s="5">
        <v>3137532.0</v>
      </c>
    </row>
    <row r="168">
      <c r="A168" s="2" t="s">
        <v>11391</v>
      </c>
      <c r="B168" s="3"/>
      <c r="C168" s="4">
        <v>35423.98055555556</v>
      </c>
      <c r="D168" s="5">
        <v>832257.0</v>
      </c>
    </row>
    <row r="169">
      <c r="A169" s="2" t="s">
        <v>11392</v>
      </c>
      <c r="B169" s="3"/>
      <c r="C169" s="4">
        <v>35423.98055555556</v>
      </c>
      <c r="D169" s="5">
        <v>3215860.0</v>
      </c>
    </row>
    <row r="170">
      <c r="A170" s="2" t="s">
        <v>11393</v>
      </c>
      <c r="B170" s="3"/>
      <c r="C170" s="4">
        <v>35423.98055555556</v>
      </c>
      <c r="D170" s="5">
        <v>1297382.0</v>
      </c>
    </row>
    <row r="171">
      <c r="A171" s="2" t="s">
        <v>11394</v>
      </c>
      <c r="B171" s="3"/>
      <c r="C171" s="4">
        <v>35423.98055555556</v>
      </c>
      <c r="D171" s="5">
        <v>2595985.0</v>
      </c>
    </row>
    <row r="172">
      <c r="A172" s="2" t="s">
        <v>11395</v>
      </c>
      <c r="B172" s="3"/>
      <c r="C172" s="4">
        <v>35423.98055555556</v>
      </c>
      <c r="D172" s="5">
        <v>279776.0</v>
      </c>
    </row>
    <row r="173">
      <c r="A173" s="2" t="s">
        <v>11396</v>
      </c>
      <c r="B173" s="3"/>
      <c r="C173" s="4">
        <v>35423.98055555556</v>
      </c>
      <c r="D173" s="5">
        <v>488353.0</v>
      </c>
    </row>
    <row r="174">
      <c r="A174" s="2" t="s">
        <v>11397</v>
      </c>
      <c r="B174" s="3"/>
      <c r="C174" s="4">
        <v>35423.98055555556</v>
      </c>
      <c r="D174" s="5">
        <v>932740.0</v>
      </c>
    </row>
    <row r="175">
      <c r="A175" s="2" t="s">
        <v>11398</v>
      </c>
      <c r="B175" s="3"/>
      <c r="C175" s="4">
        <v>35423.98055555556</v>
      </c>
      <c r="D175" s="5">
        <v>2049600.0</v>
      </c>
    </row>
    <row r="176">
      <c r="A176" s="2" t="s">
        <v>11399</v>
      </c>
      <c r="B176" s="3"/>
      <c r="C176" s="4">
        <v>35423.98055555556</v>
      </c>
      <c r="D176" s="5">
        <v>2022609.0</v>
      </c>
    </row>
    <row r="177">
      <c r="A177" s="2" t="s">
        <v>11400</v>
      </c>
      <c r="B177" s="3"/>
      <c r="C177" s="4">
        <v>35423.98055555556</v>
      </c>
      <c r="D177" s="5">
        <v>963209.0</v>
      </c>
    </row>
    <row r="178">
      <c r="A178" s="2" t="s">
        <v>11401</v>
      </c>
      <c r="B178" s="3"/>
      <c r="C178" s="4">
        <v>35423.98055555556</v>
      </c>
      <c r="D178" s="5">
        <v>1937741.0</v>
      </c>
    </row>
    <row r="179">
      <c r="A179" s="2" t="s">
        <v>11402</v>
      </c>
      <c r="B179" s="3"/>
      <c r="C179" s="4">
        <v>35423.98055555556</v>
      </c>
      <c r="D179" s="5">
        <v>2334986.0</v>
      </c>
    </row>
    <row r="180">
      <c r="A180" s="2" t="s">
        <v>11403</v>
      </c>
      <c r="B180" s="3"/>
      <c r="C180" s="4">
        <v>35423.98055555556</v>
      </c>
      <c r="D180" s="5">
        <v>2089594.0</v>
      </c>
    </row>
    <row r="181">
      <c r="A181" s="2" t="s">
        <v>11404</v>
      </c>
      <c r="B181" s="3"/>
      <c r="C181" s="4">
        <v>35423.98055555556</v>
      </c>
      <c r="D181" s="5">
        <v>1853966.0</v>
      </c>
    </row>
    <row r="182">
      <c r="A182" s="2" t="s">
        <v>11405</v>
      </c>
      <c r="B182" s="3"/>
      <c r="C182" s="4">
        <v>35423.98055555556</v>
      </c>
      <c r="D182" s="5">
        <v>1038314.0</v>
      </c>
    </row>
    <row r="183">
      <c r="A183" s="2" t="s">
        <v>11406</v>
      </c>
      <c r="B183" s="3"/>
      <c r="C183" s="4">
        <v>35423.98055555556</v>
      </c>
      <c r="D183" s="5">
        <v>3582062.0</v>
      </c>
    </row>
    <row r="184">
      <c r="A184" s="2" t="s">
        <v>11407</v>
      </c>
      <c r="B184" s="3"/>
      <c r="C184" s="4">
        <v>35423.98055555556</v>
      </c>
      <c r="D184" s="5">
        <v>1557014.0</v>
      </c>
    </row>
    <row r="185">
      <c r="A185" s="2" t="s">
        <v>11408</v>
      </c>
      <c r="B185" s="3"/>
      <c r="C185" s="4">
        <v>35423.98055555556</v>
      </c>
      <c r="D185" s="5">
        <v>2040750.0</v>
      </c>
    </row>
    <row r="186">
      <c r="A186" s="2" t="s">
        <v>11409</v>
      </c>
      <c r="B186" s="3"/>
      <c r="C186" s="4">
        <v>35423.98055555556</v>
      </c>
      <c r="D186" s="5">
        <v>854651.0</v>
      </c>
    </row>
    <row r="187">
      <c r="A187" s="2" t="s">
        <v>11410</v>
      </c>
      <c r="B187" s="3"/>
      <c r="C187" s="4">
        <v>35423.98055555556</v>
      </c>
      <c r="D187" s="5">
        <v>1.6332388E7</v>
      </c>
    </row>
    <row r="188">
      <c r="A188" s="2" t="s">
        <v>11411</v>
      </c>
      <c r="B188" s="3"/>
      <c r="C188" s="4">
        <v>35423.98055555556</v>
      </c>
      <c r="D188" s="5">
        <v>2042393.0</v>
      </c>
    </row>
    <row r="189">
      <c r="A189" s="2" t="s">
        <v>11412</v>
      </c>
      <c r="B189" s="3"/>
      <c r="C189" s="4">
        <v>35423.98055555556</v>
      </c>
      <c r="D189" s="5">
        <v>4063487.0</v>
      </c>
    </row>
    <row r="190">
      <c r="A190" s="2" t="s">
        <v>11413</v>
      </c>
      <c r="B190" s="3"/>
      <c r="C190" s="4">
        <v>35423.98055555556</v>
      </c>
      <c r="D190" s="5">
        <v>4048157.0</v>
      </c>
    </row>
    <row r="191">
      <c r="A191" s="2" t="s">
        <v>11414</v>
      </c>
      <c r="B191" s="3"/>
      <c r="C191" s="4">
        <v>35423.98055555556</v>
      </c>
      <c r="D191" s="5">
        <v>1052951.0</v>
      </c>
    </row>
    <row r="192">
      <c r="A192" s="2" t="s">
        <v>11415</v>
      </c>
      <c r="B192" s="3"/>
      <c r="C192" s="4">
        <v>35423.98055555556</v>
      </c>
      <c r="D192" s="5">
        <v>1052185.0</v>
      </c>
    </row>
    <row r="193">
      <c r="A193" s="2" t="s">
        <v>11416</v>
      </c>
      <c r="B193" s="3"/>
      <c r="C193" s="4">
        <v>35423.98055555556</v>
      </c>
      <c r="D193" s="5">
        <v>2401539.0</v>
      </c>
    </row>
    <row r="194">
      <c r="A194" s="2" t="s">
        <v>11417</v>
      </c>
      <c r="B194" s="3"/>
      <c r="C194" s="4">
        <v>35423.98055555556</v>
      </c>
      <c r="D194" s="5">
        <v>3200388.0</v>
      </c>
    </row>
    <row r="195">
      <c r="A195" s="2" t="s">
        <v>11418</v>
      </c>
      <c r="B195" s="3"/>
      <c r="C195" s="4">
        <v>35423.98055555556</v>
      </c>
      <c r="D195" s="5">
        <v>1902701.0</v>
      </c>
    </row>
    <row r="196">
      <c r="A196" s="2" t="s">
        <v>11419</v>
      </c>
      <c r="B196" s="3"/>
      <c r="C196" s="4">
        <v>35423.98055555556</v>
      </c>
      <c r="D196" s="5">
        <v>2496927.0</v>
      </c>
    </row>
    <row r="197">
      <c r="A197" s="2" t="s">
        <v>11420</v>
      </c>
      <c r="B197" s="3"/>
      <c r="C197" s="4">
        <v>35423.98055555556</v>
      </c>
      <c r="D197" s="5">
        <v>1981869.0</v>
      </c>
    </row>
    <row r="198">
      <c r="A198" s="2" t="s">
        <v>11421</v>
      </c>
      <c r="B198" s="3"/>
      <c r="C198" s="4">
        <v>35423.98055555556</v>
      </c>
      <c r="D198" s="5">
        <v>2012240.0</v>
      </c>
    </row>
    <row r="199">
      <c r="A199" s="2" t="s">
        <v>11422</v>
      </c>
      <c r="B199" s="3"/>
      <c r="C199" s="4">
        <v>35423.98055555556</v>
      </c>
      <c r="D199" s="5">
        <v>828570.0</v>
      </c>
    </row>
    <row r="200">
      <c r="A200" s="2" t="s">
        <v>11423</v>
      </c>
      <c r="B200" s="3"/>
      <c r="C200" s="4">
        <v>35423.98055555556</v>
      </c>
      <c r="D200" s="5">
        <v>2013910.0</v>
      </c>
    </row>
    <row r="201">
      <c r="A201" s="2" t="s">
        <v>11424</v>
      </c>
      <c r="B201" s="3"/>
      <c r="C201" s="4">
        <v>35423.98055555556</v>
      </c>
      <c r="D201" s="5">
        <v>1983359.0</v>
      </c>
    </row>
    <row r="202">
      <c r="A202" s="2" t="s">
        <v>11425</v>
      </c>
      <c r="B202" s="3"/>
      <c r="C202" s="4">
        <v>35423.98055555556</v>
      </c>
      <c r="D202" s="5">
        <v>856841.0</v>
      </c>
    </row>
    <row r="203">
      <c r="A203" s="2" t="s">
        <v>11426</v>
      </c>
      <c r="B203" s="3"/>
      <c r="C203" s="4">
        <v>35423.98055555556</v>
      </c>
      <c r="D203" s="5">
        <v>2296306.0</v>
      </c>
    </row>
    <row r="204">
      <c r="A204" s="2" t="s">
        <v>11427</v>
      </c>
      <c r="B204" s="3"/>
      <c r="C204" s="4">
        <v>35423.98055555556</v>
      </c>
      <c r="D204" s="5">
        <v>2271354.0</v>
      </c>
    </row>
    <row r="205">
      <c r="A205" s="2" t="s">
        <v>11428</v>
      </c>
      <c r="B205" s="3"/>
      <c r="C205" s="4">
        <v>35423.98055555556</v>
      </c>
      <c r="D205" s="5">
        <v>2298375.0</v>
      </c>
    </row>
    <row r="206">
      <c r="A206" s="2" t="s">
        <v>11429</v>
      </c>
      <c r="B206" s="3"/>
      <c r="C206" s="4">
        <v>35423.98055555556</v>
      </c>
      <c r="D206" s="5">
        <v>1520610.0</v>
      </c>
    </row>
    <row r="207">
      <c r="A207" s="2" t="s">
        <v>11430</v>
      </c>
      <c r="B207" s="3"/>
      <c r="C207" s="4">
        <v>35423.98055555556</v>
      </c>
      <c r="D207" s="5">
        <v>709856.0</v>
      </c>
    </row>
    <row r="208">
      <c r="A208" s="2" t="s">
        <v>11431</v>
      </c>
      <c r="B208" s="3"/>
      <c r="C208" s="4">
        <v>35423.98055555556</v>
      </c>
      <c r="D208" s="5">
        <v>1942719.0</v>
      </c>
    </row>
    <row r="209">
      <c r="A209" s="2" t="s">
        <v>11432</v>
      </c>
      <c r="B209" s="3"/>
      <c r="C209" s="4">
        <v>35423.98055555556</v>
      </c>
      <c r="D209" s="5">
        <v>2208091.0</v>
      </c>
    </row>
    <row r="210">
      <c r="A210" s="2" t="s">
        <v>11433</v>
      </c>
      <c r="B210" s="3"/>
      <c r="C210" s="4">
        <v>35423.98055555556</v>
      </c>
      <c r="D210" s="5">
        <v>1017949.0</v>
      </c>
    </row>
    <row r="211">
      <c r="A211" s="2" t="s">
        <v>11434</v>
      </c>
      <c r="B211" s="3"/>
      <c r="C211" s="4">
        <v>35423.98055555556</v>
      </c>
      <c r="D211" s="5">
        <v>1192304.0</v>
      </c>
    </row>
    <row r="212">
      <c r="A212" s="2" t="s">
        <v>11435</v>
      </c>
      <c r="B212" s="3"/>
      <c r="C212" s="4">
        <v>35423.98055555556</v>
      </c>
      <c r="D212" s="5">
        <v>2224529.0</v>
      </c>
    </row>
    <row r="213">
      <c r="A213" s="2" t="s">
        <v>11436</v>
      </c>
      <c r="B213" s="3"/>
      <c r="C213" s="4">
        <v>35423.98055555556</v>
      </c>
      <c r="D213" s="5">
        <v>575035.0</v>
      </c>
    </row>
    <row r="214">
      <c r="A214" s="2" t="s">
        <v>11437</v>
      </c>
      <c r="B214" s="3"/>
      <c r="C214" s="4">
        <v>35423.98055555556</v>
      </c>
      <c r="D214" s="5">
        <v>705102.0</v>
      </c>
    </row>
    <row r="215">
      <c r="A215" s="2" t="s">
        <v>11438</v>
      </c>
      <c r="B215" s="3"/>
      <c r="C215" s="4">
        <v>35423.98055555556</v>
      </c>
      <c r="D215" s="5">
        <v>2077233.0</v>
      </c>
    </row>
    <row r="216">
      <c r="A216" s="2" t="s">
        <v>11439</v>
      </c>
      <c r="B216" s="3"/>
      <c r="C216" s="4">
        <v>35423.98055555556</v>
      </c>
      <c r="D216" s="5">
        <v>1551180.0</v>
      </c>
    </row>
    <row r="217">
      <c r="A217" s="2" t="s">
        <v>11440</v>
      </c>
      <c r="B217" s="3"/>
      <c r="C217" s="4">
        <v>35423.98055555556</v>
      </c>
      <c r="D217" s="5">
        <v>814639.0</v>
      </c>
    </row>
    <row r="218">
      <c r="A218" s="2" t="s">
        <v>11441</v>
      </c>
      <c r="B218" s="3"/>
      <c r="C218" s="4">
        <v>35423.98055555556</v>
      </c>
      <c r="D218" s="5">
        <v>820273.0</v>
      </c>
    </row>
    <row r="219">
      <c r="A219" s="2" t="s">
        <v>11442</v>
      </c>
      <c r="B219" s="3"/>
      <c r="C219" s="4">
        <v>35423.98055555556</v>
      </c>
      <c r="D219" s="5">
        <v>823256.0</v>
      </c>
    </row>
    <row r="220">
      <c r="A220" s="2" t="s">
        <v>11443</v>
      </c>
      <c r="B220" s="3"/>
      <c r="C220" s="4">
        <v>35423.98055555556</v>
      </c>
      <c r="D220" s="5">
        <v>1630888.0</v>
      </c>
    </row>
    <row r="221">
      <c r="A221" s="2" t="s">
        <v>11444</v>
      </c>
      <c r="B221" s="3"/>
      <c r="C221" s="4">
        <v>35423.98055555556</v>
      </c>
      <c r="D221" s="5">
        <v>1090891.0</v>
      </c>
    </row>
    <row r="222">
      <c r="A222" s="2" t="s">
        <v>11445</v>
      </c>
      <c r="B222" s="3"/>
      <c r="C222" s="4">
        <v>35423.98055555556</v>
      </c>
      <c r="D222" s="5">
        <v>1268782.0</v>
      </c>
    </row>
    <row r="223">
      <c r="A223" s="2" t="s">
        <v>11446</v>
      </c>
      <c r="B223" s="3"/>
      <c r="C223" s="4">
        <v>35423.98055555556</v>
      </c>
      <c r="D223" s="5">
        <v>1291034.0</v>
      </c>
    </row>
    <row r="224">
      <c r="A224" s="2" t="s">
        <v>11447</v>
      </c>
      <c r="B224" s="3"/>
      <c r="C224" s="4">
        <v>35423.98055555556</v>
      </c>
      <c r="D224" s="5">
        <v>3871022.0</v>
      </c>
    </row>
    <row r="225">
      <c r="A225" s="2" t="s">
        <v>11448</v>
      </c>
      <c r="B225" s="3"/>
      <c r="C225" s="4">
        <v>35423.98055555556</v>
      </c>
      <c r="D225" s="5">
        <v>1333652.0</v>
      </c>
    </row>
    <row r="226">
      <c r="A226" s="2" t="s">
        <v>11449</v>
      </c>
      <c r="B226" s="3"/>
      <c r="C226" s="4">
        <v>35423.98055555556</v>
      </c>
      <c r="D226" s="5">
        <v>3520224.0</v>
      </c>
    </row>
    <row r="227">
      <c r="A227" s="2" t="s">
        <v>11450</v>
      </c>
      <c r="B227" s="3"/>
      <c r="C227" s="4">
        <v>35423.98055555556</v>
      </c>
      <c r="D227" s="5">
        <v>2009121.0</v>
      </c>
    </row>
    <row r="228">
      <c r="A228" s="2" t="s">
        <v>11451</v>
      </c>
      <c r="B228" s="3"/>
      <c r="C228" s="4">
        <v>35423.98055555556</v>
      </c>
      <c r="D228" s="5">
        <v>2009738.0</v>
      </c>
    </row>
    <row r="229">
      <c r="A229" s="2" t="s">
        <v>11452</v>
      </c>
      <c r="B229" s="3"/>
      <c r="C229" s="4">
        <v>35423.98055555556</v>
      </c>
      <c r="D229" s="5">
        <v>1066888.0</v>
      </c>
    </row>
    <row r="230">
      <c r="A230" s="2" t="s">
        <v>11453</v>
      </c>
      <c r="B230" s="3"/>
      <c r="C230" s="4">
        <v>35423.98055555556</v>
      </c>
      <c r="D230" s="5">
        <v>1066911.0</v>
      </c>
    </row>
    <row r="231">
      <c r="A231" s="2" t="s">
        <v>11454</v>
      </c>
      <c r="B231" s="3"/>
      <c r="C231" s="4">
        <v>35423.98055555556</v>
      </c>
      <c r="D231" s="5">
        <v>1066890.0</v>
      </c>
    </row>
    <row r="232">
      <c r="A232" s="2" t="s">
        <v>11455</v>
      </c>
      <c r="B232" s="3"/>
      <c r="C232" s="4">
        <v>35423.98055555556</v>
      </c>
      <c r="D232" s="5">
        <v>1066910.0</v>
      </c>
    </row>
    <row r="233">
      <c r="A233" s="2" t="s">
        <v>11456</v>
      </c>
      <c r="B233" s="3"/>
      <c r="C233" s="4">
        <v>35423.98055555556</v>
      </c>
      <c r="D233" s="5">
        <v>1066899.0</v>
      </c>
    </row>
    <row r="234">
      <c r="A234" s="2" t="s">
        <v>11457</v>
      </c>
      <c r="B234" s="3"/>
      <c r="C234" s="4">
        <v>35423.98055555556</v>
      </c>
      <c r="D234" s="5">
        <v>4463341.0</v>
      </c>
    </row>
    <row r="235">
      <c r="A235" s="2" t="s">
        <v>11458</v>
      </c>
      <c r="B235" s="3"/>
      <c r="C235" s="4">
        <v>35423.98055555556</v>
      </c>
      <c r="D235" s="5">
        <v>3837704.0</v>
      </c>
    </row>
    <row r="236">
      <c r="A236" s="2" t="s">
        <v>11459</v>
      </c>
      <c r="B236" s="3"/>
      <c r="C236" s="4">
        <v>35423.98055555556</v>
      </c>
      <c r="D236" s="5">
        <v>3444143.0</v>
      </c>
    </row>
    <row r="237">
      <c r="A237" s="2" t="s">
        <v>11460</v>
      </c>
      <c r="B237" s="3"/>
      <c r="C237" s="4">
        <v>35423.98055555556</v>
      </c>
      <c r="D237" s="5">
        <v>1260120.0</v>
      </c>
    </row>
    <row r="238">
      <c r="A238" s="2" t="s">
        <v>11461</v>
      </c>
      <c r="B238" s="3"/>
      <c r="C238" s="4">
        <v>35423.98055555556</v>
      </c>
      <c r="D238" s="5">
        <v>1807973.0</v>
      </c>
    </row>
    <row r="239">
      <c r="A239" s="2" t="s">
        <v>11462</v>
      </c>
      <c r="B239" s="3"/>
      <c r="C239" s="4">
        <v>35423.98055555556</v>
      </c>
      <c r="D239" s="5">
        <v>1705171.0</v>
      </c>
    </row>
    <row r="240">
      <c r="A240" s="2" t="s">
        <v>11463</v>
      </c>
      <c r="B240" s="3"/>
      <c r="C240" s="4">
        <v>35423.98055555556</v>
      </c>
      <c r="D240" s="5">
        <v>1634000.0</v>
      </c>
    </row>
    <row r="241">
      <c r="A241" s="2" t="s">
        <v>11464</v>
      </c>
      <c r="B241" s="3"/>
      <c r="C241" s="4">
        <v>35423.98055555556</v>
      </c>
      <c r="D241" s="5">
        <v>1628677.0</v>
      </c>
    </row>
    <row r="242">
      <c r="A242" s="2" t="s">
        <v>11465</v>
      </c>
      <c r="B242" s="3"/>
      <c r="C242" s="4">
        <v>35423.98055555556</v>
      </c>
      <c r="D242" s="5">
        <v>1703573.0</v>
      </c>
    </row>
    <row r="243">
      <c r="A243" s="2" t="s">
        <v>11466</v>
      </c>
      <c r="B243" s="3"/>
      <c r="C243" s="4">
        <v>35423.98055555556</v>
      </c>
      <c r="D243" s="5">
        <v>1414315.0</v>
      </c>
    </row>
    <row r="244">
      <c r="A244" s="2" t="s">
        <v>11467</v>
      </c>
      <c r="B244" s="3"/>
      <c r="C244" s="4">
        <v>35423.98055555556</v>
      </c>
      <c r="D244" s="5">
        <v>1386334.0</v>
      </c>
    </row>
    <row r="245">
      <c r="A245" s="2" t="s">
        <v>11468</v>
      </c>
      <c r="B245" s="3"/>
      <c r="C245" s="4">
        <v>35423.98055555556</v>
      </c>
      <c r="D245" s="5">
        <v>1385011.0</v>
      </c>
    </row>
    <row r="246">
      <c r="A246" s="2" t="s">
        <v>11469</v>
      </c>
      <c r="B246" s="3"/>
      <c r="C246" s="4">
        <v>35423.98055555556</v>
      </c>
      <c r="D246" s="5">
        <v>1698641.0</v>
      </c>
    </row>
    <row r="247">
      <c r="A247" s="2" t="s">
        <v>11470</v>
      </c>
      <c r="B247" s="3"/>
      <c r="C247" s="4">
        <v>35423.98055555556</v>
      </c>
      <c r="D247" s="5">
        <v>1025438.0</v>
      </c>
    </row>
    <row r="248">
      <c r="A248" s="2" t="s">
        <v>11471</v>
      </c>
      <c r="B248" s="3"/>
      <c r="C248" s="4">
        <v>35423.98055555556</v>
      </c>
      <c r="D248" s="5">
        <v>1029779.0</v>
      </c>
    </row>
    <row r="249">
      <c r="A249" s="2" t="s">
        <v>11472</v>
      </c>
      <c r="B249" s="3"/>
      <c r="C249" s="4">
        <v>35423.98055555556</v>
      </c>
      <c r="D249" s="5">
        <v>1025438.0</v>
      </c>
    </row>
    <row r="250">
      <c r="A250" s="2" t="s">
        <v>11473</v>
      </c>
      <c r="B250" s="3"/>
      <c r="C250" s="4">
        <v>35423.98055555556</v>
      </c>
      <c r="D250" s="5">
        <v>1029687.0</v>
      </c>
    </row>
    <row r="251">
      <c r="A251" s="2" t="s">
        <v>11474</v>
      </c>
      <c r="B251" s="3"/>
      <c r="C251" s="4">
        <v>35423.98055555556</v>
      </c>
      <c r="D251" s="5">
        <v>3948482.0</v>
      </c>
    </row>
    <row r="252">
      <c r="A252" s="2" t="s">
        <v>11475</v>
      </c>
      <c r="B252" s="3"/>
      <c r="C252" s="4">
        <v>35423.98055555556</v>
      </c>
      <c r="D252" s="5">
        <v>3939864.0</v>
      </c>
    </row>
    <row r="253">
      <c r="A253" s="2" t="s">
        <v>11476</v>
      </c>
      <c r="B253" s="3"/>
      <c r="C253" s="4">
        <v>35423.98055555556</v>
      </c>
      <c r="D253" s="5">
        <v>3939715.0</v>
      </c>
    </row>
    <row r="254">
      <c r="A254" s="2" t="s">
        <v>11477</v>
      </c>
      <c r="B254" s="3"/>
      <c r="C254" s="4">
        <v>35423.98055555556</v>
      </c>
      <c r="D254" s="5">
        <v>3946218.0</v>
      </c>
    </row>
    <row r="255">
      <c r="A255" s="2" t="s">
        <v>11478</v>
      </c>
      <c r="B255" s="3"/>
      <c r="C255" s="4">
        <v>35423.98055555556</v>
      </c>
      <c r="D255" s="5">
        <v>5904979.0</v>
      </c>
    </row>
    <row r="256">
      <c r="A256" s="2" t="s">
        <v>11479</v>
      </c>
      <c r="B256" s="3"/>
      <c r="C256" s="4">
        <v>35423.98055555556</v>
      </c>
      <c r="D256" s="5">
        <v>3936203.0</v>
      </c>
    </row>
    <row r="257">
      <c r="A257" s="2" t="s">
        <v>11480</v>
      </c>
      <c r="B257" s="3"/>
      <c r="C257" s="4">
        <v>35423.98055555556</v>
      </c>
      <c r="D257" s="5">
        <v>4045906.0</v>
      </c>
    </row>
    <row r="258">
      <c r="A258" s="2" t="s">
        <v>11481</v>
      </c>
      <c r="B258" s="3"/>
      <c r="C258" s="4">
        <v>35423.98055555556</v>
      </c>
      <c r="D258" s="5">
        <v>1894405.0</v>
      </c>
    </row>
    <row r="259">
      <c r="A259" s="2" t="s">
        <v>11482</v>
      </c>
      <c r="B259" s="3"/>
      <c r="C259" s="4">
        <v>35423.98055555556</v>
      </c>
      <c r="D259" s="5">
        <v>4855291.0</v>
      </c>
    </row>
    <row r="260">
      <c r="A260" s="2" t="s">
        <v>11483</v>
      </c>
      <c r="B260" s="3"/>
      <c r="C260" s="4">
        <v>35423.98055555556</v>
      </c>
      <c r="D260" s="5">
        <v>3600038.0</v>
      </c>
    </row>
    <row r="261">
      <c r="A261" s="2" t="s">
        <v>11484</v>
      </c>
      <c r="B261" s="3"/>
      <c r="C261" s="4">
        <v>35423.98055555556</v>
      </c>
      <c r="D261" s="5">
        <v>3982698.0</v>
      </c>
    </row>
    <row r="262">
      <c r="A262" s="2" t="s">
        <v>11485</v>
      </c>
      <c r="B262" s="3"/>
      <c r="C262" s="4">
        <v>35423.98055555556</v>
      </c>
      <c r="D262" s="5">
        <v>2359959.0</v>
      </c>
    </row>
    <row r="263">
      <c r="A263" s="2" t="s">
        <v>11486</v>
      </c>
      <c r="B263" s="3"/>
      <c r="C263" s="4">
        <v>35423.98055555556</v>
      </c>
      <c r="D263" s="5">
        <v>1595592.0</v>
      </c>
    </row>
    <row r="264">
      <c r="A264" s="2" t="s">
        <v>11487</v>
      </c>
      <c r="B264" s="3"/>
      <c r="C264" s="4">
        <v>35423.98055555556</v>
      </c>
      <c r="D264" s="5">
        <v>581642.0</v>
      </c>
    </row>
    <row r="265">
      <c r="A265" s="2" t="s">
        <v>11488</v>
      </c>
      <c r="B265" s="3"/>
      <c r="C265" s="4">
        <v>35423.98055555556</v>
      </c>
      <c r="D265" s="5">
        <v>3692520.0</v>
      </c>
    </row>
    <row r="266">
      <c r="A266" s="2" t="s">
        <v>11489</v>
      </c>
      <c r="B266" s="3"/>
      <c r="C266" s="4">
        <v>35423.98055555556</v>
      </c>
      <c r="D266" s="5">
        <v>855574.0</v>
      </c>
    </row>
    <row r="267">
      <c r="A267" s="2" t="s">
        <v>11490</v>
      </c>
      <c r="B267" s="3"/>
      <c r="C267" s="4">
        <v>35423.98055555556</v>
      </c>
      <c r="D267" s="5">
        <v>2298333.0</v>
      </c>
    </row>
    <row r="268">
      <c r="A268" s="2" t="s">
        <v>11491</v>
      </c>
      <c r="B268" s="3"/>
      <c r="C268" s="4">
        <v>35423.98055555556</v>
      </c>
      <c r="D268" s="5">
        <v>2144747.0</v>
      </c>
    </row>
    <row r="269">
      <c r="A269" s="2" t="s">
        <v>11492</v>
      </c>
      <c r="B269" s="3"/>
      <c r="C269" s="4">
        <v>35423.98055555556</v>
      </c>
      <c r="D269" s="5">
        <v>1778309.0</v>
      </c>
    </row>
    <row r="270">
      <c r="A270" s="2" t="s">
        <v>11493</v>
      </c>
      <c r="B270" s="3"/>
      <c r="C270" s="4">
        <v>35423.98055555556</v>
      </c>
      <c r="D270" s="5">
        <v>1655385.0</v>
      </c>
    </row>
    <row r="271">
      <c r="A271" s="2" t="s">
        <v>11494</v>
      </c>
      <c r="B271" s="3"/>
      <c r="C271" s="4">
        <v>35423.98055555556</v>
      </c>
      <c r="D271" s="5">
        <v>1852477.0</v>
      </c>
    </row>
    <row r="272">
      <c r="A272" s="2" t="s">
        <v>11495</v>
      </c>
      <c r="B272" s="3"/>
      <c r="C272" s="4">
        <v>35423.98055555556</v>
      </c>
      <c r="D272" s="5">
        <v>1944779.0</v>
      </c>
    </row>
    <row r="273">
      <c r="A273" s="2" t="s">
        <v>11496</v>
      </c>
      <c r="B273" s="3"/>
      <c r="C273" s="4">
        <v>35423.98055555556</v>
      </c>
      <c r="D273" s="5">
        <v>2238125.0</v>
      </c>
    </row>
    <row r="274">
      <c r="A274" s="2" t="s">
        <v>11497</v>
      </c>
      <c r="B274" s="3"/>
      <c r="C274" s="4">
        <v>35423.98055555556</v>
      </c>
      <c r="D274" s="5">
        <v>1712939.0</v>
      </c>
    </row>
    <row r="275">
      <c r="A275" s="2" t="s">
        <v>11498</v>
      </c>
      <c r="B275" s="3"/>
      <c r="C275" s="4">
        <v>35423.98055555556</v>
      </c>
      <c r="D275" s="5">
        <v>1512977.0</v>
      </c>
    </row>
    <row r="276">
      <c r="A276" s="2" t="s">
        <v>11499</v>
      </c>
      <c r="B276" s="3"/>
      <c r="C276" s="4">
        <v>35423.98055555556</v>
      </c>
      <c r="D276" s="5">
        <v>1571157.0</v>
      </c>
    </row>
    <row r="277">
      <c r="A277" s="2" t="s">
        <v>11500</v>
      </c>
      <c r="B277" s="3"/>
      <c r="C277" s="4">
        <v>35423.98055555556</v>
      </c>
      <c r="D277" s="5">
        <v>4386308.0</v>
      </c>
    </row>
    <row r="278">
      <c r="A278" s="2" t="s">
        <v>11501</v>
      </c>
      <c r="B278" s="3"/>
      <c r="C278" s="4">
        <v>35423.98055555556</v>
      </c>
      <c r="D278" s="5">
        <v>1.7571206E7</v>
      </c>
    </row>
    <row r="279">
      <c r="A279" s="2" t="s">
        <v>11502</v>
      </c>
      <c r="B279" s="3"/>
      <c r="C279" s="4">
        <v>35423.98055555556</v>
      </c>
      <c r="D279" s="5">
        <v>1967759.0</v>
      </c>
    </row>
    <row r="280">
      <c r="A280" s="2" t="s">
        <v>11503</v>
      </c>
      <c r="B280" s="3"/>
      <c r="C280" s="4">
        <v>35423.98055555556</v>
      </c>
      <c r="D280" s="5">
        <v>1602157.0</v>
      </c>
    </row>
    <row r="281">
      <c r="A281" s="2" t="s">
        <v>11504</v>
      </c>
      <c r="B281" s="3"/>
      <c r="C281" s="4">
        <v>35423.98055555556</v>
      </c>
      <c r="D281" s="5">
        <v>1597407.0</v>
      </c>
    </row>
    <row r="282">
      <c r="A282" s="2" t="s">
        <v>11505</v>
      </c>
      <c r="B282" s="3"/>
      <c r="C282" s="4">
        <v>35423.98055555556</v>
      </c>
      <c r="D282" s="5">
        <v>1.2495207E7</v>
      </c>
    </row>
    <row r="283">
      <c r="A283" s="2" t="s">
        <v>11506</v>
      </c>
      <c r="B283" s="3"/>
      <c r="C283" s="4">
        <v>35423.98055555556</v>
      </c>
      <c r="D283" s="5">
        <v>3553365.0</v>
      </c>
    </row>
    <row r="284">
      <c r="A284" s="2" t="s">
        <v>11507</v>
      </c>
      <c r="B284" s="3"/>
      <c r="C284" s="4">
        <v>35423.98055555556</v>
      </c>
      <c r="D284" s="5">
        <v>3568143.0</v>
      </c>
    </row>
    <row r="285">
      <c r="A285" s="2" t="s">
        <v>11508</v>
      </c>
      <c r="B285" s="3"/>
      <c r="C285" s="4">
        <v>35423.98055555556</v>
      </c>
      <c r="D285" s="5">
        <v>1991572.0</v>
      </c>
    </row>
    <row r="286">
      <c r="A286" s="2" t="s">
        <v>11509</v>
      </c>
      <c r="B286" s="3"/>
      <c r="C286" s="4">
        <v>35423.98055555556</v>
      </c>
      <c r="D286" s="5">
        <v>1.1472479E7</v>
      </c>
    </row>
    <row r="287">
      <c r="A287" s="2" t="s">
        <v>11510</v>
      </c>
      <c r="B287" s="3"/>
      <c r="C287" s="4">
        <v>35423.98055555556</v>
      </c>
      <c r="D287" s="5">
        <v>2862083.0</v>
      </c>
    </row>
    <row r="288">
      <c r="A288" s="2" t="s">
        <v>11511</v>
      </c>
      <c r="B288" s="3"/>
      <c r="C288" s="4">
        <v>35423.98055555556</v>
      </c>
      <c r="D288" s="5">
        <v>2860236.0</v>
      </c>
    </row>
    <row r="289">
      <c r="A289" s="2" t="s">
        <v>11512</v>
      </c>
      <c r="B289" s="3"/>
      <c r="C289" s="4">
        <v>35423.98055555556</v>
      </c>
      <c r="D289" s="5">
        <v>2306512.0</v>
      </c>
    </row>
    <row r="290">
      <c r="A290" s="2" t="s">
        <v>11513</v>
      </c>
      <c r="B290" s="3"/>
      <c r="C290" s="4">
        <v>35423.98055555556</v>
      </c>
      <c r="D290" s="5">
        <v>4607954.0</v>
      </c>
    </row>
    <row r="291">
      <c r="A291" s="2" t="s">
        <v>11514</v>
      </c>
      <c r="B291" s="3"/>
      <c r="C291" s="4">
        <v>35423.98055555556</v>
      </c>
      <c r="D291" s="5">
        <v>1377541.0</v>
      </c>
    </row>
    <row r="292">
      <c r="A292" s="2" t="s">
        <v>11515</v>
      </c>
      <c r="B292" s="3"/>
      <c r="C292" s="4">
        <v>35423.98055555556</v>
      </c>
      <c r="D292" s="5">
        <v>941285.0</v>
      </c>
    </row>
    <row r="293">
      <c r="A293" s="2" t="s">
        <v>11516</v>
      </c>
      <c r="B293" s="3"/>
      <c r="C293" s="4">
        <v>35423.98055555556</v>
      </c>
      <c r="D293" s="5">
        <v>3759976.0</v>
      </c>
    </row>
    <row r="294">
      <c r="A294" s="2" t="s">
        <v>11517</v>
      </c>
      <c r="B294" s="3"/>
      <c r="C294" s="4">
        <v>35423.98055555556</v>
      </c>
      <c r="D294" s="5">
        <v>3702029.0</v>
      </c>
    </row>
    <row r="295">
      <c r="A295" s="2" t="s">
        <v>11518</v>
      </c>
      <c r="B295" s="3"/>
      <c r="C295" s="4">
        <v>35423.98055555556</v>
      </c>
      <c r="D295" s="5">
        <v>4253112.0</v>
      </c>
    </row>
    <row r="296">
      <c r="A296" s="2" t="s">
        <v>11519</v>
      </c>
      <c r="B296" s="3"/>
      <c r="C296" s="4">
        <v>35423.98055555556</v>
      </c>
      <c r="D296" s="5">
        <v>2132056.0</v>
      </c>
    </row>
    <row r="297">
      <c r="A297" s="2" t="s">
        <v>11520</v>
      </c>
      <c r="B297" s="3"/>
      <c r="C297" s="4">
        <v>35423.98055555556</v>
      </c>
      <c r="D297" s="5">
        <v>2246321.0</v>
      </c>
    </row>
    <row r="298">
      <c r="A298" s="2" t="s">
        <v>11521</v>
      </c>
      <c r="B298" s="3"/>
      <c r="C298" s="4">
        <v>35423.98055555556</v>
      </c>
      <c r="D298" s="5">
        <v>919549.0</v>
      </c>
    </row>
    <row r="299">
      <c r="A299" s="2" t="s">
        <v>11522</v>
      </c>
      <c r="B299" s="3"/>
      <c r="C299" s="4">
        <v>35423.98055555556</v>
      </c>
      <c r="D299" s="5">
        <v>3993522.0</v>
      </c>
    </row>
    <row r="300">
      <c r="A300" s="2" t="s">
        <v>11523</v>
      </c>
      <c r="B300" s="3"/>
      <c r="C300" s="4">
        <v>35423.98055555556</v>
      </c>
      <c r="D300" s="5">
        <v>2515895.0</v>
      </c>
    </row>
    <row r="301">
      <c r="A301" s="2" t="s">
        <v>11524</v>
      </c>
      <c r="B301" s="3"/>
      <c r="C301" s="4">
        <v>35423.98055555556</v>
      </c>
      <c r="D301" s="5">
        <v>1841518.0</v>
      </c>
    </row>
    <row r="302">
      <c r="A302" s="2" t="s">
        <v>11525</v>
      </c>
      <c r="B302" s="3"/>
      <c r="C302" s="4">
        <v>35423.98055555556</v>
      </c>
      <c r="D302" s="5">
        <v>1958735.0</v>
      </c>
    </row>
    <row r="303">
      <c r="A303" s="2" t="s">
        <v>11526</v>
      </c>
      <c r="B303" s="3"/>
      <c r="C303" s="4">
        <v>35423.98055555556</v>
      </c>
      <c r="D303" s="5">
        <v>4106606.0</v>
      </c>
    </row>
    <row r="304">
      <c r="A304" s="2" t="s">
        <v>11527</v>
      </c>
      <c r="B304" s="3"/>
      <c r="C304" s="4">
        <v>35423.98055555556</v>
      </c>
      <c r="D304" s="5">
        <v>1771055.0</v>
      </c>
    </row>
    <row r="305">
      <c r="A305" s="2" t="s">
        <v>11528</v>
      </c>
      <c r="B305" s="3"/>
      <c r="C305" s="4">
        <v>35423.98055555556</v>
      </c>
      <c r="D305" s="5">
        <v>1831794.0</v>
      </c>
    </row>
    <row r="306">
      <c r="A306" s="2" t="s">
        <v>11529</v>
      </c>
      <c r="B306" s="3"/>
      <c r="C306" s="4">
        <v>35423.98055555556</v>
      </c>
      <c r="D306" s="5">
        <v>1325512.0</v>
      </c>
    </row>
    <row r="307">
      <c r="A307" s="2" t="s">
        <v>11530</v>
      </c>
      <c r="B307" s="3"/>
      <c r="C307" s="4">
        <v>35423.98055555556</v>
      </c>
      <c r="D307" s="5">
        <v>1475345.0</v>
      </c>
    </row>
    <row r="308">
      <c r="A308" s="2" t="s">
        <v>11531</v>
      </c>
      <c r="B308" s="3"/>
      <c r="C308" s="4">
        <v>35423.98055555556</v>
      </c>
      <c r="D308" s="5">
        <v>4396091.0</v>
      </c>
    </row>
    <row r="309">
      <c r="A309" s="2" t="s">
        <v>11532</v>
      </c>
      <c r="B309" s="3"/>
      <c r="C309" s="4">
        <v>35423.98055555556</v>
      </c>
      <c r="D309" s="5">
        <v>4456026.0</v>
      </c>
    </row>
    <row r="310">
      <c r="A310" s="2" t="s">
        <v>11533</v>
      </c>
      <c r="B310" s="3"/>
      <c r="C310" s="4">
        <v>35423.98055555556</v>
      </c>
      <c r="D310" s="5">
        <v>2402917.0</v>
      </c>
    </row>
    <row r="311">
      <c r="A311" s="2" t="s">
        <v>11534</v>
      </c>
      <c r="B311" s="3"/>
      <c r="C311" s="4">
        <v>35423.98055555556</v>
      </c>
      <c r="D311" s="5">
        <v>2362724.0</v>
      </c>
    </row>
    <row r="312">
      <c r="A312" s="2" t="s">
        <v>11535</v>
      </c>
      <c r="B312" s="3"/>
      <c r="C312" s="4">
        <v>35423.98055555556</v>
      </c>
      <c r="D312" s="5">
        <v>2384947.0</v>
      </c>
    </row>
    <row r="313">
      <c r="A313" s="2" t="s">
        <v>11536</v>
      </c>
      <c r="B313" s="3"/>
      <c r="C313" s="4">
        <v>35423.98055555556</v>
      </c>
      <c r="D313" s="5">
        <v>2393994.0</v>
      </c>
    </row>
    <row r="314">
      <c r="A314" s="2" t="s">
        <v>11537</v>
      </c>
      <c r="B314" s="3"/>
      <c r="C314" s="4">
        <v>35423.98055555556</v>
      </c>
      <c r="D314" s="5">
        <v>1633109.0</v>
      </c>
    </row>
    <row r="315">
      <c r="A315" s="2" t="s">
        <v>11538</v>
      </c>
      <c r="B315" s="3"/>
      <c r="C315" s="4">
        <v>35423.98055555556</v>
      </c>
      <c r="D315" s="5">
        <v>480249.0</v>
      </c>
    </row>
    <row r="316">
      <c r="A316" s="2" t="s">
        <v>11539</v>
      </c>
      <c r="B316" s="3"/>
      <c r="C316" s="4">
        <v>35423.98055555556</v>
      </c>
      <c r="D316" s="5">
        <v>2433591.0</v>
      </c>
    </row>
    <row r="317">
      <c r="A317" s="2" t="s">
        <v>11540</v>
      </c>
      <c r="B317" s="3"/>
      <c r="C317" s="4">
        <v>35423.98055555556</v>
      </c>
      <c r="D317" s="5">
        <v>2220716.0</v>
      </c>
    </row>
    <row r="318">
      <c r="A318" s="2" t="s">
        <v>11541</v>
      </c>
      <c r="B318" s="3"/>
      <c r="C318" s="4">
        <v>35423.98055555556</v>
      </c>
      <c r="D318" s="5">
        <v>278446.0</v>
      </c>
    </row>
    <row r="319">
      <c r="A319" s="2" t="s">
        <v>11542</v>
      </c>
      <c r="B319" s="3"/>
      <c r="C319" s="4">
        <v>35423.98055555556</v>
      </c>
      <c r="D319" s="5">
        <v>2333169.0</v>
      </c>
    </row>
    <row r="320">
      <c r="A320" s="2" t="s">
        <v>11543</v>
      </c>
      <c r="B320" s="3"/>
      <c r="C320" s="4">
        <v>35423.98055555556</v>
      </c>
      <c r="D320" s="5">
        <v>1866663.0</v>
      </c>
    </row>
    <row r="321">
      <c r="A321" s="2" t="s">
        <v>11544</v>
      </c>
      <c r="B321" s="3"/>
      <c r="C321" s="4">
        <v>35423.98055555556</v>
      </c>
      <c r="D321" s="5">
        <v>2243038.0</v>
      </c>
    </row>
    <row r="322">
      <c r="A322" s="2" t="s">
        <v>11545</v>
      </c>
      <c r="B322" s="3"/>
      <c r="C322" s="4">
        <v>35423.98055555556</v>
      </c>
      <c r="D322" s="5">
        <v>2341337.0</v>
      </c>
    </row>
    <row r="323">
      <c r="A323" s="2" t="s">
        <v>11546</v>
      </c>
      <c r="B323" s="3"/>
      <c r="C323" s="4">
        <v>35423.98055555556</v>
      </c>
      <c r="D323" s="5">
        <v>1600222.0</v>
      </c>
    </row>
    <row r="324">
      <c r="A324" s="2" t="s">
        <v>11547</v>
      </c>
      <c r="B324" s="3"/>
      <c r="C324" s="4">
        <v>35423.98055555556</v>
      </c>
      <c r="D324" s="5">
        <v>599313.0</v>
      </c>
    </row>
    <row r="325">
      <c r="A325" s="2" t="s">
        <v>11548</v>
      </c>
      <c r="B325" s="3"/>
      <c r="C325" s="4">
        <v>35423.98055555556</v>
      </c>
      <c r="D325" s="5">
        <v>599309.0</v>
      </c>
    </row>
    <row r="326">
      <c r="A326" s="2" t="s">
        <v>11549</v>
      </c>
      <c r="B326" s="3"/>
      <c r="C326" s="4">
        <v>35423.98055555556</v>
      </c>
      <c r="D326" s="5">
        <v>599521.0</v>
      </c>
    </row>
    <row r="327">
      <c r="A327" s="2" t="s">
        <v>11550</v>
      </c>
      <c r="B327" s="3"/>
      <c r="C327" s="4">
        <v>35423.98055555556</v>
      </c>
      <c r="D327" s="5">
        <v>599561.0</v>
      </c>
    </row>
    <row r="328">
      <c r="A328" s="2" t="s">
        <v>11551</v>
      </c>
      <c r="B328" s="3"/>
      <c r="C328" s="4">
        <v>35423.98055555556</v>
      </c>
      <c r="D328" s="5">
        <v>599087.0</v>
      </c>
    </row>
    <row r="329">
      <c r="A329" s="2" t="s">
        <v>11552</v>
      </c>
      <c r="B329" s="3"/>
      <c r="C329" s="4">
        <v>35423.98055555556</v>
      </c>
      <c r="D329" s="5">
        <v>599330.0</v>
      </c>
    </row>
    <row r="330">
      <c r="A330" s="2" t="s">
        <v>11553</v>
      </c>
      <c r="B330" s="3"/>
      <c r="C330" s="4">
        <v>35423.98055555556</v>
      </c>
      <c r="D330" s="5">
        <v>599026.0</v>
      </c>
    </row>
    <row r="331">
      <c r="A331" s="2" t="s">
        <v>11554</v>
      </c>
      <c r="B331" s="3"/>
      <c r="C331" s="4">
        <v>35423.98055555556</v>
      </c>
      <c r="D331" s="5">
        <v>599425.0</v>
      </c>
    </row>
    <row r="332">
      <c r="A332" s="2" t="s">
        <v>11555</v>
      </c>
      <c r="B332" s="3"/>
      <c r="C332" s="4">
        <v>35423.98055555556</v>
      </c>
      <c r="D332" s="5">
        <v>2724370.0</v>
      </c>
    </row>
    <row r="333">
      <c r="A333" s="2" t="s">
        <v>11556</v>
      </c>
      <c r="B333" s="3"/>
      <c r="C333" s="4">
        <v>35423.98055555556</v>
      </c>
      <c r="D333" s="5">
        <v>1379654.0</v>
      </c>
    </row>
    <row r="334">
      <c r="A334" s="2" t="s">
        <v>11557</v>
      </c>
      <c r="B334" s="3"/>
      <c r="C334" s="4">
        <v>35423.98055555556</v>
      </c>
      <c r="D334" s="5">
        <v>2154222.0</v>
      </c>
    </row>
    <row r="335">
      <c r="A335" s="2" t="s">
        <v>11558</v>
      </c>
      <c r="B335" s="3"/>
      <c r="C335" s="4">
        <v>35423.98055555556</v>
      </c>
      <c r="D335" s="5">
        <v>652942.0</v>
      </c>
    </row>
    <row r="336">
      <c r="A336" s="2" t="s">
        <v>11559</v>
      </c>
      <c r="B336" s="3"/>
      <c r="C336" s="4">
        <v>35423.98055555556</v>
      </c>
      <c r="D336" s="5">
        <v>625467.0</v>
      </c>
    </row>
    <row r="337">
      <c r="A337" s="2" t="s">
        <v>11560</v>
      </c>
      <c r="B337" s="3"/>
      <c r="C337" s="4">
        <v>35423.98055555556</v>
      </c>
      <c r="D337" s="5">
        <v>197192.0</v>
      </c>
    </row>
    <row r="338">
      <c r="A338" s="2" t="s">
        <v>11561</v>
      </c>
      <c r="B338" s="3"/>
      <c r="C338" s="4">
        <v>35423.98055555556</v>
      </c>
      <c r="D338" s="5">
        <v>284959.0</v>
      </c>
    </row>
    <row r="339">
      <c r="A339" s="2" t="s">
        <v>11562</v>
      </c>
      <c r="B339" s="3"/>
      <c r="C339" s="4">
        <v>35423.98055555556</v>
      </c>
      <c r="D339" s="5">
        <v>1861493.0</v>
      </c>
    </row>
    <row r="340">
      <c r="A340" s="2" t="s">
        <v>11563</v>
      </c>
      <c r="B340" s="3"/>
      <c r="C340" s="4">
        <v>35423.98055555556</v>
      </c>
      <c r="D340" s="5">
        <v>1761306.0</v>
      </c>
    </row>
    <row r="341">
      <c r="A341" s="2" t="s">
        <v>11564</v>
      </c>
      <c r="B341" s="3"/>
      <c r="C341" s="4">
        <v>35423.98055555556</v>
      </c>
      <c r="D341" s="5">
        <v>3523808.0</v>
      </c>
    </row>
    <row r="342">
      <c r="A342" s="2" t="s">
        <v>11565</v>
      </c>
      <c r="B342" s="3"/>
      <c r="C342" s="4">
        <v>35423.98055555556</v>
      </c>
      <c r="D342" s="5">
        <v>2116904.0</v>
      </c>
    </row>
    <row r="343">
      <c r="A343" s="2" t="s">
        <v>11566</v>
      </c>
      <c r="B343" s="3"/>
      <c r="C343" s="4">
        <v>35423.98055555556</v>
      </c>
      <c r="D343" s="5">
        <v>1419120.0</v>
      </c>
    </row>
    <row r="344">
      <c r="A344" s="2" t="s">
        <v>11567</v>
      </c>
      <c r="B344" s="3"/>
      <c r="C344" s="4">
        <v>35423.98055555556</v>
      </c>
      <c r="D344" s="5">
        <v>1895780.0</v>
      </c>
    </row>
    <row r="345">
      <c r="A345" s="2" t="s">
        <v>11568</v>
      </c>
      <c r="B345" s="3"/>
      <c r="C345" s="4">
        <v>35423.98055555556</v>
      </c>
      <c r="D345" s="5">
        <v>1148149.0</v>
      </c>
    </row>
    <row r="346">
      <c r="A346" s="2" t="s">
        <v>11569</v>
      </c>
      <c r="B346" s="3"/>
      <c r="C346" s="4">
        <v>35423.98055555556</v>
      </c>
      <c r="D346" s="5">
        <v>1319080.0</v>
      </c>
    </row>
    <row r="347">
      <c r="A347" s="2" t="s">
        <v>11570</v>
      </c>
      <c r="B347" s="3"/>
      <c r="C347" s="4">
        <v>35423.98055555556</v>
      </c>
      <c r="D347" s="5">
        <v>1859145.0</v>
      </c>
    </row>
    <row r="348">
      <c r="A348" s="2" t="s">
        <v>11571</v>
      </c>
      <c r="B348" s="3"/>
      <c r="C348" s="4">
        <v>35423.98055555556</v>
      </c>
      <c r="D348" s="5">
        <v>3727386.0</v>
      </c>
    </row>
    <row r="349">
      <c r="A349" s="2" t="s">
        <v>11572</v>
      </c>
      <c r="B349" s="3"/>
      <c r="C349" s="4">
        <v>35423.98055555556</v>
      </c>
      <c r="D349" s="5">
        <v>3729621.0</v>
      </c>
    </row>
    <row r="350">
      <c r="A350" s="2" t="s">
        <v>11573</v>
      </c>
      <c r="B350" s="3"/>
      <c r="C350" s="4">
        <v>35423.98055555556</v>
      </c>
      <c r="D350" s="5">
        <v>3910355.0</v>
      </c>
    </row>
    <row r="351">
      <c r="A351" s="2" t="s">
        <v>11574</v>
      </c>
      <c r="B351" s="3"/>
      <c r="C351" s="4">
        <v>35423.98055555556</v>
      </c>
      <c r="D351" s="5">
        <v>3570215.0</v>
      </c>
    </row>
    <row r="352">
      <c r="A352" s="2" t="s">
        <v>11575</v>
      </c>
      <c r="B352" s="3"/>
      <c r="C352" s="4">
        <v>35423.98055555556</v>
      </c>
      <c r="D352" s="5">
        <v>3503882.0</v>
      </c>
    </row>
    <row r="353">
      <c r="A353" s="2" t="s">
        <v>11576</v>
      </c>
      <c r="B353" s="3"/>
      <c r="C353" s="4">
        <v>35423.98055555556</v>
      </c>
      <c r="D353" s="5">
        <v>5286919.0</v>
      </c>
    </row>
    <row r="354">
      <c r="A354" s="2" t="s">
        <v>11577</v>
      </c>
      <c r="B354" s="3"/>
      <c r="C354" s="4">
        <v>35423.98055555556</v>
      </c>
      <c r="D354" s="5">
        <v>3523980.0</v>
      </c>
    </row>
    <row r="355">
      <c r="A355" s="2" t="s">
        <v>11578</v>
      </c>
      <c r="B355" s="3"/>
      <c r="C355" s="4">
        <v>35423.98055555556</v>
      </c>
      <c r="D355" s="5">
        <v>1822277.0</v>
      </c>
    </row>
    <row r="356">
      <c r="A356" s="2" t="s">
        <v>11579</v>
      </c>
      <c r="B356" s="3"/>
      <c r="C356" s="4">
        <v>35423.98055555556</v>
      </c>
      <c r="D356" s="5">
        <v>3636362.0</v>
      </c>
    </row>
    <row r="357">
      <c r="A357" s="2" t="s">
        <v>11580</v>
      </c>
      <c r="B357" s="3"/>
      <c r="C357" s="4">
        <v>35423.98055555556</v>
      </c>
      <c r="D357" s="5">
        <v>1.5311948E7</v>
      </c>
    </row>
    <row r="358">
      <c r="A358" s="2" t="s">
        <v>11581</v>
      </c>
      <c r="B358" s="3"/>
      <c r="C358" s="4">
        <v>35423.98055555556</v>
      </c>
      <c r="D358" s="5">
        <v>1729354.0</v>
      </c>
    </row>
    <row r="359">
      <c r="A359" s="2" t="s">
        <v>11582</v>
      </c>
      <c r="B359" s="3"/>
      <c r="C359" s="4">
        <v>35423.98055555556</v>
      </c>
      <c r="D359" s="5">
        <v>2061597.0</v>
      </c>
    </row>
    <row r="360">
      <c r="A360" s="2" t="s">
        <v>11583</v>
      </c>
      <c r="B360" s="3"/>
      <c r="C360" s="4">
        <v>35423.98055555556</v>
      </c>
      <c r="D360" s="5">
        <v>1.1238634E7</v>
      </c>
    </row>
    <row r="361">
      <c r="A361" s="2" t="s">
        <v>11584</v>
      </c>
      <c r="B361" s="3"/>
      <c r="C361" s="4">
        <v>35423.98055555556</v>
      </c>
      <c r="D361" s="5">
        <v>2469886.0</v>
      </c>
    </row>
    <row r="362">
      <c r="A362" s="2" t="s">
        <v>11585</v>
      </c>
      <c r="B362" s="3"/>
      <c r="C362" s="4">
        <v>35423.98055555556</v>
      </c>
      <c r="D362" s="5">
        <v>1232028.0</v>
      </c>
    </row>
    <row r="363">
      <c r="A363" s="2" t="s">
        <v>11586</v>
      </c>
      <c r="B363" s="3"/>
      <c r="C363" s="4">
        <v>35423.98055555556</v>
      </c>
      <c r="D363" s="5">
        <v>1899040.0</v>
      </c>
    </row>
    <row r="364">
      <c r="A364" s="2" t="s">
        <v>11587</v>
      </c>
      <c r="B364" s="3"/>
      <c r="C364" s="4">
        <v>35423.98055555556</v>
      </c>
      <c r="D364" s="5">
        <v>1899028.0</v>
      </c>
    </row>
    <row r="365">
      <c r="A365" s="2" t="s">
        <v>11588</v>
      </c>
      <c r="B365" s="3"/>
      <c r="C365" s="4">
        <v>35423.98055555556</v>
      </c>
      <c r="D365" s="5">
        <v>1699863.0</v>
      </c>
    </row>
    <row r="366">
      <c r="A366" s="2" t="s">
        <v>11589</v>
      </c>
      <c r="B366" s="3"/>
      <c r="C366" s="4">
        <v>35423.98055555556</v>
      </c>
      <c r="D366" s="5">
        <v>1456023.0</v>
      </c>
    </row>
    <row r="367">
      <c r="A367" s="2" t="s">
        <v>11590</v>
      </c>
      <c r="B367" s="3"/>
      <c r="C367" s="4">
        <v>35423.98055555556</v>
      </c>
      <c r="D367" s="5">
        <v>1572440.0</v>
      </c>
    </row>
    <row r="368">
      <c r="A368" s="2" t="s">
        <v>11591</v>
      </c>
      <c r="B368" s="3"/>
      <c r="C368" s="4">
        <v>35423.98055555556</v>
      </c>
      <c r="D368" s="5">
        <v>1534754.0</v>
      </c>
    </row>
    <row r="369">
      <c r="A369" s="2" t="s">
        <v>11592</v>
      </c>
      <c r="B369" s="3"/>
      <c r="C369" s="4">
        <v>35423.98055555556</v>
      </c>
      <c r="D369" s="5">
        <v>1567978.0</v>
      </c>
    </row>
    <row r="370">
      <c r="A370" s="2" t="s">
        <v>11593</v>
      </c>
      <c r="B370" s="3"/>
      <c r="C370" s="4">
        <v>35423.98055555556</v>
      </c>
      <c r="D370" s="5">
        <v>431266.0</v>
      </c>
    </row>
    <row r="371">
      <c r="A371" s="2" t="s">
        <v>11594</v>
      </c>
      <c r="B371" s="3"/>
      <c r="C371" s="4">
        <v>35423.98055555556</v>
      </c>
      <c r="D371" s="5">
        <v>431256.0</v>
      </c>
    </row>
    <row r="372">
      <c r="A372" s="2" t="s">
        <v>11595</v>
      </c>
      <c r="B372" s="3"/>
      <c r="C372" s="4">
        <v>35423.98055555556</v>
      </c>
      <c r="D372" s="5">
        <v>431257.0</v>
      </c>
    </row>
    <row r="373">
      <c r="A373" s="2" t="s">
        <v>11596</v>
      </c>
      <c r="B373" s="3"/>
      <c r="C373" s="4">
        <v>35423.98055555556</v>
      </c>
      <c r="D373" s="5">
        <v>431254.0</v>
      </c>
    </row>
    <row r="374">
      <c r="A374" s="2" t="s">
        <v>11597</v>
      </c>
      <c r="B374" s="3"/>
      <c r="C374" s="4">
        <v>35423.98055555556</v>
      </c>
      <c r="D374" s="5">
        <v>1732354.0</v>
      </c>
    </row>
    <row r="375">
      <c r="A375" s="2" t="s">
        <v>11598</v>
      </c>
      <c r="B375" s="3"/>
      <c r="C375" s="4">
        <v>35423.98055555556</v>
      </c>
      <c r="D375" s="5">
        <v>1482784.0</v>
      </c>
    </row>
    <row r="376">
      <c r="A376" s="2" t="s">
        <v>11599</v>
      </c>
      <c r="B376" s="3"/>
      <c r="C376" s="4">
        <v>35423.98055555556</v>
      </c>
      <c r="D376" s="5">
        <v>1482736.0</v>
      </c>
    </row>
    <row r="377">
      <c r="A377" s="2" t="s">
        <v>11600</v>
      </c>
      <c r="B377" s="3"/>
      <c r="C377" s="4">
        <v>35423.98055555556</v>
      </c>
      <c r="D377" s="5">
        <v>2962872.0</v>
      </c>
    </row>
    <row r="378">
      <c r="A378" s="2" t="s">
        <v>11601</v>
      </c>
      <c r="B378" s="3"/>
      <c r="C378" s="4">
        <v>35423.98055555556</v>
      </c>
      <c r="D378" s="5">
        <v>2309094.0</v>
      </c>
    </row>
    <row r="379">
      <c r="A379" s="2" t="s">
        <v>11602</v>
      </c>
      <c r="B379" s="3"/>
      <c r="C379" s="4">
        <v>35423.98055555556</v>
      </c>
      <c r="D379" s="5">
        <v>1014852.0</v>
      </c>
    </row>
    <row r="380">
      <c r="A380" s="2" t="s">
        <v>11603</v>
      </c>
      <c r="B380" s="3"/>
      <c r="C380" s="4">
        <v>35423.98055555556</v>
      </c>
      <c r="D380" s="5">
        <v>824862.0</v>
      </c>
    </row>
    <row r="381">
      <c r="A381" s="2" t="s">
        <v>11604</v>
      </c>
      <c r="B381" s="3"/>
      <c r="C381" s="4">
        <v>35423.98055555556</v>
      </c>
      <c r="D381" s="5">
        <v>825260.0</v>
      </c>
    </row>
    <row r="382">
      <c r="A382" s="2" t="s">
        <v>11605</v>
      </c>
      <c r="B382" s="3"/>
      <c r="C382" s="4">
        <v>35423.98055555556</v>
      </c>
      <c r="D382" s="5">
        <v>1014715.0</v>
      </c>
    </row>
    <row r="383">
      <c r="A383" s="2" t="s">
        <v>11606</v>
      </c>
      <c r="B383" s="3"/>
      <c r="C383" s="4">
        <v>35423.98055555556</v>
      </c>
      <c r="D383" s="5">
        <v>2038671.0</v>
      </c>
    </row>
    <row r="384">
      <c r="A384" s="2" t="s">
        <v>11607</v>
      </c>
      <c r="B384" s="3"/>
      <c r="C384" s="4">
        <v>35423.98055555556</v>
      </c>
      <c r="D384" s="5">
        <v>1612077.0</v>
      </c>
    </row>
    <row r="385">
      <c r="A385" s="2" t="s">
        <v>11608</v>
      </c>
      <c r="B385" s="3"/>
      <c r="C385" s="4">
        <v>35423.98055555556</v>
      </c>
      <c r="D385" s="5">
        <v>1580937.0</v>
      </c>
    </row>
    <row r="386">
      <c r="A386" s="2" t="s">
        <v>11609</v>
      </c>
      <c r="B386" s="3"/>
      <c r="C386" s="4">
        <v>35423.98055555556</v>
      </c>
      <c r="D386" s="5">
        <v>1623261.0</v>
      </c>
    </row>
    <row r="387">
      <c r="A387" s="2" t="s">
        <v>11610</v>
      </c>
      <c r="B387" s="3"/>
      <c r="C387" s="4">
        <v>35423.98055555556</v>
      </c>
      <c r="D387" s="5">
        <v>913408.0</v>
      </c>
    </row>
    <row r="388">
      <c r="A388" s="2" t="s">
        <v>11611</v>
      </c>
      <c r="B388" s="3"/>
      <c r="C388" s="4">
        <v>35423.98055555556</v>
      </c>
      <c r="D388" s="5">
        <v>982196.0</v>
      </c>
    </row>
    <row r="389">
      <c r="A389" s="2" t="s">
        <v>11612</v>
      </c>
      <c r="B389" s="3"/>
      <c r="C389" s="4">
        <v>35423.98055555556</v>
      </c>
      <c r="D389" s="5">
        <v>904491.0</v>
      </c>
    </row>
    <row r="390">
      <c r="A390" s="2" t="s">
        <v>11613</v>
      </c>
      <c r="B390" s="3"/>
      <c r="C390" s="4">
        <v>35423.98055555556</v>
      </c>
      <c r="D390" s="5">
        <v>908603.0</v>
      </c>
    </row>
    <row r="391">
      <c r="A391" s="2" t="s">
        <v>11614</v>
      </c>
      <c r="B391" s="3"/>
      <c r="C391" s="4">
        <v>35423.98055555556</v>
      </c>
      <c r="D391" s="5">
        <v>971748.0</v>
      </c>
    </row>
    <row r="392">
      <c r="A392" s="2" t="s">
        <v>11615</v>
      </c>
      <c r="B392" s="3"/>
      <c r="C392" s="4">
        <v>35423.98055555556</v>
      </c>
      <c r="D392" s="5">
        <v>950577.0</v>
      </c>
    </row>
    <row r="393">
      <c r="A393" s="2" t="s">
        <v>11616</v>
      </c>
      <c r="B393" s="3"/>
      <c r="C393" s="4">
        <v>35423.98055555556</v>
      </c>
      <c r="D393" s="5">
        <v>897329.0</v>
      </c>
    </row>
    <row r="394">
      <c r="A394" s="2" t="s">
        <v>11617</v>
      </c>
      <c r="B394" s="3"/>
      <c r="C394" s="4">
        <v>35423.98055555556</v>
      </c>
      <c r="D394" s="5">
        <v>926178.0</v>
      </c>
    </row>
    <row r="395">
      <c r="A395" s="2" t="s">
        <v>11618</v>
      </c>
      <c r="B395" s="3"/>
      <c r="C395" s="4">
        <v>35423.98055555556</v>
      </c>
      <c r="D395" s="5">
        <v>938856.0</v>
      </c>
    </row>
    <row r="396">
      <c r="A396" s="2" t="s">
        <v>11619</v>
      </c>
      <c r="B396" s="3"/>
      <c r="C396" s="4">
        <v>35423.98055555556</v>
      </c>
      <c r="D396" s="5">
        <v>852846.0</v>
      </c>
    </row>
    <row r="397">
      <c r="A397" s="2" t="s">
        <v>11620</v>
      </c>
      <c r="B397" s="3"/>
      <c r="C397" s="4">
        <v>35423.98055555556</v>
      </c>
      <c r="D397" s="5">
        <v>931135.0</v>
      </c>
    </row>
    <row r="398">
      <c r="A398" s="2" t="s">
        <v>11621</v>
      </c>
      <c r="B398" s="3"/>
      <c r="C398" s="4">
        <v>35423.98055555556</v>
      </c>
      <c r="D398" s="5">
        <v>853149.0</v>
      </c>
    </row>
    <row r="399">
      <c r="A399" s="2" t="s">
        <v>11622</v>
      </c>
      <c r="B399" s="3"/>
      <c r="C399" s="4">
        <v>35423.98055555556</v>
      </c>
      <c r="D399" s="5">
        <v>857570.0</v>
      </c>
    </row>
    <row r="400">
      <c r="A400" s="2" t="s">
        <v>11623</v>
      </c>
      <c r="B400" s="3"/>
      <c r="C400" s="4">
        <v>35423.98055555556</v>
      </c>
      <c r="D400" s="5">
        <v>1434153.0</v>
      </c>
    </row>
    <row r="401">
      <c r="A401" s="2" t="s">
        <v>11624</v>
      </c>
      <c r="B401" s="3"/>
      <c r="C401" s="4">
        <v>35423.98055555556</v>
      </c>
      <c r="D401" s="5">
        <v>1424067.0</v>
      </c>
    </row>
    <row r="402">
      <c r="A402" s="2" t="s">
        <v>11625</v>
      </c>
      <c r="B402" s="3"/>
      <c r="C402" s="4">
        <v>35423.98055555556</v>
      </c>
      <c r="D402" s="5">
        <v>2254514.0</v>
      </c>
    </row>
    <row r="403">
      <c r="A403" s="2" t="s">
        <v>11626</v>
      </c>
      <c r="B403" s="3"/>
      <c r="C403" s="4">
        <v>35423.98055555556</v>
      </c>
      <c r="D403" s="5">
        <v>1360175.0</v>
      </c>
    </row>
    <row r="404">
      <c r="A404" s="2" t="s">
        <v>11627</v>
      </c>
      <c r="B404" s="3"/>
      <c r="C404" s="4">
        <v>35423.98055555556</v>
      </c>
      <c r="D404" s="5">
        <v>2161544.0</v>
      </c>
    </row>
    <row r="405">
      <c r="A405" s="2" t="s">
        <v>11628</v>
      </c>
      <c r="B405" s="3"/>
      <c r="C405" s="4">
        <v>35423.98055555556</v>
      </c>
      <c r="D405" s="5">
        <v>2314653.0</v>
      </c>
    </row>
    <row r="406">
      <c r="A406" s="2" t="s">
        <v>11629</v>
      </c>
      <c r="B406" s="3"/>
      <c r="C406" s="4">
        <v>35423.98055555556</v>
      </c>
      <c r="D406" s="5">
        <v>3523961.0</v>
      </c>
    </row>
    <row r="407">
      <c r="A407" s="2" t="s">
        <v>11630</v>
      </c>
      <c r="B407" s="3"/>
      <c r="C407" s="4">
        <v>35423.98055555556</v>
      </c>
      <c r="D407" s="5">
        <v>810514.0</v>
      </c>
    </row>
    <row r="408">
      <c r="A408" s="2" t="s">
        <v>11631</v>
      </c>
      <c r="B408" s="3"/>
      <c r="C408" s="4">
        <v>35423.98055555556</v>
      </c>
      <c r="D408" s="5">
        <v>812703.0</v>
      </c>
    </row>
    <row r="409">
      <c r="A409" s="2" t="s">
        <v>11632</v>
      </c>
      <c r="B409" s="3"/>
      <c r="C409" s="4">
        <v>35423.98055555556</v>
      </c>
      <c r="D409" s="5">
        <v>1716697.0</v>
      </c>
    </row>
    <row r="410">
      <c r="A410" s="2" t="s">
        <v>11633</v>
      </c>
      <c r="B410" s="3"/>
      <c r="C410" s="4">
        <v>35423.98055555556</v>
      </c>
      <c r="D410" s="5">
        <v>1337612.0</v>
      </c>
    </row>
    <row r="411">
      <c r="A411" s="2" t="s">
        <v>11634</v>
      </c>
      <c r="B411" s="3"/>
      <c r="C411" s="4">
        <v>35423.98055555556</v>
      </c>
      <c r="D411" s="5">
        <v>2159125.0</v>
      </c>
    </row>
    <row r="412">
      <c r="A412" s="2" t="s">
        <v>11635</v>
      </c>
      <c r="B412" s="3"/>
      <c r="C412" s="4">
        <v>35423.98055555556</v>
      </c>
      <c r="D412" s="5">
        <v>1560939.0</v>
      </c>
    </row>
    <row r="413">
      <c r="A413" s="2" t="s">
        <v>11636</v>
      </c>
      <c r="B413" s="3"/>
      <c r="C413" s="4">
        <v>35423.98055555556</v>
      </c>
      <c r="D413" s="5">
        <v>2020798.0</v>
      </c>
    </row>
    <row r="414">
      <c r="A414" s="2" t="s">
        <v>11637</v>
      </c>
      <c r="B414" s="3"/>
      <c r="C414" s="4">
        <v>35423.98055555556</v>
      </c>
      <c r="D414" s="5">
        <v>1582842.0</v>
      </c>
    </row>
    <row r="415">
      <c r="A415" s="2" t="s">
        <v>11638</v>
      </c>
      <c r="B415" s="3"/>
      <c r="C415" s="4">
        <v>35423.98055555556</v>
      </c>
      <c r="D415" s="5">
        <v>1550348.0</v>
      </c>
    </row>
    <row r="416">
      <c r="A416" s="2" t="s">
        <v>11639</v>
      </c>
      <c r="B416" s="3"/>
      <c r="C416" s="4">
        <v>35423.98055555556</v>
      </c>
      <c r="D416" s="5">
        <v>1122353.0</v>
      </c>
    </row>
    <row r="417">
      <c r="A417" s="2" t="s">
        <v>11640</v>
      </c>
      <c r="B417" s="3"/>
      <c r="C417" s="4">
        <v>35423.98055555556</v>
      </c>
      <c r="D417" s="5">
        <v>1158038.0</v>
      </c>
    </row>
    <row r="418">
      <c r="A418" s="2" t="s">
        <v>11641</v>
      </c>
      <c r="B418" s="3"/>
      <c r="C418" s="4">
        <v>35423.98055555556</v>
      </c>
      <c r="D418" s="5">
        <v>1026213.0</v>
      </c>
    </row>
    <row r="419">
      <c r="A419" s="2" t="s">
        <v>11642</v>
      </c>
      <c r="B419" s="3"/>
      <c r="C419" s="4">
        <v>35423.98055555556</v>
      </c>
      <c r="D419" s="5">
        <v>1026058.0</v>
      </c>
    </row>
    <row r="420">
      <c r="A420" s="2" t="s">
        <v>11643</v>
      </c>
      <c r="B420" s="3"/>
      <c r="C420" s="4">
        <v>35423.98055555556</v>
      </c>
      <c r="D420" s="5">
        <v>1242520.0</v>
      </c>
    </row>
    <row r="421">
      <c r="A421" s="2" t="s">
        <v>11644</v>
      </c>
      <c r="B421" s="3"/>
      <c r="C421" s="4">
        <v>35423.98055555556</v>
      </c>
      <c r="D421" s="5">
        <v>1027429.0</v>
      </c>
    </row>
    <row r="422">
      <c r="A422" s="2" t="s">
        <v>11645</v>
      </c>
      <c r="B422" s="3"/>
      <c r="C422" s="4">
        <v>35423.98055555556</v>
      </c>
      <c r="D422" s="5">
        <v>1283044.0</v>
      </c>
    </row>
    <row r="423">
      <c r="A423" s="2" t="s">
        <v>11646</v>
      </c>
      <c r="B423" s="3"/>
      <c r="C423" s="4">
        <v>35423.98055555556</v>
      </c>
      <c r="D423" s="5">
        <v>1612571.0</v>
      </c>
    </row>
    <row r="424">
      <c r="A424" s="2" t="s">
        <v>11647</v>
      </c>
      <c r="B424" s="3"/>
      <c r="C424" s="4">
        <v>35423.98055555556</v>
      </c>
      <c r="D424" s="5">
        <v>1612570.0</v>
      </c>
    </row>
    <row r="425">
      <c r="A425" s="2" t="s">
        <v>11648</v>
      </c>
      <c r="B425" s="3"/>
      <c r="C425" s="4">
        <v>35423.98055555556</v>
      </c>
      <c r="D425" s="5">
        <v>1400084.0</v>
      </c>
    </row>
    <row r="426">
      <c r="A426" s="2" t="s">
        <v>11649</v>
      </c>
      <c r="B426" s="3"/>
      <c r="C426" s="4">
        <v>35423.98055555556</v>
      </c>
      <c r="D426" s="5">
        <v>1397167.0</v>
      </c>
    </row>
    <row r="427">
      <c r="A427" s="2" t="s">
        <v>11650</v>
      </c>
      <c r="B427" s="3"/>
      <c r="C427" s="4">
        <v>35423.98055555556</v>
      </c>
      <c r="D427" s="5">
        <v>1128616.0</v>
      </c>
    </row>
    <row r="428">
      <c r="A428" s="2" t="s">
        <v>11651</v>
      </c>
      <c r="B428" s="3"/>
      <c r="C428" s="4">
        <v>35423.98055555556</v>
      </c>
      <c r="D428" s="5">
        <v>1395209.0</v>
      </c>
    </row>
    <row r="429">
      <c r="A429" s="2" t="s">
        <v>11652</v>
      </c>
      <c r="B429" s="3"/>
      <c r="C429" s="4">
        <v>35423.98055555556</v>
      </c>
      <c r="D429" s="5">
        <v>1128617.0</v>
      </c>
    </row>
    <row r="430">
      <c r="A430" s="2" t="s">
        <v>11653</v>
      </c>
      <c r="B430" s="3"/>
      <c r="C430" s="4">
        <v>35423.98055555556</v>
      </c>
      <c r="D430" s="5">
        <v>6625790.0</v>
      </c>
    </row>
    <row r="431">
      <c r="A431" s="2" t="s">
        <v>11654</v>
      </c>
      <c r="B431" s="3"/>
      <c r="C431" s="4">
        <v>35423.98055555556</v>
      </c>
      <c r="D431" s="5">
        <v>2956743.0</v>
      </c>
    </row>
    <row r="432">
      <c r="A432" s="2" t="s">
        <v>11655</v>
      </c>
      <c r="B432" s="3"/>
      <c r="C432" s="4">
        <v>35423.98055555556</v>
      </c>
      <c r="D432" s="5">
        <v>320414.0</v>
      </c>
    </row>
    <row r="433">
      <c r="A433" s="2" t="s">
        <v>11656</v>
      </c>
      <c r="B433" s="3"/>
      <c r="C433" s="4">
        <v>35423.98055555556</v>
      </c>
      <c r="D433" s="5">
        <v>320407.0</v>
      </c>
    </row>
    <row r="434">
      <c r="A434" s="2" t="s">
        <v>11657</v>
      </c>
      <c r="B434" s="3"/>
      <c r="C434" s="4">
        <v>35423.98055555556</v>
      </c>
      <c r="D434" s="5">
        <v>1533605.0</v>
      </c>
    </row>
    <row r="435">
      <c r="A435" s="2" t="s">
        <v>11658</v>
      </c>
      <c r="B435" s="3"/>
      <c r="C435" s="4">
        <v>35423.98055555556</v>
      </c>
      <c r="D435" s="5">
        <v>4223441.0</v>
      </c>
    </row>
    <row r="436">
      <c r="A436" s="2" t="s">
        <v>11659</v>
      </c>
      <c r="B436" s="3"/>
      <c r="C436" s="4">
        <v>35423.98055555556</v>
      </c>
      <c r="D436" s="5">
        <v>254513.0</v>
      </c>
    </row>
    <row r="437">
      <c r="A437" s="2" t="s">
        <v>11660</v>
      </c>
      <c r="B437" s="3"/>
      <c r="C437" s="4">
        <v>35423.98055555556</v>
      </c>
      <c r="D437" s="5">
        <v>254509.0</v>
      </c>
    </row>
    <row r="438">
      <c r="A438" s="2" t="s">
        <v>11661</v>
      </c>
      <c r="B438" s="3"/>
      <c r="C438" s="4">
        <v>35423.98055555556</v>
      </c>
      <c r="D438" s="5">
        <v>1356172.0</v>
      </c>
    </row>
    <row r="439">
      <c r="A439" s="2" t="s">
        <v>11662</v>
      </c>
      <c r="B439" s="3"/>
      <c r="C439" s="4">
        <v>35423.98055555556</v>
      </c>
      <c r="D439" s="5">
        <v>2340492.0</v>
      </c>
    </row>
    <row r="440">
      <c r="A440" s="2" t="s">
        <v>11663</v>
      </c>
      <c r="B440" s="3"/>
      <c r="C440" s="4">
        <v>35423.98055555556</v>
      </c>
      <c r="D440" s="5">
        <v>2343402.0</v>
      </c>
    </row>
    <row r="441">
      <c r="A441" s="2" t="s">
        <v>11664</v>
      </c>
      <c r="B441" s="3"/>
      <c r="C441" s="4">
        <v>35423.98055555556</v>
      </c>
      <c r="D441" s="5">
        <v>2252480.0</v>
      </c>
    </row>
    <row r="442">
      <c r="A442" s="2" t="s">
        <v>11665</v>
      </c>
      <c r="B442" s="3"/>
      <c r="C442" s="4">
        <v>35423.98055555556</v>
      </c>
      <c r="D442" s="5">
        <v>2338701.0</v>
      </c>
    </row>
    <row r="443">
      <c r="A443" s="2" t="s">
        <v>11666</v>
      </c>
      <c r="B443" s="3"/>
      <c r="C443" s="4">
        <v>35423.98055555556</v>
      </c>
      <c r="D443" s="5">
        <v>172995.0</v>
      </c>
    </row>
    <row r="444">
      <c r="A444" s="2" t="s">
        <v>11667</v>
      </c>
      <c r="B444" s="3"/>
      <c r="C444" s="4">
        <v>35423.98055555556</v>
      </c>
      <c r="D444" s="5">
        <v>4513006.0</v>
      </c>
    </row>
    <row r="445">
      <c r="A445" s="2" t="s">
        <v>11668</v>
      </c>
      <c r="B445" s="3"/>
      <c r="C445" s="4">
        <v>35423.98055555556</v>
      </c>
      <c r="D445" s="5">
        <v>7581613.0</v>
      </c>
    </row>
    <row r="446">
      <c r="A446" s="2" t="s">
        <v>11669</v>
      </c>
      <c r="B446" s="3"/>
      <c r="C446" s="4">
        <v>35423.98055555556</v>
      </c>
      <c r="D446" s="5">
        <v>2221595.0</v>
      </c>
    </row>
    <row r="447">
      <c r="A447" s="2" t="s">
        <v>11670</v>
      </c>
      <c r="B447" s="3"/>
      <c r="C447" s="4">
        <v>35423.98055555556</v>
      </c>
      <c r="D447" s="5">
        <v>1897284.0</v>
      </c>
    </row>
    <row r="448">
      <c r="A448" s="2" t="s">
        <v>11671</v>
      </c>
      <c r="B448" s="3"/>
      <c r="C448" s="4">
        <v>35423.98055555556</v>
      </c>
      <c r="D448" s="5">
        <v>1894858.0</v>
      </c>
    </row>
    <row r="449">
      <c r="A449" s="2" t="s">
        <v>11672</v>
      </c>
      <c r="B449" s="3"/>
      <c r="C449" s="4">
        <v>35423.98055555556</v>
      </c>
      <c r="D449" s="5">
        <v>1893639.0</v>
      </c>
    </row>
    <row r="450">
      <c r="A450" s="2" t="s">
        <v>11673</v>
      </c>
      <c r="B450" s="3"/>
      <c r="C450" s="4">
        <v>35423.98055555556</v>
      </c>
      <c r="D450" s="5">
        <v>1894428.0</v>
      </c>
    </row>
    <row r="451">
      <c r="A451" s="2" t="s">
        <v>11674</v>
      </c>
      <c r="B451" s="3"/>
      <c r="C451" s="4">
        <v>35423.98055555556</v>
      </c>
      <c r="D451" s="5">
        <v>3034162.0</v>
      </c>
    </row>
    <row r="452">
      <c r="A452" s="2" t="s">
        <v>11675</v>
      </c>
      <c r="B452" s="3"/>
      <c r="C452" s="4">
        <v>35423.98055555556</v>
      </c>
      <c r="D452" s="5">
        <v>1.0557193E7</v>
      </c>
    </row>
    <row r="453">
      <c r="A453" s="2" t="s">
        <v>11676</v>
      </c>
      <c r="B453" s="3"/>
      <c r="C453" s="4">
        <v>35423.98055555556</v>
      </c>
      <c r="D453" s="5">
        <v>1501268.0</v>
      </c>
    </row>
    <row r="454">
      <c r="A454" s="2" t="s">
        <v>11677</v>
      </c>
      <c r="B454" s="3"/>
      <c r="C454" s="4">
        <v>35423.98055555556</v>
      </c>
      <c r="D454" s="5">
        <v>3009303.0</v>
      </c>
    </row>
    <row r="455">
      <c r="A455" s="2" t="s">
        <v>11678</v>
      </c>
      <c r="B455" s="3"/>
      <c r="C455" s="4">
        <v>35423.98055555556</v>
      </c>
      <c r="D455" s="5">
        <v>4076194.0</v>
      </c>
    </row>
    <row r="456">
      <c r="A456" s="2" t="s">
        <v>11679</v>
      </c>
      <c r="B456" s="3"/>
      <c r="C456" s="4">
        <v>35423.98055555556</v>
      </c>
      <c r="D456" s="5">
        <v>4355101.0</v>
      </c>
    </row>
    <row r="457">
      <c r="A457" s="2" t="s">
        <v>11680</v>
      </c>
      <c r="B457" s="3"/>
      <c r="C457" s="4">
        <v>35423.98055555556</v>
      </c>
      <c r="D457" s="5">
        <v>2781100.0</v>
      </c>
    </row>
    <row r="458">
      <c r="A458" s="2" t="s">
        <v>11681</v>
      </c>
      <c r="B458" s="3"/>
      <c r="C458" s="4">
        <v>35423.98055555556</v>
      </c>
      <c r="D458" s="5">
        <v>1668448.0</v>
      </c>
    </row>
    <row r="459">
      <c r="A459" s="2" t="s">
        <v>11682</v>
      </c>
      <c r="B459" s="3"/>
      <c r="C459" s="4">
        <v>35423.98055555556</v>
      </c>
      <c r="D459" s="5">
        <v>1397793.0</v>
      </c>
    </row>
    <row r="460">
      <c r="A460" s="2" t="s">
        <v>11683</v>
      </c>
      <c r="B460" s="3"/>
      <c r="C460" s="4">
        <v>35423.98055555556</v>
      </c>
      <c r="D460" s="5">
        <v>1341236.0</v>
      </c>
    </row>
    <row r="461">
      <c r="A461" s="2" t="s">
        <v>11684</v>
      </c>
      <c r="B461" s="3"/>
      <c r="C461" s="4">
        <v>35423.98055555556</v>
      </c>
      <c r="D461" s="5">
        <v>3281641.0</v>
      </c>
    </row>
    <row r="462">
      <c r="A462" s="2" t="s">
        <v>11685</v>
      </c>
      <c r="B462" s="3"/>
      <c r="C462" s="4">
        <v>35423.98055555556</v>
      </c>
      <c r="D462" s="5">
        <v>2121023.0</v>
      </c>
    </row>
    <row r="463">
      <c r="A463" s="2" t="s">
        <v>11686</v>
      </c>
      <c r="B463" s="3"/>
      <c r="C463" s="4">
        <v>35423.98055555556</v>
      </c>
      <c r="D463" s="5">
        <v>2120869.0</v>
      </c>
    </row>
    <row r="464">
      <c r="A464" s="2" t="s">
        <v>11687</v>
      </c>
      <c r="B464" s="3"/>
      <c r="C464" s="4">
        <v>35423.98055555556</v>
      </c>
      <c r="D464" s="5">
        <v>1216303.0</v>
      </c>
    </row>
    <row r="465">
      <c r="A465" s="2" t="s">
        <v>11688</v>
      </c>
      <c r="B465" s="3"/>
      <c r="C465" s="4">
        <v>35423.98055555556</v>
      </c>
      <c r="D465" s="5">
        <v>2433813.0</v>
      </c>
    </row>
    <row r="466">
      <c r="A466" s="2" t="s">
        <v>11689</v>
      </c>
      <c r="B466" s="3"/>
      <c r="C466" s="4">
        <v>35423.98055555556</v>
      </c>
      <c r="D466" s="5">
        <v>1131276.0</v>
      </c>
    </row>
    <row r="467">
      <c r="A467" s="2" t="s">
        <v>11690</v>
      </c>
      <c r="B467" s="3"/>
      <c r="C467" s="4">
        <v>35423.98055555556</v>
      </c>
      <c r="D467" s="5">
        <v>1143870.0</v>
      </c>
    </row>
    <row r="468">
      <c r="A468" s="2" t="s">
        <v>11691</v>
      </c>
      <c r="B468" s="3"/>
      <c r="C468" s="4">
        <v>35423.98055555556</v>
      </c>
      <c r="D468" s="5">
        <v>1139117.0</v>
      </c>
    </row>
    <row r="469">
      <c r="A469" s="2" t="s">
        <v>11692</v>
      </c>
      <c r="B469" s="3"/>
      <c r="C469" s="4">
        <v>35423.98055555556</v>
      </c>
      <c r="D469" s="5">
        <v>892656.0</v>
      </c>
    </row>
    <row r="470">
      <c r="A470" s="2" t="s">
        <v>11693</v>
      </c>
      <c r="B470" s="3"/>
      <c r="C470" s="4">
        <v>35423.98055555556</v>
      </c>
      <c r="D470" s="5">
        <v>1.0673013E7</v>
      </c>
    </row>
    <row r="471">
      <c r="A471" s="2" t="s">
        <v>11694</v>
      </c>
      <c r="B471" s="3"/>
      <c r="C471" s="4">
        <v>35423.98055555556</v>
      </c>
      <c r="D471" s="5">
        <v>860957.0</v>
      </c>
    </row>
    <row r="472">
      <c r="A472" s="2" t="s">
        <v>11695</v>
      </c>
      <c r="B472" s="3"/>
      <c r="C472" s="4">
        <v>35423.98055555556</v>
      </c>
      <c r="D472" s="5">
        <v>2740647.0</v>
      </c>
    </row>
    <row r="473">
      <c r="A473" s="2" t="s">
        <v>11696</v>
      </c>
      <c r="B473" s="3"/>
      <c r="C473" s="4">
        <v>35423.98055555556</v>
      </c>
      <c r="D473" s="5">
        <v>1075287.0</v>
      </c>
    </row>
    <row r="474">
      <c r="A474" s="2" t="s">
        <v>11697</v>
      </c>
      <c r="B474" s="3"/>
      <c r="C474" s="4">
        <v>35423.98055555556</v>
      </c>
      <c r="D474" s="5">
        <v>1079314.0</v>
      </c>
    </row>
    <row r="475">
      <c r="A475" s="2" t="s">
        <v>11698</v>
      </c>
      <c r="B475" s="3"/>
      <c r="C475" s="4">
        <v>35423.98055555556</v>
      </c>
      <c r="D475" s="5">
        <v>1023140.0</v>
      </c>
    </row>
    <row r="476">
      <c r="A476" s="2" t="s">
        <v>11699</v>
      </c>
      <c r="B476" s="3"/>
      <c r="C476" s="4">
        <v>35423.98055555556</v>
      </c>
      <c r="D476" s="5">
        <v>1517821.0</v>
      </c>
    </row>
    <row r="477">
      <c r="A477" s="2" t="s">
        <v>11700</v>
      </c>
      <c r="B477" s="3"/>
      <c r="C477" s="4">
        <v>35423.98055555556</v>
      </c>
      <c r="D477" s="5">
        <v>898327.0</v>
      </c>
    </row>
    <row r="478">
      <c r="A478" s="2" t="s">
        <v>11701</v>
      </c>
      <c r="B478" s="3"/>
      <c r="C478" s="4">
        <v>35423.98055555556</v>
      </c>
      <c r="D478" s="5">
        <v>899749.0</v>
      </c>
    </row>
    <row r="479">
      <c r="A479" s="2" t="s">
        <v>11702</v>
      </c>
      <c r="B479" s="3"/>
      <c r="C479" s="4">
        <v>35423.98055555556</v>
      </c>
      <c r="D479" s="5">
        <v>890439.0</v>
      </c>
    </row>
    <row r="480">
      <c r="A480" s="2" t="s">
        <v>11703</v>
      </c>
      <c r="B480" s="3"/>
      <c r="C480" s="4">
        <v>35423.98055555556</v>
      </c>
      <c r="D480" s="5">
        <v>878940.0</v>
      </c>
    </row>
    <row r="481">
      <c r="A481" s="2" t="s">
        <v>11704</v>
      </c>
      <c r="B481" s="3"/>
      <c r="C481" s="4">
        <v>35423.98055555556</v>
      </c>
      <c r="D481" s="5">
        <v>2425082.0</v>
      </c>
    </row>
    <row r="482">
      <c r="A482" s="2" t="s">
        <v>11705</v>
      </c>
      <c r="B482" s="3"/>
      <c r="C482" s="4">
        <v>35423.98055555556</v>
      </c>
      <c r="D482" s="5">
        <v>1404183.0</v>
      </c>
    </row>
    <row r="483">
      <c r="A483" s="2" t="s">
        <v>11706</v>
      </c>
      <c r="B483" s="3"/>
      <c r="C483" s="4">
        <v>35423.98055555556</v>
      </c>
      <c r="D483" s="5">
        <v>1404178.0</v>
      </c>
    </row>
    <row r="484">
      <c r="A484" s="2" t="s">
        <v>11707</v>
      </c>
      <c r="B484" s="3"/>
      <c r="C484" s="4">
        <v>35423.98055555556</v>
      </c>
      <c r="D484" s="5">
        <v>1377171.0</v>
      </c>
    </row>
    <row r="485">
      <c r="A485" s="2" t="s">
        <v>11708</v>
      </c>
      <c r="B485" s="3"/>
      <c r="C485" s="4">
        <v>35423.98055555556</v>
      </c>
      <c r="D485" s="5">
        <v>1377612.0</v>
      </c>
    </row>
    <row r="486">
      <c r="A486" s="2" t="s">
        <v>11709</v>
      </c>
      <c r="B486" s="3"/>
      <c r="C486" s="4">
        <v>35423.98055555556</v>
      </c>
      <c r="D486" s="5">
        <v>1305905.0</v>
      </c>
    </row>
    <row r="487">
      <c r="A487" s="2" t="s">
        <v>11710</v>
      </c>
      <c r="B487" s="3"/>
      <c r="C487" s="4">
        <v>35423.98055555556</v>
      </c>
      <c r="D487" s="5">
        <v>1420546.0</v>
      </c>
    </row>
    <row r="488">
      <c r="A488" s="2" t="s">
        <v>11711</v>
      </c>
      <c r="B488" s="3"/>
      <c r="C488" s="4">
        <v>35423.98055555556</v>
      </c>
      <c r="D488" s="5">
        <v>600035.0</v>
      </c>
    </row>
    <row r="489">
      <c r="A489" s="2" t="s">
        <v>11712</v>
      </c>
      <c r="B489" s="3"/>
      <c r="C489" s="4">
        <v>35423.98055555556</v>
      </c>
      <c r="D489" s="5">
        <v>492443.0</v>
      </c>
    </row>
    <row r="490">
      <c r="A490" s="2" t="s">
        <v>11713</v>
      </c>
      <c r="B490" s="3"/>
      <c r="C490" s="4">
        <v>35423.98055555556</v>
      </c>
      <c r="D490" s="5">
        <v>415055.0</v>
      </c>
    </row>
    <row r="491">
      <c r="A491" s="2" t="s">
        <v>11714</v>
      </c>
      <c r="B491" s="3"/>
      <c r="C491" s="4">
        <v>35423.98055555556</v>
      </c>
      <c r="D491" s="5">
        <v>418129.0</v>
      </c>
    </row>
    <row r="492">
      <c r="A492" s="2" t="s">
        <v>11715</v>
      </c>
      <c r="B492" s="3"/>
      <c r="C492" s="4">
        <v>35423.98055555556</v>
      </c>
      <c r="D492" s="5">
        <v>2396841.0</v>
      </c>
    </row>
    <row r="493">
      <c r="A493" s="2" t="s">
        <v>11716</v>
      </c>
      <c r="B493" s="3"/>
      <c r="C493" s="4">
        <v>35423.98055555556</v>
      </c>
      <c r="D493" s="5">
        <v>2072109.0</v>
      </c>
    </row>
    <row r="494">
      <c r="A494" s="2" t="s">
        <v>11717</v>
      </c>
      <c r="B494" s="3"/>
      <c r="C494" s="4">
        <v>35423.98055555556</v>
      </c>
      <c r="D494" s="5">
        <v>2417907.0</v>
      </c>
    </row>
    <row r="495">
      <c r="A495" s="2" t="s">
        <v>11718</v>
      </c>
      <c r="B495" s="3"/>
      <c r="C495" s="4">
        <v>35423.98055555556</v>
      </c>
      <c r="D495" s="5">
        <v>1556410.0</v>
      </c>
    </row>
    <row r="496">
      <c r="A496" s="2" t="s">
        <v>11719</v>
      </c>
      <c r="B496" s="3"/>
      <c r="C496" s="4">
        <v>35423.98055555556</v>
      </c>
      <c r="D496" s="5">
        <v>1587223.0</v>
      </c>
    </row>
    <row r="497">
      <c r="A497" s="2" t="s">
        <v>11720</v>
      </c>
      <c r="B497" s="3"/>
      <c r="C497" s="4">
        <v>35423.98055555556</v>
      </c>
      <c r="D497" s="5">
        <v>1193589.0</v>
      </c>
    </row>
    <row r="498">
      <c r="A498" s="2" t="s">
        <v>11721</v>
      </c>
      <c r="B498" s="3"/>
      <c r="C498" s="4">
        <v>35423.98055555556</v>
      </c>
      <c r="D498" s="5">
        <v>1196931.0</v>
      </c>
    </row>
    <row r="499">
      <c r="A499" s="2" t="s">
        <v>11722</v>
      </c>
      <c r="B499" s="3"/>
      <c r="C499" s="4">
        <v>35423.98055555556</v>
      </c>
      <c r="D499" s="5">
        <v>1306153.0</v>
      </c>
    </row>
    <row r="500">
      <c r="A500" s="2" t="s">
        <v>11723</v>
      </c>
      <c r="B500" s="3"/>
      <c r="C500" s="4">
        <v>35423.98055555556</v>
      </c>
      <c r="D500" s="5">
        <v>235856.0</v>
      </c>
    </row>
    <row r="501">
      <c r="A501" s="2" t="s">
        <v>11724</v>
      </c>
      <c r="B501" s="3"/>
      <c r="C501" s="4">
        <v>35423.98055555556</v>
      </c>
      <c r="D501" s="5">
        <v>239390.0</v>
      </c>
    </row>
    <row r="502">
      <c r="A502" s="2" t="s">
        <v>11725</v>
      </c>
      <c r="B502" s="3"/>
      <c r="C502" s="4">
        <v>35423.98055555556</v>
      </c>
      <c r="D502" s="5">
        <v>239601.0</v>
      </c>
    </row>
    <row r="503">
      <c r="A503" s="2" t="s">
        <v>11726</v>
      </c>
      <c r="B503" s="3"/>
      <c r="C503" s="4">
        <v>35423.98055555556</v>
      </c>
      <c r="D503" s="5">
        <v>1345687.0</v>
      </c>
    </row>
    <row r="504">
      <c r="A504" s="2" t="s">
        <v>11727</v>
      </c>
      <c r="B504" s="3"/>
      <c r="C504" s="4">
        <v>35423.98055555556</v>
      </c>
      <c r="D504" s="5">
        <v>1504371.0</v>
      </c>
    </row>
    <row r="505">
      <c r="A505" s="2" t="s">
        <v>11728</v>
      </c>
      <c r="B505" s="3"/>
      <c r="C505" s="4">
        <v>35423.98055555556</v>
      </c>
      <c r="D505" s="5">
        <v>1306574.0</v>
      </c>
    </row>
    <row r="506">
      <c r="A506" s="2" t="s">
        <v>11729</v>
      </c>
      <c r="B506" s="3"/>
      <c r="C506" s="4">
        <v>35423.98055555556</v>
      </c>
      <c r="D506" s="5">
        <v>1194000.0</v>
      </c>
    </row>
    <row r="507">
      <c r="A507" s="2" t="s">
        <v>11730</v>
      </c>
      <c r="B507" s="3"/>
      <c r="C507" s="4">
        <v>35423.98055555556</v>
      </c>
      <c r="D507" s="5">
        <v>1198245.0</v>
      </c>
    </row>
    <row r="508">
      <c r="A508" s="2" t="s">
        <v>11731</v>
      </c>
      <c r="B508" s="3"/>
      <c r="C508" s="4">
        <v>35423.98055555556</v>
      </c>
      <c r="D508" s="5">
        <v>1196351.0</v>
      </c>
    </row>
    <row r="509">
      <c r="A509" s="2" t="s">
        <v>11732</v>
      </c>
      <c r="B509" s="3"/>
      <c r="C509" s="4">
        <v>35423.98055555556</v>
      </c>
      <c r="D509" s="5">
        <v>1193068.0</v>
      </c>
    </row>
    <row r="510">
      <c r="A510" s="2" t="s">
        <v>11733</v>
      </c>
      <c r="B510" s="3"/>
      <c r="C510" s="4">
        <v>35423.98055555556</v>
      </c>
      <c r="D510" s="5">
        <v>1305489.0</v>
      </c>
    </row>
    <row r="511">
      <c r="A511" s="2" t="s">
        <v>11734</v>
      </c>
      <c r="B511" s="3"/>
      <c r="C511" s="4">
        <v>35423.98055555556</v>
      </c>
      <c r="D511" s="5">
        <v>1173108.0</v>
      </c>
    </row>
    <row r="512">
      <c r="A512" s="2" t="s">
        <v>11735</v>
      </c>
      <c r="B512" s="3"/>
      <c r="C512" s="4">
        <v>35423.98055555556</v>
      </c>
      <c r="D512" s="5">
        <v>5206855.0</v>
      </c>
    </row>
    <row r="513">
      <c r="A513" s="2" t="s">
        <v>11736</v>
      </c>
      <c r="B513" s="3"/>
      <c r="C513" s="4">
        <v>35423.98055555556</v>
      </c>
      <c r="D513" s="5">
        <v>4772778.0</v>
      </c>
    </row>
    <row r="514">
      <c r="A514" s="2" t="s">
        <v>11737</v>
      </c>
      <c r="B514" s="3"/>
      <c r="C514" s="4">
        <v>35423.98055555556</v>
      </c>
      <c r="D514" s="5">
        <v>4755314.0</v>
      </c>
    </row>
    <row r="515">
      <c r="A515" s="2" t="s">
        <v>11738</v>
      </c>
      <c r="B515" s="3"/>
      <c r="C515" s="4">
        <v>35423.98055555556</v>
      </c>
      <c r="D515" s="5">
        <v>1476811.0</v>
      </c>
    </row>
    <row r="516">
      <c r="A516" s="2" t="s">
        <v>11739</v>
      </c>
      <c r="B516" s="3"/>
      <c r="C516" s="4">
        <v>35423.98055555556</v>
      </c>
      <c r="D516" s="5">
        <v>8454427.0</v>
      </c>
    </row>
    <row r="517">
      <c r="A517" s="2" t="s">
        <v>11740</v>
      </c>
      <c r="B517" s="3"/>
      <c r="C517" s="4">
        <v>35423.98055555556</v>
      </c>
      <c r="D517" s="5">
        <v>2204441.0</v>
      </c>
    </row>
    <row r="518">
      <c r="A518" s="2" t="s">
        <v>11741</v>
      </c>
      <c r="B518" s="3"/>
      <c r="C518" s="4">
        <v>35423.98055555556</v>
      </c>
      <c r="D518" s="5">
        <v>1462572.0</v>
      </c>
    </row>
    <row r="519">
      <c r="A519" s="2" t="s">
        <v>11742</v>
      </c>
      <c r="B519" s="3"/>
      <c r="C519" s="4">
        <v>35423.98055555556</v>
      </c>
      <c r="D519" s="5">
        <v>1382963.0</v>
      </c>
    </row>
    <row r="520">
      <c r="A520" s="2" t="s">
        <v>11743</v>
      </c>
      <c r="B520" s="3"/>
      <c r="C520" s="4">
        <v>35423.98055555556</v>
      </c>
      <c r="D520" s="5">
        <v>1036198.0</v>
      </c>
    </row>
    <row r="521">
      <c r="A521" s="2" t="s">
        <v>11744</v>
      </c>
      <c r="B521" s="3"/>
      <c r="C521" s="4">
        <v>35423.98055555556</v>
      </c>
      <c r="D521" s="5">
        <v>1036425.0</v>
      </c>
    </row>
    <row r="522">
      <c r="A522" s="2" t="s">
        <v>11745</v>
      </c>
      <c r="B522" s="3"/>
      <c r="C522" s="4">
        <v>35423.98055555556</v>
      </c>
      <c r="D522" s="5">
        <v>1035522.0</v>
      </c>
    </row>
    <row r="523">
      <c r="A523" s="2" t="s">
        <v>11746</v>
      </c>
      <c r="B523" s="3"/>
      <c r="C523" s="4">
        <v>35423.98055555556</v>
      </c>
      <c r="D523" s="5">
        <v>1036771.0</v>
      </c>
    </row>
    <row r="524">
      <c r="A524" s="2" t="s">
        <v>11747</v>
      </c>
      <c r="B524" s="3"/>
      <c r="C524" s="4">
        <v>35423.98055555556</v>
      </c>
      <c r="D524" s="5">
        <v>1639872.0</v>
      </c>
    </row>
    <row r="525">
      <c r="A525" s="2" t="s">
        <v>11748</v>
      </c>
      <c r="B525" s="3"/>
      <c r="C525" s="4">
        <v>35423.98055555556</v>
      </c>
      <c r="D525" s="5">
        <v>1669332.0</v>
      </c>
    </row>
    <row r="526">
      <c r="A526" s="2" t="s">
        <v>11749</v>
      </c>
      <c r="B526" s="3"/>
      <c r="C526" s="4">
        <v>35423.98055555556</v>
      </c>
      <c r="D526" s="5">
        <v>1662839.0</v>
      </c>
    </row>
    <row r="527">
      <c r="A527" s="2" t="s">
        <v>11750</v>
      </c>
      <c r="B527" s="3"/>
      <c r="C527" s="4">
        <v>35423.98055555556</v>
      </c>
      <c r="D527" s="5">
        <v>1747181.0</v>
      </c>
    </row>
    <row r="528">
      <c r="A528" s="2" t="s">
        <v>11751</v>
      </c>
      <c r="B528" s="3"/>
      <c r="C528" s="4">
        <v>35423.98055555556</v>
      </c>
      <c r="D528" s="5">
        <v>1740617.0</v>
      </c>
    </row>
    <row r="529">
      <c r="A529" s="2" t="s">
        <v>11752</v>
      </c>
      <c r="B529" s="3"/>
      <c r="C529" s="4">
        <v>35423.98055555556</v>
      </c>
      <c r="D529" s="5">
        <v>1663266.0</v>
      </c>
    </row>
    <row r="530">
      <c r="A530" s="2" t="s">
        <v>11753</v>
      </c>
      <c r="B530" s="3"/>
      <c r="C530" s="4">
        <v>35423.98055555556</v>
      </c>
      <c r="D530" s="5">
        <v>1740321.0</v>
      </c>
    </row>
    <row r="531">
      <c r="A531" s="2" t="s">
        <v>11754</v>
      </c>
      <c r="B531" s="3"/>
      <c r="C531" s="4">
        <v>35423.98055555556</v>
      </c>
      <c r="D531" s="5">
        <v>1669464.0</v>
      </c>
    </row>
    <row r="532">
      <c r="A532" s="2" t="s">
        <v>11755</v>
      </c>
      <c r="B532" s="3"/>
      <c r="C532" s="4">
        <v>35423.98055555556</v>
      </c>
      <c r="D532" s="5">
        <v>1747515.0</v>
      </c>
    </row>
    <row r="533">
      <c r="A533" s="2" t="s">
        <v>11756</v>
      </c>
      <c r="B533" s="3"/>
      <c r="C533" s="4">
        <v>35423.98055555556</v>
      </c>
      <c r="D533" s="5">
        <v>1485191.0</v>
      </c>
    </row>
    <row r="534">
      <c r="A534" s="2" t="s">
        <v>11757</v>
      </c>
      <c r="B534" s="3"/>
      <c r="C534" s="4">
        <v>35423.98055555556</v>
      </c>
      <c r="D534" s="5">
        <v>1.063411E7</v>
      </c>
    </row>
    <row r="535">
      <c r="A535" s="2" t="s">
        <v>11758</v>
      </c>
      <c r="B535" s="3"/>
      <c r="C535" s="4">
        <v>35423.98055555556</v>
      </c>
      <c r="D535" s="5">
        <v>1326328.0</v>
      </c>
    </row>
    <row r="536">
      <c r="A536" s="2" t="s">
        <v>11759</v>
      </c>
      <c r="B536" s="3"/>
      <c r="C536" s="4">
        <v>35423.98055555556</v>
      </c>
      <c r="D536" s="5">
        <v>4610711.0</v>
      </c>
    </row>
    <row r="537">
      <c r="A537" s="2" t="s">
        <v>11760</v>
      </c>
      <c r="B537" s="3"/>
      <c r="C537" s="4">
        <v>35423.98055555556</v>
      </c>
      <c r="D537" s="5">
        <v>3151979.0</v>
      </c>
    </row>
    <row r="538">
      <c r="A538" s="2" t="s">
        <v>11761</v>
      </c>
      <c r="B538" s="3"/>
      <c r="C538" s="4">
        <v>35423.98055555556</v>
      </c>
      <c r="D538" s="5">
        <v>1210174.0</v>
      </c>
    </row>
    <row r="539">
      <c r="A539" s="2" t="s">
        <v>11762</v>
      </c>
      <c r="B539" s="3"/>
      <c r="C539" s="4">
        <v>35423.98055555556</v>
      </c>
      <c r="D539" s="5">
        <v>1214195.0</v>
      </c>
    </row>
    <row r="540">
      <c r="A540" s="2" t="s">
        <v>11763</v>
      </c>
      <c r="B540" s="3"/>
      <c r="C540" s="4">
        <v>35423.98055555556</v>
      </c>
      <c r="D540" s="5">
        <v>1131558.0</v>
      </c>
    </row>
    <row r="541">
      <c r="A541" s="2" t="s">
        <v>11764</v>
      </c>
      <c r="B541" s="3"/>
      <c r="C541" s="4">
        <v>35423.98055555556</v>
      </c>
      <c r="D541" s="5">
        <v>1139044.0</v>
      </c>
    </row>
    <row r="542">
      <c r="A542" s="2" t="s">
        <v>11765</v>
      </c>
      <c r="B542" s="3"/>
      <c r="C542" s="4">
        <v>35423.98055555556</v>
      </c>
      <c r="D542" s="5">
        <v>1143802.0</v>
      </c>
    </row>
    <row r="543">
      <c r="A543" s="2" t="s">
        <v>11766</v>
      </c>
      <c r="B543" s="3"/>
      <c r="C543" s="4">
        <v>35423.98055555556</v>
      </c>
      <c r="D543" s="5">
        <v>1144673.0</v>
      </c>
    </row>
    <row r="544">
      <c r="A544" s="2" t="s">
        <v>11767</v>
      </c>
      <c r="B544" s="3"/>
      <c r="C544" s="4">
        <v>35423.98055555556</v>
      </c>
      <c r="D544" s="5">
        <v>1139129.0</v>
      </c>
    </row>
    <row r="545">
      <c r="A545" s="2" t="s">
        <v>11768</v>
      </c>
      <c r="B545" s="3"/>
      <c r="C545" s="4">
        <v>35423.98055555556</v>
      </c>
      <c r="D545" s="5">
        <v>936360.0</v>
      </c>
    </row>
    <row r="546">
      <c r="A546" s="2" t="s">
        <v>11769</v>
      </c>
      <c r="B546" s="3"/>
      <c r="C546" s="4">
        <v>35423.98055555556</v>
      </c>
      <c r="D546" s="5">
        <v>1232166.0</v>
      </c>
    </row>
    <row r="547">
      <c r="A547" s="2" t="s">
        <v>11770</v>
      </c>
      <c r="B547" s="3"/>
      <c r="C547" s="4">
        <v>35423.98055555556</v>
      </c>
      <c r="D547" s="5">
        <v>1327179.0</v>
      </c>
    </row>
    <row r="548">
      <c r="A548" s="2" t="s">
        <v>11771</v>
      </c>
      <c r="B548" s="3"/>
      <c r="C548" s="4">
        <v>35423.98055555556</v>
      </c>
      <c r="D548" s="5">
        <v>2266168.0</v>
      </c>
    </row>
    <row r="549">
      <c r="A549" s="2" t="s">
        <v>11772</v>
      </c>
      <c r="B549" s="3"/>
      <c r="C549" s="4">
        <v>35423.98055555556</v>
      </c>
      <c r="D549" s="5">
        <v>1553320.0</v>
      </c>
    </row>
    <row r="550">
      <c r="A550" s="2" t="s">
        <v>11773</v>
      </c>
      <c r="B550" s="3"/>
      <c r="C550" s="4">
        <v>35423.98055555556</v>
      </c>
      <c r="D550" s="5">
        <v>3423634.0</v>
      </c>
    </row>
    <row r="551">
      <c r="A551" s="2" t="s">
        <v>11774</v>
      </c>
      <c r="B551" s="3"/>
      <c r="C551" s="4">
        <v>35423.98055555556</v>
      </c>
      <c r="D551" s="5">
        <v>1627941.0</v>
      </c>
    </row>
    <row r="552">
      <c r="A552" s="2" t="s">
        <v>11775</v>
      </c>
      <c r="B552" s="3"/>
      <c r="C552" s="4">
        <v>35423.98055555556</v>
      </c>
      <c r="D552" s="5">
        <v>1346607.0</v>
      </c>
    </row>
    <row r="553">
      <c r="A553" s="2" t="s">
        <v>11776</v>
      </c>
      <c r="B553" s="3"/>
      <c r="C553" s="4">
        <v>35423.98055555556</v>
      </c>
      <c r="D553" s="5">
        <v>1345749.0</v>
      </c>
    </row>
    <row r="554">
      <c r="A554" s="2" t="s">
        <v>11777</v>
      </c>
      <c r="B554" s="3"/>
      <c r="C554" s="4">
        <v>35423.98055555556</v>
      </c>
      <c r="D554" s="5">
        <v>1347617.0</v>
      </c>
    </row>
    <row r="555">
      <c r="A555" s="2" t="s">
        <v>11778</v>
      </c>
      <c r="B555" s="3"/>
      <c r="C555" s="4">
        <v>35423.98055555556</v>
      </c>
      <c r="D555" s="5">
        <v>1346714.0</v>
      </c>
    </row>
    <row r="556">
      <c r="A556" s="2" t="s">
        <v>11779</v>
      </c>
      <c r="B556" s="3"/>
      <c r="C556" s="4">
        <v>35423.98055555556</v>
      </c>
      <c r="D556" s="5">
        <v>1347722.0</v>
      </c>
    </row>
    <row r="557">
      <c r="A557" s="2" t="s">
        <v>11780</v>
      </c>
      <c r="B557" s="3"/>
      <c r="C557" s="4">
        <v>35423.98055555556</v>
      </c>
      <c r="D557" s="5">
        <v>1562249.0</v>
      </c>
    </row>
    <row r="558">
      <c r="A558" s="2" t="s">
        <v>11781</v>
      </c>
      <c r="B558" s="3"/>
      <c r="C558" s="4">
        <v>35423.98055555556</v>
      </c>
      <c r="D558" s="5">
        <v>1569139.0</v>
      </c>
    </row>
    <row r="559">
      <c r="A559" s="2" t="s">
        <v>11782</v>
      </c>
      <c r="B559" s="3"/>
      <c r="C559" s="4">
        <v>35423.98055555556</v>
      </c>
      <c r="D559" s="5">
        <v>1461529.0</v>
      </c>
    </row>
    <row r="560">
      <c r="A560" s="2" t="s">
        <v>11783</v>
      </c>
      <c r="B560" s="3"/>
      <c r="C560" s="4">
        <v>35423.98055555556</v>
      </c>
      <c r="D560" s="5">
        <v>1565489.0</v>
      </c>
    </row>
    <row r="561">
      <c r="A561" s="2" t="s">
        <v>11784</v>
      </c>
      <c r="B561" s="3"/>
      <c r="C561" s="4">
        <v>35423.98055555556</v>
      </c>
      <c r="D561" s="5">
        <v>1333082.0</v>
      </c>
    </row>
    <row r="562">
      <c r="A562" s="2" t="s">
        <v>11785</v>
      </c>
      <c r="B562" s="3"/>
      <c r="C562" s="4">
        <v>35423.98055555556</v>
      </c>
      <c r="D562" s="5">
        <v>1337447.0</v>
      </c>
    </row>
    <row r="563">
      <c r="A563" s="2" t="s">
        <v>11786</v>
      </c>
      <c r="B563" s="3"/>
      <c r="C563" s="4">
        <v>35423.98055555556</v>
      </c>
      <c r="D563" s="5">
        <v>6760302.0</v>
      </c>
    </row>
    <row r="564">
      <c r="A564" s="2" t="s">
        <v>11787</v>
      </c>
      <c r="B564" s="3"/>
      <c r="C564" s="4">
        <v>35423.98055555556</v>
      </c>
      <c r="D564" s="5">
        <v>1672239.0</v>
      </c>
    </row>
    <row r="565">
      <c r="A565" s="2" t="s">
        <v>11788</v>
      </c>
      <c r="B565" s="3"/>
      <c r="C565" s="4">
        <v>35423.98055555556</v>
      </c>
      <c r="D565" s="5">
        <v>3623177.0</v>
      </c>
    </row>
    <row r="566">
      <c r="A566" s="2" t="s">
        <v>11789</v>
      </c>
      <c r="B566" s="3"/>
      <c r="C566" s="4">
        <v>35423.98055555556</v>
      </c>
      <c r="D566" s="5">
        <v>3008088.0</v>
      </c>
    </row>
    <row r="567">
      <c r="A567" s="2" t="s">
        <v>11790</v>
      </c>
      <c r="B567" s="3"/>
      <c r="C567" s="4">
        <v>35423.98055555556</v>
      </c>
      <c r="D567" s="5">
        <v>1068249.0</v>
      </c>
    </row>
    <row r="568">
      <c r="A568" s="2" t="s">
        <v>11791</v>
      </c>
      <c r="B568" s="3"/>
      <c r="C568" s="4">
        <v>35423.98055555556</v>
      </c>
      <c r="D568" s="5">
        <v>2640540.0</v>
      </c>
    </row>
    <row r="569">
      <c r="A569" s="2" t="s">
        <v>11792</v>
      </c>
      <c r="B569" s="3"/>
      <c r="C569" s="4">
        <v>35423.98055555556</v>
      </c>
      <c r="D569" s="5">
        <v>614675.0</v>
      </c>
    </row>
    <row r="570">
      <c r="A570" s="2" t="s">
        <v>11793</v>
      </c>
      <c r="B570" s="3"/>
      <c r="C570" s="4">
        <v>35423.98055555556</v>
      </c>
      <c r="D570" s="5">
        <v>614688.0</v>
      </c>
    </row>
    <row r="571">
      <c r="A571" s="2" t="s">
        <v>11794</v>
      </c>
      <c r="B571" s="3"/>
      <c r="C571" s="4">
        <v>35423.98055555556</v>
      </c>
      <c r="D571" s="5">
        <v>3688074.0</v>
      </c>
    </row>
    <row r="572">
      <c r="A572" s="2" t="s">
        <v>11795</v>
      </c>
      <c r="B572" s="3"/>
      <c r="C572" s="4">
        <v>35423.98055555556</v>
      </c>
      <c r="D572" s="5">
        <v>7387161.0</v>
      </c>
    </row>
    <row r="573">
      <c r="A573" s="2" t="s">
        <v>11796</v>
      </c>
      <c r="B573" s="3"/>
      <c r="C573" s="4">
        <v>35423.98055555556</v>
      </c>
      <c r="D573" s="5">
        <v>1848322.0</v>
      </c>
    </row>
    <row r="574">
      <c r="A574" s="2" t="s">
        <v>11797</v>
      </c>
      <c r="B574" s="3"/>
      <c r="C574" s="4">
        <v>35423.98055555556</v>
      </c>
      <c r="D574" s="5">
        <v>1850245.0</v>
      </c>
    </row>
    <row r="575">
      <c r="A575" s="2" t="s">
        <v>11798</v>
      </c>
      <c r="B575" s="3"/>
      <c r="C575" s="4">
        <v>35423.98055555556</v>
      </c>
      <c r="D575" s="5">
        <v>1849751.0</v>
      </c>
    </row>
    <row r="576">
      <c r="A576" s="2" t="s">
        <v>11799</v>
      </c>
      <c r="B576" s="3"/>
      <c r="C576" s="4">
        <v>35423.98055555556</v>
      </c>
      <c r="D576" s="5">
        <v>1848638.0</v>
      </c>
    </row>
    <row r="577">
      <c r="A577" s="2" t="s">
        <v>11800</v>
      </c>
      <c r="B577" s="3"/>
      <c r="C577" s="4">
        <v>35423.98055555556</v>
      </c>
      <c r="D577" s="5">
        <v>3141883.0</v>
      </c>
    </row>
    <row r="578">
      <c r="A578" s="2" t="s">
        <v>11801</v>
      </c>
      <c r="B578" s="3"/>
      <c r="C578" s="4">
        <v>35423.98055555556</v>
      </c>
      <c r="D578" s="5">
        <v>3723449.0</v>
      </c>
    </row>
    <row r="579">
      <c r="A579" s="2" t="s">
        <v>11802</v>
      </c>
      <c r="B579" s="3"/>
      <c r="C579" s="4">
        <v>35423.98055555556</v>
      </c>
      <c r="D579" s="5">
        <v>2183656.0</v>
      </c>
    </row>
    <row r="580">
      <c r="A580" s="2" t="s">
        <v>11803</v>
      </c>
      <c r="B580" s="3"/>
      <c r="C580" s="4">
        <v>35423.98055555556</v>
      </c>
      <c r="D580" s="5">
        <v>2243061.0</v>
      </c>
    </row>
    <row r="581">
      <c r="A581" s="2" t="s">
        <v>11804</v>
      </c>
      <c r="B581" s="3"/>
      <c r="C581" s="4">
        <v>35423.98055555556</v>
      </c>
      <c r="D581" s="5">
        <v>956736.0</v>
      </c>
    </row>
    <row r="582">
      <c r="A582" s="2" t="s">
        <v>11805</v>
      </c>
      <c r="B582" s="3"/>
      <c r="C582" s="4">
        <v>35423.98055555556</v>
      </c>
      <c r="D582" s="5">
        <v>2879515.0</v>
      </c>
    </row>
    <row r="583">
      <c r="A583" s="2" t="s">
        <v>11806</v>
      </c>
      <c r="B583" s="3"/>
      <c r="C583" s="4">
        <v>35423.98055555556</v>
      </c>
      <c r="D583" s="5">
        <v>2157187.0</v>
      </c>
    </row>
    <row r="584">
      <c r="A584" s="2" t="s">
        <v>11807</v>
      </c>
      <c r="B584" s="3"/>
      <c r="C584" s="4">
        <v>35423.98055555556</v>
      </c>
      <c r="D584" s="5">
        <v>2196653.0</v>
      </c>
    </row>
    <row r="585">
      <c r="A585" s="2" t="s">
        <v>11808</v>
      </c>
      <c r="B585" s="3"/>
      <c r="C585" s="4">
        <v>35423.98055555556</v>
      </c>
      <c r="D585" s="5">
        <v>1411966.0</v>
      </c>
    </row>
    <row r="586">
      <c r="A586" s="2" t="s">
        <v>11809</v>
      </c>
      <c r="B586" s="3"/>
      <c r="C586" s="4">
        <v>35423.98055555556</v>
      </c>
      <c r="D586" s="5">
        <v>1053176.0</v>
      </c>
    </row>
    <row r="587">
      <c r="A587" s="2" t="s">
        <v>11810</v>
      </c>
      <c r="B587" s="3"/>
      <c r="C587" s="4">
        <v>35423.98055555556</v>
      </c>
      <c r="D587" s="5">
        <v>1153468.0</v>
      </c>
    </row>
    <row r="588">
      <c r="A588" s="2" t="s">
        <v>11811</v>
      </c>
      <c r="B588" s="3"/>
      <c r="C588" s="4">
        <v>35423.98055555556</v>
      </c>
      <c r="D588" s="5">
        <v>849751.0</v>
      </c>
    </row>
    <row r="589">
      <c r="A589" s="2" t="s">
        <v>11812</v>
      </c>
      <c r="B589" s="3"/>
      <c r="C589" s="4">
        <v>35423.98055555556</v>
      </c>
      <c r="D589" s="5">
        <v>848931.0</v>
      </c>
    </row>
    <row r="590">
      <c r="A590" s="2" t="s">
        <v>11813</v>
      </c>
      <c r="B590" s="3"/>
      <c r="C590" s="4">
        <v>35423.98055555556</v>
      </c>
      <c r="D590" s="5">
        <v>847465.0</v>
      </c>
    </row>
    <row r="591">
      <c r="A591" s="2" t="s">
        <v>11814</v>
      </c>
      <c r="B591" s="3"/>
      <c r="C591" s="4">
        <v>35423.98055555556</v>
      </c>
      <c r="D591" s="5">
        <v>850361.0</v>
      </c>
    </row>
    <row r="592">
      <c r="A592" s="2" t="s">
        <v>11815</v>
      </c>
      <c r="B592" s="3"/>
      <c r="C592" s="4">
        <v>35423.98055555556</v>
      </c>
      <c r="D592" s="5">
        <v>853956.0</v>
      </c>
    </row>
    <row r="593">
      <c r="A593" s="2" t="s">
        <v>11816</v>
      </c>
      <c r="B593" s="3"/>
      <c r="C593" s="4">
        <v>35423.98055555556</v>
      </c>
      <c r="D593" s="5">
        <v>852586.0</v>
      </c>
    </row>
    <row r="594">
      <c r="A594" s="2" t="s">
        <v>11817</v>
      </c>
      <c r="B594" s="3"/>
      <c r="C594" s="4">
        <v>35423.98055555556</v>
      </c>
      <c r="D594" s="5">
        <v>246038.0</v>
      </c>
    </row>
    <row r="595">
      <c r="A595" s="2" t="s">
        <v>11818</v>
      </c>
      <c r="B595" s="3"/>
      <c r="C595" s="4">
        <v>35423.98055555556</v>
      </c>
      <c r="D595" s="5">
        <v>1.2641016E7</v>
      </c>
    </row>
    <row r="596">
      <c r="A596" s="2" t="s">
        <v>11819</v>
      </c>
      <c r="B596" s="3"/>
      <c r="C596" s="4">
        <v>35423.98055555556</v>
      </c>
      <c r="D596" s="5">
        <v>3158665.0</v>
      </c>
    </row>
    <row r="597">
      <c r="A597" s="2" t="s">
        <v>11820</v>
      </c>
      <c r="B597" s="3"/>
      <c r="C597" s="4">
        <v>35423.98055555556</v>
      </c>
      <c r="D597" s="5">
        <v>2858483.0</v>
      </c>
    </row>
    <row r="598">
      <c r="A598" s="2" t="s">
        <v>11821</v>
      </c>
      <c r="B598" s="3"/>
      <c r="C598" s="4">
        <v>35423.98055555556</v>
      </c>
      <c r="D598" s="5">
        <v>1139881.0</v>
      </c>
    </row>
    <row r="599">
      <c r="A599" s="2" t="s">
        <v>11822</v>
      </c>
      <c r="B599" s="3"/>
      <c r="C599" s="4">
        <v>35423.98055555556</v>
      </c>
      <c r="D599" s="5">
        <v>2801117.0</v>
      </c>
    </row>
    <row r="600">
      <c r="A600" s="2" t="s">
        <v>11823</v>
      </c>
      <c r="B600" s="3"/>
      <c r="C600" s="4">
        <v>35423.98055555556</v>
      </c>
      <c r="D600" s="5">
        <v>1.1684477E7</v>
      </c>
    </row>
    <row r="601">
      <c r="A601" s="2" t="s">
        <v>11824</v>
      </c>
      <c r="B601" s="3"/>
      <c r="C601" s="4">
        <v>35423.98055555556</v>
      </c>
      <c r="D601" s="5">
        <v>642933.0</v>
      </c>
    </row>
    <row r="602">
      <c r="A602" s="2" t="s">
        <v>11825</v>
      </c>
      <c r="B602" s="3"/>
      <c r="C602" s="4">
        <v>35423.98055555556</v>
      </c>
      <c r="D602" s="5">
        <v>802546.0</v>
      </c>
    </row>
    <row r="603">
      <c r="A603" s="2" t="s">
        <v>11826</v>
      </c>
      <c r="B603" s="3"/>
      <c r="C603" s="4">
        <v>35423.98055555556</v>
      </c>
      <c r="D603" s="5">
        <v>645192.0</v>
      </c>
    </row>
    <row r="604">
      <c r="A604" s="2" t="s">
        <v>11827</v>
      </c>
      <c r="B604" s="3"/>
      <c r="C604" s="4">
        <v>35423.98055555556</v>
      </c>
      <c r="D604" s="5">
        <v>798588.0</v>
      </c>
    </row>
    <row r="605">
      <c r="A605" s="2" t="s">
        <v>11828</v>
      </c>
      <c r="B605" s="3"/>
      <c r="C605" s="4">
        <v>35423.98055555556</v>
      </c>
      <c r="D605" s="5">
        <v>2330292.0</v>
      </c>
    </row>
    <row r="606">
      <c r="A606" s="2" t="s">
        <v>11829</v>
      </c>
      <c r="B606" s="3"/>
      <c r="C606" s="4">
        <v>35423.98055555556</v>
      </c>
      <c r="D606" s="5">
        <v>2327621.0</v>
      </c>
    </row>
    <row r="607">
      <c r="A607" s="2" t="s">
        <v>11830</v>
      </c>
      <c r="B607" s="3"/>
      <c r="C607" s="4">
        <v>35423.98055555556</v>
      </c>
      <c r="D607" s="5">
        <v>1346579.0</v>
      </c>
    </row>
    <row r="608">
      <c r="A608" s="2" t="s">
        <v>11831</v>
      </c>
      <c r="B608" s="3"/>
      <c r="C608" s="4">
        <v>35423.98055555556</v>
      </c>
      <c r="D608" s="5">
        <v>1347594.0</v>
      </c>
    </row>
    <row r="609">
      <c r="A609" s="2" t="s">
        <v>11832</v>
      </c>
      <c r="B609" s="3"/>
      <c r="C609" s="4">
        <v>35423.98055555556</v>
      </c>
      <c r="D609" s="5">
        <v>1346692.0</v>
      </c>
    </row>
    <row r="610">
      <c r="A610" s="2" t="s">
        <v>11833</v>
      </c>
      <c r="B610" s="3"/>
      <c r="C610" s="4">
        <v>35423.98055555556</v>
      </c>
      <c r="D610" s="5">
        <v>1347695.0</v>
      </c>
    </row>
    <row r="611">
      <c r="A611" s="2" t="s">
        <v>11834</v>
      </c>
      <c r="B611" s="3"/>
      <c r="C611" s="4">
        <v>35423.98055555556</v>
      </c>
      <c r="D611" s="5">
        <v>1344878.0</v>
      </c>
    </row>
    <row r="612">
      <c r="A612" s="2" t="s">
        <v>11835</v>
      </c>
      <c r="B612" s="3"/>
      <c r="C612" s="4">
        <v>35423.98055555556</v>
      </c>
      <c r="D612" s="5">
        <v>1359856.0</v>
      </c>
    </row>
    <row r="613">
      <c r="A613" s="2" t="s">
        <v>11836</v>
      </c>
      <c r="B613" s="3"/>
      <c r="C613" s="4">
        <v>35423.98055555556</v>
      </c>
      <c r="D613" s="5">
        <v>2326600.0</v>
      </c>
    </row>
    <row r="614">
      <c r="A614" s="2" t="s">
        <v>11837</v>
      </c>
      <c r="B614" s="3"/>
      <c r="C614" s="4">
        <v>35423.98055555556</v>
      </c>
      <c r="D614" s="5">
        <v>2252610.0</v>
      </c>
    </row>
    <row r="615">
      <c r="A615" s="2" t="s">
        <v>11838</v>
      </c>
      <c r="B615" s="3"/>
      <c r="C615" s="4">
        <v>35423.98055555556</v>
      </c>
      <c r="D615" s="5">
        <v>1974955.0</v>
      </c>
    </row>
    <row r="616">
      <c r="A616" s="2" t="s">
        <v>11839</v>
      </c>
      <c r="B616" s="3"/>
      <c r="C616" s="4">
        <v>35423.98055555556</v>
      </c>
      <c r="D616" s="5">
        <v>1433381.0</v>
      </c>
    </row>
    <row r="617">
      <c r="A617" s="2" t="s">
        <v>11840</v>
      </c>
      <c r="B617" s="3"/>
      <c r="C617" s="4">
        <v>35423.98055555556</v>
      </c>
      <c r="D617" s="5">
        <v>1629477.0</v>
      </c>
    </row>
    <row r="618">
      <c r="A618" s="2" t="s">
        <v>11841</v>
      </c>
      <c r="B618" s="3"/>
      <c r="C618" s="4">
        <v>35423.98055555556</v>
      </c>
      <c r="D618" s="5">
        <v>4383741.0</v>
      </c>
    </row>
    <row r="619">
      <c r="A619" s="2" t="s">
        <v>11842</v>
      </c>
      <c r="B619" s="3"/>
      <c r="C619" s="4">
        <v>35423.98055555556</v>
      </c>
      <c r="D619" s="5">
        <v>1087510.0</v>
      </c>
    </row>
    <row r="620">
      <c r="A620" s="2" t="s">
        <v>11843</v>
      </c>
      <c r="B620" s="3"/>
      <c r="C620" s="4">
        <v>35423.98055555556</v>
      </c>
      <c r="D620" s="5">
        <v>2186424.0</v>
      </c>
    </row>
    <row r="621">
      <c r="A621" s="2" t="s">
        <v>11844</v>
      </c>
      <c r="B621" s="3"/>
      <c r="C621" s="4">
        <v>35423.98055555556</v>
      </c>
      <c r="D621" s="5">
        <v>681142.0</v>
      </c>
    </row>
    <row r="622">
      <c r="A622" s="2" t="s">
        <v>11845</v>
      </c>
      <c r="B622" s="3"/>
      <c r="C622" s="4">
        <v>35423.98055555556</v>
      </c>
      <c r="D622" s="5">
        <v>851773.0</v>
      </c>
    </row>
    <row r="623">
      <c r="A623" s="2" t="s">
        <v>11846</v>
      </c>
      <c r="B623" s="3"/>
      <c r="C623" s="4">
        <v>35423.98055555556</v>
      </c>
      <c r="D623" s="5">
        <v>1482924.0</v>
      </c>
    </row>
    <row r="624">
      <c r="A624" s="2" t="s">
        <v>11847</v>
      </c>
      <c r="B624" s="3"/>
      <c r="C624" s="4">
        <v>35423.98055555556</v>
      </c>
      <c r="D624" s="5">
        <v>2132542.0</v>
      </c>
    </row>
    <row r="625">
      <c r="A625" s="2" t="s">
        <v>11848</v>
      </c>
      <c r="B625" s="3"/>
      <c r="C625" s="4">
        <v>35423.98055555556</v>
      </c>
      <c r="D625" s="5">
        <v>2129029.0</v>
      </c>
    </row>
    <row r="626">
      <c r="A626" s="2" t="s">
        <v>11849</v>
      </c>
      <c r="B626" s="3"/>
      <c r="C626" s="4">
        <v>35423.98055555556</v>
      </c>
      <c r="D626" s="5">
        <v>2073438.0</v>
      </c>
    </row>
    <row r="627">
      <c r="A627" s="2" t="s">
        <v>11850</v>
      </c>
      <c r="B627" s="3"/>
      <c r="C627" s="4">
        <v>35423.98055555556</v>
      </c>
      <c r="D627" s="5">
        <v>2377497.0</v>
      </c>
    </row>
    <row r="628">
      <c r="A628" s="2" t="s">
        <v>11851</v>
      </c>
      <c r="B628" s="3"/>
      <c r="C628" s="4">
        <v>35423.98055555556</v>
      </c>
      <c r="D628" s="5">
        <v>1632695.0</v>
      </c>
    </row>
    <row r="629">
      <c r="A629" s="2" t="s">
        <v>11852</v>
      </c>
      <c r="B629" s="3"/>
      <c r="C629" s="4">
        <v>35423.98055555556</v>
      </c>
      <c r="D629" s="5">
        <v>2470090.0</v>
      </c>
    </row>
    <row r="630">
      <c r="A630" s="2" t="s">
        <v>11853</v>
      </c>
      <c r="B630" s="3"/>
      <c r="C630" s="4">
        <v>35423.98055555556</v>
      </c>
      <c r="D630" s="5">
        <v>1349848.0</v>
      </c>
    </row>
    <row r="631">
      <c r="A631" s="2" t="s">
        <v>11854</v>
      </c>
      <c r="B631" s="3"/>
      <c r="C631" s="4">
        <v>35423.98055555556</v>
      </c>
      <c r="D631" s="5">
        <v>857314.0</v>
      </c>
    </row>
    <row r="632">
      <c r="A632" s="2" t="s">
        <v>11855</v>
      </c>
      <c r="B632" s="3"/>
      <c r="C632" s="4">
        <v>35423.98055555556</v>
      </c>
      <c r="D632" s="5">
        <v>2339853.0</v>
      </c>
    </row>
    <row r="633">
      <c r="A633" s="2" t="s">
        <v>11856</v>
      </c>
      <c r="B633" s="3"/>
      <c r="C633" s="4">
        <v>35423.98055555556</v>
      </c>
      <c r="D633" s="5">
        <v>798716.0</v>
      </c>
    </row>
    <row r="634">
      <c r="A634" s="2" t="s">
        <v>11857</v>
      </c>
      <c r="B634" s="3"/>
      <c r="C634" s="4">
        <v>35423.98055555556</v>
      </c>
      <c r="D634" s="5">
        <v>4454008.0</v>
      </c>
    </row>
    <row r="635">
      <c r="A635" s="2" t="s">
        <v>11858</v>
      </c>
      <c r="B635" s="3"/>
      <c r="C635" s="4">
        <v>35423.98055555556</v>
      </c>
      <c r="D635" s="5">
        <v>409390.0</v>
      </c>
    </row>
    <row r="636">
      <c r="A636" s="2" t="s">
        <v>11859</v>
      </c>
      <c r="B636" s="3"/>
      <c r="C636" s="4">
        <v>35423.98055555556</v>
      </c>
      <c r="D636" s="5">
        <v>979691.0</v>
      </c>
    </row>
    <row r="637">
      <c r="A637" s="2" t="s">
        <v>11860</v>
      </c>
      <c r="B637" s="3"/>
      <c r="C637" s="4">
        <v>35423.98055555556</v>
      </c>
      <c r="D637" s="5">
        <v>2396706.0</v>
      </c>
    </row>
    <row r="638">
      <c r="A638" s="2" t="s">
        <v>11861</v>
      </c>
      <c r="B638" s="3"/>
      <c r="C638" s="4">
        <v>35423.98055555556</v>
      </c>
      <c r="D638" s="5">
        <v>2396593.0</v>
      </c>
    </row>
    <row r="639">
      <c r="A639" s="2" t="s">
        <v>11862</v>
      </c>
      <c r="B639" s="3"/>
      <c r="C639" s="4">
        <v>35423.98055555556</v>
      </c>
      <c r="D639" s="5">
        <v>3459265.0</v>
      </c>
    </row>
    <row r="640">
      <c r="A640" s="2" t="s">
        <v>11863</v>
      </c>
      <c r="B640" s="3"/>
      <c r="C640" s="4">
        <v>35423.98055555556</v>
      </c>
      <c r="D640" s="5">
        <v>2396713.0</v>
      </c>
    </row>
    <row r="641">
      <c r="A641" s="2" t="s">
        <v>11864</v>
      </c>
      <c r="B641" s="3"/>
      <c r="C641" s="4">
        <v>35423.98055555556</v>
      </c>
      <c r="D641" s="5">
        <v>2864786.0</v>
      </c>
    </row>
    <row r="642">
      <c r="A642" s="2" t="s">
        <v>11865</v>
      </c>
      <c r="B642" s="3"/>
      <c r="C642" s="4">
        <v>35423.98055555556</v>
      </c>
      <c r="D642" s="5">
        <v>2191094.0</v>
      </c>
    </row>
    <row r="643">
      <c r="A643" s="2" t="s">
        <v>11866</v>
      </c>
      <c r="B643" s="3"/>
      <c r="C643" s="4">
        <v>35423.98055555556</v>
      </c>
      <c r="D643" s="5">
        <v>2191042.0</v>
      </c>
    </row>
    <row r="644">
      <c r="A644" s="2" t="s">
        <v>11867</v>
      </c>
      <c r="B644" s="3"/>
      <c r="C644" s="4">
        <v>35423.98055555556</v>
      </c>
      <c r="D644" s="5">
        <v>2191590.0</v>
      </c>
    </row>
    <row r="645">
      <c r="A645" s="2" t="s">
        <v>11868</v>
      </c>
      <c r="B645" s="3"/>
      <c r="C645" s="4">
        <v>35423.98055555556</v>
      </c>
      <c r="D645" s="5">
        <v>237637.0</v>
      </c>
    </row>
    <row r="646">
      <c r="A646" s="2" t="s">
        <v>11869</v>
      </c>
      <c r="B646" s="3"/>
      <c r="C646" s="4">
        <v>35423.98055555556</v>
      </c>
      <c r="D646" s="5">
        <v>238791.0</v>
      </c>
    </row>
    <row r="647">
      <c r="A647" s="2" t="s">
        <v>11870</v>
      </c>
      <c r="B647" s="3"/>
      <c r="C647" s="4">
        <v>35423.98055555556</v>
      </c>
      <c r="D647" s="5">
        <v>1580846.0</v>
      </c>
    </row>
    <row r="648">
      <c r="A648" s="2" t="s">
        <v>11871</v>
      </c>
      <c r="B648" s="3"/>
      <c r="C648" s="4">
        <v>35423.98055555556</v>
      </c>
      <c r="D648" s="5">
        <v>3611373.0</v>
      </c>
    </row>
    <row r="649">
      <c r="A649" s="2" t="s">
        <v>11872</v>
      </c>
      <c r="B649" s="3"/>
      <c r="C649" s="4">
        <v>35423.98055555556</v>
      </c>
      <c r="D649" s="5">
        <v>2099742.0</v>
      </c>
    </row>
    <row r="650">
      <c r="A650" s="2" t="s">
        <v>11873</v>
      </c>
      <c r="B650" s="3"/>
      <c r="C650" s="4">
        <v>35423.98055555556</v>
      </c>
      <c r="D650" s="5">
        <v>720257.0</v>
      </c>
    </row>
    <row r="651">
      <c r="A651" s="2" t="s">
        <v>11874</v>
      </c>
      <c r="B651" s="3"/>
      <c r="C651" s="4">
        <v>35423.98055555556</v>
      </c>
      <c r="D651" s="5">
        <v>572460.0</v>
      </c>
    </row>
    <row r="652">
      <c r="A652" s="2" t="s">
        <v>11875</v>
      </c>
      <c r="B652" s="3"/>
      <c r="C652" s="4">
        <v>35423.98055555556</v>
      </c>
      <c r="D652" s="5">
        <v>508748.0</v>
      </c>
    </row>
    <row r="653">
      <c r="A653" s="2" t="s">
        <v>11876</v>
      </c>
      <c r="B653" s="3"/>
      <c r="C653" s="4">
        <v>35423.98055555556</v>
      </c>
      <c r="D653" s="5">
        <v>611823.0</v>
      </c>
    </row>
    <row r="654">
      <c r="A654" s="2" t="s">
        <v>11877</v>
      </c>
      <c r="B654" s="3"/>
      <c r="C654" s="4">
        <v>35423.98055555556</v>
      </c>
      <c r="D654" s="5">
        <v>616635.0</v>
      </c>
    </row>
    <row r="655">
      <c r="A655" s="2" t="s">
        <v>11878</v>
      </c>
      <c r="B655" s="3"/>
      <c r="C655" s="4">
        <v>35423.98055555556</v>
      </c>
      <c r="D655" s="5">
        <v>563776.0</v>
      </c>
    </row>
    <row r="656">
      <c r="A656" s="2" t="s">
        <v>11879</v>
      </c>
      <c r="B656" s="3"/>
      <c r="C656" s="4">
        <v>35423.98055555556</v>
      </c>
      <c r="D656" s="5">
        <v>1067777.0</v>
      </c>
    </row>
    <row r="657">
      <c r="A657" s="2" t="s">
        <v>11880</v>
      </c>
      <c r="B657" s="3"/>
      <c r="C657" s="4">
        <v>35423.98055555556</v>
      </c>
      <c r="D657" s="5">
        <v>1053733.0</v>
      </c>
    </row>
    <row r="658">
      <c r="A658" s="2" t="s">
        <v>11881</v>
      </c>
      <c r="B658" s="3"/>
      <c r="C658" s="4">
        <v>35423.98055555556</v>
      </c>
      <c r="D658" s="5">
        <v>1038548.0</v>
      </c>
    </row>
    <row r="659">
      <c r="A659" s="2" t="s">
        <v>11882</v>
      </c>
      <c r="B659" s="3"/>
      <c r="C659" s="4">
        <v>35423.98055555556</v>
      </c>
      <c r="D659" s="5">
        <v>1466690.0</v>
      </c>
    </row>
    <row r="660">
      <c r="A660" s="2" t="s">
        <v>11883</v>
      </c>
      <c r="B660" s="3"/>
      <c r="C660" s="4">
        <v>35423.98055555556</v>
      </c>
      <c r="D660" s="5">
        <v>1392122.0</v>
      </c>
    </row>
    <row r="661">
      <c r="A661" s="2" t="s">
        <v>11884</v>
      </c>
      <c r="B661" s="3"/>
      <c r="C661" s="4">
        <v>35423.98055555556</v>
      </c>
      <c r="D661" s="5">
        <v>1427493.0</v>
      </c>
    </row>
    <row r="662">
      <c r="A662" s="2" t="s">
        <v>11885</v>
      </c>
      <c r="B662" s="3"/>
      <c r="C662" s="4">
        <v>35423.98055555556</v>
      </c>
      <c r="D662" s="5">
        <v>3338911.0</v>
      </c>
    </row>
    <row r="663">
      <c r="A663" s="2" t="s">
        <v>11886</v>
      </c>
      <c r="B663" s="3"/>
      <c r="C663" s="4">
        <v>35423.98055555556</v>
      </c>
      <c r="D663" s="5">
        <v>1182853.0</v>
      </c>
    </row>
    <row r="664">
      <c r="A664" s="2" t="s">
        <v>11887</v>
      </c>
      <c r="B664" s="3"/>
      <c r="C664" s="4">
        <v>35423.98055555556</v>
      </c>
      <c r="D664" s="5">
        <v>637119.0</v>
      </c>
    </row>
    <row r="665">
      <c r="A665" s="2" t="s">
        <v>11888</v>
      </c>
      <c r="B665" s="3"/>
      <c r="C665" s="4">
        <v>35423.98055555556</v>
      </c>
      <c r="D665" s="5">
        <v>1666650.0</v>
      </c>
    </row>
    <row r="666">
      <c r="A666" s="2" t="s">
        <v>11889</v>
      </c>
      <c r="B666" s="3"/>
      <c r="C666" s="4">
        <v>35423.98055555556</v>
      </c>
      <c r="D666" s="5">
        <v>1668924.0</v>
      </c>
    </row>
    <row r="667">
      <c r="A667" s="2" t="s">
        <v>11890</v>
      </c>
      <c r="B667" s="3"/>
      <c r="C667" s="4">
        <v>35423.98055555556</v>
      </c>
      <c r="D667" s="5">
        <v>1455664.0</v>
      </c>
    </row>
    <row r="668">
      <c r="A668" s="2" t="s">
        <v>11891</v>
      </c>
      <c r="B668" s="3"/>
      <c r="C668" s="4">
        <v>35423.98055555556</v>
      </c>
      <c r="D668" s="5">
        <v>834084.0</v>
      </c>
    </row>
    <row r="669">
      <c r="A669" s="2" t="s">
        <v>11892</v>
      </c>
      <c r="B669" s="3"/>
      <c r="C669" s="4">
        <v>35423.98055555556</v>
      </c>
      <c r="D669" s="5">
        <v>609564.0</v>
      </c>
    </row>
    <row r="670">
      <c r="A670" s="2" t="s">
        <v>11893</v>
      </c>
      <c r="B670" s="3"/>
      <c r="C670" s="4">
        <v>35423.98055555556</v>
      </c>
      <c r="D670" s="5">
        <v>1906478.0</v>
      </c>
    </row>
    <row r="671">
      <c r="A671" s="2" t="s">
        <v>11894</v>
      </c>
      <c r="B671" s="3"/>
      <c r="C671" s="4">
        <v>35423.98055555556</v>
      </c>
      <c r="D671" s="5">
        <v>851837.0</v>
      </c>
    </row>
    <row r="672">
      <c r="A672" s="2" t="s">
        <v>11895</v>
      </c>
      <c r="B672" s="3"/>
      <c r="C672" s="4">
        <v>35423.98055555556</v>
      </c>
      <c r="D672" s="5">
        <v>853933.0</v>
      </c>
    </row>
    <row r="673">
      <c r="A673" s="2" t="s">
        <v>11896</v>
      </c>
      <c r="B673" s="3"/>
      <c r="C673" s="4">
        <v>35423.98055555556</v>
      </c>
      <c r="D673" s="5">
        <v>2170238.0</v>
      </c>
    </row>
    <row r="674">
      <c r="A674" s="2" t="s">
        <v>11897</v>
      </c>
      <c r="B674" s="3"/>
      <c r="C674" s="4">
        <v>35423.98055555556</v>
      </c>
      <c r="D674" s="5">
        <v>2172112.0</v>
      </c>
    </row>
    <row r="675">
      <c r="A675" s="2" t="s">
        <v>11898</v>
      </c>
      <c r="B675" s="3"/>
      <c r="C675" s="4">
        <v>35423.98055555556</v>
      </c>
      <c r="D675" s="5">
        <v>1316841.0</v>
      </c>
    </row>
    <row r="676">
      <c r="A676" s="2" t="s">
        <v>11899</v>
      </c>
      <c r="B676" s="3"/>
      <c r="C676" s="4">
        <v>35423.98055555556</v>
      </c>
      <c r="D676" s="5">
        <v>1321453.0</v>
      </c>
    </row>
    <row r="677">
      <c r="A677" s="2" t="s">
        <v>11900</v>
      </c>
      <c r="B677" s="3"/>
      <c r="C677" s="4">
        <v>35423.98055555556</v>
      </c>
      <c r="D677" s="5">
        <v>1321119.0</v>
      </c>
    </row>
    <row r="678">
      <c r="A678" s="2" t="s">
        <v>11901</v>
      </c>
      <c r="B678" s="3"/>
      <c r="C678" s="4">
        <v>35423.98055555556</v>
      </c>
      <c r="D678" s="5">
        <v>1321125.0</v>
      </c>
    </row>
    <row r="679">
      <c r="A679" s="2" t="s">
        <v>11902</v>
      </c>
      <c r="B679" s="3"/>
      <c r="C679" s="4">
        <v>35423.98055555556</v>
      </c>
      <c r="D679" s="5">
        <v>1318255.0</v>
      </c>
    </row>
    <row r="680">
      <c r="A680" s="2" t="s">
        <v>11903</v>
      </c>
      <c r="B680" s="3"/>
      <c r="C680" s="4">
        <v>35423.98055555556</v>
      </c>
      <c r="D680" s="5">
        <v>1634242.0</v>
      </c>
    </row>
    <row r="681">
      <c r="A681" s="2" t="s">
        <v>11904</v>
      </c>
      <c r="B681" s="3"/>
      <c r="C681" s="4">
        <v>35423.98055555556</v>
      </c>
      <c r="D681" s="5">
        <v>2241578.0</v>
      </c>
    </row>
    <row r="682">
      <c r="A682" s="2" t="s">
        <v>11905</v>
      </c>
      <c r="B682" s="3"/>
      <c r="C682" s="4">
        <v>35423.98055555556</v>
      </c>
      <c r="D682" s="5">
        <v>417978.0</v>
      </c>
    </row>
    <row r="683">
      <c r="A683" s="2" t="s">
        <v>11906</v>
      </c>
      <c r="B683" s="3"/>
      <c r="C683" s="4">
        <v>35423.98055555556</v>
      </c>
      <c r="D683" s="5">
        <v>1077389.0</v>
      </c>
    </row>
    <row r="684">
      <c r="A684" s="2" t="s">
        <v>11907</v>
      </c>
      <c r="B684" s="3"/>
      <c r="C684" s="4">
        <v>35423.98055555556</v>
      </c>
      <c r="D684" s="5">
        <v>1762248.0</v>
      </c>
    </row>
    <row r="685">
      <c r="A685" s="2" t="s">
        <v>11908</v>
      </c>
      <c r="B685" s="3"/>
      <c r="C685" s="4">
        <v>35423.98055555556</v>
      </c>
      <c r="D685" s="5">
        <v>3466244.0</v>
      </c>
    </row>
    <row r="686">
      <c r="A686" s="2" t="s">
        <v>11909</v>
      </c>
      <c r="B686" s="3"/>
      <c r="C686" s="4">
        <v>35423.98055555556</v>
      </c>
      <c r="D686" s="5">
        <v>1522064.0</v>
      </c>
    </row>
    <row r="687">
      <c r="A687" s="2" t="s">
        <v>11910</v>
      </c>
      <c r="B687" s="3"/>
      <c r="C687" s="4">
        <v>35423.98055555556</v>
      </c>
      <c r="D687" s="5">
        <v>1773955.0</v>
      </c>
    </row>
    <row r="688">
      <c r="A688" s="2" t="s">
        <v>11911</v>
      </c>
      <c r="B688" s="3"/>
      <c r="C688" s="4">
        <v>35423.98055555556</v>
      </c>
      <c r="D688" s="5">
        <v>1401273.0</v>
      </c>
    </row>
    <row r="689">
      <c r="A689" s="2" t="s">
        <v>11912</v>
      </c>
      <c r="B689" s="3"/>
      <c r="C689" s="4">
        <v>35423.98055555556</v>
      </c>
      <c r="D689" s="5">
        <v>1620709.0</v>
      </c>
    </row>
    <row r="690">
      <c r="A690" s="2" t="s">
        <v>11913</v>
      </c>
      <c r="B690" s="3"/>
      <c r="C690" s="4">
        <v>35423.98055555556</v>
      </c>
      <c r="D690" s="5">
        <v>2205881.0</v>
      </c>
    </row>
    <row r="691">
      <c r="A691" s="2" t="s">
        <v>11914</v>
      </c>
      <c r="B691" s="3"/>
      <c r="C691" s="4">
        <v>35423.98055555556</v>
      </c>
      <c r="D691" s="5">
        <v>1329412.0</v>
      </c>
    </row>
    <row r="692">
      <c r="A692" s="2" t="s">
        <v>11915</v>
      </c>
      <c r="B692" s="3"/>
      <c r="C692" s="4">
        <v>35423.98055555556</v>
      </c>
      <c r="D692" s="5">
        <v>1662916.0</v>
      </c>
    </row>
    <row r="693">
      <c r="A693" s="2" t="s">
        <v>11916</v>
      </c>
      <c r="B693" s="3"/>
      <c r="C693" s="4">
        <v>35423.98055555556</v>
      </c>
      <c r="D693" s="5">
        <v>3441373.0</v>
      </c>
    </row>
    <row r="694">
      <c r="A694" s="2" t="s">
        <v>11917</v>
      </c>
      <c r="B694" s="3"/>
      <c r="C694" s="4">
        <v>35423.98055555556</v>
      </c>
      <c r="D694" s="5">
        <v>3903279.0</v>
      </c>
    </row>
    <row r="695">
      <c r="A695" s="2" t="s">
        <v>11918</v>
      </c>
      <c r="B695" s="3"/>
      <c r="C695" s="4">
        <v>35423.98055555556</v>
      </c>
      <c r="D695" s="5">
        <v>3191128.0</v>
      </c>
    </row>
    <row r="696">
      <c r="A696" s="2" t="s">
        <v>11919</v>
      </c>
      <c r="B696" s="3"/>
      <c r="C696" s="4">
        <v>35423.98055555556</v>
      </c>
      <c r="D696" s="5">
        <v>594629.0</v>
      </c>
    </row>
    <row r="697">
      <c r="A697" s="2" t="s">
        <v>11920</v>
      </c>
      <c r="B697" s="3"/>
      <c r="C697" s="4">
        <v>35423.98055555556</v>
      </c>
      <c r="D697" s="5">
        <v>712323.0</v>
      </c>
    </row>
    <row r="698">
      <c r="A698" s="2" t="s">
        <v>11921</v>
      </c>
      <c r="B698" s="3"/>
      <c r="C698" s="4">
        <v>35423.98055555556</v>
      </c>
      <c r="D698" s="5">
        <v>1640209.0</v>
      </c>
    </row>
    <row r="699">
      <c r="A699" s="2" t="s">
        <v>11922</v>
      </c>
      <c r="B699" s="3"/>
      <c r="C699" s="4">
        <v>35423.98055555556</v>
      </c>
      <c r="D699" s="5">
        <v>2972294.0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ref="A568"/>
    <hyperlink r:id="rId569" ref="A569"/>
    <hyperlink r:id="rId570" ref="A570"/>
    <hyperlink r:id="rId571" ref="A571"/>
    <hyperlink r:id="rId572" ref="A572"/>
    <hyperlink r:id="rId573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ref="A594"/>
    <hyperlink r:id="rId595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  <hyperlink r:id="rId639" ref="A639"/>
    <hyperlink r:id="rId640" ref="A640"/>
    <hyperlink r:id="rId641" ref="A641"/>
    <hyperlink r:id="rId642" ref="A642"/>
    <hyperlink r:id="rId643" ref="A643"/>
    <hyperlink r:id="rId644" ref="A644"/>
    <hyperlink r:id="rId645" ref="A645"/>
    <hyperlink r:id="rId646" ref="A646"/>
    <hyperlink r:id="rId647" ref="A647"/>
    <hyperlink r:id="rId648" ref="A648"/>
    <hyperlink r:id="rId649" ref="A649"/>
    <hyperlink r:id="rId650" ref="A650"/>
    <hyperlink r:id="rId651" ref="A651"/>
    <hyperlink r:id="rId652" ref="A652"/>
    <hyperlink r:id="rId653" ref="A653"/>
    <hyperlink r:id="rId654" ref="A654"/>
    <hyperlink r:id="rId655" ref="A655"/>
    <hyperlink r:id="rId656" ref="A656"/>
    <hyperlink r:id="rId657" ref="A657"/>
    <hyperlink r:id="rId658" ref="A658"/>
    <hyperlink r:id="rId659" ref="A659"/>
    <hyperlink r:id="rId660" ref="A660"/>
    <hyperlink r:id="rId661" ref="A661"/>
    <hyperlink r:id="rId662" ref="A662"/>
    <hyperlink r:id="rId663" ref="A663"/>
    <hyperlink r:id="rId664" ref="A664"/>
    <hyperlink r:id="rId665" ref="A665"/>
    <hyperlink r:id="rId666" ref="A666"/>
    <hyperlink r:id="rId667" ref="A667"/>
    <hyperlink r:id="rId668" ref="A668"/>
    <hyperlink r:id="rId669" ref="A669"/>
    <hyperlink r:id="rId670" ref="A670"/>
    <hyperlink r:id="rId671" ref="A671"/>
    <hyperlink r:id="rId672" ref="A672"/>
    <hyperlink r:id="rId673" ref="A673"/>
    <hyperlink r:id="rId674" ref="A674"/>
    <hyperlink r:id="rId675" ref="A675"/>
    <hyperlink r:id="rId676" ref="A676"/>
    <hyperlink r:id="rId677" ref="A677"/>
    <hyperlink r:id="rId678" ref="A678"/>
    <hyperlink r:id="rId679" ref="A679"/>
    <hyperlink r:id="rId680" ref="A680"/>
    <hyperlink r:id="rId681" ref="A681"/>
    <hyperlink r:id="rId682" ref="A682"/>
    <hyperlink r:id="rId683" ref="A683"/>
    <hyperlink r:id="rId684" ref="A684"/>
    <hyperlink r:id="rId685" ref="A685"/>
    <hyperlink r:id="rId686" ref="A686"/>
    <hyperlink r:id="rId687" ref="A687"/>
    <hyperlink r:id="rId688" ref="A688"/>
    <hyperlink r:id="rId689" ref="A689"/>
    <hyperlink r:id="rId690" ref="A690"/>
    <hyperlink r:id="rId691" ref="A691"/>
    <hyperlink r:id="rId692" ref="A692"/>
    <hyperlink r:id="rId693" ref="A693"/>
    <hyperlink r:id="rId694" ref="A694"/>
    <hyperlink r:id="rId695" ref="A695"/>
    <hyperlink r:id="rId696" ref="A696"/>
    <hyperlink r:id="rId697" ref="A697"/>
    <hyperlink r:id="rId698" ref="A698"/>
    <hyperlink r:id="rId699" ref="A699"/>
  </hyperlinks>
  <drawing r:id="rId70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K2" s="7" t="str">
        <f>IFERROR(__xludf.DUMMYFUNCTION("LET(
  urls, A:A,
  noms, ARRAYFORMULA(IFERROR(
    REGEXEXTRACT(urls, ""[^/]+$""), """")),)"),"")</f>
        <v/>
      </c>
    </row>
    <row r="3">
      <c r="A3" s="8" t="s">
        <v>11923</v>
      </c>
      <c r="B3" s="3"/>
      <c r="C3" s="4">
        <v>35423.98055555556</v>
      </c>
      <c r="D3" s="5">
        <v>129641.0</v>
      </c>
      <c r="F3" s="9" t="str">
        <f>IFERROR(__xludf.DUMMYFUNCTION("LET(
  noms, A:A,
  ok_region, ARRAYFORMULA(IFERROR(
    REGEXMATCH(noms, ""\([^)]*\b(USA|World|Europe|Australia)\b[^)]*\)""), FALSE)),
  ok_japan_en, ARRAYFORMULA(IFERROR(
    REGEXMATCH(noms, ""\([^)]*\bJapan\b[^)]*\)"") *
    REGEXMATCH(noms, ""\([^)"&amp;"]*\bEn\b[^)]*\)""), FALSE)),
  a_tag_langue, ARRAYFORMULA(IFERROR(
    REGEXMATCH(noms, ""\([A-Z][a-z](,[A-Z][a-z])*\)""), FALSE)),
  a_en_ou_fr, ARRAYFORMULA(IFERROR(
    REGEXMATCH(noms, ""\([^)]*\b(En|Fr)\b[^)]*\)""), FALSE)),
  exclu_langue, ARRAYF"&amp;"ORMULA(a_tag_langue * NOT(a_en_ou_fr)),
  exclu_tag, ARRAYFORMULA(IFERROR(
    REGEXMATCH(noms, ""\([^)]*\b(Beta|Demo|Proto|Sample|Alpha|Pirate|Unl|Aftermarket|Evercade|Program|Retro-Bit Generations|Virtual Console)\b[^)]*\)""), FALSE)),
  valides, FILT"&amp;"ER(noms, 
    (ok_region + ok_japan_en) &gt; 0,
    NOT(exclu_tag), 
    NOT(exclu_langue)),
  noms_purs, ARRAYFORMULA(TRIM(REGEXEXTRACT(valides, ""^[^(\[]+""))), 
  priorite_region, ARRAYFORMULA(
    IF(REGEXMATCH(valides, ""\([^)]*\bUSA\b[^)]*\)""), 1,
 "&amp;"   IF(REGEXMATCH(valides, ""\([^)]*\bWorld\b[^)]*\)""), 2,
    IF(REGEXMATCH(valides, ""\([^)]*\bEurope\b[^)]*\)""), 3,
    IF(REGEXMATCH(valides, ""\([^)]*\bJapan\b[^)]*\)""), 4, 5))))),
  priorite_langue, ARRAYFORMULA(
    IF(REGEXMATCH(valides, ""\([^"&amp;")]*\bEn\b[^)]*\)""), 1,
    IF(REGEXMATCH(valides, ""\([^)]*\bFr\b[^)]*\)""), 2, 3))),
  rev, ARRAYFORMULA(IFERROR(
    VALUE(REGEXEXTRACT(valides, ""\(Rev (\d+)\)"")), 0)),
  trie, SORT(valides, noms_purs, TRUE, priorite_region, TRUE, priorite_langue, "&amp;"TRUE, rev, FALSE),
  noms_purs_trie, ARRAYFORMULA(TRIM(REGEXEXTRACT(trie, ""^[^(\[]+""))),
  SORT(SORTN(trie, 9^9, 2, noms_purs_trie, TRUE), 1, TRUE)
)"),"[BIOS] Wide Boy (World) (Rev 1).zip")</f>
        <v>[BIOS] Wide Boy (World) (Rev 1).zip</v>
      </c>
      <c r="K3" s="7" t="str">
        <f>IFERROR(__xludf.DUMMYFUNCTION("LET(
  urls, A:A,
  noms, ARRAYFORMULA(IFERROR(
    REGEXEXTRACT(urls, ""[^/]+$""), """")),)"),"")</f>
        <v/>
      </c>
    </row>
    <row r="4">
      <c r="A4" s="8" t="s">
        <v>11924</v>
      </c>
      <c r="B4" s="3"/>
      <c r="C4" s="4">
        <v>35423.98055555556</v>
      </c>
      <c r="D4" s="5">
        <v>92395.0</v>
      </c>
      <c r="F4" s="9" t="str">
        <f>IFERROR(__xludf.DUMMYFUNCTION("""COMPUTED_VALUE"""),"10-Yard Fight (USA, Europe).zip")</f>
        <v>10-Yard Fight (USA, Europe).zip</v>
      </c>
    </row>
    <row r="5">
      <c r="A5" s="2" t="s">
        <v>11925</v>
      </c>
      <c r="B5" s="3"/>
      <c r="C5" s="4">
        <v>35423.98055555556</v>
      </c>
      <c r="D5" s="5">
        <v>2729.0</v>
      </c>
      <c r="F5" s="9" t="str">
        <f>IFERROR(__xludf.DUMMYFUNCTION("""COMPUTED_VALUE"""),"1942 (Japan, USA) (En).zip")</f>
        <v>1942 (Japan, USA) (En).zip</v>
      </c>
    </row>
    <row r="6">
      <c r="A6" s="2" t="s">
        <v>11926</v>
      </c>
      <c r="B6" s="3"/>
      <c r="C6" s="4">
        <v>35423.98055555556</v>
      </c>
      <c r="D6" s="5">
        <v>151558.0</v>
      </c>
      <c r="F6" s="9" t="str">
        <f>IFERROR(__xludf.DUMMYFUNCTION("""COMPUTED_VALUE"""),"1943 - The Battle of Midway (USA).zip")</f>
        <v>1943 - The Battle of Midway (USA).zip</v>
      </c>
    </row>
    <row r="7">
      <c r="A7" s="2" t="s">
        <v>11927</v>
      </c>
      <c r="B7" s="3"/>
      <c r="C7" s="4">
        <v>35423.98055555556</v>
      </c>
      <c r="D7" s="5">
        <v>324065.0</v>
      </c>
      <c r="F7" s="9" t="str">
        <f>IFERROR(__xludf.DUMMYFUNCTION("""COMPUTED_VALUE"""),"3-D WorldRunner (USA).zip")</f>
        <v>3-D WorldRunner (USA).zip</v>
      </c>
    </row>
    <row r="8">
      <c r="A8" s="2" t="s">
        <v>11928</v>
      </c>
      <c r="B8" s="3"/>
      <c r="C8" s="4">
        <v>35423.98055555556</v>
      </c>
      <c r="D8" s="5">
        <v>1528590.0</v>
      </c>
      <c r="F8" s="9" t="str">
        <f>IFERROR(__xludf.DUMMYFUNCTION("""COMPUTED_VALUE"""),"720 Degrees (USA).zip")</f>
        <v>720 Degrees (USA).zip</v>
      </c>
    </row>
    <row r="9">
      <c r="A9" s="2" t="s">
        <v>11929</v>
      </c>
      <c r="B9" s="3"/>
      <c r="C9" s="4">
        <v>35423.98055555556</v>
      </c>
      <c r="D9" s="5">
        <v>73680.0</v>
      </c>
      <c r="F9" s="9" t="str">
        <f>IFERROR(__xludf.DUMMYFUNCTION("""COMPUTED_VALUE"""),"8 Eyes (USA).zip")</f>
        <v>8 Eyes (USA).zip</v>
      </c>
    </row>
    <row r="10">
      <c r="A10" s="2" t="s">
        <v>11930</v>
      </c>
      <c r="B10" s="3"/>
      <c r="C10" s="4">
        <v>35423.98055555556</v>
      </c>
      <c r="D10" s="5">
        <v>27247.0</v>
      </c>
      <c r="F10" s="9" t="str">
        <f>IFERROR(__xludf.DUMMYFUNCTION("""COMPUTED_VALUE"""),"Abadox - The Deadly Inner War (USA).zip")</f>
        <v>Abadox - The Deadly Inner War (USA).zip</v>
      </c>
    </row>
    <row r="11">
      <c r="A11" s="2" t="s">
        <v>11931</v>
      </c>
      <c r="B11" s="3"/>
      <c r="C11" s="4">
        <v>35423.98055555556</v>
      </c>
      <c r="D11" s="5">
        <v>386016.0</v>
      </c>
      <c r="F11" s="9" t="str">
        <f>IFERROR(__xludf.DUMMYFUNCTION("""COMPUTED_VALUE"""),"Action in New York (Europe).zip")</f>
        <v>Action in New York (Europe).zip</v>
      </c>
    </row>
    <row r="12">
      <c r="A12" s="2" t="s">
        <v>11932</v>
      </c>
      <c r="B12" s="3"/>
      <c r="C12" s="4">
        <v>35423.98055555556</v>
      </c>
      <c r="D12" s="5">
        <v>48268.0</v>
      </c>
      <c r="F12" s="9" t="str">
        <f>IFERROR(__xludf.DUMMYFUNCTION("""COMPUTED_VALUE"""),"Addams Family, The - Pugsley's Scavenger Hunt (USA).zip")</f>
        <v>Addams Family, The - Pugsley's Scavenger Hunt (USA).zip</v>
      </c>
    </row>
    <row r="13">
      <c r="A13" s="2" t="s">
        <v>11933</v>
      </c>
      <c r="B13" s="3"/>
      <c r="C13" s="4">
        <v>35423.98055555556</v>
      </c>
      <c r="D13" s="5">
        <v>495644.0</v>
      </c>
      <c r="F13" s="9" t="str">
        <f>IFERROR(__xludf.DUMMYFUNCTION("""COMPUTED_VALUE"""),"Addams Family, The (USA).zip")</f>
        <v>Addams Family, The (USA).zip</v>
      </c>
    </row>
    <row r="14">
      <c r="A14" s="2" t="s">
        <v>11934</v>
      </c>
      <c r="B14" s="3"/>
      <c r="C14" s="4">
        <v>35423.98055555556</v>
      </c>
      <c r="D14" s="5">
        <v>8920.0</v>
      </c>
      <c r="F14" s="9" t="str">
        <f>IFERROR(__xludf.DUMMYFUNCTION("""COMPUTED_VALUE"""),"Advanced Dungeons &amp; Dragons - DragonStrike (USA).zip")</f>
        <v>Advanced Dungeons &amp; Dragons - DragonStrike (USA).zip</v>
      </c>
    </row>
    <row r="15">
      <c r="A15" s="2" t="s">
        <v>11935</v>
      </c>
      <c r="B15" s="3"/>
      <c r="C15" s="4">
        <v>35423.98055555556</v>
      </c>
      <c r="D15" s="5">
        <v>15151.0</v>
      </c>
      <c r="F15" s="9" t="str">
        <f>IFERROR(__xludf.DUMMYFUNCTION("""COMPUTED_VALUE"""),"Advanced Dungeons &amp; Dragons - Heroes of the Lance (USA).zip")</f>
        <v>Advanced Dungeons &amp; Dragons - Heroes of the Lance (USA).zip</v>
      </c>
    </row>
    <row r="16">
      <c r="A16" s="2" t="s">
        <v>11936</v>
      </c>
      <c r="B16" s="3"/>
      <c r="C16" s="4">
        <v>35423.98055555556</v>
      </c>
      <c r="D16" s="5">
        <v>15615.0</v>
      </c>
      <c r="F16" s="9" t="str">
        <f>IFERROR(__xludf.DUMMYFUNCTION("""COMPUTED_VALUE"""),"Advanced Dungeons &amp; Dragons - Hillsfar (USA).zip")</f>
        <v>Advanced Dungeons &amp; Dragons - Hillsfar (USA).zip</v>
      </c>
    </row>
    <row r="17">
      <c r="A17" s="2" t="s">
        <v>11937</v>
      </c>
      <c r="B17" s="3"/>
      <c r="C17" s="4">
        <v>35423.98055555556</v>
      </c>
      <c r="D17" s="5">
        <v>30295.0</v>
      </c>
      <c r="F17" s="9" t="str">
        <f>IFERROR(__xludf.DUMMYFUNCTION("""COMPUTED_VALUE"""),"Advanced Dungeons &amp; Dragons - Pool of Radiance (USA).zip")</f>
        <v>Advanced Dungeons &amp; Dragons - Pool of Radiance (USA).zip</v>
      </c>
    </row>
    <row r="18">
      <c r="A18" s="2" t="s">
        <v>11938</v>
      </c>
      <c r="B18" s="3"/>
      <c r="C18" s="4">
        <v>35423.98055555556</v>
      </c>
      <c r="D18" s="5">
        <v>19922.0</v>
      </c>
      <c r="F18" s="9" t="str">
        <f>IFERROR(__xludf.DUMMYFUNCTION("""COMPUTED_VALUE"""),"Adventure Island (USA).zip")</f>
        <v>Adventure Island (USA).zip</v>
      </c>
    </row>
    <row r="19">
      <c r="A19" s="2" t="s">
        <v>11939</v>
      </c>
      <c r="B19" s="3"/>
      <c r="C19" s="4">
        <v>35423.98055555556</v>
      </c>
      <c r="D19" s="5">
        <v>15577.0</v>
      </c>
      <c r="F19" s="9" t="str">
        <f>IFERROR(__xludf.DUMMYFUNCTION("""COMPUTED_VALUE"""),"Adventure Island 3 (USA).zip")</f>
        <v>Adventure Island 3 (USA).zip</v>
      </c>
    </row>
    <row r="20">
      <c r="A20" s="2" t="s">
        <v>11940</v>
      </c>
      <c r="B20" s="3"/>
      <c r="C20" s="4">
        <v>35423.98055555556</v>
      </c>
      <c r="D20" s="5">
        <v>15291.0</v>
      </c>
      <c r="F20" s="9" t="str">
        <f>IFERROR(__xludf.DUMMYFUNCTION("""COMPUTED_VALUE"""),"Adventure Island Classic (Europe).zip")</f>
        <v>Adventure Island Classic (Europe).zip</v>
      </c>
    </row>
    <row r="21">
      <c r="A21" s="2" t="s">
        <v>11941</v>
      </c>
      <c r="B21" s="3"/>
      <c r="C21" s="4">
        <v>35423.98055555556</v>
      </c>
      <c r="D21" s="5">
        <v>15274.0</v>
      </c>
      <c r="F21" s="9" t="str">
        <f>IFERROR(__xludf.DUMMYFUNCTION("""COMPUTED_VALUE"""),"Adventure Island II (USA).zip")</f>
        <v>Adventure Island II (USA).zip</v>
      </c>
    </row>
    <row r="22">
      <c r="A22" s="2" t="s">
        <v>11942</v>
      </c>
      <c r="B22" s="3"/>
      <c r="C22" s="4">
        <v>35423.98055555556</v>
      </c>
      <c r="D22" s="5">
        <v>479833.0</v>
      </c>
      <c r="F22" s="9" t="str">
        <f>IFERROR(__xludf.DUMMYFUNCTION("""COMPUTED_VALUE"""),"Adventure Island Part II, The (Europe).zip")</f>
        <v>Adventure Island Part II, The (Europe).zip</v>
      </c>
    </row>
    <row r="23">
      <c r="A23" s="2" t="s">
        <v>11943</v>
      </c>
      <c r="B23" s="3"/>
      <c r="C23" s="4">
        <v>35423.98055555556</v>
      </c>
      <c r="D23" s="5">
        <v>285833.0</v>
      </c>
      <c r="F23" s="9" t="str">
        <f>IFERROR(__xludf.DUMMYFUNCTION("""COMPUTED_VALUE"""),"Adventures in the Magic Kingdom (USA).zip")</f>
        <v>Adventures in the Magic Kingdom (USA).zip</v>
      </c>
    </row>
    <row r="24">
      <c r="A24" s="2" t="s">
        <v>11944</v>
      </c>
      <c r="B24" s="3"/>
      <c r="C24" s="4">
        <v>35423.98055555556</v>
      </c>
      <c r="D24" s="5">
        <v>62036.0</v>
      </c>
      <c r="F24" s="9" t="str">
        <f>IFERROR(__xludf.DUMMYFUNCTION("""COMPUTED_VALUE"""),"Adventures of Bayou Billy, The (USA).zip")</f>
        <v>Adventures of Bayou Billy, The (USA).zip</v>
      </c>
    </row>
    <row r="25">
      <c r="A25" s="2" t="s">
        <v>11945</v>
      </c>
      <c r="B25" s="3"/>
      <c r="C25" s="4">
        <v>35423.98055555556</v>
      </c>
      <c r="D25" s="5">
        <v>60023.0</v>
      </c>
      <c r="F25" s="9" t="str">
        <f>IFERROR(__xludf.DUMMYFUNCTION("""COMPUTED_VALUE"""),"Adventures of Dino Riki (USA).zip")</f>
        <v>Adventures of Dino Riki (USA).zip</v>
      </c>
    </row>
    <row r="26">
      <c r="A26" s="2" t="s">
        <v>11946</v>
      </c>
      <c r="B26" s="3"/>
      <c r="C26" s="4">
        <v>35423.98055555556</v>
      </c>
      <c r="D26" s="5">
        <v>430833.0</v>
      </c>
      <c r="F26" s="9" t="str">
        <f>IFERROR(__xludf.DUMMYFUNCTION("""COMPUTED_VALUE"""),"Adventures of Gilligan's Island, The (USA).zip")</f>
        <v>Adventures of Gilligan's Island, The (USA).zip</v>
      </c>
    </row>
    <row r="27">
      <c r="A27" s="2" t="s">
        <v>11947</v>
      </c>
      <c r="B27" s="3"/>
      <c r="C27" s="4">
        <v>35423.98055555556</v>
      </c>
      <c r="D27" s="5">
        <v>17859.0</v>
      </c>
      <c r="F27" s="9" t="str">
        <f>IFERROR(__xludf.DUMMYFUNCTION("""COMPUTED_VALUE"""),"Adventures of Lolo (USA).zip")</f>
        <v>Adventures of Lolo (USA).zip</v>
      </c>
    </row>
    <row r="28">
      <c r="A28" s="2" t="s">
        <v>11948</v>
      </c>
      <c r="B28" s="3"/>
      <c r="C28" s="4">
        <v>35423.98055555556</v>
      </c>
      <c r="D28" s="5">
        <v>114405.0</v>
      </c>
      <c r="F28" s="9" t="str">
        <f>IFERROR(__xludf.DUMMYFUNCTION("""COMPUTED_VALUE"""),"Adventures of Lolo 2 (USA).zip")</f>
        <v>Adventures of Lolo 2 (USA).zip</v>
      </c>
    </row>
    <row r="29">
      <c r="A29" s="2" t="s">
        <v>11949</v>
      </c>
      <c r="B29" s="3"/>
      <c r="C29" s="4">
        <v>35423.98055555556</v>
      </c>
      <c r="D29" s="5">
        <v>564671.0</v>
      </c>
      <c r="F29" s="9" t="str">
        <f>IFERROR(__xludf.DUMMYFUNCTION("""COMPUTED_VALUE"""),"Adventures of Lolo 3 (USA).zip")</f>
        <v>Adventures of Lolo 3 (USA).zip</v>
      </c>
    </row>
    <row r="30">
      <c r="A30" s="2" t="s">
        <v>11950</v>
      </c>
      <c r="B30" s="3"/>
      <c r="C30" s="4">
        <v>35423.98055555556</v>
      </c>
      <c r="D30" s="5">
        <v>139777.0</v>
      </c>
      <c r="F30" s="9" t="str">
        <f>IFERROR(__xludf.DUMMYFUNCTION("""COMPUTED_VALUE"""),"Adventures of Rad Gravity, The (USA).zip")</f>
        <v>Adventures of Rad Gravity, The (USA).zip</v>
      </c>
    </row>
    <row r="31">
      <c r="A31" s="2" t="s">
        <v>11951</v>
      </c>
      <c r="B31" s="3"/>
      <c r="C31" s="4">
        <v>35423.98055555556</v>
      </c>
      <c r="D31" s="5">
        <v>132741.0</v>
      </c>
      <c r="F31" s="9" t="str">
        <f>IFERROR(__xludf.DUMMYFUNCTION("""COMPUTED_VALUE"""),"Adventures of Rocky and Bullwinkle and Friends, The (USA).zip")</f>
        <v>Adventures of Rocky and Bullwinkle and Friends, The (USA).zip</v>
      </c>
    </row>
    <row r="32">
      <c r="A32" s="2" t="s">
        <v>11952</v>
      </c>
      <c r="B32" s="3"/>
      <c r="C32" s="4">
        <v>35423.98055555556</v>
      </c>
      <c r="D32" s="5">
        <v>93106.0</v>
      </c>
      <c r="F32" s="9" t="str">
        <f>IFERROR(__xludf.DUMMYFUNCTION("""COMPUTED_VALUE"""),"Adventures of Tom Sawyer (USA).zip")</f>
        <v>Adventures of Tom Sawyer (USA).zip</v>
      </c>
    </row>
    <row r="33">
      <c r="A33" s="2" t="s">
        <v>11953</v>
      </c>
      <c r="B33" s="3"/>
      <c r="C33" s="4">
        <v>35423.98055555556</v>
      </c>
      <c r="D33" s="5">
        <v>93489.0</v>
      </c>
      <c r="F33" s="9" t="str">
        <f>IFERROR(__xludf.DUMMYFUNCTION("""COMPUTED_VALUE"""),"Air Fortress (USA).zip")</f>
        <v>Air Fortress (USA).zip</v>
      </c>
    </row>
    <row r="34">
      <c r="A34" s="2" t="s">
        <v>11954</v>
      </c>
      <c r="B34" s="3"/>
      <c r="C34" s="4">
        <v>35423.98055555556</v>
      </c>
      <c r="D34" s="5">
        <v>193520.0</v>
      </c>
      <c r="F34" s="9" t="str">
        <f>IFERROR(__xludf.DUMMYFUNCTION("""COMPUTED_VALUE"""),"Airwolf (USA) (Acclaim).zip")</f>
        <v>Airwolf (USA) (Acclaim).zip</v>
      </c>
    </row>
    <row r="35">
      <c r="A35" s="2" t="s">
        <v>11955</v>
      </c>
      <c r="B35" s="3"/>
      <c r="C35" s="4">
        <v>35423.98055555556</v>
      </c>
      <c r="D35" s="5">
        <v>11052.0</v>
      </c>
      <c r="F35" s="9" t="str">
        <f>IFERROR(__xludf.DUMMYFUNCTION("""COMPUTED_VALUE"""),"Al Unser Jr. Turbo Racing (USA).zip")</f>
        <v>Al Unser Jr. Turbo Racing (USA).zip</v>
      </c>
    </row>
    <row r="36">
      <c r="A36" s="2" t="s">
        <v>11956</v>
      </c>
      <c r="B36" s="3"/>
      <c r="C36" s="4">
        <v>35423.98055555556</v>
      </c>
      <c r="D36" s="5">
        <v>11441.0</v>
      </c>
      <c r="F36" s="9" t="str">
        <f>IFERROR(__xludf.DUMMYFUNCTION("""COMPUTED_VALUE"""),"Aladdin (Europe).zip")</f>
        <v>Aladdin (Europe).zip</v>
      </c>
    </row>
    <row r="37">
      <c r="A37" s="2" t="s">
        <v>11957</v>
      </c>
      <c r="B37" s="3"/>
      <c r="C37" s="4">
        <v>35423.98055555556</v>
      </c>
      <c r="D37" s="5">
        <v>10832.0</v>
      </c>
      <c r="F37" s="9" t="str">
        <f>IFERROR(__xludf.DUMMYFUNCTION("""COMPUTED_VALUE"""),"Alex DeMeo's Race America (USA).zip")</f>
        <v>Alex DeMeo's Race America (USA).zip</v>
      </c>
    </row>
    <row r="38">
      <c r="A38" s="2" t="s">
        <v>11958</v>
      </c>
      <c r="B38" s="3"/>
      <c r="C38" s="4">
        <v>35423.98055555556</v>
      </c>
      <c r="D38" s="5">
        <v>15033.0</v>
      </c>
      <c r="F38" s="9" t="str">
        <f>IFERROR(__xludf.DUMMYFUNCTION("""COMPUTED_VALUE"""),"Alfred Chicken (USA).zip")</f>
        <v>Alfred Chicken (USA).zip</v>
      </c>
    </row>
    <row r="39">
      <c r="A39" s="2" t="s">
        <v>11959</v>
      </c>
      <c r="B39" s="3"/>
      <c r="C39" s="4">
        <v>35423.98055555556</v>
      </c>
      <c r="D39" s="5">
        <v>15955.0</v>
      </c>
      <c r="F39" s="9" t="str">
        <f>IFERROR(__xludf.DUMMYFUNCTION("""COMPUTED_VALUE"""),"Alien 3 (USA).zip")</f>
        <v>Alien 3 (USA).zip</v>
      </c>
    </row>
    <row r="40">
      <c r="A40" s="2" t="s">
        <v>11960</v>
      </c>
      <c r="B40" s="3"/>
      <c r="C40" s="4">
        <v>35423.98055555556</v>
      </c>
      <c r="D40" s="5">
        <v>15959.0</v>
      </c>
      <c r="F40" s="9" t="str">
        <f>IFERROR(__xludf.DUMMYFUNCTION("""COMPUTED_VALUE"""),"All-Pro Basketball (USA).zip")</f>
        <v>All-Pro Basketball (USA).zip</v>
      </c>
    </row>
    <row r="41">
      <c r="A41" s="2" t="s">
        <v>11961</v>
      </c>
      <c r="B41" s="3"/>
      <c r="C41" s="4">
        <v>35423.98055555556</v>
      </c>
      <c r="D41" s="5">
        <v>45269.0</v>
      </c>
      <c r="F41" s="9" t="str">
        <f>IFERROR(__xludf.DUMMYFUNCTION("""COMPUTED_VALUE"""),"Alpha Mission (USA).zip")</f>
        <v>Alpha Mission (USA).zip</v>
      </c>
    </row>
    <row r="42">
      <c r="A42" s="2" t="s">
        <v>11962</v>
      </c>
      <c r="B42" s="3"/>
      <c r="C42" s="4">
        <v>35423.98055555556</v>
      </c>
      <c r="D42" s="5">
        <v>21681.0</v>
      </c>
      <c r="F42" s="9" t="str">
        <f>IFERROR(__xludf.DUMMYFUNCTION("""COMPUTED_VALUE"""),"Amagon (USA).zip")</f>
        <v>Amagon (USA).zip</v>
      </c>
    </row>
    <row r="43">
      <c r="A43" s="2" t="s">
        <v>11963</v>
      </c>
      <c r="B43" s="3"/>
      <c r="C43" s="4">
        <v>35423.98055555556</v>
      </c>
      <c r="D43" s="5">
        <v>21731.0</v>
      </c>
      <c r="F43" s="9" t="str">
        <f>IFERROR(__xludf.DUMMYFUNCTION("""COMPUTED_VALUE"""),"American Gladiators (USA).zip")</f>
        <v>American Gladiators (USA).zip</v>
      </c>
    </row>
    <row r="44">
      <c r="A44" s="2" t="s">
        <v>11964</v>
      </c>
      <c r="B44" s="3"/>
      <c r="C44" s="4">
        <v>35423.98055555556</v>
      </c>
      <c r="D44" s="5">
        <v>60195.0</v>
      </c>
      <c r="F44" s="9" t="str">
        <f>IFERROR(__xludf.DUMMYFUNCTION("""COMPUTED_VALUE"""),"Anticipation (USA).zip")</f>
        <v>Anticipation (USA).zip</v>
      </c>
    </row>
    <row r="45">
      <c r="A45" s="2" t="s">
        <v>11965</v>
      </c>
      <c r="B45" s="3"/>
      <c r="C45" s="4">
        <v>35423.98055555556</v>
      </c>
      <c r="D45" s="5">
        <v>30239.0</v>
      </c>
      <c r="F45" s="9" t="str">
        <f>IFERROR(__xludf.DUMMYFUNCTION("""COMPUTED_VALUE"""),"Arch Rivals - A Basketbrawl! (USA).zip")</f>
        <v>Arch Rivals - A Basketbrawl! (USA).zip</v>
      </c>
    </row>
    <row r="46">
      <c r="A46" s="2" t="s">
        <v>11966</v>
      </c>
      <c r="B46" s="3"/>
      <c r="C46" s="4">
        <v>35423.98055555556</v>
      </c>
      <c r="D46" s="5">
        <v>25485.0</v>
      </c>
      <c r="F46" s="9" t="str">
        <f>IFERROR(__xludf.DUMMYFUNCTION("""COMPUTED_VALUE"""),"Archon (USA).zip")</f>
        <v>Archon (USA).zip</v>
      </c>
    </row>
    <row r="47">
      <c r="A47" s="2" t="s">
        <v>11967</v>
      </c>
      <c r="B47" s="3"/>
      <c r="C47" s="4">
        <v>35423.98055555556</v>
      </c>
      <c r="D47" s="5">
        <v>27535.0</v>
      </c>
      <c r="F47" s="9" t="str">
        <f>IFERROR(__xludf.DUMMYFUNCTION("""COMPUTED_VALUE"""),"Arkanoid (USA).zip")</f>
        <v>Arkanoid (USA).zip</v>
      </c>
    </row>
    <row r="48">
      <c r="A48" s="2" t="s">
        <v>11968</v>
      </c>
      <c r="B48" s="3"/>
      <c r="C48" s="4">
        <v>35423.98055555556</v>
      </c>
      <c r="D48" s="5">
        <v>27546.0</v>
      </c>
      <c r="F48" s="9" t="str">
        <f>IFERROR(__xludf.DUMMYFUNCTION("""COMPUTED_VALUE"""),"Arkanoid II (Japan) (En).zip")</f>
        <v>Arkanoid II (Japan) (En).zip</v>
      </c>
    </row>
    <row r="49">
      <c r="A49" s="2" t="s">
        <v>11969</v>
      </c>
      <c r="B49" s="3"/>
      <c r="C49" s="4">
        <v>35423.98055555556</v>
      </c>
      <c r="D49" s="5">
        <v>295852.0</v>
      </c>
      <c r="F49" s="9" t="str">
        <f>IFERROR(__xludf.DUMMYFUNCTION("""COMPUTED_VALUE"""),"Arkista's Ring (USA).zip")</f>
        <v>Arkista's Ring (USA).zip</v>
      </c>
    </row>
    <row r="50">
      <c r="A50" s="2" t="s">
        <v>11970</v>
      </c>
      <c r="B50" s="3"/>
      <c r="C50" s="4">
        <v>35423.98055555556</v>
      </c>
      <c r="D50" s="5">
        <v>54303.0</v>
      </c>
      <c r="F50" s="9" t="str">
        <f>IFERROR(__xludf.DUMMYFUNCTION("""COMPUTED_VALUE"""),"ASO - Armored Scrum Object (Japan) (En).zip")</f>
        <v>ASO - Armored Scrum Object (Japan) (En).zip</v>
      </c>
    </row>
    <row r="51">
      <c r="A51" s="2" t="s">
        <v>11971</v>
      </c>
      <c r="B51" s="3"/>
      <c r="C51" s="4">
        <v>35423.98055555556</v>
      </c>
      <c r="D51" s="5">
        <v>33939.0</v>
      </c>
      <c r="F51" s="9" t="str">
        <f>IFERROR(__xludf.DUMMYFUNCTION("""COMPUTED_VALUE"""),"Asterix (Europe) (En,Fr,De,Es,It).zip")</f>
        <v>Asterix (Europe) (En,Fr,De,Es,It).zip</v>
      </c>
    </row>
    <row r="52">
      <c r="A52" s="2" t="s">
        <v>11972</v>
      </c>
      <c r="B52" s="3"/>
      <c r="C52" s="4">
        <v>35423.98055555556</v>
      </c>
      <c r="D52" s="5">
        <v>25254.0</v>
      </c>
      <c r="F52" s="9" t="str">
        <f>IFERROR(__xludf.DUMMYFUNCTION("""COMPUTED_VALUE"""),"Astyanax (USA).zip")</f>
        <v>Astyanax (USA).zip</v>
      </c>
    </row>
    <row r="53">
      <c r="A53" s="2" t="s">
        <v>11973</v>
      </c>
      <c r="B53" s="3"/>
      <c r="C53" s="4">
        <v>35423.98055555556</v>
      </c>
      <c r="D53" s="5">
        <v>29737.0</v>
      </c>
      <c r="F53" s="9" t="str">
        <f>IFERROR(__xludf.DUMMYFUNCTION("""COMPUTED_VALUE"""),"Athena (USA).zip")</f>
        <v>Athena (USA).zip</v>
      </c>
    </row>
    <row r="54">
      <c r="A54" s="2" t="s">
        <v>11974</v>
      </c>
      <c r="B54" s="3"/>
      <c r="C54" s="4">
        <v>35423.98055555556</v>
      </c>
      <c r="D54" s="5">
        <v>42541.0</v>
      </c>
      <c r="F54" s="9" t="str">
        <f>IFERROR(__xludf.DUMMYFUNCTION("""COMPUTED_VALUE"""),"Athletic World (USA).zip")</f>
        <v>Athletic World (USA).zip</v>
      </c>
    </row>
    <row r="55">
      <c r="A55" s="2" t="s">
        <v>11975</v>
      </c>
      <c r="B55" s="3"/>
      <c r="C55" s="4">
        <v>35423.98055555556</v>
      </c>
      <c r="D55" s="5">
        <v>27211.0</v>
      </c>
      <c r="F55" s="9" t="str">
        <f>IFERROR(__xludf.DUMMYFUNCTION("""COMPUTED_VALUE"""),"Attack of the Killer Tomatoes (USA).zip")</f>
        <v>Attack of the Killer Tomatoes (USA).zip</v>
      </c>
    </row>
    <row r="56">
      <c r="A56" s="2" t="s">
        <v>11976</v>
      </c>
      <c r="B56" s="3"/>
      <c r="C56" s="4">
        <v>35423.98055555556</v>
      </c>
      <c r="D56" s="5">
        <v>9055.0</v>
      </c>
      <c r="F56" s="9" t="str">
        <f>IFERROR(__xludf.DUMMYFUNCTION("""COMPUTED_VALUE"""),"Aussie Rules Footy (Australia).zip")</f>
        <v>Aussie Rules Footy (Australia).zip</v>
      </c>
    </row>
    <row r="57">
      <c r="A57" s="2" t="s">
        <v>11977</v>
      </c>
      <c r="B57" s="3"/>
      <c r="C57" s="4">
        <v>35423.98055555556</v>
      </c>
      <c r="D57" s="5">
        <v>219057.0</v>
      </c>
      <c r="F57" s="9" t="str">
        <f>IFERROR(__xludf.DUMMYFUNCTION("""COMPUTED_VALUE"""),"Babel no Tou (Japan) (En) (Rev 1) (Namcot Collection).zip")</f>
        <v>Babel no Tou (Japan) (En) (Rev 1) (Namcot Collection).zip</v>
      </c>
    </row>
    <row r="58">
      <c r="A58" s="2" t="s">
        <v>11978</v>
      </c>
      <c r="B58" s="3"/>
      <c r="C58" s="4">
        <v>35423.98055555556</v>
      </c>
      <c r="D58" s="5">
        <v>64261.0</v>
      </c>
      <c r="F58" s="9" t="str">
        <f>IFERROR(__xludf.DUMMYFUNCTION("""COMPUTED_VALUE"""),"Back to the Future (USA).zip")</f>
        <v>Back to the Future (USA).zip</v>
      </c>
    </row>
    <row r="59">
      <c r="A59" s="2" t="s">
        <v>11979</v>
      </c>
      <c r="B59" s="3"/>
      <c r="C59" s="4">
        <v>35423.98055555556</v>
      </c>
      <c r="D59" s="5">
        <v>116239.0</v>
      </c>
      <c r="F59" s="9" t="str">
        <f>IFERROR(__xludf.DUMMYFUNCTION("""COMPUTED_VALUE"""),"Back to the Future Part II &amp; III (USA).zip")</f>
        <v>Back to the Future Part II &amp; III (USA).zip</v>
      </c>
    </row>
    <row r="60">
      <c r="A60" s="2" t="s">
        <v>11980</v>
      </c>
      <c r="B60" s="3"/>
      <c r="C60" s="4">
        <v>35423.98055555556</v>
      </c>
      <c r="D60" s="5">
        <v>127077.0</v>
      </c>
      <c r="F60" s="9" t="str">
        <f>IFERROR(__xludf.DUMMYFUNCTION("""COMPUTED_VALUE"""),"Bad Dudes (USA).zip")</f>
        <v>Bad Dudes (USA).zip</v>
      </c>
    </row>
    <row r="61">
      <c r="A61" s="2" t="s">
        <v>11981</v>
      </c>
      <c r="B61" s="3"/>
      <c r="C61" s="4">
        <v>35423.98055555556</v>
      </c>
      <c r="D61" s="5">
        <v>14931.0</v>
      </c>
      <c r="F61" s="9" t="str">
        <f>IFERROR(__xludf.DUMMYFUNCTION("""COMPUTED_VALUE"""),"Bad Dudes vs. Dragon Ninja (Europe).zip")</f>
        <v>Bad Dudes vs. Dragon Ninja (Europe).zip</v>
      </c>
    </row>
    <row r="62">
      <c r="A62" s="2" t="s">
        <v>11982</v>
      </c>
      <c r="B62" s="3"/>
      <c r="C62" s="4">
        <v>35423.98055555556</v>
      </c>
      <c r="D62" s="5">
        <v>14919.0</v>
      </c>
      <c r="F62" s="9" t="str">
        <f>IFERROR(__xludf.DUMMYFUNCTION("""COMPUTED_VALUE"""),"Bad News Baseball (USA).zip")</f>
        <v>Bad News Baseball (USA).zip</v>
      </c>
    </row>
    <row r="63">
      <c r="A63" s="2" t="s">
        <v>11983</v>
      </c>
      <c r="B63" s="3"/>
      <c r="C63" s="4">
        <v>35423.98055555556</v>
      </c>
      <c r="D63" s="5">
        <v>16696.0</v>
      </c>
      <c r="F63" s="9" t="str">
        <f>IFERROR(__xludf.DUMMYFUNCTION("""COMPUTED_VALUE"""),"Bad Street Brawler (USA).zip")</f>
        <v>Bad Street Brawler (USA).zip</v>
      </c>
    </row>
    <row r="64">
      <c r="A64" s="2" t="s">
        <v>11984</v>
      </c>
      <c r="B64" s="3"/>
      <c r="C64" s="4">
        <v>35423.98055555556</v>
      </c>
      <c r="D64" s="5">
        <v>16672.0</v>
      </c>
      <c r="F64" s="9" t="str">
        <f>IFERROR(__xludf.DUMMYFUNCTION("""COMPUTED_VALUE"""),"Balloon Fight (USA) (e-Reader Edition).zip")</f>
        <v>Balloon Fight (USA) (e-Reader Edition).zip</v>
      </c>
    </row>
    <row r="65">
      <c r="A65" s="2" t="s">
        <v>11985</v>
      </c>
      <c r="B65" s="3"/>
      <c r="C65" s="4">
        <v>35423.98055555556</v>
      </c>
      <c r="D65" s="5">
        <v>75750.0</v>
      </c>
      <c r="F65" s="9" t="str">
        <f>IFERROR(__xludf.DUMMYFUNCTION("""COMPUTED_VALUE"""),"Bandai Golf - Challenge Pebble Beach (USA).zip")</f>
        <v>Bandai Golf - Challenge Pebble Beach (USA).zip</v>
      </c>
    </row>
    <row r="66">
      <c r="A66" s="2" t="s">
        <v>11986</v>
      </c>
      <c r="B66" s="3"/>
      <c r="C66" s="4">
        <v>35423.98055555556</v>
      </c>
      <c r="D66" s="5">
        <v>460573.0</v>
      </c>
      <c r="F66" s="9" t="str">
        <f>IFERROR(__xludf.DUMMYFUNCTION("""COMPUTED_VALUE"""),"Bandit Kings of Ancient China (USA).zip")</f>
        <v>Bandit Kings of Ancient China (USA).zip</v>
      </c>
    </row>
    <row r="67">
      <c r="A67" s="2" t="s">
        <v>11987</v>
      </c>
      <c r="B67" s="3"/>
      <c r="C67" s="4">
        <v>35423.98055555556</v>
      </c>
      <c r="D67" s="5">
        <v>242509.0</v>
      </c>
      <c r="F67" s="9" t="str">
        <f>IFERROR(__xludf.DUMMYFUNCTION("""COMPUTED_VALUE"""),"Barbie (USA) (Rev 1).zip")</f>
        <v>Barbie (USA) (Rev 1).zip</v>
      </c>
    </row>
    <row r="68">
      <c r="A68" s="2" t="s">
        <v>11988</v>
      </c>
      <c r="B68" s="3"/>
      <c r="C68" s="4">
        <v>35423.98055555556</v>
      </c>
      <c r="D68" s="5">
        <v>339401.0</v>
      </c>
      <c r="F68" s="9" t="str">
        <f>IFERROR(__xludf.DUMMYFUNCTION("""COMPUTED_VALUE"""),"Bard's Tale, The (USA).zip")</f>
        <v>Bard's Tale, The (USA).zip</v>
      </c>
    </row>
    <row r="69">
      <c r="A69" s="2" t="s">
        <v>11989</v>
      </c>
      <c r="B69" s="3"/>
      <c r="C69" s="4">
        <v>35423.98055555556</v>
      </c>
      <c r="D69" s="5">
        <v>420213.0</v>
      </c>
      <c r="F69" s="9" t="str">
        <f>IFERROR(__xludf.DUMMYFUNCTION("""COMPUTED_VALUE"""),"Barker Bill's Trick Shooting (USA).zip")</f>
        <v>Barker Bill's Trick Shooting (USA).zip</v>
      </c>
    </row>
    <row r="70">
      <c r="A70" s="2" t="s">
        <v>11990</v>
      </c>
      <c r="B70" s="3"/>
      <c r="C70" s="4">
        <v>35423.98055555556</v>
      </c>
      <c r="D70" s="5">
        <v>353376.0</v>
      </c>
      <c r="F70" s="9" t="str">
        <f>IFERROR(__xludf.DUMMYFUNCTION("""COMPUTED_VALUE"""),"Baseball (USA) (e-Reader Edition).zip")</f>
        <v>Baseball (USA) (e-Reader Edition).zip</v>
      </c>
    </row>
    <row r="71">
      <c r="A71" s="2" t="s">
        <v>11991</v>
      </c>
      <c r="B71" s="3"/>
      <c r="C71" s="4">
        <v>35423.98055555556</v>
      </c>
      <c r="D71" s="5">
        <v>8488416.0</v>
      </c>
      <c r="F71" s="9" t="str">
        <f>IFERROR(__xludf.DUMMYFUNCTION("""COMPUTED_VALUE"""),"Baseball Simulator 1.000 (USA).zip")</f>
        <v>Baseball Simulator 1.000 (USA).zip</v>
      </c>
    </row>
    <row r="72">
      <c r="A72" s="2" t="s">
        <v>11992</v>
      </c>
      <c r="B72" s="3"/>
      <c r="C72" s="4">
        <v>35423.98055555556</v>
      </c>
      <c r="D72" s="5">
        <v>499418.0</v>
      </c>
      <c r="F72" s="9" t="str">
        <f>IFERROR(__xludf.DUMMYFUNCTION("""COMPUTED_VALUE"""),"Baseball Stars (USA).zip")</f>
        <v>Baseball Stars (USA).zip</v>
      </c>
    </row>
    <row r="73">
      <c r="A73" s="2" t="s">
        <v>11993</v>
      </c>
      <c r="B73" s="3"/>
      <c r="C73" s="4">
        <v>35423.98055555556</v>
      </c>
      <c r="D73" s="5">
        <v>60592.0</v>
      </c>
      <c r="F73" s="9" t="str">
        <f>IFERROR(__xludf.DUMMYFUNCTION("""COMPUTED_VALUE"""),"Baseball Stars II (USA).zip")</f>
        <v>Baseball Stars II (USA).zip</v>
      </c>
    </row>
    <row r="74">
      <c r="A74" s="2" t="s">
        <v>11994</v>
      </c>
      <c r="B74" s="3"/>
      <c r="C74" s="4">
        <v>35423.98055555556</v>
      </c>
      <c r="D74" s="5">
        <v>435190.0</v>
      </c>
      <c r="F74" s="9" t="str">
        <f>IFERROR(__xludf.DUMMYFUNCTION("""COMPUTED_VALUE"""),"Bases Loaded (USA) (Rev 2).zip")</f>
        <v>Bases Loaded (USA) (Rev 2).zip</v>
      </c>
    </row>
    <row r="75">
      <c r="A75" s="2" t="s">
        <v>11995</v>
      </c>
      <c r="B75" s="3"/>
      <c r="C75" s="4">
        <v>35423.98055555556</v>
      </c>
      <c r="D75" s="5">
        <v>489563.0</v>
      </c>
      <c r="F75" s="9" t="str">
        <f>IFERROR(__xludf.DUMMYFUNCTION("""COMPUTED_VALUE"""),"Bases Loaded 3 (USA).zip")</f>
        <v>Bases Loaded 3 (USA).zip</v>
      </c>
    </row>
    <row r="76">
      <c r="A76" s="2" t="s">
        <v>11996</v>
      </c>
      <c r="B76" s="3"/>
      <c r="C76" s="4">
        <v>35423.98055555556</v>
      </c>
      <c r="D76" s="5">
        <v>489960.0</v>
      </c>
      <c r="F76" s="9" t="str">
        <f>IFERROR(__xludf.DUMMYFUNCTION("""COMPUTED_VALUE"""),"Bases Loaded 4 (USA).zip")</f>
        <v>Bases Loaded 4 (USA).zip</v>
      </c>
    </row>
    <row r="77">
      <c r="A77" s="2" t="s">
        <v>11997</v>
      </c>
      <c r="B77" s="3"/>
      <c r="C77" s="4">
        <v>35423.98055555556</v>
      </c>
      <c r="D77" s="5">
        <v>711021.0</v>
      </c>
      <c r="F77" s="9" t="str">
        <f>IFERROR(__xludf.DUMMYFUNCTION("""COMPUTED_VALUE"""),"Bases Loaded II - Second Season (USA).zip")</f>
        <v>Bases Loaded II - Second Season (USA).zip</v>
      </c>
    </row>
    <row r="78">
      <c r="A78" s="2" t="s">
        <v>11998</v>
      </c>
      <c r="B78" s="3"/>
      <c r="C78" s="4">
        <v>35423.98055555556</v>
      </c>
      <c r="D78" s="5">
        <v>1851641.0</v>
      </c>
      <c r="F78" s="9" t="str">
        <f>IFERROR(__xludf.DUMMYFUNCTION("""COMPUTED_VALUE"""),"Batman - Return of the Joker (USA).zip")</f>
        <v>Batman - Return of the Joker (USA).zip</v>
      </c>
    </row>
    <row r="79">
      <c r="A79" s="2" t="s">
        <v>11999</v>
      </c>
      <c r="B79" s="3"/>
      <c r="C79" s="4">
        <v>35423.98055555556</v>
      </c>
      <c r="D79" s="5">
        <v>285514.0</v>
      </c>
      <c r="F79" s="9" t="str">
        <f>IFERROR(__xludf.DUMMYFUNCTION("""COMPUTED_VALUE"""),"Batman - The Video Game (USA).zip")</f>
        <v>Batman - The Video Game (USA).zip</v>
      </c>
    </row>
    <row r="80">
      <c r="A80" s="2" t="s">
        <v>12000</v>
      </c>
      <c r="B80" s="3"/>
      <c r="C80" s="4">
        <v>35423.98055555556</v>
      </c>
      <c r="D80" s="5">
        <v>954712.0</v>
      </c>
      <c r="F80" s="9" t="str">
        <f>IFERROR(__xludf.DUMMYFUNCTION("""COMPUTED_VALUE"""),"Batman Returns (USA).zip")</f>
        <v>Batman Returns (USA).zip</v>
      </c>
    </row>
    <row r="81">
      <c r="A81" s="2" t="s">
        <v>12001</v>
      </c>
      <c r="B81" s="3"/>
      <c r="C81" s="4">
        <v>35423.98055555556</v>
      </c>
      <c r="D81" s="5">
        <v>149454.0</v>
      </c>
      <c r="F81" s="9" t="str">
        <f>IFERROR(__xludf.DUMMYFUNCTION("""COMPUTED_VALUE"""),"Battle Chess (USA).zip")</f>
        <v>Battle Chess (USA).zip</v>
      </c>
    </row>
    <row r="82">
      <c r="A82" s="2" t="s">
        <v>12002</v>
      </c>
      <c r="B82" s="3"/>
      <c r="C82" s="4">
        <v>35423.98055555556</v>
      </c>
      <c r="D82" s="5">
        <v>826641.0</v>
      </c>
      <c r="F82" s="9" t="str">
        <f>IFERROR(__xludf.DUMMYFUNCTION("""COMPUTED_VALUE"""),"Battle of Olympus, The (USA).zip")</f>
        <v>Battle of Olympus, The (USA).zip</v>
      </c>
    </row>
    <row r="83">
      <c r="A83" s="2" t="s">
        <v>12003</v>
      </c>
      <c r="B83" s="3"/>
      <c r="C83" s="4">
        <v>35423.98055555556</v>
      </c>
      <c r="D83" s="5">
        <v>112561.0</v>
      </c>
      <c r="F83" s="9" t="str">
        <f>IFERROR(__xludf.DUMMYFUNCTION("""COMPUTED_VALUE"""),"Battleship (USA).zip")</f>
        <v>Battleship (USA).zip</v>
      </c>
    </row>
    <row r="84">
      <c r="A84" s="2" t="s">
        <v>12004</v>
      </c>
      <c r="B84" s="3"/>
      <c r="C84" s="4">
        <v>35423.98055555556</v>
      </c>
      <c r="D84" s="5">
        <v>120780.0</v>
      </c>
      <c r="F84" s="9" t="str">
        <f>IFERROR(__xludf.DUMMYFUNCTION("""COMPUTED_VALUE"""),"Battletoads (USA) (iam8bit).zip")</f>
        <v>Battletoads (USA) (iam8bit).zip</v>
      </c>
    </row>
    <row r="85">
      <c r="A85" s="2" t="s">
        <v>12005</v>
      </c>
      <c r="B85" s="3"/>
      <c r="C85" s="4">
        <v>35423.98055555556</v>
      </c>
      <c r="D85" s="5">
        <v>968225.0</v>
      </c>
      <c r="F85" s="9" t="str">
        <f>IFERROR(__xludf.DUMMYFUNCTION("""COMPUTED_VALUE"""),"Battletoads-Double Dragon (USA).zip")</f>
        <v>Battletoads-Double Dragon (USA).zip</v>
      </c>
    </row>
    <row r="86">
      <c r="A86" s="2" t="s">
        <v>12006</v>
      </c>
      <c r="B86" s="3"/>
      <c r="C86" s="4">
        <v>35423.98055555556</v>
      </c>
      <c r="D86" s="5">
        <v>120171.0</v>
      </c>
      <c r="F86" s="9" t="str">
        <f>IFERROR(__xludf.DUMMYFUNCTION("""COMPUTED_VALUE"""),"Beauty and the Beast (Europe).zip")</f>
        <v>Beauty and the Beast (Europe).zip</v>
      </c>
    </row>
    <row r="87">
      <c r="A87" s="2" t="s">
        <v>12007</v>
      </c>
      <c r="B87" s="3"/>
      <c r="C87" s="4">
        <v>35423.98055555556</v>
      </c>
      <c r="D87" s="5">
        <v>26174.0</v>
      </c>
      <c r="F87" s="9" t="str">
        <f>IFERROR(__xludf.DUMMYFUNCTION("""COMPUTED_VALUE"""),"Beetlejuice (USA).zip")</f>
        <v>Beetlejuice (USA).zip</v>
      </c>
    </row>
    <row r="88">
      <c r="A88" s="2" t="s">
        <v>12008</v>
      </c>
      <c r="B88" s="3"/>
      <c r="C88" s="4">
        <v>35423.98055555556</v>
      </c>
      <c r="D88" s="5">
        <v>40922.0</v>
      </c>
      <c r="F88" s="9" t="str">
        <f>IFERROR(__xludf.DUMMYFUNCTION("""COMPUTED_VALUE"""),"Best of the Best - Championship Karate (USA).zip")</f>
        <v>Best of the Best - Championship Karate (USA).zip</v>
      </c>
    </row>
    <row r="89">
      <c r="A89" s="2" t="s">
        <v>12009</v>
      </c>
      <c r="B89" s="3"/>
      <c r="C89" s="4">
        <v>35423.98055555556</v>
      </c>
      <c r="D89" s="5">
        <v>40921.0</v>
      </c>
      <c r="F89" s="9" t="str">
        <f>IFERROR(__xludf.DUMMYFUNCTION("""COMPUTED_VALUE"""),"Bigfoot (USA).zip")</f>
        <v>Bigfoot (USA).zip</v>
      </c>
    </row>
    <row r="90">
      <c r="A90" s="2" t="s">
        <v>12010</v>
      </c>
      <c r="B90" s="3"/>
      <c r="C90" s="4">
        <v>35423.98055555556</v>
      </c>
      <c r="D90" s="5">
        <v>40935.0</v>
      </c>
      <c r="F90" s="9" t="str">
        <f>IFERROR(__xludf.DUMMYFUNCTION("""COMPUTED_VALUE"""),"Bill &amp; Ted's Excellent Video Game Adventure (USA).zip")</f>
        <v>Bill &amp; Ted's Excellent Video Game Adventure (USA).zip</v>
      </c>
    </row>
    <row r="91">
      <c r="A91" s="2" t="s">
        <v>12011</v>
      </c>
      <c r="B91" s="3"/>
      <c r="C91" s="4">
        <v>35423.98055555556</v>
      </c>
      <c r="D91" s="5">
        <v>40934.0</v>
      </c>
      <c r="F91" s="9" t="str">
        <f>IFERROR(__xludf.DUMMYFUNCTION("""COMPUTED_VALUE"""),"Bill Elliott's NASCAR Challenge (USA).zip")</f>
        <v>Bill Elliott's NASCAR Challenge (USA).zip</v>
      </c>
    </row>
    <row r="92">
      <c r="A92" s="2" t="s">
        <v>12012</v>
      </c>
      <c r="B92" s="3"/>
      <c r="C92" s="4">
        <v>35423.98055555556</v>
      </c>
      <c r="D92" s="5">
        <v>126383.0</v>
      </c>
      <c r="F92" s="9" t="str">
        <f>IFERROR(__xludf.DUMMYFUNCTION("""COMPUTED_VALUE"""),"Bionic Commando (USA) (Capcom Classics Mini Mix).zip")</f>
        <v>Bionic Commando (USA) (Capcom Classics Mini Mix).zip</v>
      </c>
    </row>
    <row r="93">
      <c r="A93" s="2" t="s">
        <v>12013</v>
      </c>
      <c r="B93" s="3"/>
      <c r="C93" s="4">
        <v>35423.98055555556</v>
      </c>
      <c r="D93" s="5">
        <v>627271.0</v>
      </c>
      <c r="F93" s="9" t="str">
        <f>IFERROR(__xludf.DUMMYFUNCTION("""COMPUTED_VALUE"""),"Black Bass, The (USA).zip")</f>
        <v>Black Bass, The (USA).zip</v>
      </c>
    </row>
    <row r="94">
      <c r="A94" s="2" t="s">
        <v>12014</v>
      </c>
      <c r="B94" s="3"/>
      <c r="C94" s="4">
        <v>35423.98055555556</v>
      </c>
      <c r="D94" s="5">
        <v>2398387.0</v>
      </c>
      <c r="F94" s="9" t="str">
        <f>IFERROR(__xludf.DUMMYFUNCTION("""COMPUTED_VALUE"""),"Blades of Steel (USA).zip")</f>
        <v>Blades of Steel (USA).zip</v>
      </c>
    </row>
    <row r="95">
      <c r="A95" s="2" t="s">
        <v>12015</v>
      </c>
      <c r="B95" s="3"/>
      <c r="C95" s="4">
        <v>35423.98055555556</v>
      </c>
      <c r="D95" s="5">
        <v>1846583.0</v>
      </c>
      <c r="F95" s="9" t="str">
        <f>IFERROR(__xludf.DUMMYFUNCTION("""COMPUTED_VALUE"""),"Blaster Master (USA).zip")</f>
        <v>Blaster Master (USA).zip</v>
      </c>
    </row>
    <row r="96">
      <c r="A96" s="2" t="s">
        <v>12016</v>
      </c>
      <c r="B96" s="3"/>
      <c r="C96" s="4">
        <v>35423.98055555556</v>
      </c>
      <c r="D96" s="5">
        <v>125790.0</v>
      </c>
      <c r="F96" s="9" t="str">
        <f>IFERROR(__xludf.DUMMYFUNCTION("""COMPUTED_VALUE"""),"Blue Marlin, The (USA).zip")</f>
        <v>Blue Marlin, The (USA).zip</v>
      </c>
    </row>
    <row r="97">
      <c r="A97" s="2" t="s">
        <v>12017</v>
      </c>
      <c r="B97" s="3"/>
      <c r="C97" s="4">
        <v>35423.98055555556</v>
      </c>
      <c r="D97" s="5">
        <v>322519.0</v>
      </c>
      <c r="F97" s="9" t="str">
        <f>IFERROR(__xludf.DUMMYFUNCTION("""COMPUTED_VALUE"""),"Blue Shadow (Europe).zip")</f>
        <v>Blue Shadow (Europe).zip</v>
      </c>
    </row>
    <row r="98">
      <c r="A98" s="2" t="s">
        <v>12018</v>
      </c>
      <c r="B98" s="3"/>
      <c r="C98" s="4">
        <v>35423.98055555556</v>
      </c>
      <c r="D98" s="5">
        <v>114463.0</v>
      </c>
      <c r="F98" s="9" t="str">
        <f>IFERROR(__xludf.DUMMYFUNCTION("""COMPUTED_VALUE"""),"Blues Brothers, The (USA).zip")</f>
        <v>Blues Brothers, The (USA).zip</v>
      </c>
    </row>
    <row r="99">
      <c r="A99" s="2" t="s">
        <v>12019</v>
      </c>
      <c r="B99" s="3"/>
      <c r="C99" s="4">
        <v>35423.98055555556</v>
      </c>
      <c r="D99" s="5">
        <v>122363.0</v>
      </c>
      <c r="F99" s="9" t="str">
        <f>IFERROR(__xludf.DUMMYFUNCTION("""COMPUTED_VALUE"""),"Bo Jackson Baseball (USA).zip")</f>
        <v>Bo Jackson Baseball (USA).zip</v>
      </c>
    </row>
    <row r="100">
      <c r="A100" s="2" t="s">
        <v>12020</v>
      </c>
      <c r="B100" s="3"/>
      <c r="C100" s="4">
        <v>35423.98055555556</v>
      </c>
      <c r="D100" s="5">
        <v>629100.0</v>
      </c>
      <c r="F100" s="9" t="str">
        <f>IFERROR(__xludf.DUMMYFUNCTION("""COMPUTED_VALUE"""),"Bomberman (USA).zip")</f>
        <v>Bomberman (USA).zip</v>
      </c>
    </row>
    <row r="101">
      <c r="A101" s="2" t="s">
        <v>12021</v>
      </c>
      <c r="B101" s="3"/>
      <c r="C101" s="4">
        <v>35423.98055555556</v>
      </c>
      <c r="D101" s="5">
        <v>17208.0</v>
      </c>
      <c r="F101" s="9" t="str">
        <f>IFERROR(__xludf.DUMMYFUNCTION("""COMPUTED_VALUE"""),"Bomberman II (USA).zip")</f>
        <v>Bomberman II (USA).zip</v>
      </c>
    </row>
    <row r="102">
      <c r="A102" s="2" t="s">
        <v>12022</v>
      </c>
      <c r="B102" s="3"/>
      <c r="C102" s="4">
        <v>35423.98055555556</v>
      </c>
      <c r="D102" s="5">
        <v>23247.0</v>
      </c>
      <c r="F102" s="9" t="str">
        <f>IFERROR(__xludf.DUMMYFUNCTION("""COMPUTED_VALUE"""),"Bonk's Adventure (USA).zip")</f>
        <v>Bonk's Adventure (USA).zip</v>
      </c>
    </row>
    <row r="103">
      <c r="A103" s="2" t="s">
        <v>12023</v>
      </c>
      <c r="B103" s="3"/>
      <c r="C103" s="4">
        <v>35423.98055555556</v>
      </c>
      <c r="D103" s="5">
        <v>25252.0</v>
      </c>
      <c r="F103" s="9" t="str">
        <f>IFERROR(__xludf.DUMMYFUNCTION("""COMPUTED_VALUE"""),"Boulder Dash (USA).zip")</f>
        <v>Boulder Dash (USA).zip</v>
      </c>
    </row>
    <row r="104">
      <c r="A104" s="2" t="s">
        <v>12024</v>
      </c>
      <c r="B104" s="3"/>
      <c r="C104" s="4">
        <v>35423.98055555556</v>
      </c>
      <c r="D104" s="5">
        <v>27749.0</v>
      </c>
      <c r="F104" s="9" t="str">
        <f>IFERROR(__xludf.DUMMYFUNCTION("""COMPUTED_VALUE"""),"Bram Stoker's Dracula (USA).zip")</f>
        <v>Bram Stoker's Dracula (USA).zip</v>
      </c>
    </row>
    <row r="105">
      <c r="A105" s="2" t="s">
        <v>12025</v>
      </c>
      <c r="B105" s="3"/>
      <c r="C105" s="4">
        <v>35423.98055555556</v>
      </c>
      <c r="D105" s="5">
        <v>27432.0</v>
      </c>
      <c r="F105" s="9" t="str">
        <f>IFERROR(__xludf.DUMMYFUNCTION("""COMPUTED_VALUE"""),"Break Time - The National Pool Tour (USA).zip")</f>
        <v>Break Time - The National Pool Tour (USA).zip</v>
      </c>
    </row>
    <row r="106">
      <c r="A106" s="2" t="s">
        <v>12026</v>
      </c>
      <c r="B106" s="3"/>
      <c r="C106" s="4">
        <v>35423.98055555556</v>
      </c>
      <c r="D106" s="5">
        <v>28756.0</v>
      </c>
      <c r="F106" s="9" t="str">
        <f>IFERROR(__xludf.DUMMYFUNCTION("""COMPUTED_VALUE"""),"BreakThru (USA).zip")</f>
        <v>BreakThru (USA).zip</v>
      </c>
    </row>
    <row r="107">
      <c r="A107" s="2" t="s">
        <v>12027</v>
      </c>
      <c r="B107" s="3"/>
      <c r="C107" s="4">
        <v>35423.98055555556</v>
      </c>
      <c r="D107" s="5">
        <v>29015.0</v>
      </c>
      <c r="F107" s="9" t="str">
        <f>IFERROR(__xludf.DUMMYFUNCTION("""COMPUTED_VALUE"""),"Bubble Bobble (USA).zip")</f>
        <v>Bubble Bobble (USA).zip</v>
      </c>
    </row>
    <row r="108">
      <c r="A108" s="2" t="s">
        <v>12028</v>
      </c>
      <c r="B108" s="3"/>
      <c r="C108" s="4">
        <v>35423.98055555556</v>
      </c>
      <c r="D108" s="5">
        <v>39499.0</v>
      </c>
      <c r="F108" s="9" t="str">
        <f>IFERROR(__xludf.DUMMYFUNCTION("""COMPUTED_VALUE"""),"Bubble Bobble Part 2 (USA).zip")</f>
        <v>Bubble Bobble Part 2 (USA).zip</v>
      </c>
    </row>
    <row r="109">
      <c r="A109" s="2" t="s">
        <v>12029</v>
      </c>
      <c r="B109" s="3"/>
      <c r="C109" s="4">
        <v>35423.98055555556</v>
      </c>
      <c r="D109" s="5">
        <v>29129.0</v>
      </c>
      <c r="F109" s="9" t="str">
        <f>IFERROR(__xludf.DUMMYFUNCTION("""COMPUTED_VALUE"""),"Bucky O'Hare (USA).zip")</f>
        <v>Bucky O'Hare (USA).zip</v>
      </c>
    </row>
    <row r="110">
      <c r="A110" s="2" t="s">
        <v>12030</v>
      </c>
      <c r="B110" s="3"/>
      <c r="C110" s="4">
        <v>35423.98055555556</v>
      </c>
      <c r="D110" s="5">
        <v>39830.0</v>
      </c>
      <c r="F110" s="9" t="str">
        <f>IFERROR(__xludf.DUMMYFUNCTION("""COMPUTED_VALUE"""),"Bugs Bunny Birthday Blowout, The (USA).zip")</f>
        <v>Bugs Bunny Birthday Blowout, The (USA).zip</v>
      </c>
    </row>
    <row r="111">
      <c r="A111" s="2" t="s">
        <v>12031</v>
      </c>
      <c r="B111" s="3"/>
      <c r="C111" s="4">
        <v>35423.98055555556</v>
      </c>
      <c r="D111" s="5">
        <v>29500.0</v>
      </c>
      <c r="F111" s="9" t="str">
        <f>IFERROR(__xludf.DUMMYFUNCTION("""COMPUTED_VALUE"""),"Bugs Bunny Blowout, The (Europe).zip")</f>
        <v>Bugs Bunny Blowout, The (Europe).zip</v>
      </c>
    </row>
    <row r="112">
      <c r="A112" s="2" t="s">
        <v>12032</v>
      </c>
      <c r="B112" s="3"/>
      <c r="C112" s="4">
        <v>35423.98055555556</v>
      </c>
      <c r="D112" s="5">
        <v>39847.0</v>
      </c>
      <c r="F112" s="9" t="str">
        <f>IFERROR(__xludf.DUMMYFUNCTION("""COMPUTED_VALUE"""),"Bugs Bunny Crazy Castle, The (USA).zip")</f>
        <v>Bugs Bunny Crazy Castle, The (USA).zip</v>
      </c>
    </row>
    <row r="113">
      <c r="A113" s="2" t="s">
        <v>12033</v>
      </c>
      <c r="B113" s="3"/>
      <c r="C113" s="4">
        <v>35423.98055555556</v>
      </c>
      <c r="D113" s="5">
        <v>29530.0</v>
      </c>
      <c r="F113" s="9" t="str">
        <f>IFERROR(__xludf.DUMMYFUNCTION("""COMPUTED_VALUE"""),"Bump 'n' Jump (USA).zip")</f>
        <v>Bump 'n' Jump (USA).zip</v>
      </c>
    </row>
    <row r="114">
      <c r="A114" s="2" t="s">
        <v>12034</v>
      </c>
      <c r="B114" s="3"/>
      <c r="C114" s="4">
        <v>35423.98055555556</v>
      </c>
      <c r="D114" s="5">
        <v>41001.0</v>
      </c>
      <c r="F114" s="9" t="str">
        <f>IFERROR(__xludf.DUMMYFUNCTION("""COMPUTED_VALUE"""),"Burai Fighter (USA).zip")</f>
        <v>Burai Fighter (USA).zip</v>
      </c>
    </row>
    <row r="115">
      <c r="A115" s="2" t="s">
        <v>12035</v>
      </c>
      <c r="B115" s="3"/>
      <c r="C115" s="4">
        <v>35423.98055555556</v>
      </c>
      <c r="D115" s="5">
        <v>30306.0</v>
      </c>
      <c r="F115" s="9" t="str">
        <f>IFERROR(__xludf.DUMMYFUNCTION("""COMPUTED_VALUE"""),"BurgerTime (USA).zip")</f>
        <v>BurgerTime (USA).zip</v>
      </c>
    </row>
    <row r="116">
      <c r="A116" s="2" t="s">
        <v>12036</v>
      </c>
      <c r="B116" s="3"/>
      <c r="C116" s="4">
        <v>35423.98055555556</v>
      </c>
      <c r="D116" s="5">
        <v>41278.0</v>
      </c>
      <c r="F116" s="9" t="str">
        <f>IFERROR(__xludf.DUMMYFUNCTION("""COMPUTED_VALUE"""),"Cabal (USA).zip")</f>
        <v>Cabal (USA).zip</v>
      </c>
    </row>
    <row r="117">
      <c r="A117" s="2" t="s">
        <v>12037</v>
      </c>
      <c r="B117" s="3"/>
      <c r="C117" s="4">
        <v>35423.98055555556</v>
      </c>
      <c r="D117" s="5">
        <v>30534.0</v>
      </c>
      <c r="F117" s="9" t="str">
        <f>IFERROR(__xludf.DUMMYFUNCTION("""COMPUTED_VALUE"""),"Caesars Palace (USA).zip")</f>
        <v>Caesars Palace (USA).zip</v>
      </c>
    </row>
    <row r="118">
      <c r="A118" s="2" t="s">
        <v>12038</v>
      </c>
      <c r="B118" s="3"/>
      <c r="C118" s="4">
        <v>35423.98055555556</v>
      </c>
      <c r="D118" s="5">
        <v>30646.0</v>
      </c>
      <c r="F118" s="9" t="str">
        <f>IFERROR(__xludf.DUMMYFUNCTION("""COMPUTED_VALUE"""),"California Games (USA).zip")</f>
        <v>California Games (USA).zip</v>
      </c>
    </row>
    <row r="119">
      <c r="A119" s="2" t="s">
        <v>12039</v>
      </c>
      <c r="B119" s="3"/>
      <c r="C119" s="4">
        <v>35423.98055555556</v>
      </c>
      <c r="D119" s="5">
        <v>30553.0</v>
      </c>
      <c r="F119" s="9" t="str">
        <f>IFERROR(__xludf.DUMMYFUNCTION("""COMPUTED_VALUE"""),"Capcom's Gold Medal Challenge '92 (USA).zip")</f>
        <v>Capcom's Gold Medal Challenge '92 (USA).zip</v>
      </c>
    </row>
    <row r="120">
      <c r="A120" s="2" t="s">
        <v>12040</v>
      </c>
      <c r="B120" s="3"/>
      <c r="C120" s="4">
        <v>35423.98055555556</v>
      </c>
      <c r="D120" s="5">
        <v>32275.0</v>
      </c>
      <c r="F120" s="9" t="str">
        <f>IFERROR(__xludf.DUMMYFUNCTION("""COMPUTED_VALUE"""),"Captain America and the Avengers (USA).zip")</f>
        <v>Captain America and the Avengers (USA).zip</v>
      </c>
    </row>
    <row r="121">
      <c r="A121" s="2" t="s">
        <v>12041</v>
      </c>
      <c r="B121" s="3"/>
      <c r="C121" s="4">
        <v>35423.98055555556</v>
      </c>
      <c r="D121" s="5">
        <v>32151.0</v>
      </c>
      <c r="F121" s="9" t="str">
        <f>IFERROR(__xludf.DUMMYFUNCTION("""COMPUTED_VALUE"""),"Captain Planet and the Planeteers (USA).zip")</f>
        <v>Captain Planet and the Planeteers (USA).zip</v>
      </c>
    </row>
    <row r="122">
      <c r="A122" s="2" t="s">
        <v>12042</v>
      </c>
      <c r="B122" s="3"/>
      <c r="C122" s="4">
        <v>35423.98055555556</v>
      </c>
      <c r="D122" s="5">
        <v>31963.0</v>
      </c>
      <c r="F122" s="9" t="str">
        <f>IFERROR(__xludf.DUMMYFUNCTION("""COMPUTED_VALUE"""),"Captain Skyhawk (USA) (Rev 1).zip")</f>
        <v>Captain Skyhawk (USA) (Rev 1).zip</v>
      </c>
    </row>
    <row r="123">
      <c r="A123" s="2" t="s">
        <v>12043</v>
      </c>
      <c r="B123" s="3"/>
      <c r="C123" s="4">
        <v>35423.98055555556</v>
      </c>
      <c r="D123" s="5">
        <v>31824.0</v>
      </c>
      <c r="F123" s="9" t="str">
        <f>IFERROR(__xludf.DUMMYFUNCTION("""COMPUTED_VALUE"""),"Casino Kid (USA).zip")</f>
        <v>Casino Kid (USA).zip</v>
      </c>
    </row>
    <row r="124">
      <c r="A124" s="2" t="s">
        <v>12044</v>
      </c>
      <c r="B124" s="3"/>
      <c r="C124" s="4">
        <v>35423.98055555556</v>
      </c>
      <c r="D124" s="5">
        <v>32440.0</v>
      </c>
      <c r="F124" s="9" t="str">
        <f>IFERROR(__xludf.DUMMYFUNCTION("""COMPUTED_VALUE"""),"Casino Kid II (USA).zip")</f>
        <v>Casino Kid II (USA).zip</v>
      </c>
    </row>
    <row r="125">
      <c r="A125" s="2" t="s">
        <v>12045</v>
      </c>
      <c r="B125" s="3"/>
      <c r="C125" s="4">
        <v>35423.98055555556</v>
      </c>
      <c r="D125" s="5">
        <v>32342.0</v>
      </c>
      <c r="F125" s="9" t="str">
        <f>IFERROR(__xludf.DUMMYFUNCTION("""COMPUTED_VALUE"""),"Castelian (USA).zip")</f>
        <v>Castelian (USA).zip</v>
      </c>
    </row>
    <row r="126">
      <c r="A126" s="2" t="s">
        <v>12046</v>
      </c>
      <c r="B126" s="3"/>
      <c r="C126" s="4">
        <v>35423.98055555556</v>
      </c>
      <c r="D126" s="5">
        <v>32452.0</v>
      </c>
      <c r="F126" s="9" t="str">
        <f>IFERROR(__xludf.DUMMYFUNCTION("""COMPUTED_VALUE"""),"Castle of Dragon (USA).zip")</f>
        <v>Castle of Dragon (USA).zip</v>
      </c>
    </row>
    <row r="127">
      <c r="A127" s="2" t="s">
        <v>12047</v>
      </c>
      <c r="B127" s="3"/>
      <c r="C127" s="4">
        <v>35423.98055555556</v>
      </c>
      <c r="D127" s="5">
        <v>32331.0</v>
      </c>
      <c r="F127" s="9" t="str">
        <f>IFERROR(__xludf.DUMMYFUNCTION("""COMPUTED_VALUE"""),"Castlequest (USA).zip")</f>
        <v>Castlequest (USA).zip</v>
      </c>
    </row>
    <row r="128">
      <c r="A128" s="2" t="s">
        <v>12048</v>
      </c>
      <c r="B128" s="3"/>
      <c r="C128" s="4">
        <v>35423.98055555556</v>
      </c>
      <c r="D128" s="5">
        <v>29100.0</v>
      </c>
      <c r="F128" s="9" t="str">
        <f>IFERROR(__xludf.DUMMYFUNCTION("""COMPUTED_VALUE"""),"Castlevania (USA) (Rev 1).zip")</f>
        <v>Castlevania (USA) (Rev 1).zip</v>
      </c>
    </row>
    <row r="129">
      <c r="A129" s="2" t="s">
        <v>12049</v>
      </c>
      <c r="B129" s="3"/>
      <c r="C129" s="4">
        <v>35423.98055555556</v>
      </c>
      <c r="D129" s="5">
        <v>29424.0</v>
      </c>
      <c r="F129" s="9" t="str">
        <f>IFERROR(__xludf.DUMMYFUNCTION("""COMPUTED_VALUE"""),"Castlevania II - Simon's Quest (USA).zip")</f>
        <v>Castlevania II - Simon's Quest (USA).zip</v>
      </c>
    </row>
    <row r="130">
      <c r="A130" s="2" t="s">
        <v>12050</v>
      </c>
      <c r="B130" s="3"/>
      <c r="C130" s="4">
        <v>35423.98055555556</v>
      </c>
      <c r="D130" s="5">
        <v>29187.0</v>
      </c>
      <c r="F130" s="9" t="str">
        <f>IFERROR(__xludf.DUMMYFUNCTION("""COMPUTED_VALUE"""),"Castlevania III - Dracula's Curse (USA).zip")</f>
        <v>Castlevania III - Dracula's Curse (USA).zip</v>
      </c>
    </row>
    <row r="131">
      <c r="A131" s="2" t="s">
        <v>12051</v>
      </c>
      <c r="B131" s="3"/>
      <c r="C131" s="4">
        <v>35423.98055555556</v>
      </c>
      <c r="D131" s="5">
        <v>29507.0</v>
      </c>
      <c r="F131" s="9" t="str">
        <f>IFERROR(__xludf.DUMMYFUNCTION("""COMPUTED_VALUE"""),"Caveman Games (USA).zip")</f>
        <v>Caveman Games (USA).zip</v>
      </c>
    </row>
    <row r="132">
      <c r="A132" s="2" t="s">
        <v>12052</v>
      </c>
      <c r="B132" s="3"/>
      <c r="C132" s="4">
        <v>35423.98055555556</v>
      </c>
      <c r="D132" s="5">
        <v>31200.0</v>
      </c>
      <c r="F132" s="9" t="str">
        <f>IFERROR(__xludf.DUMMYFUNCTION("""COMPUTED_VALUE"""),"Championship Bowling (USA).zip")</f>
        <v>Championship Bowling (USA).zip</v>
      </c>
    </row>
    <row r="133">
      <c r="A133" s="2" t="s">
        <v>12053</v>
      </c>
      <c r="B133" s="3"/>
      <c r="C133" s="4">
        <v>35423.98055555556</v>
      </c>
      <c r="D133" s="5">
        <v>31475.0</v>
      </c>
      <c r="F133" s="9" t="str">
        <f>IFERROR(__xludf.DUMMYFUNCTION("""COMPUTED_VALUE"""),"Championship Pool (USA).zip")</f>
        <v>Championship Pool (USA).zip</v>
      </c>
    </row>
    <row r="134">
      <c r="A134" s="2" t="s">
        <v>12054</v>
      </c>
      <c r="B134" s="3"/>
      <c r="C134" s="4">
        <v>35423.98055555556</v>
      </c>
      <c r="D134" s="5">
        <v>31627.0</v>
      </c>
      <c r="F134" s="9" t="str">
        <f>IFERROR(__xludf.DUMMYFUNCTION("""COMPUTED_VALUE"""),"Championship Rally (Europe).zip")</f>
        <v>Championship Rally (Europe).zip</v>
      </c>
    </row>
    <row r="135">
      <c r="A135" s="2" t="s">
        <v>12055</v>
      </c>
      <c r="B135" s="3"/>
      <c r="C135" s="4">
        <v>35423.98055555556</v>
      </c>
      <c r="D135" s="5">
        <v>31879.0</v>
      </c>
      <c r="F135" s="9" t="str">
        <f>IFERROR(__xludf.DUMMYFUNCTION("""COMPUTED_VALUE"""),"Chessmaster, The (USA) (Rev 1).zip")</f>
        <v>Chessmaster, The (USA) (Rev 1).zip</v>
      </c>
    </row>
    <row r="136">
      <c r="A136" s="2" t="s">
        <v>12056</v>
      </c>
      <c r="B136" s="3"/>
      <c r="C136" s="4">
        <v>35423.98055555556</v>
      </c>
      <c r="D136" s="5">
        <v>32547.0</v>
      </c>
      <c r="F136" s="9" t="str">
        <f>IFERROR(__xludf.DUMMYFUNCTION("""COMPUTED_VALUE"""),"Chip 'n Dale - Rescue Rangers (USA).zip")</f>
        <v>Chip 'n Dale - Rescue Rangers (USA).zip</v>
      </c>
    </row>
    <row r="137">
      <c r="A137" s="2" t="s">
        <v>12057</v>
      </c>
      <c r="B137" s="3"/>
      <c r="C137" s="4">
        <v>35423.98055555556</v>
      </c>
      <c r="D137" s="5">
        <v>32760.0</v>
      </c>
      <c r="F137" s="9" t="str">
        <f>IFERROR(__xludf.DUMMYFUNCTION("""COMPUTED_VALUE"""),"Chip 'n Dale - Rescue Rangers 2 (USA).zip")</f>
        <v>Chip 'n Dale - Rescue Rangers 2 (USA).zip</v>
      </c>
    </row>
    <row r="138">
      <c r="A138" s="2" t="s">
        <v>12058</v>
      </c>
      <c r="B138" s="3"/>
      <c r="C138" s="4">
        <v>35423.98055555556</v>
      </c>
      <c r="D138" s="5">
        <v>36157.0</v>
      </c>
      <c r="F138" s="9" t="str">
        <f>IFERROR(__xludf.DUMMYFUNCTION("""COMPUTED_VALUE"""),"Choplifter (Japan) (En) (Rev 1).zip")</f>
        <v>Choplifter (Japan) (En) (Rev 1).zip</v>
      </c>
    </row>
    <row r="139">
      <c r="A139" s="2" t="s">
        <v>12059</v>
      </c>
      <c r="B139" s="3"/>
      <c r="C139" s="4">
        <v>35423.98055555556</v>
      </c>
      <c r="D139" s="5">
        <v>36303.0</v>
      </c>
      <c r="F139" s="9" t="str">
        <f>IFERROR(__xludf.DUMMYFUNCTION("""COMPUTED_VALUE"""),"Chris Evert &amp; Ivan Lendl in Top Players' Tennis (USA).zip")</f>
        <v>Chris Evert &amp; Ivan Lendl in Top Players' Tennis (USA).zip</v>
      </c>
    </row>
    <row r="140">
      <c r="A140" s="2" t="s">
        <v>12060</v>
      </c>
      <c r="B140" s="3"/>
      <c r="C140" s="4">
        <v>35423.98055555556</v>
      </c>
      <c r="D140" s="5">
        <v>36254.0</v>
      </c>
      <c r="F140" s="9" t="str">
        <f>IFERROR(__xludf.DUMMYFUNCTION("""COMPUTED_VALUE"""),"Chubby Cherub (USA).zip")</f>
        <v>Chubby Cherub (USA).zip</v>
      </c>
    </row>
    <row r="141">
      <c r="A141" s="2" t="s">
        <v>12061</v>
      </c>
      <c r="B141" s="3"/>
      <c r="C141" s="4">
        <v>35423.98055555556</v>
      </c>
      <c r="D141" s="5">
        <v>36235.0</v>
      </c>
      <c r="F141" s="9" t="str">
        <f>IFERROR(__xludf.DUMMYFUNCTION("""COMPUTED_VALUE"""),"Circus Caper (USA).zip")</f>
        <v>Circus Caper (USA).zip</v>
      </c>
    </row>
    <row r="142">
      <c r="A142" s="2" t="s">
        <v>12062</v>
      </c>
      <c r="B142" s="3"/>
      <c r="C142" s="4">
        <v>35423.98055555556</v>
      </c>
      <c r="D142" s="5">
        <v>36162.0</v>
      </c>
      <c r="F142" s="9" t="str">
        <f>IFERROR(__xludf.DUMMYFUNCTION("""COMPUTED_VALUE"""),"City Connection (USA).zip")</f>
        <v>City Connection (USA).zip</v>
      </c>
    </row>
    <row r="143">
      <c r="A143" s="2" t="s">
        <v>12063</v>
      </c>
      <c r="B143" s="3"/>
      <c r="C143" s="4">
        <v>35423.98055555556</v>
      </c>
      <c r="D143" s="5">
        <v>36295.0</v>
      </c>
      <c r="F143" s="9" t="str">
        <f>IFERROR(__xludf.DUMMYFUNCTION("""COMPUTED_VALUE"""),"Clash at Demonhead (USA).zip")</f>
        <v>Clash at Demonhead (USA).zip</v>
      </c>
    </row>
    <row r="144">
      <c r="A144" s="2" t="s">
        <v>12064</v>
      </c>
      <c r="B144" s="3"/>
      <c r="C144" s="4">
        <v>35423.98055555556</v>
      </c>
      <c r="D144" s="5">
        <v>36263.0</v>
      </c>
      <c r="F144" s="9" t="str">
        <f>IFERROR(__xludf.DUMMYFUNCTION("""COMPUTED_VALUE"""),"Classic Concentration (USA).zip")</f>
        <v>Classic Concentration (USA).zip</v>
      </c>
    </row>
    <row r="145">
      <c r="A145" s="2" t="s">
        <v>12065</v>
      </c>
      <c r="B145" s="3"/>
      <c r="C145" s="4">
        <v>35423.98055555556</v>
      </c>
      <c r="D145" s="5">
        <v>36240.0</v>
      </c>
      <c r="F145" s="9" t="str">
        <f>IFERROR(__xludf.DUMMYFUNCTION("""COMPUTED_VALUE"""),"Cliffhanger (USA).zip")</f>
        <v>Cliffhanger (USA).zip</v>
      </c>
    </row>
    <row r="146">
      <c r="A146" s="2" t="s">
        <v>12066</v>
      </c>
      <c r="B146" s="3"/>
      <c r="C146" s="4">
        <v>35423.98055555556</v>
      </c>
      <c r="D146" s="5">
        <v>112973.0</v>
      </c>
      <c r="F146" s="9" t="str">
        <f>IFERROR(__xludf.DUMMYFUNCTION("""COMPUTED_VALUE"""),"Clu Clu Land (USA) (e-Reader Edition).zip")</f>
        <v>Clu Clu Land (USA) (e-Reader Edition).zip</v>
      </c>
    </row>
    <row r="147">
      <c r="A147" s="2" t="s">
        <v>12067</v>
      </c>
      <c r="B147" s="3"/>
      <c r="C147" s="4">
        <v>35423.98055555556</v>
      </c>
      <c r="D147" s="5">
        <v>73885.0</v>
      </c>
      <c r="F147" s="9" t="str">
        <f>IFERROR(__xludf.DUMMYFUNCTION("""COMPUTED_VALUE"""),"Cobra Command (USA).zip")</f>
        <v>Cobra Command (USA).zip</v>
      </c>
    </row>
    <row r="148">
      <c r="A148" s="2" t="s">
        <v>12068</v>
      </c>
      <c r="B148" s="3"/>
      <c r="C148" s="4">
        <v>35423.98055555556</v>
      </c>
      <c r="D148" s="5">
        <v>16367.0</v>
      </c>
      <c r="F148" s="9" t="str">
        <f>IFERROR(__xludf.DUMMYFUNCTION("""COMPUTED_VALUE"""),"Cobra Triangle (USA).zip")</f>
        <v>Cobra Triangle (USA).zip</v>
      </c>
    </row>
    <row r="149">
      <c r="A149" s="2" t="s">
        <v>12069</v>
      </c>
      <c r="B149" s="3"/>
      <c r="C149" s="4">
        <v>35423.98055555556</v>
      </c>
      <c r="D149" s="5">
        <v>15646.0</v>
      </c>
      <c r="F149" s="9" t="str">
        <f>IFERROR(__xludf.DUMMYFUNCTION("""COMPUTED_VALUE"""),"Code Name - Viper (USA).zip")</f>
        <v>Code Name - Viper (USA).zip</v>
      </c>
    </row>
    <row r="150">
      <c r="A150" s="2" t="s">
        <v>12070</v>
      </c>
      <c r="B150" s="3"/>
      <c r="C150" s="4">
        <v>35423.98055555556</v>
      </c>
      <c r="D150" s="5">
        <v>32767.0</v>
      </c>
      <c r="F150" s="9" t="str">
        <f>IFERROR(__xludf.DUMMYFUNCTION("""COMPUTED_VALUE"""),"Color a Dinosaur (USA).zip")</f>
        <v>Color a Dinosaur (USA).zip</v>
      </c>
    </row>
    <row r="151">
      <c r="A151" s="2" t="s">
        <v>12071</v>
      </c>
      <c r="B151" s="3"/>
      <c r="C151" s="4">
        <v>35423.98055555556</v>
      </c>
      <c r="D151" s="5">
        <v>38816.0</v>
      </c>
      <c r="F151" s="9" t="str">
        <f>IFERROR(__xludf.DUMMYFUNCTION("""COMPUTED_VALUE"""),"Commando (USA).zip")</f>
        <v>Commando (USA).zip</v>
      </c>
    </row>
    <row r="152">
      <c r="A152" s="2" t="s">
        <v>12072</v>
      </c>
      <c r="B152" s="3"/>
      <c r="C152" s="4">
        <v>35423.98055555556</v>
      </c>
      <c r="D152" s="5">
        <v>5410.0</v>
      </c>
      <c r="F152" s="9" t="str">
        <f>IFERROR(__xludf.DUMMYFUNCTION("""COMPUTED_VALUE"""),"Conan (USA).zip")</f>
        <v>Conan (USA).zip</v>
      </c>
    </row>
    <row r="153">
      <c r="A153" s="2" t="s">
        <v>12073</v>
      </c>
      <c r="B153" s="3"/>
      <c r="C153" s="4">
        <v>35423.98055555556</v>
      </c>
      <c r="D153" s="5">
        <v>1184.0</v>
      </c>
      <c r="F153" s="9" t="str">
        <f>IFERROR(__xludf.DUMMYFUNCTION("""COMPUTED_VALUE"""),"Conflict (USA).zip")</f>
        <v>Conflict (USA).zip</v>
      </c>
    </row>
    <row r="154">
      <c r="A154" s="2" t="s">
        <v>12074</v>
      </c>
      <c r="B154" s="3"/>
      <c r="C154" s="4">
        <v>35423.98055555556</v>
      </c>
      <c r="D154" s="5">
        <v>340804.0</v>
      </c>
      <c r="F154" s="9" t="str">
        <f>IFERROR(__xludf.DUMMYFUNCTION("""COMPUTED_VALUE"""),"Conquest of the Crystal Palace (USA).zip")</f>
        <v>Conquest of the Crystal Palace (USA).zip</v>
      </c>
    </row>
    <row r="155">
      <c r="A155" s="2" t="s">
        <v>12075</v>
      </c>
      <c r="B155" s="3"/>
      <c r="C155" s="4">
        <v>35423.98055555556</v>
      </c>
      <c r="D155" s="5">
        <v>25669.0</v>
      </c>
      <c r="F155" s="9" t="str">
        <f>IFERROR(__xludf.DUMMYFUNCTION("""COMPUTED_VALUE"""),"Contra (USA).zip")</f>
        <v>Contra (USA).zip</v>
      </c>
    </row>
    <row r="156">
      <c r="A156" s="2" t="s">
        <v>12076</v>
      </c>
      <c r="B156" s="3"/>
      <c r="C156" s="4">
        <v>35423.98055555556</v>
      </c>
      <c r="D156" s="5">
        <v>80184.0</v>
      </c>
      <c r="F156" s="9" t="str">
        <f>IFERROR(__xludf.DUMMYFUNCTION("""COMPUTED_VALUE"""),"Contra Force (USA).zip")</f>
        <v>Contra Force (USA).zip</v>
      </c>
    </row>
    <row r="157">
      <c r="A157" s="2" t="s">
        <v>12077</v>
      </c>
      <c r="B157" s="3"/>
      <c r="C157" s="4">
        <v>35423.98055555556</v>
      </c>
      <c r="D157" s="5">
        <v>73212.0</v>
      </c>
      <c r="F157" s="9" t="str">
        <f>IFERROR(__xludf.DUMMYFUNCTION("""COMPUTED_VALUE"""),"Cool World (USA).zip")</f>
        <v>Cool World (USA).zip</v>
      </c>
    </row>
    <row r="158">
      <c r="A158" s="2" t="s">
        <v>12078</v>
      </c>
      <c r="B158" s="3"/>
      <c r="C158" s="4">
        <v>35423.98055555556</v>
      </c>
      <c r="D158" s="5">
        <v>79899.0</v>
      </c>
      <c r="F158" s="9" t="str">
        <f>IFERROR(__xludf.DUMMYFUNCTION("""COMPUTED_VALUE"""),"Corvette ZR-1 Challenge (Europe).zip")</f>
        <v>Corvette ZR-1 Challenge (Europe).zip</v>
      </c>
    </row>
    <row r="159">
      <c r="A159" s="2" t="s">
        <v>12079</v>
      </c>
      <c r="B159" s="3"/>
      <c r="C159" s="4">
        <v>35423.98055555556</v>
      </c>
      <c r="D159" s="5">
        <v>79871.0</v>
      </c>
      <c r="F159" s="9" t="str">
        <f>IFERROR(__xludf.DUMMYFUNCTION("""COMPUTED_VALUE"""),"Cowboy Kid (USA).zip")</f>
        <v>Cowboy Kid (USA).zip</v>
      </c>
    </row>
    <row r="160">
      <c r="A160" s="2" t="s">
        <v>12080</v>
      </c>
      <c r="B160" s="3"/>
      <c r="C160" s="4">
        <v>35423.98055555556</v>
      </c>
      <c r="D160" s="5">
        <v>80207.0</v>
      </c>
      <c r="F160" s="9" t="str">
        <f>IFERROR(__xludf.DUMMYFUNCTION("""COMPUTED_VALUE"""),"Crackout (Europe).zip")</f>
        <v>Crackout (Europe).zip</v>
      </c>
    </row>
    <row r="161">
      <c r="A161" s="2" t="s">
        <v>12081</v>
      </c>
      <c r="B161" s="3"/>
      <c r="C161" s="4">
        <v>35423.98055555556</v>
      </c>
      <c r="D161" s="5">
        <v>65411.0</v>
      </c>
      <c r="F161" s="9" t="str">
        <f>IFERROR(__xludf.DUMMYFUNCTION("""COMPUTED_VALUE"""),"Crash 'n' the Boys - Street Challenge (USA).zip")</f>
        <v>Crash 'n' the Boys - Street Challenge (USA).zip</v>
      </c>
    </row>
    <row r="162">
      <c r="A162" s="2" t="s">
        <v>12082</v>
      </c>
      <c r="B162" s="3"/>
      <c r="C162" s="4">
        <v>35423.98055555556</v>
      </c>
      <c r="D162" s="5">
        <v>32988.0</v>
      </c>
      <c r="F162" s="9" t="str">
        <f>IFERROR(__xludf.DUMMYFUNCTION("""COMPUTED_VALUE"""),"Crystalis (USA).zip")</f>
        <v>Crystalis (USA).zip</v>
      </c>
    </row>
    <row r="163">
      <c r="A163" s="2" t="s">
        <v>12083</v>
      </c>
      <c r="B163" s="3"/>
      <c r="C163" s="4">
        <v>35423.98055555556</v>
      </c>
      <c r="D163" s="5">
        <v>32998.0</v>
      </c>
      <c r="F163" s="9" t="str">
        <f>IFERROR(__xludf.DUMMYFUNCTION("""COMPUTED_VALUE"""),"Cyber Stadium Series - Base Wars (USA).zip")</f>
        <v>Cyber Stadium Series - Base Wars (USA).zip</v>
      </c>
    </row>
    <row r="164">
      <c r="A164" s="2" t="s">
        <v>12084</v>
      </c>
      <c r="B164" s="3"/>
      <c r="C164" s="4">
        <v>35423.98055555556</v>
      </c>
      <c r="D164" s="5">
        <v>402686.0</v>
      </c>
      <c r="F164" s="9" t="str">
        <f>IFERROR(__xludf.DUMMYFUNCTION("""COMPUTED_VALUE"""),"Cyberball (USA).zip")</f>
        <v>Cyberball (USA).zip</v>
      </c>
    </row>
    <row r="165">
      <c r="A165" s="2" t="s">
        <v>12085</v>
      </c>
      <c r="B165" s="3"/>
      <c r="C165" s="4">
        <v>35423.98055555556</v>
      </c>
      <c r="D165" s="5">
        <v>106000.0</v>
      </c>
      <c r="F165" s="9" t="str">
        <f>IFERROR(__xludf.DUMMYFUNCTION("""COMPUTED_VALUE"""),"Cybernoid - The Fighting Machine (USA).zip")</f>
        <v>Cybernoid - The Fighting Machine (USA).zip</v>
      </c>
    </row>
    <row r="166">
      <c r="A166" s="2" t="s">
        <v>12086</v>
      </c>
      <c r="B166" s="3"/>
      <c r="C166" s="4">
        <v>35423.98055555556</v>
      </c>
      <c r="D166" s="5">
        <v>146596.0</v>
      </c>
      <c r="F166" s="9" t="str">
        <f>IFERROR(__xludf.DUMMYFUNCTION("""COMPUTED_VALUE"""),"Dance Aerobics (USA).zip")</f>
        <v>Dance Aerobics (USA).zip</v>
      </c>
    </row>
    <row r="167">
      <c r="A167" s="2" t="s">
        <v>12087</v>
      </c>
      <c r="B167" s="3"/>
      <c r="C167" s="4">
        <v>35423.98055555556</v>
      </c>
      <c r="D167" s="5">
        <v>329528.0</v>
      </c>
      <c r="F167" s="9" t="str">
        <f>IFERROR(__xludf.DUMMYFUNCTION("""COMPUTED_VALUE"""),"Danny Sullivan's Indy Heat (USA).zip")</f>
        <v>Danny Sullivan's Indy Heat (USA).zip</v>
      </c>
    </row>
    <row r="168">
      <c r="A168" s="2" t="s">
        <v>12088</v>
      </c>
      <c r="B168" s="3"/>
      <c r="C168" s="4">
        <v>35423.98055555556</v>
      </c>
      <c r="D168" s="5">
        <v>129908.0</v>
      </c>
      <c r="F168" s="9" t="str">
        <f>IFERROR(__xludf.DUMMYFUNCTION("""COMPUTED_VALUE"""),"Darkman (USA).zip")</f>
        <v>Darkman (USA).zip</v>
      </c>
    </row>
    <row r="169">
      <c r="A169" s="2" t="s">
        <v>12089</v>
      </c>
      <c r="B169" s="3"/>
      <c r="C169" s="4">
        <v>35423.98055555556</v>
      </c>
      <c r="D169" s="5">
        <v>519027.0</v>
      </c>
      <c r="F169" s="9" t="str">
        <f>IFERROR(__xludf.DUMMYFUNCTION("""COMPUTED_VALUE"""),"Darkwing Duck (USA).zip")</f>
        <v>Darkwing Duck (USA).zip</v>
      </c>
    </row>
    <row r="170">
      <c r="A170" s="2" t="s">
        <v>12090</v>
      </c>
      <c r="B170" s="3"/>
      <c r="C170" s="4">
        <v>35423.98055555556</v>
      </c>
      <c r="D170" s="5">
        <v>152660.0</v>
      </c>
      <c r="F170" s="9" t="str">
        <f>IFERROR(__xludf.DUMMYFUNCTION("""COMPUTED_VALUE"""),"Dash Galaxy in the Alien Asylum (USA).zip")</f>
        <v>Dash Galaxy in the Alien Asylum (USA).zip</v>
      </c>
    </row>
    <row r="171">
      <c r="A171" s="2" t="s">
        <v>12091</v>
      </c>
      <c r="B171" s="3"/>
      <c r="C171" s="4">
        <v>35423.98055555556</v>
      </c>
      <c r="D171" s="5">
        <v>175159.0</v>
      </c>
      <c r="F171" s="9" t="str">
        <f>IFERROR(__xludf.DUMMYFUNCTION("""COMPUTED_VALUE"""),"David Crane's A Boy and His Blob - Trouble on Blobolonia (USA).zip")</f>
        <v>David Crane's A Boy and His Blob - Trouble on Blobolonia (USA).zip</v>
      </c>
    </row>
    <row r="172">
      <c r="A172" s="2" t="s">
        <v>12092</v>
      </c>
      <c r="B172" s="3"/>
      <c r="C172" s="4">
        <v>35423.98055555556</v>
      </c>
      <c r="D172" s="5">
        <v>8691.0</v>
      </c>
      <c r="F172" s="9" t="str">
        <f>IFERROR(__xludf.DUMMYFUNCTION("""COMPUTED_VALUE"""),"Day Dreamin' Davey (USA).zip")</f>
        <v>Day Dreamin' Davey (USA).zip</v>
      </c>
    </row>
    <row r="173">
      <c r="A173" s="2" t="s">
        <v>12093</v>
      </c>
      <c r="B173" s="3"/>
      <c r="C173" s="4">
        <v>35423.98055555556</v>
      </c>
      <c r="D173" s="5">
        <v>18625.0</v>
      </c>
      <c r="F173" s="9" t="str">
        <f>IFERROR(__xludf.DUMMYFUNCTION("""COMPUTED_VALUE"""),"Days of Thunder (USA).zip")</f>
        <v>Days of Thunder (USA).zip</v>
      </c>
    </row>
    <row r="174">
      <c r="A174" s="2" t="s">
        <v>12094</v>
      </c>
      <c r="B174" s="3"/>
      <c r="C174" s="4">
        <v>35423.98055555556</v>
      </c>
      <c r="D174" s="5">
        <v>542480.0</v>
      </c>
      <c r="F174" s="9" t="str">
        <f>IFERROR(__xludf.DUMMYFUNCTION("""COMPUTED_VALUE"""),"Deadly Towers (USA).zip")</f>
        <v>Deadly Towers (USA).zip</v>
      </c>
    </row>
    <row r="175">
      <c r="A175" s="2" t="s">
        <v>12095</v>
      </c>
      <c r="B175" s="3"/>
      <c r="C175" s="4">
        <v>35423.98055555556</v>
      </c>
      <c r="D175" s="5">
        <v>116155.0</v>
      </c>
      <c r="F175" s="9" t="str">
        <f>IFERROR(__xludf.DUMMYFUNCTION("""COMPUTED_VALUE"""),"Defender II (USA).zip")</f>
        <v>Defender II (USA).zip</v>
      </c>
    </row>
    <row r="176">
      <c r="A176" s="2" t="s">
        <v>12096</v>
      </c>
      <c r="B176" s="3"/>
      <c r="C176" s="4">
        <v>35423.98055555556</v>
      </c>
      <c r="D176" s="5">
        <v>121304.0</v>
      </c>
      <c r="F176" s="9" t="str">
        <f>IFERROR(__xludf.DUMMYFUNCTION("""COMPUTED_VALUE"""),"Defender of the Crown (USA).zip")</f>
        <v>Defender of the Crown (USA).zip</v>
      </c>
    </row>
    <row r="177">
      <c r="A177" s="2" t="s">
        <v>12097</v>
      </c>
      <c r="B177" s="3"/>
      <c r="C177" s="4">
        <v>35423.98055555556</v>
      </c>
      <c r="D177" s="5">
        <v>123769.0</v>
      </c>
      <c r="F177" s="9" t="str">
        <f>IFERROR(__xludf.DUMMYFUNCTION("""COMPUTED_VALUE"""),"Defenders of Dynatron City (USA).zip")</f>
        <v>Defenders of Dynatron City (USA).zip</v>
      </c>
    </row>
    <row r="178">
      <c r="A178" s="2" t="s">
        <v>12098</v>
      </c>
      <c r="B178" s="3"/>
      <c r="C178" s="4">
        <v>35423.98055555556</v>
      </c>
      <c r="D178" s="5">
        <v>117288.0</v>
      </c>
      <c r="F178" s="9" t="str">
        <f>IFERROR(__xludf.DUMMYFUNCTION("""COMPUTED_VALUE"""),"Deja Vu (USA).zip")</f>
        <v>Deja Vu (USA).zip</v>
      </c>
    </row>
    <row r="179">
      <c r="A179" s="2" t="s">
        <v>12099</v>
      </c>
      <c r="B179" s="3"/>
      <c r="C179" s="4">
        <v>35423.98055555556</v>
      </c>
      <c r="D179" s="5">
        <v>23394.0</v>
      </c>
      <c r="F179" s="9" t="str">
        <f>IFERROR(__xludf.DUMMYFUNCTION("""COMPUTED_VALUE"""),"Demon Sword (USA).zip")</f>
        <v>Demon Sword (USA).zip</v>
      </c>
    </row>
    <row r="180">
      <c r="A180" s="2" t="s">
        <v>12100</v>
      </c>
      <c r="B180" s="3"/>
      <c r="C180" s="4">
        <v>35423.98055555556</v>
      </c>
      <c r="D180" s="5">
        <v>27530.0</v>
      </c>
      <c r="F180" s="9" t="str">
        <f>IFERROR(__xludf.DUMMYFUNCTION("""COMPUTED_VALUE"""),"Desert Commander (USA).zip")</f>
        <v>Desert Commander (USA).zip</v>
      </c>
    </row>
    <row r="181">
      <c r="A181" s="2" t="s">
        <v>12101</v>
      </c>
      <c r="B181" s="3"/>
      <c r="C181" s="4">
        <v>35423.98055555556</v>
      </c>
      <c r="D181" s="5">
        <v>27582.0</v>
      </c>
      <c r="F181" s="9" t="str">
        <f>IFERROR(__xludf.DUMMYFUNCTION("""COMPUTED_VALUE"""),"Destination Earthstar (USA).zip")</f>
        <v>Destination Earthstar (USA).zip</v>
      </c>
    </row>
    <row r="182">
      <c r="A182" s="2" t="s">
        <v>12102</v>
      </c>
      <c r="B182" s="3"/>
      <c r="C182" s="4">
        <v>35423.98055555556</v>
      </c>
      <c r="D182" s="5">
        <v>4448.0</v>
      </c>
      <c r="F182" s="9" t="str">
        <f>IFERROR(__xludf.DUMMYFUNCTION("""COMPUTED_VALUE"""),"Destiny of an Emperor (USA).zip")</f>
        <v>Destiny of an Emperor (USA).zip</v>
      </c>
    </row>
    <row r="183">
      <c r="A183" s="2" t="s">
        <v>12103</v>
      </c>
      <c r="B183" s="3"/>
      <c r="C183" s="4">
        <v>35423.98055555556</v>
      </c>
      <c r="D183" s="5">
        <v>5117.0</v>
      </c>
      <c r="F183" s="9" t="str">
        <f>IFERROR(__xludf.DUMMYFUNCTION("""COMPUTED_VALUE"""),"Devil World (Europe).zip")</f>
        <v>Devil World (Europe).zip</v>
      </c>
    </row>
    <row r="184">
      <c r="A184" s="2" t="s">
        <v>12104</v>
      </c>
      <c r="B184" s="3"/>
      <c r="C184" s="4">
        <v>35423.98055555556</v>
      </c>
      <c r="D184" s="5">
        <v>42500.0</v>
      </c>
      <c r="F184" s="9" t="str">
        <f>IFERROR(__xludf.DUMMYFUNCTION("""COMPUTED_VALUE"""),"Dick Tracy (USA).zip")</f>
        <v>Dick Tracy (USA).zip</v>
      </c>
    </row>
    <row r="185">
      <c r="A185" s="2" t="s">
        <v>12105</v>
      </c>
      <c r="B185" s="3"/>
      <c r="C185" s="4">
        <v>35423.98055555556</v>
      </c>
      <c r="D185" s="5">
        <v>31413.0</v>
      </c>
      <c r="F185" s="9" t="str">
        <f>IFERROR(__xludf.DUMMYFUNCTION("""COMPUTED_VALUE"""),"Die Hard (USA).zip")</f>
        <v>Die Hard (USA).zip</v>
      </c>
    </row>
    <row r="186">
      <c r="A186" s="2" t="s">
        <v>12106</v>
      </c>
      <c r="B186" s="3"/>
      <c r="C186" s="4">
        <v>35423.98055555556</v>
      </c>
      <c r="D186" s="5">
        <v>31509.0</v>
      </c>
      <c r="F186" s="9" t="str">
        <f>IFERROR(__xludf.DUMMYFUNCTION("""COMPUTED_VALUE"""),"Dig Dug (World) (Namcot Collection, Namco Museum Archives Vol 1).zip")</f>
        <v>Dig Dug (World) (Namcot Collection, Namco Museum Archives Vol 1).zip</v>
      </c>
    </row>
    <row r="187">
      <c r="A187" s="2" t="s">
        <v>12107</v>
      </c>
      <c r="B187" s="3"/>
      <c r="C187" s="4">
        <v>35423.98055555556</v>
      </c>
      <c r="D187" s="5">
        <v>44463.0</v>
      </c>
      <c r="F187" s="9" t="str">
        <f>IFERROR(__xludf.DUMMYFUNCTION("""COMPUTED_VALUE"""),"Dig Dug II - Trouble in Paradise (USA).zip")</f>
        <v>Dig Dug II - Trouble in Paradise (USA).zip</v>
      </c>
    </row>
    <row r="188">
      <c r="A188" s="2" t="s">
        <v>12108</v>
      </c>
      <c r="B188" s="3"/>
      <c r="C188" s="4">
        <v>35423.98055555556</v>
      </c>
      <c r="D188" s="5">
        <v>93824.0</v>
      </c>
      <c r="F188" s="9" t="str">
        <f>IFERROR(__xludf.DUMMYFUNCTION("""COMPUTED_VALUE"""),"Dig Dug II (USA, Europe) (Namco Museum Archives Vol 2).zip")</f>
        <v>Dig Dug II (USA, Europe) (Namco Museum Archives Vol 2).zip</v>
      </c>
    </row>
    <row r="189">
      <c r="A189" s="2" t="s">
        <v>12109</v>
      </c>
      <c r="B189" s="3"/>
      <c r="C189" s="4">
        <v>35423.98055555556</v>
      </c>
      <c r="D189" s="5">
        <v>89988.0</v>
      </c>
      <c r="F189" s="9" t="str">
        <f>IFERROR(__xludf.DUMMYFUNCTION("""COMPUTED_VALUE"""),"Digger T. Rock - The Legend of the Lost City (USA).zip")</f>
        <v>Digger T. Rock - The Legend of the Lost City (USA).zip</v>
      </c>
    </row>
    <row r="190">
      <c r="A190" s="2" t="s">
        <v>12110</v>
      </c>
      <c r="B190" s="3"/>
      <c r="C190" s="4">
        <v>35423.98055555556</v>
      </c>
      <c r="D190" s="5">
        <v>53831.0</v>
      </c>
      <c r="F190" s="9" t="str">
        <f>IFERROR(__xludf.DUMMYFUNCTION("""COMPUTED_VALUE"""),"Dirty Harry (USA).zip")</f>
        <v>Dirty Harry (USA).zip</v>
      </c>
    </row>
    <row r="191">
      <c r="A191" s="2" t="s">
        <v>12111</v>
      </c>
      <c r="B191" s="3"/>
      <c r="C191" s="4">
        <v>35423.98055555556</v>
      </c>
      <c r="D191" s="5">
        <v>73174.0</v>
      </c>
      <c r="F191" s="9" t="str">
        <f>IFERROR(__xludf.DUMMYFUNCTION("""COMPUTED_VALUE"""),"Donkey Kong (USA) (Rev 1) (e-Reader Edition).zip")</f>
        <v>Donkey Kong (USA) (Rev 1) (e-Reader Edition).zip</v>
      </c>
    </row>
    <row r="192">
      <c r="A192" s="2" t="s">
        <v>12112</v>
      </c>
      <c r="B192" s="3"/>
      <c r="C192" s="4">
        <v>35423.98055555556</v>
      </c>
      <c r="D192" s="5">
        <v>73250.0</v>
      </c>
      <c r="F192" s="9" t="str">
        <f>IFERROR(__xludf.DUMMYFUNCTION("""COMPUTED_VALUE"""),"Donkey Kong 3 (USA) (e-Reader Edition).zip")</f>
        <v>Donkey Kong 3 (USA) (e-Reader Edition).zip</v>
      </c>
    </row>
    <row r="193">
      <c r="A193" s="2" t="s">
        <v>12113</v>
      </c>
      <c r="B193" s="3"/>
      <c r="C193" s="4">
        <v>35423.98055555556</v>
      </c>
      <c r="D193" s="5">
        <v>311833.0</v>
      </c>
      <c r="F193" s="9" t="str">
        <f>IFERROR(__xludf.DUMMYFUNCTION("""COMPUTED_VALUE"""),"Donkey Kong Classics (USA, Europe).zip")</f>
        <v>Donkey Kong Classics (USA, Europe).zip</v>
      </c>
    </row>
    <row r="194">
      <c r="A194" s="2" t="s">
        <v>12114</v>
      </c>
      <c r="B194" s="3"/>
      <c r="C194" s="4">
        <v>35423.98055555556</v>
      </c>
      <c r="D194" s="5">
        <v>62222.0</v>
      </c>
      <c r="F194" s="9" t="str">
        <f>IFERROR(__xludf.DUMMYFUNCTION("""COMPUTED_VALUE"""),"Donkey Kong Jr. (USA) (Rev 1) (e-Reader Edition).zip")</f>
        <v>Donkey Kong Jr. (USA) (Rev 1) (e-Reader Edition).zip</v>
      </c>
    </row>
    <row r="195">
      <c r="A195" s="2" t="s">
        <v>12115</v>
      </c>
      <c r="B195" s="3"/>
      <c r="C195" s="4">
        <v>35423.98055555556</v>
      </c>
      <c r="D195" s="5">
        <v>52103.0</v>
      </c>
      <c r="F195" s="9" t="str">
        <f>IFERROR(__xludf.DUMMYFUNCTION("""COMPUTED_VALUE"""),"Donkey Kong Jr. Math (USA, Europe).zip")</f>
        <v>Donkey Kong Jr. Math (USA, Europe).zip</v>
      </c>
    </row>
    <row r="196">
      <c r="A196" s="2" t="s">
        <v>12116</v>
      </c>
      <c r="B196" s="3"/>
      <c r="C196" s="4">
        <v>35423.98055555556</v>
      </c>
      <c r="D196" s="5">
        <v>52150.0</v>
      </c>
      <c r="F196" s="9" t="str">
        <f>IFERROR(__xludf.DUMMYFUNCTION("""COMPUTED_VALUE"""),"Double Dare (USA).zip")</f>
        <v>Double Dare (USA).zip</v>
      </c>
    </row>
    <row r="197">
      <c r="A197" s="2" t="s">
        <v>12117</v>
      </c>
      <c r="B197" s="3"/>
      <c r="C197" s="4">
        <v>35423.98055555556</v>
      </c>
      <c r="D197" s="5">
        <v>52115.0</v>
      </c>
      <c r="F197" s="9" t="str">
        <f>IFERROR(__xludf.DUMMYFUNCTION("""COMPUTED_VALUE"""),"Double Dragon (USA).zip")</f>
        <v>Double Dragon (USA).zip</v>
      </c>
    </row>
    <row r="198">
      <c r="A198" s="2" t="s">
        <v>12118</v>
      </c>
      <c r="B198" s="3"/>
      <c r="C198" s="4">
        <v>35423.98055555556</v>
      </c>
      <c r="D198" s="5">
        <v>45298.0</v>
      </c>
      <c r="F198" s="9" t="str">
        <f>IFERROR(__xludf.DUMMYFUNCTION("""COMPUTED_VALUE"""),"Double Dragon II - The Revenge (USA) (Rev 1).zip")</f>
        <v>Double Dragon II - The Revenge (USA) (Rev 1).zip</v>
      </c>
    </row>
    <row r="199">
      <c r="A199" s="2" t="s">
        <v>12119</v>
      </c>
      <c r="B199" s="3"/>
      <c r="C199" s="4">
        <v>35423.98055555556</v>
      </c>
      <c r="D199" s="5">
        <v>46603.0</v>
      </c>
      <c r="F199" s="9" t="str">
        <f>IFERROR(__xludf.DUMMYFUNCTION("""COMPUTED_VALUE"""),"Double Dragon III - The Sacred Stones (USA).zip")</f>
        <v>Double Dragon III - The Sacred Stones (USA).zip</v>
      </c>
    </row>
    <row r="200">
      <c r="A200" s="2" t="s">
        <v>12120</v>
      </c>
      <c r="B200" s="3"/>
      <c r="C200" s="4">
        <v>35423.98055555556</v>
      </c>
      <c r="D200" s="5">
        <v>56929.0</v>
      </c>
      <c r="F200" s="9" t="str">
        <f>IFERROR(__xludf.DUMMYFUNCTION("""COMPUTED_VALUE"""),"Double Dribble (USA) (Rev 1).zip")</f>
        <v>Double Dribble (USA) (Rev 1).zip</v>
      </c>
    </row>
    <row r="201">
      <c r="A201" s="2" t="s">
        <v>12121</v>
      </c>
      <c r="B201" s="3"/>
      <c r="C201" s="4">
        <v>35423.98055555556</v>
      </c>
      <c r="D201" s="5">
        <v>53023.0</v>
      </c>
      <c r="F201" s="9" t="str">
        <f>IFERROR(__xludf.DUMMYFUNCTION("""COMPUTED_VALUE"""),"Dr. Chaos (USA).zip")</f>
        <v>Dr. Chaos (USA).zip</v>
      </c>
    </row>
    <row r="202">
      <c r="A202" s="2" t="s">
        <v>12122</v>
      </c>
      <c r="B202" s="3"/>
      <c r="C202" s="4">
        <v>35423.98055555556</v>
      </c>
      <c r="D202" s="5">
        <v>75700.0</v>
      </c>
      <c r="F202" s="9" t="str">
        <f>IFERROR(__xludf.DUMMYFUNCTION("""COMPUTED_VALUE"""),"Dr. Jekyll and Mr. Hyde (USA).zip")</f>
        <v>Dr. Jekyll and Mr. Hyde (USA).zip</v>
      </c>
    </row>
    <row r="203">
      <c r="A203" s="2" t="s">
        <v>12123</v>
      </c>
      <c r="B203" s="3"/>
      <c r="C203" s="4">
        <v>35423.98055555556</v>
      </c>
      <c r="D203" s="5">
        <v>285685.0</v>
      </c>
      <c r="F203" s="9" t="str">
        <f>IFERROR(__xludf.DUMMYFUNCTION("""COMPUTED_VALUE"""),"Dr. Mario (Japan, USA) (En) (Rev 1).zip")</f>
        <v>Dr. Mario (Japan, USA) (En) (Rev 1).zip</v>
      </c>
    </row>
    <row r="204">
      <c r="A204" s="2" t="s">
        <v>12124</v>
      </c>
      <c r="B204" s="3"/>
      <c r="C204" s="4">
        <v>35423.98055555556</v>
      </c>
      <c r="D204" s="5">
        <v>133882.0</v>
      </c>
      <c r="F204" s="9" t="str">
        <f>IFERROR(__xludf.DUMMYFUNCTION("""COMPUTED_VALUE"""),"Dragon Buster (World) (Namcot Collection, Namco Museum Archives Vol 1).zip")</f>
        <v>Dragon Buster (World) (Namcot Collection, Namco Museum Archives Vol 1).zip</v>
      </c>
    </row>
    <row r="205">
      <c r="A205" s="2" t="s">
        <v>12125</v>
      </c>
      <c r="B205" s="3"/>
      <c r="C205" s="4">
        <v>35423.98055555556</v>
      </c>
      <c r="D205" s="5">
        <v>135006.0</v>
      </c>
      <c r="F205" s="9" t="str">
        <f>IFERROR(__xludf.DUMMYFUNCTION("""COMPUTED_VALUE"""),"Dragon Buster II - Yami no Fuuin (USA, Europe) (Namco Museum Archives Vol 2).zip")</f>
        <v>Dragon Buster II - Yami no Fuuin (USA, Europe) (Namco Museum Archives Vol 2).zip</v>
      </c>
    </row>
    <row r="206">
      <c r="A206" s="2" t="s">
        <v>12126</v>
      </c>
      <c r="B206" s="3"/>
      <c r="C206" s="4">
        <v>35423.98055555556</v>
      </c>
      <c r="D206" s="5">
        <v>131605.0</v>
      </c>
      <c r="F206" s="9" t="str">
        <f>IFERROR(__xludf.DUMMYFUNCTION("""COMPUTED_VALUE"""),"Dragon Fighter (USA).zip")</f>
        <v>Dragon Fighter (USA).zip</v>
      </c>
    </row>
    <row r="207">
      <c r="A207" s="2" t="s">
        <v>12127</v>
      </c>
      <c r="B207" s="3"/>
      <c r="C207" s="4">
        <v>35423.98055555556</v>
      </c>
      <c r="D207" s="5">
        <v>53853.0</v>
      </c>
      <c r="F207" s="9" t="str">
        <f>IFERROR(__xludf.DUMMYFUNCTION("""COMPUTED_VALUE"""),"Dragon Power (USA).zip")</f>
        <v>Dragon Power (USA).zip</v>
      </c>
    </row>
    <row r="208">
      <c r="A208" s="2" t="s">
        <v>12128</v>
      </c>
      <c r="B208" s="3"/>
      <c r="C208" s="4">
        <v>35423.98055555556</v>
      </c>
      <c r="D208" s="5">
        <v>290876.0</v>
      </c>
      <c r="F208" s="9" t="str">
        <f>IFERROR(__xludf.DUMMYFUNCTION("""COMPUTED_VALUE"""),"Dragon Spirit - The New Legend (USA).zip")</f>
        <v>Dragon Spirit - The New Legend (USA).zip</v>
      </c>
    </row>
    <row r="209">
      <c r="A209" s="2" t="s">
        <v>12129</v>
      </c>
      <c r="B209" s="3"/>
      <c r="C209" s="4">
        <v>35423.98055555556</v>
      </c>
      <c r="D209" s="5">
        <v>800753.0</v>
      </c>
      <c r="F209" s="9" t="str">
        <f>IFERROR(__xludf.DUMMYFUNCTION("""COMPUTED_VALUE"""),"Dragon Warrior (USA) (Rev 1).zip")</f>
        <v>Dragon Warrior (USA) (Rev 1).zip</v>
      </c>
    </row>
    <row r="210">
      <c r="A210" s="2" t="s">
        <v>12130</v>
      </c>
      <c r="B210" s="3"/>
      <c r="C210" s="4">
        <v>35423.98055555556</v>
      </c>
      <c r="D210" s="5">
        <v>800751.0</v>
      </c>
      <c r="F210" s="9" t="str">
        <f>IFERROR(__xludf.DUMMYFUNCTION("""COMPUTED_VALUE"""),"Dragon Warrior II (USA).zip")</f>
        <v>Dragon Warrior II (USA).zip</v>
      </c>
    </row>
    <row r="211">
      <c r="A211" s="2" t="s">
        <v>12131</v>
      </c>
      <c r="B211" s="3"/>
      <c r="C211" s="4">
        <v>35423.98055555556</v>
      </c>
      <c r="D211" s="5">
        <v>800458.0</v>
      </c>
      <c r="F211" s="9" t="str">
        <f>IFERROR(__xludf.DUMMYFUNCTION("""COMPUTED_VALUE"""),"Dragon Warrior III (USA).zip")</f>
        <v>Dragon Warrior III (USA).zip</v>
      </c>
    </row>
    <row r="212">
      <c r="A212" s="2" t="s">
        <v>12132</v>
      </c>
      <c r="B212" s="3"/>
      <c r="C212" s="4">
        <v>35423.98055555556</v>
      </c>
      <c r="D212" s="5">
        <v>259827.0</v>
      </c>
      <c r="F212" s="9" t="str">
        <f>IFERROR(__xludf.DUMMYFUNCTION("""COMPUTED_VALUE"""),"Dragon Warrior IV (USA).zip")</f>
        <v>Dragon Warrior IV (USA).zip</v>
      </c>
    </row>
    <row r="213">
      <c r="A213" s="2" t="s">
        <v>12133</v>
      </c>
      <c r="B213" s="3"/>
      <c r="C213" s="4">
        <v>35423.98055555556</v>
      </c>
      <c r="D213" s="5">
        <v>259910.0</v>
      </c>
      <c r="F213" s="9" t="str">
        <f>IFERROR(__xludf.DUMMYFUNCTION("""COMPUTED_VALUE"""),"Dragon's Lair (USA).zip")</f>
        <v>Dragon's Lair (USA).zip</v>
      </c>
    </row>
    <row r="214">
      <c r="A214" s="2" t="s">
        <v>12134</v>
      </c>
      <c r="B214" s="3"/>
      <c r="C214" s="4">
        <v>35423.98055555556</v>
      </c>
      <c r="D214" s="5">
        <v>493593.0</v>
      </c>
      <c r="F214" s="9" t="str">
        <f>IFERROR(__xludf.DUMMYFUNCTION("""COMPUTED_VALUE"""),"Dropzone (Europe).zip")</f>
        <v>Dropzone (Europe).zip</v>
      </c>
    </row>
    <row r="215">
      <c r="A215" s="2" t="s">
        <v>12135</v>
      </c>
      <c r="B215" s="3"/>
      <c r="C215" s="4">
        <v>35423.98055555556</v>
      </c>
      <c r="D215" s="5">
        <v>493240.0</v>
      </c>
      <c r="F215" s="9" t="str">
        <f>IFERROR(__xludf.DUMMYFUNCTION("""COMPUTED_VALUE"""),"Druaga no Tou (World) (Namcot Collection, Namco Museum Archives Vol 1).zip")</f>
        <v>Druaga no Tou (World) (Namcot Collection, Namco Museum Archives Vol 1).zip</v>
      </c>
    </row>
    <row r="216">
      <c r="A216" s="2" t="s">
        <v>12136</v>
      </c>
      <c r="B216" s="3"/>
      <c r="C216" s="4">
        <v>35423.98055555556</v>
      </c>
      <c r="D216" s="5">
        <v>493553.0</v>
      </c>
      <c r="F216" s="9" t="str">
        <f>IFERROR(__xludf.DUMMYFUNCTION("""COMPUTED_VALUE"""),"Duck Hunt (World).zip")</f>
        <v>Duck Hunt (World).zip</v>
      </c>
    </row>
    <row r="217">
      <c r="A217" s="2" t="s">
        <v>12137</v>
      </c>
      <c r="B217" s="3"/>
      <c r="C217" s="4">
        <v>35423.98055555556</v>
      </c>
      <c r="D217" s="5">
        <v>257020.0</v>
      </c>
      <c r="F217" s="9" t="str">
        <f>IFERROR(__xludf.DUMMYFUNCTION("""COMPUTED_VALUE"""),"DuckTales (USA).zip")</f>
        <v>DuckTales (USA).zip</v>
      </c>
    </row>
    <row r="218">
      <c r="A218" s="2" t="s">
        <v>12138</v>
      </c>
      <c r="B218" s="3"/>
      <c r="C218" s="4">
        <v>35423.98055555556</v>
      </c>
      <c r="D218" s="5">
        <v>249607.0</v>
      </c>
      <c r="F218" s="9" t="str">
        <f>IFERROR(__xludf.DUMMYFUNCTION("""COMPUTED_VALUE"""),"DuckTales 2 (USA).zip")</f>
        <v>DuckTales 2 (USA).zip</v>
      </c>
    </row>
    <row r="219">
      <c r="A219" s="2" t="s">
        <v>12139</v>
      </c>
      <c r="B219" s="3"/>
      <c r="C219" s="4">
        <v>35423.98055555556</v>
      </c>
      <c r="D219" s="5">
        <v>1138045.0</v>
      </c>
      <c r="F219" s="9" t="str">
        <f>IFERROR(__xludf.DUMMYFUNCTION("""COMPUTED_VALUE"""),"Dungeon Magic - Sword of the Elements (USA).zip")</f>
        <v>Dungeon Magic - Sword of the Elements (USA).zip</v>
      </c>
    </row>
    <row r="220">
      <c r="A220" s="2" t="s">
        <v>12140</v>
      </c>
      <c r="B220" s="3"/>
      <c r="C220" s="4">
        <v>35423.98055555556</v>
      </c>
      <c r="D220" s="5">
        <v>298566.0</v>
      </c>
      <c r="F220" s="9" t="str">
        <f>IFERROR(__xludf.DUMMYFUNCTION("""COMPUTED_VALUE"""),"Dusty Diamond's All-Star Softball (USA).zip")</f>
        <v>Dusty Diamond's All-Star Softball (USA).zip</v>
      </c>
    </row>
    <row r="221">
      <c r="A221" s="2" t="s">
        <v>12141</v>
      </c>
      <c r="B221" s="3"/>
      <c r="C221" s="4">
        <v>35423.98055555556</v>
      </c>
      <c r="D221" s="5">
        <v>307358.0</v>
      </c>
      <c r="F221" s="9" t="str">
        <f>IFERROR(__xludf.DUMMYFUNCTION("""COMPUTED_VALUE"""),"Dynablaster (Europe).zip")</f>
        <v>Dynablaster (Europe).zip</v>
      </c>
    </row>
    <row r="222">
      <c r="A222" s="2" t="s">
        <v>12142</v>
      </c>
      <c r="B222" s="3"/>
      <c r="C222" s="4">
        <v>35423.98055555556</v>
      </c>
      <c r="D222" s="5">
        <v>284319.0</v>
      </c>
      <c r="F222" s="9" t="str">
        <f>IFERROR(__xludf.DUMMYFUNCTION("""COMPUTED_VALUE"""),"Dynowarz - The Destruction of Spondylus (USA).zip")</f>
        <v>Dynowarz - The Destruction of Spondylus (USA).zip</v>
      </c>
    </row>
    <row r="223">
      <c r="A223" s="2" t="s">
        <v>12143</v>
      </c>
      <c r="B223" s="3"/>
      <c r="C223" s="4">
        <v>35423.98055555556</v>
      </c>
      <c r="D223" s="5">
        <v>286423.0</v>
      </c>
      <c r="F223" s="9" t="str">
        <f>IFERROR(__xludf.DUMMYFUNCTION("""COMPUTED_VALUE"""),"Elevator Action (USA).zip")</f>
        <v>Elevator Action (USA).zip</v>
      </c>
    </row>
    <row r="224">
      <c r="A224" s="2" t="s">
        <v>12144</v>
      </c>
      <c r="B224" s="3"/>
      <c r="C224" s="4">
        <v>35423.98055555556</v>
      </c>
      <c r="D224" s="5">
        <v>139110.0</v>
      </c>
      <c r="F224" s="9" t="str">
        <f>IFERROR(__xludf.DUMMYFUNCTION("""COMPUTED_VALUE"""),"Eliminator Boat Duel (USA).zip")</f>
        <v>Eliminator Boat Duel (USA).zip</v>
      </c>
    </row>
    <row r="225">
      <c r="A225" s="2" t="s">
        <v>12145</v>
      </c>
      <c r="B225" s="3"/>
      <c r="C225" s="4">
        <v>35423.98055555556</v>
      </c>
      <c r="D225" s="5">
        <v>20388.0</v>
      </c>
      <c r="F225" s="9" t="str">
        <f>IFERROR(__xludf.DUMMYFUNCTION("""COMPUTED_VALUE"""),"Elite (Europe) (En,Fr,De).zip")</f>
        <v>Elite (Europe) (En,Fr,De).zip</v>
      </c>
    </row>
    <row r="226">
      <c r="A226" s="2" t="s">
        <v>12146</v>
      </c>
      <c r="B226" s="3"/>
      <c r="C226" s="4">
        <v>35423.98055555556</v>
      </c>
      <c r="D226" s="5">
        <v>20392.0</v>
      </c>
      <c r="F226" s="9" t="str">
        <f>IFERROR(__xludf.DUMMYFUNCTION("""COMPUTED_VALUE"""),"Empereur, L' (USA).zip")</f>
        <v>Empereur, L' (USA).zip</v>
      </c>
    </row>
    <row r="227">
      <c r="A227" s="2" t="s">
        <v>12147</v>
      </c>
      <c r="B227" s="3"/>
      <c r="C227" s="4">
        <v>35423.98055555556</v>
      </c>
      <c r="D227" s="5">
        <v>114707.0</v>
      </c>
      <c r="F227" s="9" t="str">
        <f>IFERROR(__xludf.DUMMYFUNCTION("""COMPUTED_VALUE"""),"Eric Cantona Football Challenge - Goal! 2 (Europe).zip")</f>
        <v>Eric Cantona Football Challenge - Goal! 2 (Europe).zip</v>
      </c>
    </row>
    <row r="228">
      <c r="A228" s="2" t="s">
        <v>12148</v>
      </c>
      <c r="B228" s="3"/>
      <c r="C228" s="4">
        <v>35423.98055555556</v>
      </c>
      <c r="D228" s="5">
        <v>118481.0</v>
      </c>
      <c r="F228" s="9" t="str">
        <f>IFERROR(__xludf.DUMMYFUNCTION("""COMPUTED_VALUE"""),"Excitebike (Japan, USA) (En) (GameCube Edition).zip")</f>
        <v>Excitebike (Japan, USA) (En) (GameCube Edition).zip</v>
      </c>
    </row>
    <row r="229">
      <c r="A229" s="2" t="s">
        <v>12149</v>
      </c>
      <c r="B229" s="3"/>
      <c r="C229" s="4">
        <v>35423.98055555556</v>
      </c>
      <c r="D229" s="5">
        <v>134703.0</v>
      </c>
      <c r="F229" s="9" t="str">
        <f>IFERROR(__xludf.DUMMYFUNCTION("""COMPUTED_VALUE"""),"Exerion (Japan) (En).zip")</f>
        <v>Exerion (Japan) (En).zip</v>
      </c>
    </row>
    <row r="230">
      <c r="A230" s="2" t="s">
        <v>12150</v>
      </c>
      <c r="B230" s="3"/>
      <c r="C230" s="4">
        <v>35423.98055555556</v>
      </c>
      <c r="D230" s="5">
        <v>135554.0</v>
      </c>
      <c r="F230" s="9" t="str">
        <f>IFERROR(__xludf.DUMMYFUNCTION("""COMPUTED_VALUE"""),"F-1 Sensation (Japan) (En).zip")</f>
        <v>F-1 Sensation (Japan) (En).zip</v>
      </c>
    </row>
    <row r="231">
      <c r="A231" s="2" t="s">
        <v>12151</v>
      </c>
      <c r="B231" s="3"/>
      <c r="C231" s="4">
        <v>35423.98055555556</v>
      </c>
      <c r="D231" s="5">
        <v>135092.0</v>
      </c>
      <c r="F231" s="9" t="str">
        <f>IFERROR(__xludf.DUMMYFUNCTION("""COMPUTED_VALUE"""),"F-117A Stealth Fighter (USA).zip")</f>
        <v>F-117A Stealth Fighter (USA).zip</v>
      </c>
    </row>
    <row r="232">
      <c r="A232" s="2" t="s">
        <v>12152</v>
      </c>
      <c r="B232" s="3"/>
      <c r="C232" s="4">
        <v>35423.98055555556</v>
      </c>
      <c r="D232" s="5">
        <v>105425.0</v>
      </c>
      <c r="F232" s="9" t="str">
        <f>IFERROR(__xludf.DUMMYFUNCTION("""COMPUTED_VALUE"""),"F-15 Strike Eagle (USA).zip")</f>
        <v>F-15 Strike Eagle (USA).zip</v>
      </c>
    </row>
    <row r="233">
      <c r="A233" s="2" t="s">
        <v>12153</v>
      </c>
      <c r="B233" s="3"/>
      <c r="C233" s="4">
        <v>35423.98055555556</v>
      </c>
      <c r="D233" s="5">
        <v>173751.0</v>
      </c>
      <c r="F233" s="9" t="str">
        <f>IFERROR(__xludf.DUMMYFUNCTION("""COMPUTED_VALUE"""),"Family Circuit '91 (Japan) (En).zip")</f>
        <v>Family Circuit '91 (Japan) (En).zip</v>
      </c>
    </row>
    <row r="234">
      <c r="A234" s="2" t="s">
        <v>12154</v>
      </c>
      <c r="B234" s="3"/>
      <c r="C234" s="4">
        <v>35423.98055555556</v>
      </c>
      <c r="D234" s="5">
        <v>97030.0</v>
      </c>
      <c r="F234" s="9" t="str">
        <f>IFERROR(__xludf.DUMMYFUNCTION("""COMPUTED_VALUE"""),"Family Feud (USA).zip")</f>
        <v>Family Feud (USA).zip</v>
      </c>
    </row>
    <row r="235">
      <c r="A235" s="2" t="s">
        <v>12155</v>
      </c>
      <c r="B235" s="3"/>
      <c r="C235" s="4">
        <v>35423.98055555556</v>
      </c>
      <c r="D235" s="5">
        <v>103582.0</v>
      </c>
      <c r="F235" s="9" t="str">
        <f>IFERROR(__xludf.DUMMYFUNCTION("""COMPUTED_VALUE"""),"Faria - A World of Mystery &amp; Danger! (USA).zip")</f>
        <v>Faria - A World of Mystery &amp; Danger! (USA).zip</v>
      </c>
    </row>
    <row r="236">
      <c r="A236" s="2" t="s">
        <v>12156</v>
      </c>
      <c r="B236" s="3"/>
      <c r="C236" s="4">
        <v>35423.98055555556</v>
      </c>
      <c r="D236" s="5">
        <v>103065.0</v>
      </c>
      <c r="F236" s="9" t="str">
        <f>IFERROR(__xludf.DUMMYFUNCTION("""COMPUTED_VALUE"""),"Faxanadu (USA) (Rev 1).zip")</f>
        <v>Faxanadu (USA) (Rev 1).zip</v>
      </c>
    </row>
    <row r="237">
      <c r="A237" s="2" t="s">
        <v>12157</v>
      </c>
      <c r="B237" s="3"/>
      <c r="C237" s="4">
        <v>35423.98055555556</v>
      </c>
      <c r="D237" s="5">
        <v>103751.0</v>
      </c>
      <c r="F237" s="9" t="str">
        <f>IFERROR(__xludf.DUMMYFUNCTION("""COMPUTED_VALUE"""),"Felix the Cat (USA) (Hudson).zip")</f>
        <v>Felix the Cat (USA) (Hudson).zip</v>
      </c>
    </row>
    <row r="238">
      <c r="A238" s="2" t="s">
        <v>12158</v>
      </c>
      <c r="B238" s="3"/>
      <c r="C238" s="4">
        <v>35423.98055555556</v>
      </c>
      <c r="D238" s="5">
        <v>140188.0</v>
      </c>
      <c r="F238" s="9" t="str">
        <f>IFERROR(__xludf.DUMMYFUNCTION("""COMPUTED_VALUE"""),"Ferrari Grand Prix Challenge (USA).zip")</f>
        <v>Ferrari Grand Prix Challenge (USA).zip</v>
      </c>
    </row>
    <row r="239">
      <c r="A239" s="2" t="s">
        <v>12159</v>
      </c>
      <c r="B239" s="3"/>
      <c r="C239" s="4">
        <v>35423.98055555556</v>
      </c>
      <c r="D239" s="5">
        <v>142743.0</v>
      </c>
      <c r="F239" s="9" t="str">
        <f>IFERROR(__xludf.DUMMYFUNCTION("""COMPUTED_VALUE"""),"Fester's Quest (USA).zip")</f>
        <v>Fester's Quest (USA).zip</v>
      </c>
    </row>
    <row r="240">
      <c r="A240" s="2" t="s">
        <v>12160</v>
      </c>
      <c r="B240" s="3"/>
      <c r="C240" s="4">
        <v>35423.98055555556</v>
      </c>
      <c r="D240" s="5">
        <v>141878.0</v>
      </c>
      <c r="F240" s="9" t="str">
        <f>IFERROR(__xludf.DUMMYFUNCTION("""COMPUTED_VALUE"""),"Final Fantasy (USA).zip")</f>
        <v>Final Fantasy (USA).zip</v>
      </c>
    </row>
    <row r="241">
      <c r="A241" s="2" t="s">
        <v>12161</v>
      </c>
      <c r="B241" s="3"/>
      <c r="C241" s="4">
        <v>35423.98055555556</v>
      </c>
      <c r="D241" s="5">
        <v>274618.0</v>
      </c>
      <c r="F241" s="9" t="str">
        <f>IFERROR(__xludf.DUMMYFUNCTION("""COMPUTED_VALUE"""),"Fire 'n Ice (USA).zip")</f>
        <v>Fire 'n Ice (USA).zip</v>
      </c>
    </row>
    <row r="242">
      <c r="A242" s="2" t="s">
        <v>12162</v>
      </c>
      <c r="B242" s="3"/>
      <c r="C242" s="4">
        <v>35423.98055555556</v>
      </c>
      <c r="D242" s="5">
        <v>282801.0</v>
      </c>
      <c r="F242" s="9" t="str">
        <f>IFERROR(__xludf.DUMMYFUNCTION("""COMPUTED_VALUE"""),"Fisher-Price - Firehouse Rescue (USA).zip")</f>
        <v>Fisher-Price - Firehouse Rescue (USA).zip</v>
      </c>
    </row>
    <row r="243">
      <c r="A243" s="2" t="s">
        <v>12163</v>
      </c>
      <c r="B243" s="3"/>
      <c r="C243" s="4">
        <v>35423.98055555556</v>
      </c>
      <c r="D243" s="5">
        <v>11998.0</v>
      </c>
      <c r="F243" s="9" t="str">
        <f>IFERROR(__xludf.DUMMYFUNCTION("""COMPUTED_VALUE"""),"Fisher-Price - I Can Remember (USA).zip")</f>
        <v>Fisher-Price - I Can Remember (USA).zip</v>
      </c>
    </row>
    <row r="244">
      <c r="A244" s="2" t="s">
        <v>12164</v>
      </c>
      <c r="B244" s="3"/>
      <c r="C244" s="4">
        <v>35423.98055555556</v>
      </c>
      <c r="D244" s="5">
        <v>39107.0</v>
      </c>
      <c r="F244" s="9" t="str">
        <f>IFERROR(__xludf.DUMMYFUNCTION("""COMPUTED_VALUE"""),"Fisher-Price - Perfect Fit (USA).zip")</f>
        <v>Fisher-Price - Perfect Fit (USA).zip</v>
      </c>
    </row>
    <row r="245">
      <c r="A245" s="2" t="s">
        <v>12165</v>
      </c>
      <c r="B245" s="3"/>
      <c r="C245" s="4">
        <v>35423.98055555556</v>
      </c>
      <c r="D245" s="5">
        <v>141891.0</v>
      </c>
      <c r="F245" s="9" t="str">
        <f>IFERROR(__xludf.DUMMYFUNCTION("""COMPUTED_VALUE"""),"Fist of the North Star (USA).zip")</f>
        <v>Fist of the North Star (USA).zip</v>
      </c>
    </row>
    <row r="246">
      <c r="A246" s="2" t="s">
        <v>12166</v>
      </c>
      <c r="B246" s="3"/>
      <c r="C246" s="4">
        <v>35423.98055555556</v>
      </c>
      <c r="D246" s="5">
        <v>39114.0</v>
      </c>
      <c r="F246" s="9" t="str">
        <f>IFERROR(__xludf.DUMMYFUNCTION("""COMPUTED_VALUE"""),"Flight of the Intruder (USA).zip")</f>
        <v>Flight of the Intruder (USA).zip</v>
      </c>
    </row>
    <row r="247">
      <c r="A247" s="2" t="s">
        <v>12167</v>
      </c>
      <c r="B247" s="3"/>
      <c r="C247" s="4">
        <v>35423.98055555556</v>
      </c>
      <c r="D247" s="5">
        <v>128867.0</v>
      </c>
      <c r="F247" s="9" t="str">
        <f>IFERROR(__xludf.DUMMYFUNCTION("""COMPUTED_VALUE"""),"Flintstones, The - The Rescue of Dino &amp; Hoppy (USA).zip")</f>
        <v>Flintstones, The - The Rescue of Dino &amp; Hoppy (USA).zip</v>
      </c>
    </row>
    <row r="248">
      <c r="A248" s="2" t="s">
        <v>12168</v>
      </c>
      <c r="B248" s="3"/>
      <c r="C248" s="4">
        <v>35423.98055555556</v>
      </c>
      <c r="D248" s="5">
        <v>128829.0</v>
      </c>
      <c r="F248" s="9" t="str">
        <f>IFERROR(__xludf.DUMMYFUNCTION("""COMPUTED_VALUE"""),"Flintstones, The - The Surprise at Dinosaur Peak (Europe).zip")</f>
        <v>Flintstones, The - The Surprise at Dinosaur Peak (Europe).zip</v>
      </c>
    </row>
    <row r="249">
      <c r="A249" s="2" t="s">
        <v>12169</v>
      </c>
      <c r="B249" s="3"/>
      <c r="C249" s="4">
        <v>35423.98055555556</v>
      </c>
      <c r="D249" s="5">
        <v>128904.0</v>
      </c>
      <c r="F249" s="9" t="str">
        <f>IFERROR(__xludf.DUMMYFUNCTION("""COMPUTED_VALUE"""),"Flintstones, The - The Surprise at Dinosaur Peak! (USA).zip")</f>
        <v>Flintstones, The - The Surprise at Dinosaur Peak! (USA).zip</v>
      </c>
    </row>
    <row r="250">
      <c r="A250" s="2" t="s">
        <v>12170</v>
      </c>
      <c r="B250" s="3"/>
      <c r="C250" s="4">
        <v>35423.98055555556</v>
      </c>
      <c r="D250" s="5">
        <v>141902.0</v>
      </c>
      <c r="F250" s="9" t="str">
        <f>IFERROR(__xludf.DUMMYFUNCTION("""COMPUTED_VALUE"""),"Flipull - An Exciting Cube Game (Japan) (En) (Rev 1).zip")</f>
        <v>Flipull - An Exciting Cube Game (Japan) (En) (Rev 1).zip</v>
      </c>
    </row>
    <row r="251">
      <c r="A251" s="2" t="s">
        <v>12171</v>
      </c>
      <c r="B251" s="3"/>
      <c r="C251" s="4">
        <v>35423.98055555556</v>
      </c>
      <c r="D251" s="5">
        <v>128883.0</v>
      </c>
      <c r="F251" s="9" t="str">
        <f>IFERROR(__xludf.DUMMYFUNCTION("""COMPUTED_VALUE"""),"Flying Dragon - The Secret Scroll (USA).zip")</f>
        <v>Flying Dragon - The Secret Scroll (USA).zip</v>
      </c>
    </row>
    <row r="252">
      <c r="A252" s="2" t="s">
        <v>12172</v>
      </c>
      <c r="B252" s="3"/>
      <c r="C252" s="4">
        <v>35423.98055555556</v>
      </c>
      <c r="D252" s="5">
        <v>135397.0</v>
      </c>
      <c r="F252" s="9" t="str">
        <f>IFERROR(__xludf.DUMMYFUNCTION("""COMPUTED_VALUE"""),"Flying Warriors (USA).zip")</f>
        <v>Flying Warriors (USA).zip</v>
      </c>
    </row>
    <row r="253">
      <c r="A253" s="2" t="s">
        <v>12173</v>
      </c>
      <c r="B253" s="3"/>
      <c r="C253" s="4">
        <v>35423.98055555556</v>
      </c>
      <c r="D253" s="5">
        <v>133699.0</v>
      </c>
      <c r="F253" s="9" t="str">
        <f>IFERROR(__xludf.DUMMYFUNCTION("""COMPUTED_VALUE"""),"Formula 1 Sensation (Europe).zip")</f>
        <v>Formula 1 Sensation (Europe).zip</v>
      </c>
    </row>
    <row r="254">
      <c r="A254" s="2" t="s">
        <v>12174</v>
      </c>
      <c r="B254" s="3"/>
      <c r="C254" s="4">
        <v>35423.98055555556</v>
      </c>
      <c r="D254" s="5">
        <v>134671.0</v>
      </c>
      <c r="F254" s="9" t="str">
        <f>IFERROR(__xludf.DUMMYFUNCTION("""COMPUTED_VALUE"""),"Formula One - Built to Win (USA).zip")</f>
        <v>Formula One - Built to Win (USA).zip</v>
      </c>
    </row>
    <row r="255">
      <c r="A255" s="2" t="s">
        <v>12175</v>
      </c>
      <c r="B255" s="3"/>
      <c r="C255" s="4">
        <v>35423.98055555556</v>
      </c>
      <c r="D255" s="5">
        <v>135339.0</v>
      </c>
      <c r="F255" s="9" t="str">
        <f>IFERROR(__xludf.DUMMYFUNCTION("""COMPUTED_VALUE"""),"Four Players' Tennis (Europe).zip")</f>
        <v>Four Players' Tennis (Europe).zip</v>
      </c>
    </row>
    <row r="256">
      <c r="A256" s="2" t="s">
        <v>12176</v>
      </c>
      <c r="B256" s="3"/>
      <c r="C256" s="4">
        <v>35423.98055555556</v>
      </c>
      <c r="D256" s="5">
        <v>144236.0</v>
      </c>
      <c r="F256" s="9" t="str">
        <f>IFERROR(__xludf.DUMMYFUNCTION("""COMPUTED_VALUE"""),"Fox's Peter Pan &amp; the Pirates - The Revenge of Captain Hook (USA).zip")</f>
        <v>Fox's Peter Pan &amp; the Pirates - The Revenge of Captain Hook (USA).zip</v>
      </c>
    </row>
    <row r="257">
      <c r="A257" s="2" t="s">
        <v>12177</v>
      </c>
      <c r="B257" s="3"/>
      <c r="C257" s="4">
        <v>35423.98055555556</v>
      </c>
      <c r="D257" s="5">
        <v>144101.0</v>
      </c>
      <c r="F257" s="9" t="str">
        <f>IFERROR(__xludf.DUMMYFUNCTION("""COMPUTED_VALUE"""),"Frankenstein - The Monster Returns (USA).zip")</f>
        <v>Frankenstein - The Monster Returns (USA).zip</v>
      </c>
    </row>
    <row r="258">
      <c r="A258" s="2" t="s">
        <v>12178</v>
      </c>
      <c r="B258" s="3"/>
      <c r="C258" s="4">
        <v>35423.98055555556</v>
      </c>
      <c r="D258" s="5">
        <v>144062.0</v>
      </c>
      <c r="F258" s="9" t="str">
        <f>IFERROR(__xludf.DUMMYFUNCTION("""COMPUTED_VALUE"""),"Freedom Force (USA).zip")</f>
        <v>Freedom Force (USA).zip</v>
      </c>
    </row>
    <row r="259">
      <c r="A259" s="2" t="s">
        <v>12179</v>
      </c>
      <c r="B259" s="3"/>
      <c r="C259" s="4">
        <v>35423.98055555556</v>
      </c>
      <c r="D259" s="5">
        <v>39060.0</v>
      </c>
      <c r="F259" s="9" t="str">
        <f>IFERROR(__xludf.DUMMYFUNCTION("""COMPUTED_VALUE"""),"Friday the 13th (USA).zip")</f>
        <v>Friday the 13th (USA).zip</v>
      </c>
    </row>
    <row r="260">
      <c r="A260" s="2" t="s">
        <v>12180</v>
      </c>
      <c r="B260" s="3"/>
      <c r="C260" s="4">
        <v>35423.98055555556</v>
      </c>
      <c r="D260" s="5">
        <v>81754.0</v>
      </c>
      <c r="F260" s="9" t="str">
        <f>IFERROR(__xludf.DUMMYFUNCTION("""COMPUTED_VALUE"""),"Fun House (USA).zip")</f>
        <v>Fun House (USA).zip</v>
      </c>
    </row>
    <row r="261">
      <c r="A261" s="2" t="s">
        <v>12181</v>
      </c>
      <c r="B261" s="3"/>
      <c r="C261" s="4">
        <v>35423.98055555556</v>
      </c>
      <c r="D261" s="5">
        <v>62289.0</v>
      </c>
      <c r="F261" s="9" t="str">
        <f>IFERROR(__xludf.DUMMYFUNCTION("""COMPUTED_VALUE"""),"G.I. Joe - A Real American Hero (USA).zip")</f>
        <v>G.I. Joe - A Real American Hero (USA).zip</v>
      </c>
    </row>
    <row r="262">
      <c r="A262" s="2" t="s">
        <v>12182</v>
      </c>
      <c r="B262" s="3"/>
      <c r="C262" s="4">
        <v>35423.98055555556</v>
      </c>
      <c r="D262" s="5">
        <v>64047.0</v>
      </c>
      <c r="F262" s="9" t="str">
        <f>IFERROR(__xludf.DUMMYFUNCTION("""COMPUTED_VALUE"""),"G.I. Joe - The Atlantis Factor (USA).zip")</f>
        <v>G.I. Joe - The Atlantis Factor (USA).zip</v>
      </c>
    </row>
    <row r="263">
      <c r="A263" s="2" t="s">
        <v>12183</v>
      </c>
      <c r="B263" s="3"/>
      <c r="C263" s="4">
        <v>35423.98055555556</v>
      </c>
      <c r="D263" s="5">
        <v>61652.0</v>
      </c>
      <c r="F263" s="9" t="str">
        <f>IFERROR(__xludf.DUMMYFUNCTION("""COMPUTED_VALUE"""),"Galaga - Demons of Death (USA).zip")</f>
        <v>Galaga - Demons of Death (USA).zip</v>
      </c>
    </row>
    <row r="264">
      <c r="A264" s="2" t="s">
        <v>12184</v>
      </c>
      <c r="B264" s="3"/>
      <c r="C264" s="4">
        <v>35423.98055555556</v>
      </c>
      <c r="D264" s="5">
        <v>68124.0</v>
      </c>
      <c r="F264" s="9" t="str">
        <f>IFERROR(__xludf.DUMMYFUNCTION("""COMPUTED_VALUE"""),"Galaga (World) (Namcot Collection, Namco Museum Archives Vol 2).zip")</f>
        <v>Galaga (World) (Namcot Collection, Namco Museum Archives Vol 2).zip</v>
      </c>
    </row>
    <row r="265">
      <c r="A265" s="2" t="s">
        <v>12185</v>
      </c>
      <c r="B265" s="3"/>
      <c r="C265" s="4">
        <v>35423.98055555556</v>
      </c>
      <c r="D265" s="5">
        <v>11066.0</v>
      </c>
      <c r="F265" s="9" t="str">
        <f>IFERROR(__xludf.DUMMYFUNCTION("""COMPUTED_VALUE"""),"Galaxian (World) (Namcot Collection, Namco Museum Archives Vol 1).zip")</f>
        <v>Galaxian (World) (Namcot Collection, Namco Museum Archives Vol 1).zip</v>
      </c>
    </row>
    <row r="266">
      <c r="A266" s="2" t="s">
        <v>12186</v>
      </c>
      <c r="B266" s="3"/>
      <c r="C266" s="4">
        <v>35423.98055555556</v>
      </c>
      <c r="D266" s="5">
        <v>36238.0</v>
      </c>
      <c r="F266" s="9" t="str">
        <f>IFERROR(__xludf.DUMMYFUNCTION("""COMPUTED_VALUE"""),"Galaxy 5000 - Racing in the 51st Century (USA).zip")</f>
        <v>Galaxy 5000 - Racing in the 51st Century (USA).zip</v>
      </c>
    </row>
    <row r="267">
      <c r="A267" s="2" t="s">
        <v>12187</v>
      </c>
      <c r="B267" s="3"/>
      <c r="C267" s="4">
        <v>35423.98055555556</v>
      </c>
      <c r="D267" s="5">
        <v>36202.0</v>
      </c>
      <c r="F267" s="9" t="str">
        <f>IFERROR(__xludf.DUMMYFUNCTION("""COMPUTED_VALUE"""),"Garfield no Isshukan (Japan) (En).zip")</f>
        <v>Garfield no Isshukan (Japan) (En).zip</v>
      </c>
    </row>
    <row r="268">
      <c r="A268" s="2" t="s">
        <v>12188</v>
      </c>
      <c r="B268" s="3"/>
      <c r="C268" s="4">
        <v>35423.98055555556</v>
      </c>
      <c r="D268" s="5">
        <v>41839.0</v>
      </c>
      <c r="F268" s="9" t="str">
        <f>IFERROR(__xludf.DUMMYFUNCTION("""COMPUTED_VALUE"""),"Gargoyle's Quest II (USA).zip")</f>
        <v>Gargoyle's Quest II (USA).zip</v>
      </c>
    </row>
    <row r="269">
      <c r="A269" s="2" t="s">
        <v>12189</v>
      </c>
      <c r="B269" s="3"/>
      <c r="C269" s="4">
        <v>35423.98055555556</v>
      </c>
      <c r="D269" s="5">
        <v>36448.0</v>
      </c>
      <c r="F269" s="9" t="str">
        <f>IFERROR(__xludf.DUMMYFUNCTION("""COMPUTED_VALUE"""),"Garry Kitchen's Battletank (USA).zip")</f>
        <v>Garry Kitchen's Battletank (USA).zip</v>
      </c>
    </row>
    <row r="270">
      <c r="A270" s="2" t="s">
        <v>12190</v>
      </c>
      <c r="B270" s="3"/>
      <c r="C270" s="4">
        <v>35423.98055555556</v>
      </c>
      <c r="D270" s="5">
        <v>36410.0</v>
      </c>
      <c r="F270" s="9" t="str">
        <f>IFERROR(__xludf.DUMMYFUNCTION("""COMPUTED_VALUE"""),"Gauntlet (USA).zip")</f>
        <v>Gauntlet (USA).zip</v>
      </c>
    </row>
    <row r="271">
      <c r="A271" s="2" t="s">
        <v>12191</v>
      </c>
      <c r="B271" s="3"/>
      <c r="C271" s="4">
        <v>35423.98055555556</v>
      </c>
      <c r="D271" s="5">
        <v>42389.0</v>
      </c>
      <c r="F271" s="9" t="str">
        <f>IFERROR(__xludf.DUMMYFUNCTION("""COMPUTED_VALUE"""),"Gauntlet II (USA).zip")</f>
        <v>Gauntlet II (USA).zip</v>
      </c>
    </row>
    <row r="272">
      <c r="A272" s="2" t="s">
        <v>12192</v>
      </c>
      <c r="B272" s="3"/>
      <c r="C272" s="4">
        <v>35423.98055555556</v>
      </c>
      <c r="D272" s="5">
        <v>42354.0</v>
      </c>
      <c r="F272" s="9" t="str">
        <f>IFERROR(__xludf.DUMMYFUNCTION("""COMPUTED_VALUE"""),"Gemfire (USA).zip")</f>
        <v>Gemfire (USA).zip</v>
      </c>
    </row>
    <row r="273">
      <c r="A273" s="2" t="s">
        <v>12193</v>
      </c>
      <c r="B273" s="3"/>
      <c r="C273" s="4">
        <v>35423.98055555556</v>
      </c>
      <c r="D273" s="5">
        <v>42336.0</v>
      </c>
      <c r="F273" s="9" t="str">
        <f>IFERROR(__xludf.DUMMYFUNCTION("""COMPUTED_VALUE"""),"Genghis Khan (USA).zip")</f>
        <v>Genghis Khan (USA).zip</v>
      </c>
    </row>
    <row r="274">
      <c r="A274" s="2" t="s">
        <v>12194</v>
      </c>
      <c r="B274" s="3"/>
      <c r="C274" s="4">
        <v>35423.98055555556</v>
      </c>
      <c r="D274" s="5">
        <v>42301.0</v>
      </c>
      <c r="F274" s="9" t="str">
        <f>IFERROR(__xludf.DUMMYFUNCTION("""COMPUTED_VALUE"""),"George Foreman's KO Boxing (USA).zip")</f>
        <v>George Foreman's KO Boxing (USA).zip</v>
      </c>
    </row>
    <row r="275">
      <c r="A275" s="2" t="s">
        <v>12195</v>
      </c>
      <c r="B275" s="3"/>
      <c r="C275" s="4">
        <v>35423.98055555556</v>
      </c>
      <c r="D275" s="5">
        <v>130348.0</v>
      </c>
      <c r="F275" s="9" t="str">
        <f>IFERROR(__xludf.DUMMYFUNCTION("""COMPUTED_VALUE"""),"Ghost Lion (USA).zip")</f>
        <v>Ghost Lion (USA).zip</v>
      </c>
    </row>
    <row r="276">
      <c r="A276" s="2" t="s">
        <v>12196</v>
      </c>
      <c r="B276" s="3"/>
      <c r="C276" s="4">
        <v>35423.98055555556</v>
      </c>
      <c r="D276" s="5">
        <v>130295.0</v>
      </c>
      <c r="F276" s="9" t="str">
        <f>IFERROR(__xludf.DUMMYFUNCTION("""COMPUTED_VALUE"""),"Ghost'n Goblins (Europe).zip")</f>
        <v>Ghost'n Goblins (Europe).zip</v>
      </c>
    </row>
    <row r="277">
      <c r="A277" s="2" t="s">
        <v>12197</v>
      </c>
      <c r="B277" s="3"/>
      <c r="C277" s="4">
        <v>35423.98055555556</v>
      </c>
      <c r="D277" s="5">
        <v>130425.0</v>
      </c>
      <c r="F277" s="9" t="str">
        <f>IFERROR(__xludf.DUMMYFUNCTION("""COMPUTED_VALUE"""),"Ghostbusters (USA).zip")</f>
        <v>Ghostbusters (USA).zip</v>
      </c>
    </row>
    <row r="278">
      <c r="A278" s="2" t="s">
        <v>12198</v>
      </c>
      <c r="B278" s="3"/>
      <c r="C278" s="4">
        <v>35423.98055555556</v>
      </c>
      <c r="D278" s="5">
        <v>33948.0</v>
      </c>
      <c r="F278" s="9" t="str">
        <f>IFERROR(__xludf.DUMMYFUNCTION("""COMPUTED_VALUE"""),"Ghostbusters II (USA).zip")</f>
        <v>Ghostbusters II (USA).zip</v>
      </c>
    </row>
    <row r="279">
      <c r="A279" s="2" t="s">
        <v>12199</v>
      </c>
      <c r="B279" s="3"/>
      <c r="C279" s="4">
        <v>35423.98055555556</v>
      </c>
      <c r="D279" s="5">
        <v>97404.0</v>
      </c>
      <c r="F279" s="9" t="str">
        <f>IFERROR(__xludf.DUMMYFUNCTION("""COMPUTED_VALUE"""),"Ghosts'n Goblins (USA) (Capcom Town).zip")</f>
        <v>Ghosts'n Goblins (USA) (Capcom Town).zip</v>
      </c>
    </row>
    <row r="280">
      <c r="A280" s="2" t="s">
        <v>12200</v>
      </c>
      <c r="B280" s="3"/>
      <c r="C280" s="4">
        <v>35423.98055555556</v>
      </c>
      <c r="D280" s="5">
        <v>75105.0</v>
      </c>
      <c r="F280" s="9" t="str">
        <f>IFERROR(__xludf.DUMMYFUNCTION("""COMPUTED_VALUE"""),"Ghoul School (USA).zip")</f>
        <v>Ghoul School (USA).zip</v>
      </c>
    </row>
    <row r="281">
      <c r="A281" s="2" t="s">
        <v>12201</v>
      </c>
      <c r="B281" s="3"/>
      <c r="C281" s="4">
        <v>35423.98055555556</v>
      </c>
      <c r="D281" s="5">
        <v>75151.0</v>
      </c>
      <c r="F281" s="9" t="str">
        <f>IFERROR(__xludf.DUMMYFUNCTION("""COMPUTED_VALUE"""),"Goal! (USA).zip")</f>
        <v>Goal! (USA).zip</v>
      </c>
    </row>
    <row r="282">
      <c r="A282" s="2" t="s">
        <v>12202</v>
      </c>
      <c r="B282" s="3"/>
      <c r="C282" s="4">
        <v>35423.98055555556</v>
      </c>
      <c r="D282" s="5">
        <v>74955.0</v>
      </c>
      <c r="F282" s="9" t="str">
        <f>IFERROR(__xludf.DUMMYFUNCTION("""COMPUTED_VALUE"""),"Goal! Two (USA).zip")</f>
        <v>Goal! Two (USA).zip</v>
      </c>
    </row>
    <row r="283">
      <c r="A283" s="2" t="s">
        <v>12203</v>
      </c>
      <c r="B283" s="3"/>
      <c r="C283" s="4">
        <v>35423.98055555556</v>
      </c>
      <c r="D283" s="5">
        <v>86843.0</v>
      </c>
      <c r="F283" s="9" t="str">
        <f>IFERROR(__xludf.DUMMYFUNCTION("""COMPUTED_VALUE"""),"Godzilla - Monster of Monsters! (USA).zip")</f>
        <v>Godzilla - Monster of Monsters! (USA).zip</v>
      </c>
    </row>
    <row r="284">
      <c r="A284" s="2" t="s">
        <v>12204</v>
      </c>
      <c r="B284" s="3"/>
      <c r="C284" s="4">
        <v>35423.98055555556</v>
      </c>
      <c r="D284" s="5">
        <v>86858.0</v>
      </c>
      <c r="F284" s="9" t="str">
        <f>IFERROR(__xludf.DUMMYFUNCTION("""COMPUTED_VALUE"""),"Godzilla 2 - War of the Monsters (USA).zip")</f>
        <v>Godzilla 2 - War of the Monsters (USA).zip</v>
      </c>
    </row>
    <row r="285">
      <c r="A285" s="2" t="s">
        <v>12205</v>
      </c>
      <c r="B285" s="3"/>
      <c r="C285" s="4">
        <v>35423.98055555556</v>
      </c>
      <c r="D285" s="5">
        <v>86857.0</v>
      </c>
      <c r="F285" s="9" t="str">
        <f>IFERROR(__xludf.DUMMYFUNCTION("""COMPUTED_VALUE"""),"Golf (USA, Asia) (En).zip")</f>
        <v>Golf (USA, Asia) (En).zip</v>
      </c>
    </row>
    <row r="286">
      <c r="A286" s="2" t="s">
        <v>12206</v>
      </c>
      <c r="B286" s="3"/>
      <c r="C286" s="4">
        <v>35423.98055555556</v>
      </c>
      <c r="D286" s="5">
        <v>86887.0</v>
      </c>
      <c r="F286" s="9" t="str">
        <f>IFERROR(__xludf.DUMMYFUNCTION("""COMPUTED_VALUE"""),"Golf Grand Slam (USA).zip")</f>
        <v>Golf Grand Slam (USA).zip</v>
      </c>
    </row>
    <row r="287">
      <c r="A287" s="2" t="s">
        <v>12207</v>
      </c>
      <c r="B287" s="3"/>
      <c r="C287" s="4">
        <v>35423.98055555556</v>
      </c>
      <c r="D287" s="5">
        <v>98528.0</v>
      </c>
      <c r="F287" s="9" t="str">
        <f>IFERROR(__xludf.DUMMYFUNCTION("""COMPUTED_VALUE"""),"Golgo 13 - Top Secret Episode (USA).zip")</f>
        <v>Golgo 13 - Top Secret Episode (USA).zip</v>
      </c>
    </row>
    <row r="288">
      <c r="A288" s="2" t="s">
        <v>12208</v>
      </c>
      <c r="B288" s="3"/>
      <c r="C288" s="4">
        <v>35423.98055555556</v>
      </c>
      <c r="D288" s="5">
        <v>127234.0</v>
      </c>
      <c r="F288" s="9" t="str">
        <f>IFERROR(__xludf.DUMMYFUNCTION("""COMPUTED_VALUE"""),"Goonies II, The (USA).zip")</f>
        <v>Goonies II, The (USA).zip</v>
      </c>
    </row>
    <row r="289">
      <c r="A289" s="2" t="s">
        <v>12209</v>
      </c>
      <c r="B289" s="3"/>
      <c r="C289" s="4">
        <v>35423.98055555556</v>
      </c>
      <c r="D289" s="5">
        <v>127231.0</v>
      </c>
      <c r="F289" s="9" t="str">
        <f>IFERROR(__xludf.DUMMYFUNCTION("""COMPUTED_VALUE"""),"Gotcha! - The Sport! (USA).zip")</f>
        <v>Gotcha! - The Sport! (USA).zip</v>
      </c>
    </row>
    <row r="290">
      <c r="A290" s="2" t="s">
        <v>12210</v>
      </c>
      <c r="B290" s="3"/>
      <c r="C290" s="4">
        <v>35423.98055555556</v>
      </c>
      <c r="D290" s="5">
        <v>130548.0</v>
      </c>
      <c r="F290" s="9" t="str">
        <f>IFERROR(__xludf.DUMMYFUNCTION("""COMPUTED_VALUE"""),"Gradius (USA).zip")</f>
        <v>Gradius (USA).zip</v>
      </c>
    </row>
    <row r="291">
      <c r="A291" s="2" t="s">
        <v>12211</v>
      </c>
      <c r="B291" s="3"/>
      <c r="C291" s="4">
        <v>35423.98055555556</v>
      </c>
      <c r="D291" s="5">
        <v>139065.0</v>
      </c>
      <c r="F291" s="9" t="str">
        <f>IFERROR(__xludf.DUMMYFUNCTION("""COMPUTED_VALUE"""),"Gradius II (Japan) (En).zip")</f>
        <v>Gradius II (Japan) (En).zip</v>
      </c>
    </row>
    <row r="292">
      <c r="A292" s="2" t="s">
        <v>12212</v>
      </c>
      <c r="B292" s="3"/>
      <c r="C292" s="4">
        <v>35423.98055555556</v>
      </c>
      <c r="D292" s="5">
        <v>144988.0</v>
      </c>
      <c r="F292" s="9" t="str">
        <f>IFERROR(__xludf.DUMMYFUNCTION("""COMPUTED_VALUE"""),"Great Deal (Japan) (En).zip")</f>
        <v>Great Deal (Japan) (En).zip</v>
      </c>
    </row>
    <row r="293">
      <c r="A293" s="2" t="s">
        <v>12213</v>
      </c>
      <c r="B293" s="3"/>
      <c r="C293" s="4">
        <v>35423.98055555556</v>
      </c>
      <c r="D293" s="5">
        <v>145005.0</v>
      </c>
      <c r="F293" s="9" t="str">
        <f>IFERROR(__xludf.DUMMYFUNCTION("""COMPUTED_VALUE"""),"Great Waldo Search, The (USA).zip")</f>
        <v>Great Waldo Search, The (USA).zip</v>
      </c>
    </row>
    <row r="294">
      <c r="A294" s="2" t="s">
        <v>12214</v>
      </c>
      <c r="B294" s="3"/>
      <c r="C294" s="4">
        <v>35423.98055555556</v>
      </c>
      <c r="D294" s="5">
        <v>95192.0</v>
      </c>
      <c r="F294" s="9" t="str">
        <f>IFERROR(__xludf.DUMMYFUNCTION("""COMPUTED_VALUE"""),"Greg Norman's Golf Power (USA).zip")</f>
        <v>Greg Norman's Golf Power (USA).zip</v>
      </c>
    </row>
    <row r="295">
      <c r="A295" s="2" t="s">
        <v>12215</v>
      </c>
      <c r="B295" s="3"/>
      <c r="C295" s="4">
        <v>35423.98055555556</v>
      </c>
      <c r="D295" s="5">
        <v>32785.0</v>
      </c>
      <c r="F295" s="9" t="str">
        <f>IFERROR(__xludf.DUMMYFUNCTION("""COMPUTED_VALUE"""),"Gremlins 2 - The New Batch (USA).zip")</f>
        <v>Gremlins 2 - The New Batch (USA).zip</v>
      </c>
    </row>
    <row r="296">
      <c r="A296" s="2" t="s">
        <v>12216</v>
      </c>
      <c r="B296" s="3"/>
      <c r="C296" s="4">
        <v>35423.98055555556</v>
      </c>
      <c r="D296" s="5">
        <v>61667.0</v>
      </c>
      <c r="F296" s="9" t="str">
        <f>IFERROR(__xludf.DUMMYFUNCTION("""COMPUTED_VALUE"""),"Guardian Legend, The (USA).zip")</f>
        <v>Guardian Legend, The (USA).zip</v>
      </c>
    </row>
    <row r="297">
      <c r="A297" s="2" t="s">
        <v>12217</v>
      </c>
      <c r="B297" s="3"/>
      <c r="C297" s="4">
        <v>35423.98055555556</v>
      </c>
      <c r="D297" s="5">
        <v>114299.0</v>
      </c>
      <c r="F297" s="9" t="str">
        <f>IFERROR(__xludf.DUMMYFUNCTION("""COMPUTED_VALUE"""),"Guerrilla War (USA).zip")</f>
        <v>Guerrilla War (USA).zip</v>
      </c>
    </row>
    <row r="298">
      <c r="A298" s="2" t="s">
        <v>12218</v>
      </c>
      <c r="B298" s="3"/>
      <c r="C298" s="4">
        <v>35423.98055555556</v>
      </c>
      <c r="D298" s="5">
        <v>151756.0</v>
      </c>
      <c r="F298" s="9" t="str">
        <f>IFERROR(__xludf.DUMMYFUNCTION("""COMPUTED_VALUE"""),"Gumshoe (USA, Europe).zip")</f>
        <v>Gumshoe (USA, Europe).zip</v>
      </c>
    </row>
    <row r="299">
      <c r="A299" s="2" t="s">
        <v>12219</v>
      </c>
      <c r="B299" s="3"/>
      <c r="C299" s="4">
        <v>35423.98055555556</v>
      </c>
      <c r="D299" s="5">
        <v>126893.0</v>
      </c>
      <c r="F299" s="9" t="str">
        <f>IFERROR(__xludf.DUMMYFUNCTION("""COMPUTED_VALUE"""),"Gun Nac (USA).zip")</f>
        <v>Gun Nac (USA).zip</v>
      </c>
    </row>
    <row r="300">
      <c r="A300" s="2" t="s">
        <v>12220</v>
      </c>
      <c r="B300" s="3"/>
      <c r="C300" s="4">
        <v>35423.98055555556</v>
      </c>
      <c r="D300" s="5">
        <v>56980.0</v>
      </c>
      <c r="F300" s="9" t="str">
        <f>IFERROR(__xludf.DUMMYFUNCTION("""COMPUTED_VALUE"""),"Gun.Smoke (USA).zip")</f>
        <v>Gun.Smoke (USA).zip</v>
      </c>
    </row>
    <row r="301">
      <c r="A301" s="2" t="s">
        <v>12221</v>
      </c>
      <c r="B301" s="3"/>
      <c r="C301" s="4">
        <v>35423.98055555556</v>
      </c>
      <c r="D301" s="5">
        <v>28721.0</v>
      </c>
      <c r="F301" s="9" t="str">
        <f>IFERROR(__xludf.DUMMYFUNCTION("""COMPUTED_VALUE"""),"Gyromite (World).zip")</f>
        <v>Gyromite (World).zip</v>
      </c>
    </row>
    <row r="302">
      <c r="A302" s="2" t="s">
        <v>12222</v>
      </c>
      <c r="B302" s="3"/>
      <c r="C302" s="4">
        <v>35423.98055555556</v>
      </c>
      <c r="D302" s="5">
        <v>28723.0</v>
      </c>
      <c r="F302" s="9" t="str">
        <f>IFERROR(__xludf.DUMMYFUNCTION("""COMPUTED_VALUE"""),"Gyruss (USA).zip")</f>
        <v>Gyruss (USA).zip</v>
      </c>
    </row>
    <row r="303">
      <c r="A303" s="2" t="s">
        <v>12223</v>
      </c>
      <c r="B303" s="3"/>
      <c r="C303" s="4">
        <v>35423.98055555556</v>
      </c>
      <c r="D303" s="5">
        <v>29387.0</v>
      </c>
      <c r="F303" s="9" t="str">
        <f>IFERROR(__xludf.DUMMYFUNCTION("""COMPUTED_VALUE"""),"Hammerin' Harry (Europe).zip")</f>
        <v>Hammerin' Harry (Europe).zip</v>
      </c>
    </row>
    <row r="304">
      <c r="A304" s="2" t="s">
        <v>12224</v>
      </c>
      <c r="B304" s="3"/>
      <c r="C304" s="4">
        <v>35423.98055555556</v>
      </c>
      <c r="D304" s="5">
        <v>29391.0</v>
      </c>
      <c r="F304" s="9" t="str">
        <f>IFERROR(__xludf.DUMMYFUNCTION("""COMPUTED_VALUE"""),"Harlem Globetrotters (USA).zip")</f>
        <v>Harlem Globetrotters (USA).zip</v>
      </c>
    </row>
    <row r="305">
      <c r="A305" s="2" t="s">
        <v>12225</v>
      </c>
      <c r="B305" s="3"/>
      <c r="C305" s="4">
        <v>35423.98055555556</v>
      </c>
      <c r="D305" s="5">
        <v>29417.0</v>
      </c>
      <c r="F305" s="9" t="str">
        <f>IFERROR(__xludf.DUMMYFUNCTION("""COMPUTED_VALUE"""),"Hatris (USA).zip")</f>
        <v>Hatris (USA).zip</v>
      </c>
    </row>
    <row r="306">
      <c r="A306" s="2" t="s">
        <v>12226</v>
      </c>
      <c r="B306" s="3"/>
      <c r="C306" s="4">
        <v>35423.98055555556</v>
      </c>
      <c r="D306" s="5">
        <v>29418.0</v>
      </c>
      <c r="F306" s="9" t="str">
        <f>IFERROR(__xludf.DUMMYFUNCTION("""COMPUTED_VALUE"""),"Heavy Barrel (USA).zip")</f>
        <v>Heavy Barrel (USA).zip</v>
      </c>
    </row>
    <row r="307">
      <c r="A307" s="2" t="s">
        <v>12227</v>
      </c>
      <c r="B307" s="3"/>
      <c r="C307" s="4">
        <v>35423.98055555556</v>
      </c>
      <c r="D307" s="5">
        <v>30102.0</v>
      </c>
      <c r="F307" s="9" t="str">
        <f>IFERROR(__xludf.DUMMYFUNCTION("""COMPUTED_VALUE"""),"Heavy Shreddin' (USA).zip")</f>
        <v>Heavy Shreddin' (USA).zip</v>
      </c>
    </row>
    <row r="308">
      <c r="A308" s="2" t="s">
        <v>12228</v>
      </c>
      <c r="B308" s="3"/>
      <c r="C308" s="4">
        <v>35423.98055555556</v>
      </c>
      <c r="D308" s="5">
        <v>175053.0</v>
      </c>
      <c r="F308" s="9" t="str">
        <f>IFERROR(__xludf.DUMMYFUNCTION("""COMPUTED_VALUE"""),"High Speed (USA).zip")</f>
        <v>High Speed (USA).zip</v>
      </c>
    </row>
    <row r="309">
      <c r="A309" s="2" t="s">
        <v>12229</v>
      </c>
      <c r="B309" s="3"/>
      <c r="C309" s="4">
        <v>35423.98055555556</v>
      </c>
      <c r="D309" s="5">
        <v>85547.0</v>
      </c>
      <c r="F309" s="9" t="str">
        <f>IFERROR(__xludf.DUMMYFUNCTION("""COMPUTED_VALUE"""),"Hogan's Alley (World).zip")</f>
        <v>Hogan's Alley (World).zip</v>
      </c>
    </row>
    <row r="310">
      <c r="A310" s="2" t="s">
        <v>12230</v>
      </c>
      <c r="B310" s="3"/>
      <c r="C310" s="4">
        <v>35423.98055555556</v>
      </c>
      <c r="D310" s="5">
        <v>105370.0</v>
      </c>
      <c r="F310" s="9" t="str">
        <f>IFERROR(__xludf.DUMMYFUNCTION("""COMPUTED_VALUE"""),"Hollywood Squares (USA).zip")</f>
        <v>Hollywood Squares (USA).zip</v>
      </c>
    </row>
    <row r="311">
      <c r="A311" s="2" t="s">
        <v>12231</v>
      </c>
      <c r="B311" s="3"/>
      <c r="C311" s="4">
        <v>35423.98055555556</v>
      </c>
      <c r="D311" s="5">
        <v>105347.0</v>
      </c>
      <c r="F311" s="9" t="str">
        <f>IFERROR(__xludf.DUMMYFUNCTION("""COMPUTED_VALUE"""),"Home Alone (USA) (Rev 1).zip")</f>
        <v>Home Alone (USA) (Rev 1).zip</v>
      </c>
    </row>
    <row r="312">
      <c r="A312" s="2" t="s">
        <v>12232</v>
      </c>
      <c r="B312" s="3"/>
      <c r="C312" s="4">
        <v>35423.98055555556</v>
      </c>
      <c r="D312" s="5">
        <v>57311.0</v>
      </c>
      <c r="F312" s="9" t="str">
        <f>IFERROR(__xludf.DUMMYFUNCTION("""COMPUTED_VALUE"""),"Home Alone 2 - Lost in New York (USA).zip")</f>
        <v>Home Alone 2 - Lost in New York (USA).zip</v>
      </c>
    </row>
    <row r="313">
      <c r="A313" s="2" t="s">
        <v>12233</v>
      </c>
      <c r="B313" s="3"/>
      <c r="C313" s="4">
        <v>35423.98055555556</v>
      </c>
      <c r="D313" s="5">
        <v>86057.0</v>
      </c>
      <c r="F313" s="9" t="str">
        <f>IFERROR(__xludf.DUMMYFUNCTION("""COMPUTED_VALUE"""),"Hook (USA).zip")</f>
        <v>Hook (USA).zip</v>
      </c>
    </row>
    <row r="314">
      <c r="A314" s="2" t="s">
        <v>12234</v>
      </c>
      <c r="B314" s="3"/>
      <c r="C314" s="4">
        <v>35423.98055555556</v>
      </c>
      <c r="D314" s="5">
        <v>94910.0</v>
      </c>
      <c r="F314" s="9" t="str">
        <f>IFERROR(__xludf.DUMMYFUNCTION("""COMPUTED_VALUE"""),"Hoops (USA).zip")</f>
        <v>Hoops (USA).zip</v>
      </c>
    </row>
    <row r="315">
      <c r="A315" s="2" t="s">
        <v>12235</v>
      </c>
      <c r="B315" s="3"/>
      <c r="C315" s="4">
        <v>35423.98055555556</v>
      </c>
      <c r="D315" s="5">
        <v>86033.0</v>
      </c>
      <c r="F315" s="9" t="str">
        <f>IFERROR(__xludf.DUMMYFUNCTION("""COMPUTED_VALUE"""),"Hudson Hawk (USA).zip")</f>
        <v>Hudson Hawk (USA).zip</v>
      </c>
    </row>
    <row r="316">
      <c r="A316" s="2" t="s">
        <v>12236</v>
      </c>
      <c r="B316" s="3"/>
      <c r="C316" s="4">
        <v>35423.98055555556</v>
      </c>
      <c r="D316" s="5">
        <v>111294.0</v>
      </c>
      <c r="F316" s="9" t="str">
        <f>IFERROR(__xludf.DUMMYFUNCTION("""COMPUTED_VALUE"""),"Hunt for Red October, The (USA) (Rev 1).zip")</f>
        <v>Hunt for Red October, The (USA) (Rev 1).zip</v>
      </c>
    </row>
    <row r="317">
      <c r="A317" s="2" t="s">
        <v>12237</v>
      </c>
      <c r="B317" s="3"/>
      <c r="C317" s="4">
        <v>35423.98055555556</v>
      </c>
      <c r="D317" s="5">
        <v>10925.0</v>
      </c>
      <c r="F317" s="9" t="str">
        <f>IFERROR(__xludf.DUMMYFUNCTION("""COMPUTED_VALUE"""),"Hydlide (USA).zip")</f>
        <v>Hydlide (USA).zip</v>
      </c>
    </row>
    <row r="318">
      <c r="A318" s="2" t="s">
        <v>12238</v>
      </c>
      <c r="B318" s="3"/>
      <c r="C318" s="4">
        <v>35423.98055555556</v>
      </c>
      <c r="D318" s="5">
        <v>68531.0</v>
      </c>
      <c r="F318" s="9" t="str">
        <f>IFERROR(__xludf.DUMMYFUNCTION("""COMPUTED_VALUE"""),"Ice Climber (USA, Europe, Korea) (En).zip")</f>
        <v>Ice Climber (USA, Europe, Korea) (En).zip</v>
      </c>
    </row>
    <row r="319">
      <c r="A319" s="2" t="s">
        <v>12239</v>
      </c>
      <c r="B319" s="3"/>
      <c r="C319" s="4">
        <v>35423.98055555556</v>
      </c>
      <c r="D319" s="5">
        <v>68498.0</v>
      </c>
      <c r="F319" s="9" t="str">
        <f>IFERROR(__xludf.DUMMYFUNCTION("""COMPUTED_VALUE"""),"Ice Hockey (USA).zip")</f>
        <v>Ice Hockey (USA).zip</v>
      </c>
    </row>
    <row r="320">
      <c r="A320" s="2" t="s">
        <v>12240</v>
      </c>
      <c r="B320" s="3"/>
      <c r="C320" s="4">
        <v>35423.98055555556</v>
      </c>
      <c r="D320" s="5">
        <v>68982.0</v>
      </c>
      <c r="F320" s="9" t="str">
        <f>IFERROR(__xludf.DUMMYFUNCTION("""COMPUTED_VALUE"""),"Ikari III - The Rescue (USA).zip")</f>
        <v>Ikari III - The Rescue (USA).zip</v>
      </c>
    </row>
    <row r="321">
      <c r="A321" s="2" t="s">
        <v>12241</v>
      </c>
      <c r="B321" s="3"/>
      <c r="C321" s="4">
        <v>35423.98055555556</v>
      </c>
      <c r="D321" s="5">
        <v>23480.0</v>
      </c>
      <c r="F321" s="9" t="str">
        <f>IFERROR(__xludf.DUMMYFUNCTION("""COMPUTED_VALUE"""),"Ikari Warriors (USA) (Rev 1).zip")</f>
        <v>Ikari Warriors (USA) (Rev 1).zip</v>
      </c>
    </row>
    <row r="322">
      <c r="A322" s="2" t="s">
        <v>12242</v>
      </c>
      <c r="B322" s="3"/>
      <c r="C322" s="4">
        <v>35423.98055555556</v>
      </c>
      <c r="D322" s="5">
        <v>60788.0</v>
      </c>
      <c r="F322" s="9" t="str">
        <f>IFERROR(__xludf.DUMMYFUNCTION("""COMPUTED_VALUE"""),"Ikari Warriors II - Victory Road (USA).zip")</f>
        <v>Ikari Warriors II - Victory Road (USA).zip</v>
      </c>
    </row>
    <row r="323">
      <c r="A323" s="2" t="s">
        <v>12243</v>
      </c>
      <c r="B323" s="3"/>
      <c r="C323" s="4">
        <v>35423.98055555556</v>
      </c>
      <c r="D323" s="5">
        <v>98593.0</v>
      </c>
      <c r="F323" s="9" t="str">
        <f>IFERROR(__xludf.DUMMYFUNCTION("""COMPUTED_VALUE"""),"ImageFight (USA).zip")</f>
        <v>ImageFight (USA).zip</v>
      </c>
    </row>
    <row r="324">
      <c r="A324" s="2" t="s">
        <v>12244</v>
      </c>
      <c r="B324" s="3"/>
      <c r="C324" s="4">
        <v>35423.98055555556</v>
      </c>
      <c r="D324" s="5">
        <v>60819.0</v>
      </c>
      <c r="F324" s="9" t="str">
        <f>IFERROR(__xludf.DUMMYFUNCTION("""COMPUTED_VALUE"""),"Immortal, The (USA).zip")</f>
        <v>Immortal, The (USA).zip</v>
      </c>
    </row>
    <row r="325">
      <c r="A325" s="2" t="s">
        <v>12245</v>
      </c>
      <c r="B325" s="3"/>
      <c r="C325" s="4">
        <v>35423.98055555556</v>
      </c>
      <c r="D325" s="5">
        <v>187349.0</v>
      </c>
      <c r="F325" s="9" t="str">
        <f>IFERROR(__xludf.DUMMYFUNCTION("""COMPUTED_VALUE"""),"Incredible Crash Dummies, The (USA).zip")</f>
        <v>Incredible Crash Dummies, The (USA).zip</v>
      </c>
    </row>
    <row r="326">
      <c r="A326" s="2" t="s">
        <v>12246</v>
      </c>
      <c r="B326" s="3"/>
      <c r="C326" s="4">
        <v>35423.98055555556</v>
      </c>
      <c r="D326" s="5">
        <v>8165.0</v>
      </c>
      <c r="F326" s="9" t="str">
        <f>IFERROR(__xludf.DUMMYFUNCTION("""COMPUTED_VALUE"""),"Indiana Jones and the Last Crusade (USA) (Taito).zip")</f>
        <v>Indiana Jones and the Last Crusade (USA) (Taito).zip</v>
      </c>
    </row>
    <row r="327">
      <c r="A327" s="2" t="s">
        <v>12247</v>
      </c>
      <c r="B327" s="3"/>
      <c r="C327" s="4">
        <v>35423.98055555556</v>
      </c>
      <c r="D327" s="5">
        <v>212285.0</v>
      </c>
      <c r="F327" s="9" t="str">
        <f>IFERROR(__xludf.DUMMYFUNCTION("""COMPUTED_VALUE"""),"Indiana Jones and the Temple of Doom (USA) (Rev 1).zip")</f>
        <v>Indiana Jones and the Temple of Doom (USA) (Rev 1).zip</v>
      </c>
    </row>
    <row r="328">
      <c r="A328" s="2" t="s">
        <v>12248</v>
      </c>
      <c r="B328" s="3"/>
      <c r="C328" s="4">
        <v>35423.98055555556</v>
      </c>
      <c r="D328" s="5">
        <v>169847.0</v>
      </c>
      <c r="F328" s="9" t="str">
        <f>IFERROR(__xludf.DUMMYFUNCTION("""COMPUTED_VALUE"""),"Infiltrator (USA).zip")</f>
        <v>Infiltrator (USA).zip</v>
      </c>
    </row>
    <row r="329">
      <c r="A329" s="2" t="s">
        <v>12249</v>
      </c>
      <c r="B329" s="3"/>
      <c r="C329" s="4">
        <v>35423.98055555556</v>
      </c>
      <c r="D329" s="5">
        <v>246904.0</v>
      </c>
      <c r="F329" s="9" t="str">
        <f>IFERROR(__xludf.DUMMYFUNCTION("""COMPUTED_VALUE"""),"International Cricket (Australia).zip")</f>
        <v>International Cricket (Australia).zip</v>
      </c>
    </row>
    <row r="330">
      <c r="A330" s="2" t="s">
        <v>12250</v>
      </c>
      <c r="B330" s="3"/>
      <c r="C330" s="4">
        <v>35423.98055555556</v>
      </c>
      <c r="D330" s="5">
        <v>246867.0</v>
      </c>
      <c r="F330" s="9" t="str">
        <f>IFERROR(__xludf.DUMMYFUNCTION("""COMPUTED_VALUE"""),"Iron Tank - The Invasion of Normandy (USA).zip")</f>
        <v>Iron Tank - The Invasion of Normandy (USA).zip</v>
      </c>
    </row>
    <row r="331">
      <c r="A331" s="2" t="s">
        <v>12251</v>
      </c>
      <c r="B331" s="3"/>
      <c r="C331" s="4">
        <v>35423.98055555556</v>
      </c>
      <c r="D331" s="5">
        <v>246978.0</v>
      </c>
      <c r="F331" s="9" t="str">
        <f>IFERROR(__xludf.DUMMYFUNCTION("""COMPUTED_VALUE"""),"IronSword - Wizards &amp; Warriors II (USA).zip")</f>
        <v>IronSword - Wizards &amp; Warriors II (USA).zip</v>
      </c>
    </row>
    <row r="332">
      <c r="A332" s="2" t="s">
        <v>12252</v>
      </c>
      <c r="B332" s="3"/>
      <c r="C332" s="4">
        <v>35423.98055555556</v>
      </c>
      <c r="D332" s="5">
        <v>83015.0</v>
      </c>
      <c r="F332" s="9" t="str">
        <f>IFERROR(__xludf.DUMMYFUNCTION("""COMPUTED_VALUE"""),"Isolated Warrior (USA).zip")</f>
        <v>Isolated Warrior (USA).zip</v>
      </c>
    </row>
    <row r="333">
      <c r="A333" s="2" t="s">
        <v>12253</v>
      </c>
      <c r="B333" s="3"/>
      <c r="C333" s="4">
        <v>35423.98055555556</v>
      </c>
      <c r="D333" s="5">
        <v>67089.0</v>
      </c>
      <c r="F333" s="9" t="str">
        <f>IFERROR(__xludf.DUMMYFUNCTION("""COMPUTED_VALUE"""),"Ivan 'Ironman' Stewart's Super Off Road (USA).zip")</f>
        <v>Ivan 'Ironman' Stewart's Super Off Road (USA).zip</v>
      </c>
    </row>
    <row r="334">
      <c r="A334" s="2" t="s">
        <v>12254</v>
      </c>
      <c r="B334" s="3"/>
      <c r="C334" s="4">
        <v>35423.98055555556</v>
      </c>
      <c r="D334" s="5">
        <v>67175.0</v>
      </c>
      <c r="F334" s="9" t="str">
        <f>IFERROR(__xludf.DUMMYFUNCTION("""COMPUTED_VALUE"""),"Jack Nicklaus' Greatest 18 Holes of Major Championship Golf (USA).zip")</f>
        <v>Jack Nicklaus' Greatest 18 Holes of Major Championship Golf (USA).zip</v>
      </c>
    </row>
    <row r="335">
      <c r="A335" s="2" t="s">
        <v>12255</v>
      </c>
      <c r="B335" s="3"/>
      <c r="C335" s="4">
        <v>35423.98055555556</v>
      </c>
      <c r="D335" s="5">
        <v>146537.0</v>
      </c>
      <c r="F335" s="9" t="str">
        <f>IFERROR(__xludf.DUMMYFUNCTION("""COMPUTED_VALUE"""),"Jackal (USA).zip")</f>
        <v>Jackal (USA).zip</v>
      </c>
    </row>
    <row r="336">
      <c r="A336" s="2" t="s">
        <v>12256</v>
      </c>
      <c r="B336" s="3"/>
      <c r="C336" s="4">
        <v>35423.98055555556</v>
      </c>
      <c r="D336" s="5">
        <v>146432.0</v>
      </c>
      <c r="F336" s="9" t="str">
        <f>IFERROR(__xludf.DUMMYFUNCTION("""COMPUTED_VALUE"""),"Jackie Chan's Action Kung Fu (USA).zip")</f>
        <v>Jackie Chan's Action Kung Fu (USA).zip</v>
      </c>
    </row>
    <row r="337">
      <c r="A337" s="2" t="s">
        <v>12257</v>
      </c>
      <c r="B337" s="3"/>
      <c r="C337" s="4">
        <v>35423.98055555556</v>
      </c>
      <c r="D337" s="5">
        <v>146494.0</v>
      </c>
      <c r="F337" s="9" t="str">
        <f>IFERROR(__xludf.DUMMYFUNCTION("""COMPUTED_VALUE"""),"James Bond Jr (USA).zip")</f>
        <v>James Bond Jr (USA).zip</v>
      </c>
    </row>
    <row r="338">
      <c r="A338" s="2" t="s">
        <v>12258</v>
      </c>
      <c r="B338" s="3"/>
      <c r="C338" s="4">
        <v>35423.98055555556</v>
      </c>
      <c r="D338" s="5">
        <v>134169.0</v>
      </c>
      <c r="F338" s="9" t="str">
        <f>IFERROR(__xludf.DUMMYFUNCTION("""COMPUTED_VALUE"""),"Jaws (USA).zip")</f>
        <v>Jaws (USA).zip</v>
      </c>
    </row>
    <row r="339">
      <c r="A339" s="2" t="s">
        <v>12259</v>
      </c>
      <c r="B339" s="3"/>
      <c r="C339" s="4">
        <v>35423.98055555556</v>
      </c>
      <c r="D339" s="5">
        <v>98999.0</v>
      </c>
      <c r="F339" s="9" t="str">
        <f>IFERROR(__xludf.DUMMYFUNCTION("""COMPUTED_VALUE"""),"Jeopardy! (USA) (Rev 1).zip")</f>
        <v>Jeopardy! (USA) (Rev 1).zip</v>
      </c>
    </row>
    <row r="340">
      <c r="A340" s="2" t="s">
        <v>12260</v>
      </c>
      <c r="B340" s="3"/>
      <c r="C340" s="4">
        <v>35423.98055555556</v>
      </c>
      <c r="D340" s="5">
        <v>207595.0</v>
      </c>
      <c r="F340" s="9" t="str">
        <f>IFERROR(__xludf.DUMMYFUNCTION("""COMPUTED_VALUE"""),"Jeopardy! 25th Anniversary Edition (USA).zip")</f>
        <v>Jeopardy! 25th Anniversary Edition (USA).zip</v>
      </c>
    </row>
    <row r="341">
      <c r="A341" s="2" t="s">
        <v>12261</v>
      </c>
      <c r="B341" s="3"/>
      <c r="C341" s="4">
        <v>35423.98055555556</v>
      </c>
      <c r="D341" s="5">
        <v>207591.0</v>
      </c>
      <c r="F341" s="9" t="str">
        <f>IFERROR(__xludf.DUMMYFUNCTION("""COMPUTED_VALUE"""),"Jeopardy! Junior Edition (USA).zip")</f>
        <v>Jeopardy! Junior Edition (USA).zip</v>
      </c>
    </row>
    <row r="342">
      <c r="A342" s="2" t="s">
        <v>12262</v>
      </c>
      <c r="B342" s="3"/>
      <c r="C342" s="4">
        <v>35423.98055555556</v>
      </c>
      <c r="D342" s="5">
        <v>209005.0</v>
      </c>
      <c r="F342" s="9" t="str">
        <f>IFERROR(__xludf.DUMMYFUNCTION("""COMPUTED_VALUE"""),"Jetsons, The - Cogswell's Caper (USA).zip")</f>
        <v>Jetsons, The - Cogswell's Caper (USA).zip</v>
      </c>
    </row>
    <row r="343">
      <c r="A343" s="2" t="s">
        <v>12263</v>
      </c>
      <c r="B343" s="3"/>
      <c r="C343" s="4">
        <v>35423.98055555556</v>
      </c>
      <c r="D343" s="5">
        <v>173848.0</v>
      </c>
      <c r="F343" s="9" t="str">
        <f>IFERROR(__xludf.DUMMYFUNCTION("""COMPUTED_VALUE"""),"Jim Power - The Lost Dimension (World) (QUByte Classics).zip")</f>
        <v>Jim Power - The Lost Dimension (World) (QUByte Classics).zip</v>
      </c>
    </row>
    <row r="344">
      <c r="A344" s="2" t="s">
        <v>12264</v>
      </c>
      <c r="B344" s="3"/>
      <c r="C344" s="4">
        <v>35423.98055555556</v>
      </c>
      <c r="D344" s="5">
        <v>174371.0</v>
      </c>
      <c r="F344" s="9" t="str">
        <f>IFERROR(__xludf.DUMMYFUNCTION("""COMPUTED_VALUE"""),"Jimmy Connors Tennis (USA).zip")</f>
        <v>Jimmy Connors Tennis (USA).zip</v>
      </c>
    </row>
    <row r="345">
      <c r="A345" s="2" t="s">
        <v>12265</v>
      </c>
      <c r="B345" s="3"/>
      <c r="C345" s="4">
        <v>35423.98055555556</v>
      </c>
      <c r="D345" s="5">
        <v>165894.0</v>
      </c>
      <c r="F345" s="9" t="str">
        <f>IFERROR(__xludf.DUMMYFUNCTION("""COMPUTED_VALUE"""),"Joe &amp; Mac - Caveman Ninja (Europe).zip")</f>
        <v>Joe &amp; Mac - Caveman Ninja (Europe).zip</v>
      </c>
    </row>
    <row r="346">
      <c r="A346" s="2" t="s">
        <v>12266</v>
      </c>
      <c r="B346" s="3"/>
      <c r="C346" s="4">
        <v>35423.98055555556</v>
      </c>
      <c r="D346" s="5">
        <v>208454.0</v>
      </c>
      <c r="F346" s="9" t="str">
        <f>IFERROR(__xludf.DUMMYFUNCTION("""COMPUTED_VALUE"""),"Joe &amp; Mac (USA).zip")</f>
        <v>Joe &amp; Mac (USA).zip</v>
      </c>
    </row>
    <row r="347">
      <c r="A347" s="2" t="s">
        <v>12267</v>
      </c>
      <c r="B347" s="3"/>
      <c r="C347" s="4">
        <v>35423.98055555556</v>
      </c>
      <c r="D347" s="5">
        <v>207725.0</v>
      </c>
      <c r="F347" s="9" t="str">
        <f>IFERROR(__xludf.DUMMYFUNCTION("""COMPUTED_VALUE"""),"John Elway's Quarterback (USA).zip")</f>
        <v>John Elway's Quarterback (USA).zip</v>
      </c>
    </row>
    <row r="348">
      <c r="A348" s="2" t="s">
        <v>12268</v>
      </c>
      <c r="B348" s="3"/>
      <c r="C348" s="4">
        <v>35423.98055555556</v>
      </c>
      <c r="D348" s="5">
        <v>207733.0</v>
      </c>
      <c r="F348" s="9" t="str">
        <f>IFERROR(__xludf.DUMMYFUNCTION("""COMPUTED_VALUE"""),"Jordan vs Bird - One on One (USA).zip")</f>
        <v>Jordan vs Bird - One on One (USA).zip</v>
      </c>
    </row>
    <row r="349">
      <c r="A349" s="2" t="s">
        <v>12269</v>
      </c>
      <c r="B349" s="3"/>
      <c r="C349" s="4">
        <v>35423.98055555556</v>
      </c>
      <c r="D349" s="5">
        <v>207595.0</v>
      </c>
      <c r="F349" s="9" t="str">
        <f>IFERROR(__xludf.DUMMYFUNCTION("""COMPUTED_VALUE"""),"Journey to Silius (USA).zip")</f>
        <v>Journey to Silius (USA).zip</v>
      </c>
    </row>
    <row r="350">
      <c r="A350" s="2" t="s">
        <v>12270</v>
      </c>
      <c r="B350" s="3"/>
      <c r="C350" s="4">
        <v>35423.98055555556</v>
      </c>
      <c r="D350" s="5">
        <v>127295.0</v>
      </c>
      <c r="F350" s="9" t="str">
        <f>IFERROR(__xludf.DUMMYFUNCTION("""COMPUTED_VALUE"""),"Joust (USA).zip")</f>
        <v>Joust (USA).zip</v>
      </c>
    </row>
    <row r="351">
      <c r="A351" s="2" t="s">
        <v>12271</v>
      </c>
      <c r="B351" s="3"/>
      <c r="C351" s="4">
        <v>35423.98055555556</v>
      </c>
      <c r="D351" s="5">
        <v>30753.0</v>
      </c>
      <c r="F351" s="9" t="str">
        <f>IFERROR(__xludf.DUMMYFUNCTION("""COMPUTED_VALUE"""),"Jungle Book, The (USA).zip")</f>
        <v>Jungle Book, The (USA).zip</v>
      </c>
    </row>
    <row r="352">
      <c r="A352" s="2" t="s">
        <v>12272</v>
      </c>
      <c r="B352" s="3"/>
      <c r="C352" s="4">
        <v>35423.98055555556</v>
      </c>
      <c r="D352" s="5">
        <v>30788.0</v>
      </c>
      <c r="F352" s="9" t="str">
        <f>IFERROR(__xludf.DUMMYFUNCTION("""COMPUTED_VALUE"""),"Jurassic Park (USA).zip")</f>
        <v>Jurassic Park (USA).zip</v>
      </c>
    </row>
    <row r="353">
      <c r="A353" s="2" t="s">
        <v>12273</v>
      </c>
      <c r="B353" s="3"/>
      <c r="C353" s="4">
        <v>35423.98055555556</v>
      </c>
      <c r="D353" s="5">
        <v>42240.0</v>
      </c>
      <c r="F353" s="9" t="str">
        <f>IFERROR(__xludf.DUMMYFUNCTION("""COMPUTED_VALUE"""),"Kabuki - Quantum Fighter (USA).zip")</f>
        <v>Kabuki - Quantum Fighter (USA).zip</v>
      </c>
    </row>
    <row r="354">
      <c r="A354" s="2" t="s">
        <v>12274</v>
      </c>
      <c r="B354" s="3"/>
      <c r="C354" s="4">
        <v>35423.98055555556</v>
      </c>
      <c r="D354" s="5">
        <v>95878.0</v>
      </c>
      <c r="F354" s="9" t="str">
        <f>IFERROR(__xludf.DUMMYFUNCTION("""COMPUTED_VALUE"""),"Karate Champ (USA) (Rev 1).zip")</f>
        <v>Karate Champ (USA) (Rev 1).zip</v>
      </c>
    </row>
    <row r="355">
      <c r="A355" s="2" t="s">
        <v>12275</v>
      </c>
      <c r="B355" s="3"/>
      <c r="C355" s="4">
        <v>35423.98055555556</v>
      </c>
      <c r="D355" s="5">
        <v>21671.0</v>
      </c>
      <c r="F355" s="9" t="str">
        <f>IFERROR(__xludf.DUMMYFUNCTION("""COMPUTED_VALUE"""),"Karate Kid, The (USA).zip")</f>
        <v>Karate Kid, The (USA).zip</v>
      </c>
    </row>
    <row r="356">
      <c r="A356" s="2" t="s">
        <v>12276</v>
      </c>
      <c r="B356" s="3"/>
      <c r="C356" s="4">
        <v>35423.98055555556</v>
      </c>
      <c r="D356" s="5">
        <v>97052.0</v>
      </c>
      <c r="F356" s="9" t="str">
        <f>IFERROR(__xludf.DUMMYFUNCTION("""COMPUTED_VALUE"""),"Karnov (USA).zip")</f>
        <v>Karnov (USA).zip</v>
      </c>
    </row>
    <row r="357">
      <c r="A357" s="2" t="s">
        <v>12277</v>
      </c>
      <c r="B357" s="3"/>
      <c r="C357" s="4">
        <v>35423.98055555556</v>
      </c>
      <c r="D357" s="5">
        <v>28304.0</v>
      </c>
      <c r="F357" s="9" t="str">
        <f>IFERROR(__xludf.DUMMYFUNCTION("""COMPUTED_VALUE"""),"Kick Off (Europe).zip")</f>
        <v>Kick Off (Europe).zip</v>
      </c>
    </row>
    <row r="358">
      <c r="A358" s="2" t="s">
        <v>12278</v>
      </c>
      <c r="B358" s="3"/>
      <c r="C358" s="4">
        <v>35423.98055555556</v>
      </c>
      <c r="D358" s="5">
        <v>28474.0</v>
      </c>
      <c r="F358" s="9" t="str">
        <f>IFERROR(__xludf.DUMMYFUNCTION("""COMPUTED_VALUE"""),"Kickle Cubicle (USA).zip")</f>
        <v>Kickle Cubicle (USA).zip</v>
      </c>
    </row>
    <row r="359">
      <c r="A359" s="2" t="s">
        <v>12279</v>
      </c>
      <c r="B359" s="3"/>
      <c r="C359" s="4">
        <v>35423.98055555556</v>
      </c>
      <c r="D359" s="5">
        <v>22440.0</v>
      </c>
      <c r="F359" s="9" t="str">
        <f>IFERROR(__xludf.DUMMYFUNCTION("""COMPUTED_VALUE"""),"KickMaster (USA).zip")</f>
        <v>KickMaster (USA).zip</v>
      </c>
    </row>
    <row r="360">
      <c r="A360" s="2" t="s">
        <v>12280</v>
      </c>
      <c r="B360" s="3"/>
      <c r="C360" s="4">
        <v>35423.98055555556</v>
      </c>
      <c r="D360" s="5">
        <v>74901.0</v>
      </c>
      <c r="F360" s="9" t="str">
        <f>IFERROR(__xludf.DUMMYFUNCTION("""COMPUTED_VALUE"""),"Kid Dracula (World) (Castlevania Anniversary Collection).zip")</f>
        <v>Kid Dracula (World) (Castlevania Anniversary Collection).zip</v>
      </c>
    </row>
    <row r="361">
      <c r="A361" s="2" t="s">
        <v>12281</v>
      </c>
      <c r="B361" s="3"/>
      <c r="C361" s="4">
        <v>35423.98055555556</v>
      </c>
      <c r="D361" s="5">
        <v>74904.0</v>
      </c>
      <c r="F361" s="9" t="str">
        <f>IFERROR(__xludf.DUMMYFUNCTION("""COMPUTED_VALUE"""),"Kid Icarus (USA, Europe) (Rev 1).zip")</f>
        <v>Kid Icarus (USA, Europe) (Rev 1).zip</v>
      </c>
    </row>
    <row r="362">
      <c r="A362" s="2" t="s">
        <v>12282</v>
      </c>
      <c r="B362" s="3"/>
      <c r="C362" s="4">
        <v>35423.98055555556</v>
      </c>
      <c r="D362" s="5">
        <v>81067.0</v>
      </c>
      <c r="F362" s="9" t="str">
        <f>IFERROR(__xludf.DUMMYFUNCTION("""COMPUTED_VALUE"""),"Kid Klown in Night Mayor World (USA).zip")</f>
        <v>Kid Klown in Night Mayor World (USA).zip</v>
      </c>
    </row>
    <row r="363">
      <c r="A363" s="2" t="s">
        <v>12283</v>
      </c>
      <c r="B363" s="3"/>
      <c r="C363" s="4">
        <v>35423.98055555556</v>
      </c>
      <c r="D363" s="5">
        <v>81228.0</v>
      </c>
      <c r="F363" s="9" t="str">
        <f>IFERROR(__xludf.DUMMYFUNCTION("""COMPUTED_VALUE"""),"Kid Kool and the Quest for the Seven Wonder Herbs (USA).zip")</f>
        <v>Kid Kool and the Quest for the Seven Wonder Herbs (USA).zip</v>
      </c>
    </row>
    <row r="364">
      <c r="A364" s="2" t="s">
        <v>12284</v>
      </c>
      <c r="B364" s="3"/>
      <c r="C364" s="4">
        <v>35423.98055555556</v>
      </c>
      <c r="D364" s="5">
        <v>81187.0</v>
      </c>
      <c r="F364" s="9" t="str">
        <f>IFERROR(__xludf.DUMMYFUNCTION("""COMPUTED_VALUE"""),"Kid Niki - Radical Ninja (USA) (Rev 1).zip")</f>
        <v>Kid Niki - Radical Ninja (USA) (Rev 1).zip</v>
      </c>
    </row>
    <row r="365">
      <c r="A365" s="2" t="s">
        <v>12285</v>
      </c>
      <c r="B365" s="3"/>
      <c r="C365" s="4">
        <v>35423.98055555556</v>
      </c>
      <c r="D365" s="5">
        <v>54605.0</v>
      </c>
      <c r="F365" s="9" t="str">
        <f>IFERROR(__xludf.DUMMYFUNCTION("""COMPUTED_VALUE"""),"King's Knight (USA).zip")</f>
        <v>King's Knight (USA).zip</v>
      </c>
    </row>
    <row r="366">
      <c r="A366" s="2" t="s">
        <v>12286</v>
      </c>
      <c r="B366" s="3"/>
      <c r="C366" s="4">
        <v>35423.98055555556</v>
      </c>
      <c r="D366" s="5">
        <v>17715.0</v>
      </c>
      <c r="F366" s="9" t="str">
        <f>IFERROR(__xludf.DUMMYFUNCTION("""COMPUTED_VALUE"""),"King's Quest V (USA).zip")</f>
        <v>King's Quest V (USA).zip</v>
      </c>
    </row>
    <row r="367">
      <c r="A367" s="2" t="s">
        <v>12287</v>
      </c>
      <c r="B367" s="3"/>
      <c r="C367" s="4">
        <v>35423.98055555556</v>
      </c>
      <c r="D367" s="5">
        <v>107992.0</v>
      </c>
      <c r="F367" s="9" t="str">
        <f>IFERROR(__xludf.DUMMYFUNCTION("""COMPUTED_VALUE"""),"Kings of the Beach - Professional Beach Volleyball (USA).zip")</f>
        <v>Kings of the Beach - Professional Beach Volleyball (USA).zip</v>
      </c>
    </row>
    <row r="368">
      <c r="A368" s="2" t="s">
        <v>12288</v>
      </c>
      <c r="B368" s="3"/>
      <c r="C368" s="4">
        <v>35423.98055555556</v>
      </c>
      <c r="D368" s="5">
        <v>107806.0</v>
      </c>
      <c r="F368" s="9" t="str">
        <f>IFERROR(__xludf.DUMMYFUNCTION("""COMPUTED_VALUE"""),"Kirby's Adventure (USA) (Rev 1).zip")</f>
        <v>Kirby's Adventure (USA) (Rev 1).zip</v>
      </c>
    </row>
    <row r="369">
      <c r="A369" s="2" t="s">
        <v>12289</v>
      </c>
      <c r="B369" s="3"/>
      <c r="C369" s="4">
        <v>35423.98055555556</v>
      </c>
      <c r="D369" s="5">
        <v>18831.0</v>
      </c>
      <c r="F369" s="9" t="str">
        <f>IFERROR(__xludf.DUMMYFUNCTION("""COMPUTED_VALUE"""),"Kiwi Kraze - A Bird-Brained Adventure! (USA).zip")</f>
        <v>Kiwi Kraze - A Bird-Brained Adventure! (USA).zip</v>
      </c>
    </row>
    <row r="370">
      <c r="A370" s="2" t="s">
        <v>12290</v>
      </c>
      <c r="B370" s="3"/>
      <c r="C370" s="4">
        <v>35423.98055555556</v>
      </c>
      <c r="D370" s="5">
        <v>115825.0</v>
      </c>
      <c r="F370" s="9" t="str">
        <f>IFERROR(__xludf.DUMMYFUNCTION("""COMPUTED_VALUE"""),"KlashBall (USA).zip")</f>
        <v>KlashBall (USA).zip</v>
      </c>
    </row>
    <row r="371">
      <c r="A371" s="2" t="s">
        <v>12291</v>
      </c>
      <c r="B371" s="3"/>
      <c r="C371" s="4">
        <v>35423.98055555556</v>
      </c>
      <c r="D371" s="5">
        <v>30307.0</v>
      </c>
      <c r="F371" s="9" t="str">
        <f>IFERROR(__xludf.DUMMYFUNCTION("""COMPUTED_VALUE"""),"Knight Rider (USA).zip")</f>
        <v>Knight Rider (USA).zip</v>
      </c>
    </row>
    <row r="372">
      <c r="A372" s="2" t="s">
        <v>12292</v>
      </c>
      <c r="B372" s="3"/>
      <c r="C372" s="4">
        <v>35423.98055555556</v>
      </c>
      <c r="D372" s="5">
        <v>38489.0</v>
      </c>
      <c r="F372" s="9" t="str">
        <f>IFERROR(__xludf.DUMMYFUNCTION("""COMPUTED_VALUE"""),"Konami Hyper Soccer (Europe).zip")</f>
        <v>Konami Hyper Soccer (Europe).zip</v>
      </c>
    </row>
    <row r="373">
      <c r="A373" s="2" t="s">
        <v>12293</v>
      </c>
      <c r="B373" s="3"/>
      <c r="C373" s="4">
        <v>35423.98055555556</v>
      </c>
      <c r="D373" s="5">
        <v>33727.0</v>
      </c>
      <c r="F373" s="9" t="str">
        <f>IFERROR(__xludf.DUMMYFUNCTION("""COMPUTED_VALUE"""),"Krion Conquest, The (USA).zip")</f>
        <v>Krion Conquest, The (USA).zip</v>
      </c>
    </row>
    <row r="374">
      <c r="A374" s="2" t="s">
        <v>12294</v>
      </c>
      <c r="B374" s="3"/>
      <c r="C374" s="4">
        <v>35423.98055555556</v>
      </c>
      <c r="D374" s="5">
        <v>30431.0</v>
      </c>
      <c r="F374" s="9" t="str">
        <f>IFERROR(__xludf.DUMMYFUNCTION("""COMPUTED_VALUE"""),"Krusty's Fun House (USA).zip")</f>
        <v>Krusty's Fun House (USA).zip</v>
      </c>
    </row>
    <row r="375">
      <c r="A375" s="2" t="s">
        <v>12295</v>
      </c>
      <c r="B375" s="3"/>
      <c r="C375" s="4">
        <v>35423.98055555556</v>
      </c>
      <c r="D375" s="5">
        <v>86536.0</v>
      </c>
      <c r="F375" s="9" t="str">
        <f>IFERROR(__xludf.DUMMYFUNCTION("""COMPUTED_VALUE"""),"Kung Fu (Japan, USA) (En).zip")</f>
        <v>Kung Fu (Japan, USA) (En).zip</v>
      </c>
    </row>
    <row r="376">
      <c r="A376" s="2" t="s">
        <v>12296</v>
      </c>
      <c r="B376" s="3"/>
      <c r="C376" s="4">
        <v>35423.98055555556</v>
      </c>
      <c r="D376" s="5">
        <v>81649.0</v>
      </c>
      <c r="F376" s="9" t="str">
        <f>IFERROR(__xludf.DUMMYFUNCTION("""COMPUTED_VALUE"""),"Kung-Fu Heroes (USA).zip")</f>
        <v>Kung-Fu Heroes (USA).zip</v>
      </c>
    </row>
    <row r="377">
      <c r="A377" s="2" t="s">
        <v>12297</v>
      </c>
      <c r="B377" s="3"/>
      <c r="C377" s="4">
        <v>35423.98055555556</v>
      </c>
      <c r="D377" s="5">
        <v>86580.0</v>
      </c>
      <c r="F377" s="9" t="str">
        <f>IFERROR(__xludf.DUMMYFUNCTION("""COMPUTED_VALUE"""),"Laser Invasion (USA).zip")</f>
        <v>Laser Invasion (USA).zip</v>
      </c>
    </row>
    <row r="378">
      <c r="A378" s="2" t="s">
        <v>12298</v>
      </c>
      <c r="B378" s="3"/>
      <c r="C378" s="4">
        <v>35423.98055555556</v>
      </c>
      <c r="D378" s="5">
        <v>19137.0</v>
      </c>
      <c r="F378" s="9" t="str">
        <f>IFERROR(__xludf.DUMMYFUNCTION("""COMPUTED_VALUE"""),"Last Action Hero (USA).zip")</f>
        <v>Last Action Hero (USA).zip</v>
      </c>
    </row>
    <row r="379">
      <c r="A379" s="2" t="s">
        <v>12299</v>
      </c>
      <c r="B379" s="3"/>
      <c r="C379" s="4">
        <v>35423.98055555556</v>
      </c>
      <c r="D379" s="5">
        <v>31283.0</v>
      </c>
      <c r="F379" s="9" t="str">
        <f>IFERROR(__xludf.DUMMYFUNCTION("""COMPUTED_VALUE"""),"Last Ninja, The (USA).zip")</f>
        <v>Last Ninja, The (USA).zip</v>
      </c>
    </row>
    <row r="380">
      <c r="A380" s="2" t="s">
        <v>12300</v>
      </c>
      <c r="B380" s="3"/>
      <c r="C380" s="4">
        <v>35423.98055555556</v>
      </c>
      <c r="D380" s="5">
        <v>31292.0</v>
      </c>
      <c r="F380" s="9" t="str">
        <f>IFERROR(__xludf.DUMMYFUNCTION("""COMPUTED_VALUE"""),"Last Starfighter, The (USA).zip")</f>
        <v>Last Starfighter, The (USA).zip</v>
      </c>
    </row>
    <row r="381">
      <c r="A381" s="2" t="s">
        <v>12301</v>
      </c>
      <c r="B381" s="3"/>
      <c r="C381" s="4">
        <v>35423.98055555556</v>
      </c>
      <c r="D381" s="5">
        <v>18711.0</v>
      </c>
      <c r="F381" s="9" t="str">
        <f>IFERROR(__xludf.DUMMYFUNCTION("""COMPUTED_VALUE"""),"Lee Trevino's Fighting Golf (USA).zip")</f>
        <v>Lee Trevino's Fighting Golf (USA).zip</v>
      </c>
    </row>
    <row r="382">
      <c r="A382" s="2" t="s">
        <v>12302</v>
      </c>
      <c r="B382" s="3"/>
      <c r="C382" s="4">
        <v>35423.98055555556</v>
      </c>
      <c r="D382" s="5">
        <v>18740.0</v>
      </c>
      <c r="F382" s="9" t="str">
        <f>IFERROR(__xludf.DUMMYFUNCTION("""COMPUTED_VALUE"""),"Legacy of the Wizard (USA).zip")</f>
        <v>Legacy of the Wizard (USA).zip</v>
      </c>
    </row>
    <row r="383">
      <c r="A383" s="2" t="s">
        <v>12303</v>
      </c>
      <c r="B383" s="3"/>
      <c r="C383" s="4">
        <v>35423.98055555556</v>
      </c>
      <c r="D383" s="5">
        <v>18951.0</v>
      </c>
      <c r="F383" s="9" t="str">
        <f>IFERROR(__xludf.DUMMYFUNCTION("""COMPUTED_VALUE"""),"Legend of Kage, The (USA).zip")</f>
        <v>Legend of Kage, The (USA).zip</v>
      </c>
    </row>
    <row r="384">
      <c r="A384" s="2" t="s">
        <v>12304</v>
      </c>
      <c r="B384" s="3"/>
      <c r="C384" s="4">
        <v>35423.98055555556</v>
      </c>
      <c r="D384" s="5">
        <v>17722.0</v>
      </c>
      <c r="F384" s="9" t="str">
        <f>IFERROR(__xludf.DUMMYFUNCTION("""COMPUTED_VALUE"""),"Legend of Prince Valiant, The (Europe).zip")</f>
        <v>Legend of Prince Valiant, The (Europe).zip</v>
      </c>
    </row>
    <row r="385">
      <c r="A385" s="2" t="s">
        <v>12305</v>
      </c>
      <c r="B385" s="3"/>
      <c r="C385" s="4">
        <v>35423.98055555556</v>
      </c>
      <c r="D385" s="5">
        <v>273610.0</v>
      </c>
      <c r="F385" s="9" t="str">
        <f>IFERROR(__xludf.DUMMYFUNCTION("""COMPUTED_VALUE"""),"Legend of Zelda, The (USA) (Rev 1) (GameCube Edition).zip")</f>
        <v>Legend of Zelda, The (USA) (Rev 1) (GameCube Edition).zip</v>
      </c>
    </row>
    <row r="386">
      <c r="A386" s="2" t="s">
        <v>12306</v>
      </c>
      <c r="B386" s="3"/>
      <c r="C386" s="4">
        <v>35423.98055555556</v>
      </c>
      <c r="D386" s="5">
        <v>26431.0</v>
      </c>
      <c r="F386" s="9" t="str">
        <f>IFERROR(__xludf.DUMMYFUNCTION("""COMPUTED_VALUE"""),"Legendary Wings (USA).zip")</f>
        <v>Legendary Wings (USA).zip</v>
      </c>
    </row>
    <row r="387">
      <c r="A387" s="2" t="s">
        <v>12307</v>
      </c>
      <c r="B387" s="3"/>
      <c r="C387" s="4">
        <v>35423.98055555556</v>
      </c>
      <c r="D387" s="5">
        <v>73153.0</v>
      </c>
      <c r="F387" s="9" t="str">
        <f>IFERROR(__xludf.DUMMYFUNCTION("""COMPUTED_VALUE"""),"Legends of the Diamond - The Baseball Championship Game (USA).zip")</f>
        <v>Legends of the Diamond - The Baseball Championship Game (USA).zip</v>
      </c>
    </row>
    <row r="388">
      <c r="A388" s="2" t="s">
        <v>12308</v>
      </c>
      <c r="B388" s="3"/>
      <c r="C388" s="4">
        <v>35423.98055555556</v>
      </c>
      <c r="D388" s="5">
        <v>104643.0</v>
      </c>
      <c r="F388" s="9" t="str">
        <f>IFERROR(__xludf.DUMMYFUNCTION("""COMPUTED_VALUE"""),"Lemmings (USA).zip")</f>
        <v>Lemmings (USA).zip</v>
      </c>
    </row>
    <row r="389">
      <c r="A389" s="2" t="s">
        <v>12309</v>
      </c>
      <c r="B389" s="3"/>
      <c r="C389" s="4">
        <v>35423.98055555556</v>
      </c>
      <c r="D389" s="5">
        <v>348429.0</v>
      </c>
      <c r="F389" s="9" t="str">
        <f>IFERROR(__xludf.DUMMYFUNCTION("""COMPUTED_VALUE"""),"Lethal Weapon (USA).zip")</f>
        <v>Lethal Weapon (USA).zip</v>
      </c>
    </row>
    <row r="390">
      <c r="A390" s="2" t="s">
        <v>12310</v>
      </c>
      <c r="B390" s="3"/>
      <c r="C390" s="4">
        <v>35423.98055555556</v>
      </c>
      <c r="D390" s="5">
        <v>347997.0</v>
      </c>
      <c r="F390" s="9" t="str">
        <f>IFERROR(__xludf.DUMMYFUNCTION("""COMPUTED_VALUE"""),"Life Force - Salamander (Europe).zip")</f>
        <v>Life Force - Salamander (Europe).zip</v>
      </c>
    </row>
    <row r="391">
      <c r="A391" s="2" t="s">
        <v>12311</v>
      </c>
      <c r="B391" s="3"/>
      <c r="C391" s="4">
        <v>35423.98055555556</v>
      </c>
      <c r="D391" s="5">
        <v>100511.0</v>
      </c>
      <c r="F391" s="9" t="str">
        <f>IFERROR(__xludf.DUMMYFUNCTION("""COMPUTED_VALUE"""),"Life Force (USA).zip")</f>
        <v>Life Force (USA).zip</v>
      </c>
    </row>
    <row r="392">
      <c r="A392" s="2" t="s">
        <v>12312</v>
      </c>
      <c r="B392" s="3"/>
      <c r="C392" s="4">
        <v>35423.98055555556</v>
      </c>
      <c r="D392" s="5">
        <v>70448.0</v>
      </c>
      <c r="F392" s="9" t="str">
        <f>IFERROR(__xludf.DUMMYFUNCTION("""COMPUTED_VALUE"""),"Lion King, The (Europe).zip")</f>
        <v>Lion King, The (Europe).zip</v>
      </c>
    </row>
    <row r="393">
      <c r="A393" s="2" t="s">
        <v>12313</v>
      </c>
      <c r="B393" s="3"/>
      <c r="C393" s="4">
        <v>35423.98055555556</v>
      </c>
      <c r="D393" s="5">
        <v>132975.0</v>
      </c>
      <c r="F393" s="9" t="str">
        <f>IFERROR(__xludf.DUMMYFUNCTION("""COMPUTED_VALUE"""),"Little League Baseball - Championship Series (USA).zip")</f>
        <v>Little League Baseball - Championship Series (USA).zip</v>
      </c>
    </row>
    <row r="394">
      <c r="A394" s="2" t="s">
        <v>12314</v>
      </c>
      <c r="B394" s="3"/>
      <c r="C394" s="4">
        <v>35423.98055555556</v>
      </c>
      <c r="D394" s="5">
        <v>61385.0</v>
      </c>
      <c r="F394" s="9" t="str">
        <f>IFERROR(__xludf.DUMMYFUNCTION("""COMPUTED_VALUE"""),"Little Mermaid, The (USA).zip")</f>
        <v>Little Mermaid, The (USA).zip</v>
      </c>
    </row>
    <row r="395">
      <c r="A395" s="2" t="s">
        <v>12315</v>
      </c>
      <c r="B395" s="3"/>
      <c r="C395" s="4">
        <v>35423.98055555556</v>
      </c>
      <c r="D395" s="5">
        <v>180599.0</v>
      </c>
      <c r="F395" s="9" t="str">
        <f>IFERROR(__xludf.DUMMYFUNCTION("""COMPUTED_VALUE"""),"Little Nemo - The Dream Master (USA).zip")</f>
        <v>Little Nemo - The Dream Master (USA).zip</v>
      </c>
    </row>
    <row r="396">
      <c r="A396" s="2" t="s">
        <v>12316</v>
      </c>
      <c r="B396" s="3"/>
      <c r="C396" s="4">
        <v>35423.98055555556</v>
      </c>
      <c r="D396" s="5">
        <v>34990.0</v>
      </c>
      <c r="F396" s="9" t="str">
        <f>IFERROR(__xludf.DUMMYFUNCTION("""COMPUTED_VALUE"""),"Little Ninja Brothers (USA).zip")</f>
        <v>Little Ninja Brothers (USA).zip</v>
      </c>
    </row>
    <row r="397">
      <c r="A397" s="2" t="s">
        <v>12317</v>
      </c>
      <c r="B397" s="3"/>
      <c r="C397" s="4">
        <v>35423.98055555556</v>
      </c>
      <c r="D397" s="5">
        <v>67169.0</v>
      </c>
      <c r="F397" s="9" t="str">
        <f>IFERROR(__xludf.DUMMYFUNCTION("""COMPUTED_VALUE"""),"Little Samson (USA).zip")</f>
        <v>Little Samson (USA).zip</v>
      </c>
    </row>
    <row r="398">
      <c r="A398" s="2" t="s">
        <v>12318</v>
      </c>
      <c r="B398" s="3"/>
      <c r="C398" s="4">
        <v>35423.98055555556</v>
      </c>
      <c r="D398" s="5">
        <v>39958.0</v>
      </c>
      <c r="F398" s="9" t="str">
        <f>IFERROR(__xludf.DUMMYFUNCTION("""COMPUTED_VALUE"""),"Lode Runner (USA).zip")</f>
        <v>Lode Runner (USA).zip</v>
      </c>
    </row>
    <row r="399">
      <c r="A399" s="2" t="s">
        <v>12319</v>
      </c>
      <c r="B399" s="3"/>
      <c r="C399" s="4">
        <v>35423.98055555556</v>
      </c>
      <c r="D399" s="5">
        <v>359165.0</v>
      </c>
      <c r="F399" s="9" t="str">
        <f>IFERROR(__xludf.DUMMYFUNCTION("""COMPUTED_VALUE"""),"Lone Ranger, The (USA).zip")</f>
        <v>Lone Ranger, The (USA).zip</v>
      </c>
    </row>
    <row r="400">
      <c r="A400" s="2" t="s">
        <v>12320</v>
      </c>
      <c r="B400" s="3"/>
      <c r="C400" s="4">
        <v>35423.98055555556</v>
      </c>
      <c r="D400" s="5">
        <v>8428.0</v>
      </c>
      <c r="F400" s="9" t="str">
        <f>IFERROR(__xludf.DUMMYFUNCTION("""COMPUTED_VALUE"""),"Loopz (USA).zip")</f>
        <v>Loopz (USA).zip</v>
      </c>
    </row>
    <row r="401">
      <c r="A401" s="2" t="s">
        <v>12321</v>
      </c>
      <c r="B401" s="3"/>
      <c r="C401" s="4">
        <v>35423.98055555556</v>
      </c>
      <c r="D401" s="5">
        <v>6903.0</v>
      </c>
      <c r="F401" s="9" t="str">
        <f>IFERROR(__xludf.DUMMYFUNCTION("""COMPUTED_VALUE"""),"Low G Man - The Low Gravity Man (USA).zip")</f>
        <v>Low G Man - The Low Gravity Man (USA).zip</v>
      </c>
    </row>
    <row r="402">
      <c r="A402" s="2" t="s">
        <v>12322</v>
      </c>
      <c r="B402" s="3"/>
      <c r="C402" s="4">
        <v>35423.98055555556</v>
      </c>
      <c r="D402" s="5">
        <v>151648.0</v>
      </c>
      <c r="F402" s="9" t="str">
        <f>IFERROR(__xludf.DUMMYFUNCTION("""COMPUTED_VALUE"""),"Lunar Pool (USA).zip")</f>
        <v>Lunar Pool (USA).zip</v>
      </c>
    </row>
    <row r="403">
      <c r="A403" s="2" t="s">
        <v>12323</v>
      </c>
      <c r="B403" s="3"/>
      <c r="C403" s="4">
        <v>35423.98055555556</v>
      </c>
      <c r="D403" s="5">
        <v>8764.0</v>
      </c>
      <c r="F403" s="9" t="str">
        <f>IFERROR(__xludf.DUMMYFUNCTION("""COMPUTED_VALUE"""),"M.C. Kids (USA).zip")</f>
        <v>M.C. Kids (USA).zip</v>
      </c>
    </row>
    <row r="404">
      <c r="A404" s="2" t="s">
        <v>12324</v>
      </c>
      <c r="B404" s="3"/>
      <c r="C404" s="4">
        <v>35423.98055555556</v>
      </c>
      <c r="D404" s="5">
        <v>29718.0</v>
      </c>
      <c r="F404" s="9" t="str">
        <f>IFERROR(__xludf.DUMMYFUNCTION("""COMPUTED_VALUE"""),"M.U.L.E. (USA).zip")</f>
        <v>M.U.L.E. (USA).zip</v>
      </c>
    </row>
    <row r="405">
      <c r="A405" s="2" t="s">
        <v>12325</v>
      </c>
      <c r="B405" s="3"/>
      <c r="C405" s="4">
        <v>35423.98055555556</v>
      </c>
      <c r="D405" s="5">
        <v>29783.0</v>
      </c>
      <c r="F405" s="9" t="str">
        <f>IFERROR(__xludf.DUMMYFUNCTION("""COMPUTED_VALUE"""),"M.U.S.C.L.E. - Tag Team Match (USA).zip")</f>
        <v>M.U.S.C.L.E. - Tag Team Match (USA).zip</v>
      </c>
    </row>
    <row r="406">
      <c r="A406" s="2" t="s">
        <v>12326</v>
      </c>
      <c r="B406" s="3"/>
      <c r="C406" s="4">
        <v>35423.98055555556</v>
      </c>
      <c r="D406" s="5">
        <v>40547.0</v>
      </c>
      <c r="F406" s="9" t="str">
        <f>IFERROR(__xludf.DUMMYFUNCTION("""COMPUTED_VALUE"""),"M8 Game Selectable Working Product Display (USA) (Rev B) (Kiosk).zip")</f>
        <v>M8 Game Selectable Working Product Display (USA) (Rev B) (Kiosk).zip</v>
      </c>
    </row>
    <row r="407">
      <c r="A407" s="2" t="s">
        <v>12327</v>
      </c>
      <c r="B407" s="3"/>
      <c r="C407" s="4">
        <v>35423.98055555556</v>
      </c>
      <c r="D407" s="5">
        <v>41018.0</v>
      </c>
      <c r="F407" s="9" t="str">
        <f>IFERROR(__xludf.DUMMYFUNCTION("""COMPUTED_VALUE"""),"Mach Rider (Japan, USA) (En) (Rev 1).zip")</f>
        <v>Mach Rider (Japan, USA) (En) (Rev 1).zip</v>
      </c>
    </row>
    <row r="408">
      <c r="A408" s="2" t="s">
        <v>12328</v>
      </c>
      <c r="B408" s="3"/>
      <c r="C408" s="4">
        <v>35423.98055555556</v>
      </c>
      <c r="D408" s="5">
        <v>41063.0</v>
      </c>
      <c r="F408" s="9" t="str">
        <f>IFERROR(__xludf.DUMMYFUNCTION("""COMPUTED_VALUE"""),"Mad Max (USA).zip")</f>
        <v>Mad Max (USA).zip</v>
      </c>
    </row>
    <row r="409">
      <c r="A409" s="2" t="s">
        <v>12329</v>
      </c>
      <c r="B409" s="3"/>
      <c r="C409" s="4">
        <v>35423.98055555556</v>
      </c>
      <c r="D409" s="5">
        <v>41381.0</v>
      </c>
      <c r="F409" s="9" t="str">
        <f>IFERROR(__xludf.DUMMYFUNCTION("""COMPUTED_VALUE"""),"Mafat Conspiracy, The (USA).zip")</f>
        <v>Mafat Conspiracy, The (USA).zip</v>
      </c>
    </row>
    <row r="410">
      <c r="A410" s="2" t="s">
        <v>12330</v>
      </c>
      <c r="B410" s="3"/>
      <c r="C410" s="4">
        <v>35423.98055555556</v>
      </c>
      <c r="D410" s="5">
        <v>47692.0</v>
      </c>
      <c r="F410" s="9" t="str">
        <f>IFERROR(__xludf.DUMMYFUNCTION("""COMPUTED_VALUE"""),"Magic Darts (USA).zip")</f>
        <v>Magic Darts (USA).zip</v>
      </c>
    </row>
    <row r="411">
      <c r="A411" s="2" t="s">
        <v>12331</v>
      </c>
      <c r="B411" s="3"/>
      <c r="C411" s="4">
        <v>35423.98055555556</v>
      </c>
      <c r="D411" s="5">
        <v>19357.0</v>
      </c>
      <c r="F411" s="9" t="str">
        <f>IFERROR(__xludf.DUMMYFUNCTION("""COMPUTED_VALUE"""),"Magic Johnson's Fast Break (USA).zip")</f>
        <v>Magic Johnson's Fast Break (USA).zip</v>
      </c>
    </row>
    <row r="412">
      <c r="A412" s="2" t="s">
        <v>12332</v>
      </c>
      <c r="B412" s="3"/>
      <c r="C412" s="4">
        <v>35423.98055555556</v>
      </c>
      <c r="D412" s="5">
        <v>46007.0</v>
      </c>
      <c r="F412" s="9" t="str">
        <f>IFERROR(__xludf.DUMMYFUNCTION("""COMPUTED_VALUE"""),"Magic of Scheherazade, The (USA).zip")</f>
        <v>Magic of Scheherazade, The (USA).zip</v>
      </c>
    </row>
    <row r="413">
      <c r="A413" s="2" t="s">
        <v>12333</v>
      </c>
      <c r="B413" s="3"/>
      <c r="C413" s="4">
        <v>35423.98055555556</v>
      </c>
      <c r="D413" s="5">
        <v>46012.0</v>
      </c>
      <c r="F413" s="9" t="str">
        <f>IFERROR(__xludf.DUMMYFUNCTION("""COMPUTED_VALUE"""),"Magician (USA).zip")</f>
        <v>Magician (USA).zip</v>
      </c>
    </row>
    <row r="414">
      <c r="A414" s="2" t="s">
        <v>12334</v>
      </c>
      <c r="B414" s="3"/>
      <c r="C414" s="4">
        <v>35423.98055555556</v>
      </c>
      <c r="D414" s="5">
        <v>134801.0</v>
      </c>
      <c r="F414" s="9" t="str">
        <f>IFERROR(__xludf.DUMMYFUNCTION("""COMPUTED_VALUE"""),"Magmax (USA).zip")</f>
        <v>Magmax (USA).zip</v>
      </c>
    </row>
    <row r="415">
      <c r="A415" s="2" t="s">
        <v>12335</v>
      </c>
      <c r="B415" s="3"/>
      <c r="C415" s="4">
        <v>35423.98055555556</v>
      </c>
      <c r="D415" s="5">
        <v>374434.0</v>
      </c>
      <c r="F415" s="9" t="str">
        <f>IFERROR(__xludf.DUMMYFUNCTION("""COMPUTED_VALUE"""),"Major League Baseball (USA) (Rev 1).zip")</f>
        <v>Major League Baseball (USA) (Rev 1).zip</v>
      </c>
    </row>
    <row r="416">
      <c r="A416" s="2" t="s">
        <v>12336</v>
      </c>
      <c r="B416" s="3"/>
      <c r="C416" s="4">
        <v>35423.98055555556</v>
      </c>
      <c r="D416" s="5">
        <v>145761.0</v>
      </c>
      <c r="F416" s="9" t="str">
        <f>IFERROR(__xludf.DUMMYFUNCTION("""COMPUTED_VALUE"""),"Maniac Mansion (USA).zip")</f>
        <v>Maniac Mansion (USA).zip</v>
      </c>
    </row>
    <row r="417">
      <c r="A417" s="2" t="s">
        <v>12337</v>
      </c>
      <c r="B417" s="3"/>
      <c r="C417" s="4">
        <v>35423.98055555556</v>
      </c>
      <c r="D417" s="5">
        <v>683991.0</v>
      </c>
      <c r="F417" s="9" t="str">
        <f>IFERROR(__xludf.DUMMYFUNCTION("""COMPUTED_VALUE"""),"Mappy (World) (Namcot Collection, Namco Museum Archives Vol 1).zip")</f>
        <v>Mappy (World) (Namcot Collection, Namco Museum Archives Vol 1).zip</v>
      </c>
    </row>
    <row r="418">
      <c r="A418" s="2" t="s">
        <v>12338</v>
      </c>
      <c r="B418" s="3"/>
      <c r="C418" s="4">
        <v>35423.98055555556</v>
      </c>
      <c r="D418" s="5">
        <v>295909.0</v>
      </c>
      <c r="F418" s="9" t="str">
        <f>IFERROR(__xludf.DUMMYFUNCTION("""COMPUTED_VALUE"""),"Mappy-Land (USA).zip")</f>
        <v>Mappy-Land (USA).zip</v>
      </c>
    </row>
    <row r="419">
      <c r="A419" s="2" t="s">
        <v>12339</v>
      </c>
      <c r="B419" s="3"/>
      <c r="C419" s="4">
        <v>35423.98055555556</v>
      </c>
      <c r="D419" s="5">
        <v>63081.0</v>
      </c>
      <c r="F419" s="9" t="str">
        <f>IFERROR(__xludf.DUMMYFUNCTION("""COMPUTED_VALUE"""),"Marble Madness (USA).zip")</f>
        <v>Marble Madness (USA).zip</v>
      </c>
    </row>
    <row r="420">
      <c r="A420" s="2" t="s">
        <v>12340</v>
      </c>
      <c r="B420" s="3"/>
      <c r="C420" s="4">
        <v>35423.98055555556</v>
      </c>
      <c r="D420" s="5">
        <v>143468.0</v>
      </c>
      <c r="F420" s="9" t="str">
        <f>IFERROR(__xludf.DUMMYFUNCTION("""COMPUTED_VALUE"""),"Mario &amp; Yoshi (Europe).zip")</f>
        <v>Mario &amp; Yoshi (Europe).zip</v>
      </c>
    </row>
    <row r="421">
      <c r="A421" s="2" t="s">
        <v>12341</v>
      </c>
      <c r="B421" s="3"/>
      <c r="C421" s="4">
        <v>35423.98055555556</v>
      </c>
      <c r="D421" s="5">
        <v>55214.0</v>
      </c>
      <c r="F421" s="9" t="str">
        <f>IFERROR(__xludf.DUMMYFUNCTION("""COMPUTED_VALUE"""),"Mario Bros. (USA) (e-Reader Edition).zip")</f>
        <v>Mario Bros. (USA) (e-Reader Edition).zip</v>
      </c>
    </row>
    <row r="422">
      <c r="A422" s="2" t="s">
        <v>12342</v>
      </c>
      <c r="B422" s="3"/>
      <c r="C422" s="4">
        <v>35423.98055555556</v>
      </c>
      <c r="D422" s="5">
        <v>70739.0</v>
      </c>
      <c r="F422" s="9" t="str">
        <f>IFERROR(__xludf.DUMMYFUNCTION("""COMPUTED_VALUE"""),"Mario is Missing! (USA).zip")</f>
        <v>Mario is Missing! (USA).zip</v>
      </c>
    </row>
    <row r="423">
      <c r="A423" s="2" t="s">
        <v>12343</v>
      </c>
      <c r="B423" s="3"/>
      <c r="C423" s="4">
        <v>35423.98055555556</v>
      </c>
      <c r="D423" s="5">
        <v>70051.0</v>
      </c>
      <c r="F423" s="9" t="str">
        <f>IFERROR(__xludf.DUMMYFUNCTION("""COMPUTED_VALUE"""),"Mario's Time Machine (USA).zip")</f>
        <v>Mario's Time Machine (USA).zip</v>
      </c>
    </row>
    <row r="424">
      <c r="A424" s="2" t="s">
        <v>12344</v>
      </c>
      <c r="B424" s="3"/>
      <c r="C424" s="4">
        <v>35423.98055555556</v>
      </c>
      <c r="D424" s="5">
        <v>59267.0</v>
      </c>
      <c r="F424" s="9" t="str">
        <f>IFERROR(__xludf.DUMMYFUNCTION("""COMPUTED_VALUE"""),"McDonaldland (Europe).zip")</f>
        <v>McDonaldland (Europe).zip</v>
      </c>
    </row>
    <row r="425">
      <c r="A425" s="2" t="s">
        <v>12345</v>
      </c>
      <c r="B425" s="3"/>
      <c r="C425" s="4">
        <v>35423.98055555556</v>
      </c>
      <c r="D425" s="5">
        <v>44671.0</v>
      </c>
      <c r="F425" s="9" t="str">
        <f>IFERROR(__xludf.DUMMYFUNCTION("""COMPUTED_VALUE"""),"Mechanized Attack (USA).zip")</f>
        <v>Mechanized Attack (USA).zip</v>
      </c>
    </row>
    <row r="426">
      <c r="A426" s="2" t="s">
        <v>12346</v>
      </c>
      <c r="B426" s="3"/>
      <c r="C426" s="4">
        <v>35423.98055555556</v>
      </c>
      <c r="D426" s="5">
        <v>12894.0</v>
      </c>
      <c r="F426" s="9" t="str">
        <f>IFERROR(__xludf.DUMMYFUNCTION("""COMPUTED_VALUE"""),"Mega Man (USA) (Capcom Town).zip")</f>
        <v>Mega Man (USA) (Capcom Town).zip</v>
      </c>
    </row>
    <row r="427">
      <c r="A427" s="2" t="s">
        <v>12347</v>
      </c>
      <c r="B427" s="3"/>
      <c r="C427" s="4">
        <v>35423.98055555556</v>
      </c>
      <c r="D427" s="5">
        <v>76333.0</v>
      </c>
      <c r="F427" s="9" t="str">
        <f>IFERROR(__xludf.DUMMYFUNCTION("""COMPUTED_VALUE"""),"Mega Man 2 (USA) (Capcom Town).zip")</f>
        <v>Mega Man 2 (USA) (Capcom Town).zip</v>
      </c>
    </row>
    <row r="428">
      <c r="A428" s="2" t="s">
        <v>12348</v>
      </c>
      <c r="B428" s="3"/>
      <c r="C428" s="4">
        <v>35423.98055555556</v>
      </c>
      <c r="D428" s="5">
        <v>76341.0</v>
      </c>
      <c r="F428" s="9" t="str">
        <f>IFERROR(__xludf.DUMMYFUNCTION("""COMPUTED_VALUE"""),"Mega Man 3 (USA).zip")</f>
        <v>Mega Man 3 (USA).zip</v>
      </c>
    </row>
    <row r="429">
      <c r="A429" s="2" t="s">
        <v>12349</v>
      </c>
      <c r="B429" s="3"/>
      <c r="C429" s="4">
        <v>35423.98055555556</v>
      </c>
      <c r="D429" s="5">
        <v>23059.0</v>
      </c>
      <c r="F429" s="9" t="str">
        <f>IFERROR(__xludf.DUMMYFUNCTION("""COMPUTED_VALUE"""),"Mega Man 4 (USA) (Rev 1).zip")</f>
        <v>Mega Man 4 (USA) (Rev 1).zip</v>
      </c>
    </row>
    <row r="430">
      <c r="A430" s="2" t="s">
        <v>12350</v>
      </c>
      <c r="B430" s="3"/>
      <c r="C430" s="4">
        <v>35423.98055555556</v>
      </c>
      <c r="D430" s="5">
        <v>14031.0</v>
      </c>
      <c r="F430" s="9" t="str">
        <f>IFERROR(__xludf.DUMMYFUNCTION("""COMPUTED_VALUE"""),"Mega Man 5 (USA).zip")</f>
        <v>Mega Man 5 (USA).zip</v>
      </c>
    </row>
    <row r="431">
      <c r="A431" s="2" t="s">
        <v>12351</v>
      </c>
      <c r="B431" s="3"/>
      <c r="C431" s="4">
        <v>35423.98055555556</v>
      </c>
      <c r="D431" s="5">
        <v>14038.0</v>
      </c>
      <c r="F431" s="9" t="str">
        <f>IFERROR(__xludf.DUMMYFUNCTION("""COMPUTED_VALUE"""),"Mega Man 6 (USA).zip")</f>
        <v>Mega Man 6 (USA).zip</v>
      </c>
    </row>
    <row r="432">
      <c r="A432" s="2" t="s">
        <v>12352</v>
      </c>
      <c r="B432" s="3"/>
      <c r="C432" s="4">
        <v>35423.98055555556</v>
      </c>
      <c r="D432" s="5">
        <v>14039.0</v>
      </c>
      <c r="F432" s="9" t="str">
        <f>IFERROR(__xludf.DUMMYFUNCTION("""COMPUTED_VALUE"""),"Mendel Palace (USA).zip")</f>
        <v>Mendel Palace (USA).zip</v>
      </c>
    </row>
    <row r="433">
      <c r="A433" s="2" t="s">
        <v>12353</v>
      </c>
      <c r="B433" s="3"/>
      <c r="C433" s="4">
        <v>35423.98055555556</v>
      </c>
      <c r="D433" s="5">
        <v>20437.0</v>
      </c>
      <c r="F433" s="9" t="str">
        <f>IFERROR(__xludf.DUMMYFUNCTION("""COMPUTED_VALUE"""),"Metal Gear (USA) (Metal Gear Solid Collection).zip")</f>
        <v>Metal Gear (USA) (Metal Gear Solid Collection).zip</v>
      </c>
    </row>
    <row r="434">
      <c r="A434" s="2" t="s">
        <v>12354</v>
      </c>
      <c r="B434" s="3"/>
      <c r="C434" s="4">
        <v>35423.98055555556</v>
      </c>
      <c r="D434" s="5">
        <v>20447.0</v>
      </c>
      <c r="F434" s="9" t="str">
        <f>IFERROR(__xludf.DUMMYFUNCTION("""COMPUTED_VALUE"""),"Metal Storm (USA).zip")</f>
        <v>Metal Storm (USA).zip</v>
      </c>
    </row>
    <row r="435">
      <c r="A435" s="2" t="s">
        <v>12355</v>
      </c>
      <c r="B435" s="3"/>
      <c r="C435" s="4">
        <v>35423.98055555556</v>
      </c>
      <c r="D435" s="5">
        <v>18471.0</v>
      </c>
      <c r="F435" s="9" t="str">
        <f>IFERROR(__xludf.DUMMYFUNCTION("""COMPUTED_VALUE"""),"MetalMech - Man &amp; Machine (USA).zip")</f>
        <v>MetalMech - Man &amp; Machine (USA).zip</v>
      </c>
    </row>
    <row r="436">
      <c r="A436" s="2" t="s">
        <v>12356</v>
      </c>
      <c r="B436" s="3"/>
      <c r="C436" s="4">
        <v>35423.98055555556</v>
      </c>
      <c r="D436" s="5">
        <v>20754.0</v>
      </c>
      <c r="F436" s="9" t="str">
        <f>IFERROR(__xludf.DUMMYFUNCTION("""COMPUTED_VALUE"""),"Metroid (USA).zip")</f>
        <v>Metroid (USA).zip</v>
      </c>
    </row>
    <row r="437">
      <c r="A437" s="2" t="s">
        <v>12357</v>
      </c>
      <c r="B437" s="3"/>
      <c r="C437" s="4">
        <v>35423.98055555556</v>
      </c>
      <c r="D437" s="5">
        <v>54869.0</v>
      </c>
      <c r="F437" s="9" t="str">
        <f>IFERROR(__xludf.DUMMYFUNCTION("""COMPUTED_VALUE"""),"Michael Andretti's World GP (USA).zip")</f>
        <v>Michael Andretti's World GP (USA).zip</v>
      </c>
    </row>
    <row r="438">
      <c r="A438" s="2" t="s">
        <v>12358</v>
      </c>
      <c r="B438" s="3"/>
      <c r="C438" s="4">
        <v>35423.98055555556</v>
      </c>
      <c r="D438" s="5">
        <v>54862.0</v>
      </c>
      <c r="F438" s="9" t="str">
        <f>IFERROR(__xludf.DUMMYFUNCTION("""COMPUTED_VALUE"""),"Mickey Mouse - Fushigi no Kuni no Daibouken (Japan) (En).zip")</f>
        <v>Mickey Mouse - Fushigi no Kuni no Daibouken (Japan) (En).zip</v>
      </c>
    </row>
    <row r="439">
      <c r="A439" s="2" t="s">
        <v>12359</v>
      </c>
      <c r="B439" s="3"/>
      <c r="C439" s="4">
        <v>35423.98055555556</v>
      </c>
      <c r="D439" s="5">
        <v>37760.0</v>
      </c>
      <c r="F439" s="9" t="str">
        <f>IFERROR(__xludf.DUMMYFUNCTION("""COMPUTED_VALUE"""),"Mickey Mousecapade (USA).zip")</f>
        <v>Mickey Mousecapade (USA).zip</v>
      </c>
    </row>
    <row r="440">
      <c r="A440" s="2" t="s">
        <v>12360</v>
      </c>
      <c r="B440" s="3"/>
      <c r="C440" s="4">
        <v>35423.98055555556</v>
      </c>
      <c r="D440" s="5">
        <v>18219.0</v>
      </c>
      <c r="F440" s="9" t="str">
        <f>IFERROR(__xludf.DUMMYFUNCTION("""COMPUTED_VALUE"""),"Mickey's Adventure in Numberland (USA).zip")</f>
        <v>Mickey's Adventure in Numberland (USA).zip</v>
      </c>
    </row>
    <row r="441">
      <c r="A441" s="2" t="s">
        <v>12361</v>
      </c>
      <c r="B441" s="3"/>
      <c r="C441" s="4">
        <v>35423.98055555556</v>
      </c>
      <c r="D441" s="5">
        <v>65298.0</v>
      </c>
      <c r="F441" s="9" t="str">
        <f>IFERROR(__xludf.DUMMYFUNCTION("""COMPUTED_VALUE"""),"Mickey's Safari in Letterland (USA).zip")</f>
        <v>Mickey's Safari in Letterland (USA).zip</v>
      </c>
    </row>
    <row r="442">
      <c r="A442" s="2" t="s">
        <v>12362</v>
      </c>
      <c r="B442" s="3"/>
      <c r="C442" s="4">
        <v>35423.98055555556</v>
      </c>
      <c r="D442" s="5">
        <v>192490.0</v>
      </c>
      <c r="F442" s="9" t="str">
        <f>IFERROR(__xludf.DUMMYFUNCTION("""COMPUTED_VALUE"""),"Might &amp; Magic - Secret of the Inner Sanctum (USA).zip")</f>
        <v>Might &amp; Magic - Secret of the Inner Sanctum (USA).zip</v>
      </c>
    </row>
    <row r="443">
      <c r="A443" s="2" t="s">
        <v>12363</v>
      </c>
      <c r="B443" s="3"/>
      <c r="C443" s="4">
        <v>35423.98055555556</v>
      </c>
      <c r="D443" s="5">
        <v>70274.0</v>
      </c>
      <c r="F443" s="9" t="str">
        <f>IFERROR(__xludf.DUMMYFUNCTION("""COMPUTED_VALUE"""),"Mighty Bomb Jack (USA).zip")</f>
        <v>Mighty Bomb Jack (USA).zip</v>
      </c>
    </row>
    <row r="444">
      <c r="A444" s="2" t="s">
        <v>12364</v>
      </c>
      <c r="B444" s="3"/>
      <c r="C444" s="4">
        <v>35423.98055555556</v>
      </c>
      <c r="D444" s="5">
        <v>70713.0</v>
      </c>
      <c r="F444" s="9" t="str">
        <f>IFERROR(__xludf.DUMMYFUNCTION("""COMPUTED_VALUE"""),"Mighty Final Fight (USA).zip")</f>
        <v>Mighty Final Fight (USA).zip</v>
      </c>
    </row>
    <row r="445">
      <c r="A445" s="2" t="s">
        <v>12365</v>
      </c>
      <c r="B445" s="3"/>
      <c r="C445" s="4">
        <v>35423.98055555556</v>
      </c>
      <c r="D445" s="5">
        <v>70685.0</v>
      </c>
      <c r="F445" s="9" t="str">
        <f>IFERROR(__xludf.DUMMYFUNCTION("""COMPUTED_VALUE"""),"Mike Tyson's Punch-Out!! (Japan, USA) (En) (Rev 1).zip")</f>
        <v>Mike Tyson's Punch-Out!! (Japan, USA) (En) (Rev 1).zip</v>
      </c>
    </row>
    <row r="446">
      <c r="A446" s="2" t="s">
        <v>12366</v>
      </c>
      <c r="B446" s="3"/>
      <c r="C446" s="4">
        <v>35423.98055555556</v>
      </c>
      <c r="D446" s="5">
        <v>70694.0</v>
      </c>
      <c r="F446" s="9" t="str">
        <f>IFERROR(__xludf.DUMMYFUNCTION("""COMPUTED_VALUE"""),"Millipede (USA).zip")</f>
        <v>Millipede (USA).zip</v>
      </c>
    </row>
    <row r="447">
      <c r="A447" s="2" t="s">
        <v>12367</v>
      </c>
      <c r="B447" s="3"/>
      <c r="C447" s="4">
        <v>35423.98055555556</v>
      </c>
      <c r="D447" s="5">
        <v>5526.0</v>
      </c>
      <c r="F447" s="9" t="str">
        <f>IFERROR(__xludf.DUMMYFUNCTION("""COMPUTED_VALUE"""),"Milon's Secret Castle (USA).zip")</f>
        <v>Milon's Secret Castle (USA).zip</v>
      </c>
    </row>
    <row r="448">
      <c r="A448" s="2" t="s">
        <v>12368</v>
      </c>
      <c r="B448" s="3"/>
      <c r="C448" s="4">
        <v>35423.98055555556</v>
      </c>
      <c r="D448" s="5">
        <v>6173.0</v>
      </c>
      <c r="F448" s="9" t="str">
        <f>IFERROR(__xludf.DUMMYFUNCTION("""COMPUTED_VALUE"""),"Miracle Piano Teaching System, The (USA).zip")</f>
        <v>Miracle Piano Teaching System, The (USA).zip</v>
      </c>
    </row>
    <row r="449">
      <c r="A449" s="2" t="s">
        <v>12369</v>
      </c>
      <c r="B449" s="3"/>
      <c r="C449" s="4">
        <v>35423.98055555556</v>
      </c>
      <c r="D449" s="5">
        <v>7553.0</v>
      </c>
      <c r="F449" s="9" t="str">
        <f>IFERROR(__xludf.DUMMYFUNCTION("""COMPUTED_VALUE"""),"Mission - Impossible (USA).zip")</f>
        <v>Mission - Impossible (USA).zip</v>
      </c>
    </row>
    <row r="450">
      <c r="A450" s="2" t="s">
        <v>12370</v>
      </c>
      <c r="B450" s="3"/>
      <c r="C450" s="4">
        <v>35423.98055555556</v>
      </c>
      <c r="D450" s="5">
        <v>9623.0</v>
      </c>
      <c r="F450" s="9" t="str">
        <f>IFERROR(__xludf.DUMMYFUNCTION("""COMPUTED_VALUE"""),"Monopoly (USA).zip")</f>
        <v>Monopoly (USA).zip</v>
      </c>
    </row>
    <row r="451">
      <c r="A451" s="2" t="s">
        <v>12371</v>
      </c>
      <c r="B451" s="3"/>
      <c r="C451" s="4">
        <v>35423.98055555556</v>
      </c>
      <c r="D451" s="5">
        <v>12480.0</v>
      </c>
      <c r="F451" s="9" t="str">
        <f>IFERROR(__xludf.DUMMYFUNCTION("""COMPUTED_VALUE"""),"Monster in My Pocket (USA).zip")</f>
        <v>Monster in My Pocket (USA).zip</v>
      </c>
    </row>
    <row r="452">
      <c r="A452" s="2" t="s">
        <v>12372</v>
      </c>
      <c r="B452" s="3"/>
      <c r="C452" s="4">
        <v>35423.98055555556</v>
      </c>
      <c r="D452" s="5">
        <v>14664.0</v>
      </c>
      <c r="F452" s="9" t="str">
        <f>IFERROR(__xludf.DUMMYFUNCTION("""COMPUTED_VALUE"""),"Monster Party (USA).zip")</f>
        <v>Monster Party (USA).zip</v>
      </c>
    </row>
    <row r="453">
      <c r="A453" s="2" t="s">
        <v>12373</v>
      </c>
      <c r="B453" s="3"/>
      <c r="C453" s="4">
        <v>35423.98055555556</v>
      </c>
      <c r="D453" s="5">
        <v>18841.0</v>
      </c>
      <c r="F453" s="9" t="str">
        <f>IFERROR(__xludf.DUMMYFUNCTION("""COMPUTED_VALUE"""),"Monster Truck Rally (USA).zip")</f>
        <v>Monster Truck Rally (USA).zip</v>
      </c>
    </row>
    <row r="454">
      <c r="A454" s="2" t="s">
        <v>12374</v>
      </c>
      <c r="B454" s="3"/>
      <c r="C454" s="4">
        <v>35423.98055555556</v>
      </c>
      <c r="D454" s="5">
        <v>21832.0</v>
      </c>
      <c r="F454" s="9" t="str">
        <f>IFERROR(__xludf.DUMMYFUNCTION("""COMPUTED_VALUE"""),"Motor City Patrol (USA).zip")</f>
        <v>Motor City Patrol (USA).zip</v>
      </c>
    </row>
    <row r="455">
      <c r="A455" s="2" t="s">
        <v>12375</v>
      </c>
      <c r="B455" s="3"/>
      <c r="C455" s="4">
        <v>35423.98055555556</v>
      </c>
      <c r="D455" s="5">
        <v>23432.0</v>
      </c>
      <c r="F455" s="9" t="str">
        <f>IFERROR(__xludf.DUMMYFUNCTION("""COMPUTED_VALUE"""),"Mr. Gimmick (Europe).zip")</f>
        <v>Mr. Gimmick (Europe).zip</v>
      </c>
    </row>
    <row r="456">
      <c r="A456" s="2" t="s">
        <v>12376</v>
      </c>
      <c r="B456" s="3"/>
      <c r="C456" s="4">
        <v>35423.98055555556</v>
      </c>
      <c r="D456" s="5">
        <v>24423.0</v>
      </c>
      <c r="F456" s="9" t="str">
        <f>IFERROR(__xludf.DUMMYFUNCTION("""COMPUTED_VALUE"""),"Ms. Pac-Man (USA) (Namco).zip")</f>
        <v>Ms. Pac-Man (USA) (Namco).zip</v>
      </c>
    </row>
    <row r="457">
      <c r="A457" s="2" t="s">
        <v>12377</v>
      </c>
      <c r="B457" s="3"/>
      <c r="C457" s="4">
        <v>35423.98055555556</v>
      </c>
      <c r="D457" s="5">
        <v>27585.0</v>
      </c>
      <c r="F457" s="9" t="str">
        <f>IFERROR(__xludf.DUMMYFUNCTION("""COMPUTED_VALUE"""),"Muppet Adventure - Chaos at the Carnival (USA).zip")</f>
        <v>Muppet Adventure - Chaos at the Carnival (USA).zip</v>
      </c>
    </row>
    <row r="458">
      <c r="A458" s="2" t="s">
        <v>12378</v>
      </c>
      <c r="B458" s="3"/>
      <c r="C458" s="4">
        <v>35423.98055555556</v>
      </c>
      <c r="D458" s="5">
        <v>31787.0</v>
      </c>
      <c r="F458" s="9" t="str">
        <f>IFERROR(__xludf.DUMMYFUNCTION("""COMPUTED_VALUE"""),"Mutant Virus, The - Crisis in a Computer World (USA).zip")</f>
        <v>Mutant Virus, The - Crisis in a Computer World (USA).zip</v>
      </c>
    </row>
    <row r="459">
      <c r="A459" s="2" t="s">
        <v>12379</v>
      </c>
      <c r="B459" s="3"/>
      <c r="C459" s="4">
        <v>35423.98055555556</v>
      </c>
      <c r="D459" s="5">
        <v>36602.0</v>
      </c>
      <c r="F459" s="9" t="str">
        <f>IFERROR(__xludf.DUMMYFUNCTION("""COMPUTED_VALUE"""),"Mystery Quest (USA).zip")</f>
        <v>Mystery Quest (USA).zip</v>
      </c>
    </row>
    <row r="460">
      <c r="A460" s="2" t="s">
        <v>12380</v>
      </c>
      <c r="B460" s="3"/>
      <c r="C460" s="4">
        <v>35423.98055555556</v>
      </c>
      <c r="D460" s="5">
        <v>50087.0</v>
      </c>
      <c r="F460" s="9" t="str">
        <f>IFERROR(__xludf.DUMMYFUNCTION("""COMPUTED_VALUE"""),"NARC (USA).zip")</f>
        <v>NARC (USA).zip</v>
      </c>
    </row>
    <row r="461">
      <c r="A461" s="2" t="s">
        <v>12381</v>
      </c>
      <c r="B461" s="3"/>
      <c r="C461" s="4">
        <v>35423.98055555556</v>
      </c>
      <c r="D461" s="5">
        <v>52226.0</v>
      </c>
      <c r="F461" s="9" t="str">
        <f>IFERROR(__xludf.DUMMYFUNCTION("""COMPUTED_VALUE"""),"NES Open Tournament Golf (USA).zip")</f>
        <v>NES Open Tournament Golf (USA).zip</v>
      </c>
    </row>
    <row r="462">
      <c r="A462" s="2" t="s">
        <v>12382</v>
      </c>
      <c r="B462" s="3"/>
      <c r="C462" s="4">
        <v>35423.98055555556</v>
      </c>
      <c r="D462" s="5">
        <v>51957.0</v>
      </c>
      <c r="F462" s="9" t="str">
        <f>IFERROR(__xludf.DUMMYFUNCTION("""COMPUTED_VALUE"""),"NES Play Action Football (USA).zip")</f>
        <v>NES Play Action Football (USA).zip</v>
      </c>
    </row>
    <row r="463">
      <c r="A463" s="2" t="s">
        <v>12383</v>
      </c>
      <c r="B463" s="3"/>
      <c r="C463" s="4">
        <v>35423.98055555556</v>
      </c>
      <c r="D463" s="5">
        <v>51990.0</v>
      </c>
      <c r="F463" s="9" t="str">
        <f>IFERROR(__xludf.DUMMYFUNCTION("""COMPUTED_VALUE"""),"New Ghostbusters II (Europe).zip")</f>
        <v>New Ghostbusters II (Europe).zip</v>
      </c>
    </row>
    <row r="464">
      <c r="A464" s="2" t="s">
        <v>12384</v>
      </c>
      <c r="B464" s="3"/>
      <c r="C464" s="4">
        <v>35423.98055555556</v>
      </c>
      <c r="D464" s="5">
        <v>52681.0</v>
      </c>
      <c r="F464" s="9" t="str">
        <f>IFERROR(__xludf.DUMMYFUNCTION("""COMPUTED_VALUE"""),"NewZealand Story, The (Europe).zip")</f>
        <v>NewZealand Story, The (Europe).zip</v>
      </c>
    </row>
    <row r="465">
      <c r="A465" s="2" t="s">
        <v>12385</v>
      </c>
      <c r="B465" s="3"/>
      <c r="C465" s="4">
        <v>35423.98055555556</v>
      </c>
      <c r="D465" s="5">
        <v>88481.0</v>
      </c>
      <c r="F465" s="9" t="str">
        <f>IFERROR(__xludf.DUMMYFUNCTION("""COMPUTED_VALUE"""),"NFL (USA).zip")</f>
        <v>NFL (USA).zip</v>
      </c>
    </row>
    <row r="466">
      <c r="A466" s="2" t="s">
        <v>12386</v>
      </c>
      <c r="B466" s="3"/>
      <c r="C466" s="4">
        <v>35423.98055555556</v>
      </c>
      <c r="D466" s="5">
        <v>56371.0</v>
      </c>
      <c r="F466" s="9" t="str">
        <f>IFERROR(__xludf.DUMMYFUNCTION("""COMPUTED_VALUE"""),"Nigel Mansell's World Championship (Europe) (En,Fr,De,Es,It).zip")</f>
        <v>Nigel Mansell's World Championship (Europe) (En,Fr,De,Es,It).zip</v>
      </c>
    </row>
    <row r="467">
      <c r="A467" s="2" t="s">
        <v>12387</v>
      </c>
      <c r="B467" s="3"/>
      <c r="C467" s="4">
        <v>35423.98055555556</v>
      </c>
      <c r="D467" s="5">
        <v>42959.0</v>
      </c>
      <c r="F467" s="9" t="str">
        <f>IFERROR(__xludf.DUMMYFUNCTION("""COMPUTED_VALUE"""),"Nigel Mansell's World Championship Racing (USA).zip")</f>
        <v>Nigel Mansell's World Championship Racing (USA).zip</v>
      </c>
    </row>
    <row r="468">
      <c r="A468" s="2" t="s">
        <v>12388</v>
      </c>
      <c r="B468" s="3"/>
      <c r="C468" s="4">
        <v>35423.98055555556</v>
      </c>
      <c r="D468" s="5">
        <v>320692.0</v>
      </c>
      <c r="F468" s="9" t="str">
        <f>IFERROR(__xludf.DUMMYFUNCTION("""COMPUTED_VALUE"""),"Nightmare on Elm Street, A (USA).zip")</f>
        <v>Nightmare on Elm Street, A (USA).zip</v>
      </c>
    </row>
    <row r="469">
      <c r="A469" s="2" t="s">
        <v>12389</v>
      </c>
      <c r="B469" s="3"/>
      <c r="C469" s="4">
        <v>35423.98055555556</v>
      </c>
      <c r="D469" s="5">
        <v>37977.0</v>
      </c>
      <c r="F469" s="9" t="str">
        <f>IFERROR(__xludf.DUMMYFUNCTION("""COMPUTED_VALUE"""),"Nightshade (USA).zip")</f>
        <v>Nightshade (USA).zip</v>
      </c>
    </row>
    <row r="470">
      <c r="A470" s="2" t="s">
        <v>12390</v>
      </c>
      <c r="B470" s="3"/>
      <c r="C470" s="4">
        <v>35423.98055555556</v>
      </c>
      <c r="D470" s="5">
        <v>107919.0</v>
      </c>
      <c r="F470" s="9" t="str">
        <f>IFERROR(__xludf.DUMMYFUNCTION("""COMPUTED_VALUE"""),"Ninja Crusaders (USA).zip")</f>
        <v>Ninja Crusaders (USA).zip</v>
      </c>
    </row>
    <row r="471">
      <c r="A471" s="2" t="s">
        <v>12391</v>
      </c>
      <c r="B471" s="3"/>
      <c r="C471" s="4">
        <v>35423.98055555556</v>
      </c>
      <c r="D471" s="5">
        <v>13249.0</v>
      </c>
      <c r="F471" s="9" t="str">
        <f>IFERROR(__xludf.DUMMYFUNCTION("""COMPUTED_VALUE"""),"Ninja Gaiden (USA).zip")</f>
        <v>Ninja Gaiden (USA).zip</v>
      </c>
    </row>
    <row r="472">
      <c r="A472" s="2" t="s">
        <v>12392</v>
      </c>
      <c r="B472" s="3"/>
      <c r="C472" s="4">
        <v>35423.98055555556</v>
      </c>
      <c r="D472" s="5">
        <v>50233.0</v>
      </c>
      <c r="F472" s="9" t="str">
        <f>IFERROR(__xludf.DUMMYFUNCTION("""COMPUTED_VALUE"""),"Ninja Gaiden II - The Dark Sword of Chaos (USA).zip")</f>
        <v>Ninja Gaiden II - The Dark Sword of Chaos (USA).zip</v>
      </c>
    </row>
    <row r="473">
      <c r="A473" s="2" t="s">
        <v>12393</v>
      </c>
      <c r="B473" s="3"/>
      <c r="C473" s="4">
        <v>35423.98055555556</v>
      </c>
      <c r="D473" s="5">
        <v>89621.0</v>
      </c>
      <c r="F473" s="9" t="str">
        <f>IFERROR(__xludf.DUMMYFUNCTION("""COMPUTED_VALUE"""),"Ninja Gaiden III - The Ancient Ship of Doom (USA).zip")</f>
        <v>Ninja Gaiden III - The Ancient Ship of Doom (USA).zip</v>
      </c>
    </row>
    <row r="474">
      <c r="A474" s="2" t="s">
        <v>12394</v>
      </c>
      <c r="B474" s="3"/>
      <c r="C474" s="4">
        <v>35423.98055555556</v>
      </c>
      <c r="D474" s="5">
        <v>52160.0</v>
      </c>
      <c r="F474" s="9" t="str">
        <f>IFERROR(__xludf.DUMMYFUNCTION("""COMPUTED_VALUE"""),"Ninja JaJaMaru - Operation Milky Way (USA, Europe) (Ninja JaJaMaru Retro Collection) (Switch).zip")</f>
        <v>Ninja JaJaMaru - Operation Milky Way (USA, Europe) (Ninja JaJaMaru Retro Collection) (Switch).zip</v>
      </c>
    </row>
    <row r="475">
      <c r="A475" s="2" t="s">
        <v>12395</v>
      </c>
      <c r="B475" s="3"/>
      <c r="C475" s="4">
        <v>35423.98055555556</v>
      </c>
      <c r="D475" s="5">
        <v>84695.0</v>
      </c>
      <c r="F475" s="9" t="str">
        <f>IFERROR(__xludf.DUMMYFUNCTION("""COMPUTED_VALUE"""),"Ninja JaJaMaru - The Legend of the Golden Castle (USA, Europe) (Ninja JaJaMaru Retro Collection) (Switch).zip")</f>
        <v>Ninja JaJaMaru - The Legend of the Golden Castle (USA, Europe) (Ninja JaJaMaru Retro Collection) (Switch).zip</v>
      </c>
    </row>
    <row r="476">
      <c r="A476" s="2" t="s">
        <v>12396</v>
      </c>
      <c r="B476" s="3"/>
      <c r="C476" s="4">
        <v>35423.98055555556</v>
      </c>
      <c r="D476" s="5">
        <v>15759.0</v>
      </c>
      <c r="F476" s="9" t="str">
        <f>IFERROR(__xludf.DUMMYFUNCTION("""COMPUTED_VALUE"""),"Ninja JaJaMaru - The Ninja Skill Book (USA, Europe) (Ninja JaJaMaru Retro Collection) (Switch).zip")</f>
        <v>Ninja JaJaMaru - The Ninja Skill Book (USA, Europe) (Ninja JaJaMaru Retro Collection) (Switch).zip</v>
      </c>
    </row>
    <row r="477">
      <c r="A477" s="2" t="s">
        <v>12397</v>
      </c>
      <c r="B477" s="3"/>
      <c r="C477" s="4">
        <v>35423.98055555556</v>
      </c>
      <c r="D477" s="5">
        <v>104687.0</v>
      </c>
      <c r="F477" s="9" t="str">
        <f>IFERROR(__xludf.DUMMYFUNCTION("""COMPUTED_VALUE"""),"Ninja JaJaMaru-kun (USA, Europe) (Ninja JaJaMaru Retro Collection) (Switch).zip")</f>
        <v>Ninja JaJaMaru-kun (USA, Europe) (Ninja JaJaMaru Retro Collection) (Switch).zip</v>
      </c>
    </row>
    <row r="478">
      <c r="A478" s="2" t="s">
        <v>12398</v>
      </c>
      <c r="B478" s="3"/>
      <c r="C478" s="4">
        <v>35423.98055555556</v>
      </c>
      <c r="D478" s="5">
        <v>86457.0</v>
      </c>
      <c r="F478" s="9" t="str">
        <f>IFERROR(__xludf.DUMMYFUNCTION("""COMPUTED_VALUE"""),"Ninja JaJaMaru's Big Adventure (USA, Europe) (Ninja JaJaMaru Retro Collection) (Switch).zip")</f>
        <v>Ninja JaJaMaru's Big Adventure (USA, Europe) (Ninja JaJaMaru Retro Collection) (Switch).zip</v>
      </c>
    </row>
    <row r="479">
      <c r="A479" s="2" t="s">
        <v>12399</v>
      </c>
      <c r="B479" s="3"/>
      <c r="C479" s="4">
        <v>35423.98055555556</v>
      </c>
      <c r="D479" s="5">
        <v>196487.0</v>
      </c>
      <c r="F479" s="9" t="str">
        <f>IFERROR(__xludf.DUMMYFUNCTION("""COMPUTED_VALUE"""),"Ninja Kid (USA).zip")</f>
        <v>Ninja Kid (USA).zip</v>
      </c>
    </row>
    <row r="480">
      <c r="A480" s="2" t="s">
        <v>12400</v>
      </c>
      <c r="B480" s="3"/>
      <c r="C480" s="4">
        <v>35423.98055555556</v>
      </c>
      <c r="D480" s="5">
        <v>22047.0</v>
      </c>
      <c r="F480" s="9" t="str">
        <f>IFERROR(__xludf.DUMMYFUNCTION("""COMPUTED_VALUE"""),"Nintendo Campus Challenge 1991 (USA) (Competition Cart) [b].zip")</f>
        <v>Nintendo Campus Challenge 1991 (USA) (Competition Cart) [b].zip</v>
      </c>
    </row>
    <row r="481">
      <c r="A481" s="2" t="s">
        <v>12401</v>
      </c>
      <c r="B481" s="3"/>
      <c r="C481" s="4">
        <v>35423.98055555556</v>
      </c>
      <c r="D481" s="5">
        <v>7707.0</v>
      </c>
      <c r="F481" s="9" t="str">
        <f>IFERROR(__xludf.DUMMYFUNCTION("""COMPUTED_VALUE"""),"Nintendo World Championships 1990 (USA) (Competition Cart).zip")</f>
        <v>Nintendo World Championships 1990 (USA) (Competition Cart).zip</v>
      </c>
    </row>
    <row r="482">
      <c r="A482" s="2" t="s">
        <v>12402</v>
      </c>
      <c r="B482" s="3"/>
      <c r="C482" s="4">
        <v>35423.98055555556</v>
      </c>
      <c r="D482" s="5">
        <v>7331.0</v>
      </c>
      <c r="F482" s="9" t="str">
        <f>IFERROR(__xludf.DUMMYFUNCTION("""COMPUTED_VALUE"""),"Nintendo World Cup (USA) (Rev 1).zip")</f>
        <v>Nintendo World Cup (USA) (Rev 1).zip</v>
      </c>
    </row>
    <row r="483">
      <c r="A483" s="2" t="s">
        <v>12403</v>
      </c>
      <c r="B483" s="3"/>
      <c r="C483" s="4">
        <v>35423.98055555556</v>
      </c>
      <c r="D483" s="5">
        <v>138239.0</v>
      </c>
      <c r="F483" s="9" t="str">
        <f>IFERROR(__xludf.DUMMYFUNCTION("""COMPUTED_VALUE"""),"Noah's Ark (Europe).zip")</f>
        <v>Noah's Ark (Europe).zip</v>
      </c>
    </row>
    <row r="484">
      <c r="A484" s="2" t="s">
        <v>12404</v>
      </c>
      <c r="B484" s="3"/>
      <c r="C484" s="4">
        <v>35423.98055555556</v>
      </c>
      <c r="D484" s="5">
        <v>138107.0</v>
      </c>
      <c r="F484" s="9" t="str">
        <f>IFERROR(__xludf.DUMMYFUNCTION("""COMPUTED_VALUE"""),"Nobunaga's Ambition (USA).zip")</f>
        <v>Nobunaga's Ambition (USA).zip</v>
      </c>
    </row>
    <row r="485">
      <c r="A485" s="2" t="s">
        <v>12405</v>
      </c>
      <c r="B485" s="3"/>
      <c r="C485" s="4">
        <v>35423.98055555556</v>
      </c>
      <c r="D485" s="5">
        <v>138188.0</v>
      </c>
      <c r="F485" s="9" t="str">
        <f>IFERROR(__xludf.DUMMYFUNCTION("""COMPUTED_VALUE"""),"Nobunaga's Ambition II (USA).zip")</f>
        <v>Nobunaga's Ambition II (USA).zip</v>
      </c>
    </row>
    <row r="486">
      <c r="A486" s="2" t="s">
        <v>12406</v>
      </c>
      <c r="B486" s="3"/>
      <c r="C486" s="4">
        <v>35423.98055555556</v>
      </c>
      <c r="D486" s="5">
        <v>425778.0</v>
      </c>
      <c r="F486" s="9" t="str">
        <f>IFERROR(__xludf.DUMMYFUNCTION("""COMPUTED_VALUE"""),"North &amp; South (Europe).zip")</f>
        <v>North &amp; South (Europe).zip</v>
      </c>
    </row>
    <row r="487">
      <c r="A487" s="2" t="s">
        <v>12407</v>
      </c>
      <c r="B487" s="3"/>
      <c r="C487" s="4">
        <v>35423.98055555556</v>
      </c>
      <c r="D487" s="5">
        <v>72336.0</v>
      </c>
      <c r="F487" s="9" t="str">
        <f>IFERROR(__xludf.DUMMYFUNCTION("""COMPUTED_VALUE"""),"North and South (USA).zip")</f>
        <v>North and South (USA).zip</v>
      </c>
    </row>
    <row r="488">
      <c r="A488" s="2" t="s">
        <v>12408</v>
      </c>
      <c r="B488" s="3"/>
      <c r="C488" s="4">
        <v>35423.98055555556</v>
      </c>
      <c r="D488" s="5">
        <v>72514.0</v>
      </c>
      <c r="F488" s="9" t="str">
        <f>IFERROR(__xludf.DUMMYFUNCTION("""COMPUTED_VALUE"""),"Operation Wolf (USA).zip")</f>
        <v>Operation Wolf (USA).zip</v>
      </c>
    </row>
    <row r="489">
      <c r="A489" s="2" t="s">
        <v>12409</v>
      </c>
      <c r="B489" s="3"/>
      <c r="C489" s="4">
        <v>35423.98055555556</v>
      </c>
      <c r="D489" s="5">
        <v>26960.0</v>
      </c>
      <c r="F489" s="9" t="str">
        <f>IFERROR(__xludf.DUMMYFUNCTION("""COMPUTED_VALUE"""),"Orb-3D (USA).zip")</f>
        <v>Orb-3D (USA).zip</v>
      </c>
    </row>
    <row r="490">
      <c r="A490" s="2" t="s">
        <v>12410</v>
      </c>
      <c r="B490" s="3"/>
      <c r="C490" s="4">
        <v>35423.98055555556</v>
      </c>
      <c r="D490" s="5">
        <v>32849.0</v>
      </c>
      <c r="F490" s="9" t="str">
        <f>IFERROR(__xludf.DUMMYFUNCTION("""COMPUTED_VALUE"""),"Othello (USA).zip")</f>
        <v>Othello (USA).zip</v>
      </c>
    </row>
    <row r="491">
      <c r="A491" s="2" t="s">
        <v>12411</v>
      </c>
      <c r="B491" s="3"/>
      <c r="C491" s="4">
        <v>35423.98055555556</v>
      </c>
      <c r="D491" s="5">
        <v>32788.0</v>
      </c>
      <c r="F491" s="9" t="str">
        <f>IFERROR(__xludf.DUMMYFUNCTION("""COMPUTED_VALUE"""),"Over Horizon (Europe).zip")</f>
        <v>Over Horizon (Europe).zip</v>
      </c>
    </row>
    <row r="492">
      <c r="A492" s="2" t="s">
        <v>12412</v>
      </c>
      <c r="B492" s="3"/>
      <c r="C492" s="4">
        <v>35423.98055555556</v>
      </c>
      <c r="D492" s="5">
        <v>28771.0</v>
      </c>
      <c r="F492" s="9" t="str">
        <f>IFERROR(__xludf.DUMMYFUNCTION("""COMPUTED_VALUE"""),"Overlord (USA).zip")</f>
        <v>Overlord (USA).zip</v>
      </c>
    </row>
    <row r="493">
      <c r="A493" s="2" t="s">
        <v>12413</v>
      </c>
      <c r="B493" s="3"/>
      <c r="C493" s="4">
        <v>35423.98055555556</v>
      </c>
      <c r="D493" s="5">
        <v>29144.0</v>
      </c>
      <c r="F493" s="9" t="str">
        <f>IFERROR(__xludf.DUMMYFUNCTION("""COMPUTED_VALUE"""),"P.O.W. - Prisoners of War (USA).zip")</f>
        <v>P.O.W. - Prisoners of War (USA).zip</v>
      </c>
    </row>
    <row r="494">
      <c r="A494" s="2" t="s">
        <v>12414</v>
      </c>
      <c r="B494" s="3"/>
      <c r="C494" s="4">
        <v>35423.98055555556</v>
      </c>
      <c r="D494" s="5">
        <v>29075.0</v>
      </c>
      <c r="F494" s="9" t="str">
        <f>IFERROR(__xludf.DUMMYFUNCTION("""COMPUTED_VALUE"""),"Pac-Land (World) (Namcot Collection, Namco Museum Archives Vol 2).zip")</f>
        <v>Pac-Land (World) (Namcot Collection, Namco Museum Archives Vol 2).zip</v>
      </c>
    </row>
    <row r="495">
      <c r="A495" s="2" t="s">
        <v>12415</v>
      </c>
      <c r="B495" s="3"/>
      <c r="C495" s="4">
        <v>35423.98055555556</v>
      </c>
      <c r="D495" s="5">
        <v>56289.0</v>
      </c>
      <c r="F495" s="9" t="str">
        <f>IFERROR(__xludf.DUMMYFUNCTION("""COMPUTED_VALUE"""),"Pac-Man - Championship Edition (USA, Europe) (Namco Museum Archives Vol 1).zip")</f>
        <v>Pac-Man - Championship Edition (USA, Europe) (Namco Museum Archives Vol 1).zip</v>
      </c>
    </row>
    <row r="496">
      <c r="A496" s="2" t="s">
        <v>12416</v>
      </c>
      <c r="B496" s="3"/>
      <c r="C496" s="4">
        <v>35423.98055555556</v>
      </c>
      <c r="D496" s="5">
        <v>52810.0</v>
      </c>
      <c r="F496" s="9" t="str">
        <f>IFERROR(__xludf.DUMMYFUNCTION("""COMPUTED_VALUE"""),"Pac-Man (USA) (Namco).zip")</f>
        <v>Pac-Man (USA) (Namco).zip</v>
      </c>
    </row>
    <row r="497">
      <c r="A497" s="2" t="s">
        <v>12417</v>
      </c>
      <c r="B497" s="3"/>
      <c r="C497" s="4">
        <v>35423.98055555556</v>
      </c>
      <c r="D497" s="5">
        <v>32643.0</v>
      </c>
      <c r="F497" s="9" t="str">
        <f>IFERROR(__xludf.DUMMYFUNCTION("""COMPUTED_VALUE"""),"Palamedes (USA).zip")</f>
        <v>Palamedes (USA).zip</v>
      </c>
    </row>
    <row r="498">
      <c r="A498" s="2" t="s">
        <v>12418</v>
      </c>
      <c r="B498" s="3"/>
      <c r="C498" s="4">
        <v>35423.98055555556</v>
      </c>
      <c r="D498" s="5">
        <v>28490.0</v>
      </c>
      <c r="F498" s="9" t="str">
        <f>IFERROR(__xludf.DUMMYFUNCTION("""COMPUTED_VALUE"""),"Panic Restaurant (USA).zip")</f>
        <v>Panic Restaurant (USA).zip</v>
      </c>
    </row>
    <row r="499">
      <c r="A499" s="2" t="s">
        <v>12419</v>
      </c>
      <c r="B499" s="3"/>
      <c r="C499" s="4">
        <v>35423.98055555556</v>
      </c>
      <c r="D499" s="5">
        <v>116735.0</v>
      </c>
      <c r="F499" s="9" t="str">
        <f>IFERROR(__xludf.DUMMYFUNCTION("""COMPUTED_VALUE"""),"Paperboy (USA).zip")</f>
        <v>Paperboy (USA).zip</v>
      </c>
    </row>
    <row r="500">
      <c r="A500" s="2" t="s">
        <v>12420</v>
      </c>
      <c r="B500" s="3"/>
      <c r="C500" s="4">
        <v>35423.98055555556</v>
      </c>
      <c r="D500" s="5">
        <v>116707.0</v>
      </c>
      <c r="F500" s="9" t="str">
        <f>IFERROR(__xludf.DUMMYFUNCTION("""COMPUTED_VALUE"""),"Paperboy 2 (USA).zip")</f>
        <v>Paperboy 2 (USA).zip</v>
      </c>
    </row>
    <row r="501">
      <c r="A501" s="2" t="s">
        <v>12421</v>
      </c>
      <c r="B501" s="3"/>
      <c r="C501" s="4">
        <v>35423.98055555556</v>
      </c>
      <c r="D501" s="5">
        <v>11849.0</v>
      </c>
      <c r="F501" s="9" t="str">
        <f>IFERROR(__xludf.DUMMYFUNCTION("""COMPUTED_VALUE"""),"Parasol Stars - Rainbow Islands II (Europe).zip")</f>
        <v>Parasol Stars - Rainbow Islands II (Europe).zip</v>
      </c>
    </row>
    <row r="502">
      <c r="A502" s="2" t="s">
        <v>12422</v>
      </c>
      <c r="B502" s="3"/>
      <c r="C502" s="4">
        <v>35423.98055555556</v>
      </c>
      <c r="D502" s="5">
        <v>109008.0</v>
      </c>
      <c r="F502" s="9" t="str">
        <f>IFERROR(__xludf.DUMMYFUNCTION("""COMPUTED_VALUE"""),"Parodius (Europe).zip")</f>
        <v>Parodius (Europe).zip</v>
      </c>
    </row>
    <row r="503">
      <c r="A503" s="2" t="s">
        <v>12423</v>
      </c>
      <c r="B503" s="3"/>
      <c r="C503" s="4">
        <v>35423.98055555556</v>
      </c>
      <c r="D503" s="5">
        <v>45102.0</v>
      </c>
      <c r="F503" s="9" t="str">
        <f>IFERROR(__xludf.DUMMYFUNCTION("""COMPUTED_VALUE"""),"Phantom Fighter (USA).zip")</f>
        <v>Phantom Fighter (USA).zip</v>
      </c>
    </row>
    <row r="504">
      <c r="A504" s="2" t="s">
        <v>12424</v>
      </c>
      <c r="B504" s="3"/>
      <c r="C504" s="4">
        <v>35423.98055555556</v>
      </c>
      <c r="D504" s="5">
        <v>59902.0</v>
      </c>
      <c r="F504" s="9" t="str">
        <f>IFERROR(__xludf.DUMMYFUNCTION("""COMPUTED_VALUE"""),"Pictionary - The Game of Video Quick Draw (USA).zip")</f>
        <v>Pictionary - The Game of Video Quick Draw (USA).zip</v>
      </c>
    </row>
    <row r="505">
      <c r="A505" s="2" t="s">
        <v>12425</v>
      </c>
      <c r="B505" s="3"/>
      <c r="C505" s="4">
        <v>35423.98055555556</v>
      </c>
      <c r="D505" s="5">
        <v>60171.0</v>
      </c>
      <c r="F505" s="9" t="str">
        <f>IFERROR(__xludf.DUMMYFUNCTION("""COMPUTED_VALUE"""),"Pin Bot (USA).zip")</f>
        <v>Pin Bot (USA).zip</v>
      </c>
    </row>
    <row r="506">
      <c r="A506" s="2" t="s">
        <v>12426</v>
      </c>
      <c r="B506" s="3"/>
      <c r="C506" s="4">
        <v>35423.98055555556</v>
      </c>
      <c r="D506" s="5">
        <v>63594.0</v>
      </c>
      <c r="F506" s="9" t="str">
        <f>IFERROR(__xludf.DUMMYFUNCTION("""COMPUTED_VALUE"""),"Pinball (Japan, USA) (En) (GameCube Edition).zip")</f>
        <v>Pinball (Japan, USA) (En) (GameCube Edition).zip</v>
      </c>
    </row>
    <row r="507">
      <c r="A507" s="2" t="s">
        <v>12427</v>
      </c>
      <c r="B507" s="3"/>
      <c r="C507" s="4">
        <v>35423.98055555556</v>
      </c>
      <c r="D507" s="5">
        <v>63974.0</v>
      </c>
      <c r="F507" s="9" t="str">
        <f>IFERROR(__xludf.DUMMYFUNCTION("""COMPUTED_VALUE"""),"Pinball Quest (USA).zip")</f>
        <v>Pinball Quest (USA).zip</v>
      </c>
    </row>
    <row r="508">
      <c r="A508" s="2" t="s">
        <v>12428</v>
      </c>
      <c r="B508" s="3"/>
      <c r="C508" s="4">
        <v>35423.98055555556</v>
      </c>
      <c r="D508" s="5">
        <v>24926.0</v>
      </c>
      <c r="F508" s="9" t="str">
        <f>IFERROR(__xludf.DUMMYFUNCTION("""COMPUTED_VALUE"""),"Pipe Dream (USA).zip")</f>
        <v>Pipe Dream (USA).zip</v>
      </c>
    </row>
    <row r="509">
      <c r="A509" s="2" t="s">
        <v>12429</v>
      </c>
      <c r="B509" s="3"/>
      <c r="C509" s="4">
        <v>35423.98055555556</v>
      </c>
      <c r="D509" s="5">
        <v>16455.0</v>
      </c>
      <c r="F509" s="9" t="str">
        <f>IFERROR(__xludf.DUMMYFUNCTION("""COMPUTED_VALUE"""),"Pirates! (USA).zip")</f>
        <v>Pirates! (USA).zip</v>
      </c>
    </row>
    <row r="510">
      <c r="A510" s="2" t="s">
        <v>12430</v>
      </c>
      <c r="B510" s="3"/>
      <c r="C510" s="4">
        <v>35423.98055555556</v>
      </c>
      <c r="D510" s="5">
        <v>48398.0</v>
      </c>
      <c r="F510" s="9" t="str">
        <f>IFERROR(__xludf.DUMMYFUNCTION("""COMPUTED_VALUE"""),"Platoon (USA) (Rev 1).zip")</f>
        <v>Platoon (USA) (Rev 1).zip</v>
      </c>
    </row>
    <row r="511">
      <c r="A511" s="2" t="s">
        <v>12431</v>
      </c>
      <c r="B511" s="3"/>
      <c r="C511" s="4">
        <v>35423.98055555556</v>
      </c>
      <c r="D511" s="5">
        <v>48409.0</v>
      </c>
      <c r="F511" s="9" t="str">
        <f>IFERROR(__xludf.DUMMYFUNCTION("""COMPUTED_VALUE"""),"Popeye (World) (Rev 1).zip")</f>
        <v>Popeye (World) (Rev 1).zip</v>
      </c>
    </row>
    <row r="512">
      <c r="A512" s="2" t="s">
        <v>12432</v>
      </c>
      <c r="B512" s="3"/>
      <c r="C512" s="4">
        <v>35423.98055555556</v>
      </c>
      <c r="D512" s="5">
        <v>163880.0</v>
      </c>
      <c r="F512" s="9" t="str">
        <f>IFERROR(__xludf.DUMMYFUNCTION("""COMPUTED_VALUE"""),"Power Blade (USA).zip")</f>
        <v>Power Blade (USA).zip</v>
      </c>
    </row>
    <row r="513">
      <c r="A513" s="2" t="s">
        <v>12433</v>
      </c>
      <c r="B513" s="3"/>
      <c r="C513" s="4">
        <v>35423.98055555556</v>
      </c>
      <c r="D513" s="5">
        <v>12280.0</v>
      </c>
      <c r="F513" s="9" t="str">
        <f>IFERROR(__xludf.DUMMYFUNCTION("""COMPUTED_VALUE"""),"Power Blade 2 (USA).zip")</f>
        <v>Power Blade 2 (USA).zip</v>
      </c>
    </row>
    <row r="514">
      <c r="A514" s="2" t="s">
        <v>12434</v>
      </c>
      <c r="B514" s="3"/>
      <c r="C514" s="4">
        <v>35423.98055555556</v>
      </c>
      <c r="D514" s="5">
        <v>27538.0</v>
      </c>
      <c r="F514" s="9" t="str">
        <f>IFERROR(__xludf.DUMMYFUNCTION("""COMPUTED_VALUE"""),"Power Punch II (USA).zip")</f>
        <v>Power Punch II (USA).zip</v>
      </c>
    </row>
    <row r="515">
      <c r="A515" s="2" t="s">
        <v>12435</v>
      </c>
      <c r="B515" s="3"/>
      <c r="C515" s="4">
        <v>35423.98055555556</v>
      </c>
      <c r="D515" s="5">
        <v>27912.0</v>
      </c>
      <c r="F515" s="9" t="str">
        <f>IFERROR(__xludf.DUMMYFUNCTION("""COMPUTED_VALUE"""),"Predator (USA).zip")</f>
        <v>Predator (USA).zip</v>
      </c>
    </row>
    <row r="516">
      <c r="A516" s="2" t="s">
        <v>12436</v>
      </c>
      <c r="B516" s="3"/>
      <c r="C516" s="4">
        <v>35423.98055555556</v>
      </c>
      <c r="D516" s="5">
        <v>42491.0</v>
      </c>
      <c r="F516" s="9" t="str">
        <f>IFERROR(__xludf.DUMMYFUNCTION("""COMPUTED_VALUE"""),"Prince of Persia (USA).zip")</f>
        <v>Prince of Persia (USA).zip</v>
      </c>
    </row>
    <row r="517">
      <c r="A517" s="2" t="s">
        <v>12437</v>
      </c>
      <c r="B517" s="3"/>
      <c r="C517" s="4">
        <v>35423.98055555556</v>
      </c>
      <c r="D517" s="5">
        <v>44689.0</v>
      </c>
      <c r="F517" s="9" t="str">
        <f>IFERROR(__xludf.DUMMYFUNCTION("""COMPUTED_VALUE"""),"Princess Tomato in the Salad Kingdom (USA).zip")</f>
        <v>Princess Tomato in the Salad Kingdom (USA).zip</v>
      </c>
    </row>
    <row r="518">
      <c r="A518" s="2" t="s">
        <v>12438</v>
      </c>
      <c r="B518" s="3"/>
      <c r="C518" s="4">
        <v>35423.98055555556</v>
      </c>
      <c r="D518" s="5">
        <v>42462.0</v>
      </c>
      <c r="F518" s="9" t="str">
        <f>IFERROR(__xludf.DUMMYFUNCTION("""COMPUTED_VALUE"""),"Pro Sport Hockey (USA).zip")</f>
        <v>Pro Sport Hockey (USA).zip</v>
      </c>
    </row>
    <row r="519">
      <c r="A519" s="2" t="s">
        <v>12439</v>
      </c>
      <c r="B519" s="3"/>
      <c r="C519" s="4">
        <v>35423.98055555556</v>
      </c>
      <c r="D519" s="5">
        <v>28710.0</v>
      </c>
      <c r="F519" s="9" t="str">
        <f>IFERROR(__xludf.DUMMYFUNCTION("""COMPUTED_VALUE"""),"Pro Wrestling (USA) (Rev 1).zip")</f>
        <v>Pro Wrestling (USA) (Rev 1).zip</v>
      </c>
    </row>
    <row r="520">
      <c r="A520" s="2" t="s">
        <v>12440</v>
      </c>
      <c r="B520" s="3"/>
      <c r="C520" s="4">
        <v>35423.98055555556</v>
      </c>
      <c r="D520" s="5">
        <v>31342.0</v>
      </c>
      <c r="F520" s="9" t="str">
        <f>IFERROR(__xludf.DUMMYFUNCTION("""COMPUTED_VALUE"""),"Probotector (Europe).zip")</f>
        <v>Probotector (Europe).zip</v>
      </c>
    </row>
    <row r="521">
      <c r="A521" s="2" t="s">
        <v>12441</v>
      </c>
      <c r="B521" s="3"/>
      <c r="C521" s="4">
        <v>35423.98055555556</v>
      </c>
      <c r="D521" s="5">
        <v>31407.0</v>
      </c>
      <c r="F521" s="9" t="str">
        <f>IFERROR(__xludf.DUMMYFUNCTION("""COMPUTED_VALUE"""),"Probotector II - Return of the Evil Forces (World) (Contra Anniversary Collection).zip")</f>
        <v>Probotector II - Return of the Evil Forces (World) (Contra Anniversary Collection).zip</v>
      </c>
    </row>
    <row r="522">
      <c r="A522" s="2" t="s">
        <v>12442</v>
      </c>
      <c r="B522" s="3"/>
      <c r="C522" s="4">
        <v>35423.98055555556</v>
      </c>
      <c r="D522" s="5">
        <v>36515.0</v>
      </c>
      <c r="F522" s="9" t="str">
        <f>IFERROR(__xludf.DUMMYFUNCTION("""COMPUTED_VALUE"""),"Punch-Out!! (USA).zip")</f>
        <v>Punch-Out!! (USA).zip</v>
      </c>
    </row>
    <row r="523">
      <c r="A523" s="2" t="s">
        <v>12443</v>
      </c>
      <c r="B523" s="3"/>
      <c r="C523" s="4">
        <v>35423.98055555556</v>
      </c>
      <c r="D523" s="5">
        <v>149672.0</v>
      </c>
      <c r="F523" s="9" t="str">
        <f>IFERROR(__xludf.DUMMYFUNCTION("""COMPUTED_VALUE"""),"Punisher, The (USA).zip")</f>
        <v>Punisher, The (USA).zip</v>
      </c>
    </row>
    <row r="524">
      <c r="A524" s="2" t="s">
        <v>12444</v>
      </c>
      <c r="B524" s="3"/>
      <c r="C524" s="4">
        <v>35423.98055555556</v>
      </c>
      <c r="D524" s="5">
        <v>130142.0</v>
      </c>
      <c r="F524" s="9" t="str">
        <f>IFERROR(__xludf.DUMMYFUNCTION("""COMPUTED_VALUE"""),"Puss 'n Boots - Pero's Great Adventure (USA).zip")</f>
        <v>Puss 'n Boots - Pero's Great Adventure (USA).zip</v>
      </c>
    </row>
    <row r="525">
      <c r="A525" s="2" t="s">
        <v>12445</v>
      </c>
      <c r="B525" s="3"/>
      <c r="C525" s="4">
        <v>35423.98055555556</v>
      </c>
      <c r="D525" s="5">
        <v>29184.0</v>
      </c>
      <c r="F525" s="9" t="str">
        <f>IFERROR(__xludf.DUMMYFUNCTION("""COMPUTED_VALUE"""),"Puzznic (USA).zip")</f>
        <v>Puzznic (USA).zip</v>
      </c>
    </row>
    <row r="526">
      <c r="A526" s="2" t="s">
        <v>12446</v>
      </c>
      <c r="B526" s="3"/>
      <c r="C526" s="4">
        <v>35423.98055555556</v>
      </c>
      <c r="D526" s="5">
        <v>29141.0</v>
      </c>
      <c r="F526" s="9" t="str">
        <f>IFERROR(__xludf.DUMMYFUNCTION("""COMPUTED_VALUE"""),"Q-bert (USA).zip")</f>
        <v>Q-bert (USA).zip</v>
      </c>
    </row>
    <row r="527">
      <c r="A527" s="2" t="s">
        <v>12447</v>
      </c>
      <c r="B527" s="3"/>
      <c r="C527" s="4">
        <v>35423.98055555556</v>
      </c>
      <c r="D527" s="5">
        <v>122768.0</v>
      </c>
      <c r="F527" s="9" t="str">
        <f>IFERROR(__xludf.DUMMYFUNCTION("""COMPUTED_VALUE"""),"QIX (USA).zip")</f>
        <v>QIX (USA).zip</v>
      </c>
    </row>
    <row r="528">
      <c r="A528" s="2" t="s">
        <v>12448</v>
      </c>
      <c r="B528" s="3"/>
      <c r="C528" s="4">
        <v>35423.98055555556</v>
      </c>
      <c r="D528" s="5">
        <v>122791.0</v>
      </c>
      <c r="F528" s="9" t="str">
        <f>IFERROR(__xludf.DUMMYFUNCTION("""COMPUTED_VALUE"""),"R.B.I. Baseball (USA).zip")</f>
        <v>R.B.I. Baseball (USA).zip</v>
      </c>
    </row>
    <row r="529">
      <c r="A529" s="2" t="s">
        <v>12449</v>
      </c>
      <c r="B529" s="3"/>
      <c r="C529" s="4">
        <v>35423.98055555556</v>
      </c>
      <c r="D529" s="5">
        <v>133775.0</v>
      </c>
      <c r="F529" s="9" t="str">
        <f>IFERROR(__xludf.DUMMYFUNCTION("""COMPUTED_VALUE"""),"R.C. Pro-Am (USA) (Rev 1).zip")</f>
        <v>R.C. Pro-Am (USA) (Rev 1).zip</v>
      </c>
    </row>
    <row r="530">
      <c r="A530" s="2" t="s">
        <v>12450</v>
      </c>
      <c r="B530" s="3"/>
      <c r="C530" s="4">
        <v>35423.98055555556</v>
      </c>
      <c r="D530" s="5">
        <v>78670.0</v>
      </c>
      <c r="F530" s="9" t="str">
        <f>IFERROR(__xludf.DUMMYFUNCTION("""COMPUTED_VALUE"""),"R.C. Pro-Am II (USA).zip")</f>
        <v>R.C. Pro-Am II (USA).zip</v>
      </c>
    </row>
    <row r="531">
      <c r="A531" s="2" t="s">
        <v>12451</v>
      </c>
      <c r="B531" s="3"/>
      <c r="C531" s="4">
        <v>35423.98055555556</v>
      </c>
      <c r="D531" s="5">
        <v>19208.0</v>
      </c>
      <c r="F531" s="9" t="str">
        <f>IFERROR(__xludf.DUMMYFUNCTION("""COMPUTED_VALUE"""),"Racket Attack (USA).zip")</f>
        <v>Racket Attack (USA).zip</v>
      </c>
    </row>
    <row r="532">
      <c r="A532" s="2" t="s">
        <v>12452</v>
      </c>
      <c r="B532" s="3"/>
      <c r="C532" s="4">
        <v>35423.98055555556</v>
      </c>
      <c r="D532" s="5">
        <v>294052.0</v>
      </c>
      <c r="F532" s="9" t="str">
        <f>IFERROR(__xludf.DUMMYFUNCTION("""COMPUTED_VALUE"""),"Rackets &amp; Rivals (Europe).zip")</f>
        <v>Rackets &amp; Rivals (Europe).zip</v>
      </c>
    </row>
    <row r="533">
      <c r="A533" s="2" t="s">
        <v>12453</v>
      </c>
      <c r="B533" s="3"/>
      <c r="C533" s="4">
        <v>35423.98055555556</v>
      </c>
      <c r="D533" s="5">
        <v>57554.0</v>
      </c>
      <c r="F533" s="9" t="str">
        <f>IFERROR(__xludf.DUMMYFUNCTION("""COMPUTED_VALUE"""),"Rad Racer (USA).zip")</f>
        <v>Rad Racer (USA).zip</v>
      </c>
    </row>
    <row r="534">
      <c r="A534" s="2" t="s">
        <v>12454</v>
      </c>
      <c r="B534" s="3"/>
      <c r="C534" s="4">
        <v>35423.98055555556</v>
      </c>
      <c r="D534" s="5">
        <v>137402.0</v>
      </c>
      <c r="F534" s="9" t="str">
        <f>IFERROR(__xludf.DUMMYFUNCTION("""COMPUTED_VALUE"""),"Rad Racer II (USA).zip")</f>
        <v>Rad Racer II (USA).zip</v>
      </c>
    </row>
    <row r="535">
      <c r="A535" s="2" t="s">
        <v>12455</v>
      </c>
      <c r="B535" s="3"/>
      <c r="C535" s="4">
        <v>35423.98055555556</v>
      </c>
      <c r="D535" s="5">
        <v>180349.0</v>
      </c>
      <c r="F535" s="9" t="str">
        <f>IFERROR(__xludf.DUMMYFUNCTION("""COMPUTED_VALUE"""),"Raid on Bungeling Bay (USA).zip")</f>
        <v>Raid on Bungeling Bay (USA).zip</v>
      </c>
    </row>
    <row r="536">
      <c r="A536" s="2" t="s">
        <v>12456</v>
      </c>
      <c r="B536" s="3"/>
      <c r="C536" s="4">
        <v>35423.98055555556</v>
      </c>
      <c r="D536" s="5">
        <v>179871.0</v>
      </c>
      <c r="F536" s="9" t="str">
        <f>IFERROR(__xludf.DUMMYFUNCTION("""COMPUTED_VALUE"""),"Rainbow Islands - Bubble Bobble 2 (Europe).zip")</f>
        <v>Rainbow Islands - Bubble Bobble 2 (Europe).zip</v>
      </c>
    </row>
    <row r="537">
      <c r="A537" s="2" t="s">
        <v>12457</v>
      </c>
      <c r="B537" s="3"/>
      <c r="C537" s="4">
        <v>35423.98055555556</v>
      </c>
      <c r="D537" s="5">
        <v>238108.0</v>
      </c>
      <c r="F537" s="9" t="str">
        <f>IFERROR(__xludf.DUMMYFUNCTION("""COMPUTED_VALUE"""),"Rainbow Islands (USA).zip")</f>
        <v>Rainbow Islands (USA).zip</v>
      </c>
    </row>
    <row r="538">
      <c r="A538" s="2" t="s">
        <v>12458</v>
      </c>
      <c r="B538" s="3"/>
      <c r="C538" s="4">
        <v>35423.98055555556</v>
      </c>
      <c r="D538" s="5">
        <v>73411.0</v>
      </c>
      <c r="F538" s="9" t="str">
        <f>IFERROR(__xludf.DUMMYFUNCTION("""COMPUTED_VALUE"""),"Rally Bike (USA).zip")</f>
        <v>Rally Bike (USA).zip</v>
      </c>
    </row>
    <row r="539">
      <c r="A539" s="2" t="s">
        <v>12459</v>
      </c>
      <c r="B539" s="3"/>
      <c r="C539" s="4">
        <v>35423.98055555556</v>
      </c>
      <c r="D539" s="5">
        <v>52299.0</v>
      </c>
      <c r="F539" s="9" t="str">
        <f>IFERROR(__xludf.DUMMYFUNCTION("""COMPUTED_VALUE"""),"Rambo (USA) (Rev 1).zip")</f>
        <v>Rambo (USA) (Rev 1).zip</v>
      </c>
    </row>
    <row r="540">
      <c r="A540" s="2" t="s">
        <v>12460</v>
      </c>
      <c r="B540" s="3"/>
      <c r="C540" s="4">
        <v>35423.98055555556</v>
      </c>
      <c r="D540" s="5">
        <v>24400.0</v>
      </c>
      <c r="F540" s="9" t="str">
        <f>IFERROR(__xludf.DUMMYFUNCTION("""COMPUTED_VALUE"""),"Rampage (USA).zip")</f>
        <v>Rampage (USA).zip</v>
      </c>
    </row>
    <row r="541">
      <c r="A541" s="2" t="s">
        <v>12461</v>
      </c>
      <c r="B541" s="3"/>
      <c r="C541" s="4">
        <v>35423.98055555556</v>
      </c>
      <c r="D541" s="5">
        <v>20956.0</v>
      </c>
      <c r="F541" s="9" t="str">
        <f>IFERROR(__xludf.DUMMYFUNCTION("""COMPUTED_VALUE"""),"Rampart (USA) (Jaleco).zip")</f>
        <v>Rampart (USA) (Jaleco).zip</v>
      </c>
    </row>
    <row r="542">
      <c r="A542" s="2" t="s">
        <v>12462</v>
      </c>
      <c r="B542" s="3"/>
      <c r="C542" s="4">
        <v>35423.98055555556</v>
      </c>
      <c r="D542" s="5">
        <v>21097.0</v>
      </c>
      <c r="F542" s="9" t="str">
        <f>IFERROR(__xludf.DUMMYFUNCTION("""COMPUTED_VALUE"""),"Remote Control (USA).zip")</f>
        <v>Remote Control (USA).zip</v>
      </c>
    </row>
    <row r="543">
      <c r="A543" s="2" t="s">
        <v>12463</v>
      </c>
      <c r="B543" s="3"/>
      <c r="C543" s="4">
        <v>35423.98055555556</v>
      </c>
      <c r="D543" s="5">
        <v>36619.0</v>
      </c>
      <c r="F543" s="9" t="str">
        <f>IFERROR(__xludf.DUMMYFUNCTION("""COMPUTED_VALUE"""),"Ren &amp; Stimpy Show, The - Buckeroo$! (USA).zip")</f>
        <v>Ren &amp; Stimpy Show, The - Buckeroo$! (USA).zip</v>
      </c>
    </row>
    <row r="544">
      <c r="A544" s="2" t="s">
        <v>12464</v>
      </c>
      <c r="B544" s="3"/>
      <c r="C544" s="4">
        <v>35423.98055555556</v>
      </c>
      <c r="D544" s="5">
        <v>15915.0</v>
      </c>
      <c r="F544" s="9" t="str">
        <f>IFERROR(__xludf.DUMMYFUNCTION("""COMPUTED_VALUE"""),"Renegade (USA).zip")</f>
        <v>Renegade (USA).zip</v>
      </c>
    </row>
    <row r="545">
      <c r="A545" s="2" t="s">
        <v>12465</v>
      </c>
      <c r="B545" s="3"/>
      <c r="C545" s="4">
        <v>35423.98055555556</v>
      </c>
      <c r="D545" s="5">
        <v>15879.0</v>
      </c>
      <c r="F545" s="9" t="str">
        <f>IFERROR(__xludf.DUMMYFUNCTION("""COMPUTED_VALUE"""),"Rescue - The Embassy Mission (USA).zip")</f>
        <v>Rescue - The Embassy Mission (USA).zip</v>
      </c>
    </row>
    <row r="546">
      <c r="A546" s="2" t="s">
        <v>12466</v>
      </c>
      <c r="B546" s="3"/>
      <c r="C546" s="4">
        <v>35423.98055555556</v>
      </c>
      <c r="D546" s="5">
        <v>16055.0</v>
      </c>
      <c r="F546" s="9" t="str">
        <f>IFERROR(__xludf.DUMMYFUNCTION("""COMPUTED_VALUE"""),"Ring King (USA).zip")</f>
        <v>Ring King (USA).zip</v>
      </c>
    </row>
    <row r="547">
      <c r="A547" s="2" t="s">
        <v>12467</v>
      </c>
      <c r="B547" s="3"/>
      <c r="C547" s="4">
        <v>35423.98055555556</v>
      </c>
      <c r="D547" s="5">
        <v>15881.0</v>
      </c>
      <c r="F547" s="9" t="str">
        <f>IFERROR(__xludf.DUMMYFUNCTION("""COMPUTED_VALUE"""),"River City Ransom (USA).zip")</f>
        <v>River City Ransom (USA).zip</v>
      </c>
    </row>
    <row r="548">
      <c r="A548" s="2" t="s">
        <v>12468</v>
      </c>
      <c r="B548" s="3"/>
      <c r="C548" s="4">
        <v>35423.98055555556</v>
      </c>
      <c r="D548" s="5">
        <v>15910.0</v>
      </c>
      <c r="F548" s="9" t="str">
        <f>IFERROR(__xludf.DUMMYFUNCTION("""COMPUTED_VALUE"""),"Road Fighter (Europe).zip")</f>
        <v>Road Fighter (Europe).zip</v>
      </c>
    </row>
    <row r="549">
      <c r="A549" s="2" t="s">
        <v>12469</v>
      </c>
      <c r="B549" s="3"/>
      <c r="C549" s="4">
        <v>35423.98055555556</v>
      </c>
      <c r="D549" s="5">
        <v>15873.0</v>
      </c>
      <c r="F549" s="9" t="str">
        <f>IFERROR(__xludf.DUMMYFUNCTION("""COMPUTED_VALUE"""),"RoadBlasters (USA).zip")</f>
        <v>RoadBlasters (USA).zip</v>
      </c>
    </row>
    <row r="550">
      <c r="A550" s="2" t="s">
        <v>12470</v>
      </c>
      <c r="B550" s="3"/>
      <c r="C550" s="4">
        <v>35423.98055555556</v>
      </c>
      <c r="D550" s="5">
        <v>12642.0</v>
      </c>
      <c r="F550" s="9" t="str">
        <f>IFERROR(__xludf.DUMMYFUNCTION("""COMPUTED_VALUE"""),"Robin Hood - Prince of Thieves (USA) (Rev 1).zip")</f>
        <v>Robin Hood - Prince of Thieves (USA) (Rev 1).zip</v>
      </c>
    </row>
    <row r="551">
      <c r="A551" s="2" t="s">
        <v>12471</v>
      </c>
      <c r="B551" s="3"/>
      <c r="C551" s="4">
        <v>35423.98055555556</v>
      </c>
      <c r="D551" s="5">
        <v>7625.0</v>
      </c>
      <c r="F551" s="9" t="str">
        <f>IFERROR(__xludf.DUMMYFUNCTION("""COMPUTED_VALUE"""),"Robo Warrior (USA).zip")</f>
        <v>Robo Warrior (USA).zip</v>
      </c>
    </row>
    <row r="552">
      <c r="A552" s="2" t="s">
        <v>12472</v>
      </c>
      <c r="B552" s="3"/>
      <c r="C552" s="4">
        <v>35423.98055555556</v>
      </c>
      <c r="D552" s="5">
        <v>9388.0</v>
      </c>
      <c r="F552" s="9" t="str">
        <f>IFERROR(__xludf.DUMMYFUNCTION("""COMPUTED_VALUE"""),"RoboCop (USA).zip")</f>
        <v>RoboCop (USA).zip</v>
      </c>
    </row>
    <row r="553">
      <c r="A553" s="2" t="s">
        <v>12473</v>
      </c>
      <c r="B553" s="3"/>
      <c r="C553" s="4">
        <v>35423.98055555556</v>
      </c>
      <c r="D553" s="5">
        <v>23383.0</v>
      </c>
      <c r="F553" s="9" t="str">
        <f>IFERROR(__xludf.DUMMYFUNCTION("""COMPUTED_VALUE"""),"RoboCop 2 (USA) (Rev 1).zip")</f>
        <v>RoboCop 2 (USA) (Rev 1).zip</v>
      </c>
    </row>
    <row r="554">
      <c r="A554" s="2" t="s">
        <v>12474</v>
      </c>
      <c r="B554" s="3"/>
      <c r="C554" s="4">
        <v>35423.98055555556</v>
      </c>
      <c r="D554" s="5">
        <v>23343.0</v>
      </c>
      <c r="F554" s="9" t="str">
        <f>IFERROR(__xludf.DUMMYFUNCTION("""COMPUTED_VALUE"""),"RoboCop 3 (USA).zip")</f>
        <v>RoboCop 3 (USA).zip</v>
      </c>
    </row>
    <row r="555">
      <c r="A555" s="2" t="s">
        <v>12475</v>
      </c>
      <c r="B555" s="3"/>
      <c r="C555" s="4">
        <v>35423.98055555556</v>
      </c>
      <c r="D555" s="5">
        <v>24014.0</v>
      </c>
      <c r="F555" s="9" t="str">
        <f>IFERROR(__xludf.DUMMYFUNCTION("""COMPUTED_VALUE"""),"Rock 'n' Ball (USA).zip")</f>
        <v>Rock 'n' Ball (USA).zip</v>
      </c>
    </row>
    <row r="556">
      <c r="A556" s="2" t="s">
        <v>12476</v>
      </c>
      <c r="B556" s="3"/>
      <c r="C556" s="4">
        <v>35423.98055555556</v>
      </c>
      <c r="D556" s="5">
        <v>23402.0</v>
      </c>
      <c r="F556" s="9" t="str">
        <f>IFERROR(__xludf.DUMMYFUNCTION("""COMPUTED_VALUE"""),"Rocket Ranger (USA).zip")</f>
        <v>Rocket Ranger (USA).zip</v>
      </c>
    </row>
    <row r="557">
      <c r="A557" s="2" t="s">
        <v>12477</v>
      </c>
      <c r="B557" s="3"/>
      <c r="C557" s="4">
        <v>35423.98055555556</v>
      </c>
      <c r="D557" s="5">
        <v>25239.0</v>
      </c>
      <c r="F557" s="9" t="str">
        <f>IFERROR(__xludf.DUMMYFUNCTION("""COMPUTED_VALUE"""),"Rocketeer, The (USA).zip")</f>
        <v>Rocketeer, The (USA).zip</v>
      </c>
    </row>
    <row r="558">
      <c r="A558" s="2" t="s">
        <v>12478</v>
      </c>
      <c r="B558" s="3"/>
      <c r="C558" s="4">
        <v>35423.98055555556</v>
      </c>
      <c r="D558" s="5">
        <v>12876.0</v>
      </c>
      <c r="F558" s="9" t="str">
        <f>IFERROR(__xludf.DUMMYFUNCTION("""COMPUTED_VALUE"""),"Rockin' Kats (USA).zip")</f>
        <v>Rockin' Kats (USA).zip</v>
      </c>
    </row>
    <row r="559">
      <c r="A559" s="2" t="s">
        <v>12479</v>
      </c>
      <c r="B559" s="3"/>
      <c r="C559" s="4">
        <v>35423.98055555556</v>
      </c>
      <c r="D559" s="5">
        <v>140705.0</v>
      </c>
      <c r="F559" s="9" t="str">
        <f>IFERROR(__xludf.DUMMYFUNCTION("""COMPUTED_VALUE"""),"Rockman (Japan) (En).zip")</f>
        <v>Rockman (Japan) (En).zip</v>
      </c>
    </row>
    <row r="560">
      <c r="A560" s="2" t="s">
        <v>12480</v>
      </c>
      <c r="B560" s="3"/>
      <c r="C560" s="4">
        <v>35423.98055555556</v>
      </c>
      <c r="D560" s="5">
        <v>143162.0</v>
      </c>
      <c r="F560" s="9" t="str">
        <f>IFERROR(__xludf.DUMMYFUNCTION("""COMPUTED_VALUE"""),"Rodland (Europe).zip")</f>
        <v>Rodland (Europe).zip</v>
      </c>
    </row>
    <row r="561">
      <c r="A561" s="2" t="s">
        <v>12481</v>
      </c>
      <c r="B561" s="3"/>
      <c r="C561" s="4">
        <v>35423.98055555556</v>
      </c>
      <c r="D561" s="5">
        <v>143136.0</v>
      </c>
      <c r="F561" s="9" t="str">
        <f>IFERROR(__xludf.DUMMYFUNCTION("""COMPUTED_VALUE"""),"Roger Clemens' MVP Baseball (USA) (Rev 1).zip")</f>
        <v>Roger Clemens' MVP Baseball (USA) (Rev 1).zip</v>
      </c>
    </row>
    <row r="562">
      <c r="A562" s="2" t="s">
        <v>12482</v>
      </c>
      <c r="B562" s="3"/>
      <c r="C562" s="4">
        <v>35423.98055555556</v>
      </c>
      <c r="D562" s="5">
        <v>35884.0</v>
      </c>
      <c r="F562" s="9" t="str">
        <f>IFERROR(__xludf.DUMMYFUNCTION("""COMPUTED_VALUE"""),"Rollerball (USA).zip")</f>
        <v>Rollerball (USA).zip</v>
      </c>
    </row>
    <row r="563">
      <c r="A563" s="2" t="s">
        <v>12483</v>
      </c>
      <c r="B563" s="3"/>
      <c r="C563" s="4">
        <v>35423.98055555556</v>
      </c>
      <c r="D563" s="5">
        <v>196413.0</v>
      </c>
      <c r="F563" s="9" t="str">
        <f>IFERROR(__xludf.DUMMYFUNCTION("""COMPUTED_VALUE"""),"Rollerblade Racer (USA).zip")</f>
        <v>Rollerblade Racer (USA).zip</v>
      </c>
    </row>
    <row r="564">
      <c r="A564" s="2" t="s">
        <v>12484</v>
      </c>
      <c r="B564" s="3"/>
      <c r="C564" s="4">
        <v>35423.98055555556</v>
      </c>
      <c r="D564" s="5">
        <v>28237.0</v>
      </c>
      <c r="F564" s="9" t="str">
        <f>IFERROR(__xludf.DUMMYFUNCTION("""COMPUTED_VALUE"""),"Rollergames (USA).zip")</f>
        <v>Rollergames (USA).zip</v>
      </c>
    </row>
    <row r="565">
      <c r="A565" s="2" t="s">
        <v>12485</v>
      </c>
      <c r="B565" s="3"/>
      <c r="C565" s="4">
        <v>35423.98055555556</v>
      </c>
      <c r="D565" s="5">
        <v>164167.0</v>
      </c>
      <c r="F565" s="9" t="str">
        <f>IFERROR(__xludf.DUMMYFUNCTION("""COMPUTED_VALUE"""),"Rolling Thunder (World) (Namcot Collection, Namco Museum Archives Vol 2).zip")</f>
        <v>Rolling Thunder (World) (Namcot Collection, Namco Museum Archives Vol 2).zip</v>
      </c>
    </row>
    <row r="566">
      <c r="A566" s="2" t="s">
        <v>12486</v>
      </c>
      <c r="B566" s="3"/>
      <c r="C566" s="4">
        <v>35423.98055555556</v>
      </c>
      <c r="D566" s="5">
        <v>132954.0</v>
      </c>
      <c r="F566" s="9" t="str">
        <f>IFERROR(__xludf.DUMMYFUNCTION("""COMPUTED_VALUE"""),"Romance of the Three Kingdoms (USA).zip")</f>
        <v>Romance of the Three Kingdoms (USA).zip</v>
      </c>
    </row>
    <row r="567">
      <c r="A567" s="2" t="s">
        <v>12487</v>
      </c>
      <c r="B567" s="3"/>
      <c r="C567" s="4">
        <v>35423.98055555556</v>
      </c>
      <c r="D567" s="5">
        <v>333319.0</v>
      </c>
      <c r="F567" s="9" t="str">
        <f>IFERROR(__xludf.DUMMYFUNCTION("""COMPUTED_VALUE"""),"Romance of the Three Kingdoms II (USA).zip")</f>
        <v>Romance of the Three Kingdoms II (USA).zip</v>
      </c>
    </row>
    <row r="568">
      <c r="A568" s="2" t="s">
        <v>12488</v>
      </c>
      <c r="B568" s="3"/>
      <c r="C568" s="4">
        <v>35423.98055555556</v>
      </c>
      <c r="D568" s="5">
        <v>110966.0</v>
      </c>
      <c r="F568" s="9" t="str">
        <f>IFERROR(__xludf.DUMMYFUNCTION("""COMPUTED_VALUE"""),"Roundball - 2-on-2 Challenge (USA).zip")</f>
        <v>Roundball - 2-on-2 Challenge (USA).zip</v>
      </c>
    </row>
    <row r="569">
      <c r="A569" s="2" t="s">
        <v>12489</v>
      </c>
      <c r="B569" s="3"/>
      <c r="C569" s="4">
        <v>35423.98055555556</v>
      </c>
      <c r="D569" s="5">
        <v>110631.0</v>
      </c>
      <c r="F569" s="9" t="str">
        <f>IFERROR(__xludf.DUMMYFUNCTION("""COMPUTED_VALUE"""),"Rush'n Attack (USA).zip")</f>
        <v>Rush'n Attack (USA).zip</v>
      </c>
    </row>
    <row r="570">
      <c r="A570" s="2" t="s">
        <v>12490</v>
      </c>
      <c r="B570" s="3"/>
      <c r="C570" s="4">
        <v>35423.98055555556</v>
      </c>
      <c r="D570" s="5">
        <v>110649.0</v>
      </c>
      <c r="F570" s="9" t="str">
        <f>IFERROR(__xludf.DUMMYFUNCTION("""COMPUTED_VALUE"""),"Rygar (USA) (Rev 1).zip")</f>
        <v>Rygar (USA) (Rev 1).zip</v>
      </c>
    </row>
    <row r="571">
      <c r="A571" s="2" t="s">
        <v>12491</v>
      </c>
      <c r="B571" s="3"/>
      <c r="C571" s="4">
        <v>35423.98055555556</v>
      </c>
      <c r="D571" s="5">
        <v>110805.0</v>
      </c>
      <c r="F571" s="9" t="str">
        <f>IFERROR(__xludf.DUMMYFUNCTION("""COMPUTED_VALUE"""),"S.C.A.T. - Special Cybernetic Attack Team (USA) (Limited Run Games).zip")</f>
        <v>S.C.A.T. - Special Cybernetic Attack Team (USA) (Limited Run Games).zip</v>
      </c>
    </row>
    <row r="572">
      <c r="A572" s="2" t="s">
        <v>12492</v>
      </c>
      <c r="B572" s="3"/>
      <c r="C572" s="4">
        <v>35423.98055555556</v>
      </c>
      <c r="D572" s="5">
        <v>211354.0</v>
      </c>
      <c r="F572" s="9" t="str">
        <f>IFERROR(__xludf.DUMMYFUNCTION("""COMPUTED_VALUE"""),"Section-Z (USA).zip")</f>
        <v>Section-Z (USA).zip</v>
      </c>
    </row>
    <row r="573">
      <c r="A573" s="2" t="s">
        <v>12493</v>
      </c>
      <c r="B573" s="3"/>
      <c r="C573" s="4">
        <v>35423.98055555556</v>
      </c>
      <c r="D573" s="5">
        <v>143276.0</v>
      </c>
      <c r="F573" s="9" t="str">
        <f>IFERROR(__xludf.DUMMYFUNCTION("""COMPUTED_VALUE"""),"Seicross (USA).zip")</f>
        <v>Seicross (USA).zip</v>
      </c>
    </row>
    <row r="574">
      <c r="A574" s="2" t="s">
        <v>12494</v>
      </c>
      <c r="B574" s="3"/>
      <c r="C574" s="4">
        <v>35423.98055555556</v>
      </c>
      <c r="D574" s="5">
        <v>143276.0</v>
      </c>
      <c r="F574" s="9" t="str">
        <f>IFERROR(__xludf.DUMMYFUNCTION("""COMPUTED_VALUE"""),"Sesame Street - 123 (USA).zip")</f>
        <v>Sesame Street - 123 (USA).zip</v>
      </c>
    </row>
    <row r="575">
      <c r="A575" s="2" t="s">
        <v>12495</v>
      </c>
      <c r="B575" s="3"/>
      <c r="C575" s="4">
        <v>35423.98055555556</v>
      </c>
      <c r="D575" s="5">
        <v>79969.0</v>
      </c>
      <c r="F575" s="9" t="str">
        <f>IFERROR(__xludf.DUMMYFUNCTION("""COMPUTED_VALUE"""),"Sesame Street - ABC (USA).zip")</f>
        <v>Sesame Street - ABC (USA).zip</v>
      </c>
    </row>
    <row r="576">
      <c r="A576" s="2" t="s">
        <v>12496</v>
      </c>
      <c r="B576" s="3"/>
      <c r="C576" s="4">
        <v>35423.98055555556</v>
      </c>
      <c r="D576" s="5">
        <v>80032.0</v>
      </c>
      <c r="F576" s="9" t="str">
        <f>IFERROR(__xludf.DUMMYFUNCTION("""COMPUTED_VALUE"""),"Sesame Street - ABC &amp; 123 (USA).zip")</f>
        <v>Sesame Street - ABC &amp; 123 (USA).zip</v>
      </c>
    </row>
    <row r="577">
      <c r="A577" s="2" t="s">
        <v>12497</v>
      </c>
      <c r="B577" s="3"/>
      <c r="C577" s="4">
        <v>35423.98055555556</v>
      </c>
      <c r="D577" s="5">
        <v>79992.0</v>
      </c>
      <c r="F577" s="9" t="str">
        <f>IFERROR(__xludf.DUMMYFUNCTION("""COMPUTED_VALUE"""),"Sesame Street - Big Bird's Hide &amp; Speak (USA).zip")</f>
        <v>Sesame Street - Big Bird's Hide &amp; Speak (USA).zip</v>
      </c>
    </row>
    <row r="578">
      <c r="A578" s="2" t="s">
        <v>12498</v>
      </c>
      <c r="B578" s="3"/>
      <c r="C578" s="4">
        <v>35423.98055555556</v>
      </c>
      <c r="D578" s="5">
        <v>173251.0</v>
      </c>
      <c r="F578" s="9" t="str">
        <f>IFERROR(__xludf.DUMMYFUNCTION("""COMPUTED_VALUE"""),"Sesame Street - Countdown (USA).zip")</f>
        <v>Sesame Street - Countdown (USA).zip</v>
      </c>
    </row>
    <row r="579">
      <c r="A579" s="2" t="s">
        <v>12499</v>
      </c>
      <c r="B579" s="3"/>
      <c r="C579" s="4">
        <v>35423.98055555556</v>
      </c>
      <c r="D579" s="5">
        <v>13168.0</v>
      </c>
      <c r="F579" s="9" t="str">
        <f>IFERROR(__xludf.DUMMYFUNCTION("""COMPUTED_VALUE"""),"Shadow of the Ninja (USA).zip")</f>
        <v>Shadow of the Ninja (USA).zip</v>
      </c>
    </row>
    <row r="580">
      <c r="A580" s="2" t="s">
        <v>12500</v>
      </c>
      <c r="B580" s="3"/>
      <c r="C580" s="4">
        <v>35423.98055555556</v>
      </c>
      <c r="D580" s="5">
        <v>13166.0</v>
      </c>
      <c r="F580" s="9" t="str">
        <f>IFERROR(__xludf.DUMMYFUNCTION("""COMPUTED_VALUE"""),"Shadow Warriors - Ninja Gaiden (Europe).zip")</f>
        <v>Shadow Warriors - Ninja Gaiden (Europe).zip</v>
      </c>
    </row>
    <row r="581">
      <c r="A581" s="2" t="s">
        <v>12501</v>
      </c>
      <c r="B581" s="3"/>
      <c r="C581" s="4">
        <v>35423.98055555556</v>
      </c>
      <c r="D581" s="5">
        <v>19489.0</v>
      </c>
      <c r="F581" s="9" t="str">
        <f>IFERROR(__xludf.DUMMYFUNCTION("""COMPUTED_VALUE"""),"Shadow Warriors II - Ninja Gaiden II (Europe).zip")</f>
        <v>Shadow Warriors II - Ninja Gaiden II (Europe).zip</v>
      </c>
    </row>
    <row r="582">
      <c r="A582" s="2" t="s">
        <v>12502</v>
      </c>
      <c r="B582" s="3"/>
      <c r="C582" s="4">
        <v>35423.98055555556</v>
      </c>
      <c r="D582" s="5">
        <v>75813.0</v>
      </c>
      <c r="F582" s="9" t="str">
        <f>IFERROR(__xludf.DUMMYFUNCTION("""COMPUTED_VALUE"""),"Shadowgate (USA).zip")</f>
        <v>Shadowgate (USA).zip</v>
      </c>
    </row>
    <row r="583">
      <c r="A583" s="2" t="s">
        <v>12503</v>
      </c>
      <c r="B583" s="3"/>
      <c r="C583" s="4">
        <v>35423.98055555556</v>
      </c>
      <c r="D583" s="5">
        <v>75703.0</v>
      </c>
      <c r="F583" s="9" t="str">
        <f>IFERROR(__xludf.DUMMYFUNCTION("""COMPUTED_VALUE"""),"Shanghai (Japan) (En).zip")</f>
        <v>Shanghai (Japan) (En).zip</v>
      </c>
    </row>
    <row r="584">
      <c r="A584" s="2" t="s">
        <v>12504</v>
      </c>
      <c r="B584" s="3"/>
      <c r="C584" s="4">
        <v>35423.98055555556</v>
      </c>
      <c r="D584" s="5">
        <v>17115.0</v>
      </c>
      <c r="F584" s="9" t="str">
        <f>IFERROR(__xludf.DUMMYFUNCTION("""COMPUTED_VALUE"""),"Shatterhand (USA).zip")</f>
        <v>Shatterhand (USA).zip</v>
      </c>
    </row>
    <row r="585">
      <c r="A585" s="2" t="s">
        <v>12505</v>
      </c>
      <c r="B585" s="3"/>
      <c r="C585" s="4">
        <v>35423.98055555556</v>
      </c>
      <c r="D585" s="5">
        <v>17077.0</v>
      </c>
      <c r="F585" s="9" t="str">
        <f>IFERROR(__xludf.DUMMYFUNCTION("""COMPUTED_VALUE"""),"Shingen the Ruler (USA).zip")</f>
        <v>Shingen the Ruler (USA).zip</v>
      </c>
    </row>
    <row r="586">
      <c r="A586" s="2" t="s">
        <v>12506</v>
      </c>
      <c r="B586" s="3"/>
      <c r="C586" s="4">
        <v>35423.98055555556</v>
      </c>
      <c r="D586" s="5">
        <v>9799.0</v>
      </c>
      <c r="F586" s="9" t="str">
        <f>IFERROR(__xludf.DUMMYFUNCTION("""COMPUTED_VALUE"""),"Shooting Range (USA).zip")</f>
        <v>Shooting Range (USA).zip</v>
      </c>
    </row>
    <row r="587">
      <c r="A587" s="2" t="s">
        <v>12507</v>
      </c>
      <c r="B587" s="3"/>
      <c r="C587" s="4">
        <v>35423.98055555556</v>
      </c>
      <c r="D587" s="5">
        <v>17080.0</v>
      </c>
      <c r="F587" s="9" t="str">
        <f>IFERROR(__xludf.DUMMYFUNCTION("""COMPUTED_VALUE"""),"Short Order + Eggsplode! (USA).zip")</f>
        <v>Short Order + Eggsplode! (USA).zip</v>
      </c>
    </row>
    <row r="588">
      <c r="A588" s="2" t="s">
        <v>12508</v>
      </c>
      <c r="B588" s="3"/>
      <c r="C588" s="4">
        <v>35423.98055555556</v>
      </c>
      <c r="D588" s="5">
        <v>17096.0</v>
      </c>
      <c r="F588" s="9" t="str">
        <f>IFERROR(__xludf.DUMMYFUNCTION("""COMPUTED_VALUE"""),"Side Pocket (USA).zip")</f>
        <v>Side Pocket (USA).zip</v>
      </c>
    </row>
    <row r="589">
      <c r="A589" s="2" t="s">
        <v>12509</v>
      </c>
      <c r="B589" s="3"/>
      <c r="C589" s="4">
        <v>35423.98055555556</v>
      </c>
      <c r="D589" s="5">
        <v>17033.0</v>
      </c>
      <c r="F589" s="9" t="str">
        <f>IFERROR(__xludf.DUMMYFUNCTION("""COMPUTED_VALUE"""),"Silent Service (USA) (Rev 1).zip")</f>
        <v>Silent Service (USA) (Rev 1).zip</v>
      </c>
    </row>
    <row r="590">
      <c r="A590" s="2" t="s">
        <v>12510</v>
      </c>
      <c r="B590" s="3"/>
      <c r="C590" s="4">
        <v>35423.98055555556</v>
      </c>
      <c r="D590" s="5">
        <v>157471.0</v>
      </c>
      <c r="F590" s="9" t="str">
        <f>IFERROR(__xludf.DUMMYFUNCTION("""COMPUTED_VALUE"""),"Silk Worm (USA).zip")</f>
        <v>Silk Worm (USA).zip</v>
      </c>
    </row>
    <row r="591">
      <c r="A591" s="2" t="s">
        <v>12511</v>
      </c>
      <c r="B591" s="3"/>
      <c r="C591" s="4">
        <v>35423.98055555556</v>
      </c>
      <c r="D591" s="5">
        <v>126363.0</v>
      </c>
      <c r="F591" s="9" t="str">
        <f>IFERROR(__xludf.DUMMYFUNCTION("""COMPUTED_VALUE"""),"Silver Surfer (USA).zip")</f>
        <v>Silver Surfer (USA).zip</v>
      </c>
    </row>
    <row r="592">
      <c r="A592" s="2" t="s">
        <v>12512</v>
      </c>
      <c r="B592" s="3"/>
      <c r="C592" s="4">
        <v>35423.98055555556</v>
      </c>
      <c r="D592" s="5">
        <v>126327.0</v>
      </c>
      <c r="F592" s="9" t="str">
        <f>IFERROR(__xludf.DUMMYFUNCTION("""COMPUTED_VALUE"""),"Simpsons, The - Bart vs. the Space Mutants (USA) (Rev 1).zip")</f>
        <v>Simpsons, The - Bart vs. the Space Mutants (USA) (Rev 1).zip</v>
      </c>
    </row>
    <row r="593">
      <c r="A593" s="2" t="s">
        <v>12513</v>
      </c>
      <c r="B593" s="3"/>
      <c r="C593" s="4">
        <v>35423.98055555556</v>
      </c>
      <c r="D593" s="5">
        <v>135118.0</v>
      </c>
      <c r="F593" s="9" t="str">
        <f>IFERROR(__xludf.DUMMYFUNCTION("""COMPUTED_VALUE"""),"Simpsons, The - Bart vs. the World (USA).zip")</f>
        <v>Simpsons, The - Bart vs. the World (USA).zip</v>
      </c>
    </row>
    <row r="594">
      <c r="A594" s="2" t="s">
        <v>12514</v>
      </c>
      <c r="B594" s="3"/>
      <c r="C594" s="4">
        <v>35423.98055555556</v>
      </c>
      <c r="D594" s="5">
        <v>128902.0</v>
      </c>
      <c r="F594" s="9" t="str">
        <f>IFERROR(__xludf.DUMMYFUNCTION("""COMPUTED_VALUE"""),"Simpsons, The - Bartman Meets Radioactive Man (USA).zip")</f>
        <v>Simpsons, The - Bartman Meets Radioactive Man (USA).zip</v>
      </c>
    </row>
    <row r="595">
      <c r="A595" s="2" t="s">
        <v>12515</v>
      </c>
      <c r="B595" s="3"/>
      <c r="C595" s="4">
        <v>35423.98055555556</v>
      </c>
      <c r="D595" s="5">
        <v>157591.0</v>
      </c>
      <c r="F595" s="9" t="str">
        <f>IFERROR(__xludf.DUMMYFUNCTION("""COMPUTED_VALUE"""),"Skate or Die (USA).zip")</f>
        <v>Skate or Die (USA).zip</v>
      </c>
    </row>
    <row r="596">
      <c r="A596" s="2" t="s">
        <v>12516</v>
      </c>
      <c r="B596" s="3"/>
      <c r="C596" s="4">
        <v>35423.98055555556</v>
      </c>
      <c r="D596" s="5">
        <v>109104.0</v>
      </c>
      <c r="F596" s="9" t="str">
        <f>IFERROR(__xludf.DUMMYFUNCTION("""COMPUTED_VALUE"""),"Skate or Die 2 - The Search for Double Trouble (USA).zip")</f>
        <v>Skate or Die 2 - The Search for Double Trouble (USA).zip</v>
      </c>
    </row>
    <row r="597">
      <c r="A597" s="2" t="s">
        <v>12517</v>
      </c>
      <c r="B597" s="3"/>
      <c r="C597" s="4">
        <v>35423.98055555556</v>
      </c>
      <c r="D597" s="5">
        <v>144130.0</v>
      </c>
      <c r="F597" s="9" t="str">
        <f>IFERROR(__xludf.DUMMYFUNCTION("""COMPUTED_VALUE"""),"Ski or Die (USA).zip")</f>
        <v>Ski or Die (USA).zip</v>
      </c>
    </row>
    <row r="598">
      <c r="A598" s="2" t="s">
        <v>12518</v>
      </c>
      <c r="B598" s="3"/>
      <c r="C598" s="4">
        <v>35423.98055555556</v>
      </c>
      <c r="D598" s="5">
        <v>144133.0</v>
      </c>
      <c r="F598" s="9" t="str">
        <f>IFERROR(__xludf.DUMMYFUNCTION("""COMPUTED_VALUE"""),"Sky Kid (USA).zip")</f>
        <v>Sky Kid (USA).zip</v>
      </c>
    </row>
    <row r="599">
      <c r="A599" s="2" t="s">
        <v>12519</v>
      </c>
      <c r="B599" s="3"/>
      <c r="C599" s="4">
        <v>35423.98055555556</v>
      </c>
      <c r="D599" s="5">
        <v>138054.0</v>
      </c>
      <c r="F599" s="9" t="str">
        <f>IFERROR(__xludf.DUMMYFUNCTION("""COMPUTED_VALUE"""),"Sky Shark (USA).zip")</f>
        <v>Sky Shark (USA).zip</v>
      </c>
    </row>
    <row r="600">
      <c r="A600" s="2" t="s">
        <v>12520</v>
      </c>
      <c r="B600" s="3"/>
      <c r="C600" s="4">
        <v>35423.98055555556</v>
      </c>
      <c r="D600" s="5">
        <v>155821.0</v>
      </c>
      <c r="F600" s="9" t="str">
        <f>IFERROR(__xludf.DUMMYFUNCTION("""COMPUTED_VALUE"""),"Slalom (USA).zip")</f>
        <v>Slalom (USA).zip</v>
      </c>
    </row>
    <row r="601">
      <c r="A601" s="2" t="s">
        <v>12521</v>
      </c>
      <c r="B601" s="3"/>
      <c r="C601" s="4">
        <v>35423.98055555556</v>
      </c>
      <c r="D601" s="5">
        <v>163430.0</v>
      </c>
      <c r="F601" s="9" t="str">
        <f>IFERROR(__xludf.DUMMYFUNCTION("""COMPUTED_VALUE"""),"Smash T.V. (USA).zip")</f>
        <v>Smash T.V. (USA).zip</v>
      </c>
    </row>
    <row r="602">
      <c r="A602" s="2" t="s">
        <v>12522</v>
      </c>
      <c r="B602" s="3"/>
      <c r="C602" s="4">
        <v>35423.98055555556</v>
      </c>
      <c r="D602" s="5">
        <v>146876.0</v>
      </c>
      <c r="F602" s="9" t="str">
        <f>IFERROR(__xludf.DUMMYFUNCTION("""COMPUTED_VALUE"""),"Smurfs, The (Europe) (En,Fr,De,Es).zip")</f>
        <v>Smurfs, The (Europe) (En,Fr,De,Es).zip</v>
      </c>
    </row>
    <row r="603">
      <c r="A603" s="2" t="s">
        <v>12523</v>
      </c>
      <c r="B603" s="3"/>
      <c r="C603" s="4">
        <v>35423.98055555556</v>
      </c>
      <c r="D603" s="5">
        <v>134438.0</v>
      </c>
      <c r="F603" s="9" t="str">
        <f>IFERROR(__xludf.DUMMYFUNCTION("""COMPUTED_VALUE"""),"Snake Rattle n Roll (USA).zip")</f>
        <v>Snake Rattle n Roll (USA).zip</v>
      </c>
    </row>
    <row r="604">
      <c r="A604" s="2" t="s">
        <v>12524</v>
      </c>
      <c r="B604" s="3"/>
      <c r="C604" s="4">
        <v>35423.98055555556</v>
      </c>
      <c r="D604" s="5">
        <v>10631.0</v>
      </c>
      <c r="F604" s="9" t="str">
        <f>IFERROR(__xludf.DUMMYFUNCTION("""COMPUTED_VALUE"""),"Snake's Revenge (USA) (Metal Gear Solid Collection).zip")</f>
        <v>Snake's Revenge (USA) (Metal Gear Solid Collection).zip</v>
      </c>
    </row>
    <row r="605">
      <c r="A605" s="2" t="s">
        <v>12525</v>
      </c>
      <c r="B605" s="3"/>
      <c r="C605" s="4">
        <v>35423.98055555556</v>
      </c>
      <c r="D605" s="5">
        <v>85695.0</v>
      </c>
      <c r="F605" s="9" t="str">
        <f>IFERROR(__xludf.DUMMYFUNCTION("""COMPUTED_VALUE"""),"Snoopy's Silly Sports Spectacular! (USA).zip")</f>
        <v>Snoopy's Silly Sports Spectacular! (USA).zip</v>
      </c>
    </row>
    <row r="606">
      <c r="A606" s="2" t="s">
        <v>12526</v>
      </c>
      <c r="B606" s="3"/>
      <c r="C606" s="4">
        <v>35423.98055555556</v>
      </c>
      <c r="D606" s="5">
        <v>23936.0</v>
      </c>
      <c r="F606" s="9" t="str">
        <f>IFERROR(__xludf.DUMMYFUNCTION("""COMPUTED_VALUE"""),"Snow Brothers (USA).zip")</f>
        <v>Snow Brothers (USA).zip</v>
      </c>
    </row>
    <row r="607">
      <c r="A607" s="2" t="s">
        <v>12527</v>
      </c>
      <c r="B607" s="3"/>
      <c r="C607" s="4">
        <v>35423.98055555556</v>
      </c>
      <c r="D607" s="5">
        <v>23946.0</v>
      </c>
      <c r="F607" s="9" t="str">
        <f>IFERROR(__xludf.DUMMYFUNCTION("""COMPUTED_VALUE"""),"Soccer (Japan, USA) (En).zip")</f>
        <v>Soccer (Japan, USA) (En).zip</v>
      </c>
    </row>
    <row r="608">
      <c r="A608" s="2" t="s">
        <v>12528</v>
      </c>
      <c r="B608" s="3"/>
      <c r="C608" s="4">
        <v>35423.98055555556</v>
      </c>
      <c r="D608" s="5">
        <v>63867.0</v>
      </c>
      <c r="F608" s="9" t="str">
        <f>IFERROR(__xludf.DUMMYFUNCTION("""COMPUTED_VALUE"""),"Solar Jetman - Hunt for the Golden Warpship (USA).zip")</f>
        <v>Solar Jetman - Hunt for the Golden Warpship (USA).zip</v>
      </c>
    </row>
    <row r="609">
      <c r="A609" s="2" t="s">
        <v>12529</v>
      </c>
      <c r="B609" s="3"/>
      <c r="C609" s="4">
        <v>35423.98055555556</v>
      </c>
      <c r="D609" s="5">
        <v>156276.0</v>
      </c>
      <c r="F609" s="9" t="str">
        <f>IFERROR(__xludf.DUMMYFUNCTION("""COMPUTED_VALUE"""),"Solomon's Key (USA).zip")</f>
        <v>Solomon's Key (USA).zip</v>
      </c>
    </row>
    <row r="610">
      <c r="A610" s="2" t="s">
        <v>12530</v>
      </c>
      <c r="B610" s="3"/>
      <c r="C610" s="4">
        <v>35423.98055555556</v>
      </c>
      <c r="D610" s="5">
        <v>206318.0</v>
      </c>
      <c r="F610" s="9" t="str">
        <f>IFERROR(__xludf.DUMMYFUNCTION("""COMPUTED_VALUE"""),"Solomon's Key 2 (Europe).zip")</f>
        <v>Solomon's Key 2 (Europe).zip</v>
      </c>
    </row>
    <row r="611">
      <c r="A611" s="2" t="s">
        <v>12531</v>
      </c>
      <c r="B611" s="3"/>
      <c r="C611" s="4">
        <v>35423.98055555556</v>
      </c>
      <c r="D611" s="5">
        <v>208709.0</v>
      </c>
      <c r="F611" s="9" t="str">
        <f>IFERROR(__xludf.DUMMYFUNCTION("""COMPUTED_VALUE"""),"Solstice - The Quest for the Staff of Demnos (USA).zip")</f>
        <v>Solstice - The Quest for the Staff of Demnos (USA).zip</v>
      </c>
    </row>
    <row r="612">
      <c r="A612" s="2" t="s">
        <v>12532</v>
      </c>
      <c r="B612" s="3"/>
      <c r="C612" s="4">
        <v>35423.98055555556</v>
      </c>
      <c r="D612" s="5">
        <v>206318.0</v>
      </c>
      <c r="F612" s="9" t="str">
        <f>IFERROR(__xludf.DUMMYFUNCTION("""COMPUTED_VALUE"""),"Son Son (Japan) (En).zip")</f>
        <v>Son Son (Japan) (En).zip</v>
      </c>
    </row>
    <row r="613">
      <c r="A613" s="2" t="s">
        <v>12533</v>
      </c>
      <c r="B613" s="3"/>
      <c r="C613" s="4">
        <v>35423.98055555556</v>
      </c>
      <c r="D613" s="5">
        <v>156652.0</v>
      </c>
      <c r="F613" s="9" t="str">
        <f>IFERROR(__xludf.DUMMYFUNCTION("""COMPUTED_VALUE"""),"Space Shuttle Project (USA).zip")</f>
        <v>Space Shuttle Project (USA).zip</v>
      </c>
    </row>
    <row r="614">
      <c r="A614" s="2" t="s">
        <v>12534</v>
      </c>
      <c r="B614" s="3"/>
      <c r="C614" s="4">
        <v>35423.98055555556</v>
      </c>
      <c r="D614" s="5">
        <v>156499.0</v>
      </c>
      <c r="F614" s="9" t="str">
        <f>IFERROR(__xludf.DUMMYFUNCTION("""COMPUTED_VALUE"""),"Spartan X (Japan) (En).zip")</f>
        <v>Spartan X (Japan) (En).zip</v>
      </c>
    </row>
    <row r="615">
      <c r="A615" s="2" t="s">
        <v>12535</v>
      </c>
      <c r="B615" s="3"/>
      <c r="C615" s="4">
        <v>35423.98055555556</v>
      </c>
      <c r="D615" s="5">
        <v>157519.0</v>
      </c>
      <c r="F615" s="9" t="str">
        <f>IFERROR(__xludf.DUMMYFUNCTION("""COMPUTED_VALUE"""),"Spelunker (USA).zip")</f>
        <v>Spelunker (USA).zip</v>
      </c>
    </row>
    <row r="616">
      <c r="A616" s="2" t="s">
        <v>12536</v>
      </c>
      <c r="B616" s="3"/>
      <c r="C616" s="4">
        <v>35423.98055555556</v>
      </c>
      <c r="D616" s="5">
        <v>154251.0</v>
      </c>
      <c r="F616" s="9" t="str">
        <f>IFERROR(__xludf.DUMMYFUNCTION("""COMPUTED_VALUE"""),"Spider-Man - Return of the Sinister Six (USA).zip")</f>
        <v>Spider-Man - Return of the Sinister Six (USA).zip</v>
      </c>
    </row>
    <row r="617">
      <c r="A617" s="2" t="s">
        <v>12537</v>
      </c>
      <c r="B617" s="3"/>
      <c r="C617" s="4">
        <v>35423.98055555556</v>
      </c>
      <c r="D617" s="5">
        <v>156339.0</v>
      </c>
      <c r="F617" s="9" t="str">
        <f>IFERROR(__xludf.DUMMYFUNCTION("""COMPUTED_VALUE"""),"Splatterhouse - Wanpaku Graffiti (World) (Namcot Collection, Namco Museum Archives Vol 1).zip")</f>
        <v>Splatterhouse - Wanpaku Graffiti (World) (Namcot Collection, Namco Museum Archives Vol 1).zip</v>
      </c>
    </row>
    <row r="618">
      <c r="A618" s="2" t="s">
        <v>12538</v>
      </c>
      <c r="B618" s="3"/>
      <c r="C618" s="4">
        <v>35423.98055555556</v>
      </c>
      <c r="D618" s="5">
        <v>156283.0</v>
      </c>
      <c r="F618" s="9" t="str">
        <f>IFERROR(__xludf.DUMMYFUNCTION("""COMPUTED_VALUE"""),"Spot - The Video Game (USA).zip")</f>
        <v>Spot - The Video Game (USA).zip</v>
      </c>
    </row>
    <row r="619">
      <c r="A619" s="2" t="s">
        <v>12539</v>
      </c>
      <c r="B619" s="3"/>
      <c r="C619" s="4">
        <v>35423.98055555556</v>
      </c>
      <c r="D619" s="5">
        <v>205611.0</v>
      </c>
      <c r="F619" s="9" t="str">
        <f>IFERROR(__xludf.DUMMYFUNCTION("""COMPUTED_VALUE"""),"Spy Hunter (USA).zip")</f>
        <v>Spy Hunter (USA).zip</v>
      </c>
    </row>
    <row r="620">
      <c r="A620" s="2" t="s">
        <v>12540</v>
      </c>
      <c r="B620" s="3"/>
      <c r="C620" s="4">
        <v>35423.98055555556</v>
      </c>
      <c r="D620" s="5">
        <v>206067.0</v>
      </c>
      <c r="F620" s="9" t="str">
        <f>IFERROR(__xludf.DUMMYFUNCTION("""COMPUTED_VALUE"""),"Spy vs Spy (USA).zip")</f>
        <v>Spy vs Spy (USA).zip</v>
      </c>
    </row>
    <row r="621">
      <c r="A621" s="2" t="s">
        <v>12541</v>
      </c>
      <c r="B621" s="3"/>
      <c r="C621" s="4">
        <v>35423.98055555556</v>
      </c>
      <c r="D621" s="5">
        <v>139928.0</v>
      </c>
      <c r="F621" s="9" t="str">
        <f>IFERROR(__xludf.DUMMYFUNCTION("""COMPUTED_VALUE"""),"Sqoon (USA).zip")</f>
        <v>Sqoon (USA).zip</v>
      </c>
    </row>
    <row r="622">
      <c r="A622" s="2" t="s">
        <v>12542</v>
      </c>
      <c r="B622" s="3"/>
      <c r="C622" s="4">
        <v>35423.98055555556</v>
      </c>
      <c r="D622" s="5">
        <v>220350.0</v>
      </c>
      <c r="F622" s="9" t="str">
        <f>IFERROR(__xludf.DUMMYFUNCTION("""COMPUTED_VALUE"""),"Stack-Up (World).zip")</f>
        <v>Stack-Up (World).zip</v>
      </c>
    </row>
    <row r="623">
      <c r="A623" s="2" t="s">
        <v>12543</v>
      </c>
      <c r="B623" s="3"/>
      <c r="C623" s="4">
        <v>35423.98055555556</v>
      </c>
      <c r="D623" s="5">
        <v>220354.0</v>
      </c>
      <c r="F623" s="9" t="str">
        <f>IFERROR(__xludf.DUMMYFUNCTION("""COMPUTED_VALUE"""),"Stadium Events (USA).zip")</f>
        <v>Stadium Events (USA).zip</v>
      </c>
    </row>
    <row r="624">
      <c r="A624" s="2" t="s">
        <v>12544</v>
      </c>
      <c r="B624" s="3"/>
      <c r="C624" s="4">
        <v>35423.98055555556</v>
      </c>
      <c r="D624" s="5">
        <v>220666.0</v>
      </c>
      <c r="F624" s="9" t="str">
        <f>IFERROR(__xludf.DUMMYFUNCTION("""COMPUTED_VALUE"""),"Stanley - The Search for Dr. Livingston (USA).zip")</f>
        <v>Stanley - The Search for Dr. Livingston (USA).zip</v>
      </c>
    </row>
    <row r="625">
      <c r="A625" s="2" t="s">
        <v>12545</v>
      </c>
      <c r="B625" s="3"/>
      <c r="C625" s="4">
        <v>35423.98055555556</v>
      </c>
      <c r="D625" s="5">
        <v>220656.0</v>
      </c>
      <c r="F625" s="9" t="str">
        <f>IFERROR(__xludf.DUMMYFUNCTION("""COMPUTED_VALUE"""),"Star Force (USA).zip")</f>
        <v>Star Force (USA).zip</v>
      </c>
    </row>
    <row r="626">
      <c r="A626" s="2" t="s">
        <v>12546</v>
      </c>
      <c r="B626" s="3"/>
      <c r="C626" s="4">
        <v>35423.98055555556</v>
      </c>
      <c r="D626" s="5">
        <v>220340.0</v>
      </c>
      <c r="F626" s="9" t="str">
        <f>IFERROR(__xludf.DUMMYFUNCTION("""COMPUTED_VALUE"""),"Star Soldier (USA).zip")</f>
        <v>Star Soldier (USA).zip</v>
      </c>
    </row>
    <row r="627">
      <c r="A627" s="2" t="s">
        <v>12547</v>
      </c>
      <c r="B627" s="3"/>
      <c r="C627" s="4">
        <v>35423.98055555556</v>
      </c>
      <c r="D627" s="5">
        <v>119037.0</v>
      </c>
      <c r="F627" s="9" t="str">
        <f>IFERROR(__xludf.DUMMYFUNCTION("""COMPUTED_VALUE"""),"Star Trek - 25th Anniversary (USA).zip")</f>
        <v>Star Trek - 25th Anniversary (USA).zip</v>
      </c>
    </row>
    <row r="628">
      <c r="A628" s="2" t="s">
        <v>12548</v>
      </c>
      <c r="B628" s="3"/>
      <c r="C628" s="4">
        <v>35423.98055555556</v>
      </c>
      <c r="D628" s="5">
        <v>61375.0</v>
      </c>
      <c r="F628" s="9" t="str">
        <f>IFERROR(__xludf.DUMMYFUNCTION("""COMPUTED_VALUE"""),"Star Trek - The Next Generation (USA).zip")</f>
        <v>Star Trek - The Next Generation (USA).zip</v>
      </c>
    </row>
    <row r="629">
      <c r="A629" s="2" t="s">
        <v>12549</v>
      </c>
      <c r="B629" s="3"/>
      <c r="C629" s="4">
        <v>35423.98055555556</v>
      </c>
      <c r="D629" s="5">
        <v>61328.0</v>
      </c>
      <c r="F629" s="9" t="str">
        <f>IFERROR(__xludf.DUMMYFUNCTION("""COMPUTED_VALUE"""),"Star Voyager (USA).zip")</f>
        <v>Star Voyager (USA).zip</v>
      </c>
    </row>
    <row r="630">
      <c r="A630" s="2" t="s">
        <v>12550</v>
      </c>
      <c r="B630" s="3"/>
      <c r="C630" s="4">
        <v>35423.98055555556</v>
      </c>
      <c r="D630" s="5">
        <v>50207.0</v>
      </c>
      <c r="F630" s="9" t="str">
        <f>IFERROR(__xludf.DUMMYFUNCTION("""COMPUTED_VALUE"""),"Star Wars - The Empire Strikes Back (USA) (Limited Run Games).zip")</f>
        <v>Star Wars - The Empire Strikes Back (USA) (Limited Run Games).zip</v>
      </c>
    </row>
    <row r="631">
      <c r="A631" s="2" t="s">
        <v>12551</v>
      </c>
      <c r="B631" s="3"/>
      <c r="C631" s="4">
        <v>35423.98055555556</v>
      </c>
      <c r="D631" s="5">
        <v>311438.0</v>
      </c>
      <c r="F631" s="9" t="str">
        <f>IFERROR(__xludf.DUMMYFUNCTION("""COMPUTED_VALUE"""),"Star Wars (USA) (Limited Run Games).zip")</f>
        <v>Star Wars (USA) (Limited Run Games).zip</v>
      </c>
    </row>
    <row r="632">
      <c r="A632" s="2" t="s">
        <v>12552</v>
      </c>
      <c r="B632" s="3"/>
      <c r="C632" s="4">
        <v>35423.98055555556</v>
      </c>
      <c r="D632" s="5">
        <v>136895.0</v>
      </c>
      <c r="F632" s="9" t="str">
        <f>IFERROR(__xludf.DUMMYFUNCTION("""COMPUTED_VALUE"""),"Starship Hector (USA).zip")</f>
        <v>Starship Hector (USA).zip</v>
      </c>
    </row>
    <row r="633">
      <c r="A633" s="2" t="s">
        <v>12553</v>
      </c>
      <c r="B633" s="3"/>
      <c r="C633" s="4">
        <v>35423.98055555556</v>
      </c>
      <c r="D633" s="5">
        <v>15418.0</v>
      </c>
      <c r="F633" s="9" t="str">
        <f>IFERROR(__xludf.DUMMYFUNCTION("""COMPUTED_VALUE"""),"StarTropics (USA).zip")</f>
        <v>StarTropics (USA).zip</v>
      </c>
    </row>
    <row r="634">
      <c r="A634" s="2" t="s">
        <v>12554</v>
      </c>
      <c r="B634" s="3"/>
      <c r="C634" s="4">
        <v>35423.98055555556</v>
      </c>
      <c r="D634" s="5">
        <v>15404.0</v>
      </c>
      <c r="F634" s="9" t="str">
        <f>IFERROR(__xludf.DUMMYFUNCTION("""COMPUTED_VALUE"""),"Stealth ATF (USA).zip")</f>
        <v>Stealth ATF (USA).zip</v>
      </c>
    </row>
    <row r="635">
      <c r="A635" s="2" t="s">
        <v>12555</v>
      </c>
      <c r="B635" s="3"/>
      <c r="C635" s="4">
        <v>35423.98055555556</v>
      </c>
      <c r="D635" s="5">
        <v>15703.0</v>
      </c>
      <c r="F635" s="9" t="str">
        <f>IFERROR(__xludf.DUMMYFUNCTION("""COMPUTED_VALUE"""),"Stinger (USA).zip")</f>
        <v>Stinger (USA).zip</v>
      </c>
    </row>
    <row r="636">
      <c r="A636" s="2" t="s">
        <v>12556</v>
      </c>
      <c r="B636" s="3"/>
      <c r="C636" s="4">
        <v>35423.98055555556</v>
      </c>
      <c r="D636" s="5">
        <v>15516.0</v>
      </c>
      <c r="F636" s="9" t="str">
        <f>IFERROR(__xludf.DUMMYFUNCTION("""COMPUTED_VALUE"""),"Street Cop (USA).zip")</f>
        <v>Street Cop (USA).zip</v>
      </c>
    </row>
    <row r="637">
      <c r="A637" s="2" t="s">
        <v>12557</v>
      </c>
      <c r="B637" s="3"/>
      <c r="C637" s="4">
        <v>35423.98055555556</v>
      </c>
      <c r="D637" s="5">
        <v>125855.0</v>
      </c>
      <c r="F637" s="9" t="str">
        <f>IFERROR(__xludf.DUMMYFUNCTION("""COMPUTED_VALUE"""),"Street Fighter 2010 - The Final Fight (USA).zip")</f>
        <v>Street Fighter 2010 - The Final Fight (USA).zip</v>
      </c>
    </row>
    <row r="638">
      <c r="A638" s="2" t="s">
        <v>12558</v>
      </c>
      <c r="B638" s="3"/>
      <c r="C638" s="4">
        <v>35423.98055555556</v>
      </c>
      <c r="D638" s="5">
        <v>142200.0</v>
      </c>
      <c r="F638" s="9" t="str">
        <f>IFERROR(__xludf.DUMMYFUNCTION("""COMPUTED_VALUE"""),"Street Gangs (Europe).zip")</f>
        <v>Street Gangs (Europe).zip</v>
      </c>
    </row>
    <row r="639">
      <c r="A639" s="2" t="s">
        <v>12559</v>
      </c>
      <c r="B639" s="3"/>
      <c r="C639" s="4">
        <v>35423.98055555556</v>
      </c>
      <c r="D639" s="5">
        <v>217992.0</v>
      </c>
      <c r="F639" s="9" t="str">
        <f>IFERROR(__xludf.DUMMYFUNCTION("""COMPUTED_VALUE"""),"Strider (USA).zip")</f>
        <v>Strider (USA).zip</v>
      </c>
    </row>
    <row r="640">
      <c r="A640" s="2" t="s">
        <v>12560</v>
      </c>
      <c r="B640" s="3"/>
      <c r="C640" s="4">
        <v>35423.98055555556</v>
      </c>
      <c r="D640" s="5">
        <v>139696.0</v>
      </c>
      <c r="F640" s="9" t="str">
        <f>IFERROR(__xludf.DUMMYFUNCTION("""COMPUTED_VALUE"""),"Summer Carnival '92 - Recca (Japan) (En).zip")</f>
        <v>Summer Carnival '92 - Recca (Japan) (En).zip</v>
      </c>
    </row>
    <row r="641">
      <c r="A641" s="2" t="s">
        <v>12561</v>
      </c>
      <c r="B641" s="3"/>
      <c r="C641" s="4">
        <v>35423.98055555556</v>
      </c>
      <c r="D641" s="5">
        <v>140735.0</v>
      </c>
      <c r="F641" s="9" t="str">
        <f>IFERROR(__xludf.DUMMYFUNCTION("""COMPUTED_VALUE"""),"Super C (USA).zip")</f>
        <v>Super C (USA).zip</v>
      </c>
    </row>
    <row r="642">
      <c r="A642" s="2" t="s">
        <v>12562</v>
      </c>
      <c r="B642" s="3"/>
      <c r="C642" s="4">
        <v>35423.98055555556</v>
      </c>
      <c r="D642" s="5">
        <v>225335.0</v>
      </c>
      <c r="F642" s="9" t="str">
        <f>IFERROR(__xludf.DUMMYFUNCTION("""COMPUTED_VALUE"""),"Super Cars (USA).zip")</f>
        <v>Super Cars (USA).zip</v>
      </c>
    </row>
    <row r="643">
      <c r="A643" s="2" t="s">
        <v>12563</v>
      </c>
      <c r="B643" s="3"/>
      <c r="C643" s="4">
        <v>35423.98055555556</v>
      </c>
      <c r="D643" s="5">
        <v>225512.0</v>
      </c>
      <c r="F643" s="9" t="str">
        <f>IFERROR(__xludf.DUMMYFUNCTION("""COMPUTED_VALUE"""),"Super Dodge Ball (USA).zip")</f>
        <v>Super Dodge Ball (USA).zip</v>
      </c>
    </row>
    <row r="644">
      <c r="A644" s="2" t="s">
        <v>12564</v>
      </c>
      <c r="B644" s="3"/>
      <c r="C644" s="4">
        <v>35423.98055555556</v>
      </c>
      <c r="D644" s="5">
        <v>214342.0</v>
      </c>
      <c r="F644" s="9" t="str">
        <f>IFERROR(__xludf.DUMMYFUNCTION("""COMPUTED_VALUE"""),"Super Glove Ball (USA).zip")</f>
        <v>Super Glove Ball (USA).zip</v>
      </c>
    </row>
    <row r="645">
      <c r="A645" s="2" t="s">
        <v>12565</v>
      </c>
      <c r="B645" s="3"/>
      <c r="C645" s="4">
        <v>35423.98055555556</v>
      </c>
      <c r="D645" s="5">
        <v>135172.0</v>
      </c>
      <c r="F645" s="9" t="str">
        <f>IFERROR(__xludf.DUMMYFUNCTION("""COMPUTED_VALUE"""),"Super Jeopardy! (USA).zip")</f>
        <v>Super Jeopardy! (USA).zip</v>
      </c>
    </row>
    <row r="646">
      <c r="A646" s="2" t="s">
        <v>12566</v>
      </c>
      <c r="B646" s="3"/>
      <c r="C646" s="4">
        <v>35423.98055555556</v>
      </c>
      <c r="D646" s="5">
        <v>113761.0</v>
      </c>
      <c r="F646" s="9" t="str">
        <f>IFERROR(__xludf.DUMMYFUNCTION("""COMPUTED_VALUE"""),"Super Mario Bros. (World).zip")</f>
        <v>Super Mario Bros. (World).zip</v>
      </c>
    </row>
    <row r="647">
      <c r="A647" s="2" t="s">
        <v>12567</v>
      </c>
      <c r="B647" s="3"/>
      <c r="C647" s="4">
        <v>35423.98055555556</v>
      </c>
      <c r="D647" s="5">
        <v>95091.0</v>
      </c>
      <c r="F647" s="9" t="str">
        <f>IFERROR(__xludf.DUMMYFUNCTION("""COMPUTED_VALUE"""),"Super Mario Bros. + Duck Hunt (USA).zip")</f>
        <v>Super Mario Bros. + Duck Hunt (USA).zip</v>
      </c>
    </row>
    <row r="648">
      <c r="A648" s="2" t="s">
        <v>12568</v>
      </c>
      <c r="B648" s="3"/>
      <c r="C648" s="4">
        <v>35423.98055555556</v>
      </c>
      <c r="D648" s="5">
        <v>37401.0</v>
      </c>
      <c r="F648" s="9" t="str">
        <f>IFERROR(__xludf.DUMMYFUNCTION("""COMPUTED_VALUE"""),"Super Mario Bros. + Duck Hunt + World Class Track Meet (USA) (Rev 1).zip")</f>
        <v>Super Mario Bros. + Duck Hunt + World Class Track Meet (USA) (Rev 1).zip</v>
      </c>
    </row>
    <row r="649">
      <c r="A649" s="2" t="s">
        <v>12569</v>
      </c>
      <c r="B649" s="3"/>
      <c r="C649" s="4">
        <v>35423.98055555556</v>
      </c>
      <c r="D649" s="5">
        <v>11091.0</v>
      </c>
      <c r="F649" s="9" t="str">
        <f>IFERROR(__xludf.DUMMYFUNCTION("""COMPUTED_VALUE"""),"Super Mario Bros. + Tetris + Nintendo World Cup (Europe) (Rev 1).zip")</f>
        <v>Super Mario Bros. + Tetris + Nintendo World Cup (Europe) (Rev 1).zip</v>
      </c>
    </row>
    <row r="650">
      <c r="A650" s="2" t="s">
        <v>12570</v>
      </c>
      <c r="B650" s="3"/>
      <c r="C650" s="4">
        <v>35423.98055555556</v>
      </c>
      <c r="D650" s="5">
        <v>24046.0</v>
      </c>
      <c r="F650" s="9" t="str">
        <f>IFERROR(__xludf.DUMMYFUNCTION("""COMPUTED_VALUE"""),"Super Mario Bros. 2 (USA) (Rev 1).zip")</f>
        <v>Super Mario Bros. 2 (USA) (Rev 1).zip</v>
      </c>
    </row>
    <row r="651">
      <c r="A651" s="2" t="s">
        <v>12571</v>
      </c>
      <c r="B651" s="3"/>
      <c r="C651" s="4">
        <v>35423.98055555556</v>
      </c>
      <c r="D651" s="5">
        <v>99756.0</v>
      </c>
      <c r="F651" s="9" t="str">
        <f>IFERROR(__xludf.DUMMYFUNCTION("""COMPUTED_VALUE"""),"Super Mario Bros. 3 (USA) (Rev 1).zip")</f>
        <v>Super Mario Bros. 3 (USA) (Rev 1).zip</v>
      </c>
    </row>
    <row r="652">
      <c r="A652" s="2" t="s">
        <v>12572</v>
      </c>
      <c r="B652" s="3"/>
      <c r="C652" s="4">
        <v>35423.98055555556</v>
      </c>
      <c r="D652" s="5">
        <v>99842.0</v>
      </c>
      <c r="F652" s="9" t="str">
        <f>IFERROR(__xludf.DUMMYFUNCTION("""COMPUTED_VALUE"""),"Super Mario USA (Japan) (En).zip")</f>
        <v>Super Mario USA (Japan) (En).zip</v>
      </c>
    </row>
    <row r="653">
      <c r="A653" s="2" t="s">
        <v>12573</v>
      </c>
      <c r="B653" s="3"/>
      <c r="C653" s="4">
        <v>35423.98055555556</v>
      </c>
      <c r="D653" s="5">
        <v>27026.0</v>
      </c>
      <c r="F653" s="9" t="str">
        <f>IFERROR(__xludf.DUMMYFUNCTION("""COMPUTED_VALUE"""),"Super Pitfall (USA).zip")</f>
        <v>Super Pitfall (USA).zip</v>
      </c>
    </row>
    <row r="654">
      <c r="A654" s="2" t="s">
        <v>12574</v>
      </c>
      <c r="B654" s="3"/>
      <c r="C654" s="4">
        <v>35423.98055555556</v>
      </c>
      <c r="D654" s="5">
        <v>25511.0</v>
      </c>
      <c r="F654" s="9" t="str">
        <f>IFERROR(__xludf.DUMMYFUNCTION("""COMPUTED_VALUE"""),"Super Spike V'Ball (USA).zip")</f>
        <v>Super Spike V'Ball (USA).zip</v>
      </c>
    </row>
    <row r="655">
      <c r="A655" s="2" t="s">
        <v>12575</v>
      </c>
      <c r="B655" s="3"/>
      <c r="C655" s="4">
        <v>35423.98055555556</v>
      </c>
      <c r="D655" s="5">
        <v>25648.0</v>
      </c>
      <c r="F655" s="9" t="str">
        <f>IFERROR(__xludf.DUMMYFUNCTION("""COMPUTED_VALUE"""),"Super Spike V'Ball + Nintendo World Cup (USA).zip")</f>
        <v>Super Spike V'Ball + Nintendo World Cup (USA).zip</v>
      </c>
    </row>
    <row r="656">
      <c r="A656" s="2" t="s">
        <v>12576</v>
      </c>
      <c r="B656" s="3"/>
      <c r="C656" s="4">
        <v>35423.98055555556</v>
      </c>
      <c r="D656" s="5">
        <v>189386.0</v>
      </c>
      <c r="F656" s="9" t="str">
        <f>IFERROR(__xludf.DUMMYFUNCTION("""COMPUTED_VALUE"""),"Super Sprint (Japan) (En).zip")</f>
        <v>Super Sprint (Japan) (En).zip</v>
      </c>
    </row>
    <row r="657">
      <c r="A657" s="2" t="s">
        <v>12577</v>
      </c>
      <c r="B657" s="3"/>
      <c r="C657" s="4">
        <v>35423.98055555556</v>
      </c>
      <c r="D657" s="5">
        <v>190577.0</v>
      </c>
      <c r="F657" s="9" t="str">
        <f>IFERROR(__xludf.DUMMYFUNCTION("""COMPUTED_VALUE"""),"Super Spy Hunter (USA).zip")</f>
        <v>Super Spy Hunter (USA).zip</v>
      </c>
    </row>
    <row r="658">
      <c r="A658" s="2" t="s">
        <v>12578</v>
      </c>
      <c r="B658" s="3"/>
      <c r="C658" s="4">
        <v>35423.98055555556</v>
      </c>
      <c r="D658" s="5">
        <v>190637.0</v>
      </c>
      <c r="F658" s="9" t="str">
        <f>IFERROR(__xludf.DUMMYFUNCTION("""COMPUTED_VALUE"""),"Super Team Games (USA).zip")</f>
        <v>Super Team Games (USA).zip</v>
      </c>
    </row>
    <row r="659">
      <c r="A659" s="2" t="s">
        <v>12579</v>
      </c>
      <c r="B659" s="3"/>
      <c r="C659" s="4">
        <v>35423.98055555556</v>
      </c>
      <c r="D659" s="5">
        <v>189990.0</v>
      </c>
      <c r="F659" s="9" t="str">
        <f>IFERROR(__xludf.DUMMYFUNCTION("""COMPUTED_VALUE"""),"Super Turrican (Europe).zip")</f>
        <v>Super Turrican (Europe).zip</v>
      </c>
    </row>
    <row r="660">
      <c r="A660" s="2" t="s">
        <v>12580</v>
      </c>
      <c r="B660" s="3"/>
      <c r="C660" s="4">
        <v>35423.98055555556</v>
      </c>
      <c r="D660" s="5">
        <v>189884.0</v>
      </c>
      <c r="F660" s="9" t="str">
        <f>IFERROR(__xludf.DUMMYFUNCTION("""COMPUTED_VALUE"""),"Super Xevious - Gump no Nazo (USA, Europe) (Namco Museum Archives Vol 2).zip")</f>
        <v>Super Xevious - Gump no Nazo (USA, Europe) (Namco Museum Archives Vol 2).zip</v>
      </c>
    </row>
    <row r="661">
      <c r="A661" s="2" t="s">
        <v>12581</v>
      </c>
      <c r="B661" s="3"/>
      <c r="C661" s="4">
        <v>35423.98055555556</v>
      </c>
      <c r="D661" s="5">
        <v>190046.0</v>
      </c>
      <c r="F661" s="9" t="str">
        <f>IFERROR(__xludf.DUMMYFUNCTION("""COMPUTED_VALUE"""),"Superman (USA) (Kemco).zip")</f>
        <v>Superman (USA) (Kemco).zip</v>
      </c>
    </row>
    <row r="662">
      <c r="A662" s="2" t="s">
        <v>12582</v>
      </c>
      <c r="B662" s="3"/>
      <c r="C662" s="4">
        <v>35423.98055555556</v>
      </c>
      <c r="D662" s="5">
        <v>190443.0</v>
      </c>
      <c r="F662" s="9" t="str">
        <f>IFERROR(__xludf.DUMMYFUNCTION("""COMPUTED_VALUE"""),"Swamp Thing (USA).zip")</f>
        <v>Swamp Thing (USA).zip</v>
      </c>
    </row>
    <row r="663">
      <c r="A663" s="2" t="s">
        <v>12583</v>
      </c>
      <c r="B663" s="3"/>
      <c r="C663" s="4">
        <v>35423.98055555556</v>
      </c>
      <c r="D663" s="5">
        <v>189344.0</v>
      </c>
      <c r="F663" s="9" t="str">
        <f>IFERROR(__xludf.DUMMYFUNCTION("""COMPUTED_VALUE"""),"Sword Master (USA).zip")</f>
        <v>Sword Master (USA).zip</v>
      </c>
    </row>
    <row r="664">
      <c r="A664" s="2" t="s">
        <v>12584</v>
      </c>
      <c r="B664" s="3"/>
      <c r="C664" s="4">
        <v>35423.98055555556</v>
      </c>
      <c r="D664" s="5">
        <v>189395.0</v>
      </c>
      <c r="F664" s="9" t="str">
        <f>IFERROR(__xludf.DUMMYFUNCTION("""COMPUTED_VALUE"""),"Swords and Serpents (USA).zip")</f>
        <v>Swords and Serpents (USA).zip</v>
      </c>
    </row>
    <row r="665">
      <c r="A665" s="2" t="s">
        <v>12585</v>
      </c>
      <c r="B665" s="3"/>
      <c r="C665" s="4">
        <v>35423.98055555556</v>
      </c>
      <c r="D665" s="5">
        <v>417070.0</v>
      </c>
      <c r="F665" s="9" t="str">
        <f>IFERROR(__xludf.DUMMYFUNCTION("""COMPUTED_VALUE"""),"Taboo - The Sixth Sense (USA) (Rev 1).zip")</f>
        <v>Taboo - The Sixth Sense (USA) (Rev 1).zip</v>
      </c>
    </row>
    <row r="666">
      <c r="A666" s="2" t="s">
        <v>12586</v>
      </c>
      <c r="B666" s="3"/>
      <c r="C666" s="4">
        <v>35423.98055555556</v>
      </c>
      <c r="D666" s="5">
        <v>13939.0</v>
      </c>
      <c r="F666" s="9" t="str">
        <f>IFERROR(__xludf.DUMMYFUNCTION("""COMPUTED_VALUE"""),"Tag Team Wrestling (USA).zip")</f>
        <v>Tag Team Wrestling (USA).zip</v>
      </c>
    </row>
    <row r="667">
      <c r="A667" s="2" t="s">
        <v>12587</v>
      </c>
      <c r="B667" s="3"/>
      <c r="C667" s="4">
        <v>35423.98055555556</v>
      </c>
      <c r="D667" s="5">
        <v>271336.0</v>
      </c>
      <c r="F667" s="9" t="str">
        <f>IFERROR(__xludf.DUMMYFUNCTION("""COMPUTED_VALUE"""),"TaleSpin (USA).zip")</f>
        <v>TaleSpin (USA).zip</v>
      </c>
    </row>
    <row r="668">
      <c r="A668" s="2" t="s">
        <v>12588</v>
      </c>
      <c r="B668" s="3"/>
      <c r="C668" s="4">
        <v>35423.98055555556</v>
      </c>
      <c r="D668" s="5">
        <v>133700.0</v>
      </c>
      <c r="F668" s="9" t="str">
        <f>IFERROR(__xludf.DUMMYFUNCTION("""COMPUTED_VALUE"""),"Target - Renegade (USA).zip")</f>
        <v>Target - Renegade (USA).zip</v>
      </c>
    </row>
    <row r="669">
      <c r="A669" s="2" t="s">
        <v>12589</v>
      </c>
      <c r="B669" s="3"/>
      <c r="C669" s="4">
        <v>35423.98055555556</v>
      </c>
      <c r="D669" s="5">
        <v>34227.0</v>
      </c>
      <c r="F669" s="9" t="str">
        <f>IFERROR(__xludf.DUMMYFUNCTION("""COMPUTED_VALUE"""),"Tecmo Baseball (USA).zip")</f>
        <v>Tecmo Baseball (USA).zip</v>
      </c>
    </row>
    <row r="670">
      <c r="A670" s="2" t="s">
        <v>12590</v>
      </c>
      <c r="B670" s="3"/>
      <c r="C670" s="4">
        <v>35423.98055555556</v>
      </c>
      <c r="D670" s="5">
        <v>35345.0</v>
      </c>
      <c r="F670" s="9" t="str">
        <f>IFERROR(__xludf.DUMMYFUNCTION("""COMPUTED_VALUE"""),"Tecmo Bowl (USA) (Rev 1).zip")</f>
        <v>Tecmo Bowl (USA) (Rev 1).zip</v>
      </c>
    </row>
    <row r="671">
      <c r="A671" s="2" t="s">
        <v>12591</v>
      </c>
      <c r="B671" s="3"/>
      <c r="C671" s="4">
        <v>35423.98055555556</v>
      </c>
      <c r="D671" s="5">
        <v>30129.0</v>
      </c>
      <c r="F671" s="9" t="str">
        <f>IFERROR(__xludf.DUMMYFUNCTION("""COMPUTED_VALUE"""),"Tecmo Cup - Football Game (Europe).zip")</f>
        <v>Tecmo Cup - Football Game (Europe).zip</v>
      </c>
    </row>
    <row r="672">
      <c r="A672" s="2" t="s">
        <v>12592</v>
      </c>
      <c r="B672" s="3"/>
      <c r="C672" s="4">
        <v>35423.98055555556</v>
      </c>
      <c r="D672" s="5">
        <v>30151.0</v>
      </c>
      <c r="F672" s="9" t="str">
        <f>IFERROR(__xludf.DUMMYFUNCTION("""COMPUTED_VALUE"""),"Tecmo Cup - Soccer Game (USA).zip")</f>
        <v>Tecmo Cup - Soccer Game (USA).zip</v>
      </c>
    </row>
    <row r="673">
      <c r="A673" s="2" t="s">
        <v>12593</v>
      </c>
      <c r="B673" s="3"/>
      <c r="C673" s="4">
        <v>35423.98055555556</v>
      </c>
      <c r="D673" s="5">
        <v>14500.0</v>
      </c>
      <c r="F673" s="9" t="str">
        <f>IFERROR(__xludf.DUMMYFUNCTION("""COMPUTED_VALUE"""),"Tecmo NBA Basketball (USA) (NES-BK) (Rev 1).zip")</f>
        <v>Tecmo NBA Basketball (USA) (NES-BK) (Rev 1).zip</v>
      </c>
    </row>
    <row r="674">
      <c r="A674" s="2" t="s">
        <v>12594</v>
      </c>
      <c r="B674" s="3"/>
      <c r="C674" s="4">
        <v>35423.98055555556</v>
      </c>
      <c r="D674" s="5">
        <v>11261.0</v>
      </c>
      <c r="F674" s="9" t="str">
        <f>IFERROR(__xludf.DUMMYFUNCTION("""COMPUTED_VALUE"""),"Tecmo Super Bowl (USA).zip")</f>
        <v>Tecmo Super Bowl (USA).zip</v>
      </c>
    </row>
    <row r="675">
      <c r="A675" s="2" t="s">
        <v>12595</v>
      </c>
      <c r="B675" s="3"/>
      <c r="C675" s="4">
        <v>35423.98055555556</v>
      </c>
      <c r="D675" s="5">
        <v>5099.0</v>
      </c>
      <c r="F675" s="9" t="str">
        <f>IFERROR(__xludf.DUMMYFUNCTION("""COMPUTED_VALUE"""),"Tecmo World Cup Soccer (Europe).zip")</f>
        <v>Tecmo World Cup Soccer (Europe).zip</v>
      </c>
    </row>
    <row r="676">
      <c r="A676" s="2" t="s">
        <v>12596</v>
      </c>
      <c r="B676" s="3"/>
      <c r="C676" s="4">
        <v>35423.98055555556</v>
      </c>
      <c r="D676" s="5">
        <v>11387.0</v>
      </c>
      <c r="F676" s="9" t="str">
        <f>IFERROR(__xludf.DUMMYFUNCTION("""COMPUTED_VALUE"""),"Tecmo World Wrestling (USA).zip")</f>
        <v>Tecmo World Wrestling (USA).zip</v>
      </c>
    </row>
    <row r="677">
      <c r="A677" s="2" t="s">
        <v>12597</v>
      </c>
      <c r="B677" s="3"/>
      <c r="C677" s="4">
        <v>35423.98055555556</v>
      </c>
      <c r="D677" s="5">
        <v>15142.0</v>
      </c>
      <c r="F677" s="9" t="str">
        <f>IFERROR(__xludf.DUMMYFUNCTION("""COMPUTED_VALUE"""),"Teenage Mutant Hero Turtles - Tournament Fighters (Europe).zip")</f>
        <v>Teenage Mutant Hero Turtles - Tournament Fighters (Europe).zip</v>
      </c>
    </row>
    <row r="678">
      <c r="A678" s="2" t="s">
        <v>12598</v>
      </c>
      <c r="B678" s="3"/>
      <c r="C678" s="4">
        <v>35423.98055555556</v>
      </c>
      <c r="D678" s="5">
        <v>121669.0</v>
      </c>
      <c r="F678" s="9" t="str">
        <f>IFERROR(__xludf.DUMMYFUNCTION("""COMPUTED_VALUE"""),"Teenage Mutant Hero Turtles (Europe).zip")</f>
        <v>Teenage Mutant Hero Turtles (Europe).zip</v>
      </c>
    </row>
    <row r="679">
      <c r="A679" s="2" t="s">
        <v>12599</v>
      </c>
      <c r="B679" s="3"/>
      <c r="C679" s="4">
        <v>35423.98055555556</v>
      </c>
      <c r="D679" s="5">
        <v>54166.0</v>
      </c>
      <c r="F679" s="9" t="str">
        <f>IFERROR(__xludf.DUMMYFUNCTION("""COMPUTED_VALUE"""),"Teenage Mutant Hero Turtles II - The Arcade Game (Europe).zip")</f>
        <v>Teenage Mutant Hero Turtles II - The Arcade Game (Europe).zip</v>
      </c>
    </row>
    <row r="680">
      <c r="A680" s="2" t="s">
        <v>12600</v>
      </c>
      <c r="B680" s="3"/>
      <c r="C680" s="4">
        <v>35423.98055555556</v>
      </c>
      <c r="D680" s="5">
        <v>97710.0</v>
      </c>
      <c r="F680" s="9" t="str">
        <f>IFERROR(__xludf.DUMMYFUNCTION("""COMPUTED_VALUE"""),"Teenage Mutant Ninja Turtles - Tournament Fighters (USA) (The Cowabunga Collection).zip")</f>
        <v>Teenage Mutant Ninja Turtles - Tournament Fighters (USA) (The Cowabunga Collection).zip</v>
      </c>
    </row>
    <row r="681">
      <c r="A681" s="2" t="s">
        <v>12601</v>
      </c>
      <c r="B681" s="3"/>
      <c r="C681" s="4">
        <v>35423.98055555556</v>
      </c>
      <c r="D681" s="5">
        <v>24694.0</v>
      </c>
      <c r="F681" s="9" t="str">
        <f>IFERROR(__xludf.DUMMYFUNCTION("""COMPUTED_VALUE"""),"Teenage Mutant Ninja Turtles (USA) (The Cowabunga Collection).zip")</f>
        <v>Teenage Mutant Ninja Turtles (USA) (The Cowabunga Collection).zip</v>
      </c>
    </row>
    <row r="682">
      <c r="A682" s="2" t="s">
        <v>12602</v>
      </c>
      <c r="B682" s="3"/>
      <c r="C682" s="4">
        <v>35423.98055555556</v>
      </c>
      <c r="D682" s="5">
        <v>33498.0</v>
      </c>
      <c r="F682" s="9" t="str">
        <f>IFERROR(__xludf.DUMMYFUNCTION("""COMPUTED_VALUE"""),"Teenage Mutant Ninja Turtles II - The Arcade Game (USA) (The Cowabunga Collection).zip")</f>
        <v>Teenage Mutant Ninja Turtles II - The Arcade Game (USA) (The Cowabunga Collection).zip</v>
      </c>
    </row>
    <row r="683">
      <c r="A683" s="2" t="s">
        <v>12603</v>
      </c>
      <c r="B683" s="3"/>
      <c r="C683" s="4">
        <v>35423.98055555556</v>
      </c>
      <c r="D683" s="5">
        <v>88907.0</v>
      </c>
      <c r="F683" s="9" t="str">
        <f>IFERROR(__xludf.DUMMYFUNCTION("""COMPUTED_VALUE"""),"Teenage Mutant Ninja Turtles III - The Manhattan Project (USA) (The Cowabunga Collection).zip")</f>
        <v>Teenage Mutant Ninja Turtles III - The Manhattan Project (USA) (The Cowabunga Collection).zip</v>
      </c>
    </row>
    <row r="684">
      <c r="A684" s="2" t="s">
        <v>12604</v>
      </c>
      <c r="B684" s="3"/>
      <c r="C684" s="4">
        <v>35423.98055555556</v>
      </c>
      <c r="D684" s="5">
        <v>88871.0</v>
      </c>
      <c r="F684" s="9" t="str">
        <f>IFERROR(__xludf.DUMMYFUNCTION("""COMPUTED_VALUE"""),"Tennis (Japan, USA) (En) (GameCube Edition).zip")</f>
        <v>Tennis (Japan, USA) (En) (GameCube Edition).zip</v>
      </c>
    </row>
    <row r="685">
      <c r="A685" s="2" t="s">
        <v>12605</v>
      </c>
      <c r="B685" s="3"/>
      <c r="C685" s="4">
        <v>35423.98055555556</v>
      </c>
      <c r="D685" s="5">
        <v>85722.0</v>
      </c>
      <c r="F685" s="9" t="str">
        <f>IFERROR(__xludf.DUMMYFUNCTION("""COMPUTED_VALUE"""),"Terminator 2 - Judgment Day (USA).zip")</f>
        <v>Terminator 2 - Judgment Day (USA).zip</v>
      </c>
    </row>
    <row r="686">
      <c r="A686" s="2" t="s">
        <v>12606</v>
      </c>
      <c r="B686" s="3"/>
      <c r="C686" s="4">
        <v>35423.98055555556</v>
      </c>
      <c r="D686" s="5">
        <v>64930.0</v>
      </c>
      <c r="F686" s="9" t="str">
        <f>IFERROR(__xludf.DUMMYFUNCTION("""COMPUTED_VALUE"""),"Terminator, The (USA, Europe).zip")</f>
        <v>Terminator, The (USA, Europe).zip</v>
      </c>
    </row>
    <row r="687">
      <c r="A687" s="2" t="s">
        <v>12607</v>
      </c>
      <c r="B687" s="3"/>
      <c r="C687" s="4">
        <v>35423.98055555556</v>
      </c>
      <c r="D687" s="5">
        <v>64933.0</v>
      </c>
      <c r="F687" s="9" t="str">
        <f>IFERROR(__xludf.DUMMYFUNCTION("""COMPUTED_VALUE"""),"Terra Cresta (USA).zip")</f>
        <v>Terra Cresta (USA).zip</v>
      </c>
    </row>
    <row r="688">
      <c r="A688" s="2" t="s">
        <v>12608</v>
      </c>
      <c r="B688" s="3"/>
      <c r="C688" s="4">
        <v>35423.98055555556</v>
      </c>
      <c r="D688" s="5">
        <v>79180.0</v>
      </c>
      <c r="F688" s="9" t="str">
        <f>IFERROR(__xludf.DUMMYFUNCTION("""COMPUTED_VALUE"""),"Tetris (USA).zip")</f>
        <v>Tetris (USA).zip</v>
      </c>
    </row>
    <row r="689">
      <c r="A689" s="2" t="s">
        <v>12609</v>
      </c>
      <c r="B689" s="3"/>
      <c r="C689" s="4">
        <v>35423.98055555556</v>
      </c>
      <c r="D689" s="5">
        <v>91460.0</v>
      </c>
      <c r="F689" s="9" t="str">
        <f>IFERROR(__xludf.DUMMYFUNCTION("""COMPUTED_VALUE"""),"Tetris 2 (USA).zip")</f>
        <v>Tetris 2 (USA).zip</v>
      </c>
    </row>
    <row r="690">
      <c r="A690" s="2" t="s">
        <v>12610</v>
      </c>
      <c r="B690" s="3"/>
      <c r="C690" s="4">
        <v>35423.98055555556</v>
      </c>
      <c r="D690" s="5">
        <v>91446.0</v>
      </c>
      <c r="F690" s="9" t="str">
        <f>IFERROR(__xludf.DUMMYFUNCTION("""COMPUTED_VALUE"""),"Three Stooges, The (USA).zip")</f>
        <v>Three Stooges, The (USA).zip</v>
      </c>
    </row>
    <row r="691">
      <c r="A691" s="2" t="s">
        <v>12611</v>
      </c>
      <c r="B691" s="3"/>
      <c r="C691" s="4">
        <v>35423.98055555556</v>
      </c>
      <c r="D691" s="5">
        <v>117895.0</v>
      </c>
      <c r="F691" s="9" t="str">
        <f>IFERROR(__xludf.DUMMYFUNCTION("""COMPUTED_VALUE"""),"Thunder &amp; Lightning (USA).zip")</f>
        <v>Thunder &amp; Lightning (USA).zip</v>
      </c>
    </row>
    <row r="692">
      <c r="A692" s="2" t="s">
        <v>12612</v>
      </c>
      <c r="B692" s="3"/>
      <c r="C692" s="4">
        <v>35423.98055555556</v>
      </c>
      <c r="D692" s="5">
        <v>117567.0</v>
      </c>
      <c r="F692" s="9" t="str">
        <f>IFERROR(__xludf.DUMMYFUNCTION("""COMPUTED_VALUE"""),"Thunderbirds (USA).zip")</f>
        <v>Thunderbirds (USA).zip</v>
      </c>
    </row>
    <row r="693">
      <c r="A693" s="2" t="s">
        <v>12613</v>
      </c>
      <c r="B693" s="3"/>
      <c r="C693" s="4">
        <v>35423.98055555556</v>
      </c>
      <c r="D693" s="5">
        <v>55399.0</v>
      </c>
      <c r="F693" s="9" t="str">
        <f>IFERROR(__xludf.DUMMYFUNCTION("""COMPUTED_VALUE"""),"Thunderbolt Fighting Plane (World) (QUByte Classics).zip")</f>
        <v>Thunderbolt Fighting Plane (World) (QUByte Classics).zip</v>
      </c>
    </row>
    <row r="694">
      <c r="A694" s="2" t="s">
        <v>12614</v>
      </c>
      <c r="B694" s="3"/>
      <c r="C694" s="4">
        <v>35423.98055555556</v>
      </c>
      <c r="D694" s="5">
        <v>54419.0</v>
      </c>
      <c r="F694" s="9" t="str">
        <f>IFERROR(__xludf.DUMMYFUNCTION("""COMPUTED_VALUE"""),"Thundercade (USA).zip")</f>
        <v>Thundercade (USA).zip</v>
      </c>
    </row>
    <row r="695">
      <c r="A695" s="2" t="s">
        <v>12615</v>
      </c>
      <c r="B695" s="3"/>
      <c r="C695" s="4">
        <v>35423.98055555556</v>
      </c>
      <c r="D695" s="5">
        <v>54421.0</v>
      </c>
      <c r="F695" s="9" t="str">
        <f>IFERROR(__xludf.DUMMYFUNCTION("""COMPUTED_VALUE"""),"Tiger-Heli (USA).zip")</f>
        <v>Tiger-Heli (USA).zip</v>
      </c>
    </row>
    <row r="696">
      <c r="A696" s="2" t="s">
        <v>12616</v>
      </c>
      <c r="B696" s="3"/>
      <c r="C696" s="4">
        <v>35423.98055555556</v>
      </c>
      <c r="D696" s="5">
        <v>76541.0</v>
      </c>
      <c r="F696" s="9" t="str">
        <f>IFERROR(__xludf.DUMMYFUNCTION("""COMPUTED_VALUE"""),"Time Lord (USA).zip")</f>
        <v>Time Lord (USA).zip</v>
      </c>
    </row>
    <row r="697">
      <c r="A697" s="2" t="s">
        <v>12617</v>
      </c>
      <c r="B697" s="3"/>
      <c r="C697" s="4">
        <v>35423.98055555556</v>
      </c>
      <c r="D697" s="5">
        <v>70678.0</v>
      </c>
      <c r="F697" s="9" t="str">
        <f>IFERROR(__xludf.DUMMYFUNCTION("""COMPUTED_VALUE"""),"Times of Lore (USA).zip")</f>
        <v>Times of Lore (USA).zip</v>
      </c>
    </row>
    <row r="698">
      <c r="A698" s="2" t="s">
        <v>12618</v>
      </c>
      <c r="B698" s="3"/>
      <c r="C698" s="4">
        <v>35423.98055555556</v>
      </c>
      <c r="D698" s="5">
        <v>74117.0</v>
      </c>
      <c r="F698" s="9" t="str">
        <f>IFERROR(__xludf.DUMMYFUNCTION("""COMPUTED_VALUE"""),"Tiny Toon Adventures - Cartoon Workshop (USA).zip")</f>
        <v>Tiny Toon Adventures - Cartoon Workshop (USA).zip</v>
      </c>
    </row>
    <row r="699">
      <c r="A699" s="2" t="s">
        <v>12619</v>
      </c>
      <c r="B699" s="3"/>
      <c r="C699" s="4">
        <v>35423.98055555556</v>
      </c>
      <c r="D699" s="5">
        <v>74221.0</v>
      </c>
      <c r="F699" s="9" t="str">
        <f>IFERROR(__xludf.DUMMYFUNCTION("""COMPUTED_VALUE"""),"Tiny Toon Adventures (USA).zip")</f>
        <v>Tiny Toon Adventures (USA).zip</v>
      </c>
    </row>
    <row r="700">
      <c r="A700" s="2" t="s">
        <v>12620</v>
      </c>
      <c r="B700" s="3"/>
      <c r="C700" s="4">
        <v>35423.98055555556</v>
      </c>
      <c r="D700" s="5">
        <v>74328.0</v>
      </c>
      <c r="F700" s="9" t="str">
        <f>IFERROR(__xludf.DUMMYFUNCTION("""COMPUTED_VALUE"""),"Tiny Toon Adventures 2 - Trouble in Wackyland (USA).zip")</f>
        <v>Tiny Toon Adventures 2 - Trouble in Wackyland (USA).zip</v>
      </c>
    </row>
    <row r="701">
      <c r="A701" s="2" t="s">
        <v>12621</v>
      </c>
      <c r="B701" s="3"/>
      <c r="C701" s="4">
        <v>35423.98055555556</v>
      </c>
      <c r="D701" s="5">
        <v>74487.0</v>
      </c>
      <c r="F701" s="9" t="str">
        <f>IFERROR(__xludf.DUMMYFUNCTION("""COMPUTED_VALUE"""),"To the Earth (USA).zip")</f>
        <v>To the Earth (USA).zip</v>
      </c>
    </row>
    <row r="702">
      <c r="A702" s="2" t="s">
        <v>12622</v>
      </c>
      <c r="B702" s="3"/>
      <c r="C702" s="4">
        <v>35423.98055555556</v>
      </c>
      <c r="D702" s="5">
        <v>74476.0</v>
      </c>
      <c r="F702" s="9" t="str">
        <f>IFERROR(__xludf.DUMMYFUNCTION("""COMPUTED_VALUE"""),"Toki (USA).zip")</f>
        <v>Toki (USA).zip</v>
      </c>
    </row>
    <row r="703">
      <c r="A703" s="2" t="s">
        <v>12623</v>
      </c>
      <c r="B703" s="3"/>
      <c r="C703" s="4">
        <v>35423.98055555556</v>
      </c>
      <c r="D703" s="5">
        <v>135820.0</v>
      </c>
      <c r="F703" s="9" t="str">
        <f>IFERROR(__xludf.DUMMYFUNCTION("""COMPUTED_VALUE"""),"Tom &amp; Jerry - The Ultimate Game of Cat and Mouse! (USA).zip")</f>
        <v>Tom &amp; Jerry - The Ultimate Game of Cat and Mouse! (USA).zip</v>
      </c>
    </row>
    <row r="704">
      <c r="A704" s="2" t="s">
        <v>12624</v>
      </c>
      <c r="B704" s="3"/>
      <c r="C704" s="4">
        <v>35423.98055555556</v>
      </c>
      <c r="D704" s="5">
        <v>10975.0</v>
      </c>
      <c r="F704" s="9" t="str">
        <f>IFERROR(__xludf.DUMMYFUNCTION("""COMPUTED_VALUE"""),"Tombs &amp; Treasure (USA).zip")</f>
        <v>Tombs &amp; Treasure (USA).zip</v>
      </c>
    </row>
    <row r="705">
      <c r="A705" s="2" t="s">
        <v>12625</v>
      </c>
      <c r="B705" s="3"/>
      <c r="C705" s="4">
        <v>35423.98055555556</v>
      </c>
      <c r="D705" s="5">
        <v>11052.0</v>
      </c>
      <c r="F705" s="9" t="str">
        <f>IFERROR(__xludf.DUMMYFUNCTION("""COMPUTED_VALUE"""),"Top Gun - The Second Mission (USA).zip")</f>
        <v>Top Gun - The Second Mission (USA).zip</v>
      </c>
    </row>
    <row r="706">
      <c r="A706" s="2" t="s">
        <v>12626</v>
      </c>
      <c r="B706" s="3"/>
      <c r="C706" s="4">
        <v>35423.98055555556</v>
      </c>
      <c r="D706" s="5">
        <v>12621.0</v>
      </c>
      <c r="F706" s="9" t="str">
        <f>IFERROR(__xludf.DUMMYFUNCTION("""COMPUTED_VALUE"""),"Top Gun (USA) (Rev 1).zip")</f>
        <v>Top Gun (USA) (Rev 1).zip</v>
      </c>
    </row>
    <row r="707">
      <c r="A707" s="2" t="s">
        <v>12627</v>
      </c>
      <c r="B707" s="3"/>
      <c r="C707" s="4">
        <v>35423.98055555556</v>
      </c>
      <c r="D707" s="5">
        <v>13774.0</v>
      </c>
      <c r="F707" s="9" t="str">
        <f>IFERROR(__xludf.DUMMYFUNCTION("""COMPUTED_VALUE"""),"Total Recall (USA).zip")</f>
        <v>Total Recall (USA).zip</v>
      </c>
    </row>
    <row r="708">
      <c r="A708" s="2" t="s">
        <v>12628</v>
      </c>
      <c r="B708" s="3"/>
      <c r="C708" s="4">
        <v>35423.98055555556</v>
      </c>
      <c r="D708" s="5">
        <v>13810.0</v>
      </c>
      <c r="F708" s="9" t="str">
        <f>IFERROR(__xludf.DUMMYFUNCTION("""COMPUTED_VALUE"""),"Totally Rad (USA).zip")</f>
        <v>Totally Rad (USA).zip</v>
      </c>
    </row>
    <row r="709">
      <c r="A709" s="2" t="s">
        <v>12629</v>
      </c>
      <c r="B709" s="3"/>
      <c r="C709" s="4">
        <v>35423.98055555556</v>
      </c>
      <c r="D709" s="5">
        <v>151449.0</v>
      </c>
      <c r="F709" s="9" t="str">
        <f>IFERROR(__xludf.DUMMYFUNCTION("""COMPUTED_VALUE"""),"Touchdown Fever (USA).zip")</f>
        <v>Touchdown Fever (USA).zip</v>
      </c>
    </row>
    <row r="710">
      <c r="A710" s="2" t="s">
        <v>12630</v>
      </c>
      <c r="B710" s="3"/>
      <c r="C710" s="4">
        <v>35423.98055555556</v>
      </c>
      <c r="D710" s="5">
        <v>151403.0</v>
      </c>
      <c r="F710" s="9" t="str">
        <f>IFERROR(__xludf.DUMMYFUNCTION("""COMPUTED_VALUE"""),"Town &amp; Country Surf Designs - Thrilla's Surfari (USA).zip")</f>
        <v>Town &amp; Country Surf Designs - Thrilla's Surfari (USA).zip</v>
      </c>
    </row>
    <row r="711">
      <c r="A711" s="2" t="s">
        <v>12631</v>
      </c>
      <c r="B711" s="3"/>
      <c r="C711" s="4">
        <v>35423.98055555556</v>
      </c>
      <c r="D711" s="5">
        <v>130427.0</v>
      </c>
      <c r="F711" s="9" t="str">
        <f>IFERROR(__xludf.DUMMYFUNCTION("""COMPUTED_VALUE"""),"Town &amp; Country Surf Designs - Wood &amp; Water Rage (USA).zip")</f>
        <v>Town &amp; Country Surf Designs - Wood &amp; Water Rage (USA).zip</v>
      </c>
    </row>
    <row r="712">
      <c r="A712" s="2" t="s">
        <v>12632</v>
      </c>
      <c r="B712" s="3"/>
      <c r="C712" s="4">
        <v>35423.98055555556</v>
      </c>
      <c r="D712" s="5">
        <v>128268.0</v>
      </c>
      <c r="F712" s="9" t="str">
        <f>IFERROR(__xludf.DUMMYFUNCTION("""COMPUTED_VALUE"""),"Toxic Crusaders (USA).zip")</f>
        <v>Toxic Crusaders (USA).zip</v>
      </c>
    </row>
    <row r="713">
      <c r="A713" s="2" t="s">
        <v>12633</v>
      </c>
      <c r="B713" s="3"/>
      <c r="C713" s="4">
        <v>35423.98055555556</v>
      </c>
      <c r="D713" s="5">
        <v>104662.0</v>
      </c>
      <c r="F713" s="9" t="str">
        <f>IFERROR(__xludf.DUMMYFUNCTION("""COMPUTED_VALUE"""),"Track &amp; Field (USA).zip")</f>
        <v>Track &amp; Field (USA).zip</v>
      </c>
    </row>
    <row r="714">
      <c r="A714" s="2" t="s">
        <v>12634</v>
      </c>
      <c r="B714" s="3"/>
      <c r="C714" s="4">
        <v>35423.98055555556</v>
      </c>
      <c r="D714" s="5">
        <v>104530.0</v>
      </c>
      <c r="F714" s="9" t="str">
        <f>IFERROR(__xludf.DUMMYFUNCTION("""COMPUTED_VALUE"""),"Track &amp; Field II (USA) (Rev 1).zip")</f>
        <v>Track &amp; Field II (USA) (Rev 1).zip</v>
      </c>
    </row>
    <row r="715">
      <c r="A715" s="2" t="s">
        <v>12635</v>
      </c>
      <c r="B715" s="3"/>
      <c r="C715" s="4">
        <v>35423.98055555556</v>
      </c>
      <c r="D715" s="5">
        <v>152114.0</v>
      </c>
      <c r="F715" s="9" t="str">
        <f>IFERROR(__xludf.DUMMYFUNCTION("""COMPUTED_VALUE"""),"Track &amp; Field in Barcelona (Europe).zip")</f>
        <v>Track &amp; Field in Barcelona (Europe).zip</v>
      </c>
    </row>
    <row r="716">
      <c r="A716" s="2" t="s">
        <v>12636</v>
      </c>
      <c r="B716" s="3"/>
      <c r="C716" s="4">
        <v>35423.98055555556</v>
      </c>
      <c r="D716" s="5">
        <v>179922.0</v>
      </c>
      <c r="F716" s="9" t="str">
        <f>IFERROR(__xludf.DUMMYFUNCTION("""COMPUTED_VALUE"""),"Treasure Master (USA).zip")</f>
        <v>Treasure Master (USA).zip</v>
      </c>
    </row>
    <row r="717">
      <c r="A717" s="2" t="s">
        <v>12637</v>
      </c>
      <c r="B717" s="3"/>
      <c r="C717" s="4">
        <v>35423.98055555556</v>
      </c>
      <c r="D717" s="5">
        <v>127399.0</v>
      </c>
      <c r="F717" s="9" t="str">
        <f>IFERROR(__xludf.DUMMYFUNCTION("""COMPUTED_VALUE"""),"Trog! (USA).zip")</f>
        <v>Trog! (USA).zip</v>
      </c>
    </row>
    <row r="718">
      <c r="A718" s="2" t="s">
        <v>12638</v>
      </c>
      <c r="B718" s="3"/>
      <c r="C718" s="4">
        <v>35423.98055555556</v>
      </c>
      <c r="D718" s="5">
        <v>127428.0</v>
      </c>
      <c r="F718" s="9" t="str">
        <f>IFERROR(__xludf.DUMMYFUNCTION("""COMPUTED_VALUE"""),"Trojan (USA).zip")</f>
        <v>Trojan (USA).zip</v>
      </c>
    </row>
    <row r="719">
      <c r="A719" s="2" t="s">
        <v>12639</v>
      </c>
      <c r="B719" s="3"/>
      <c r="C719" s="4">
        <v>35423.98055555556</v>
      </c>
      <c r="D719" s="5">
        <v>162607.0</v>
      </c>
      <c r="F719" s="9" t="str">
        <f>IFERROR(__xludf.DUMMYFUNCTION("""COMPUTED_VALUE"""),"Trolls in Crazyland, The (Europe).zip")</f>
        <v>Trolls in Crazyland, The (Europe).zip</v>
      </c>
    </row>
    <row r="720">
      <c r="A720" s="2" t="s">
        <v>12640</v>
      </c>
      <c r="B720" s="3"/>
      <c r="C720" s="4">
        <v>35423.98055555556</v>
      </c>
      <c r="D720" s="5">
        <v>24131.0</v>
      </c>
      <c r="F720" s="9" t="str">
        <f>IFERROR(__xludf.DUMMYFUNCTION("""COMPUTED_VALUE"""),"Turbo Racing (Europe).zip")</f>
        <v>Turbo Racing (Europe).zip</v>
      </c>
    </row>
    <row r="721">
      <c r="A721" s="2" t="s">
        <v>12641</v>
      </c>
      <c r="B721" s="3"/>
      <c r="C721" s="4">
        <v>35423.98055555556</v>
      </c>
      <c r="D721" s="5">
        <v>11291.0</v>
      </c>
      <c r="F721" s="9" t="str">
        <f>IFERROR(__xludf.DUMMYFUNCTION("""COMPUTED_VALUE"""),"Twin Cobra (USA).zip")</f>
        <v>Twin Cobra (USA).zip</v>
      </c>
    </row>
    <row r="722">
      <c r="A722" s="2" t="s">
        <v>12642</v>
      </c>
      <c r="B722" s="3"/>
      <c r="C722" s="4">
        <v>35423.98055555556</v>
      </c>
      <c r="D722" s="5">
        <v>9877.0</v>
      </c>
      <c r="F722" s="9" t="str">
        <f>IFERROR(__xludf.DUMMYFUNCTION("""COMPUTED_VALUE"""),"Twin Eagle (USA).zip")</f>
        <v>Twin Eagle (USA).zip</v>
      </c>
    </row>
    <row r="723">
      <c r="A723" s="2" t="s">
        <v>12643</v>
      </c>
      <c r="B723" s="3"/>
      <c r="C723" s="4">
        <v>35423.98055555556</v>
      </c>
      <c r="D723" s="5">
        <v>24290.0</v>
      </c>
      <c r="F723" s="9" t="str">
        <f>IFERROR(__xludf.DUMMYFUNCTION("""COMPUTED_VALUE"""),"Ufouria - The Saga (Europe).zip")</f>
        <v>Ufouria - The Saga (Europe).zip</v>
      </c>
    </row>
    <row r="724">
      <c r="A724" s="2" t="s">
        <v>12644</v>
      </c>
      <c r="B724" s="3"/>
      <c r="C724" s="4">
        <v>35423.98055555556</v>
      </c>
      <c r="D724" s="5">
        <v>95014.0</v>
      </c>
      <c r="F724" s="9" t="str">
        <f>IFERROR(__xludf.DUMMYFUNCTION("""COMPUTED_VALUE"""),"Ultima - Exodus (USA).zip")</f>
        <v>Ultima - Exodus (USA).zip</v>
      </c>
    </row>
    <row r="725">
      <c r="A725" s="2" t="s">
        <v>12645</v>
      </c>
      <c r="B725" s="3"/>
      <c r="C725" s="4">
        <v>35423.98055555556</v>
      </c>
      <c r="D725" s="5">
        <v>95035.0</v>
      </c>
      <c r="F725" s="9" t="str">
        <f>IFERROR(__xludf.DUMMYFUNCTION("""COMPUTED_VALUE"""),"Ultima - Quest of the Avatar (USA).zip")</f>
        <v>Ultima - Quest of the Avatar (USA).zip</v>
      </c>
    </row>
    <row r="726">
      <c r="A726" s="2" t="s">
        <v>12646</v>
      </c>
      <c r="B726" s="3"/>
      <c r="C726" s="4">
        <v>35423.98055555556</v>
      </c>
      <c r="D726" s="5">
        <v>74876.0</v>
      </c>
      <c r="F726" s="9" t="str">
        <f>IFERROR(__xludf.DUMMYFUNCTION("""COMPUTED_VALUE"""),"Ultima - Warriors of Destiny (USA).zip")</f>
        <v>Ultima - Warriors of Destiny (USA).zip</v>
      </c>
    </row>
    <row r="727">
      <c r="A727" s="2" t="s">
        <v>12647</v>
      </c>
      <c r="B727" s="3"/>
      <c r="C727" s="4">
        <v>35423.98055555556</v>
      </c>
      <c r="D727" s="5">
        <v>132578.0</v>
      </c>
      <c r="F727" s="9" t="str">
        <f>IFERROR(__xludf.DUMMYFUNCTION("""COMPUTED_VALUE"""),"Ultimate Air Combat (USA).zip")</f>
        <v>Ultimate Air Combat (USA).zip</v>
      </c>
    </row>
    <row r="728">
      <c r="A728" s="2" t="s">
        <v>12648</v>
      </c>
      <c r="B728" s="3"/>
      <c r="C728" s="4">
        <v>35423.98055555556</v>
      </c>
      <c r="D728" s="5">
        <v>46763.0</v>
      </c>
      <c r="F728" s="9" t="str">
        <f>IFERROR(__xludf.DUMMYFUNCTION("""COMPUTED_VALUE"""),"Ultimate Basketball (USA).zip")</f>
        <v>Ultimate Basketball (USA).zip</v>
      </c>
    </row>
    <row r="729">
      <c r="A729" s="2" t="s">
        <v>12649</v>
      </c>
      <c r="B729" s="3"/>
      <c r="C729" s="4">
        <v>35423.98055555556</v>
      </c>
      <c r="D729" s="5">
        <v>149094.0</v>
      </c>
      <c r="F729" s="9" t="str">
        <f>IFERROR(__xludf.DUMMYFUNCTION("""COMPUTED_VALUE"""),"Uncanny X-Men, The (USA).zip")</f>
        <v>Uncanny X-Men, The (USA).zip</v>
      </c>
    </row>
    <row r="730">
      <c r="A730" s="2" t="s">
        <v>12650</v>
      </c>
      <c r="B730" s="3"/>
      <c r="C730" s="4">
        <v>35423.98055555556</v>
      </c>
      <c r="D730" s="5">
        <v>149381.0</v>
      </c>
      <c r="F730" s="9" t="str">
        <f>IFERROR(__xludf.DUMMYFUNCTION("""COMPUTED_VALUE"""),"Uncharted Waters (USA).zip")</f>
        <v>Uncharted Waters (USA).zip</v>
      </c>
    </row>
    <row r="731">
      <c r="A731" s="2" t="s">
        <v>12651</v>
      </c>
      <c r="B731" s="3"/>
      <c r="C731" s="4">
        <v>35423.98055555556</v>
      </c>
      <c r="D731" s="5">
        <v>149295.0</v>
      </c>
      <c r="F731" s="9" t="str">
        <f>IFERROR(__xludf.DUMMYFUNCTION("""COMPUTED_VALUE"""),"Uninvited (USA).zip")</f>
        <v>Uninvited (USA).zip</v>
      </c>
    </row>
    <row r="732">
      <c r="A732" s="2" t="s">
        <v>12652</v>
      </c>
      <c r="B732" s="3"/>
      <c r="C732" s="4">
        <v>35423.98055555556</v>
      </c>
      <c r="D732" s="5">
        <v>16095.0</v>
      </c>
      <c r="F732" s="9" t="str">
        <f>IFERROR(__xludf.DUMMYFUNCTION("""COMPUTED_VALUE"""),"Untouchables, The (USA) (Rev 2).zip")</f>
        <v>Untouchables, The (USA) (Rev 2).zip</v>
      </c>
    </row>
    <row r="733">
      <c r="A733" s="2" t="s">
        <v>12653</v>
      </c>
      <c r="B733" s="3"/>
      <c r="C733" s="4">
        <v>35423.98055555556</v>
      </c>
      <c r="D733" s="5">
        <v>46954.0</v>
      </c>
      <c r="F733" s="9" t="str">
        <f>IFERROR(__xludf.DUMMYFUNCTION("""COMPUTED_VALUE"""),"Urban Champion (USA) (e-Reader Edition).zip")</f>
        <v>Urban Champion (USA) (e-Reader Edition).zip</v>
      </c>
    </row>
    <row r="734">
      <c r="A734" s="2" t="s">
        <v>12654</v>
      </c>
      <c r="B734" s="3"/>
      <c r="C734" s="4">
        <v>35423.98055555556</v>
      </c>
      <c r="D734" s="5">
        <v>62702.0</v>
      </c>
      <c r="F734" s="9" t="str">
        <f>IFERROR(__xludf.DUMMYFUNCTION("""COMPUTED_VALUE"""),"Vegas Dream (USA).zip")</f>
        <v>Vegas Dream (USA).zip</v>
      </c>
    </row>
    <row r="735">
      <c r="A735" s="2" t="s">
        <v>12655</v>
      </c>
      <c r="B735" s="3"/>
      <c r="C735" s="4">
        <v>35423.98055555556</v>
      </c>
      <c r="D735" s="5">
        <v>63955.0</v>
      </c>
      <c r="F735" s="9" t="str">
        <f>IFERROR(__xludf.DUMMYFUNCTION("""COMPUTED_VALUE"""),"Vice - Project Doom (USA).zip")</f>
        <v>Vice - Project Doom (USA).zip</v>
      </c>
    </row>
    <row r="736">
      <c r="A736" s="2" t="s">
        <v>12656</v>
      </c>
      <c r="B736" s="3"/>
      <c r="C736" s="4">
        <v>35423.98055555556</v>
      </c>
      <c r="D736" s="5">
        <v>127293.0</v>
      </c>
      <c r="F736" s="9" t="str">
        <f>IFERROR(__xludf.DUMMYFUNCTION("""COMPUTED_VALUE"""),"Videomation (USA).zip")</f>
        <v>Videomation (USA).zip</v>
      </c>
    </row>
    <row r="737">
      <c r="A737" s="2" t="s">
        <v>12657</v>
      </c>
      <c r="B737" s="3"/>
      <c r="C737" s="4">
        <v>35423.98055555556</v>
      </c>
      <c r="D737" s="5">
        <v>68861.0</v>
      </c>
      <c r="F737" s="9" t="str">
        <f>IFERROR(__xludf.DUMMYFUNCTION("""COMPUTED_VALUE"""),"Volguard II (Japan) (En).zip")</f>
        <v>Volguard II (Japan) (En).zip</v>
      </c>
    </row>
    <row r="738">
      <c r="A738" s="2" t="s">
        <v>12658</v>
      </c>
      <c r="B738" s="3"/>
      <c r="C738" s="4">
        <v>35423.98055555556</v>
      </c>
      <c r="D738" s="5">
        <v>80270.0</v>
      </c>
      <c r="F738" s="9" t="str">
        <f>IFERROR(__xludf.DUMMYFUNCTION("""COMPUTED_VALUE"""),"Volleyball (USA, Europe).zip")</f>
        <v>Volleyball (USA, Europe).zip</v>
      </c>
    </row>
    <row r="739">
      <c r="A739" s="2" t="s">
        <v>12659</v>
      </c>
      <c r="B739" s="3"/>
      <c r="C739" s="4">
        <v>35423.98055555556</v>
      </c>
      <c r="D739" s="5">
        <v>106397.0</v>
      </c>
      <c r="F739" s="9" t="str">
        <f>IFERROR(__xludf.DUMMYFUNCTION("""COMPUTED_VALUE"""),"Wacky Races (USA).zip")</f>
        <v>Wacky Races (USA).zip</v>
      </c>
    </row>
    <row r="740">
      <c r="A740" s="2" t="s">
        <v>12660</v>
      </c>
      <c r="B740" s="3"/>
      <c r="C740" s="4">
        <v>35423.98055555556</v>
      </c>
      <c r="D740" s="5">
        <v>111304.0</v>
      </c>
      <c r="F740" s="9" t="str">
        <f>IFERROR(__xludf.DUMMYFUNCTION("""COMPUTED_VALUE"""),"Wall Street Kid (USA).zip")</f>
        <v>Wall Street Kid (USA).zip</v>
      </c>
    </row>
    <row r="741">
      <c r="A741" s="2" t="s">
        <v>12661</v>
      </c>
      <c r="B741" s="3"/>
      <c r="C741" s="4">
        <v>35423.98055555556</v>
      </c>
      <c r="D741" s="5">
        <v>119043.0</v>
      </c>
      <c r="F741" s="9" t="str">
        <f>IFERROR(__xludf.DUMMYFUNCTION("""COMPUTED_VALUE"""),"Wario no Mori (Japan) (En).zip")</f>
        <v>Wario no Mori (Japan) (En).zip</v>
      </c>
    </row>
    <row r="742">
      <c r="A742" s="2" t="s">
        <v>12662</v>
      </c>
      <c r="B742" s="3"/>
      <c r="C742" s="4">
        <v>35423.98055555556</v>
      </c>
      <c r="D742" s="5">
        <v>119161.0</v>
      </c>
      <c r="F742" s="9" t="str">
        <f>IFERROR(__xludf.DUMMYFUNCTION("""COMPUTED_VALUE"""),"Wario's Woods (USA).zip")</f>
        <v>Wario's Woods (USA).zip</v>
      </c>
    </row>
    <row r="743">
      <c r="A743" s="2" t="s">
        <v>12663</v>
      </c>
      <c r="B743" s="3"/>
      <c r="C743" s="4">
        <v>35423.98055555556</v>
      </c>
      <c r="D743" s="5">
        <v>127715.0</v>
      </c>
      <c r="F743" s="9" t="str">
        <f>IFERROR(__xludf.DUMMYFUNCTION("""COMPUTED_VALUE"""),"Warpman (Japan) (En) (Rev 1) (Namcot Collection).zip")</f>
        <v>Warpman (Japan) (En) (Rev 1) (Namcot Collection).zip</v>
      </c>
    </row>
    <row r="744">
      <c r="A744" s="2" t="s">
        <v>12664</v>
      </c>
      <c r="B744" s="3"/>
      <c r="C744" s="4">
        <v>35423.98055555556</v>
      </c>
      <c r="D744" s="5">
        <v>124030.0</v>
      </c>
      <c r="F744" s="9" t="str">
        <f>IFERROR(__xludf.DUMMYFUNCTION("""COMPUTED_VALUE"""),"Wayne Gretzky Hockey (USA).zip")</f>
        <v>Wayne Gretzky Hockey (USA).zip</v>
      </c>
    </row>
    <row r="745">
      <c r="A745" s="2" t="s">
        <v>12665</v>
      </c>
      <c r="B745" s="3"/>
      <c r="C745" s="4">
        <v>35423.98055555556</v>
      </c>
      <c r="D745" s="5">
        <v>127745.0</v>
      </c>
      <c r="F745" s="9" t="str">
        <f>IFERROR(__xludf.DUMMYFUNCTION("""COMPUTED_VALUE"""),"Wayne's World (USA).zip")</f>
        <v>Wayne's World (USA).zip</v>
      </c>
    </row>
    <row r="746">
      <c r="A746" s="2" t="s">
        <v>12666</v>
      </c>
      <c r="B746" s="3"/>
      <c r="C746" s="4">
        <v>35423.98055555556</v>
      </c>
      <c r="D746" s="5">
        <v>127711.0</v>
      </c>
      <c r="F746" s="9" t="str">
        <f>IFERROR(__xludf.DUMMYFUNCTION("""COMPUTED_VALUE"""),"WCW World Championship Wrestling (USA).zip")</f>
        <v>WCW World Championship Wrestling (USA).zip</v>
      </c>
    </row>
    <row r="747">
      <c r="A747" s="2" t="s">
        <v>12667</v>
      </c>
      <c r="B747" s="3"/>
      <c r="C747" s="4">
        <v>35423.98055555556</v>
      </c>
      <c r="D747" s="5">
        <v>62663.0</v>
      </c>
      <c r="F747" s="9" t="str">
        <f>IFERROR(__xludf.DUMMYFUNCTION("""COMPUTED_VALUE"""),"Werewolf - The Last Warrior (USA).zip")</f>
        <v>Werewolf - The Last Warrior (USA).zip</v>
      </c>
    </row>
    <row r="748">
      <c r="A748" s="2" t="s">
        <v>12668</v>
      </c>
      <c r="B748" s="3"/>
      <c r="C748" s="4">
        <v>35423.98055555556</v>
      </c>
      <c r="D748" s="5">
        <v>42155.0</v>
      </c>
      <c r="F748" s="9" t="str">
        <f>IFERROR(__xludf.DUMMYFUNCTION("""COMPUTED_VALUE"""),"Wheel of Fortune - Family Edition (USA).zip")</f>
        <v>Wheel of Fortune - Family Edition (USA).zip</v>
      </c>
    </row>
    <row r="749">
      <c r="A749" s="2" t="s">
        <v>12669</v>
      </c>
      <c r="B749" s="3"/>
      <c r="C749" s="4">
        <v>35423.98055555556</v>
      </c>
      <c r="D749" s="5">
        <v>42829.0</v>
      </c>
      <c r="F749" s="9" t="str">
        <f>IFERROR(__xludf.DUMMYFUNCTION("""COMPUTED_VALUE"""),"Wheel of Fortune - Junior Edition (USA).zip")</f>
        <v>Wheel of Fortune - Junior Edition (USA).zip</v>
      </c>
    </row>
    <row r="750">
      <c r="A750" s="2" t="s">
        <v>12670</v>
      </c>
      <c r="B750" s="3"/>
      <c r="C750" s="4">
        <v>35423.98055555556</v>
      </c>
      <c r="D750" s="5">
        <v>44599.0</v>
      </c>
      <c r="F750" s="9" t="str">
        <f>IFERROR(__xludf.DUMMYFUNCTION("""COMPUTED_VALUE"""),"Wheel of Fortune (USA) (Rev 1).zip")</f>
        <v>Wheel of Fortune (USA) (Rev 1).zip</v>
      </c>
    </row>
    <row r="751">
      <c r="A751" s="2" t="s">
        <v>12671</v>
      </c>
      <c r="B751" s="3"/>
      <c r="C751" s="4">
        <v>35423.98055555556</v>
      </c>
      <c r="D751" s="5">
        <v>44599.0</v>
      </c>
      <c r="F751" s="9" t="str">
        <f>IFERROR(__xludf.DUMMYFUNCTION("""COMPUTED_VALUE"""),"Wheel of Fortune Featuring Vanna White (USA).zip")</f>
        <v>Wheel of Fortune Featuring Vanna White (USA).zip</v>
      </c>
    </row>
    <row r="752">
      <c r="A752" s="2" t="s">
        <v>12672</v>
      </c>
      <c r="B752" s="3"/>
      <c r="C752" s="4">
        <v>35423.98055555556</v>
      </c>
      <c r="D752" s="5">
        <v>44505.0</v>
      </c>
      <c r="F752" s="9" t="str">
        <f>IFERROR(__xludf.DUMMYFUNCTION("""COMPUTED_VALUE"""),"Where in Time Is Carmen Sandiego (USA).zip")</f>
        <v>Where in Time Is Carmen Sandiego (USA).zip</v>
      </c>
    </row>
    <row r="753">
      <c r="A753" s="2" t="s">
        <v>12673</v>
      </c>
      <c r="B753" s="3"/>
      <c r="C753" s="4">
        <v>35423.98055555556</v>
      </c>
      <c r="D753" s="5">
        <v>19030.0</v>
      </c>
      <c r="F753" s="9" t="str">
        <f>IFERROR(__xludf.DUMMYFUNCTION("""COMPUTED_VALUE"""),"Where's Waldo (USA).zip")</f>
        <v>Where's Waldo (USA).zip</v>
      </c>
    </row>
    <row r="754">
      <c r="A754" s="2" t="s">
        <v>12674</v>
      </c>
      <c r="B754" s="3"/>
      <c r="C754" s="4">
        <v>35423.98055555556</v>
      </c>
      <c r="D754" s="5">
        <v>60144.0</v>
      </c>
      <c r="F754" s="9" t="str">
        <f>IFERROR(__xludf.DUMMYFUNCTION("""COMPUTED_VALUE"""),"Who Framed Roger Rabbit (USA).zip")</f>
        <v>Who Framed Roger Rabbit (USA).zip</v>
      </c>
    </row>
    <row r="755">
      <c r="A755" s="2" t="s">
        <v>12675</v>
      </c>
      <c r="B755" s="3"/>
      <c r="C755" s="4">
        <v>35423.98055555556</v>
      </c>
      <c r="D755" s="5">
        <v>60040.0</v>
      </c>
      <c r="F755" s="9" t="str">
        <f>IFERROR(__xludf.DUMMYFUNCTION("""COMPUTED_VALUE"""),"Whomp 'Em (USA).zip")</f>
        <v>Whomp 'Em (USA).zip</v>
      </c>
    </row>
    <row r="756">
      <c r="A756" s="2" t="s">
        <v>12676</v>
      </c>
      <c r="B756" s="3"/>
      <c r="C756" s="4">
        <v>35423.98055555556</v>
      </c>
      <c r="D756" s="5">
        <v>82768.0</v>
      </c>
      <c r="F756" s="9" t="str">
        <f>IFERROR(__xludf.DUMMYFUNCTION("""COMPUTED_VALUE"""),"Widget (USA).zip")</f>
        <v>Widget (USA).zip</v>
      </c>
    </row>
    <row r="757">
      <c r="A757" s="2" t="s">
        <v>12677</v>
      </c>
      <c r="B757" s="3"/>
      <c r="C757" s="4">
        <v>35423.98055555556</v>
      </c>
      <c r="D757" s="5">
        <v>82731.0</v>
      </c>
      <c r="F757" s="9" t="str">
        <f>IFERROR(__xludf.DUMMYFUNCTION("""COMPUTED_VALUE"""),"Wild Gunman (Japan, USA) (En).zip")</f>
        <v>Wild Gunman (Japan, USA) (En).zip</v>
      </c>
    </row>
    <row r="758">
      <c r="A758" s="2" t="s">
        <v>12678</v>
      </c>
      <c r="B758" s="3"/>
      <c r="C758" s="4">
        <v>35423.98055555556</v>
      </c>
      <c r="D758" s="5">
        <v>82768.0</v>
      </c>
      <c r="F758" s="9" t="str">
        <f>IFERROR(__xludf.DUMMYFUNCTION("""COMPUTED_VALUE"""),"Willow (USA).zip")</f>
        <v>Willow (USA).zip</v>
      </c>
    </row>
    <row r="759">
      <c r="A759" s="2" t="s">
        <v>12679</v>
      </c>
      <c r="B759" s="3"/>
      <c r="C759" s="4">
        <v>35423.98055555556</v>
      </c>
      <c r="D759" s="5">
        <v>82732.0</v>
      </c>
      <c r="F759" s="9" t="str">
        <f>IFERROR(__xludf.DUMMYFUNCTION("""COMPUTED_VALUE"""),"Win, Lose or Draw (USA).zip")</f>
        <v>Win, Lose or Draw (USA).zip</v>
      </c>
    </row>
    <row r="760">
      <c r="A760" s="2" t="s">
        <v>12680</v>
      </c>
      <c r="B760" s="3"/>
      <c r="C760" s="4">
        <v>35423.98055555556</v>
      </c>
      <c r="D760" s="5">
        <v>158087.0</v>
      </c>
      <c r="F760" s="9" t="str">
        <f>IFERROR(__xludf.DUMMYFUNCTION("""COMPUTED_VALUE"""),"Winter Games (USA) (Rev 1).zip")</f>
        <v>Winter Games (USA) (Rev 1).zip</v>
      </c>
    </row>
    <row r="761">
      <c r="A761" s="2" t="s">
        <v>12681</v>
      </c>
      <c r="B761" s="3"/>
      <c r="C761" s="4">
        <v>35423.98055555556</v>
      </c>
      <c r="D761" s="5">
        <v>156943.0</v>
      </c>
      <c r="F761" s="9" t="str">
        <f>IFERROR(__xludf.DUMMYFUNCTION("""COMPUTED_VALUE"""),"Wizardry - Knight of Diamonds - The Second Scenario (USA).zip")</f>
        <v>Wizardry - Knight of Diamonds - The Second Scenario (USA).zip</v>
      </c>
    </row>
    <row r="762">
      <c r="A762" s="2" t="s">
        <v>12682</v>
      </c>
      <c r="B762" s="3"/>
      <c r="C762" s="4">
        <v>35423.98055555556</v>
      </c>
      <c r="D762" s="5">
        <v>158365.0</v>
      </c>
      <c r="F762" s="9" t="str">
        <f>IFERROR(__xludf.DUMMYFUNCTION("""COMPUTED_VALUE"""),"Wizardry - Proving Grounds of the Mad Overlord (USA).zip")</f>
        <v>Wizardry - Proving Grounds of the Mad Overlord (USA).zip</v>
      </c>
    </row>
    <row r="763">
      <c r="A763" s="2" t="s">
        <v>12683</v>
      </c>
      <c r="B763" s="3"/>
      <c r="C763" s="4">
        <v>35423.98055555556</v>
      </c>
      <c r="D763" s="5">
        <v>158417.0</v>
      </c>
      <c r="F763" s="9" t="str">
        <f>IFERROR(__xludf.DUMMYFUNCTION("""COMPUTED_VALUE"""),"Wizards &amp; Warriors (USA) (Rev 1).zip")</f>
        <v>Wizards &amp; Warriors (USA) (Rev 1).zip</v>
      </c>
    </row>
    <row r="764">
      <c r="A764" s="2" t="s">
        <v>12684</v>
      </c>
      <c r="B764" s="3"/>
      <c r="C764" s="4">
        <v>35423.98055555556</v>
      </c>
      <c r="D764" s="5">
        <v>39968.0</v>
      </c>
      <c r="F764" s="9" t="str">
        <f>IFERROR(__xludf.DUMMYFUNCTION("""COMPUTED_VALUE"""),"Wizards &amp; Warriors III - Kuros...Visions of Power (USA).zip")</f>
        <v>Wizards &amp; Warriors III - Kuros...Visions of Power (USA).zip</v>
      </c>
    </row>
    <row r="765">
      <c r="A765" s="2" t="s">
        <v>12685</v>
      </c>
      <c r="B765" s="3"/>
      <c r="C765" s="4">
        <v>35423.98055555556</v>
      </c>
      <c r="D765" s="5">
        <v>25057.0</v>
      </c>
      <c r="F765" s="9" t="str">
        <f>IFERROR(__xludf.DUMMYFUNCTION("""COMPUTED_VALUE"""),"Wolverine (USA).zip")</f>
        <v>Wolverine (USA).zip</v>
      </c>
    </row>
    <row r="766">
      <c r="A766" s="2" t="s">
        <v>12686</v>
      </c>
      <c r="B766" s="3"/>
      <c r="C766" s="4">
        <v>35423.98055555556</v>
      </c>
      <c r="D766" s="5">
        <v>34665.0</v>
      </c>
      <c r="F766" s="9" t="str">
        <f>IFERROR(__xludf.DUMMYFUNCTION("""COMPUTED_VALUE"""),"World Champ (USA).zip")</f>
        <v>World Champ (USA).zip</v>
      </c>
    </row>
    <row r="767">
      <c r="A767" s="2" t="s">
        <v>12687</v>
      </c>
      <c r="B767" s="3"/>
      <c r="C767" s="4">
        <v>35423.98055555556</v>
      </c>
      <c r="D767" s="5">
        <v>20047.0</v>
      </c>
      <c r="F767" s="9" t="str">
        <f>IFERROR(__xludf.DUMMYFUNCTION("""COMPUTED_VALUE"""),"World Class Track Meet (USA) (Rev 1).zip")</f>
        <v>World Class Track Meet (USA) (Rev 1).zip</v>
      </c>
    </row>
    <row r="768">
      <c r="A768" s="2" t="s">
        <v>12688</v>
      </c>
      <c r="B768" s="3"/>
      <c r="C768" s="4">
        <v>35423.98055555556</v>
      </c>
      <c r="D768" s="5">
        <v>9862.0</v>
      </c>
      <c r="F768" s="9" t="str">
        <f>IFERROR(__xludf.DUMMYFUNCTION("""COMPUTED_VALUE"""),"World Games (USA).zip")</f>
        <v>World Games (USA).zip</v>
      </c>
    </row>
    <row r="769">
      <c r="A769" s="2" t="s">
        <v>12689</v>
      </c>
      <c r="B769" s="3"/>
      <c r="C769" s="4">
        <v>35423.98055555556</v>
      </c>
      <c r="D769" s="5">
        <v>14050.0</v>
      </c>
      <c r="F769" s="9" t="str">
        <f>IFERROR(__xludf.DUMMYFUNCTION("""COMPUTED_VALUE"""),"Wrath of the Black Manta (USA) (Rev 1).zip")</f>
        <v>Wrath of the Black Manta (USA) (Rev 1).zip</v>
      </c>
    </row>
    <row r="770">
      <c r="A770" s="2" t="s">
        <v>12690</v>
      </c>
      <c r="B770" s="3"/>
      <c r="C770" s="4">
        <v>35423.98055555556</v>
      </c>
      <c r="D770" s="5">
        <v>9726.0</v>
      </c>
      <c r="F770" s="9" t="str">
        <f>IFERROR(__xludf.DUMMYFUNCTION("""COMPUTED_VALUE"""),"Wrecking Crew (World).zip")</f>
        <v>Wrecking Crew (World).zip</v>
      </c>
    </row>
    <row r="771">
      <c r="A771" s="2" t="s">
        <v>12691</v>
      </c>
      <c r="B771" s="3"/>
      <c r="C771" s="4">
        <v>35423.98055555556</v>
      </c>
      <c r="D771" s="5">
        <v>8710.0</v>
      </c>
      <c r="F771" s="9" t="str">
        <f>IFERROR(__xludf.DUMMYFUNCTION("""COMPUTED_VALUE"""),"Wurm - Journey to the Center of the Earth! (USA).zip")</f>
        <v>Wurm - Journey to the Center of the Earth! (USA).zip</v>
      </c>
    </row>
    <row r="772">
      <c r="A772" s="2" t="s">
        <v>12692</v>
      </c>
      <c r="B772" s="3"/>
      <c r="C772" s="4">
        <v>35423.98055555556</v>
      </c>
      <c r="D772" s="5">
        <v>8705.0</v>
      </c>
      <c r="F772" s="9" t="str">
        <f>IFERROR(__xludf.DUMMYFUNCTION("""COMPUTED_VALUE"""),"WWF King of the Ring (USA).zip")</f>
        <v>WWF King of the Ring (USA).zip</v>
      </c>
    </row>
    <row r="773">
      <c r="A773" s="2" t="s">
        <v>12693</v>
      </c>
      <c r="B773" s="3"/>
      <c r="C773" s="4">
        <v>35423.98055555556</v>
      </c>
      <c r="D773" s="5">
        <v>8700.0</v>
      </c>
      <c r="F773" s="9" t="str">
        <f>IFERROR(__xludf.DUMMYFUNCTION("""COMPUTED_VALUE"""),"WWF WrestleMania - Challenge (USA).zip")</f>
        <v>WWF WrestleMania - Challenge (USA).zip</v>
      </c>
    </row>
    <row r="774">
      <c r="A774" s="2" t="s">
        <v>12694</v>
      </c>
      <c r="B774" s="3"/>
      <c r="C774" s="4">
        <v>35423.98055555556</v>
      </c>
      <c r="D774" s="5">
        <v>11140.0</v>
      </c>
      <c r="F774" s="9" t="str">
        <f>IFERROR(__xludf.DUMMYFUNCTION("""COMPUTED_VALUE"""),"WWF WrestleMania - Steel Cage Challenge (USA).zip")</f>
        <v>WWF WrestleMania - Steel Cage Challenge (USA).zip</v>
      </c>
    </row>
    <row r="775">
      <c r="A775" s="2" t="s">
        <v>12695</v>
      </c>
      <c r="B775" s="3"/>
      <c r="C775" s="4">
        <v>35423.98055555556</v>
      </c>
      <c r="D775" s="5">
        <v>11224.0</v>
      </c>
      <c r="F775" s="9" t="str">
        <f>IFERROR(__xludf.DUMMYFUNCTION("""COMPUTED_VALUE"""),"WWF WrestleMania (USA).zip")</f>
        <v>WWF WrestleMania (USA).zip</v>
      </c>
    </row>
    <row r="776">
      <c r="A776" s="2" t="s">
        <v>12696</v>
      </c>
      <c r="B776" s="3"/>
      <c r="C776" s="4">
        <v>35423.98055555556</v>
      </c>
      <c r="D776" s="5">
        <v>11229.0</v>
      </c>
      <c r="F776" s="9" t="str">
        <f>IFERROR(__xludf.DUMMYFUNCTION("""COMPUTED_VALUE"""),"Xenophobe (USA).zip")</f>
        <v>Xenophobe (USA).zip</v>
      </c>
    </row>
    <row r="777">
      <c r="A777" s="2" t="s">
        <v>12697</v>
      </c>
      <c r="B777" s="3"/>
      <c r="C777" s="4">
        <v>35423.98055555556</v>
      </c>
      <c r="D777" s="5">
        <v>9089.0</v>
      </c>
      <c r="F777" s="9" t="str">
        <f>IFERROR(__xludf.DUMMYFUNCTION("""COMPUTED_VALUE"""),"Xevious - The Avenger (USA).zip")</f>
        <v>Xevious - The Avenger (USA).zip</v>
      </c>
    </row>
    <row r="778">
      <c r="A778" s="2" t="s">
        <v>12698</v>
      </c>
      <c r="B778" s="3"/>
      <c r="C778" s="4">
        <v>35423.98055555556</v>
      </c>
      <c r="D778" s="5">
        <v>16966.0</v>
      </c>
      <c r="F778" s="9" t="str">
        <f>IFERROR(__xludf.DUMMYFUNCTION("""COMPUTED_VALUE"""),"Xevious (World) (Namcot Collection, Namco Museum Archives Vol 1).zip")</f>
        <v>Xevious (World) (Namcot Collection, Namco Museum Archives Vol 1).zip</v>
      </c>
    </row>
    <row r="779">
      <c r="A779" s="2" t="s">
        <v>12699</v>
      </c>
      <c r="B779" s="3"/>
      <c r="C779" s="4">
        <v>35423.98055555556</v>
      </c>
      <c r="D779" s="5">
        <v>78295.0</v>
      </c>
      <c r="F779" s="9" t="str">
        <f>IFERROR(__xludf.DUMMYFUNCTION("""COMPUTED_VALUE"""),"Xexyz (USA).zip")</f>
        <v>Xexyz (USA).zip</v>
      </c>
    </row>
    <row r="780">
      <c r="A780" s="2" t="s">
        <v>12700</v>
      </c>
      <c r="B780" s="3"/>
      <c r="C780" s="4">
        <v>35423.98055555556</v>
      </c>
      <c r="D780" s="5">
        <v>10584.0</v>
      </c>
      <c r="F780" s="9" t="str">
        <f>IFERROR(__xludf.DUMMYFUNCTION("""COMPUTED_VALUE"""),"Yo! Noid (USA).zip")</f>
        <v>Yo! Noid (USA).zip</v>
      </c>
    </row>
    <row r="781">
      <c r="A781" s="2" t="s">
        <v>12701</v>
      </c>
      <c r="B781" s="3"/>
      <c r="C781" s="4">
        <v>35423.98055555556</v>
      </c>
      <c r="D781" s="5">
        <v>11581.0</v>
      </c>
      <c r="F781" s="9" t="str">
        <f>IFERROR(__xludf.DUMMYFUNCTION("""COMPUTED_VALUE"""),"Yoshi (USA).zip")</f>
        <v>Yoshi (USA).zip</v>
      </c>
    </row>
    <row r="782">
      <c r="A782" s="2" t="s">
        <v>12702</v>
      </c>
      <c r="B782" s="3"/>
      <c r="C782" s="4">
        <v>35423.98055555556</v>
      </c>
      <c r="D782" s="5">
        <v>11282.0</v>
      </c>
      <c r="F782" s="9" t="str">
        <f>IFERROR(__xludf.DUMMYFUNCTION("""COMPUTED_VALUE"""),"Yoshi's Cookie (USA).zip")</f>
        <v>Yoshi's Cookie (USA).zip</v>
      </c>
    </row>
    <row r="783">
      <c r="A783" s="2" t="s">
        <v>12703</v>
      </c>
      <c r="B783" s="3"/>
      <c r="C783" s="4">
        <v>35423.98055555556</v>
      </c>
      <c r="D783" s="5">
        <v>11186.0</v>
      </c>
      <c r="F783" s="9" t="str">
        <f>IFERROR(__xludf.DUMMYFUNCTION("""COMPUTED_VALUE"""),"Young Indiana Jones Chronicles, The (USA).zip")</f>
        <v>Young Indiana Jones Chronicles, The (USA).zip</v>
      </c>
    </row>
    <row r="784">
      <c r="A784" s="2" t="s">
        <v>12704</v>
      </c>
      <c r="B784" s="3"/>
      <c r="C784" s="4">
        <v>35423.98055555556</v>
      </c>
      <c r="D784" s="5">
        <v>119708.0</v>
      </c>
      <c r="F784" s="9" t="str">
        <f>IFERROR(__xludf.DUMMYFUNCTION("""COMPUTED_VALUE"""),"Zanac (USA).zip")</f>
        <v>Zanac (USA).zip</v>
      </c>
    </row>
    <row r="785">
      <c r="A785" s="2" t="s">
        <v>12705</v>
      </c>
      <c r="B785" s="3"/>
      <c r="C785" s="4">
        <v>35423.98055555556</v>
      </c>
      <c r="D785" s="5">
        <v>13287.0</v>
      </c>
      <c r="F785" s="9" t="str">
        <f>IFERROR(__xludf.DUMMYFUNCTION("""COMPUTED_VALUE"""),"Zelda II - The Adventure of Link (USA) (GameCube Edition).zip")</f>
        <v>Zelda II - The Adventure of Link (USA) (GameCube Edition).zip</v>
      </c>
    </row>
    <row r="786">
      <c r="A786" s="2" t="s">
        <v>12706</v>
      </c>
      <c r="B786" s="3"/>
      <c r="C786" s="4">
        <v>35423.98055555556</v>
      </c>
      <c r="D786" s="5">
        <v>149233.0</v>
      </c>
      <c r="F786" s="9" t="str">
        <f>IFERROR(__xludf.DUMMYFUNCTION("""COMPUTED_VALUE"""),"Zen - Intergalactic Ninja (USA).zip")</f>
        <v>Zen - Intergalactic Ninja (USA).zip</v>
      </c>
    </row>
    <row r="787">
      <c r="A787" s="2" t="s">
        <v>12707</v>
      </c>
      <c r="B787" s="3"/>
      <c r="C787" s="4">
        <v>35423.98055555556</v>
      </c>
      <c r="D787" s="5">
        <v>22381.0</v>
      </c>
      <c r="F787" s="9" t="str">
        <f>IFERROR(__xludf.DUMMYFUNCTION("""COMPUTED_VALUE"""),"Zoda's Revenge - StarTropics II (USA).zip")</f>
        <v>Zoda's Revenge - StarTropics II (USA).zip</v>
      </c>
    </row>
    <row r="788">
      <c r="A788" s="2" t="s">
        <v>12708</v>
      </c>
      <c r="B788" s="3"/>
      <c r="C788" s="4">
        <v>35423.98055555556</v>
      </c>
      <c r="D788" s="5">
        <v>108251.0</v>
      </c>
      <c r="F788" s="9" t="str">
        <f>IFERROR(__xludf.DUMMYFUNCTION("""COMPUTED_VALUE"""),"Zombie Nation (USA).zip")</f>
        <v>Zombie Nation (USA).zip</v>
      </c>
    </row>
    <row r="789">
      <c r="A789" s="2" t="s">
        <v>12709</v>
      </c>
      <c r="B789" s="3"/>
      <c r="C789" s="4">
        <v>35423.98055555556</v>
      </c>
      <c r="D789" s="5">
        <v>108809.0</v>
      </c>
      <c r="F789" s="9" t="str">
        <f>IFERROR(__xludf.DUMMYFUNCTION("""COMPUTED_VALUE"""),"Zunou Senkan Galg (Japan) (En).zip")</f>
        <v>Zunou Senkan Galg (Japan) (En).zip</v>
      </c>
    </row>
    <row r="790">
      <c r="A790" s="2" t="s">
        <v>12710</v>
      </c>
      <c r="B790" s="3"/>
      <c r="C790" s="4">
        <v>35423.98055555556</v>
      </c>
      <c r="D790" s="5">
        <v>138052.0</v>
      </c>
    </row>
    <row r="791">
      <c r="A791" s="2" t="s">
        <v>12711</v>
      </c>
      <c r="B791" s="3"/>
      <c r="C791" s="4">
        <v>35423.98055555556</v>
      </c>
      <c r="D791" s="5">
        <v>61267.0</v>
      </c>
    </row>
    <row r="792">
      <c r="A792" s="2" t="s">
        <v>12712</v>
      </c>
      <c r="B792" s="3"/>
      <c r="C792" s="4">
        <v>35423.98055555556</v>
      </c>
      <c r="D792" s="5">
        <v>61274.0</v>
      </c>
    </row>
    <row r="793">
      <c r="A793" s="2" t="s">
        <v>12713</v>
      </c>
      <c r="B793" s="3"/>
      <c r="C793" s="4">
        <v>35423.98055555556</v>
      </c>
      <c r="D793" s="5">
        <v>69440.0</v>
      </c>
    </row>
    <row r="794">
      <c r="A794" s="2" t="s">
        <v>12714</v>
      </c>
      <c r="B794" s="3"/>
      <c r="C794" s="4">
        <v>35423.98055555556</v>
      </c>
      <c r="D794" s="5">
        <v>69429.0</v>
      </c>
    </row>
    <row r="795">
      <c r="A795" s="2" t="s">
        <v>12715</v>
      </c>
      <c r="B795" s="3"/>
      <c r="C795" s="4">
        <v>35423.98055555556</v>
      </c>
      <c r="D795" s="5">
        <v>69453.0</v>
      </c>
    </row>
    <row r="796">
      <c r="A796" s="2" t="s">
        <v>12716</v>
      </c>
      <c r="B796" s="3"/>
      <c r="C796" s="4">
        <v>35423.98055555556</v>
      </c>
      <c r="D796" s="5">
        <v>69440.0</v>
      </c>
    </row>
    <row r="797">
      <c r="A797" s="2" t="s">
        <v>12717</v>
      </c>
      <c r="B797" s="3"/>
      <c r="C797" s="4">
        <v>35423.98055555556</v>
      </c>
      <c r="D797" s="5">
        <v>142476.0</v>
      </c>
    </row>
    <row r="798">
      <c r="A798" s="2" t="s">
        <v>12718</v>
      </c>
      <c r="B798" s="3"/>
      <c r="C798" s="4">
        <v>35423.98055555556</v>
      </c>
      <c r="D798" s="5">
        <v>88299.0</v>
      </c>
    </row>
    <row r="799">
      <c r="A799" s="2" t="s">
        <v>12719</v>
      </c>
      <c r="B799" s="3"/>
      <c r="C799" s="4">
        <v>35423.98055555556</v>
      </c>
      <c r="D799" s="5">
        <v>88339.0</v>
      </c>
    </row>
    <row r="800">
      <c r="A800" s="2" t="s">
        <v>12720</v>
      </c>
      <c r="B800" s="3"/>
      <c r="C800" s="4">
        <v>35423.98055555556</v>
      </c>
      <c r="D800" s="5">
        <v>89099.0</v>
      </c>
    </row>
    <row r="801">
      <c r="A801" s="2" t="s">
        <v>12721</v>
      </c>
      <c r="B801" s="3"/>
      <c r="C801" s="4">
        <v>35423.98055555556</v>
      </c>
      <c r="D801" s="5">
        <v>40985.0</v>
      </c>
    </row>
    <row r="802">
      <c r="A802" s="2" t="s">
        <v>12722</v>
      </c>
      <c r="B802" s="3"/>
      <c r="C802" s="4">
        <v>35423.98055555556</v>
      </c>
      <c r="D802" s="5">
        <v>41223.0</v>
      </c>
    </row>
    <row r="803">
      <c r="A803" s="2" t="s">
        <v>12723</v>
      </c>
      <c r="B803" s="3"/>
      <c r="C803" s="4">
        <v>35423.98055555556</v>
      </c>
      <c r="D803" s="5">
        <v>50586.0</v>
      </c>
    </row>
    <row r="804">
      <c r="A804" s="2" t="s">
        <v>12724</v>
      </c>
      <c r="B804" s="3"/>
      <c r="C804" s="4">
        <v>35423.98055555556</v>
      </c>
      <c r="D804" s="5">
        <v>34055.0</v>
      </c>
    </row>
    <row r="805">
      <c r="A805" s="2" t="s">
        <v>12725</v>
      </c>
      <c r="B805" s="3"/>
      <c r="C805" s="4">
        <v>35423.98055555556</v>
      </c>
      <c r="D805" s="5">
        <v>27731.0</v>
      </c>
    </row>
    <row r="806">
      <c r="A806" s="2" t="s">
        <v>12726</v>
      </c>
      <c r="B806" s="3"/>
      <c r="C806" s="4">
        <v>35423.98055555556</v>
      </c>
      <c r="D806" s="5">
        <v>18473.0</v>
      </c>
    </row>
    <row r="807">
      <c r="A807" s="2" t="s">
        <v>12727</v>
      </c>
      <c r="B807" s="3"/>
      <c r="C807" s="4">
        <v>35423.98055555556</v>
      </c>
      <c r="D807" s="5">
        <v>114385.0</v>
      </c>
    </row>
    <row r="808">
      <c r="A808" s="2" t="s">
        <v>12728</v>
      </c>
      <c r="B808" s="3"/>
      <c r="C808" s="4">
        <v>35423.98055555556</v>
      </c>
      <c r="D808" s="5">
        <v>113966.0</v>
      </c>
    </row>
    <row r="809">
      <c r="A809" s="2" t="s">
        <v>12729</v>
      </c>
      <c r="B809" s="3"/>
      <c r="C809" s="4">
        <v>35423.98055555556</v>
      </c>
      <c r="D809" s="5">
        <v>22626.0</v>
      </c>
    </row>
    <row r="810">
      <c r="A810" s="2" t="s">
        <v>12730</v>
      </c>
      <c r="B810" s="3"/>
      <c r="C810" s="4">
        <v>35423.98055555556</v>
      </c>
      <c r="D810" s="5">
        <v>7656.0</v>
      </c>
    </row>
    <row r="811">
      <c r="A811" s="2" t="s">
        <v>12731</v>
      </c>
      <c r="B811" s="3"/>
      <c r="C811" s="4">
        <v>35423.98055555556</v>
      </c>
      <c r="D811" s="5">
        <v>128395.0</v>
      </c>
    </row>
    <row r="812">
      <c r="A812" s="2" t="s">
        <v>12732</v>
      </c>
      <c r="B812" s="3"/>
      <c r="C812" s="4">
        <v>35423.98055555556</v>
      </c>
      <c r="D812" s="5">
        <v>73117.0</v>
      </c>
    </row>
    <row r="813">
      <c r="A813" s="2" t="s">
        <v>12733</v>
      </c>
      <c r="B813" s="3"/>
      <c r="C813" s="4">
        <v>35423.98055555556</v>
      </c>
      <c r="D813" s="5">
        <v>16057.0</v>
      </c>
    </row>
    <row r="814">
      <c r="A814" s="2" t="s">
        <v>12734</v>
      </c>
      <c r="B814" s="3"/>
      <c r="C814" s="4">
        <v>35423.98055555556</v>
      </c>
      <c r="D814" s="5">
        <v>16180.0</v>
      </c>
    </row>
    <row r="815">
      <c r="A815" s="2" t="s">
        <v>12735</v>
      </c>
      <c r="B815" s="3"/>
      <c r="C815" s="4">
        <v>35423.98055555556</v>
      </c>
      <c r="D815" s="5">
        <v>67008.0</v>
      </c>
    </row>
    <row r="816">
      <c r="A816" s="2" t="s">
        <v>12736</v>
      </c>
      <c r="B816" s="3"/>
      <c r="C816" s="4">
        <v>35423.98055555556</v>
      </c>
      <c r="D816" s="5">
        <v>67358.0</v>
      </c>
    </row>
    <row r="817">
      <c r="A817" s="2" t="s">
        <v>12737</v>
      </c>
      <c r="B817" s="3"/>
      <c r="C817" s="4">
        <v>35423.98055555556</v>
      </c>
      <c r="D817" s="5">
        <v>146637.0</v>
      </c>
    </row>
    <row r="818">
      <c r="A818" s="2" t="s">
        <v>12738</v>
      </c>
      <c r="B818" s="3"/>
      <c r="C818" s="4">
        <v>35423.98055555556</v>
      </c>
      <c r="D818" s="5">
        <v>27981.0</v>
      </c>
    </row>
    <row r="819">
      <c r="A819" s="2" t="s">
        <v>12739</v>
      </c>
      <c r="B819" s="3"/>
      <c r="C819" s="4">
        <v>35423.98055555556</v>
      </c>
      <c r="D819" s="5">
        <v>29318.0</v>
      </c>
    </row>
    <row r="820">
      <c r="A820" s="2" t="s">
        <v>12740</v>
      </c>
      <c r="B820" s="3"/>
      <c r="C820" s="4">
        <v>35423.98055555556</v>
      </c>
      <c r="D820" s="5">
        <v>57690.0</v>
      </c>
    </row>
    <row r="821">
      <c r="A821" s="2" t="s">
        <v>12741</v>
      </c>
      <c r="B821" s="3"/>
      <c r="C821" s="4">
        <v>35423.98055555556</v>
      </c>
      <c r="D821" s="5">
        <v>199775.0</v>
      </c>
    </row>
    <row r="822">
      <c r="A822" s="2" t="s">
        <v>12742</v>
      </c>
      <c r="B822" s="3"/>
      <c r="C822" s="4">
        <v>35423.98055555556</v>
      </c>
      <c r="D822" s="5">
        <v>203269.0</v>
      </c>
    </row>
    <row r="823">
      <c r="A823" s="2" t="s">
        <v>12743</v>
      </c>
      <c r="B823" s="3"/>
      <c r="C823" s="4">
        <v>35423.98055555556</v>
      </c>
      <c r="D823" s="5">
        <v>104658.0</v>
      </c>
    </row>
    <row r="824">
      <c r="A824" s="2" t="s">
        <v>12744</v>
      </c>
      <c r="B824" s="3"/>
      <c r="C824" s="4">
        <v>35423.98055555556</v>
      </c>
      <c r="D824" s="5">
        <v>12387.0</v>
      </c>
    </row>
    <row r="825">
      <c r="A825" s="2" t="s">
        <v>12745</v>
      </c>
      <c r="B825" s="3"/>
      <c r="C825" s="4">
        <v>35423.98055555556</v>
      </c>
      <c r="D825" s="5">
        <v>12404.0</v>
      </c>
    </row>
    <row r="826">
      <c r="A826" s="2" t="s">
        <v>12746</v>
      </c>
      <c r="B826" s="3"/>
      <c r="C826" s="4">
        <v>35423.98055555556</v>
      </c>
      <c r="D826" s="5">
        <v>22109.0</v>
      </c>
    </row>
    <row r="827">
      <c r="A827" s="2" t="s">
        <v>12747</v>
      </c>
      <c r="B827" s="3"/>
      <c r="C827" s="4">
        <v>35423.98055555556</v>
      </c>
      <c r="D827" s="5">
        <v>36331.0</v>
      </c>
    </row>
    <row r="828">
      <c r="A828" s="2" t="s">
        <v>12748</v>
      </c>
      <c r="B828" s="3"/>
      <c r="C828" s="4">
        <v>35423.98055555556</v>
      </c>
      <c r="D828" s="5">
        <v>36436.0</v>
      </c>
    </row>
    <row r="829">
      <c r="A829" s="2" t="s">
        <v>12749</v>
      </c>
      <c r="B829" s="3"/>
      <c r="C829" s="4">
        <v>35423.98055555556</v>
      </c>
      <c r="D829" s="5">
        <v>36330.0</v>
      </c>
    </row>
    <row r="830">
      <c r="A830" s="2" t="s">
        <v>12750</v>
      </c>
      <c r="B830" s="3"/>
      <c r="C830" s="4">
        <v>35423.98055555556</v>
      </c>
      <c r="D830" s="5">
        <v>10526.0</v>
      </c>
    </row>
    <row r="831">
      <c r="A831" s="2" t="s">
        <v>12751</v>
      </c>
      <c r="B831" s="3"/>
      <c r="C831" s="4">
        <v>35423.98055555556</v>
      </c>
      <c r="D831" s="5">
        <v>35544.0</v>
      </c>
    </row>
    <row r="832">
      <c r="A832" s="2" t="s">
        <v>12752</v>
      </c>
      <c r="B832" s="3"/>
      <c r="C832" s="4">
        <v>35423.98055555556</v>
      </c>
      <c r="D832" s="5">
        <v>93292.0</v>
      </c>
    </row>
    <row r="833">
      <c r="A833" s="2" t="s">
        <v>12753</v>
      </c>
      <c r="B833" s="3"/>
      <c r="C833" s="4">
        <v>35423.98055555556</v>
      </c>
      <c r="D833" s="5">
        <v>46520.0</v>
      </c>
    </row>
    <row r="834">
      <c r="A834" s="2" t="s">
        <v>12754</v>
      </c>
      <c r="B834" s="3"/>
      <c r="C834" s="4">
        <v>35423.98055555556</v>
      </c>
      <c r="D834" s="5">
        <v>3310.0</v>
      </c>
    </row>
    <row r="835">
      <c r="A835" s="2" t="s">
        <v>12755</v>
      </c>
      <c r="B835" s="3"/>
      <c r="C835" s="4">
        <v>35423.98055555556</v>
      </c>
      <c r="D835" s="5">
        <v>19143.0</v>
      </c>
    </row>
    <row r="836">
      <c r="A836" s="2" t="s">
        <v>12756</v>
      </c>
      <c r="B836" s="3"/>
      <c r="C836" s="4">
        <v>35423.98055555556</v>
      </c>
      <c r="D836" s="5">
        <v>230267.0</v>
      </c>
    </row>
    <row r="837">
      <c r="A837" s="2" t="s">
        <v>12757</v>
      </c>
      <c r="B837" s="3"/>
      <c r="C837" s="4">
        <v>35423.98055555556</v>
      </c>
      <c r="D837" s="5">
        <v>21858.0</v>
      </c>
    </row>
    <row r="838">
      <c r="A838" s="2" t="s">
        <v>12758</v>
      </c>
      <c r="B838" s="3"/>
      <c r="C838" s="4">
        <v>35423.98055555556</v>
      </c>
      <c r="D838" s="5">
        <v>115694.0</v>
      </c>
    </row>
    <row r="839">
      <c r="A839" s="2" t="s">
        <v>12759</v>
      </c>
      <c r="B839" s="3"/>
      <c r="C839" s="4">
        <v>35423.98055555556</v>
      </c>
      <c r="D839" s="5">
        <v>115698.0</v>
      </c>
    </row>
    <row r="840">
      <c r="A840" s="2" t="s">
        <v>12760</v>
      </c>
      <c r="B840" s="3"/>
      <c r="C840" s="4">
        <v>35423.98055555556</v>
      </c>
      <c r="D840" s="5">
        <v>37093.0</v>
      </c>
    </row>
    <row r="841">
      <c r="A841" s="2" t="s">
        <v>12761</v>
      </c>
      <c r="B841" s="3"/>
      <c r="C841" s="4">
        <v>35423.98055555556</v>
      </c>
      <c r="D841" s="5">
        <v>261812.0</v>
      </c>
    </row>
    <row r="842">
      <c r="A842" s="2" t="s">
        <v>12762</v>
      </c>
      <c r="B842" s="3"/>
      <c r="C842" s="4">
        <v>35423.98055555556</v>
      </c>
      <c r="D842" s="5">
        <v>36124.0</v>
      </c>
    </row>
    <row r="843">
      <c r="A843" s="2" t="s">
        <v>12763</v>
      </c>
      <c r="B843" s="3"/>
      <c r="C843" s="4">
        <v>35423.98055555556</v>
      </c>
      <c r="D843" s="5">
        <v>58406.0</v>
      </c>
    </row>
    <row r="844">
      <c r="A844" s="2" t="s">
        <v>12764</v>
      </c>
      <c r="B844" s="3"/>
      <c r="C844" s="4">
        <v>35423.98055555556</v>
      </c>
      <c r="D844" s="5">
        <v>74849.0</v>
      </c>
    </row>
    <row r="845">
      <c r="A845" s="2" t="s">
        <v>12765</v>
      </c>
      <c r="B845" s="3"/>
      <c r="C845" s="4">
        <v>35423.98055555556</v>
      </c>
      <c r="D845" s="5">
        <v>31624.0</v>
      </c>
    </row>
    <row r="846">
      <c r="A846" s="2" t="s">
        <v>12766</v>
      </c>
      <c r="B846" s="3"/>
      <c r="C846" s="4">
        <v>35423.98055555556</v>
      </c>
      <c r="D846" s="5">
        <v>12374.0</v>
      </c>
    </row>
    <row r="847">
      <c r="A847" s="2" t="s">
        <v>12767</v>
      </c>
      <c r="B847" s="3"/>
      <c r="C847" s="4">
        <v>35423.98055555556</v>
      </c>
      <c r="D847" s="5">
        <v>132195.0</v>
      </c>
    </row>
    <row r="848">
      <c r="A848" s="2" t="s">
        <v>12768</v>
      </c>
      <c r="B848" s="3"/>
      <c r="C848" s="4">
        <v>35423.98055555556</v>
      </c>
      <c r="D848" s="5">
        <v>10261.0</v>
      </c>
    </row>
    <row r="849">
      <c r="A849" s="2" t="s">
        <v>12769</v>
      </c>
      <c r="B849" s="3"/>
      <c r="C849" s="4">
        <v>35423.98055555556</v>
      </c>
      <c r="D849" s="5">
        <v>219569.0</v>
      </c>
    </row>
    <row r="850">
      <c r="A850" s="2" t="s">
        <v>12770</v>
      </c>
      <c r="B850" s="3"/>
      <c r="C850" s="4">
        <v>35423.98055555556</v>
      </c>
      <c r="D850" s="5">
        <v>251140.0</v>
      </c>
    </row>
    <row r="851">
      <c r="A851" s="2" t="s">
        <v>12771</v>
      </c>
      <c r="B851" s="3"/>
      <c r="C851" s="4">
        <v>35423.98055555556</v>
      </c>
      <c r="D851" s="5">
        <v>7677.0</v>
      </c>
    </row>
    <row r="852">
      <c r="A852" s="2" t="s">
        <v>12772</v>
      </c>
      <c r="B852" s="3"/>
      <c r="C852" s="4">
        <v>35423.98055555556</v>
      </c>
      <c r="D852" s="5">
        <v>9999.0</v>
      </c>
    </row>
    <row r="853">
      <c r="A853" s="2" t="s">
        <v>12773</v>
      </c>
      <c r="B853" s="3"/>
      <c r="C853" s="4">
        <v>35423.98055555556</v>
      </c>
      <c r="D853" s="5">
        <v>14731.0</v>
      </c>
    </row>
    <row r="854">
      <c r="A854" s="2" t="s">
        <v>12774</v>
      </c>
      <c r="B854" s="3"/>
      <c r="C854" s="4">
        <v>35423.98055555556</v>
      </c>
      <c r="D854" s="5">
        <v>85481.0</v>
      </c>
    </row>
    <row r="855">
      <c r="A855" s="2" t="s">
        <v>12775</v>
      </c>
      <c r="B855" s="3"/>
      <c r="C855" s="4">
        <v>35423.98055555556</v>
      </c>
      <c r="D855" s="5">
        <v>33328.0</v>
      </c>
    </row>
    <row r="856">
      <c r="A856" s="2" t="s">
        <v>12776</v>
      </c>
      <c r="B856" s="3"/>
      <c r="C856" s="4">
        <v>35423.98055555556</v>
      </c>
      <c r="D856" s="5">
        <v>11624.0</v>
      </c>
    </row>
    <row r="857">
      <c r="A857" s="2" t="s">
        <v>12777</v>
      </c>
      <c r="B857" s="3"/>
      <c r="C857" s="4">
        <v>35423.98055555556</v>
      </c>
      <c r="D857" s="5">
        <v>51975.0</v>
      </c>
    </row>
    <row r="858">
      <c r="A858" s="2" t="s">
        <v>12778</v>
      </c>
      <c r="B858" s="3"/>
      <c r="C858" s="4">
        <v>35423.98055555556</v>
      </c>
      <c r="D858" s="5">
        <v>55452.0</v>
      </c>
    </row>
    <row r="859">
      <c r="A859" s="2" t="s">
        <v>12779</v>
      </c>
      <c r="B859" s="3"/>
      <c r="C859" s="4">
        <v>35423.98055555556</v>
      </c>
      <c r="D859" s="5">
        <v>55480.0</v>
      </c>
    </row>
    <row r="860">
      <c r="A860" s="2" t="s">
        <v>12780</v>
      </c>
      <c r="B860" s="3"/>
      <c r="C860" s="4">
        <v>35423.98055555556</v>
      </c>
      <c r="D860" s="5">
        <v>44898.0</v>
      </c>
    </row>
    <row r="861">
      <c r="A861" s="2" t="s">
        <v>12781</v>
      </c>
      <c r="B861" s="3"/>
      <c r="C861" s="4">
        <v>35423.98055555556</v>
      </c>
      <c r="D861" s="5">
        <v>50157.0</v>
      </c>
    </row>
    <row r="862">
      <c r="A862" s="2" t="s">
        <v>12782</v>
      </c>
      <c r="B862" s="3"/>
      <c r="C862" s="4">
        <v>35423.98055555556</v>
      </c>
      <c r="D862" s="5">
        <v>50122.0</v>
      </c>
    </row>
    <row r="863">
      <c r="A863" s="2" t="s">
        <v>12783</v>
      </c>
      <c r="B863" s="3"/>
      <c r="C863" s="4">
        <v>35423.98055555556</v>
      </c>
      <c r="D863" s="5">
        <v>50139.0</v>
      </c>
    </row>
    <row r="864">
      <c r="A864" s="2" t="s">
        <v>12784</v>
      </c>
      <c r="B864" s="3"/>
      <c r="C864" s="4">
        <v>35423.98055555556</v>
      </c>
      <c r="D864" s="5">
        <v>50103.0</v>
      </c>
    </row>
    <row r="865">
      <c r="A865" s="2" t="s">
        <v>12785</v>
      </c>
      <c r="B865" s="3"/>
      <c r="C865" s="4">
        <v>35423.98055555556</v>
      </c>
      <c r="D865" s="5">
        <v>122948.0</v>
      </c>
    </row>
    <row r="866">
      <c r="A866" s="2" t="s">
        <v>12786</v>
      </c>
      <c r="B866" s="3"/>
      <c r="C866" s="4">
        <v>35423.98055555556</v>
      </c>
      <c r="D866" s="5">
        <v>121637.0</v>
      </c>
    </row>
    <row r="867">
      <c r="A867" s="2" t="s">
        <v>12787</v>
      </c>
      <c r="B867" s="3"/>
      <c r="C867" s="4">
        <v>35423.98055555556</v>
      </c>
      <c r="D867" s="5">
        <v>161556.0</v>
      </c>
    </row>
    <row r="868">
      <c r="A868" s="2" t="s">
        <v>12788</v>
      </c>
      <c r="B868" s="3"/>
      <c r="C868" s="4">
        <v>35423.98055555556</v>
      </c>
      <c r="D868" s="5">
        <v>161287.0</v>
      </c>
    </row>
    <row r="869">
      <c r="A869" s="2" t="s">
        <v>12789</v>
      </c>
      <c r="B869" s="3"/>
      <c r="C869" s="4">
        <v>35423.98055555556</v>
      </c>
      <c r="D869" s="5">
        <v>161359.0</v>
      </c>
    </row>
    <row r="870">
      <c r="A870" s="2" t="s">
        <v>12790</v>
      </c>
      <c r="B870" s="3"/>
      <c r="C870" s="4">
        <v>35423.98055555556</v>
      </c>
      <c r="D870" s="5">
        <v>20528.0</v>
      </c>
    </row>
    <row r="871">
      <c r="A871" s="2" t="s">
        <v>12791</v>
      </c>
      <c r="B871" s="3"/>
      <c r="C871" s="4">
        <v>35423.98055555556</v>
      </c>
      <c r="D871" s="5">
        <v>32934.0</v>
      </c>
    </row>
    <row r="872">
      <c r="A872" s="2" t="s">
        <v>12792</v>
      </c>
      <c r="B872" s="3"/>
      <c r="C872" s="4">
        <v>35423.98055555556</v>
      </c>
      <c r="D872" s="5">
        <v>32860.0</v>
      </c>
    </row>
    <row r="873">
      <c r="A873" s="2" t="s">
        <v>12793</v>
      </c>
      <c r="B873" s="3"/>
      <c r="C873" s="4">
        <v>35423.98055555556</v>
      </c>
      <c r="D873" s="5">
        <v>100264.0</v>
      </c>
    </row>
    <row r="874">
      <c r="A874" s="2" t="s">
        <v>12794</v>
      </c>
      <c r="B874" s="3"/>
      <c r="C874" s="4">
        <v>35423.98055555556</v>
      </c>
      <c r="D874" s="5">
        <v>122275.0</v>
      </c>
    </row>
    <row r="875">
      <c r="A875" s="2" t="s">
        <v>12795</v>
      </c>
      <c r="B875" s="3"/>
      <c r="C875" s="4">
        <v>35423.98055555556</v>
      </c>
      <c r="D875" s="5">
        <v>122258.0</v>
      </c>
    </row>
    <row r="876">
      <c r="A876" s="2" t="s">
        <v>12796</v>
      </c>
      <c r="B876" s="3"/>
      <c r="C876" s="4">
        <v>35423.98055555556</v>
      </c>
      <c r="D876" s="5">
        <v>36770.0</v>
      </c>
    </row>
    <row r="877">
      <c r="A877" s="2" t="s">
        <v>12797</v>
      </c>
      <c r="B877" s="3"/>
      <c r="C877" s="4">
        <v>35423.98055555556</v>
      </c>
      <c r="D877" s="5">
        <v>44097.0</v>
      </c>
    </row>
    <row r="878">
      <c r="A878" s="2" t="s">
        <v>12798</v>
      </c>
      <c r="B878" s="3"/>
      <c r="C878" s="4">
        <v>35423.98055555556</v>
      </c>
      <c r="D878" s="5">
        <v>1.7203809E7</v>
      </c>
    </row>
    <row r="879">
      <c r="A879" s="2" t="s">
        <v>12799</v>
      </c>
      <c r="B879" s="3"/>
      <c r="C879" s="4">
        <v>35423.98055555556</v>
      </c>
      <c r="D879" s="5">
        <v>1.6382266E7</v>
      </c>
    </row>
    <row r="880">
      <c r="A880" s="2" t="s">
        <v>12800</v>
      </c>
      <c r="B880" s="3"/>
      <c r="C880" s="4">
        <v>35423.98055555556</v>
      </c>
      <c r="D880" s="5">
        <v>32868.0</v>
      </c>
    </row>
    <row r="881">
      <c r="A881" s="2" t="s">
        <v>12801</v>
      </c>
      <c r="B881" s="3"/>
      <c r="C881" s="4">
        <v>35423.98055555556</v>
      </c>
      <c r="D881" s="5">
        <v>44426.0</v>
      </c>
    </row>
    <row r="882">
      <c r="A882" s="2" t="s">
        <v>12802</v>
      </c>
      <c r="B882" s="3"/>
      <c r="C882" s="4">
        <v>35423.98055555556</v>
      </c>
      <c r="D882" s="5">
        <v>44318.0</v>
      </c>
    </row>
    <row r="883">
      <c r="A883" s="2" t="s">
        <v>12803</v>
      </c>
      <c r="B883" s="3"/>
      <c r="C883" s="4">
        <v>35423.98055555556</v>
      </c>
      <c r="D883" s="5">
        <v>44423.0</v>
      </c>
    </row>
    <row r="884">
      <c r="A884" s="2" t="s">
        <v>12804</v>
      </c>
      <c r="B884" s="3"/>
      <c r="C884" s="4">
        <v>35423.98055555556</v>
      </c>
      <c r="D884" s="5">
        <v>14579.0</v>
      </c>
    </row>
    <row r="885">
      <c r="A885" s="2" t="s">
        <v>12805</v>
      </c>
      <c r="B885" s="3"/>
      <c r="C885" s="4">
        <v>35423.98055555556</v>
      </c>
      <c r="D885" s="5">
        <v>14598.0</v>
      </c>
    </row>
    <row r="886">
      <c r="A886" s="2" t="s">
        <v>12806</v>
      </c>
      <c r="B886" s="3"/>
      <c r="C886" s="4">
        <v>35423.98055555556</v>
      </c>
      <c r="D886" s="5">
        <v>138131.0</v>
      </c>
    </row>
    <row r="887">
      <c r="A887" s="2" t="s">
        <v>12807</v>
      </c>
      <c r="B887" s="3"/>
      <c r="C887" s="4">
        <v>35423.98055555556</v>
      </c>
      <c r="D887" s="5">
        <v>133450.0</v>
      </c>
    </row>
    <row r="888">
      <c r="A888" s="2" t="s">
        <v>12808</v>
      </c>
      <c r="B888" s="3"/>
      <c r="C888" s="4">
        <v>35423.98055555556</v>
      </c>
      <c r="D888" s="5">
        <v>138168.0</v>
      </c>
    </row>
    <row r="889">
      <c r="A889" s="2" t="s">
        <v>12809</v>
      </c>
      <c r="B889" s="3"/>
      <c r="C889" s="4">
        <v>35423.98055555556</v>
      </c>
      <c r="D889" s="5">
        <v>130837.0</v>
      </c>
    </row>
    <row r="890">
      <c r="A890" s="2" t="s">
        <v>12810</v>
      </c>
      <c r="B890" s="3"/>
      <c r="C890" s="4">
        <v>35423.98055555556</v>
      </c>
      <c r="D890" s="5">
        <v>27395.0</v>
      </c>
    </row>
    <row r="891">
      <c r="A891" s="2" t="s">
        <v>12811</v>
      </c>
      <c r="B891" s="3"/>
      <c r="C891" s="4">
        <v>35423.98055555556</v>
      </c>
      <c r="D891" s="5">
        <v>31947.0</v>
      </c>
    </row>
    <row r="892">
      <c r="A892" s="2" t="s">
        <v>12812</v>
      </c>
      <c r="B892" s="3"/>
      <c r="C892" s="4">
        <v>35423.98055555556</v>
      </c>
      <c r="D892" s="5">
        <v>25127.0</v>
      </c>
    </row>
    <row r="893">
      <c r="A893" s="2" t="s">
        <v>12813</v>
      </c>
      <c r="B893" s="3"/>
      <c r="C893" s="4">
        <v>35423.98055555556</v>
      </c>
      <c r="D893" s="5">
        <v>88119.0</v>
      </c>
    </row>
    <row r="894">
      <c r="A894" s="2" t="s">
        <v>12814</v>
      </c>
      <c r="B894" s="3"/>
      <c r="C894" s="4">
        <v>35423.98055555556</v>
      </c>
      <c r="D894" s="5">
        <v>21768.0</v>
      </c>
    </row>
    <row r="895">
      <c r="A895" s="2" t="s">
        <v>12815</v>
      </c>
      <c r="B895" s="3"/>
      <c r="C895" s="4">
        <v>35423.98055555556</v>
      </c>
      <c r="D895" s="5">
        <v>21798.0</v>
      </c>
    </row>
    <row r="896">
      <c r="A896" s="2" t="s">
        <v>12816</v>
      </c>
      <c r="B896" s="3"/>
      <c r="C896" s="4">
        <v>35423.98055555556</v>
      </c>
      <c r="D896" s="5">
        <v>66801.0</v>
      </c>
    </row>
    <row r="897">
      <c r="A897" s="2" t="s">
        <v>12817</v>
      </c>
      <c r="B897" s="3"/>
      <c r="C897" s="4">
        <v>35423.98055555556</v>
      </c>
      <c r="D897" s="5">
        <v>66803.0</v>
      </c>
    </row>
    <row r="898">
      <c r="A898" s="2" t="s">
        <v>12818</v>
      </c>
      <c r="B898" s="3"/>
      <c r="C898" s="4">
        <v>35423.98055555556</v>
      </c>
      <c r="D898" s="5">
        <v>66898.0</v>
      </c>
    </row>
    <row r="899">
      <c r="A899" s="2" t="s">
        <v>12819</v>
      </c>
      <c r="B899" s="3"/>
      <c r="C899" s="4">
        <v>35423.98055555556</v>
      </c>
      <c r="D899" s="5">
        <v>68984.0</v>
      </c>
    </row>
    <row r="900">
      <c r="A900" s="2" t="s">
        <v>12820</v>
      </c>
      <c r="B900" s="3"/>
      <c r="C900" s="4">
        <v>35423.98055555556</v>
      </c>
      <c r="D900" s="5">
        <v>72649.0</v>
      </c>
    </row>
    <row r="901">
      <c r="A901" s="2" t="s">
        <v>12821</v>
      </c>
      <c r="B901" s="3"/>
      <c r="C901" s="4">
        <v>35423.98055555556</v>
      </c>
      <c r="D901" s="5">
        <v>2784.0</v>
      </c>
    </row>
    <row r="902">
      <c r="A902" s="2" t="s">
        <v>12822</v>
      </c>
      <c r="B902" s="3"/>
      <c r="C902" s="4">
        <v>35423.98055555556</v>
      </c>
      <c r="D902" s="5">
        <v>95619.0</v>
      </c>
    </row>
    <row r="903">
      <c r="A903" s="2" t="s">
        <v>12823</v>
      </c>
      <c r="B903" s="3"/>
      <c r="C903" s="4">
        <v>35423.98055555556</v>
      </c>
      <c r="D903" s="5">
        <v>32731.0</v>
      </c>
    </row>
    <row r="904">
      <c r="A904" s="2" t="s">
        <v>12824</v>
      </c>
      <c r="B904" s="3"/>
      <c r="C904" s="4">
        <v>35423.98055555556</v>
      </c>
      <c r="D904" s="5">
        <v>32657.0</v>
      </c>
    </row>
    <row r="905">
      <c r="A905" s="2" t="s">
        <v>12825</v>
      </c>
      <c r="B905" s="3"/>
      <c r="C905" s="4">
        <v>35423.98055555556</v>
      </c>
      <c r="D905" s="5">
        <v>72515.0</v>
      </c>
    </row>
    <row r="906">
      <c r="A906" s="2" t="s">
        <v>12826</v>
      </c>
      <c r="B906" s="3"/>
      <c r="C906" s="4">
        <v>35423.98055555556</v>
      </c>
      <c r="D906" s="5">
        <v>72514.0</v>
      </c>
    </row>
    <row r="907">
      <c r="A907" s="2" t="s">
        <v>12827</v>
      </c>
      <c r="B907" s="3"/>
      <c r="C907" s="4">
        <v>35423.98055555556</v>
      </c>
      <c r="D907" s="5">
        <v>72466.0</v>
      </c>
    </row>
    <row r="908">
      <c r="A908" s="2" t="s">
        <v>12828</v>
      </c>
      <c r="B908" s="3"/>
      <c r="C908" s="4">
        <v>35423.98055555556</v>
      </c>
      <c r="D908" s="5">
        <v>34657.0</v>
      </c>
    </row>
    <row r="909">
      <c r="A909" s="2" t="s">
        <v>12829</v>
      </c>
      <c r="B909" s="3"/>
      <c r="C909" s="4">
        <v>35423.98055555556</v>
      </c>
      <c r="D909" s="5">
        <v>149273.0</v>
      </c>
    </row>
    <row r="910">
      <c r="A910" s="2" t="s">
        <v>12830</v>
      </c>
      <c r="B910" s="3"/>
      <c r="C910" s="4">
        <v>35423.98055555556</v>
      </c>
      <c r="D910" s="5">
        <v>92979.0</v>
      </c>
    </row>
    <row r="911">
      <c r="A911" s="2" t="s">
        <v>12831</v>
      </c>
      <c r="B911" s="3"/>
      <c r="C911" s="4">
        <v>35423.98055555556</v>
      </c>
      <c r="D911" s="5">
        <v>91914.0</v>
      </c>
    </row>
    <row r="912">
      <c r="A912" s="2" t="s">
        <v>12832</v>
      </c>
      <c r="B912" s="3"/>
      <c r="C912" s="4">
        <v>35423.98055555556</v>
      </c>
      <c r="D912" s="5">
        <v>75307.0</v>
      </c>
    </row>
    <row r="913">
      <c r="A913" s="2" t="s">
        <v>12833</v>
      </c>
      <c r="B913" s="3"/>
      <c r="C913" s="4">
        <v>35423.98055555556</v>
      </c>
      <c r="D913" s="5">
        <v>75498.0</v>
      </c>
    </row>
    <row r="914">
      <c r="A914" s="2" t="s">
        <v>12834</v>
      </c>
      <c r="B914" s="3"/>
      <c r="C914" s="4">
        <v>35423.98055555556</v>
      </c>
      <c r="D914" s="5">
        <v>137929.0</v>
      </c>
    </row>
    <row r="915">
      <c r="A915" s="2" t="s">
        <v>12835</v>
      </c>
      <c r="B915" s="3"/>
      <c r="C915" s="4">
        <v>35423.98055555556</v>
      </c>
      <c r="D915" s="5">
        <v>237828.0</v>
      </c>
    </row>
    <row r="916">
      <c r="A916" s="2" t="s">
        <v>12836</v>
      </c>
      <c r="B916" s="3"/>
      <c r="C916" s="4">
        <v>35423.98055555556</v>
      </c>
      <c r="D916" s="5">
        <v>14846.0</v>
      </c>
    </row>
    <row r="917">
      <c r="A917" s="2" t="s">
        <v>12837</v>
      </c>
      <c r="B917" s="3"/>
      <c r="C917" s="4">
        <v>35423.98055555556</v>
      </c>
      <c r="D917" s="5">
        <v>49169.0</v>
      </c>
    </row>
    <row r="918">
      <c r="A918" s="2" t="s">
        <v>12838</v>
      </c>
      <c r="B918" s="3"/>
      <c r="C918" s="4">
        <v>35423.98055555556</v>
      </c>
      <c r="D918" s="5">
        <v>80808.0</v>
      </c>
    </row>
    <row r="919">
      <c r="A919" s="2" t="s">
        <v>12839</v>
      </c>
      <c r="B919" s="3"/>
      <c r="C919" s="4">
        <v>35423.98055555556</v>
      </c>
      <c r="D919" s="5">
        <v>63284.0</v>
      </c>
    </row>
    <row r="920">
      <c r="A920" s="2" t="s">
        <v>12840</v>
      </c>
      <c r="B920" s="3"/>
      <c r="C920" s="4">
        <v>35423.98055555556</v>
      </c>
      <c r="D920" s="5">
        <v>7861.0</v>
      </c>
    </row>
    <row r="921">
      <c r="A921" s="2" t="s">
        <v>12841</v>
      </c>
      <c r="B921" s="3"/>
      <c r="C921" s="4">
        <v>35423.98055555556</v>
      </c>
      <c r="D921" s="5">
        <v>135153.0</v>
      </c>
    </row>
    <row r="922">
      <c r="A922" s="2" t="s">
        <v>12842</v>
      </c>
      <c r="B922" s="3"/>
      <c r="C922" s="4">
        <v>35423.98055555556</v>
      </c>
      <c r="D922" s="5">
        <v>135229.0</v>
      </c>
    </row>
    <row r="923">
      <c r="A923" s="2" t="s">
        <v>12843</v>
      </c>
      <c r="B923" s="3"/>
      <c r="C923" s="4">
        <v>35423.98055555556</v>
      </c>
      <c r="D923" s="5">
        <v>133368.0</v>
      </c>
    </row>
    <row r="924">
      <c r="A924" s="2" t="s">
        <v>12844</v>
      </c>
      <c r="B924" s="3"/>
      <c r="C924" s="4">
        <v>35423.98055555556</v>
      </c>
      <c r="D924" s="5">
        <v>148956.0</v>
      </c>
    </row>
    <row r="925">
      <c r="A925" s="2" t="s">
        <v>12845</v>
      </c>
      <c r="B925" s="3"/>
      <c r="C925" s="4">
        <v>35423.98055555556</v>
      </c>
      <c r="D925" s="5">
        <v>148768.0</v>
      </c>
    </row>
    <row r="926">
      <c r="A926" s="2" t="s">
        <v>12846</v>
      </c>
      <c r="B926" s="3"/>
      <c r="C926" s="4">
        <v>35423.98055555556</v>
      </c>
      <c r="D926" s="5">
        <v>49183.0</v>
      </c>
    </row>
    <row r="927">
      <c r="A927" s="2" t="s">
        <v>12847</v>
      </c>
      <c r="B927" s="3"/>
      <c r="C927" s="4">
        <v>35423.98055555556</v>
      </c>
      <c r="D927" s="5">
        <v>49203.0</v>
      </c>
    </row>
    <row r="928">
      <c r="A928" s="2" t="s">
        <v>12848</v>
      </c>
      <c r="B928" s="3"/>
      <c r="C928" s="4">
        <v>35423.98055555556</v>
      </c>
      <c r="D928" s="5">
        <v>134304.0</v>
      </c>
    </row>
    <row r="929">
      <c r="A929" s="2" t="s">
        <v>12849</v>
      </c>
      <c r="B929" s="3"/>
      <c r="C929" s="4">
        <v>35423.98055555556</v>
      </c>
      <c r="D929" s="5">
        <v>136775.0</v>
      </c>
    </row>
    <row r="930">
      <c r="A930" s="2" t="s">
        <v>12850</v>
      </c>
      <c r="B930" s="3"/>
      <c r="C930" s="4">
        <v>35423.98055555556</v>
      </c>
      <c r="D930" s="5">
        <v>136700.0</v>
      </c>
    </row>
    <row r="931">
      <c r="A931" s="2" t="s">
        <v>12851</v>
      </c>
      <c r="B931" s="3"/>
      <c r="C931" s="4">
        <v>35423.98055555556</v>
      </c>
      <c r="D931" s="5">
        <v>136725.0</v>
      </c>
    </row>
    <row r="932">
      <c r="A932" s="2" t="s">
        <v>12852</v>
      </c>
      <c r="B932" s="3"/>
      <c r="C932" s="4">
        <v>35423.98055555556</v>
      </c>
      <c r="D932" s="5">
        <v>151426.0</v>
      </c>
    </row>
    <row r="933">
      <c r="A933" s="2" t="s">
        <v>12853</v>
      </c>
      <c r="B933" s="3"/>
      <c r="C933" s="4">
        <v>35423.98055555556</v>
      </c>
      <c r="D933" s="5">
        <v>141065.0</v>
      </c>
    </row>
    <row r="934">
      <c r="A934" s="2" t="s">
        <v>12854</v>
      </c>
      <c r="B934" s="3"/>
      <c r="C934" s="4">
        <v>35423.98055555556</v>
      </c>
      <c r="D934" s="5">
        <v>78690.0</v>
      </c>
    </row>
    <row r="935">
      <c r="A935" s="2" t="s">
        <v>12855</v>
      </c>
      <c r="B935" s="3"/>
      <c r="C935" s="4">
        <v>35423.98055555556</v>
      </c>
      <c r="D935" s="5">
        <v>78410.0</v>
      </c>
    </row>
    <row r="936">
      <c r="A936" s="2" t="s">
        <v>12856</v>
      </c>
      <c r="B936" s="3"/>
      <c r="C936" s="4">
        <v>35423.98055555556</v>
      </c>
      <c r="D936" s="5">
        <v>78667.0</v>
      </c>
    </row>
    <row r="937">
      <c r="A937" s="2" t="s">
        <v>12857</v>
      </c>
      <c r="B937" s="3"/>
      <c r="C937" s="4">
        <v>35423.98055555556</v>
      </c>
      <c r="D937" s="5">
        <v>78653.0</v>
      </c>
    </row>
    <row r="938">
      <c r="A938" s="2" t="s">
        <v>12858</v>
      </c>
      <c r="B938" s="3"/>
      <c r="C938" s="4">
        <v>35423.98055555556</v>
      </c>
      <c r="D938" s="5">
        <v>161336.0</v>
      </c>
    </row>
    <row r="939">
      <c r="A939" s="2" t="s">
        <v>12859</v>
      </c>
      <c r="B939" s="3"/>
      <c r="C939" s="4">
        <v>35423.98055555556</v>
      </c>
      <c r="D939" s="5">
        <v>226462.0</v>
      </c>
    </row>
    <row r="940">
      <c r="A940" s="2" t="s">
        <v>12860</v>
      </c>
      <c r="B940" s="3"/>
      <c r="C940" s="4">
        <v>35423.98055555556</v>
      </c>
      <c r="D940" s="5">
        <v>50668.0</v>
      </c>
    </row>
    <row r="941">
      <c r="A941" s="2" t="s">
        <v>12861</v>
      </c>
      <c r="B941" s="3"/>
      <c r="C941" s="4">
        <v>35423.98055555556</v>
      </c>
      <c r="D941" s="5">
        <v>50695.0</v>
      </c>
    </row>
    <row r="942">
      <c r="A942" s="2" t="s">
        <v>12862</v>
      </c>
      <c r="B942" s="3"/>
      <c r="C942" s="4">
        <v>35423.98055555556</v>
      </c>
      <c r="D942" s="5">
        <v>34354.0</v>
      </c>
    </row>
    <row r="943">
      <c r="A943" s="2" t="s">
        <v>12863</v>
      </c>
      <c r="B943" s="3"/>
      <c r="C943" s="4">
        <v>35423.98055555556</v>
      </c>
      <c r="D943" s="5">
        <v>42836.0</v>
      </c>
    </row>
    <row r="944">
      <c r="A944" s="2" t="s">
        <v>12864</v>
      </c>
      <c r="B944" s="3"/>
      <c r="C944" s="4">
        <v>35423.98055555556</v>
      </c>
      <c r="D944" s="5">
        <v>62667.0</v>
      </c>
    </row>
    <row r="945">
      <c r="A945" s="2" t="s">
        <v>12865</v>
      </c>
      <c r="B945" s="3"/>
      <c r="C945" s="4">
        <v>35423.98055555556</v>
      </c>
      <c r="D945" s="5">
        <v>69105.0</v>
      </c>
    </row>
    <row r="946">
      <c r="A946" s="2" t="s">
        <v>12866</v>
      </c>
      <c r="B946" s="3"/>
      <c r="C946" s="4">
        <v>35423.98055555556</v>
      </c>
      <c r="D946" s="5">
        <v>48302.0</v>
      </c>
    </row>
    <row r="947">
      <c r="A947" s="2" t="s">
        <v>12867</v>
      </c>
      <c r="B947" s="3"/>
      <c r="C947" s="4">
        <v>35423.98055555556</v>
      </c>
      <c r="D947" s="5">
        <v>48225.0</v>
      </c>
    </row>
    <row r="948">
      <c r="A948" s="2" t="s">
        <v>12868</v>
      </c>
      <c r="B948" s="3"/>
      <c r="C948" s="4">
        <v>35423.98055555556</v>
      </c>
      <c r="D948" s="5">
        <v>38123.0</v>
      </c>
    </row>
    <row r="949">
      <c r="A949" s="2" t="s">
        <v>12869</v>
      </c>
      <c r="B949" s="3"/>
      <c r="C949" s="4">
        <v>35423.98055555556</v>
      </c>
      <c r="D949" s="5">
        <v>107981.0</v>
      </c>
    </row>
    <row r="950">
      <c r="A950" s="2" t="s">
        <v>12870</v>
      </c>
      <c r="B950" s="3"/>
      <c r="C950" s="4">
        <v>35423.98055555556</v>
      </c>
      <c r="D950" s="5">
        <v>58488.0</v>
      </c>
    </row>
    <row r="951">
      <c r="A951" s="2" t="s">
        <v>12871</v>
      </c>
      <c r="B951" s="3"/>
      <c r="C951" s="4">
        <v>35423.98055555556</v>
      </c>
      <c r="D951" s="5">
        <v>76956.0</v>
      </c>
    </row>
    <row r="952">
      <c r="A952" s="2" t="s">
        <v>12872</v>
      </c>
      <c r="B952" s="3"/>
      <c r="C952" s="4">
        <v>35423.98055555556</v>
      </c>
      <c r="D952" s="5">
        <v>37781.0</v>
      </c>
    </row>
    <row r="953">
      <c r="A953" s="2" t="s">
        <v>12873</v>
      </c>
      <c r="B953" s="3"/>
      <c r="C953" s="4">
        <v>35423.98055555556</v>
      </c>
      <c r="D953" s="5">
        <v>66175.0</v>
      </c>
    </row>
    <row r="954">
      <c r="A954" s="2" t="s">
        <v>12874</v>
      </c>
      <c r="B954" s="3"/>
      <c r="C954" s="4">
        <v>35423.98055555556</v>
      </c>
      <c r="D954" s="5">
        <v>66133.0</v>
      </c>
    </row>
    <row r="955">
      <c r="A955" s="2" t="s">
        <v>12875</v>
      </c>
      <c r="B955" s="3"/>
      <c r="C955" s="4">
        <v>35423.98055555556</v>
      </c>
      <c r="D955" s="5">
        <v>66182.0</v>
      </c>
    </row>
    <row r="956">
      <c r="A956" s="2" t="s">
        <v>12876</v>
      </c>
      <c r="B956" s="3"/>
      <c r="C956" s="4">
        <v>35423.98055555556</v>
      </c>
      <c r="D956" s="5">
        <v>66140.0</v>
      </c>
    </row>
    <row r="957">
      <c r="A957" s="2" t="s">
        <v>12877</v>
      </c>
      <c r="B957" s="3"/>
      <c r="C957" s="4">
        <v>35423.98055555556</v>
      </c>
      <c r="D957" s="5">
        <v>66093.0</v>
      </c>
    </row>
    <row r="958">
      <c r="A958" s="2" t="s">
        <v>12878</v>
      </c>
      <c r="B958" s="3"/>
      <c r="C958" s="4">
        <v>35423.98055555556</v>
      </c>
      <c r="D958" s="5">
        <v>66142.0</v>
      </c>
    </row>
    <row r="959">
      <c r="A959" s="2" t="s">
        <v>12879</v>
      </c>
      <c r="B959" s="3"/>
      <c r="C959" s="4">
        <v>35423.98055555556</v>
      </c>
      <c r="D959" s="5">
        <v>66130.0</v>
      </c>
    </row>
    <row r="960">
      <c r="A960" s="2" t="s">
        <v>12880</v>
      </c>
      <c r="B960" s="3"/>
      <c r="C960" s="4">
        <v>35423.98055555556</v>
      </c>
      <c r="D960" s="5">
        <v>77488.0</v>
      </c>
    </row>
    <row r="961">
      <c r="A961" s="2" t="s">
        <v>12881</v>
      </c>
      <c r="B961" s="3"/>
      <c r="C961" s="4">
        <v>35423.98055555556</v>
      </c>
      <c r="D961" s="5">
        <v>77359.0</v>
      </c>
    </row>
    <row r="962">
      <c r="A962" s="2" t="s">
        <v>12882</v>
      </c>
      <c r="B962" s="3"/>
      <c r="C962" s="4">
        <v>35423.98055555556</v>
      </c>
      <c r="D962" s="5">
        <v>77416.0</v>
      </c>
    </row>
    <row r="963">
      <c r="A963" s="2" t="s">
        <v>12883</v>
      </c>
      <c r="B963" s="3"/>
      <c r="C963" s="4">
        <v>35423.98055555556</v>
      </c>
      <c r="D963" s="5">
        <v>77527.0</v>
      </c>
    </row>
    <row r="964">
      <c r="A964" s="2" t="s">
        <v>12884</v>
      </c>
      <c r="B964" s="3"/>
      <c r="C964" s="4">
        <v>35423.98055555556</v>
      </c>
      <c r="D964" s="5">
        <v>247441.0</v>
      </c>
    </row>
    <row r="965">
      <c r="A965" s="2" t="s">
        <v>12885</v>
      </c>
      <c r="B965" s="3"/>
      <c r="C965" s="4">
        <v>35423.98055555556</v>
      </c>
      <c r="D965" s="5">
        <v>247398.0</v>
      </c>
    </row>
    <row r="966">
      <c r="A966" s="2" t="s">
        <v>12886</v>
      </c>
      <c r="B966" s="3"/>
      <c r="C966" s="4">
        <v>35423.98055555556</v>
      </c>
      <c r="D966" s="5">
        <v>245949.0</v>
      </c>
    </row>
    <row r="967">
      <c r="A967" s="2" t="s">
        <v>12887</v>
      </c>
      <c r="B967" s="3"/>
      <c r="C967" s="4">
        <v>35423.98055555556</v>
      </c>
      <c r="D967" s="5">
        <v>246063.0</v>
      </c>
    </row>
    <row r="968">
      <c r="A968" s="2" t="s">
        <v>12888</v>
      </c>
      <c r="B968" s="3"/>
      <c r="C968" s="4">
        <v>35423.98055555556</v>
      </c>
      <c r="D968" s="5">
        <v>246023.0</v>
      </c>
    </row>
    <row r="969">
      <c r="A969" s="2" t="s">
        <v>12889</v>
      </c>
      <c r="B969" s="3"/>
      <c r="C969" s="4">
        <v>35423.98055555556</v>
      </c>
      <c r="D969" s="5">
        <v>245983.0</v>
      </c>
    </row>
    <row r="970">
      <c r="A970" s="2" t="s">
        <v>12890</v>
      </c>
      <c r="B970" s="3"/>
      <c r="C970" s="4">
        <v>35423.98055555556</v>
      </c>
      <c r="D970" s="5">
        <v>22823.0</v>
      </c>
    </row>
    <row r="971">
      <c r="A971" s="2" t="s">
        <v>12891</v>
      </c>
      <c r="B971" s="3"/>
      <c r="C971" s="4">
        <v>35423.98055555556</v>
      </c>
      <c r="D971" s="5">
        <v>25389.0</v>
      </c>
    </row>
    <row r="972">
      <c r="A972" s="2" t="s">
        <v>12892</v>
      </c>
      <c r="B972" s="3"/>
      <c r="C972" s="4">
        <v>35423.98055555556</v>
      </c>
      <c r="D972" s="5">
        <v>9852.0</v>
      </c>
    </row>
    <row r="973">
      <c r="A973" s="2" t="s">
        <v>12893</v>
      </c>
      <c r="B973" s="3"/>
      <c r="C973" s="4">
        <v>35423.98055555556</v>
      </c>
      <c r="D973" s="5">
        <v>10282.0</v>
      </c>
    </row>
    <row r="974">
      <c r="A974" s="2" t="s">
        <v>12894</v>
      </c>
      <c r="B974" s="3"/>
      <c r="C974" s="4">
        <v>35423.98055555556</v>
      </c>
      <c r="D974" s="5">
        <v>168650.0</v>
      </c>
    </row>
    <row r="975">
      <c r="A975" s="2" t="s">
        <v>12895</v>
      </c>
      <c r="B975" s="3"/>
      <c r="C975" s="4">
        <v>35423.98055555556</v>
      </c>
      <c r="D975" s="5">
        <v>38607.0</v>
      </c>
    </row>
    <row r="976">
      <c r="A976" s="2" t="s">
        <v>12896</v>
      </c>
      <c r="B976" s="3"/>
      <c r="C976" s="4">
        <v>35423.98055555556</v>
      </c>
      <c r="D976" s="5">
        <v>66813.0</v>
      </c>
    </row>
    <row r="977">
      <c r="A977" s="2" t="s">
        <v>12897</v>
      </c>
      <c r="B977" s="3"/>
      <c r="C977" s="4">
        <v>35423.98055555556</v>
      </c>
      <c r="D977" s="5">
        <v>66724.0</v>
      </c>
    </row>
    <row r="978">
      <c r="A978" s="2" t="s">
        <v>12898</v>
      </c>
      <c r="B978" s="3"/>
      <c r="C978" s="4">
        <v>35423.98055555556</v>
      </c>
      <c r="D978" s="5">
        <v>25756.0</v>
      </c>
    </row>
    <row r="979">
      <c r="A979" s="2" t="s">
        <v>12899</v>
      </c>
      <c r="B979" s="3"/>
      <c r="C979" s="4">
        <v>35423.98055555556</v>
      </c>
      <c r="D979" s="5">
        <v>25775.0</v>
      </c>
    </row>
    <row r="980">
      <c r="A980" s="2" t="s">
        <v>12900</v>
      </c>
      <c r="B980" s="3"/>
      <c r="C980" s="4">
        <v>35423.98055555556</v>
      </c>
      <c r="D980" s="5">
        <v>25840.0</v>
      </c>
    </row>
    <row r="981">
      <c r="A981" s="2" t="s">
        <v>12901</v>
      </c>
      <c r="B981" s="3"/>
      <c r="C981" s="4">
        <v>35423.98055555556</v>
      </c>
      <c r="D981" s="5">
        <v>134065.0</v>
      </c>
    </row>
    <row r="982">
      <c r="A982" s="2" t="s">
        <v>12902</v>
      </c>
      <c r="B982" s="3"/>
      <c r="C982" s="4">
        <v>35423.98055555556</v>
      </c>
      <c r="D982" s="5">
        <v>36414.0</v>
      </c>
    </row>
    <row r="983">
      <c r="A983" s="2" t="s">
        <v>12903</v>
      </c>
      <c r="B983" s="3"/>
      <c r="C983" s="4">
        <v>35423.98055555556</v>
      </c>
      <c r="D983" s="5">
        <v>37085.0</v>
      </c>
    </row>
    <row r="984">
      <c r="A984" s="2" t="s">
        <v>12904</v>
      </c>
      <c r="B984" s="3"/>
      <c r="C984" s="4">
        <v>35423.98055555556</v>
      </c>
      <c r="D984" s="5">
        <v>10497.0</v>
      </c>
    </row>
    <row r="985">
      <c r="A985" s="2" t="s">
        <v>12905</v>
      </c>
      <c r="B985" s="3"/>
      <c r="C985" s="4">
        <v>35423.98055555556</v>
      </c>
      <c r="D985" s="5">
        <v>18143.0</v>
      </c>
    </row>
    <row r="986">
      <c r="A986" s="2" t="s">
        <v>12906</v>
      </c>
      <c r="B986" s="3"/>
      <c r="C986" s="4">
        <v>35423.98055555556</v>
      </c>
      <c r="D986" s="5">
        <v>14805.0</v>
      </c>
    </row>
    <row r="987">
      <c r="A987" s="2" t="s">
        <v>12907</v>
      </c>
      <c r="B987" s="3"/>
      <c r="C987" s="4">
        <v>35423.98055555556</v>
      </c>
      <c r="D987" s="5">
        <v>90444.0</v>
      </c>
    </row>
    <row r="988">
      <c r="A988" s="2" t="s">
        <v>12908</v>
      </c>
      <c r="B988" s="3"/>
      <c r="C988" s="4">
        <v>35423.98055555556</v>
      </c>
      <c r="D988" s="5">
        <v>64118.0</v>
      </c>
    </row>
    <row r="989">
      <c r="A989" s="2" t="s">
        <v>12909</v>
      </c>
      <c r="B989" s="3"/>
      <c r="C989" s="4">
        <v>35423.98055555556</v>
      </c>
      <c r="D989" s="5">
        <v>26217.0</v>
      </c>
    </row>
    <row r="990">
      <c r="A990" s="2" t="s">
        <v>12910</v>
      </c>
      <c r="B990" s="3"/>
      <c r="C990" s="4">
        <v>35423.98055555556</v>
      </c>
      <c r="D990" s="5">
        <v>378436.0</v>
      </c>
    </row>
    <row r="991">
      <c r="A991" s="2" t="s">
        <v>12911</v>
      </c>
      <c r="B991" s="3"/>
      <c r="C991" s="4">
        <v>35423.98055555556</v>
      </c>
      <c r="D991" s="5">
        <v>165453.0</v>
      </c>
    </row>
    <row r="992">
      <c r="A992" s="2" t="s">
        <v>12912</v>
      </c>
      <c r="B992" s="3"/>
      <c r="C992" s="4">
        <v>35423.98055555556</v>
      </c>
      <c r="D992" s="5">
        <v>168363.0</v>
      </c>
    </row>
    <row r="993">
      <c r="A993" s="2" t="s">
        <v>12913</v>
      </c>
      <c r="B993" s="3"/>
      <c r="C993" s="4">
        <v>35423.98055555556</v>
      </c>
      <c r="D993" s="5">
        <v>32537.0</v>
      </c>
    </row>
    <row r="994">
      <c r="A994" s="2" t="s">
        <v>12914</v>
      </c>
      <c r="B994" s="3"/>
      <c r="C994" s="4">
        <v>35423.98055555556</v>
      </c>
      <c r="D994" s="5">
        <v>32478.0</v>
      </c>
    </row>
    <row r="995">
      <c r="A995" s="2" t="s">
        <v>12915</v>
      </c>
      <c r="B995" s="3"/>
      <c r="C995" s="4">
        <v>35423.98055555556</v>
      </c>
      <c r="D995" s="5">
        <v>17239.0</v>
      </c>
    </row>
    <row r="996">
      <c r="A996" s="2" t="s">
        <v>12916</v>
      </c>
      <c r="B996" s="3"/>
      <c r="C996" s="4">
        <v>35423.98055555556</v>
      </c>
      <c r="D996" s="5">
        <v>70763.0</v>
      </c>
    </row>
    <row r="997">
      <c r="A997" s="2" t="s">
        <v>12917</v>
      </c>
      <c r="B997" s="3"/>
      <c r="C997" s="4">
        <v>35423.98055555556</v>
      </c>
      <c r="D997" s="5">
        <v>137466.0</v>
      </c>
    </row>
    <row r="998">
      <c r="A998" s="2" t="s">
        <v>12918</v>
      </c>
      <c r="B998" s="3"/>
      <c r="C998" s="4">
        <v>35423.98055555556</v>
      </c>
      <c r="D998" s="5">
        <v>1351494.0</v>
      </c>
    </row>
    <row r="999">
      <c r="A999" s="2" t="s">
        <v>12919</v>
      </c>
      <c r="B999" s="3"/>
      <c r="C999" s="4">
        <v>35423.98055555556</v>
      </c>
      <c r="D999" s="5">
        <v>1450195.0</v>
      </c>
    </row>
    <row r="1000">
      <c r="A1000" s="2" t="s">
        <v>12920</v>
      </c>
      <c r="B1000" s="3"/>
      <c r="C1000" s="4">
        <v>35423.98055555556</v>
      </c>
      <c r="D1000" s="5">
        <v>295295.0</v>
      </c>
    </row>
    <row r="1001">
      <c r="A1001" s="2" t="s">
        <v>12921</v>
      </c>
      <c r="B1001" s="3"/>
      <c r="C1001" s="4">
        <v>35423.98055555556</v>
      </c>
      <c r="D1001" s="5">
        <v>125191.0</v>
      </c>
    </row>
    <row r="1002">
      <c r="A1002" s="2" t="s">
        <v>12922</v>
      </c>
      <c r="B1002" s="3"/>
      <c r="C1002" s="4">
        <v>35423.98055555556</v>
      </c>
      <c r="D1002" s="5">
        <v>129287.0</v>
      </c>
    </row>
    <row r="1003">
      <c r="A1003" s="2" t="s">
        <v>12923</v>
      </c>
      <c r="B1003" s="3"/>
      <c r="C1003" s="4">
        <v>35423.98055555556</v>
      </c>
      <c r="D1003" s="5">
        <v>311203.0</v>
      </c>
    </row>
    <row r="1004">
      <c r="A1004" s="2" t="s">
        <v>12924</v>
      </c>
      <c r="B1004" s="3"/>
      <c r="C1004" s="4">
        <v>35423.98055555556</v>
      </c>
      <c r="D1004" s="5">
        <v>100232.0</v>
      </c>
    </row>
    <row r="1005">
      <c r="A1005" s="2" t="s">
        <v>12925</v>
      </c>
      <c r="B1005" s="3"/>
      <c r="C1005" s="4">
        <v>35423.98055555556</v>
      </c>
      <c r="D1005" s="5">
        <v>100212.0</v>
      </c>
    </row>
    <row r="1006">
      <c r="A1006" s="2" t="s">
        <v>12926</v>
      </c>
      <c r="B1006" s="3"/>
      <c r="C1006" s="4">
        <v>35423.98055555556</v>
      </c>
      <c r="D1006" s="5">
        <v>136217.0</v>
      </c>
    </row>
    <row r="1007">
      <c r="A1007" s="2" t="s">
        <v>12927</v>
      </c>
      <c r="B1007" s="3"/>
      <c r="C1007" s="4">
        <v>35423.98055555556</v>
      </c>
      <c r="D1007" s="5">
        <v>81933.0</v>
      </c>
    </row>
    <row r="1008">
      <c r="A1008" s="2" t="s">
        <v>12928</v>
      </c>
      <c r="B1008" s="3"/>
      <c r="C1008" s="4">
        <v>35423.98055555556</v>
      </c>
      <c r="D1008" s="5">
        <v>82069.0</v>
      </c>
    </row>
    <row r="1009">
      <c r="A1009" s="2" t="s">
        <v>12929</v>
      </c>
      <c r="B1009" s="3"/>
      <c r="C1009" s="4">
        <v>35423.98055555556</v>
      </c>
      <c r="D1009" s="5">
        <v>137722.0</v>
      </c>
    </row>
    <row r="1010">
      <c r="A1010" s="2" t="s">
        <v>12930</v>
      </c>
      <c r="B1010" s="3"/>
      <c r="C1010" s="4">
        <v>35423.98055555556</v>
      </c>
      <c r="D1010" s="5">
        <v>210552.0</v>
      </c>
    </row>
    <row r="1011">
      <c r="A1011" s="2" t="s">
        <v>12931</v>
      </c>
      <c r="B1011" s="3"/>
      <c r="C1011" s="4">
        <v>35423.98055555556</v>
      </c>
      <c r="D1011" s="5">
        <v>181695.0</v>
      </c>
    </row>
    <row r="1012">
      <c r="A1012" s="2" t="s">
        <v>12932</v>
      </c>
      <c r="B1012" s="3"/>
      <c r="C1012" s="4">
        <v>35423.98055555556</v>
      </c>
      <c r="D1012" s="5">
        <v>31153.0</v>
      </c>
    </row>
    <row r="1013">
      <c r="A1013" s="2" t="s">
        <v>12933</v>
      </c>
      <c r="B1013" s="3"/>
      <c r="C1013" s="4">
        <v>35423.98055555556</v>
      </c>
      <c r="D1013" s="5">
        <v>7610.0</v>
      </c>
    </row>
    <row r="1014">
      <c r="A1014" s="2" t="s">
        <v>12934</v>
      </c>
      <c r="B1014" s="3"/>
      <c r="C1014" s="4">
        <v>35423.98055555556</v>
      </c>
      <c r="D1014" s="5">
        <v>7942.0</v>
      </c>
    </row>
    <row r="1015">
      <c r="A1015" s="2" t="s">
        <v>12935</v>
      </c>
      <c r="B1015" s="3"/>
      <c r="C1015" s="4">
        <v>35423.98055555556</v>
      </c>
      <c r="D1015" s="5">
        <v>7957.0</v>
      </c>
    </row>
    <row r="1016">
      <c r="A1016" s="2" t="s">
        <v>12936</v>
      </c>
      <c r="B1016" s="3"/>
      <c r="C1016" s="4">
        <v>35423.98055555556</v>
      </c>
      <c r="D1016" s="5">
        <v>32967.0</v>
      </c>
    </row>
    <row r="1017">
      <c r="A1017" s="2" t="s">
        <v>12937</v>
      </c>
      <c r="B1017" s="3"/>
      <c r="C1017" s="4">
        <v>35423.98055555556</v>
      </c>
      <c r="D1017" s="5">
        <v>32975.0</v>
      </c>
    </row>
    <row r="1018">
      <c r="A1018" s="2" t="s">
        <v>12938</v>
      </c>
      <c r="B1018" s="3"/>
      <c r="C1018" s="4">
        <v>35423.98055555556</v>
      </c>
      <c r="D1018" s="5">
        <v>32780.0</v>
      </c>
    </row>
    <row r="1019">
      <c r="A1019" s="2" t="s">
        <v>12939</v>
      </c>
      <c r="B1019" s="3"/>
      <c r="C1019" s="4">
        <v>35423.98055555556</v>
      </c>
      <c r="D1019" s="5">
        <v>32959.0</v>
      </c>
    </row>
    <row r="1020">
      <c r="A1020" s="2" t="s">
        <v>12940</v>
      </c>
      <c r="B1020" s="3"/>
      <c r="C1020" s="4">
        <v>35423.98055555556</v>
      </c>
      <c r="D1020" s="5">
        <v>18277.0</v>
      </c>
    </row>
    <row r="1021">
      <c r="A1021" s="2" t="s">
        <v>12941</v>
      </c>
      <c r="B1021" s="3"/>
      <c r="C1021" s="4">
        <v>35423.98055555556</v>
      </c>
      <c r="D1021" s="5">
        <v>117113.0</v>
      </c>
    </row>
    <row r="1022">
      <c r="A1022" s="2" t="s">
        <v>12942</v>
      </c>
      <c r="B1022" s="3"/>
      <c r="C1022" s="4">
        <v>35423.98055555556</v>
      </c>
      <c r="D1022" s="5">
        <v>172887.0</v>
      </c>
    </row>
    <row r="1023">
      <c r="A1023" s="2" t="s">
        <v>12943</v>
      </c>
      <c r="B1023" s="3"/>
      <c r="C1023" s="4">
        <v>35423.98055555556</v>
      </c>
      <c r="D1023" s="5">
        <v>22138.0</v>
      </c>
    </row>
    <row r="1024">
      <c r="A1024" s="2" t="s">
        <v>12944</v>
      </c>
      <c r="B1024" s="3"/>
      <c r="C1024" s="4">
        <v>35423.98055555556</v>
      </c>
      <c r="D1024" s="5">
        <v>16683.0</v>
      </c>
    </row>
    <row r="1025">
      <c r="A1025" s="2" t="s">
        <v>12945</v>
      </c>
      <c r="B1025" s="3"/>
      <c r="C1025" s="4">
        <v>35423.98055555556</v>
      </c>
      <c r="D1025" s="5">
        <v>17376.0</v>
      </c>
    </row>
    <row r="1026">
      <c r="A1026" s="2" t="s">
        <v>12946</v>
      </c>
      <c r="B1026" s="3"/>
      <c r="C1026" s="4">
        <v>35423.98055555556</v>
      </c>
      <c r="D1026" s="5">
        <v>29099.0</v>
      </c>
    </row>
    <row r="1027">
      <c r="A1027" s="2" t="s">
        <v>12947</v>
      </c>
      <c r="B1027" s="3"/>
      <c r="C1027" s="4">
        <v>35423.98055555556</v>
      </c>
      <c r="D1027" s="5">
        <v>29045.0</v>
      </c>
    </row>
    <row r="1028">
      <c r="A1028" s="2" t="s">
        <v>12948</v>
      </c>
      <c r="B1028" s="3"/>
      <c r="C1028" s="4">
        <v>35423.98055555556</v>
      </c>
      <c r="D1028" s="5">
        <v>34423.0</v>
      </c>
    </row>
    <row r="1029">
      <c r="A1029" s="2" t="s">
        <v>12949</v>
      </c>
      <c r="B1029" s="3"/>
      <c r="C1029" s="4">
        <v>35423.98055555556</v>
      </c>
      <c r="D1029" s="5">
        <v>34423.0</v>
      </c>
    </row>
    <row r="1030">
      <c r="A1030" s="2" t="s">
        <v>12950</v>
      </c>
      <c r="B1030" s="3"/>
      <c r="C1030" s="4">
        <v>35423.98055555556</v>
      </c>
      <c r="D1030" s="5">
        <v>34414.0</v>
      </c>
    </row>
    <row r="1031">
      <c r="A1031" s="2" t="s">
        <v>12951</v>
      </c>
      <c r="B1031" s="3"/>
      <c r="C1031" s="4">
        <v>35423.98055555556</v>
      </c>
      <c r="D1031" s="5">
        <v>34958.0</v>
      </c>
    </row>
    <row r="1032">
      <c r="A1032" s="2" t="s">
        <v>12952</v>
      </c>
      <c r="B1032" s="3"/>
      <c r="C1032" s="4">
        <v>35423.98055555556</v>
      </c>
      <c r="D1032" s="5">
        <v>37593.0</v>
      </c>
    </row>
    <row r="1033">
      <c r="A1033" s="2" t="s">
        <v>12953</v>
      </c>
      <c r="B1033" s="3"/>
      <c r="C1033" s="4">
        <v>35423.98055555556</v>
      </c>
      <c r="D1033" s="5">
        <v>37596.0</v>
      </c>
    </row>
    <row r="1034">
      <c r="A1034" s="2" t="s">
        <v>12954</v>
      </c>
      <c r="B1034" s="3"/>
      <c r="C1034" s="4">
        <v>35423.98055555556</v>
      </c>
      <c r="D1034" s="5">
        <v>37601.0</v>
      </c>
    </row>
    <row r="1035">
      <c r="A1035" s="2" t="s">
        <v>12955</v>
      </c>
      <c r="B1035" s="3"/>
      <c r="C1035" s="4">
        <v>35423.98055555556</v>
      </c>
      <c r="D1035" s="5">
        <v>62999.0</v>
      </c>
    </row>
    <row r="1036">
      <c r="A1036" s="2" t="s">
        <v>12956</v>
      </c>
      <c r="B1036" s="3"/>
      <c r="C1036" s="4">
        <v>35423.98055555556</v>
      </c>
      <c r="D1036" s="5">
        <v>28696.0</v>
      </c>
    </row>
    <row r="1037">
      <c r="A1037" s="2" t="s">
        <v>12957</v>
      </c>
      <c r="B1037" s="3"/>
      <c r="C1037" s="4">
        <v>35423.98055555556</v>
      </c>
      <c r="D1037" s="5">
        <v>48783.0</v>
      </c>
    </row>
    <row r="1038">
      <c r="A1038" s="2" t="s">
        <v>12958</v>
      </c>
      <c r="B1038" s="3"/>
      <c r="C1038" s="4">
        <v>35423.98055555556</v>
      </c>
      <c r="D1038" s="5">
        <v>48915.0</v>
      </c>
    </row>
    <row r="1039">
      <c r="A1039" s="2" t="s">
        <v>12959</v>
      </c>
      <c r="B1039" s="3"/>
      <c r="C1039" s="4">
        <v>35423.98055555556</v>
      </c>
      <c r="D1039" s="5">
        <v>48773.0</v>
      </c>
    </row>
    <row r="1040">
      <c r="A1040" s="2" t="s">
        <v>12960</v>
      </c>
      <c r="B1040" s="3"/>
      <c r="C1040" s="4">
        <v>35423.98055555556</v>
      </c>
      <c r="D1040" s="5">
        <v>7612.0</v>
      </c>
    </row>
    <row r="1041">
      <c r="A1041" s="2" t="s">
        <v>12961</v>
      </c>
      <c r="B1041" s="3"/>
      <c r="C1041" s="4">
        <v>35423.98055555556</v>
      </c>
      <c r="D1041" s="5">
        <v>7823.0</v>
      </c>
    </row>
    <row r="1042">
      <c r="A1042" s="2" t="s">
        <v>12962</v>
      </c>
      <c r="B1042" s="3"/>
      <c r="C1042" s="4">
        <v>35423.98055555556</v>
      </c>
      <c r="D1042" s="5">
        <v>79250.0</v>
      </c>
    </row>
    <row r="1043">
      <c r="A1043" s="2" t="s">
        <v>12963</v>
      </c>
      <c r="B1043" s="3"/>
      <c r="C1043" s="4">
        <v>35423.98055555556</v>
      </c>
      <c r="D1043" s="5">
        <v>79608.0</v>
      </c>
    </row>
    <row r="1044">
      <c r="A1044" s="2" t="s">
        <v>12964</v>
      </c>
      <c r="B1044" s="3"/>
      <c r="C1044" s="4">
        <v>35423.98055555556</v>
      </c>
      <c r="D1044" s="5">
        <v>141271.0</v>
      </c>
    </row>
    <row r="1045">
      <c r="A1045" s="2" t="s">
        <v>12965</v>
      </c>
      <c r="B1045" s="3"/>
      <c r="C1045" s="4">
        <v>35423.98055555556</v>
      </c>
      <c r="D1045" s="5">
        <v>89745.0</v>
      </c>
    </row>
    <row r="1046">
      <c r="A1046" s="2" t="s">
        <v>12966</v>
      </c>
      <c r="B1046" s="3"/>
      <c r="C1046" s="4">
        <v>35423.98055555556</v>
      </c>
      <c r="D1046" s="5">
        <v>114333.0</v>
      </c>
    </row>
    <row r="1047">
      <c r="A1047" s="2" t="s">
        <v>12967</v>
      </c>
      <c r="B1047" s="3"/>
      <c r="C1047" s="4">
        <v>35423.98055555556</v>
      </c>
      <c r="D1047" s="5">
        <v>45618.0</v>
      </c>
    </row>
    <row r="1048">
      <c r="A1048" s="2" t="s">
        <v>12968</v>
      </c>
      <c r="B1048" s="3"/>
      <c r="C1048" s="4">
        <v>35423.98055555556</v>
      </c>
      <c r="D1048" s="5">
        <v>37963.0</v>
      </c>
    </row>
    <row r="1049">
      <c r="A1049" s="2" t="s">
        <v>12969</v>
      </c>
      <c r="B1049" s="3"/>
      <c r="C1049" s="4">
        <v>35423.98055555556</v>
      </c>
      <c r="D1049" s="5">
        <v>45628.0</v>
      </c>
    </row>
    <row r="1050">
      <c r="A1050" s="2" t="s">
        <v>12970</v>
      </c>
      <c r="B1050" s="3"/>
      <c r="C1050" s="4">
        <v>35423.98055555556</v>
      </c>
      <c r="D1050" s="5">
        <v>19737.0</v>
      </c>
    </row>
    <row r="1051">
      <c r="A1051" s="2" t="s">
        <v>12971</v>
      </c>
      <c r="B1051" s="3"/>
      <c r="C1051" s="4">
        <v>35423.98055555556</v>
      </c>
      <c r="D1051" s="5">
        <v>15045.0</v>
      </c>
    </row>
    <row r="1052">
      <c r="A1052" s="2" t="s">
        <v>12972</v>
      </c>
      <c r="B1052" s="3"/>
      <c r="C1052" s="4">
        <v>35423.98055555556</v>
      </c>
      <c r="D1052" s="5">
        <v>18657.0</v>
      </c>
    </row>
    <row r="1053">
      <c r="A1053" s="2" t="s">
        <v>12973</v>
      </c>
      <c r="B1053" s="3"/>
      <c r="C1053" s="4">
        <v>35423.98055555556</v>
      </c>
      <c r="D1053" s="5">
        <v>51141.0</v>
      </c>
    </row>
    <row r="1054">
      <c r="A1054" s="2" t="s">
        <v>12974</v>
      </c>
      <c r="B1054" s="3"/>
      <c r="C1054" s="4">
        <v>35423.98055555556</v>
      </c>
      <c r="D1054" s="5">
        <v>118685.0</v>
      </c>
    </row>
    <row r="1055">
      <c r="A1055" s="2" t="s">
        <v>12975</v>
      </c>
      <c r="B1055" s="3"/>
      <c r="C1055" s="4">
        <v>35423.98055555556</v>
      </c>
      <c r="D1055" s="5">
        <v>29312.0</v>
      </c>
    </row>
    <row r="1056">
      <c r="A1056" s="2" t="s">
        <v>12976</v>
      </c>
      <c r="B1056" s="3"/>
      <c r="C1056" s="4">
        <v>35423.98055555556</v>
      </c>
      <c r="D1056" s="5">
        <v>28877.0</v>
      </c>
    </row>
    <row r="1057">
      <c r="A1057" s="2" t="s">
        <v>12977</v>
      </c>
      <c r="B1057" s="3"/>
      <c r="C1057" s="4">
        <v>35423.98055555556</v>
      </c>
      <c r="D1057" s="5">
        <v>21372.0</v>
      </c>
    </row>
    <row r="1058">
      <c r="A1058" s="2" t="s">
        <v>12978</v>
      </c>
      <c r="B1058" s="3"/>
      <c r="C1058" s="4">
        <v>35423.98055555556</v>
      </c>
      <c r="D1058" s="5">
        <v>21388.0</v>
      </c>
    </row>
    <row r="1059">
      <c r="A1059" s="2" t="s">
        <v>12979</v>
      </c>
      <c r="B1059" s="3"/>
      <c r="C1059" s="4">
        <v>35423.98055555556</v>
      </c>
      <c r="D1059" s="5">
        <v>115001.0</v>
      </c>
    </row>
    <row r="1060">
      <c r="A1060" s="2" t="s">
        <v>12980</v>
      </c>
      <c r="B1060" s="3"/>
      <c r="C1060" s="4">
        <v>35423.98055555556</v>
      </c>
      <c r="D1060" s="5">
        <v>120773.0</v>
      </c>
    </row>
    <row r="1061">
      <c r="A1061" s="2" t="s">
        <v>12981</v>
      </c>
      <c r="B1061" s="3"/>
      <c r="C1061" s="4">
        <v>35423.98055555556</v>
      </c>
      <c r="D1061" s="5">
        <v>135234.0</v>
      </c>
    </row>
    <row r="1062">
      <c r="A1062" s="2" t="s">
        <v>12982</v>
      </c>
      <c r="B1062" s="3"/>
      <c r="C1062" s="4">
        <v>35423.98055555556</v>
      </c>
      <c r="D1062" s="5">
        <v>120873.0</v>
      </c>
    </row>
    <row r="1063">
      <c r="A1063" s="2" t="s">
        <v>12983</v>
      </c>
      <c r="B1063" s="3"/>
      <c r="C1063" s="4">
        <v>35423.98055555556</v>
      </c>
      <c r="D1063" s="5">
        <v>143785.0</v>
      </c>
    </row>
    <row r="1064">
      <c r="A1064" s="2" t="s">
        <v>12984</v>
      </c>
      <c r="B1064" s="3"/>
      <c r="C1064" s="4">
        <v>35423.98055555556</v>
      </c>
      <c r="D1064" s="5">
        <v>143859.0</v>
      </c>
    </row>
    <row r="1065">
      <c r="A1065" s="2" t="s">
        <v>12985</v>
      </c>
      <c r="B1065" s="3"/>
      <c r="C1065" s="4">
        <v>35423.98055555556</v>
      </c>
      <c r="D1065" s="5">
        <v>137842.0</v>
      </c>
    </row>
    <row r="1066">
      <c r="A1066" s="2" t="s">
        <v>12986</v>
      </c>
      <c r="B1066" s="3"/>
      <c r="C1066" s="4">
        <v>35423.98055555556</v>
      </c>
      <c r="D1066" s="5">
        <v>137874.0</v>
      </c>
    </row>
    <row r="1067">
      <c r="A1067" s="2" t="s">
        <v>12987</v>
      </c>
      <c r="B1067" s="3"/>
      <c r="C1067" s="4">
        <v>35423.98055555556</v>
      </c>
      <c r="D1067" s="5">
        <v>137858.0</v>
      </c>
    </row>
    <row r="1068">
      <c r="A1068" s="2" t="s">
        <v>12988</v>
      </c>
      <c r="B1068" s="3"/>
      <c r="C1068" s="4">
        <v>35423.98055555556</v>
      </c>
      <c r="D1068" s="5">
        <v>137938.0</v>
      </c>
    </row>
    <row r="1069">
      <c r="A1069" s="2" t="s">
        <v>12989</v>
      </c>
      <c r="B1069" s="3"/>
      <c r="C1069" s="4">
        <v>35423.98055555556</v>
      </c>
      <c r="D1069" s="5">
        <v>67866.0</v>
      </c>
    </row>
    <row r="1070">
      <c r="A1070" s="2" t="s">
        <v>12990</v>
      </c>
      <c r="B1070" s="3"/>
      <c r="C1070" s="4">
        <v>35423.98055555556</v>
      </c>
      <c r="D1070" s="5">
        <v>116521.0</v>
      </c>
    </row>
    <row r="1071">
      <c r="A1071" s="2" t="s">
        <v>12991</v>
      </c>
      <c r="B1071" s="3"/>
      <c r="C1071" s="4">
        <v>35423.98055555556</v>
      </c>
      <c r="D1071" s="5">
        <v>120923.0</v>
      </c>
    </row>
    <row r="1072">
      <c r="A1072" s="2" t="s">
        <v>12992</v>
      </c>
      <c r="B1072" s="3"/>
      <c r="C1072" s="4">
        <v>35423.98055555556</v>
      </c>
      <c r="D1072" s="5">
        <v>138573.0</v>
      </c>
    </row>
    <row r="1073">
      <c r="A1073" s="2" t="s">
        <v>12993</v>
      </c>
      <c r="B1073" s="3"/>
      <c r="C1073" s="4">
        <v>35423.98055555556</v>
      </c>
      <c r="D1073" s="5">
        <v>137791.0</v>
      </c>
    </row>
    <row r="1074">
      <c r="A1074" s="2" t="s">
        <v>12994</v>
      </c>
      <c r="B1074" s="3"/>
      <c r="C1074" s="4">
        <v>35423.98055555556</v>
      </c>
      <c r="D1074" s="5">
        <v>242174.0</v>
      </c>
    </row>
    <row r="1075">
      <c r="A1075" s="2" t="s">
        <v>12995</v>
      </c>
      <c r="B1075" s="3"/>
      <c r="C1075" s="4">
        <v>35423.98055555556</v>
      </c>
      <c r="D1075" s="5">
        <v>134264.0</v>
      </c>
    </row>
    <row r="1076">
      <c r="A1076" s="2" t="s">
        <v>12996</v>
      </c>
      <c r="B1076" s="3"/>
      <c r="C1076" s="4">
        <v>35423.98055555556</v>
      </c>
      <c r="D1076" s="5">
        <v>90622.0</v>
      </c>
    </row>
    <row r="1077">
      <c r="A1077" s="2" t="s">
        <v>12997</v>
      </c>
      <c r="B1077" s="3"/>
      <c r="C1077" s="4">
        <v>35423.98055555556</v>
      </c>
      <c r="D1077" s="5">
        <v>375780.0</v>
      </c>
    </row>
    <row r="1078">
      <c r="A1078" s="2" t="s">
        <v>12998</v>
      </c>
      <c r="B1078" s="3"/>
      <c r="C1078" s="4">
        <v>35423.98055555556</v>
      </c>
      <c r="D1078" s="5">
        <v>76169.0</v>
      </c>
    </row>
    <row r="1079">
      <c r="A1079" s="2" t="s">
        <v>12999</v>
      </c>
      <c r="B1079" s="3"/>
      <c r="C1079" s="4">
        <v>35423.98055555556</v>
      </c>
      <c r="D1079" s="5">
        <v>326432.0</v>
      </c>
    </row>
    <row r="1080">
      <c r="A1080" s="2" t="s">
        <v>13000</v>
      </c>
      <c r="B1080" s="3"/>
      <c r="C1080" s="4">
        <v>35423.98055555556</v>
      </c>
      <c r="D1080" s="5">
        <v>279871.0</v>
      </c>
    </row>
    <row r="1081">
      <c r="A1081" s="2" t="s">
        <v>13001</v>
      </c>
      <c r="B1081" s="3"/>
      <c r="C1081" s="4">
        <v>35423.98055555556</v>
      </c>
      <c r="D1081" s="5">
        <v>354773.0</v>
      </c>
    </row>
    <row r="1082">
      <c r="A1082" s="2" t="s">
        <v>13002</v>
      </c>
      <c r="B1082" s="3"/>
      <c r="C1082" s="4">
        <v>35423.98055555556</v>
      </c>
      <c r="D1082" s="5">
        <v>362543.0</v>
      </c>
    </row>
    <row r="1083">
      <c r="A1083" s="2" t="s">
        <v>13003</v>
      </c>
      <c r="B1083" s="3"/>
      <c r="C1083" s="4">
        <v>35423.98055555556</v>
      </c>
      <c r="D1083" s="5">
        <v>314925.0</v>
      </c>
    </row>
    <row r="1084">
      <c r="A1084" s="2" t="s">
        <v>13004</v>
      </c>
      <c r="B1084" s="3"/>
      <c r="C1084" s="4">
        <v>35423.98055555556</v>
      </c>
      <c r="D1084" s="5">
        <v>354747.0</v>
      </c>
    </row>
    <row r="1085">
      <c r="A1085" s="2" t="s">
        <v>13005</v>
      </c>
      <c r="B1085" s="3"/>
      <c r="C1085" s="4">
        <v>35423.98055555556</v>
      </c>
      <c r="D1085" s="5">
        <v>32021.0</v>
      </c>
    </row>
    <row r="1086">
      <c r="A1086" s="2" t="s">
        <v>13006</v>
      </c>
      <c r="B1086" s="3"/>
      <c r="C1086" s="4">
        <v>35423.98055555556</v>
      </c>
      <c r="D1086" s="5">
        <v>32005.0</v>
      </c>
    </row>
    <row r="1087">
      <c r="A1087" s="2" t="s">
        <v>13007</v>
      </c>
      <c r="B1087" s="3"/>
      <c r="C1087" s="4">
        <v>35423.98055555556</v>
      </c>
      <c r="D1087" s="5">
        <v>151153.0</v>
      </c>
    </row>
    <row r="1088">
      <c r="A1088" s="2" t="s">
        <v>13008</v>
      </c>
      <c r="B1088" s="3"/>
      <c r="C1088" s="4">
        <v>35423.98055555556</v>
      </c>
      <c r="D1088" s="5">
        <v>151117.0</v>
      </c>
    </row>
    <row r="1089">
      <c r="A1089" s="2" t="s">
        <v>13009</v>
      </c>
      <c r="B1089" s="3"/>
      <c r="C1089" s="4">
        <v>35423.98055555556</v>
      </c>
      <c r="D1089" s="5">
        <v>23897.0</v>
      </c>
    </row>
    <row r="1090">
      <c r="A1090" s="2" t="s">
        <v>13010</v>
      </c>
      <c r="B1090" s="3"/>
      <c r="C1090" s="4">
        <v>35423.98055555556</v>
      </c>
      <c r="D1090" s="5">
        <v>16303.0</v>
      </c>
    </row>
    <row r="1091">
      <c r="A1091" s="2" t="s">
        <v>13011</v>
      </c>
      <c r="B1091" s="3"/>
      <c r="C1091" s="4">
        <v>35423.98055555556</v>
      </c>
      <c r="D1091" s="5">
        <v>127342.0</v>
      </c>
    </row>
    <row r="1092">
      <c r="A1092" s="2" t="s">
        <v>13012</v>
      </c>
      <c r="B1092" s="3"/>
      <c r="C1092" s="4">
        <v>35423.98055555556</v>
      </c>
      <c r="D1092" s="5">
        <v>127303.0</v>
      </c>
    </row>
    <row r="1093">
      <c r="A1093" s="2" t="s">
        <v>13013</v>
      </c>
      <c r="B1093" s="3"/>
      <c r="C1093" s="4">
        <v>35423.98055555556</v>
      </c>
      <c r="D1093" s="5">
        <v>122176.0</v>
      </c>
    </row>
    <row r="1094">
      <c r="A1094" s="2" t="s">
        <v>13014</v>
      </c>
      <c r="B1094" s="3"/>
      <c r="C1094" s="4">
        <v>35423.98055555556</v>
      </c>
      <c r="D1094" s="5">
        <v>143194.0</v>
      </c>
    </row>
    <row r="1095">
      <c r="A1095" s="2" t="s">
        <v>13015</v>
      </c>
      <c r="B1095" s="3"/>
      <c r="C1095" s="4">
        <v>35423.98055555556</v>
      </c>
      <c r="D1095" s="5">
        <v>132136.0</v>
      </c>
    </row>
    <row r="1096">
      <c r="A1096" s="2" t="s">
        <v>13016</v>
      </c>
      <c r="B1096" s="3"/>
      <c r="C1096" s="4">
        <v>35423.98055555556</v>
      </c>
      <c r="D1096" s="5">
        <v>43069.0</v>
      </c>
    </row>
    <row r="1097">
      <c r="A1097" s="2" t="s">
        <v>13017</v>
      </c>
      <c r="B1097" s="3"/>
      <c r="C1097" s="4">
        <v>35423.98055555556</v>
      </c>
      <c r="D1097" s="5">
        <v>35942.0</v>
      </c>
    </row>
    <row r="1098">
      <c r="A1098" s="2" t="s">
        <v>13018</v>
      </c>
      <c r="B1098" s="3"/>
      <c r="C1098" s="4">
        <v>35423.98055555556</v>
      </c>
      <c r="D1098" s="5">
        <v>510814.0</v>
      </c>
    </row>
    <row r="1099">
      <c r="A1099" s="2" t="s">
        <v>13019</v>
      </c>
      <c r="B1099" s="3"/>
      <c r="C1099" s="4">
        <v>35423.98055555556</v>
      </c>
      <c r="D1099" s="5">
        <v>504094.0</v>
      </c>
    </row>
    <row r="1100">
      <c r="A1100" s="2" t="s">
        <v>13020</v>
      </c>
      <c r="B1100" s="3"/>
      <c r="C1100" s="4">
        <v>35423.98055555556</v>
      </c>
      <c r="D1100" s="5">
        <v>36029.0</v>
      </c>
    </row>
    <row r="1101">
      <c r="A1101" s="2" t="s">
        <v>13021</v>
      </c>
      <c r="B1101" s="3"/>
      <c r="C1101" s="4">
        <v>35423.98055555556</v>
      </c>
      <c r="D1101" s="5">
        <v>44194.0</v>
      </c>
    </row>
    <row r="1102">
      <c r="A1102" s="2" t="s">
        <v>13022</v>
      </c>
      <c r="B1102" s="3"/>
      <c r="C1102" s="4">
        <v>35423.98055555556</v>
      </c>
      <c r="D1102" s="5">
        <v>47667.0</v>
      </c>
    </row>
    <row r="1103">
      <c r="A1103" s="2" t="s">
        <v>13023</v>
      </c>
      <c r="B1103" s="3"/>
      <c r="C1103" s="4">
        <v>35423.98055555556</v>
      </c>
      <c r="D1103" s="5">
        <v>50680.0</v>
      </c>
    </row>
    <row r="1104">
      <c r="A1104" s="2" t="s">
        <v>13024</v>
      </c>
      <c r="B1104" s="3"/>
      <c r="C1104" s="4">
        <v>35423.98055555556</v>
      </c>
      <c r="D1104" s="5">
        <v>359550.0</v>
      </c>
    </row>
    <row r="1105">
      <c r="A1105" s="2" t="s">
        <v>13025</v>
      </c>
      <c r="B1105" s="3"/>
      <c r="C1105" s="4">
        <v>35423.98055555556</v>
      </c>
      <c r="D1105" s="5">
        <v>194795.0</v>
      </c>
    </row>
    <row r="1106">
      <c r="A1106" s="2" t="s">
        <v>13026</v>
      </c>
      <c r="B1106" s="3"/>
      <c r="C1106" s="4">
        <v>35423.98055555556</v>
      </c>
      <c r="D1106" s="5">
        <v>195171.0</v>
      </c>
    </row>
    <row r="1107">
      <c r="A1107" s="2" t="s">
        <v>13027</v>
      </c>
      <c r="B1107" s="3"/>
      <c r="C1107" s="4">
        <v>35423.98055555556</v>
      </c>
      <c r="D1107" s="5">
        <v>145151.0</v>
      </c>
    </row>
    <row r="1108">
      <c r="A1108" s="2" t="s">
        <v>13028</v>
      </c>
      <c r="B1108" s="3"/>
      <c r="C1108" s="4">
        <v>35423.98055555556</v>
      </c>
      <c r="D1108" s="5">
        <v>163809.0</v>
      </c>
    </row>
    <row r="1109">
      <c r="A1109" s="2" t="s">
        <v>13029</v>
      </c>
      <c r="B1109" s="3"/>
      <c r="C1109" s="4">
        <v>35423.98055555556</v>
      </c>
      <c r="D1109" s="5">
        <v>220463.0</v>
      </c>
    </row>
    <row r="1110">
      <c r="A1110" s="2" t="s">
        <v>13030</v>
      </c>
      <c r="B1110" s="3"/>
      <c r="C1110" s="4">
        <v>35423.98055555556</v>
      </c>
      <c r="D1110" s="5">
        <v>551595.0</v>
      </c>
    </row>
    <row r="1111">
      <c r="A1111" s="2" t="s">
        <v>13031</v>
      </c>
      <c r="B1111" s="3"/>
      <c r="C1111" s="4">
        <v>35423.98055555556</v>
      </c>
      <c r="D1111" s="5">
        <v>23645.0</v>
      </c>
    </row>
    <row r="1112">
      <c r="A1112" s="2" t="s">
        <v>13032</v>
      </c>
      <c r="B1112" s="3"/>
      <c r="C1112" s="4">
        <v>35423.98055555556</v>
      </c>
      <c r="D1112" s="5">
        <v>139328.0</v>
      </c>
    </row>
    <row r="1113">
      <c r="A1113" s="2" t="s">
        <v>13033</v>
      </c>
      <c r="B1113" s="3"/>
      <c r="C1113" s="4">
        <v>35423.98055555556</v>
      </c>
      <c r="D1113" s="5">
        <v>158386.0</v>
      </c>
    </row>
    <row r="1114">
      <c r="A1114" s="2" t="s">
        <v>13034</v>
      </c>
      <c r="B1114" s="3"/>
      <c r="C1114" s="4">
        <v>35423.98055555556</v>
      </c>
      <c r="D1114" s="5">
        <v>132160.0</v>
      </c>
    </row>
    <row r="1115">
      <c r="A1115" s="2" t="s">
        <v>13035</v>
      </c>
      <c r="B1115" s="3"/>
      <c r="C1115" s="4">
        <v>35423.98055555556</v>
      </c>
      <c r="D1115" s="5">
        <v>75638.0</v>
      </c>
    </row>
    <row r="1116">
      <c r="A1116" s="2" t="s">
        <v>13036</v>
      </c>
      <c r="B1116" s="3"/>
      <c r="C1116" s="4">
        <v>35423.98055555556</v>
      </c>
      <c r="D1116" s="5">
        <v>83287.0</v>
      </c>
    </row>
    <row r="1117">
      <c r="A1117" s="2" t="s">
        <v>13037</v>
      </c>
      <c r="B1117" s="3"/>
      <c r="C1117" s="4">
        <v>35423.98055555556</v>
      </c>
      <c r="D1117" s="5">
        <v>107093.0</v>
      </c>
    </row>
    <row r="1118">
      <c r="A1118" s="2" t="s">
        <v>13038</v>
      </c>
      <c r="B1118" s="3"/>
      <c r="C1118" s="4">
        <v>35423.98055555556</v>
      </c>
      <c r="D1118" s="5">
        <v>17322.0</v>
      </c>
    </row>
    <row r="1119">
      <c r="A1119" s="2" t="s">
        <v>13039</v>
      </c>
      <c r="B1119" s="3"/>
      <c r="C1119" s="4">
        <v>35423.98055555556</v>
      </c>
      <c r="D1119" s="5">
        <v>75975.0</v>
      </c>
    </row>
    <row r="1120">
      <c r="A1120" s="2" t="s">
        <v>13040</v>
      </c>
      <c r="B1120" s="3"/>
      <c r="C1120" s="4">
        <v>35423.98055555556</v>
      </c>
      <c r="D1120" s="5">
        <v>26907.0</v>
      </c>
    </row>
    <row r="1121">
      <c r="A1121" s="2" t="s">
        <v>13041</v>
      </c>
      <c r="B1121" s="3"/>
      <c r="C1121" s="4">
        <v>35423.98055555556</v>
      </c>
      <c r="D1121" s="5">
        <v>26872.0</v>
      </c>
    </row>
    <row r="1122">
      <c r="A1122" s="2" t="s">
        <v>13042</v>
      </c>
      <c r="B1122" s="3"/>
      <c r="C1122" s="4">
        <v>35423.98055555556</v>
      </c>
      <c r="D1122" s="5">
        <v>19703.0</v>
      </c>
    </row>
    <row r="1123">
      <c r="A1123" s="2" t="s">
        <v>13043</v>
      </c>
      <c r="B1123" s="3"/>
      <c r="C1123" s="4">
        <v>35423.98055555556</v>
      </c>
      <c r="D1123" s="5">
        <v>26866.0</v>
      </c>
    </row>
    <row r="1124">
      <c r="A1124" s="2" t="s">
        <v>13044</v>
      </c>
      <c r="B1124" s="3"/>
      <c r="C1124" s="4">
        <v>35423.98055555556</v>
      </c>
      <c r="D1124" s="5">
        <v>152773.0</v>
      </c>
    </row>
    <row r="1125">
      <c r="A1125" s="2" t="s">
        <v>13045</v>
      </c>
      <c r="B1125" s="3"/>
      <c r="C1125" s="4">
        <v>35423.98055555556</v>
      </c>
      <c r="D1125" s="5">
        <v>332395.0</v>
      </c>
    </row>
    <row r="1126">
      <c r="A1126" s="2" t="s">
        <v>13046</v>
      </c>
      <c r="B1126" s="3"/>
      <c r="C1126" s="4">
        <v>35423.98055555556</v>
      </c>
      <c r="D1126" s="5">
        <v>24502.0</v>
      </c>
    </row>
    <row r="1127">
      <c r="A1127" s="2" t="s">
        <v>13047</v>
      </c>
      <c r="B1127" s="3"/>
      <c r="C1127" s="4">
        <v>35423.98055555556</v>
      </c>
      <c r="D1127" s="5">
        <v>21498.0</v>
      </c>
    </row>
    <row r="1128">
      <c r="A1128" s="2" t="s">
        <v>13048</v>
      </c>
      <c r="B1128" s="3"/>
      <c r="C1128" s="4">
        <v>35423.98055555556</v>
      </c>
      <c r="D1128" s="5">
        <v>151050.0</v>
      </c>
    </row>
    <row r="1129">
      <c r="A1129" s="2" t="s">
        <v>13049</v>
      </c>
      <c r="B1129" s="3"/>
      <c r="C1129" s="4">
        <v>35423.98055555556</v>
      </c>
      <c r="D1129" s="5">
        <v>1.6370538E7</v>
      </c>
    </row>
    <row r="1130">
      <c r="A1130" s="2" t="s">
        <v>13050</v>
      </c>
      <c r="B1130" s="3"/>
      <c r="C1130" s="4">
        <v>35423.98055555556</v>
      </c>
      <c r="D1130" s="5">
        <v>72126.0</v>
      </c>
    </row>
    <row r="1131">
      <c r="A1131" s="2" t="s">
        <v>13051</v>
      </c>
      <c r="B1131" s="3"/>
      <c r="C1131" s="4">
        <v>35423.98055555556</v>
      </c>
      <c r="D1131" s="5">
        <v>42277.0</v>
      </c>
    </row>
    <row r="1132">
      <c r="A1132" s="2" t="s">
        <v>13052</v>
      </c>
      <c r="B1132" s="3"/>
      <c r="C1132" s="4">
        <v>35423.98055555556</v>
      </c>
      <c r="D1132" s="5">
        <v>91979.0</v>
      </c>
    </row>
    <row r="1133">
      <c r="A1133" s="2" t="s">
        <v>13053</v>
      </c>
      <c r="B1133" s="3"/>
      <c r="C1133" s="4">
        <v>35423.98055555556</v>
      </c>
      <c r="D1133" s="5">
        <v>25857.0</v>
      </c>
    </row>
    <row r="1134">
      <c r="A1134" s="2" t="s">
        <v>13054</v>
      </c>
      <c r="B1134" s="3"/>
      <c r="C1134" s="4">
        <v>35423.98055555556</v>
      </c>
      <c r="D1134" s="5">
        <v>29484.0</v>
      </c>
    </row>
    <row r="1135">
      <c r="A1135" s="2" t="s">
        <v>13055</v>
      </c>
      <c r="B1135" s="3"/>
      <c r="C1135" s="4">
        <v>35423.98055555556</v>
      </c>
      <c r="D1135" s="5">
        <v>29497.0</v>
      </c>
    </row>
    <row r="1136">
      <c r="A1136" s="2" t="s">
        <v>13056</v>
      </c>
      <c r="B1136" s="3"/>
      <c r="C1136" s="4">
        <v>35423.98055555556</v>
      </c>
      <c r="D1136" s="5">
        <v>29525.0</v>
      </c>
    </row>
    <row r="1137">
      <c r="A1137" s="2" t="s">
        <v>13057</v>
      </c>
      <c r="B1137" s="3"/>
      <c r="C1137" s="4">
        <v>35423.98055555556</v>
      </c>
      <c r="D1137" s="5">
        <v>29552.0</v>
      </c>
    </row>
    <row r="1138">
      <c r="A1138" s="2" t="s">
        <v>13058</v>
      </c>
      <c r="B1138" s="3"/>
      <c r="C1138" s="4">
        <v>35423.98055555556</v>
      </c>
      <c r="D1138" s="5">
        <v>16218.0</v>
      </c>
    </row>
    <row r="1139">
      <c r="A1139" s="2" t="s">
        <v>13059</v>
      </c>
      <c r="B1139" s="3"/>
      <c r="C1139" s="4">
        <v>35423.98055555556</v>
      </c>
      <c r="D1139" s="5">
        <v>16251.0</v>
      </c>
    </row>
    <row r="1140">
      <c r="A1140" s="2" t="s">
        <v>13060</v>
      </c>
      <c r="B1140" s="3"/>
      <c r="C1140" s="4">
        <v>35423.98055555556</v>
      </c>
      <c r="D1140" s="5">
        <v>16398.0</v>
      </c>
    </row>
    <row r="1141">
      <c r="A1141" s="2" t="s">
        <v>13061</v>
      </c>
      <c r="B1141" s="3"/>
      <c r="C1141" s="4">
        <v>35423.98055555556</v>
      </c>
      <c r="D1141" s="5">
        <v>16264.0</v>
      </c>
    </row>
    <row r="1142">
      <c r="A1142" s="2" t="s">
        <v>13062</v>
      </c>
      <c r="B1142" s="3"/>
      <c r="C1142" s="4">
        <v>35423.98055555556</v>
      </c>
      <c r="D1142" s="5">
        <v>16228.0</v>
      </c>
    </row>
    <row r="1143">
      <c r="A1143" s="2" t="s">
        <v>13063</v>
      </c>
      <c r="B1143" s="3"/>
      <c r="C1143" s="4">
        <v>35423.98055555556</v>
      </c>
      <c r="D1143" s="5">
        <v>30226.0</v>
      </c>
    </row>
    <row r="1144">
      <c r="A1144" s="2" t="s">
        <v>13064</v>
      </c>
      <c r="B1144" s="3"/>
      <c r="C1144" s="4">
        <v>35423.98055555556</v>
      </c>
      <c r="D1144" s="5">
        <v>30472.0</v>
      </c>
    </row>
    <row r="1145">
      <c r="A1145" s="2" t="s">
        <v>13065</v>
      </c>
      <c r="B1145" s="3"/>
      <c r="C1145" s="4">
        <v>35423.98055555556</v>
      </c>
      <c r="D1145" s="5">
        <v>108281.0</v>
      </c>
    </row>
    <row r="1146">
      <c r="A1146" s="2" t="s">
        <v>13066</v>
      </c>
      <c r="B1146" s="3"/>
      <c r="C1146" s="4">
        <v>35423.98055555556</v>
      </c>
      <c r="D1146" s="5">
        <v>110526.0</v>
      </c>
    </row>
    <row r="1147">
      <c r="A1147" s="2" t="s">
        <v>13067</v>
      </c>
      <c r="B1147" s="3"/>
      <c r="C1147" s="4">
        <v>35423.98055555556</v>
      </c>
      <c r="D1147" s="5">
        <v>57530.0</v>
      </c>
    </row>
    <row r="1148">
      <c r="A1148" s="2" t="s">
        <v>13068</v>
      </c>
      <c r="B1148" s="3"/>
      <c r="C1148" s="4">
        <v>35423.98055555556</v>
      </c>
      <c r="D1148" s="5">
        <v>86363.0</v>
      </c>
    </row>
    <row r="1149">
      <c r="A1149" s="2" t="s">
        <v>13069</v>
      </c>
      <c r="B1149" s="3"/>
      <c r="C1149" s="4">
        <v>35423.98055555556</v>
      </c>
      <c r="D1149" s="5">
        <v>86325.0</v>
      </c>
    </row>
    <row r="1150">
      <c r="A1150" s="2" t="s">
        <v>13070</v>
      </c>
      <c r="B1150" s="3"/>
      <c r="C1150" s="4">
        <v>35423.98055555556</v>
      </c>
      <c r="D1150" s="5">
        <v>145896.0</v>
      </c>
    </row>
    <row r="1151">
      <c r="A1151" s="2" t="s">
        <v>13071</v>
      </c>
      <c r="B1151" s="3"/>
      <c r="C1151" s="4">
        <v>35423.98055555556</v>
      </c>
      <c r="D1151" s="5">
        <v>139654.0</v>
      </c>
    </row>
    <row r="1152">
      <c r="A1152" s="2" t="s">
        <v>13072</v>
      </c>
      <c r="B1152" s="3"/>
      <c r="C1152" s="4">
        <v>35423.98055555556</v>
      </c>
      <c r="D1152" s="5">
        <v>31774.0</v>
      </c>
    </row>
    <row r="1153">
      <c r="A1153" s="2" t="s">
        <v>13073</v>
      </c>
      <c r="B1153" s="3"/>
      <c r="C1153" s="4">
        <v>35423.98055555556</v>
      </c>
      <c r="D1153" s="5">
        <v>20738.0</v>
      </c>
    </row>
    <row r="1154">
      <c r="A1154" s="2" t="s">
        <v>13074</v>
      </c>
      <c r="B1154" s="3"/>
      <c r="C1154" s="4">
        <v>35423.98055555556</v>
      </c>
      <c r="D1154" s="5">
        <v>45749.0</v>
      </c>
    </row>
    <row r="1155">
      <c r="A1155" s="2" t="s">
        <v>13075</v>
      </c>
      <c r="B1155" s="3"/>
      <c r="C1155" s="4">
        <v>35423.98055555556</v>
      </c>
      <c r="D1155" s="5">
        <v>47677.0</v>
      </c>
    </row>
    <row r="1156">
      <c r="A1156" s="2" t="s">
        <v>13076</v>
      </c>
      <c r="B1156" s="3"/>
      <c r="C1156" s="4">
        <v>35423.98055555556</v>
      </c>
      <c r="D1156" s="5">
        <v>49308.0</v>
      </c>
    </row>
    <row r="1157">
      <c r="A1157" s="2" t="s">
        <v>13077</v>
      </c>
      <c r="B1157" s="3"/>
      <c r="C1157" s="4">
        <v>35423.98055555556</v>
      </c>
      <c r="D1157" s="5">
        <v>51450.0</v>
      </c>
    </row>
    <row r="1158">
      <c r="A1158" s="2" t="s">
        <v>13078</v>
      </c>
      <c r="B1158" s="3"/>
      <c r="C1158" s="4">
        <v>35423.98055555556</v>
      </c>
      <c r="D1158" s="5">
        <v>51447.0</v>
      </c>
    </row>
    <row r="1159">
      <c r="A1159" s="2" t="s">
        <v>13079</v>
      </c>
      <c r="B1159" s="3"/>
      <c r="C1159" s="4">
        <v>35423.98055555556</v>
      </c>
      <c r="D1159" s="5">
        <v>54318.0</v>
      </c>
    </row>
    <row r="1160">
      <c r="A1160" s="2" t="s">
        <v>13080</v>
      </c>
      <c r="B1160" s="3"/>
      <c r="C1160" s="4">
        <v>35423.98055555556</v>
      </c>
      <c r="D1160" s="5">
        <v>54312.0</v>
      </c>
    </row>
    <row r="1161">
      <c r="A1161" s="2" t="s">
        <v>13081</v>
      </c>
      <c r="B1161" s="3"/>
      <c r="C1161" s="4">
        <v>35423.98055555556</v>
      </c>
      <c r="D1161" s="5">
        <v>55526.0</v>
      </c>
    </row>
    <row r="1162">
      <c r="A1162" s="2" t="s">
        <v>13082</v>
      </c>
      <c r="B1162" s="3"/>
      <c r="C1162" s="4">
        <v>35423.98055555556</v>
      </c>
      <c r="D1162" s="5">
        <v>55521.0</v>
      </c>
    </row>
    <row r="1163">
      <c r="A1163" s="2" t="s">
        <v>13083</v>
      </c>
      <c r="B1163" s="3"/>
      <c r="C1163" s="4">
        <v>35423.98055555556</v>
      </c>
      <c r="D1163" s="5">
        <v>54740.0</v>
      </c>
    </row>
    <row r="1164">
      <c r="A1164" s="2" t="s">
        <v>13084</v>
      </c>
      <c r="B1164" s="3"/>
      <c r="C1164" s="4">
        <v>35423.98055555556</v>
      </c>
      <c r="D1164" s="5">
        <v>54737.0</v>
      </c>
    </row>
    <row r="1165">
      <c r="A1165" s="2" t="s">
        <v>13085</v>
      </c>
      <c r="B1165" s="3"/>
      <c r="C1165" s="4">
        <v>35423.98055555556</v>
      </c>
      <c r="D1165" s="5">
        <v>55083.0</v>
      </c>
    </row>
    <row r="1166">
      <c r="A1166" s="2" t="s">
        <v>13086</v>
      </c>
      <c r="B1166" s="3"/>
      <c r="C1166" s="4">
        <v>35423.98055555556</v>
      </c>
      <c r="D1166" s="5">
        <v>55077.0</v>
      </c>
    </row>
    <row r="1167">
      <c r="A1167" s="2" t="s">
        <v>13087</v>
      </c>
      <c r="B1167" s="3"/>
      <c r="C1167" s="4">
        <v>35423.98055555556</v>
      </c>
      <c r="D1167" s="5">
        <v>56189.0</v>
      </c>
    </row>
    <row r="1168">
      <c r="A1168" s="2" t="s">
        <v>13088</v>
      </c>
      <c r="B1168" s="3"/>
      <c r="C1168" s="4">
        <v>35423.98055555556</v>
      </c>
      <c r="D1168" s="5">
        <v>56185.0</v>
      </c>
    </row>
    <row r="1169">
      <c r="A1169" s="2" t="s">
        <v>13089</v>
      </c>
      <c r="B1169" s="3"/>
      <c r="C1169" s="4">
        <v>35423.98055555556</v>
      </c>
      <c r="D1169" s="5">
        <v>57460.0</v>
      </c>
    </row>
    <row r="1170">
      <c r="A1170" s="2" t="s">
        <v>13090</v>
      </c>
      <c r="B1170" s="3"/>
      <c r="C1170" s="4">
        <v>35423.98055555556</v>
      </c>
      <c r="D1170" s="5">
        <v>57458.0</v>
      </c>
    </row>
    <row r="1171">
      <c r="A1171" s="2" t="s">
        <v>13091</v>
      </c>
      <c r="B1171" s="3"/>
      <c r="C1171" s="4">
        <v>35423.98055555556</v>
      </c>
      <c r="D1171" s="5">
        <v>15572.0</v>
      </c>
    </row>
    <row r="1172">
      <c r="A1172" s="2" t="s">
        <v>13092</v>
      </c>
      <c r="B1172" s="3"/>
      <c r="C1172" s="4">
        <v>35423.98055555556</v>
      </c>
      <c r="D1172" s="5">
        <v>15133.0</v>
      </c>
    </row>
    <row r="1173">
      <c r="A1173" s="2" t="s">
        <v>13093</v>
      </c>
      <c r="B1173" s="3"/>
      <c r="C1173" s="4">
        <v>35423.98055555556</v>
      </c>
      <c r="D1173" s="5">
        <v>55621.0</v>
      </c>
    </row>
    <row r="1174">
      <c r="A1174" s="2" t="s">
        <v>13094</v>
      </c>
      <c r="B1174" s="3"/>
      <c r="C1174" s="4">
        <v>35423.98055555556</v>
      </c>
      <c r="D1174" s="5">
        <v>35805.0</v>
      </c>
    </row>
    <row r="1175">
      <c r="A1175" s="2" t="s">
        <v>13095</v>
      </c>
      <c r="B1175" s="3"/>
      <c r="C1175" s="4">
        <v>35423.98055555556</v>
      </c>
      <c r="D1175" s="5">
        <v>18947.0</v>
      </c>
    </row>
    <row r="1176">
      <c r="A1176" s="2" t="s">
        <v>13096</v>
      </c>
      <c r="B1176" s="3"/>
      <c r="C1176" s="4">
        <v>35423.98055555556</v>
      </c>
      <c r="D1176" s="5">
        <v>164842.0</v>
      </c>
    </row>
    <row r="1177">
      <c r="A1177" s="2" t="s">
        <v>13097</v>
      </c>
      <c r="B1177" s="3"/>
      <c r="C1177" s="4">
        <v>35423.98055555556</v>
      </c>
      <c r="D1177" s="5">
        <v>136742.0</v>
      </c>
    </row>
    <row r="1178">
      <c r="A1178" s="2" t="s">
        <v>13098</v>
      </c>
      <c r="B1178" s="3"/>
      <c r="C1178" s="4">
        <v>35423.98055555556</v>
      </c>
      <c r="D1178" s="5">
        <v>139950.0</v>
      </c>
    </row>
    <row r="1179">
      <c r="A1179" s="2" t="s">
        <v>13099</v>
      </c>
      <c r="B1179" s="3"/>
      <c r="C1179" s="4">
        <v>35423.98055555556</v>
      </c>
      <c r="D1179" s="5">
        <v>10020.0</v>
      </c>
    </row>
    <row r="1180">
      <c r="A1180" s="2" t="s">
        <v>13100</v>
      </c>
      <c r="B1180" s="3"/>
      <c r="C1180" s="4">
        <v>35423.98055555556</v>
      </c>
      <c r="D1180" s="5">
        <v>24732.0</v>
      </c>
    </row>
    <row r="1181">
      <c r="A1181" s="2" t="s">
        <v>13101</v>
      </c>
      <c r="B1181" s="3"/>
      <c r="C1181" s="4">
        <v>35423.98055555556</v>
      </c>
      <c r="D1181" s="5">
        <v>59380.0</v>
      </c>
    </row>
    <row r="1182">
      <c r="A1182" s="2" t="s">
        <v>13102</v>
      </c>
      <c r="B1182" s="3"/>
      <c r="C1182" s="4">
        <v>35423.98055555556</v>
      </c>
      <c r="D1182" s="5">
        <v>15989.0</v>
      </c>
    </row>
    <row r="1183">
      <c r="A1183" s="2" t="s">
        <v>13103</v>
      </c>
      <c r="B1183" s="3"/>
      <c r="C1183" s="4">
        <v>35423.98055555556</v>
      </c>
      <c r="D1183" s="5">
        <v>24500.0</v>
      </c>
    </row>
    <row r="1184">
      <c r="A1184" s="2" t="s">
        <v>13104</v>
      </c>
      <c r="B1184" s="3"/>
      <c r="C1184" s="4">
        <v>35423.98055555556</v>
      </c>
      <c r="D1184" s="5">
        <v>5544.0</v>
      </c>
    </row>
    <row r="1185">
      <c r="A1185" s="2" t="s">
        <v>13105</v>
      </c>
      <c r="B1185" s="3"/>
      <c r="C1185" s="4">
        <v>35423.98055555556</v>
      </c>
      <c r="D1185" s="5">
        <v>5814.0</v>
      </c>
    </row>
    <row r="1186">
      <c r="A1186" s="2" t="s">
        <v>13106</v>
      </c>
      <c r="B1186" s="3"/>
      <c r="C1186" s="4">
        <v>35423.98055555556</v>
      </c>
      <c r="D1186" s="5">
        <v>73853.0</v>
      </c>
    </row>
    <row r="1187">
      <c r="A1187" s="2" t="s">
        <v>13107</v>
      </c>
      <c r="B1187" s="3"/>
      <c r="C1187" s="4">
        <v>35423.98055555556</v>
      </c>
      <c r="D1187" s="5">
        <v>10678.0</v>
      </c>
    </row>
    <row r="1188">
      <c r="A1188" s="2" t="s">
        <v>13108</v>
      </c>
      <c r="B1188" s="3"/>
      <c r="C1188" s="4">
        <v>35423.98055555556</v>
      </c>
      <c r="D1188" s="5">
        <v>12511.0</v>
      </c>
    </row>
    <row r="1189">
      <c r="A1189" s="2" t="s">
        <v>13109</v>
      </c>
      <c r="B1189" s="3"/>
      <c r="C1189" s="4">
        <v>35423.98055555556</v>
      </c>
      <c r="D1189" s="5">
        <v>118605.0</v>
      </c>
    </row>
    <row r="1190">
      <c r="A1190" s="2" t="s">
        <v>13110</v>
      </c>
      <c r="B1190" s="3"/>
      <c r="C1190" s="4">
        <v>35423.98055555556</v>
      </c>
      <c r="D1190" s="5">
        <v>117905.0</v>
      </c>
    </row>
    <row r="1191">
      <c r="A1191" s="2" t="s">
        <v>13111</v>
      </c>
      <c r="B1191" s="3"/>
      <c r="C1191" s="4">
        <v>35423.98055555556</v>
      </c>
      <c r="D1191" s="5">
        <v>11200.0</v>
      </c>
    </row>
    <row r="1192">
      <c r="A1192" s="2" t="s">
        <v>13112</v>
      </c>
      <c r="B1192" s="3"/>
      <c r="C1192" s="4">
        <v>35423.98055555556</v>
      </c>
      <c r="D1192" s="5">
        <v>135281.0</v>
      </c>
    </row>
    <row r="1193">
      <c r="A1193" s="2" t="s">
        <v>13113</v>
      </c>
      <c r="B1193" s="3"/>
      <c r="C1193" s="4">
        <v>35423.98055555556</v>
      </c>
      <c r="D1193" s="5">
        <v>89615.0</v>
      </c>
    </row>
    <row r="1194">
      <c r="A1194" s="2" t="s">
        <v>13114</v>
      </c>
      <c r="B1194" s="3"/>
      <c r="C1194" s="4">
        <v>35423.98055555556</v>
      </c>
      <c r="D1194" s="5">
        <v>125816.0</v>
      </c>
    </row>
    <row r="1195">
      <c r="A1195" s="2" t="s">
        <v>13115</v>
      </c>
      <c r="B1195" s="3"/>
      <c r="C1195" s="4">
        <v>35423.98055555556</v>
      </c>
      <c r="D1195" s="5">
        <v>129551.0</v>
      </c>
    </row>
    <row r="1196">
      <c r="A1196" s="2" t="s">
        <v>13116</v>
      </c>
      <c r="B1196" s="3"/>
      <c r="C1196" s="4">
        <v>35423.98055555556</v>
      </c>
      <c r="D1196" s="5">
        <v>125760.0</v>
      </c>
    </row>
    <row r="1197">
      <c r="A1197" s="2" t="s">
        <v>13117</v>
      </c>
      <c r="B1197" s="3"/>
      <c r="C1197" s="4">
        <v>35423.98055555556</v>
      </c>
      <c r="D1197" s="5">
        <v>91425.0</v>
      </c>
    </row>
    <row r="1198">
      <c r="A1198" s="2" t="s">
        <v>13118</v>
      </c>
      <c r="B1198" s="3"/>
      <c r="C1198" s="4">
        <v>35423.98055555556</v>
      </c>
      <c r="D1198" s="5">
        <v>89673.0</v>
      </c>
    </row>
    <row r="1199">
      <c r="A1199" s="2" t="s">
        <v>13119</v>
      </c>
      <c r="B1199" s="3"/>
      <c r="C1199" s="4">
        <v>35423.98055555556</v>
      </c>
      <c r="D1199" s="5">
        <v>89708.0</v>
      </c>
    </row>
    <row r="1200">
      <c r="A1200" s="2" t="s">
        <v>13120</v>
      </c>
      <c r="B1200" s="3"/>
      <c r="C1200" s="4">
        <v>35423.98055555556</v>
      </c>
      <c r="D1200" s="5">
        <v>125834.0</v>
      </c>
    </row>
    <row r="1201">
      <c r="A1201" s="2" t="s">
        <v>13121</v>
      </c>
      <c r="B1201" s="3"/>
      <c r="C1201" s="4">
        <v>35423.98055555556</v>
      </c>
      <c r="D1201" s="5">
        <v>89699.0</v>
      </c>
    </row>
    <row r="1202">
      <c r="A1202" s="2" t="s">
        <v>13122</v>
      </c>
      <c r="B1202" s="3"/>
      <c r="C1202" s="4">
        <v>35423.98055555556</v>
      </c>
      <c r="D1202" s="5">
        <v>149826.0</v>
      </c>
    </row>
    <row r="1203">
      <c r="A1203" s="2" t="s">
        <v>13123</v>
      </c>
      <c r="B1203" s="3"/>
      <c r="C1203" s="4">
        <v>35423.98055555556</v>
      </c>
      <c r="D1203" s="5">
        <v>214456.0</v>
      </c>
    </row>
    <row r="1204">
      <c r="A1204" s="2" t="s">
        <v>13124</v>
      </c>
      <c r="B1204" s="3"/>
      <c r="C1204" s="4">
        <v>35423.98055555556</v>
      </c>
      <c r="D1204" s="5">
        <v>166596.0</v>
      </c>
    </row>
    <row r="1205">
      <c r="A1205" s="2" t="s">
        <v>13125</v>
      </c>
      <c r="B1205" s="3"/>
      <c r="C1205" s="4">
        <v>35423.98055555556</v>
      </c>
      <c r="D1205" s="5">
        <v>166515.0</v>
      </c>
    </row>
    <row r="1206">
      <c r="A1206" s="2" t="s">
        <v>13126</v>
      </c>
      <c r="B1206" s="3"/>
      <c r="C1206" s="4">
        <v>35423.98055555556</v>
      </c>
      <c r="D1206" s="5">
        <v>161505.0</v>
      </c>
    </row>
    <row r="1207">
      <c r="A1207" s="2" t="s">
        <v>13127</v>
      </c>
      <c r="B1207" s="3"/>
      <c r="C1207" s="4">
        <v>35423.98055555556</v>
      </c>
      <c r="D1207" s="5">
        <v>161572.0</v>
      </c>
    </row>
    <row r="1208">
      <c r="A1208" s="2" t="s">
        <v>13128</v>
      </c>
      <c r="B1208" s="3"/>
      <c r="C1208" s="4">
        <v>35423.98055555556</v>
      </c>
      <c r="D1208" s="5">
        <v>4454.0</v>
      </c>
    </row>
    <row r="1209">
      <c r="A1209" s="2" t="s">
        <v>13129</v>
      </c>
      <c r="B1209" s="3"/>
      <c r="C1209" s="4">
        <v>35423.98055555556</v>
      </c>
      <c r="D1209" s="5">
        <v>164000.0</v>
      </c>
    </row>
    <row r="1210">
      <c r="A1210" s="2" t="s">
        <v>13130</v>
      </c>
      <c r="B1210" s="3"/>
      <c r="C1210" s="4">
        <v>35423.98055555556</v>
      </c>
      <c r="D1210" s="5">
        <v>13809.0</v>
      </c>
    </row>
    <row r="1211">
      <c r="A1211" s="2" t="s">
        <v>13131</v>
      </c>
      <c r="B1211" s="3"/>
      <c r="C1211" s="4">
        <v>35423.98055555556</v>
      </c>
      <c r="D1211" s="5">
        <v>2590.0</v>
      </c>
    </row>
    <row r="1212">
      <c r="A1212" s="2" t="s">
        <v>13132</v>
      </c>
      <c r="B1212" s="3"/>
      <c r="C1212" s="4">
        <v>35423.98055555556</v>
      </c>
      <c r="D1212" s="5">
        <v>7853.0</v>
      </c>
    </row>
    <row r="1213">
      <c r="A1213" s="2" t="s">
        <v>13133</v>
      </c>
      <c r="B1213" s="3"/>
      <c r="C1213" s="4">
        <v>35423.98055555556</v>
      </c>
      <c r="D1213" s="5">
        <v>1.4978187E7</v>
      </c>
    </row>
    <row r="1214">
      <c r="A1214" s="2" t="s">
        <v>13134</v>
      </c>
      <c r="B1214" s="3"/>
      <c r="C1214" s="4">
        <v>35423.98055555556</v>
      </c>
      <c r="D1214" s="5">
        <v>1.4977473E7</v>
      </c>
    </row>
    <row r="1215">
      <c r="A1215" s="2" t="s">
        <v>13135</v>
      </c>
      <c r="B1215" s="3"/>
      <c r="C1215" s="4">
        <v>35423.98055555556</v>
      </c>
      <c r="D1215" s="5">
        <v>1.5806885E7</v>
      </c>
    </row>
    <row r="1216">
      <c r="A1216" s="2" t="s">
        <v>13136</v>
      </c>
      <c r="B1216" s="3"/>
      <c r="C1216" s="4">
        <v>35423.98055555556</v>
      </c>
      <c r="D1216" s="5">
        <v>1.5868925E7</v>
      </c>
    </row>
    <row r="1217">
      <c r="A1217" s="2" t="s">
        <v>13137</v>
      </c>
      <c r="B1217" s="3"/>
      <c r="C1217" s="4">
        <v>35423.98055555556</v>
      </c>
      <c r="D1217" s="5">
        <v>1.6074212E7</v>
      </c>
    </row>
    <row r="1218">
      <c r="A1218" s="2" t="s">
        <v>13138</v>
      </c>
      <c r="B1218" s="3"/>
      <c r="C1218" s="4">
        <v>35423.98055555556</v>
      </c>
      <c r="D1218" s="5">
        <v>1.6362309E7</v>
      </c>
    </row>
    <row r="1219">
      <c r="A1219" s="2" t="s">
        <v>13139</v>
      </c>
      <c r="B1219" s="3"/>
      <c r="C1219" s="4">
        <v>35423.98055555556</v>
      </c>
      <c r="D1219" s="5">
        <v>1.6404086E7</v>
      </c>
    </row>
    <row r="1220">
      <c r="A1220" s="2" t="s">
        <v>13140</v>
      </c>
      <c r="B1220" s="3"/>
      <c r="C1220" s="4">
        <v>35423.98055555556</v>
      </c>
      <c r="D1220" s="5">
        <v>97182.0</v>
      </c>
    </row>
    <row r="1221">
      <c r="A1221" s="2" t="s">
        <v>13141</v>
      </c>
      <c r="B1221" s="3"/>
      <c r="C1221" s="4">
        <v>35423.98055555556</v>
      </c>
      <c r="D1221" s="5">
        <v>21647.0</v>
      </c>
    </row>
    <row r="1222">
      <c r="A1222" s="2" t="s">
        <v>13142</v>
      </c>
      <c r="B1222" s="3"/>
      <c r="C1222" s="4">
        <v>35423.98055555556</v>
      </c>
      <c r="D1222" s="5">
        <v>23147.0</v>
      </c>
    </row>
    <row r="1223">
      <c r="A1223" s="2" t="s">
        <v>13143</v>
      </c>
      <c r="B1223" s="3"/>
      <c r="C1223" s="4">
        <v>35423.98055555556</v>
      </c>
      <c r="D1223" s="5">
        <v>39538.0</v>
      </c>
    </row>
    <row r="1224">
      <c r="A1224" s="2" t="s">
        <v>13144</v>
      </c>
      <c r="B1224" s="3"/>
      <c r="C1224" s="4">
        <v>35423.98055555556</v>
      </c>
      <c r="D1224" s="5">
        <v>75056.0</v>
      </c>
    </row>
    <row r="1225">
      <c r="A1225" s="2" t="s">
        <v>13145</v>
      </c>
      <c r="B1225" s="3"/>
      <c r="C1225" s="4">
        <v>35423.98055555556</v>
      </c>
      <c r="D1225" s="5">
        <v>75056.0</v>
      </c>
    </row>
    <row r="1226">
      <c r="A1226" s="2" t="s">
        <v>13146</v>
      </c>
      <c r="B1226" s="3"/>
      <c r="C1226" s="4">
        <v>35423.98055555556</v>
      </c>
      <c r="D1226" s="5">
        <v>75044.0</v>
      </c>
    </row>
    <row r="1227">
      <c r="A1227" s="2" t="s">
        <v>13147</v>
      </c>
      <c r="B1227" s="3"/>
      <c r="C1227" s="4">
        <v>35423.98055555556</v>
      </c>
      <c r="D1227" s="5">
        <v>76506.0</v>
      </c>
    </row>
    <row r="1228">
      <c r="A1228" s="2" t="s">
        <v>13148</v>
      </c>
      <c r="B1228" s="3"/>
      <c r="C1228" s="4">
        <v>35423.98055555556</v>
      </c>
      <c r="D1228" s="5">
        <v>76491.0</v>
      </c>
    </row>
    <row r="1229">
      <c r="A1229" s="2" t="s">
        <v>13149</v>
      </c>
      <c r="B1229" s="3"/>
      <c r="C1229" s="4">
        <v>35423.98055555556</v>
      </c>
      <c r="D1229" s="5">
        <v>82118.0</v>
      </c>
    </row>
    <row r="1230">
      <c r="A1230" s="2" t="s">
        <v>13150</v>
      </c>
      <c r="B1230" s="3"/>
      <c r="C1230" s="4">
        <v>35423.98055555556</v>
      </c>
      <c r="D1230" s="5">
        <v>81940.0</v>
      </c>
    </row>
    <row r="1231">
      <c r="A1231" s="2" t="s">
        <v>13151</v>
      </c>
      <c r="B1231" s="3"/>
      <c r="C1231" s="4">
        <v>35423.98055555556</v>
      </c>
      <c r="D1231" s="5">
        <v>12562.0</v>
      </c>
    </row>
    <row r="1232">
      <c r="A1232" s="2" t="s">
        <v>13152</v>
      </c>
      <c r="B1232" s="3"/>
      <c r="C1232" s="4">
        <v>35423.98055555556</v>
      </c>
      <c r="D1232" s="5">
        <v>34046.0</v>
      </c>
    </row>
    <row r="1233">
      <c r="A1233" s="2" t="s">
        <v>13153</v>
      </c>
      <c r="B1233" s="3"/>
      <c r="C1233" s="4">
        <v>35423.98055555556</v>
      </c>
      <c r="D1233" s="5">
        <v>98254.0</v>
      </c>
    </row>
    <row r="1234">
      <c r="A1234" s="2" t="s">
        <v>13154</v>
      </c>
      <c r="B1234" s="3"/>
      <c r="C1234" s="4">
        <v>35423.98055555556</v>
      </c>
      <c r="D1234" s="5">
        <v>128677.0</v>
      </c>
    </row>
    <row r="1235">
      <c r="A1235" s="2" t="s">
        <v>13155</v>
      </c>
      <c r="B1235" s="3"/>
      <c r="C1235" s="4">
        <v>35423.98055555556</v>
      </c>
      <c r="D1235" s="5">
        <v>198749.0</v>
      </c>
    </row>
    <row r="1236">
      <c r="A1236" s="2" t="s">
        <v>13156</v>
      </c>
      <c r="B1236" s="3"/>
      <c r="C1236" s="4">
        <v>35423.98055555556</v>
      </c>
      <c r="D1236" s="5">
        <v>144663.0</v>
      </c>
    </row>
    <row r="1237">
      <c r="A1237" s="2" t="s">
        <v>13157</v>
      </c>
      <c r="B1237" s="3"/>
      <c r="C1237" s="4">
        <v>35423.98055555556</v>
      </c>
      <c r="D1237" s="5">
        <v>34322.0</v>
      </c>
    </row>
    <row r="1238">
      <c r="A1238" s="2" t="s">
        <v>13158</v>
      </c>
      <c r="B1238" s="3"/>
      <c r="C1238" s="4">
        <v>35423.98055555556</v>
      </c>
      <c r="D1238" s="5">
        <v>117558.0</v>
      </c>
    </row>
    <row r="1239">
      <c r="A1239" s="2" t="s">
        <v>13159</v>
      </c>
      <c r="B1239" s="3"/>
      <c r="C1239" s="4">
        <v>35423.98055555556</v>
      </c>
      <c r="D1239" s="5">
        <v>27341.0</v>
      </c>
    </row>
    <row r="1240">
      <c r="A1240" s="2" t="s">
        <v>13160</v>
      </c>
      <c r="B1240" s="3"/>
      <c r="C1240" s="4">
        <v>35423.98055555556</v>
      </c>
      <c r="D1240" s="5">
        <v>27437.0</v>
      </c>
    </row>
    <row r="1241">
      <c r="A1241" s="2" t="s">
        <v>13161</v>
      </c>
      <c r="B1241" s="3"/>
      <c r="C1241" s="4">
        <v>35423.98055555556</v>
      </c>
      <c r="D1241" s="5">
        <v>259789.0</v>
      </c>
    </row>
    <row r="1242">
      <c r="A1242" s="2" t="s">
        <v>13162</v>
      </c>
      <c r="B1242" s="3"/>
      <c r="C1242" s="4">
        <v>35423.98055555556</v>
      </c>
      <c r="D1242" s="5">
        <v>44692.0</v>
      </c>
    </row>
    <row r="1243">
      <c r="A1243" s="2" t="s">
        <v>13163</v>
      </c>
      <c r="B1243" s="3"/>
      <c r="C1243" s="4">
        <v>35423.98055555556</v>
      </c>
      <c r="D1243" s="5">
        <v>37047.0</v>
      </c>
    </row>
    <row r="1244">
      <c r="A1244" s="2" t="s">
        <v>13164</v>
      </c>
      <c r="B1244" s="3"/>
      <c r="C1244" s="4">
        <v>35423.98055555556</v>
      </c>
      <c r="D1244" s="5">
        <v>11630.0</v>
      </c>
    </row>
    <row r="1245">
      <c r="A1245" s="2" t="s">
        <v>13165</v>
      </c>
      <c r="B1245" s="3"/>
      <c r="C1245" s="4">
        <v>35423.98055555556</v>
      </c>
      <c r="D1245" s="5">
        <v>22802.0</v>
      </c>
    </row>
    <row r="1246">
      <c r="A1246" s="2" t="s">
        <v>13166</v>
      </c>
      <c r="B1246" s="3"/>
      <c r="C1246" s="4">
        <v>35423.98055555556</v>
      </c>
      <c r="D1246" s="5">
        <v>66762.0</v>
      </c>
    </row>
    <row r="1247">
      <c r="A1247" s="2" t="s">
        <v>13167</v>
      </c>
      <c r="B1247" s="3"/>
      <c r="C1247" s="4">
        <v>35423.98055555556</v>
      </c>
      <c r="D1247" s="5">
        <v>69270.0</v>
      </c>
    </row>
    <row r="1248">
      <c r="A1248" s="2" t="s">
        <v>13168</v>
      </c>
      <c r="B1248" s="3"/>
      <c r="C1248" s="4">
        <v>35423.98055555556</v>
      </c>
      <c r="D1248" s="5">
        <v>69280.0</v>
      </c>
    </row>
    <row r="1249">
      <c r="A1249" s="2" t="s">
        <v>13169</v>
      </c>
      <c r="B1249" s="3"/>
      <c r="C1249" s="4">
        <v>35423.98055555556</v>
      </c>
      <c r="D1249" s="5">
        <v>31978.0</v>
      </c>
    </row>
    <row r="1250">
      <c r="A1250" s="2" t="s">
        <v>13170</v>
      </c>
      <c r="B1250" s="3"/>
      <c r="C1250" s="4">
        <v>35423.98055555556</v>
      </c>
      <c r="D1250" s="5">
        <v>145863.0</v>
      </c>
    </row>
    <row r="1251">
      <c r="A1251" s="2" t="s">
        <v>13171</v>
      </c>
      <c r="B1251" s="3"/>
      <c r="C1251" s="4">
        <v>35423.98055555556</v>
      </c>
      <c r="D1251" s="5">
        <v>78148.0</v>
      </c>
    </row>
    <row r="1252">
      <c r="A1252" s="2" t="s">
        <v>13172</v>
      </c>
      <c r="B1252" s="3"/>
      <c r="C1252" s="4">
        <v>35423.98055555556</v>
      </c>
      <c r="D1252" s="5">
        <v>78184.0</v>
      </c>
    </row>
    <row r="1253">
      <c r="A1253" s="2" t="s">
        <v>13173</v>
      </c>
      <c r="B1253" s="3"/>
      <c r="C1253" s="4">
        <v>35423.98055555556</v>
      </c>
      <c r="D1253" s="5">
        <v>78191.0</v>
      </c>
    </row>
    <row r="1254">
      <c r="A1254" s="2" t="s">
        <v>13174</v>
      </c>
      <c r="B1254" s="3"/>
      <c r="C1254" s="4">
        <v>35423.98055555556</v>
      </c>
      <c r="D1254" s="5">
        <v>78254.0</v>
      </c>
    </row>
    <row r="1255">
      <c r="A1255" s="2" t="s">
        <v>13175</v>
      </c>
      <c r="B1255" s="3"/>
      <c r="C1255" s="4">
        <v>35423.98055555556</v>
      </c>
      <c r="D1255" s="5">
        <v>78220.0</v>
      </c>
    </row>
    <row r="1256">
      <c r="A1256" s="2" t="s">
        <v>13176</v>
      </c>
      <c r="B1256" s="3"/>
      <c r="C1256" s="4">
        <v>35423.98055555556</v>
      </c>
      <c r="D1256" s="5">
        <v>78217.0</v>
      </c>
    </row>
    <row r="1257">
      <c r="A1257" s="2" t="s">
        <v>13177</v>
      </c>
      <c r="B1257" s="3"/>
      <c r="C1257" s="4">
        <v>35423.98055555556</v>
      </c>
      <c r="D1257" s="5">
        <v>78260.0</v>
      </c>
    </row>
    <row r="1258">
      <c r="A1258" s="2" t="s">
        <v>13178</v>
      </c>
      <c r="B1258" s="3"/>
      <c r="C1258" s="4">
        <v>35423.98055555556</v>
      </c>
      <c r="D1258" s="5">
        <v>78231.0</v>
      </c>
    </row>
    <row r="1259">
      <c r="A1259" s="2" t="s">
        <v>13179</v>
      </c>
      <c r="B1259" s="3"/>
      <c r="C1259" s="4">
        <v>35423.98055555556</v>
      </c>
      <c r="D1259" s="5">
        <v>78269.0</v>
      </c>
    </row>
    <row r="1260">
      <c r="A1260" s="2" t="s">
        <v>13180</v>
      </c>
      <c r="B1260" s="3"/>
      <c r="C1260" s="4">
        <v>35423.98055555556</v>
      </c>
      <c r="D1260" s="5">
        <v>124202.0</v>
      </c>
    </row>
    <row r="1261">
      <c r="A1261" s="2" t="s">
        <v>13181</v>
      </c>
      <c r="B1261" s="3"/>
      <c r="C1261" s="4">
        <v>35423.98055555556</v>
      </c>
      <c r="D1261" s="5">
        <v>123113.0</v>
      </c>
    </row>
    <row r="1262">
      <c r="A1262" s="2" t="s">
        <v>13182</v>
      </c>
      <c r="B1262" s="3"/>
      <c r="C1262" s="4">
        <v>35423.98055555556</v>
      </c>
      <c r="D1262" s="5">
        <v>26326.0</v>
      </c>
    </row>
    <row r="1263">
      <c r="A1263" s="2" t="s">
        <v>13183</v>
      </c>
      <c r="B1263" s="3"/>
      <c r="C1263" s="4">
        <v>35423.98055555556</v>
      </c>
      <c r="D1263" s="5">
        <v>48965.0</v>
      </c>
    </row>
    <row r="1264">
      <c r="A1264" s="2" t="s">
        <v>13184</v>
      </c>
      <c r="B1264" s="3"/>
      <c r="C1264" s="4">
        <v>35423.98055555556</v>
      </c>
      <c r="D1264" s="5">
        <v>136020.0</v>
      </c>
    </row>
    <row r="1265">
      <c r="A1265" s="2" t="s">
        <v>13185</v>
      </c>
      <c r="B1265" s="3"/>
      <c r="C1265" s="4">
        <v>35423.98055555556</v>
      </c>
      <c r="D1265" s="5">
        <v>28105.0</v>
      </c>
    </row>
    <row r="1266">
      <c r="A1266" s="2" t="s">
        <v>13186</v>
      </c>
      <c r="B1266" s="3"/>
      <c r="C1266" s="4">
        <v>35423.98055555556</v>
      </c>
      <c r="D1266" s="5">
        <v>70268.0</v>
      </c>
    </row>
    <row r="1267">
      <c r="A1267" s="2" t="s">
        <v>13187</v>
      </c>
      <c r="B1267" s="3"/>
      <c r="C1267" s="4">
        <v>35423.98055555556</v>
      </c>
      <c r="D1267" s="5">
        <v>37671.0</v>
      </c>
    </row>
    <row r="1268">
      <c r="A1268" s="2" t="s">
        <v>13188</v>
      </c>
      <c r="B1268" s="3"/>
      <c r="C1268" s="4">
        <v>35423.98055555556</v>
      </c>
      <c r="D1268" s="5">
        <v>7181.0</v>
      </c>
    </row>
    <row r="1269">
      <c r="A1269" s="2" t="s">
        <v>13189</v>
      </c>
      <c r="B1269" s="3"/>
      <c r="C1269" s="4">
        <v>35423.98055555556</v>
      </c>
      <c r="D1269" s="5">
        <v>7205.0</v>
      </c>
    </row>
    <row r="1270">
      <c r="A1270" s="2" t="s">
        <v>13190</v>
      </c>
      <c r="B1270" s="3"/>
      <c r="C1270" s="4">
        <v>35423.98055555556</v>
      </c>
      <c r="D1270" s="5">
        <v>65296.0</v>
      </c>
    </row>
    <row r="1271">
      <c r="A1271" s="2" t="s">
        <v>13191</v>
      </c>
      <c r="B1271" s="3"/>
      <c r="C1271" s="4">
        <v>35423.98055555556</v>
      </c>
      <c r="D1271" s="5">
        <v>159456.0</v>
      </c>
    </row>
    <row r="1272">
      <c r="A1272" s="2" t="s">
        <v>13192</v>
      </c>
      <c r="B1272" s="3"/>
      <c r="C1272" s="4">
        <v>35423.98055555556</v>
      </c>
      <c r="D1272" s="5">
        <v>163648.0</v>
      </c>
    </row>
    <row r="1273">
      <c r="A1273" s="2" t="s">
        <v>13193</v>
      </c>
      <c r="B1273" s="3"/>
      <c r="C1273" s="4">
        <v>35423.98055555556</v>
      </c>
      <c r="D1273" s="5">
        <v>11280.0</v>
      </c>
    </row>
    <row r="1274">
      <c r="A1274" s="2" t="s">
        <v>13194</v>
      </c>
      <c r="B1274" s="3"/>
      <c r="C1274" s="4">
        <v>35423.98055555556</v>
      </c>
      <c r="D1274" s="5">
        <v>11176.0</v>
      </c>
    </row>
    <row r="1275">
      <c r="A1275" s="2" t="s">
        <v>13195</v>
      </c>
      <c r="B1275" s="3"/>
      <c r="C1275" s="4">
        <v>35423.98055555556</v>
      </c>
      <c r="D1275" s="5">
        <v>48090.0</v>
      </c>
    </row>
    <row r="1276">
      <c r="A1276" s="2" t="s">
        <v>13196</v>
      </c>
      <c r="B1276" s="3"/>
      <c r="C1276" s="4">
        <v>35423.98055555556</v>
      </c>
      <c r="D1276" s="5">
        <v>126754.0</v>
      </c>
    </row>
    <row r="1277">
      <c r="A1277" s="2" t="s">
        <v>13197</v>
      </c>
      <c r="B1277" s="3"/>
      <c r="C1277" s="4">
        <v>35423.98055555556</v>
      </c>
      <c r="D1277" s="5">
        <v>126744.0</v>
      </c>
    </row>
    <row r="1278">
      <c r="A1278" s="2" t="s">
        <v>13198</v>
      </c>
      <c r="B1278" s="3"/>
      <c r="C1278" s="4">
        <v>35423.98055555556</v>
      </c>
      <c r="D1278" s="5">
        <v>40668.0</v>
      </c>
    </row>
    <row r="1279">
      <c r="A1279" s="2" t="s">
        <v>13199</v>
      </c>
      <c r="B1279" s="3"/>
      <c r="C1279" s="4">
        <v>35423.98055555556</v>
      </c>
      <c r="D1279" s="5">
        <v>40664.0</v>
      </c>
    </row>
    <row r="1280">
      <c r="A1280" s="2" t="s">
        <v>13200</v>
      </c>
      <c r="B1280" s="3"/>
      <c r="C1280" s="4">
        <v>35423.98055555556</v>
      </c>
      <c r="D1280" s="5">
        <v>40651.0</v>
      </c>
    </row>
    <row r="1281">
      <c r="A1281" s="2" t="s">
        <v>13201</v>
      </c>
      <c r="B1281" s="3"/>
      <c r="C1281" s="4">
        <v>35423.98055555556</v>
      </c>
      <c r="D1281" s="5">
        <v>39414.0</v>
      </c>
    </row>
    <row r="1282">
      <c r="A1282" s="2" t="s">
        <v>13202</v>
      </c>
      <c r="B1282" s="3"/>
      <c r="C1282" s="4">
        <v>35423.98055555556</v>
      </c>
      <c r="D1282" s="5">
        <v>51759.0</v>
      </c>
    </row>
    <row r="1283">
      <c r="A1283" s="2" t="s">
        <v>13203</v>
      </c>
      <c r="B1283" s="3"/>
      <c r="C1283" s="4">
        <v>35423.98055555556</v>
      </c>
      <c r="D1283" s="5">
        <v>29168.0</v>
      </c>
    </row>
    <row r="1284">
      <c r="A1284" s="2" t="s">
        <v>13204</v>
      </c>
      <c r="B1284" s="3"/>
      <c r="C1284" s="4">
        <v>35423.98055555556</v>
      </c>
      <c r="D1284" s="5">
        <v>14103.0</v>
      </c>
    </row>
    <row r="1285">
      <c r="A1285" s="2" t="s">
        <v>13205</v>
      </c>
      <c r="B1285" s="3"/>
      <c r="C1285" s="4">
        <v>35423.98055555556</v>
      </c>
      <c r="D1285" s="5">
        <v>18822.0</v>
      </c>
    </row>
    <row r="1286">
      <c r="A1286" s="2" t="s">
        <v>13206</v>
      </c>
      <c r="B1286" s="3"/>
      <c r="C1286" s="4">
        <v>35423.98055555556</v>
      </c>
      <c r="D1286" s="5">
        <v>18043.0</v>
      </c>
    </row>
    <row r="1287">
      <c r="A1287" s="2" t="s">
        <v>13207</v>
      </c>
      <c r="B1287" s="3"/>
      <c r="C1287" s="4">
        <v>35423.98055555556</v>
      </c>
      <c r="D1287" s="5">
        <v>40606.0</v>
      </c>
    </row>
    <row r="1288">
      <c r="A1288" s="2" t="s">
        <v>13208</v>
      </c>
      <c r="B1288" s="3"/>
      <c r="C1288" s="4">
        <v>35423.98055555556</v>
      </c>
      <c r="D1288" s="5">
        <v>37659.0</v>
      </c>
    </row>
    <row r="1289">
      <c r="A1289" s="2" t="s">
        <v>13209</v>
      </c>
      <c r="B1289" s="3"/>
      <c r="C1289" s="4">
        <v>35423.98055555556</v>
      </c>
      <c r="D1289" s="5">
        <v>221554.0</v>
      </c>
    </row>
    <row r="1290">
      <c r="A1290" s="2" t="s">
        <v>13210</v>
      </c>
      <c r="B1290" s="3"/>
      <c r="C1290" s="4">
        <v>35423.98055555556</v>
      </c>
      <c r="D1290" s="5">
        <v>221638.0</v>
      </c>
    </row>
    <row r="1291">
      <c r="A1291" s="2" t="s">
        <v>13211</v>
      </c>
      <c r="B1291" s="3"/>
      <c r="C1291" s="4">
        <v>35423.98055555556</v>
      </c>
      <c r="D1291" s="5">
        <v>221723.0</v>
      </c>
    </row>
    <row r="1292">
      <c r="A1292" s="2" t="s">
        <v>13212</v>
      </c>
      <c r="B1292" s="3"/>
      <c r="C1292" s="4">
        <v>35423.98055555556</v>
      </c>
      <c r="D1292" s="5">
        <v>128052.0</v>
      </c>
    </row>
    <row r="1293">
      <c r="A1293" s="2" t="s">
        <v>13213</v>
      </c>
      <c r="B1293" s="3"/>
      <c r="C1293" s="4">
        <v>35423.98055555556</v>
      </c>
      <c r="D1293" s="5">
        <v>128274.0</v>
      </c>
    </row>
    <row r="1294">
      <c r="A1294" s="2" t="s">
        <v>13214</v>
      </c>
      <c r="B1294" s="3"/>
      <c r="C1294" s="4">
        <v>35423.98055555556</v>
      </c>
      <c r="D1294" s="5">
        <v>33558.0</v>
      </c>
    </row>
    <row r="1295">
      <c r="A1295" s="2" t="s">
        <v>13215</v>
      </c>
      <c r="B1295" s="3"/>
      <c r="C1295" s="4">
        <v>35423.98055555556</v>
      </c>
      <c r="D1295" s="5">
        <v>33595.0</v>
      </c>
    </row>
    <row r="1296">
      <c r="A1296" s="2" t="s">
        <v>13216</v>
      </c>
      <c r="B1296" s="3"/>
      <c r="C1296" s="4">
        <v>35423.98055555556</v>
      </c>
      <c r="D1296" s="5">
        <v>33537.0</v>
      </c>
    </row>
    <row r="1297">
      <c r="A1297" s="2" t="s">
        <v>13217</v>
      </c>
      <c r="B1297" s="3"/>
      <c r="C1297" s="4">
        <v>35423.98055555556</v>
      </c>
      <c r="D1297" s="5">
        <v>43127.0</v>
      </c>
    </row>
    <row r="1298">
      <c r="A1298" s="2" t="s">
        <v>13218</v>
      </c>
      <c r="B1298" s="3"/>
      <c r="C1298" s="4">
        <v>35423.98055555556</v>
      </c>
      <c r="D1298" s="5">
        <v>45012.0</v>
      </c>
    </row>
    <row r="1299">
      <c r="A1299" s="2" t="s">
        <v>13219</v>
      </c>
      <c r="B1299" s="3"/>
      <c r="C1299" s="4">
        <v>35423.98055555556</v>
      </c>
      <c r="D1299" s="5">
        <v>19379.0</v>
      </c>
    </row>
    <row r="1300">
      <c r="A1300" s="2" t="s">
        <v>13220</v>
      </c>
      <c r="B1300" s="3"/>
      <c r="C1300" s="4">
        <v>35423.98055555556</v>
      </c>
      <c r="D1300" s="5">
        <v>20488.0</v>
      </c>
    </row>
    <row r="1301">
      <c r="A1301" s="2" t="s">
        <v>13221</v>
      </c>
      <c r="B1301" s="3"/>
      <c r="C1301" s="4">
        <v>35423.98055555556</v>
      </c>
      <c r="D1301" s="5">
        <v>9226.0</v>
      </c>
    </row>
    <row r="1302">
      <c r="A1302" s="2" t="s">
        <v>13222</v>
      </c>
      <c r="B1302" s="3"/>
      <c r="C1302" s="4">
        <v>35423.98055555556</v>
      </c>
      <c r="D1302" s="5">
        <v>10170.0</v>
      </c>
    </row>
    <row r="1303">
      <c r="A1303" s="2" t="s">
        <v>13223</v>
      </c>
      <c r="B1303" s="3"/>
      <c r="C1303" s="4">
        <v>35423.98055555556</v>
      </c>
      <c r="D1303" s="5">
        <v>11131.0</v>
      </c>
    </row>
    <row r="1304">
      <c r="A1304" s="2" t="s">
        <v>13224</v>
      </c>
      <c r="B1304" s="3"/>
      <c r="C1304" s="4">
        <v>35423.98055555556</v>
      </c>
      <c r="D1304" s="5">
        <v>14006.0</v>
      </c>
    </row>
    <row r="1305">
      <c r="A1305" s="2" t="s">
        <v>13225</v>
      </c>
      <c r="B1305" s="3"/>
      <c r="C1305" s="4">
        <v>35423.98055555556</v>
      </c>
      <c r="D1305" s="5">
        <v>33053.0</v>
      </c>
    </row>
    <row r="1306">
      <c r="A1306" s="2" t="s">
        <v>13226</v>
      </c>
      <c r="B1306" s="3"/>
      <c r="C1306" s="4">
        <v>35423.98055555556</v>
      </c>
      <c r="D1306" s="5">
        <v>60736.0</v>
      </c>
    </row>
    <row r="1307">
      <c r="A1307" s="2" t="s">
        <v>13227</v>
      </c>
      <c r="B1307" s="3"/>
      <c r="C1307" s="4">
        <v>35423.98055555556</v>
      </c>
      <c r="D1307" s="5">
        <v>40414.0</v>
      </c>
    </row>
    <row r="1308">
      <c r="A1308" s="2" t="s">
        <v>13228</v>
      </c>
      <c r="B1308" s="3"/>
      <c r="C1308" s="4">
        <v>35423.98055555556</v>
      </c>
      <c r="D1308" s="5">
        <v>26932.0</v>
      </c>
    </row>
    <row r="1309">
      <c r="A1309" s="2" t="s">
        <v>13229</v>
      </c>
      <c r="B1309" s="3"/>
      <c r="C1309" s="4">
        <v>35423.98055555556</v>
      </c>
      <c r="D1309" s="5">
        <v>152464.0</v>
      </c>
    </row>
    <row r="1310">
      <c r="A1310" s="2" t="s">
        <v>13230</v>
      </c>
      <c r="B1310" s="3"/>
      <c r="C1310" s="4">
        <v>35423.98055555556</v>
      </c>
      <c r="D1310" s="5">
        <v>86548.0</v>
      </c>
    </row>
    <row r="1311">
      <c r="A1311" s="2" t="s">
        <v>13231</v>
      </c>
      <c r="B1311" s="3"/>
      <c r="C1311" s="4">
        <v>35423.98055555556</v>
      </c>
      <c r="D1311" s="5">
        <v>34052.0</v>
      </c>
    </row>
    <row r="1312">
      <c r="A1312" s="2" t="s">
        <v>13232</v>
      </c>
      <c r="B1312" s="3"/>
      <c r="C1312" s="4">
        <v>35423.98055555556</v>
      </c>
      <c r="D1312" s="5">
        <v>448484.0</v>
      </c>
    </row>
    <row r="1313">
      <c r="A1313" s="2" t="s">
        <v>13233</v>
      </c>
      <c r="B1313" s="3"/>
      <c r="C1313" s="4">
        <v>35423.98055555556</v>
      </c>
      <c r="D1313" s="5">
        <v>109959.0</v>
      </c>
    </row>
    <row r="1314">
      <c r="A1314" s="2" t="s">
        <v>13234</v>
      </c>
      <c r="B1314" s="3"/>
      <c r="C1314" s="4">
        <v>35423.98055555556</v>
      </c>
      <c r="D1314" s="5">
        <v>1857108.0</v>
      </c>
    </row>
    <row r="1315">
      <c r="A1315" s="2" t="s">
        <v>13235</v>
      </c>
      <c r="B1315" s="3"/>
      <c r="C1315" s="4">
        <v>35423.98055555556</v>
      </c>
      <c r="D1315" s="5">
        <v>38787.0</v>
      </c>
    </row>
    <row r="1316">
      <c r="A1316" s="2" t="s">
        <v>13236</v>
      </c>
      <c r="B1316" s="3"/>
      <c r="C1316" s="4">
        <v>35423.98055555556</v>
      </c>
      <c r="D1316" s="5">
        <v>38791.0</v>
      </c>
    </row>
    <row r="1317">
      <c r="A1317" s="2" t="s">
        <v>13237</v>
      </c>
      <c r="B1317" s="3"/>
      <c r="C1317" s="4">
        <v>35423.98055555556</v>
      </c>
      <c r="D1317" s="5">
        <v>67240.0</v>
      </c>
    </row>
    <row r="1318">
      <c r="A1318" s="2" t="s">
        <v>13238</v>
      </c>
      <c r="B1318" s="3"/>
      <c r="C1318" s="4">
        <v>35423.98055555556</v>
      </c>
      <c r="D1318" s="5">
        <v>26776.0</v>
      </c>
    </row>
    <row r="1319">
      <c r="A1319" s="2" t="s">
        <v>13239</v>
      </c>
      <c r="B1319" s="3"/>
      <c r="C1319" s="4">
        <v>35423.98055555556</v>
      </c>
      <c r="D1319" s="5">
        <v>34941.0</v>
      </c>
    </row>
    <row r="1320">
      <c r="A1320" s="2" t="s">
        <v>13240</v>
      </c>
      <c r="B1320" s="3"/>
      <c r="C1320" s="4">
        <v>35423.98055555556</v>
      </c>
      <c r="D1320" s="5">
        <v>152594.0</v>
      </c>
    </row>
    <row r="1321">
      <c r="A1321" s="2" t="s">
        <v>13241</v>
      </c>
      <c r="B1321" s="3"/>
      <c r="C1321" s="4">
        <v>35423.98055555556</v>
      </c>
      <c r="D1321" s="5">
        <v>13702.0</v>
      </c>
    </row>
    <row r="1322">
      <c r="A1322" s="2" t="s">
        <v>13242</v>
      </c>
      <c r="B1322" s="3"/>
      <c r="C1322" s="4">
        <v>35423.98055555556</v>
      </c>
      <c r="D1322" s="5">
        <v>13675.0</v>
      </c>
    </row>
    <row r="1323">
      <c r="A1323" s="2" t="s">
        <v>13243</v>
      </c>
      <c r="B1323" s="3"/>
      <c r="C1323" s="4">
        <v>35423.98055555556</v>
      </c>
      <c r="D1323" s="5">
        <v>18111.0</v>
      </c>
    </row>
    <row r="1324">
      <c r="A1324" s="2" t="s">
        <v>13244</v>
      </c>
      <c r="B1324" s="3"/>
      <c r="C1324" s="4">
        <v>35423.98055555556</v>
      </c>
      <c r="D1324" s="5">
        <v>18208.0</v>
      </c>
    </row>
    <row r="1325">
      <c r="A1325" s="2" t="s">
        <v>13245</v>
      </c>
      <c r="B1325" s="3"/>
      <c r="C1325" s="4">
        <v>35423.98055555556</v>
      </c>
      <c r="D1325" s="5">
        <v>18946.0</v>
      </c>
    </row>
    <row r="1326">
      <c r="A1326" s="2" t="s">
        <v>13246</v>
      </c>
      <c r="B1326" s="3"/>
      <c r="C1326" s="4">
        <v>35423.98055555556</v>
      </c>
      <c r="D1326" s="5">
        <v>7740.0</v>
      </c>
    </row>
    <row r="1327">
      <c r="A1327" s="2" t="s">
        <v>13247</v>
      </c>
      <c r="B1327" s="3"/>
      <c r="C1327" s="4">
        <v>35423.98055555556</v>
      </c>
      <c r="D1327" s="5">
        <v>5262.0</v>
      </c>
    </row>
    <row r="1328">
      <c r="A1328" s="2" t="s">
        <v>13248</v>
      </c>
      <c r="B1328" s="3"/>
      <c r="C1328" s="4">
        <v>35423.98055555556</v>
      </c>
      <c r="D1328" s="5">
        <v>46818.0</v>
      </c>
    </row>
    <row r="1329">
      <c r="A1329" s="2" t="s">
        <v>13249</v>
      </c>
      <c r="B1329" s="3"/>
      <c r="C1329" s="4">
        <v>35423.98055555556</v>
      </c>
      <c r="D1329" s="5">
        <v>46818.0</v>
      </c>
    </row>
    <row r="1330">
      <c r="A1330" s="2" t="s">
        <v>13250</v>
      </c>
      <c r="B1330" s="3"/>
      <c r="C1330" s="4">
        <v>35423.98055555556</v>
      </c>
      <c r="D1330" s="5">
        <v>5989.0</v>
      </c>
    </row>
    <row r="1331">
      <c r="A1331" s="2" t="s">
        <v>13251</v>
      </c>
      <c r="B1331" s="3"/>
      <c r="C1331" s="4">
        <v>35423.98055555556</v>
      </c>
      <c r="D1331" s="5">
        <v>7217.0</v>
      </c>
    </row>
    <row r="1332">
      <c r="A1332" s="2" t="s">
        <v>13252</v>
      </c>
      <c r="B1332" s="3"/>
      <c r="C1332" s="4">
        <v>35423.98055555556</v>
      </c>
      <c r="D1332" s="5">
        <v>1149.0</v>
      </c>
    </row>
    <row r="1333">
      <c r="A1333" s="2" t="s">
        <v>13253</v>
      </c>
      <c r="B1333" s="3"/>
      <c r="C1333" s="4">
        <v>35423.98055555556</v>
      </c>
      <c r="D1333" s="5">
        <v>1150.0</v>
      </c>
    </row>
    <row r="1334">
      <c r="A1334" s="2" t="s">
        <v>13254</v>
      </c>
      <c r="B1334" s="3"/>
      <c r="C1334" s="4">
        <v>35423.98055555556</v>
      </c>
      <c r="D1334" s="5">
        <v>237878.0</v>
      </c>
    </row>
    <row r="1335">
      <c r="A1335" s="2" t="s">
        <v>13255</v>
      </c>
      <c r="B1335" s="3"/>
      <c r="C1335" s="4">
        <v>35423.98055555556</v>
      </c>
      <c r="D1335" s="5">
        <v>163793.0</v>
      </c>
    </row>
    <row r="1336">
      <c r="A1336" s="2" t="s">
        <v>13256</v>
      </c>
      <c r="B1336" s="3"/>
      <c r="C1336" s="4">
        <v>35423.98055555556</v>
      </c>
      <c r="D1336" s="5">
        <v>156787.0</v>
      </c>
    </row>
    <row r="1337">
      <c r="A1337" s="2" t="s">
        <v>13257</v>
      </c>
      <c r="B1337" s="3"/>
      <c r="C1337" s="4">
        <v>35423.98055555556</v>
      </c>
      <c r="D1337" s="5">
        <v>400951.0</v>
      </c>
    </row>
    <row r="1338">
      <c r="A1338" s="2" t="s">
        <v>13258</v>
      </c>
      <c r="B1338" s="3"/>
      <c r="C1338" s="4">
        <v>35423.98055555556</v>
      </c>
      <c r="D1338" s="5">
        <v>177654.0</v>
      </c>
    </row>
    <row r="1339">
      <c r="A1339" s="2" t="s">
        <v>13259</v>
      </c>
      <c r="B1339" s="3"/>
      <c r="C1339" s="4">
        <v>35423.98055555556</v>
      </c>
      <c r="D1339" s="5">
        <v>301763.0</v>
      </c>
    </row>
    <row r="1340">
      <c r="A1340" s="2" t="s">
        <v>13260</v>
      </c>
      <c r="B1340" s="3"/>
      <c r="C1340" s="4">
        <v>35423.98055555556</v>
      </c>
      <c r="D1340" s="5">
        <v>250577.0</v>
      </c>
    </row>
    <row r="1341">
      <c r="A1341" s="2" t="s">
        <v>13261</v>
      </c>
      <c r="B1341" s="3"/>
      <c r="C1341" s="4">
        <v>35423.98055555556</v>
      </c>
      <c r="D1341" s="5">
        <v>244880.0</v>
      </c>
    </row>
    <row r="1342">
      <c r="A1342" s="2" t="s">
        <v>13262</v>
      </c>
      <c r="B1342" s="3"/>
      <c r="C1342" s="4">
        <v>35423.98055555556</v>
      </c>
      <c r="D1342" s="5">
        <v>244241.0</v>
      </c>
    </row>
    <row r="1343">
      <c r="A1343" s="2" t="s">
        <v>13263</v>
      </c>
      <c r="B1343" s="3"/>
      <c r="C1343" s="4">
        <v>35423.98055555556</v>
      </c>
      <c r="D1343" s="5">
        <v>226757.0</v>
      </c>
    </row>
    <row r="1344">
      <c r="A1344" s="2" t="s">
        <v>13264</v>
      </c>
      <c r="B1344" s="3"/>
      <c r="C1344" s="4">
        <v>35423.98055555556</v>
      </c>
      <c r="D1344" s="5">
        <v>358617.0</v>
      </c>
    </row>
    <row r="1345">
      <c r="A1345" s="2" t="s">
        <v>13265</v>
      </c>
      <c r="B1345" s="3"/>
      <c r="C1345" s="4">
        <v>35423.98055555556</v>
      </c>
      <c r="D1345" s="5">
        <v>188999.0</v>
      </c>
    </row>
    <row r="1346">
      <c r="A1346" s="2" t="s">
        <v>13266</v>
      </c>
      <c r="B1346" s="3"/>
      <c r="C1346" s="4">
        <v>35423.98055555556</v>
      </c>
      <c r="D1346" s="5">
        <v>247491.0</v>
      </c>
    </row>
    <row r="1347">
      <c r="A1347" s="2" t="s">
        <v>13267</v>
      </c>
      <c r="B1347" s="3"/>
      <c r="C1347" s="4">
        <v>35423.98055555556</v>
      </c>
      <c r="D1347" s="5">
        <v>141053.0</v>
      </c>
    </row>
    <row r="1348">
      <c r="A1348" s="2" t="s">
        <v>13268</v>
      </c>
      <c r="B1348" s="3"/>
      <c r="C1348" s="4">
        <v>35423.98055555556</v>
      </c>
      <c r="D1348" s="5">
        <v>205937.0</v>
      </c>
    </row>
    <row r="1349">
      <c r="A1349" s="2" t="s">
        <v>13269</v>
      </c>
      <c r="B1349" s="3"/>
      <c r="C1349" s="4">
        <v>35423.98055555556</v>
      </c>
      <c r="D1349" s="5">
        <v>52470.0</v>
      </c>
    </row>
    <row r="1350">
      <c r="A1350" s="2" t="s">
        <v>13270</v>
      </c>
      <c r="B1350" s="3"/>
      <c r="C1350" s="4">
        <v>35423.98055555556</v>
      </c>
      <c r="D1350" s="5">
        <v>59272.0</v>
      </c>
    </row>
    <row r="1351">
      <c r="A1351" s="2" t="s">
        <v>13271</v>
      </c>
      <c r="B1351" s="3"/>
      <c r="C1351" s="4">
        <v>35423.98055555556</v>
      </c>
      <c r="D1351" s="5">
        <v>41515.0</v>
      </c>
    </row>
    <row r="1352">
      <c r="A1352" s="2" t="s">
        <v>13272</v>
      </c>
      <c r="B1352" s="3"/>
      <c r="C1352" s="4">
        <v>35423.98055555556</v>
      </c>
      <c r="D1352" s="5">
        <v>16877.0</v>
      </c>
    </row>
    <row r="1353">
      <c r="A1353" s="2" t="s">
        <v>13273</v>
      </c>
      <c r="B1353" s="3"/>
      <c r="C1353" s="4">
        <v>35423.98055555556</v>
      </c>
      <c r="D1353" s="5">
        <v>11446.0</v>
      </c>
    </row>
    <row r="1354">
      <c r="A1354" s="2" t="s">
        <v>13274</v>
      </c>
      <c r="B1354" s="3"/>
      <c r="C1354" s="4">
        <v>35423.98055555556</v>
      </c>
      <c r="D1354" s="5">
        <v>22548.0</v>
      </c>
    </row>
    <row r="1355">
      <c r="A1355" s="2" t="s">
        <v>13275</v>
      </c>
      <c r="B1355" s="3"/>
      <c r="C1355" s="4">
        <v>35423.98055555556</v>
      </c>
      <c r="D1355" s="5">
        <v>81421.0</v>
      </c>
    </row>
    <row r="1356">
      <c r="A1356" s="2" t="s">
        <v>13276</v>
      </c>
      <c r="B1356" s="3"/>
      <c r="C1356" s="4">
        <v>35423.98055555556</v>
      </c>
      <c r="D1356" s="5">
        <v>81368.0</v>
      </c>
    </row>
    <row r="1357">
      <c r="A1357" s="2" t="s">
        <v>13277</v>
      </c>
      <c r="B1357" s="3"/>
      <c r="C1357" s="4">
        <v>35423.98055555556</v>
      </c>
      <c r="D1357" s="5">
        <v>32395.0</v>
      </c>
    </row>
    <row r="1358">
      <c r="A1358" s="2" t="s">
        <v>13278</v>
      </c>
      <c r="B1358" s="3"/>
      <c r="C1358" s="4">
        <v>35423.98055555556</v>
      </c>
      <c r="D1358" s="5">
        <v>299330.0</v>
      </c>
    </row>
    <row r="1359">
      <c r="A1359" s="2" t="s">
        <v>13279</v>
      </c>
      <c r="B1359" s="3"/>
      <c r="C1359" s="4">
        <v>35423.98055555556</v>
      </c>
      <c r="D1359" s="5">
        <v>22381.0</v>
      </c>
    </row>
    <row r="1360">
      <c r="A1360" s="2" t="s">
        <v>13280</v>
      </c>
      <c r="B1360" s="3"/>
      <c r="C1360" s="4">
        <v>35423.98055555556</v>
      </c>
      <c r="D1360" s="5">
        <v>237225.0</v>
      </c>
    </row>
    <row r="1361">
      <c r="A1361" s="2" t="s">
        <v>13281</v>
      </c>
      <c r="B1361" s="3"/>
      <c r="C1361" s="4">
        <v>35423.98055555556</v>
      </c>
      <c r="D1361" s="5">
        <v>252395.0</v>
      </c>
    </row>
    <row r="1362">
      <c r="A1362" s="2" t="s">
        <v>13282</v>
      </c>
      <c r="B1362" s="3"/>
      <c r="C1362" s="4">
        <v>35423.98055555556</v>
      </c>
      <c r="D1362" s="5">
        <v>117490.0</v>
      </c>
    </row>
    <row r="1363">
      <c r="A1363" s="2" t="s">
        <v>13283</v>
      </c>
      <c r="B1363" s="3"/>
      <c r="C1363" s="4">
        <v>35423.98055555556</v>
      </c>
      <c r="D1363" s="5">
        <v>122674.0</v>
      </c>
    </row>
    <row r="1364">
      <c r="A1364" s="2" t="s">
        <v>13284</v>
      </c>
      <c r="B1364" s="3"/>
      <c r="C1364" s="4">
        <v>35423.98055555556</v>
      </c>
      <c r="D1364" s="5">
        <v>126975.0</v>
      </c>
    </row>
    <row r="1365">
      <c r="A1365" s="2" t="s">
        <v>13285</v>
      </c>
      <c r="B1365" s="3"/>
      <c r="C1365" s="4">
        <v>35423.98055555556</v>
      </c>
      <c r="D1365" s="5">
        <v>127391.0</v>
      </c>
    </row>
    <row r="1366">
      <c r="A1366" s="2" t="s">
        <v>13286</v>
      </c>
      <c r="B1366" s="3"/>
      <c r="C1366" s="4">
        <v>35423.98055555556</v>
      </c>
      <c r="D1366" s="5">
        <v>125704.0</v>
      </c>
    </row>
    <row r="1367">
      <c r="A1367" s="2" t="s">
        <v>13287</v>
      </c>
      <c r="B1367" s="3"/>
      <c r="C1367" s="4">
        <v>35423.98055555556</v>
      </c>
      <c r="D1367" s="5">
        <v>126968.0</v>
      </c>
    </row>
    <row r="1368">
      <c r="A1368" s="2" t="s">
        <v>13288</v>
      </c>
      <c r="B1368" s="3"/>
      <c r="C1368" s="4">
        <v>35423.98055555556</v>
      </c>
      <c r="D1368" s="5">
        <v>127045.0</v>
      </c>
    </row>
    <row r="1369">
      <c r="A1369" s="2" t="s">
        <v>13289</v>
      </c>
      <c r="B1369" s="3"/>
      <c r="C1369" s="4">
        <v>35423.98055555556</v>
      </c>
      <c r="D1369" s="5">
        <v>38476.0</v>
      </c>
    </row>
    <row r="1370">
      <c r="A1370" s="2" t="s">
        <v>13290</v>
      </c>
      <c r="B1370" s="3"/>
      <c r="C1370" s="4">
        <v>35423.98055555556</v>
      </c>
      <c r="D1370" s="5">
        <v>56151.0</v>
      </c>
    </row>
    <row r="1371">
      <c r="A1371" s="2" t="s">
        <v>13291</v>
      </c>
      <c r="B1371" s="3"/>
      <c r="C1371" s="4">
        <v>35423.98055555556</v>
      </c>
      <c r="D1371" s="5">
        <v>171935.0</v>
      </c>
    </row>
    <row r="1372">
      <c r="A1372" s="2" t="s">
        <v>13292</v>
      </c>
      <c r="B1372" s="3"/>
      <c r="C1372" s="4">
        <v>35423.98055555556</v>
      </c>
      <c r="D1372" s="5">
        <v>116665.0</v>
      </c>
    </row>
    <row r="1373">
      <c r="A1373" s="2" t="s">
        <v>13293</v>
      </c>
      <c r="B1373" s="3"/>
      <c r="C1373" s="4">
        <v>35423.98055555556</v>
      </c>
      <c r="D1373" s="5">
        <v>116611.0</v>
      </c>
    </row>
    <row r="1374">
      <c r="A1374" s="2" t="s">
        <v>13294</v>
      </c>
      <c r="B1374" s="3"/>
      <c r="C1374" s="4">
        <v>35423.98055555556</v>
      </c>
      <c r="D1374" s="5">
        <v>103528.0</v>
      </c>
    </row>
    <row r="1375">
      <c r="A1375" s="2" t="s">
        <v>13295</v>
      </c>
      <c r="B1375" s="3"/>
      <c r="C1375" s="4">
        <v>35423.98055555556</v>
      </c>
      <c r="D1375" s="5">
        <v>103509.0</v>
      </c>
    </row>
    <row r="1376">
      <c r="A1376" s="2" t="s">
        <v>13296</v>
      </c>
      <c r="B1376" s="3"/>
      <c r="C1376" s="4">
        <v>35423.98055555556</v>
      </c>
      <c r="D1376" s="5">
        <v>103587.0</v>
      </c>
    </row>
    <row r="1377">
      <c r="A1377" s="2" t="s">
        <v>13297</v>
      </c>
      <c r="B1377" s="3"/>
      <c r="C1377" s="4">
        <v>35423.98055555556</v>
      </c>
      <c r="D1377" s="5">
        <v>195078.0</v>
      </c>
    </row>
    <row r="1378">
      <c r="A1378" s="2" t="s">
        <v>13298</v>
      </c>
      <c r="B1378" s="3"/>
      <c r="C1378" s="4">
        <v>35423.98055555556</v>
      </c>
      <c r="D1378" s="5">
        <v>174167.0</v>
      </c>
    </row>
    <row r="1379">
      <c r="A1379" s="2" t="s">
        <v>13299</v>
      </c>
      <c r="B1379" s="3"/>
      <c r="C1379" s="4">
        <v>35423.98055555556</v>
      </c>
      <c r="D1379" s="5">
        <v>66285.0</v>
      </c>
    </row>
    <row r="1380">
      <c r="A1380" s="2" t="s">
        <v>13300</v>
      </c>
      <c r="B1380" s="3"/>
      <c r="C1380" s="4">
        <v>35423.98055555556</v>
      </c>
      <c r="D1380" s="5">
        <v>174170.0</v>
      </c>
    </row>
    <row r="1381">
      <c r="A1381" s="2" t="s">
        <v>13301</v>
      </c>
      <c r="B1381" s="3"/>
      <c r="C1381" s="4">
        <v>35423.98055555556</v>
      </c>
      <c r="D1381" s="5">
        <v>63865.0</v>
      </c>
    </row>
    <row r="1382">
      <c r="A1382" s="2" t="s">
        <v>13302</v>
      </c>
      <c r="B1382" s="3"/>
      <c r="C1382" s="4">
        <v>35423.98055555556</v>
      </c>
      <c r="D1382" s="5">
        <v>57578.0</v>
      </c>
    </row>
    <row r="1383">
      <c r="A1383" s="2" t="s">
        <v>13303</v>
      </c>
      <c r="B1383" s="3"/>
      <c r="C1383" s="4">
        <v>35423.98055555556</v>
      </c>
      <c r="D1383" s="5">
        <v>31858.0</v>
      </c>
    </row>
    <row r="1384">
      <c r="A1384" s="2" t="s">
        <v>13304</v>
      </c>
      <c r="B1384" s="3"/>
      <c r="C1384" s="4">
        <v>35423.98055555556</v>
      </c>
      <c r="D1384" s="5">
        <v>139226.0</v>
      </c>
    </row>
    <row r="1385">
      <c r="A1385" s="2" t="s">
        <v>13305</v>
      </c>
      <c r="B1385" s="3"/>
      <c r="C1385" s="4">
        <v>35423.98055555556</v>
      </c>
      <c r="D1385" s="5">
        <v>139220.0</v>
      </c>
    </row>
    <row r="1386">
      <c r="A1386" s="2" t="s">
        <v>13306</v>
      </c>
      <c r="B1386" s="3"/>
      <c r="C1386" s="4">
        <v>35423.98055555556</v>
      </c>
      <c r="D1386" s="5">
        <v>68801.0</v>
      </c>
    </row>
    <row r="1387">
      <c r="A1387" s="2" t="s">
        <v>13307</v>
      </c>
      <c r="B1387" s="3"/>
      <c r="C1387" s="4">
        <v>35423.98055555556</v>
      </c>
      <c r="D1387" s="5">
        <v>50836.0</v>
      </c>
    </row>
    <row r="1388">
      <c r="A1388" s="2" t="s">
        <v>13308</v>
      </c>
      <c r="B1388" s="3"/>
      <c r="C1388" s="4">
        <v>35423.98055555556</v>
      </c>
      <c r="D1388" s="5">
        <v>48984.0</v>
      </c>
    </row>
    <row r="1389">
      <c r="A1389" s="2" t="s">
        <v>13309</v>
      </c>
      <c r="B1389" s="3"/>
      <c r="C1389" s="4">
        <v>35423.98055555556</v>
      </c>
      <c r="D1389" s="5">
        <v>48864.0</v>
      </c>
    </row>
    <row r="1390">
      <c r="A1390" s="2" t="s">
        <v>13310</v>
      </c>
      <c r="B1390" s="3"/>
      <c r="C1390" s="4">
        <v>35423.98055555556</v>
      </c>
      <c r="D1390" s="5">
        <v>106788.0</v>
      </c>
    </row>
    <row r="1391">
      <c r="A1391" s="2" t="s">
        <v>13311</v>
      </c>
      <c r="B1391" s="3"/>
      <c r="C1391" s="4">
        <v>35423.98055555556</v>
      </c>
      <c r="D1391" s="5">
        <v>23382.0</v>
      </c>
    </row>
    <row r="1392">
      <c r="A1392" s="2" t="s">
        <v>13312</v>
      </c>
      <c r="B1392" s="3"/>
      <c r="C1392" s="4">
        <v>35423.98055555556</v>
      </c>
      <c r="D1392" s="5">
        <v>102695.0</v>
      </c>
    </row>
    <row r="1393">
      <c r="A1393" s="2" t="s">
        <v>13313</v>
      </c>
      <c r="B1393" s="3"/>
      <c r="C1393" s="4">
        <v>35423.98055555556</v>
      </c>
      <c r="D1393" s="5">
        <v>97317.0</v>
      </c>
    </row>
    <row r="1394">
      <c r="A1394" s="2" t="s">
        <v>13314</v>
      </c>
      <c r="B1394" s="3"/>
      <c r="C1394" s="4">
        <v>35423.98055555556</v>
      </c>
      <c r="D1394" s="5">
        <v>12980.0</v>
      </c>
    </row>
    <row r="1395">
      <c r="A1395" s="2" t="s">
        <v>13315</v>
      </c>
      <c r="B1395" s="3"/>
      <c r="C1395" s="4">
        <v>35423.98055555556</v>
      </c>
      <c r="D1395" s="5">
        <v>125185.0</v>
      </c>
    </row>
    <row r="1396">
      <c r="A1396" s="2" t="s">
        <v>13316</v>
      </c>
      <c r="B1396" s="3"/>
      <c r="C1396" s="4">
        <v>35423.98055555556</v>
      </c>
      <c r="D1396" s="5">
        <v>126534.0</v>
      </c>
    </row>
    <row r="1397">
      <c r="A1397" s="2" t="s">
        <v>13317</v>
      </c>
      <c r="B1397" s="3"/>
      <c r="C1397" s="4">
        <v>35423.98055555556</v>
      </c>
      <c r="D1397" s="5">
        <v>125285.0</v>
      </c>
    </row>
    <row r="1398">
      <c r="A1398" s="2" t="s">
        <v>13318</v>
      </c>
      <c r="B1398" s="3"/>
      <c r="C1398" s="4">
        <v>35423.98055555556</v>
      </c>
      <c r="D1398" s="5">
        <v>158327.0</v>
      </c>
    </row>
    <row r="1399">
      <c r="A1399" s="2" t="s">
        <v>13319</v>
      </c>
      <c r="B1399" s="3"/>
      <c r="C1399" s="4">
        <v>35423.98055555556</v>
      </c>
      <c r="D1399" s="5">
        <v>142571.0</v>
      </c>
    </row>
    <row r="1400">
      <c r="A1400" s="2" t="s">
        <v>13320</v>
      </c>
      <c r="B1400" s="3"/>
      <c r="C1400" s="4">
        <v>35423.98055555556</v>
      </c>
      <c r="D1400" s="5">
        <v>146191.0</v>
      </c>
    </row>
    <row r="1401">
      <c r="A1401" s="2" t="s">
        <v>13321</v>
      </c>
      <c r="B1401" s="3"/>
      <c r="C1401" s="4">
        <v>35423.98055555556</v>
      </c>
      <c r="D1401" s="5">
        <v>149686.0</v>
      </c>
    </row>
    <row r="1402">
      <c r="A1402" s="2" t="s">
        <v>13322</v>
      </c>
      <c r="B1402" s="3"/>
      <c r="C1402" s="4">
        <v>35423.98055555556</v>
      </c>
      <c r="D1402" s="5">
        <v>143960.0</v>
      </c>
    </row>
    <row r="1403">
      <c r="A1403" s="2" t="s">
        <v>13323</v>
      </c>
      <c r="B1403" s="3"/>
      <c r="C1403" s="4">
        <v>35423.98055555556</v>
      </c>
      <c r="D1403" s="5">
        <v>143616.0</v>
      </c>
    </row>
    <row r="1404">
      <c r="A1404" s="2" t="s">
        <v>13324</v>
      </c>
      <c r="B1404" s="3"/>
      <c r="C1404" s="4">
        <v>35423.98055555556</v>
      </c>
      <c r="D1404" s="5">
        <v>145272.0</v>
      </c>
    </row>
    <row r="1405">
      <c r="A1405" s="2" t="s">
        <v>13325</v>
      </c>
      <c r="B1405" s="3"/>
      <c r="C1405" s="4">
        <v>35423.98055555556</v>
      </c>
      <c r="D1405" s="5">
        <v>143490.0</v>
      </c>
    </row>
    <row r="1406">
      <c r="A1406" s="2" t="s">
        <v>13326</v>
      </c>
      <c r="B1406" s="3"/>
      <c r="C1406" s="4">
        <v>35423.98055555556</v>
      </c>
      <c r="D1406" s="5">
        <v>50677.0</v>
      </c>
    </row>
    <row r="1407">
      <c r="A1407" s="2" t="s">
        <v>13327</v>
      </c>
      <c r="B1407" s="3"/>
      <c r="C1407" s="4">
        <v>35423.98055555556</v>
      </c>
      <c r="D1407" s="5">
        <v>49625.0</v>
      </c>
    </row>
    <row r="1408">
      <c r="A1408" s="2" t="s">
        <v>13328</v>
      </c>
      <c r="B1408" s="3"/>
      <c r="C1408" s="4">
        <v>35423.98055555556</v>
      </c>
      <c r="D1408" s="5">
        <v>43632.0</v>
      </c>
    </row>
    <row r="1409">
      <c r="A1409" s="2" t="s">
        <v>13329</v>
      </c>
      <c r="B1409" s="3"/>
      <c r="C1409" s="4">
        <v>35423.98055555556</v>
      </c>
      <c r="D1409" s="5">
        <v>44573.0</v>
      </c>
    </row>
    <row r="1410">
      <c r="A1410" s="2" t="s">
        <v>13330</v>
      </c>
      <c r="B1410" s="3"/>
      <c r="C1410" s="4">
        <v>35423.98055555556</v>
      </c>
      <c r="D1410" s="5">
        <v>50556.0</v>
      </c>
    </row>
    <row r="1411">
      <c r="A1411" s="2" t="s">
        <v>13331</v>
      </c>
      <c r="B1411" s="3"/>
      <c r="C1411" s="4">
        <v>35423.98055555556</v>
      </c>
      <c r="D1411" s="5">
        <v>29252.0</v>
      </c>
    </row>
    <row r="1412">
      <c r="A1412" s="2" t="s">
        <v>13332</v>
      </c>
      <c r="B1412" s="3"/>
      <c r="C1412" s="4">
        <v>35423.98055555556</v>
      </c>
      <c r="D1412" s="5">
        <v>65315.0</v>
      </c>
    </row>
    <row r="1413">
      <c r="A1413" s="2" t="s">
        <v>13333</v>
      </c>
      <c r="B1413" s="3"/>
      <c r="C1413" s="4">
        <v>35423.98055555556</v>
      </c>
      <c r="D1413" s="5">
        <v>66022.0</v>
      </c>
    </row>
    <row r="1414">
      <c r="A1414" s="2" t="s">
        <v>13334</v>
      </c>
      <c r="B1414" s="3"/>
      <c r="C1414" s="4">
        <v>35423.98055555556</v>
      </c>
      <c r="D1414" s="5">
        <v>69581.0</v>
      </c>
    </row>
    <row r="1415">
      <c r="A1415" s="2" t="s">
        <v>13335</v>
      </c>
      <c r="B1415" s="3"/>
      <c r="C1415" s="4">
        <v>35423.98055555556</v>
      </c>
      <c r="D1415" s="5">
        <v>69581.0</v>
      </c>
    </row>
    <row r="1416">
      <c r="A1416" s="2" t="s">
        <v>13336</v>
      </c>
      <c r="B1416" s="3"/>
      <c r="C1416" s="4">
        <v>35423.98055555556</v>
      </c>
      <c r="D1416" s="5">
        <v>69638.0</v>
      </c>
    </row>
    <row r="1417">
      <c r="A1417" s="2" t="s">
        <v>13337</v>
      </c>
      <c r="B1417" s="3"/>
      <c r="C1417" s="4">
        <v>35423.98055555556</v>
      </c>
      <c r="D1417" s="5">
        <v>41622.0</v>
      </c>
    </row>
    <row r="1418">
      <c r="A1418" s="2" t="s">
        <v>13338</v>
      </c>
      <c r="B1418" s="3"/>
      <c r="C1418" s="4">
        <v>35423.98055555556</v>
      </c>
      <c r="D1418" s="5">
        <v>33916.0</v>
      </c>
    </row>
    <row r="1419">
      <c r="A1419" s="2" t="s">
        <v>13339</v>
      </c>
      <c r="B1419" s="3"/>
      <c r="C1419" s="4">
        <v>35423.98055555556</v>
      </c>
      <c r="D1419" s="5">
        <v>105875.0</v>
      </c>
    </row>
    <row r="1420">
      <c r="A1420" s="2" t="s">
        <v>13340</v>
      </c>
      <c r="B1420" s="3"/>
      <c r="C1420" s="4">
        <v>35423.98055555556</v>
      </c>
      <c r="D1420" s="5">
        <v>152450.0</v>
      </c>
    </row>
    <row r="1421">
      <c r="A1421" s="2" t="s">
        <v>13341</v>
      </c>
      <c r="B1421" s="3"/>
      <c r="C1421" s="4">
        <v>35423.98055555556</v>
      </c>
      <c r="D1421" s="5">
        <v>152754.0</v>
      </c>
    </row>
    <row r="1422">
      <c r="A1422" s="2" t="s">
        <v>13342</v>
      </c>
      <c r="B1422" s="3"/>
      <c r="C1422" s="4">
        <v>35423.98055555556</v>
      </c>
      <c r="D1422" s="5">
        <v>89232.0</v>
      </c>
    </row>
    <row r="1423">
      <c r="A1423" s="2" t="s">
        <v>13343</v>
      </c>
      <c r="B1423" s="3"/>
      <c r="C1423" s="4">
        <v>35423.98055555556</v>
      </c>
      <c r="D1423" s="5">
        <v>27071.0</v>
      </c>
    </row>
    <row r="1424">
      <c r="A1424" s="2" t="s">
        <v>13344</v>
      </c>
      <c r="B1424" s="3"/>
      <c r="C1424" s="4">
        <v>35423.98055555556</v>
      </c>
      <c r="D1424" s="5">
        <v>29355.0</v>
      </c>
    </row>
    <row r="1425">
      <c r="A1425" s="2" t="s">
        <v>13345</v>
      </c>
      <c r="B1425" s="3"/>
      <c r="C1425" s="4">
        <v>35423.98055555556</v>
      </c>
      <c r="D1425" s="5">
        <v>111483.0</v>
      </c>
    </row>
    <row r="1426">
      <c r="A1426" s="2" t="s">
        <v>13346</v>
      </c>
      <c r="B1426" s="3"/>
      <c r="C1426" s="4">
        <v>35423.98055555556</v>
      </c>
      <c r="D1426" s="5">
        <v>80967.0</v>
      </c>
    </row>
    <row r="1427">
      <c r="A1427" s="2" t="s">
        <v>13347</v>
      </c>
      <c r="B1427" s="3"/>
      <c r="C1427" s="4">
        <v>35423.98055555556</v>
      </c>
      <c r="D1427" s="5">
        <v>17260.0</v>
      </c>
    </row>
    <row r="1428">
      <c r="A1428" s="2" t="s">
        <v>13348</v>
      </c>
      <c r="B1428" s="3"/>
      <c r="C1428" s="4">
        <v>35423.98055555556</v>
      </c>
      <c r="D1428" s="5">
        <v>17340.0</v>
      </c>
    </row>
    <row r="1429">
      <c r="A1429" s="2" t="s">
        <v>13349</v>
      </c>
      <c r="B1429" s="3"/>
      <c r="C1429" s="4">
        <v>35423.98055555556</v>
      </c>
      <c r="D1429" s="5">
        <v>42792.0</v>
      </c>
    </row>
    <row r="1430">
      <c r="A1430" s="2" t="s">
        <v>13350</v>
      </c>
      <c r="B1430" s="3"/>
      <c r="C1430" s="4">
        <v>35423.98055555556</v>
      </c>
      <c r="D1430" s="5">
        <v>102206.0</v>
      </c>
    </row>
    <row r="1431">
      <c r="A1431" s="2" t="s">
        <v>13351</v>
      </c>
      <c r="B1431" s="3"/>
      <c r="C1431" s="4">
        <v>35423.98055555556</v>
      </c>
      <c r="D1431" s="5">
        <v>125538.0</v>
      </c>
    </row>
    <row r="1432">
      <c r="A1432" s="2" t="s">
        <v>13352</v>
      </c>
      <c r="B1432" s="3"/>
      <c r="C1432" s="4">
        <v>35423.98055555556</v>
      </c>
      <c r="D1432" s="5">
        <v>100884.0</v>
      </c>
    </row>
    <row r="1433">
      <c r="A1433" s="2" t="s">
        <v>13353</v>
      </c>
      <c r="B1433" s="3"/>
      <c r="C1433" s="4">
        <v>35423.98055555556</v>
      </c>
      <c r="D1433" s="5">
        <v>60296.0</v>
      </c>
    </row>
    <row r="1434">
      <c r="A1434" s="2" t="s">
        <v>13354</v>
      </c>
      <c r="B1434" s="3"/>
      <c r="C1434" s="4">
        <v>35423.98055555556</v>
      </c>
      <c r="D1434" s="5">
        <v>21231.0</v>
      </c>
    </row>
    <row r="1435">
      <c r="A1435" s="2" t="s">
        <v>13355</v>
      </c>
      <c r="B1435" s="3"/>
      <c r="C1435" s="4">
        <v>35423.98055555556</v>
      </c>
      <c r="D1435" s="5">
        <v>35876.0</v>
      </c>
    </row>
    <row r="1436">
      <c r="A1436" s="2" t="s">
        <v>13356</v>
      </c>
      <c r="B1436" s="3"/>
      <c r="C1436" s="4">
        <v>35423.98055555556</v>
      </c>
      <c r="D1436" s="5">
        <v>158653.0</v>
      </c>
    </row>
    <row r="1437">
      <c r="A1437" s="2" t="s">
        <v>13357</v>
      </c>
      <c r="B1437" s="3"/>
      <c r="C1437" s="4">
        <v>35423.98055555556</v>
      </c>
      <c r="D1437" s="5">
        <v>31115.0</v>
      </c>
    </row>
    <row r="1438">
      <c r="A1438" s="2" t="s">
        <v>13358</v>
      </c>
      <c r="B1438" s="3"/>
      <c r="C1438" s="4">
        <v>35423.98055555556</v>
      </c>
      <c r="D1438" s="5">
        <v>31102.0</v>
      </c>
    </row>
    <row r="1439">
      <c r="A1439" s="2" t="s">
        <v>13359</v>
      </c>
      <c r="B1439" s="3"/>
      <c r="C1439" s="4">
        <v>35423.98055555556</v>
      </c>
      <c r="D1439" s="5">
        <v>30241.0</v>
      </c>
    </row>
    <row r="1440">
      <c r="A1440" s="2" t="s">
        <v>13360</v>
      </c>
      <c r="B1440" s="3"/>
      <c r="C1440" s="4">
        <v>35423.98055555556</v>
      </c>
      <c r="D1440" s="5">
        <v>41247.0</v>
      </c>
    </row>
    <row r="1441">
      <c r="A1441" s="2" t="s">
        <v>13361</v>
      </c>
      <c r="B1441" s="3"/>
      <c r="C1441" s="4">
        <v>35423.98055555556</v>
      </c>
      <c r="D1441" s="5">
        <v>113957.0</v>
      </c>
    </row>
    <row r="1442">
      <c r="A1442" s="2" t="s">
        <v>13362</v>
      </c>
      <c r="B1442" s="3"/>
      <c r="C1442" s="4">
        <v>35423.98055555556</v>
      </c>
      <c r="D1442" s="5">
        <v>16491.0</v>
      </c>
    </row>
    <row r="1443">
      <c r="A1443" s="2" t="s">
        <v>13363</v>
      </c>
      <c r="B1443" s="3"/>
      <c r="C1443" s="4">
        <v>35423.98055555556</v>
      </c>
      <c r="D1443" s="5">
        <v>16494.0</v>
      </c>
    </row>
    <row r="1444">
      <c r="A1444" s="2" t="s">
        <v>13364</v>
      </c>
      <c r="B1444" s="3"/>
      <c r="C1444" s="4">
        <v>35423.98055555556</v>
      </c>
      <c r="D1444" s="5">
        <v>16479.0</v>
      </c>
    </row>
    <row r="1445">
      <c r="A1445" s="2" t="s">
        <v>13365</v>
      </c>
      <c r="B1445" s="3"/>
      <c r="C1445" s="4">
        <v>35423.98055555556</v>
      </c>
      <c r="D1445" s="5">
        <v>215311.0</v>
      </c>
    </row>
    <row r="1446">
      <c r="A1446" s="2" t="s">
        <v>13366</v>
      </c>
      <c r="B1446" s="3"/>
      <c r="C1446" s="4">
        <v>35423.98055555556</v>
      </c>
      <c r="D1446" s="5">
        <v>345698.0</v>
      </c>
    </row>
    <row r="1447">
      <c r="A1447" s="2" t="s">
        <v>13367</v>
      </c>
      <c r="B1447" s="3"/>
      <c r="C1447" s="4">
        <v>35423.98055555556</v>
      </c>
      <c r="D1447" s="5">
        <v>29472.0</v>
      </c>
    </row>
    <row r="1448">
      <c r="A1448" s="2" t="s">
        <v>13368</v>
      </c>
      <c r="B1448" s="3"/>
      <c r="C1448" s="4">
        <v>35423.98055555556</v>
      </c>
      <c r="D1448" s="5">
        <v>18306.0</v>
      </c>
    </row>
    <row r="1449">
      <c r="A1449" s="2" t="s">
        <v>13369</v>
      </c>
      <c r="B1449" s="3"/>
      <c r="C1449" s="4">
        <v>35423.98055555556</v>
      </c>
      <c r="D1449" s="5">
        <v>83281.0</v>
      </c>
    </row>
    <row r="1450">
      <c r="A1450" s="2" t="s">
        <v>13370</v>
      </c>
      <c r="B1450" s="3"/>
      <c r="C1450" s="4">
        <v>35423.98055555556</v>
      </c>
      <c r="D1450" s="5">
        <v>147262.0</v>
      </c>
    </row>
    <row r="1451">
      <c r="A1451" s="2" t="s">
        <v>13371</v>
      </c>
      <c r="B1451" s="3"/>
      <c r="C1451" s="4">
        <v>35423.98055555556</v>
      </c>
      <c r="D1451" s="5">
        <v>147230.0</v>
      </c>
    </row>
    <row r="1452">
      <c r="A1452" s="2" t="s">
        <v>13372</v>
      </c>
      <c r="B1452" s="3"/>
      <c r="C1452" s="4">
        <v>35423.98055555556</v>
      </c>
      <c r="D1452" s="5">
        <v>37053.0</v>
      </c>
    </row>
    <row r="1453">
      <c r="A1453" s="2" t="s">
        <v>13373</v>
      </c>
      <c r="B1453" s="3"/>
      <c r="C1453" s="4">
        <v>35423.98055555556</v>
      </c>
      <c r="D1453" s="5">
        <v>126263.0</v>
      </c>
    </row>
    <row r="1454">
      <c r="A1454" s="2" t="s">
        <v>13374</v>
      </c>
      <c r="B1454" s="3"/>
      <c r="C1454" s="4">
        <v>35423.98055555556</v>
      </c>
      <c r="D1454" s="5">
        <v>126753.0</v>
      </c>
    </row>
    <row r="1455">
      <c r="A1455" s="2" t="s">
        <v>13375</v>
      </c>
      <c r="B1455" s="3"/>
      <c r="C1455" s="4">
        <v>35423.98055555556</v>
      </c>
      <c r="D1455" s="5">
        <v>126546.0</v>
      </c>
    </row>
    <row r="1456">
      <c r="A1456" s="2" t="s">
        <v>13376</v>
      </c>
      <c r="B1456" s="3"/>
      <c r="C1456" s="4">
        <v>35423.98055555556</v>
      </c>
      <c r="D1456" s="5">
        <v>14944.0</v>
      </c>
    </row>
    <row r="1457">
      <c r="A1457" s="2" t="s">
        <v>13377</v>
      </c>
      <c r="B1457" s="3"/>
      <c r="C1457" s="4">
        <v>35423.98055555556</v>
      </c>
      <c r="D1457" s="5">
        <v>15022.0</v>
      </c>
    </row>
    <row r="1458">
      <c r="A1458" s="2" t="s">
        <v>13378</v>
      </c>
      <c r="B1458" s="3"/>
      <c r="C1458" s="4">
        <v>35423.98055555556</v>
      </c>
      <c r="D1458" s="5">
        <v>25407.0</v>
      </c>
    </row>
    <row r="1459">
      <c r="A1459" s="2" t="s">
        <v>13379</v>
      </c>
      <c r="B1459" s="3"/>
      <c r="C1459" s="4">
        <v>35423.98055555556</v>
      </c>
      <c r="D1459" s="5">
        <v>25459.0</v>
      </c>
    </row>
    <row r="1460">
      <c r="A1460" s="2" t="s">
        <v>13380</v>
      </c>
      <c r="B1460" s="3"/>
      <c r="C1460" s="4">
        <v>35423.98055555556</v>
      </c>
      <c r="D1460" s="5">
        <v>25467.0</v>
      </c>
    </row>
    <row r="1461">
      <c r="A1461" s="2" t="s">
        <v>13381</v>
      </c>
      <c r="B1461" s="3"/>
      <c r="C1461" s="4">
        <v>35423.98055555556</v>
      </c>
      <c r="D1461" s="5">
        <v>25479.0</v>
      </c>
    </row>
    <row r="1462">
      <c r="A1462" s="2" t="s">
        <v>13382</v>
      </c>
      <c r="B1462" s="3"/>
      <c r="C1462" s="4">
        <v>35423.98055555556</v>
      </c>
      <c r="D1462" s="5">
        <v>76034.0</v>
      </c>
    </row>
    <row r="1463">
      <c r="A1463" s="2" t="s">
        <v>13383</v>
      </c>
      <c r="B1463" s="3"/>
      <c r="C1463" s="4">
        <v>35423.98055555556</v>
      </c>
      <c r="D1463" s="5">
        <v>76377.0</v>
      </c>
    </row>
    <row r="1464">
      <c r="A1464" s="2" t="s">
        <v>13384</v>
      </c>
      <c r="B1464" s="3"/>
      <c r="C1464" s="4">
        <v>35423.98055555556</v>
      </c>
      <c r="D1464" s="5">
        <v>76331.0</v>
      </c>
    </row>
    <row r="1465">
      <c r="A1465" s="2" t="s">
        <v>13385</v>
      </c>
      <c r="B1465" s="3"/>
      <c r="C1465" s="4">
        <v>35423.98055555556</v>
      </c>
      <c r="D1465" s="5">
        <v>75739.0</v>
      </c>
    </row>
    <row r="1466">
      <c r="A1466" s="2" t="s">
        <v>13386</v>
      </c>
      <c r="B1466" s="3"/>
      <c r="C1466" s="4">
        <v>35423.98055555556</v>
      </c>
      <c r="D1466" s="5">
        <v>159191.0</v>
      </c>
    </row>
    <row r="1467">
      <c r="A1467" s="2" t="s">
        <v>13387</v>
      </c>
      <c r="B1467" s="3"/>
      <c r="C1467" s="4">
        <v>35423.98055555556</v>
      </c>
      <c r="D1467" s="5">
        <v>159163.0</v>
      </c>
    </row>
    <row r="1468">
      <c r="A1468" s="2" t="s">
        <v>13388</v>
      </c>
      <c r="B1468" s="3"/>
      <c r="C1468" s="4">
        <v>35423.98055555556</v>
      </c>
      <c r="D1468" s="5">
        <v>329215.0</v>
      </c>
    </row>
    <row r="1469">
      <c r="A1469" s="2" t="s">
        <v>13389</v>
      </c>
      <c r="B1469" s="3"/>
      <c r="C1469" s="4">
        <v>35423.98055555556</v>
      </c>
      <c r="D1469" s="5">
        <v>329153.0</v>
      </c>
    </row>
    <row r="1470">
      <c r="A1470" s="2" t="s">
        <v>13390</v>
      </c>
      <c r="B1470" s="3"/>
      <c r="C1470" s="4">
        <v>35423.98055555556</v>
      </c>
      <c r="D1470" s="5">
        <v>188521.0</v>
      </c>
    </row>
    <row r="1471">
      <c r="A1471" s="2" t="s">
        <v>13391</v>
      </c>
      <c r="B1471" s="3"/>
      <c r="C1471" s="4">
        <v>35423.98055555556</v>
      </c>
      <c r="D1471" s="5">
        <v>187847.0</v>
      </c>
    </row>
    <row r="1472">
      <c r="A1472" s="2" t="s">
        <v>13392</v>
      </c>
      <c r="B1472" s="3"/>
      <c r="C1472" s="4">
        <v>35423.98055555556</v>
      </c>
      <c r="D1472" s="5">
        <v>198800.0</v>
      </c>
    </row>
    <row r="1473">
      <c r="A1473" s="2" t="s">
        <v>13393</v>
      </c>
      <c r="B1473" s="3"/>
      <c r="C1473" s="4">
        <v>35423.98055555556</v>
      </c>
      <c r="D1473" s="5">
        <v>199670.0</v>
      </c>
    </row>
    <row r="1474">
      <c r="A1474" s="2" t="s">
        <v>13394</v>
      </c>
      <c r="B1474" s="3"/>
      <c r="C1474" s="4">
        <v>35423.98055555556</v>
      </c>
      <c r="D1474" s="5">
        <v>19132.0</v>
      </c>
    </row>
    <row r="1475">
      <c r="A1475" s="2" t="s">
        <v>13395</v>
      </c>
      <c r="B1475" s="3"/>
      <c r="C1475" s="4">
        <v>35423.98055555556</v>
      </c>
      <c r="D1475" s="5">
        <v>44813.0</v>
      </c>
    </row>
    <row r="1476">
      <c r="A1476" s="2" t="s">
        <v>13396</v>
      </c>
      <c r="B1476" s="3"/>
      <c r="C1476" s="4">
        <v>35423.98055555556</v>
      </c>
      <c r="D1476" s="5">
        <v>129501.0</v>
      </c>
    </row>
    <row r="1477">
      <c r="A1477" s="2" t="s">
        <v>13397</v>
      </c>
      <c r="B1477" s="3"/>
      <c r="C1477" s="4">
        <v>35423.98055555556</v>
      </c>
      <c r="D1477" s="5">
        <v>26354.0</v>
      </c>
    </row>
    <row r="1478">
      <c r="A1478" s="2" t="s">
        <v>13398</v>
      </c>
      <c r="B1478" s="3"/>
      <c r="C1478" s="4">
        <v>35423.98055555556</v>
      </c>
      <c r="D1478" s="5">
        <v>134598.0</v>
      </c>
    </row>
    <row r="1479">
      <c r="A1479" s="2" t="s">
        <v>13399</v>
      </c>
      <c r="B1479" s="3"/>
      <c r="C1479" s="4">
        <v>35423.98055555556</v>
      </c>
      <c r="D1479" s="5">
        <v>3646.0</v>
      </c>
    </row>
    <row r="1480">
      <c r="A1480" s="2" t="s">
        <v>13400</v>
      </c>
      <c r="B1480" s="3"/>
      <c r="C1480" s="4">
        <v>35423.98055555556</v>
      </c>
      <c r="D1480" s="5">
        <v>1901.0</v>
      </c>
    </row>
    <row r="1481">
      <c r="A1481" s="2" t="s">
        <v>13401</v>
      </c>
      <c r="B1481" s="3"/>
      <c r="C1481" s="4">
        <v>35423.98055555556</v>
      </c>
      <c r="D1481" s="5">
        <v>2294.0</v>
      </c>
    </row>
    <row r="1482">
      <c r="A1482" s="2" t="s">
        <v>13402</v>
      </c>
      <c r="B1482" s="3"/>
      <c r="C1482" s="4">
        <v>35423.98055555556</v>
      </c>
      <c r="D1482" s="5">
        <v>2432.0</v>
      </c>
    </row>
    <row r="1483">
      <c r="A1483" s="2" t="s">
        <v>13403</v>
      </c>
      <c r="B1483" s="3"/>
      <c r="C1483" s="4">
        <v>35423.98055555556</v>
      </c>
      <c r="D1483" s="5">
        <v>2611.0</v>
      </c>
    </row>
    <row r="1484">
      <c r="A1484" s="2" t="s">
        <v>13404</v>
      </c>
      <c r="B1484" s="3"/>
      <c r="C1484" s="4">
        <v>35423.98055555556</v>
      </c>
      <c r="D1484" s="5">
        <v>2675.0</v>
      </c>
    </row>
    <row r="1485">
      <c r="A1485" s="2" t="s">
        <v>13405</v>
      </c>
      <c r="B1485" s="3"/>
      <c r="C1485" s="4">
        <v>35423.98055555556</v>
      </c>
      <c r="D1485" s="5">
        <v>2779.0</v>
      </c>
    </row>
    <row r="1486">
      <c r="A1486" s="2" t="s">
        <v>13406</v>
      </c>
      <c r="B1486" s="3"/>
      <c r="C1486" s="4">
        <v>35423.98055555556</v>
      </c>
      <c r="D1486" s="5">
        <v>3483.0</v>
      </c>
    </row>
    <row r="1487">
      <c r="A1487" s="2" t="s">
        <v>13407</v>
      </c>
      <c r="B1487" s="3"/>
      <c r="C1487" s="4">
        <v>35423.98055555556</v>
      </c>
      <c r="D1487" s="5">
        <v>3517.0</v>
      </c>
    </row>
    <row r="1488">
      <c r="A1488" s="2" t="s">
        <v>13408</v>
      </c>
      <c r="B1488" s="3"/>
      <c r="C1488" s="4">
        <v>35423.98055555556</v>
      </c>
      <c r="D1488" s="5">
        <v>3561.0</v>
      </c>
    </row>
    <row r="1489">
      <c r="A1489" s="2" t="s">
        <v>13409</v>
      </c>
      <c r="B1489" s="3"/>
      <c r="C1489" s="4">
        <v>35423.98055555556</v>
      </c>
      <c r="D1489" s="5">
        <v>3650.0</v>
      </c>
    </row>
    <row r="1490">
      <c r="A1490" s="2" t="s">
        <v>13410</v>
      </c>
      <c r="B1490" s="3"/>
      <c r="C1490" s="4">
        <v>35423.98055555556</v>
      </c>
      <c r="D1490" s="5">
        <v>3669.0</v>
      </c>
    </row>
    <row r="1491">
      <c r="A1491" s="2" t="s">
        <v>13411</v>
      </c>
      <c r="B1491" s="3"/>
      <c r="C1491" s="4">
        <v>35423.98055555556</v>
      </c>
      <c r="D1491" s="5">
        <v>206369.0</v>
      </c>
    </row>
    <row r="1492">
      <c r="A1492" s="2" t="s">
        <v>13412</v>
      </c>
      <c r="B1492" s="3"/>
      <c r="C1492" s="4">
        <v>35423.98055555556</v>
      </c>
      <c r="D1492" s="5">
        <v>135498.0</v>
      </c>
    </row>
    <row r="1493">
      <c r="A1493" s="2" t="s">
        <v>13413</v>
      </c>
      <c r="B1493" s="3"/>
      <c r="C1493" s="4">
        <v>35423.98055555556</v>
      </c>
      <c r="D1493" s="5">
        <v>94693.0</v>
      </c>
    </row>
    <row r="1494">
      <c r="A1494" s="2" t="s">
        <v>13414</v>
      </c>
      <c r="B1494" s="3"/>
      <c r="C1494" s="4">
        <v>35423.98055555556</v>
      </c>
      <c r="D1494" s="5">
        <v>391170.0</v>
      </c>
    </row>
    <row r="1495">
      <c r="A1495" s="2" t="s">
        <v>13415</v>
      </c>
      <c r="B1495" s="3"/>
      <c r="C1495" s="4">
        <v>35423.98055555556</v>
      </c>
      <c r="D1495" s="5">
        <v>16770.0</v>
      </c>
    </row>
    <row r="1496">
      <c r="A1496" s="2" t="s">
        <v>13416</v>
      </c>
      <c r="B1496" s="3"/>
      <c r="C1496" s="4">
        <v>35423.98055555556</v>
      </c>
      <c r="D1496" s="5">
        <v>12177.0</v>
      </c>
    </row>
    <row r="1497">
      <c r="A1497" s="2" t="s">
        <v>13417</v>
      </c>
      <c r="B1497" s="3"/>
      <c r="C1497" s="4">
        <v>35423.98055555556</v>
      </c>
      <c r="D1497" s="5">
        <v>12179.0</v>
      </c>
    </row>
    <row r="1498">
      <c r="A1498" s="2" t="s">
        <v>13418</v>
      </c>
      <c r="B1498" s="3"/>
      <c r="C1498" s="4">
        <v>35423.98055555556</v>
      </c>
      <c r="D1498" s="5">
        <v>85901.0</v>
      </c>
    </row>
    <row r="1499">
      <c r="A1499" s="2" t="s">
        <v>13419</v>
      </c>
      <c r="B1499" s="3"/>
      <c r="C1499" s="4">
        <v>35423.98055555556</v>
      </c>
      <c r="D1499" s="5">
        <v>109433.0</v>
      </c>
    </row>
    <row r="1500">
      <c r="A1500" s="2" t="s">
        <v>13420</v>
      </c>
      <c r="B1500" s="3"/>
      <c r="C1500" s="4">
        <v>35423.98055555556</v>
      </c>
      <c r="D1500" s="5">
        <v>135959.0</v>
      </c>
    </row>
    <row r="1501">
      <c r="A1501" s="2" t="s">
        <v>13421</v>
      </c>
      <c r="B1501" s="3"/>
      <c r="C1501" s="4">
        <v>35423.98055555556</v>
      </c>
      <c r="D1501" s="5">
        <v>135910.0</v>
      </c>
    </row>
    <row r="1502">
      <c r="A1502" s="2" t="s">
        <v>13422</v>
      </c>
      <c r="B1502" s="3"/>
      <c r="C1502" s="4">
        <v>35423.98055555556</v>
      </c>
      <c r="D1502" s="5">
        <v>110085.0</v>
      </c>
    </row>
    <row r="1503">
      <c r="A1503" s="2" t="s">
        <v>13423</v>
      </c>
      <c r="B1503" s="3"/>
      <c r="C1503" s="4">
        <v>35423.98055555556</v>
      </c>
      <c r="D1503" s="5">
        <v>143031.0</v>
      </c>
    </row>
    <row r="1504">
      <c r="A1504" s="2" t="s">
        <v>13424</v>
      </c>
      <c r="B1504" s="3"/>
      <c r="C1504" s="4">
        <v>35423.98055555556</v>
      </c>
      <c r="D1504" s="5">
        <v>147390.0</v>
      </c>
    </row>
    <row r="1505">
      <c r="A1505" s="2" t="s">
        <v>13425</v>
      </c>
      <c r="B1505" s="3"/>
      <c r="C1505" s="4">
        <v>35423.98055555556</v>
      </c>
      <c r="D1505" s="5">
        <v>175580.0</v>
      </c>
    </row>
    <row r="1506">
      <c r="A1506" s="2" t="s">
        <v>13426</v>
      </c>
      <c r="B1506" s="3"/>
      <c r="C1506" s="4">
        <v>35423.98055555556</v>
      </c>
      <c r="D1506" s="5">
        <v>108442.0</v>
      </c>
    </row>
    <row r="1507">
      <c r="A1507" s="2" t="s">
        <v>13427</v>
      </c>
      <c r="B1507" s="3"/>
      <c r="C1507" s="4">
        <v>35423.98055555556</v>
      </c>
      <c r="D1507" s="5">
        <v>120000.0</v>
      </c>
    </row>
    <row r="1508">
      <c r="A1508" s="2" t="s">
        <v>13428</v>
      </c>
      <c r="B1508" s="3"/>
      <c r="C1508" s="4">
        <v>35423.98055555556</v>
      </c>
      <c r="D1508" s="5">
        <v>3525.0</v>
      </c>
    </row>
    <row r="1509">
      <c r="A1509" s="2" t="s">
        <v>13429</v>
      </c>
      <c r="B1509" s="3"/>
      <c r="C1509" s="4">
        <v>35423.98055555556</v>
      </c>
      <c r="D1509" s="5">
        <v>3532.0</v>
      </c>
    </row>
    <row r="1510">
      <c r="A1510" s="2" t="s">
        <v>13430</v>
      </c>
      <c r="B1510" s="3"/>
      <c r="C1510" s="4">
        <v>35423.98055555556</v>
      </c>
      <c r="D1510" s="5">
        <v>11861.0</v>
      </c>
    </row>
    <row r="1511">
      <c r="A1511" s="2" t="s">
        <v>13431</v>
      </c>
      <c r="B1511" s="3"/>
      <c r="C1511" s="4">
        <v>35423.98055555556</v>
      </c>
      <c r="D1511" s="5">
        <v>18915.0</v>
      </c>
    </row>
    <row r="1512">
      <c r="A1512" s="2" t="s">
        <v>13432</v>
      </c>
      <c r="B1512" s="3"/>
      <c r="C1512" s="4">
        <v>35423.98055555556</v>
      </c>
      <c r="D1512" s="5">
        <v>75897.0</v>
      </c>
    </row>
    <row r="1513">
      <c r="A1513" s="2" t="s">
        <v>13433</v>
      </c>
      <c r="B1513" s="3"/>
      <c r="C1513" s="4">
        <v>35423.98055555556</v>
      </c>
      <c r="D1513" s="5">
        <v>113634.0</v>
      </c>
    </row>
    <row r="1514">
      <c r="A1514" s="2" t="s">
        <v>13434</v>
      </c>
      <c r="B1514" s="3"/>
      <c r="C1514" s="4">
        <v>35423.98055555556</v>
      </c>
      <c r="D1514" s="5">
        <v>180571.0</v>
      </c>
    </row>
    <row r="1515">
      <c r="A1515" s="2" t="s">
        <v>13435</v>
      </c>
      <c r="B1515" s="3"/>
      <c r="C1515" s="4">
        <v>35423.98055555556</v>
      </c>
      <c r="D1515" s="5">
        <v>179959.0</v>
      </c>
    </row>
    <row r="1516">
      <c r="A1516" s="2" t="s">
        <v>13436</v>
      </c>
      <c r="B1516" s="3"/>
      <c r="C1516" s="4">
        <v>35423.98055555556</v>
      </c>
      <c r="D1516" s="5">
        <v>16280.0</v>
      </c>
    </row>
    <row r="1517">
      <c r="A1517" s="2" t="s">
        <v>13437</v>
      </c>
      <c r="B1517" s="3"/>
      <c r="C1517" s="4">
        <v>35423.98055555556</v>
      </c>
      <c r="D1517" s="5">
        <v>115594.0</v>
      </c>
    </row>
    <row r="1518">
      <c r="A1518" s="2" t="s">
        <v>13438</v>
      </c>
      <c r="B1518" s="3"/>
      <c r="C1518" s="4">
        <v>35423.98055555556</v>
      </c>
      <c r="D1518" s="5">
        <v>16240.0</v>
      </c>
    </row>
    <row r="1519">
      <c r="A1519" s="2" t="s">
        <v>13439</v>
      </c>
      <c r="B1519" s="3"/>
      <c r="C1519" s="4">
        <v>35423.98055555556</v>
      </c>
      <c r="D1519" s="5">
        <v>16316.0</v>
      </c>
    </row>
    <row r="1520">
      <c r="A1520" s="2" t="s">
        <v>13440</v>
      </c>
      <c r="B1520" s="3"/>
      <c r="C1520" s="4">
        <v>35423.98055555556</v>
      </c>
      <c r="D1520" s="5">
        <v>26588.0</v>
      </c>
    </row>
    <row r="1521">
      <c r="A1521" s="2" t="s">
        <v>13441</v>
      </c>
      <c r="B1521" s="3"/>
      <c r="C1521" s="4">
        <v>35423.98055555556</v>
      </c>
      <c r="D1521" s="5">
        <v>16431.0</v>
      </c>
    </row>
    <row r="1522">
      <c r="A1522" s="2" t="s">
        <v>13442</v>
      </c>
      <c r="B1522" s="3"/>
      <c r="C1522" s="4">
        <v>35423.98055555556</v>
      </c>
      <c r="D1522" s="5">
        <v>16257.0</v>
      </c>
    </row>
    <row r="1523">
      <c r="A1523" s="2" t="s">
        <v>13443</v>
      </c>
      <c r="B1523" s="3"/>
      <c r="C1523" s="4">
        <v>35423.98055555556</v>
      </c>
      <c r="D1523" s="5">
        <v>19337.0</v>
      </c>
    </row>
    <row r="1524">
      <c r="A1524" s="2" t="s">
        <v>13444</v>
      </c>
      <c r="B1524" s="3"/>
      <c r="C1524" s="4">
        <v>35423.98055555556</v>
      </c>
      <c r="D1524" s="5">
        <v>19328.0</v>
      </c>
    </row>
    <row r="1525">
      <c r="A1525" s="2" t="s">
        <v>13445</v>
      </c>
      <c r="B1525" s="3"/>
      <c r="C1525" s="4">
        <v>35423.98055555556</v>
      </c>
      <c r="D1525" s="5">
        <v>16569.0</v>
      </c>
    </row>
    <row r="1526">
      <c r="A1526" s="2" t="s">
        <v>13446</v>
      </c>
      <c r="B1526" s="3"/>
      <c r="C1526" s="4">
        <v>35423.98055555556</v>
      </c>
      <c r="D1526" s="5">
        <v>16585.0</v>
      </c>
    </row>
    <row r="1527">
      <c r="A1527" s="2" t="s">
        <v>13447</v>
      </c>
      <c r="B1527" s="3"/>
      <c r="C1527" s="4">
        <v>35423.98055555556</v>
      </c>
      <c r="D1527" s="5">
        <v>16721.0</v>
      </c>
    </row>
    <row r="1528">
      <c r="A1528" s="2" t="s">
        <v>13448</v>
      </c>
      <c r="B1528" s="3"/>
      <c r="C1528" s="4">
        <v>35423.98055555556</v>
      </c>
      <c r="D1528" s="5">
        <v>16547.0</v>
      </c>
    </row>
    <row r="1529">
      <c r="A1529" s="2" t="s">
        <v>13449</v>
      </c>
      <c r="B1529" s="3"/>
      <c r="C1529" s="4">
        <v>35423.98055555556</v>
      </c>
      <c r="D1529" s="5">
        <v>31248.0</v>
      </c>
    </row>
    <row r="1530">
      <c r="A1530" s="2" t="s">
        <v>13450</v>
      </c>
      <c r="B1530" s="3"/>
      <c r="C1530" s="4">
        <v>35423.98055555556</v>
      </c>
      <c r="D1530" s="5">
        <v>250936.0</v>
      </c>
    </row>
    <row r="1531">
      <c r="A1531" s="2" t="s">
        <v>13451</v>
      </c>
      <c r="B1531" s="3"/>
      <c r="C1531" s="4">
        <v>35423.98055555556</v>
      </c>
      <c r="D1531" s="5">
        <v>251379.0</v>
      </c>
    </row>
    <row r="1532">
      <c r="A1532" s="2" t="s">
        <v>13452</v>
      </c>
      <c r="B1532" s="3"/>
      <c r="C1532" s="4">
        <v>35423.98055555556</v>
      </c>
      <c r="D1532" s="5">
        <v>16900.0</v>
      </c>
    </row>
    <row r="1533">
      <c r="A1533" s="2" t="s">
        <v>13453</v>
      </c>
      <c r="B1533" s="3"/>
      <c r="C1533" s="4">
        <v>35423.98055555556</v>
      </c>
      <c r="D1533" s="5">
        <v>16906.0</v>
      </c>
    </row>
    <row r="1534">
      <c r="A1534" s="2" t="s">
        <v>13454</v>
      </c>
      <c r="B1534" s="3"/>
      <c r="C1534" s="4">
        <v>35423.98055555556</v>
      </c>
      <c r="D1534" s="5">
        <v>16941.0</v>
      </c>
    </row>
    <row r="1535">
      <c r="A1535" s="2" t="s">
        <v>13455</v>
      </c>
      <c r="B1535" s="3"/>
      <c r="C1535" s="4">
        <v>35423.98055555556</v>
      </c>
      <c r="D1535" s="5">
        <v>17084.0</v>
      </c>
    </row>
    <row r="1536">
      <c r="A1536" s="2" t="s">
        <v>13456</v>
      </c>
      <c r="B1536" s="3"/>
      <c r="C1536" s="4">
        <v>35423.98055555556</v>
      </c>
      <c r="D1536" s="5">
        <v>16909.0</v>
      </c>
    </row>
    <row r="1537">
      <c r="A1537" s="2" t="s">
        <v>13457</v>
      </c>
      <c r="B1537" s="3"/>
      <c r="C1537" s="4">
        <v>35423.98055555556</v>
      </c>
      <c r="D1537" s="5">
        <v>17164.0</v>
      </c>
    </row>
    <row r="1538">
      <c r="A1538" s="2" t="s">
        <v>13458</v>
      </c>
      <c r="B1538" s="3"/>
      <c r="C1538" s="4">
        <v>35423.98055555556</v>
      </c>
      <c r="D1538" s="5">
        <v>17084.0</v>
      </c>
    </row>
    <row r="1539">
      <c r="A1539" s="2" t="s">
        <v>13459</v>
      </c>
      <c r="B1539" s="3"/>
      <c r="C1539" s="4">
        <v>35423.98055555556</v>
      </c>
      <c r="D1539" s="5">
        <v>17343.0</v>
      </c>
    </row>
    <row r="1540">
      <c r="A1540" s="2" t="s">
        <v>13460</v>
      </c>
      <c r="B1540" s="3"/>
      <c r="C1540" s="4">
        <v>35423.98055555556</v>
      </c>
      <c r="D1540" s="5">
        <v>17162.0</v>
      </c>
    </row>
    <row r="1541">
      <c r="A1541" s="2" t="s">
        <v>13461</v>
      </c>
      <c r="B1541" s="3"/>
      <c r="C1541" s="4">
        <v>35423.98055555556</v>
      </c>
      <c r="D1541" s="5">
        <v>35052.0</v>
      </c>
    </row>
    <row r="1542">
      <c r="A1542" s="2" t="s">
        <v>13462</v>
      </c>
      <c r="B1542" s="3"/>
      <c r="C1542" s="4">
        <v>35423.98055555556</v>
      </c>
      <c r="D1542" s="5">
        <v>38193.0</v>
      </c>
    </row>
    <row r="1543">
      <c r="A1543" s="2" t="s">
        <v>13463</v>
      </c>
      <c r="B1543" s="3"/>
      <c r="C1543" s="4">
        <v>35423.98055555556</v>
      </c>
      <c r="D1543" s="5">
        <v>83572.0</v>
      </c>
    </row>
    <row r="1544">
      <c r="A1544" s="2" t="s">
        <v>13464</v>
      </c>
      <c r="B1544" s="3"/>
      <c r="C1544" s="4">
        <v>35423.98055555556</v>
      </c>
      <c r="D1544" s="5">
        <v>97011.0</v>
      </c>
    </row>
    <row r="1545">
      <c r="A1545" s="2" t="s">
        <v>13465</v>
      </c>
      <c r="B1545" s="3"/>
      <c r="C1545" s="4">
        <v>35423.98055555556</v>
      </c>
      <c r="D1545" s="5">
        <v>14220.0</v>
      </c>
    </row>
    <row r="1546">
      <c r="A1546" s="2" t="s">
        <v>13466</v>
      </c>
      <c r="B1546" s="3"/>
      <c r="C1546" s="4">
        <v>35423.98055555556</v>
      </c>
      <c r="D1546" s="5">
        <v>14410.0</v>
      </c>
    </row>
    <row r="1547">
      <c r="A1547" s="2" t="s">
        <v>13467</v>
      </c>
      <c r="B1547" s="3"/>
      <c r="C1547" s="4">
        <v>35423.98055555556</v>
      </c>
      <c r="D1547" s="5">
        <v>13489.0</v>
      </c>
    </row>
    <row r="1548">
      <c r="A1548" s="2" t="s">
        <v>13468</v>
      </c>
      <c r="B1548" s="3"/>
      <c r="C1548" s="4">
        <v>35423.98055555556</v>
      </c>
      <c r="D1548" s="5">
        <v>13468.0</v>
      </c>
    </row>
    <row r="1549">
      <c r="A1549" s="2" t="s">
        <v>13469</v>
      </c>
      <c r="B1549" s="3"/>
      <c r="C1549" s="4">
        <v>35423.98055555556</v>
      </c>
      <c r="D1549" s="5">
        <v>84294.0</v>
      </c>
    </row>
    <row r="1550">
      <c r="A1550" s="2" t="s">
        <v>13470</v>
      </c>
      <c r="B1550" s="3"/>
      <c r="C1550" s="4">
        <v>35423.98055555556</v>
      </c>
      <c r="D1550" s="5">
        <v>84294.0</v>
      </c>
    </row>
    <row r="1551">
      <c r="A1551" s="2" t="s">
        <v>13471</v>
      </c>
      <c r="B1551" s="3"/>
      <c r="C1551" s="4">
        <v>35423.98055555556</v>
      </c>
      <c r="D1551" s="5">
        <v>175776.0</v>
      </c>
    </row>
    <row r="1552">
      <c r="A1552" s="2" t="s">
        <v>13472</v>
      </c>
      <c r="B1552" s="3"/>
      <c r="C1552" s="4">
        <v>35423.98055555556</v>
      </c>
      <c r="D1552" s="5">
        <v>175742.0</v>
      </c>
    </row>
    <row r="1553">
      <c r="A1553" s="2" t="s">
        <v>13473</v>
      </c>
      <c r="B1553" s="3"/>
      <c r="C1553" s="4">
        <v>35423.98055555556</v>
      </c>
      <c r="D1553" s="5">
        <v>152064.0</v>
      </c>
    </row>
    <row r="1554">
      <c r="A1554" s="2" t="s">
        <v>13474</v>
      </c>
      <c r="B1554" s="3"/>
      <c r="C1554" s="4">
        <v>35423.98055555556</v>
      </c>
      <c r="D1554" s="5">
        <v>28652.0</v>
      </c>
    </row>
    <row r="1555">
      <c r="A1555" s="2" t="s">
        <v>13475</v>
      </c>
      <c r="B1555" s="3"/>
      <c r="C1555" s="4">
        <v>35423.98055555556</v>
      </c>
      <c r="D1555" s="5">
        <v>28645.0</v>
      </c>
    </row>
    <row r="1556">
      <c r="A1556" s="2" t="s">
        <v>13476</v>
      </c>
      <c r="B1556" s="3"/>
      <c r="C1556" s="4">
        <v>35423.98055555556</v>
      </c>
      <c r="D1556" s="5">
        <v>255249.0</v>
      </c>
    </row>
    <row r="1557">
      <c r="A1557" s="2" t="s">
        <v>13477</v>
      </c>
      <c r="B1557" s="3"/>
      <c r="C1557" s="4">
        <v>35423.98055555556</v>
      </c>
      <c r="D1557" s="5">
        <v>255344.0</v>
      </c>
    </row>
    <row r="1558">
      <c r="A1558" s="2" t="s">
        <v>13478</v>
      </c>
      <c r="B1558" s="3"/>
      <c r="C1558" s="4">
        <v>35423.98055555556</v>
      </c>
      <c r="D1558" s="5">
        <v>255419.0</v>
      </c>
    </row>
    <row r="1559">
      <c r="A1559" s="2" t="s">
        <v>13479</v>
      </c>
      <c r="B1559" s="3"/>
      <c r="C1559" s="4">
        <v>35423.98055555556</v>
      </c>
      <c r="D1559" s="5">
        <v>255308.0</v>
      </c>
    </row>
    <row r="1560">
      <c r="A1560" s="2" t="s">
        <v>13480</v>
      </c>
      <c r="B1560" s="3"/>
      <c r="C1560" s="4">
        <v>35423.98055555556</v>
      </c>
      <c r="D1560" s="5">
        <v>163790.0</v>
      </c>
    </row>
    <row r="1561">
      <c r="A1561" s="2" t="s">
        <v>13481</v>
      </c>
      <c r="B1561" s="3"/>
      <c r="C1561" s="4">
        <v>35423.98055555556</v>
      </c>
      <c r="D1561" s="5">
        <v>140303.0</v>
      </c>
    </row>
    <row r="1562">
      <c r="A1562" s="2" t="s">
        <v>13482</v>
      </c>
      <c r="B1562" s="3"/>
      <c r="C1562" s="4">
        <v>35423.98055555556</v>
      </c>
      <c r="D1562" s="5">
        <v>140268.0</v>
      </c>
    </row>
    <row r="1563">
      <c r="A1563" s="2" t="s">
        <v>13483</v>
      </c>
      <c r="B1563" s="3"/>
      <c r="C1563" s="4">
        <v>35423.98055555556</v>
      </c>
      <c r="D1563" s="5">
        <v>140031.0</v>
      </c>
    </row>
    <row r="1564">
      <c r="A1564" s="2" t="s">
        <v>13484</v>
      </c>
      <c r="B1564" s="3"/>
      <c r="C1564" s="4">
        <v>35423.98055555556</v>
      </c>
      <c r="D1564" s="5">
        <v>140087.0</v>
      </c>
    </row>
    <row r="1565">
      <c r="A1565" s="2" t="s">
        <v>13485</v>
      </c>
      <c r="B1565" s="3"/>
      <c r="C1565" s="4">
        <v>35423.98055555556</v>
      </c>
      <c r="D1565" s="5">
        <v>140222.0</v>
      </c>
    </row>
    <row r="1566">
      <c r="A1566" s="2" t="s">
        <v>13486</v>
      </c>
      <c r="B1566" s="3"/>
      <c r="C1566" s="4">
        <v>35423.98055555556</v>
      </c>
      <c r="D1566" s="5">
        <v>145892.0</v>
      </c>
    </row>
    <row r="1567">
      <c r="A1567" s="2" t="s">
        <v>13487</v>
      </c>
      <c r="B1567" s="3"/>
      <c r="C1567" s="4">
        <v>35423.98055555556</v>
      </c>
      <c r="D1567" s="5">
        <v>147491.0</v>
      </c>
    </row>
    <row r="1568">
      <c r="A1568" s="2" t="s">
        <v>13488</v>
      </c>
      <c r="B1568" s="3"/>
      <c r="C1568" s="4">
        <v>35423.98055555556</v>
      </c>
      <c r="D1568" s="5">
        <v>145724.0</v>
      </c>
    </row>
    <row r="1569">
      <c r="A1569" s="2" t="s">
        <v>13489</v>
      </c>
      <c r="B1569" s="3"/>
      <c r="C1569" s="4">
        <v>35423.98055555556</v>
      </c>
      <c r="D1569" s="5">
        <v>145731.0</v>
      </c>
    </row>
    <row r="1570">
      <c r="A1570" s="2" t="s">
        <v>13490</v>
      </c>
      <c r="B1570" s="3"/>
      <c r="C1570" s="4">
        <v>35423.98055555556</v>
      </c>
      <c r="D1570" s="5">
        <v>147521.0</v>
      </c>
    </row>
    <row r="1571">
      <c r="A1571" s="2" t="s">
        <v>13491</v>
      </c>
      <c r="B1571" s="3"/>
      <c r="C1571" s="4">
        <v>35423.98055555556</v>
      </c>
      <c r="D1571" s="5">
        <v>146939.0</v>
      </c>
    </row>
    <row r="1572">
      <c r="A1572" s="2" t="s">
        <v>13492</v>
      </c>
      <c r="B1572" s="3"/>
      <c r="C1572" s="4">
        <v>35423.98055555556</v>
      </c>
      <c r="D1572" s="5">
        <v>150243.0</v>
      </c>
    </row>
    <row r="1573">
      <c r="A1573" s="2" t="s">
        <v>13493</v>
      </c>
      <c r="B1573" s="3"/>
      <c r="C1573" s="4">
        <v>35423.98055555556</v>
      </c>
      <c r="D1573" s="5">
        <v>149975.0</v>
      </c>
    </row>
    <row r="1574">
      <c r="A1574" s="2" t="s">
        <v>13494</v>
      </c>
      <c r="B1574" s="3"/>
      <c r="C1574" s="4">
        <v>35423.98055555556</v>
      </c>
      <c r="D1574" s="5">
        <v>150257.0</v>
      </c>
    </row>
    <row r="1575">
      <c r="A1575" s="2" t="s">
        <v>13495</v>
      </c>
      <c r="B1575" s="3"/>
      <c r="C1575" s="4">
        <v>35423.98055555556</v>
      </c>
      <c r="D1575" s="5">
        <v>150263.0</v>
      </c>
    </row>
    <row r="1576">
      <c r="A1576" s="2" t="s">
        <v>13496</v>
      </c>
      <c r="B1576" s="3"/>
      <c r="C1576" s="4">
        <v>35423.98055555556</v>
      </c>
      <c r="D1576" s="5">
        <v>89020.0</v>
      </c>
    </row>
    <row r="1577">
      <c r="A1577" s="2" t="s">
        <v>13497</v>
      </c>
      <c r="B1577" s="3"/>
      <c r="C1577" s="4">
        <v>35423.98055555556</v>
      </c>
      <c r="D1577" s="5">
        <v>89073.0</v>
      </c>
    </row>
    <row r="1578">
      <c r="A1578" s="2" t="s">
        <v>13498</v>
      </c>
      <c r="B1578" s="3"/>
      <c r="C1578" s="4">
        <v>35423.98055555556</v>
      </c>
      <c r="D1578" s="5">
        <v>84883.0</v>
      </c>
    </row>
    <row r="1579">
      <c r="A1579" s="2" t="s">
        <v>13499</v>
      </c>
      <c r="B1579" s="3"/>
      <c r="C1579" s="4">
        <v>35423.98055555556</v>
      </c>
      <c r="D1579" s="5">
        <v>84905.0</v>
      </c>
    </row>
    <row r="1580">
      <c r="A1580" s="2" t="s">
        <v>13500</v>
      </c>
      <c r="B1580" s="3"/>
      <c r="C1580" s="4">
        <v>35423.98055555556</v>
      </c>
      <c r="D1580" s="5">
        <v>84905.0</v>
      </c>
    </row>
    <row r="1581">
      <c r="A1581" s="2" t="s">
        <v>13501</v>
      </c>
      <c r="B1581" s="3"/>
      <c r="C1581" s="4">
        <v>35423.98055555556</v>
      </c>
      <c r="D1581" s="5">
        <v>266031.0</v>
      </c>
    </row>
    <row r="1582">
      <c r="A1582" s="2" t="s">
        <v>13502</v>
      </c>
      <c r="B1582" s="3"/>
      <c r="C1582" s="4">
        <v>35423.98055555556</v>
      </c>
      <c r="D1582" s="5">
        <v>31274.0</v>
      </c>
    </row>
    <row r="1583">
      <c r="A1583" s="2" t="s">
        <v>13503</v>
      </c>
      <c r="B1583" s="3"/>
      <c r="C1583" s="4">
        <v>35423.98055555556</v>
      </c>
      <c r="D1583" s="5">
        <v>31169.0</v>
      </c>
    </row>
    <row r="1584">
      <c r="A1584" s="2" t="s">
        <v>13504</v>
      </c>
      <c r="B1584" s="3"/>
      <c r="C1584" s="4">
        <v>35423.98055555556</v>
      </c>
      <c r="D1584" s="5">
        <v>23737.0</v>
      </c>
    </row>
    <row r="1585">
      <c r="A1585" s="2" t="s">
        <v>13505</v>
      </c>
      <c r="B1585" s="3"/>
      <c r="C1585" s="4">
        <v>35423.98055555556</v>
      </c>
      <c r="D1585" s="5">
        <v>138370.0</v>
      </c>
    </row>
    <row r="1586">
      <c r="A1586" s="2" t="s">
        <v>13506</v>
      </c>
      <c r="B1586" s="3"/>
      <c r="C1586" s="4">
        <v>35423.98055555556</v>
      </c>
      <c r="D1586" s="5">
        <v>127733.0</v>
      </c>
    </row>
    <row r="1587">
      <c r="A1587" s="2" t="s">
        <v>13507</v>
      </c>
      <c r="B1587" s="3"/>
      <c r="C1587" s="4">
        <v>35423.98055555556</v>
      </c>
      <c r="D1587" s="5">
        <v>127746.0</v>
      </c>
    </row>
    <row r="1588">
      <c r="A1588" s="2" t="s">
        <v>13508</v>
      </c>
      <c r="B1588" s="3"/>
      <c r="C1588" s="4">
        <v>35423.98055555556</v>
      </c>
      <c r="D1588" s="5">
        <v>145645.0</v>
      </c>
    </row>
    <row r="1589">
      <c r="A1589" s="2" t="s">
        <v>13509</v>
      </c>
      <c r="B1589" s="3"/>
      <c r="C1589" s="4">
        <v>35423.98055555556</v>
      </c>
      <c r="D1589" s="5">
        <v>51820.0</v>
      </c>
    </row>
    <row r="1590">
      <c r="A1590" s="2" t="s">
        <v>13510</v>
      </c>
      <c r="B1590" s="3"/>
      <c r="C1590" s="4">
        <v>35423.98055555556</v>
      </c>
      <c r="D1590" s="5">
        <v>74624.0</v>
      </c>
    </row>
    <row r="1591">
      <c r="A1591" s="2" t="s">
        <v>13511</v>
      </c>
      <c r="B1591" s="3"/>
      <c r="C1591" s="4">
        <v>35423.98055555556</v>
      </c>
      <c r="D1591" s="5">
        <v>29294.0</v>
      </c>
    </row>
    <row r="1592">
      <c r="A1592" s="2" t="s">
        <v>13512</v>
      </c>
      <c r="B1592" s="3"/>
      <c r="C1592" s="4">
        <v>35423.98055555556</v>
      </c>
      <c r="D1592" s="5">
        <v>29177.0</v>
      </c>
    </row>
    <row r="1593">
      <c r="A1593" s="2" t="s">
        <v>13513</v>
      </c>
      <c r="B1593" s="3"/>
      <c r="C1593" s="4">
        <v>35423.98055555556</v>
      </c>
      <c r="D1593" s="5">
        <v>29134.0</v>
      </c>
    </row>
    <row r="1594">
      <c r="A1594" s="2" t="s">
        <v>13514</v>
      </c>
      <c r="B1594" s="3"/>
      <c r="C1594" s="4">
        <v>35423.98055555556</v>
      </c>
      <c r="D1594" s="5">
        <v>29037.0</v>
      </c>
    </row>
    <row r="1595">
      <c r="A1595" s="2" t="s">
        <v>13515</v>
      </c>
      <c r="B1595" s="3"/>
      <c r="C1595" s="4">
        <v>35423.98055555556</v>
      </c>
      <c r="D1595" s="5">
        <v>84811.0</v>
      </c>
    </row>
    <row r="1596">
      <c r="A1596" s="2" t="s">
        <v>13516</v>
      </c>
      <c r="B1596" s="3"/>
      <c r="C1596" s="4">
        <v>35423.98055555556</v>
      </c>
      <c r="D1596" s="5">
        <v>29440.0</v>
      </c>
    </row>
    <row r="1597">
      <c r="A1597" s="2" t="s">
        <v>13517</v>
      </c>
      <c r="B1597" s="3"/>
      <c r="C1597" s="4">
        <v>35423.98055555556</v>
      </c>
      <c r="D1597" s="5">
        <v>105057.0</v>
      </c>
    </row>
    <row r="1598">
      <c r="A1598" s="2" t="s">
        <v>13518</v>
      </c>
      <c r="B1598" s="3"/>
      <c r="C1598" s="4">
        <v>35423.98055555556</v>
      </c>
      <c r="D1598" s="5">
        <v>78191.0</v>
      </c>
    </row>
    <row r="1599">
      <c r="A1599" s="2" t="s">
        <v>13519</v>
      </c>
      <c r="B1599" s="3"/>
      <c r="C1599" s="4">
        <v>35423.98055555556</v>
      </c>
      <c r="D1599" s="5">
        <v>107336.0</v>
      </c>
    </row>
    <row r="1600">
      <c r="A1600" s="2" t="s">
        <v>13520</v>
      </c>
      <c r="B1600" s="3"/>
      <c r="C1600" s="4">
        <v>35423.98055555556</v>
      </c>
      <c r="D1600" s="5">
        <v>105601.0</v>
      </c>
    </row>
    <row r="1601">
      <c r="A1601" s="2" t="s">
        <v>13521</v>
      </c>
      <c r="B1601" s="3"/>
      <c r="C1601" s="4">
        <v>35423.98055555556</v>
      </c>
      <c r="D1601" s="5">
        <v>73876.0</v>
      </c>
    </row>
    <row r="1602">
      <c r="A1602" s="2" t="s">
        <v>13522</v>
      </c>
      <c r="B1602" s="3"/>
      <c r="C1602" s="4">
        <v>35423.98055555556</v>
      </c>
      <c r="D1602" s="5">
        <v>136846.0</v>
      </c>
    </row>
    <row r="1603">
      <c r="A1603" s="2" t="s">
        <v>13523</v>
      </c>
      <c r="B1603" s="3"/>
      <c r="C1603" s="4">
        <v>35423.98055555556</v>
      </c>
      <c r="D1603" s="5">
        <v>148050.0</v>
      </c>
    </row>
    <row r="1604">
      <c r="A1604" s="2" t="s">
        <v>13524</v>
      </c>
      <c r="B1604" s="3"/>
      <c r="C1604" s="4">
        <v>35423.98055555556</v>
      </c>
      <c r="D1604" s="5">
        <v>98914.0</v>
      </c>
    </row>
    <row r="1605">
      <c r="A1605" s="2" t="s">
        <v>13525</v>
      </c>
      <c r="B1605" s="3"/>
      <c r="C1605" s="4">
        <v>35423.98055555556</v>
      </c>
      <c r="D1605" s="5">
        <v>99894.0</v>
      </c>
    </row>
    <row r="1606">
      <c r="A1606" s="2" t="s">
        <v>13526</v>
      </c>
      <c r="B1606" s="3"/>
      <c r="C1606" s="4">
        <v>35423.98055555556</v>
      </c>
      <c r="D1606" s="5">
        <v>101030.0</v>
      </c>
    </row>
    <row r="1607">
      <c r="A1607" s="2" t="s">
        <v>13527</v>
      </c>
      <c r="B1607" s="3"/>
      <c r="C1607" s="4">
        <v>35423.98055555556</v>
      </c>
      <c r="D1607" s="5">
        <v>225923.0</v>
      </c>
    </row>
    <row r="1608">
      <c r="A1608" s="2" t="s">
        <v>13528</v>
      </c>
      <c r="B1608" s="3"/>
      <c r="C1608" s="4">
        <v>35423.98055555556</v>
      </c>
      <c r="D1608" s="5">
        <v>225926.0</v>
      </c>
    </row>
    <row r="1609">
      <c r="A1609" s="2" t="s">
        <v>13529</v>
      </c>
      <c r="B1609" s="3"/>
      <c r="C1609" s="4">
        <v>35423.98055555556</v>
      </c>
      <c r="D1609" s="5">
        <v>214855.0</v>
      </c>
    </row>
    <row r="1610">
      <c r="A1610" s="2" t="s">
        <v>13530</v>
      </c>
      <c r="B1610" s="3"/>
      <c r="C1610" s="4">
        <v>35423.98055555556</v>
      </c>
      <c r="D1610" s="5">
        <v>144443.0</v>
      </c>
    </row>
    <row r="1611">
      <c r="A1611" s="2" t="s">
        <v>13531</v>
      </c>
      <c r="B1611" s="3"/>
      <c r="C1611" s="4">
        <v>35423.98055555556</v>
      </c>
      <c r="D1611" s="5">
        <v>141243.0</v>
      </c>
    </row>
    <row r="1612">
      <c r="A1612" s="2" t="s">
        <v>13532</v>
      </c>
      <c r="B1612" s="3"/>
      <c r="C1612" s="4">
        <v>35423.98055555556</v>
      </c>
      <c r="D1612" s="5">
        <v>258151.0</v>
      </c>
    </row>
    <row r="1613">
      <c r="A1613" s="2" t="s">
        <v>13533</v>
      </c>
      <c r="B1613" s="3"/>
      <c r="C1613" s="4">
        <v>35423.98055555556</v>
      </c>
      <c r="D1613" s="5">
        <v>258111.0</v>
      </c>
    </row>
    <row r="1614">
      <c r="A1614" s="2" t="s">
        <v>13534</v>
      </c>
      <c r="B1614" s="3"/>
      <c r="C1614" s="4">
        <v>35423.98055555556</v>
      </c>
      <c r="D1614" s="5">
        <v>192763.0</v>
      </c>
    </row>
    <row r="1615">
      <c r="A1615" s="2" t="s">
        <v>13535</v>
      </c>
      <c r="B1615" s="3"/>
      <c r="C1615" s="4">
        <v>35423.98055555556</v>
      </c>
      <c r="D1615" s="5">
        <v>192805.0</v>
      </c>
    </row>
    <row r="1616">
      <c r="A1616" s="2" t="s">
        <v>13536</v>
      </c>
      <c r="B1616" s="3"/>
      <c r="C1616" s="4">
        <v>35423.98055555556</v>
      </c>
      <c r="D1616" s="5">
        <v>171303.0</v>
      </c>
    </row>
    <row r="1617">
      <c r="A1617" s="2" t="s">
        <v>13537</v>
      </c>
      <c r="B1617" s="3"/>
      <c r="C1617" s="4">
        <v>35423.98055555556</v>
      </c>
      <c r="D1617" s="5">
        <v>281937.0</v>
      </c>
    </row>
    <row r="1618">
      <c r="A1618" s="2" t="s">
        <v>13538</v>
      </c>
      <c r="B1618" s="3"/>
      <c r="C1618" s="4">
        <v>35423.98055555556</v>
      </c>
      <c r="D1618" s="5">
        <v>281903.0</v>
      </c>
    </row>
    <row r="1619">
      <c r="A1619" s="2" t="s">
        <v>13539</v>
      </c>
      <c r="B1619" s="3"/>
      <c r="C1619" s="4">
        <v>35423.98055555556</v>
      </c>
      <c r="D1619" s="5">
        <v>290112.0</v>
      </c>
    </row>
    <row r="1620">
      <c r="A1620" s="2" t="s">
        <v>13540</v>
      </c>
      <c r="B1620" s="3"/>
      <c r="C1620" s="4">
        <v>35423.98055555556</v>
      </c>
      <c r="D1620" s="5">
        <v>290097.0</v>
      </c>
    </row>
    <row r="1621">
      <c r="A1621" s="2" t="s">
        <v>13541</v>
      </c>
      <c r="B1621" s="3"/>
      <c r="C1621" s="4">
        <v>35423.98055555556</v>
      </c>
      <c r="D1621" s="5">
        <v>261294.0</v>
      </c>
    </row>
    <row r="1622">
      <c r="A1622" s="2" t="s">
        <v>13542</v>
      </c>
      <c r="B1622" s="3"/>
      <c r="C1622" s="4">
        <v>35423.98055555556</v>
      </c>
      <c r="D1622" s="5">
        <v>63820.0</v>
      </c>
    </row>
    <row r="1623">
      <c r="A1623" s="2" t="s">
        <v>13543</v>
      </c>
      <c r="B1623" s="3"/>
      <c r="C1623" s="4">
        <v>35423.98055555556</v>
      </c>
      <c r="D1623" s="5">
        <v>63766.0</v>
      </c>
    </row>
    <row r="1624">
      <c r="A1624" s="2" t="s">
        <v>13544</v>
      </c>
      <c r="B1624" s="3"/>
      <c r="C1624" s="4">
        <v>35423.98055555556</v>
      </c>
      <c r="D1624" s="5">
        <v>63840.0</v>
      </c>
    </row>
    <row r="1625">
      <c r="A1625" s="2" t="s">
        <v>13545</v>
      </c>
      <c r="B1625" s="3"/>
      <c r="C1625" s="4">
        <v>35423.98055555556</v>
      </c>
      <c r="D1625" s="5">
        <v>103313.0</v>
      </c>
    </row>
    <row r="1626">
      <c r="A1626" s="2" t="s">
        <v>13546</v>
      </c>
      <c r="B1626" s="3"/>
      <c r="C1626" s="4">
        <v>35423.98055555556</v>
      </c>
      <c r="D1626" s="5">
        <v>103356.0</v>
      </c>
    </row>
    <row r="1627">
      <c r="A1627" s="2" t="s">
        <v>13547</v>
      </c>
      <c r="B1627" s="3"/>
      <c r="C1627" s="4">
        <v>35423.98055555556</v>
      </c>
      <c r="D1627" s="5">
        <v>7233.0</v>
      </c>
    </row>
    <row r="1628">
      <c r="A1628" s="2" t="s">
        <v>13548</v>
      </c>
      <c r="B1628" s="3"/>
      <c r="C1628" s="4">
        <v>35423.98055555556</v>
      </c>
      <c r="D1628" s="5">
        <v>334252.0</v>
      </c>
    </row>
    <row r="1629">
      <c r="A1629" s="2" t="s">
        <v>13549</v>
      </c>
      <c r="B1629" s="3"/>
      <c r="C1629" s="4">
        <v>35423.98055555556</v>
      </c>
      <c r="D1629" s="5">
        <v>102067.0</v>
      </c>
    </row>
    <row r="1630">
      <c r="A1630" s="2" t="s">
        <v>13550</v>
      </c>
      <c r="B1630" s="3"/>
      <c r="C1630" s="4">
        <v>35423.98055555556</v>
      </c>
      <c r="D1630" s="5">
        <v>102506.0</v>
      </c>
    </row>
    <row r="1631">
      <c r="A1631" s="2" t="s">
        <v>13551</v>
      </c>
      <c r="B1631" s="3"/>
      <c r="C1631" s="4">
        <v>35423.98055555556</v>
      </c>
      <c r="D1631" s="5">
        <v>209079.0</v>
      </c>
    </row>
    <row r="1632">
      <c r="A1632" s="2" t="s">
        <v>13552</v>
      </c>
      <c r="B1632" s="3"/>
      <c r="C1632" s="4">
        <v>35423.98055555556</v>
      </c>
      <c r="D1632" s="5">
        <v>13068.0</v>
      </c>
    </row>
    <row r="1633">
      <c r="A1633" s="2" t="s">
        <v>13553</v>
      </c>
      <c r="B1633" s="3"/>
      <c r="C1633" s="4">
        <v>35423.98055555556</v>
      </c>
      <c r="D1633" s="5">
        <v>13100.0</v>
      </c>
    </row>
    <row r="1634">
      <c r="A1634" s="2" t="s">
        <v>13554</v>
      </c>
      <c r="B1634" s="3"/>
      <c r="C1634" s="4">
        <v>35423.98055555556</v>
      </c>
      <c r="D1634" s="5">
        <v>36179.0</v>
      </c>
    </row>
    <row r="1635">
      <c r="A1635" s="2" t="s">
        <v>13555</v>
      </c>
      <c r="B1635" s="3"/>
      <c r="C1635" s="4">
        <v>35423.98055555556</v>
      </c>
      <c r="D1635" s="5">
        <v>39987.0</v>
      </c>
    </row>
    <row r="1636">
      <c r="A1636" s="2" t="s">
        <v>13556</v>
      </c>
      <c r="B1636" s="3"/>
      <c r="C1636" s="4">
        <v>35423.98055555556</v>
      </c>
      <c r="D1636" s="5">
        <v>124055.0</v>
      </c>
    </row>
    <row r="1637">
      <c r="A1637" s="2" t="s">
        <v>13557</v>
      </c>
      <c r="B1637" s="3"/>
      <c r="C1637" s="4">
        <v>35423.98055555556</v>
      </c>
      <c r="D1637" s="5">
        <v>123916.0</v>
      </c>
    </row>
    <row r="1638">
      <c r="A1638" s="2" t="s">
        <v>13558</v>
      </c>
      <c r="B1638" s="3"/>
      <c r="C1638" s="4">
        <v>35423.98055555556</v>
      </c>
      <c r="D1638" s="5">
        <v>123904.0</v>
      </c>
    </row>
    <row r="1639">
      <c r="A1639" s="2" t="s">
        <v>13559</v>
      </c>
      <c r="B1639" s="3"/>
      <c r="C1639" s="4">
        <v>35423.98055555556</v>
      </c>
      <c r="D1639" s="5">
        <v>98820.0</v>
      </c>
    </row>
    <row r="1640">
      <c r="A1640" s="2" t="s">
        <v>13560</v>
      </c>
      <c r="B1640" s="3"/>
      <c r="C1640" s="4">
        <v>35423.98055555556</v>
      </c>
      <c r="D1640" s="5">
        <v>43365.0</v>
      </c>
    </row>
    <row r="1641">
      <c r="A1641" s="2" t="s">
        <v>13561</v>
      </c>
      <c r="B1641" s="3"/>
      <c r="C1641" s="4">
        <v>35423.98055555556</v>
      </c>
      <c r="D1641" s="5">
        <v>96090.0</v>
      </c>
    </row>
    <row r="1642">
      <c r="A1642" s="2" t="s">
        <v>13562</v>
      </c>
      <c r="B1642" s="3"/>
      <c r="C1642" s="4">
        <v>35423.98055555556</v>
      </c>
      <c r="D1642" s="5">
        <v>210713.0</v>
      </c>
    </row>
    <row r="1643">
      <c r="A1643" s="2" t="s">
        <v>13563</v>
      </c>
      <c r="B1643" s="3"/>
      <c r="C1643" s="4">
        <v>35423.98055555556</v>
      </c>
      <c r="D1643" s="5">
        <v>210697.0</v>
      </c>
    </row>
    <row r="1644">
      <c r="A1644" s="2" t="s">
        <v>13564</v>
      </c>
      <c r="B1644" s="3"/>
      <c r="C1644" s="4">
        <v>35423.98055555556</v>
      </c>
      <c r="D1644" s="5">
        <v>403983.0</v>
      </c>
    </row>
    <row r="1645">
      <c r="A1645" s="2" t="s">
        <v>13565</v>
      </c>
      <c r="B1645" s="3"/>
      <c r="C1645" s="4">
        <v>35423.98055555556</v>
      </c>
      <c r="D1645" s="5">
        <v>403978.0</v>
      </c>
    </row>
    <row r="1646">
      <c r="A1646" s="2" t="s">
        <v>13566</v>
      </c>
      <c r="B1646" s="3"/>
      <c r="C1646" s="4">
        <v>35423.98055555556</v>
      </c>
      <c r="D1646" s="5">
        <v>87236.0</v>
      </c>
    </row>
    <row r="1647">
      <c r="A1647" s="2" t="s">
        <v>13567</v>
      </c>
      <c r="B1647" s="3"/>
      <c r="C1647" s="4">
        <v>35423.98055555556</v>
      </c>
      <c r="D1647" s="5">
        <v>87687.0</v>
      </c>
    </row>
    <row r="1648">
      <c r="A1648" s="2" t="s">
        <v>13568</v>
      </c>
      <c r="B1648" s="3"/>
      <c r="C1648" s="4">
        <v>35423.98055555556</v>
      </c>
      <c r="D1648" s="5">
        <v>87699.0</v>
      </c>
    </row>
    <row r="1649">
      <c r="A1649" s="2" t="s">
        <v>13569</v>
      </c>
      <c r="B1649" s="3"/>
      <c r="C1649" s="4">
        <v>35423.98055555556</v>
      </c>
      <c r="D1649" s="5">
        <v>125372.0</v>
      </c>
    </row>
    <row r="1650">
      <c r="A1650" s="2" t="s">
        <v>13570</v>
      </c>
      <c r="B1650" s="3"/>
      <c r="C1650" s="4">
        <v>35423.98055555556</v>
      </c>
      <c r="D1650" s="5">
        <v>84190.0</v>
      </c>
    </row>
    <row r="1651">
      <c r="A1651" s="2" t="s">
        <v>13571</v>
      </c>
      <c r="B1651" s="3"/>
      <c r="C1651" s="4">
        <v>35423.98055555556</v>
      </c>
      <c r="D1651" s="5">
        <v>144255.0</v>
      </c>
    </row>
    <row r="1652">
      <c r="A1652" s="2" t="s">
        <v>13572</v>
      </c>
      <c r="B1652" s="3"/>
      <c r="C1652" s="4">
        <v>35423.98055555556</v>
      </c>
      <c r="D1652" s="5">
        <v>144259.0</v>
      </c>
    </row>
    <row r="1653">
      <c r="A1653" s="2" t="s">
        <v>13573</v>
      </c>
      <c r="B1653" s="3"/>
      <c r="C1653" s="4">
        <v>35423.98055555556</v>
      </c>
      <c r="D1653" s="5">
        <v>143538.0</v>
      </c>
    </row>
    <row r="1654">
      <c r="A1654" s="2" t="s">
        <v>13574</v>
      </c>
      <c r="B1654" s="3"/>
      <c r="C1654" s="4">
        <v>35423.98055555556</v>
      </c>
      <c r="D1654" s="5">
        <v>143536.0</v>
      </c>
    </row>
    <row r="1655">
      <c r="A1655" s="2" t="s">
        <v>13575</v>
      </c>
      <c r="B1655" s="3"/>
      <c r="C1655" s="4">
        <v>35423.98055555556</v>
      </c>
      <c r="D1655" s="5">
        <v>76674.0</v>
      </c>
    </row>
    <row r="1656">
      <c r="A1656" s="2" t="s">
        <v>13576</v>
      </c>
      <c r="B1656" s="3"/>
      <c r="C1656" s="4">
        <v>35423.98055555556</v>
      </c>
      <c r="D1656" s="5">
        <v>51230.0</v>
      </c>
    </row>
    <row r="1657">
      <c r="A1657" s="2" t="s">
        <v>13577</v>
      </c>
      <c r="B1657" s="3"/>
      <c r="C1657" s="4">
        <v>35423.98055555556</v>
      </c>
      <c r="D1657" s="5">
        <v>51212.0</v>
      </c>
    </row>
    <row r="1658">
      <c r="A1658" s="2" t="s">
        <v>13578</v>
      </c>
      <c r="B1658" s="3"/>
      <c r="C1658" s="4">
        <v>35423.98055555556</v>
      </c>
      <c r="D1658" s="5">
        <v>112139.0</v>
      </c>
    </row>
    <row r="1659">
      <c r="A1659" s="2" t="s">
        <v>13579</v>
      </c>
      <c r="B1659" s="3"/>
      <c r="C1659" s="4">
        <v>35423.98055555556</v>
      </c>
      <c r="D1659" s="5">
        <v>127642.0</v>
      </c>
    </row>
    <row r="1660">
      <c r="A1660" s="2" t="s">
        <v>13580</v>
      </c>
      <c r="B1660" s="3"/>
      <c r="C1660" s="4">
        <v>35423.98055555556</v>
      </c>
      <c r="D1660" s="5">
        <v>252516.0</v>
      </c>
    </row>
    <row r="1661">
      <c r="A1661" s="2" t="s">
        <v>13581</v>
      </c>
      <c r="B1661" s="3"/>
      <c r="C1661" s="4">
        <v>35423.98055555556</v>
      </c>
      <c r="D1661" s="5">
        <v>404626.0</v>
      </c>
    </row>
    <row r="1662">
      <c r="A1662" s="2" t="s">
        <v>13582</v>
      </c>
      <c r="B1662" s="3"/>
      <c r="C1662" s="4">
        <v>35423.98055555556</v>
      </c>
      <c r="D1662" s="5">
        <v>237292.0</v>
      </c>
    </row>
    <row r="1663">
      <c r="A1663" s="2" t="s">
        <v>13583</v>
      </c>
      <c r="B1663" s="3"/>
      <c r="C1663" s="4">
        <v>35423.98055555556</v>
      </c>
      <c r="D1663" s="5">
        <v>238813.0</v>
      </c>
    </row>
    <row r="1664">
      <c r="A1664" s="2" t="s">
        <v>13584</v>
      </c>
      <c r="B1664" s="3"/>
      <c r="C1664" s="4">
        <v>35423.98055555556</v>
      </c>
      <c r="D1664" s="5">
        <v>24453.0</v>
      </c>
    </row>
    <row r="1665">
      <c r="A1665" s="2" t="s">
        <v>13585</v>
      </c>
      <c r="B1665" s="3"/>
      <c r="C1665" s="4">
        <v>35423.98055555556</v>
      </c>
      <c r="D1665" s="5">
        <v>5672.0</v>
      </c>
    </row>
    <row r="1666">
      <c r="A1666" s="2" t="s">
        <v>13586</v>
      </c>
      <c r="B1666" s="3"/>
      <c r="C1666" s="4">
        <v>35423.98055555556</v>
      </c>
      <c r="D1666" s="5">
        <v>6664.0</v>
      </c>
    </row>
    <row r="1667">
      <c r="A1667" s="2" t="s">
        <v>13587</v>
      </c>
      <c r="B1667" s="3"/>
      <c r="C1667" s="4">
        <v>35423.98055555556</v>
      </c>
      <c r="D1667" s="5">
        <v>40850.0</v>
      </c>
    </row>
    <row r="1668">
      <c r="A1668" s="2" t="s">
        <v>13588</v>
      </c>
      <c r="B1668" s="3"/>
      <c r="C1668" s="4">
        <v>35423.98055555556</v>
      </c>
      <c r="D1668" s="5">
        <v>33505.0</v>
      </c>
    </row>
    <row r="1669">
      <c r="A1669" s="2" t="s">
        <v>13589</v>
      </c>
      <c r="B1669" s="3"/>
      <c r="C1669" s="4">
        <v>35423.98055555556</v>
      </c>
      <c r="D1669" s="5">
        <v>33403.0</v>
      </c>
    </row>
    <row r="1670">
      <c r="A1670" s="2" t="s">
        <v>13590</v>
      </c>
      <c r="B1670" s="3"/>
      <c r="C1670" s="4">
        <v>35423.98055555556</v>
      </c>
      <c r="D1670" s="5">
        <v>26725.0</v>
      </c>
    </row>
    <row r="1671">
      <c r="A1671" s="2" t="s">
        <v>13591</v>
      </c>
      <c r="B1671" s="3"/>
      <c r="C1671" s="4">
        <v>35423.98055555556</v>
      </c>
      <c r="D1671" s="5">
        <v>13483.0</v>
      </c>
    </row>
    <row r="1672">
      <c r="A1672" s="2" t="s">
        <v>13592</v>
      </c>
      <c r="B1672" s="3"/>
      <c r="C1672" s="4">
        <v>35423.98055555556</v>
      </c>
      <c r="D1672" s="5">
        <v>151741.0</v>
      </c>
    </row>
    <row r="1673">
      <c r="A1673" s="2" t="s">
        <v>13593</v>
      </c>
      <c r="B1673" s="3"/>
      <c r="C1673" s="4">
        <v>35423.98055555556</v>
      </c>
      <c r="D1673" s="5">
        <v>55875.0</v>
      </c>
    </row>
    <row r="1674">
      <c r="A1674" s="2" t="s">
        <v>13594</v>
      </c>
      <c r="B1674" s="3"/>
      <c r="C1674" s="4">
        <v>35423.98055555556</v>
      </c>
      <c r="D1674" s="5">
        <v>59702.0</v>
      </c>
    </row>
    <row r="1675">
      <c r="A1675" s="2" t="s">
        <v>13595</v>
      </c>
      <c r="B1675" s="3"/>
      <c r="C1675" s="4">
        <v>35423.98055555556</v>
      </c>
      <c r="D1675" s="5">
        <v>60365.0</v>
      </c>
    </row>
    <row r="1676">
      <c r="A1676" s="2" t="s">
        <v>13596</v>
      </c>
      <c r="B1676" s="3"/>
      <c r="C1676" s="4">
        <v>35423.98055555556</v>
      </c>
      <c r="D1676" s="5">
        <v>20809.0</v>
      </c>
    </row>
    <row r="1677">
      <c r="A1677" s="2" t="s">
        <v>13597</v>
      </c>
      <c r="B1677" s="3"/>
      <c r="C1677" s="4">
        <v>35423.98055555556</v>
      </c>
      <c r="D1677" s="5">
        <v>20805.0</v>
      </c>
    </row>
    <row r="1678">
      <c r="A1678" s="2" t="s">
        <v>13598</v>
      </c>
      <c r="B1678" s="3"/>
      <c r="C1678" s="4">
        <v>35423.98055555556</v>
      </c>
      <c r="D1678" s="5">
        <v>19176.0</v>
      </c>
    </row>
    <row r="1679">
      <c r="A1679" s="2" t="s">
        <v>13599</v>
      </c>
      <c r="B1679" s="3"/>
      <c r="C1679" s="4">
        <v>35423.98055555556</v>
      </c>
      <c r="D1679" s="5">
        <v>11935.0</v>
      </c>
    </row>
    <row r="1680">
      <c r="A1680" s="2" t="s">
        <v>13600</v>
      </c>
      <c r="B1680" s="3"/>
      <c r="C1680" s="4">
        <v>35423.98055555556</v>
      </c>
      <c r="D1680" s="5">
        <v>183564.0</v>
      </c>
    </row>
    <row r="1681">
      <c r="A1681" s="2" t="s">
        <v>13601</v>
      </c>
      <c r="B1681" s="3"/>
      <c r="C1681" s="4">
        <v>35423.98055555556</v>
      </c>
      <c r="D1681" s="5">
        <v>192153.0</v>
      </c>
    </row>
    <row r="1682">
      <c r="A1682" s="2" t="s">
        <v>13602</v>
      </c>
      <c r="B1682" s="3"/>
      <c r="C1682" s="4">
        <v>35423.98055555556</v>
      </c>
      <c r="D1682" s="5">
        <v>192441.0</v>
      </c>
    </row>
    <row r="1683">
      <c r="A1683" s="2" t="s">
        <v>13603</v>
      </c>
      <c r="B1683" s="3"/>
      <c r="C1683" s="4">
        <v>35423.98055555556</v>
      </c>
      <c r="D1683" s="5">
        <v>34105.0</v>
      </c>
    </row>
    <row r="1684">
      <c r="A1684" s="2" t="s">
        <v>13604</v>
      </c>
      <c r="B1684" s="3"/>
      <c r="C1684" s="4">
        <v>35423.98055555556</v>
      </c>
      <c r="D1684" s="5">
        <v>23664.0</v>
      </c>
    </row>
    <row r="1685">
      <c r="A1685" s="2" t="s">
        <v>13605</v>
      </c>
      <c r="B1685" s="3"/>
      <c r="C1685" s="4">
        <v>35423.98055555556</v>
      </c>
      <c r="D1685" s="5">
        <v>23744.0</v>
      </c>
    </row>
    <row r="1686">
      <c r="A1686" s="2" t="s">
        <v>13606</v>
      </c>
      <c r="B1686" s="3"/>
      <c r="C1686" s="4">
        <v>35423.98055555556</v>
      </c>
      <c r="D1686" s="5">
        <v>37826.0</v>
      </c>
    </row>
    <row r="1687">
      <c r="A1687" s="2" t="s">
        <v>13607</v>
      </c>
      <c r="B1687" s="3"/>
      <c r="C1687" s="4">
        <v>35423.98055555556</v>
      </c>
      <c r="D1687" s="5">
        <v>41242.0</v>
      </c>
    </row>
    <row r="1688">
      <c r="A1688" s="2" t="s">
        <v>13608</v>
      </c>
      <c r="B1688" s="3"/>
      <c r="C1688" s="4">
        <v>35423.98055555556</v>
      </c>
      <c r="D1688" s="5">
        <v>189991.0</v>
      </c>
    </row>
    <row r="1689">
      <c r="A1689" s="2" t="s">
        <v>13609</v>
      </c>
      <c r="B1689" s="3"/>
      <c r="C1689" s="4">
        <v>35423.98055555556</v>
      </c>
      <c r="D1689" s="5">
        <v>231932.0</v>
      </c>
    </row>
    <row r="1690">
      <c r="A1690" s="2" t="s">
        <v>13610</v>
      </c>
      <c r="B1690" s="3"/>
      <c r="C1690" s="4">
        <v>35423.98055555556</v>
      </c>
      <c r="D1690" s="5">
        <v>190041.0</v>
      </c>
    </row>
    <row r="1691">
      <c r="A1691" s="2" t="s">
        <v>13611</v>
      </c>
      <c r="B1691" s="3"/>
      <c r="C1691" s="4">
        <v>35423.98055555556</v>
      </c>
      <c r="D1691" s="5">
        <v>36283.0</v>
      </c>
    </row>
    <row r="1692">
      <c r="A1692" s="2" t="s">
        <v>13612</v>
      </c>
      <c r="B1692" s="3"/>
      <c r="C1692" s="4">
        <v>35423.98055555556</v>
      </c>
      <c r="D1692" s="5">
        <v>22001.0</v>
      </c>
    </row>
    <row r="1693">
      <c r="A1693" s="2" t="s">
        <v>13613</v>
      </c>
      <c r="B1693" s="3"/>
      <c r="C1693" s="4">
        <v>35423.98055555556</v>
      </c>
      <c r="D1693" s="5">
        <v>16130.0</v>
      </c>
    </row>
    <row r="1694">
      <c r="A1694" s="2" t="s">
        <v>13614</v>
      </c>
      <c r="B1694" s="3"/>
      <c r="C1694" s="4">
        <v>35423.98055555556</v>
      </c>
      <c r="D1694" s="5">
        <v>16103.0</v>
      </c>
    </row>
    <row r="1695">
      <c r="A1695" s="2" t="s">
        <v>13615</v>
      </c>
      <c r="B1695" s="3"/>
      <c r="C1695" s="4">
        <v>35423.98055555556</v>
      </c>
      <c r="D1695" s="5">
        <v>22010.0</v>
      </c>
    </row>
    <row r="1696">
      <c r="A1696" s="2" t="s">
        <v>13616</v>
      </c>
      <c r="B1696" s="3"/>
      <c r="C1696" s="4">
        <v>35423.98055555556</v>
      </c>
      <c r="D1696" s="5">
        <v>90078.0</v>
      </c>
    </row>
    <row r="1697">
      <c r="A1697" s="2" t="s">
        <v>13617</v>
      </c>
      <c r="B1697" s="3"/>
      <c r="C1697" s="4">
        <v>35423.98055555556</v>
      </c>
      <c r="D1697" s="5">
        <v>83531.0</v>
      </c>
    </row>
    <row r="1698">
      <c r="A1698" s="2" t="s">
        <v>13618</v>
      </c>
      <c r="B1698" s="3"/>
      <c r="C1698" s="4">
        <v>35423.98055555556</v>
      </c>
      <c r="D1698" s="5">
        <v>78030.0</v>
      </c>
    </row>
    <row r="1699">
      <c r="A1699" s="2" t="s">
        <v>13619</v>
      </c>
      <c r="B1699" s="3"/>
      <c r="C1699" s="4">
        <v>35423.98055555556</v>
      </c>
      <c r="D1699" s="5">
        <v>83733.0</v>
      </c>
    </row>
    <row r="1700">
      <c r="A1700" s="2" t="s">
        <v>13620</v>
      </c>
      <c r="B1700" s="3"/>
      <c r="C1700" s="4">
        <v>35423.98055555556</v>
      </c>
      <c r="D1700" s="5">
        <v>83537.0</v>
      </c>
    </row>
    <row r="1701">
      <c r="A1701" s="2" t="s">
        <v>13621</v>
      </c>
      <c r="B1701" s="3"/>
      <c r="C1701" s="4">
        <v>35423.98055555556</v>
      </c>
      <c r="D1701" s="5">
        <v>83614.0</v>
      </c>
    </row>
    <row r="1702">
      <c r="A1702" s="2" t="s">
        <v>13622</v>
      </c>
      <c r="B1702" s="3"/>
      <c r="C1702" s="4">
        <v>35423.98055555556</v>
      </c>
      <c r="D1702" s="5">
        <v>90969.0</v>
      </c>
    </row>
    <row r="1703">
      <c r="A1703" s="2" t="s">
        <v>13623</v>
      </c>
      <c r="B1703" s="3"/>
      <c r="C1703" s="4">
        <v>35423.98055555556</v>
      </c>
      <c r="D1703" s="5">
        <v>91463.0</v>
      </c>
    </row>
    <row r="1704">
      <c r="A1704" s="2" t="s">
        <v>13624</v>
      </c>
      <c r="B1704" s="3"/>
      <c r="C1704" s="4">
        <v>35423.98055555556</v>
      </c>
      <c r="D1704" s="5">
        <v>91428.0</v>
      </c>
    </row>
    <row r="1705">
      <c r="A1705" s="2" t="s">
        <v>13625</v>
      </c>
      <c r="B1705" s="3"/>
      <c r="C1705" s="4">
        <v>35423.98055555556</v>
      </c>
      <c r="D1705" s="5">
        <v>91451.0</v>
      </c>
    </row>
    <row r="1706">
      <c r="A1706" s="2" t="s">
        <v>13626</v>
      </c>
      <c r="B1706" s="3"/>
      <c r="C1706" s="4">
        <v>35423.98055555556</v>
      </c>
      <c r="D1706" s="5">
        <v>91648.0</v>
      </c>
    </row>
    <row r="1707">
      <c r="A1707" s="2" t="s">
        <v>13627</v>
      </c>
      <c r="B1707" s="3"/>
      <c r="C1707" s="4">
        <v>35423.98055555556</v>
      </c>
      <c r="D1707" s="5">
        <v>90953.0</v>
      </c>
    </row>
    <row r="1708">
      <c r="A1708" s="2" t="s">
        <v>13628</v>
      </c>
      <c r="B1708" s="3"/>
      <c r="C1708" s="4">
        <v>35423.98055555556</v>
      </c>
      <c r="D1708" s="5">
        <v>91461.0</v>
      </c>
    </row>
    <row r="1709">
      <c r="A1709" s="2" t="s">
        <v>13629</v>
      </c>
      <c r="B1709" s="3"/>
      <c r="C1709" s="4">
        <v>35423.98055555556</v>
      </c>
      <c r="D1709" s="5">
        <v>91519.0</v>
      </c>
    </row>
    <row r="1710">
      <c r="A1710" s="2" t="s">
        <v>13630</v>
      </c>
      <c r="B1710" s="3"/>
      <c r="C1710" s="4">
        <v>35423.98055555556</v>
      </c>
      <c r="D1710" s="5">
        <v>83573.0</v>
      </c>
    </row>
    <row r="1711">
      <c r="A1711" s="2" t="s">
        <v>13631</v>
      </c>
      <c r="B1711" s="3"/>
      <c r="C1711" s="4">
        <v>35423.98055555556</v>
      </c>
      <c r="D1711" s="5">
        <v>83614.0</v>
      </c>
    </row>
    <row r="1712">
      <c r="A1712" s="2" t="s">
        <v>13632</v>
      </c>
      <c r="B1712" s="3"/>
      <c r="C1712" s="4">
        <v>35423.98055555556</v>
      </c>
      <c r="D1712" s="5">
        <v>27026.0</v>
      </c>
    </row>
    <row r="1713">
      <c r="A1713" s="2" t="s">
        <v>13633</v>
      </c>
      <c r="B1713" s="3"/>
      <c r="C1713" s="4">
        <v>35423.98055555556</v>
      </c>
      <c r="D1713" s="5">
        <v>19244.0</v>
      </c>
    </row>
    <row r="1714">
      <c r="A1714" s="2" t="s">
        <v>13634</v>
      </c>
      <c r="B1714" s="3"/>
      <c r="C1714" s="4">
        <v>35423.98055555556</v>
      </c>
      <c r="D1714" s="5">
        <v>19244.0</v>
      </c>
    </row>
    <row r="1715">
      <c r="A1715" s="2" t="s">
        <v>13635</v>
      </c>
      <c r="B1715" s="3"/>
      <c r="C1715" s="4">
        <v>35423.98055555556</v>
      </c>
      <c r="D1715" s="5">
        <v>19267.0</v>
      </c>
    </row>
    <row r="1716">
      <c r="A1716" s="2" t="s">
        <v>13636</v>
      </c>
      <c r="B1716" s="3"/>
      <c r="C1716" s="4">
        <v>35423.98055555556</v>
      </c>
      <c r="D1716" s="5">
        <v>32123.0</v>
      </c>
    </row>
    <row r="1717">
      <c r="A1717" s="2" t="s">
        <v>13637</v>
      </c>
      <c r="B1717" s="3"/>
      <c r="C1717" s="4">
        <v>35423.98055555556</v>
      </c>
      <c r="D1717" s="5">
        <v>32125.0</v>
      </c>
    </row>
    <row r="1718">
      <c r="A1718" s="2" t="s">
        <v>13638</v>
      </c>
      <c r="B1718" s="3"/>
      <c r="C1718" s="4">
        <v>35423.98055555556</v>
      </c>
      <c r="D1718" s="5">
        <v>27598.0</v>
      </c>
    </row>
    <row r="1719">
      <c r="A1719" s="2" t="s">
        <v>13639</v>
      </c>
      <c r="B1719" s="3"/>
      <c r="C1719" s="4">
        <v>35423.98055555556</v>
      </c>
      <c r="D1719" s="5">
        <v>47641.0</v>
      </c>
    </row>
    <row r="1720">
      <c r="A1720" s="2" t="s">
        <v>13640</v>
      </c>
      <c r="B1720" s="3"/>
      <c r="C1720" s="4">
        <v>35423.98055555556</v>
      </c>
      <c r="D1720" s="5">
        <v>125971.0</v>
      </c>
    </row>
    <row r="1721">
      <c r="A1721" s="2" t="s">
        <v>13641</v>
      </c>
      <c r="B1721" s="3"/>
      <c r="C1721" s="4">
        <v>35423.98055555556</v>
      </c>
      <c r="D1721" s="5">
        <v>24459.0</v>
      </c>
    </row>
    <row r="1722">
      <c r="A1722" s="2" t="s">
        <v>13642</v>
      </c>
      <c r="B1722" s="3"/>
      <c r="C1722" s="4">
        <v>35423.98055555556</v>
      </c>
      <c r="D1722" s="5">
        <v>87671.0</v>
      </c>
    </row>
    <row r="1723">
      <c r="A1723" s="2" t="s">
        <v>13643</v>
      </c>
      <c r="B1723" s="3"/>
      <c r="C1723" s="4">
        <v>35423.98055555556</v>
      </c>
      <c r="D1723" s="5">
        <v>130049.0</v>
      </c>
    </row>
    <row r="1724">
      <c r="A1724" s="2" t="s">
        <v>13644</v>
      </c>
      <c r="B1724" s="3"/>
      <c r="C1724" s="4">
        <v>35423.98055555556</v>
      </c>
      <c r="D1724" s="5">
        <v>206249.0</v>
      </c>
    </row>
    <row r="1725">
      <c r="A1725" s="2" t="s">
        <v>13645</v>
      </c>
      <c r="B1725" s="3"/>
      <c r="C1725" s="4">
        <v>35423.98055555556</v>
      </c>
      <c r="D1725" s="5">
        <v>167698.0</v>
      </c>
    </row>
    <row r="1726">
      <c r="A1726" s="2" t="s">
        <v>13646</v>
      </c>
      <c r="B1726" s="3"/>
      <c r="C1726" s="4">
        <v>35423.98055555556</v>
      </c>
      <c r="D1726" s="5">
        <v>183062.0</v>
      </c>
    </row>
    <row r="1727">
      <c r="A1727" s="2" t="s">
        <v>13647</v>
      </c>
      <c r="B1727" s="3"/>
      <c r="C1727" s="4">
        <v>35423.98055555556</v>
      </c>
      <c r="D1727" s="5">
        <v>13174.0</v>
      </c>
    </row>
    <row r="1728">
      <c r="A1728" s="2" t="s">
        <v>13648</v>
      </c>
      <c r="B1728" s="3"/>
      <c r="C1728" s="4">
        <v>35423.98055555556</v>
      </c>
      <c r="D1728" s="5">
        <v>120635.0</v>
      </c>
    </row>
    <row r="1729">
      <c r="A1729" s="2" t="s">
        <v>13649</v>
      </c>
      <c r="B1729" s="3"/>
      <c r="C1729" s="4">
        <v>35423.98055555556</v>
      </c>
      <c r="D1729" s="5">
        <v>66859.0</v>
      </c>
    </row>
    <row r="1730">
      <c r="A1730" s="2" t="s">
        <v>13650</v>
      </c>
      <c r="B1730" s="3"/>
      <c r="C1730" s="4">
        <v>35423.98055555556</v>
      </c>
      <c r="D1730" s="5">
        <v>206252.0</v>
      </c>
    </row>
    <row r="1731">
      <c r="A1731" s="2" t="s">
        <v>13651</v>
      </c>
      <c r="B1731" s="3"/>
      <c r="C1731" s="4">
        <v>35423.98055555556</v>
      </c>
      <c r="D1731" s="5">
        <v>26361.0</v>
      </c>
    </row>
    <row r="1732">
      <c r="A1732" s="2" t="s">
        <v>13652</v>
      </c>
      <c r="B1732" s="3"/>
      <c r="C1732" s="4">
        <v>35423.98055555556</v>
      </c>
      <c r="D1732" s="5">
        <v>26249.0</v>
      </c>
    </row>
    <row r="1733">
      <c r="A1733" s="2" t="s">
        <v>13653</v>
      </c>
      <c r="B1733" s="3"/>
      <c r="C1733" s="4">
        <v>35423.98055555556</v>
      </c>
      <c r="D1733" s="5">
        <v>78896.0</v>
      </c>
    </row>
    <row r="1734">
      <c r="A1734" s="2" t="s">
        <v>13654</v>
      </c>
      <c r="B1734" s="3"/>
      <c r="C1734" s="4">
        <v>35423.98055555556</v>
      </c>
      <c r="D1734" s="5">
        <v>21626.0</v>
      </c>
    </row>
    <row r="1735">
      <c r="A1735" s="2" t="s">
        <v>13655</v>
      </c>
      <c r="B1735" s="3"/>
      <c r="C1735" s="4">
        <v>35423.98055555556</v>
      </c>
      <c r="D1735" s="5">
        <v>21727.0</v>
      </c>
    </row>
    <row r="1736">
      <c r="A1736" s="2" t="s">
        <v>13656</v>
      </c>
      <c r="B1736" s="3"/>
      <c r="C1736" s="4">
        <v>35423.98055555556</v>
      </c>
      <c r="D1736" s="5">
        <v>45429.0</v>
      </c>
    </row>
    <row r="1737">
      <c r="A1737" s="2" t="s">
        <v>13657</v>
      </c>
      <c r="B1737" s="3"/>
      <c r="C1737" s="4">
        <v>35423.98055555556</v>
      </c>
      <c r="D1737" s="5">
        <v>232182.0</v>
      </c>
    </row>
    <row r="1738">
      <c r="A1738" s="2" t="s">
        <v>13658</v>
      </c>
      <c r="B1738" s="3"/>
      <c r="C1738" s="4">
        <v>35423.98055555556</v>
      </c>
      <c r="D1738" s="5">
        <v>155434.0</v>
      </c>
    </row>
    <row r="1739">
      <c r="A1739" s="2" t="s">
        <v>13659</v>
      </c>
      <c r="B1739" s="3"/>
      <c r="C1739" s="4">
        <v>35423.98055555556</v>
      </c>
      <c r="D1739" s="5">
        <v>184232.0</v>
      </c>
    </row>
    <row r="1740">
      <c r="A1740" s="2" t="s">
        <v>13660</v>
      </c>
      <c r="B1740" s="3"/>
      <c r="C1740" s="4">
        <v>35423.98055555556</v>
      </c>
      <c r="D1740" s="5">
        <v>208797.0</v>
      </c>
    </row>
    <row r="1741">
      <c r="A1741" s="2" t="s">
        <v>13661</v>
      </c>
      <c r="B1741" s="3"/>
      <c r="C1741" s="4">
        <v>35423.98055555556</v>
      </c>
      <c r="D1741" s="5">
        <v>208652.0</v>
      </c>
    </row>
    <row r="1742">
      <c r="A1742" s="2" t="s">
        <v>13662</v>
      </c>
      <c r="B1742" s="3"/>
      <c r="C1742" s="4">
        <v>35423.98055555556</v>
      </c>
      <c r="D1742" s="5">
        <v>187363.0</v>
      </c>
    </row>
    <row r="1743">
      <c r="A1743" s="2" t="s">
        <v>13663</v>
      </c>
      <c r="B1743" s="3"/>
      <c r="C1743" s="4">
        <v>35423.98055555556</v>
      </c>
      <c r="D1743" s="5">
        <v>209312.0</v>
      </c>
    </row>
    <row r="1744">
      <c r="A1744" s="2" t="s">
        <v>13664</v>
      </c>
      <c r="B1744" s="3"/>
      <c r="C1744" s="4">
        <v>35423.98055555556</v>
      </c>
      <c r="D1744" s="5">
        <v>38941.0</v>
      </c>
    </row>
    <row r="1745">
      <c r="A1745" s="2" t="s">
        <v>13665</v>
      </c>
      <c r="B1745" s="3"/>
      <c r="C1745" s="4">
        <v>35423.98055555556</v>
      </c>
      <c r="D1745" s="5">
        <v>297937.0</v>
      </c>
    </row>
    <row r="1746">
      <c r="A1746" s="2" t="s">
        <v>13666</v>
      </c>
      <c r="B1746" s="3"/>
      <c r="C1746" s="4">
        <v>35423.98055555556</v>
      </c>
      <c r="D1746" s="5">
        <v>7093.0</v>
      </c>
    </row>
    <row r="1747">
      <c r="A1747" s="2" t="s">
        <v>13667</v>
      </c>
      <c r="B1747" s="3"/>
      <c r="C1747" s="4">
        <v>35423.98055555556</v>
      </c>
      <c r="D1747" s="5">
        <v>2637.0</v>
      </c>
    </row>
    <row r="1748">
      <c r="A1748" s="2" t="s">
        <v>13668</v>
      </c>
      <c r="B1748" s="3"/>
      <c r="C1748" s="4">
        <v>35423.98055555556</v>
      </c>
      <c r="D1748" s="5">
        <v>80950.0</v>
      </c>
    </row>
    <row r="1749">
      <c r="A1749" s="2" t="s">
        <v>13669</v>
      </c>
      <c r="B1749" s="3"/>
      <c r="C1749" s="4">
        <v>35423.98055555556</v>
      </c>
      <c r="D1749" s="5">
        <v>43950.0</v>
      </c>
    </row>
    <row r="1750">
      <c r="A1750" s="2" t="s">
        <v>13670</v>
      </c>
      <c r="B1750" s="3"/>
      <c r="C1750" s="4">
        <v>35423.98055555556</v>
      </c>
      <c r="D1750" s="5">
        <v>67656.0</v>
      </c>
    </row>
    <row r="1751">
      <c r="A1751" s="2" t="s">
        <v>13671</v>
      </c>
      <c r="B1751" s="3"/>
      <c r="C1751" s="4">
        <v>35423.98055555556</v>
      </c>
      <c r="D1751" s="5">
        <v>67191.0</v>
      </c>
    </row>
    <row r="1752">
      <c r="A1752" s="2" t="s">
        <v>13672</v>
      </c>
      <c r="B1752" s="3"/>
      <c r="C1752" s="4">
        <v>35423.98055555556</v>
      </c>
      <c r="D1752" s="5">
        <v>21686.0</v>
      </c>
    </row>
    <row r="1753">
      <c r="A1753" s="2" t="s">
        <v>13673</v>
      </c>
      <c r="B1753" s="3"/>
      <c r="C1753" s="4">
        <v>35423.98055555556</v>
      </c>
      <c r="D1753" s="5">
        <v>21803.0</v>
      </c>
    </row>
    <row r="1754">
      <c r="A1754" s="2" t="s">
        <v>13674</v>
      </c>
      <c r="B1754" s="3"/>
      <c r="C1754" s="4">
        <v>35423.98055555556</v>
      </c>
      <c r="D1754" s="5">
        <v>21767.0</v>
      </c>
    </row>
    <row r="1755">
      <c r="A1755" s="2" t="s">
        <v>13675</v>
      </c>
      <c r="B1755" s="3"/>
      <c r="C1755" s="4">
        <v>35423.98055555556</v>
      </c>
      <c r="D1755" s="5">
        <v>21666.0</v>
      </c>
    </row>
    <row r="1756">
      <c r="A1756" s="2" t="s">
        <v>13676</v>
      </c>
      <c r="B1756" s="3"/>
      <c r="C1756" s="4">
        <v>35423.98055555556</v>
      </c>
      <c r="D1756" s="5">
        <v>21884.0</v>
      </c>
    </row>
    <row r="1757">
      <c r="A1757" s="2" t="s">
        <v>13677</v>
      </c>
      <c r="B1757" s="3"/>
      <c r="C1757" s="4">
        <v>35423.98055555556</v>
      </c>
      <c r="D1757" s="5">
        <v>21848.0</v>
      </c>
    </row>
    <row r="1758">
      <c r="A1758" s="2" t="s">
        <v>13678</v>
      </c>
      <c r="B1758" s="3"/>
      <c r="C1758" s="4">
        <v>35423.98055555556</v>
      </c>
      <c r="D1758" s="5">
        <v>38002.0</v>
      </c>
    </row>
    <row r="1759">
      <c r="A1759" s="2" t="s">
        <v>13679</v>
      </c>
      <c r="B1759" s="3"/>
      <c r="C1759" s="4">
        <v>35423.98055555556</v>
      </c>
      <c r="D1759" s="5">
        <v>29121.0</v>
      </c>
    </row>
    <row r="1760">
      <c r="A1760" s="2" t="s">
        <v>13680</v>
      </c>
      <c r="B1760" s="3"/>
      <c r="C1760" s="4">
        <v>35423.98055555556</v>
      </c>
      <c r="D1760" s="5">
        <v>124650.0</v>
      </c>
    </row>
    <row r="1761">
      <c r="A1761" s="2" t="s">
        <v>13681</v>
      </c>
      <c r="B1761" s="3"/>
      <c r="C1761" s="4">
        <v>35423.98055555556</v>
      </c>
      <c r="D1761" s="5">
        <v>125591.0</v>
      </c>
    </row>
    <row r="1762">
      <c r="A1762" s="2" t="s">
        <v>13682</v>
      </c>
      <c r="B1762" s="3"/>
      <c r="C1762" s="4">
        <v>35423.98055555556</v>
      </c>
      <c r="D1762" s="5">
        <v>79646.0</v>
      </c>
    </row>
    <row r="1763">
      <c r="A1763" s="2" t="s">
        <v>13683</v>
      </c>
      <c r="B1763" s="3"/>
      <c r="C1763" s="4">
        <v>35423.98055555556</v>
      </c>
      <c r="D1763" s="5">
        <v>79610.0</v>
      </c>
    </row>
    <row r="1764">
      <c r="A1764" s="2" t="s">
        <v>13684</v>
      </c>
      <c r="B1764" s="3"/>
      <c r="C1764" s="4">
        <v>35423.98055555556</v>
      </c>
      <c r="D1764" s="5">
        <v>49937.0</v>
      </c>
    </row>
    <row r="1765">
      <c r="A1765" s="2" t="s">
        <v>13685</v>
      </c>
      <c r="B1765" s="3"/>
      <c r="C1765" s="4">
        <v>35423.98055555556</v>
      </c>
      <c r="D1765" s="5">
        <v>103263.0</v>
      </c>
    </row>
    <row r="1766">
      <c r="A1766" s="2" t="s">
        <v>13686</v>
      </c>
      <c r="B1766" s="3"/>
      <c r="C1766" s="4">
        <v>35423.98055555556</v>
      </c>
      <c r="D1766" s="5">
        <v>74544.0</v>
      </c>
    </row>
    <row r="1767">
      <c r="A1767" s="2" t="s">
        <v>13687</v>
      </c>
      <c r="B1767" s="3"/>
      <c r="C1767" s="4">
        <v>35423.98055555556</v>
      </c>
      <c r="D1767" s="5">
        <v>74029.0</v>
      </c>
    </row>
    <row r="1768">
      <c r="A1768" s="2" t="s">
        <v>13688</v>
      </c>
      <c r="B1768" s="3"/>
      <c r="C1768" s="4">
        <v>35423.98055555556</v>
      </c>
      <c r="D1768" s="5">
        <v>73981.0</v>
      </c>
    </row>
    <row r="1769">
      <c r="A1769" s="2" t="s">
        <v>13689</v>
      </c>
      <c r="B1769" s="3"/>
      <c r="C1769" s="4">
        <v>35423.98055555556</v>
      </c>
      <c r="D1769" s="5">
        <v>120040.0</v>
      </c>
    </row>
    <row r="1770">
      <c r="A1770" s="2" t="s">
        <v>13690</v>
      </c>
      <c r="B1770" s="3"/>
      <c r="C1770" s="4">
        <v>35423.98055555556</v>
      </c>
      <c r="D1770" s="5">
        <v>205195.0</v>
      </c>
    </row>
    <row r="1771">
      <c r="A1771" s="2" t="s">
        <v>13691</v>
      </c>
      <c r="B1771" s="3"/>
      <c r="C1771" s="4">
        <v>35423.98055555556</v>
      </c>
      <c r="D1771" s="5">
        <v>206118.0</v>
      </c>
    </row>
    <row r="1772">
      <c r="A1772" s="2" t="s">
        <v>13692</v>
      </c>
      <c r="B1772" s="3"/>
      <c r="C1772" s="4">
        <v>35423.98055555556</v>
      </c>
      <c r="D1772" s="5">
        <v>17483.0</v>
      </c>
    </row>
    <row r="1773">
      <c r="A1773" s="2" t="s">
        <v>13693</v>
      </c>
      <c r="B1773" s="3"/>
      <c r="C1773" s="4">
        <v>35423.98055555556</v>
      </c>
      <c r="D1773" s="5">
        <v>10390.0</v>
      </c>
    </row>
    <row r="1774">
      <c r="A1774" s="2" t="s">
        <v>13694</v>
      </c>
      <c r="B1774" s="3"/>
      <c r="C1774" s="4">
        <v>35423.98055555556</v>
      </c>
      <c r="D1774" s="5">
        <v>78608.0</v>
      </c>
    </row>
    <row r="1775">
      <c r="A1775" s="2" t="s">
        <v>13695</v>
      </c>
      <c r="B1775" s="3"/>
      <c r="C1775" s="4">
        <v>35423.98055555556</v>
      </c>
      <c r="D1775" s="5">
        <v>105107.0</v>
      </c>
    </row>
    <row r="1776">
      <c r="A1776" s="2" t="s">
        <v>13696</v>
      </c>
      <c r="B1776" s="3"/>
      <c r="C1776" s="4">
        <v>35423.98055555556</v>
      </c>
      <c r="D1776" s="5">
        <v>136456.0</v>
      </c>
    </row>
    <row r="1777">
      <c r="A1777" s="2" t="s">
        <v>13697</v>
      </c>
      <c r="B1777" s="3"/>
      <c r="C1777" s="4">
        <v>35423.98055555556</v>
      </c>
      <c r="D1777" s="5">
        <v>378384.0</v>
      </c>
    </row>
    <row r="1778">
      <c r="A1778" s="2" t="s">
        <v>13698</v>
      </c>
      <c r="B1778" s="3"/>
      <c r="C1778" s="4">
        <v>35423.98055555556</v>
      </c>
      <c r="D1778" s="5">
        <v>53238.0</v>
      </c>
    </row>
    <row r="1779">
      <c r="A1779" s="2" t="s">
        <v>13699</v>
      </c>
      <c r="B1779" s="3"/>
      <c r="C1779" s="4">
        <v>35423.98055555556</v>
      </c>
      <c r="D1779" s="5">
        <v>52931.0</v>
      </c>
    </row>
    <row r="1780">
      <c r="A1780" s="2" t="s">
        <v>13700</v>
      </c>
      <c r="B1780" s="3"/>
      <c r="C1780" s="4">
        <v>35423.98055555556</v>
      </c>
      <c r="D1780" s="5">
        <v>53038.0</v>
      </c>
    </row>
    <row r="1781">
      <c r="A1781" s="2" t="s">
        <v>13701</v>
      </c>
      <c r="B1781" s="3"/>
      <c r="C1781" s="4">
        <v>35423.98055555556</v>
      </c>
      <c r="D1781" s="5">
        <v>11491.0</v>
      </c>
    </row>
    <row r="1782">
      <c r="A1782" s="2" t="s">
        <v>13702</v>
      </c>
      <c r="B1782" s="3"/>
      <c r="C1782" s="4">
        <v>35423.98055555556</v>
      </c>
      <c r="D1782" s="5">
        <v>11511.0</v>
      </c>
    </row>
    <row r="1783">
      <c r="A1783" s="2" t="s">
        <v>13703</v>
      </c>
      <c r="B1783" s="3"/>
      <c r="C1783" s="4">
        <v>35423.98055555556</v>
      </c>
      <c r="D1783" s="5">
        <v>17471.0</v>
      </c>
    </row>
    <row r="1784">
      <c r="A1784" s="2" t="s">
        <v>13704</v>
      </c>
      <c r="B1784" s="3"/>
      <c r="C1784" s="4">
        <v>35423.98055555556</v>
      </c>
      <c r="D1784" s="5">
        <v>27754.0</v>
      </c>
    </row>
    <row r="1785">
      <c r="A1785" s="2" t="s">
        <v>13705</v>
      </c>
      <c r="B1785" s="3"/>
      <c r="C1785" s="4">
        <v>35423.98055555556</v>
      </c>
      <c r="D1785" s="5">
        <v>20413.0</v>
      </c>
    </row>
    <row r="1786">
      <c r="A1786" s="2" t="s">
        <v>13706</v>
      </c>
      <c r="B1786" s="3"/>
      <c r="C1786" s="4">
        <v>35423.98055555556</v>
      </c>
      <c r="D1786" s="5">
        <v>281189.0</v>
      </c>
    </row>
    <row r="1787">
      <c r="A1787" s="2" t="s">
        <v>13707</v>
      </c>
      <c r="B1787" s="3"/>
      <c r="C1787" s="4">
        <v>35423.98055555556</v>
      </c>
      <c r="D1787" s="5">
        <v>128224.0</v>
      </c>
    </row>
    <row r="1788">
      <c r="A1788" s="2" t="s">
        <v>13708</v>
      </c>
      <c r="B1788" s="3"/>
      <c r="C1788" s="4">
        <v>35423.98055555556</v>
      </c>
      <c r="D1788" s="5">
        <v>204927.0</v>
      </c>
    </row>
    <row r="1789">
      <c r="A1789" s="2" t="s">
        <v>13709</v>
      </c>
      <c r="B1789" s="3"/>
      <c r="C1789" s="4">
        <v>35423.98055555556</v>
      </c>
      <c r="D1789" s="5">
        <v>36552.0</v>
      </c>
    </row>
    <row r="1790">
      <c r="A1790" s="2" t="s">
        <v>13710</v>
      </c>
      <c r="B1790" s="3"/>
      <c r="C1790" s="4">
        <v>35423.98055555556</v>
      </c>
      <c r="D1790" s="5">
        <v>24672.0</v>
      </c>
    </row>
    <row r="1791">
      <c r="A1791" s="2" t="s">
        <v>13711</v>
      </c>
      <c r="B1791" s="3"/>
      <c r="C1791" s="4">
        <v>35423.98055555556</v>
      </c>
      <c r="D1791" s="5">
        <v>24703.0</v>
      </c>
    </row>
    <row r="1792">
      <c r="A1792" s="2" t="s">
        <v>13712</v>
      </c>
      <c r="B1792" s="3"/>
      <c r="C1792" s="4">
        <v>35423.98055555556</v>
      </c>
      <c r="D1792" s="5">
        <v>4420.0</v>
      </c>
    </row>
    <row r="1793">
      <c r="A1793" s="2" t="s">
        <v>13713</v>
      </c>
      <c r="B1793" s="3"/>
      <c r="C1793" s="4">
        <v>35423.98055555556</v>
      </c>
      <c r="D1793" s="5">
        <v>33504.0</v>
      </c>
    </row>
    <row r="1794">
      <c r="A1794" s="2" t="s">
        <v>13714</v>
      </c>
      <c r="B1794" s="3"/>
      <c r="C1794" s="4">
        <v>35423.98055555556</v>
      </c>
      <c r="D1794" s="5">
        <v>18517.0</v>
      </c>
    </row>
    <row r="1795">
      <c r="A1795" s="2" t="s">
        <v>13715</v>
      </c>
      <c r="B1795" s="3"/>
      <c r="C1795" s="4">
        <v>35423.98055555556</v>
      </c>
      <c r="D1795" s="5">
        <v>16754.0</v>
      </c>
    </row>
    <row r="1796">
      <c r="A1796" s="2" t="s">
        <v>13716</v>
      </c>
      <c r="B1796" s="3"/>
      <c r="C1796" s="4">
        <v>35423.98055555556</v>
      </c>
      <c r="D1796" s="5">
        <v>17575.0</v>
      </c>
    </row>
    <row r="1797">
      <c r="A1797" s="2" t="s">
        <v>13717</v>
      </c>
      <c r="B1797" s="3"/>
      <c r="C1797" s="4">
        <v>35423.98055555556</v>
      </c>
      <c r="D1797" s="5">
        <v>17560.0</v>
      </c>
    </row>
    <row r="1798">
      <c r="A1798" s="2" t="s">
        <v>13718</v>
      </c>
      <c r="B1798" s="3"/>
      <c r="C1798" s="4">
        <v>35423.98055555556</v>
      </c>
      <c r="D1798" s="5">
        <v>17959.0</v>
      </c>
    </row>
    <row r="1799">
      <c r="A1799" s="2" t="s">
        <v>13719</v>
      </c>
      <c r="B1799" s="3"/>
      <c r="C1799" s="4">
        <v>35423.98055555556</v>
      </c>
      <c r="D1799" s="5">
        <v>17532.0</v>
      </c>
    </row>
    <row r="1800">
      <c r="A1800" s="2" t="s">
        <v>13720</v>
      </c>
      <c r="B1800" s="3"/>
      <c r="C1800" s="4">
        <v>35423.98055555556</v>
      </c>
      <c r="D1800" s="5">
        <v>17598.0</v>
      </c>
    </row>
    <row r="1801">
      <c r="A1801" s="2" t="s">
        <v>13721</v>
      </c>
      <c r="B1801" s="3"/>
      <c r="C1801" s="4">
        <v>35423.98055555556</v>
      </c>
      <c r="D1801" s="5">
        <v>17977.0</v>
      </c>
    </row>
    <row r="1802">
      <c r="A1802" s="2" t="s">
        <v>13722</v>
      </c>
      <c r="B1802" s="3"/>
      <c r="C1802" s="4">
        <v>35423.98055555556</v>
      </c>
      <c r="D1802" s="5">
        <v>17550.0</v>
      </c>
    </row>
    <row r="1803">
      <c r="A1803" s="2" t="s">
        <v>13723</v>
      </c>
      <c r="B1803" s="3"/>
      <c r="C1803" s="4">
        <v>35423.98055555556</v>
      </c>
      <c r="D1803" s="5">
        <v>17575.0</v>
      </c>
    </row>
    <row r="1804">
      <c r="A1804" s="2" t="s">
        <v>13724</v>
      </c>
      <c r="B1804" s="3"/>
      <c r="C1804" s="4">
        <v>35423.98055555556</v>
      </c>
      <c r="D1804" s="5">
        <v>17953.0</v>
      </c>
    </row>
    <row r="1805">
      <c r="A1805" s="2" t="s">
        <v>13725</v>
      </c>
      <c r="B1805" s="3"/>
      <c r="C1805" s="4">
        <v>35423.98055555556</v>
      </c>
      <c r="D1805" s="5">
        <v>57927.0</v>
      </c>
    </row>
    <row r="1806">
      <c r="A1806" s="2" t="s">
        <v>13726</v>
      </c>
      <c r="B1806" s="3"/>
      <c r="C1806" s="4">
        <v>35423.98055555556</v>
      </c>
      <c r="D1806" s="5">
        <v>89677.0</v>
      </c>
    </row>
    <row r="1807">
      <c r="A1807" s="2" t="s">
        <v>13727</v>
      </c>
      <c r="B1807" s="3"/>
      <c r="C1807" s="4">
        <v>35423.98055555556</v>
      </c>
      <c r="D1807" s="5">
        <v>135755.0</v>
      </c>
    </row>
    <row r="1808">
      <c r="A1808" s="2" t="s">
        <v>13728</v>
      </c>
      <c r="B1808" s="3"/>
      <c r="C1808" s="4">
        <v>35423.98055555556</v>
      </c>
      <c r="D1808" s="5">
        <v>70503.0</v>
      </c>
    </row>
    <row r="1809">
      <c r="A1809" s="2" t="s">
        <v>13729</v>
      </c>
      <c r="B1809" s="3"/>
      <c r="C1809" s="4">
        <v>35423.98055555556</v>
      </c>
      <c r="D1809" s="5">
        <v>13805.0</v>
      </c>
    </row>
    <row r="1810">
      <c r="A1810" s="2" t="s">
        <v>13730</v>
      </c>
      <c r="B1810" s="3"/>
      <c r="C1810" s="4">
        <v>35423.98055555556</v>
      </c>
      <c r="D1810" s="5">
        <v>27512.0</v>
      </c>
    </row>
    <row r="1811">
      <c r="A1811" s="2" t="s">
        <v>13731</v>
      </c>
      <c r="B1811" s="3"/>
      <c r="C1811" s="4">
        <v>35423.98055555556</v>
      </c>
      <c r="D1811" s="5">
        <v>27457.0</v>
      </c>
    </row>
    <row r="1812">
      <c r="A1812" s="2" t="s">
        <v>13732</v>
      </c>
      <c r="B1812" s="3"/>
      <c r="C1812" s="4">
        <v>35423.98055555556</v>
      </c>
      <c r="D1812" s="5">
        <v>108481.0</v>
      </c>
    </row>
    <row r="1813">
      <c r="A1813" s="2" t="s">
        <v>13733</v>
      </c>
      <c r="B1813" s="3"/>
      <c r="C1813" s="4">
        <v>35423.98055555556</v>
      </c>
      <c r="D1813" s="5">
        <v>108483.0</v>
      </c>
    </row>
    <row r="1814">
      <c r="A1814" s="2" t="s">
        <v>13734</v>
      </c>
      <c r="B1814" s="3"/>
      <c r="C1814" s="4">
        <v>35423.98055555556</v>
      </c>
      <c r="D1814" s="5">
        <v>28368.0</v>
      </c>
    </row>
    <row r="1815">
      <c r="A1815" s="2" t="s">
        <v>13735</v>
      </c>
      <c r="B1815" s="3"/>
      <c r="C1815" s="4">
        <v>35423.98055555556</v>
      </c>
      <c r="D1815" s="5">
        <v>32794.0</v>
      </c>
    </row>
    <row r="1816">
      <c r="A1816" s="2" t="s">
        <v>13736</v>
      </c>
      <c r="B1816" s="3"/>
      <c r="C1816" s="4">
        <v>35423.98055555556</v>
      </c>
      <c r="D1816" s="5">
        <v>33351.0</v>
      </c>
    </row>
    <row r="1817">
      <c r="A1817" s="2" t="s">
        <v>13737</v>
      </c>
      <c r="B1817" s="3"/>
      <c r="C1817" s="4">
        <v>35423.98055555556</v>
      </c>
      <c r="D1817" s="5">
        <v>18423.0</v>
      </c>
    </row>
    <row r="1818">
      <c r="A1818" s="2" t="s">
        <v>13738</v>
      </c>
      <c r="B1818" s="3"/>
      <c r="C1818" s="4">
        <v>35423.98055555556</v>
      </c>
      <c r="D1818" s="5">
        <v>15214.0</v>
      </c>
    </row>
    <row r="1819">
      <c r="A1819" s="2" t="s">
        <v>13739</v>
      </c>
      <c r="B1819" s="3"/>
      <c r="C1819" s="4">
        <v>35423.98055555556</v>
      </c>
      <c r="D1819" s="5">
        <v>140962.0</v>
      </c>
    </row>
    <row r="1820">
      <c r="A1820" s="2" t="s">
        <v>13740</v>
      </c>
      <c r="B1820" s="3"/>
      <c r="C1820" s="4">
        <v>35423.98055555556</v>
      </c>
      <c r="D1820" s="5">
        <v>36041.0</v>
      </c>
    </row>
    <row r="1821">
      <c r="A1821" s="2" t="s">
        <v>13741</v>
      </c>
      <c r="B1821" s="3"/>
      <c r="C1821" s="4">
        <v>35423.98055555556</v>
      </c>
      <c r="D1821" s="5">
        <v>36040.0</v>
      </c>
    </row>
    <row r="1822">
      <c r="A1822" s="2" t="s">
        <v>13742</v>
      </c>
      <c r="B1822" s="3"/>
      <c r="C1822" s="4">
        <v>35423.98055555556</v>
      </c>
      <c r="D1822" s="5">
        <v>36045.0</v>
      </c>
    </row>
    <row r="1823">
      <c r="A1823" s="2" t="s">
        <v>13743</v>
      </c>
      <c r="B1823" s="3"/>
      <c r="C1823" s="4">
        <v>35423.98055555556</v>
      </c>
      <c r="D1823" s="5">
        <v>36129.0</v>
      </c>
    </row>
    <row r="1824">
      <c r="A1824" s="2" t="s">
        <v>13744</v>
      </c>
      <c r="B1824" s="3"/>
      <c r="C1824" s="4">
        <v>35423.98055555556</v>
      </c>
      <c r="D1824" s="5">
        <v>36082.0</v>
      </c>
    </row>
    <row r="1825">
      <c r="A1825" s="2" t="s">
        <v>13745</v>
      </c>
      <c r="B1825" s="3"/>
      <c r="C1825" s="4">
        <v>35423.98055555556</v>
      </c>
      <c r="D1825" s="5">
        <v>250522.0</v>
      </c>
    </row>
    <row r="1826">
      <c r="A1826" s="2" t="s">
        <v>13746</v>
      </c>
      <c r="B1826" s="3"/>
      <c r="C1826" s="4">
        <v>35423.98055555556</v>
      </c>
      <c r="D1826" s="5">
        <v>250602.0</v>
      </c>
    </row>
    <row r="1827">
      <c r="A1827" s="2" t="s">
        <v>13747</v>
      </c>
      <c r="B1827" s="3"/>
      <c r="C1827" s="4">
        <v>35423.98055555556</v>
      </c>
      <c r="D1827" s="5">
        <v>250418.0</v>
      </c>
    </row>
    <row r="1828">
      <c r="A1828" s="2" t="s">
        <v>13748</v>
      </c>
      <c r="B1828" s="3"/>
      <c r="C1828" s="4">
        <v>35423.98055555556</v>
      </c>
      <c r="D1828" s="5">
        <v>250641.0</v>
      </c>
    </row>
    <row r="1829">
      <c r="A1829" s="2" t="s">
        <v>13749</v>
      </c>
      <c r="B1829" s="3"/>
      <c r="C1829" s="4">
        <v>35423.98055555556</v>
      </c>
      <c r="D1829" s="5">
        <v>250632.0</v>
      </c>
    </row>
    <row r="1830">
      <c r="A1830" s="2" t="s">
        <v>13750</v>
      </c>
      <c r="B1830" s="3"/>
      <c r="C1830" s="4">
        <v>35423.98055555556</v>
      </c>
      <c r="D1830" s="5">
        <v>243548.0</v>
      </c>
    </row>
    <row r="1831">
      <c r="A1831" s="2" t="s">
        <v>13751</v>
      </c>
      <c r="B1831" s="3"/>
      <c r="C1831" s="4">
        <v>35423.98055555556</v>
      </c>
      <c r="D1831" s="5">
        <v>264059.0</v>
      </c>
    </row>
    <row r="1832">
      <c r="A1832" s="2" t="s">
        <v>13752</v>
      </c>
      <c r="B1832" s="3"/>
      <c r="C1832" s="4">
        <v>35423.98055555556</v>
      </c>
      <c r="D1832" s="5">
        <v>34182.0</v>
      </c>
    </row>
    <row r="1833">
      <c r="A1833" s="2" t="s">
        <v>13753</v>
      </c>
      <c r="B1833" s="3"/>
      <c r="C1833" s="4">
        <v>35423.98055555556</v>
      </c>
      <c r="D1833" s="5">
        <v>156113.0</v>
      </c>
    </row>
    <row r="1834">
      <c r="A1834" s="2" t="s">
        <v>13754</v>
      </c>
      <c r="B1834" s="3"/>
      <c r="C1834" s="4">
        <v>35423.98055555556</v>
      </c>
      <c r="D1834" s="5">
        <v>15304.0</v>
      </c>
    </row>
    <row r="1835">
      <c r="A1835" s="2" t="s">
        <v>13755</v>
      </c>
      <c r="B1835" s="3"/>
      <c r="C1835" s="4">
        <v>35423.98055555556</v>
      </c>
      <c r="D1835" s="5">
        <v>15281.0</v>
      </c>
    </row>
    <row r="1836">
      <c r="A1836" s="2" t="s">
        <v>13756</v>
      </c>
      <c r="B1836" s="3"/>
      <c r="C1836" s="4">
        <v>35423.98055555556</v>
      </c>
      <c r="D1836" s="5">
        <v>15205.0</v>
      </c>
    </row>
    <row r="1837">
      <c r="A1837" s="2" t="s">
        <v>13757</v>
      </c>
      <c r="B1837" s="3"/>
      <c r="C1837" s="4">
        <v>35423.98055555556</v>
      </c>
      <c r="D1837" s="5">
        <v>147368.0</v>
      </c>
    </row>
    <row r="1838">
      <c r="A1838" s="2" t="s">
        <v>13758</v>
      </c>
      <c r="B1838" s="3"/>
      <c r="C1838" s="4">
        <v>35423.98055555556</v>
      </c>
      <c r="D1838" s="5">
        <v>34022.0</v>
      </c>
    </row>
    <row r="1839">
      <c r="A1839" s="2" t="s">
        <v>13759</v>
      </c>
      <c r="B1839" s="3"/>
      <c r="C1839" s="4">
        <v>35423.98055555556</v>
      </c>
      <c r="D1839" s="5">
        <v>105045.0</v>
      </c>
    </row>
    <row r="1840">
      <c r="A1840" s="2" t="s">
        <v>13760</v>
      </c>
      <c r="B1840" s="3"/>
      <c r="C1840" s="4">
        <v>35423.98055555556</v>
      </c>
      <c r="D1840" s="5">
        <v>105040.0</v>
      </c>
    </row>
    <row r="1841">
      <c r="A1841" s="2" t="s">
        <v>13761</v>
      </c>
      <c r="B1841" s="3"/>
      <c r="C1841" s="4">
        <v>35423.98055555556</v>
      </c>
      <c r="D1841" s="5">
        <v>18009.0</v>
      </c>
    </row>
    <row r="1842">
      <c r="A1842" s="2" t="s">
        <v>13762</v>
      </c>
      <c r="B1842" s="3"/>
      <c r="C1842" s="4">
        <v>35423.98055555556</v>
      </c>
      <c r="D1842" s="5">
        <v>359038.0</v>
      </c>
    </row>
    <row r="1843">
      <c r="A1843" s="2" t="s">
        <v>13763</v>
      </c>
      <c r="B1843" s="3"/>
      <c r="C1843" s="4">
        <v>35423.98055555556</v>
      </c>
      <c r="D1843" s="5">
        <v>2418.0</v>
      </c>
    </row>
    <row r="1844">
      <c r="A1844" s="2" t="s">
        <v>13764</v>
      </c>
      <c r="B1844" s="3"/>
      <c r="C1844" s="4">
        <v>35423.98055555556</v>
      </c>
      <c r="D1844" s="5">
        <v>7785.0</v>
      </c>
    </row>
    <row r="1845">
      <c r="A1845" s="2" t="s">
        <v>13765</v>
      </c>
      <c r="B1845" s="3"/>
      <c r="C1845" s="4">
        <v>35423.98055555556</v>
      </c>
      <c r="D1845" s="5">
        <v>7798.0</v>
      </c>
    </row>
    <row r="1846">
      <c r="A1846" s="2" t="s">
        <v>13766</v>
      </c>
      <c r="B1846" s="3"/>
      <c r="C1846" s="4">
        <v>35423.98055555556</v>
      </c>
      <c r="D1846" s="5">
        <v>8054.0</v>
      </c>
    </row>
    <row r="1847">
      <c r="A1847" s="2" t="s">
        <v>13767</v>
      </c>
      <c r="B1847" s="3"/>
      <c r="C1847" s="4">
        <v>35423.98055555556</v>
      </c>
      <c r="D1847" s="5">
        <v>13815.0</v>
      </c>
    </row>
    <row r="1848">
      <c r="A1848" s="2" t="s">
        <v>13768</v>
      </c>
      <c r="B1848" s="3"/>
      <c r="C1848" s="4">
        <v>35423.98055555556</v>
      </c>
      <c r="D1848" s="5">
        <v>15589.0</v>
      </c>
    </row>
    <row r="1849">
      <c r="A1849" s="2" t="s">
        <v>13769</v>
      </c>
      <c r="B1849" s="3"/>
      <c r="C1849" s="4">
        <v>35423.98055555556</v>
      </c>
      <c r="D1849" s="5">
        <v>74686.0</v>
      </c>
    </row>
    <row r="1850">
      <c r="A1850" s="2" t="s">
        <v>13770</v>
      </c>
      <c r="B1850" s="3"/>
      <c r="C1850" s="4">
        <v>35423.98055555556</v>
      </c>
      <c r="D1850" s="5">
        <v>35683.0</v>
      </c>
    </row>
    <row r="1851">
      <c r="A1851" s="2" t="s">
        <v>13771</v>
      </c>
      <c r="B1851" s="3"/>
      <c r="C1851" s="4">
        <v>35423.98055555556</v>
      </c>
      <c r="D1851" s="5">
        <v>17862.0</v>
      </c>
    </row>
    <row r="1852">
      <c r="A1852" s="2" t="s">
        <v>13772</v>
      </c>
      <c r="B1852" s="3"/>
      <c r="C1852" s="4">
        <v>35423.98055555556</v>
      </c>
      <c r="D1852" s="5">
        <v>113661.0</v>
      </c>
    </row>
    <row r="1853">
      <c r="A1853" s="2" t="s">
        <v>13773</v>
      </c>
      <c r="B1853" s="3"/>
      <c r="C1853" s="4">
        <v>35423.98055555556</v>
      </c>
      <c r="D1853" s="5">
        <v>87155.0</v>
      </c>
    </row>
    <row r="1854">
      <c r="A1854" s="2" t="s">
        <v>13774</v>
      </c>
      <c r="B1854" s="3"/>
      <c r="C1854" s="4">
        <v>35423.98055555556</v>
      </c>
      <c r="D1854" s="5">
        <v>215845.0</v>
      </c>
    </row>
    <row r="1855">
      <c r="A1855" s="2" t="s">
        <v>13775</v>
      </c>
      <c r="B1855" s="3"/>
      <c r="C1855" s="4">
        <v>35423.98055555556</v>
      </c>
      <c r="D1855" s="5">
        <v>216923.0</v>
      </c>
    </row>
    <row r="1856">
      <c r="A1856" s="2" t="s">
        <v>13776</v>
      </c>
      <c r="B1856" s="3"/>
      <c r="C1856" s="4">
        <v>35423.98055555556</v>
      </c>
      <c r="D1856" s="5">
        <v>376809.0</v>
      </c>
    </row>
    <row r="1857">
      <c r="A1857" s="2" t="s">
        <v>13777</v>
      </c>
      <c r="B1857" s="3"/>
      <c r="C1857" s="4">
        <v>35423.98055555556</v>
      </c>
      <c r="D1857" s="5">
        <v>97732.0</v>
      </c>
    </row>
    <row r="1858">
      <c r="A1858" s="2" t="s">
        <v>13778</v>
      </c>
      <c r="B1858" s="3"/>
      <c r="C1858" s="4">
        <v>35423.98055555556</v>
      </c>
      <c r="D1858" s="5">
        <v>98662.0</v>
      </c>
    </row>
    <row r="1859">
      <c r="A1859" s="2" t="s">
        <v>13779</v>
      </c>
      <c r="B1859" s="3"/>
      <c r="C1859" s="4">
        <v>35423.98055555556</v>
      </c>
      <c r="D1859" s="5">
        <v>121418.0</v>
      </c>
    </row>
    <row r="1860">
      <c r="A1860" s="2" t="s">
        <v>13780</v>
      </c>
      <c r="B1860" s="3"/>
      <c r="C1860" s="4">
        <v>35423.98055555556</v>
      </c>
      <c r="D1860" s="5">
        <v>121774.0</v>
      </c>
    </row>
    <row r="1861">
      <c r="A1861" s="2" t="s">
        <v>13781</v>
      </c>
      <c r="B1861" s="3"/>
      <c r="C1861" s="4">
        <v>35423.98055555556</v>
      </c>
      <c r="D1861" s="5">
        <v>18480.0</v>
      </c>
    </row>
    <row r="1862">
      <c r="A1862" s="2" t="s">
        <v>13782</v>
      </c>
      <c r="B1862" s="3"/>
      <c r="C1862" s="4">
        <v>35423.98055555556</v>
      </c>
      <c r="D1862" s="5">
        <v>109978.0</v>
      </c>
    </row>
    <row r="1863">
      <c r="A1863" s="2" t="s">
        <v>13783</v>
      </c>
      <c r="B1863" s="3"/>
      <c r="C1863" s="4">
        <v>35423.98055555556</v>
      </c>
      <c r="D1863" s="5">
        <v>110201.0</v>
      </c>
    </row>
    <row r="1864">
      <c r="A1864" s="2" t="s">
        <v>13784</v>
      </c>
      <c r="B1864" s="3"/>
      <c r="C1864" s="4">
        <v>35423.98055555556</v>
      </c>
      <c r="D1864" s="5">
        <v>110163.0</v>
      </c>
    </row>
    <row r="1865">
      <c r="A1865" s="2" t="s">
        <v>13785</v>
      </c>
      <c r="B1865" s="3"/>
      <c r="C1865" s="4">
        <v>35423.98055555556</v>
      </c>
      <c r="D1865" s="5">
        <v>131613.0</v>
      </c>
    </row>
    <row r="1866">
      <c r="A1866" s="2" t="s">
        <v>13786</v>
      </c>
      <c r="B1866" s="3"/>
      <c r="C1866" s="4">
        <v>35423.98055555556</v>
      </c>
      <c r="D1866" s="5">
        <v>15809.0</v>
      </c>
    </row>
    <row r="1867">
      <c r="A1867" s="2" t="s">
        <v>13787</v>
      </c>
      <c r="B1867" s="3"/>
      <c r="C1867" s="4">
        <v>35423.98055555556</v>
      </c>
      <c r="D1867" s="5">
        <v>111851.0</v>
      </c>
    </row>
    <row r="1868">
      <c r="A1868" s="2" t="s">
        <v>13788</v>
      </c>
      <c r="B1868" s="3"/>
      <c r="C1868" s="4">
        <v>35423.98055555556</v>
      </c>
      <c r="D1868" s="5">
        <v>144004.0</v>
      </c>
    </row>
    <row r="1869">
      <c r="A1869" s="2" t="s">
        <v>13789</v>
      </c>
      <c r="B1869" s="3"/>
      <c r="C1869" s="4">
        <v>35423.98055555556</v>
      </c>
      <c r="D1869" s="5">
        <v>51876.0</v>
      </c>
    </row>
    <row r="1870">
      <c r="A1870" s="2" t="s">
        <v>13790</v>
      </c>
      <c r="B1870" s="3"/>
      <c r="C1870" s="4">
        <v>35423.98055555556</v>
      </c>
      <c r="D1870" s="5">
        <v>28834.0</v>
      </c>
    </row>
    <row r="1871">
      <c r="A1871" s="2" t="s">
        <v>13791</v>
      </c>
      <c r="B1871" s="3"/>
      <c r="C1871" s="4">
        <v>35423.98055555556</v>
      </c>
      <c r="D1871" s="5">
        <v>28870.0</v>
      </c>
    </row>
    <row r="1872">
      <c r="A1872" s="2" t="s">
        <v>13792</v>
      </c>
      <c r="B1872" s="3"/>
      <c r="C1872" s="4">
        <v>35423.98055555556</v>
      </c>
      <c r="D1872" s="5">
        <v>28868.0</v>
      </c>
    </row>
    <row r="1873">
      <c r="A1873" s="2" t="s">
        <v>13793</v>
      </c>
      <c r="B1873" s="3"/>
      <c r="C1873" s="4">
        <v>35423.98055555556</v>
      </c>
      <c r="D1873" s="5">
        <v>26050.0</v>
      </c>
    </row>
    <row r="1874">
      <c r="A1874" s="2" t="s">
        <v>13794</v>
      </c>
      <c r="B1874" s="3"/>
      <c r="C1874" s="4">
        <v>35423.98055555556</v>
      </c>
      <c r="D1874" s="5">
        <v>72205.0</v>
      </c>
    </row>
    <row r="1875">
      <c r="A1875" s="2" t="s">
        <v>13795</v>
      </c>
      <c r="B1875" s="3"/>
      <c r="C1875" s="4">
        <v>35423.98055555556</v>
      </c>
      <c r="D1875" s="5">
        <v>65764.0</v>
      </c>
    </row>
    <row r="1876">
      <c r="A1876" s="2" t="s">
        <v>13796</v>
      </c>
      <c r="B1876" s="3"/>
      <c r="C1876" s="4">
        <v>35423.98055555556</v>
      </c>
      <c r="D1876" s="5">
        <v>276207.0</v>
      </c>
    </row>
    <row r="1877">
      <c r="A1877" s="2" t="s">
        <v>13797</v>
      </c>
      <c r="B1877" s="3"/>
      <c r="C1877" s="4">
        <v>35423.98055555556</v>
      </c>
      <c r="D1877" s="5">
        <v>70396.0</v>
      </c>
    </row>
    <row r="1878">
      <c r="A1878" s="2" t="s">
        <v>13798</v>
      </c>
      <c r="B1878" s="3"/>
      <c r="C1878" s="4">
        <v>35423.98055555556</v>
      </c>
      <c r="D1878" s="5">
        <v>70366.0</v>
      </c>
    </row>
    <row r="1879">
      <c r="A1879" s="2" t="s">
        <v>13799</v>
      </c>
      <c r="B1879" s="3"/>
      <c r="C1879" s="4">
        <v>35423.98055555556</v>
      </c>
      <c r="D1879" s="5">
        <v>100030.0</v>
      </c>
    </row>
    <row r="1880">
      <c r="A1880" s="2" t="s">
        <v>13800</v>
      </c>
      <c r="B1880" s="3"/>
      <c r="C1880" s="4">
        <v>35423.98055555556</v>
      </c>
      <c r="D1880" s="5">
        <v>31035.0</v>
      </c>
    </row>
    <row r="1881">
      <c r="A1881" s="2" t="s">
        <v>13801</v>
      </c>
      <c r="B1881" s="3"/>
      <c r="C1881" s="4">
        <v>35423.98055555556</v>
      </c>
      <c r="D1881" s="5">
        <v>31016.0</v>
      </c>
    </row>
    <row r="1882">
      <c r="A1882" s="2" t="s">
        <v>13802</v>
      </c>
      <c r="B1882" s="3"/>
      <c r="C1882" s="4">
        <v>35423.98055555556</v>
      </c>
      <c r="D1882" s="5">
        <v>170225.0</v>
      </c>
    </row>
    <row r="1883">
      <c r="A1883" s="2" t="s">
        <v>13803</v>
      </c>
      <c r="B1883" s="3"/>
      <c r="C1883" s="4">
        <v>35423.98055555556</v>
      </c>
      <c r="D1883" s="5">
        <v>93782.0</v>
      </c>
    </row>
    <row r="1884">
      <c r="A1884" s="2" t="s">
        <v>13804</v>
      </c>
      <c r="B1884" s="3"/>
      <c r="C1884" s="4">
        <v>35423.98055555556</v>
      </c>
      <c r="D1884" s="5">
        <v>93753.0</v>
      </c>
    </row>
    <row r="1885">
      <c r="A1885" s="2" t="s">
        <v>13805</v>
      </c>
      <c r="B1885" s="3"/>
      <c r="C1885" s="4">
        <v>35423.98055555556</v>
      </c>
      <c r="D1885" s="5">
        <v>108844.0</v>
      </c>
    </row>
    <row r="1886">
      <c r="A1886" s="2" t="s">
        <v>13806</v>
      </c>
      <c r="B1886" s="3"/>
      <c r="C1886" s="4">
        <v>35423.98055555556</v>
      </c>
      <c r="D1886" s="5">
        <v>353444.0</v>
      </c>
    </row>
    <row r="1887">
      <c r="A1887" s="2" t="s">
        <v>13807</v>
      </c>
      <c r="B1887" s="3"/>
      <c r="C1887" s="4">
        <v>35423.98055555556</v>
      </c>
      <c r="D1887" s="5">
        <v>395938.0</v>
      </c>
    </row>
    <row r="1888">
      <c r="A1888" s="2" t="s">
        <v>13808</v>
      </c>
      <c r="B1888" s="3"/>
      <c r="C1888" s="4">
        <v>35423.98055555556</v>
      </c>
      <c r="D1888" s="5">
        <v>458647.0</v>
      </c>
    </row>
    <row r="1889">
      <c r="A1889" s="2" t="s">
        <v>13809</v>
      </c>
      <c r="B1889" s="3"/>
      <c r="C1889" s="4">
        <v>35423.98055555556</v>
      </c>
      <c r="D1889" s="5">
        <v>482362.0</v>
      </c>
    </row>
    <row r="1890">
      <c r="A1890" s="2" t="s">
        <v>13810</v>
      </c>
      <c r="B1890" s="3"/>
      <c r="C1890" s="4">
        <v>35423.98055555556</v>
      </c>
      <c r="D1890" s="5">
        <v>551163.0</v>
      </c>
    </row>
    <row r="1891">
      <c r="A1891" s="2" t="s">
        <v>13811</v>
      </c>
      <c r="B1891" s="3"/>
      <c r="C1891" s="4">
        <v>35423.98055555556</v>
      </c>
      <c r="D1891" s="5">
        <v>82987.0</v>
      </c>
    </row>
    <row r="1892">
      <c r="A1892" s="2" t="s">
        <v>13812</v>
      </c>
      <c r="B1892" s="3"/>
      <c r="C1892" s="4">
        <v>35423.98055555556</v>
      </c>
      <c r="D1892" s="5">
        <v>82987.0</v>
      </c>
    </row>
    <row r="1893">
      <c r="A1893" s="2" t="s">
        <v>13813</v>
      </c>
      <c r="B1893" s="3"/>
      <c r="C1893" s="4">
        <v>35423.98055555556</v>
      </c>
      <c r="D1893" s="5">
        <v>71184.0</v>
      </c>
    </row>
    <row r="1894">
      <c r="A1894" s="2" t="s">
        <v>13814</v>
      </c>
      <c r="B1894" s="3"/>
      <c r="C1894" s="4">
        <v>35423.98055555556</v>
      </c>
      <c r="D1894" s="5">
        <v>118352.0</v>
      </c>
    </row>
    <row r="1895">
      <c r="A1895" s="2" t="s">
        <v>13815</v>
      </c>
      <c r="B1895" s="3"/>
      <c r="C1895" s="4">
        <v>35423.98055555556</v>
      </c>
      <c r="D1895" s="5">
        <v>56117.0</v>
      </c>
    </row>
    <row r="1896">
      <c r="A1896" s="2" t="s">
        <v>13816</v>
      </c>
      <c r="B1896" s="3"/>
      <c r="C1896" s="4">
        <v>35423.98055555556</v>
      </c>
      <c r="D1896" s="5">
        <v>33419.0</v>
      </c>
    </row>
    <row r="1897">
      <c r="A1897" s="2" t="s">
        <v>13817</v>
      </c>
      <c r="B1897" s="3"/>
      <c r="C1897" s="4">
        <v>35423.98055555556</v>
      </c>
      <c r="D1897" s="5">
        <v>33408.0</v>
      </c>
    </row>
    <row r="1898">
      <c r="A1898" s="2" t="s">
        <v>13818</v>
      </c>
      <c r="B1898" s="3"/>
      <c r="C1898" s="4">
        <v>35423.98055555556</v>
      </c>
      <c r="D1898" s="5">
        <v>33561.0</v>
      </c>
    </row>
    <row r="1899">
      <c r="A1899" s="2" t="s">
        <v>13819</v>
      </c>
      <c r="B1899" s="3"/>
      <c r="C1899" s="4">
        <v>35423.98055555556</v>
      </c>
      <c r="D1899" s="5">
        <v>31583.0</v>
      </c>
    </row>
    <row r="1900">
      <c r="A1900" s="2" t="s">
        <v>13820</v>
      </c>
      <c r="B1900" s="3"/>
      <c r="C1900" s="4">
        <v>35423.98055555556</v>
      </c>
      <c r="D1900" s="5">
        <v>39840.0</v>
      </c>
    </row>
    <row r="1901">
      <c r="A1901" s="2" t="s">
        <v>13821</v>
      </c>
      <c r="B1901" s="3"/>
      <c r="C1901" s="4">
        <v>35423.98055555556</v>
      </c>
      <c r="D1901" s="5">
        <v>68163.0</v>
      </c>
    </row>
    <row r="1902">
      <c r="A1902" s="2" t="s">
        <v>13822</v>
      </c>
      <c r="B1902" s="3"/>
      <c r="C1902" s="4">
        <v>35423.98055555556</v>
      </c>
      <c r="D1902" s="5">
        <v>95723.0</v>
      </c>
    </row>
    <row r="1903">
      <c r="A1903" s="2" t="s">
        <v>13823</v>
      </c>
      <c r="B1903" s="3"/>
      <c r="C1903" s="4">
        <v>35423.98055555556</v>
      </c>
      <c r="D1903" s="5">
        <v>36112.0</v>
      </c>
    </row>
    <row r="1904">
      <c r="A1904" s="2" t="s">
        <v>13824</v>
      </c>
      <c r="B1904" s="3"/>
      <c r="C1904" s="4">
        <v>35423.98055555556</v>
      </c>
      <c r="D1904" s="5">
        <v>40530.0</v>
      </c>
    </row>
    <row r="1905">
      <c r="A1905" s="2" t="s">
        <v>13825</v>
      </c>
      <c r="B1905" s="3"/>
      <c r="C1905" s="4">
        <v>35423.98055555556</v>
      </c>
      <c r="D1905" s="5">
        <v>63002.0</v>
      </c>
    </row>
    <row r="1906">
      <c r="A1906" s="2" t="s">
        <v>13826</v>
      </c>
      <c r="B1906" s="3"/>
      <c r="C1906" s="4">
        <v>35423.98055555556</v>
      </c>
      <c r="D1906" s="5">
        <v>19602.0</v>
      </c>
    </row>
    <row r="1907">
      <c r="A1907" s="2" t="s">
        <v>13827</v>
      </c>
      <c r="B1907" s="3"/>
      <c r="C1907" s="4">
        <v>35423.98055555556</v>
      </c>
      <c r="D1907" s="5">
        <v>36469.0</v>
      </c>
    </row>
    <row r="1908">
      <c r="A1908" s="2" t="s">
        <v>13828</v>
      </c>
      <c r="B1908" s="3"/>
      <c r="C1908" s="4">
        <v>35423.98055555556</v>
      </c>
      <c r="D1908" s="5">
        <v>64419.0</v>
      </c>
    </row>
    <row r="1909">
      <c r="A1909" s="2" t="s">
        <v>13829</v>
      </c>
      <c r="B1909" s="3"/>
      <c r="C1909" s="4">
        <v>35423.98055555556</v>
      </c>
      <c r="D1909" s="5">
        <v>90139.0</v>
      </c>
    </row>
    <row r="1910">
      <c r="A1910" s="2" t="s">
        <v>13830</v>
      </c>
      <c r="B1910" s="3"/>
      <c r="C1910" s="4">
        <v>35423.98055555556</v>
      </c>
      <c r="D1910" s="5">
        <v>100120.0</v>
      </c>
    </row>
    <row r="1911">
      <c r="A1911" s="2" t="s">
        <v>13831</v>
      </c>
      <c r="B1911" s="3"/>
      <c r="C1911" s="4">
        <v>35423.98055555556</v>
      </c>
      <c r="D1911" s="5">
        <v>104891.0</v>
      </c>
    </row>
    <row r="1912">
      <c r="A1912" s="2" t="s">
        <v>13832</v>
      </c>
      <c r="B1912" s="3"/>
      <c r="C1912" s="4">
        <v>35423.98055555556</v>
      </c>
      <c r="D1912" s="5">
        <v>124147.0</v>
      </c>
    </row>
    <row r="1913">
      <c r="A1913" s="2" t="s">
        <v>13833</v>
      </c>
      <c r="B1913" s="3"/>
      <c r="C1913" s="4">
        <v>35423.98055555556</v>
      </c>
      <c r="D1913" s="5">
        <v>114504.0</v>
      </c>
    </row>
    <row r="1914">
      <c r="A1914" s="2" t="s">
        <v>13834</v>
      </c>
      <c r="B1914" s="3"/>
      <c r="C1914" s="4">
        <v>35423.98055555556</v>
      </c>
      <c r="D1914" s="5">
        <v>113835.0</v>
      </c>
    </row>
    <row r="1915">
      <c r="A1915" s="2" t="s">
        <v>13835</v>
      </c>
      <c r="B1915" s="3"/>
      <c r="C1915" s="4">
        <v>35423.98055555556</v>
      </c>
      <c r="D1915" s="5">
        <v>93062.0</v>
      </c>
    </row>
    <row r="1916">
      <c r="A1916" s="2" t="s">
        <v>13836</v>
      </c>
      <c r="B1916" s="3"/>
      <c r="C1916" s="4">
        <v>35423.98055555556</v>
      </c>
      <c r="D1916" s="5">
        <v>246133.0</v>
      </c>
    </row>
    <row r="1917">
      <c r="A1917" s="2" t="s">
        <v>13837</v>
      </c>
      <c r="B1917" s="3"/>
      <c r="C1917" s="4">
        <v>35423.98055555556</v>
      </c>
      <c r="D1917" s="5">
        <v>424427.0</v>
      </c>
    </row>
    <row r="1918">
      <c r="A1918" s="2" t="s">
        <v>13838</v>
      </c>
      <c r="B1918" s="3"/>
      <c r="C1918" s="4">
        <v>35423.98055555556</v>
      </c>
      <c r="D1918" s="5">
        <v>183073.0</v>
      </c>
    </row>
    <row r="1919">
      <c r="A1919" s="2" t="s">
        <v>13839</v>
      </c>
      <c r="B1919" s="3"/>
      <c r="C1919" s="4">
        <v>35423.98055555556</v>
      </c>
      <c r="D1919" s="5">
        <v>176770.0</v>
      </c>
    </row>
    <row r="1920">
      <c r="A1920" s="2" t="s">
        <v>13840</v>
      </c>
      <c r="B1920" s="3"/>
      <c r="C1920" s="4">
        <v>35423.98055555556</v>
      </c>
      <c r="D1920" s="5">
        <v>173490.0</v>
      </c>
    </row>
    <row r="1921">
      <c r="A1921" s="2" t="s">
        <v>13841</v>
      </c>
      <c r="B1921" s="3"/>
      <c r="C1921" s="4">
        <v>35423.98055555556</v>
      </c>
      <c r="D1921" s="5">
        <v>69363.0</v>
      </c>
    </row>
    <row r="1922">
      <c r="A1922" s="2" t="s">
        <v>13842</v>
      </c>
      <c r="B1922" s="3"/>
      <c r="C1922" s="4">
        <v>35423.98055555556</v>
      </c>
      <c r="D1922" s="5">
        <v>85607.0</v>
      </c>
    </row>
    <row r="1923">
      <c r="A1923" s="2" t="s">
        <v>13843</v>
      </c>
      <c r="B1923" s="3"/>
      <c r="C1923" s="4">
        <v>35423.98055555556</v>
      </c>
      <c r="D1923" s="5">
        <v>65607.0</v>
      </c>
    </row>
    <row r="1924">
      <c r="A1924" s="2" t="s">
        <v>13844</v>
      </c>
      <c r="B1924" s="3"/>
      <c r="C1924" s="4">
        <v>35423.98055555556</v>
      </c>
      <c r="D1924" s="5">
        <v>133462.0</v>
      </c>
    </row>
    <row r="1925">
      <c r="A1925" s="2" t="s">
        <v>13845</v>
      </c>
      <c r="B1925" s="3"/>
      <c r="C1925" s="4">
        <v>35423.98055555556</v>
      </c>
      <c r="D1925" s="5">
        <v>141600.0</v>
      </c>
    </row>
    <row r="1926">
      <c r="A1926" s="2" t="s">
        <v>13846</v>
      </c>
      <c r="B1926" s="3"/>
      <c r="C1926" s="4">
        <v>35423.98055555556</v>
      </c>
      <c r="D1926" s="5">
        <v>139887.0</v>
      </c>
    </row>
    <row r="1927">
      <c r="A1927" s="2" t="s">
        <v>13847</v>
      </c>
      <c r="B1927" s="3"/>
      <c r="C1927" s="4">
        <v>35423.98055555556</v>
      </c>
      <c r="D1927" s="5">
        <v>4449.0</v>
      </c>
    </row>
    <row r="1928">
      <c r="A1928" s="2" t="s">
        <v>13848</v>
      </c>
      <c r="B1928" s="3"/>
      <c r="C1928" s="4">
        <v>35423.98055555556</v>
      </c>
      <c r="D1928" s="5">
        <v>45216.0</v>
      </c>
    </row>
    <row r="1929">
      <c r="A1929" s="2" t="s">
        <v>13849</v>
      </c>
      <c r="B1929" s="3"/>
      <c r="C1929" s="4">
        <v>35423.98055555556</v>
      </c>
      <c r="D1929" s="5">
        <v>45215.0</v>
      </c>
    </row>
    <row r="1930">
      <c r="A1930" s="2" t="s">
        <v>13850</v>
      </c>
      <c r="B1930" s="3"/>
      <c r="C1930" s="4">
        <v>35423.98055555556</v>
      </c>
      <c r="D1930" s="5">
        <v>45234.0</v>
      </c>
    </row>
    <row r="1931">
      <c r="A1931" s="2" t="s">
        <v>13851</v>
      </c>
      <c r="B1931" s="3"/>
      <c r="C1931" s="4">
        <v>35423.98055555556</v>
      </c>
      <c r="D1931" s="5">
        <v>142714.0</v>
      </c>
    </row>
    <row r="1932">
      <c r="A1932" s="2" t="s">
        <v>13852</v>
      </c>
      <c r="B1932" s="3"/>
      <c r="C1932" s="4">
        <v>35423.98055555556</v>
      </c>
      <c r="D1932" s="5">
        <v>149870.0</v>
      </c>
    </row>
    <row r="1933">
      <c r="A1933" s="2" t="s">
        <v>13853</v>
      </c>
      <c r="B1933" s="3"/>
      <c r="C1933" s="4">
        <v>35423.98055555556</v>
      </c>
      <c r="D1933" s="5">
        <v>21515.0</v>
      </c>
    </row>
    <row r="1934">
      <c r="A1934" s="2" t="s">
        <v>13854</v>
      </c>
      <c r="B1934" s="3"/>
      <c r="C1934" s="4">
        <v>35423.98055555556</v>
      </c>
      <c r="D1934" s="5">
        <v>140095.0</v>
      </c>
    </row>
    <row r="1935">
      <c r="A1935" s="2" t="s">
        <v>13855</v>
      </c>
      <c r="B1935" s="3"/>
      <c r="C1935" s="4">
        <v>35423.98055555556</v>
      </c>
      <c r="D1935" s="5">
        <v>145302.0</v>
      </c>
    </row>
    <row r="1936">
      <c r="A1936" s="2" t="s">
        <v>13856</v>
      </c>
      <c r="B1936" s="3"/>
      <c r="C1936" s="4">
        <v>35423.98055555556</v>
      </c>
      <c r="D1936" s="5">
        <v>142310.0</v>
      </c>
    </row>
    <row r="1937">
      <c r="A1937" s="2" t="s">
        <v>13857</v>
      </c>
      <c r="B1937" s="3"/>
      <c r="C1937" s="4">
        <v>35423.98055555556</v>
      </c>
      <c r="D1937" s="5">
        <v>142236.0</v>
      </c>
    </row>
    <row r="1938">
      <c r="A1938" s="2" t="s">
        <v>13858</v>
      </c>
      <c r="B1938" s="3"/>
      <c r="C1938" s="4">
        <v>35423.98055555556</v>
      </c>
      <c r="D1938" s="5">
        <v>153909.0</v>
      </c>
    </row>
    <row r="1939">
      <c r="A1939" s="2" t="s">
        <v>13859</v>
      </c>
      <c r="B1939" s="3"/>
      <c r="C1939" s="4">
        <v>35423.98055555556</v>
      </c>
      <c r="D1939" s="5">
        <v>13696.0</v>
      </c>
    </row>
    <row r="1940">
      <c r="A1940" s="2" t="s">
        <v>13860</v>
      </c>
      <c r="B1940" s="3"/>
      <c r="C1940" s="4">
        <v>35423.98055555556</v>
      </c>
      <c r="D1940" s="5">
        <v>142247.0</v>
      </c>
    </row>
    <row r="1941">
      <c r="A1941" s="2" t="s">
        <v>13861</v>
      </c>
      <c r="B1941" s="3"/>
      <c r="C1941" s="4">
        <v>35423.98055555556</v>
      </c>
      <c r="D1941" s="5">
        <v>131753.0</v>
      </c>
    </row>
    <row r="1942">
      <c r="A1942" s="2" t="s">
        <v>13862</v>
      </c>
      <c r="B1942" s="3"/>
      <c r="C1942" s="4">
        <v>35423.98055555556</v>
      </c>
      <c r="D1942" s="5">
        <v>131772.0</v>
      </c>
    </row>
    <row r="1943">
      <c r="A1943" s="2" t="s">
        <v>13863</v>
      </c>
      <c r="B1943" s="3"/>
      <c r="C1943" s="4">
        <v>35423.98055555556</v>
      </c>
      <c r="D1943" s="5">
        <v>131676.0</v>
      </c>
    </row>
    <row r="1944">
      <c r="A1944" s="2" t="s">
        <v>13864</v>
      </c>
      <c r="B1944" s="3"/>
      <c r="C1944" s="4">
        <v>35423.98055555556</v>
      </c>
      <c r="D1944" s="5">
        <v>131675.0</v>
      </c>
    </row>
    <row r="1945">
      <c r="A1945" s="2" t="s">
        <v>13865</v>
      </c>
      <c r="B1945" s="3"/>
      <c r="C1945" s="4">
        <v>35423.98055555556</v>
      </c>
      <c r="D1945" s="5">
        <v>141374.0</v>
      </c>
    </row>
    <row r="1946">
      <c r="A1946" s="2" t="s">
        <v>13866</v>
      </c>
      <c r="B1946" s="3"/>
      <c r="C1946" s="4">
        <v>35423.98055555556</v>
      </c>
      <c r="D1946" s="5">
        <v>152871.0</v>
      </c>
    </row>
    <row r="1947">
      <c r="A1947" s="2" t="s">
        <v>13867</v>
      </c>
      <c r="B1947" s="3"/>
      <c r="C1947" s="4">
        <v>35423.98055555556</v>
      </c>
      <c r="D1947" s="5">
        <v>94250.0</v>
      </c>
    </row>
    <row r="1948">
      <c r="A1948" s="2" t="s">
        <v>13868</v>
      </c>
      <c r="B1948" s="3"/>
      <c r="C1948" s="4">
        <v>35423.98055555556</v>
      </c>
      <c r="D1948" s="5">
        <v>183692.0</v>
      </c>
    </row>
    <row r="1949">
      <c r="A1949" s="2" t="s">
        <v>13869</v>
      </c>
      <c r="B1949" s="3"/>
      <c r="C1949" s="4">
        <v>35423.98055555556</v>
      </c>
      <c r="D1949" s="5">
        <v>435281.0</v>
      </c>
    </row>
    <row r="1950">
      <c r="A1950" s="2" t="s">
        <v>13870</v>
      </c>
      <c r="B1950" s="3"/>
      <c r="C1950" s="4">
        <v>35423.98055555556</v>
      </c>
      <c r="D1950" s="5">
        <v>442634.0</v>
      </c>
    </row>
    <row r="1951">
      <c r="A1951" s="2" t="s">
        <v>13871</v>
      </c>
      <c r="B1951" s="3"/>
      <c r="C1951" s="4">
        <v>35423.98055555556</v>
      </c>
      <c r="D1951" s="5">
        <v>443975.0</v>
      </c>
    </row>
    <row r="1952">
      <c r="A1952" s="2" t="s">
        <v>13872</v>
      </c>
      <c r="B1952" s="3"/>
      <c r="C1952" s="4">
        <v>35423.98055555556</v>
      </c>
      <c r="D1952" s="5">
        <v>174961.0</v>
      </c>
    </row>
    <row r="1953">
      <c r="A1953" s="2" t="s">
        <v>13873</v>
      </c>
      <c r="B1953" s="3"/>
      <c r="C1953" s="4">
        <v>35423.98055555556</v>
      </c>
      <c r="D1953" s="5">
        <v>232295.0</v>
      </c>
    </row>
    <row r="1954">
      <c r="A1954" s="2" t="s">
        <v>13874</v>
      </c>
      <c r="B1954" s="3"/>
      <c r="C1954" s="4">
        <v>35423.98055555556</v>
      </c>
      <c r="D1954" s="5">
        <v>227230.0</v>
      </c>
    </row>
    <row r="1955">
      <c r="A1955" s="2" t="s">
        <v>13875</v>
      </c>
      <c r="B1955" s="3"/>
      <c r="C1955" s="4">
        <v>35423.98055555556</v>
      </c>
      <c r="D1955" s="5">
        <v>232254.0</v>
      </c>
    </row>
    <row r="1956">
      <c r="A1956" s="2" t="s">
        <v>13876</v>
      </c>
      <c r="B1956" s="3"/>
      <c r="C1956" s="4">
        <v>35423.98055555556</v>
      </c>
      <c r="D1956" s="5">
        <v>54740.0</v>
      </c>
    </row>
    <row r="1957">
      <c r="A1957" s="2" t="s">
        <v>13877</v>
      </c>
      <c r="B1957" s="3"/>
      <c r="C1957" s="4">
        <v>35423.98055555556</v>
      </c>
      <c r="D1957" s="5">
        <v>127229.0</v>
      </c>
    </row>
    <row r="1958">
      <c r="A1958" s="2" t="s">
        <v>13878</v>
      </c>
      <c r="B1958" s="3"/>
      <c r="C1958" s="4">
        <v>35423.98055555556</v>
      </c>
      <c r="D1958" s="5">
        <v>129145.0</v>
      </c>
    </row>
    <row r="1959">
      <c r="A1959" s="2" t="s">
        <v>13879</v>
      </c>
      <c r="B1959" s="3"/>
      <c r="C1959" s="4">
        <v>35423.98055555556</v>
      </c>
      <c r="D1959" s="5">
        <v>126648.0</v>
      </c>
    </row>
    <row r="1960">
      <c r="A1960" s="2" t="s">
        <v>13880</v>
      </c>
      <c r="B1960" s="3"/>
      <c r="C1960" s="4">
        <v>35423.98055555556</v>
      </c>
      <c r="D1960" s="5">
        <v>105450.0</v>
      </c>
    </row>
    <row r="1961">
      <c r="A1961" s="2" t="s">
        <v>13881</v>
      </c>
      <c r="B1961" s="3"/>
      <c r="C1961" s="4">
        <v>35423.98055555556</v>
      </c>
      <c r="D1961" s="5">
        <v>105376.0</v>
      </c>
    </row>
    <row r="1962">
      <c r="A1962" s="2" t="s">
        <v>13882</v>
      </c>
      <c r="B1962" s="3"/>
      <c r="C1962" s="4">
        <v>35423.98055555556</v>
      </c>
      <c r="D1962" s="5">
        <v>105397.0</v>
      </c>
    </row>
    <row r="1963">
      <c r="A1963" s="2" t="s">
        <v>13883</v>
      </c>
      <c r="B1963" s="3"/>
      <c r="C1963" s="4">
        <v>35423.98055555556</v>
      </c>
      <c r="D1963" s="5">
        <v>14948.0</v>
      </c>
    </row>
    <row r="1964">
      <c r="A1964" s="2" t="s">
        <v>13884</v>
      </c>
      <c r="B1964" s="3"/>
      <c r="C1964" s="4">
        <v>35423.98055555556</v>
      </c>
      <c r="D1964" s="5">
        <v>155106.0</v>
      </c>
    </row>
    <row r="1965">
      <c r="A1965" s="2" t="s">
        <v>13885</v>
      </c>
      <c r="B1965" s="3"/>
      <c r="C1965" s="4">
        <v>35423.98055555556</v>
      </c>
      <c r="D1965" s="5">
        <v>155251.0</v>
      </c>
    </row>
    <row r="1966">
      <c r="A1966" s="2" t="s">
        <v>13886</v>
      </c>
      <c r="B1966" s="3"/>
      <c r="C1966" s="4">
        <v>35423.98055555556</v>
      </c>
      <c r="D1966" s="5">
        <v>278399.0</v>
      </c>
    </row>
    <row r="1967">
      <c r="A1967" s="2" t="s">
        <v>13887</v>
      </c>
      <c r="B1967" s="3"/>
      <c r="C1967" s="4">
        <v>35423.98055555556</v>
      </c>
      <c r="D1967" s="5">
        <v>116013.0</v>
      </c>
    </row>
    <row r="1968">
      <c r="A1968" s="2" t="s">
        <v>13888</v>
      </c>
      <c r="B1968" s="3"/>
      <c r="C1968" s="4">
        <v>35423.98055555556</v>
      </c>
      <c r="D1968" s="5">
        <v>115962.0</v>
      </c>
    </row>
    <row r="1969">
      <c r="A1969" s="2" t="s">
        <v>13889</v>
      </c>
      <c r="B1969" s="3"/>
      <c r="C1969" s="4">
        <v>35423.98055555556</v>
      </c>
      <c r="D1969" s="5">
        <v>108924.0</v>
      </c>
    </row>
    <row r="1970">
      <c r="A1970" s="2" t="s">
        <v>13890</v>
      </c>
      <c r="B1970" s="3"/>
      <c r="C1970" s="4">
        <v>35423.98055555556</v>
      </c>
      <c r="D1970" s="5">
        <v>109014.0</v>
      </c>
    </row>
    <row r="1971">
      <c r="A1971" s="2" t="s">
        <v>13891</v>
      </c>
      <c r="B1971" s="3"/>
      <c r="C1971" s="4">
        <v>35423.98055555556</v>
      </c>
      <c r="D1971" s="5">
        <v>110600.0</v>
      </c>
    </row>
    <row r="1972">
      <c r="A1972" s="2" t="s">
        <v>13892</v>
      </c>
      <c r="B1972" s="3"/>
      <c r="C1972" s="4">
        <v>35423.98055555556</v>
      </c>
      <c r="D1972" s="5">
        <v>310599.0</v>
      </c>
    </row>
    <row r="1973">
      <c r="A1973" s="2" t="s">
        <v>13893</v>
      </c>
      <c r="B1973" s="3"/>
      <c r="C1973" s="4">
        <v>35423.98055555556</v>
      </c>
      <c r="D1973" s="5">
        <v>110877.0</v>
      </c>
    </row>
    <row r="1974">
      <c r="A1974" s="2" t="s">
        <v>13894</v>
      </c>
      <c r="B1974" s="3"/>
      <c r="C1974" s="4">
        <v>35423.98055555556</v>
      </c>
      <c r="D1974" s="5">
        <v>144813.0</v>
      </c>
    </row>
    <row r="1975">
      <c r="A1975" s="2" t="s">
        <v>13895</v>
      </c>
      <c r="B1975" s="3"/>
      <c r="C1975" s="4">
        <v>35423.98055555556</v>
      </c>
      <c r="D1975" s="5">
        <v>31536.0</v>
      </c>
    </row>
    <row r="1976">
      <c r="A1976" s="2" t="s">
        <v>13896</v>
      </c>
      <c r="B1976" s="3"/>
      <c r="C1976" s="4">
        <v>35423.98055555556</v>
      </c>
      <c r="D1976" s="5">
        <v>31589.0</v>
      </c>
    </row>
    <row r="1977">
      <c r="A1977" s="2" t="s">
        <v>13897</v>
      </c>
      <c r="B1977" s="3"/>
      <c r="C1977" s="4">
        <v>35423.98055555556</v>
      </c>
      <c r="D1977" s="5">
        <v>22719.0</v>
      </c>
    </row>
    <row r="1978">
      <c r="A1978" s="2" t="s">
        <v>13898</v>
      </c>
      <c r="B1978" s="3"/>
      <c r="C1978" s="4">
        <v>35423.98055555556</v>
      </c>
      <c r="D1978" s="5">
        <v>28513.0</v>
      </c>
    </row>
    <row r="1979">
      <c r="A1979" s="2" t="s">
        <v>13899</v>
      </c>
      <c r="B1979" s="3"/>
      <c r="C1979" s="4">
        <v>35423.98055555556</v>
      </c>
      <c r="D1979" s="5">
        <v>21330.0</v>
      </c>
    </row>
    <row r="1980">
      <c r="A1980" s="2" t="s">
        <v>13900</v>
      </c>
      <c r="B1980" s="3"/>
      <c r="C1980" s="4">
        <v>35423.98055555556</v>
      </c>
      <c r="D1980" s="5">
        <v>33690.0</v>
      </c>
    </row>
    <row r="1981">
      <c r="A1981" s="2" t="s">
        <v>13901</v>
      </c>
      <c r="B1981" s="3"/>
      <c r="C1981" s="4">
        <v>35423.98055555556</v>
      </c>
      <c r="D1981" s="5">
        <v>36260.0</v>
      </c>
    </row>
    <row r="1982">
      <c r="A1982" s="2" t="s">
        <v>13902</v>
      </c>
      <c r="B1982" s="3"/>
      <c r="C1982" s="4">
        <v>35423.98055555556</v>
      </c>
      <c r="D1982" s="5">
        <v>70695.0</v>
      </c>
    </row>
    <row r="1983">
      <c r="A1983" s="2" t="s">
        <v>13903</v>
      </c>
      <c r="B1983" s="3"/>
      <c r="C1983" s="4">
        <v>35423.98055555556</v>
      </c>
      <c r="D1983" s="5">
        <v>146583.0</v>
      </c>
    </row>
    <row r="1984">
      <c r="A1984" s="2" t="s">
        <v>13904</v>
      </c>
      <c r="B1984" s="3"/>
      <c r="C1984" s="4">
        <v>35423.98055555556</v>
      </c>
      <c r="D1984" s="5">
        <v>146608.0</v>
      </c>
    </row>
    <row r="1985">
      <c r="A1985" s="2" t="s">
        <v>13905</v>
      </c>
      <c r="B1985" s="3"/>
      <c r="C1985" s="4">
        <v>35423.98055555556</v>
      </c>
      <c r="D1985" s="5">
        <v>146561.0</v>
      </c>
    </row>
    <row r="1986">
      <c r="A1986" s="2" t="s">
        <v>13906</v>
      </c>
      <c r="B1986" s="3"/>
      <c r="C1986" s="4">
        <v>35423.98055555556</v>
      </c>
      <c r="D1986" s="5">
        <v>146543.0</v>
      </c>
    </row>
    <row r="1987">
      <c r="A1987" s="2" t="s">
        <v>13907</v>
      </c>
      <c r="B1987" s="3"/>
      <c r="C1987" s="4">
        <v>35423.98055555556</v>
      </c>
      <c r="D1987" s="5">
        <v>146939.0</v>
      </c>
    </row>
    <row r="1988">
      <c r="A1988" s="2" t="s">
        <v>13908</v>
      </c>
      <c r="B1988" s="3"/>
      <c r="C1988" s="4">
        <v>35423.98055555556</v>
      </c>
      <c r="D1988" s="5">
        <v>147026.0</v>
      </c>
    </row>
    <row r="1989">
      <c r="A1989" s="2" t="s">
        <v>13909</v>
      </c>
      <c r="B1989" s="3"/>
      <c r="C1989" s="4">
        <v>35423.98055555556</v>
      </c>
      <c r="D1989" s="5">
        <v>146989.0</v>
      </c>
    </row>
    <row r="1990">
      <c r="A1990" s="2" t="s">
        <v>13910</v>
      </c>
      <c r="B1990" s="3"/>
      <c r="C1990" s="4">
        <v>35423.98055555556</v>
      </c>
      <c r="D1990" s="5">
        <v>224489.0</v>
      </c>
    </row>
    <row r="1991">
      <c r="A1991" s="2" t="s">
        <v>13911</v>
      </c>
      <c r="B1991" s="3"/>
      <c r="C1991" s="4">
        <v>35423.98055555556</v>
      </c>
      <c r="D1991" s="5">
        <v>221652.0</v>
      </c>
    </row>
    <row r="1992">
      <c r="A1992" s="2" t="s">
        <v>13912</v>
      </c>
      <c r="B1992" s="3"/>
      <c r="C1992" s="4">
        <v>35423.98055555556</v>
      </c>
      <c r="D1992" s="5">
        <v>508608.0</v>
      </c>
    </row>
    <row r="1993">
      <c r="A1993" s="2" t="s">
        <v>13913</v>
      </c>
      <c r="B1993" s="3"/>
      <c r="C1993" s="4">
        <v>35423.98055555556</v>
      </c>
      <c r="D1993" s="5">
        <v>317027.0</v>
      </c>
    </row>
    <row r="1994">
      <c r="A1994" s="2" t="s">
        <v>13914</v>
      </c>
      <c r="B1994" s="3"/>
      <c r="C1994" s="4">
        <v>35423.98055555556</v>
      </c>
      <c r="D1994" s="5">
        <v>169427.0</v>
      </c>
    </row>
    <row r="1995">
      <c r="A1995" s="2" t="s">
        <v>13915</v>
      </c>
      <c r="B1995" s="3"/>
      <c r="C1995" s="4">
        <v>35423.98055555556</v>
      </c>
      <c r="D1995" s="5">
        <v>169446.0</v>
      </c>
    </row>
    <row r="1996">
      <c r="A1996" s="2" t="s">
        <v>13916</v>
      </c>
      <c r="B1996" s="3"/>
      <c r="C1996" s="4">
        <v>35423.98055555556</v>
      </c>
      <c r="D1996" s="5">
        <v>169382.0</v>
      </c>
    </row>
    <row r="1997">
      <c r="A1997" s="2" t="s">
        <v>13917</v>
      </c>
      <c r="B1997" s="3"/>
      <c r="C1997" s="4">
        <v>35423.98055555556</v>
      </c>
      <c r="D1997" s="5">
        <v>169777.0</v>
      </c>
    </row>
    <row r="1998">
      <c r="A1998" s="2" t="s">
        <v>13918</v>
      </c>
      <c r="B1998" s="3"/>
      <c r="C1998" s="4">
        <v>35423.98055555556</v>
      </c>
      <c r="D1998" s="5">
        <v>332774.0</v>
      </c>
    </row>
    <row r="1999">
      <c r="A1999" s="2" t="s">
        <v>13919</v>
      </c>
      <c r="B1999" s="3"/>
      <c r="C1999" s="4">
        <v>35423.98055555556</v>
      </c>
      <c r="D1999" s="5">
        <v>332777.0</v>
      </c>
    </row>
    <row r="2000">
      <c r="A2000" s="2" t="s">
        <v>13920</v>
      </c>
      <c r="B2000" s="3"/>
      <c r="C2000" s="4">
        <v>35423.98055555556</v>
      </c>
      <c r="D2000" s="5">
        <v>332773.0</v>
      </c>
    </row>
    <row r="2001">
      <c r="A2001" s="2" t="s">
        <v>13921</v>
      </c>
      <c r="B2001" s="3"/>
      <c r="C2001" s="4">
        <v>35423.98055555556</v>
      </c>
      <c r="D2001" s="5">
        <v>332732.0</v>
      </c>
    </row>
    <row r="2002">
      <c r="A2002" s="2" t="s">
        <v>13922</v>
      </c>
      <c r="B2002" s="3"/>
      <c r="C2002" s="4">
        <v>35423.98055555556</v>
      </c>
      <c r="D2002" s="5">
        <v>508711.0</v>
      </c>
    </row>
    <row r="2003">
      <c r="A2003" s="2" t="s">
        <v>13923</v>
      </c>
      <c r="B2003" s="3"/>
      <c r="C2003" s="4">
        <v>35423.98055555556</v>
      </c>
      <c r="D2003" s="5">
        <v>316475.0</v>
      </c>
    </row>
    <row r="2004">
      <c r="A2004" s="2" t="s">
        <v>13924</v>
      </c>
      <c r="B2004" s="3"/>
      <c r="C2004" s="4">
        <v>35423.98055555556</v>
      </c>
      <c r="D2004" s="5">
        <v>88508.0</v>
      </c>
    </row>
    <row r="2005">
      <c r="A2005" s="2" t="s">
        <v>13925</v>
      </c>
      <c r="B2005" s="3"/>
      <c r="C2005" s="4">
        <v>35423.98055555556</v>
      </c>
      <c r="D2005" s="5">
        <v>126306.0</v>
      </c>
    </row>
    <row r="2006">
      <c r="A2006" s="2" t="s">
        <v>13926</v>
      </c>
      <c r="B2006" s="3"/>
      <c r="C2006" s="4">
        <v>35423.98055555556</v>
      </c>
      <c r="D2006" s="5">
        <v>133604.0</v>
      </c>
    </row>
    <row r="2007">
      <c r="A2007" s="2" t="s">
        <v>13927</v>
      </c>
      <c r="B2007" s="3"/>
      <c r="C2007" s="4">
        <v>35423.98055555556</v>
      </c>
      <c r="D2007" s="5">
        <v>13443.0</v>
      </c>
    </row>
    <row r="2008">
      <c r="A2008" s="2" t="s">
        <v>13928</v>
      </c>
      <c r="B2008" s="3"/>
      <c r="C2008" s="4">
        <v>35423.98055555556</v>
      </c>
      <c r="D2008" s="5">
        <v>214887.0</v>
      </c>
    </row>
    <row r="2009">
      <c r="A2009" s="2" t="s">
        <v>13929</v>
      </c>
      <c r="B2009" s="3"/>
      <c r="C2009" s="4">
        <v>35423.98055555556</v>
      </c>
      <c r="D2009" s="5">
        <v>246019.0</v>
      </c>
    </row>
    <row r="2010">
      <c r="A2010" s="2" t="s">
        <v>13930</v>
      </c>
      <c r="B2010" s="3"/>
      <c r="C2010" s="4">
        <v>35423.98055555556</v>
      </c>
      <c r="D2010" s="5">
        <v>245982.0</v>
      </c>
    </row>
    <row r="2011">
      <c r="A2011" s="2" t="s">
        <v>13931</v>
      </c>
      <c r="B2011" s="3"/>
      <c r="C2011" s="4">
        <v>35423.98055555556</v>
      </c>
      <c r="D2011" s="5">
        <v>91938.0</v>
      </c>
    </row>
    <row r="2012">
      <c r="A2012" s="2" t="s">
        <v>13932</v>
      </c>
      <c r="B2012" s="3"/>
      <c r="C2012" s="4">
        <v>35423.98055555556</v>
      </c>
      <c r="D2012" s="5">
        <v>88083.0</v>
      </c>
    </row>
    <row r="2013">
      <c r="A2013" s="2" t="s">
        <v>13933</v>
      </c>
      <c r="B2013" s="3"/>
      <c r="C2013" s="4">
        <v>35423.98055555556</v>
      </c>
      <c r="D2013" s="5">
        <v>16691.0</v>
      </c>
    </row>
    <row r="2014">
      <c r="A2014" s="2" t="s">
        <v>13934</v>
      </c>
      <c r="B2014" s="3"/>
      <c r="C2014" s="4">
        <v>35423.98055555556</v>
      </c>
      <c r="D2014" s="5">
        <v>5268.0</v>
      </c>
    </row>
    <row r="2015">
      <c r="A2015" s="2" t="s">
        <v>13935</v>
      </c>
      <c r="B2015" s="3"/>
      <c r="C2015" s="4">
        <v>35423.98055555556</v>
      </c>
      <c r="D2015" s="5">
        <v>7589.0</v>
      </c>
    </row>
    <row r="2016">
      <c r="A2016" s="2" t="s">
        <v>13936</v>
      </c>
      <c r="B2016" s="3"/>
      <c r="C2016" s="4">
        <v>35423.98055555556</v>
      </c>
      <c r="D2016" s="5">
        <v>8527.0</v>
      </c>
    </row>
    <row r="2017">
      <c r="A2017" s="2" t="s">
        <v>13937</v>
      </c>
      <c r="B2017" s="3"/>
      <c r="C2017" s="4">
        <v>35423.98055555556</v>
      </c>
      <c r="D2017" s="5">
        <v>28124.0</v>
      </c>
    </row>
    <row r="2018">
      <c r="A2018" s="2" t="s">
        <v>13938</v>
      </c>
      <c r="B2018" s="3"/>
      <c r="C2018" s="4">
        <v>35423.98055555556</v>
      </c>
      <c r="D2018" s="5">
        <v>25005.0</v>
      </c>
    </row>
    <row r="2019">
      <c r="A2019" s="2" t="s">
        <v>13939</v>
      </c>
      <c r="B2019" s="3"/>
      <c r="C2019" s="4">
        <v>35423.98055555556</v>
      </c>
      <c r="D2019" s="5">
        <v>24181.0</v>
      </c>
    </row>
    <row r="2020">
      <c r="A2020" s="2" t="s">
        <v>13940</v>
      </c>
      <c r="B2020" s="3"/>
      <c r="C2020" s="4">
        <v>35423.98055555556</v>
      </c>
      <c r="D2020" s="5">
        <v>23077.0</v>
      </c>
    </row>
    <row r="2021">
      <c r="A2021" s="2" t="s">
        <v>13941</v>
      </c>
      <c r="B2021" s="3"/>
      <c r="C2021" s="4">
        <v>35423.98055555556</v>
      </c>
      <c r="D2021" s="5">
        <v>23034.0</v>
      </c>
    </row>
    <row r="2022">
      <c r="A2022" s="2" t="s">
        <v>13942</v>
      </c>
      <c r="B2022" s="3"/>
      <c r="C2022" s="4">
        <v>35423.98055555556</v>
      </c>
      <c r="D2022" s="5">
        <v>23076.0</v>
      </c>
    </row>
    <row r="2023">
      <c r="A2023" s="2" t="s">
        <v>13943</v>
      </c>
      <c r="B2023" s="3"/>
      <c r="C2023" s="4">
        <v>35423.98055555556</v>
      </c>
      <c r="D2023" s="5">
        <v>55826.0</v>
      </c>
    </row>
    <row r="2024">
      <c r="A2024" s="2" t="s">
        <v>13944</v>
      </c>
      <c r="B2024" s="3"/>
      <c r="C2024" s="4">
        <v>35423.98055555556</v>
      </c>
      <c r="D2024" s="5">
        <v>95959.0</v>
      </c>
    </row>
    <row r="2025">
      <c r="A2025" s="2" t="s">
        <v>13945</v>
      </c>
      <c r="B2025" s="3"/>
      <c r="C2025" s="4">
        <v>35423.98055555556</v>
      </c>
      <c r="D2025" s="5">
        <v>15423.0</v>
      </c>
    </row>
    <row r="2026">
      <c r="A2026" s="2" t="s">
        <v>13946</v>
      </c>
      <c r="B2026" s="3"/>
      <c r="C2026" s="4">
        <v>35423.98055555556</v>
      </c>
      <c r="D2026" s="5">
        <v>16407.0</v>
      </c>
    </row>
    <row r="2027">
      <c r="A2027" s="2" t="s">
        <v>13947</v>
      </c>
      <c r="B2027" s="3"/>
      <c r="C2027" s="4">
        <v>35423.98055555556</v>
      </c>
      <c r="D2027" s="5">
        <v>24113.0</v>
      </c>
    </row>
    <row r="2028">
      <c r="A2028" s="2" t="s">
        <v>13948</v>
      </c>
      <c r="B2028" s="3"/>
      <c r="C2028" s="4">
        <v>35423.98055555556</v>
      </c>
      <c r="D2028" s="5">
        <v>29805.0</v>
      </c>
    </row>
    <row r="2029">
      <c r="A2029" s="2" t="s">
        <v>13949</v>
      </c>
      <c r="B2029" s="3"/>
      <c r="C2029" s="4">
        <v>35423.98055555556</v>
      </c>
      <c r="D2029" s="5">
        <v>29997.0</v>
      </c>
    </row>
    <row r="2030">
      <c r="A2030" s="2" t="s">
        <v>13950</v>
      </c>
      <c r="B2030" s="3"/>
      <c r="C2030" s="4">
        <v>35423.98055555556</v>
      </c>
      <c r="D2030" s="5">
        <v>32661.0</v>
      </c>
    </row>
    <row r="2031">
      <c r="A2031" s="2" t="s">
        <v>13951</v>
      </c>
      <c r="B2031" s="3"/>
      <c r="C2031" s="4">
        <v>35423.98055555556</v>
      </c>
      <c r="D2031" s="5">
        <v>32716.0</v>
      </c>
    </row>
    <row r="2032">
      <c r="A2032" s="2" t="s">
        <v>13952</v>
      </c>
      <c r="B2032" s="3"/>
      <c r="C2032" s="4">
        <v>35423.98055555556</v>
      </c>
      <c r="D2032" s="5">
        <v>7306.0</v>
      </c>
    </row>
    <row r="2033">
      <c r="A2033" s="2" t="s">
        <v>13953</v>
      </c>
      <c r="B2033" s="3"/>
      <c r="C2033" s="4">
        <v>35423.98055555556</v>
      </c>
      <c r="D2033" s="5">
        <v>7287.0</v>
      </c>
    </row>
    <row r="2034">
      <c r="A2034" s="2" t="s">
        <v>13954</v>
      </c>
      <c r="B2034" s="3"/>
      <c r="C2034" s="4">
        <v>35423.98055555556</v>
      </c>
      <c r="D2034" s="5">
        <v>3775.0</v>
      </c>
    </row>
    <row r="2035">
      <c r="A2035" s="2" t="s">
        <v>13955</v>
      </c>
      <c r="B2035" s="3"/>
      <c r="C2035" s="4">
        <v>35423.98055555556</v>
      </c>
      <c r="D2035" s="5">
        <v>12257.0</v>
      </c>
    </row>
    <row r="2036">
      <c r="A2036" s="2" t="s">
        <v>13956</v>
      </c>
      <c r="B2036" s="3"/>
      <c r="C2036" s="4">
        <v>35423.98055555556</v>
      </c>
      <c r="D2036" s="5">
        <v>46359.0</v>
      </c>
    </row>
    <row r="2037">
      <c r="A2037" s="2" t="s">
        <v>13957</v>
      </c>
      <c r="B2037" s="3"/>
      <c r="C2037" s="4">
        <v>35423.98055555556</v>
      </c>
      <c r="D2037" s="5">
        <v>87118.0</v>
      </c>
    </row>
    <row r="2038">
      <c r="A2038" s="2" t="s">
        <v>13958</v>
      </c>
      <c r="B2038" s="3"/>
      <c r="C2038" s="4">
        <v>35423.98055555556</v>
      </c>
      <c r="D2038" s="5">
        <v>29246.0</v>
      </c>
    </row>
    <row r="2039">
      <c r="A2039" s="2" t="s">
        <v>13959</v>
      </c>
      <c r="B2039" s="3"/>
      <c r="C2039" s="4">
        <v>35423.98055555556</v>
      </c>
      <c r="D2039" s="5">
        <v>34373.0</v>
      </c>
    </row>
    <row r="2040">
      <c r="A2040" s="2" t="s">
        <v>13960</v>
      </c>
      <c r="B2040" s="3"/>
      <c r="C2040" s="4">
        <v>35423.98055555556</v>
      </c>
      <c r="D2040" s="5">
        <v>65455.0</v>
      </c>
    </row>
    <row r="2041">
      <c r="A2041" s="2" t="s">
        <v>13961</v>
      </c>
      <c r="B2041" s="3"/>
      <c r="C2041" s="4">
        <v>35423.98055555556</v>
      </c>
      <c r="D2041" s="5">
        <v>65509.0</v>
      </c>
    </row>
    <row r="2042">
      <c r="A2042" s="2" t="s">
        <v>13962</v>
      </c>
      <c r="B2042" s="3"/>
      <c r="C2042" s="4">
        <v>35423.98055555556</v>
      </c>
      <c r="D2042" s="5">
        <v>38146.0</v>
      </c>
    </row>
    <row r="2043">
      <c r="A2043" s="2" t="s">
        <v>13963</v>
      </c>
      <c r="B2043" s="3"/>
      <c r="C2043" s="4">
        <v>35423.98055555556</v>
      </c>
      <c r="D2043" s="5">
        <v>22375.0</v>
      </c>
    </row>
    <row r="2044">
      <c r="A2044" s="2" t="s">
        <v>13964</v>
      </c>
      <c r="B2044" s="3"/>
      <c r="C2044" s="4">
        <v>35423.98055555556</v>
      </c>
      <c r="D2044" s="5">
        <v>61096.0</v>
      </c>
    </row>
    <row r="2045">
      <c r="A2045" s="2" t="s">
        <v>13965</v>
      </c>
      <c r="B2045" s="3"/>
      <c r="C2045" s="4">
        <v>35423.98055555556</v>
      </c>
      <c r="D2045" s="5">
        <v>181745.0</v>
      </c>
    </row>
    <row r="2046">
      <c r="A2046" s="2" t="s">
        <v>13966</v>
      </c>
      <c r="B2046" s="3"/>
      <c r="C2046" s="4">
        <v>35423.98055555556</v>
      </c>
      <c r="D2046" s="5">
        <v>181115.0</v>
      </c>
    </row>
    <row r="2047">
      <c r="A2047" s="2" t="s">
        <v>13967</v>
      </c>
      <c r="B2047" s="3"/>
      <c r="C2047" s="4">
        <v>35423.98055555556</v>
      </c>
      <c r="D2047" s="5">
        <v>181672.0</v>
      </c>
    </row>
    <row r="2048">
      <c r="A2048" s="2" t="s">
        <v>13968</v>
      </c>
      <c r="B2048" s="3"/>
      <c r="C2048" s="4">
        <v>35423.98055555556</v>
      </c>
      <c r="D2048" s="5">
        <v>173836.0</v>
      </c>
    </row>
    <row r="2049">
      <c r="A2049" s="2" t="s">
        <v>13969</v>
      </c>
      <c r="B2049" s="3"/>
      <c r="C2049" s="4">
        <v>35423.98055555556</v>
      </c>
      <c r="D2049" s="5">
        <v>174011.0</v>
      </c>
    </row>
    <row r="2050">
      <c r="A2050" s="2" t="s">
        <v>13970</v>
      </c>
      <c r="B2050" s="3"/>
      <c r="C2050" s="4">
        <v>35423.98055555556</v>
      </c>
      <c r="D2050" s="5">
        <v>23470.0</v>
      </c>
    </row>
    <row r="2051">
      <c r="A2051" s="2" t="s">
        <v>13971</v>
      </c>
      <c r="B2051" s="3"/>
      <c r="C2051" s="4">
        <v>35423.98055555556</v>
      </c>
      <c r="D2051" s="5">
        <v>23442.0</v>
      </c>
    </row>
    <row r="2052">
      <c r="A2052" s="2" t="s">
        <v>13972</v>
      </c>
      <c r="B2052" s="3"/>
      <c r="C2052" s="4">
        <v>35423.98055555556</v>
      </c>
      <c r="D2052" s="5">
        <v>38845.0</v>
      </c>
    </row>
    <row r="2053">
      <c r="A2053" s="2" t="s">
        <v>13973</v>
      </c>
      <c r="B2053" s="3"/>
      <c r="C2053" s="4">
        <v>35423.98055555556</v>
      </c>
      <c r="D2053" s="5">
        <v>12287.0</v>
      </c>
    </row>
    <row r="2054">
      <c r="A2054" s="2" t="s">
        <v>13974</v>
      </c>
      <c r="B2054" s="3"/>
      <c r="C2054" s="4">
        <v>35423.98055555556</v>
      </c>
      <c r="D2054" s="5">
        <v>8963.0</v>
      </c>
    </row>
    <row r="2055">
      <c r="A2055" s="2" t="s">
        <v>13975</v>
      </c>
      <c r="B2055" s="3"/>
      <c r="C2055" s="4">
        <v>35423.98055555556</v>
      </c>
      <c r="D2055" s="5">
        <v>75361.0</v>
      </c>
    </row>
    <row r="2056">
      <c r="A2056" s="2" t="s">
        <v>13976</v>
      </c>
      <c r="B2056" s="3"/>
      <c r="C2056" s="4">
        <v>35423.98055555556</v>
      </c>
      <c r="D2056" s="5">
        <v>74519.0</v>
      </c>
    </row>
    <row r="2057">
      <c r="A2057" s="2" t="s">
        <v>13977</v>
      </c>
      <c r="B2057" s="3"/>
      <c r="C2057" s="4">
        <v>35423.98055555556</v>
      </c>
      <c r="D2057" s="5">
        <v>166731.0</v>
      </c>
    </row>
    <row r="2058">
      <c r="A2058" s="2" t="s">
        <v>13978</v>
      </c>
      <c r="B2058" s="3"/>
      <c r="C2058" s="4">
        <v>35423.98055555556</v>
      </c>
      <c r="D2058" s="5">
        <v>168079.0</v>
      </c>
    </row>
    <row r="2059">
      <c r="A2059" s="2" t="s">
        <v>13979</v>
      </c>
      <c r="B2059" s="3"/>
      <c r="C2059" s="4">
        <v>35423.98055555556</v>
      </c>
      <c r="D2059" s="5">
        <v>168043.0</v>
      </c>
    </row>
    <row r="2060">
      <c r="A2060" s="2" t="s">
        <v>13980</v>
      </c>
      <c r="B2060" s="3"/>
      <c r="C2060" s="4">
        <v>35423.98055555556</v>
      </c>
      <c r="D2060" s="5">
        <v>29616.0</v>
      </c>
    </row>
    <row r="2061">
      <c r="A2061" s="2" t="s">
        <v>13981</v>
      </c>
      <c r="B2061" s="3"/>
      <c r="C2061" s="4">
        <v>35423.98055555556</v>
      </c>
      <c r="D2061" s="5">
        <v>17634.0</v>
      </c>
    </row>
    <row r="2062">
      <c r="A2062" s="2" t="s">
        <v>13982</v>
      </c>
      <c r="B2062" s="3"/>
      <c r="C2062" s="4">
        <v>35423.98055555556</v>
      </c>
      <c r="D2062" s="5">
        <v>33824.0</v>
      </c>
    </row>
    <row r="2063">
      <c r="A2063" s="2" t="s">
        <v>13983</v>
      </c>
      <c r="B2063" s="3"/>
      <c r="C2063" s="4">
        <v>35423.98055555556</v>
      </c>
      <c r="D2063" s="5">
        <v>6865.0</v>
      </c>
    </row>
    <row r="2064">
      <c r="A2064" s="2" t="s">
        <v>13984</v>
      </c>
      <c r="B2064" s="3"/>
      <c r="C2064" s="4">
        <v>35423.98055555556</v>
      </c>
      <c r="D2064" s="5">
        <v>20434.0</v>
      </c>
    </row>
    <row r="2065">
      <c r="A2065" s="2" t="s">
        <v>13985</v>
      </c>
      <c r="B2065" s="3"/>
      <c r="C2065" s="4">
        <v>35423.98055555556</v>
      </c>
      <c r="D2065" s="5">
        <v>14547.0</v>
      </c>
    </row>
    <row r="2066">
      <c r="A2066" s="2" t="s">
        <v>13986</v>
      </c>
      <c r="B2066" s="3"/>
      <c r="C2066" s="4">
        <v>35423.98055555556</v>
      </c>
      <c r="D2066" s="5">
        <v>14511.0</v>
      </c>
    </row>
    <row r="2067">
      <c r="A2067" s="2" t="s">
        <v>13987</v>
      </c>
      <c r="B2067" s="3"/>
      <c r="C2067" s="4">
        <v>35423.98055555556</v>
      </c>
      <c r="D2067" s="5">
        <v>14490.0</v>
      </c>
    </row>
    <row r="2068">
      <c r="A2068" s="2" t="s">
        <v>13988</v>
      </c>
      <c r="B2068" s="3"/>
      <c r="C2068" s="4">
        <v>35423.98055555556</v>
      </c>
      <c r="D2068" s="5">
        <v>141987.0</v>
      </c>
    </row>
    <row r="2069">
      <c r="A2069" s="2" t="s">
        <v>13989</v>
      </c>
      <c r="B2069" s="3"/>
      <c r="C2069" s="4">
        <v>35423.98055555556</v>
      </c>
      <c r="D2069" s="5">
        <v>116477.0</v>
      </c>
    </row>
    <row r="2070">
      <c r="A2070" s="2" t="s">
        <v>13990</v>
      </c>
      <c r="B2070" s="3"/>
      <c r="C2070" s="4">
        <v>35423.98055555556</v>
      </c>
      <c r="D2070" s="5">
        <v>7664.0</v>
      </c>
    </row>
    <row r="2071">
      <c r="A2071" s="2" t="s">
        <v>13991</v>
      </c>
      <c r="B2071" s="3"/>
      <c r="C2071" s="4">
        <v>35423.98055555556</v>
      </c>
      <c r="D2071" s="5">
        <v>17479.0</v>
      </c>
    </row>
    <row r="2072">
      <c r="A2072" s="2" t="s">
        <v>13992</v>
      </c>
      <c r="B2072" s="3"/>
      <c r="C2072" s="4">
        <v>35423.98055555556</v>
      </c>
      <c r="D2072" s="5">
        <v>132048.0</v>
      </c>
    </row>
    <row r="2073">
      <c r="A2073" s="2" t="s">
        <v>13993</v>
      </c>
      <c r="B2073" s="3"/>
      <c r="C2073" s="4">
        <v>35423.98055555556</v>
      </c>
      <c r="D2073" s="5">
        <v>57099.0</v>
      </c>
    </row>
    <row r="2074">
      <c r="A2074" s="2" t="s">
        <v>13994</v>
      </c>
      <c r="B2074" s="3"/>
      <c r="C2074" s="4">
        <v>35423.98055555556</v>
      </c>
      <c r="D2074" s="5">
        <v>32144.0</v>
      </c>
    </row>
    <row r="2075">
      <c r="A2075" s="2" t="s">
        <v>13995</v>
      </c>
      <c r="B2075" s="3"/>
      <c r="C2075" s="4">
        <v>35423.98055555556</v>
      </c>
      <c r="D2075" s="5">
        <v>106322.0</v>
      </c>
    </row>
    <row r="2076">
      <c r="A2076" s="2" t="s">
        <v>13996</v>
      </c>
      <c r="B2076" s="3"/>
      <c r="C2076" s="4">
        <v>35423.98055555556</v>
      </c>
      <c r="D2076" s="5">
        <v>151230.0</v>
      </c>
    </row>
    <row r="2077">
      <c r="A2077" s="2" t="s">
        <v>13997</v>
      </c>
      <c r="B2077" s="3"/>
      <c r="C2077" s="4">
        <v>35423.98055555556</v>
      </c>
      <c r="D2077" s="5">
        <v>45253.0</v>
      </c>
    </row>
    <row r="2078">
      <c r="A2078" s="2" t="s">
        <v>13998</v>
      </c>
      <c r="B2078" s="3"/>
      <c r="C2078" s="4">
        <v>35423.98055555556</v>
      </c>
      <c r="D2078" s="5">
        <v>52068.0</v>
      </c>
    </row>
    <row r="2079">
      <c r="A2079" s="2" t="s">
        <v>13999</v>
      </c>
      <c r="B2079" s="3"/>
      <c r="C2079" s="4">
        <v>35423.98055555556</v>
      </c>
      <c r="D2079" s="5">
        <v>69836.0</v>
      </c>
    </row>
    <row r="2080">
      <c r="A2080" s="2" t="s">
        <v>14000</v>
      </c>
      <c r="B2080" s="3"/>
      <c r="C2080" s="4">
        <v>35423.98055555556</v>
      </c>
      <c r="D2080" s="5">
        <v>82180.0</v>
      </c>
    </row>
    <row r="2081">
      <c r="A2081" s="2" t="s">
        <v>14001</v>
      </c>
      <c r="B2081" s="3"/>
      <c r="C2081" s="4">
        <v>35423.98055555556</v>
      </c>
      <c r="D2081" s="5">
        <v>20187.0</v>
      </c>
    </row>
    <row r="2082">
      <c r="A2082" s="2" t="s">
        <v>14002</v>
      </c>
      <c r="B2082" s="3"/>
      <c r="C2082" s="4">
        <v>35423.98055555556</v>
      </c>
      <c r="D2082" s="5">
        <v>41661.0</v>
      </c>
    </row>
    <row r="2083">
      <c r="A2083" s="2" t="s">
        <v>14003</v>
      </c>
      <c r="B2083" s="3"/>
      <c r="C2083" s="4">
        <v>35423.98055555556</v>
      </c>
      <c r="D2083" s="5">
        <v>45480.0</v>
      </c>
    </row>
    <row r="2084">
      <c r="A2084" s="2" t="s">
        <v>14004</v>
      </c>
      <c r="B2084" s="3"/>
      <c r="C2084" s="4">
        <v>35423.98055555556</v>
      </c>
      <c r="D2084" s="5">
        <v>31954.0</v>
      </c>
    </row>
    <row r="2085">
      <c r="A2085" s="2" t="s">
        <v>14005</v>
      </c>
      <c r="B2085" s="3"/>
      <c r="C2085" s="4">
        <v>35423.98055555556</v>
      </c>
      <c r="D2085" s="5">
        <v>22864.0</v>
      </c>
    </row>
    <row r="2086">
      <c r="A2086" s="2" t="s">
        <v>14006</v>
      </c>
      <c r="B2086" s="3"/>
      <c r="C2086" s="4">
        <v>35423.98055555556</v>
      </c>
      <c r="D2086" s="5">
        <v>22777.0</v>
      </c>
    </row>
    <row r="2087">
      <c r="A2087" s="2" t="s">
        <v>14007</v>
      </c>
      <c r="B2087" s="3"/>
      <c r="C2087" s="4">
        <v>35423.98055555556</v>
      </c>
      <c r="D2087" s="5">
        <v>22777.0</v>
      </c>
    </row>
    <row r="2088">
      <c r="A2088" s="2" t="s">
        <v>14008</v>
      </c>
      <c r="B2088" s="3"/>
      <c r="C2088" s="4">
        <v>35423.98055555556</v>
      </c>
      <c r="D2088" s="5">
        <v>24459.0</v>
      </c>
    </row>
    <row r="2089">
      <c r="A2089" s="2" t="s">
        <v>14009</v>
      </c>
      <c r="B2089" s="3"/>
      <c r="C2089" s="4">
        <v>35423.98055555556</v>
      </c>
      <c r="D2089" s="5">
        <v>18620.0</v>
      </c>
    </row>
    <row r="2090">
      <c r="A2090" s="2" t="s">
        <v>14010</v>
      </c>
      <c r="B2090" s="3"/>
      <c r="C2090" s="4">
        <v>35423.98055555556</v>
      </c>
      <c r="D2090" s="5">
        <v>13300.0</v>
      </c>
    </row>
    <row r="2091">
      <c r="A2091" s="2" t="s">
        <v>14011</v>
      </c>
      <c r="B2091" s="3"/>
      <c r="C2091" s="4">
        <v>35423.98055555556</v>
      </c>
      <c r="D2091" s="5">
        <v>9046.0</v>
      </c>
    </row>
    <row r="2092">
      <c r="A2092" s="2" t="s">
        <v>14012</v>
      </c>
      <c r="B2092" s="3"/>
      <c r="C2092" s="4">
        <v>35423.98055555556</v>
      </c>
      <c r="D2092" s="5">
        <v>169500.0</v>
      </c>
    </row>
    <row r="2093">
      <c r="A2093" s="2" t="s">
        <v>14013</v>
      </c>
      <c r="B2093" s="3"/>
      <c r="C2093" s="4">
        <v>35423.98055555556</v>
      </c>
      <c r="D2093" s="5">
        <v>353305.0</v>
      </c>
    </row>
    <row r="2094">
      <c r="A2094" s="2" t="s">
        <v>14014</v>
      </c>
      <c r="B2094" s="3"/>
      <c r="C2094" s="4">
        <v>35423.98055555556</v>
      </c>
      <c r="D2094" s="5">
        <v>20583.0</v>
      </c>
    </row>
    <row r="2095">
      <c r="A2095" s="2" t="s">
        <v>14015</v>
      </c>
      <c r="B2095" s="3"/>
      <c r="C2095" s="4">
        <v>35423.98055555556</v>
      </c>
      <c r="D2095" s="5">
        <v>280989.0</v>
      </c>
    </row>
    <row r="2096">
      <c r="A2096" s="2" t="s">
        <v>14016</v>
      </c>
      <c r="B2096" s="3"/>
      <c r="C2096" s="4">
        <v>35423.98055555556</v>
      </c>
      <c r="D2096" s="5">
        <v>75713.0</v>
      </c>
    </row>
    <row r="2097">
      <c r="A2097" s="2" t="s">
        <v>14017</v>
      </c>
      <c r="B2097" s="3"/>
      <c r="C2097" s="4">
        <v>35423.98055555556</v>
      </c>
      <c r="D2097" s="5">
        <v>117356.0</v>
      </c>
    </row>
    <row r="2098">
      <c r="A2098" s="2" t="s">
        <v>14018</v>
      </c>
      <c r="B2098" s="3"/>
      <c r="C2098" s="4">
        <v>35423.98055555556</v>
      </c>
      <c r="D2098" s="5">
        <v>9957.0</v>
      </c>
    </row>
    <row r="2099">
      <c r="A2099" s="2" t="s">
        <v>14019</v>
      </c>
      <c r="B2099" s="3"/>
      <c r="C2099" s="4">
        <v>35423.98055555556</v>
      </c>
      <c r="D2099" s="5">
        <v>103353.0</v>
      </c>
    </row>
    <row r="2100">
      <c r="A2100" s="2" t="s">
        <v>14020</v>
      </c>
      <c r="B2100" s="3"/>
      <c r="C2100" s="4">
        <v>35423.98055555556</v>
      </c>
      <c r="D2100" s="5">
        <v>104489.0</v>
      </c>
    </row>
    <row r="2101">
      <c r="A2101" s="2" t="s">
        <v>14021</v>
      </c>
      <c r="B2101" s="3"/>
      <c r="C2101" s="4">
        <v>35423.98055555556</v>
      </c>
      <c r="D2101" s="5">
        <v>45403.0</v>
      </c>
    </row>
    <row r="2102">
      <c r="A2102" s="2" t="s">
        <v>14022</v>
      </c>
      <c r="B2102" s="3"/>
      <c r="C2102" s="4">
        <v>35423.98055555556</v>
      </c>
      <c r="D2102" s="5">
        <v>106362.0</v>
      </c>
    </row>
    <row r="2103">
      <c r="A2103" s="2" t="s">
        <v>14023</v>
      </c>
      <c r="B2103" s="3"/>
      <c r="C2103" s="4">
        <v>35423.98055555556</v>
      </c>
      <c r="D2103" s="5">
        <v>3.0792123E7</v>
      </c>
    </row>
    <row r="2104">
      <c r="A2104" s="2" t="s">
        <v>14024</v>
      </c>
      <c r="B2104" s="3"/>
      <c r="C2104" s="4">
        <v>35423.98055555556</v>
      </c>
      <c r="D2104" s="5">
        <v>125098.0</v>
      </c>
    </row>
    <row r="2105">
      <c r="A2105" s="2" t="s">
        <v>14025</v>
      </c>
      <c r="B2105" s="3"/>
      <c r="C2105" s="4">
        <v>35423.98055555556</v>
      </c>
      <c r="D2105" s="5">
        <v>59780.0</v>
      </c>
    </row>
    <row r="2106">
      <c r="A2106" s="2" t="s">
        <v>14026</v>
      </c>
      <c r="B2106" s="3"/>
      <c r="C2106" s="4">
        <v>35423.98055555556</v>
      </c>
      <c r="D2106" s="5">
        <v>214543.0</v>
      </c>
    </row>
    <row r="2107">
      <c r="A2107" s="2" t="s">
        <v>14027</v>
      </c>
      <c r="B2107" s="3"/>
      <c r="C2107" s="4">
        <v>35423.98055555556</v>
      </c>
      <c r="D2107" s="5">
        <v>210334.0</v>
      </c>
    </row>
    <row r="2108">
      <c r="A2108" s="2" t="s">
        <v>14028</v>
      </c>
      <c r="B2108" s="3"/>
      <c r="C2108" s="4">
        <v>35423.98055555556</v>
      </c>
      <c r="D2108" s="5">
        <v>210414.0</v>
      </c>
    </row>
    <row r="2109">
      <c r="A2109" s="2" t="s">
        <v>14029</v>
      </c>
      <c r="B2109" s="3"/>
      <c r="C2109" s="4">
        <v>35423.98055555556</v>
      </c>
      <c r="D2109" s="5">
        <v>78125.0</v>
      </c>
    </row>
    <row r="2110">
      <c r="A2110" s="2" t="s">
        <v>14030</v>
      </c>
      <c r="B2110" s="3"/>
      <c r="C2110" s="4">
        <v>35423.98055555556</v>
      </c>
      <c r="D2110" s="5">
        <v>209086.0</v>
      </c>
    </row>
    <row r="2111">
      <c r="A2111" s="2" t="s">
        <v>14031</v>
      </c>
      <c r="B2111" s="3"/>
      <c r="C2111" s="4">
        <v>35423.98055555556</v>
      </c>
      <c r="D2111" s="5">
        <v>17974.0</v>
      </c>
    </row>
    <row r="2112">
      <c r="A2112" s="2" t="s">
        <v>14032</v>
      </c>
      <c r="B2112" s="3"/>
      <c r="C2112" s="4">
        <v>35423.98055555556</v>
      </c>
      <c r="D2112" s="5">
        <v>35646.0</v>
      </c>
    </row>
    <row r="2113">
      <c r="A2113" s="2" t="s">
        <v>14033</v>
      </c>
      <c r="B2113" s="3"/>
      <c r="C2113" s="4">
        <v>35423.98055555556</v>
      </c>
      <c r="D2113" s="5">
        <v>35633.0</v>
      </c>
    </row>
    <row r="2114">
      <c r="A2114" s="2" t="s">
        <v>14034</v>
      </c>
      <c r="B2114" s="3"/>
      <c r="C2114" s="4">
        <v>35423.98055555556</v>
      </c>
      <c r="D2114" s="5">
        <v>16670.0</v>
      </c>
    </row>
    <row r="2115">
      <c r="A2115" s="2" t="s">
        <v>14035</v>
      </c>
      <c r="B2115" s="3"/>
      <c r="C2115" s="4">
        <v>35423.98055555556</v>
      </c>
      <c r="D2115" s="5">
        <v>16878.0</v>
      </c>
    </row>
    <row r="2116">
      <c r="A2116" s="2" t="s">
        <v>14036</v>
      </c>
      <c r="B2116" s="3"/>
      <c r="C2116" s="4">
        <v>35423.98055555556</v>
      </c>
      <c r="D2116" s="5">
        <v>16666.0</v>
      </c>
    </row>
    <row r="2117">
      <c r="A2117" s="2" t="s">
        <v>14037</v>
      </c>
      <c r="B2117" s="3"/>
      <c r="C2117" s="4">
        <v>35423.98055555556</v>
      </c>
      <c r="D2117" s="5">
        <v>16749.0</v>
      </c>
    </row>
    <row r="2118">
      <c r="A2118" s="2" t="s">
        <v>14038</v>
      </c>
      <c r="B2118" s="3"/>
      <c r="C2118" s="4">
        <v>35423.98055555556</v>
      </c>
      <c r="D2118" s="5">
        <v>16876.0</v>
      </c>
    </row>
    <row r="2119">
      <c r="A2119" s="2" t="s">
        <v>14039</v>
      </c>
      <c r="B2119" s="3"/>
      <c r="C2119" s="4">
        <v>35423.98055555556</v>
      </c>
      <c r="D2119" s="5">
        <v>10099.0</v>
      </c>
    </row>
    <row r="2120">
      <c r="A2120" s="2" t="s">
        <v>14040</v>
      </c>
      <c r="B2120" s="3"/>
      <c r="C2120" s="4">
        <v>35423.98055555556</v>
      </c>
      <c r="D2120" s="5">
        <v>10089.0</v>
      </c>
    </row>
    <row r="2121">
      <c r="A2121" s="2" t="s">
        <v>14041</v>
      </c>
      <c r="B2121" s="3"/>
      <c r="C2121" s="4">
        <v>35423.98055555556</v>
      </c>
      <c r="D2121" s="5">
        <v>9883.0</v>
      </c>
    </row>
    <row r="2122">
      <c r="A2122" s="2" t="s">
        <v>14042</v>
      </c>
      <c r="B2122" s="3"/>
      <c r="C2122" s="4">
        <v>35423.98055555556</v>
      </c>
      <c r="D2122" s="5">
        <v>24989.0</v>
      </c>
    </row>
    <row r="2123">
      <c r="A2123" s="2" t="s">
        <v>14043</v>
      </c>
      <c r="B2123" s="3"/>
      <c r="C2123" s="4">
        <v>35423.98055555556</v>
      </c>
      <c r="D2123" s="5">
        <v>140798.0</v>
      </c>
    </row>
    <row r="2124">
      <c r="A2124" s="2" t="s">
        <v>14044</v>
      </c>
      <c r="B2124" s="3"/>
      <c r="C2124" s="4">
        <v>35423.98055555556</v>
      </c>
      <c r="D2124" s="5">
        <v>138657.0</v>
      </c>
    </row>
    <row r="2125">
      <c r="A2125" s="2" t="s">
        <v>14045</v>
      </c>
      <c r="B2125" s="3"/>
      <c r="C2125" s="4">
        <v>35423.98055555556</v>
      </c>
      <c r="D2125" s="5">
        <v>139313.0</v>
      </c>
    </row>
    <row r="2126">
      <c r="A2126" s="2" t="s">
        <v>14046</v>
      </c>
      <c r="B2126" s="3"/>
      <c r="C2126" s="4">
        <v>35423.98055555556</v>
      </c>
      <c r="D2126" s="5">
        <v>139630.0</v>
      </c>
    </row>
    <row r="2127">
      <c r="A2127" s="2" t="s">
        <v>14047</v>
      </c>
      <c r="B2127" s="3"/>
      <c r="C2127" s="4">
        <v>35423.98055555556</v>
      </c>
      <c r="D2127" s="5">
        <v>21981.0</v>
      </c>
    </row>
    <row r="2128">
      <c r="A2128" s="2" t="s">
        <v>14048</v>
      </c>
      <c r="B2128" s="3"/>
      <c r="C2128" s="4">
        <v>35423.98055555556</v>
      </c>
      <c r="D2128" s="5">
        <v>114875.0</v>
      </c>
    </row>
    <row r="2129">
      <c r="A2129" s="2" t="s">
        <v>14049</v>
      </c>
      <c r="B2129" s="3"/>
      <c r="C2129" s="4">
        <v>35423.98055555556</v>
      </c>
      <c r="D2129" s="5">
        <v>116226.0</v>
      </c>
    </row>
    <row r="2130">
      <c r="A2130" s="2" t="s">
        <v>14050</v>
      </c>
      <c r="B2130" s="3"/>
      <c r="C2130" s="4">
        <v>35423.98055555556</v>
      </c>
      <c r="D2130" s="5">
        <v>1.6851513E7</v>
      </c>
    </row>
    <row r="2131">
      <c r="A2131" s="2" t="s">
        <v>14051</v>
      </c>
      <c r="B2131" s="3"/>
      <c r="C2131" s="4">
        <v>35423.98055555556</v>
      </c>
      <c r="D2131" s="5">
        <v>76172.0</v>
      </c>
    </row>
    <row r="2132">
      <c r="A2132" s="2" t="s">
        <v>14052</v>
      </c>
      <c r="B2132" s="3"/>
      <c r="C2132" s="4">
        <v>35423.98055555556</v>
      </c>
      <c r="D2132" s="5">
        <v>38654.0</v>
      </c>
    </row>
    <row r="2133">
      <c r="A2133" s="2" t="s">
        <v>14053</v>
      </c>
      <c r="B2133" s="3"/>
      <c r="C2133" s="4">
        <v>35423.98055555556</v>
      </c>
      <c r="D2133" s="5">
        <v>60285.0</v>
      </c>
    </row>
    <row r="2134">
      <c r="A2134" s="2" t="s">
        <v>14054</v>
      </c>
      <c r="B2134" s="3"/>
      <c r="C2134" s="4">
        <v>35423.98055555556</v>
      </c>
      <c r="D2134" s="5">
        <v>103645.0</v>
      </c>
    </row>
    <row r="2135">
      <c r="A2135" s="2" t="s">
        <v>14055</v>
      </c>
      <c r="B2135" s="3"/>
      <c r="C2135" s="4">
        <v>35423.98055555556</v>
      </c>
      <c r="D2135" s="5">
        <v>111204.0</v>
      </c>
    </row>
    <row r="2136">
      <c r="A2136" s="2" t="s">
        <v>14056</v>
      </c>
      <c r="B2136" s="3"/>
      <c r="C2136" s="4">
        <v>35423.98055555556</v>
      </c>
      <c r="D2136" s="5">
        <v>111165.0</v>
      </c>
    </row>
    <row r="2137">
      <c r="A2137" s="2" t="s">
        <v>14057</v>
      </c>
      <c r="B2137" s="3"/>
      <c r="C2137" s="4">
        <v>35423.98055555556</v>
      </c>
      <c r="D2137" s="5">
        <v>161386.0</v>
      </c>
    </row>
    <row r="2138">
      <c r="A2138" s="2" t="s">
        <v>14058</v>
      </c>
      <c r="B2138" s="3"/>
      <c r="C2138" s="4">
        <v>35423.98055555556</v>
      </c>
      <c r="D2138" s="5">
        <v>161346.0</v>
      </c>
    </row>
    <row r="2139">
      <c r="A2139" s="2" t="s">
        <v>14059</v>
      </c>
      <c r="B2139" s="3"/>
      <c r="C2139" s="4">
        <v>35423.98055555556</v>
      </c>
      <c r="D2139" s="5">
        <v>325116.0</v>
      </c>
    </row>
    <row r="2140">
      <c r="A2140" s="2" t="s">
        <v>14060</v>
      </c>
      <c r="B2140" s="3"/>
      <c r="C2140" s="4">
        <v>35423.98055555556</v>
      </c>
      <c r="D2140" s="5">
        <v>325078.0</v>
      </c>
    </row>
    <row r="2141">
      <c r="A2141" s="2" t="s">
        <v>14061</v>
      </c>
      <c r="B2141" s="3"/>
      <c r="C2141" s="4">
        <v>35423.98055555556</v>
      </c>
      <c r="D2141" s="5">
        <v>325014.0</v>
      </c>
    </row>
    <row r="2142">
      <c r="A2142" s="2" t="s">
        <v>14062</v>
      </c>
      <c r="B2142" s="3"/>
      <c r="C2142" s="4">
        <v>35423.98055555556</v>
      </c>
      <c r="D2142" s="5">
        <v>332826.0</v>
      </c>
    </row>
    <row r="2143">
      <c r="A2143" s="2" t="s">
        <v>14063</v>
      </c>
      <c r="B2143" s="3"/>
      <c r="C2143" s="4">
        <v>35423.98055555556</v>
      </c>
      <c r="D2143" s="5">
        <v>146949.0</v>
      </c>
    </row>
    <row r="2144">
      <c r="A2144" s="2" t="s">
        <v>14064</v>
      </c>
      <c r="B2144" s="3"/>
      <c r="C2144" s="4">
        <v>35423.98055555556</v>
      </c>
      <c r="D2144" s="5">
        <v>33485.0</v>
      </c>
    </row>
    <row r="2145">
      <c r="A2145" s="2" t="s">
        <v>14065</v>
      </c>
      <c r="B2145" s="3"/>
      <c r="C2145" s="4">
        <v>35423.98055555556</v>
      </c>
      <c r="D2145" s="5">
        <v>376835.0</v>
      </c>
    </row>
    <row r="2146">
      <c r="A2146" s="2" t="s">
        <v>14066</v>
      </c>
      <c r="B2146" s="3"/>
      <c r="C2146" s="4">
        <v>35423.98055555556</v>
      </c>
      <c r="D2146" s="5">
        <v>298013.0</v>
      </c>
    </row>
    <row r="2147">
      <c r="A2147" s="2" t="s">
        <v>14067</v>
      </c>
      <c r="B2147" s="3"/>
      <c r="C2147" s="4">
        <v>35423.98055555556</v>
      </c>
      <c r="D2147" s="5">
        <v>114416.0</v>
      </c>
    </row>
    <row r="2148">
      <c r="A2148" s="2" t="s">
        <v>14068</v>
      </c>
      <c r="B2148" s="3"/>
      <c r="C2148" s="4">
        <v>35423.98055555556</v>
      </c>
      <c r="D2148" s="5">
        <v>56174.0</v>
      </c>
    </row>
    <row r="2149">
      <c r="A2149" s="2" t="s">
        <v>14069</v>
      </c>
      <c r="B2149" s="3"/>
      <c r="C2149" s="4">
        <v>35423.98055555556</v>
      </c>
      <c r="D2149" s="5">
        <v>56449.0</v>
      </c>
    </row>
    <row r="2150">
      <c r="A2150" s="2" t="s">
        <v>14070</v>
      </c>
      <c r="B2150" s="3"/>
      <c r="C2150" s="4">
        <v>35423.98055555556</v>
      </c>
      <c r="D2150" s="5">
        <v>56264.0</v>
      </c>
    </row>
    <row r="2151">
      <c r="A2151" s="2" t="s">
        <v>14071</v>
      </c>
      <c r="B2151" s="3"/>
      <c r="C2151" s="4">
        <v>35423.98055555556</v>
      </c>
      <c r="D2151" s="5">
        <v>152368.0</v>
      </c>
    </row>
    <row r="2152">
      <c r="A2152" s="2" t="s">
        <v>14072</v>
      </c>
      <c r="B2152" s="3"/>
      <c r="C2152" s="4">
        <v>35423.98055555556</v>
      </c>
      <c r="D2152" s="5">
        <v>152327.0</v>
      </c>
    </row>
    <row r="2153">
      <c r="A2153" s="2" t="s">
        <v>14073</v>
      </c>
      <c r="B2153" s="3"/>
      <c r="C2153" s="4">
        <v>35423.98055555556</v>
      </c>
      <c r="D2153" s="5">
        <v>141004.0</v>
      </c>
    </row>
    <row r="2154">
      <c r="A2154" s="2" t="s">
        <v>14074</v>
      </c>
      <c r="B2154" s="3"/>
      <c r="C2154" s="4">
        <v>35423.98055555556</v>
      </c>
      <c r="D2154" s="5">
        <v>140709.0</v>
      </c>
    </row>
    <row r="2155">
      <c r="A2155" s="2" t="s">
        <v>14075</v>
      </c>
      <c r="B2155" s="3"/>
      <c r="C2155" s="4">
        <v>35423.98055555556</v>
      </c>
      <c r="D2155" s="5">
        <v>216602.0</v>
      </c>
    </row>
    <row r="2156">
      <c r="A2156" s="2" t="s">
        <v>14076</v>
      </c>
      <c r="B2156" s="3"/>
      <c r="C2156" s="4">
        <v>35423.98055555556</v>
      </c>
      <c r="D2156" s="5">
        <v>214439.0</v>
      </c>
    </row>
    <row r="2157">
      <c r="A2157" s="2" t="s">
        <v>14077</v>
      </c>
      <c r="B2157" s="3"/>
      <c r="C2157" s="4">
        <v>35423.98055555556</v>
      </c>
      <c r="D2157" s="5">
        <v>37455.0</v>
      </c>
    </row>
    <row r="2158">
      <c r="A2158" s="2" t="s">
        <v>14078</v>
      </c>
      <c r="B2158" s="3"/>
      <c r="C2158" s="4">
        <v>35423.98055555556</v>
      </c>
      <c r="D2158" s="5">
        <v>85019.0</v>
      </c>
    </row>
    <row r="2159">
      <c r="A2159" s="2" t="s">
        <v>14079</v>
      </c>
      <c r="B2159" s="3"/>
      <c r="C2159" s="4">
        <v>35423.98055555556</v>
      </c>
      <c r="D2159" s="5">
        <v>85139.0</v>
      </c>
    </row>
    <row r="2160">
      <c r="A2160" s="2" t="s">
        <v>14080</v>
      </c>
      <c r="B2160" s="3"/>
      <c r="C2160" s="4">
        <v>35423.98055555556</v>
      </c>
      <c r="D2160" s="5">
        <v>139546.0</v>
      </c>
    </row>
    <row r="2161">
      <c r="A2161" s="2" t="s">
        <v>14081</v>
      </c>
      <c r="B2161" s="3"/>
      <c r="C2161" s="4">
        <v>35423.98055555556</v>
      </c>
      <c r="D2161" s="5">
        <v>139562.0</v>
      </c>
    </row>
    <row r="2162">
      <c r="A2162" s="2" t="s">
        <v>14082</v>
      </c>
      <c r="B2162" s="3"/>
      <c r="C2162" s="4">
        <v>35423.98055555556</v>
      </c>
      <c r="D2162" s="5">
        <v>219149.0</v>
      </c>
    </row>
    <row r="2163">
      <c r="A2163" s="2" t="s">
        <v>14083</v>
      </c>
      <c r="B2163" s="3"/>
      <c r="C2163" s="4">
        <v>35423.98055555556</v>
      </c>
      <c r="D2163" s="5">
        <v>42398.0</v>
      </c>
    </row>
    <row r="2164">
      <c r="A2164" s="2" t="s">
        <v>14084</v>
      </c>
      <c r="B2164" s="3"/>
      <c r="C2164" s="4">
        <v>35423.98055555556</v>
      </c>
      <c r="D2164" s="5">
        <v>42578.0</v>
      </c>
    </row>
    <row r="2165">
      <c r="A2165" s="2" t="s">
        <v>14085</v>
      </c>
      <c r="B2165" s="3"/>
      <c r="C2165" s="4">
        <v>35423.98055555556</v>
      </c>
      <c r="D2165" s="5">
        <v>132790.0</v>
      </c>
    </row>
    <row r="2166">
      <c r="A2166" s="2" t="s">
        <v>14086</v>
      </c>
      <c r="B2166" s="3"/>
      <c r="C2166" s="4">
        <v>35423.98055555556</v>
      </c>
      <c r="D2166" s="5">
        <v>20136.0</v>
      </c>
    </row>
    <row r="2167">
      <c r="A2167" s="2" t="s">
        <v>14087</v>
      </c>
      <c r="B2167" s="3"/>
      <c r="C2167" s="4">
        <v>35423.98055555556</v>
      </c>
      <c r="D2167" s="5">
        <v>145945.0</v>
      </c>
    </row>
    <row r="2168">
      <c r="A2168" s="2" t="s">
        <v>14088</v>
      </c>
      <c r="B2168" s="3"/>
      <c r="C2168" s="4">
        <v>35423.98055555556</v>
      </c>
      <c r="D2168" s="5">
        <v>145929.0</v>
      </c>
    </row>
    <row r="2169">
      <c r="A2169" s="2" t="s">
        <v>14089</v>
      </c>
      <c r="B2169" s="3"/>
      <c r="C2169" s="4">
        <v>35423.98055555556</v>
      </c>
      <c r="D2169" s="5">
        <v>145888.0</v>
      </c>
    </row>
    <row r="2170">
      <c r="A2170" s="2" t="s">
        <v>14090</v>
      </c>
      <c r="B2170" s="3"/>
      <c r="C2170" s="4">
        <v>35423.98055555556</v>
      </c>
      <c r="D2170" s="5">
        <v>49316.0</v>
      </c>
    </row>
    <row r="2171">
      <c r="A2171" s="2" t="s">
        <v>14091</v>
      </c>
      <c r="B2171" s="3"/>
      <c r="C2171" s="4">
        <v>35423.98055555556</v>
      </c>
      <c r="D2171" s="5">
        <v>152045.0</v>
      </c>
    </row>
    <row r="2172">
      <c r="A2172" s="2" t="s">
        <v>14092</v>
      </c>
      <c r="B2172" s="3"/>
      <c r="C2172" s="4">
        <v>35423.98055555556</v>
      </c>
      <c r="D2172" s="5">
        <v>133070.0</v>
      </c>
    </row>
    <row r="2173">
      <c r="A2173" s="2" t="s">
        <v>14093</v>
      </c>
      <c r="B2173" s="3"/>
      <c r="C2173" s="4">
        <v>35423.98055555556</v>
      </c>
      <c r="D2173" s="5">
        <v>185615.0</v>
      </c>
    </row>
    <row r="2174">
      <c r="A2174" s="2" t="s">
        <v>14094</v>
      </c>
      <c r="B2174" s="3"/>
      <c r="C2174" s="4">
        <v>35423.98055555556</v>
      </c>
      <c r="D2174" s="5">
        <v>185473.0</v>
      </c>
    </row>
    <row r="2175">
      <c r="A2175" s="2" t="s">
        <v>14095</v>
      </c>
      <c r="B2175" s="3"/>
      <c r="C2175" s="4">
        <v>35423.98055555556</v>
      </c>
      <c r="D2175" s="5">
        <v>182101.0</v>
      </c>
    </row>
    <row r="2176">
      <c r="A2176" s="2" t="s">
        <v>14096</v>
      </c>
      <c r="B2176" s="3"/>
      <c r="C2176" s="4">
        <v>35423.98055555556</v>
      </c>
      <c r="D2176" s="5">
        <v>14036.0</v>
      </c>
    </row>
    <row r="2177">
      <c r="A2177" s="2" t="s">
        <v>14097</v>
      </c>
      <c r="B2177" s="3"/>
      <c r="C2177" s="4">
        <v>35423.98055555556</v>
      </c>
      <c r="D2177" s="5">
        <v>242794.0</v>
      </c>
    </row>
    <row r="2178">
      <c r="A2178" s="2" t="s">
        <v>14098</v>
      </c>
      <c r="B2178" s="3"/>
      <c r="C2178" s="4">
        <v>35423.98055555556</v>
      </c>
      <c r="D2178" s="5">
        <v>6692.0</v>
      </c>
    </row>
    <row r="2179">
      <c r="A2179" s="2" t="s">
        <v>14099</v>
      </c>
      <c r="B2179" s="3"/>
      <c r="C2179" s="4">
        <v>35423.98055555556</v>
      </c>
      <c r="D2179" s="5">
        <v>10428.0</v>
      </c>
    </row>
    <row r="2180">
      <c r="A2180" s="2" t="s">
        <v>14100</v>
      </c>
      <c r="B2180" s="3"/>
      <c r="C2180" s="4">
        <v>35423.98055555556</v>
      </c>
      <c r="D2180" s="5">
        <v>10978.0</v>
      </c>
    </row>
    <row r="2181">
      <c r="A2181" s="2" t="s">
        <v>14101</v>
      </c>
      <c r="B2181" s="3"/>
      <c r="C2181" s="4">
        <v>35423.98055555556</v>
      </c>
      <c r="D2181" s="5">
        <v>139587.0</v>
      </c>
    </row>
    <row r="2182">
      <c r="A2182" s="2" t="s">
        <v>14102</v>
      </c>
      <c r="B2182" s="3"/>
      <c r="C2182" s="4">
        <v>35423.98055555556</v>
      </c>
      <c r="D2182" s="5">
        <v>93436.0</v>
      </c>
    </row>
    <row r="2183">
      <c r="A2183" s="2" t="s">
        <v>14103</v>
      </c>
      <c r="B2183" s="3"/>
      <c r="C2183" s="4">
        <v>35423.98055555556</v>
      </c>
      <c r="D2183" s="5">
        <v>169982.0</v>
      </c>
    </row>
    <row r="2184">
      <c r="A2184" s="2" t="s">
        <v>14104</v>
      </c>
      <c r="B2184" s="3"/>
      <c r="C2184" s="4">
        <v>35423.98055555556</v>
      </c>
      <c r="D2184" s="5">
        <v>170660.0</v>
      </c>
    </row>
    <row r="2185">
      <c r="A2185" s="2" t="s">
        <v>14105</v>
      </c>
      <c r="B2185" s="3"/>
      <c r="C2185" s="4">
        <v>35423.98055555556</v>
      </c>
      <c r="D2185" s="5">
        <v>22733.0</v>
      </c>
    </row>
    <row r="2186">
      <c r="A2186" s="2" t="s">
        <v>14106</v>
      </c>
      <c r="B2186" s="3"/>
      <c r="C2186" s="4">
        <v>35423.98055555556</v>
      </c>
      <c r="D2186" s="5">
        <v>2515.0</v>
      </c>
    </row>
    <row r="2187">
      <c r="A2187" s="2" t="s">
        <v>14107</v>
      </c>
      <c r="B2187" s="3"/>
      <c r="C2187" s="4">
        <v>35423.98055555556</v>
      </c>
      <c r="D2187" s="5">
        <v>6757.0</v>
      </c>
    </row>
    <row r="2188">
      <c r="A2188" s="2" t="s">
        <v>14108</v>
      </c>
      <c r="B2188" s="3"/>
      <c r="C2188" s="4">
        <v>35423.98055555556</v>
      </c>
      <c r="D2188" s="5">
        <v>49415.0</v>
      </c>
    </row>
    <row r="2189">
      <c r="A2189" s="2" t="s">
        <v>14109</v>
      </c>
      <c r="B2189" s="3"/>
      <c r="C2189" s="4">
        <v>35423.98055555556</v>
      </c>
      <c r="D2189" s="5">
        <v>43164.0</v>
      </c>
    </row>
    <row r="2190">
      <c r="A2190" s="2" t="s">
        <v>14110</v>
      </c>
      <c r="B2190" s="3"/>
      <c r="C2190" s="4">
        <v>35423.98055555556</v>
      </c>
      <c r="D2190" s="5">
        <v>48552.0</v>
      </c>
    </row>
    <row r="2191">
      <c r="A2191" s="2" t="s">
        <v>14111</v>
      </c>
      <c r="B2191" s="3"/>
      <c r="C2191" s="4">
        <v>35423.98055555556</v>
      </c>
      <c r="D2191" s="5">
        <v>66566.0</v>
      </c>
    </row>
    <row r="2192">
      <c r="A2192" s="2" t="s">
        <v>14112</v>
      </c>
      <c r="B2192" s="3"/>
      <c r="C2192" s="4">
        <v>35423.98055555556</v>
      </c>
      <c r="D2192" s="5">
        <v>66552.0</v>
      </c>
    </row>
    <row r="2193">
      <c r="A2193" s="2" t="s">
        <v>14113</v>
      </c>
      <c r="B2193" s="3"/>
      <c r="C2193" s="4">
        <v>35423.98055555556</v>
      </c>
      <c r="D2193" s="5">
        <v>66550.0</v>
      </c>
    </row>
    <row r="2194">
      <c r="A2194" s="2" t="s">
        <v>14114</v>
      </c>
      <c r="B2194" s="3"/>
      <c r="C2194" s="4">
        <v>35423.98055555556</v>
      </c>
      <c r="D2194" s="5">
        <v>66560.0</v>
      </c>
    </row>
    <row r="2195">
      <c r="A2195" s="2" t="s">
        <v>14115</v>
      </c>
      <c r="B2195" s="3"/>
      <c r="C2195" s="4">
        <v>35423.98055555556</v>
      </c>
      <c r="D2195" s="5">
        <v>153906.0</v>
      </c>
    </row>
    <row r="2196">
      <c r="A2196" s="2" t="s">
        <v>14116</v>
      </c>
      <c r="B2196" s="3"/>
      <c r="C2196" s="4">
        <v>35423.98055555556</v>
      </c>
      <c r="D2196" s="5">
        <v>152820.0</v>
      </c>
    </row>
    <row r="2197">
      <c r="A2197" s="2" t="s">
        <v>14117</v>
      </c>
      <c r="B2197" s="3"/>
      <c r="C2197" s="4">
        <v>35423.98055555556</v>
      </c>
      <c r="D2197" s="5">
        <v>154078.0</v>
      </c>
    </row>
    <row r="2198">
      <c r="A2198" s="2" t="s">
        <v>14118</v>
      </c>
      <c r="B2198" s="3"/>
      <c r="C2198" s="4">
        <v>35423.98055555556</v>
      </c>
      <c r="D2198" s="5">
        <v>154100.0</v>
      </c>
    </row>
    <row r="2199">
      <c r="A2199" s="2" t="s">
        <v>14119</v>
      </c>
      <c r="B2199" s="3"/>
      <c r="C2199" s="4">
        <v>35423.98055555556</v>
      </c>
      <c r="D2199" s="5">
        <v>154064.0</v>
      </c>
    </row>
    <row r="2200">
      <c r="A2200" s="2" t="s">
        <v>14120</v>
      </c>
      <c r="B2200" s="3"/>
      <c r="C2200" s="4">
        <v>35423.98055555556</v>
      </c>
      <c r="D2200" s="5">
        <v>58305.0</v>
      </c>
    </row>
    <row r="2201">
      <c r="A2201" s="2" t="s">
        <v>14121</v>
      </c>
      <c r="B2201" s="3"/>
      <c r="C2201" s="4">
        <v>35423.98055555556</v>
      </c>
      <c r="D2201" s="5">
        <v>23291.0</v>
      </c>
    </row>
    <row r="2202">
      <c r="A2202" s="2" t="s">
        <v>14122</v>
      </c>
      <c r="B2202" s="3"/>
      <c r="C2202" s="4">
        <v>35423.98055555556</v>
      </c>
      <c r="D2202" s="5">
        <v>136928.0</v>
      </c>
    </row>
    <row r="2203">
      <c r="A2203" s="2" t="s">
        <v>14123</v>
      </c>
      <c r="B2203" s="3"/>
      <c r="C2203" s="4">
        <v>35423.98055555556</v>
      </c>
      <c r="D2203" s="5">
        <v>30244.0</v>
      </c>
    </row>
    <row r="2204">
      <c r="A2204" s="2" t="s">
        <v>14124</v>
      </c>
      <c r="B2204" s="3"/>
      <c r="C2204" s="4">
        <v>35423.98055555556</v>
      </c>
      <c r="D2204" s="5">
        <v>30361.0</v>
      </c>
    </row>
    <row r="2205">
      <c r="A2205" s="2" t="s">
        <v>14125</v>
      </c>
      <c r="B2205" s="3"/>
      <c r="C2205" s="4">
        <v>35423.98055555556</v>
      </c>
      <c r="D2205" s="5">
        <v>30365.0</v>
      </c>
    </row>
    <row r="2206">
      <c r="A2206" s="2" t="s">
        <v>14126</v>
      </c>
      <c r="B2206" s="3"/>
      <c r="C2206" s="4">
        <v>35423.98055555556</v>
      </c>
      <c r="D2206" s="5">
        <v>30642.0</v>
      </c>
    </row>
    <row r="2207">
      <c r="A2207" s="2" t="s">
        <v>14127</v>
      </c>
      <c r="B2207" s="3"/>
      <c r="C2207" s="4">
        <v>35423.98055555556</v>
      </c>
      <c r="D2207" s="5">
        <v>106057.0</v>
      </c>
    </row>
    <row r="2208">
      <c r="A2208" s="2" t="s">
        <v>14128</v>
      </c>
      <c r="B2208" s="3"/>
      <c r="C2208" s="4">
        <v>35423.98055555556</v>
      </c>
      <c r="D2208" s="5">
        <v>106016.0</v>
      </c>
    </row>
    <row r="2209">
      <c r="A2209" s="2" t="s">
        <v>14129</v>
      </c>
      <c r="B2209" s="3"/>
      <c r="C2209" s="4">
        <v>35423.98055555556</v>
      </c>
      <c r="D2209" s="5">
        <v>106034.0</v>
      </c>
    </row>
    <row r="2210">
      <c r="A2210" s="2" t="s">
        <v>14130</v>
      </c>
      <c r="B2210" s="3"/>
      <c r="C2210" s="4">
        <v>35423.98055555556</v>
      </c>
      <c r="D2210" s="5">
        <v>58229.0</v>
      </c>
    </row>
    <row r="2211">
      <c r="A2211" s="2" t="s">
        <v>14131</v>
      </c>
      <c r="B2211" s="3"/>
      <c r="C2211" s="4">
        <v>35423.98055555556</v>
      </c>
      <c r="D2211" s="5">
        <v>58235.0</v>
      </c>
    </row>
    <row r="2212">
      <c r="A2212" s="2" t="s">
        <v>14132</v>
      </c>
      <c r="B2212" s="3"/>
      <c r="C2212" s="4">
        <v>35423.98055555556</v>
      </c>
      <c r="D2212" s="5">
        <v>56534.0</v>
      </c>
    </row>
    <row r="2213">
      <c r="A2213" s="2" t="s">
        <v>14133</v>
      </c>
      <c r="B2213" s="3"/>
      <c r="C2213" s="4">
        <v>35423.98055555556</v>
      </c>
      <c r="D2213" s="5">
        <v>82994.0</v>
      </c>
    </row>
    <row r="2214">
      <c r="A2214" s="2" t="s">
        <v>14134</v>
      </c>
      <c r="B2214" s="3"/>
      <c r="C2214" s="4">
        <v>35423.98055555556</v>
      </c>
      <c r="D2214" s="5">
        <v>83353.0</v>
      </c>
    </row>
    <row r="2215">
      <c r="A2215" s="2" t="s">
        <v>14135</v>
      </c>
      <c r="B2215" s="3"/>
      <c r="C2215" s="4">
        <v>35423.98055555556</v>
      </c>
      <c r="D2215" s="5">
        <v>89149.0</v>
      </c>
    </row>
    <row r="2216">
      <c r="A2216" s="2" t="s">
        <v>14136</v>
      </c>
      <c r="B2216" s="3"/>
      <c r="C2216" s="4">
        <v>35423.98055555556</v>
      </c>
      <c r="D2216" s="5">
        <v>16054.0</v>
      </c>
    </row>
    <row r="2217">
      <c r="A2217" s="2" t="s">
        <v>14137</v>
      </c>
      <c r="B2217" s="3"/>
      <c r="C2217" s="4">
        <v>35423.98055555556</v>
      </c>
      <c r="D2217" s="5">
        <v>69389.0</v>
      </c>
    </row>
    <row r="2218">
      <c r="A2218" s="2" t="s">
        <v>14138</v>
      </c>
      <c r="B2218" s="3"/>
      <c r="C2218" s="4">
        <v>35423.98055555556</v>
      </c>
      <c r="D2218" s="5">
        <v>171766.0</v>
      </c>
    </row>
    <row r="2219">
      <c r="A2219" s="2" t="s">
        <v>14139</v>
      </c>
      <c r="B2219" s="3"/>
      <c r="C2219" s="4">
        <v>35423.98055555556</v>
      </c>
      <c r="D2219" s="5">
        <v>187549.0</v>
      </c>
    </row>
    <row r="2220">
      <c r="A2220" s="2" t="s">
        <v>14140</v>
      </c>
      <c r="B2220" s="3"/>
      <c r="C2220" s="4">
        <v>35423.98055555556</v>
      </c>
      <c r="D2220" s="5">
        <v>187556.0</v>
      </c>
    </row>
    <row r="2221">
      <c r="A2221" s="2" t="s">
        <v>14141</v>
      </c>
      <c r="B2221" s="3"/>
      <c r="C2221" s="4">
        <v>35423.98055555556</v>
      </c>
      <c r="D2221" s="5">
        <v>101643.0</v>
      </c>
    </row>
    <row r="2222">
      <c r="A2222" s="2" t="s">
        <v>14142</v>
      </c>
      <c r="B2222" s="3"/>
      <c r="C2222" s="4">
        <v>35423.98055555556</v>
      </c>
      <c r="D2222" s="5">
        <v>95498.0</v>
      </c>
    </row>
    <row r="2223">
      <c r="A2223" s="2" t="s">
        <v>14143</v>
      </c>
      <c r="B2223" s="3"/>
      <c r="C2223" s="4">
        <v>35423.98055555556</v>
      </c>
      <c r="D2223" s="5">
        <v>34091.0</v>
      </c>
    </row>
    <row r="2224">
      <c r="A2224" s="2" t="s">
        <v>14144</v>
      </c>
      <c r="B2224" s="3"/>
      <c r="C2224" s="4">
        <v>35423.98055555556</v>
      </c>
      <c r="D2224" s="5">
        <v>35541.0</v>
      </c>
    </row>
    <row r="2225">
      <c r="A2225" s="2" t="s">
        <v>14145</v>
      </c>
      <c r="B2225" s="3"/>
      <c r="C2225" s="4">
        <v>35423.98055555556</v>
      </c>
      <c r="D2225" s="5">
        <v>34065.0</v>
      </c>
    </row>
    <row r="2226">
      <c r="A2226" s="2" t="s">
        <v>14146</v>
      </c>
      <c r="B2226" s="3"/>
      <c r="C2226" s="4">
        <v>35423.98055555556</v>
      </c>
      <c r="D2226" s="5">
        <v>24463.0</v>
      </c>
    </row>
    <row r="2227">
      <c r="A2227" s="2" t="s">
        <v>14147</v>
      </c>
      <c r="B2227" s="3"/>
      <c r="C2227" s="4">
        <v>35423.98055555556</v>
      </c>
      <c r="D2227" s="5">
        <v>1741.0</v>
      </c>
    </row>
    <row r="2228">
      <c r="A2228" s="2" t="s">
        <v>14148</v>
      </c>
      <c r="B2228" s="3"/>
      <c r="C2228" s="4">
        <v>35423.98055555556</v>
      </c>
      <c r="D2228" s="5">
        <v>113543.0</v>
      </c>
    </row>
    <row r="2229">
      <c r="A2229" s="2" t="s">
        <v>14149</v>
      </c>
      <c r="B2229" s="3"/>
      <c r="C2229" s="4">
        <v>35423.98055555556</v>
      </c>
      <c r="D2229" s="5">
        <v>34268.0</v>
      </c>
    </row>
    <row r="2230">
      <c r="A2230" s="2" t="s">
        <v>14150</v>
      </c>
      <c r="B2230" s="3"/>
      <c r="C2230" s="4">
        <v>35423.98055555556</v>
      </c>
      <c r="D2230" s="5">
        <v>50241.0</v>
      </c>
    </row>
    <row r="2231">
      <c r="A2231" s="2" t="s">
        <v>14151</v>
      </c>
      <c r="B2231" s="3"/>
      <c r="C2231" s="4">
        <v>35423.98055555556</v>
      </c>
      <c r="D2231" s="5">
        <v>105696.0</v>
      </c>
    </row>
    <row r="2232">
      <c r="A2232" s="2" t="s">
        <v>14152</v>
      </c>
      <c r="B2232" s="3"/>
      <c r="C2232" s="4">
        <v>35423.98055555556</v>
      </c>
      <c r="D2232" s="5">
        <v>112179.0</v>
      </c>
    </row>
    <row r="2233">
      <c r="A2233" s="2" t="s">
        <v>14153</v>
      </c>
      <c r="B2233" s="3"/>
      <c r="C2233" s="4">
        <v>35423.98055555556</v>
      </c>
      <c r="D2233" s="5">
        <v>112165.0</v>
      </c>
    </row>
    <row r="2234">
      <c r="A2234" s="2" t="s">
        <v>14154</v>
      </c>
      <c r="B2234" s="3"/>
      <c r="C2234" s="4">
        <v>35423.98055555556</v>
      </c>
      <c r="D2234" s="5">
        <v>105108.0</v>
      </c>
    </row>
    <row r="2235">
      <c r="A2235" s="2" t="s">
        <v>14155</v>
      </c>
      <c r="B2235" s="3"/>
      <c r="C2235" s="4">
        <v>35423.98055555556</v>
      </c>
      <c r="D2235" s="5">
        <v>131327.0</v>
      </c>
    </row>
    <row r="2236">
      <c r="A2236" s="2" t="s">
        <v>14156</v>
      </c>
      <c r="B2236" s="3"/>
      <c r="C2236" s="4">
        <v>35423.98055555556</v>
      </c>
      <c r="D2236" s="5">
        <v>131462.0</v>
      </c>
    </row>
    <row r="2237">
      <c r="A2237" s="2" t="s">
        <v>14157</v>
      </c>
      <c r="B2237" s="3"/>
      <c r="C2237" s="4">
        <v>35423.98055555556</v>
      </c>
      <c r="D2237" s="5">
        <v>22955.0</v>
      </c>
    </row>
    <row r="2238">
      <c r="A2238" s="2" t="s">
        <v>14158</v>
      </c>
      <c r="B2238" s="3"/>
      <c r="C2238" s="4">
        <v>35423.98055555556</v>
      </c>
      <c r="D2238" s="5">
        <v>58047.0</v>
      </c>
    </row>
    <row r="2239">
      <c r="A2239" s="2" t="s">
        <v>14159</v>
      </c>
      <c r="B2239" s="3"/>
      <c r="C2239" s="4">
        <v>35423.98055555556</v>
      </c>
      <c r="D2239" s="5">
        <v>225187.0</v>
      </c>
    </row>
    <row r="2240">
      <c r="A2240" s="2" t="s">
        <v>14160</v>
      </c>
      <c r="B2240" s="3"/>
      <c r="C2240" s="4">
        <v>35423.98055555556</v>
      </c>
      <c r="D2240" s="5">
        <v>225118.0</v>
      </c>
    </row>
    <row r="2241">
      <c r="A2241" s="2" t="s">
        <v>14161</v>
      </c>
      <c r="B2241" s="3"/>
      <c r="C2241" s="4">
        <v>35423.98055555556</v>
      </c>
      <c r="D2241" s="5">
        <v>8737.0</v>
      </c>
    </row>
    <row r="2242">
      <c r="A2242" s="2" t="s">
        <v>14162</v>
      </c>
      <c r="B2242" s="3"/>
      <c r="C2242" s="4">
        <v>35423.98055555556</v>
      </c>
      <c r="D2242" s="5">
        <v>13092.0</v>
      </c>
    </row>
    <row r="2243">
      <c r="A2243" s="2" t="s">
        <v>14163</v>
      </c>
      <c r="B2243" s="3"/>
      <c r="C2243" s="4">
        <v>35423.98055555556</v>
      </c>
      <c r="D2243" s="5">
        <v>16719.0</v>
      </c>
    </row>
    <row r="2244">
      <c r="A2244" s="2" t="s">
        <v>14164</v>
      </c>
      <c r="B2244" s="3"/>
      <c r="C2244" s="4">
        <v>35423.98055555556</v>
      </c>
      <c r="D2244" s="5">
        <v>134824.0</v>
      </c>
    </row>
    <row r="2245">
      <c r="A2245" s="2" t="s">
        <v>14165</v>
      </c>
      <c r="B2245" s="3"/>
      <c r="C2245" s="4">
        <v>35423.98055555556</v>
      </c>
      <c r="D2245" s="5">
        <v>134802.0</v>
      </c>
    </row>
    <row r="2246">
      <c r="A2246" s="2" t="s">
        <v>14166</v>
      </c>
      <c r="B2246" s="3"/>
      <c r="C2246" s="4">
        <v>35423.98055555556</v>
      </c>
      <c r="D2246" s="5">
        <v>102840.0</v>
      </c>
    </row>
    <row r="2247">
      <c r="A2247" s="2" t="s">
        <v>14167</v>
      </c>
      <c r="B2247" s="3"/>
      <c r="C2247" s="4">
        <v>35423.98055555556</v>
      </c>
      <c r="D2247" s="5">
        <v>136132.0</v>
      </c>
    </row>
    <row r="2248">
      <c r="A2248" s="2" t="s">
        <v>14168</v>
      </c>
      <c r="B2248" s="3"/>
      <c r="C2248" s="4">
        <v>35423.98055555556</v>
      </c>
      <c r="D2248" s="5">
        <v>23666.0</v>
      </c>
    </row>
    <row r="2249">
      <c r="A2249" s="2" t="s">
        <v>14169</v>
      </c>
      <c r="B2249" s="3"/>
      <c r="C2249" s="4">
        <v>35423.98055555556</v>
      </c>
      <c r="D2249" s="5">
        <v>19489.0</v>
      </c>
    </row>
    <row r="2250">
      <c r="A2250" s="2" t="s">
        <v>14170</v>
      </c>
      <c r="B2250" s="3"/>
      <c r="C2250" s="4">
        <v>35423.98055555556</v>
      </c>
      <c r="D2250" s="5">
        <v>167792.0</v>
      </c>
    </row>
    <row r="2251">
      <c r="A2251" s="2" t="s">
        <v>14171</v>
      </c>
      <c r="B2251" s="3"/>
      <c r="C2251" s="4">
        <v>35423.98055555556</v>
      </c>
      <c r="D2251" s="5">
        <v>137052.0</v>
      </c>
    </row>
    <row r="2252">
      <c r="A2252" s="2" t="s">
        <v>14172</v>
      </c>
      <c r="B2252" s="3"/>
      <c r="C2252" s="4">
        <v>35423.98055555556</v>
      </c>
      <c r="D2252" s="5">
        <v>872019.0</v>
      </c>
    </row>
    <row r="2253">
      <c r="A2253" s="2" t="s">
        <v>14173</v>
      </c>
      <c r="B2253" s="3"/>
      <c r="C2253" s="4">
        <v>35423.98055555556</v>
      </c>
      <c r="D2253" s="5">
        <v>1109633.0</v>
      </c>
    </row>
    <row r="2254">
      <c r="A2254" s="2" t="s">
        <v>14174</v>
      </c>
      <c r="B2254" s="3"/>
      <c r="C2254" s="4">
        <v>35423.98055555556</v>
      </c>
      <c r="D2254" s="5">
        <v>713524.0</v>
      </c>
    </row>
    <row r="2255">
      <c r="A2255" s="2" t="s">
        <v>14175</v>
      </c>
      <c r="B2255" s="3"/>
      <c r="C2255" s="4">
        <v>35423.98055555556</v>
      </c>
      <c r="D2255" s="5">
        <v>1431778.0</v>
      </c>
    </row>
    <row r="2256">
      <c r="A2256" s="2" t="s">
        <v>14176</v>
      </c>
      <c r="B2256" s="3"/>
      <c r="C2256" s="4">
        <v>35423.98055555556</v>
      </c>
      <c r="D2256" s="5">
        <v>1471205.0</v>
      </c>
    </row>
    <row r="2257">
      <c r="A2257" s="2" t="s">
        <v>14177</v>
      </c>
      <c r="B2257" s="3"/>
      <c r="C2257" s="4">
        <v>35423.98055555556</v>
      </c>
      <c r="D2257" s="5">
        <v>2189588.0</v>
      </c>
    </row>
    <row r="2258">
      <c r="A2258" s="2" t="s">
        <v>14178</v>
      </c>
      <c r="B2258" s="3"/>
      <c r="C2258" s="4">
        <v>35423.98055555556</v>
      </c>
      <c r="D2258" s="5">
        <v>113657.0</v>
      </c>
    </row>
    <row r="2259">
      <c r="A2259" s="2" t="s">
        <v>14179</v>
      </c>
      <c r="B2259" s="3"/>
      <c r="C2259" s="4">
        <v>35423.98055555556</v>
      </c>
      <c r="D2259" s="5">
        <v>16681.0</v>
      </c>
    </row>
    <row r="2260">
      <c r="A2260" s="2" t="s">
        <v>14180</v>
      </c>
      <c r="B2260" s="3"/>
      <c r="C2260" s="4">
        <v>35423.98055555556</v>
      </c>
      <c r="D2260" s="5">
        <v>16641.0</v>
      </c>
    </row>
    <row r="2261">
      <c r="A2261" s="2" t="s">
        <v>14181</v>
      </c>
      <c r="B2261" s="3"/>
      <c r="C2261" s="4">
        <v>35423.98055555556</v>
      </c>
      <c r="D2261" s="5">
        <v>16884.0</v>
      </c>
    </row>
    <row r="2262">
      <c r="A2262" s="2" t="s">
        <v>14182</v>
      </c>
      <c r="B2262" s="3"/>
      <c r="C2262" s="4">
        <v>35423.98055555556</v>
      </c>
      <c r="D2262" s="5">
        <v>16675.0</v>
      </c>
    </row>
    <row r="2263">
      <c r="A2263" s="2" t="s">
        <v>14183</v>
      </c>
      <c r="B2263" s="3"/>
      <c r="C2263" s="4">
        <v>35423.98055555556</v>
      </c>
      <c r="D2263" s="5">
        <v>16693.0</v>
      </c>
    </row>
    <row r="2264">
      <c r="A2264" s="2" t="s">
        <v>14184</v>
      </c>
      <c r="B2264" s="3"/>
      <c r="C2264" s="4">
        <v>35423.98055555556</v>
      </c>
      <c r="D2264" s="5">
        <v>16683.0</v>
      </c>
    </row>
    <row r="2265">
      <c r="A2265" s="2" t="s">
        <v>14185</v>
      </c>
      <c r="B2265" s="3"/>
      <c r="C2265" s="4">
        <v>35423.98055555556</v>
      </c>
      <c r="D2265" s="5">
        <v>13968.0</v>
      </c>
    </row>
    <row r="2266">
      <c r="A2266" s="2" t="s">
        <v>14186</v>
      </c>
      <c r="B2266" s="3"/>
      <c r="C2266" s="4">
        <v>35423.98055555556</v>
      </c>
      <c r="D2266" s="5">
        <v>62411.0</v>
      </c>
    </row>
    <row r="2267">
      <c r="A2267" s="2" t="s">
        <v>14187</v>
      </c>
      <c r="B2267" s="3"/>
      <c r="C2267" s="4">
        <v>35423.98055555556</v>
      </c>
      <c r="D2267" s="5">
        <v>98766.0</v>
      </c>
    </row>
    <row r="2268">
      <c r="A2268" s="2" t="s">
        <v>14188</v>
      </c>
      <c r="B2268" s="3"/>
      <c r="C2268" s="4">
        <v>35423.98055555556</v>
      </c>
      <c r="D2268" s="5">
        <v>99311.0</v>
      </c>
    </row>
    <row r="2269">
      <c r="A2269" s="2" t="s">
        <v>14189</v>
      </c>
      <c r="B2269" s="3"/>
      <c r="C2269" s="4">
        <v>35423.98055555556</v>
      </c>
      <c r="D2269" s="5">
        <v>188415.0</v>
      </c>
    </row>
    <row r="2270">
      <c r="A2270" s="2" t="s">
        <v>14190</v>
      </c>
      <c r="B2270" s="3"/>
      <c r="C2270" s="4">
        <v>35423.98055555556</v>
      </c>
      <c r="D2270" s="5">
        <v>122214.0</v>
      </c>
    </row>
    <row r="2271">
      <c r="A2271" s="2" t="s">
        <v>14191</v>
      </c>
      <c r="B2271" s="3"/>
      <c r="C2271" s="4">
        <v>35423.98055555556</v>
      </c>
      <c r="D2271" s="5">
        <v>153739.0</v>
      </c>
    </row>
    <row r="2272">
      <c r="A2272" s="2" t="s">
        <v>14192</v>
      </c>
      <c r="B2272" s="3"/>
      <c r="C2272" s="4">
        <v>35423.98055555556</v>
      </c>
      <c r="D2272" s="5">
        <v>122763.0</v>
      </c>
    </row>
    <row r="2273">
      <c r="A2273" s="2" t="s">
        <v>14193</v>
      </c>
      <c r="B2273" s="3"/>
      <c r="C2273" s="4">
        <v>35423.98055555556</v>
      </c>
      <c r="D2273" s="5">
        <v>13173.0</v>
      </c>
    </row>
    <row r="2274">
      <c r="A2274" s="2" t="s">
        <v>14194</v>
      </c>
      <c r="B2274" s="3"/>
      <c r="C2274" s="4">
        <v>35423.98055555556</v>
      </c>
      <c r="D2274" s="5">
        <v>12958.0</v>
      </c>
    </row>
    <row r="2275">
      <c r="A2275" s="2" t="s">
        <v>14195</v>
      </c>
      <c r="B2275" s="3"/>
      <c r="C2275" s="4">
        <v>35423.98055555556</v>
      </c>
      <c r="D2275" s="5">
        <v>51061.0</v>
      </c>
    </row>
    <row r="2276">
      <c r="A2276" s="2" t="s">
        <v>14196</v>
      </c>
      <c r="B2276" s="3"/>
      <c r="C2276" s="4">
        <v>35423.98055555556</v>
      </c>
      <c r="D2276" s="5">
        <v>33426.0</v>
      </c>
    </row>
    <row r="2277">
      <c r="A2277" s="2" t="s">
        <v>14197</v>
      </c>
      <c r="B2277" s="3"/>
      <c r="C2277" s="4">
        <v>35423.98055555556</v>
      </c>
      <c r="D2277" s="5">
        <v>86529.0</v>
      </c>
    </row>
    <row r="2278">
      <c r="A2278" s="2" t="s">
        <v>14198</v>
      </c>
      <c r="B2278" s="3"/>
      <c r="C2278" s="4">
        <v>35423.98055555556</v>
      </c>
      <c r="D2278" s="5">
        <v>85466.0</v>
      </c>
    </row>
    <row r="2279">
      <c r="A2279" s="2" t="s">
        <v>14199</v>
      </c>
      <c r="B2279" s="3"/>
      <c r="C2279" s="4">
        <v>35423.98055555556</v>
      </c>
      <c r="D2279" s="5">
        <v>85469.0</v>
      </c>
    </row>
    <row r="2280">
      <c r="A2280" s="2" t="s">
        <v>14200</v>
      </c>
      <c r="B2280" s="3"/>
      <c r="C2280" s="4">
        <v>35423.98055555556</v>
      </c>
      <c r="D2280" s="5">
        <v>83190.0</v>
      </c>
    </row>
    <row r="2281">
      <c r="A2281" s="2" t="s">
        <v>14201</v>
      </c>
      <c r="B2281" s="3"/>
      <c r="C2281" s="4">
        <v>35423.98055555556</v>
      </c>
      <c r="D2281" s="5">
        <v>30403.0</v>
      </c>
    </row>
    <row r="2282">
      <c r="A2282" s="2" t="s">
        <v>14202</v>
      </c>
      <c r="B2282" s="3"/>
      <c r="C2282" s="4">
        <v>35423.98055555556</v>
      </c>
      <c r="D2282" s="5">
        <v>201506.0</v>
      </c>
    </row>
    <row r="2283">
      <c r="A2283" s="2" t="s">
        <v>14203</v>
      </c>
      <c r="B2283" s="3"/>
      <c r="C2283" s="4">
        <v>35423.98055555556</v>
      </c>
      <c r="D2283" s="5">
        <v>36634.0</v>
      </c>
    </row>
    <row r="2284">
      <c r="A2284" s="2" t="s">
        <v>14204</v>
      </c>
      <c r="B2284" s="3"/>
      <c r="C2284" s="4">
        <v>35423.98055555556</v>
      </c>
      <c r="D2284" s="5">
        <v>95814.0</v>
      </c>
    </row>
    <row r="2285">
      <c r="A2285" s="2" t="s">
        <v>14205</v>
      </c>
      <c r="B2285" s="3"/>
      <c r="C2285" s="4">
        <v>35423.98055555556</v>
      </c>
      <c r="D2285" s="5">
        <v>238275.0</v>
      </c>
    </row>
    <row r="2286">
      <c r="A2286" s="2" t="s">
        <v>14206</v>
      </c>
      <c r="B2286" s="3"/>
      <c r="C2286" s="4">
        <v>35423.98055555556</v>
      </c>
      <c r="D2286" s="5">
        <v>37785.0</v>
      </c>
    </row>
    <row r="2287">
      <c r="A2287" s="2" t="s">
        <v>14207</v>
      </c>
      <c r="B2287" s="3"/>
      <c r="C2287" s="4">
        <v>35423.98055555556</v>
      </c>
      <c r="D2287" s="5">
        <v>37689.0</v>
      </c>
    </row>
    <row r="2288">
      <c r="A2288" s="2" t="s">
        <v>14208</v>
      </c>
      <c r="B2288" s="3"/>
      <c r="C2288" s="4">
        <v>35423.98055555556</v>
      </c>
      <c r="D2288" s="5">
        <v>37698.0</v>
      </c>
    </row>
    <row r="2289">
      <c r="A2289" s="2" t="s">
        <v>14209</v>
      </c>
      <c r="B2289" s="3"/>
      <c r="C2289" s="4">
        <v>35423.98055555556</v>
      </c>
      <c r="D2289" s="5">
        <v>37698.0</v>
      </c>
    </row>
    <row r="2290">
      <c r="A2290" s="2" t="s">
        <v>14210</v>
      </c>
      <c r="B2290" s="3"/>
      <c r="C2290" s="4">
        <v>35423.98055555556</v>
      </c>
      <c r="D2290" s="5">
        <v>37759.0</v>
      </c>
    </row>
    <row r="2291">
      <c r="A2291" s="2" t="s">
        <v>14211</v>
      </c>
      <c r="B2291" s="3"/>
      <c r="C2291" s="4">
        <v>35423.98055555556</v>
      </c>
      <c r="D2291" s="5">
        <v>168907.0</v>
      </c>
    </row>
    <row r="2292">
      <c r="A2292" s="2" t="s">
        <v>14212</v>
      </c>
      <c r="B2292" s="3"/>
      <c r="C2292" s="4">
        <v>35423.98055555556</v>
      </c>
      <c r="D2292" s="5">
        <v>142978.0</v>
      </c>
    </row>
    <row r="2293">
      <c r="A2293" s="2" t="s">
        <v>14213</v>
      </c>
      <c r="B2293" s="3"/>
      <c r="C2293" s="4">
        <v>35423.98055555556</v>
      </c>
      <c r="D2293" s="5">
        <v>427923.0</v>
      </c>
    </row>
    <row r="2294">
      <c r="A2294" s="2" t="s">
        <v>14214</v>
      </c>
      <c r="B2294" s="3"/>
      <c r="C2294" s="4">
        <v>35423.98055555556</v>
      </c>
      <c r="D2294" s="5">
        <v>416282.0</v>
      </c>
    </row>
    <row r="2295">
      <c r="A2295" s="2" t="s">
        <v>14215</v>
      </c>
      <c r="B2295" s="3"/>
      <c r="C2295" s="4">
        <v>35423.98055555556</v>
      </c>
      <c r="D2295" s="5">
        <v>427018.0</v>
      </c>
    </row>
    <row r="2296">
      <c r="A2296" s="2" t="s">
        <v>14216</v>
      </c>
      <c r="B2296" s="3"/>
      <c r="C2296" s="4">
        <v>35423.98055555556</v>
      </c>
      <c r="D2296" s="5">
        <v>29347.0</v>
      </c>
    </row>
    <row r="2297">
      <c r="A2297" s="2" t="s">
        <v>14217</v>
      </c>
      <c r="B2297" s="3"/>
      <c r="C2297" s="4">
        <v>35423.98055555556</v>
      </c>
      <c r="D2297" s="5">
        <v>5875.0</v>
      </c>
    </row>
    <row r="2298">
      <c r="A2298" s="2" t="s">
        <v>14218</v>
      </c>
      <c r="B2298" s="3"/>
      <c r="C2298" s="4">
        <v>35423.98055555556</v>
      </c>
      <c r="D2298" s="5">
        <v>27173.0</v>
      </c>
    </row>
    <row r="2299">
      <c r="A2299" s="2" t="s">
        <v>14219</v>
      </c>
      <c r="B2299" s="3"/>
      <c r="C2299" s="4">
        <v>35423.98055555556</v>
      </c>
      <c r="D2299" s="5">
        <v>17515.0</v>
      </c>
    </row>
    <row r="2300">
      <c r="A2300" s="2" t="s">
        <v>14220</v>
      </c>
      <c r="B2300" s="3"/>
      <c r="C2300" s="4">
        <v>35423.98055555556</v>
      </c>
      <c r="D2300" s="5">
        <v>15984.0</v>
      </c>
    </row>
    <row r="2301">
      <c r="A2301" s="2" t="s">
        <v>14221</v>
      </c>
      <c r="B2301" s="3"/>
      <c r="C2301" s="4">
        <v>35423.98055555556</v>
      </c>
      <c r="D2301" s="5">
        <v>18205.0</v>
      </c>
    </row>
    <row r="2302">
      <c r="A2302" s="2" t="s">
        <v>14222</v>
      </c>
      <c r="B2302" s="3"/>
      <c r="C2302" s="4">
        <v>35423.98055555556</v>
      </c>
      <c r="D2302" s="5">
        <v>18269.0</v>
      </c>
    </row>
    <row r="2303">
      <c r="A2303" s="2" t="s">
        <v>14223</v>
      </c>
      <c r="B2303" s="3"/>
      <c r="C2303" s="4">
        <v>35423.98055555556</v>
      </c>
      <c r="D2303" s="5">
        <v>12109.0</v>
      </c>
    </row>
    <row r="2304">
      <c r="A2304" s="2" t="s">
        <v>14224</v>
      </c>
      <c r="B2304" s="3"/>
      <c r="C2304" s="4">
        <v>35423.98055555556</v>
      </c>
      <c r="D2304" s="5">
        <v>206031.0</v>
      </c>
    </row>
    <row r="2305">
      <c r="A2305" s="2" t="s">
        <v>14225</v>
      </c>
      <c r="B2305" s="3"/>
      <c r="C2305" s="4">
        <v>35423.98055555556</v>
      </c>
      <c r="D2305" s="5">
        <v>100389.0</v>
      </c>
    </row>
    <row r="2306">
      <c r="A2306" s="2" t="s">
        <v>14226</v>
      </c>
      <c r="B2306" s="3"/>
      <c r="C2306" s="4">
        <v>35423.98055555556</v>
      </c>
      <c r="D2306" s="5">
        <v>44795.0</v>
      </c>
    </row>
    <row r="2307">
      <c r="A2307" s="2" t="s">
        <v>14227</v>
      </c>
      <c r="B2307" s="3"/>
      <c r="C2307" s="4">
        <v>35423.98055555556</v>
      </c>
      <c r="D2307" s="5">
        <v>88874.0</v>
      </c>
    </row>
    <row r="2308">
      <c r="A2308" s="2" t="s">
        <v>14228</v>
      </c>
      <c r="B2308" s="3"/>
      <c r="C2308" s="4">
        <v>35423.98055555556</v>
      </c>
      <c r="D2308" s="5">
        <v>123038.0</v>
      </c>
    </row>
    <row r="2309">
      <c r="A2309" s="2" t="s">
        <v>14229</v>
      </c>
      <c r="B2309" s="3"/>
      <c r="C2309" s="4">
        <v>35423.98055555556</v>
      </c>
      <c r="D2309" s="5">
        <v>122993.0</v>
      </c>
    </row>
    <row r="2310">
      <c r="A2310" s="2" t="s">
        <v>14230</v>
      </c>
      <c r="B2310" s="3"/>
      <c r="C2310" s="4">
        <v>35423.98055555556</v>
      </c>
      <c r="D2310" s="5">
        <v>106864.0</v>
      </c>
    </row>
    <row r="2311">
      <c r="A2311" s="2" t="s">
        <v>14231</v>
      </c>
      <c r="B2311" s="3"/>
      <c r="C2311" s="4">
        <v>35423.98055555556</v>
      </c>
      <c r="D2311" s="5">
        <v>25416.0</v>
      </c>
    </row>
    <row r="2312">
      <c r="A2312" s="2" t="s">
        <v>14232</v>
      </c>
      <c r="B2312" s="3"/>
      <c r="C2312" s="4">
        <v>35423.98055555556</v>
      </c>
      <c r="D2312" s="5">
        <v>77777.0</v>
      </c>
    </row>
    <row r="2313">
      <c r="A2313" s="2" t="s">
        <v>14233</v>
      </c>
      <c r="B2313" s="3"/>
      <c r="C2313" s="4">
        <v>35423.98055555556</v>
      </c>
      <c r="D2313" s="5">
        <v>76065.0</v>
      </c>
    </row>
    <row r="2314">
      <c r="A2314" s="2" t="s">
        <v>14234</v>
      </c>
      <c r="B2314" s="3"/>
      <c r="C2314" s="4">
        <v>35423.98055555556</v>
      </c>
      <c r="D2314" s="5">
        <v>83025.0</v>
      </c>
    </row>
    <row r="2315">
      <c r="A2315" s="2" t="s">
        <v>14235</v>
      </c>
      <c r="B2315" s="3"/>
      <c r="C2315" s="4">
        <v>35423.98055555556</v>
      </c>
      <c r="D2315" s="5">
        <v>196379.0</v>
      </c>
    </row>
    <row r="2316">
      <c r="A2316" s="2" t="s">
        <v>14236</v>
      </c>
      <c r="B2316" s="3"/>
      <c r="C2316" s="4">
        <v>35423.98055555556</v>
      </c>
      <c r="D2316" s="5">
        <v>114728.0</v>
      </c>
    </row>
    <row r="2317">
      <c r="A2317" s="2" t="s">
        <v>14237</v>
      </c>
      <c r="B2317" s="3"/>
      <c r="C2317" s="4">
        <v>35423.98055555556</v>
      </c>
      <c r="D2317" s="5">
        <v>195748.0</v>
      </c>
    </row>
    <row r="2318">
      <c r="A2318" s="2" t="s">
        <v>14238</v>
      </c>
      <c r="B2318" s="3"/>
      <c r="C2318" s="4">
        <v>35423.98055555556</v>
      </c>
      <c r="D2318" s="5">
        <v>195727.0</v>
      </c>
    </row>
    <row r="2319">
      <c r="A2319" s="2" t="s">
        <v>14239</v>
      </c>
      <c r="B2319" s="3"/>
      <c r="C2319" s="4">
        <v>35423.98055555556</v>
      </c>
      <c r="D2319" s="5">
        <v>180654.0</v>
      </c>
    </row>
    <row r="2320">
      <c r="A2320" s="2" t="s">
        <v>14240</v>
      </c>
      <c r="B2320" s="3"/>
      <c r="C2320" s="4">
        <v>35423.98055555556</v>
      </c>
      <c r="D2320" s="5">
        <v>195779.0</v>
      </c>
    </row>
    <row r="2321">
      <c r="A2321" s="2" t="s">
        <v>14241</v>
      </c>
      <c r="B2321" s="3"/>
      <c r="C2321" s="4">
        <v>35423.98055555556</v>
      </c>
      <c r="D2321" s="5">
        <v>14230.0</v>
      </c>
    </row>
    <row r="2322">
      <c r="A2322" s="2" t="s">
        <v>14242</v>
      </c>
      <c r="B2322" s="3"/>
      <c r="C2322" s="4">
        <v>35423.98055555556</v>
      </c>
      <c r="D2322" s="5">
        <v>16688.0</v>
      </c>
    </row>
    <row r="2323">
      <c r="A2323" s="2" t="s">
        <v>14243</v>
      </c>
      <c r="B2323" s="3"/>
      <c r="C2323" s="4">
        <v>35423.98055555556</v>
      </c>
      <c r="D2323" s="5">
        <v>11375.0</v>
      </c>
    </row>
    <row r="2324">
      <c r="A2324" s="2" t="s">
        <v>14244</v>
      </c>
      <c r="B2324" s="3"/>
      <c r="C2324" s="4">
        <v>35423.98055555556</v>
      </c>
      <c r="D2324" s="5">
        <v>12170.0</v>
      </c>
    </row>
    <row r="2325">
      <c r="A2325" s="2" t="s">
        <v>14245</v>
      </c>
      <c r="B2325" s="3"/>
      <c r="C2325" s="4">
        <v>35423.98055555556</v>
      </c>
      <c r="D2325" s="5">
        <v>40268.0</v>
      </c>
    </row>
    <row r="2326">
      <c r="A2326" s="2" t="s">
        <v>14246</v>
      </c>
      <c r="B2326" s="3"/>
      <c r="C2326" s="4">
        <v>35423.98055555556</v>
      </c>
      <c r="D2326" s="5">
        <v>40129.0</v>
      </c>
    </row>
    <row r="2327">
      <c r="A2327" s="2" t="s">
        <v>14247</v>
      </c>
      <c r="B2327" s="3"/>
      <c r="C2327" s="4">
        <v>35423.98055555556</v>
      </c>
      <c r="D2327" s="5">
        <v>40169.0</v>
      </c>
    </row>
    <row r="2328">
      <c r="A2328" s="2" t="s">
        <v>14248</v>
      </c>
      <c r="B2328" s="3"/>
      <c r="C2328" s="4">
        <v>35423.98055555556</v>
      </c>
      <c r="D2328" s="5">
        <v>46519.0</v>
      </c>
    </row>
    <row r="2329">
      <c r="A2329" s="2" t="s">
        <v>14249</v>
      </c>
      <c r="B2329" s="3"/>
      <c r="C2329" s="4">
        <v>35423.98055555556</v>
      </c>
      <c r="D2329" s="5">
        <v>45425.0</v>
      </c>
    </row>
    <row r="2330">
      <c r="A2330" s="2" t="s">
        <v>14250</v>
      </c>
      <c r="B2330" s="3"/>
      <c r="C2330" s="4">
        <v>35423.98055555556</v>
      </c>
      <c r="D2330" s="5">
        <v>110202.0</v>
      </c>
    </row>
    <row r="2331">
      <c r="A2331" s="2" t="s">
        <v>14251</v>
      </c>
      <c r="B2331" s="3"/>
      <c r="C2331" s="4">
        <v>35423.98055555556</v>
      </c>
      <c r="D2331" s="5">
        <v>268775.0</v>
      </c>
    </row>
    <row r="2332">
      <c r="A2332" s="2" t="s">
        <v>14252</v>
      </c>
      <c r="B2332" s="3"/>
      <c r="C2332" s="4">
        <v>35423.98055555556</v>
      </c>
      <c r="D2332" s="5">
        <v>268628.0</v>
      </c>
    </row>
    <row r="2333">
      <c r="A2333" s="2" t="s">
        <v>14253</v>
      </c>
      <c r="B2333" s="3"/>
      <c r="C2333" s="4">
        <v>35423.98055555556</v>
      </c>
      <c r="D2333" s="5">
        <v>169963.0</v>
      </c>
    </row>
    <row r="2334">
      <c r="A2334" s="2" t="s">
        <v>14254</v>
      </c>
      <c r="B2334" s="3"/>
      <c r="C2334" s="4">
        <v>35423.98055555556</v>
      </c>
      <c r="D2334" s="5">
        <v>25506.0</v>
      </c>
    </row>
    <row r="2335">
      <c r="A2335" s="2" t="s">
        <v>14255</v>
      </c>
      <c r="B2335" s="3"/>
      <c r="C2335" s="4">
        <v>35423.98055555556</v>
      </c>
      <c r="D2335" s="5">
        <v>30350.0</v>
      </c>
    </row>
    <row r="2336">
      <c r="A2336" s="2" t="s">
        <v>14256</v>
      </c>
      <c r="B2336" s="3"/>
      <c r="C2336" s="4">
        <v>35423.98055555556</v>
      </c>
      <c r="D2336" s="5">
        <v>96884.0</v>
      </c>
    </row>
    <row r="2337">
      <c r="A2337" s="2" t="s">
        <v>14257</v>
      </c>
      <c r="B2337" s="3"/>
      <c r="C2337" s="4">
        <v>35423.98055555556</v>
      </c>
      <c r="D2337" s="5">
        <v>97377.0</v>
      </c>
    </row>
    <row r="2338">
      <c r="A2338" s="2" t="s">
        <v>14258</v>
      </c>
      <c r="B2338" s="3"/>
      <c r="C2338" s="4">
        <v>35423.98055555556</v>
      </c>
      <c r="D2338" s="5">
        <v>151796.0</v>
      </c>
    </row>
    <row r="2339">
      <c r="A2339" s="2" t="s">
        <v>14259</v>
      </c>
      <c r="B2339" s="3"/>
      <c r="C2339" s="4">
        <v>35423.98055555556</v>
      </c>
      <c r="D2339" s="5">
        <v>97786.0</v>
      </c>
    </row>
    <row r="2340">
      <c r="A2340" s="2" t="s">
        <v>14260</v>
      </c>
      <c r="B2340" s="3"/>
      <c r="C2340" s="4">
        <v>35423.98055555556</v>
      </c>
      <c r="D2340" s="5">
        <v>125444.0</v>
      </c>
    </row>
    <row r="2341">
      <c r="A2341" s="2" t="s">
        <v>14261</v>
      </c>
      <c r="B2341" s="3"/>
      <c r="C2341" s="4">
        <v>35423.98055555556</v>
      </c>
      <c r="D2341" s="5">
        <v>124150.0</v>
      </c>
    </row>
    <row r="2342">
      <c r="A2342" s="2" t="s">
        <v>14262</v>
      </c>
      <c r="B2342" s="3"/>
      <c r="C2342" s="4">
        <v>35423.98055555556</v>
      </c>
      <c r="D2342" s="5">
        <v>128285.0</v>
      </c>
    </row>
    <row r="2343">
      <c r="A2343" s="2" t="s">
        <v>14263</v>
      </c>
      <c r="B2343" s="3"/>
      <c r="C2343" s="4">
        <v>35423.98055555556</v>
      </c>
      <c r="D2343" s="5">
        <v>415396.0</v>
      </c>
    </row>
    <row r="2344">
      <c r="A2344" s="2" t="s">
        <v>14264</v>
      </c>
      <c r="B2344" s="3"/>
      <c r="C2344" s="4">
        <v>35423.98055555556</v>
      </c>
      <c r="D2344" s="5">
        <v>76233.0</v>
      </c>
    </row>
    <row r="2345">
      <c r="A2345" s="2" t="s">
        <v>14265</v>
      </c>
      <c r="B2345" s="3"/>
      <c r="C2345" s="4">
        <v>35423.98055555556</v>
      </c>
      <c r="D2345" s="5">
        <v>170412.0</v>
      </c>
    </row>
    <row r="2346">
      <c r="A2346" s="2" t="s">
        <v>14266</v>
      </c>
      <c r="B2346" s="3"/>
      <c r="C2346" s="4">
        <v>35423.98055555556</v>
      </c>
      <c r="D2346" s="5">
        <v>72196.0</v>
      </c>
    </row>
    <row r="2347">
      <c r="A2347" s="2" t="s">
        <v>14267</v>
      </c>
      <c r="B2347" s="3"/>
      <c r="C2347" s="4">
        <v>35423.98055555556</v>
      </c>
      <c r="D2347" s="5">
        <v>72079.0</v>
      </c>
    </row>
    <row r="2348">
      <c r="A2348" s="2" t="s">
        <v>14268</v>
      </c>
      <c r="B2348" s="3"/>
      <c r="C2348" s="4">
        <v>35423.98055555556</v>
      </c>
      <c r="D2348" s="5">
        <v>72173.0</v>
      </c>
    </row>
    <row r="2349">
      <c r="A2349" s="2" t="s">
        <v>14269</v>
      </c>
      <c r="B2349" s="3"/>
      <c r="C2349" s="4">
        <v>35423.98055555556</v>
      </c>
      <c r="D2349" s="5">
        <v>135652.0</v>
      </c>
    </row>
    <row r="2350">
      <c r="A2350" s="2" t="s">
        <v>14270</v>
      </c>
      <c r="B2350" s="3"/>
      <c r="C2350" s="4">
        <v>35423.98055555556</v>
      </c>
      <c r="D2350" s="5">
        <v>135316.0</v>
      </c>
    </row>
    <row r="2351">
      <c r="A2351" s="2" t="s">
        <v>14271</v>
      </c>
      <c r="B2351" s="3"/>
      <c r="C2351" s="4">
        <v>35423.98055555556</v>
      </c>
      <c r="D2351" s="5">
        <v>153428.0</v>
      </c>
    </row>
    <row r="2352">
      <c r="A2352" s="2" t="s">
        <v>14272</v>
      </c>
      <c r="B2352" s="3"/>
      <c r="C2352" s="4">
        <v>35423.98055555556</v>
      </c>
      <c r="D2352" s="5">
        <v>16775.0</v>
      </c>
    </row>
    <row r="2353">
      <c r="A2353" s="2" t="s">
        <v>14273</v>
      </c>
      <c r="B2353" s="3"/>
      <c r="C2353" s="4">
        <v>35423.98055555556</v>
      </c>
      <c r="D2353" s="5">
        <v>10183.0</v>
      </c>
    </row>
    <row r="2354">
      <c r="A2354" s="2" t="s">
        <v>14274</v>
      </c>
      <c r="B2354" s="3"/>
      <c r="C2354" s="4">
        <v>35423.98055555556</v>
      </c>
      <c r="D2354" s="5">
        <v>10893.0</v>
      </c>
    </row>
    <row r="2355">
      <c r="A2355" s="2" t="s">
        <v>14275</v>
      </c>
      <c r="B2355" s="3"/>
      <c r="C2355" s="4">
        <v>35423.98055555556</v>
      </c>
      <c r="D2355" s="5">
        <v>11942.0</v>
      </c>
    </row>
    <row r="2356">
      <c r="A2356" s="2" t="s">
        <v>14276</v>
      </c>
      <c r="B2356" s="3"/>
      <c r="C2356" s="4">
        <v>35423.98055555556</v>
      </c>
      <c r="D2356" s="5">
        <v>13853.0</v>
      </c>
    </row>
    <row r="2357">
      <c r="A2357" s="2" t="s">
        <v>14277</v>
      </c>
      <c r="B2357" s="3"/>
      <c r="C2357" s="4">
        <v>35423.98055555556</v>
      </c>
      <c r="D2357" s="5">
        <v>16584.0</v>
      </c>
    </row>
    <row r="2358">
      <c r="A2358" s="2" t="s">
        <v>14278</v>
      </c>
      <c r="B2358" s="3"/>
      <c r="C2358" s="4">
        <v>35423.98055555556</v>
      </c>
      <c r="D2358" s="5">
        <v>16654.0</v>
      </c>
    </row>
    <row r="2359">
      <c r="A2359" s="2" t="s">
        <v>14279</v>
      </c>
      <c r="B2359" s="3"/>
      <c r="C2359" s="4">
        <v>35423.98055555556</v>
      </c>
      <c r="D2359" s="5">
        <v>16623.0</v>
      </c>
    </row>
    <row r="2360">
      <c r="A2360" s="2" t="s">
        <v>14280</v>
      </c>
      <c r="B2360" s="3"/>
      <c r="C2360" s="4">
        <v>35423.98055555556</v>
      </c>
      <c r="D2360" s="5">
        <v>16558.0</v>
      </c>
    </row>
    <row r="2361">
      <c r="A2361" s="2" t="s">
        <v>14281</v>
      </c>
      <c r="B2361" s="3"/>
      <c r="C2361" s="4">
        <v>35423.98055555556</v>
      </c>
      <c r="D2361" s="5">
        <v>16722.0</v>
      </c>
    </row>
    <row r="2362">
      <c r="A2362" s="2" t="s">
        <v>14282</v>
      </c>
      <c r="B2362" s="3"/>
      <c r="C2362" s="4">
        <v>35423.98055555556</v>
      </c>
      <c r="D2362" s="5">
        <v>16719.0</v>
      </c>
    </row>
    <row r="2363">
      <c r="A2363" s="2" t="s">
        <v>14283</v>
      </c>
      <c r="B2363" s="3"/>
      <c r="C2363" s="4">
        <v>35423.98055555556</v>
      </c>
      <c r="D2363" s="5">
        <v>16744.0</v>
      </c>
    </row>
    <row r="2364">
      <c r="A2364" s="2" t="s">
        <v>14284</v>
      </c>
      <c r="B2364" s="3"/>
      <c r="C2364" s="4">
        <v>35423.98055555556</v>
      </c>
      <c r="D2364" s="5">
        <v>16691.0</v>
      </c>
    </row>
    <row r="2365">
      <c r="A2365" s="2" t="s">
        <v>14285</v>
      </c>
      <c r="B2365" s="3"/>
      <c r="C2365" s="4">
        <v>35423.98055555556</v>
      </c>
      <c r="D2365" s="5">
        <v>16729.0</v>
      </c>
    </row>
    <row r="2366">
      <c r="A2366" s="2" t="s">
        <v>14286</v>
      </c>
      <c r="B2366" s="3"/>
      <c r="C2366" s="4">
        <v>35423.98055555556</v>
      </c>
      <c r="D2366" s="5">
        <v>16741.0</v>
      </c>
    </row>
    <row r="2367">
      <c r="A2367" s="2" t="s">
        <v>14287</v>
      </c>
      <c r="B2367" s="3"/>
      <c r="C2367" s="4">
        <v>35423.98055555556</v>
      </c>
      <c r="D2367" s="5">
        <v>16777.0</v>
      </c>
    </row>
    <row r="2368">
      <c r="A2368" s="2" t="s">
        <v>14288</v>
      </c>
      <c r="B2368" s="3"/>
      <c r="C2368" s="4">
        <v>35423.98055555556</v>
      </c>
      <c r="D2368" s="5">
        <v>16782.0</v>
      </c>
    </row>
    <row r="2369">
      <c r="A2369" s="2" t="s">
        <v>14289</v>
      </c>
      <c r="B2369" s="3"/>
      <c r="C2369" s="4">
        <v>35423.98055555556</v>
      </c>
      <c r="D2369" s="5">
        <v>16795.0</v>
      </c>
    </row>
    <row r="2370">
      <c r="A2370" s="2" t="s">
        <v>14290</v>
      </c>
      <c r="B2370" s="3"/>
      <c r="C2370" s="4">
        <v>35423.98055555556</v>
      </c>
      <c r="D2370" s="5">
        <v>16789.0</v>
      </c>
    </row>
    <row r="2371">
      <c r="A2371" s="2" t="s">
        <v>14291</v>
      </c>
      <c r="B2371" s="3"/>
      <c r="C2371" s="4">
        <v>35423.98055555556</v>
      </c>
      <c r="D2371" s="5">
        <v>16787.0</v>
      </c>
    </row>
    <row r="2372">
      <c r="A2372" s="2" t="s">
        <v>14292</v>
      </c>
      <c r="B2372" s="3"/>
      <c r="C2372" s="4">
        <v>35423.98055555556</v>
      </c>
      <c r="D2372" s="5">
        <v>8825.0</v>
      </c>
    </row>
    <row r="2373">
      <c r="A2373" s="2" t="s">
        <v>14293</v>
      </c>
      <c r="B2373" s="3"/>
      <c r="C2373" s="4">
        <v>35423.98055555556</v>
      </c>
      <c r="D2373" s="5">
        <v>8854.0</v>
      </c>
    </row>
    <row r="2374">
      <c r="A2374" s="2" t="s">
        <v>14294</v>
      </c>
      <c r="B2374" s="3"/>
      <c r="C2374" s="4">
        <v>35423.98055555556</v>
      </c>
      <c r="D2374" s="5">
        <v>16795.0</v>
      </c>
    </row>
    <row r="2375">
      <c r="A2375" s="2" t="s">
        <v>14295</v>
      </c>
      <c r="B2375" s="3"/>
      <c r="C2375" s="4">
        <v>35423.98055555556</v>
      </c>
      <c r="D2375" s="5">
        <v>8865.0</v>
      </c>
    </row>
    <row r="2376">
      <c r="A2376" s="2" t="s">
        <v>14296</v>
      </c>
      <c r="B2376" s="3"/>
      <c r="C2376" s="4">
        <v>35423.98055555556</v>
      </c>
      <c r="D2376" s="5">
        <v>16587.0</v>
      </c>
    </row>
    <row r="2377">
      <c r="A2377" s="2" t="s">
        <v>14297</v>
      </c>
      <c r="B2377" s="3"/>
      <c r="C2377" s="4">
        <v>35423.98055555556</v>
      </c>
      <c r="D2377" s="5">
        <v>16587.0</v>
      </c>
    </row>
    <row r="2378">
      <c r="A2378" s="2" t="s">
        <v>14298</v>
      </c>
      <c r="B2378" s="3"/>
      <c r="C2378" s="4">
        <v>35423.98055555556</v>
      </c>
      <c r="D2378" s="5">
        <v>16573.0</v>
      </c>
    </row>
    <row r="2379">
      <c r="A2379" s="2" t="s">
        <v>14299</v>
      </c>
      <c r="B2379" s="3"/>
      <c r="C2379" s="4">
        <v>35423.98055555556</v>
      </c>
      <c r="D2379" s="5">
        <v>16574.0</v>
      </c>
    </row>
    <row r="2380">
      <c r="A2380" s="2" t="s">
        <v>14300</v>
      </c>
      <c r="B2380" s="3"/>
      <c r="C2380" s="4">
        <v>35423.98055555556</v>
      </c>
      <c r="D2380" s="5">
        <v>16590.0</v>
      </c>
    </row>
    <row r="2381">
      <c r="A2381" s="2" t="s">
        <v>14301</v>
      </c>
      <c r="B2381" s="3"/>
      <c r="C2381" s="4">
        <v>35423.98055555556</v>
      </c>
      <c r="D2381" s="5">
        <v>15419.0</v>
      </c>
    </row>
    <row r="2382">
      <c r="A2382" s="2" t="s">
        <v>14302</v>
      </c>
      <c r="B2382" s="3"/>
      <c r="C2382" s="4">
        <v>35423.98055555556</v>
      </c>
      <c r="D2382" s="5">
        <v>15521.0</v>
      </c>
    </row>
    <row r="2383">
      <c r="A2383" s="2" t="s">
        <v>14303</v>
      </c>
      <c r="B2383" s="3"/>
      <c r="C2383" s="4">
        <v>35423.98055555556</v>
      </c>
      <c r="D2383" s="5">
        <v>78942.0</v>
      </c>
    </row>
    <row r="2384">
      <c r="A2384" s="2" t="s">
        <v>14304</v>
      </c>
      <c r="B2384" s="3"/>
      <c r="C2384" s="4">
        <v>35423.98055555556</v>
      </c>
      <c r="D2384" s="5">
        <v>61969.0</v>
      </c>
    </row>
    <row r="2385">
      <c r="A2385" s="2" t="s">
        <v>14305</v>
      </c>
      <c r="B2385" s="3"/>
      <c r="C2385" s="4">
        <v>35423.98055555556</v>
      </c>
      <c r="D2385" s="5">
        <v>21234.0</v>
      </c>
    </row>
    <row r="2386">
      <c r="A2386" s="2" t="s">
        <v>14306</v>
      </c>
      <c r="B2386" s="3"/>
      <c r="C2386" s="4">
        <v>35423.98055555556</v>
      </c>
      <c r="D2386" s="5">
        <v>23109.0</v>
      </c>
    </row>
    <row r="2387">
      <c r="A2387" s="2" t="s">
        <v>14307</v>
      </c>
      <c r="B2387" s="3"/>
      <c r="C2387" s="4">
        <v>35423.98055555556</v>
      </c>
      <c r="D2387" s="5">
        <v>72556.0</v>
      </c>
    </row>
    <row r="2388">
      <c r="A2388" s="2" t="s">
        <v>14308</v>
      </c>
      <c r="B2388" s="3"/>
      <c r="C2388" s="4">
        <v>35423.98055555556</v>
      </c>
      <c r="D2388" s="5">
        <v>39932.0</v>
      </c>
    </row>
    <row r="2389">
      <c r="A2389" s="2" t="s">
        <v>14309</v>
      </c>
      <c r="B2389" s="3"/>
      <c r="C2389" s="4">
        <v>35423.98055555556</v>
      </c>
      <c r="D2389" s="5">
        <v>17529.0</v>
      </c>
    </row>
    <row r="2390">
      <c r="A2390" s="2" t="s">
        <v>14310</v>
      </c>
      <c r="B2390" s="3"/>
      <c r="C2390" s="4">
        <v>35423.98055555556</v>
      </c>
      <c r="D2390" s="5">
        <v>122256.0</v>
      </c>
    </row>
    <row r="2391">
      <c r="A2391" s="2" t="s">
        <v>14311</v>
      </c>
      <c r="B2391" s="3"/>
      <c r="C2391" s="4">
        <v>35423.98055555556</v>
      </c>
      <c r="D2391" s="5">
        <v>6255.0</v>
      </c>
    </row>
    <row r="2392">
      <c r="A2392" s="2" t="s">
        <v>14312</v>
      </c>
      <c r="B2392" s="3"/>
      <c r="C2392" s="4">
        <v>35423.98055555556</v>
      </c>
      <c r="D2392" s="5">
        <v>117718.0</v>
      </c>
    </row>
    <row r="2393">
      <c r="A2393" s="2" t="s">
        <v>14313</v>
      </c>
      <c r="B2393" s="3"/>
      <c r="C2393" s="4">
        <v>35423.98055555556</v>
      </c>
      <c r="D2393" s="5">
        <v>95045.0</v>
      </c>
    </row>
    <row r="2394">
      <c r="A2394" s="2" t="s">
        <v>14314</v>
      </c>
      <c r="B2394" s="3"/>
      <c r="C2394" s="4">
        <v>35423.98055555556</v>
      </c>
      <c r="D2394" s="5">
        <v>49288.0</v>
      </c>
    </row>
    <row r="2395">
      <c r="A2395" s="2" t="s">
        <v>14315</v>
      </c>
      <c r="B2395" s="3"/>
      <c r="C2395" s="4">
        <v>35423.98055555556</v>
      </c>
      <c r="D2395" s="5">
        <v>13924.0</v>
      </c>
    </row>
    <row r="2396">
      <c r="A2396" s="2" t="s">
        <v>14316</v>
      </c>
      <c r="B2396" s="3"/>
      <c r="C2396" s="4">
        <v>35423.98055555556</v>
      </c>
      <c r="D2396" s="5">
        <v>17008.0</v>
      </c>
    </row>
    <row r="2397">
      <c r="A2397" s="2" t="s">
        <v>14317</v>
      </c>
      <c r="B2397" s="3"/>
      <c r="C2397" s="4">
        <v>35423.98055555556</v>
      </c>
      <c r="D2397" s="5">
        <v>77631.0</v>
      </c>
    </row>
    <row r="2398">
      <c r="A2398" s="2" t="s">
        <v>14318</v>
      </c>
      <c r="B2398" s="3"/>
      <c r="C2398" s="4">
        <v>35423.98055555556</v>
      </c>
      <c r="D2398" s="5">
        <v>24862.0</v>
      </c>
    </row>
    <row r="2399">
      <c r="A2399" s="2" t="s">
        <v>14319</v>
      </c>
      <c r="B2399" s="3"/>
      <c r="C2399" s="4">
        <v>35423.98055555556</v>
      </c>
      <c r="D2399" s="5">
        <v>29066.0</v>
      </c>
    </row>
    <row r="2400">
      <c r="A2400" s="2" t="s">
        <v>14320</v>
      </c>
      <c r="B2400" s="3"/>
      <c r="C2400" s="4">
        <v>35423.98055555556</v>
      </c>
      <c r="D2400" s="5">
        <v>27673.0</v>
      </c>
    </row>
    <row r="2401">
      <c r="A2401" s="2" t="s">
        <v>14321</v>
      </c>
      <c r="B2401" s="3"/>
      <c r="C2401" s="4">
        <v>35423.98055555556</v>
      </c>
      <c r="D2401" s="5">
        <v>143172.0</v>
      </c>
    </row>
    <row r="2402">
      <c r="A2402" s="2" t="s">
        <v>14322</v>
      </c>
      <c r="B2402" s="3"/>
      <c r="C2402" s="4">
        <v>35423.98055555556</v>
      </c>
      <c r="D2402" s="5">
        <v>359102.0</v>
      </c>
    </row>
    <row r="2403">
      <c r="A2403" s="2" t="s">
        <v>14323</v>
      </c>
      <c r="B2403" s="3"/>
      <c r="C2403" s="4">
        <v>35423.98055555556</v>
      </c>
      <c r="D2403" s="5">
        <v>55599.0</v>
      </c>
    </row>
    <row r="2404">
      <c r="A2404" s="2" t="s">
        <v>14324</v>
      </c>
      <c r="B2404" s="3"/>
      <c r="C2404" s="4">
        <v>35423.98055555556</v>
      </c>
      <c r="D2404" s="5">
        <v>55199.0</v>
      </c>
    </row>
    <row r="2405">
      <c r="A2405" s="2" t="s">
        <v>14325</v>
      </c>
      <c r="B2405" s="3"/>
      <c r="C2405" s="4">
        <v>35423.98055555556</v>
      </c>
      <c r="D2405" s="5">
        <v>87630.0</v>
      </c>
    </row>
    <row r="2406">
      <c r="A2406" s="2" t="s">
        <v>14326</v>
      </c>
      <c r="B2406" s="3"/>
      <c r="C2406" s="4">
        <v>35423.98055555556</v>
      </c>
      <c r="D2406" s="5">
        <v>87606.0</v>
      </c>
    </row>
    <row r="2407">
      <c r="A2407" s="2" t="s">
        <v>14327</v>
      </c>
      <c r="B2407" s="3"/>
      <c r="C2407" s="4">
        <v>35423.98055555556</v>
      </c>
      <c r="D2407" s="5">
        <v>92763.0</v>
      </c>
    </row>
    <row r="2408">
      <c r="A2408" s="2" t="s">
        <v>14328</v>
      </c>
      <c r="B2408" s="3"/>
      <c r="C2408" s="4">
        <v>35423.98055555556</v>
      </c>
      <c r="D2408" s="5">
        <v>157168.0</v>
      </c>
    </row>
    <row r="2409">
      <c r="A2409" s="2" t="s">
        <v>14329</v>
      </c>
      <c r="B2409" s="3"/>
      <c r="C2409" s="4">
        <v>35423.98055555556</v>
      </c>
      <c r="D2409" s="5">
        <v>156649.0</v>
      </c>
    </row>
    <row r="2410">
      <c r="A2410" s="2" t="s">
        <v>14330</v>
      </c>
      <c r="B2410" s="3"/>
      <c r="C2410" s="4">
        <v>35423.98055555556</v>
      </c>
      <c r="D2410" s="5">
        <v>122337.0</v>
      </c>
    </row>
    <row r="2411">
      <c r="A2411" s="2" t="s">
        <v>14331</v>
      </c>
      <c r="B2411" s="3"/>
      <c r="C2411" s="4">
        <v>35423.98055555556</v>
      </c>
      <c r="D2411" s="5">
        <v>67624.0</v>
      </c>
    </row>
    <row r="2412">
      <c r="A2412" s="2" t="s">
        <v>14332</v>
      </c>
      <c r="B2412" s="3"/>
      <c r="C2412" s="4">
        <v>35423.98055555556</v>
      </c>
      <c r="D2412" s="5">
        <v>67529.0</v>
      </c>
    </row>
    <row r="2413">
      <c r="A2413" s="2" t="s">
        <v>14333</v>
      </c>
      <c r="B2413" s="3"/>
      <c r="C2413" s="4">
        <v>35423.98055555556</v>
      </c>
      <c r="D2413" s="5">
        <v>4130.0</v>
      </c>
    </row>
    <row r="2414">
      <c r="A2414" s="2" t="s">
        <v>14334</v>
      </c>
      <c r="B2414" s="3"/>
      <c r="C2414" s="4">
        <v>35423.98055555556</v>
      </c>
      <c r="D2414" s="5">
        <v>5290.0</v>
      </c>
    </row>
    <row r="2415">
      <c r="A2415" s="2" t="s">
        <v>14335</v>
      </c>
      <c r="B2415" s="3"/>
      <c r="C2415" s="4">
        <v>35423.98055555556</v>
      </c>
      <c r="D2415" s="5">
        <v>50354.0</v>
      </c>
    </row>
    <row r="2416">
      <c r="A2416" s="2" t="s">
        <v>14336</v>
      </c>
      <c r="B2416" s="3"/>
      <c r="C2416" s="4">
        <v>35423.98055555556</v>
      </c>
      <c r="D2416" s="5">
        <v>50348.0</v>
      </c>
    </row>
    <row r="2417">
      <c r="A2417" s="2" t="s">
        <v>14337</v>
      </c>
      <c r="B2417" s="3"/>
      <c r="C2417" s="4">
        <v>35423.98055555556</v>
      </c>
      <c r="D2417" s="5">
        <v>54771.0</v>
      </c>
    </row>
    <row r="2418">
      <c r="A2418" s="2" t="s">
        <v>14338</v>
      </c>
      <c r="B2418" s="3"/>
      <c r="C2418" s="4">
        <v>35423.98055555556</v>
      </c>
      <c r="D2418" s="5">
        <v>22009.0</v>
      </c>
    </row>
    <row r="2419">
      <c r="A2419" s="2" t="s">
        <v>14339</v>
      </c>
      <c r="B2419" s="3"/>
      <c r="C2419" s="4">
        <v>35423.98055555556</v>
      </c>
      <c r="D2419" s="5">
        <v>105992.0</v>
      </c>
    </row>
    <row r="2420">
      <c r="A2420" s="2" t="s">
        <v>14340</v>
      </c>
      <c r="B2420" s="3"/>
      <c r="C2420" s="4">
        <v>35423.98055555556</v>
      </c>
      <c r="D2420" s="5">
        <v>8320.0</v>
      </c>
    </row>
    <row r="2421">
      <c r="A2421" s="2" t="s">
        <v>14341</v>
      </c>
      <c r="B2421" s="3"/>
      <c r="C2421" s="4">
        <v>35423.98055555556</v>
      </c>
      <c r="D2421" s="5">
        <v>67923.0</v>
      </c>
    </row>
    <row r="2422">
      <c r="A2422" s="2" t="s">
        <v>14342</v>
      </c>
      <c r="B2422" s="3"/>
      <c r="C2422" s="4">
        <v>35423.98055555556</v>
      </c>
      <c r="D2422" s="5">
        <v>24726.0</v>
      </c>
    </row>
    <row r="2423">
      <c r="A2423" s="2" t="s">
        <v>14343</v>
      </c>
      <c r="B2423" s="3"/>
      <c r="C2423" s="4">
        <v>35423.98055555556</v>
      </c>
      <c r="D2423" s="5">
        <v>109694.0</v>
      </c>
    </row>
    <row r="2424">
      <c r="A2424" s="2" t="s">
        <v>14344</v>
      </c>
      <c r="B2424" s="3"/>
      <c r="C2424" s="4">
        <v>35423.98055555556</v>
      </c>
      <c r="D2424" s="5">
        <v>108555.0</v>
      </c>
    </row>
    <row r="2425">
      <c r="A2425" s="2" t="s">
        <v>14345</v>
      </c>
      <c r="B2425" s="3"/>
      <c r="C2425" s="4">
        <v>35423.98055555556</v>
      </c>
      <c r="D2425" s="5">
        <v>34621.0</v>
      </c>
    </row>
    <row r="2426">
      <c r="A2426" s="2" t="s">
        <v>14346</v>
      </c>
      <c r="B2426" s="3"/>
      <c r="C2426" s="4">
        <v>35423.98055555556</v>
      </c>
      <c r="D2426" s="5">
        <v>34600.0</v>
      </c>
    </row>
    <row r="2427">
      <c r="A2427" s="2" t="s">
        <v>14347</v>
      </c>
      <c r="B2427" s="3"/>
      <c r="C2427" s="4">
        <v>35423.98055555556</v>
      </c>
      <c r="D2427" s="5">
        <v>67735.0</v>
      </c>
    </row>
    <row r="2428">
      <c r="A2428" s="2" t="s">
        <v>14348</v>
      </c>
      <c r="B2428" s="3"/>
      <c r="C2428" s="4">
        <v>35423.98055555556</v>
      </c>
      <c r="D2428" s="5">
        <v>29489.0</v>
      </c>
    </row>
    <row r="2429">
      <c r="A2429" s="2" t="s">
        <v>14349</v>
      </c>
      <c r="B2429" s="3"/>
      <c r="C2429" s="4">
        <v>35423.98055555556</v>
      </c>
      <c r="D2429" s="5">
        <v>107711.0</v>
      </c>
    </row>
    <row r="2430">
      <c r="A2430" s="2" t="s">
        <v>14350</v>
      </c>
      <c r="B2430" s="3"/>
      <c r="C2430" s="4">
        <v>35423.98055555556</v>
      </c>
      <c r="D2430" s="5">
        <v>13198.0</v>
      </c>
    </row>
    <row r="2431">
      <c r="A2431" s="2" t="s">
        <v>14351</v>
      </c>
      <c r="B2431" s="3"/>
      <c r="C2431" s="4">
        <v>35423.98055555556</v>
      </c>
      <c r="D2431" s="5">
        <v>52067.0</v>
      </c>
    </row>
    <row r="2432">
      <c r="A2432" s="2" t="s">
        <v>14352</v>
      </c>
      <c r="B2432" s="3"/>
      <c r="C2432" s="4">
        <v>35423.98055555556</v>
      </c>
      <c r="D2432" s="5">
        <v>56272.0</v>
      </c>
    </row>
    <row r="2433">
      <c r="A2433" s="2" t="s">
        <v>14353</v>
      </c>
      <c r="B2433" s="3"/>
      <c r="C2433" s="4">
        <v>35423.98055555556</v>
      </c>
      <c r="D2433" s="5">
        <v>56390.0</v>
      </c>
    </row>
    <row r="2434">
      <c r="A2434" s="2" t="s">
        <v>14354</v>
      </c>
      <c r="B2434" s="3"/>
      <c r="C2434" s="4">
        <v>35423.98055555556</v>
      </c>
      <c r="D2434" s="5">
        <v>10127.0</v>
      </c>
    </row>
    <row r="2435">
      <c r="A2435" s="2" t="s">
        <v>14355</v>
      </c>
      <c r="B2435" s="3"/>
      <c r="C2435" s="4">
        <v>35423.98055555556</v>
      </c>
      <c r="D2435" s="5">
        <v>31899.0</v>
      </c>
    </row>
    <row r="2436">
      <c r="A2436" s="2" t="s">
        <v>14356</v>
      </c>
      <c r="B2436" s="3"/>
      <c r="C2436" s="4">
        <v>35423.98055555556</v>
      </c>
      <c r="D2436" s="5">
        <v>31952.0</v>
      </c>
    </row>
    <row r="2437">
      <c r="A2437" s="2" t="s">
        <v>14357</v>
      </c>
      <c r="B2437" s="3"/>
      <c r="C2437" s="4">
        <v>35423.98055555556</v>
      </c>
      <c r="D2437" s="5">
        <v>29710.0</v>
      </c>
    </row>
    <row r="2438">
      <c r="A2438" s="2" t="s">
        <v>14358</v>
      </c>
      <c r="B2438" s="3"/>
      <c r="C2438" s="4">
        <v>35423.98055555556</v>
      </c>
      <c r="D2438" s="5">
        <v>104899.0</v>
      </c>
    </row>
    <row r="2439">
      <c r="A2439" s="2" t="s">
        <v>14359</v>
      </c>
      <c r="B2439" s="3"/>
      <c r="C2439" s="4">
        <v>35423.98055555556</v>
      </c>
      <c r="D2439" s="5">
        <v>28089.0</v>
      </c>
    </row>
    <row r="2440">
      <c r="A2440" s="2" t="s">
        <v>14360</v>
      </c>
      <c r="B2440" s="3"/>
      <c r="C2440" s="4">
        <v>35423.98055555556</v>
      </c>
      <c r="D2440" s="5">
        <v>28202.0</v>
      </c>
    </row>
    <row r="2441">
      <c r="A2441" s="2" t="s">
        <v>14361</v>
      </c>
      <c r="B2441" s="3"/>
      <c r="C2441" s="4">
        <v>35423.98055555556</v>
      </c>
      <c r="D2441" s="5">
        <v>116033.0</v>
      </c>
    </row>
    <row r="2442">
      <c r="A2442" s="2" t="s">
        <v>14362</v>
      </c>
      <c r="B2442" s="3"/>
      <c r="C2442" s="4">
        <v>35423.98055555556</v>
      </c>
      <c r="D2442" s="5">
        <v>116031.0</v>
      </c>
    </row>
    <row r="2443">
      <c r="A2443" s="2" t="s">
        <v>14363</v>
      </c>
      <c r="B2443" s="3"/>
      <c r="C2443" s="4">
        <v>35423.98055555556</v>
      </c>
      <c r="D2443" s="5">
        <v>116104.0</v>
      </c>
    </row>
    <row r="2444">
      <c r="A2444" s="2" t="s">
        <v>14364</v>
      </c>
      <c r="B2444" s="3"/>
      <c r="C2444" s="4">
        <v>35423.98055555556</v>
      </c>
      <c r="D2444" s="5">
        <v>62348.0</v>
      </c>
    </row>
    <row r="2445">
      <c r="A2445" s="2" t="s">
        <v>14365</v>
      </c>
      <c r="B2445" s="3"/>
      <c r="C2445" s="4">
        <v>35423.98055555556</v>
      </c>
      <c r="D2445" s="5">
        <v>63727.0</v>
      </c>
    </row>
    <row r="2446">
      <c r="A2446" s="2" t="s">
        <v>14366</v>
      </c>
      <c r="B2446" s="3"/>
      <c r="C2446" s="4">
        <v>35423.98055555556</v>
      </c>
      <c r="D2446" s="5">
        <v>126117.0</v>
      </c>
    </row>
    <row r="2447">
      <c r="A2447" s="2" t="s">
        <v>14367</v>
      </c>
      <c r="B2447" s="3"/>
      <c r="C2447" s="4">
        <v>35423.98055555556</v>
      </c>
      <c r="D2447" s="5">
        <v>126080.0</v>
      </c>
    </row>
    <row r="2448">
      <c r="A2448" s="2" t="s">
        <v>14368</v>
      </c>
      <c r="B2448" s="3"/>
      <c r="C2448" s="4">
        <v>35423.98055555556</v>
      </c>
      <c r="D2448" s="5">
        <v>82745.0</v>
      </c>
    </row>
    <row r="2449">
      <c r="A2449" s="2" t="s">
        <v>14369</v>
      </c>
      <c r="B2449" s="3"/>
      <c r="C2449" s="4">
        <v>35423.98055555556</v>
      </c>
      <c r="D2449" s="5">
        <v>121304.0</v>
      </c>
    </row>
    <row r="2450">
      <c r="A2450" s="2" t="s">
        <v>14370</v>
      </c>
      <c r="B2450" s="3"/>
      <c r="C2450" s="4">
        <v>35423.98055555556</v>
      </c>
      <c r="D2450" s="5">
        <v>10440.0</v>
      </c>
    </row>
    <row r="2451">
      <c r="A2451" s="2" t="s">
        <v>14371</v>
      </c>
      <c r="B2451" s="3"/>
      <c r="C2451" s="4">
        <v>35423.98055555556</v>
      </c>
      <c r="D2451" s="5">
        <v>10551.0</v>
      </c>
    </row>
    <row r="2452">
      <c r="A2452" s="2" t="s">
        <v>14372</v>
      </c>
      <c r="B2452" s="3"/>
      <c r="C2452" s="4">
        <v>35423.98055555556</v>
      </c>
      <c r="D2452" s="5">
        <v>181273.0</v>
      </c>
    </row>
    <row r="2453">
      <c r="A2453" s="2" t="s">
        <v>14373</v>
      </c>
      <c r="B2453" s="3"/>
      <c r="C2453" s="4">
        <v>35423.98055555556</v>
      </c>
      <c r="D2453" s="5">
        <v>8485887.0</v>
      </c>
    </row>
    <row r="2454">
      <c r="A2454" s="2" t="s">
        <v>14374</v>
      </c>
      <c r="B2454" s="3"/>
      <c r="C2454" s="4">
        <v>35423.98055555556</v>
      </c>
      <c r="D2454" s="5">
        <v>176514.0</v>
      </c>
    </row>
    <row r="2455">
      <c r="A2455" s="2" t="s">
        <v>14375</v>
      </c>
      <c r="B2455" s="3"/>
      <c r="C2455" s="4">
        <v>35423.98055555556</v>
      </c>
      <c r="D2455" s="5">
        <v>147993.0</v>
      </c>
    </row>
    <row r="2456">
      <c r="A2456" s="2" t="s">
        <v>14376</v>
      </c>
      <c r="B2456" s="3"/>
      <c r="C2456" s="4">
        <v>35423.98055555556</v>
      </c>
      <c r="D2456" s="5">
        <v>66311.0</v>
      </c>
    </row>
    <row r="2457">
      <c r="A2457" s="2" t="s">
        <v>14377</v>
      </c>
      <c r="B2457" s="3"/>
      <c r="C2457" s="4">
        <v>35423.98055555556</v>
      </c>
      <c r="D2457" s="5">
        <v>30590.0</v>
      </c>
    </row>
    <row r="2458">
      <c r="A2458" s="2" t="s">
        <v>14378</v>
      </c>
      <c r="B2458" s="3"/>
      <c r="C2458" s="4">
        <v>35423.98055555556</v>
      </c>
      <c r="D2458" s="5">
        <v>76777.0</v>
      </c>
    </row>
    <row r="2459">
      <c r="A2459" s="2" t="s">
        <v>14379</v>
      </c>
      <c r="B2459" s="3"/>
      <c r="C2459" s="4">
        <v>35423.98055555556</v>
      </c>
      <c r="D2459" s="5">
        <v>83112.0</v>
      </c>
    </row>
    <row r="2460">
      <c r="A2460" s="2" t="s">
        <v>14380</v>
      </c>
      <c r="B2460" s="3"/>
      <c r="C2460" s="4">
        <v>35423.98055555556</v>
      </c>
      <c r="D2460" s="5">
        <v>150016.0</v>
      </c>
    </row>
    <row r="2461">
      <c r="A2461" s="2" t="s">
        <v>14381</v>
      </c>
      <c r="B2461" s="3"/>
      <c r="C2461" s="4">
        <v>35423.98055555556</v>
      </c>
      <c r="D2461" s="5">
        <v>1429103.0</v>
      </c>
    </row>
    <row r="2462">
      <c r="A2462" s="2" t="s">
        <v>14382</v>
      </c>
      <c r="B2462" s="3"/>
      <c r="C2462" s="4">
        <v>35423.98055555556</v>
      </c>
      <c r="D2462" s="5">
        <v>86024.0</v>
      </c>
    </row>
    <row r="2463">
      <c r="A2463" s="2" t="s">
        <v>14383</v>
      </c>
      <c r="B2463" s="3"/>
      <c r="C2463" s="4">
        <v>35423.98055555556</v>
      </c>
      <c r="D2463" s="5">
        <v>85185.0</v>
      </c>
    </row>
    <row r="2464">
      <c r="A2464" s="2" t="s">
        <v>14384</v>
      </c>
      <c r="B2464" s="3"/>
      <c r="C2464" s="4">
        <v>35423.98055555556</v>
      </c>
      <c r="D2464" s="5">
        <v>86220.0</v>
      </c>
    </row>
    <row r="2465">
      <c r="A2465" s="2" t="s">
        <v>14385</v>
      </c>
      <c r="B2465" s="3"/>
      <c r="C2465" s="4">
        <v>35423.98055555556</v>
      </c>
      <c r="D2465" s="5">
        <v>6505.0</v>
      </c>
    </row>
    <row r="2466">
      <c r="A2466" s="2" t="s">
        <v>14386</v>
      </c>
      <c r="B2466" s="3"/>
      <c r="C2466" s="4">
        <v>35423.98055555556</v>
      </c>
      <c r="D2466" s="5">
        <v>32817.0</v>
      </c>
    </row>
    <row r="2467">
      <c r="A2467" s="2" t="s">
        <v>14387</v>
      </c>
      <c r="B2467" s="3"/>
      <c r="C2467" s="4">
        <v>35423.98055555556</v>
      </c>
      <c r="D2467" s="5">
        <v>57088.0</v>
      </c>
    </row>
    <row r="2468">
      <c r="A2468" s="2" t="s">
        <v>14388</v>
      </c>
      <c r="B2468" s="3"/>
      <c r="C2468" s="4">
        <v>35423.98055555556</v>
      </c>
      <c r="D2468" s="5">
        <v>57235.0</v>
      </c>
    </row>
    <row r="2469">
      <c r="A2469" s="2" t="s">
        <v>14389</v>
      </c>
      <c r="B2469" s="3"/>
      <c r="C2469" s="4">
        <v>35423.98055555556</v>
      </c>
      <c r="D2469" s="5">
        <v>12319.0</v>
      </c>
    </row>
    <row r="2470">
      <c r="A2470" s="2" t="s">
        <v>14390</v>
      </c>
      <c r="B2470" s="3"/>
      <c r="C2470" s="4">
        <v>35423.98055555556</v>
      </c>
      <c r="D2470" s="5">
        <v>16395.0</v>
      </c>
    </row>
    <row r="2471">
      <c r="A2471" s="2" t="s">
        <v>14391</v>
      </c>
      <c r="B2471" s="3"/>
      <c r="C2471" s="4">
        <v>35423.98055555556</v>
      </c>
      <c r="D2471" s="5">
        <v>81350.0</v>
      </c>
    </row>
    <row r="2472">
      <c r="A2472" s="2" t="s">
        <v>14392</v>
      </c>
      <c r="B2472" s="3"/>
      <c r="C2472" s="4">
        <v>35423.98055555556</v>
      </c>
      <c r="D2472" s="5">
        <v>113108.0</v>
      </c>
    </row>
    <row r="2473">
      <c r="A2473" s="2" t="s">
        <v>14393</v>
      </c>
      <c r="B2473" s="3"/>
      <c r="C2473" s="4">
        <v>35423.98055555556</v>
      </c>
      <c r="D2473" s="5">
        <v>113088.0</v>
      </c>
    </row>
    <row r="2474">
      <c r="A2474" s="2" t="s">
        <v>14394</v>
      </c>
      <c r="B2474" s="3"/>
      <c r="C2474" s="4">
        <v>35423.98055555556</v>
      </c>
      <c r="D2474" s="5">
        <v>46301.0</v>
      </c>
    </row>
    <row r="2475">
      <c r="A2475" s="2" t="s">
        <v>14395</v>
      </c>
      <c r="B2475" s="3"/>
      <c r="C2475" s="4">
        <v>35423.98055555556</v>
      </c>
      <c r="D2475" s="5">
        <v>46262.0</v>
      </c>
    </row>
    <row r="2476">
      <c r="A2476" s="2" t="s">
        <v>14396</v>
      </c>
      <c r="B2476" s="3"/>
      <c r="C2476" s="4">
        <v>35423.98055555556</v>
      </c>
      <c r="D2476" s="5">
        <v>46185.0</v>
      </c>
    </row>
    <row r="2477">
      <c r="A2477" s="2" t="s">
        <v>14397</v>
      </c>
      <c r="B2477" s="3"/>
      <c r="C2477" s="4">
        <v>35423.98055555556</v>
      </c>
      <c r="D2477" s="5">
        <v>46276.0</v>
      </c>
    </row>
    <row r="2478">
      <c r="A2478" s="2" t="s">
        <v>14398</v>
      </c>
      <c r="B2478" s="3"/>
      <c r="C2478" s="4">
        <v>35423.98055555556</v>
      </c>
      <c r="D2478" s="5">
        <v>75913.0</v>
      </c>
    </row>
    <row r="2479">
      <c r="A2479" s="2" t="s">
        <v>14399</v>
      </c>
      <c r="B2479" s="3"/>
      <c r="C2479" s="4">
        <v>35423.98055555556</v>
      </c>
      <c r="D2479" s="5">
        <v>49238.0</v>
      </c>
    </row>
    <row r="2480">
      <c r="A2480" s="2" t="s">
        <v>14400</v>
      </c>
      <c r="B2480" s="3"/>
      <c r="C2480" s="4">
        <v>35423.98055555556</v>
      </c>
      <c r="D2480" s="5">
        <v>85790.0</v>
      </c>
    </row>
    <row r="2481">
      <c r="A2481" s="2" t="s">
        <v>14401</v>
      </c>
      <c r="B2481" s="3"/>
      <c r="C2481" s="4">
        <v>35423.98055555556</v>
      </c>
      <c r="D2481" s="5">
        <v>37512.0</v>
      </c>
    </row>
    <row r="2482">
      <c r="A2482" s="2" t="s">
        <v>14402</v>
      </c>
      <c r="B2482" s="3"/>
      <c r="C2482" s="4">
        <v>35423.98055555556</v>
      </c>
      <c r="D2482" s="5">
        <v>76564.0</v>
      </c>
    </row>
    <row r="2483">
      <c r="A2483" s="2" t="s">
        <v>14403</v>
      </c>
      <c r="B2483" s="3"/>
      <c r="C2483" s="4">
        <v>35423.98055555556</v>
      </c>
      <c r="D2483" s="5">
        <v>161508.0</v>
      </c>
    </row>
    <row r="2484">
      <c r="A2484" s="2" t="s">
        <v>14404</v>
      </c>
      <c r="B2484" s="3"/>
      <c r="C2484" s="4">
        <v>35423.98055555556</v>
      </c>
      <c r="D2484" s="5">
        <v>161471.0</v>
      </c>
    </row>
    <row r="2485">
      <c r="A2485" s="2" t="s">
        <v>14405</v>
      </c>
      <c r="B2485" s="3"/>
      <c r="C2485" s="4">
        <v>35423.98055555556</v>
      </c>
      <c r="D2485" s="5">
        <v>170210.0</v>
      </c>
    </row>
    <row r="2486">
      <c r="A2486" s="2" t="s">
        <v>14406</v>
      </c>
      <c r="B2486" s="3"/>
      <c r="C2486" s="4">
        <v>35423.98055555556</v>
      </c>
      <c r="D2486" s="5">
        <v>146300.0</v>
      </c>
    </row>
    <row r="2487">
      <c r="A2487" s="2" t="s">
        <v>14407</v>
      </c>
      <c r="B2487" s="3"/>
      <c r="C2487" s="4">
        <v>35423.98055555556</v>
      </c>
      <c r="D2487" s="5">
        <v>146481.0</v>
      </c>
    </row>
    <row r="2488">
      <c r="A2488" s="2" t="s">
        <v>14408</v>
      </c>
      <c r="B2488" s="3"/>
      <c r="C2488" s="4">
        <v>35423.98055555556</v>
      </c>
      <c r="D2488" s="5">
        <v>100237.0</v>
      </c>
    </row>
    <row r="2489">
      <c r="A2489" s="2" t="s">
        <v>14409</v>
      </c>
      <c r="B2489" s="3"/>
      <c r="C2489" s="4">
        <v>35423.98055555556</v>
      </c>
      <c r="D2489" s="5">
        <v>153855.0</v>
      </c>
    </row>
    <row r="2490">
      <c r="A2490" s="2" t="s">
        <v>14410</v>
      </c>
      <c r="B2490" s="3"/>
      <c r="C2490" s="4">
        <v>35423.98055555556</v>
      </c>
      <c r="D2490" s="5">
        <v>48739.0</v>
      </c>
    </row>
    <row r="2491">
      <c r="A2491" s="2" t="s">
        <v>14411</v>
      </c>
      <c r="B2491" s="3"/>
      <c r="C2491" s="4">
        <v>35423.98055555556</v>
      </c>
      <c r="D2491" s="5">
        <v>152502.0</v>
      </c>
    </row>
    <row r="2492">
      <c r="A2492" s="2" t="s">
        <v>14412</v>
      </c>
      <c r="B2492" s="3"/>
      <c r="C2492" s="4">
        <v>35423.98055555556</v>
      </c>
      <c r="D2492" s="5">
        <v>152739.0</v>
      </c>
    </row>
    <row r="2493">
      <c r="A2493" s="2" t="s">
        <v>14413</v>
      </c>
      <c r="B2493" s="3"/>
      <c r="C2493" s="4">
        <v>35423.98055555556</v>
      </c>
      <c r="D2493" s="5">
        <v>129536.0</v>
      </c>
    </row>
    <row r="2494">
      <c r="A2494" s="2" t="s">
        <v>14414</v>
      </c>
      <c r="B2494" s="3"/>
      <c r="C2494" s="4">
        <v>35423.98055555556</v>
      </c>
      <c r="D2494" s="5">
        <v>126601.0</v>
      </c>
    </row>
    <row r="2495">
      <c r="A2495" s="2" t="s">
        <v>14415</v>
      </c>
      <c r="B2495" s="3"/>
      <c r="C2495" s="4">
        <v>35423.98055555556</v>
      </c>
      <c r="D2495" s="5">
        <v>15466.0</v>
      </c>
    </row>
    <row r="2496">
      <c r="A2496" s="2" t="s">
        <v>14416</v>
      </c>
      <c r="B2496" s="3"/>
      <c r="C2496" s="4">
        <v>35423.98055555556</v>
      </c>
      <c r="D2496" s="5">
        <v>15445.0</v>
      </c>
    </row>
    <row r="2497">
      <c r="A2497" s="2" t="s">
        <v>14417</v>
      </c>
      <c r="B2497" s="3"/>
      <c r="C2497" s="4">
        <v>35423.98055555556</v>
      </c>
      <c r="D2497" s="5">
        <v>174645.0</v>
      </c>
    </row>
    <row r="2498">
      <c r="A2498" s="2" t="s">
        <v>14418</v>
      </c>
      <c r="B2498" s="3"/>
      <c r="C2498" s="4">
        <v>35423.98055555556</v>
      </c>
      <c r="D2498" s="5">
        <v>31913.0</v>
      </c>
    </row>
    <row r="2499">
      <c r="A2499" s="2" t="s">
        <v>14419</v>
      </c>
      <c r="B2499" s="3"/>
      <c r="C2499" s="4">
        <v>35423.98055555556</v>
      </c>
      <c r="D2499" s="5">
        <v>32530.0</v>
      </c>
    </row>
    <row r="2500">
      <c r="A2500" s="2" t="s">
        <v>14420</v>
      </c>
      <c r="B2500" s="3"/>
      <c r="C2500" s="4">
        <v>35423.98055555556</v>
      </c>
      <c r="D2500" s="5">
        <v>57608.0</v>
      </c>
    </row>
    <row r="2501">
      <c r="A2501" s="2" t="s">
        <v>14421</v>
      </c>
      <c r="B2501" s="3"/>
      <c r="C2501" s="4">
        <v>35423.98055555556</v>
      </c>
      <c r="D2501" s="5">
        <v>147672.0</v>
      </c>
    </row>
    <row r="2502">
      <c r="A2502" s="2" t="s">
        <v>14422</v>
      </c>
      <c r="B2502" s="3"/>
      <c r="C2502" s="4">
        <v>35423.98055555556</v>
      </c>
      <c r="D2502" s="5">
        <v>170985.0</v>
      </c>
    </row>
    <row r="2503">
      <c r="A2503" s="2" t="s">
        <v>14423</v>
      </c>
      <c r="B2503" s="3"/>
      <c r="C2503" s="4">
        <v>35423.98055555556</v>
      </c>
      <c r="D2503" s="5">
        <v>15968.0</v>
      </c>
    </row>
    <row r="2504">
      <c r="A2504" s="2" t="s">
        <v>14424</v>
      </c>
      <c r="B2504" s="3"/>
      <c r="C2504" s="4">
        <v>35423.98055555556</v>
      </c>
      <c r="D2504" s="5">
        <v>63051.0</v>
      </c>
    </row>
    <row r="2505">
      <c r="A2505" s="2" t="s">
        <v>14425</v>
      </c>
      <c r="B2505" s="3"/>
      <c r="C2505" s="4">
        <v>35423.98055555556</v>
      </c>
      <c r="D2505" s="5">
        <v>104825.0</v>
      </c>
    </row>
    <row r="2506">
      <c r="A2506" s="2" t="s">
        <v>14426</v>
      </c>
      <c r="B2506" s="3"/>
      <c r="C2506" s="4">
        <v>35423.98055555556</v>
      </c>
      <c r="D2506" s="5">
        <v>79458.0</v>
      </c>
    </row>
    <row r="2507">
      <c r="A2507" s="2" t="s">
        <v>14427</v>
      </c>
      <c r="B2507" s="3"/>
      <c r="C2507" s="4">
        <v>35423.98055555556</v>
      </c>
      <c r="D2507" s="5">
        <v>80314.0</v>
      </c>
    </row>
    <row r="2508">
      <c r="A2508" s="2" t="s">
        <v>14428</v>
      </c>
      <c r="B2508" s="3"/>
      <c r="C2508" s="4">
        <v>35423.98055555556</v>
      </c>
      <c r="D2508" s="5">
        <v>102471.0</v>
      </c>
    </row>
    <row r="2509">
      <c r="A2509" s="2" t="s">
        <v>14429</v>
      </c>
      <c r="B2509" s="3"/>
      <c r="C2509" s="4">
        <v>35423.98055555556</v>
      </c>
      <c r="D2509" s="5">
        <v>102455.0</v>
      </c>
    </row>
    <row r="2510">
      <c r="A2510" s="2" t="s">
        <v>14430</v>
      </c>
      <c r="B2510" s="3"/>
      <c r="C2510" s="4">
        <v>35423.98055555556</v>
      </c>
      <c r="D2510" s="5">
        <v>42177.0</v>
      </c>
    </row>
    <row r="2511">
      <c r="A2511" s="2" t="s">
        <v>14431</v>
      </c>
      <c r="B2511" s="3"/>
      <c r="C2511" s="4">
        <v>35423.98055555556</v>
      </c>
      <c r="D2511" s="5">
        <v>196422.0</v>
      </c>
    </row>
    <row r="2512">
      <c r="A2512" s="2" t="s">
        <v>14432</v>
      </c>
      <c r="B2512" s="3"/>
      <c r="C2512" s="4">
        <v>35423.98055555556</v>
      </c>
      <c r="D2512" s="5">
        <v>146240.0</v>
      </c>
    </row>
    <row r="2513">
      <c r="A2513" s="2" t="s">
        <v>14433</v>
      </c>
      <c r="B2513" s="3"/>
      <c r="C2513" s="4">
        <v>35423.98055555556</v>
      </c>
      <c r="D2513" s="5">
        <v>25066.0</v>
      </c>
    </row>
    <row r="2514">
      <c r="A2514" s="2" t="s">
        <v>14434</v>
      </c>
      <c r="B2514" s="3"/>
      <c r="C2514" s="4">
        <v>35423.98055555556</v>
      </c>
      <c r="D2514" s="5">
        <v>230328.0</v>
      </c>
    </row>
    <row r="2515">
      <c r="A2515" s="2" t="s">
        <v>14435</v>
      </c>
      <c r="B2515" s="3"/>
      <c r="C2515" s="4">
        <v>35423.98055555556</v>
      </c>
      <c r="D2515" s="5">
        <v>295055.0</v>
      </c>
    </row>
    <row r="2516">
      <c r="A2516" s="2" t="s">
        <v>14436</v>
      </c>
      <c r="B2516" s="3"/>
      <c r="C2516" s="4">
        <v>35423.98055555556</v>
      </c>
      <c r="D2516" s="5">
        <v>15253.0</v>
      </c>
    </row>
    <row r="2517">
      <c r="A2517" s="2" t="s">
        <v>14437</v>
      </c>
      <c r="B2517" s="3"/>
      <c r="C2517" s="4">
        <v>35423.98055555556</v>
      </c>
      <c r="D2517" s="5">
        <v>113434.0</v>
      </c>
    </row>
    <row r="2518">
      <c r="A2518" s="2" t="s">
        <v>14438</v>
      </c>
      <c r="B2518" s="3"/>
      <c r="C2518" s="4">
        <v>35423.98055555556</v>
      </c>
      <c r="D2518" s="5">
        <v>112296.0</v>
      </c>
    </row>
    <row r="2519">
      <c r="A2519" s="2" t="s">
        <v>14439</v>
      </c>
      <c r="B2519" s="3"/>
      <c r="C2519" s="4">
        <v>35423.98055555556</v>
      </c>
      <c r="D2519" s="5">
        <v>113366.0</v>
      </c>
    </row>
    <row r="2520">
      <c r="A2520" s="2" t="s">
        <v>14440</v>
      </c>
      <c r="B2520" s="3"/>
      <c r="C2520" s="4">
        <v>35423.98055555556</v>
      </c>
      <c r="D2520" s="5">
        <v>123377.0</v>
      </c>
    </row>
    <row r="2521">
      <c r="A2521" s="2" t="s">
        <v>14441</v>
      </c>
      <c r="B2521" s="3"/>
      <c r="C2521" s="4">
        <v>35423.98055555556</v>
      </c>
      <c r="D2521" s="5">
        <v>128163.0</v>
      </c>
    </row>
    <row r="2522">
      <c r="A2522" s="2" t="s">
        <v>14442</v>
      </c>
      <c r="B2522" s="3"/>
      <c r="C2522" s="4">
        <v>35423.98055555556</v>
      </c>
      <c r="D2522" s="5">
        <v>128407.0</v>
      </c>
    </row>
    <row r="2523">
      <c r="A2523" s="2" t="s">
        <v>14443</v>
      </c>
      <c r="B2523" s="3"/>
      <c r="C2523" s="4">
        <v>35423.98055555556</v>
      </c>
      <c r="D2523" s="5">
        <v>15637.0</v>
      </c>
    </row>
    <row r="2524">
      <c r="A2524" s="2" t="s">
        <v>14444</v>
      </c>
      <c r="B2524" s="3"/>
      <c r="C2524" s="4">
        <v>35423.98055555556</v>
      </c>
      <c r="D2524" s="5">
        <v>15451.0</v>
      </c>
    </row>
    <row r="2525">
      <c r="A2525" s="2" t="s">
        <v>14445</v>
      </c>
      <c r="B2525" s="3"/>
      <c r="C2525" s="4">
        <v>35423.98055555556</v>
      </c>
      <c r="D2525" s="5">
        <v>31076.0</v>
      </c>
    </row>
    <row r="2526">
      <c r="A2526" s="2" t="s">
        <v>14446</v>
      </c>
      <c r="B2526" s="3"/>
      <c r="C2526" s="4">
        <v>35423.98055555556</v>
      </c>
      <c r="D2526" s="5">
        <v>32820.0</v>
      </c>
    </row>
    <row r="2527">
      <c r="A2527" s="2" t="s">
        <v>14447</v>
      </c>
      <c r="B2527" s="3"/>
      <c r="C2527" s="4">
        <v>35423.98055555556</v>
      </c>
      <c r="D2527" s="5">
        <v>32853.0</v>
      </c>
    </row>
    <row r="2528">
      <c r="A2528" s="2" t="s">
        <v>14448</v>
      </c>
      <c r="B2528" s="3"/>
      <c r="C2528" s="4">
        <v>35423.98055555556</v>
      </c>
      <c r="D2528" s="5">
        <v>50129.0</v>
      </c>
    </row>
    <row r="2529">
      <c r="A2529" s="2" t="s">
        <v>14449</v>
      </c>
      <c r="B2529" s="3"/>
      <c r="C2529" s="4">
        <v>35423.98055555556</v>
      </c>
      <c r="D2529" s="5">
        <v>490240.0</v>
      </c>
    </row>
    <row r="2530">
      <c r="A2530" s="2" t="s">
        <v>14450</v>
      </c>
      <c r="B2530" s="3"/>
      <c r="C2530" s="4">
        <v>35423.98055555556</v>
      </c>
      <c r="D2530" s="5">
        <v>64895.0</v>
      </c>
    </row>
    <row r="2531">
      <c r="A2531" s="2" t="s">
        <v>14451</v>
      </c>
      <c r="B2531" s="3"/>
      <c r="C2531" s="4">
        <v>35423.98055555556</v>
      </c>
      <c r="D2531" s="5">
        <v>97799.0</v>
      </c>
    </row>
    <row r="2532">
      <c r="A2532" s="2" t="s">
        <v>14452</v>
      </c>
      <c r="B2532" s="3"/>
      <c r="C2532" s="4">
        <v>35423.98055555556</v>
      </c>
      <c r="D2532" s="5">
        <v>178408.0</v>
      </c>
    </row>
    <row r="2533">
      <c r="A2533" s="2" t="s">
        <v>14453</v>
      </c>
      <c r="B2533" s="3"/>
      <c r="C2533" s="4">
        <v>35423.98055555556</v>
      </c>
      <c r="D2533" s="5">
        <v>11332.0</v>
      </c>
    </row>
    <row r="2534">
      <c r="A2534" s="2" t="s">
        <v>14454</v>
      </c>
      <c r="B2534" s="3"/>
      <c r="C2534" s="4">
        <v>35423.98055555556</v>
      </c>
      <c r="D2534" s="5">
        <v>1085.0</v>
      </c>
    </row>
    <row r="2535">
      <c r="A2535" s="2" t="s">
        <v>14455</v>
      </c>
      <c r="B2535" s="3"/>
      <c r="C2535" s="4">
        <v>35423.98055555556</v>
      </c>
      <c r="D2535" s="5">
        <v>51564.0</v>
      </c>
    </row>
    <row r="2536">
      <c r="A2536" s="2" t="s">
        <v>14456</v>
      </c>
      <c r="B2536" s="3"/>
      <c r="C2536" s="4">
        <v>35423.98055555556</v>
      </c>
      <c r="D2536" s="5">
        <v>120115.0</v>
      </c>
    </row>
    <row r="2537">
      <c r="A2537" s="2" t="s">
        <v>14457</v>
      </c>
      <c r="B2537" s="3"/>
      <c r="C2537" s="4">
        <v>35423.98055555556</v>
      </c>
      <c r="D2537" s="5">
        <v>32218.0</v>
      </c>
    </row>
    <row r="2538">
      <c r="A2538" s="2" t="s">
        <v>14458</v>
      </c>
      <c r="B2538" s="3"/>
      <c r="C2538" s="4">
        <v>35423.98055555556</v>
      </c>
      <c r="D2538" s="5">
        <v>33072.0</v>
      </c>
    </row>
    <row r="2539">
      <c r="A2539" s="2" t="s">
        <v>14459</v>
      </c>
      <c r="B2539" s="3"/>
      <c r="C2539" s="4">
        <v>35423.98055555556</v>
      </c>
      <c r="D2539" s="5">
        <v>65968.0</v>
      </c>
    </row>
    <row r="2540">
      <c r="A2540" s="2" t="s">
        <v>14460</v>
      </c>
      <c r="B2540" s="3"/>
      <c r="C2540" s="4">
        <v>35423.98055555556</v>
      </c>
      <c r="D2540" s="5">
        <v>79917.0</v>
      </c>
    </row>
    <row r="2541">
      <c r="A2541" s="2" t="s">
        <v>14461</v>
      </c>
      <c r="B2541" s="3"/>
      <c r="C2541" s="4">
        <v>35423.98055555556</v>
      </c>
      <c r="D2541" s="5">
        <v>32229.0</v>
      </c>
    </row>
    <row r="2542">
      <c r="A2542" s="2" t="s">
        <v>14462</v>
      </c>
      <c r="B2542" s="3"/>
      <c r="C2542" s="4">
        <v>35423.98055555556</v>
      </c>
      <c r="D2542" s="5">
        <v>298488.0</v>
      </c>
    </row>
    <row r="2543">
      <c r="A2543" s="2" t="s">
        <v>14463</v>
      </c>
      <c r="B2543" s="3"/>
      <c r="C2543" s="4">
        <v>35423.98055555556</v>
      </c>
      <c r="D2543" s="5">
        <v>142393.0</v>
      </c>
    </row>
    <row r="2544">
      <c r="A2544" s="2" t="s">
        <v>14464</v>
      </c>
      <c r="B2544" s="3"/>
      <c r="C2544" s="4">
        <v>35423.98055555556</v>
      </c>
      <c r="D2544" s="5">
        <v>182993.0</v>
      </c>
    </row>
    <row r="2545">
      <c r="A2545" s="2" t="s">
        <v>14465</v>
      </c>
      <c r="B2545" s="3"/>
      <c r="C2545" s="4">
        <v>35423.98055555556</v>
      </c>
      <c r="D2545" s="5">
        <v>557542.0</v>
      </c>
    </row>
    <row r="2546">
      <c r="A2546" s="2" t="s">
        <v>14466</v>
      </c>
      <c r="B2546" s="3"/>
      <c r="C2546" s="4">
        <v>35423.98055555556</v>
      </c>
      <c r="D2546" s="5">
        <v>518247.0</v>
      </c>
    </row>
    <row r="2547">
      <c r="A2547" s="2" t="s">
        <v>14467</v>
      </c>
      <c r="B2547" s="3"/>
      <c r="C2547" s="4">
        <v>35423.98055555556</v>
      </c>
      <c r="D2547" s="5">
        <v>123325.0</v>
      </c>
    </row>
    <row r="2548">
      <c r="A2548" s="2" t="s">
        <v>14468</v>
      </c>
      <c r="B2548" s="3"/>
      <c r="C2548" s="4">
        <v>35423.98055555556</v>
      </c>
      <c r="D2548" s="5">
        <v>106459.0</v>
      </c>
    </row>
    <row r="2549">
      <c r="A2549" s="2" t="s">
        <v>14469</v>
      </c>
      <c r="B2549" s="3"/>
      <c r="C2549" s="4">
        <v>35423.98055555556</v>
      </c>
      <c r="D2549" s="5">
        <v>122124.0</v>
      </c>
    </row>
    <row r="2550">
      <c r="A2550" s="2" t="s">
        <v>14470</v>
      </c>
      <c r="B2550" s="3"/>
      <c r="C2550" s="4">
        <v>35423.98055555556</v>
      </c>
      <c r="D2550" s="5">
        <v>27979.0</v>
      </c>
    </row>
    <row r="2551">
      <c r="A2551" s="2" t="s">
        <v>14471</v>
      </c>
      <c r="B2551" s="3"/>
      <c r="C2551" s="4">
        <v>35423.98055555556</v>
      </c>
      <c r="D2551" s="5">
        <v>376394.0</v>
      </c>
    </row>
    <row r="2552">
      <c r="A2552" s="2" t="s">
        <v>14472</v>
      </c>
      <c r="B2552" s="3"/>
      <c r="C2552" s="4">
        <v>35423.98055555556</v>
      </c>
      <c r="D2552" s="5">
        <v>461703.0</v>
      </c>
    </row>
    <row r="2553">
      <c r="A2553" s="2" t="s">
        <v>14473</v>
      </c>
      <c r="B2553" s="3"/>
      <c r="C2553" s="4">
        <v>35423.98055555556</v>
      </c>
      <c r="D2553" s="5">
        <v>54947.0</v>
      </c>
    </row>
    <row r="2554">
      <c r="A2554" s="2" t="s">
        <v>14474</v>
      </c>
      <c r="B2554" s="3"/>
      <c r="C2554" s="4">
        <v>35423.98055555556</v>
      </c>
      <c r="D2554" s="5">
        <v>54913.0</v>
      </c>
    </row>
    <row r="2555">
      <c r="A2555" s="2" t="s">
        <v>14475</v>
      </c>
      <c r="B2555" s="3"/>
      <c r="C2555" s="4">
        <v>35423.98055555556</v>
      </c>
      <c r="D2555" s="5">
        <v>145292.0</v>
      </c>
    </row>
    <row r="2556">
      <c r="A2556" s="2" t="s">
        <v>14476</v>
      </c>
      <c r="B2556" s="3"/>
      <c r="C2556" s="4">
        <v>35423.98055555556</v>
      </c>
      <c r="D2556" s="5">
        <v>147094.0</v>
      </c>
    </row>
    <row r="2557">
      <c r="A2557" s="2" t="s">
        <v>14477</v>
      </c>
      <c r="B2557" s="3"/>
      <c r="C2557" s="4">
        <v>35423.98055555556</v>
      </c>
      <c r="D2557" s="5">
        <v>284260.0</v>
      </c>
    </row>
    <row r="2558">
      <c r="A2558" s="2" t="s">
        <v>14478</v>
      </c>
      <c r="B2558" s="3"/>
      <c r="C2558" s="4">
        <v>35423.98055555556</v>
      </c>
      <c r="D2558" s="5">
        <v>15226.0</v>
      </c>
    </row>
    <row r="2559">
      <c r="A2559" s="2" t="s">
        <v>14479</v>
      </c>
      <c r="B2559" s="3"/>
      <c r="C2559" s="4">
        <v>35423.98055555556</v>
      </c>
      <c r="D2559" s="5">
        <v>118202.0</v>
      </c>
    </row>
    <row r="2560">
      <c r="A2560" s="2" t="s">
        <v>14480</v>
      </c>
      <c r="B2560" s="3"/>
      <c r="C2560" s="4">
        <v>35423.98055555556</v>
      </c>
      <c r="D2560" s="5">
        <v>118239.0</v>
      </c>
    </row>
    <row r="2561">
      <c r="A2561" s="2" t="s">
        <v>14481</v>
      </c>
      <c r="B2561" s="3"/>
      <c r="C2561" s="4">
        <v>35423.98055555556</v>
      </c>
      <c r="D2561" s="5">
        <v>118362.0</v>
      </c>
    </row>
    <row r="2562">
      <c r="A2562" s="2" t="s">
        <v>14482</v>
      </c>
      <c r="B2562" s="3"/>
      <c r="C2562" s="4">
        <v>35423.98055555556</v>
      </c>
      <c r="D2562" s="5">
        <v>118291.0</v>
      </c>
    </row>
    <row r="2563">
      <c r="A2563" s="2" t="s">
        <v>14483</v>
      </c>
      <c r="B2563" s="3"/>
      <c r="C2563" s="4">
        <v>35423.98055555556</v>
      </c>
      <c r="D2563" s="5">
        <v>158333.0</v>
      </c>
    </row>
    <row r="2564">
      <c r="A2564" s="2" t="s">
        <v>14484</v>
      </c>
      <c r="B2564" s="3"/>
      <c r="C2564" s="4">
        <v>35423.98055555556</v>
      </c>
      <c r="D2564" s="5">
        <v>14551.0</v>
      </c>
    </row>
    <row r="2565">
      <c r="A2565" s="2" t="s">
        <v>14485</v>
      </c>
      <c r="B2565" s="3"/>
      <c r="C2565" s="4">
        <v>35423.98055555556</v>
      </c>
      <c r="D2565" s="5">
        <v>221443.0</v>
      </c>
    </row>
    <row r="2566">
      <c r="A2566" s="2" t="s">
        <v>14486</v>
      </c>
      <c r="B2566" s="3"/>
      <c r="C2566" s="4">
        <v>35423.98055555556</v>
      </c>
      <c r="D2566" s="5">
        <v>371298.0</v>
      </c>
    </row>
    <row r="2567">
      <c r="A2567" s="2" t="s">
        <v>14487</v>
      </c>
      <c r="B2567" s="3"/>
      <c r="C2567" s="4">
        <v>35423.98055555556</v>
      </c>
      <c r="D2567" s="5">
        <v>96712.0</v>
      </c>
    </row>
    <row r="2568">
      <c r="A2568" s="2" t="s">
        <v>14488</v>
      </c>
      <c r="B2568" s="3"/>
      <c r="C2568" s="4">
        <v>35423.98055555556</v>
      </c>
      <c r="D2568" s="5">
        <v>126496.0</v>
      </c>
    </row>
    <row r="2569">
      <c r="A2569" s="2" t="s">
        <v>14489</v>
      </c>
      <c r="B2569" s="3"/>
      <c r="C2569" s="4">
        <v>35423.98055555556</v>
      </c>
      <c r="D2569" s="5">
        <v>22521.0</v>
      </c>
    </row>
    <row r="2570">
      <c r="A2570" s="2" t="s">
        <v>14490</v>
      </c>
      <c r="B2570" s="3"/>
      <c r="C2570" s="4">
        <v>35423.98055555556</v>
      </c>
      <c r="D2570" s="5">
        <v>192388.0</v>
      </c>
    </row>
    <row r="2571">
      <c r="A2571" s="2" t="s">
        <v>14491</v>
      </c>
      <c r="B2571" s="3"/>
      <c r="C2571" s="4">
        <v>35423.98055555556</v>
      </c>
      <c r="D2571" s="5">
        <v>22427.0</v>
      </c>
    </row>
    <row r="2572">
      <c r="A2572" s="2" t="s">
        <v>14492</v>
      </c>
      <c r="B2572" s="3"/>
      <c r="C2572" s="4">
        <v>35423.98055555556</v>
      </c>
      <c r="D2572" s="5">
        <v>21877.0</v>
      </c>
    </row>
    <row r="2573">
      <c r="A2573" s="2" t="s">
        <v>14493</v>
      </c>
      <c r="B2573" s="3"/>
      <c r="C2573" s="4">
        <v>35423.98055555556</v>
      </c>
      <c r="D2573" s="5">
        <v>118933.0</v>
      </c>
    </row>
    <row r="2574">
      <c r="A2574" s="2" t="s">
        <v>14494</v>
      </c>
      <c r="B2574" s="3"/>
      <c r="C2574" s="4">
        <v>35423.98055555556</v>
      </c>
      <c r="D2574" s="5">
        <v>19363.0</v>
      </c>
    </row>
    <row r="2575">
      <c r="A2575" s="2" t="s">
        <v>14495</v>
      </c>
      <c r="B2575" s="3"/>
      <c r="C2575" s="4">
        <v>35423.98055555556</v>
      </c>
      <c r="D2575" s="5">
        <v>16602.0</v>
      </c>
    </row>
    <row r="2576">
      <c r="A2576" s="2" t="s">
        <v>14496</v>
      </c>
      <c r="B2576" s="3"/>
      <c r="C2576" s="4">
        <v>35423.98055555556</v>
      </c>
      <c r="D2576" s="5">
        <v>17821.0</v>
      </c>
    </row>
    <row r="2577">
      <c r="A2577" s="2" t="s">
        <v>14497</v>
      </c>
      <c r="B2577" s="3"/>
      <c r="C2577" s="4">
        <v>35423.98055555556</v>
      </c>
      <c r="D2577" s="5">
        <v>17804.0</v>
      </c>
    </row>
    <row r="2578">
      <c r="A2578" s="2" t="s">
        <v>14498</v>
      </c>
      <c r="B2578" s="3"/>
      <c r="C2578" s="4">
        <v>35423.98055555556</v>
      </c>
      <c r="D2578" s="5">
        <v>27258.0</v>
      </c>
    </row>
    <row r="2579">
      <c r="A2579" s="2" t="s">
        <v>14499</v>
      </c>
      <c r="B2579" s="3"/>
      <c r="C2579" s="4">
        <v>35423.98055555556</v>
      </c>
      <c r="D2579" s="5">
        <v>26509.0</v>
      </c>
    </row>
    <row r="2580">
      <c r="A2580" s="2" t="s">
        <v>14500</v>
      </c>
      <c r="B2580" s="3"/>
      <c r="C2580" s="4">
        <v>35423.98055555556</v>
      </c>
      <c r="D2580" s="5">
        <v>85151.0</v>
      </c>
    </row>
    <row r="2581">
      <c r="A2581" s="2" t="s">
        <v>14501</v>
      </c>
      <c r="B2581" s="3"/>
      <c r="C2581" s="4">
        <v>35423.98055555556</v>
      </c>
      <c r="D2581" s="5">
        <v>11073.0</v>
      </c>
    </row>
    <row r="2582">
      <c r="A2582" s="2" t="s">
        <v>14502</v>
      </c>
      <c r="B2582" s="3"/>
      <c r="C2582" s="4">
        <v>35423.98055555556</v>
      </c>
      <c r="D2582" s="5">
        <v>18095.0</v>
      </c>
    </row>
    <row r="2583">
      <c r="A2583" s="2" t="s">
        <v>14503</v>
      </c>
      <c r="B2583" s="3"/>
      <c r="C2583" s="4">
        <v>35423.98055555556</v>
      </c>
      <c r="D2583" s="5">
        <v>18077.0</v>
      </c>
    </row>
    <row r="2584">
      <c r="A2584" s="2" t="s">
        <v>14504</v>
      </c>
      <c r="B2584" s="3"/>
      <c r="C2584" s="4">
        <v>35423.98055555556</v>
      </c>
      <c r="D2584" s="5">
        <v>18118.0</v>
      </c>
    </row>
    <row r="2585">
      <c r="A2585" s="2" t="s">
        <v>14505</v>
      </c>
      <c r="B2585" s="3"/>
      <c r="C2585" s="4">
        <v>35423.98055555556</v>
      </c>
      <c r="D2585" s="5">
        <v>18142.0</v>
      </c>
    </row>
    <row r="2586">
      <c r="A2586" s="2" t="s">
        <v>14506</v>
      </c>
      <c r="B2586" s="3"/>
      <c r="C2586" s="4">
        <v>35423.98055555556</v>
      </c>
      <c r="D2586" s="5">
        <v>27541.0</v>
      </c>
    </row>
    <row r="2587">
      <c r="A2587" s="2" t="s">
        <v>14507</v>
      </c>
      <c r="B2587" s="3"/>
      <c r="C2587" s="4">
        <v>35423.98055555556</v>
      </c>
      <c r="D2587" s="5">
        <v>27505.0</v>
      </c>
    </row>
    <row r="2588">
      <c r="A2588" s="2" t="s">
        <v>14508</v>
      </c>
      <c r="B2588" s="3"/>
      <c r="C2588" s="4">
        <v>35423.98055555556</v>
      </c>
      <c r="D2588" s="5">
        <v>27486.0</v>
      </c>
    </row>
    <row r="2589">
      <c r="A2589" s="2" t="s">
        <v>14509</v>
      </c>
      <c r="B2589" s="3"/>
      <c r="C2589" s="4">
        <v>35423.98055555556</v>
      </c>
      <c r="D2589" s="5">
        <v>42598.0</v>
      </c>
    </row>
    <row r="2590">
      <c r="A2590" s="2" t="s">
        <v>14510</v>
      </c>
      <c r="B2590" s="3"/>
      <c r="C2590" s="4">
        <v>35423.98055555556</v>
      </c>
      <c r="D2590" s="5">
        <v>42759.0</v>
      </c>
    </row>
    <row r="2591">
      <c r="A2591" s="2" t="s">
        <v>14511</v>
      </c>
      <c r="B2591" s="3"/>
      <c r="C2591" s="4">
        <v>35423.98055555556</v>
      </c>
      <c r="D2591" s="5">
        <v>42959.0</v>
      </c>
    </row>
    <row r="2592">
      <c r="A2592" s="2" t="s">
        <v>14512</v>
      </c>
      <c r="B2592" s="3"/>
      <c r="C2592" s="4">
        <v>35423.98055555556</v>
      </c>
      <c r="D2592" s="5">
        <v>42870.0</v>
      </c>
    </row>
    <row r="2593">
      <c r="A2593" s="2" t="s">
        <v>14513</v>
      </c>
      <c r="B2593" s="3"/>
      <c r="C2593" s="4">
        <v>35423.98055555556</v>
      </c>
      <c r="D2593" s="5">
        <v>25589.0</v>
      </c>
    </row>
    <row r="2594">
      <c r="A2594" s="2" t="s">
        <v>14514</v>
      </c>
      <c r="B2594" s="3"/>
      <c r="C2594" s="4">
        <v>35423.98055555556</v>
      </c>
      <c r="D2594" s="5">
        <v>62474.0</v>
      </c>
    </row>
    <row r="2595">
      <c r="A2595" s="2" t="s">
        <v>14515</v>
      </c>
      <c r="B2595" s="3"/>
      <c r="C2595" s="4">
        <v>35423.98055555556</v>
      </c>
      <c r="D2595" s="5">
        <v>62432.0</v>
      </c>
    </row>
    <row r="2596">
      <c r="A2596" s="2" t="s">
        <v>14516</v>
      </c>
      <c r="B2596" s="3"/>
      <c r="C2596" s="4">
        <v>35423.98055555556</v>
      </c>
      <c r="D2596" s="5">
        <v>152869.0</v>
      </c>
    </row>
    <row r="2597">
      <c r="A2597" s="2" t="s">
        <v>14517</v>
      </c>
      <c r="B2597" s="3"/>
      <c r="C2597" s="4">
        <v>35423.98055555556</v>
      </c>
      <c r="D2597" s="5">
        <v>307355.0</v>
      </c>
    </row>
    <row r="2598">
      <c r="A2598" s="2" t="s">
        <v>14518</v>
      </c>
      <c r="B2598" s="3"/>
      <c r="C2598" s="4">
        <v>35423.98055555556</v>
      </c>
      <c r="D2598" s="5">
        <v>155475.0</v>
      </c>
    </row>
    <row r="2599">
      <c r="A2599" s="2" t="s">
        <v>14519</v>
      </c>
      <c r="B2599" s="3"/>
      <c r="C2599" s="4">
        <v>35423.98055555556</v>
      </c>
      <c r="D2599" s="5">
        <v>56643.0</v>
      </c>
    </row>
    <row r="2600">
      <c r="A2600" s="2" t="s">
        <v>14520</v>
      </c>
      <c r="B2600" s="3"/>
      <c r="C2600" s="4">
        <v>35423.98055555556</v>
      </c>
      <c r="D2600" s="5">
        <v>23581.0</v>
      </c>
    </row>
    <row r="2601">
      <c r="A2601" s="2" t="s">
        <v>14521</v>
      </c>
      <c r="B2601" s="3"/>
      <c r="C2601" s="4">
        <v>35423.98055555556</v>
      </c>
      <c r="D2601" s="5">
        <v>25948.0</v>
      </c>
    </row>
    <row r="2602">
      <c r="A2602" s="2" t="s">
        <v>14522</v>
      </c>
      <c r="B2602" s="3"/>
      <c r="C2602" s="4">
        <v>35423.98055555556</v>
      </c>
      <c r="D2602" s="5">
        <v>57963.0</v>
      </c>
    </row>
    <row r="2603">
      <c r="A2603" s="2" t="s">
        <v>14523</v>
      </c>
      <c r="B2603" s="3"/>
      <c r="C2603" s="4">
        <v>35423.98055555556</v>
      </c>
      <c r="D2603" s="5">
        <v>61619.0</v>
      </c>
    </row>
    <row r="2604">
      <c r="A2604" s="2" t="s">
        <v>14524</v>
      </c>
      <c r="B2604" s="3"/>
      <c r="C2604" s="4">
        <v>35423.98055555556</v>
      </c>
      <c r="D2604" s="5">
        <v>65773.0</v>
      </c>
    </row>
    <row r="2605">
      <c r="A2605" s="2" t="s">
        <v>14525</v>
      </c>
      <c r="B2605" s="3"/>
      <c r="C2605" s="4">
        <v>35423.98055555556</v>
      </c>
      <c r="D2605" s="5">
        <v>60137.0</v>
      </c>
    </row>
    <row r="2606">
      <c r="A2606" s="2" t="s">
        <v>14526</v>
      </c>
      <c r="B2606" s="3"/>
      <c r="C2606" s="4">
        <v>35423.98055555556</v>
      </c>
      <c r="D2606" s="5">
        <v>31034.0</v>
      </c>
    </row>
    <row r="2607">
      <c r="A2607" s="2" t="s">
        <v>14527</v>
      </c>
      <c r="B2607" s="3"/>
      <c r="C2607" s="4">
        <v>35423.98055555556</v>
      </c>
      <c r="D2607" s="5">
        <v>64278.0</v>
      </c>
    </row>
    <row r="2608">
      <c r="A2608" s="2" t="s">
        <v>14528</v>
      </c>
      <c r="B2608" s="3"/>
      <c r="C2608" s="4">
        <v>35423.98055555556</v>
      </c>
      <c r="D2608" s="5">
        <v>100449.0</v>
      </c>
    </row>
    <row r="2609">
      <c r="A2609" s="2" t="s">
        <v>14529</v>
      </c>
      <c r="B2609" s="3"/>
      <c r="C2609" s="4">
        <v>35423.98055555556</v>
      </c>
      <c r="D2609" s="5">
        <v>122056.0</v>
      </c>
    </row>
    <row r="2610">
      <c r="A2610" s="2" t="s">
        <v>14530</v>
      </c>
      <c r="B2610" s="3"/>
      <c r="C2610" s="4">
        <v>35423.98055555556</v>
      </c>
      <c r="D2610" s="5">
        <v>121852.0</v>
      </c>
    </row>
    <row r="2611">
      <c r="A2611" s="2" t="s">
        <v>14531</v>
      </c>
      <c r="B2611" s="3"/>
      <c r="C2611" s="4">
        <v>35423.98055555556</v>
      </c>
      <c r="D2611" s="5">
        <v>64680.0</v>
      </c>
    </row>
    <row r="2612">
      <c r="A2612" s="2" t="s">
        <v>14532</v>
      </c>
      <c r="B2612" s="3"/>
      <c r="C2612" s="4">
        <v>35423.98055555556</v>
      </c>
      <c r="D2612" s="5">
        <v>64495.0</v>
      </c>
    </row>
    <row r="2613">
      <c r="A2613" s="2" t="s">
        <v>14533</v>
      </c>
      <c r="B2613" s="3"/>
      <c r="C2613" s="4">
        <v>35423.98055555556</v>
      </c>
      <c r="D2613" s="5">
        <v>64479.0</v>
      </c>
    </row>
    <row r="2614">
      <c r="A2614" s="2" t="s">
        <v>14534</v>
      </c>
      <c r="B2614" s="3"/>
      <c r="C2614" s="4">
        <v>35423.98055555556</v>
      </c>
      <c r="D2614" s="5">
        <v>104930.0</v>
      </c>
    </row>
    <row r="2615">
      <c r="A2615" s="2" t="s">
        <v>14535</v>
      </c>
      <c r="B2615" s="3"/>
      <c r="C2615" s="4">
        <v>35423.98055555556</v>
      </c>
      <c r="D2615" s="5">
        <v>133537.0</v>
      </c>
    </row>
    <row r="2616">
      <c r="A2616" s="2" t="s">
        <v>14536</v>
      </c>
      <c r="B2616" s="3"/>
      <c r="C2616" s="4">
        <v>35423.98055555556</v>
      </c>
      <c r="D2616" s="5">
        <v>17040.0</v>
      </c>
    </row>
    <row r="2617">
      <c r="A2617" s="2" t="s">
        <v>14537</v>
      </c>
      <c r="B2617" s="3"/>
      <c r="C2617" s="4">
        <v>35423.98055555556</v>
      </c>
      <c r="D2617" s="5">
        <v>22240.0</v>
      </c>
    </row>
    <row r="2618">
      <c r="A2618" s="2" t="s">
        <v>14538</v>
      </c>
      <c r="B2618" s="3"/>
      <c r="C2618" s="4">
        <v>35423.98055555556</v>
      </c>
      <c r="D2618" s="5">
        <v>16643.0</v>
      </c>
    </row>
    <row r="2619">
      <c r="A2619" s="2" t="s">
        <v>14539</v>
      </c>
      <c r="B2619" s="3"/>
      <c r="C2619" s="4">
        <v>35423.98055555556</v>
      </c>
      <c r="D2619" s="5">
        <v>124118.0</v>
      </c>
    </row>
    <row r="2620">
      <c r="A2620" s="2" t="s">
        <v>14540</v>
      </c>
      <c r="B2620" s="3"/>
      <c r="C2620" s="4">
        <v>35423.98055555556</v>
      </c>
      <c r="D2620" s="5">
        <v>124944.0</v>
      </c>
    </row>
    <row r="2621">
      <c r="A2621" s="2" t="s">
        <v>14541</v>
      </c>
      <c r="B2621" s="3"/>
      <c r="C2621" s="4">
        <v>35423.98055555556</v>
      </c>
      <c r="D2621" s="5">
        <v>196066.0</v>
      </c>
    </row>
    <row r="2622">
      <c r="A2622" s="2" t="s">
        <v>14542</v>
      </c>
      <c r="B2622" s="3"/>
      <c r="C2622" s="4">
        <v>35423.98055555556</v>
      </c>
      <c r="D2622" s="5">
        <v>196083.0</v>
      </c>
    </row>
    <row r="2623">
      <c r="A2623" s="2" t="s">
        <v>14543</v>
      </c>
      <c r="B2623" s="3"/>
      <c r="C2623" s="4">
        <v>35423.98055555556</v>
      </c>
      <c r="D2623" s="5">
        <v>133914.0</v>
      </c>
    </row>
    <row r="2624">
      <c r="A2624" s="2" t="s">
        <v>14544</v>
      </c>
      <c r="B2624" s="3"/>
      <c r="C2624" s="4">
        <v>35423.98055555556</v>
      </c>
      <c r="D2624" s="5">
        <v>67512.0</v>
      </c>
    </row>
    <row r="2625">
      <c r="A2625" s="2" t="s">
        <v>14545</v>
      </c>
      <c r="B2625" s="3"/>
      <c r="C2625" s="4">
        <v>35423.98055555556</v>
      </c>
      <c r="D2625" s="5">
        <v>9695.0</v>
      </c>
    </row>
    <row r="2626">
      <c r="A2626" s="2" t="s">
        <v>14546</v>
      </c>
      <c r="B2626" s="3"/>
      <c r="C2626" s="4">
        <v>35423.98055555556</v>
      </c>
      <c r="D2626" s="5">
        <v>9689.0</v>
      </c>
    </row>
    <row r="2627">
      <c r="A2627" s="2" t="s">
        <v>14547</v>
      </c>
      <c r="B2627" s="3"/>
      <c r="C2627" s="4">
        <v>35423.98055555556</v>
      </c>
      <c r="D2627" s="5">
        <v>34240.0</v>
      </c>
    </row>
    <row r="2628">
      <c r="A2628" s="2" t="s">
        <v>14548</v>
      </c>
      <c r="B2628" s="3"/>
      <c r="C2628" s="4">
        <v>35423.98055555556</v>
      </c>
      <c r="D2628" s="5">
        <v>34445.0</v>
      </c>
    </row>
    <row r="2629">
      <c r="A2629" s="2" t="s">
        <v>14549</v>
      </c>
      <c r="B2629" s="3"/>
      <c r="C2629" s="4">
        <v>35423.98055555556</v>
      </c>
      <c r="D2629" s="5">
        <v>158024.0</v>
      </c>
    </row>
    <row r="2630">
      <c r="A2630" s="2" t="s">
        <v>14550</v>
      </c>
      <c r="B2630" s="3"/>
      <c r="C2630" s="4">
        <v>35423.98055555556</v>
      </c>
      <c r="D2630" s="5">
        <v>157843.0</v>
      </c>
    </row>
    <row r="2631">
      <c r="A2631" s="2" t="s">
        <v>14551</v>
      </c>
      <c r="B2631" s="3"/>
      <c r="C2631" s="4">
        <v>35423.98055555556</v>
      </c>
      <c r="D2631" s="5">
        <v>87565.0</v>
      </c>
    </row>
    <row r="2632">
      <c r="A2632" s="2" t="s">
        <v>14552</v>
      </c>
      <c r="B2632" s="3"/>
      <c r="C2632" s="4">
        <v>35423.98055555556</v>
      </c>
      <c r="D2632" s="5">
        <v>180211.0</v>
      </c>
    </row>
    <row r="2633">
      <c r="A2633" s="2" t="s">
        <v>14553</v>
      </c>
      <c r="B2633" s="3"/>
      <c r="C2633" s="4">
        <v>35423.98055555556</v>
      </c>
      <c r="D2633" s="5">
        <v>87531.0</v>
      </c>
    </row>
    <row r="2634">
      <c r="A2634" s="2" t="s">
        <v>14554</v>
      </c>
      <c r="B2634" s="3"/>
      <c r="C2634" s="4">
        <v>35423.98055555556</v>
      </c>
      <c r="D2634" s="5">
        <v>102032.0</v>
      </c>
    </row>
    <row r="2635">
      <c r="A2635" s="2" t="s">
        <v>14555</v>
      </c>
      <c r="B2635" s="3"/>
      <c r="C2635" s="4">
        <v>35423.98055555556</v>
      </c>
      <c r="D2635" s="5">
        <v>102006.0</v>
      </c>
    </row>
    <row r="2636">
      <c r="A2636" s="2" t="s">
        <v>14556</v>
      </c>
      <c r="B2636" s="3"/>
      <c r="C2636" s="4">
        <v>35423.98055555556</v>
      </c>
      <c r="D2636" s="5">
        <v>102016.0</v>
      </c>
    </row>
    <row r="2637">
      <c r="A2637" s="2" t="s">
        <v>14557</v>
      </c>
      <c r="B2637" s="3"/>
      <c r="C2637" s="4">
        <v>35423.98055555556</v>
      </c>
      <c r="D2637" s="5">
        <v>95446.0</v>
      </c>
    </row>
    <row r="2638">
      <c r="A2638" s="2" t="s">
        <v>14558</v>
      </c>
      <c r="B2638" s="3"/>
      <c r="C2638" s="4">
        <v>35423.98055555556</v>
      </c>
      <c r="D2638" s="5">
        <v>75727.0</v>
      </c>
    </row>
    <row r="2639">
      <c r="A2639" s="2" t="s">
        <v>14559</v>
      </c>
      <c r="B2639" s="3"/>
      <c r="C2639" s="4">
        <v>35423.98055555556</v>
      </c>
      <c r="D2639" s="5">
        <v>77723.0</v>
      </c>
    </row>
    <row r="2640">
      <c r="A2640" s="2" t="s">
        <v>14560</v>
      </c>
      <c r="B2640" s="3"/>
      <c r="C2640" s="4">
        <v>35423.98055555556</v>
      </c>
      <c r="D2640" s="5">
        <v>55387.0</v>
      </c>
    </row>
    <row r="2641">
      <c r="A2641" s="2" t="s">
        <v>14561</v>
      </c>
      <c r="B2641" s="3"/>
      <c r="C2641" s="4">
        <v>35423.98055555556</v>
      </c>
      <c r="D2641" s="5">
        <v>32729.0</v>
      </c>
    </row>
    <row r="2642">
      <c r="A2642" s="2" t="s">
        <v>14562</v>
      </c>
      <c r="B2642" s="3"/>
      <c r="C2642" s="4">
        <v>35423.98055555556</v>
      </c>
      <c r="D2642" s="5">
        <v>95544.0</v>
      </c>
    </row>
    <row r="2643">
      <c r="A2643" s="2" t="s">
        <v>14563</v>
      </c>
      <c r="B2643" s="3"/>
      <c r="C2643" s="4">
        <v>35423.98055555556</v>
      </c>
      <c r="D2643" s="5">
        <v>13096.0</v>
      </c>
    </row>
    <row r="2644">
      <c r="A2644" s="2" t="s">
        <v>14564</v>
      </c>
      <c r="B2644" s="3"/>
      <c r="C2644" s="4">
        <v>35423.98055555556</v>
      </c>
      <c r="D2644" s="5">
        <v>125503.0</v>
      </c>
    </row>
    <row r="2645">
      <c r="A2645" s="2" t="s">
        <v>14565</v>
      </c>
      <c r="B2645" s="3"/>
      <c r="C2645" s="4">
        <v>35423.98055555556</v>
      </c>
      <c r="D2645" s="5">
        <v>127084.0</v>
      </c>
    </row>
    <row r="2646">
      <c r="A2646" s="2" t="s">
        <v>14566</v>
      </c>
      <c r="B2646" s="3"/>
      <c r="C2646" s="4">
        <v>35423.98055555556</v>
      </c>
      <c r="D2646" s="5">
        <v>130597.0</v>
      </c>
    </row>
    <row r="2647">
      <c r="A2647" s="2" t="s">
        <v>14567</v>
      </c>
      <c r="B2647" s="3"/>
      <c r="C2647" s="4">
        <v>35423.98055555556</v>
      </c>
      <c r="D2647" s="5">
        <v>46368.0</v>
      </c>
    </row>
    <row r="2648">
      <c r="A2648" s="2" t="s">
        <v>14568</v>
      </c>
      <c r="B2648" s="3"/>
      <c r="C2648" s="4">
        <v>35423.98055555556</v>
      </c>
      <c r="D2648" s="5">
        <v>46367.0</v>
      </c>
    </row>
    <row r="2649">
      <c r="A2649" s="2" t="s">
        <v>14569</v>
      </c>
      <c r="B2649" s="3"/>
      <c r="C2649" s="4">
        <v>35423.98055555556</v>
      </c>
      <c r="D2649" s="5">
        <v>23955.0</v>
      </c>
    </row>
    <row r="2650">
      <c r="A2650" s="2" t="s">
        <v>14570</v>
      </c>
      <c r="B2650" s="3"/>
      <c r="C2650" s="4">
        <v>35423.98055555556</v>
      </c>
      <c r="D2650" s="5">
        <v>23956.0</v>
      </c>
    </row>
    <row r="2651">
      <c r="A2651" s="2" t="s">
        <v>14571</v>
      </c>
      <c r="B2651" s="3"/>
      <c r="C2651" s="4">
        <v>35423.98055555556</v>
      </c>
      <c r="D2651" s="5">
        <v>170817.0</v>
      </c>
    </row>
    <row r="2652">
      <c r="A2652" s="2" t="s">
        <v>14572</v>
      </c>
      <c r="B2652" s="3"/>
      <c r="C2652" s="4">
        <v>35423.98055555556</v>
      </c>
      <c r="D2652" s="5">
        <v>170838.0</v>
      </c>
    </row>
    <row r="2653">
      <c r="A2653" s="2" t="s">
        <v>14573</v>
      </c>
      <c r="B2653" s="3"/>
      <c r="C2653" s="4">
        <v>35423.98055555556</v>
      </c>
      <c r="D2653" s="5">
        <v>119501.0</v>
      </c>
    </row>
    <row r="2654">
      <c r="A2654" s="2" t="s">
        <v>14574</v>
      </c>
      <c r="B2654" s="3"/>
      <c r="C2654" s="4">
        <v>35423.98055555556</v>
      </c>
      <c r="D2654" s="5">
        <v>116309.0</v>
      </c>
    </row>
    <row r="2655">
      <c r="A2655" s="2" t="s">
        <v>14575</v>
      </c>
      <c r="B2655" s="3"/>
      <c r="C2655" s="4">
        <v>35423.98055555556</v>
      </c>
      <c r="D2655" s="5">
        <v>119036.0</v>
      </c>
    </row>
    <row r="2656">
      <c r="A2656" s="2" t="s">
        <v>14576</v>
      </c>
      <c r="B2656" s="3"/>
      <c r="C2656" s="4">
        <v>35423.98055555556</v>
      </c>
      <c r="D2656" s="5">
        <v>14369.0</v>
      </c>
    </row>
    <row r="2657">
      <c r="A2657" s="2" t="s">
        <v>14577</v>
      </c>
      <c r="B2657" s="3"/>
      <c r="C2657" s="4">
        <v>35423.98055555556</v>
      </c>
      <c r="D2657" s="5">
        <v>132363.0</v>
      </c>
    </row>
    <row r="2658">
      <c r="A2658" s="2" t="s">
        <v>14578</v>
      </c>
      <c r="B2658" s="3"/>
      <c r="C2658" s="4">
        <v>35423.98055555556</v>
      </c>
      <c r="D2658" s="5">
        <v>165705.0</v>
      </c>
    </row>
    <row r="2659">
      <c r="A2659" s="2" t="s">
        <v>14579</v>
      </c>
      <c r="B2659" s="3"/>
      <c r="C2659" s="4">
        <v>35423.98055555556</v>
      </c>
      <c r="D2659" s="5">
        <v>30091.0</v>
      </c>
    </row>
    <row r="2660">
      <c r="A2660" s="2" t="s">
        <v>14580</v>
      </c>
      <c r="B2660" s="3"/>
      <c r="C2660" s="4">
        <v>35423.98055555556</v>
      </c>
      <c r="D2660" s="5">
        <v>44464.0</v>
      </c>
    </row>
    <row r="2661">
      <c r="A2661" s="2" t="s">
        <v>14581</v>
      </c>
      <c r="B2661" s="3"/>
      <c r="C2661" s="4">
        <v>35423.98055555556</v>
      </c>
      <c r="D2661" s="5">
        <v>46115.0</v>
      </c>
    </row>
    <row r="2662">
      <c r="A2662" s="2" t="s">
        <v>14582</v>
      </c>
      <c r="B2662" s="3"/>
      <c r="C2662" s="4">
        <v>35423.98055555556</v>
      </c>
      <c r="D2662" s="5">
        <v>46516.0</v>
      </c>
    </row>
    <row r="2663">
      <c r="A2663" s="2" t="s">
        <v>14583</v>
      </c>
      <c r="B2663" s="3"/>
      <c r="C2663" s="4">
        <v>35423.98055555556</v>
      </c>
      <c r="D2663" s="5">
        <v>140221.0</v>
      </c>
    </row>
    <row r="2664">
      <c r="A2664" s="2" t="s">
        <v>14584</v>
      </c>
      <c r="B2664" s="3"/>
      <c r="C2664" s="4">
        <v>35423.98055555556</v>
      </c>
      <c r="D2664" s="5">
        <v>138686.0</v>
      </c>
    </row>
    <row r="2665">
      <c r="A2665" s="2" t="s">
        <v>14585</v>
      </c>
      <c r="B2665" s="3"/>
      <c r="C2665" s="4">
        <v>35423.98055555556</v>
      </c>
      <c r="D2665" s="5">
        <v>46893.0</v>
      </c>
    </row>
    <row r="2666">
      <c r="A2666" s="2" t="s">
        <v>14586</v>
      </c>
      <c r="B2666" s="3"/>
      <c r="C2666" s="4">
        <v>35423.98055555556</v>
      </c>
      <c r="D2666" s="5">
        <v>47188.0</v>
      </c>
    </row>
    <row r="2667">
      <c r="A2667" s="2" t="s">
        <v>14587</v>
      </c>
      <c r="B2667" s="3"/>
      <c r="C2667" s="4">
        <v>35423.98055555556</v>
      </c>
      <c r="D2667" s="5">
        <v>126757.0</v>
      </c>
    </row>
    <row r="2668">
      <c r="A2668" s="2" t="s">
        <v>14588</v>
      </c>
      <c r="B2668" s="3"/>
      <c r="C2668" s="4">
        <v>35423.98055555556</v>
      </c>
      <c r="D2668" s="5">
        <v>81856.0</v>
      </c>
    </row>
    <row r="2669">
      <c r="A2669" s="2" t="s">
        <v>14589</v>
      </c>
      <c r="B2669" s="3"/>
      <c r="C2669" s="4">
        <v>35423.98055555556</v>
      </c>
      <c r="D2669" s="5">
        <v>81830.0</v>
      </c>
    </row>
    <row r="2670">
      <c r="A2670" s="2" t="s">
        <v>14590</v>
      </c>
      <c r="B2670" s="3"/>
      <c r="C2670" s="4">
        <v>35423.98055555556</v>
      </c>
      <c r="D2670" s="5">
        <v>98176.0</v>
      </c>
    </row>
    <row r="2671">
      <c r="A2671" s="2" t="s">
        <v>14591</v>
      </c>
      <c r="B2671" s="3"/>
      <c r="C2671" s="4">
        <v>35423.98055555556</v>
      </c>
      <c r="D2671" s="5">
        <v>145237.0</v>
      </c>
    </row>
    <row r="2672">
      <c r="A2672" s="2" t="s">
        <v>14592</v>
      </c>
      <c r="B2672" s="3"/>
      <c r="C2672" s="4">
        <v>35423.98055555556</v>
      </c>
      <c r="D2672" s="5">
        <v>105918.0</v>
      </c>
    </row>
    <row r="2673">
      <c r="A2673" s="2" t="s">
        <v>14593</v>
      </c>
      <c r="B2673" s="3"/>
      <c r="C2673" s="4">
        <v>35423.98055555556</v>
      </c>
      <c r="D2673" s="5">
        <v>53517.0</v>
      </c>
    </row>
    <row r="2674">
      <c r="A2674" s="2" t="s">
        <v>14594</v>
      </c>
      <c r="B2674" s="3"/>
      <c r="C2674" s="4">
        <v>35423.98055555556</v>
      </c>
      <c r="D2674" s="5">
        <v>68713.0</v>
      </c>
    </row>
    <row r="2675">
      <c r="A2675" s="2" t="s">
        <v>14595</v>
      </c>
      <c r="B2675" s="3"/>
      <c r="C2675" s="4">
        <v>35423.98055555556</v>
      </c>
      <c r="D2675" s="5">
        <v>68718.0</v>
      </c>
    </row>
    <row r="2676">
      <c r="A2676" s="2" t="s">
        <v>14596</v>
      </c>
      <c r="B2676" s="3"/>
      <c r="C2676" s="4">
        <v>35423.98055555556</v>
      </c>
      <c r="D2676" s="5">
        <v>80803.0</v>
      </c>
    </row>
    <row r="2677">
      <c r="A2677" s="2" t="s">
        <v>14597</v>
      </c>
      <c r="B2677" s="3"/>
      <c r="C2677" s="4">
        <v>35423.98055555556</v>
      </c>
      <c r="D2677" s="5">
        <v>80836.0</v>
      </c>
    </row>
    <row r="2678">
      <c r="A2678" s="2" t="s">
        <v>14598</v>
      </c>
      <c r="B2678" s="3"/>
      <c r="C2678" s="4">
        <v>35423.98055555556</v>
      </c>
      <c r="D2678" s="5">
        <v>141725.0</v>
      </c>
    </row>
    <row r="2679">
      <c r="A2679" s="2" t="s">
        <v>14599</v>
      </c>
      <c r="B2679" s="3"/>
      <c r="C2679" s="4">
        <v>35423.98055555556</v>
      </c>
      <c r="D2679" s="5">
        <v>141801.0</v>
      </c>
    </row>
    <row r="2680">
      <c r="A2680" s="2" t="s">
        <v>14600</v>
      </c>
      <c r="B2680" s="3"/>
      <c r="C2680" s="4">
        <v>35423.98055555556</v>
      </c>
      <c r="D2680" s="5">
        <v>141732.0</v>
      </c>
    </row>
    <row r="2681">
      <c r="A2681" s="2" t="s">
        <v>14601</v>
      </c>
      <c r="B2681" s="3"/>
      <c r="C2681" s="4">
        <v>35423.98055555556</v>
      </c>
      <c r="D2681" s="5">
        <v>24328.0</v>
      </c>
    </row>
    <row r="2682">
      <c r="A2682" s="2" t="s">
        <v>14602</v>
      </c>
      <c r="B2682" s="3"/>
      <c r="C2682" s="4">
        <v>35423.98055555556</v>
      </c>
      <c r="D2682" s="5">
        <v>144645.0</v>
      </c>
    </row>
    <row r="2683">
      <c r="A2683" s="2" t="s">
        <v>14603</v>
      </c>
      <c r="B2683" s="3"/>
      <c r="C2683" s="4">
        <v>35423.98055555556</v>
      </c>
      <c r="D2683" s="5">
        <v>143556.0</v>
      </c>
    </row>
    <row r="2684">
      <c r="A2684" s="2" t="s">
        <v>14604</v>
      </c>
      <c r="B2684" s="3"/>
      <c r="C2684" s="4">
        <v>35423.98055555556</v>
      </c>
      <c r="D2684" s="5">
        <v>148142.0</v>
      </c>
    </row>
    <row r="2685">
      <c r="A2685" s="2" t="s">
        <v>14605</v>
      </c>
      <c r="B2685" s="3"/>
      <c r="C2685" s="4">
        <v>35423.98055555556</v>
      </c>
      <c r="D2685" s="5">
        <v>39531.0</v>
      </c>
    </row>
    <row r="2686">
      <c r="A2686" s="2" t="s">
        <v>14606</v>
      </c>
      <c r="B2686" s="3"/>
      <c r="C2686" s="4">
        <v>35423.98055555556</v>
      </c>
      <c r="D2686" s="5">
        <v>169187.0</v>
      </c>
    </row>
    <row r="2687">
      <c r="A2687" s="2" t="s">
        <v>14607</v>
      </c>
      <c r="B2687" s="3"/>
      <c r="C2687" s="4">
        <v>35423.98055555556</v>
      </c>
      <c r="D2687" s="5">
        <v>170810.0</v>
      </c>
    </row>
    <row r="2688">
      <c r="A2688" s="2" t="s">
        <v>14608</v>
      </c>
      <c r="B2688" s="3"/>
      <c r="C2688" s="4">
        <v>35423.98055555556</v>
      </c>
      <c r="D2688" s="5">
        <v>170885.0</v>
      </c>
    </row>
    <row r="2689">
      <c r="A2689" s="2" t="s">
        <v>14609</v>
      </c>
      <c r="B2689" s="3"/>
      <c r="C2689" s="4">
        <v>35423.98055555556</v>
      </c>
      <c r="D2689" s="5">
        <v>33400.0</v>
      </c>
    </row>
    <row r="2690">
      <c r="A2690" s="2" t="s">
        <v>14610</v>
      </c>
      <c r="B2690" s="3"/>
      <c r="C2690" s="4">
        <v>35423.98055555556</v>
      </c>
      <c r="D2690" s="5">
        <v>33376.0</v>
      </c>
    </row>
    <row r="2691">
      <c r="A2691" s="2" t="s">
        <v>14611</v>
      </c>
      <c r="B2691" s="3"/>
      <c r="C2691" s="4">
        <v>35423.98055555556</v>
      </c>
      <c r="D2691" s="5">
        <v>46715.0</v>
      </c>
    </row>
    <row r="2692">
      <c r="A2692" s="2" t="s">
        <v>14612</v>
      </c>
      <c r="B2692" s="3"/>
      <c r="C2692" s="4">
        <v>35423.98055555556</v>
      </c>
      <c r="D2692" s="5">
        <v>46715.0</v>
      </c>
    </row>
    <row r="2693">
      <c r="A2693" s="2" t="s">
        <v>14613</v>
      </c>
      <c r="B2693" s="3"/>
      <c r="C2693" s="4">
        <v>35423.98055555556</v>
      </c>
      <c r="D2693" s="5">
        <v>23698.0</v>
      </c>
    </row>
    <row r="2694">
      <c r="A2694" s="2" t="s">
        <v>14614</v>
      </c>
      <c r="B2694" s="3"/>
      <c r="C2694" s="4">
        <v>35423.98055555556</v>
      </c>
      <c r="D2694" s="5">
        <v>67043.0</v>
      </c>
    </row>
    <row r="2695">
      <c r="A2695" s="2" t="s">
        <v>14615</v>
      </c>
      <c r="B2695" s="3"/>
      <c r="C2695" s="4">
        <v>35423.98055555556</v>
      </c>
      <c r="D2695" s="5">
        <v>30941.0</v>
      </c>
    </row>
    <row r="2696">
      <c r="A2696" s="2" t="s">
        <v>14616</v>
      </c>
      <c r="B2696" s="3"/>
      <c r="C2696" s="4">
        <v>35423.98055555556</v>
      </c>
      <c r="D2696" s="5">
        <v>308198.0</v>
      </c>
    </row>
    <row r="2697">
      <c r="A2697" s="2" t="s">
        <v>14617</v>
      </c>
      <c r="B2697" s="3"/>
      <c r="C2697" s="4">
        <v>35423.98055555556</v>
      </c>
      <c r="D2697" s="5">
        <v>48901.0</v>
      </c>
    </row>
    <row r="2698">
      <c r="A2698" s="2" t="s">
        <v>14618</v>
      </c>
      <c r="B2698" s="3"/>
      <c r="C2698" s="4">
        <v>35423.98055555556</v>
      </c>
      <c r="D2698" s="5">
        <v>70472.0</v>
      </c>
    </row>
    <row r="2699">
      <c r="A2699" s="2" t="s">
        <v>14619</v>
      </c>
      <c r="B2699" s="3"/>
      <c r="C2699" s="4">
        <v>35423.98055555556</v>
      </c>
      <c r="D2699" s="5">
        <v>209319.0</v>
      </c>
    </row>
    <row r="2700">
      <c r="A2700" s="2" t="s">
        <v>14620</v>
      </c>
      <c r="B2700" s="3"/>
      <c r="C2700" s="4">
        <v>35423.98055555556</v>
      </c>
      <c r="D2700" s="5">
        <v>76448.0</v>
      </c>
    </row>
    <row r="2701">
      <c r="A2701" s="2" t="s">
        <v>14621</v>
      </c>
      <c r="B2701" s="3"/>
      <c r="C2701" s="4">
        <v>35423.98055555556</v>
      </c>
      <c r="D2701" s="5">
        <v>36708.0</v>
      </c>
    </row>
    <row r="2702">
      <c r="A2702" s="2" t="s">
        <v>14622</v>
      </c>
      <c r="B2702" s="3"/>
      <c r="C2702" s="4">
        <v>35423.98055555556</v>
      </c>
      <c r="D2702" s="5">
        <v>73121.0</v>
      </c>
    </row>
    <row r="2703">
      <c r="A2703" s="2" t="s">
        <v>14623</v>
      </c>
      <c r="B2703" s="3"/>
      <c r="C2703" s="4">
        <v>35423.98055555556</v>
      </c>
      <c r="D2703" s="5">
        <v>41422.0</v>
      </c>
    </row>
    <row r="2704">
      <c r="A2704" s="2" t="s">
        <v>14624</v>
      </c>
      <c r="B2704" s="3"/>
      <c r="C2704" s="4">
        <v>35423.98055555556</v>
      </c>
      <c r="D2704" s="5">
        <v>106859.0</v>
      </c>
    </row>
    <row r="2705">
      <c r="A2705" s="2" t="s">
        <v>14625</v>
      </c>
      <c r="B2705" s="3"/>
      <c r="C2705" s="4">
        <v>35423.98055555556</v>
      </c>
      <c r="D2705" s="5">
        <v>106288.0</v>
      </c>
    </row>
    <row r="2706">
      <c r="A2706" s="2" t="s">
        <v>14626</v>
      </c>
      <c r="B2706" s="3"/>
      <c r="C2706" s="4">
        <v>35423.98055555556</v>
      </c>
      <c r="D2706" s="5">
        <v>109466.0</v>
      </c>
    </row>
    <row r="2707">
      <c r="A2707" s="2" t="s">
        <v>14627</v>
      </c>
      <c r="B2707" s="3"/>
      <c r="C2707" s="4">
        <v>35423.98055555556</v>
      </c>
      <c r="D2707" s="5">
        <v>99556.0</v>
      </c>
    </row>
    <row r="2708">
      <c r="A2708" s="2" t="s">
        <v>14628</v>
      </c>
      <c r="B2708" s="3"/>
      <c r="C2708" s="4">
        <v>35423.98055555556</v>
      </c>
      <c r="D2708" s="5">
        <v>179028.0</v>
      </c>
    </row>
    <row r="2709">
      <c r="A2709" s="2" t="s">
        <v>14629</v>
      </c>
      <c r="B2709" s="3"/>
      <c r="C2709" s="4">
        <v>35423.98055555556</v>
      </c>
      <c r="D2709" s="5">
        <v>19314.0</v>
      </c>
    </row>
    <row r="2710">
      <c r="A2710" s="2" t="s">
        <v>14630</v>
      </c>
      <c r="B2710" s="3"/>
      <c r="C2710" s="4">
        <v>35423.98055555556</v>
      </c>
      <c r="D2710" s="5">
        <v>196031.0</v>
      </c>
    </row>
    <row r="2711">
      <c r="A2711" s="2" t="s">
        <v>14631</v>
      </c>
      <c r="B2711" s="3"/>
      <c r="C2711" s="4">
        <v>35423.98055555556</v>
      </c>
      <c r="D2711" s="5">
        <v>195923.0</v>
      </c>
    </row>
    <row r="2712">
      <c r="A2712" s="2" t="s">
        <v>14632</v>
      </c>
      <c r="B2712" s="3"/>
      <c r="C2712" s="4">
        <v>35423.98055555556</v>
      </c>
      <c r="D2712" s="5">
        <v>195958.0</v>
      </c>
    </row>
    <row r="2713">
      <c r="A2713" s="2" t="s">
        <v>14633</v>
      </c>
      <c r="B2713" s="3"/>
      <c r="C2713" s="4">
        <v>35423.98055555556</v>
      </c>
      <c r="D2713" s="5">
        <v>224332.0</v>
      </c>
    </row>
    <row r="2714">
      <c r="A2714" s="2" t="s">
        <v>14634</v>
      </c>
      <c r="B2714" s="3"/>
      <c r="C2714" s="4">
        <v>35423.98055555556</v>
      </c>
      <c r="D2714" s="5">
        <v>193001.0</v>
      </c>
    </row>
    <row r="2715">
      <c r="A2715" s="2" t="s">
        <v>14635</v>
      </c>
      <c r="B2715" s="3"/>
      <c r="C2715" s="4">
        <v>35423.98055555556</v>
      </c>
      <c r="D2715" s="5">
        <v>188732.0</v>
      </c>
    </row>
    <row r="2716">
      <c r="A2716" s="2" t="s">
        <v>14636</v>
      </c>
      <c r="B2716" s="3"/>
      <c r="C2716" s="4">
        <v>35423.98055555556</v>
      </c>
      <c r="D2716" s="5">
        <v>199897.0</v>
      </c>
    </row>
    <row r="2717">
      <c r="A2717" s="2" t="s">
        <v>14637</v>
      </c>
      <c r="B2717" s="3"/>
      <c r="C2717" s="4">
        <v>35423.98055555556</v>
      </c>
      <c r="D2717" s="5">
        <v>264876.0</v>
      </c>
    </row>
    <row r="2718">
      <c r="A2718" s="2" t="s">
        <v>14638</v>
      </c>
      <c r="B2718" s="3"/>
      <c r="C2718" s="4">
        <v>35423.98055555556</v>
      </c>
      <c r="D2718" s="5">
        <v>344008.0</v>
      </c>
    </row>
    <row r="2719">
      <c r="A2719" s="2" t="s">
        <v>14639</v>
      </c>
      <c r="B2719" s="3"/>
      <c r="C2719" s="4">
        <v>35423.98055555556</v>
      </c>
      <c r="D2719" s="5">
        <v>556916.0</v>
      </c>
    </row>
    <row r="2720">
      <c r="A2720" s="2" t="s">
        <v>14640</v>
      </c>
      <c r="B2720" s="3"/>
      <c r="C2720" s="4">
        <v>35423.98055555556</v>
      </c>
      <c r="D2720" s="5">
        <v>258257.0</v>
      </c>
    </row>
    <row r="2721">
      <c r="A2721" s="2" t="s">
        <v>14641</v>
      </c>
      <c r="B2721" s="3"/>
      <c r="C2721" s="4">
        <v>35423.98055555556</v>
      </c>
      <c r="D2721" s="5">
        <v>28846.0</v>
      </c>
    </row>
    <row r="2722">
      <c r="A2722" s="2" t="s">
        <v>14642</v>
      </c>
      <c r="B2722" s="3"/>
      <c r="C2722" s="4">
        <v>35423.98055555556</v>
      </c>
      <c r="D2722" s="5">
        <v>151387.0</v>
      </c>
    </row>
    <row r="2723">
      <c r="A2723" s="2" t="s">
        <v>14643</v>
      </c>
      <c r="B2723" s="3"/>
      <c r="C2723" s="4">
        <v>35423.98055555556</v>
      </c>
      <c r="D2723" s="5">
        <v>154647.0</v>
      </c>
    </row>
    <row r="2724">
      <c r="A2724" s="2" t="s">
        <v>14644</v>
      </c>
      <c r="B2724" s="3"/>
      <c r="C2724" s="4">
        <v>35423.98055555556</v>
      </c>
      <c r="D2724" s="5">
        <v>123500.0</v>
      </c>
    </row>
    <row r="2725">
      <c r="A2725" s="2" t="s">
        <v>14645</v>
      </c>
      <c r="B2725" s="3"/>
      <c r="C2725" s="4">
        <v>35423.98055555556</v>
      </c>
      <c r="D2725" s="5">
        <v>365713.0</v>
      </c>
    </row>
    <row r="2726">
      <c r="A2726" s="2" t="s">
        <v>14646</v>
      </c>
      <c r="B2726" s="3"/>
      <c r="C2726" s="4">
        <v>35423.98055555556</v>
      </c>
      <c r="D2726" s="5">
        <v>365693.0</v>
      </c>
    </row>
    <row r="2727">
      <c r="A2727" s="2" t="s">
        <v>14647</v>
      </c>
      <c r="B2727" s="3"/>
      <c r="C2727" s="4">
        <v>35423.98055555556</v>
      </c>
      <c r="D2727" s="5">
        <v>365692.0</v>
      </c>
    </row>
    <row r="2728">
      <c r="A2728" s="2" t="s">
        <v>14648</v>
      </c>
      <c r="B2728" s="3"/>
      <c r="C2728" s="4">
        <v>35423.98055555556</v>
      </c>
      <c r="D2728" s="5">
        <v>104926.0</v>
      </c>
    </row>
    <row r="2729">
      <c r="A2729" s="2" t="s">
        <v>14649</v>
      </c>
      <c r="B2729" s="3"/>
      <c r="C2729" s="4">
        <v>35423.98055555556</v>
      </c>
      <c r="D2729" s="5">
        <v>229266.0</v>
      </c>
    </row>
    <row r="2730">
      <c r="A2730" s="2" t="s">
        <v>14650</v>
      </c>
      <c r="B2730" s="3"/>
      <c r="C2730" s="4">
        <v>35423.98055555556</v>
      </c>
      <c r="D2730" s="5">
        <v>20804.0</v>
      </c>
    </row>
    <row r="2731">
      <c r="A2731" s="2" t="s">
        <v>14651</v>
      </c>
      <c r="B2731" s="3"/>
      <c r="C2731" s="4">
        <v>35423.98055555556</v>
      </c>
      <c r="D2731" s="5">
        <v>48243.0</v>
      </c>
    </row>
    <row r="2732">
      <c r="A2732" s="2" t="s">
        <v>14652</v>
      </c>
      <c r="B2732" s="3"/>
      <c r="C2732" s="4">
        <v>35423.98055555556</v>
      </c>
      <c r="D2732" s="5">
        <v>48233.0</v>
      </c>
    </row>
    <row r="2733">
      <c r="A2733" s="2" t="s">
        <v>14653</v>
      </c>
      <c r="B2733" s="3"/>
      <c r="C2733" s="4">
        <v>35423.98055555556</v>
      </c>
      <c r="D2733" s="5">
        <v>48278.0</v>
      </c>
    </row>
    <row r="2734">
      <c r="A2734" s="2" t="s">
        <v>14654</v>
      </c>
      <c r="B2734" s="3"/>
      <c r="C2734" s="4">
        <v>35423.98055555556</v>
      </c>
      <c r="D2734" s="5">
        <v>119048.0</v>
      </c>
    </row>
    <row r="2735">
      <c r="A2735" s="2" t="s">
        <v>14655</v>
      </c>
      <c r="B2735" s="3"/>
      <c r="C2735" s="4">
        <v>35423.98055555556</v>
      </c>
      <c r="D2735" s="5">
        <v>127754.0</v>
      </c>
    </row>
    <row r="2736">
      <c r="A2736" s="2" t="s">
        <v>14656</v>
      </c>
      <c r="B2736" s="3"/>
      <c r="C2736" s="4">
        <v>35423.98055555556</v>
      </c>
      <c r="D2736" s="5">
        <v>127636.0</v>
      </c>
    </row>
    <row r="2737">
      <c r="A2737" s="2" t="s">
        <v>14657</v>
      </c>
      <c r="B2737" s="3"/>
      <c r="C2737" s="4">
        <v>35423.98055555556</v>
      </c>
      <c r="D2737" s="5">
        <v>127865.0</v>
      </c>
    </row>
    <row r="2738">
      <c r="A2738" s="2" t="s">
        <v>14658</v>
      </c>
      <c r="B2738" s="3"/>
      <c r="C2738" s="4">
        <v>35423.98055555556</v>
      </c>
      <c r="D2738" s="5">
        <v>191919.0</v>
      </c>
    </row>
    <row r="2739">
      <c r="A2739" s="2" t="s">
        <v>14659</v>
      </c>
      <c r="B2739" s="3"/>
      <c r="C2739" s="4">
        <v>35423.98055555556</v>
      </c>
      <c r="D2739" s="5">
        <v>63308.0</v>
      </c>
    </row>
    <row r="2740">
      <c r="A2740" s="2" t="s">
        <v>14660</v>
      </c>
      <c r="B2740" s="3"/>
      <c r="C2740" s="4">
        <v>35423.98055555556</v>
      </c>
      <c r="D2740" s="5">
        <v>269245.0</v>
      </c>
    </row>
    <row r="2741">
      <c r="A2741" s="2" t="s">
        <v>14661</v>
      </c>
      <c r="B2741" s="3"/>
      <c r="C2741" s="4">
        <v>35423.98055555556</v>
      </c>
      <c r="D2741" s="5">
        <v>490871.0</v>
      </c>
    </row>
    <row r="2742">
      <c r="A2742" s="2" t="s">
        <v>14662</v>
      </c>
      <c r="B2742" s="3"/>
      <c r="C2742" s="4">
        <v>35423.98055555556</v>
      </c>
      <c r="D2742" s="5">
        <v>154632.0</v>
      </c>
    </row>
    <row r="2743">
      <c r="A2743" s="2" t="s">
        <v>14663</v>
      </c>
      <c r="B2743" s="3"/>
      <c r="C2743" s="4">
        <v>35423.98055555556</v>
      </c>
      <c r="D2743" s="5">
        <v>248734.0</v>
      </c>
    </row>
    <row r="2744">
      <c r="A2744" s="2" t="s">
        <v>14664</v>
      </c>
      <c r="B2744" s="3"/>
      <c r="C2744" s="4">
        <v>35423.98055555556</v>
      </c>
      <c r="D2744" s="5">
        <v>310789.0</v>
      </c>
    </row>
    <row r="2745">
      <c r="A2745" s="2" t="s">
        <v>14665</v>
      </c>
      <c r="B2745" s="3"/>
      <c r="C2745" s="4">
        <v>35423.98055555556</v>
      </c>
      <c r="D2745" s="5">
        <v>60477.0</v>
      </c>
    </row>
    <row r="2746">
      <c r="A2746" s="2" t="s">
        <v>14666</v>
      </c>
      <c r="B2746" s="3"/>
      <c r="C2746" s="4">
        <v>35423.98055555556</v>
      </c>
      <c r="D2746" s="5">
        <v>317445.0</v>
      </c>
    </row>
    <row r="2747">
      <c r="A2747" s="2" t="s">
        <v>14667</v>
      </c>
      <c r="B2747" s="3"/>
      <c r="C2747" s="4">
        <v>35423.98055555556</v>
      </c>
      <c r="D2747" s="5">
        <v>117092.0</v>
      </c>
    </row>
    <row r="2748">
      <c r="A2748" s="2" t="s">
        <v>14668</v>
      </c>
      <c r="B2748" s="3"/>
      <c r="C2748" s="4">
        <v>35423.98055555556</v>
      </c>
      <c r="D2748" s="5">
        <v>117408.0</v>
      </c>
    </row>
    <row r="2749">
      <c r="A2749" s="2" t="s">
        <v>14669</v>
      </c>
      <c r="B2749" s="3"/>
      <c r="C2749" s="4">
        <v>35423.98055555556</v>
      </c>
      <c r="D2749" s="5">
        <v>116987.0</v>
      </c>
    </row>
    <row r="2750">
      <c r="A2750" s="2" t="s">
        <v>14670</v>
      </c>
      <c r="B2750" s="3"/>
      <c r="C2750" s="4">
        <v>35423.98055555556</v>
      </c>
      <c r="D2750" s="5">
        <v>34311.0</v>
      </c>
    </row>
    <row r="2751">
      <c r="A2751" s="2" t="s">
        <v>14671</v>
      </c>
      <c r="B2751" s="3"/>
      <c r="C2751" s="4">
        <v>35423.98055555556</v>
      </c>
      <c r="D2751" s="5">
        <v>169014.0</v>
      </c>
    </row>
    <row r="2752">
      <c r="A2752" s="2" t="s">
        <v>14672</v>
      </c>
      <c r="B2752" s="3"/>
      <c r="C2752" s="4">
        <v>35423.98055555556</v>
      </c>
      <c r="D2752" s="5">
        <v>28098.0</v>
      </c>
    </row>
    <row r="2753">
      <c r="A2753" s="2" t="s">
        <v>14673</v>
      </c>
      <c r="B2753" s="3"/>
      <c r="C2753" s="4">
        <v>35423.98055555556</v>
      </c>
      <c r="D2753" s="5">
        <v>71713.0</v>
      </c>
    </row>
    <row r="2754">
      <c r="A2754" s="2" t="s">
        <v>14674</v>
      </c>
      <c r="B2754" s="3"/>
      <c r="C2754" s="4">
        <v>35423.98055555556</v>
      </c>
      <c r="D2754" s="5">
        <v>102982.0</v>
      </c>
    </row>
    <row r="2755">
      <c r="A2755" s="2" t="s">
        <v>14675</v>
      </c>
      <c r="B2755" s="3"/>
      <c r="C2755" s="4">
        <v>35423.98055555556</v>
      </c>
      <c r="D2755" s="5">
        <v>102956.0</v>
      </c>
    </row>
    <row r="2756">
      <c r="A2756" s="2" t="s">
        <v>14676</v>
      </c>
      <c r="B2756" s="3"/>
      <c r="C2756" s="4">
        <v>35423.98055555556</v>
      </c>
      <c r="D2756" s="5">
        <v>83078.0</v>
      </c>
    </row>
    <row r="2757">
      <c r="A2757" s="2" t="s">
        <v>14677</v>
      </c>
      <c r="B2757" s="3"/>
      <c r="C2757" s="4">
        <v>35423.98055555556</v>
      </c>
      <c r="D2757" s="5">
        <v>113555.0</v>
      </c>
    </row>
    <row r="2758">
      <c r="A2758" s="2" t="s">
        <v>14678</v>
      </c>
      <c r="B2758" s="3"/>
      <c r="C2758" s="4">
        <v>35423.98055555556</v>
      </c>
      <c r="D2758" s="5">
        <v>113619.0</v>
      </c>
    </row>
    <row r="2759">
      <c r="A2759" s="2" t="s">
        <v>14679</v>
      </c>
      <c r="B2759" s="3"/>
      <c r="C2759" s="4">
        <v>35423.98055555556</v>
      </c>
      <c r="D2759" s="5">
        <v>42645.0</v>
      </c>
    </row>
    <row r="2760">
      <c r="A2760" s="2" t="s">
        <v>14680</v>
      </c>
      <c r="B2760" s="3"/>
      <c r="C2760" s="4">
        <v>35423.98055555556</v>
      </c>
      <c r="D2760" s="5">
        <v>42419.0</v>
      </c>
    </row>
    <row r="2761">
      <c r="A2761" s="2" t="s">
        <v>14681</v>
      </c>
      <c r="B2761" s="3"/>
      <c r="C2761" s="4">
        <v>35423.98055555556</v>
      </c>
      <c r="D2761" s="5">
        <v>12552.0</v>
      </c>
    </row>
    <row r="2762">
      <c r="A2762" s="2" t="s">
        <v>14682</v>
      </c>
      <c r="B2762" s="3"/>
      <c r="C2762" s="4">
        <v>35423.98055555556</v>
      </c>
      <c r="D2762" s="5">
        <v>19158.0</v>
      </c>
    </row>
    <row r="2763">
      <c r="A2763" s="2" t="s">
        <v>14683</v>
      </c>
      <c r="B2763" s="3"/>
      <c r="C2763" s="4">
        <v>35423.98055555556</v>
      </c>
      <c r="D2763" s="5">
        <v>38289.0</v>
      </c>
    </row>
    <row r="2764">
      <c r="A2764" s="2" t="s">
        <v>14684</v>
      </c>
      <c r="B2764" s="3"/>
      <c r="C2764" s="4">
        <v>35423.98055555556</v>
      </c>
      <c r="D2764" s="5">
        <v>38238.0</v>
      </c>
    </row>
    <row r="2765">
      <c r="A2765" s="2" t="s">
        <v>14685</v>
      </c>
      <c r="B2765" s="3"/>
      <c r="C2765" s="4">
        <v>35423.98055555556</v>
      </c>
      <c r="D2765" s="5">
        <v>236891.0</v>
      </c>
    </row>
    <row r="2766">
      <c r="A2766" s="2" t="s">
        <v>14686</v>
      </c>
      <c r="B2766" s="3"/>
      <c r="C2766" s="4">
        <v>35423.98055555556</v>
      </c>
      <c r="D2766" s="5">
        <v>236857.0</v>
      </c>
    </row>
    <row r="2767">
      <c r="A2767" s="2" t="s">
        <v>14687</v>
      </c>
      <c r="B2767" s="3"/>
      <c r="C2767" s="4">
        <v>35423.98055555556</v>
      </c>
      <c r="D2767" s="5">
        <v>160696.0</v>
      </c>
    </row>
    <row r="2768">
      <c r="A2768" s="2" t="s">
        <v>14688</v>
      </c>
      <c r="B2768" s="3"/>
      <c r="C2768" s="4">
        <v>35423.98055555556</v>
      </c>
      <c r="D2768" s="5">
        <v>143923.0</v>
      </c>
    </row>
    <row r="2769">
      <c r="A2769" s="2" t="s">
        <v>14689</v>
      </c>
      <c r="B2769" s="3"/>
      <c r="C2769" s="4">
        <v>35423.98055555556</v>
      </c>
      <c r="D2769" s="5">
        <v>217004.0</v>
      </c>
    </row>
    <row r="2770">
      <c r="A2770" s="2" t="s">
        <v>14690</v>
      </c>
      <c r="B2770" s="3"/>
      <c r="C2770" s="4">
        <v>35423.98055555556</v>
      </c>
      <c r="D2770" s="5">
        <v>249859.0</v>
      </c>
    </row>
    <row r="2771">
      <c r="A2771" s="2" t="s">
        <v>14691</v>
      </c>
      <c r="B2771" s="3"/>
      <c r="C2771" s="4">
        <v>35423.98055555556</v>
      </c>
      <c r="D2771" s="5">
        <v>166094.0</v>
      </c>
    </row>
    <row r="2772">
      <c r="A2772" s="2" t="s">
        <v>14692</v>
      </c>
      <c r="B2772" s="3"/>
      <c r="C2772" s="4">
        <v>35423.98055555556</v>
      </c>
      <c r="D2772" s="5">
        <v>5501.0</v>
      </c>
    </row>
    <row r="2773">
      <c r="A2773" s="2" t="s">
        <v>14693</v>
      </c>
      <c r="B2773" s="3"/>
      <c r="C2773" s="4">
        <v>35423.98055555556</v>
      </c>
      <c r="D2773" s="5">
        <v>66204.0</v>
      </c>
    </row>
    <row r="2774">
      <c r="A2774" s="2" t="s">
        <v>14694</v>
      </c>
      <c r="B2774" s="3"/>
      <c r="C2774" s="4">
        <v>35423.98055555556</v>
      </c>
      <c r="D2774" s="5">
        <v>102364.0</v>
      </c>
    </row>
    <row r="2775">
      <c r="A2775" s="2" t="s">
        <v>14695</v>
      </c>
      <c r="B2775" s="3"/>
      <c r="C2775" s="4">
        <v>35423.98055555556</v>
      </c>
      <c r="D2775" s="5">
        <v>140627.0</v>
      </c>
    </row>
    <row r="2776">
      <c r="A2776" s="2" t="s">
        <v>14696</v>
      </c>
      <c r="B2776" s="3"/>
      <c r="C2776" s="4">
        <v>35423.98055555556</v>
      </c>
      <c r="D2776" s="5">
        <v>140622.0</v>
      </c>
    </row>
    <row r="2777">
      <c r="A2777" s="2" t="s">
        <v>14697</v>
      </c>
      <c r="B2777" s="3"/>
      <c r="C2777" s="4">
        <v>35423.98055555556</v>
      </c>
      <c r="D2777" s="5">
        <v>140643.0</v>
      </c>
    </row>
    <row r="2778">
      <c r="A2778" s="2" t="s">
        <v>14698</v>
      </c>
      <c r="B2778" s="3"/>
      <c r="C2778" s="4">
        <v>35423.98055555556</v>
      </c>
      <c r="D2778" s="5">
        <v>9448.0</v>
      </c>
    </row>
    <row r="2779">
      <c r="A2779" s="2" t="s">
        <v>14699</v>
      </c>
      <c r="B2779" s="3"/>
      <c r="C2779" s="4">
        <v>35423.98055555556</v>
      </c>
      <c r="D2779" s="5">
        <v>9083.0</v>
      </c>
    </row>
    <row r="2780">
      <c r="A2780" s="2" t="s">
        <v>14700</v>
      </c>
      <c r="B2780" s="3"/>
      <c r="C2780" s="4">
        <v>35423.98055555556</v>
      </c>
      <c r="D2780" s="5">
        <v>116889.0</v>
      </c>
    </row>
    <row r="2781">
      <c r="A2781" s="2" t="s">
        <v>14701</v>
      </c>
      <c r="B2781" s="3"/>
      <c r="C2781" s="4">
        <v>35423.98055555556</v>
      </c>
      <c r="D2781" s="5">
        <v>148830.0</v>
      </c>
    </row>
    <row r="2782">
      <c r="A2782" s="2" t="s">
        <v>14702</v>
      </c>
      <c r="B2782" s="3"/>
      <c r="C2782" s="4">
        <v>35423.98055555556</v>
      </c>
      <c r="D2782" s="5">
        <v>149414.0</v>
      </c>
    </row>
    <row r="2783">
      <c r="A2783" s="2" t="s">
        <v>14703</v>
      </c>
      <c r="B2783" s="3"/>
      <c r="C2783" s="4">
        <v>35423.98055555556</v>
      </c>
      <c r="D2783" s="5">
        <v>149287.0</v>
      </c>
    </row>
    <row r="2784">
      <c r="A2784" s="2" t="s">
        <v>14704</v>
      </c>
      <c r="B2784" s="3"/>
      <c r="C2784" s="4">
        <v>35423.98055555556</v>
      </c>
      <c r="D2784" s="5">
        <v>440772.0</v>
      </c>
    </row>
    <row r="2785">
      <c r="A2785" s="2" t="s">
        <v>14705</v>
      </c>
      <c r="B2785" s="3"/>
      <c r="C2785" s="4">
        <v>35423.98055555556</v>
      </c>
      <c r="D2785" s="5">
        <v>82289.0</v>
      </c>
    </row>
    <row r="2786">
      <c r="A2786" s="2" t="s">
        <v>14706</v>
      </c>
      <c r="B2786" s="3"/>
      <c r="C2786" s="4">
        <v>35423.98055555556</v>
      </c>
      <c r="D2786" s="5">
        <v>82694.0</v>
      </c>
    </row>
    <row r="2787">
      <c r="A2787" s="2" t="s">
        <v>14707</v>
      </c>
      <c r="B2787" s="3"/>
      <c r="C2787" s="4">
        <v>35423.98055555556</v>
      </c>
      <c r="D2787" s="5">
        <v>110615.0</v>
      </c>
    </row>
    <row r="2788">
      <c r="A2788" s="2" t="s">
        <v>14708</v>
      </c>
      <c r="B2788" s="3"/>
      <c r="C2788" s="4">
        <v>35423.98055555556</v>
      </c>
      <c r="D2788" s="5">
        <v>180934.0</v>
      </c>
    </row>
    <row r="2789">
      <c r="A2789" s="2" t="s">
        <v>14709</v>
      </c>
      <c r="B2789" s="3"/>
      <c r="C2789" s="4">
        <v>35423.98055555556</v>
      </c>
      <c r="D2789" s="5">
        <v>331337.0</v>
      </c>
    </row>
    <row r="2790">
      <c r="A2790" s="2" t="s">
        <v>14710</v>
      </c>
      <c r="B2790" s="3"/>
      <c r="C2790" s="4">
        <v>35423.98055555556</v>
      </c>
      <c r="D2790" s="5">
        <v>331328.0</v>
      </c>
    </row>
    <row r="2791">
      <c r="A2791" s="2" t="s">
        <v>14711</v>
      </c>
      <c r="B2791" s="3"/>
      <c r="C2791" s="4">
        <v>35423.98055555556</v>
      </c>
      <c r="D2791" s="5">
        <v>160326.0</v>
      </c>
    </row>
    <row r="2792">
      <c r="A2792" s="2" t="s">
        <v>14712</v>
      </c>
      <c r="B2792" s="3"/>
      <c r="C2792" s="4">
        <v>35423.98055555556</v>
      </c>
      <c r="D2792" s="5">
        <v>5807.0</v>
      </c>
    </row>
    <row r="2793">
      <c r="A2793" s="2" t="s">
        <v>14713</v>
      </c>
      <c r="B2793" s="3"/>
      <c r="C2793" s="4">
        <v>35423.98055555556</v>
      </c>
      <c r="D2793" s="5">
        <v>18496.0</v>
      </c>
    </row>
    <row r="2794">
      <c r="A2794" s="2" t="s">
        <v>14714</v>
      </c>
      <c r="B2794" s="3"/>
      <c r="C2794" s="4">
        <v>35423.98055555556</v>
      </c>
      <c r="D2794" s="5">
        <v>22120.0</v>
      </c>
    </row>
    <row r="2795">
      <c r="A2795" s="2" t="s">
        <v>14715</v>
      </c>
      <c r="B2795" s="3"/>
      <c r="C2795" s="4">
        <v>35423.98055555556</v>
      </c>
      <c r="D2795" s="5">
        <v>22095.0</v>
      </c>
    </row>
    <row r="2796">
      <c r="A2796" s="2" t="s">
        <v>14716</v>
      </c>
      <c r="B2796" s="3"/>
      <c r="C2796" s="4">
        <v>35423.98055555556</v>
      </c>
      <c r="D2796" s="5">
        <v>52507.0</v>
      </c>
    </row>
    <row r="2797">
      <c r="A2797" s="2" t="s">
        <v>14717</v>
      </c>
      <c r="B2797" s="3"/>
      <c r="C2797" s="4">
        <v>35423.98055555556</v>
      </c>
      <c r="D2797" s="5">
        <v>52044.0</v>
      </c>
    </row>
    <row r="2798">
      <c r="A2798" s="2" t="s">
        <v>14718</v>
      </c>
      <c r="B2798" s="3"/>
      <c r="C2798" s="4">
        <v>35423.98055555556</v>
      </c>
      <c r="D2798" s="5">
        <v>51632.0</v>
      </c>
    </row>
    <row r="2799">
      <c r="A2799" s="2" t="s">
        <v>14719</v>
      </c>
      <c r="B2799" s="3"/>
      <c r="C2799" s="4">
        <v>35423.98055555556</v>
      </c>
      <c r="D2799" s="5">
        <v>51627.0</v>
      </c>
    </row>
    <row r="2800">
      <c r="A2800" s="2" t="s">
        <v>14720</v>
      </c>
      <c r="B2800" s="3"/>
      <c r="C2800" s="4">
        <v>35423.98055555556</v>
      </c>
      <c r="D2800" s="5">
        <v>51962.0</v>
      </c>
    </row>
    <row r="2801">
      <c r="A2801" s="2" t="s">
        <v>14721</v>
      </c>
      <c r="B2801" s="3"/>
      <c r="C2801" s="4">
        <v>35423.98055555556</v>
      </c>
      <c r="D2801" s="5">
        <v>52054.0</v>
      </c>
    </row>
    <row r="2802">
      <c r="A2802" s="2" t="s">
        <v>14722</v>
      </c>
      <c r="B2802" s="3"/>
      <c r="C2802" s="4">
        <v>35423.98055555556</v>
      </c>
      <c r="D2802" s="5">
        <v>51099.0</v>
      </c>
    </row>
    <row r="2803">
      <c r="A2803" s="2" t="s">
        <v>14723</v>
      </c>
      <c r="B2803" s="3"/>
      <c r="C2803" s="4">
        <v>35423.98055555556</v>
      </c>
      <c r="D2803" s="5">
        <v>13131.0</v>
      </c>
    </row>
    <row r="2804">
      <c r="A2804" s="2" t="s">
        <v>14724</v>
      </c>
      <c r="B2804" s="3"/>
      <c r="C2804" s="4">
        <v>35423.98055555556</v>
      </c>
      <c r="D2804" s="5">
        <v>13178.0</v>
      </c>
    </row>
    <row r="2805">
      <c r="A2805" s="2" t="s">
        <v>14725</v>
      </c>
      <c r="B2805" s="3"/>
      <c r="C2805" s="4">
        <v>35423.98055555556</v>
      </c>
      <c r="D2805" s="5">
        <v>123843.0</v>
      </c>
    </row>
    <row r="2806">
      <c r="A2806" s="2" t="s">
        <v>14726</v>
      </c>
      <c r="B2806" s="3"/>
      <c r="C2806" s="4">
        <v>35423.98055555556</v>
      </c>
      <c r="D2806" s="5">
        <v>123739.0</v>
      </c>
    </row>
    <row r="2807">
      <c r="A2807" s="2" t="s">
        <v>14727</v>
      </c>
      <c r="B2807" s="3"/>
      <c r="C2807" s="4">
        <v>35423.98055555556</v>
      </c>
      <c r="D2807" s="5">
        <v>198301.0</v>
      </c>
    </row>
    <row r="2808">
      <c r="A2808" s="2" t="s">
        <v>14728</v>
      </c>
      <c r="B2808" s="3"/>
      <c r="C2808" s="4">
        <v>35423.98055555556</v>
      </c>
      <c r="D2808" s="5">
        <v>66532.0</v>
      </c>
    </row>
    <row r="2809">
      <c r="A2809" s="2" t="s">
        <v>14729</v>
      </c>
      <c r="B2809" s="3"/>
      <c r="C2809" s="4">
        <v>35423.98055555556</v>
      </c>
      <c r="D2809" s="5">
        <v>26789.0</v>
      </c>
    </row>
    <row r="2810">
      <c r="A2810" s="2" t="s">
        <v>14730</v>
      </c>
      <c r="B2810" s="3"/>
      <c r="C2810" s="4">
        <v>35423.98055555556</v>
      </c>
      <c r="D2810" s="5">
        <v>26752.0</v>
      </c>
    </row>
    <row r="2811">
      <c r="A2811" s="2" t="s">
        <v>14731</v>
      </c>
      <c r="B2811" s="3"/>
      <c r="C2811" s="4">
        <v>35423.98055555556</v>
      </c>
      <c r="D2811" s="5">
        <v>124684.0</v>
      </c>
    </row>
    <row r="2812">
      <c r="A2812" s="2" t="s">
        <v>14732</v>
      </c>
      <c r="B2812" s="3"/>
      <c r="C2812" s="4">
        <v>35423.98055555556</v>
      </c>
      <c r="D2812" s="5">
        <v>132042.0</v>
      </c>
    </row>
    <row r="2813">
      <c r="A2813" s="2" t="s">
        <v>14733</v>
      </c>
      <c r="B2813" s="3"/>
      <c r="C2813" s="4">
        <v>35423.98055555556</v>
      </c>
      <c r="D2813" s="5">
        <v>154601.0</v>
      </c>
    </row>
    <row r="2814">
      <c r="A2814" s="2" t="s">
        <v>14734</v>
      </c>
      <c r="B2814" s="3"/>
      <c r="C2814" s="4">
        <v>35423.98055555556</v>
      </c>
      <c r="D2814" s="5">
        <v>154566.0</v>
      </c>
    </row>
    <row r="2815">
      <c r="A2815" s="2" t="s">
        <v>14735</v>
      </c>
      <c r="B2815" s="3"/>
      <c r="C2815" s="4">
        <v>35423.98055555556</v>
      </c>
      <c r="D2815" s="5">
        <v>124808.0</v>
      </c>
    </row>
    <row r="2816">
      <c r="A2816" s="2" t="s">
        <v>14736</v>
      </c>
      <c r="B2816" s="3"/>
      <c r="C2816" s="4">
        <v>35423.98055555556</v>
      </c>
      <c r="D2816" s="5">
        <v>109930.0</v>
      </c>
    </row>
    <row r="2817">
      <c r="A2817" s="2" t="s">
        <v>14737</v>
      </c>
      <c r="B2817" s="3"/>
      <c r="C2817" s="4">
        <v>35423.98055555556</v>
      </c>
      <c r="D2817" s="5">
        <v>98108.0</v>
      </c>
    </row>
    <row r="2818">
      <c r="A2818" s="2" t="s">
        <v>14738</v>
      </c>
      <c r="B2818" s="3"/>
      <c r="C2818" s="4">
        <v>35423.98055555556</v>
      </c>
      <c r="D2818" s="5">
        <v>68996.0</v>
      </c>
    </row>
    <row r="2819">
      <c r="A2819" s="2" t="s">
        <v>14739</v>
      </c>
      <c r="B2819" s="3"/>
      <c r="C2819" s="4">
        <v>35423.98055555556</v>
      </c>
      <c r="D2819" s="5">
        <v>29716.0</v>
      </c>
    </row>
    <row r="2820">
      <c r="A2820" s="2" t="s">
        <v>14740</v>
      </c>
      <c r="B2820" s="3"/>
      <c r="C2820" s="4">
        <v>35423.98055555556</v>
      </c>
      <c r="D2820" s="5">
        <v>29914.0</v>
      </c>
    </row>
    <row r="2821">
      <c r="A2821" s="2" t="s">
        <v>14741</v>
      </c>
      <c r="B2821" s="3"/>
      <c r="C2821" s="4">
        <v>35423.98055555556</v>
      </c>
      <c r="D2821" s="5">
        <v>29984.0</v>
      </c>
    </row>
    <row r="2822">
      <c r="A2822" s="2" t="s">
        <v>14742</v>
      </c>
      <c r="B2822" s="3"/>
      <c r="C2822" s="4">
        <v>35423.98055555556</v>
      </c>
      <c r="D2822" s="5">
        <v>29984.0</v>
      </c>
    </row>
    <row r="2823">
      <c r="A2823" s="2" t="s">
        <v>14743</v>
      </c>
      <c r="B2823" s="3"/>
      <c r="C2823" s="4">
        <v>35423.98055555556</v>
      </c>
      <c r="D2823" s="5">
        <v>29998.0</v>
      </c>
    </row>
    <row r="2824">
      <c r="A2824" s="2" t="s">
        <v>14744</v>
      </c>
      <c r="B2824" s="3"/>
      <c r="C2824" s="4">
        <v>35423.98055555556</v>
      </c>
      <c r="D2824" s="5">
        <v>30021.0</v>
      </c>
    </row>
    <row r="2825">
      <c r="A2825" s="2" t="s">
        <v>14745</v>
      </c>
      <c r="B2825" s="3"/>
      <c r="C2825" s="4">
        <v>35423.98055555556</v>
      </c>
      <c r="D2825" s="5">
        <v>30052.0</v>
      </c>
    </row>
    <row r="2826">
      <c r="A2826" s="2" t="s">
        <v>14746</v>
      </c>
      <c r="B2826" s="3"/>
      <c r="C2826" s="4">
        <v>35423.98055555556</v>
      </c>
      <c r="D2826" s="5">
        <v>30366.0</v>
      </c>
    </row>
    <row r="2827">
      <c r="A2827" s="2" t="s">
        <v>14747</v>
      </c>
      <c r="B2827" s="3"/>
      <c r="C2827" s="4">
        <v>35423.98055555556</v>
      </c>
      <c r="D2827" s="5">
        <v>120645.0</v>
      </c>
    </row>
    <row r="2828">
      <c r="A2828" s="2" t="s">
        <v>14748</v>
      </c>
      <c r="B2828" s="3"/>
      <c r="C2828" s="4">
        <v>35423.98055555556</v>
      </c>
      <c r="D2828" s="5">
        <v>164315.0</v>
      </c>
    </row>
    <row r="2829">
      <c r="A2829" s="2" t="s">
        <v>14749</v>
      </c>
      <c r="B2829" s="3"/>
      <c r="C2829" s="4">
        <v>35423.98055555556</v>
      </c>
      <c r="D2829" s="5">
        <v>74429.0</v>
      </c>
    </row>
    <row r="2830">
      <c r="A2830" s="2" t="s">
        <v>14750</v>
      </c>
      <c r="B2830" s="3"/>
      <c r="C2830" s="4">
        <v>35423.98055555556</v>
      </c>
      <c r="D2830" s="5">
        <v>125285.0</v>
      </c>
    </row>
    <row r="2831">
      <c r="A2831" s="2" t="s">
        <v>14751</v>
      </c>
      <c r="B2831" s="3"/>
      <c r="C2831" s="4">
        <v>35423.98055555556</v>
      </c>
      <c r="D2831" s="5">
        <v>130683.0</v>
      </c>
    </row>
    <row r="2832">
      <c r="A2832" s="2" t="s">
        <v>14752</v>
      </c>
      <c r="B2832" s="3"/>
      <c r="C2832" s="4">
        <v>35423.98055555556</v>
      </c>
      <c r="D2832" s="5">
        <v>89617.0</v>
      </c>
    </row>
    <row r="2833">
      <c r="A2833" s="2" t="s">
        <v>14753</v>
      </c>
      <c r="B2833" s="3"/>
      <c r="C2833" s="4">
        <v>35423.98055555556</v>
      </c>
      <c r="D2833" s="5">
        <v>29246.0</v>
      </c>
    </row>
    <row r="2834">
      <c r="A2834" s="2" t="s">
        <v>14754</v>
      </c>
      <c r="B2834" s="3"/>
      <c r="C2834" s="4">
        <v>35423.98055555556</v>
      </c>
      <c r="D2834" s="5">
        <v>146793.0</v>
      </c>
    </row>
    <row r="2835">
      <c r="A2835" s="2" t="s">
        <v>14755</v>
      </c>
      <c r="B2835" s="3"/>
      <c r="C2835" s="4">
        <v>35423.98055555556</v>
      </c>
      <c r="D2835" s="5">
        <v>75512.0</v>
      </c>
    </row>
    <row r="2836">
      <c r="A2836" s="2" t="s">
        <v>14756</v>
      </c>
      <c r="B2836" s="3"/>
      <c r="C2836" s="4">
        <v>35423.98055555556</v>
      </c>
      <c r="D2836" s="5">
        <v>146066.0</v>
      </c>
    </row>
    <row r="2837">
      <c r="A2837" s="2" t="s">
        <v>14757</v>
      </c>
      <c r="B2837" s="3"/>
      <c r="C2837" s="4">
        <v>35423.98055555556</v>
      </c>
      <c r="D2837" s="5">
        <v>143767.0</v>
      </c>
    </row>
    <row r="2838">
      <c r="A2838" s="2" t="s">
        <v>14758</v>
      </c>
      <c r="B2838" s="3"/>
      <c r="C2838" s="4">
        <v>35423.98055555556</v>
      </c>
      <c r="D2838" s="5">
        <v>29053.0</v>
      </c>
    </row>
    <row r="2839">
      <c r="A2839" s="2" t="s">
        <v>14759</v>
      </c>
      <c r="B2839" s="3"/>
      <c r="C2839" s="4">
        <v>35423.98055555556</v>
      </c>
      <c r="D2839" s="5">
        <v>29034.0</v>
      </c>
    </row>
    <row r="2840">
      <c r="A2840" s="2" t="s">
        <v>14760</v>
      </c>
      <c r="B2840" s="3"/>
      <c r="C2840" s="4">
        <v>35423.98055555556</v>
      </c>
      <c r="D2840" s="5">
        <v>16210.0</v>
      </c>
    </row>
    <row r="2841">
      <c r="A2841" s="2" t="s">
        <v>14761</v>
      </c>
      <c r="B2841" s="3"/>
      <c r="C2841" s="4">
        <v>35423.98055555556</v>
      </c>
      <c r="D2841" s="5">
        <v>15848.0</v>
      </c>
    </row>
    <row r="2842">
      <c r="A2842" s="2" t="s">
        <v>14762</v>
      </c>
      <c r="B2842" s="3"/>
      <c r="C2842" s="4">
        <v>35423.98055555556</v>
      </c>
      <c r="D2842" s="5">
        <v>40163.0</v>
      </c>
    </row>
    <row r="2843">
      <c r="A2843" s="2" t="s">
        <v>14763</v>
      </c>
      <c r="B2843" s="3"/>
      <c r="C2843" s="4">
        <v>35423.98055555556</v>
      </c>
      <c r="D2843" s="5">
        <v>14473.0</v>
      </c>
    </row>
    <row r="2844">
      <c r="A2844" s="2" t="s">
        <v>14764</v>
      </c>
      <c r="B2844" s="3"/>
      <c r="C2844" s="4">
        <v>35423.98055555556</v>
      </c>
      <c r="D2844" s="5">
        <v>14506.0</v>
      </c>
    </row>
    <row r="2845">
      <c r="A2845" s="2" t="s">
        <v>14765</v>
      </c>
      <c r="B2845" s="3"/>
      <c r="C2845" s="4">
        <v>35423.98055555556</v>
      </c>
      <c r="D2845" s="5">
        <v>95599.0</v>
      </c>
    </row>
    <row r="2846">
      <c r="A2846" s="2" t="s">
        <v>14766</v>
      </c>
      <c r="B2846" s="3"/>
      <c r="C2846" s="4">
        <v>35423.98055555556</v>
      </c>
      <c r="D2846" s="5">
        <v>93454.0</v>
      </c>
    </row>
    <row r="2847">
      <c r="A2847" s="2" t="s">
        <v>14767</v>
      </c>
      <c r="B2847" s="3"/>
      <c r="C2847" s="4">
        <v>35423.98055555556</v>
      </c>
      <c r="D2847" s="5">
        <v>97912.0</v>
      </c>
    </row>
    <row r="2848">
      <c r="A2848" s="2" t="s">
        <v>14768</v>
      </c>
      <c r="B2848" s="3"/>
      <c r="C2848" s="4">
        <v>35423.98055555556</v>
      </c>
      <c r="D2848" s="5">
        <v>173306.0</v>
      </c>
    </row>
    <row r="2849">
      <c r="A2849" s="2" t="s">
        <v>14769</v>
      </c>
      <c r="B2849" s="3"/>
      <c r="C2849" s="4">
        <v>35423.98055555556</v>
      </c>
      <c r="D2849" s="5">
        <v>169673.0</v>
      </c>
    </row>
    <row r="2850">
      <c r="A2850" s="2" t="s">
        <v>14770</v>
      </c>
      <c r="B2850" s="3"/>
      <c r="C2850" s="4">
        <v>35423.98055555556</v>
      </c>
      <c r="D2850" s="5">
        <v>21073.0</v>
      </c>
    </row>
    <row r="2851">
      <c r="A2851" s="2" t="s">
        <v>14771</v>
      </c>
      <c r="B2851" s="3"/>
      <c r="C2851" s="4">
        <v>35423.98055555556</v>
      </c>
      <c r="D2851" s="5">
        <v>21148.0</v>
      </c>
    </row>
    <row r="2852">
      <c r="A2852" s="2" t="s">
        <v>14772</v>
      </c>
      <c r="B2852" s="3"/>
      <c r="C2852" s="4">
        <v>35423.98055555556</v>
      </c>
      <c r="D2852" s="5">
        <v>21903.0</v>
      </c>
    </row>
    <row r="2853">
      <c r="A2853" s="2" t="s">
        <v>14773</v>
      </c>
      <c r="B2853" s="3"/>
      <c r="C2853" s="4">
        <v>35423.98055555556</v>
      </c>
      <c r="D2853" s="5">
        <v>22253.0</v>
      </c>
    </row>
    <row r="2854">
      <c r="A2854" s="2" t="s">
        <v>14774</v>
      </c>
      <c r="B2854" s="3"/>
      <c r="C2854" s="4">
        <v>35423.98055555556</v>
      </c>
      <c r="D2854" s="5">
        <v>105648.0</v>
      </c>
    </row>
    <row r="2855">
      <c r="A2855" s="2" t="s">
        <v>14775</v>
      </c>
      <c r="B2855" s="3"/>
      <c r="C2855" s="4">
        <v>35423.98055555556</v>
      </c>
      <c r="D2855" s="5">
        <v>20375.0</v>
      </c>
    </row>
    <row r="2856">
      <c r="A2856" s="2" t="s">
        <v>14776</v>
      </c>
      <c r="B2856" s="3"/>
      <c r="C2856" s="4">
        <v>35423.98055555556</v>
      </c>
      <c r="D2856" s="5">
        <v>44435.0</v>
      </c>
    </row>
    <row r="2857">
      <c r="A2857" s="2" t="s">
        <v>14777</v>
      </c>
      <c r="B2857" s="3"/>
      <c r="C2857" s="4">
        <v>35423.98055555556</v>
      </c>
      <c r="D2857" s="5">
        <v>87198.0</v>
      </c>
    </row>
    <row r="2858">
      <c r="A2858" s="2" t="s">
        <v>14778</v>
      </c>
      <c r="B2858" s="3"/>
      <c r="C2858" s="4">
        <v>35423.98055555556</v>
      </c>
      <c r="D2858" s="5">
        <v>15912.0</v>
      </c>
    </row>
    <row r="2859">
      <c r="A2859" s="2" t="s">
        <v>14779</v>
      </c>
      <c r="B2859" s="3"/>
      <c r="C2859" s="4">
        <v>35423.98055555556</v>
      </c>
      <c r="D2859" s="5">
        <v>15911.0</v>
      </c>
    </row>
    <row r="2860">
      <c r="A2860" s="2" t="s">
        <v>14780</v>
      </c>
      <c r="B2860" s="3"/>
      <c r="C2860" s="4">
        <v>35423.98055555556</v>
      </c>
      <c r="D2860" s="5">
        <v>35735.0</v>
      </c>
    </row>
    <row r="2861">
      <c r="A2861" s="2" t="s">
        <v>14781</v>
      </c>
      <c r="B2861" s="3"/>
      <c r="C2861" s="4">
        <v>35423.98055555556</v>
      </c>
      <c r="D2861" s="5">
        <v>91859.0</v>
      </c>
    </row>
    <row r="2862">
      <c r="A2862" s="2" t="s">
        <v>14782</v>
      </c>
      <c r="B2862" s="3"/>
      <c r="C2862" s="4">
        <v>35423.98055555556</v>
      </c>
      <c r="D2862" s="5">
        <v>91888.0</v>
      </c>
    </row>
    <row r="2863">
      <c r="A2863" s="2" t="s">
        <v>14783</v>
      </c>
      <c r="B2863" s="3"/>
      <c r="C2863" s="4">
        <v>35423.98055555556</v>
      </c>
      <c r="D2863" s="5">
        <v>58647.0</v>
      </c>
    </row>
    <row r="2864">
      <c r="A2864" s="2" t="s">
        <v>14784</v>
      </c>
      <c r="B2864" s="3"/>
      <c r="C2864" s="4">
        <v>35423.98055555556</v>
      </c>
      <c r="D2864" s="5">
        <v>12070.0</v>
      </c>
    </row>
    <row r="2865">
      <c r="A2865" s="2" t="s">
        <v>14785</v>
      </c>
      <c r="B2865" s="3"/>
      <c r="C2865" s="4">
        <v>35423.98055555556</v>
      </c>
      <c r="D2865" s="5">
        <v>12315.0</v>
      </c>
    </row>
    <row r="2866">
      <c r="A2866" s="2" t="s">
        <v>14786</v>
      </c>
      <c r="B2866" s="3"/>
      <c r="C2866" s="4">
        <v>35423.98055555556</v>
      </c>
      <c r="D2866" s="5">
        <v>148877.0</v>
      </c>
    </row>
    <row r="2867">
      <c r="A2867" s="2" t="s">
        <v>14787</v>
      </c>
      <c r="B2867" s="3"/>
      <c r="C2867" s="4">
        <v>35423.98055555556</v>
      </c>
      <c r="D2867" s="5">
        <v>148724.0</v>
      </c>
    </row>
    <row r="2868">
      <c r="A2868" s="2" t="s">
        <v>14788</v>
      </c>
      <c r="B2868" s="3"/>
      <c r="C2868" s="4">
        <v>35423.98055555556</v>
      </c>
      <c r="D2868" s="5">
        <v>148855.0</v>
      </c>
    </row>
    <row r="2869">
      <c r="A2869" s="2" t="s">
        <v>14789</v>
      </c>
      <c r="B2869" s="3"/>
      <c r="C2869" s="4">
        <v>35423.98055555556</v>
      </c>
      <c r="D2869" s="5">
        <v>62563.0</v>
      </c>
    </row>
    <row r="2870">
      <c r="A2870" s="2" t="s">
        <v>14790</v>
      </c>
      <c r="B2870" s="3"/>
      <c r="C2870" s="4">
        <v>35423.98055555556</v>
      </c>
      <c r="D2870" s="5">
        <v>32204.0</v>
      </c>
    </row>
    <row r="2871">
      <c r="A2871" s="2" t="s">
        <v>14791</v>
      </c>
      <c r="B2871" s="3"/>
      <c r="C2871" s="4">
        <v>35423.98055555556</v>
      </c>
      <c r="D2871" s="5">
        <v>32201.0</v>
      </c>
    </row>
    <row r="2872">
      <c r="A2872" s="2" t="s">
        <v>14792</v>
      </c>
      <c r="B2872" s="3"/>
      <c r="C2872" s="4">
        <v>35423.98055555556</v>
      </c>
      <c r="D2872" s="5">
        <v>32204.0</v>
      </c>
    </row>
    <row r="2873">
      <c r="A2873" s="2" t="s">
        <v>14793</v>
      </c>
      <c r="B2873" s="3"/>
      <c r="C2873" s="4">
        <v>35423.98055555556</v>
      </c>
      <c r="D2873" s="5">
        <v>35993.0</v>
      </c>
    </row>
    <row r="2874">
      <c r="A2874" s="2" t="s">
        <v>14794</v>
      </c>
      <c r="B2874" s="3"/>
      <c r="C2874" s="4">
        <v>35423.98055555556</v>
      </c>
      <c r="D2874" s="5">
        <v>36371.0</v>
      </c>
    </row>
    <row r="2875">
      <c r="A2875" s="2" t="s">
        <v>14795</v>
      </c>
      <c r="B2875" s="3"/>
      <c r="C2875" s="4">
        <v>35423.98055555556</v>
      </c>
      <c r="D2875" s="5">
        <v>37020.0</v>
      </c>
    </row>
    <row r="2876">
      <c r="A2876" s="2" t="s">
        <v>14796</v>
      </c>
      <c r="B2876" s="3"/>
      <c r="C2876" s="4">
        <v>35423.98055555556</v>
      </c>
      <c r="D2876" s="5">
        <v>37035.0</v>
      </c>
    </row>
    <row r="2877">
      <c r="A2877" s="2" t="s">
        <v>14797</v>
      </c>
      <c r="B2877" s="3"/>
      <c r="C2877" s="4">
        <v>35423.98055555556</v>
      </c>
      <c r="D2877" s="5">
        <v>130921.0</v>
      </c>
    </row>
    <row r="2878">
      <c r="A2878" s="2" t="s">
        <v>14798</v>
      </c>
      <c r="B2878" s="3"/>
      <c r="C2878" s="4">
        <v>35423.98055555556</v>
      </c>
      <c r="D2878" s="5">
        <v>130940.0</v>
      </c>
    </row>
    <row r="2879">
      <c r="A2879" s="2" t="s">
        <v>14799</v>
      </c>
      <c r="B2879" s="3"/>
      <c r="C2879" s="4">
        <v>35423.98055555556</v>
      </c>
      <c r="D2879" s="5">
        <v>146157.0</v>
      </c>
    </row>
    <row r="2880">
      <c r="A2880" s="2" t="s">
        <v>14800</v>
      </c>
      <c r="B2880" s="3"/>
      <c r="C2880" s="4">
        <v>35423.98055555556</v>
      </c>
      <c r="D2880" s="5">
        <v>30307.0</v>
      </c>
    </row>
    <row r="2881">
      <c r="A2881" s="2" t="s">
        <v>14801</v>
      </c>
      <c r="B2881" s="3"/>
      <c r="C2881" s="4">
        <v>35423.98055555556</v>
      </c>
      <c r="D2881" s="5">
        <v>30322.0</v>
      </c>
    </row>
    <row r="2882">
      <c r="A2882" s="2" t="s">
        <v>14802</v>
      </c>
      <c r="B2882" s="3"/>
      <c r="C2882" s="4">
        <v>35423.98055555556</v>
      </c>
      <c r="D2882" s="5">
        <v>64797.0</v>
      </c>
    </row>
    <row r="2883">
      <c r="A2883" s="2" t="s">
        <v>14803</v>
      </c>
      <c r="B2883" s="3"/>
      <c r="C2883" s="4">
        <v>35423.98055555556</v>
      </c>
      <c r="D2883" s="5">
        <v>64759.0</v>
      </c>
    </row>
    <row r="2884">
      <c r="A2884" s="2" t="s">
        <v>14804</v>
      </c>
      <c r="B2884" s="3"/>
      <c r="C2884" s="4">
        <v>35423.98055555556</v>
      </c>
      <c r="D2884" s="5">
        <v>64081.0</v>
      </c>
    </row>
    <row r="2885">
      <c r="A2885" s="2" t="s">
        <v>14805</v>
      </c>
      <c r="B2885" s="3"/>
      <c r="C2885" s="4">
        <v>35423.98055555556</v>
      </c>
      <c r="D2885" s="5">
        <v>150175.0</v>
      </c>
    </row>
    <row r="2886">
      <c r="A2886" s="2" t="s">
        <v>14806</v>
      </c>
      <c r="B2886" s="3"/>
      <c r="C2886" s="4">
        <v>35423.98055555556</v>
      </c>
      <c r="D2886" s="5">
        <v>66148.0</v>
      </c>
    </row>
    <row r="2887">
      <c r="A2887" s="2" t="s">
        <v>14807</v>
      </c>
      <c r="B2887" s="3"/>
      <c r="C2887" s="4">
        <v>35423.98055555556</v>
      </c>
      <c r="D2887" s="5">
        <v>66211.0</v>
      </c>
    </row>
    <row r="2888">
      <c r="A2888" s="2" t="s">
        <v>14808</v>
      </c>
      <c r="B2888" s="3"/>
      <c r="C2888" s="4">
        <v>35423.98055555556</v>
      </c>
      <c r="D2888" s="5">
        <v>125495.0</v>
      </c>
    </row>
    <row r="2889">
      <c r="A2889" s="2" t="s">
        <v>14809</v>
      </c>
      <c r="B2889" s="3"/>
      <c r="C2889" s="4">
        <v>35423.98055555556</v>
      </c>
      <c r="D2889" s="5">
        <v>120886.0</v>
      </c>
    </row>
    <row r="2890">
      <c r="A2890" s="2" t="s">
        <v>14810</v>
      </c>
      <c r="B2890" s="3"/>
      <c r="C2890" s="4">
        <v>35423.98055555556</v>
      </c>
      <c r="D2890" s="5">
        <v>24554.0</v>
      </c>
    </row>
    <row r="2891">
      <c r="A2891" s="2" t="s">
        <v>14811</v>
      </c>
      <c r="B2891" s="3"/>
      <c r="C2891" s="4">
        <v>35423.98055555556</v>
      </c>
      <c r="D2891" s="5">
        <v>67147.0</v>
      </c>
    </row>
    <row r="2892">
      <c r="A2892" s="2" t="s">
        <v>14812</v>
      </c>
      <c r="B2892" s="3"/>
      <c r="C2892" s="4">
        <v>35423.98055555556</v>
      </c>
      <c r="D2892" s="5">
        <v>41640.0</v>
      </c>
    </row>
    <row r="2893">
      <c r="A2893" s="2" t="s">
        <v>14813</v>
      </c>
      <c r="B2893" s="3"/>
      <c r="C2893" s="4">
        <v>35423.98055555556</v>
      </c>
      <c r="D2893" s="5">
        <v>41605.0</v>
      </c>
    </row>
    <row r="2894">
      <c r="A2894" s="2" t="s">
        <v>14814</v>
      </c>
      <c r="B2894" s="3"/>
      <c r="C2894" s="4">
        <v>35423.98055555556</v>
      </c>
      <c r="D2894" s="5">
        <v>41180.0</v>
      </c>
    </row>
    <row r="2895">
      <c r="A2895" s="2" t="s">
        <v>14815</v>
      </c>
      <c r="B2895" s="3"/>
      <c r="C2895" s="4">
        <v>35423.98055555556</v>
      </c>
      <c r="D2895" s="5">
        <v>41144.0</v>
      </c>
    </row>
    <row r="2896">
      <c r="A2896" s="2" t="s">
        <v>14816</v>
      </c>
      <c r="B2896" s="3"/>
      <c r="C2896" s="4">
        <v>35423.98055555556</v>
      </c>
      <c r="D2896" s="5">
        <v>327250.0</v>
      </c>
    </row>
    <row r="2897">
      <c r="A2897" s="2" t="s">
        <v>14817</v>
      </c>
      <c r="B2897" s="3"/>
      <c r="C2897" s="4">
        <v>35423.98055555556</v>
      </c>
      <c r="D2897" s="5">
        <v>115311.0</v>
      </c>
    </row>
    <row r="2898">
      <c r="A2898" s="2" t="s">
        <v>14818</v>
      </c>
      <c r="B2898" s="3"/>
      <c r="C2898" s="4">
        <v>35423.98055555556</v>
      </c>
      <c r="D2898" s="5">
        <v>64954.0</v>
      </c>
    </row>
    <row r="2899">
      <c r="A2899" s="2" t="s">
        <v>14819</v>
      </c>
      <c r="B2899" s="3"/>
      <c r="C2899" s="4">
        <v>35423.98055555556</v>
      </c>
      <c r="D2899" s="5">
        <v>52464.0</v>
      </c>
    </row>
    <row r="2900">
      <c r="A2900" s="2" t="s">
        <v>14820</v>
      </c>
      <c r="B2900" s="3"/>
      <c r="C2900" s="4">
        <v>35423.98055555556</v>
      </c>
      <c r="D2900" s="5">
        <v>28351.0</v>
      </c>
    </row>
    <row r="2901">
      <c r="A2901" s="2" t="s">
        <v>14821</v>
      </c>
      <c r="B2901" s="3"/>
      <c r="C2901" s="4">
        <v>35423.98055555556</v>
      </c>
      <c r="D2901" s="5">
        <v>106242.0</v>
      </c>
    </row>
    <row r="2902">
      <c r="A2902" s="2" t="s">
        <v>14822</v>
      </c>
      <c r="B2902" s="3"/>
      <c r="C2902" s="4">
        <v>35423.98055555556</v>
      </c>
      <c r="D2902" s="5">
        <v>106661.0</v>
      </c>
    </row>
    <row r="2903">
      <c r="A2903" s="2" t="s">
        <v>14823</v>
      </c>
      <c r="B2903" s="3"/>
      <c r="C2903" s="4">
        <v>35423.98055555556</v>
      </c>
      <c r="D2903" s="5">
        <v>106689.0</v>
      </c>
    </row>
    <row r="2904">
      <c r="A2904" s="2" t="s">
        <v>14824</v>
      </c>
      <c r="B2904" s="3"/>
      <c r="C2904" s="4">
        <v>35423.98055555556</v>
      </c>
      <c r="D2904" s="5">
        <v>106714.0</v>
      </c>
    </row>
    <row r="2905">
      <c r="A2905" s="2" t="s">
        <v>14825</v>
      </c>
      <c r="B2905" s="3"/>
      <c r="C2905" s="4">
        <v>35423.98055555556</v>
      </c>
      <c r="D2905" s="5">
        <v>107912.0</v>
      </c>
    </row>
    <row r="2906">
      <c r="A2906" s="2" t="s">
        <v>14826</v>
      </c>
      <c r="B2906" s="3"/>
      <c r="C2906" s="4">
        <v>35423.98055555556</v>
      </c>
      <c r="D2906" s="5">
        <v>108004.0</v>
      </c>
    </row>
    <row r="2907">
      <c r="A2907" s="2" t="s">
        <v>14827</v>
      </c>
      <c r="B2907" s="3"/>
      <c r="C2907" s="4">
        <v>35423.98055555556</v>
      </c>
      <c r="D2907" s="5">
        <v>108031.0</v>
      </c>
    </row>
    <row r="2908">
      <c r="A2908" s="2" t="s">
        <v>14828</v>
      </c>
      <c r="B2908" s="3"/>
      <c r="C2908" s="4">
        <v>35423.98055555556</v>
      </c>
      <c r="D2908" s="5">
        <v>108082.0</v>
      </c>
    </row>
    <row r="2909">
      <c r="A2909" s="2" t="s">
        <v>14829</v>
      </c>
      <c r="B2909" s="3"/>
      <c r="C2909" s="4">
        <v>35423.98055555556</v>
      </c>
      <c r="D2909" s="5">
        <v>108148.0</v>
      </c>
    </row>
    <row r="2910">
      <c r="A2910" s="2" t="s">
        <v>14830</v>
      </c>
      <c r="B2910" s="3"/>
      <c r="C2910" s="4">
        <v>35423.98055555556</v>
      </c>
      <c r="D2910" s="5">
        <v>372780.0</v>
      </c>
    </row>
    <row r="2911">
      <c r="A2911" s="2" t="s">
        <v>14831</v>
      </c>
      <c r="B2911" s="3"/>
      <c r="C2911" s="4">
        <v>35423.98055555556</v>
      </c>
      <c r="D2911" s="5">
        <v>165343.0</v>
      </c>
    </row>
    <row r="2912">
      <c r="A2912" s="2" t="s">
        <v>14832</v>
      </c>
      <c r="B2912" s="3"/>
      <c r="C2912" s="4">
        <v>35423.98055555556</v>
      </c>
      <c r="D2912" s="5">
        <v>163072.0</v>
      </c>
    </row>
    <row r="2913">
      <c r="A2913" s="2" t="s">
        <v>14833</v>
      </c>
      <c r="B2913" s="3"/>
      <c r="C2913" s="4">
        <v>35423.98055555556</v>
      </c>
      <c r="D2913" s="5">
        <v>125512.0</v>
      </c>
    </row>
    <row r="2914">
      <c r="A2914" s="2" t="s">
        <v>14834</v>
      </c>
      <c r="B2914" s="3"/>
      <c r="C2914" s="4">
        <v>35423.98055555556</v>
      </c>
      <c r="D2914" s="5">
        <v>125495.0</v>
      </c>
    </row>
    <row r="2915">
      <c r="A2915" s="2" t="s">
        <v>14835</v>
      </c>
      <c r="B2915" s="3"/>
      <c r="C2915" s="4">
        <v>35423.98055555556</v>
      </c>
      <c r="D2915" s="5">
        <v>129219.0</v>
      </c>
    </row>
    <row r="2916">
      <c r="A2916" s="2" t="s">
        <v>14836</v>
      </c>
      <c r="B2916" s="3"/>
      <c r="C2916" s="4">
        <v>35423.98055555556</v>
      </c>
      <c r="D2916" s="5">
        <v>129485.0</v>
      </c>
    </row>
    <row r="2917">
      <c r="A2917" s="2" t="s">
        <v>14837</v>
      </c>
      <c r="B2917" s="3"/>
      <c r="C2917" s="4">
        <v>35423.98055555556</v>
      </c>
      <c r="D2917" s="5">
        <v>129792.0</v>
      </c>
    </row>
    <row r="2918">
      <c r="A2918" s="2" t="s">
        <v>14838</v>
      </c>
      <c r="B2918" s="3"/>
      <c r="C2918" s="4">
        <v>35423.98055555556</v>
      </c>
      <c r="D2918" s="5">
        <v>129763.0</v>
      </c>
    </row>
    <row r="2919">
      <c r="A2919" s="2" t="s">
        <v>14839</v>
      </c>
      <c r="B2919" s="3"/>
      <c r="C2919" s="4">
        <v>35423.98055555556</v>
      </c>
      <c r="D2919" s="5">
        <v>47168.0</v>
      </c>
    </row>
    <row r="2920">
      <c r="A2920" s="2" t="s">
        <v>14840</v>
      </c>
      <c r="B2920" s="3"/>
      <c r="C2920" s="4">
        <v>35423.98055555556</v>
      </c>
      <c r="D2920" s="5">
        <v>15756.0</v>
      </c>
    </row>
    <row r="2921">
      <c r="A2921" s="2" t="s">
        <v>14841</v>
      </c>
      <c r="B2921" s="3"/>
      <c r="C2921" s="4">
        <v>35423.98055555556</v>
      </c>
      <c r="D2921" s="5">
        <v>15787.0</v>
      </c>
    </row>
    <row r="2922">
      <c r="A2922" s="2" t="s">
        <v>14842</v>
      </c>
      <c r="B2922" s="3"/>
      <c r="C2922" s="4">
        <v>35423.98055555556</v>
      </c>
      <c r="D2922" s="5">
        <v>77146.0</v>
      </c>
    </row>
    <row r="2923">
      <c r="A2923" s="2" t="s">
        <v>14843</v>
      </c>
      <c r="B2923" s="3"/>
      <c r="C2923" s="4">
        <v>35423.98055555556</v>
      </c>
      <c r="D2923" s="5">
        <v>77125.0</v>
      </c>
    </row>
    <row r="2924">
      <c r="A2924" s="2" t="s">
        <v>14844</v>
      </c>
      <c r="B2924" s="3"/>
      <c r="C2924" s="4">
        <v>35423.98055555556</v>
      </c>
      <c r="D2924" s="5">
        <v>91123.0</v>
      </c>
    </row>
    <row r="2925">
      <c r="A2925" s="2" t="s">
        <v>14845</v>
      </c>
      <c r="B2925" s="3"/>
      <c r="C2925" s="4">
        <v>35423.98055555556</v>
      </c>
      <c r="D2925" s="5">
        <v>176520.0</v>
      </c>
    </row>
    <row r="2926">
      <c r="A2926" s="2" t="s">
        <v>14846</v>
      </c>
      <c r="B2926" s="3"/>
      <c r="C2926" s="4">
        <v>35423.98055555556</v>
      </c>
      <c r="D2926" s="5">
        <v>177742.0</v>
      </c>
    </row>
    <row r="2927">
      <c r="A2927" s="2" t="s">
        <v>14847</v>
      </c>
      <c r="B2927" s="3"/>
      <c r="C2927" s="4">
        <v>35423.98055555556</v>
      </c>
      <c r="D2927" s="5">
        <v>178469.0</v>
      </c>
    </row>
    <row r="2928">
      <c r="A2928" s="2" t="s">
        <v>14848</v>
      </c>
      <c r="B2928" s="3"/>
      <c r="C2928" s="4">
        <v>35423.98055555556</v>
      </c>
      <c r="D2928" s="5">
        <v>178167.0</v>
      </c>
    </row>
    <row r="2929">
      <c r="A2929" s="2" t="s">
        <v>14849</v>
      </c>
      <c r="B2929" s="3"/>
      <c r="C2929" s="4">
        <v>35423.98055555556</v>
      </c>
      <c r="D2929" s="5">
        <v>479759.0</v>
      </c>
    </row>
    <row r="2930">
      <c r="A2930" s="2" t="s">
        <v>14850</v>
      </c>
      <c r="B2930" s="3"/>
      <c r="C2930" s="4">
        <v>35423.98055555556</v>
      </c>
      <c r="D2930" s="5">
        <v>490098.0</v>
      </c>
    </row>
    <row r="2931">
      <c r="A2931" s="2" t="s">
        <v>14851</v>
      </c>
      <c r="B2931" s="3"/>
      <c r="C2931" s="4">
        <v>35423.98055555556</v>
      </c>
      <c r="D2931" s="5">
        <v>472491.0</v>
      </c>
    </row>
    <row r="2932">
      <c r="A2932" s="2" t="s">
        <v>14852</v>
      </c>
      <c r="B2932" s="3"/>
      <c r="C2932" s="4">
        <v>35423.98055555556</v>
      </c>
      <c r="D2932" s="5">
        <v>489615.0</v>
      </c>
    </row>
    <row r="2933">
      <c r="A2933" s="2" t="s">
        <v>14853</v>
      </c>
      <c r="B2933" s="3"/>
      <c r="C2933" s="4">
        <v>35423.98055555556</v>
      </c>
      <c r="D2933" s="5">
        <v>489304.0</v>
      </c>
    </row>
    <row r="2934">
      <c r="A2934" s="2" t="s">
        <v>14854</v>
      </c>
      <c r="B2934" s="3"/>
      <c r="C2934" s="4">
        <v>35423.98055555556</v>
      </c>
      <c r="D2934" s="5">
        <v>482506.0</v>
      </c>
    </row>
    <row r="2935">
      <c r="A2935" s="2" t="s">
        <v>14855</v>
      </c>
      <c r="B2935" s="3"/>
      <c r="C2935" s="4">
        <v>35423.98055555556</v>
      </c>
      <c r="D2935" s="5">
        <v>127293.0</v>
      </c>
    </row>
    <row r="2936">
      <c r="A2936" s="2" t="s">
        <v>14856</v>
      </c>
      <c r="B2936" s="3"/>
      <c r="C2936" s="4">
        <v>35423.98055555556</v>
      </c>
      <c r="D2936" s="5">
        <v>21932.0</v>
      </c>
    </row>
    <row r="2937">
      <c r="A2937" s="2" t="s">
        <v>14857</v>
      </c>
      <c r="B2937" s="3"/>
      <c r="C2937" s="4">
        <v>35423.98055555556</v>
      </c>
      <c r="D2937" s="5">
        <v>91976.0</v>
      </c>
    </row>
    <row r="2938">
      <c r="A2938" s="2" t="s">
        <v>14858</v>
      </c>
      <c r="B2938" s="3"/>
      <c r="C2938" s="4">
        <v>35423.98055555556</v>
      </c>
      <c r="D2938" s="5">
        <v>92686.0</v>
      </c>
    </row>
    <row r="2939">
      <c r="A2939" s="2" t="s">
        <v>14859</v>
      </c>
      <c r="B2939" s="3"/>
      <c r="C2939" s="4">
        <v>35423.98055555556</v>
      </c>
      <c r="D2939" s="5">
        <v>237925.0</v>
      </c>
    </row>
    <row r="2940">
      <c r="A2940" s="2" t="s">
        <v>14860</v>
      </c>
      <c r="B2940" s="3"/>
      <c r="C2940" s="4">
        <v>35423.98055555556</v>
      </c>
      <c r="D2940" s="5">
        <v>70746.0</v>
      </c>
    </row>
    <row r="2941">
      <c r="A2941" s="2" t="s">
        <v>14861</v>
      </c>
      <c r="B2941" s="3"/>
      <c r="C2941" s="4">
        <v>35423.98055555556</v>
      </c>
      <c r="D2941" s="5">
        <v>95425.0</v>
      </c>
    </row>
    <row r="2942">
      <c r="A2942" s="2" t="s">
        <v>14862</v>
      </c>
      <c r="B2942" s="3"/>
      <c r="C2942" s="4">
        <v>35423.98055555556</v>
      </c>
      <c r="D2942" s="5">
        <v>60206.0</v>
      </c>
    </row>
    <row r="2943">
      <c r="A2943" s="2" t="s">
        <v>14863</v>
      </c>
      <c r="B2943" s="3"/>
      <c r="C2943" s="4">
        <v>35423.98055555556</v>
      </c>
      <c r="D2943" s="5">
        <v>60619.0</v>
      </c>
    </row>
    <row r="2944">
      <c r="A2944" s="2" t="s">
        <v>14864</v>
      </c>
      <c r="B2944" s="3"/>
      <c r="C2944" s="4">
        <v>35423.98055555556</v>
      </c>
      <c r="D2944" s="5">
        <v>33379.0</v>
      </c>
    </row>
    <row r="2945">
      <c r="A2945" s="2" t="s">
        <v>14865</v>
      </c>
      <c r="B2945" s="3"/>
      <c r="C2945" s="4">
        <v>35423.98055555556</v>
      </c>
      <c r="D2945" s="5">
        <v>60089.0</v>
      </c>
    </row>
    <row r="2946">
      <c r="A2946" s="2" t="s">
        <v>14866</v>
      </c>
      <c r="B2946" s="3"/>
      <c r="C2946" s="4">
        <v>35423.98055555556</v>
      </c>
      <c r="D2946" s="5">
        <v>57855.0</v>
      </c>
    </row>
    <row r="2947">
      <c r="A2947" s="2" t="s">
        <v>14867</v>
      </c>
      <c r="B2947" s="3"/>
      <c r="C2947" s="4">
        <v>35423.98055555556</v>
      </c>
      <c r="D2947" s="5">
        <v>57486.0</v>
      </c>
    </row>
    <row r="2948">
      <c r="A2948" s="2" t="s">
        <v>14868</v>
      </c>
      <c r="B2948" s="3"/>
      <c r="C2948" s="4">
        <v>35423.98055555556</v>
      </c>
      <c r="D2948" s="5">
        <v>60074.0</v>
      </c>
    </row>
    <row r="2949">
      <c r="A2949" s="2" t="s">
        <v>14869</v>
      </c>
      <c r="B2949" s="3"/>
      <c r="C2949" s="4">
        <v>35423.98055555556</v>
      </c>
      <c r="D2949" s="5">
        <v>16787.0</v>
      </c>
    </row>
    <row r="2950">
      <c r="A2950" s="2" t="s">
        <v>14870</v>
      </c>
      <c r="B2950" s="3"/>
      <c r="C2950" s="4">
        <v>35423.98055555556</v>
      </c>
      <c r="D2950" s="5">
        <v>86612.0</v>
      </c>
    </row>
    <row r="2951">
      <c r="A2951" s="2" t="s">
        <v>14871</v>
      </c>
      <c r="B2951" s="3"/>
      <c r="C2951" s="4">
        <v>35423.98055555556</v>
      </c>
      <c r="D2951" s="5">
        <v>158727.0</v>
      </c>
    </row>
    <row r="2952">
      <c r="A2952" s="2" t="s">
        <v>14872</v>
      </c>
      <c r="B2952" s="3"/>
      <c r="C2952" s="4">
        <v>35423.98055555556</v>
      </c>
      <c r="D2952" s="5">
        <v>90993.0</v>
      </c>
    </row>
    <row r="2953">
      <c r="A2953" s="2" t="s">
        <v>14873</v>
      </c>
      <c r="B2953" s="3"/>
      <c r="C2953" s="4">
        <v>35423.98055555556</v>
      </c>
      <c r="D2953" s="5">
        <v>168651.0</v>
      </c>
    </row>
    <row r="2954">
      <c r="A2954" s="2" t="s">
        <v>14874</v>
      </c>
      <c r="B2954" s="3"/>
      <c r="C2954" s="4">
        <v>35423.98055555556</v>
      </c>
      <c r="D2954" s="5">
        <v>173817.0</v>
      </c>
    </row>
    <row r="2955">
      <c r="A2955" s="2" t="s">
        <v>14875</v>
      </c>
      <c r="B2955" s="3"/>
      <c r="C2955" s="4">
        <v>35423.98055555556</v>
      </c>
      <c r="D2955" s="5">
        <v>172683.0</v>
      </c>
    </row>
    <row r="2956">
      <c r="A2956" s="2" t="s">
        <v>14876</v>
      </c>
      <c r="B2956" s="3"/>
      <c r="C2956" s="4">
        <v>35423.98055555556</v>
      </c>
      <c r="D2956" s="5">
        <v>45414.0</v>
      </c>
    </row>
    <row r="2957">
      <c r="A2957" s="2" t="s">
        <v>14877</v>
      </c>
      <c r="B2957" s="3"/>
      <c r="C2957" s="4">
        <v>35423.98055555556</v>
      </c>
      <c r="D2957" s="5">
        <v>21908.0</v>
      </c>
    </row>
    <row r="2958">
      <c r="A2958" s="2" t="s">
        <v>14878</v>
      </c>
      <c r="B2958" s="3"/>
      <c r="C2958" s="4">
        <v>35423.98055555556</v>
      </c>
      <c r="D2958" s="5">
        <v>25657.0</v>
      </c>
    </row>
    <row r="2959">
      <c r="A2959" s="2" t="s">
        <v>14879</v>
      </c>
      <c r="B2959" s="3"/>
      <c r="C2959" s="4">
        <v>35423.98055555556</v>
      </c>
      <c r="D2959" s="5">
        <v>25960.0</v>
      </c>
    </row>
    <row r="2960">
      <c r="A2960" s="2" t="s">
        <v>14880</v>
      </c>
      <c r="B2960" s="3"/>
      <c r="C2960" s="4">
        <v>35423.98055555556</v>
      </c>
      <c r="D2960" s="5">
        <v>67117.0</v>
      </c>
    </row>
    <row r="2961">
      <c r="A2961" s="2" t="s">
        <v>14881</v>
      </c>
      <c r="B2961" s="3"/>
      <c r="C2961" s="4">
        <v>35423.98055555556</v>
      </c>
      <c r="D2961" s="5">
        <v>603425.0</v>
      </c>
    </row>
    <row r="2962">
      <c r="A2962" s="2" t="s">
        <v>14882</v>
      </c>
      <c r="B2962" s="3"/>
      <c r="C2962" s="4">
        <v>35423.98055555556</v>
      </c>
      <c r="D2962" s="5">
        <v>602539.0</v>
      </c>
    </row>
    <row r="2963">
      <c r="A2963" s="2" t="s">
        <v>14883</v>
      </c>
      <c r="B2963" s="3"/>
      <c r="C2963" s="4">
        <v>35423.98055555556</v>
      </c>
      <c r="D2963" s="5">
        <v>603916.0</v>
      </c>
    </row>
    <row r="2964">
      <c r="A2964" s="2" t="s">
        <v>14884</v>
      </c>
      <c r="B2964" s="3"/>
      <c r="C2964" s="4">
        <v>35423.98055555556</v>
      </c>
      <c r="D2964" s="5">
        <v>595818.0</v>
      </c>
    </row>
    <row r="2965">
      <c r="A2965" s="2" t="s">
        <v>14885</v>
      </c>
      <c r="B2965" s="3"/>
      <c r="C2965" s="4">
        <v>35423.98055555556</v>
      </c>
      <c r="D2965" s="5">
        <v>391195.0</v>
      </c>
    </row>
    <row r="2966">
      <c r="A2966" s="2" t="s">
        <v>14886</v>
      </c>
      <c r="B2966" s="3"/>
      <c r="C2966" s="4">
        <v>35423.98055555556</v>
      </c>
      <c r="D2966" s="5">
        <v>323713.0</v>
      </c>
    </row>
    <row r="2967">
      <c r="A2967" s="2" t="s">
        <v>14887</v>
      </c>
      <c r="B2967" s="3"/>
      <c r="C2967" s="4">
        <v>35423.98055555556</v>
      </c>
      <c r="D2967" s="5">
        <v>371656.0</v>
      </c>
    </row>
    <row r="2968">
      <c r="A2968" s="2" t="s">
        <v>14888</v>
      </c>
      <c r="B2968" s="3"/>
      <c r="C2968" s="4">
        <v>35423.98055555556</v>
      </c>
      <c r="D2968" s="5">
        <v>320611.0</v>
      </c>
    </row>
    <row r="2969">
      <c r="A2969" s="2" t="s">
        <v>14889</v>
      </c>
      <c r="B2969" s="3"/>
      <c r="C2969" s="4">
        <v>35423.98055555556</v>
      </c>
      <c r="D2969" s="5">
        <v>373451.0</v>
      </c>
    </row>
    <row r="2970">
      <c r="A2970" s="2" t="s">
        <v>14890</v>
      </c>
      <c r="B2970" s="3"/>
      <c r="C2970" s="4">
        <v>35423.98055555556</v>
      </c>
      <c r="D2970" s="5">
        <v>388794.0</v>
      </c>
    </row>
    <row r="2971">
      <c r="A2971" s="2" t="s">
        <v>14891</v>
      </c>
      <c r="B2971" s="3"/>
      <c r="C2971" s="4">
        <v>35423.98055555556</v>
      </c>
      <c r="D2971" s="5">
        <v>387577.0</v>
      </c>
    </row>
    <row r="2972">
      <c r="A2972" s="2" t="s">
        <v>14892</v>
      </c>
      <c r="B2972" s="3"/>
      <c r="C2972" s="4">
        <v>35423.98055555556</v>
      </c>
      <c r="D2972" s="5">
        <v>429610.0</v>
      </c>
    </row>
    <row r="2973">
      <c r="A2973" s="2" t="s">
        <v>14893</v>
      </c>
      <c r="B2973" s="3"/>
      <c r="C2973" s="4">
        <v>35423.98055555556</v>
      </c>
      <c r="D2973" s="5">
        <v>394064.0</v>
      </c>
    </row>
    <row r="2974">
      <c r="A2974" s="2" t="s">
        <v>14894</v>
      </c>
      <c r="B2974" s="3"/>
      <c r="C2974" s="4">
        <v>35423.98055555556</v>
      </c>
      <c r="D2974" s="5">
        <v>315855.0</v>
      </c>
    </row>
    <row r="2975">
      <c r="A2975" s="2" t="s">
        <v>14895</v>
      </c>
      <c r="B2975" s="3"/>
      <c r="C2975" s="4">
        <v>35423.98055555556</v>
      </c>
      <c r="D2975" s="5">
        <v>315324.0</v>
      </c>
    </row>
    <row r="2976">
      <c r="A2976" s="2" t="s">
        <v>14896</v>
      </c>
      <c r="B2976" s="3"/>
      <c r="C2976" s="4">
        <v>35423.98055555556</v>
      </c>
      <c r="D2976" s="5">
        <v>376404.0</v>
      </c>
    </row>
    <row r="2977">
      <c r="A2977" s="2" t="s">
        <v>14897</v>
      </c>
      <c r="B2977" s="3"/>
      <c r="C2977" s="4">
        <v>35423.98055555556</v>
      </c>
      <c r="D2977" s="5">
        <v>375530.0</v>
      </c>
    </row>
    <row r="2978">
      <c r="A2978" s="2" t="s">
        <v>14898</v>
      </c>
      <c r="B2978" s="3"/>
      <c r="C2978" s="4">
        <v>35423.98055555556</v>
      </c>
      <c r="D2978" s="5">
        <v>334209.0</v>
      </c>
    </row>
    <row r="2979">
      <c r="A2979" s="2" t="s">
        <v>14899</v>
      </c>
      <c r="B2979" s="3"/>
      <c r="C2979" s="4">
        <v>35423.98055555556</v>
      </c>
      <c r="D2979" s="5">
        <v>363098.0</v>
      </c>
    </row>
    <row r="2980">
      <c r="A2980" s="2" t="s">
        <v>14900</v>
      </c>
      <c r="B2980" s="3"/>
      <c r="C2980" s="4">
        <v>35423.98055555556</v>
      </c>
      <c r="D2980" s="5">
        <v>603560.0</v>
      </c>
    </row>
    <row r="2981">
      <c r="A2981" s="2" t="s">
        <v>14901</v>
      </c>
      <c r="B2981" s="3"/>
      <c r="C2981" s="4">
        <v>35423.98055555556</v>
      </c>
      <c r="D2981" s="5">
        <v>411383.0</v>
      </c>
    </row>
    <row r="2982">
      <c r="A2982" s="2" t="s">
        <v>14902</v>
      </c>
      <c r="B2982" s="3"/>
      <c r="C2982" s="4">
        <v>35423.98055555556</v>
      </c>
      <c r="D2982" s="5">
        <v>421353.0</v>
      </c>
    </row>
    <row r="2983">
      <c r="A2983" s="2" t="s">
        <v>14903</v>
      </c>
      <c r="B2983" s="3"/>
      <c r="C2983" s="4">
        <v>35423.98055555556</v>
      </c>
      <c r="D2983" s="5">
        <v>402087.0</v>
      </c>
    </row>
    <row r="2984">
      <c r="A2984" s="2" t="s">
        <v>14904</v>
      </c>
      <c r="B2984" s="3"/>
      <c r="C2984" s="4">
        <v>35423.98055555556</v>
      </c>
      <c r="D2984" s="5">
        <v>363089.0</v>
      </c>
    </row>
    <row r="2985">
      <c r="A2985" s="2" t="s">
        <v>14905</v>
      </c>
      <c r="B2985" s="3"/>
      <c r="C2985" s="4">
        <v>35423.98055555556</v>
      </c>
      <c r="D2985" s="5">
        <v>603241.0</v>
      </c>
    </row>
    <row r="2986">
      <c r="A2986" s="2" t="s">
        <v>14906</v>
      </c>
      <c r="B2986" s="3"/>
      <c r="C2986" s="4">
        <v>35423.98055555556</v>
      </c>
      <c r="D2986" s="5">
        <v>196793.0</v>
      </c>
    </row>
    <row r="2987">
      <c r="A2987" s="2" t="s">
        <v>14907</v>
      </c>
      <c r="B2987" s="3"/>
      <c r="C2987" s="4">
        <v>35423.98055555556</v>
      </c>
      <c r="D2987" s="5">
        <v>127174.0</v>
      </c>
    </row>
    <row r="2988">
      <c r="A2988" s="2" t="s">
        <v>14908</v>
      </c>
      <c r="B2988" s="3"/>
      <c r="C2988" s="4">
        <v>35423.98055555556</v>
      </c>
      <c r="D2988" s="5">
        <v>19349.0</v>
      </c>
    </row>
    <row r="2989">
      <c r="A2989" s="2" t="s">
        <v>14909</v>
      </c>
      <c r="B2989" s="3"/>
      <c r="C2989" s="4">
        <v>35423.98055555556</v>
      </c>
      <c r="D2989" s="5">
        <v>19437.0</v>
      </c>
    </row>
    <row r="2990">
      <c r="A2990" s="2" t="s">
        <v>14910</v>
      </c>
      <c r="B2990" s="3"/>
      <c r="C2990" s="4">
        <v>35423.98055555556</v>
      </c>
      <c r="D2990" s="5">
        <v>113541.0</v>
      </c>
    </row>
    <row r="2991">
      <c r="A2991" s="2" t="s">
        <v>14911</v>
      </c>
      <c r="B2991" s="3"/>
      <c r="C2991" s="4">
        <v>35423.98055555556</v>
      </c>
      <c r="D2991" s="5">
        <v>116896.0</v>
      </c>
    </row>
    <row r="2992">
      <c r="A2992" s="2" t="s">
        <v>14912</v>
      </c>
      <c r="B2992" s="3"/>
      <c r="C2992" s="4">
        <v>35423.98055555556</v>
      </c>
      <c r="D2992" s="5">
        <v>116881.0</v>
      </c>
    </row>
    <row r="2993">
      <c r="A2993" s="2" t="s">
        <v>14913</v>
      </c>
      <c r="B2993" s="3"/>
      <c r="C2993" s="4">
        <v>35423.98055555556</v>
      </c>
      <c r="D2993" s="5">
        <v>169232.0</v>
      </c>
    </row>
    <row r="2994">
      <c r="A2994" s="2" t="s">
        <v>14914</v>
      </c>
      <c r="B2994" s="3"/>
      <c r="C2994" s="4">
        <v>35423.98055555556</v>
      </c>
      <c r="D2994" s="5">
        <v>142109.0</v>
      </c>
    </row>
    <row r="2995">
      <c r="A2995" s="2" t="s">
        <v>14915</v>
      </c>
      <c r="B2995" s="3"/>
      <c r="C2995" s="4">
        <v>35423.98055555556</v>
      </c>
      <c r="D2995" s="5">
        <v>130888.0</v>
      </c>
    </row>
    <row r="2996">
      <c r="A2996" s="2" t="s">
        <v>14916</v>
      </c>
      <c r="B2996" s="3"/>
      <c r="C2996" s="4">
        <v>35423.98055555556</v>
      </c>
      <c r="D2996" s="5">
        <v>70091.0</v>
      </c>
    </row>
    <row r="2997">
      <c r="A2997" s="2" t="s">
        <v>14917</v>
      </c>
      <c r="B2997" s="3"/>
      <c r="C2997" s="4">
        <v>35423.98055555556</v>
      </c>
      <c r="D2997" s="5">
        <v>70108.0</v>
      </c>
    </row>
    <row r="2998">
      <c r="A2998" s="2" t="s">
        <v>14918</v>
      </c>
      <c r="B2998" s="3"/>
      <c r="C2998" s="4">
        <v>35423.98055555556</v>
      </c>
      <c r="D2998" s="5">
        <v>91442.0</v>
      </c>
    </row>
    <row r="2999">
      <c r="A2999" s="2" t="s">
        <v>14919</v>
      </c>
      <c r="B2999" s="3"/>
      <c r="C2999" s="4">
        <v>35423.98055555556</v>
      </c>
      <c r="D2999" s="5">
        <v>89973.0</v>
      </c>
    </row>
    <row r="3000">
      <c r="A3000" s="2" t="s">
        <v>14920</v>
      </c>
      <c r="B3000" s="3"/>
      <c r="C3000" s="4">
        <v>35423.98055555556</v>
      </c>
      <c r="D3000" s="5">
        <v>30216.0</v>
      </c>
    </row>
    <row r="3001">
      <c r="A3001" s="2" t="s">
        <v>14921</v>
      </c>
      <c r="B3001" s="3"/>
      <c r="C3001" s="4">
        <v>35423.98055555556</v>
      </c>
      <c r="D3001" s="5">
        <v>29007.0</v>
      </c>
    </row>
    <row r="3002">
      <c r="A3002" s="2" t="s">
        <v>14922</v>
      </c>
      <c r="B3002" s="3"/>
      <c r="C3002" s="4">
        <v>35423.98055555556</v>
      </c>
      <c r="D3002" s="5">
        <v>28983.0</v>
      </c>
    </row>
    <row r="3003">
      <c r="A3003" s="2" t="s">
        <v>14923</v>
      </c>
      <c r="B3003" s="3"/>
      <c r="C3003" s="4">
        <v>35423.98055555556</v>
      </c>
      <c r="D3003" s="5">
        <v>132010.0</v>
      </c>
    </row>
    <row r="3004">
      <c r="A3004" s="2" t="s">
        <v>14924</v>
      </c>
      <c r="B3004" s="3"/>
      <c r="C3004" s="4">
        <v>35423.98055555556</v>
      </c>
      <c r="D3004" s="5">
        <v>104807.0</v>
      </c>
    </row>
    <row r="3005">
      <c r="A3005" s="2" t="s">
        <v>14925</v>
      </c>
      <c r="B3005" s="3"/>
      <c r="C3005" s="4">
        <v>35423.98055555556</v>
      </c>
      <c r="D3005" s="5">
        <v>95261.0</v>
      </c>
    </row>
    <row r="3006">
      <c r="A3006" s="2" t="s">
        <v>14926</v>
      </c>
      <c r="B3006" s="3"/>
      <c r="C3006" s="4">
        <v>35423.98055555556</v>
      </c>
      <c r="D3006" s="5">
        <v>96878.0</v>
      </c>
    </row>
    <row r="3007">
      <c r="A3007" s="2" t="s">
        <v>14927</v>
      </c>
      <c r="B3007" s="3"/>
      <c r="C3007" s="4">
        <v>35423.98055555556</v>
      </c>
      <c r="D3007" s="5">
        <v>45199.0</v>
      </c>
    </row>
    <row r="3008">
      <c r="A3008" s="2" t="s">
        <v>14928</v>
      </c>
      <c r="B3008" s="3"/>
      <c r="C3008" s="4">
        <v>35423.98055555556</v>
      </c>
      <c r="D3008" s="5">
        <v>117352.0</v>
      </c>
    </row>
    <row r="3009">
      <c r="A3009" s="2" t="s">
        <v>14929</v>
      </c>
      <c r="B3009" s="3"/>
      <c r="C3009" s="4">
        <v>35423.98055555556</v>
      </c>
      <c r="D3009" s="5">
        <v>113917.0</v>
      </c>
    </row>
    <row r="3010">
      <c r="A3010" s="2" t="s">
        <v>14930</v>
      </c>
      <c r="B3010" s="3"/>
      <c r="C3010" s="4">
        <v>35423.98055555556</v>
      </c>
      <c r="D3010" s="5">
        <v>133131.0</v>
      </c>
    </row>
    <row r="3011">
      <c r="A3011" s="2" t="s">
        <v>14931</v>
      </c>
      <c r="B3011" s="3"/>
      <c r="C3011" s="4">
        <v>35423.98055555556</v>
      </c>
      <c r="D3011" s="5">
        <v>149108.0</v>
      </c>
    </row>
    <row r="3012">
      <c r="A3012" s="2" t="s">
        <v>14932</v>
      </c>
      <c r="B3012" s="3"/>
      <c r="C3012" s="4">
        <v>35423.98055555556</v>
      </c>
      <c r="D3012" s="5">
        <v>121880.0</v>
      </c>
    </row>
    <row r="3013">
      <c r="A3013" s="2" t="s">
        <v>14933</v>
      </c>
      <c r="B3013" s="3"/>
      <c r="C3013" s="4">
        <v>35423.98055555556</v>
      </c>
      <c r="D3013" s="5">
        <v>121715.0</v>
      </c>
    </row>
    <row r="3014">
      <c r="A3014" s="2" t="s">
        <v>14934</v>
      </c>
      <c r="B3014" s="3"/>
      <c r="C3014" s="4">
        <v>35423.98055555556</v>
      </c>
      <c r="D3014" s="5">
        <v>168697.0</v>
      </c>
    </row>
    <row r="3015">
      <c r="A3015" s="2" t="s">
        <v>14935</v>
      </c>
      <c r="B3015" s="3"/>
      <c r="C3015" s="4">
        <v>35423.98055555556</v>
      </c>
      <c r="D3015" s="5">
        <v>157066.0</v>
      </c>
    </row>
    <row r="3016">
      <c r="A3016" s="2" t="s">
        <v>14936</v>
      </c>
      <c r="B3016" s="3"/>
      <c r="C3016" s="4">
        <v>35423.98055555556</v>
      </c>
      <c r="D3016" s="5">
        <v>101049.0</v>
      </c>
    </row>
    <row r="3017">
      <c r="A3017" s="2" t="s">
        <v>14937</v>
      </c>
      <c r="B3017" s="3"/>
      <c r="C3017" s="4">
        <v>35423.98055555556</v>
      </c>
      <c r="D3017" s="5">
        <v>52380.0</v>
      </c>
    </row>
    <row r="3018">
      <c r="A3018" s="2" t="s">
        <v>14938</v>
      </c>
      <c r="B3018" s="3"/>
      <c r="C3018" s="4">
        <v>35423.98055555556</v>
      </c>
      <c r="D3018" s="5">
        <v>14404.0</v>
      </c>
    </row>
    <row r="3019">
      <c r="A3019" s="2" t="s">
        <v>14939</v>
      </c>
      <c r="B3019" s="3"/>
      <c r="C3019" s="4">
        <v>35423.98055555556</v>
      </c>
      <c r="D3019" s="5">
        <v>14393.0</v>
      </c>
    </row>
    <row r="3020">
      <c r="A3020" s="2" t="s">
        <v>14940</v>
      </c>
      <c r="B3020" s="3"/>
      <c r="C3020" s="4">
        <v>35423.98055555556</v>
      </c>
      <c r="D3020" s="5">
        <v>14411.0</v>
      </c>
    </row>
    <row r="3021">
      <c r="A3021" s="2" t="s">
        <v>14941</v>
      </c>
      <c r="B3021" s="3"/>
      <c r="C3021" s="4">
        <v>35423.98055555556</v>
      </c>
      <c r="D3021" s="5">
        <v>69828.0</v>
      </c>
    </row>
    <row r="3022">
      <c r="A3022" s="2" t="s">
        <v>14942</v>
      </c>
      <c r="B3022" s="3"/>
      <c r="C3022" s="4">
        <v>35423.98055555556</v>
      </c>
      <c r="D3022" s="5">
        <v>84660.0</v>
      </c>
    </row>
    <row r="3023">
      <c r="A3023" s="2" t="s">
        <v>14943</v>
      </c>
      <c r="B3023" s="3"/>
      <c r="C3023" s="4">
        <v>35423.98055555556</v>
      </c>
      <c r="D3023" s="5">
        <v>74360.0</v>
      </c>
    </row>
    <row r="3024">
      <c r="A3024" s="2" t="s">
        <v>14944</v>
      </c>
      <c r="B3024" s="3"/>
      <c r="C3024" s="4">
        <v>35423.98055555556</v>
      </c>
      <c r="D3024" s="5">
        <v>76571.0</v>
      </c>
    </row>
    <row r="3025">
      <c r="A3025" s="2" t="s">
        <v>14945</v>
      </c>
      <c r="B3025" s="3"/>
      <c r="C3025" s="4">
        <v>35423.98055555556</v>
      </c>
      <c r="D3025" s="5">
        <v>20245.0</v>
      </c>
    </row>
    <row r="3026">
      <c r="A3026" s="2" t="s">
        <v>14946</v>
      </c>
      <c r="B3026" s="3"/>
      <c r="C3026" s="4">
        <v>35423.98055555556</v>
      </c>
      <c r="D3026" s="5">
        <v>347986.0</v>
      </c>
    </row>
    <row r="3027">
      <c r="A3027" s="2" t="s">
        <v>14947</v>
      </c>
      <c r="B3027" s="3"/>
      <c r="C3027" s="4">
        <v>35423.98055555556</v>
      </c>
      <c r="D3027" s="5">
        <v>6591.0</v>
      </c>
    </row>
    <row r="3028">
      <c r="A3028" s="2" t="s">
        <v>14948</v>
      </c>
      <c r="B3028" s="3"/>
      <c r="C3028" s="4">
        <v>35423.98055555556</v>
      </c>
      <c r="D3028" s="5">
        <v>35914.0</v>
      </c>
    </row>
    <row r="3029">
      <c r="A3029" s="2" t="s">
        <v>14949</v>
      </c>
      <c r="B3029" s="3"/>
      <c r="C3029" s="4">
        <v>35423.98055555556</v>
      </c>
      <c r="D3029" s="5">
        <v>34120.0</v>
      </c>
    </row>
    <row r="3030">
      <c r="A3030" s="2" t="s">
        <v>14950</v>
      </c>
      <c r="B3030" s="3"/>
      <c r="C3030" s="4">
        <v>35423.98055555556</v>
      </c>
      <c r="D3030" s="5">
        <v>51681.0</v>
      </c>
    </row>
    <row r="3031">
      <c r="A3031" s="2" t="s">
        <v>14951</v>
      </c>
      <c r="B3031" s="3"/>
      <c r="C3031" s="4">
        <v>35423.98055555556</v>
      </c>
      <c r="D3031" s="5">
        <v>51685.0</v>
      </c>
    </row>
    <row r="3032">
      <c r="A3032" s="2" t="s">
        <v>14952</v>
      </c>
      <c r="B3032" s="3"/>
      <c r="C3032" s="4">
        <v>35423.98055555556</v>
      </c>
      <c r="D3032" s="5">
        <v>91110.0</v>
      </c>
    </row>
    <row r="3033">
      <c r="A3033" s="2" t="s">
        <v>14953</v>
      </c>
      <c r="B3033" s="3"/>
      <c r="C3033" s="4">
        <v>35423.98055555556</v>
      </c>
      <c r="D3033" s="5">
        <v>197521.0</v>
      </c>
    </row>
    <row r="3034">
      <c r="A3034" s="2" t="s">
        <v>14954</v>
      </c>
      <c r="B3034" s="3"/>
      <c r="C3034" s="4">
        <v>35423.98055555556</v>
      </c>
      <c r="D3034" s="5">
        <v>99087.0</v>
      </c>
    </row>
    <row r="3035">
      <c r="A3035" s="2" t="s">
        <v>14955</v>
      </c>
      <c r="B3035" s="3"/>
      <c r="C3035" s="4">
        <v>35423.98055555556</v>
      </c>
      <c r="D3035" s="5">
        <v>8755.0</v>
      </c>
    </row>
    <row r="3036">
      <c r="A3036" s="2" t="s">
        <v>14956</v>
      </c>
      <c r="B3036" s="3"/>
      <c r="C3036" s="4">
        <v>35423.98055555556</v>
      </c>
      <c r="D3036" s="5">
        <v>152636.0</v>
      </c>
    </row>
    <row r="3037">
      <c r="A3037" s="2" t="s">
        <v>14957</v>
      </c>
      <c r="B3037" s="3"/>
      <c r="C3037" s="4">
        <v>35423.98055555556</v>
      </c>
      <c r="D3037" s="5">
        <v>99545.0</v>
      </c>
    </row>
    <row r="3038">
      <c r="A3038" s="2" t="s">
        <v>14958</v>
      </c>
      <c r="B3038" s="3"/>
      <c r="C3038" s="4">
        <v>35423.98055555556</v>
      </c>
      <c r="D3038" s="5">
        <v>252903.0</v>
      </c>
    </row>
    <row r="3039">
      <c r="A3039" s="2" t="s">
        <v>14959</v>
      </c>
      <c r="B3039" s="3"/>
      <c r="C3039" s="4">
        <v>35423.98055555556</v>
      </c>
      <c r="D3039" s="5">
        <v>106503.0</v>
      </c>
    </row>
    <row r="3040">
      <c r="A3040" s="2" t="s">
        <v>14960</v>
      </c>
      <c r="B3040" s="3"/>
      <c r="C3040" s="4">
        <v>35423.98055555556</v>
      </c>
      <c r="D3040" s="5">
        <v>28127.0</v>
      </c>
    </row>
    <row r="3041">
      <c r="A3041" s="2" t="s">
        <v>14961</v>
      </c>
      <c r="B3041" s="3"/>
      <c r="C3041" s="4">
        <v>35423.98055555556</v>
      </c>
      <c r="D3041" s="5">
        <v>12052.0</v>
      </c>
    </row>
    <row r="3042">
      <c r="A3042" s="2" t="s">
        <v>14962</v>
      </c>
      <c r="B3042" s="3"/>
      <c r="C3042" s="4">
        <v>35423.98055555556</v>
      </c>
      <c r="D3042" s="5">
        <v>12042.0</v>
      </c>
    </row>
    <row r="3043">
      <c r="A3043" s="2" t="s">
        <v>14963</v>
      </c>
      <c r="B3043" s="3"/>
      <c r="C3043" s="4">
        <v>35423.98055555556</v>
      </c>
      <c r="D3043" s="5">
        <v>58003.0</v>
      </c>
    </row>
    <row r="3044">
      <c r="A3044" s="2" t="s">
        <v>14964</v>
      </c>
      <c r="B3044" s="3"/>
      <c r="C3044" s="4">
        <v>35423.98055555556</v>
      </c>
      <c r="D3044" s="5">
        <v>62928.0</v>
      </c>
    </row>
    <row r="3045">
      <c r="A3045" s="2" t="s">
        <v>14965</v>
      </c>
      <c r="B3045" s="3"/>
      <c r="C3045" s="4">
        <v>35423.98055555556</v>
      </c>
      <c r="D3045" s="5">
        <v>117225.0</v>
      </c>
    </row>
    <row r="3046">
      <c r="A3046" s="2" t="s">
        <v>14966</v>
      </c>
      <c r="B3046" s="3"/>
      <c r="C3046" s="4">
        <v>35423.98055555556</v>
      </c>
      <c r="D3046" s="5">
        <v>117216.0</v>
      </c>
    </row>
    <row r="3047">
      <c r="A3047" s="2" t="s">
        <v>14967</v>
      </c>
      <c r="B3047" s="3"/>
      <c r="C3047" s="4">
        <v>35423.98055555556</v>
      </c>
      <c r="D3047" s="5">
        <v>87747.0</v>
      </c>
    </row>
    <row r="3048">
      <c r="A3048" s="2" t="s">
        <v>14968</v>
      </c>
      <c r="B3048" s="3"/>
      <c r="C3048" s="4">
        <v>35423.98055555556</v>
      </c>
      <c r="D3048" s="5">
        <v>81920.0</v>
      </c>
    </row>
    <row r="3049">
      <c r="A3049" s="2" t="s">
        <v>14969</v>
      </c>
      <c r="B3049" s="3"/>
      <c r="C3049" s="4">
        <v>35423.98055555556</v>
      </c>
      <c r="D3049" s="5">
        <v>81970.0</v>
      </c>
    </row>
    <row r="3050">
      <c r="A3050" s="2" t="s">
        <v>14970</v>
      </c>
      <c r="B3050" s="3"/>
      <c r="C3050" s="4">
        <v>35423.98055555556</v>
      </c>
      <c r="D3050" s="5">
        <v>82299.0</v>
      </c>
    </row>
    <row r="3051">
      <c r="A3051" s="2" t="s">
        <v>14971</v>
      </c>
      <c r="B3051" s="3"/>
      <c r="C3051" s="4">
        <v>35423.98055555556</v>
      </c>
      <c r="D3051" s="5">
        <v>22317.0</v>
      </c>
    </row>
    <row r="3052">
      <c r="A3052" s="2" t="s">
        <v>14972</v>
      </c>
      <c r="B3052" s="3"/>
      <c r="C3052" s="4">
        <v>35423.98055555556</v>
      </c>
      <c r="D3052" s="5">
        <v>22492.0</v>
      </c>
    </row>
    <row r="3053">
      <c r="A3053" s="2" t="s">
        <v>14973</v>
      </c>
      <c r="B3053" s="3"/>
      <c r="C3053" s="4">
        <v>35423.98055555556</v>
      </c>
      <c r="D3053" s="5">
        <v>26689.0</v>
      </c>
    </row>
    <row r="3054">
      <c r="A3054" s="2" t="s">
        <v>14974</v>
      </c>
      <c r="B3054" s="3"/>
      <c r="C3054" s="4">
        <v>35423.98055555556</v>
      </c>
      <c r="D3054" s="5">
        <v>26653.0</v>
      </c>
    </row>
    <row r="3055">
      <c r="A3055" s="2" t="s">
        <v>14975</v>
      </c>
      <c r="B3055" s="3"/>
      <c r="C3055" s="4">
        <v>35423.98055555556</v>
      </c>
      <c r="D3055" s="5">
        <v>131474.0</v>
      </c>
    </row>
    <row r="3056">
      <c r="A3056" s="2" t="s">
        <v>14976</v>
      </c>
      <c r="B3056" s="3"/>
      <c r="C3056" s="4">
        <v>35423.98055555556</v>
      </c>
      <c r="D3056" s="5">
        <v>190881.0</v>
      </c>
    </row>
    <row r="3057">
      <c r="A3057" s="2" t="s">
        <v>14977</v>
      </c>
      <c r="B3057" s="3"/>
      <c r="C3057" s="4">
        <v>35423.98055555556</v>
      </c>
      <c r="D3057" s="5">
        <v>192113.0</v>
      </c>
    </row>
    <row r="3058">
      <c r="A3058" s="2" t="s">
        <v>14978</v>
      </c>
      <c r="B3058" s="3"/>
      <c r="C3058" s="4">
        <v>35423.98055555556</v>
      </c>
      <c r="D3058" s="5">
        <v>65733.0</v>
      </c>
    </row>
    <row r="3059">
      <c r="A3059" s="2" t="s">
        <v>14979</v>
      </c>
      <c r="B3059" s="3"/>
      <c r="C3059" s="4">
        <v>35423.98055555556</v>
      </c>
      <c r="D3059" s="5">
        <v>65686.0</v>
      </c>
    </row>
    <row r="3060">
      <c r="A3060" s="2" t="s">
        <v>14980</v>
      </c>
      <c r="B3060" s="3"/>
      <c r="C3060" s="4">
        <v>35423.98055555556</v>
      </c>
      <c r="D3060" s="5">
        <v>65544.0</v>
      </c>
    </row>
    <row r="3061">
      <c r="A3061" s="2" t="s">
        <v>14981</v>
      </c>
      <c r="B3061" s="3"/>
      <c r="C3061" s="4">
        <v>35423.98055555556</v>
      </c>
      <c r="D3061" s="5">
        <v>65018.0</v>
      </c>
    </row>
    <row r="3062">
      <c r="A3062" s="2" t="s">
        <v>14982</v>
      </c>
      <c r="B3062" s="3"/>
      <c r="C3062" s="4">
        <v>35423.98055555556</v>
      </c>
      <c r="D3062" s="5">
        <v>65664.0</v>
      </c>
    </row>
    <row r="3063">
      <c r="A3063" s="2" t="s">
        <v>14983</v>
      </c>
      <c r="B3063" s="3"/>
      <c r="C3063" s="4">
        <v>35423.98055555556</v>
      </c>
      <c r="D3063" s="5">
        <v>65665.0</v>
      </c>
    </row>
    <row r="3064">
      <c r="A3064" s="2" t="s">
        <v>14984</v>
      </c>
      <c r="B3064" s="3"/>
      <c r="C3064" s="4">
        <v>35423.98055555556</v>
      </c>
      <c r="D3064" s="5">
        <v>65679.0</v>
      </c>
    </row>
    <row r="3065">
      <c r="A3065" s="2" t="s">
        <v>14985</v>
      </c>
      <c r="B3065" s="3"/>
      <c r="C3065" s="4">
        <v>35423.98055555556</v>
      </c>
      <c r="D3065" s="5">
        <v>65635.0</v>
      </c>
    </row>
    <row r="3066">
      <c r="A3066" s="2" t="s">
        <v>14986</v>
      </c>
      <c r="B3066" s="3"/>
      <c r="C3066" s="4">
        <v>35423.98055555556</v>
      </c>
      <c r="D3066" s="5">
        <v>65504.0</v>
      </c>
    </row>
    <row r="3067">
      <c r="A3067" s="2" t="s">
        <v>14987</v>
      </c>
      <c r="B3067" s="3"/>
      <c r="C3067" s="4">
        <v>35423.98055555556</v>
      </c>
      <c r="D3067" s="5">
        <v>331870.0</v>
      </c>
    </row>
    <row r="3068">
      <c r="A3068" s="2" t="s">
        <v>14988</v>
      </c>
      <c r="B3068" s="3"/>
      <c r="C3068" s="4">
        <v>35423.98055555556</v>
      </c>
      <c r="D3068" s="5">
        <v>159282.0</v>
      </c>
    </row>
    <row r="3069">
      <c r="A3069" s="2" t="s">
        <v>14989</v>
      </c>
      <c r="B3069" s="3"/>
      <c r="C3069" s="4">
        <v>35423.98055555556</v>
      </c>
      <c r="D3069" s="5">
        <v>71750.0</v>
      </c>
    </row>
    <row r="3070">
      <c r="A3070" s="2" t="s">
        <v>14990</v>
      </c>
      <c r="B3070" s="3"/>
      <c r="C3070" s="4">
        <v>35423.98055555556</v>
      </c>
      <c r="D3070" s="5">
        <v>72597.0</v>
      </c>
    </row>
    <row r="3071">
      <c r="A3071" s="2" t="s">
        <v>14991</v>
      </c>
      <c r="B3071" s="3"/>
      <c r="C3071" s="4">
        <v>35423.98055555556</v>
      </c>
      <c r="D3071" s="5">
        <v>145242.0</v>
      </c>
    </row>
    <row r="3072">
      <c r="A3072" s="2" t="s">
        <v>14992</v>
      </c>
      <c r="B3072" s="3"/>
      <c r="C3072" s="4">
        <v>35423.98055555556</v>
      </c>
      <c r="D3072" s="5">
        <v>103571.0</v>
      </c>
    </row>
    <row r="3073">
      <c r="A3073" s="2" t="s">
        <v>14993</v>
      </c>
      <c r="B3073" s="3"/>
      <c r="C3073" s="4">
        <v>35423.98055555556</v>
      </c>
      <c r="D3073" s="5">
        <v>752369.0</v>
      </c>
    </row>
    <row r="3074">
      <c r="A3074" s="2" t="s">
        <v>14994</v>
      </c>
      <c r="B3074" s="3"/>
      <c r="C3074" s="4">
        <v>35423.98055555556</v>
      </c>
      <c r="D3074" s="5">
        <v>113006.0</v>
      </c>
    </row>
    <row r="3075">
      <c r="A3075" s="2" t="s">
        <v>14995</v>
      </c>
      <c r="B3075" s="3"/>
      <c r="C3075" s="4">
        <v>35423.98055555556</v>
      </c>
      <c r="D3075" s="5">
        <v>118364.0</v>
      </c>
    </row>
    <row r="3076">
      <c r="A3076" s="2" t="s">
        <v>14996</v>
      </c>
      <c r="B3076" s="3"/>
      <c r="C3076" s="4">
        <v>35423.98055555556</v>
      </c>
      <c r="D3076" s="5">
        <v>29762.0</v>
      </c>
    </row>
    <row r="3077">
      <c r="A3077" s="2" t="s">
        <v>14997</v>
      </c>
      <c r="B3077" s="3"/>
      <c r="C3077" s="4">
        <v>35423.98055555556</v>
      </c>
      <c r="D3077" s="5">
        <v>70448.0</v>
      </c>
    </row>
    <row r="3078">
      <c r="A3078" s="2" t="s">
        <v>14998</v>
      </c>
      <c r="B3078" s="3"/>
      <c r="C3078" s="4">
        <v>35423.98055555556</v>
      </c>
      <c r="D3078" s="5">
        <v>89254.0</v>
      </c>
    </row>
    <row r="3079">
      <c r="A3079" s="2" t="s">
        <v>14999</v>
      </c>
      <c r="B3079" s="3"/>
      <c r="C3079" s="4">
        <v>35423.98055555556</v>
      </c>
      <c r="D3079" s="5">
        <v>89252.0</v>
      </c>
    </row>
    <row r="3080">
      <c r="A3080" s="2" t="s">
        <v>15000</v>
      </c>
      <c r="B3080" s="3"/>
      <c r="C3080" s="4">
        <v>35423.98055555556</v>
      </c>
      <c r="D3080" s="5">
        <v>643870.0</v>
      </c>
    </row>
    <row r="3081">
      <c r="A3081" s="2" t="s">
        <v>15001</v>
      </c>
      <c r="B3081" s="3"/>
      <c r="C3081" s="4">
        <v>35423.98055555556</v>
      </c>
      <c r="D3081" s="5">
        <v>177091.0</v>
      </c>
    </row>
    <row r="3082">
      <c r="A3082" s="2" t="s">
        <v>15002</v>
      </c>
      <c r="B3082" s="3"/>
      <c r="C3082" s="4">
        <v>35423.98055555556</v>
      </c>
      <c r="D3082" s="5">
        <v>283390.0</v>
      </c>
    </row>
    <row r="3083">
      <c r="A3083" s="2" t="s">
        <v>15003</v>
      </c>
      <c r="B3083" s="3"/>
      <c r="C3083" s="4">
        <v>35423.98055555556</v>
      </c>
      <c r="D3083" s="5">
        <v>134861.0</v>
      </c>
    </row>
    <row r="3084">
      <c r="A3084" s="2" t="s">
        <v>15004</v>
      </c>
      <c r="B3084" s="3"/>
      <c r="C3084" s="4">
        <v>35423.98055555556</v>
      </c>
      <c r="D3084" s="5">
        <v>90530.0</v>
      </c>
    </row>
    <row r="3085">
      <c r="A3085" s="2" t="s">
        <v>15005</v>
      </c>
      <c r="B3085" s="3"/>
      <c r="C3085" s="4">
        <v>35423.98055555556</v>
      </c>
      <c r="D3085" s="5">
        <v>90457.0</v>
      </c>
    </row>
    <row r="3086">
      <c r="A3086" s="2" t="s">
        <v>15006</v>
      </c>
      <c r="B3086" s="3"/>
      <c r="C3086" s="4">
        <v>35423.98055555556</v>
      </c>
      <c r="D3086" s="5">
        <v>90538.0</v>
      </c>
    </row>
    <row r="3087">
      <c r="A3087" s="2" t="s">
        <v>15007</v>
      </c>
      <c r="B3087" s="3"/>
      <c r="C3087" s="4">
        <v>35423.98055555556</v>
      </c>
      <c r="D3087" s="5">
        <v>90493.0</v>
      </c>
    </row>
    <row r="3088">
      <c r="A3088" s="2" t="s">
        <v>15008</v>
      </c>
      <c r="B3088" s="3"/>
      <c r="C3088" s="4">
        <v>35423.98055555556</v>
      </c>
      <c r="D3088" s="5">
        <v>5132.0</v>
      </c>
    </row>
    <row r="3089">
      <c r="A3089" s="2" t="s">
        <v>15009</v>
      </c>
      <c r="B3089" s="3"/>
      <c r="C3089" s="4">
        <v>35423.98055555556</v>
      </c>
      <c r="D3089" s="5">
        <v>153847.0</v>
      </c>
    </row>
    <row r="3090">
      <c r="A3090" s="2" t="s">
        <v>15010</v>
      </c>
      <c r="B3090" s="3"/>
      <c r="C3090" s="4">
        <v>35423.98055555556</v>
      </c>
      <c r="D3090" s="5">
        <v>170961.0</v>
      </c>
    </row>
    <row r="3091">
      <c r="A3091" s="2" t="s">
        <v>15011</v>
      </c>
      <c r="B3091" s="3"/>
      <c r="C3091" s="4">
        <v>35423.98055555556</v>
      </c>
      <c r="D3091" s="5">
        <v>43163.0</v>
      </c>
    </row>
    <row r="3092">
      <c r="A3092" s="2" t="s">
        <v>15012</v>
      </c>
      <c r="B3092" s="3"/>
      <c r="C3092" s="4">
        <v>35423.98055555556</v>
      </c>
      <c r="D3092" s="5">
        <v>48695.0</v>
      </c>
    </row>
    <row r="3093">
      <c r="A3093" s="2" t="s">
        <v>15013</v>
      </c>
      <c r="B3093" s="3"/>
      <c r="C3093" s="4">
        <v>35423.98055555556</v>
      </c>
      <c r="D3093" s="5">
        <v>8070.0</v>
      </c>
    </row>
    <row r="3094">
      <c r="A3094" s="2" t="s">
        <v>15014</v>
      </c>
      <c r="B3094" s="3"/>
      <c r="C3094" s="4">
        <v>35423.98055555556</v>
      </c>
      <c r="D3094" s="5">
        <v>135786.0</v>
      </c>
    </row>
    <row r="3095">
      <c r="A3095" s="2" t="s">
        <v>15015</v>
      </c>
      <c r="B3095" s="3"/>
      <c r="C3095" s="4">
        <v>35423.98055555556</v>
      </c>
      <c r="D3095" s="5">
        <v>199043.0</v>
      </c>
    </row>
    <row r="3096">
      <c r="A3096" s="2" t="s">
        <v>15016</v>
      </c>
      <c r="B3096" s="3"/>
      <c r="C3096" s="4">
        <v>35423.98055555556</v>
      </c>
      <c r="D3096" s="5">
        <v>146782.0</v>
      </c>
    </row>
    <row r="3097">
      <c r="A3097" s="2" t="s">
        <v>15017</v>
      </c>
      <c r="B3097" s="3"/>
      <c r="C3097" s="4">
        <v>35423.98055555556</v>
      </c>
      <c r="D3097" s="5">
        <v>140382.0</v>
      </c>
    </row>
    <row r="3098">
      <c r="A3098" s="2" t="s">
        <v>15018</v>
      </c>
      <c r="B3098" s="3"/>
      <c r="C3098" s="4">
        <v>35423.98055555556</v>
      </c>
      <c r="D3098" s="5">
        <v>115459.0</v>
      </c>
    </row>
    <row r="3099">
      <c r="A3099" s="2" t="s">
        <v>15019</v>
      </c>
      <c r="B3099" s="3"/>
      <c r="C3099" s="4">
        <v>35423.98055555556</v>
      </c>
      <c r="D3099" s="5">
        <v>116280.0</v>
      </c>
    </row>
    <row r="3100">
      <c r="A3100" s="2" t="s">
        <v>15020</v>
      </c>
      <c r="B3100" s="3"/>
      <c r="C3100" s="4">
        <v>35423.98055555556</v>
      </c>
      <c r="D3100" s="5">
        <v>215356.0</v>
      </c>
    </row>
    <row r="3101">
      <c r="A3101" s="2" t="s">
        <v>15021</v>
      </c>
      <c r="B3101" s="3"/>
      <c r="C3101" s="4">
        <v>35423.98055555556</v>
      </c>
      <c r="D3101" s="5">
        <v>215364.0</v>
      </c>
    </row>
    <row r="3102">
      <c r="A3102" s="2" t="s">
        <v>15022</v>
      </c>
      <c r="B3102" s="3"/>
      <c r="C3102" s="4">
        <v>35423.98055555556</v>
      </c>
      <c r="D3102" s="5">
        <v>203509.0</v>
      </c>
    </row>
    <row r="3103">
      <c r="A3103" s="2" t="s">
        <v>15023</v>
      </c>
      <c r="B3103" s="3"/>
      <c r="C3103" s="4">
        <v>35423.98055555556</v>
      </c>
      <c r="D3103" s="5">
        <v>165979.0</v>
      </c>
    </row>
    <row r="3104">
      <c r="A3104" s="2" t="s">
        <v>15024</v>
      </c>
      <c r="B3104" s="3"/>
      <c r="C3104" s="4">
        <v>35423.98055555556</v>
      </c>
      <c r="D3104" s="5">
        <v>29943.0</v>
      </c>
    </row>
    <row r="3105">
      <c r="A3105" s="2" t="s">
        <v>15025</v>
      </c>
      <c r="B3105" s="3"/>
      <c r="C3105" s="4">
        <v>35423.98055555556</v>
      </c>
      <c r="D3105" s="5">
        <v>125050.0</v>
      </c>
    </row>
    <row r="3106">
      <c r="A3106" s="2" t="s">
        <v>15026</v>
      </c>
      <c r="B3106" s="3"/>
      <c r="C3106" s="4">
        <v>35423.98055555556</v>
      </c>
      <c r="D3106" s="5">
        <v>121609.0</v>
      </c>
    </row>
    <row r="3107">
      <c r="A3107" s="2" t="s">
        <v>15027</v>
      </c>
      <c r="B3107" s="3"/>
      <c r="C3107" s="4">
        <v>35423.98055555556</v>
      </c>
      <c r="D3107" s="5">
        <v>102367.0</v>
      </c>
    </row>
    <row r="3108">
      <c r="A3108" s="2" t="s">
        <v>15028</v>
      </c>
      <c r="B3108" s="3"/>
      <c r="C3108" s="4">
        <v>35423.98055555556</v>
      </c>
      <c r="D3108" s="5">
        <v>84496.0</v>
      </c>
    </row>
    <row r="3109">
      <c r="A3109" s="2" t="s">
        <v>15029</v>
      </c>
      <c r="B3109" s="3"/>
      <c r="C3109" s="4">
        <v>35423.98055555556</v>
      </c>
      <c r="D3109" s="5">
        <v>84479.0</v>
      </c>
    </row>
    <row r="3110">
      <c r="A3110" s="2" t="s">
        <v>15030</v>
      </c>
      <c r="B3110" s="3"/>
      <c r="C3110" s="4">
        <v>35423.98055555556</v>
      </c>
      <c r="D3110" s="5">
        <v>84541.0</v>
      </c>
    </row>
    <row r="3111">
      <c r="A3111" s="2" t="s">
        <v>15031</v>
      </c>
      <c r="B3111" s="3"/>
      <c r="C3111" s="4">
        <v>35423.98055555556</v>
      </c>
      <c r="D3111" s="5">
        <v>84328.0</v>
      </c>
    </row>
    <row r="3112">
      <c r="A3112" s="2" t="s">
        <v>15032</v>
      </c>
      <c r="B3112" s="3"/>
      <c r="C3112" s="4">
        <v>35423.98055555556</v>
      </c>
      <c r="D3112" s="5">
        <v>83725.0</v>
      </c>
    </row>
    <row r="3113">
      <c r="A3113" s="2" t="s">
        <v>15033</v>
      </c>
      <c r="B3113" s="3"/>
      <c r="C3113" s="4">
        <v>35423.98055555556</v>
      </c>
      <c r="D3113" s="5">
        <v>83767.0</v>
      </c>
    </row>
    <row r="3114">
      <c r="A3114" s="2" t="s">
        <v>15034</v>
      </c>
      <c r="B3114" s="3"/>
      <c r="C3114" s="4">
        <v>35423.98055555556</v>
      </c>
      <c r="D3114" s="5">
        <v>151111.0</v>
      </c>
    </row>
    <row r="3115">
      <c r="A3115" s="2" t="s">
        <v>15035</v>
      </c>
      <c r="B3115" s="3"/>
      <c r="C3115" s="4">
        <v>35423.98055555556</v>
      </c>
      <c r="D3115" s="5">
        <v>151089.0</v>
      </c>
    </row>
    <row r="3116">
      <c r="A3116" s="2" t="s">
        <v>15036</v>
      </c>
      <c r="B3116" s="3"/>
      <c r="C3116" s="4">
        <v>35423.98055555556</v>
      </c>
      <c r="D3116" s="5">
        <v>175212.0</v>
      </c>
    </row>
    <row r="3117">
      <c r="A3117" s="2" t="s">
        <v>15037</v>
      </c>
      <c r="B3117" s="3"/>
      <c r="C3117" s="4">
        <v>35423.98055555556</v>
      </c>
      <c r="D3117" s="5">
        <v>175200.0</v>
      </c>
    </row>
    <row r="3118">
      <c r="A3118" s="2" t="s">
        <v>15038</v>
      </c>
      <c r="B3118" s="3"/>
      <c r="C3118" s="4">
        <v>35423.98055555556</v>
      </c>
      <c r="D3118" s="5">
        <v>23902.0</v>
      </c>
    </row>
    <row r="3119">
      <c r="A3119" s="2" t="s">
        <v>15039</v>
      </c>
      <c r="B3119" s="3"/>
      <c r="C3119" s="4">
        <v>35423.98055555556</v>
      </c>
      <c r="D3119" s="5">
        <v>23802.0</v>
      </c>
    </row>
    <row r="3120">
      <c r="A3120" s="2" t="s">
        <v>15040</v>
      </c>
      <c r="B3120" s="3"/>
      <c r="C3120" s="4">
        <v>35423.98055555556</v>
      </c>
      <c r="D3120" s="5">
        <v>235279.0</v>
      </c>
    </row>
    <row r="3121">
      <c r="A3121" s="2" t="s">
        <v>15041</v>
      </c>
      <c r="B3121" s="3"/>
      <c r="C3121" s="4">
        <v>35423.98055555556</v>
      </c>
      <c r="D3121" s="5">
        <v>235173.0</v>
      </c>
    </row>
    <row r="3122">
      <c r="A3122" s="2" t="s">
        <v>15042</v>
      </c>
      <c r="B3122" s="3"/>
      <c r="C3122" s="4">
        <v>35423.98055555556</v>
      </c>
      <c r="D3122" s="5">
        <v>40111.0</v>
      </c>
    </row>
    <row r="3123">
      <c r="A3123" s="2" t="s">
        <v>15043</v>
      </c>
      <c r="B3123" s="3"/>
      <c r="C3123" s="4">
        <v>35423.98055555556</v>
      </c>
      <c r="D3123" s="5">
        <v>1495.0</v>
      </c>
    </row>
    <row r="3124">
      <c r="A3124" s="2" t="s">
        <v>15044</v>
      </c>
      <c r="B3124" s="3"/>
      <c r="C3124" s="4">
        <v>35423.98055555556</v>
      </c>
      <c r="D3124" s="5">
        <v>90969.0</v>
      </c>
    </row>
    <row r="3125">
      <c r="A3125" s="2" t="s">
        <v>15045</v>
      </c>
      <c r="B3125" s="3"/>
      <c r="C3125" s="4">
        <v>35423.98055555556</v>
      </c>
      <c r="D3125" s="5">
        <v>189991.0</v>
      </c>
    </row>
    <row r="3126">
      <c r="A3126" s="2" t="s">
        <v>15046</v>
      </c>
      <c r="B3126" s="3"/>
      <c r="C3126" s="4">
        <v>35423.98055555556</v>
      </c>
      <c r="D3126" s="5">
        <v>22829.0</v>
      </c>
    </row>
    <row r="3127">
      <c r="A3127" s="2" t="s">
        <v>15047</v>
      </c>
      <c r="B3127" s="3"/>
      <c r="C3127" s="4">
        <v>35423.98055555556</v>
      </c>
      <c r="D3127" s="5">
        <v>21925.0</v>
      </c>
    </row>
    <row r="3128">
      <c r="A3128" s="2" t="s">
        <v>15048</v>
      </c>
      <c r="B3128" s="3"/>
      <c r="C3128" s="4">
        <v>35423.98055555556</v>
      </c>
      <c r="D3128" s="5">
        <v>16600.0</v>
      </c>
    </row>
    <row r="3129">
      <c r="A3129" s="2" t="s">
        <v>15049</v>
      </c>
      <c r="B3129" s="3"/>
      <c r="C3129" s="4">
        <v>35423.98055555556</v>
      </c>
      <c r="D3129" s="5">
        <v>16820.0</v>
      </c>
    </row>
    <row r="3130">
      <c r="A3130" s="2" t="s">
        <v>15050</v>
      </c>
      <c r="B3130" s="3"/>
      <c r="C3130" s="4">
        <v>35423.98055555556</v>
      </c>
      <c r="D3130" s="5">
        <v>16643.0</v>
      </c>
    </row>
    <row r="3131">
      <c r="A3131" s="2" t="s">
        <v>15051</v>
      </c>
      <c r="B3131" s="3"/>
      <c r="C3131" s="4">
        <v>35423.98055555556</v>
      </c>
      <c r="D3131" s="5">
        <v>16617.0</v>
      </c>
    </row>
    <row r="3132">
      <c r="A3132" s="2" t="s">
        <v>15052</v>
      </c>
      <c r="B3132" s="3"/>
      <c r="C3132" s="4">
        <v>35423.98055555556</v>
      </c>
      <c r="D3132" s="5">
        <v>16811.0</v>
      </c>
    </row>
    <row r="3133">
      <c r="A3133" s="2" t="s">
        <v>15053</v>
      </c>
      <c r="B3133" s="3"/>
      <c r="C3133" s="4">
        <v>35423.98055555556</v>
      </c>
      <c r="D3133" s="5">
        <v>72721.0</v>
      </c>
    </row>
    <row r="3134">
      <c r="A3134" s="2" t="s">
        <v>15054</v>
      </c>
      <c r="B3134" s="3"/>
      <c r="C3134" s="4">
        <v>35423.98055555556</v>
      </c>
      <c r="D3134" s="5">
        <v>232500.0</v>
      </c>
    </row>
    <row r="3135">
      <c r="A3135" s="2" t="s">
        <v>15055</v>
      </c>
      <c r="B3135" s="3"/>
      <c r="C3135" s="4">
        <v>35423.98055555556</v>
      </c>
      <c r="D3135" s="5">
        <v>262340.0</v>
      </c>
    </row>
    <row r="3136">
      <c r="A3136" s="2" t="s">
        <v>15056</v>
      </c>
      <c r="B3136" s="3"/>
      <c r="C3136" s="4">
        <v>35423.98055555556</v>
      </c>
      <c r="D3136" s="5">
        <v>220754.0</v>
      </c>
    </row>
    <row r="3137">
      <c r="A3137" s="2" t="s">
        <v>15057</v>
      </c>
      <c r="B3137" s="3"/>
      <c r="C3137" s="4">
        <v>35423.98055555556</v>
      </c>
      <c r="D3137" s="5">
        <v>108037.0</v>
      </c>
    </row>
    <row r="3138">
      <c r="A3138" s="2" t="s">
        <v>15058</v>
      </c>
      <c r="B3138" s="3"/>
      <c r="C3138" s="4">
        <v>35423.98055555556</v>
      </c>
      <c r="D3138" s="5">
        <v>301927.0</v>
      </c>
    </row>
    <row r="3139">
      <c r="A3139" s="2" t="s">
        <v>15059</v>
      </c>
      <c r="B3139" s="3"/>
      <c r="C3139" s="4">
        <v>35423.98055555556</v>
      </c>
      <c r="D3139" s="5">
        <v>31208.0</v>
      </c>
    </row>
    <row r="3140">
      <c r="A3140" s="2" t="s">
        <v>15060</v>
      </c>
      <c r="B3140" s="3"/>
      <c r="C3140" s="4">
        <v>35423.98055555556</v>
      </c>
      <c r="D3140" s="5">
        <v>138335.0</v>
      </c>
    </row>
    <row r="3141">
      <c r="A3141" s="2" t="s">
        <v>15061</v>
      </c>
      <c r="B3141" s="3"/>
      <c r="C3141" s="4">
        <v>35423.98055555556</v>
      </c>
      <c r="D3141" s="5">
        <v>130287.0</v>
      </c>
    </row>
    <row r="3142">
      <c r="A3142" s="2" t="s">
        <v>15062</v>
      </c>
      <c r="B3142" s="3"/>
      <c r="C3142" s="4">
        <v>35423.98055555556</v>
      </c>
      <c r="D3142" s="5">
        <v>61849.0</v>
      </c>
    </row>
    <row r="3143">
      <c r="A3143" s="2" t="s">
        <v>15063</v>
      </c>
      <c r="B3143" s="3"/>
      <c r="C3143" s="4">
        <v>35423.98055555556</v>
      </c>
      <c r="D3143" s="5">
        <v>162391.0</v>
      </c>
    </row>
    <row r="3144">
      <c r="A3144" s="2" t="s">
        <v>15064</v>
      </c>
      <c r="B3144" s="3"/>
      <c r="C3144" s="4">
        <v>35423.98055555556</v>
      </c>
      <c r="D3144" s="5">
        <v>19192.0</v>
      </c>
    </row>
    <row r="3145">
      <c r="A3145" s="2" t="s">
        <v>15065</v>
      </c>
      <c r="B3145" s="3"/>
      <c r="C3145" s="4">
        <v>35423.98055555556</v>
      </c>
      <c r="D3145" s="5">
        <v>12421.0</v>
      </c>
    </row>
    <row r="3146">
      <c r="A3146" s="2" t="s">
        <v>15066</v>
      </c>
      <c r="B3146" s="3"/>
      <c r="C3146" s="4">
        <v>35423.98055555556</v>
      </c>
      <c r="D3146" s="5">
        <v>41755.0</v>
      </c>
    </row>
    <row r="3147">
      <c r="A3147" s="2" t="s">
        <v>15067</v>
      </c>
      <c r="B3147" s="3"/>
      <c r="C3147" s="4">
        <v>35423.98055555556</v>
      </c>
      <c r="D3147" s="5">
        <v>15685.0</v>
      </c>
    </row>
    <row r="3148">
      <c r="A3148" s="2" t="s">
        <v>15068</v>
      </c>
      <c r="B3148" s="3"/>
      <c r="C3148" s="4">
        <v>35423.98055555556</v>
      </c>
      <c r="D3148" s="5">
        <v>15809.0</v>
      </c>
    </row>
    <row r="3149">
      <c r="A3149" s="2" t="s">
        <v>15069</v>
      </c>
      <c r="B3149" s="3"/>
      <c r="C3149" s="4">
        <v>35423.98055555556</v>
      </c>
      <c r="D3149" s="5">
        <v>132538.0</v>
      </c>
    </row>
    <row r="3150">
      <c r="A3150" s="2" t="s">
        <v>15070</v>
      </c>
      <c r="B3150" s="3"/>
      <c r="C3150" s="4">
        <v>35423.98055555556</v>
      </c>
      <c r="D3150" s="5">
        <v>132263.0</v>
      </c>
    </row>
    <row r="3151">
      <c r="A3151" s="2" t="s">
        <v>15071</v>
      </c>
      <c r="B3151" s="3"/>
      <c r="C3151" s="4">
        <v>35423.98055555556</v>
      </c>
      <c r="D3151" s="5">
        <v>136658.0</v>
      </c>
    </row>
    <row r="3152">
      <c r="A3152" s="2" t="s">
        <v>15072</v>
      </c>
      <c r="B3152" s="3"/>
      <c r="C3152" s="4">
        <v>35423.98055555556</v>
      </c>
      <c r="D3152" s="5">
        <v>166336.0</v>
      </c>
    </row>
    <row r="3153">
      <c r="A3153" s="2" t="s">
        <v>15073</v>
      </c>
      <c r="B3153" s="3"/>
      <c r="C3153" s="4">
        <v>35423.98055555556</v>
      </c>
      <c r="D3153" s="5">
        <v>33792.0</v>
      </c>
    </row>
    <row r="3154">
      <c r="A3154" s="2" t="s">
        <v>15074</v>
      </c>
      <c r="B3154" s="3"/>
      <c r="C3154" s="4">
        <v>35423.98055555556</v>
      </c>
      <c r="D3154" s="5">
        <v>46102.0</v>
      </c>
    </row>
    <row r="3155">
      <c r="A3155" s="2" t="s">
        <v>15075</v>
      </c>
      <c r="B3155" s="3"/>
      <c r="C3155" s="4">
        <v>35423.98055555556</v>
      </c>
      <c r="D3155" s="5">
        <v>158629.0</v>
      </c>
    </row>
    <row r="3156">
      <c r="A3156" s="2" t="s">
        <v>15076</v>
      </c>
      <c r="B3156" s="3"/>
      <c r="C3156" s="4">
        <v>35423.98055555556</v>
      </c>
      <c r="D3156" s="5">
        <v>16333.0</v>
      </c>
    </row>
    <row r="3157">
      <c r="A3157" s="2" t="s">
        <v>15077</v>
      </c>
      <c r="B3157" s="3"/>
      <c r="C3157" s="4">
        <v>35423.98055555556</v>
      </c>
      <c r="D3157" s="5">
        <v>12636.0</v>
      </c>
    </row>
    <row r="3158">
      <c r="A3158" s="2" t="s">
        <v>15078</v>
      </c>
      <c r="B3158" s="3"/>
      <c r="C3158" s="4">
        <v>35423.98055555556</v>
      </c>
      <c r="D3158" s="5">
        <v>12659.0</v>
      </c>
    </row>
    <row r="3159">
      <c r="A3159" s="2" t="s">
        <v>15079</v>
      </c>
      <c r="B3159" s="3"/>
      <c r="C3159" s="4">
        <v>35423.98055555556</v>
      </c>
      <c r="D3159" s="5">
        <v>16529.0</v>
      </c>
    </row>
    <row r="3160">
      <c r="A3160" s="2" t="s">
        <v>15080</v>
      </c>
      <c r="B3160" s="3"/>
      <c r="C3160" s="4">
        <v>35423.98055555556</v>
      </c>
      <c r="D3160" s="5">
        <v>16354.0</v>
      </c>
    </row>
    <row r="3161">
      <c r="A3161" s="2" t="s">
        <v>15081</v>
      </c>
      <c r="B3161" s="3"/>
      <c r="C3161" s="4">
        <v>35423.98055555556</v>
      </c>
      <c r="D3161" s="5">
        <v>190111.0</v>
      </c>
    </row>
    <row r="3162">
      <c r="A3162" s="2" t="s">
        <v>15082</v>
      </c>
      <c r="B3162" s="3"/>
      <c r="C3162" s="4">
        <v>35423.98055555556</v>
      </c>
      <c r="D3162" s="5">
        <v>280373.0</v>
      </c>
    </row>
    <row r="3163">
      <c r="A3163" s="2" t="s">
        <v>15083</v>
      </c>
      <c r="B3163" s="3"/>
      <c r="C3163" s="4">
        <v>35423.98055555556</v>
      </c>
      <c r="D3163" s="5">
        <v>104447.0</v>
      </c>
    </row>
    <row r="3164">
      <c r="A3164" s="2" t="s">
        <v>15084</v>
      </c>
      <c r="B3164" s="3"/>
      <c r="C3164" s="4">
        <v>35423.98055555556</v>
      </c>
      <c r="D3164" s="5">
        <v>209672.0</v>
      </c>
    </row>
    <row r="3165">
      <c r="A3165" s="2" t="s">
        <v>15085</v>
      </c>
      <c r="B3165" s="3"/>
      <c r="C3165" s="4">
        <v>35423.98055555556</v>
      </c>
      <c r="D3165" s="5">
        <v>209425.0</v>
      </c>
    </row>
    <row r="3166">
      <c r="A3166" s="2" t="s">
        <v>15086</v>
      </c>
      <c r="B3166" s="3"/>
      <c r="C3166" s="4">
        <v>35423.98055555556</v>
      </c>
      <c r="D3166" s="5">
        <v>123715.0</v>
      </c>
    </row>
    <row r="3167">
      <c r="A3167" s="2" t="s">
        <v>15087</v>
      </c>
      <c r="B3167" s="3"/>
      <c r="C3167" s="4">
        <v>35423.98055555556</v>
      </c>
      <c r="D3167" s="5">
        <v>160594.0</v>
      </c>
    </row>
    <row r="3168">
      <c r="A3168" s="2" t="s">
        <v>15088</v>
      </c>
      <c r="B3168" s="3"/>
      <c r="C3168" s="4">
        <v>35423.98055555556</v>
      </c>
      <c r="D3168" s="5">
        <v>159527.0</v>
      </c>
    </row>
    <row r="3169">
      <c r="A3169" s="2" t="s">
        <v>15089</v>
      </c>
      <c r="B3169" s="3"/>
      <c r="C3169" s="4">
        <v>35423.98055555556</v>
      </c>
      <c r="D3169" s="5">
        <v>71990.0</v>
      </c>
    </row>
    <row r="3170">
      <c r="A3170" s="2" t="s">
        <v>15090</v>
      </c>
      <c r="B3170" s="3"/>
      <c r="C3170" s="4">
        <v>35423.98055555556</v>
      </c>
      <c r="D3170" s="5">
        <v>15522.0</v>
      </c>
    </row>
    <row r="3171">
      <c r="A3171" s="2" t="s">
        <v>15091</v>
      </c>
      <c r="B3171" s="3"/>
      <c r="C3171" s="4">
        <v>35423.98055555556</v>
      </c>
      <c r="D3171" s="5">
        <v>5935.0</v>
      </c>
    </row>
    <row r="3172">
      <c r="A3172" s="2" t="s">
        <v>15092</v>
      </c>
      <c r="B3172" s="3"/>
      <c r="C3172" s="4">
        <v>35423.98055555556</v>
      </c>
      <c r="D3172" s="5">
        <v>7351.0</v>
      </c>
    </row>
    <row r="3173">
      <c r="A3173" s="2" t="s">
        <v>15093</v>
      </c>
      <c r="B3173" s="3"/>
      <c r="C3173" s="4">
        <v>35423.98055555556</v>
      </c>
      <c r="D3173" s="5">
        <v>213057.0</v>
      </c>
    </row>
    <row r="3174">
      <c r="A3174" s="2" t="s">
        <v>15094</v>
      </c>
      <c r="B3174" s="3"/>
      <c r="C3174" s="4">
        <v>35423.98055555556</v>
      </c>
      <c r="D3174" s="5">
        <v>64748.0</v>
      </c>
    </row>
    <row r="3175">
      <c r="A3175" s="2" t="s">
        <v>15095</v>
      </c>
      <c r="B3175" s="3"/>
      <c r="C3175" s="4">
        <v>35423.98055555556</v>
      </c>
      <c r="D3175" s="5">
        <v>25751.0</v>
      </c>
    </row>
    <row r="3176">
      <c r="A3176" s="2" t="s">
        <v>15096</v>
      </c>
      <c r="B3176" s="3"/>
      <c r="C3176" s="4">
        <v>35423.98055555556</v>
      </c>
      <c r="D3176" s="5">
        <v>25719.0</v>
      </c>
    </row>
    <row r="3177">
      <c r="A3177" s="2" t="s">
        <v>15097</v>
      </c>
      <c r="B3177" s="3"/>
      <c r="C3177" s="4">
        <v>35423.98055555556</v>
      </c>
      <c r="D3177" s="5">
        <v>25761.0</v>
      </c>
    </row>
    <row r="3178">
      <c r="A3178" s="2" t="s">
        <v>15098</v>
      </c>
      <c r="B3178" s="3"/>
      <c r="C3178" s="4">
        <v>35423.98055555556</v>
      </c>
      <c r="D3178" s="5">
        <v>25729.0</v>
      </c>
    </row>
    <row r="3179">
      <c r="A3179" s="2" t="s">
        <v>15099</v>
      </c>
      <c r="B3179" s="3"/>
      <c r="C3179" s="4">
        <v>35423.98055555556</v>
      </c>
      <c r="D3179" s="5">
        <v>25723.0</v>
      </c>
    </row>
    <row r="3180">
      <c r="A3180" s="2" t="s">
        <v>15100</v>
      </c>
      <c r="B3180" s="3"/>
      <c r="C3180" s="4">
        <v>35423.98055555556</v>
      </c>
      <c r="D3180" s="5">
        <v>25691.0</v>
      </c>
    </row>
    <row r="3181">
      <c r="A3181" s="2" t="s">
        <v>15101</v>
      </c>
      <c r="B3181" s="3"/>
      <c r="C3181" s="4">
        <v>35423.98055555556</v>
      </c>
      <c r="D3181" s="5">
        <v>18750.0</v>
      </c>
    </row>
    <row r="3182">
      <c r="A3182" s="2" t="s">
        <v>15102</v>
      </c>
      <c r="B3182" s="3"/>
      <c r="C3182" s="4">
        <v>35423.98055555556</v>
      </c>
      <c r="D3182" s="5">
        <v>18837.0</v>
      </c>
    </row>
    <row r="3183">
      <c r="A3183" s="2" t="s">
        <v>15103</v>
      </c>
      <c r="B3183" s="3"/>
      <c r="C3183" s="4">
        <v>35423.98055555556</v>
      </c>
      <c r="D3183" s="5">
        <v>18838.0</v>
      </c>
    </row>
    <row r="3184">
      <c r="A3184" s="2" t="s">
        <v>15104</v>
      </c>
      <c r="B3184" s="3"/>
      <c r="C3184" s="4">
        <v>35423.98055555556</v>
      </c>
      <c r="D3184" s="5">
        <v>133993.0</v>
      </c>
    </row>
    <row r="3185">
      <c r="A3185" s="2" t="s">
        <v>15105</v>
      </c>
      <c r="B3185" s="3"/>
      <c r="C3185" s="4">
        <v>35423.98055555556</v>
      </c>
      <c r="D3185" s="5">
        <v>135762.0</v>
      </c>
    </row>
    <row r="3186">
      <c r="A3186" s="2" t="s">
        <v>15106</v>
      </c>
      <c r="B3186" s="3"/>
      <c r="C3186" s="4">
        <v>35423.98055555556</v>
      </c>
      <c r="D3186" s="5">
        <v>135722.0</v>
      </c>
    </row>
    <row r="3187">
      <c r="A3187" s="2" t="s">
        <v>15107</v>
      </c>
      <c r="B3187" s="3"/>
      <c r="C3187" s="4">
        <v>35423.98055555556</v>
      </c>
      <c r="D3187" s="5">
        <v>85924.0</v>
      </c>
    </row>
    <row r="3188">
      <c r="A3188" s="2" t="s">
        <v>15108</v>
      </c>
      <c r="B3188" s="3"/>
      <c r="C3188" s="4">
        <v>35423.98055555556</v>
      </c>
      <c r="D3188" s="5">
        <v>42002.0</v>
      </c>
    </row>
    <row r="3189">
      <c r="A3189" s="2" t="s">
        <v>15109</v>
      </c>
      <c r="B3189" s="3"/>
      <c r="C3189" s="4">
        <v>35423.98055555556</v>
      </c>
      <c r="D3189" s="5">
        <v>42036.0</v>
      </c>
    </row>
    <row r="3190">
      <c r="A3190" s="2" t="s">
        <v>15110</v>
      </c>
      <c r="B3190" s="3"/>
      <c r="C3190" s="4">
        <v>35423.98055555556</v>
      </c>
      <c r="D3190" s="5">
        <v>42051.0</v>
      </c>
    </row>
    <row r="3191">
      <c r="A3191" s="2" t="s">
        <v>15111</v>
      </c>
      <c r="B3191" s="3"/>
      <c r="C3191" s="4">
        <v>35423.98055555556</v>
      </c>
      <c r="D3191" s="5">
        <v>18923.0</v>
      </c>
    </row>
    <row r="3192">
      <c r="A3192" s="2" t="s">
        <v>15112</v>
      </c>
      <c r="B3192" s="3"/>
      <c r="C3192" s="4">
        <v>35423.98055555556</v>
      </c>
      <c r="D3192" s="5">
        <v>40282.0</v>
      </c>
    </row>
    <row r="3193">
      <c r="A3193" s="2" t="s">
        <v>15113</v>
      </c>
      <c r="B3193" s="3"/>
      <c r="C3193" s="4">
        <v>35423.98055555556</v>
      </c>
      <c r="D3193" s="5">
        <v>40686.0</v>
      </c>
    </row>
    <row r="3194">
      <c r="A3194" s="2" t="s">
        <v>15114</v>
      </c>
      <c r="B3194" s="3"/>
      <c r="C3194" s="4">
        <v>35423.98055555556</v>
      </c>
      <c r="D3194" s="5">
        <v>36928.0</v>
      </c>
    </row>
    <row r="3195">
      <c r="A3195" s="2" t="s">
        <v>15115</v>
      </c>
      <c r="B3195" s="3"/>
      <c r="C3195" s="4">
        <v>35423.98055555556</v>
      </c>
      <c r="D3195" s="5">
        <v>36964.0</v>
      </c>
    </row>
    <row r="3196">
      <c r="A3196" s="2" t="s">
        <v>15116</v>
      </c>
      <c r="B3196" s="3"/>
      <c r="C3196" s="4">
        <v>35423.98055555556</v>
      </c>
      <c r="D3196" s="5">
        <v>152905.0</v>
      </c>
    </row>
    <row r="3197">
      <c r="A3197" s="2" t="s">
        <v>15117</v>
      </c>
      <c r="B3197" s="3"/>
      <c r="C3197" s="4">
        <v>35423.98055555556</v>
      </c>
      <c r="D3197" s="5">
        <v>27814.0</v>
      </c>
    </row>
    <row r="3198">
      <c r="A3198" s="2" t="s">
        <v>15118</v>
      </c>
      <c r="B3198" s="3"/>
      <c r="C3198" s="4">
        <v>35423.98055555556</v>
      </c>
      <c r="D3198" s="5">
        <v>55987.0</v>
      </c>
    </row>
    <row r="3199">
      <c r="A3199" s="2" t="s">
        <v>15119</v>
      </c>
      <c r="B3199" s="3"/>
      <c r="C3199" s="4">
        <v>35423.98055555556</v>
      </c>
      <c r="D3199" s="5">
        <v>110653.0</v>
      </c>
    </row>
    <row r="3200">
      <c r="A3200" s="2" t="s">
        <v>15120</v>
      </c>
      <c r="B3200" s="3"/>
      <c r="C3200" s="4">
        <v>35423.98055555556</v>
      </c>
      <c r="D3200" s="5">
        <v>31328.0</v>
      </c>
    </row>
    <row r="3201">
      <c r="A3201" s="2" t="s">
        <v>15121</v>
      </c>
      <c r="B3201" s="3"/>
      <c r="C3201" s="4">
        <v>35423.98055555556</v>
      </c>
      <c r="D3201" s="5">
        <v>31314.0</v>
      </c>
    </row>
    <row r="3202">
      <c r="A3202" s="2" t="s">
        <v>15122</v>
      </c>
      <c r="B3202" s="3"/>
      <c r="C3202" s="4">
        <v>35423.98055555556</v>
      </c>
      <c r="D3202" s="5">
        <v>23273.0</v>
      </c>
    </row>
    <row r="3203">
      <c r="A3203" s="2" t="s">
        <v>15123</v>
      </c>
      <c r="B3203" s="3"/>
      <c r="C3203" s="4">
        <v>35423.98055555556</v>
      </c>
      <c r="D3203" s="5">
        <v>77410.0</v>
      </c>
    </row>
    <row r="3204">
      <c r="A3204" s="2" t="s">
        <v>15124</v>
      </c>
      <c r="B3204" s="3"/>
      <c r="C3204" s="4">
        <v>35423.98055555556</v>
      </c>
      <c r="D3204" s="5">
        <v>77446.0</v>
      </c>
    </row>
    <row r="3205">
      <c r="A3205" s="2" t="s">
        <v>15125</v>
      </c>
      <c r="B3205" s="3"/>
      <c r="C3205" s="4">
        <v>35423.98055555556</v>
      </c>
      <c r="D3205" s="5">
        <v>93196.0</v>
      </c>
    </row>
    <row r="3206">
      <c r="A3206" s="2" t="s">
        <v>15126</v>
      </c>
      <c r="B3206" s="3"/>
      <c r="C3206" s="4">
        <v>35423.98055555556</v>
      </c>
      <c r="D3206" s="5">
        <v>3553.0</v>
      </c>
    </row>
    <row r="3207">
      <c r="A3207" s="2" t="s">
        <v>15127</v>
      </c>
      <c r="B3207" s="3"/>
      <c r="C3207" s="4">
        <v>35423.98055555556</v>
      </c>
      <c r="D3207" s="5">
        <v>6069.0</v>
      </c>
    </row>
    <row r="3208">
      <c r="A3208" s="2" t="s">
        <v>15128</v>
      </c>
      <c r="B3208" s="3"/>
      <c r="C3208" s="4">
        <v>35423.98055555556</v>
      </c>
      <c r="D3208" s="5">
        <v>8540.0</v>
      </c>
    </row>
    <row r="3209">
      <c r="A3209" s="2" t="s">
        <v>15129</v>
      </c>
      <c r="B3209" s="3"/>
      <c r="C3209" s="4">
        <v>35423.98055555556</v>
      </c>
      <c r="D3209" s="5">
        <v>31111.0</v>
      </c>
    </row>
    <row r="3210">
      <c r="A3210" s="2" t="s">
        <v>15130</v>
      </c>
      <c r="B3210" s="3"/>
      <c r="C3210" s="4">
        <v>35423.98055555556</v>
      </c>
      <c r="D3210" s="5">
        <v>144306.0</v>
      </c>
    </row>
    <row r="3211">
      <c r="A3211" s="2" t="s">
        <v>15131</v>
      </c>
      <c r="B3211" s="3"/>
      <c r="C3211" s="4">
        <v>35423.98055555556</v>
      </c>
      <c r="D3211" s="5">
        <v>55228.0</v>
      </c>
    </row>
    <row r="3212">
      <c r="A3212" s="2" t="s">
        <v>15132</v>
      </c>
      <c r="B3212" s="3"/>
      <c r="C3212" s="4">
        <v>35423.98055555556</v>
      </c>
      <c r="D3212" s="5">
        <v>144582.0</v>
      </c>
    </row>
    <row r="3213">
      <c r="A3213" s="2" t="s">
        <v>15133</v>
      </c>
      <c r="B3213" s="3"/>
      <c r="C3213" s="4">
        <v>35423.98055555556</v>
      </c>
      <c r="D3213" s="5">
        <v>129637.0</v>
      </c>
    </row>
    <row r="3214">
      <c r="A3214" s="2" t="s">
        <v>15134</v>
      </c>
      <c r="B3214" s="3"/>
      <c r="C3214" s="4">
        <v>35423.98055555556</v>
      </c>
      <c r="D3214" s="5">
        <v>127844.0</v>
      </c>
    </row>
    <row r="3215">
      <c r="A3215" s="2" t="s">
        <v>15135</v>
      </c>
      <c r="B3215" s="3"/>
      <c r="C3215" s="4">
        <v>35423.98055555556</v>
      </c>
      <c r="D3215" s="5">
        <v>129611.0</v>
      </c>
    </row>
    <row r="3216">
      <c r="A3216" s="2" t="s">
        <v>15136</v>
      </c>
      <c r="B3216" s="3"/>
      <c r="C3216" s="4">
        <v>35423.98055555556</v>
      </c>
      <c r="D3216" s="5">
        <v>19576.0</v>
      </c>
    </row>
    <row r="3217">
      <c r="A3217" s="2" t="s">
        <v>15137</v>
      </c>
      <c r="B3217" s="3"/>
      <c r="C3217" s="4">
        <v>35423.98055555556</v>
      </c>
      <c r="D3217" s="5">
        <v>19274.0</v>
      </c>
    </row>
    <row r="3218">
      <c r="A3218" s="2" t="s">
        <v>15138</v>
      </c>
      <c r="B3218" s="3"/>
      <c r="C3218" s="4">
        <v>35423.98055555556</v>
      </c>
      <c r="D3218" s="5">
        <v>151067.0</v>
      </c>
    </row>
    <row r="3219">
      <c r="A3219" s="2" t="s">
        <v>15139</v>
      </c>
      <c r="B3219" s="3"/>
      <c r="C3219" s="4">
        <v>35423.98055555556</v>
      </c>
      <c r="D3219" s="5">
        <v>151049.0</v>
      </c>
    </row>
    <row r="3220">
      <c r="A3220" s="2" t="s">
        <v>15140</v>
      </c>
      <c r="B3220" s="3"/>
      <c r="C3220" s="4">
        <v>35423.98055555556</v>
      </c>
      <c r="D3220" s="5">
        <v>147629.0</v>
      </c>
    </row>
    <row r="3221">
      <c r="A3221" s="2" t="s">
        <v>15141</v>
      </c>
      <c r="B3221" s="3"/>
      <c r="C3221" s="4">
        <v>35423.98055555556</v>
      </c>
      <c r="D3221" s="5">
        <v>142531.0</v>
      </c>
    </row>
    <row r="3222">
      <c r="A3222" s="2" t="s">
        <v>15142</v>
      </c>
      <c r="B3222" s="3"/>
      <c r="C3222" s="4">
        <v>35423.98055555556</v>
      </c>
      <c r="D3222" s="5">
        <v>154712.0</v>
      </c>
    </row>
    <row r="3223">
      <c r="A3223" s="2" t="s">
        <v>15143</v>
      </c>
      <c r="B3223" s="3"/>
      <c r="C3223" s="4">
        <v>35423.98055555556</v>
      </c>
      <c r="D3223" s="5">
        <v>155164.0</v>
      </c>
    </row>
    <row r="3224">
      <c r="A3224" s="2" t="s">
        <v>15144</v>
      </c>
      <c r="B3224" s="3"/>
      <c r="C3224" s="4">
        <v>35423.98055555556</v>
      </c>
      <c r="D3224" s="5">
        <v>154741.0</v>
      </c>
    </row>
    <row r="3225">
      <c r="A3225" s="2" t="s">
        <v>15145</v>
      </c>
      <c r="B3225" s="3"/>
      <c r="C3225" s="4">
        <v>35423.98055555556</v>
      </c>
      <c r="D3225" s="5">
        <v>151360.0</v>
      </c>
    </row>
    <row r="3226">
      <c r="A3226" s="2" t="s">
        <v>15146</v>
      </c>
      <c r="B3226" s="3"/>
      <c r="C3226" s="4">
        <v>35423.98055555556</v>
      </c>
      <c r="D3226" s="5">
        <v>25455.0</v>
      </c>
    </row>
    <row r="3227">
      <c r="A3227" s="2" t="s">
        <v>15147</v>
      </c>
      <c r="B3227" s="3"/>
      <c r="C3227" s="4">
        <v>35423.98055555556</v>
      </c>
      <c r="D3227" s="5">
        <v>25500.0</v>
      </c>
    </row>
    <row r="3228">
      <c r="A3228" s="2" t="s">
        <v>15148</v>
      </c>
      <c r="B3228" s="3"/>
      <c r="C3228" s="4">
        <v>35423.98055555556</v>
      </c>
      <c r="D3228" s="5">
        <v>9682.0</v>
      </c>
    </row>
    <row r="3229">
      <c r="A3229" s="2" t="s">
        <v>15149</v>
      </c>
      <c r="B3229" s="3"/>
      <c r="C3229" s="4">
        <v>35423.98055555556</v>
      </c>
      <c r="D3229" s="5">
        <v>11350.0</v>
      </c>
    </row>
    <row r="3230">
      <c r="A3230" s="2" t="s">
        <v>15150</v>
      </c>
      <c r="B3230" s="3"/>
      <c r="C3230" s="4">
        <v>35423.98055555556</v>
      </c>
      <c r="D3230" s="5">
        <v>12259.0</v>
      </c>
    </row>
    <row r="3231">
      <c r="A3231" s="2" t="s">
        <v>15151</v>
      </c>
      <c r="B3231" s="3"/>
      <c r="C3231" s="4">
        <v>35423.98055555556</v>
      </c>
      <c r="D3231" s="5">
        <v>13483.0</v>
      </c>
    </row>
    <row r="3232">
      <c r="A3232" s="2" t="s">
        <v>15152</v>
      </c>
      <c r="B3232" s="3"/>
      <c r="C3232" s="4">
        <v>35423.98055555556</v>
      </c>
      <c r="D3232" s="5">
        <v>15041.0</v>
      </c>
    </row>
    <row r="3233">
      <c r="A3233" s="2" t="s">
        <v>15153</v>
      </c>
      <c r="B3233" s="3"/>
      <c r="C3233" s="4">
        <v>35423.98055555556</v>
      </c>
      <c r="D3233" s="5">
        <v>50927.0</v>
      </c>
    </row>
    <row r="3234">
      <c r="A3234" s="2" t="s">
        <v>15154</v>
      </c>
      <c r="B3234" s="3"/>
      <c r="C3234" s="4">
        <v>35423.98055555556</v>
      </c>
      <c r="D3234" s="5">
        <v>50958.0</v>
      </c>
    </row>
    <row r="3235">
      <c r="A3235" s="2" t="s">
        <v>15155</v>
      </c>
      <c r="B3235" s="3"/>
      <c r="C3235" s="4">
        <v>35423.98055555556</v>
      </c>
      <c r="D3235" s="5">
        <v>96597.0</v>
      </c>
    </row>
    <row r="3236">
      <c r="A3236" s="2" t="s">
        <v>15156</v>
      </c>
      <c r="B3236" s="3"/>
      <c r="C3236" s="4">
        <v>35423.98055555556</v>
      </c>
      <c r="D3236" s="5">
        <v>96898.0</v>
      </c>
    </row>
    <row r="3237">
      <c r="A3237" s="2" t="s">
        <v>15157</v>
      </c>
      <c r="B3237" s="3"/>
      <c r="C3237" s="4">
        <v>35423.98055555556</v>
      </c>
      <c r="D3237" s="5">
        <v>96882.0</v>
      </c>
    </row>
    <row r="3238">
      <c r="A3238" s="2" t="s">
        <v>15158</v>
      </c>
      <c r="B3238" s="3"/>
      <c r="C3238" s="4">
        <v>35423.98055555556</v>
      </c>
      <c r="D3238" s="5">
        <v>75576.0</v>
      </c>
    </row>
    <row r="3239">
      <c r="A3239" s="2" t="s">
        <v>15159</v>
      </c>
      <c r="B3239" s="3"/>
      <c r="C3239" s="4">
        <v>35423.98055555556</v>
      </c>
      <c r="D3239" s="5">
        <v>56745.0</v>
      </c>
    </row>
    <row r="3240">
      <c r="A3240" s="2" t="s">
        <v>15160</v>
      </c>
      <c r="B3240" s="3"/>
      <c r="C3240" s="4">
        <v>35423.98055555556</v>
      </c>
      <c r="D3240" s="5">
        <v>134343.0</v>
      </c>
    </row>
    <row r="3241">
      <c r="A3241" s="2" t="s">
        <v>15161</v>
      </c>
      <c r="B3241" s="3"/>
      <c r="C3241" s="4">
        <v>35423.98055555556</v>
      </c>
      <c r="D3241" s="5">
        <v>65486.0</v>
      </c>
    </row>
    <row r="3242">
      <c r="A3242" s="2" t="s">
        <v>15162</v>
      </c>
      <c r="B3242" s="3"/>
      <c r="C3242" s="4">
        <v>35423.98055555556</v>
      </c>
      <c r="D3242" s="5">
        <v>65678.0</v>
      </c>
    </row>
    <row r="3243">
      <c r="A3243" s="2" t="s">
        <v>15163</v>
      </c>
      <c r="B3243" s="3"/>
      <c r="C3243" s="4">
        <v>35423.98055555556</v>
      </c>
      <c r="D3243" s="5">
        <v>65619.0</v>
      </c>
    </row>
    <row r="3244">
      <c r="A3244" s="2" t="s">
        <v>15164</v>
      </c>
      <c r="B3244" s="3"/>
      <c r="C3244" s="4">
        <v>35423.98055555556</v>
      </c>
      <c r="D3244" s="5">
        <v>16145.0</v>
      </c>
    </row>
    <row r="3245">
      <c r="A3245" s="2" t="s">
        <v>15165</v>
      </c>
      <c r="B3245" s="3"/>
      <c r="C3245" s="4">
        <v>35423.98055555556</v>
      </c>
      <c r="D3245" s="5">
        <v>16240.0</v>
      </c>
    </row>
    <row r="3246">
      <c r="A3246" s="2" t="s">
        <v>15166</v>
      </c>
      <c r="B3246" s="3"/>
      <c r="C3246" s="4">
        <v>35423.98055555556</v>
      </c>
      <c r="D3246" s="5">
        <v>16454.0</v>
      </c>
    </row>
    <row r="3247">
      <c r="A3247" s="2" t="s">
        <v>15167</v>
      </c>
      <c r="B3247" s="3"/>
      <c r="C3247" s="4">
        <v>35423.98055555556</v>
      </c>
      <c r="D3247" s="5">
        <v>16236.0</v>
      </c>
    </row>
    <row r="3248">
      <c r="A3248" s="2" t="s">
        <v>15168</v>
      </c>
      <c r="B3248" s="3"/>
      <c r="C3248" s="4">
        <v>35423.98055555556</v>
      </c>
      <c r="D3248" s="5">
        <v>16156.0</v>
      </c>
    </row>
    <row r="3249">
      <c r="A3249" s="2" t="s">
        <v>15169</v>
      </c>
      <c r="B3249" s="3"/>
      <c r="C3249" s="4">
        <v>35423.98055555556</v>
      </c>
      <c r="D3249" s="5">
        <v>68399.0</v>
      </c>
    </row>
    <row r="3250">
      <c r="A3250" s="2" t="s">
        <v>15170</v>
      </c>
      <c r="B3250" s="3"/>
      <c r="C3250" s="4">
        <v>35423.98055555556</v>
      </c>
      <c r="D3250" s="5">
        <v>26322.0</v>
      </c>
    </row>
    <row r="3251">
      <c r="A3251" s="2" t="s">
        <v>15171</v>
      </c>
      <c r="B3251" s="3"/>
      <c r="C3251" s="4">
        <v>35423.98055555556</v>
      </c>
      <c r="D3251" s="5">
        <v>26534.0</v>
      </c>
    </row>
    <row r="3252">
      <c r="A3252" s="2" t="s">
        <v>15172</v>
      </c>
      <c r="B3252" s="3"/>
      <c r="C3252" s="4">
        <v>35423.98055555556</v>
      </c>
      <c r="D3252" s="5">
        <v>302678.0</v>
      </c>
    </row>
    <row r="3253">
      <c r="A3253" s="2" t="s">
        <v>15173</v>
      </c>
      <c r="B3253" s="3"/>
      <c r="C3253" s="4">
        <v>35423.98055555556</v>
      </c>
      <c r="D3253" s="5">
        <v>153019.0</v>
      </c>
    </row>
    <row r="3254">
      <c r="A3254" s="2" t="s">
        <v>15174</v>
      </c>
      <c r="B3254" s="3"/>
      <c r="C3254" s="4">
        <v>35423.98055555556</v>
      </c>
      <c r="D3254" s="5">
        <v>47287.0</v>
      </c>
    </row>
    <row r="3255">
      <c r="A3255" s="2" t="s">
        <v>15175</v>
      </c>
      <c r="B3255" s="3"/>
      <c r="C3255" s="4">
        <v>35423.98055555556</v>
      </c>
      <c r="D3255" s="5">
        <v>81481.0</v>
      </c>
    </row>
    <row r="3256">
      <c r="A3256" s="2" t="s">
        <v>15176</v>
      </c>
      <c r="B3256" s="3"/>
      <c r="C3256" s="4">
        <v>35423.98055555556</v>
      </c>
      <c r="D3256" s="5">
        <v>201243.0</v>
      </c>
    </row>
    <row r="3257">
      <c r="A3257" s="2" t="s">
        <v>15177</v>
      </c>
      <c r="B3257" s="3"/>
      <c r="C3257" s="4">
        <v>35423.98055555556</v>
      </c>
      <c r="D3257" s="5">
        <v>40201.0</v>
      </c>
    </row>
    <row r="3258">
      <c r="A3258" s="2" t="s">
        <v>15178</v>
      </c>
      <c r="B3258" s="3"/>
      <c r="C3258" s="4">
        <v>35423.98055555556</v>
      </c>
      <c r="D3258" s="5">
        <v>60969.0</v>
      </c>
    </row>
    <row r="3259">
      <c r="A3259" s="2" t="s">
        <v>15179</v>
      </c>
      <c r="B3259" s="3"/>
      <c r="C3259" s="4">
        <v>35423.98055555556</v>
      </c>
      <c r="D3259" s="5">
        <v>60961.0</v>
      </c>
    </row>
    <row r="3260">
      <c r="A3260" s="2" t="s">
        <v>15180</v>
      </c>
      <c r="B3260" s="3"/>
      <c r="C3260" s="4">
        <v>35423.98055555556</v>
      </c>
      <c r="D3260" s="5">
        <v>128686.0</v>
      </c>
    </row>
    <row r="3261">
      <c r="A3261" s="2" t="s">
        <v>15181</v>
      </c>
      <c r="B3261" s="3"/>
      <c r="C3261" s="4">
        <v>35423.98055555556</v>
      </c>
      <c r="D3261" s="5">
        <v>36431.0</v>
      </c>
    </row>
    <row r="3262">
      <c r="A3262" s="2" t="s">
        <v>15182</v>
      </c>
      <c r="B3262" s="3"/>
      <c r="C3262" s="4">
        <v>35423.98055555556</v>
      </c>
      <c r="D3262" s="5">
        <v>147425.0</v>
      </c>
    </row>
    <row r="3263">
      <c r="A3263" s="2" t="s">
        <v>15183</v>
      </c>
      <c r="B3263" s="3"/>
      <c r="C3263" s="4">
        <v>35423.98055555556</v>
      </c>
      <c r="D3263" s="5">
        <v>97330.0</v>
      </c>
    </row>
    <row r="3264">
      <c r="A3264" s="2" t="s">
        <v>15184</v>
      </c>
      <c r="B3264" s="3"/>
      <c r="C3264" s="4">
        <v>35423.98055555556</v>
      </c>
      <c r="D3264" s="5">
        <v>114052.0</v>
      </c>
    </row>
    <row r="3265">
      <c r="A3265" s="2" t="s">
        <v>15185</v>
      </c>
      <c r="B3265" s="3"/>
      <c r="C3265" s="4">
        <v>35423.98055555556</v>
      </c>
      <c r="D3265" s="5">
        <v>39981.0</v>
      </c>
    </row>
    <row r="3266">
      <c r="A3266" s="2" t="s">
        <v>15186</v>
      </c>
      <c r="B3266" s="3"/>
      <c r="C3266" s="4">
        <v>35423.98055555556</v>
      </c>
      <c r="D3266" s="5">
        <v>39946.0</v>
      </c>
    </row>
    <row r="3267">
      <c r="A3267" s="2" t="s">
        <v>15187</v>
      </c>
      <c r="B3267" s="3"/>
      <c r="C3267" s="4">
        <v>35423.98055555556</v>
      </c>
      <c r="D3267" s="5">
        <v>80634.0</v>
      </c>
    </row>
    <row r="3268">
      <c r="A3268" s="2" t="s">
        <v>15188</v>
      </c>
      <c r="B3268" s="3"/>
      <c r="C3268" s="4">
        <v>35423.98055555556</v>
      </c>
      <c r="D3268" s="5">
        <v>81442.0</v>
      </c>
    </row>
    <row r="3269">
      <c r="A3269" s="2" t="s">
        <v>15189</v>
      </c>
      <c r="B3269" s="3"/>
      <c r="C3269" s="4">
        <v>35423.98055555556</v>
      </c>
      <c r="D3269" s="5">
        <v>81431.0</v>
      </c>
    </row>
    <row r="3270">
      <c r="A3270" s="2" t="s">
        <v>15190</v>
      </c>
      <c r="B3270" s="3"/>
      <c r="C3270" s="4">
        <v>35423.98055555556</v>
      </c>
      <c r="D3270" s="5">
        <v>58212.0</v>
      </c>
    </row>
    <row r="3271">
      <c r="A3271" s="2" t="s">
        <v>15191</v>
      </c>
      <c r="B3271" s="3"/>
      <c r="C3271" s="4">
        <v>35423.98055555556</v>
      </c>
      <c r="D3271" s="5">
        <v>84254.0</v>
      </c>
    </row>
    <row r="3272">
      <c r="A3272" s="2" t="s">
        <v>15192</v>
      </c>
      <c r="B3272" s="3"/>
      <c r="C3272" s="4">
        <v>35423.98055555556</v>
      </c>
      <c r="D3272" s="5">
        <v>137731.0</v>
      </c>
    </row>
    <row r="3273">
      <c r="A3273" s="2" t="s">
        <v>15193</v>
      </c>
      <c r="B3273" s="3"/>
      <c r="C3273" s="4">
        <v>35423.98055555556</v>
      </c>
      <c r="D3273" s="5">
        <v>141290.0</v>
      </c>
    </row>
    <row r="3274">
      <c r="A3274" s="2" t="s">
        <v>15194</v>
      </c>
      <c r="B3274" s="3"/>
      <c r="C3274" s="4">
        <v>35423.98055555556</v>
      </c>
      <c r="D3274" s="5">
        <v>915789.0</v>
      </c>
    </row>
    <row r="3275">
      <c r="A3275" s="2" t="s">
        <v>15195</v>
      </c>
      <c r="B3275" s="3"/>
      <c r="C3275" s="4">
        <v>35423.98055555556</v>
      </c>
      <c r="D3275" s="5">
        <v>87866.0</v>
      </c>
    </row>
    <row r="3276">
      <c r="A3276" s="2" t="s">
        <v>15196</v>
      </c>
      <c r="B3276" s="3"/>
      <c r="C3276" s="4">
        <v>35423.98055555556</v>
      </c>
      <c r="D3276" s="5">
        <v>95599.0</v>
      </c>
    </row>
    <row r="3277">
      <c r="A3277" s="2" t="s">
        <v>15197</v>
      </c>
      <c r="B3277" s="3"/>
      <c r="C3277" s="4">
        <v>35423.98055555556</v>
      </c>
      <c r="D3277" s="5">
        <v>4453.0</v>
      </c>
    </row>
    <row r="3278">
      <c r="A3278" s="2" t="s">
        <v>15198</v>
      </c>
      <c r="B3278" s="3"/>
      <c r="C3278" s="4">
        <v>35423.98055555556</v>
      </c>
      <c r="D3278" s="5">
        <v>158112.0</v>
      </c>
    </row>
    <row r="3279">
      <c r="A3279" s="2" t="s">
        <v>15199</v>
      </c>
      <c r="B3279" s="3"/>
      <c r="C3279" s="4">
        <v>35423.98055555556</v>
      </c>
      <c r="D3279" s="5">
        <v>157842.0</v>
      </c>
    </row>
    <row r="3280">
      <c r="A3280" s="2" t="s">
        <v>15200</v>
      </c>
      <c r="B3280" s="3"/>
      <c r="C3280" s="4">
        <v>35423.98055555556</v>
      </c>
      <c r="D3280" s="5">
        <v>158101.0</v>
      </c>
    </row>
    <row r="3281">
      <c r="A3281" s="2" t="s">
        <v>15201</v>
      </c>
      <c r="B3281" s="3"/>
      <c r="C3281" s="4">
        <v>35423.98055555556</v>
      </c>
      <c r="D3281" s="5">
        <v>157325.0</v>
      </c>
    </row>
    <row r="3282">
      <c r="A3282" s="2" t="s">
        <v>15202</v>
      </c>
      <c r="B3282" s="3"/>
      <c r="C3282" s="4">
        <v>35423.98055555556</v>
      </c>
      <c r="D3282" s="5">
        <v>120982.0</v>
      </c>
    </row>
    <row r="3283">
      <c r="A3283" s="2" t="s">
        <v>15203</v>
      </c>
      <c r="B3283" s="3"/>
      <c r="C3283" s="4">
        <v>35423.98055555556</v>
      </c>
      <c r="D3283" s="5">
        <v>157479.0</v>
      </c>
    </row>
    <row r="3284">
      <c r="A3284" s="2" t="s">
        <v>15204</v>
      </c>
      <c r="B3284" s="3"/>
      <c r="C3284" s="4">
        <v>35423.98055555556</v>
      </c>
      <c r="D3284" s="5">
        <v>157268.0</v>
      </c>
    </row>
    <row r="3285">
      <c r="A3285" s="2" t="s">
        <v>15205</v>
      </c>
      <c r="B3285" s="3"/>
      <c r="C3285" s="4">
        <v>35423.98055555556</v>
      </c>
      <c r="D3285" s="5">
        <v>158523.0</v>
      </c>
    </row>
    <row r="3286">
      <c r="A3286" s="2" t="s">
        <v>15206</v>
      </c>
      <c r="B3286" s="3"/>
      <c r="C3286" s="4">
        <v>35423.98055555556</v>
      </c>
      <c r="D3286" s="5">
        <v>158390.0</v>
      </c>
    </row>
    <row r="3287">
      <c r="A3287" s="2" t="s">
        <v>15207</v>
      </c>
      <c r="B3287" s="3"/>
      <c r="C3287" s="4">
        <v>35423.98055555556</v>
      </c>
      <c r="D3287" s="5">
        <v>32394.0</v>
      </c>
    </row>
    <row r="3288">
      <c r="A3288" s="2" t="s">
        <v>15208</v>
      </c>
      <c r="B3288" s="3"/>
      <c r="C3288" s="4">
        <v>35423.98055555556</v>
      </c>
      <c r="D3288" s="5">
        <v>33568.0</v>
      </c>
    </row>
    <row r="3289">
      <c r="A3289" s="2" t="s">
        <v>15209</v>
      </c>
      <c r="B3289" s="3"/>
      <c r="C3289" s="4">
        <v>35423.98055555556</v>
      </c>
      <c r="D3289" s="5">
        <v>15423.0</v>
      </c>
    </row>
    <row r="3290">
      <c r="A3290" s="2" t="s">
        <v>15210</v>
      </c>
      <c r="B3290" s="3"/>
      <c r="C3290" s="4">
        <v>35423.98055555556</v>
      </c>
      <c r="D3290" s="5">
        <v>15468.0</v>
      </c>
    </row>
    <row r="3291">
      <c r="A3291" s="2" t="s">
        <v>15211</v>
      </c>
      <c r="B3291" s="3"/>
      <c r="C3291" s="4">
        <v>35423.98055555556</v>
      </c>
      <c r="D3291" s="5">
        <v>15548.0</v>
      </c>
    </row>
    <row r="3292">
      <c r="A3292" s="2" t="s">
        <v>15212</v>
      </c>
      <c r="B3292" s="3"/>
      <c r="C3292" s="4">
        <v>35423.98055555556</v>
      </c>
      <c r="D3292" s="5">
        <v>56650.0</v>
      </c>
    </row>
    <row r="3293">
      <c r="A3293" s="2" t="s">
        <v>15213</v>
      </c>
      <c r="B3293" s="3"/>
      <c r="C3293" s="4">
        <v>35423.98055555556</v>
      </c>
      <c r="D3293" s="5">
        <v>56768.0</v>
      </c>
    </row>
    <row r="3294">
      <c r="A3294" s="2" t="s">
        <v>15214</v>
      </c>
      <c r="B3294" s="3"/>
      <c r="C3294" s="4">
        <v>35423.98055555556</v>
      </c>
      <c r="D3294" s="5">
        <v>56704.0</v>
      </c>
    </row>
    <row r="3295">
      <c r="A3295" s="2" t="s">
        <v>15215</v>
      </c>
      <c r="B3295" s="3"/>
      <c r="C3295" s="4">
        <v>35423.98055555556</v>
      </c>
      <c r="D3295" s="5">
        <v>56797.0</v>
      </c>
    </row>
    <row r="3296">
      <c r="A3296" s="2" t="s">
        <v>15216</v>
      </c>
      <c r="B3296" s="3"/>
      <c r="C3296" s="4">
        <v>35423.98055555556</v>
      </c>
      <c r="D3296" s="5">
        <v>125256.0</v>
      </c>
    </row>
    <row r="3297">
      <c r="A3297" s="2" t="s">
        <v>15217</v>
      </c>
      <c r="B3297" s="3"/>
      <c r="C3297" s="4">
        <v>35423.98055555556</v>
      </c>
      <c r="D3297" s="5">
        <v>81623.0</v>
      </c>
    </row>
    <row r="3298">
      <c r="A3298" s="2" t="s">
        <v>15218</v>
      </c>
      <c r="B3298" s="3"/>
      <c r="C3298" s="4">
        <v>35423.98055555556</v>
      </c>
      <c r="D3298" s="5">
        <v>81452.0</v>
      </c>
    </row>
    <row r="3299">
      <c r="A3299" s="2" t="s">
        <v>15219</v>
      </c>
      <c r="B3299" s="3"/>
      <c r="C3299" s="4">
        <v>35423.98055555556</v>
      </c>
      <c r="D3299" s="5">
        <v>27373.0</v>
      </c>
    </row>
    <row r="3300">
      <c r="A3300" s="2" t="s">
        <v>15220</v>
      </c>
      <c r="B3300" s="3"/>
      <c r="C3300" s="4">
        <v>35423.98055555556</v>
      </c>
      <c r="D3300" s="5">
        <v>27306.0</v>
      </c>
    </row>
    <row r="3301">
      <c r="A3301" s="2" t="s">
        <v>15221</v>
      </c>
      <c r="B3301" s="3"/>
      <c r="C3301" s="4">
        <v>35423.98055555556</v>
      </c>
      <c r="D3301" s="5">
        <v>313357.0</v>
      </c>
    </row>
    <row r="3302">
      <c r="A3302" s="2" t="s">
        <v>15222</v>
      </c>
      <c r="B3302" s="3"/>
      <c r="C3302" s="4">
        <v>35423.98055555556</v>
      </c>
      <c r="D3302" s="5">
        <v>74080.0</v>
      </c>
    </row>
    <row r="3303">
      <c r="A3303" s="2" t="s">
        <v>15223</v>
      </c>
      <c r="B3303" s="3"/>
      <c r="C3303" s="4">
        <v>35423.98055555556</v>
      </c>
      <c r="D3303" s="5">
        <v>109349.0</v>
      </c>
    </row>
    <row r="3304">
      <c r="A3304" s="2" t="s">
        <v>15224</v>
      </c>
      <c r="B3304" s="3"/>
      <c r="C3304" s="4">
        <v>35423.98055555556</v>
      </c>
      <c r="D3304" s="5">
        <v>68449.0</v>
      </c>
    </row>
    <row r="3305">
      <c r="A3305" s="2" t="s">
        <v>15225</v>
      </c>
      <c r="B3305" s="3"/>
      <c r="C3305" s="4">
        <v>35423.98055555556</v>
      </c>
      <c r="D3305" s="5">
        <v>115668.0</v>
      </c>
    </row>
    <row r="3306">
      <c r="A3306" s="2" t="s">
        <v>15226</v>
      </c>
      <c r="B3306" s="3"/>
      <c r="C3306" s="4">
        <v>35423.98055555556</v>
      </c>
      <c r="D3306" s="5">
        <v>115668.0</v>
      </c>
    </row>
    <row r="3307">
      <c r="A3307" s="2" t="s">
        <v>15227</v>
      </c>
      <c r="B3307" s="3"/>
      <c r="C3307" s="4">
        <v>35423.98055555556</v>
      </c>
      <c r="D3307" s="5">
        <v>74162.0</v>
      </c>
    </row>
    <row r="3308">
      <c r="A3308" s="2" t="s">
        <v>15228</v>
      </c>
      <c r="B3308" s="3"/>
      <c r="C3308" s="4">
        <v>35423.98055555556</v>
      </c>
      <c r="D3308" s="5">
        <v>16427.0</v>
      </c>
    </row>
    <row r="3309">
      <c r="A3309" s="2" t="s">
        <v>15229</v>
      </c>
      <c r="B3309" s="3"/>
      <c r="C3309" s="4">
        <v>35423.98055555556</v>
      </c>
      <c r="D3309" s="5">
        <v>16572.0</v>
      </c>
    </row>
    <row r="3310">
      <c r="A3310" s="2" t="s">
        <v>15230</v>
      </c>
      <c r="B3310" s="3"/>
      <c r="C3310" s="4">
        <v>35423.98055555556</v>
      </c>
      <c r="D3310" s="5">
        <v>24153.0</v>
      </c>
    </row>
    <row r="3311">
      <c r="A3311" s="2" t="s">
        <v>15231</v>
      </c>
      <c r="B3311" s="3"/>
      <c r="C3311" s="4">
        <v>35423.98055555556</v>
      </c>
      <c r="D3311" s="5">
        <v>16547.0</v>
      </c>
    </row>
    <row r="3312">
      <c r="A3312" s="2" t="s">
        <v>15232</v>
      </c>
      <c r="B3312" s="3"/>
      <c r="C3312" s="4">
        <v>35423.98055555556</v>
      </c>
      <c r="D3312" s="5">
        <v>16709.0</v>
      </c>
    </row>
    <row r="3313">
      <c r="A3313" s="2" t="s">
        <v>15233</v>
      </c>
      <c r="B3313" s="3"/>
      <c r="C3313" s="4">
        <v>35423.98055555556</v>
      </c>
      <c r="D3313" s="5">
        <v>16511.0</v>
      </c>
    </row>
    <row r="3314">
      <c r="A3314" s="2" t="s">
        <v>15234</v>
      </c>
      <c r="B3314" s="3"/>
      <c r="C3314" s="4">
        <v>35423.98055555556</v>
      </c>
      <c r="D3314" s="5">
        <v>137217.0</v>
      </c>
    </row>
    <row r="3315">
      <c r="A3315" s="2" t="s">
        <v>15235</v>
      </c>
      <c r="B3315" s="3"/>
      <c r="C3315" s="4">
        <v>35423.98055555556</v>
      </c>
      <c r="D3315" s="5">
        <v>273964.0</v>
      </c>
    </row>
    <row r="3316">
      <c r="A3316" s="2" t="s">
        <v>15236</v>
      </c>
      <c r="B3316" s="3"/>
      <c r="C3316" s="4">
        <v>35423.98055555556</v>
      </c>
      <c r="D3316" s="5">
        <v>189740.0</v>
      </c>
    </row>
    <row r="3317">
      <c r="A3317" s="2" t="s">
        <v>15237</v>
      </c>
      <c r="B3317" s="3"/>
      <c r="C3317" s="4">
        <v>35423.98055555556</v>
      </c>
      <c r="D3317" s="5">
        <v>189704.0</v>
      </c>
    </row>
    <row r="3318">
      <c r="A3318" s="2" t="s">
        <v>15238</v>
      </c>
      <c r="B3318" s="3"/>
      <c r="C3318" s="4">
        <v>35423.98055555556</v>
      </c>
      <c r="D3318" s="5">
        <v>189685.0</v>
      </c>
    </row>
    <row r="3319">
      <c r="A3319" s="2" t="s">
        <v>15239</v>
      </c>
      <c r="B3319" s="3"/>
      <c r="C3319" s="4">
        <v>35423.98055555556</v>
      </c>
      <c r="D3319" s="5">
        <v>42414.0</v>
      </c>
    </row>
    <row r="3320">
      <c r="A3320" s="2" t="s">
        <v>15240</v>
      </c>
      <c r="B3320" s="3"/>
      <c r="C3320" s="4">
        <v>35423.98055555556</v>
      </c>
      <c r="D3320" s="5">
        <v>114399.0</v>
      </c>
    </row>
    <row r="3321">
      <c r="A3321" s="2" t="s">
        <v>15241</v>
      </c>
      <c r="B3321" s="3"/>
      <c r="C3321" s="4">
        <v>35423.98055555556</v>
      </c>
      <c r="D3321" s="5">
        <v>114326.0</v>
      </c>
    </row>
    <row r="3322">
      <c r="A3322" s="2" t="s">
        <v>15242</v>
      </c>
      <c r="B3322" s="3"/>
      <c r="C3322" s="4">
        <v>35423.98055555556</v>
      </c>
      <c r="D3322" s="5">
        <v>72695.0</v>
      </c>
    </row>
    <row r="3323">
      <c r="A3323" s="2" t="s">
        <v>15243</v>
      </c>
      <c r="B3323" s="3"/>
      <c r="C3323" s="4">
        <v>35423.98055555556</v>
      </c>
      <c r="D3323" s="5">
        <v>165895.0</v>
      </c>
    </row>
    <row r="3324">
      <c r="A3324" s="2" t="s">
        <v>15244</v>
      </c>
      <c r="B3324" s="3"/>
      <c r="C3324" s="4">
        <v>35423.98055555556</v>
      </c>
      <c r="D3324" s="5">
        <v>122101.0</v>
      </c>
    </row>
    <row r="3325">
      <c r="A3325" s="2" t="s">
        <v>15245</v>
      </c>
      <c r="B3325" s="3"/>
      <c r="C3325" s="4">
        <v>35423.98055555556</v>
      </c>
      <c r="D3325" s="5">
        <v>158180.0</v>
      </c>
    </row>
    <row r="3326">
      <c r="A3326" s="2" t="s">
        <v>15246</v>
      </c>
      <c r="B3326" s="3"/>
      <c r="C3326" s="4">
        <v>35423.98055555556</v>
      </c>
      <c r="D3326" s="5">
        <v>69409.0</v>
      </c>
    </row>
    <row r="3327">
      <c r="A3327" s="2" t="s">
        <v>15247</v>
      </c>
      <c r="B3327" s="3"/>
      <c r="C3327" s="4">
        <v>35423.98055555556</v>
      </c>
      <c r="D3327" s="5">
        <v>32030.0</v>
      </c>
    </row>
    <row r="3328">
      <c r="A3328" s="2" t="s">
        <v>15248</v>
      </c>
      <c r="B3328" s="3"/>
      <c r="C3328" s="4">
        <v>35423.98055555556</v>
      </c>
      <c r="D3328" s="5">
        <v>32533.0</v>
      </c>
    </row>
    <row r="3329">
      <c r="A3329" s="2" t="s">
        <v>15249</v>
      </c>
      <c r="B3329" s="3"/>
      <c r="C3329" s="4">
        <v>35423.98055555556</v>
      </c>
      <c r="D3329" s="5">
        <v>146682.0</v>
      </c>
    </row>
    <row r="3330">
      <c r="A3330" s="2" t="s">
        <v>15250</v>
      </c>
      <c r="B3330" s="3"/>
      <c r="C3330" s="4">
        <v>35423.98055555556</v>
      </c>
      <c r="D3330" s="5">
        <v>146710.0</v>
      </c>
    </row>
    <row r="3331">
      <c r="A3331" s="2" t="s">
        <v>15251</v>
      </c>
      <c r="B3331" s="3"/>
      <c r="C3331" s="4">
        <v>35423.98055555556</v>
      </c>
      <c r="D3331" s="5">
        <v>326163.0</v>
      </c>
    </row>
    <row r="3332">
      <c r="A3332" s="2" t="s">
        <v>15252</v>
      </c>
      <c r="B3332" s="3"/>
      <c r="C3332" s="4">
        <v>35423.98055555556</v>
      </c>
      <c r="D3332" s="5">
        <v>326145.0</v>
      </c>
    </row>
    <row r="3333">
      <c r="A3333" s="2" t="s">
        <v>15253</v>
      </c>
      <c r="B3333" s="3"/>
      <c r="C3333" s="4">
        <v>35423.98055555556</v>
      </c>
      <c r="D3333" s="5">
        <v>29359.0</v>
      </c>
    </row>
    <row r="3334">
      <c r="A3334" s="2" t="s">
        <v>15254</v>
      </c>
      <c r="B3334" s="3"/>
      <c r="C3334" s="4">
        <v>35423.98055555556</v>
      </c>
      <c r="D3334" s="5">
        <v>39038.0</v>
      </c>
    </row>
    <row r="3335">
      <c r="A3335" s="2" t="s">
        <v>15255</v>
      </c>
      <c r="B3335" s="3"/>
      <c r="C3335" s="4">
        <v>35423.98055555556</v>
      </c>
      <c r="D3335" s="5">
        <v>202078.0</v>
      </c>
    </row>
    <row r="3336">
      <c r="A3336" s="2" t="s">
        <v>15256</v>
      </c>
      <c r="B3336" s="3"/>
      <c r="C3336" s="4">
        <v>35423.98055555556</v>
      </c>
      <c r="D3336" s="5">
        <v>135394.0</v>
      </c>
    </row>
    <row r="3337">
      <c r="A3337" s="2" t="s">
        <v>15257</v>
      </c>
      <c r="B3337" s="3"/>
      <c r="C3337" s="4">
        <v>35423.98055555556</v>
      </c>
      <c r="D3337" s="5">
        <v>149400.0</v>
      </c>
    </row>
    <row r="3338">
      <c r="A3338" s="2" t="s">
        <v>15258</v>
      </c>
      <c r="B3338" s="3"/>
      <c r="C3338" s="4">
        <v>35423.98055555556</v>
      </c>
      <c r="D3338" s="5">
        <v>161605.0</v>
      </c>
    </row>
    <row r="3339">
      <c r="A3339" s="2" t="s">
        <v>15259</v>
      </c>
      <c r="B3339" s="3"/>
      <c r="C3339" s="4">
        <v>35423.98055555556</v>
      </c>
      <c r="D3339" s="5">
        <v>45818.0</v>
      </c>
    </row>
    <row r="3340">
      <c r="A3340" s="2" t="s">
        <v>15260</v>
      </c>
      <c r="B3340" s="3"/>
      <c r="C3340" s="4">
        <v>35423.98055555556</v>
      </c>
      <c r="D3340" s="5">
        <v>139757.0</v>
      </c>
    </row>
    <row r="3341">
      <c r="A3341" s="2" t="s">
        <v>15261</v>
      </c>
      <c r="B3341" s="3"/>
      <c r="C3341" s="4">
        <v>35423.98055555556</v>
      </c>
      <c r="D3341" s="5">
        <v>457288.0</v>
      </c>
    </row>
    <row r="3342">
      <c r="A3342" s="2" t="s">
        <v>15262</v>
      </c>
      <c r="B3342" s="3"/>
      <c r="C3342" s="4">
        <v>35423.98055555556</v>
      </c>
      <c r="D3342" s="5">
        <v>726664.0</v>
      </c>
    </row>
    <row r="3343">
      <c r="A3343" s="2" t="s">
        <v>15263</v>
      </c>
      <c r="B3343" s="3"/>
      <c r="C3343" s="4">
        <v>35423.98055555556</v>
      </c>
      <c r="D3343" s="5">
        <v>457254.0</v>
      </c>
    </row>
    <row r="3344">
      <c r="A3344" s="2" t="s">
        <v>15264</v>
      </c>
      <c r="B3344" s="3"/>
      <c r="C3344" s="4">
        <v>35423.98055555556</v>
      </c>
      <c r="D3344" s="5">
        <v>459116.0</v>
      </c>
    </row>
    <row r="3345">
      <c r="A3345" s="2" t="s">
        <v>15265</v>
      </c>
      <c r="B3345" s="3"/>
      <c r="C3345" s="4">
        <v>35423.98055555556</v>
      </c>
      <c r="D3345" s="5">
        <v>24864.0</v>
      </c>
    </row>
    <row r="3346">
      <c r="A3346" s="2" t="s">
        <v>15266</v>
      </c>
      <c r="B3346" s="3"/>
      <c r="C3346" s="4">
        <v>35423.98055555556</v>
      </c>
      <c r="D3346" s="5">
        <v>160701.0</v>
      </c>
    </row>
    <row r="3347">
      <c r="A3347" s="2" t="s">
        <v>15267</v>
      </c>
      <c r="B3347" s="3"/>
      <c r="C3347" s="4">
        <v>35423.98055555556</v>
      </c>
      <c r="D3347" s="5">
        <v>160417.0</v>
      </c>
    </row>
    <row r="3348">
      <c r="A3348" s="2" t="s">
        <v>15268</v>
      </c>
      <c r="B3348" s="3"/>
      <c r="C3348" s="4">
        <v>35423.98055555556</v>
      </c>
      <c r="D3348" s="5">
        <v>124764.0</v>
      </c>
    </row>
    <row r="3349">
      <c r="A3349" s="2" t="s">
        <v>15269</v>
      </c>
      <c r="B3349" s="3"/>
      <c r="C3349" s="4">
        <v>35423.98055555556</v>
      </c>
      <c r="D3349" s="5">
        <v>85882.0</v>
      </c>
    </row>
    <row r="3350">
      <c r="A3350" s="2" t="s">
        <v>15270</v>
      </c>
      <c r="B3350" s="3"/>
      <c r="C3350" s="4">
        <v>35423.98055555556</v>
      </c>
      <c r="D3350" s="5">
        <v>83132.0</v>
      </c>
    </row>
    <row r="3351">
      <c r="A3351" s="2" t="s">
        <v>15271</v>
      </c>
      <c r="B3351" s="3"/>
      <c r="C3351" s="4">
        <v>35423.98055555556</v>
      </c>
      <c r="D3351" s="5">
        <v>44004.0</v>
      </c>
    </row>
    <row r="3352">
      <c r="A3352" s="2" t="s">
        <v>15272</v>
      </c>
      <c r="B3352" s="3"/>
      <c r="C3352" s="4">
        <v>35423.98055555556</v>
      </c>
      <c r="D3352" s="5">
        <v>79027.0</v>
      </c>
    </row>
    <row r="3353">
      <c r="A3353" s="2" t="s">
        <v>15273</v>
      </c>
      <c r="B3353" s="3"/>
      <c r="C3353" s="4">
        <v>35423.98055555556</v>
      </c>
      <c r="D3353" s="5">
        <v>79046.0</v>
      </c>
    </row>
    <row r="3354">
      <c r="A3354" s="2" t="s">
        <v>15274</v>
      </c>
      <c r="B3354" s="3"/>
      <c r="C3354" s="4">
        <v>35423.98055555556</v>
      </c>
      <c r="D3354" s="5">
        <v>79074.0</v>
      </c>
    </row>
    <row r="3355">
      <c r="A3355" s="2" t="s">
        <v>15275</v>
      </c>
      <c r="B3355" s="3"/>
      <c r="C3355" s="4">
        <v>35423.98055555556</v>
      </c>
      <c r="D3355" s="5">
        <v>79038.0</v>
      </c>
    </row>
    <row r="3356">
      <c r="A3356" s="2" t="s">
        <v>15276</v>
      </c>
      <c r="B3356" s="3"/>
      <c r="C3356" s="4">
        <v>35423.98055555556</v>
      </c>
      <c r="D3356" s="5">
        <v>79072.0</v>
      </c>
    </row>
    <row r="3357">
      <c r="A3357" s="2" t="s">
        <v>15277</v>
      </c>
      <c r="B3357" s="3"/>
      <c r="C3357" s="4">
        <v>35423.98055555556</v>
      </c>
      <c r="D3357" s="5">
        <v>135178.0</v>
      </c>
    </row>
    <row r="3358">
      <c r="A3358" s="2" t="s">
        <v>15278</v>
      </c>
      <c r="B3358" s="3"/>
      <c r="C3358" s="4">
        <v>35423.98055555556</v>
      </c>
      <c r="D3358" s="5">
        <v>135113.0</v>
      </c>
    </row>
    <row r="3359">
      <c r="A3359" s="2" t="s">
        <v>15279</v>
      </c>
      <c r="B3359" s="3"/>
      <c r="C3359" s="4">
        <v>35423.98055555556</v>
      </c>
      <c r="D3359" s="5">
        <v>135140.0</v>
      </c>
    </row>
    <row r="3360">
      <c r="A3360" s="2" t="s">
        <v>15280</v>
      </c>
      <c r="B3360" s="3"/>
      <c r="C3360" s="4">
        <v>35423.98055555556</v>
      </c>
      <c r="D3360" s="5">
        <v>135202.0</v>
      </c>
    </row>
    <row r="3361">
      <c r="A3361" s="2" t="s">
        <v>15281</v>
      </c>
      <c r="B3361" s="3"/>
      <c r="C3361" s="4">
        <v>35423.98055555556</v>
      </c>
      <c r="D3361" s="5">
        <v>135211.0</v>
      </c>
    </row>
    <row r="3362">
      <c r="A3362" s="2" t="s">
        <v>15282</v>
      </c>
      <c r="B3362" s="3"/>
      <c r="C3362" s="4">
        <v>35423.98055555556</v>
      </c>
      <c r="D3362" s="5">
        <v>135140.0</v>
      </c>
    </row>
    <row r="3363">
      <c r="A3363" s="2" t="s">
        <v>15283</v>
      </c>
      <c r="B3363" s="3"/>
      <c r="C3363" s="4">
        <v>35423.98055555556</v>
      </c>
      <c r="D3363" s="5">
        <v>135176.0</v>
      </c>
    </row>
    <row r="3364">
      <c r="A3364" s="2" t="s">
        <v>15284</v>
      </c>
      <c r="B3364" s="3"/>
      <c r="C3364" s="4">
        <v>35423.98055555556</v>
      </c>
      <c r="D3364" s="5">
        <v>230187.0</v>
      </c>
    </row>
    <row r="3365">
      <c r="A3365" s="2" t="s">
        <v>15285</v>
      </c>
      <c r="B3365" s="3"/>
      <c r="C3365" s="4">
        <v>35423.98055555556</v>
      </c>
      <c r="D3365" s="5">
        <v>230156.0</v>
      </c>
    </row>
    <row r="3366">
      <c r="A3366" s="2" t="s">
        <v>15286</v>
      </c>
      <c r="B3366" s="3"/>
      <c r="C3366" s="4">
        <v>35423.98055555556</v>
      </c>
      <c r="D3366" s="5">
        <v>232895.0</v>
      </c>
    </row>
    <row r="3367">
      <c r="A3367" s="2" t="s">
        <v>15287</v>
      </c>
      <c r="B3367" s="3"/>
      <c r="C3367" s="4">
        <v>35423.98055555556</v>
      </c>
      <c r="D3367" s="5">
        <v>226963.0</v>
      </c>
    </row>
    <row r="3368">
      <c r="A3368" s="2" t="s">
        <v>15288</v>
      </c>
      <c r="B3368" s="3"/>
      <c r="C3368" s="4">
        <v>35423.98055555556</v>
      </c>
      <c r="D3368" s="5">
        <v>222237.0</v>
      </c>
    </row>
    <row r="3369">
      <c r="A3369" s="2" t="s">
        <v>15289</v>
      </c>
      <c r="B3369" s="3"/>
      <c r="C3369" s="4">
        <v>35423.98055555556</v>
      </c>
      <c r="D3369" s="5">
        <v>222205.0</v>
      </c>
    </row>
    <row r="3370">
      <c r="A3370" s="2" t="s">
        <v>15290</v>
      </c>
      <c r="B3370" s="3"/>
      <c r="C3370" s="4">
        <v>35423.98055555556</v>
      </c>
      <c r="D3370" s="5">
        <v>222246.0</v>
      </c>
    </row>
    <row r="3371">
      <c r="A3371" s="2" t="s">
        <v>15291</v>
      </c>
      <c r="B3371" s="3"/>
      <c r="C3371" s="4">
        <v>35423.98055555556</v>
      </c>
      <c r="D3371" s="5">
        <v>286799.0</v>
      </c>
    </row>
    <row r="3372">
      <c r="A3372" s="2" t="s">
        <v>15292</v>
      </c>
      <c r="B3372" s="3"/>
      <c r="C3372" s="4">
        <v>35423.98055555556</v>
      </c>
      <c r="D3372" s="5">
        <v>286758.0</v>
      </c>
    </row>
    <row r="3373">
      <c r="A3373" s="2" t="s">
        <v>15293</v>
      </c>
      <c r="B3373" s="3"/>
      <c r="C3373" s="4">
        <v>35423.98055555556</v>
      </c>
      <c r="D3373" s="5">
        <v>293786.0</v>
      </c>
    </row>
    <row r="3374">
      <c r="A3374" s="2" t="s">
        <v>15294</v>
      </c>
      <c r="B3374" s="3"/>
      <c r="C3374" s="4">
        <v>35423.98055555556</v>
      </c>
      <c r="D3374" s="5">
        <v>293812.0</v>
      </c>
    </row>
    <row r="3375">
      <c r="A3375" s="2" t="s">
        <v>15295</v>
      </c>
      <c r="B3375" s="3"/>
      <c r="C3375" s="4">
        <v>35423.98055555556</v>
      </c>
      <c r="D3375" s="5">
        <v>293767.0</v>
      </c>
    </row>
    <row r="3376">
      <c r="A3376" s="2" t="s">
        <v>15296</v>
      </c>
      <c r="B3376" s="3"/>
      <c r="C3376" s="4">
        <v>35423.98055555556</v>
      </c>
      <c r="D3376" s="5">
        <v>293798.0</v>
      </c>
    </row>
    <row r="3377">
      <c r="A3377" s="2" t="s">
        <v>15297</v>
      </c>
      <c r="B3377" s="3"/>
      <c r="C3377" s="4">
        <v>35423.98055555556</v>
      </c>
      <c r="D3377" s="5">
        <v>267290.0</v>
      </c>
    </row>
    <row r="3378">
      <c r="A3378" s="2" t="s">
        <v>15298</v>
      </c>
      <c r="B3378" s="3"/>
      <c r="C3378" s="4">
        <v>35423.98055555556</v>
      </c>
      <c r="D3378" s="5">
        <v>267252.0</v>
      </c>
    </row>
    <row r="3379">
      <c r="A3379" s="2" t="s">
        <v>15299</v>
      </c>
      <c r="B3379" s="3"/>
      <c r="C3379" s="4">
        <v>35423.98055555556</v>
      </c>
      <c r="D3379" s="5">
        <v>266465.0</v>
      </c>
    </row>
    <row r="3380">
      <c r="A3380" s="2" t="s">
        <v>15300</v>
      </c>
      <c r="B3380" s="3"/>
      <c r="C3380" s="4">
        <v>35423.98055555556</v>
      </c>
      <c r="D3380" s="5">
        <v>266429.0</v>
      </c>
    </row>
    <row r="3381">
      <c r="A3381" s="2" t="s">
        <v>15301</v>
      </c>
      <c r="B3381" s="3"/>
      <c r="C3381" s="4">
        <v>35423.98055555556</v>
      </c>
      <c r="D3381" s="5">
        <v>266473.0</v>
      </c>
    </row>
    <row r="3382">
      <c r="A3382" s="2" t="s">
        <v>15302</v>
      </c>
      <c r="B3382" s="3"/>
      <c r="C3382" s="4">
        <v>35423.98055555556</v>
      </c>
      <c r="D3382" s="5">
        <v>258988.0</v>
      </c>
    </row>
    <row r="3383">
      <c r="A3383" s="2" t="s">
        <v>15303</v>
      </c>
      <c r="B3383" s="3"/>
      <c r="C3383" s="4">
        <v>35423.98055555556</v>
      </c>
      <c r="D3383" s="5">
        <v>259036.0</v>
      </c>
    </row>
    <row r="3384">
      <c r="A3384" s="2" t="s">
        <v>15304</v>
      </c>
      <c r="B3384" s="3"/>
      <c r="C3384" s="4">
        <v>35423.98055555556</v>
      </c>
      <c r="D3384" s="5">
        <v>83596.0</v>
      </c>
    </row>
    <row r="3385">
      <c r="A3385" s="2" t="s">
        <v>15305</v>
      </c>
      <c r="B3385" s="3"/>
      <c r="C3385" s="4">
        <v>35423.98055555556</v>
      </c>
      <c r="D3385" s="5">
        <v>83603.0</v>
      </c>
    </row>
    <row r="3386">
      <c r="A3386" s="2" t="s">
        <v>15306</v>
      </c>
      <c r="B3386" s="3"/>
      <c r="C3386" s="4">
        <v>35423.98055555556</v>
      </c>
      <c r="D3386" s="5">
        <v>1120176.0</v>
      </c>
    </row>
    <row r="3387">
      <c r="A3387" s="2" t="s">
        <v>15307</v>
      </c>
      <c r="B3387" s="3"/>
      <c r="C3387" s="4">
        <v>35423.98055555556</v>
      </c>
      <c r="D3387" s="5">
        <v>294100.0</v>
      </c>
    </row>
    <row r="3388">
      <c r="A3388" s="2" t="s">
        <v>15308</v>
      </c>
      <c r="B3388" s="3"/>
      <c r="C3388" s="4">
        <v>35423.98055555556</v>
      </c>
      <c r="D3388" s="5">
        <v>142829.0</v>
      </c>
    </row>
    <row r="3389">
      <c r="A3389" s="2" t="s">
        <v>15309</v>
      </c>
      <c r="B3389" s="3"/>
      <c r="C3389" s="4">
        <v>35423.98055555556</v>
      </c>
      <c r="D3389" s="5">
        <v>137994.0</v>
      </c>
    </row>
    <row r="3390">
      <c r="A3390" s="2" t="s">
        <v>15310</v>
      </c>
      <c r="B3390" s="3"/>
      <c r="C3390" s="4">
        <v>35423.98055555556</v>
      </c>
      <c r="D3390" s="5">
        <v>68407.0</v>
      </c>
    </row>
    <row r="3391">
      <c r="A3391" s="2" t="s">
        <v>15311</v>
      </c>
      <c r="B3391" s="3"/>
      <c r="C3391" s="4">
        <v>35423.98055555556</v>
      </c>
      <c r="D3391" s="5">
        <v>65594.0</v>
      </c>
    </row>
    <row r="3392">
      <c r="A3392" s="2" t="s">
        <v>15312</v>
      </c>
      <c r="B3392" s="3"/>
      <c r="C3392" s="4">
        <v>35423.98055555556</v>
      </c>
      <c r="D3392" s="5">
        <v>36101.0</v>
      </c>
    </row>
    <row r="3393">
      <c r="A3393" s="2" t="s">
        <v>15313</v>
      </c>
      <c r="B3393" s="3"/>
      <c r="C3393" s="4">
        <v>35423.98055555556</v>
      </c>
      <c r="D3393" s="5">
        <v>41587.0</v>
      </c>
    </row>
    <row r="3394">
      <c r="A3394" s="2" t="s">
        <v>15314</v>
      </c>
      <c r="B3394" s="3"/>
      <c r="C3394" s="4">
        <v>35423.98055555556</v>
      </c>
      <c r="D3394" s="5">
        <v>41547.0</v>
      </c>
    </row>
    <row r="3395">
      <c r="A3395" s="2" t="s">
        <v>15315</v>
      </c>
      <c r="B3395" s="3"/>
      <c r="C3395" s="4">
        <v>35423.98055555556</v>
      </c>
      <c r="D3395" s="5">
        <v>117865.0</v>
      </c>
    </row>
    <row r="3396">
      <c r="A3396" s="2" t="s">
        <v>15316</v>
      </c>
      <c r="B3396" s="3"/>
      <c r="C3396" s="4">
        <v>35423.98055555556</v>
      </c>
      <c r="D3396" s="5">
        <v>109180.0</v>
      </c>
    </row>
    <row r="3397">
      <c r="A3397" s="2" t="s">
        <v>15317</v>
      </c>
      <c r="B3397" s="3"/>
      <c r="C3397" s="4">
        <v>35423.98055555556</v>
      </c>
      <c r="D3397" s="5">
        <v>114334.0</v>
      </c>
    </row>
    <row r="3398">
      <c r="A3398" s="2" t="s">
        <v>15318</v>
      </c>
      <c r="B3398" s="3"/>
      <c r="C3398" s="4">
        <v>35423.98055555556</v>
      </c>
      <c r="D3398" s="5">
        <v>133450.0</v>
      </c>
    </row>
    <row r="3399">
      <c r="A3399" s="2" t="s">
        <v>15319</v>
      </c>
      <c r="B3399" s="3"/>
      <c r="C3399" s="4">
        <v>35423.98055555556</v>
      </c>
      <c r="D3399" s="5">
        <v>103742.0</v>
      </c>
    </row>
    <row r="3400">
      <c r="A3400" s="2" t="s">
        <v>15320</v>
      </c>
      <c r="B3400" s="3"/>
      <c r="C3400" s="4">
        <v>35423.98055555556</v>
      </c>
      <c r="D3400" s="5">
        <v>14193.0</v>
      </c>
    </row>
    <row r="3401">
      <c r="A3401" s="2" t="s">
        <v>15321</v>
      </c>
      <c r="B3401" s="3"/>
      <c r="C3401" s="4">
        <v>35423.98055555556</v>
      </c>
      <c r="D3401" s="5">
        <v>14163.0</v>
      </c>
    </row>
    <row r="3402">
      <c r="A3402" s="2" t="s">
        <v>15322</v>
      </c>
      <c r="B3402" s="3"/>
      <c r="C3402" s="4">
        <v>35423.98055555556</v>
      </c>
      <c r="D3402" s="5">
        <v>56516.0</v>
      </c>
    </row>
    <row r="3403">
      <c r="A3403" s="2" t="s">
        <v>15323</v>
      </c>
      <c r="B3403" s="3"/>
      <c r="C3403" s="4">
        <v>35423.98055555556</v>
      </c>
      <c r="D3403" s="5">
        <v>118893.0</v>
      </c>
    </row>
    <row r="3404">
      <c r="A3404" s="2" t="s">
        <v>15324</v>
      </c>
      <c r="B3404" s="3"/>
      <c r="C3404" s="4">
        <v>35423.98055555556</v>
      </c>
      <c r="D3404" s="5">
        <v>118963.0</v>
      </c>
    </row>
    <row r="3405">
      <c r="A3405" s="2" t="s">
        <v>15325</v>
      </c>
      <c r="B3405" s="3"/>
      <c r="C3405" s="4">
        <v>35423.98055555556</v>
      </c>
      <c r="D3405" s="5">
        <v>138087.0</v>
      </c>
    </row>
    <row r="3406">
      <c r="A3406" s="2" t="s">
        <v>15326</v>
      </c>
      <c r="B3406" s="3"/>
      <c r="C3406" s="4">
        <v>35423.98055555556</v>
      </c>
      <c r="D3406" s="5">
        <v>253691.0</v>
      </c>
    </row>
    <row r="3407">
      <c r="A3407" s="2" t="s">
        <v>15327</v>
      </c>
      <c r="B3407" s="3"/>
      <c r="C3407" s="4">
        <v>35423.98055555556</v>
      </c>
      <c r="D3407" s="5">
        <v>336761.0</v>
      </c>
    </row>
    <row r="3408">
      <c r="A3408" s="2" t="s">
        <v>15328</v>
      </c>
      <c r="B3408" s="3"/>
      <c r="C3408" s="4">
        <v>35423.98055555556</v>
      </c>
      <c r="D3408" s="5">
        <v>330231.0</v>
      </c>
    </row>
    <row r="3409">
      <c r="A3409" s="2" t="s">
        <v>15329</v>
      </c>
      <c r="B3409" s="3"/>
      <c r="C3409" s="4">
        <v>35423.98055555556</v>
      </c>
      <c r="D3409" s="5">
        <v>460372.0</v>
      </c>
    </row>
    <row r="3410">
      <c r="A3410" s="2" t="s">
        <v>15330</v>
      </c>
      <c r="B3410" s="3"/>
      <c r="C3410" s="4">
        <v>35423.98055555556</v>
      </c>
      <c r="D3410" s="5">
        <v>341493.0</v>
      </c>
    </row>
    <row r="3411">
      <c r="A3411" s="2" t="s">
        <v>15331</v>
      </c>
      <c r="B3411" s="3"/>
      <c r="C3411" s="4">
        <v>35423.98055555556</v>
      </c>
      <c r="D3411" s="5">
        <v>25466.0</v>
      </c>
    </row>
    <row r="3412">
      <c r="A3412" s="2" t="s">
        <v>15332</v>
      </c>
      <c r="B3412" s="3"/>
      <c r="C3412" s="4">
        <v>35423.98055555556</v>
      </c>
      <c r="D3412" s="5">
        <v>84942.0</v>
      </c>
    </row>
    <row r="3413">
      <c r="A3413" s="2" t="s">
        <v>15333</v>
      </c>
      <c r="B3413" s="3"/>
      <c r="C3413" s="4">
        <v>35423.98055555556</v>
      </c>
      <c r="D3413" s="5">
        <v>64813.0</v>
      </c>
    </row>
    <row r="3414">
      <c r="A3414" s="2" t="s">
        <v>15334</v>
      </c>
      <c r="B3414" s="3"/>
      <c r="C3414" s="4">
        <v>35423.98055555556</v>
      </c>
      <c r="D3414" s="5">
        <v>25535.0</v>
      </c>
    </row>
    <row r="3415">
      <c r="A3415" s="2" t="s">
        <v>15335</v>
      </c>
      <c r="B3415" s="3"/>
      <c r="C3415" s="4">
        <v>35423.98055555556</v>
      </c>
      <c r="D3415" s="5">
        <v>22266.0</v>
      </c>
    </row>
    <row r="3416">
      <c r="A3416" s="2" t="s">
        <v>15336</v>
      </c>
      <c r="B3416" s="3"/>
      <c r="C3416" s="4">
        <v>35423.98055555556</v>
      </c>
      <c r="D3416" s="5">
        <v>23081.0</v>
      </c>
    </row>
    <row r="3417">
      <c r="A3417" s="2" t="s">
        <v>15337</v>
      </c>
      <c r="B3417" s="3"/>
      <c r="C3417" s="4">
        <v>35423.98055555556</v>
      </c>
      <c r="D3417" s="5">
        <v>22252.0</v>
      </c>
    </row>
    <row r="3418">
      <c r="A3418" s="2" t="s">
        <v>15338</v>
      </c>
      <c r="B3418" s="3"/>
      <c r="C3418" s="4">
        <v>35423.98055555556</v>
      </c>
      <c r="D3418" s="5">
        <v>41954.0</v>
      </c>
    </row>
    <row r="3419">
      <c r="A3419" s="2" t="s">
        <v>15339</v>
      </c>
      <c r="B3419" s="3"/>
      <c r="C3419" s="4">
        <v>35423.98055555556</v>
      </c>
      <c r="D3419" s="5">
        <v>41917.0</v>
      </c>
    </row>
    <row r="3420">
      <c r="A3420" s="2" t="s">
        <v>15340</v>
      </c>
      <c r="B3420" s="3"/>
      <c r="C3420" s="4">
        <v>35423.98055555556</v>
      </c>
      <c r="D3420" s="5">
        <v>41898.0</v>
      </c>
    </row>
    <row r="3421">
      <c r="A3421" s="2" t="s">
        <v>15341</v>
      </c>
      <c r="B3421" s="3"/>
      <c r="C3421" s="4">
        <v>35423.98055555556</v>
      </c>
      <c r="D3421" s="5">
        <v>108167.0</v>
      </c>
    </row>
    <row r="3422">
      <c r="A3422" s="2" t="s">
        <v>15342</v>
      </c>
      <c r="B3422" s="3"/>
      <c r="C3422" s="4">
        <v>35423.98055555556</v>
      </c>
      <c r="D3422" s="5">
        <v>156133.0</v>
      </c>
    </row>
    <row r="3423">
      <c r="A3423" s="2" t="s">
        <v>15343</v>
      </c>
      <c r="B3423" s="3"/>
      <c r="C3423" s="4">
        <v>35423.98055555556</v>
      </c>
      <c r="D3423" s="5">
        <v>79901.0</v>
      </c>
    </row>
    <row r="3424">
      <c r="A3424" s="2" t="s">
        <v>15344</v>
      </c>
      <c r="B3424" s="3"/>
      <c r="C3424" s="4">
        <v>35423.98055555556</v>
      </c>
      <c r="D3424" s="5">
        <v>77640.0</v>
      </c>
    </row>
    <row r="3425">
      <c r="A3425" s="2" t="s">
        <v>15345</v>
      </c>
      <c r="B3425" s="3"/>
      <c r="C3425" s="4">
        <v>35423.98055555556</v>
      </c>
      <c r="D3425" s="5">
        <v>77532.0</v>
      </c>
    </row>
    <row r="3426">
      <c r="A3426" s="2" t="s">
        <v>15346</v>
      </c>
      <c r="B3426" s="3"/>
      <c r="C3426" s="4">
        <v>35423.98055555556</v>
      </c>
      <c r="D3426" s="5">
        <v>79974.0</v>
      </c>
    </row>
    <row r="3427">
      <c r="A3427" s="2" t="s">
        <v>15347</v>
      </c>
      <c r="B3427" s="3"/>
      <c r="C3427" s="4">
        <v>35423.98055555556</v>
      </c>
      <c r="D3427" s="5">
        <v>79881.0</v>
      </c>
    </row>
    <row r="3428">
      <c r="A3428" s="2" t="s">
        <v>15348</v>
      </c>
      <c r="B3428" s="3"/>
      <c r="C3428" s="4">
        <v>35423.98055555556</v>
      </c>
      <c r="D3428" s="5">
        <v>331353.0</v>
      </c>
    </row>
    <row r="3429">
      <c r="A3429" s="2" t="s">
        <v>15349</v>
      </c>
      <c r="B3429" s="3"/>
      <c r="C3429" s="4">
        <v>35423.98055555556</v>
      </c>
      <c r="D3429" s="5">
        <v>333126.0</v>
      </c>
    </row>
    <row r="3430">
      <c r="A3430" s="2" t="s">
        <v>15350</v>
      </c>
      <c r="B3430" s="3"/>
      <c r="C3430" s="4">
        <v>35423.98055555556</v>
      </c>
      <c r="D3430" s="5">
        <v>333072.0</v>
      </c>
    </row>
    <row r="3431">
      <c r="A3431" s="2" t="s">
        <v>15351</v>
      </c>
      <c r="B3431" s="3"/>
      <c r="C3431" s="4">
        <v>35423.98055555556</v>
      </c>
      <c r="D3431" s="5">
        <v>108846.0</v>
      </c>
    </row>
    <row r="3432">
      <c r="A3432" s="2" t="s">
        <v>15352</v>
      </c>
      <c r="B3432" s="3"/>
      <c r="C3432" s="4">
        <v>35423.98055555556</v>
      </c>
      <c r="D3432" s="5">
        <v>657804.0</v>
      </c>
    </row>
    <row r="3433">
      <c r="A3433" s="2" t="s">
        <v>15353</v>
      </c>
      <c r="B3433" s="3"/>
      <c r="C3433" s="4">
        <v>35423.98055555556</v>
      </c>
      <c r="D3433" s="5">
        <v>657616.0</v>
      </c>
    </row>
    <row r="3434">
      <c r="A3434" s="2" t="s">
        <v>15354</v>
      </c>
      <c r="B3434" s="3"/>
      <c r="C3434" s="4">
        <v>35423.98055555556</v>
      </c>
      <c r="D3434" s="5">
        <v>46748.0</v>
      </c>
    </row>
    <row r="3435">
      <c r="A3435" s="2" t="s">
        <v>15355</v>
      </c>
      <c r="B3435" s="3"/>
      <c r="C3435" s="4">
        <v>35423.98055555556</v>
      </c>
      <c r="D3435" s="5">
        <v>179889.0</v>
      </c>
    </row>
    <row r="3436">
      <c r="A3436" s="2" t="s">
        <v>15356</v>
      </c>
      <c r="B3436" s="3"/>
      <c r="C3436" s="4">
        <v>35423.98055555556</v>
      </c>
      <c r="D3436" s="5">
        <v>10690.0</v>
      </c>
    </row>
    <row r="3437">
      <c r="A3437" s="2" t="s">
        <v>15357</v>
      </c>
      <c r="B3437" s="3"/>
      <c r="C3437" s="4">
        <v>35423.98055555556</v>
      </c>
      <c r="D3437" s="5">
        <v>37621.0</v>
      </c>
    </row>
    <row r="3438">
      <c r="A3438" s="2" t="s">
        <v>15358</v>
      </c>
      <c r="B3438" s="3"/>
      <c r="C3438" s="4">
        <v>35423.98055555556</v>
      </c>
      <c r="D3438" s="5">
        <v>37604.0</v>
      </c>
    </row>
    <row r="3439">
      <c r="A3439" s="2" t="s">
        <v>15359</v>
      </c>
      <c r="B3439" s="3"/>
      <c r="C3439" s="4">
        <v>35423.98055555556</v>
      </c>
      <c r="D3439" s="5">
        <v>60336.0</v>
      </c>
    </row>
    <row r="3440">
      <c r="A3440" s="2" t="s">
        <v>15360</v>
      </c>
      <c r="B3440" s="3"/>
      <c r="C3440" s="4">
        <v>35423.98055555556</v>
      </c>
      <c r="D3440" s="5">
        <v>60256.0</v>
      </c>
    </row>
    <row r="3441">
      <c r="A3441" s="2" t="s">
        <v>15361</v>
      </c>
      <c r="B3441" s="3"/>
      <c r="C3441" s="4">
        <v>35423.98055555556</v>
      </c>
      <c r="D3441" s="5">
        <v>59967.0</v>
      </c>
    </row>
    <row r="3442">
      <c r="A3442" s="2" t="s">
        <v>15362</v>
      </c>
      <c r="B3442" s="3"/>
      <c r="C3442" s="4">
        <v>35423.98055555556</v>
      </c>
      <c r="D3442" s="5">
        <v>59887.0</v>
      </c>
    </row>
    <row r="3443">
      <c r="A3443" s="2" t="s">
        <v>15363</v>
      </c>
      <c r="B3443" s="3"/>
      <c r="C3443" s="4">
        <v>35423.98055555556</v>
      </c>
      <c r="D3443" s="5">
        <v>178348.0</v>
      </c>
    </row>
    <row r="3444">
      <c r="A3444" s="2" t="s">
        <v>15364</v>
      </c>
      <c r="B3444" s="3"/>
      <c r="C3444" s="4">
        <v>35423.98055555556</v>
      </c>
      <c r="D3444" s="5">
        <v>62228.0</v>
      </c>
    </row>
    <row r="3445">
      <c r="A3445" s="2" t="s">
        <v>15365</v>
      </c>
      <c r="B3445" s="3"/>
      <c r="C3445" s="4">
        <v>35423.98055555556</v>
      </c>
      <c r="D3445" s="5">
        <v>64139.0</v>
      </c>
    </row>
    <row r="3446">
      <c r="A3446" s="2" t="s">
        <v>15366</v>
      </c>
      <c r="B3446" s="3"/>
      <c r="C3446" s="4">
        <v>35423.98055555556</v>
      </c>
      <c r="D3446" s="5">
        <v>92264.0</v>
      </c>
    </row>
    <row r="3447">
      <c r="A3447" s="2" t="s">
        <v>15367</v>
      </c>
      <c r="B3447" s="3"/>
      <c r="C3447" s="4">
        <v>35423.98055555556</v>
      </c>
      <c r="D3447" s="5">
        <v>17268.0</v>
      </c>
    </row>
    <row r="3448">
      <c r="A3448" s="2" t="s">
        <v>15368</v>
      </c>
      <c r="B3448" s="3"/>
      <c r="C3448" s="4">
        <v>35423.98055555556</v>
      </c>
      <c r="D3448" s="5">
        <v>21160.0</v>
      </c>
    </row>
    <row r="3449">
      <c r="A3449" s="2" t="s">
        <v>15369</v>
      </c>
      <c r="B3449" s="3"/>
      <c r="C3449" s="4">
        <v>35423.98055555556</v>
      </c>
      <c r="D3449" s="5">
        <v>81396.0</v>
      </c>
    </row>
    <row r="3450">
      <c r="A3450" s="2" t="s">
        <v>15370</v>
      </c>
      <c r="B3450" s="3"/>
      <c r="C3450" s="4">
        <v>35423.98055555556</v>
      </c>
      <c r="D3450" s="5">
        <v>65506.0</v>
      </c>
    </row>
    <row r="3451">
      <c r="A3451" s="2" t="s">
        <v>15371</v>
      </c>
      <c r="B3451" s="3"/>
      <c r="C3451" s="4">
        <v>35423.98055555556</v>
      </c>
      <c r="D3451" s="5">
        <v>65494.0</v>
      </c>
    </row>
    <row r="3452">
      <c r="A3452" s="2" t="s">
        <v>15372</v>
      </c>
      <c r="B3452" s="3"/>
      <c r="C3452" s="4">
        <v>35423.98055555556</v>
      </c>
      <c r="D3452" s="5">
        <v>77423.0</v>
      </c>
    </row>
    <row r="3453">
      <c r="A3453" s="2" t="s">
        <v>15373</v>
      </c>
      <c r="B3453" s="3"/>
      <c r="C3453" s="4">
        <v>35423.98055555556</v>
      </c>
      <c r="D3453" s="5">
        <v>107055.0</v>
      </c>
    </row>
    <row r="3454">
      <c r="A3454" s="2" t="s">
        <v>15374</v>
      </c>
      <c r="B3454" s="3"/>
      <c r="C3454" s="4">
        <v>35423.98055555556</v>
      </c>
      <c r="D3454" s="5">
        <v>109234.0</v>
      </c>
    </row>
    <row r="3455">
      <c r="A3455" s="2" t="s">
        <v>15375</v>
      </c>
      <c r="B3455" s="3"/>
      <c r="C3455" s="4">
        <v>35423.98055555556</v>
      </c>
      <c r="D3455" s="5">
        <v>127313.0</v>
      </c>
    </row>
    <row r="3456">
      <c r="A3456" s="2" t="s">
        <v>15376</v>
      </c>
      <c r="B3456" s="3"/>
      <c r="C3456" s="4">
        <v>35423.98055555556</v>
      </c>
      <c r="D3456" s="5">
        <v>132698.0</v>
      </c>
    </row>
    <row r="3457">
      <c r="A3457" s="2" t="s">
        <v>15377</v>
      </c>
      <c r="B3457" s="3"/>
      <c r="C3457" s="4">
        <v>35423.98055555556</v>
      </c>
      <c r="D3457" s="5">
        <v>144075.0</v>
      </c>
    </row>
    <row r="3458">
      <c r="A3458" s="2" t="s">
        <v>15378</v>
      </c>
      <c r="B3458" s="3"/>
      <c r="C3458" s="4">
        <v>35423.98055555556</v>
      </c>
      <c r="D3458" s="5">
        <v>178072.0</v>
      </c>
    </row>
    <row r="3459">
      <c r="A3459" s="2" t="s">
        <v>15379</v>
      </c>
      <c r="B3459" s="3"/>
      <c r="C3459" s="4">
        <v>35423.98055555556</v>
      </c>
      <c r="D3459" s="5">
        <v>149524.0</v>
      </c>
    </row>
    <row r="3460">
      <c r="A3460" s="2" t="s">
        <v>15380</v>
      </c>
      <c r="B3460" s="3"/>
      <c r="C3460" s="4">
        <v>35423.98055555556</v>
      </c>
      <c r="D3460" s="5">
        <v>40767.0</v>
      </c>
    </row>
    <row r="3461">
      <c r="A3461" s="2" t="s">
        <v>15381</v>
      </c>
      <c r="B3461" s="3"/>
      <c r="C3461" s="4">
        <v>35423.98055555556</v>
      </c>
      <c r="D3461" s="5">
        <v>40782.0</v>
      </c>
    </row>
    <row r="3462">
      <c r="A3462" s="2" t="s">
        <v>15382</v>
      </c>
      <c r="B3462" s="3"/>
      <c r="C3462" s="4">
        <v>35423.98055555556</v>
      </c>
      <c r="D3462" s="5">
        <v>149822.0</v>
      </c>
    </row>
    <row r="3463">
      <c r="A3463" s="2" t="s">
        <v>15383</v>
      </c>
      <c r="B3463" s="3"/>
      <c r="C3463" s="4">
        <v>35423.98055555556</v>
      </c>
      <c r="D3463" s="5">
        <v>40764.0</v>
      </c>
    </row>
    <row r="3464">
      <c r="A3464" s="2" t="s">
        <v>15384</v>
      </c>
      <c r="B3464" s="3"/>
      <c r="C3464" s="4">
        <v>35423.98055555556</v>
      </c>
      <c r="D3464" s="5">
        <v>7504.0</v>
      </c>
    </row>
    <row r="3465">
      <c r="A3465" s="2" t="s">
        <v>15385</v>
      </c>
      <c r="B3465" s="3"/>
      <c r="C3465" s="4">
        <v>35423.98055555556</v>
      </c>
      <c r="D3465" s="5">
        <v>22056.0</v>
      </c>
    </row>
    <row r="3466">
      <c r="A3466" s="2" t="s">
        <v>15386</v>
      </c>
      <c r="B3466" s="3"/>
      <c r="C3466" s="4">
        <v>35423.98055555556</v>
      </c>
      <c r="D3466" s="5">
        <v>11981.0</v>
      </c>
    </row>
    <row r="3467">
      <c r="A3467" s="2" t="s">
        <v>15387</v>
      </c>
      <c r="B3467" s="3"/>
      <c r="C3467" s="4">
        <v>35423.98055555556</v>
      </c>
      <c r="D3467" s="5">
        <v>12609.0</v>
      </c>
    </row>
    <row r="3468">
      <c r="A3468" s="2" t="s">
        <v>15388</v>
      </c>
      <c r="B3468" s="3"/>
      <c r="C3468" s="4">
        <v>35423.98055555556</v>
      </c>
      <c r="D3468" s="5">
        <v>24217.0</v>
      </c>
    </row>
    <row r="3469">
      <c r="A3469" s="2" t="s">
        <v>15389</v>
      </c>
      <c r="B3469" s="3"/>
      <c r="C3469" s="4">
        <v>35423.98055555556</v>
      </c>
      <c r="D3469" s="5">
        <v>24301.0</v>
      </c>
    </row>
    <row r="3470">
      <c r="A3470" s="2" t="s">
        <v>15390</v>
      </c>
      <c r="B3470" s="3"/>
      <c r="C3470" s="4">
        <v>35423.98055555556</v>
      </c>
      <c r="D3470" s="5">
        <v>148978.0</v>
      </c>
    </row>
    <row r="3471">
      <c r="A3471" s="2" t="s">
        <v>15391</v>
      </c>
      <c r="B3471" s="3"/>
      <c r="C3471" s="4">
        <v>35423.98055555556</v>
      </c>
      <c r="D3471" s="5">
        <v>148607.0</v>
      </c>
    </row>
    <row r="3472">
      <c r="A3472" s="2" t="s">
        <v>15392</v>
      </c>
      <c r="B3472" s="3"/>
      <c r="C3472" s="4">
        <v>35423.98055555556</v>
      </c>
      <c r="D3472" s="5">
        <v>145675.0</v>
      </c>
    </row>
    <row r="3473">
      <c r="A3473" s="2" t="s">
        <v>15393</v>
      </c>
      <c r="B3473" s="3"/>
      <c r="C3473" s="4">
        <v>35423.98055555556</v>
      </c>
      <c r="D3473" s="5">
        <v>30213.0</v>
      </c>
    </row>
    <row r="3474">
      <c r="A3474" s="2" t="s">
        <v>15394</v>
      </c>
      <c r="B3474" s="3"/>
      <c r="C3474" s="4">
        <v>35423.98055555556</v>
      </c>
      <c r="D3474" s="5">
        <v>45120.0</v>
      </c>
    </row>
    <row r="3475">
      <c r="A3475" s="2" t="s">
        <v>15395</v>
      </c>
      <c r="B3475" s="3"/>
      <c r="C3475" s="4">
        <v>35423.98055555556</v>
      </c>
      <c r="D3475" s="5">
        <v>45199.0</v>
      </c>
    </row>
    <row r="3476">
      <c r="A3476" s="2" t="s">
        <v>15396</v>
      </c>
      <c r="B3476" s="3"/>
      <c r="C3476" s="4">
        <v>35423.98055555556</v>
      </c>
      <c r="D3476" s="5">
        <v>45200.0</v>
      </c>
    </row>
    <row r="3477">
      <c r="A3477" s="2" t="s">
        <v>15397</v>
      </c>
      <c r="B3477" s="3"/>
      <c r="C3477" s="4">
        <v>35423.98055555556</v>
      </c>
      <c r="D3477" s="5">
        <v>45199.0</v>
      </c>
    </row>
    <row r="3478">
      <c r="A3478" s="2" t="s">
        <v>15398</v>
      </c>
      <c r="B3478" s="3"/>
      <c r="C3478" s="4">
        <v>35423.98055555556</v>
      </c>
      <c r="D3478" s="5">
        <v>45213.0</v>
      </c>
    </row>
    <row r="3479">
      <c r="A3479" s="2" t="s">
        <v>15399</v>
      </c>
      <c r="B3479" s="3"/>
      <c r="C3479" s="4">
        <v>35423.98055555556</v>
      </c>
      <c r="D3479" s="5">
        <v>46161.0</v>
      </c>
    </row>
    <row r="3480">
      <c r="A3480" s="2" t="s">
        <v>15400</v>
      </c>
      <c r="B3480" s="3"/>
      <c r="C3480" s="4">
        <v>35423.98055555556</v>
      </c>
      <c r="D3480" s="5">
        <v>46109.0</v>
      </c>
    </row>
    <row r="3481">
      <c r="A3481" s="2" t="s">
        <v>15401</v>
      </c>
      <c r="B3481" s="3"/>
      <c r="C3481" s="4">
        <v>35423.98055555556</v>
      </c>
      <c r="D3481" s="5">
        <v>46103.0</v>
      </c>
    </row>
    <row r="3482">
      <c r="A3482" s="2" t="s">
        <v>15402</v>
      </c>
      <c r="B3482" s="3"/>
      <c r="C3482" s="4">
        <v>35423.98055555556</v>
      </c>
      <c r="D3482" s="5">
        <v>46108.0</v>
      </c>
    </row>
    <row r="3483">
      <c r="A3483" s="2" t="s">
        <v>15403</v>
      </c>
      <c r="B3483" s="3"/>
      <c r="C3483" s="4">
        <v>35423.98055555556</v>
      </c>
      <c r="D3483" s="5">
        <v>36296.0</v>
      </c>
    </row>
    <row r="3484">
      <c r="A3484" s="2" t="s">
        <v>15404</v>
      </c>
      <c r="B3484" s="3"/>
      <c r="C3484" s="4">
        <v>35423.98055555556</v>
      </c>
      <c r="D3484" s="5">
        <v>273093.0</v>
      </c>
    </row>
    <row r="3485">
      <c r="A3485" s="2" t="s">
        <v>15405</v>
      </c>
      <c r="B3485" s="3"/>
      <c r="C3485" s="4">
        <v>35423.98055555556</v>
      </c>
      <c r="D3485" s="5">
        <v>276161.0</v>
      </c>
    </row>
    <row r="3486">
      <c r="A3486" s="2" t="s">
        <v>15406</v>
      </c>
      <c r="B3486" s="3"/>
      <c r="C3486" s="4">
        <v>35423.98055555556</v>
      </c>
      <c r="D3486" s="5">
        <v>29740.0</v>
      </c>
    </row>
    <row r="3487">
      <c r="A3487" s="2" t="s">
        <v>15407</v>
      </c>
      <c r="B3487" s="3"/>
      <c r="C3487" s="4">
        <v>35423.98055555556</v>
      </c>
      <c r="D3487" s="5">
        <v>29757.0</v>
      </c>
    </row>
    <row r="3488">
      <c r="A3488" s="2" t="s">
        <v>15408</v>
      </c>
      <c r="B3488" s="3"/>
      <c r="C3488" s="4">
        <v>35423.98055555556</v>
      </c>
      <c r="D3488" s="5">
        <v>29659.0</v>
      </c>
    </row>
    <row r="3489">
      <c r="A3489" s="2" t="s">
        <v>15409</v>
      </c>
      <c r="B3489" s="3"/>
      <c r="C3489" s="4">
        <v>35423.98055555556</v>
      </c>
      <c r="D3489" s="5">
        <v>29628.0</v>
      </c>
    </row>
    <row r="3490">
      <c r="A3490" s="2" t="s">
        <v>15410</v>
      </c>
      <c r="B3490" s="3"/>
      <c r="C3490" s="4">
        <v>35423.98055555556</v>
      </c>
      <c r="D3490" s="5">
        <v>29866.0</v>
      </c>
    </row>
    <row r="3491">
      <c r="A3491" s="2" t="s">
        <v>15411</v>
      </c>
      <c r="B3491" s="3"/>
      <c r="C3491" s="4">
        <v>35423.98055555556</v>
      </c>
      <c r="D3491" s="5">
        <v>142978.0</v>
      </c>
    </row>
    <row r="3492">
      <c r="A3492" s="2" t="s">
        <v>15412</v>
      </c>
      <c r="B3492" s="3"/>
      <c r="C3492" s="4">
        <v>35423.98055555556</v>
      </c>
      <c r="D3492" s="5">
        <v>146191.0</v>
      </c>
    </row>
    <row r="3493">
      <c r="A3493" s="2" t="s">
        <v>15413</v>
      </c>
      <c r="B3493" s="3"/>
      <c r="C3493" s="4">
        <v>35423.98055555556</v>
      </c>
      <c r="D3493" s="5">
        <v>146209.0</v>
      </c>
    </row>
    <row r="3494">
      <c r="A3494" s="2" t="s">
        <v>15414</v>
      </c>
      <c r="B3494" s="3"/>
      <c r="C3494" s="4">
        <v>35423.98055555556</v>
      </c>
      <c r="D3494" s="5">
        <v>146016.0</v>
      </c>
    </row>
    <row r="3495">
      <c r="A3495" s="2" t="s">
        <v>15415</v>
      </c>
      <c r="B3495" s="3"/>
      <c r="C3495" s="4">
        <v>35423.98055555556</v>
      </c>
      <c r="D3495" s="5">
        <v>145879.0</v>
      </c>
    </row>
    <row r="3496">
      <c r="A3496" s="2" t="s">
        <v>15416</v>
      </c>
      <c r="B3496" s="3"/>
      <c r="C3496" s="4">
        <v>35423.98055555556</v>
      </c>
      <c r="D3496" s="5">
        <v>144980.0</v>
      </c>
    </row>
    <row r="3497">
      <c r="A3497" s="2" t="s">
        <v>15417</v>
      </c>
      <c r="B3497" s="3"/>
      <c r="C3497" s="4">
        <v>35423.98055555556</v>
      </c>
      <c r="D3497" s="5">
        <v>17111.0</v>
      </c>
    </row>
    <row r="3498">
      <c r="A3498" s="2" t="s">
        <v>15418</v>
      </c>
      <c r="B3498" s="3"/>
      <c r="C3498" s="4">
        <v>35423.98055555556</v>
      </c>
      <c r="D3498" s="5">
        <v>122831.0</v>
      </c>
    </row>
    <row r="3499">
      <c r="A3499" s="2" t="s">
        <v>15419</v>
      </c>
      <c r="B3499" s="3"/>
      <c r="C3499" s="4">
        <v>35423.98055555556</v>
      </c>
      <c r="D3499" s="5">
        <v>195346.0</v>
      </c>
    </row>
    <row r="3500">
      <c r="A3500" s="2" t="s">
        <v>15420</v>
      </c>
      <c r="B3500" s="3"/>
      <c r="C3500" s="4">
        <v>35423.98055555556</v>
      </c>
      <c r="D3500" s="5">
        <v>195385.0</v>
      </c>
    </row>
    <row r="3501">
      <c r="A3501" s="2" t="s">
        <v>15421</v>
      </c>
      <c r="B3501" s="3"/>
      <c r="C3501" s="4">
        <v>35423.98055555556</v>
      </c>
      <c r="D3501" s="5">
        <v>132891.0</v>
      </c>
    </row>
    <row r="3502">
      <c r="A3502" s="2" t="s">
        <v>15422</v>
      </c>
      <c r="B3502" s="3"/>
      <c r="C3502" s="4">
        <v>35423.98055555556</v>
      </c>
      <c r="D3502" s="5">
        <v>132979.0</v>
      </c>
    </row>
    <row r="3503">
      <c r="A3503" s="2" t="s">
        <v>15423</v>
      </c>
      <c r="B3503" s="3"/>
      <c r="C3503" s="4">
        <v>35423.98055555556</v>
      </c>
      <c r="D3503" s="5">
        <v>132957.0</v>
      </c>
    </row>
    <row r="3504">
      <c r="A3504" s="2" t="s">
        <v>15424</v>
      </c>
      <c r="B3504" s="3"/>
      <c r="C3504" s="4">
        <v>35423.98055555556</v>
      </c>
      <c r="D3504" s="5">
        <v>132960.0</v>
      </c>
    </row>
    <row r="3505">
      <c r="A3505" s="2" t="s">
        <v>15425</v>
      </c>
      <c r="B3505" s="3"/>
      <c r="C3505" s="4">
        <v>35423.98055555556</v>
      </c>
      <c r="D3505" s="5">
        <v>132939.0</v>
      </c>
    </row>
    <row r="3506">
      <c r="A3506" s="2" t="s">
        <v>15426</v>
      </c>
      <c r="B3506" s="3"/>
      <c r="C3506" s="4">
        <v>35423.98055555556</v>
      </c>
      <c r="D3506" s="5">
        <v>19827.0</v>
      </c>
    </row>
    <row r="3507">
      <c r="A3507" s="2" t="s">
        <v>15427</v>
      </c>
      <c r="B3507" s="3"/>
      <c r="C3507" s="4">
        <v>35423.98055555556</v>
      </c>
      <c r="D3507" s="5">
        <v>21012.0</v>
      </c>
    </row>
    <row r="3508">
      <c r="A3508" s="2" t="s">
        <v>15428</v>
      </c>
      <c r="B3508" s="3"/>
      <c r="C3508" s="4">
        <v>35423.98055555556</v>
      </c>
      <c r="D3508" s="5">
        <v>8990.0</v>
      </c>
    </row>
    <row r="3509">
      <c r="A3509" s="2" t="s">
        <v>15429</v>
      </c>
      <c r="B3509" s="3"/>
      <c r="C3509" s="4">
        <v>35423.98055555556</v>
      </c>
      <c r="D3509" s="5">
        <v>12612.0</v>
      </c>
    </row>
    <row r="3510">
      <c r="A3510" s="2" t="s">
        <v>15430</v>
      </c>
      <c r="B3510" s="3"/>
      <c r="C3510" s="4">
        <v>35423.98055555556</v>
      </c>
      <c r="D3510" s="5">
        <v>15471.0</v>
      </c>
    </row>
    <row r="3511">
      <c r="A3511" s="2" t="s">
        <v>15431</v>
      </c>
      <c r="B3511" s="3"/>
      <c r="C3511" s="4">
        <v>35423.98055555556</v>
      </c>
      <c r="D3511" s="5">
        <v>12742.0</v>
      </c>
    </row>
    <row r="3512">
      <c r="A3512" s="2" t="s">
        <v>15432</v>
      </c>
      <c r="B3512" s="3"/>
      <c r="C3512" s="4">
        <v>35423.98055555556</v>
      </c>
      <c r="D3512" s="5">
        <v>41458.0</v>
      </c>
    </row>
    <row r="3513">
      <c r="A3513" s="2" t="s">
        <v>15433</v>
      </c>
      <c r="B3513" s="3"/>
      <c r="C3513" s="4">
        <v>35423.98055555556</v>
      </c>
      <c r="D3513" s="5">
        <v>41420.0</v>
      </c>
    </row>
    <row r="3514">
      <c r="A3514" s="2" t="s">
        <v>15434</v>
      </c>
      <c r="B3514" s="3"/>
      <c r="C3514" s="4">
        <v>35423.98055555556</v>
      </c>
      <c r="D3514" s="5">
        <v>110006.0</v>
      </c>
    </row>
    <row r="3515">
      <c r="A3515" s="2" t="s">
        <v>15435</v>
      </c>
      <c r="B3515" s="3"/>
      <c r="C3515" s="4">
        <v>35423.98055555556</v>
      </c>
      <c r="D3515" s="5">
        <v>1.3926635E7</v>
      </c>
    </row>
    <row r="3516">
      <c r="A3516" s="2" t="s">
        <v>15436</v>
      </c>
      <c r="B3516" s="3"/>
      <c r="C3516" s="4">
        <v>35423.98055555556</v>
      </c>
      <c r="D3516" s="5">
        <v>92402.0</v>
      </c>
    </row>
    <row r="3517">
      <c r="A3517" s="2" t="s">
        <v>15437</v>
      </c>
      <c r="B3517" s="3"/>
      <c r="C3517" s="4">
        <v>35423.98055555556</v>
      </c>
      <c r="D3517" s="5">
        <v>17494.0</v>
      </c>
    </row>
    <row r="3518">
      <c r="A3518" s="2" t="s">
        <v>15438</v>
      </c>
      <c r="B3518" s="3"/>
      <c r="C3518" s="4">
        <v>35423.98055555556</v>
      </c>
      <c r="D3518" s="5">
        <v>5949.0</v>
      </c>
    </row>
    <row r="3519">
      <c r="A3519" s="2" t="s">
        <v>15439</v>
      </c>
      <c r="B3519" s="3"/>
      <c r="C3519" s="4">
        <v>35423.98055555556</v>
      </c>
      <c r="D3519" s="5">
        <v>22944.0</v>
      </c>
    </row>
    <row r="3520">
      <c r="A3520" s="2" t="s">
        <v>15440</v>
      </c>
      <c r="B3520" s="3"/>
      <c r="C3520" s="4">
        <v>35423.98055555556</v>
      </c>
      <c r="D3520" s="5">
        <v>140368.0</v>
      </c>
    </row>
    <row r="3521">
      <c r="A3521" s="2" t="s">
        <v>15441</v>
      </c>
      <c r="B3521" s="3"/>
      <c r="C3521" s="4">
        <v>35423.98055555556</v>
      </c>
      <c r="D3521" s="5">
        <v>23808.0</v>
      </c>
    </row>
    <row r="3522">
      <c r="A3522" s="2" t="s">
        <v>15442</v>
      </c>
      <c r="B3522" s="3"/>
      <c r="C3522" s="4">
        <v>35423.98055555556</v>
      </c>
      <c r="D3522" s="5">
        <v>23570.0</v>
      </c>
    </row>
    <row r="3523">
      <c r="A3523" s="2" t="s">
        <v>15443</v>
      </c>
      <c r="B3523" s="3"/>
      <c r="C3523" s="4">
        <v>35423.98055555556</v>
      </c>
      <c r="D3523" s="5">
        <v>65372.0</v>
      </c>
    </row>
    <row r="3524">
      <c r="A3524" s="2" t="s">
        <v>15444</v>
      </c>
      <c r="B3524" s="3"/>
      <c r="C3524" s="4">
        <v>35423.98055555556</v>
      </c>
      <c r="D3524" s="5">
        <v>67094.0</v>
      </c>
    </row>
    <row r="3525">
      <c r="A3525" s="2" t="s">
        <v>15445</v>
      </c>
      <c r="B3525" s="3"/>
      <c r="C3525" s="4">
        <v>35423.98055555556</v>
      </c>
      <c r="D3525" s="5">
        <v>95834.0</v>
      </c>
    </row>
    <row r="3526">
      <c r="A3526" s="2" t="s">
        <v>15446</v>
      </c>
      <c r="B3526" s="3"/>
      <c r="C3526" s="4">
        <v>35423.98055555556</v>
      </c>
      <c r="D3526" s="5">
        <v>33581.0</v>
      </c>
    </row>
    <row r="3527">
      <c r="A3527" s="2" t="s">
        <v>15447</v>
      </c>
      <c r="B3527" s="3"/>
      <c r="C3527" s="4">
        <v>35423.98055555556</v>
      </c>
      <c r="D3527" s="5">
        <v>33556.0</v>
      </c>
    </row>
    <row r="3528">
      <c r="A3528" s="2" t="s">
        <v>15448</v>
      </c>
      <c r="B3528" s="3"/>
      <c r="C3528" s="4">
        <v>35423.98055555556</v>
      </c>
      <c r="D3528" s="5">
        <v>18628.0</v>
      </c>
    </row>
    <row r="3529">
      <c r="A3529" s="2" t="s">
        <v>15449</v>
      </c>
      <c r="B3529" s="3"/>
      <c r="C3529" s="4">
        <v>35423.98055555556</v>
      </c>
      <c r="D3529" s="5">
        <v>167813.0</v>
      </c>
    </row>
    <row r="3530">
      <c r="A3530" s="2" t="s">
        <v>15450</v>
      </c>
      <c r="B3530" s="3"/>
      <c r="C3530" s="4">
        <v>35423.98055555556</v>
      </c>
      <c r="D3530" s="5">
        <v>164277.0</v>
      </c>
    </row>
    <row r="3531">
      <c r="A3531" s="2" t="s">
        <v>15451</v>
      </c>
      <c r="B3531" s="3"/>
      <c r="C3531" s="4">
        <v>35423.98055555556</v>
      </c>
      <c r="D3531" s="5">
        <v>167063.0</v>
      </c>
    </row>
    <row r="3532">
      <c r="A3532" s="2" t="s">
        <v>15452</v>
      </c>
      <c r="B3532" s="3"/>
      <c r="C3532" s="4">
        <v>35423.98055555556</v>
      </c>
      <c r="D3532" s="5">
        <v>166933.0</v>
      </c>
    </row>
    <row r="3533">
      <c r="A3533" s="2" t="s">
        <v>15453</v>
      </c>
      <c r="B3533" s="3"/>
      <c r="C3533" s="4">
        <v>35423.98055555556</v>
      </c>
      <c r="D3533" s="5">
        <v>62996.0</v>
      </c>
    </row>
    <row r="3534">
      <c r="A3534" s="2" t="s">
        <v>15454</v>
      </c>
      <c r="B3534" s="3"/>
      <c r="C3534" s="4">
        <v>35423.98055555556</v>
      </c>
      <c r="D3534" s="5">
        <v>102189.0</v>
      </c>
    </row>
    <row r="3535">
      <c r="A3535" s="2" t="s">
        <v>15455</v>
      </c>
      <c r="B3535" s="3"/>
      <c r="C3535" s="4">
        <v>35423.98055555556</v>
      </c>
      <c r="D3535" s="5">
        <v>18811.0</v>
      </c>
    </row>
    <row r="3536">
      <c r="A3536" s="2" t="s">
        <v>15456</v>
      </c>
      <c r="B3536" s="3"/>
      <c r="C3536" s="4">
        <v>35423.98055555556</v>
      </c>
      <c r="D3536" s="5">
        <v>18794.0</v>
      </c>
    </row>
    <row r="3537">
      <c r="A3537" s="2" t="s">
        <v>15457</v>
      </c>
      <c r="B3537" s="3"/>
      <c r="C3537" s="4">
        <v>35423.98055555556</v>
      </c>
      <c r="D3537" s="5">
        <v>22041.0</v>
      </c>
    </row>
    <row r="3538">
      <c r="A3538" s="2" t="s">
        <v>15458</v>
      </c>
      <c r="B3538" s="3"/>
      <c r="C3538" s="4">
        <v>35423.98055555556</v>
      </c>
      <c r="D3538" s="5">
        <v>22466.0</v>
      </c>
    </row>
    <row r="3539">
      <c r="A3539" s="2" t="s">
        <v>15459</v>
      </c>
      <c r="B3539" s="3"/>
      <c r="C3539" s="4">
        <v>35423.98055555556</v>
      </c>
      <c r="D3539" s="5">
        <v>58988.0</v>
      </c>
    </row>
    <row r="3540">
      <c r="A3540" s="2" t="s">
        <v>15460</v>
      </c>
      <c r="B3540" s="3"/>
      <c r="C3540" s="4">
        <v>35423.98055555556</v>
      </c>
      <c r="D3540" s="5">
        <v>58999.0</v>
      </c>
    </row>
    <row r="3541">
      <c r="A3541" s="2" t="s">
        <v>15461</v>
      </c>
      <c r="B3541" s="3"/>
      <c r="C3541" s="4">
        <v>35423.98055555556</v>
      </c>
      <c r="D3541" s="5">
        <v>59012.0</v>
      </c>
    </row>
    <row r="3542">
      <c r="A3542" s="2" t="s">
        <v>15462</v>
      </c>
      <c r="B3542" s="3"/>
      <c r="C3542" s="4">
        <v>35423.98055555556</v>
      </c>
      <c r="D3542" s="5">
        <v>61915.0</v>
      </c>
    </row>
    <row r="3543">
      <c r="A3543" s="2" t="s">
        <v>15463</v>
      </c>
      <c r="B3543" s="3"/>
      <c r="C3543" s="4">
        <v>35423.98055555556</v>
      </c>
      <c r="D3543" s="5">
        <v>61942.0</v>
      </c>
    </row>
    <row r="3544">
      <c r="A3544" s="2" t="s">
        <v>15464</v>
      </c>
      <c r="B3544" s="3"/>
      <c r="C3544" s="4">
        <v>35423.98055555556</v>
      </c>
      <c r="D3544" s="5">
        <v>61949.0</v>
      </c>
    </row>
    <row r="3545">
      <c r="A3545" s="2" t="s">
        <v>15465</v>
      </c>
      <c r="B3545" s="3"/>
      <c r="C3545" s="4">
        <v>35423.98055555556</v>
      </c>
      <c r="D3545" s="5">
        <v>62057.0</v>
      </c>
    </row>
    <row r="3546">
      <c r="A3546" s="2" t="s">
        <v>15466</v>
      </c>
      <c r="B3546" s="3"/>
      <c r="C3546" s="4">
        <v>35423.98055555556</v>
      </c>
      <c r="D3546" s="5">
        <v>62072.0</v>
      </c>
    </row>
    <row r="3547">
      <c r="A3547" s="2" t="s">
        <v>15467</v>
      </c>
      <c r="B3547" s="3"/>
      <c r="C3547" s="4">
        <v>35423.98055555556</v>
      </c>
      <c r="D3547" s="5">
        <v>62090.0</v>
      </c>
    </row>
    <row r="3548">
      <c r="A3548" s="2" t="s">
        <v>15468</v>
      </c>
      <c r="B3548" s="3"/>
      <c r="C3548" s="4">
        <v>35423.98055555556</v>
      </c>
      <c r="D3548" s="5">
        <v>64180.0</v>
      </c>
    </row>
    <row r="3549">
      <c r="A3549" s="2" t="s">
        <v>15469</v>
      </c>
      <c r="B3549" s="3"/>
      <c r="C3549" s="4">
        <v>35423.98055555556</v>
      </c>
      <c r="D3549" s="5">
        <v>64181.0</v>
      </c>
    </row>
    <row r="3550">
      <c r="A3550" s="2" t="s">
        <v>15470</v>
      </c>
      <c r="B3550" s="3"/>
      <c r="C3550" s="4">
        <v>35423.98055555556</v>
      </c>
      <c r="D3550" s="5">
        <v>65654.0</v>
      </c>
    </row>
    <row r="3551">
      <c r="A3551" s="2" t="s">
        <v>15471</v>
      </c>
      <c r="B3551" s="3"/>
      <c r="C3551" s="4">
        <v>35423.98055555556</v>
      </c>
      <c r="D3551" s="5">
        <v>66738.0</v>
      </c>
    </row>
    <row r="3552">
      <c r="A3552" s="2" t="s">
        <v>15472</v>
      </c>
      <c r="B3552" s="3"/>
      <c r="C3552" s="4">
        <v>35423.98055555556</v>
      </c>
      <c r="D3552" s="5">
        <v>67990.0</v>
      </c>
    </row>
    <row r="3553">
      <c r="A3553" s="2" t="s">
        <v>15473</v>
      </c>
      <c r="B3553" s="3"/>
      <c r="C3553" s="4">
        <v>35423.98055555556</v>
      </c>
      <c r="D3553" s="5">
        <v>50993.0</v>
      </c>
    </row>
    <row r="3554">
      <c r="A3554" s="2" t="s">
        <v>15474</v>
      </c>
      <c r="B3554" s="3"/>
      <c r="C3554" s="4">
        <v>35423.98055555556</v>
      </c>
      <c r="D3554" s="5">
        <v>50978.0</v>
      </c>
    </row>
    <row r="3555">
      <c r="A3555" s="2" t="s">
        <v>15475</v>
      </c>
      <c r="B3555" s="3"/>
      <c r="C3555" s="4">
        <v>35423.98055555556</v>
      </c>
      <c r="D3555" s="5">
        <v>58415.0</v>
      </c>
    </row>
    <row r="3556">
      <c r="A3556" s="2" t="s">
        <v>15476</v>
      </c>
      <c r="B3556" s="3"/>
      <c r="C3556" s="4">
        <v>35423.98055555556</v>
      </c>
      <c r="D3556" s="5">
        <v>58469.0</v>
      </c>
    </row>
    <row r="3557">
      <c r="A3557" s="2" t="s">
        <v>15477</v>
      </c>
      <c r="B3557" s="3"/>
      <c r="C3557" s="4">
        <v>35423.98055555556</v>
      </c>
      <c r="D3557" s="5">
        <v>61467.0</v>
      </c>
    </row>
    <row r="3558">
      <c r="A3558" s="2" t="s">
        <v>15478</v>
      </c>
      <c r="B3558" s="3"/>
      <c r="C3558" s="4">
        <v>35423.98055555556</v>
      </c>
      <c r="D3558" s="5">
        <v>22423.0</v>
      </c>
    </row>
    <row r="3559">
      <c r="A3559" s="2" t="s">
        <v>15479</v>
      </c>
      <c r="B3559" s="3"/>
      <c r="C3559" s="4">
        <v>35423.98055555556</v>
      </c>
      <c r="D3559" s="5">
        <v>13544.0</v>
      </c>
    </row>
    <row r="3560">
      <c r="A3560" s="2" t="s">
        <v>15480</v>
      </c>
      <c r="B3560" s="3"/>
      <c r="C3560" s="4">
        <v>35423.98055555556</v>
      </c>
      <c r="D3560" s="5">
        <v>14090.0</v>
      </c>
    </row>
    <row r="3561">
      <c r="A3561" s="2" t="s">
        <v>15481</v>
      </c>
      <c r="B3561" s="3"/>
      <c r="C3561" s="4">
        <v>35423.98055555556</v>
      </c>
      <c r="D3561" s="5">
        <v>165795.0</v>
      </c>
    </row>
    <row r="3562">
      <c r="A3562" s="2" t="s">
        <v>15482</v>
      </c>
      <c r="B3562" s="3"/>
      <c r="C3562" s="4">
        <v>35423.98055555556</v>
      </c>
      <c r="D3562" s="5">
        <v>165958.0</v>
      </c>
    </row>
    <row r="3563">
      <c r="A3563" s="2" t="s">
        <v>15483</v>
      </c>
      <c r="B3563" s="3"/>
      <c r="C3563" s="4">
        <v>35423.98055555556</v>
      </c>
      <c r="D3563" s="5">
        <v>165647.0</v>
      </c>
    </row>
    <row r="3564">
      <c r="A3564" s="2" t="s">
        <v>15484</v>
      </c>
      <c r="B3564" s="3"/>
      <c r="C3564" s="4">
        <v>35423.98055555556</v>
      </c>
      <c r="D3564" s="5">
        <v>18534.0</v>
      </c>
    </row>
    <row r="3565">
      <c r="A3565" s="2" t="s">
        <v>15485</v>
      </c>
      <c r="B3565" s="3"/>
      <c r="C3565" s="4">
        <v>35423.98055555556</v>
      </c>
      <c r="D3565" s="5">
        <v>48064.0</v>
      </c>
    </row>
    <row r="3566">
      <c r="A3566" s="2" t="s">
        <v>15486</v>
      </c>
      <c r="B3566" s="3"/>
      <c r="C3566" s="4">
        <v>35423.98055555556</v>
      </c>
      <c r="D3566" s="5">
        <v>50695.0</v>
      </c>
    </row>
    <row r="3567">
      <c r="A3567" s="2" t="s">
        <v>15487</v>
      </c>
      <c r="B3567" s="3"/>
      <c r="C3567" s="4">
        <v>35423.98055555556</v>
      </c>
      <c r="D3567" s="5">
        <v>152881.0</v>
      </c>
    </row>
    <row r="3568">
      <c r="A3568" s="2" t="s">
        <v>15488</v>
      </c>
      <c r="B3568" s="3"/>
      <c r="C3568" s="4">
        <v>35423.98055555556</v>
      </c>
      <c r="D3568" s="5">
        <v>130512.0</v>
      </c>
    </row>
    <row r="3569">
      <c r="A3569" s="2" t="s">
        <v>15489</v>
      </c>
      <c r="B3569" s="3"/>
      <c r="C3569" s="4">
        <v>35423.98055555556</v>
      </c>
      <c r="D3569" s="5">
        <v>181733.0</v>
      </c>
    </row>
    <row r="3570">
      <c r="A3570" s="2" t="s">
        <v>15490</v>
      </c>
      <c r="B3570" s="3"/>
      <c r="C3570" s="4">
        <v>35423.98055555556</v>
      </c>
      <c r="D3570" s="5">
        <v>131024.0</v>
      </c>
    </row>
    <row r="3571">
      <c r="A3571" s="2" t="s">
        <v>15491</v>
      </c>
      <c r="B3571" s="3"/>
      <c r="C3571" s="4">
        <v>35423.98055555556</v>
      </c>
      <c r="D3571" s="5">
        <v>35293.0</v>
      </c>
    </row>
    <row r="3572">
      <c r="A3572" s="2" t="s">
        <v>15492</v>
      </c>
      <c r="B3572" s="3"/>
      <c r="C3572" s="4">
        <v>35423.98055555556</v>
      </c>
      <c r="D3572" s="5">
        <v>231123.0</v>
      </c>
    </row>
    <row r="3573">
      <c r="A3573" s="2" t="s">
        <v>15493</v>
      </c>
      <c r="B3573" s="3"/>
      <c r="C3573" s="4">
        <v>35423.98055555556</v>
      </c>
      <c r="D3573" s="5">
        <v>149811.0</v>
      </c>
    </row>
    <row r="3574">
      <c r="A3574" s="2" t="s">
        <v>15494</v>
      </c>
      <c r="B3574" s="3"/>
      <c r="C3574" s="4">
        <v>35423.98055555556</v>
      </c>
      <c r="D3574" s="5">
        <v>154089.0</v>
      </c>
    </row>
    <row r="3575">
      <c r="A3575" s="2" t="s">
        <v>15495</v>
      </c>
      <c r="B3575" s="3"/>
      <c r="C3575" s="4">
        <v>35423.98055555556</v>
      </c>
      <c r="D3575" s="5">
        <v>116515.0</v>
      </c>
    </row>
    <row r="3576">
      <c r="A3576" s="2" t="s">
        <v>15496</v>
      </c>
      <c r="B3576" s="3"/>
      <c r="C3576" s="4">
        <v>35423.98055555556</v>
      </c>
      <c r="D3576" s="5">
        <v>117300.0</v>
      </c>
    </row>
    <row r="3577">
      <c r="A3577" s="2" t="s">
        <v>15497</v>
      </c>
      <c r="B3577" s="3"/>
      <c r="C3577" s="4">
        <v>35423.98055555556</v>
      </c>
      <c r="D3577" s="5">
        <v>91723.0</v>
      </c>
    </row>
    <row r="3578">
      <c r="A3578" s="2" t="s">
        <v>15498</v>
      </c>
      <c r="B3578" s="3"/>
      <c r="C3578" s="4">
        <v>35423.98055555556</v>
      </c>
      <c r="D3578" s="5">
        <v>114477.0</v>
      </c>
    </row>
    <row r="3579">
      <c r="A3579" s="2" t="s">
        <v>15499</v>
      </c>
      <c r="B3579" s="3"/>
      <c r="C3579" s="4">
        <v>35423.98055555556</v>
      </c>
      <c r="D3579" s="5">
        <v>112469.0</v>
      </c>
    </row>
    <row r="3580">
      <c r="A3580" s="2" t="s">
        <v>15500</v>
      </c>
      <c r="B3580" s="3"/>
      <c r="C3580" s="4">
        <v>35423.98055555556</v>
      </c>
      <c r="D3580" s="5">
        <v>147644.0</v>
      </c>
    </row>
    <row r="3581">
      <c r="A3581" s="2" t="s">
        <v>15501</v>
      </c>
      <c r="B3581" s="3"/>
      <c r="C3581" s="4">
        <v>35423.98055555556</v>
      </c>
      <c r="D3581" s="5">
        <v>81461.0</v>
      </c>
    </row>
    <row r="3582">
      <c r="A3582" s="2" t="s">
        <v>15502</v>
      </c>
      <c r="B3582" s="3"/>
      <c r="C3582" s="4">
        <v>35423.98055555556</v>
      </c>
      <c r="D3582" s="5">
        <v>97294.0</v>
      </c>
    </row>
    <row r="3583">
      <c r="A3583" s="2" t="s">
        <v>15503</v>
      </c>
      <c r="B3583" s="3"/>
      <c r="C3583" s="4">
        <v>35423.98055555556</v>
      </c>
      <c r="D3583" s="5">
        <v>81840.0</v>
      </c>
    </row>
    <row r="3584">
      <c r="A3584" s="2" t="s">
        <v>15504</v>
      </c>
      <c r="B3584" s="3"/>
      <c r="C3584" s="4">
        <v>35423.98055555556</v>
      </c>
      <c r="D3584" s="5">
        <v>82009.0</v>
      </c>
    </row>
    <row r="3585">
      <c r="A3585" s="2" t="s">
        <v>15505</v>
      </c>
      <c r="B3585" s="3"/>
      <c r="C3585" s="4">
        <v>35423.98055555556</v>
      </c>
      <c r="D3585" s="5">
        <v>81939.0</v>
      </c>
    </row>
    <row r="3586">
      <c r="A3586" s="2" t="s">
        <v>15506</v>
      </c>
      <c r="B3586" s="3"/>
      <c r="C3586" s="4">
        <v>35423.98055555556</v>
      </c>
      <c r="D3586" s="5">
        <v>81802.0</v>
      </c>
    </row>
    <row r="3587">
      <c r="A3587" s="2" t="s">
        <v>15507</v>
      </c>
      <c r="B3587" s="3"/>
      <c r="C3587" s="4">
        <v>35423.98055555556</v>
      </c>
      <c r="D3587" s="5">
        <v>68195.0</v>
      </c>
    </row>
    <row r="3588">
      <c r="A3588" s="2" t="s">
        <v>15508</v>
      </c>
      <c r="B3588" s="3"/>
      <c r="C3588" s="4">
        <v>35423.98055555556</v>
      </c>
      <c r="D3588" s="5">
        <v>62058.0</v>
      </c>
    </row>
    <row r="3589">
      <c r="A3589" s="2" t="s">
        <v>15509</v>
      </c>
      <c r="B3589" s="3"/>
      <c r="C3589" s="4">
        <v>35423.98055555556</v>
      </c>
      <c r="D3589" s="5">
        <v>62022.0</v>
      </c>
    </row>
    <row r="3590">
      <c r="A3590" s="2" t="s">
        <v>15510</v>
      </c>
      <c r="B3590" s="3"/>
      <c r="C3590" s="4">
        <v>35423.98055555556</v>
      </c>
      <c r="D3590" s="5">
        <v>113921.0</v>
      </c>
    </row>
    <row r="3591">
      <c r="A3591" s="2" t="s">
        <v>15511</v>
      </c>
      <c r="B3591" s="3"/>
      <c r="C3591" s="4">
        <v>35423.98055555556</v>
      </c>
      <c r="D3591" s="5">
        <v>167240.0</v>
      </c>
    </row>
    <row r="3592">
      <c r="A3592" s="2" t="s">
        <v>15512</v>
      </c>
      <c r="B3592" s="3"/>
      <c r="C3592" s="4">
        <v>35423.98055555556</v>
      </c>
      <c r="D3592" s="5">
        <v>175591.0</v>
      </c>
    </row>
    <row r="3593">
      <c r="A3593" s="2" t="s">
        <v>15513</v>
      </c>
      <c r="B3593" s="3"/>
      <c r="C3593" s="4">
        <v>35423.98055555556</v>
      </c>
      <c r="D3593" s="5">
        <v>28740.0</v>
      </c>
    </row>
    <row r="3594">
      <c r="A3594" s="2" t="s">
        <v>15514</v>
      </c>
      <c r="B3594" s="3"/>
      <c r="C3594" s="4">
        <v>35423.98055555556</v>
      </c>
      <c r="D3594" s="5">
        <v>164831.0</v>
      </c>
    </row>
    <row r="3595">
      <c r="A3595" s="2" t="s">
        <v>15515</v>
      </c>
      <c r="B3595" s="3"/>
      <c r="C3595" s="4">
        <v>35423.98055555556</v>
      </c>
      <c r="D3595" s="5">
        <v>517802.0</v>
      </c>
    </row>
    <row r="3596">
      <c r="A3596" s="2" t="s">
        <v>15516</v>
      </c>
      <c r="B3596" s="3"/>
      <c r="C3596" s="4">
        <v>35423.98055555556</v>
      </c>
      <c r="D3596" s="5">
        <v>401684.0</v>
      </c>
    </row>
    <row r="3597">
      <c r="A3597" s="2" t="s">
        <v>15517</v>
      </c>
      <c r="B3597" s="3"/>
      <c r="C3597" s="4">
        <v>35423.98055555556</v>
      </c>
      <c r="D3597" s="5">
        <v>402360.0</v>
      </c>
    </row>
    <row r="3598">
      <c r="A3598" s="2" t="s">
        <v>15518</v>
      </c>
      <c r="B3598" s="3"/>
      <c r="C3598" s="4">
        <v>35423.98055555556</v>
      </c>
      <c r="D3598" s="5">
        <v>202254.0</v>
      </c>
    </row>
    <row r="3599">
      <c r="A3599" s="2" t="s">
        <v>15519</v>
      </c>
      <c r="B3599" s="3"/>
      <c r="C3599" s="4">
        <v>35423.98055555556</v>
      </c>
      <c r="D3599" s="5">
        <v>211489.0</v>
      </c>
    </row>
    <row r="3600">
      <c r="A3600" s="2" t="s">
        <v>15520</v>
      </c>
      <c r="B3600" s="3"/>
      <c r="C3600" s="4">
        <v>35423.98055555556</v>
      </c>
      <c r="D3600" s="5">
        <v>361371.0</v>
      </c>
    </row>
    <row r="3601">
      <c r="A3601" s="2" t="s">
        <v>15521</v>
      </c>
      <c r="B3601" s="3"/>
      <c r="C3601" s="4">
        <v>35423.98055555556</v>
      </c>
      <c r="D3601" s="5">
        <v>75650.0</v>
      </c>
    </row>
    <row r="3602">
      <c r="A3602" s="2" t="s">
        <v>15522</v>
      </c>
      <c r="B3602" s="3"/>
      <c r="C3602" s="4">
        <v>35423.98055555556</v>
      </c>
      <c r="D3602" s="5">
        <v>253034.0</v>
      </c>
    </row>
    <row r="3603">
      <c r="A3603" s="2" t="s">
        <v>15523</v>
      </c>
      <c r="B3603" s="3"/>
      <c r="C3603" s="4">
        <v>35423.98055555556</v>
      </c>
      <c r="D3603" s="5">
        <v>33157.0</v>
      </c>
    </row>
    <row r="3604">
      <c r="A3604" s="2" t="s">
        <v>15524</v>
      </c>
      <c r="B3604" s="3"/>
      <c r="C3604" s="4">
        <v>35423.98055555556</v>
      </c>
      <c r="D3604" s="5">
        <v>36382.0</v>
      </c>
    </row>
    <row r="3605">
      <c r="A3605" s="2" t="s">
        <v>15525</v>
      </c>
      <c r="B3605" s="3"/>
      <c r="C3605" s="4">
        <v>35423.98055555556</v>
      </c>
      <c r="D3605" s="5">
        <v>37179.0</v>
      </c>
    </row>
    <row r="3606">
      <c r="A3606" s="2" t="s">
        <v>15526</v>
      </c>
      <c r="B3606" s="3"/>
      <c r="C3606" s="4">
        <v>35423.98055555556</v>
      </c>
      <c r="D3606" s="5">
        <v>163820.0</v>
      </c>
    </row>
    <row r="3607">
      <c r="A3607" s="2" t="s">
        <v>15527</v>
      </c>
      <c r="B3607" s="3"/>
      <c r="C3607" s="4">
        <v>35423.98055555556</v>
      </c>
      <c r="D3607" s="5">
        <v>245204.0</v>
      </c>
    </row>
    <row r="3608">
      <c r="A3608" s="2" t="s">
        <v>15528</v>
      </c>
      <c r="B3608" s="3"/>
      <c r="C3608" s="4">
        <v>35423.98055555556</v>
      </c>
      <c r="D3608" s="5">
        <v>163596.0</v>
      </c>
    </row>
    <row r="3609">
      <c r="A3609" s="2" t="s">
        <v>15529</v>
      </c>
      <c r="B3609" s="3"/>
      <c r="C3609" s="4">
        <v>35423.98055555556</v>
      </c>
      <c r="D3609" s="5">
        <v>24189.0</v>
      </c>
    </row>
    <row r="3610">
      <c r="A3610" s="2" t="s">
        <v>15530</v>
      </c>
      <c r="B3610" s="3"/>
      <c r="C3610" s="4">
        <v>35423.98055555556</v>
      </c>
      <c r="D3610" s="5">
        <v>24365.0</v>
      </c>
    </row>
    <row r="3611">
      <c r="A3611" s="2" t="s">
        <v>15531</v>
      </c>
      <c r="B3611" s="3"/>
      <c r="C3611" s="4">
        <v>35423.98055555556</v>
      </c>
      <c r="D3611" s="5">
        <v>54829.0</v>
      </c>
    </row>
    <row r="3612">
      <c r="A3612" s="2" t="s">
        <v>15532</v>
      </c>
      <c r="B3612" s="3"/>
      <c r="C3612" s="4">
        <v>35423.98055555556</v>
      </c>
      <c r="D3612" s="5">
        <v>124676.0</v>
      </c>
    </row>
    <row r="3613">
      <c r="A3613" s="2" t="s">
        <v>15533</v>
      </c>
      <c r="B3613" s="3"/>
      <c r="C3613" s="4">
        <v>35423.98055555556</v>
      </c>
      <c r="D3613" s="5">
        <v>29691.0</v>
      </c>
    </row>
    <row r="3614">
      <c r="A3614" s="2" t="s">
        <v>15534</v>
      </c>
      <c r="B3614" s="3"/>
      <c r="C3614" s="4">
        <v>35423.98055555556</v>
      </c>
      <c r="D3614" s="5">
        <v>30721.0</v>
      </c>
    </row>
    <row r="3615">
      <c r="A3615" s="2" t="s">
        <v>15535</v>
      </c>
      <c r="B3615" s="3"/>
      <c r="C3615" s="4">
        <v>35423.98055555556</v>
      </c>
      <c r="D3615" s="5">
        <v>198316.0</v>
      </c>
    </row>
    <row r="3616">
      <c r="A3616" s="2" t="s">
        <v>15536</v>
      </c>
      <c r="B3616" s="3"/>
      <c r="C3616" s="4">
        <v>35423.98055555556</v>
      </c>
      <c r="D3616" s="5">
        <v>130772.0</v>
      </c>
    </row>
    <row r="3617">
      <c r="A3617" s="2" t="s">
        <v>15537</v>
      </c>
      <c r="B3617" s="3"/>
      <c r="C3617" s="4">
        <v>35423.98055555556</v>
      </c>
      <c r="D3617" s="5">
        <v>131383.0</v>
      </c>
    </row>
    <row r="3618">
      <c r="A3618" s="2" t="s">
        <v>15538</v>
      </c>
      <c r="B3618" s="3"/>
      <c r="C3618" s="4">
        <v>35423.98055555556</v>
      </c>
      <c r="D3618" s="5">
        <v>136430.0</v>
      </c>
    </row>
    <row r="3619">
      <c r="A3619" s="2" t="s">
        <v>15539</v>
      </c>
      <c r="B3619" s="3"/>
      <c r="C3619" s="4">
        <v>35423.98055555556</v>
      </c>
      <c r="D3619" s="5">
        <v>131552.0</v>
      </c>
    </row>
    <row r="3620">
      <c r="A3620" s="2" t="s">
        <v>15540</v>
      </c>
      <c r="B3620" s="3"/>
      <c r="C3620" s="4">
        <v>35423.98055555556</v>
      </c>
      <c r="D3620" s="5">
        <v>98420.0</v>
      </c>
    </row>
    <row r="3621">
      <c r="A3621" s="2" t="s">
        <v>15541</v>
      </c>
      <c r="B3621" s="3"/>
      <c r="C3621" s="4">
        <v>35423.98055555556</v>
      </c>
      <c r="D3621" s="5">
        <v>116842.0</v>
      </c>
    </row>
    <row r="3622">
      <c r="A3622" s="2" t="s">
        <v>15542</v>
      </c>
      <c r="B3622" s="3"/>
      <c r="C3622" s="4">
        <v>35423.98055555556</v>
      </c>
      <c r="D3622" s="5">
        <v>193976.0</v>
      </c>
    </row>
    <row r="3623">
      <c r="A3623" s="2" t="s">
        <v>15543</v>
      </c>
      <c r="B3623" s="3"/>
      <c r="C3623" s="4">
        <v>35423.98055555556</v>
      </c>
      <c r="D3623" s="5">
        <v>99606.0</v>
      </c>
    </row>
    <row r="3624">
      <c r="A3624" s="2" t="s">
        <v>15544</v>
      </c>
      <c r="B3624" s="3"/>
      <c r="C3624" s="4">
        <v>35423.98055555556</v>
      </c>
      <c r="D3624" s="5">
        <v>25270.0</v>
      </c>
    </row>
    <row r="3625">
      <c r="A3625" s="2" t="s">
        <v>15545</v>
      </c>
      <c r="B3625" s="3"/>
      <c r="C3625" s="4">
        <v>35423.98055555556</v>
      </c>
      <c r="D3625" s="5">
        <v>30614.0</v>
      </c>
    </row>
    <row r="3626">
      <c r="A3626" s="2" t="s">
        <v>15546</v>
      </c>
      <c r="B3626" s="3"/>
      <c r="C3626" s="4">
        <v>35423.98055555556</v>
      </c>
      <c r="D3626" s="5">
        <v>145568.0</v>
      </c>
    </row>
    <row r="3627">
      <c r="A3627" s="2" t="s">
        <v>15547</v>
      </c>
      <c r="B3627" s="3"/>
      <c r="C3627" s="4">
        <v>35423.98055555556</v>
      </c>
      <c r="D3627" s="5">
        <v>145747.0</v>
      </c>
    </row>
    <row r="3628">
      <c r="A3628" s="2" t="s">
        <v>15548</v>
      </c>
      <c r="B3628" s="3"/>
      <c r="C3628" s="4">
        <v>35423.98055555556</v>
      </c>
      <c r="D3628" s="5">
        <v>83867.0</v>
      </c>
    </row>
    <row r="3629">
      <c r="A3629" s="2" t="s">
        <v>15549</v>
      </c>
      <c r="B3629" s="3"/>
      <c r="C3629" s="4">
        <v>35423.98055555556</v>
      </c>
      <c r="D3629" s="5">
        <v>145670.0</v>
      </c>
    </row>
    <row r="3630">
      <c r="A3630" s="2" t="s">
        <v>15550</v>
      </c>
      <c r="B3630" s="3"/>
      <c r="C3630" s="4">
        <v>35423.98055555556</v>
      </c>
      <c r="D3630" s="5">
        <v>14647.0</v>
      </c>
    </row>
    <row r="3631">
      <c r="A3631" s="2" t="s">
        <v>15551</v>
      </c>
      <c r="B3631" s="3"/>
      <c r="C3631" s="4">
        <v>35423.98055555556</v>
      </c>
      <c r="D3631" s="5">
        <v>20704.0</v>
      </c>
    </row>
    <row r="3632">
      <c r="A3632" s="2" t="s">
        <v>15552</v>
      </c>
      <c r="B3632" s="3"/>
      <c r="C3632" s="4">
        <v>35423.98055555556</v>
      </c>
      <c r="D3632" s="5">
        <v>18971.0</v>
      </c>
    </row>
    <row r="3633">
      <c r="A3633" s="2" t="s">
        <v>15553</v>
      </c>
      <c r="B3633" s="3"/>
      <c r="C3633" s="4">
        <v>35423.98055555556</v>
      </c>
      <c r="D3633" s="5">
        <v>67738.0</v>
      </c>
    </row>
    <row r="3634">
      <c r="A3634" s="2" t="s">
        <v>15554</v>
      </c>
      <c r="B3634" s="3"/>
      <c r="C3634" s="4">
        <v>35423.98055555556</v>
      </c>
      <c r="D3634" s="5">
        <v>227924.0</v>
      </c>
    </row>
    <row r="3635">
      <c r="A3635" s="2" t="s">
        <v>15555</v>
      </c>
      <c r="B3635" s="3"/>
      <c r="C3635" s="4">
        <v>35423.98055555556</v>
      </c>
      <c r="D3635" s="5">
        <v>13676.0</v>
      </c>
    </row>
    <row r="3636">
      <c r="A3636" s="2" t="s">
        <v>15556</v>
      </c>
      <c r="B3636" s="3"/>
      <c r="C3636" s="4">
        <v>35423.98055555556</v>
      </c>
      <c r="D3636" s="5">
        <v>13719.0</v>
      </c>
    </row>
    <row r="3637">
      <c r="A3637" s="2" t="s">
        <v>15557</v>
      </c>
      <c r="B3637" s="3"/>
      <c r="C3637" s="4">
        <v>35423.98055555556</v>
      </c>
      <c r="D3637" s="5">
        <v>13693.0</v>
      </c>
    </row>
    <row r="3638">
      <c r="A3638" s="2" t="s">
        <v>15558</v>
      </c>
      <c r="B3638" s="3"/>
      <c r="C3638" s="4">
        <v>35423.98055555556</v>
      </c>
      <c r="D3638" s="5">
        <v>13697.0</v>
      </c>
    </row>
    <row r="3639">
      <c r="A3639" s="2" t="s">
        <v>15559</v>
      </c>
      <c r="B3639" s="3"/>
      <c r="C3639" s="4">
        <v>35423.98055555556</v>
      </c>
      <c r="D3639" s="5">
        <v>16932.0</v>
      </c>
    </row>
    <row r="3640">
      <c r="A3640" s="2" t="s">
        <v>15560</v>
      </c>
      <c r="B3640" s="3"/>
      <c r="C3640" s="4">
        <v>35423.98055555556</v>
      </c>
      <c r="D3640" s="5">
        <v>51208.0</v>
      </c>
    </row>
    <row r="3641">
      <c r="A3641" s="2" t="s">
        <v>15561</v>
      </c>
      <c r="B3641" s="3"/>
      <c r="C3641" s="4">
        <v>35423.98055555556</v>
      </c>
      <c r="D3641" s="5">
        <v>26346.0</v>
      </c>
    </row>
    <row r="3642">
      <c r="A3642" s="2" t="s">
        <v>15562</v>
      </c>
      <c r="B3642" s="3"/>
      <c r="C3642" s="4">
        <v>35423.98055555556</v>
      </c>
      <c r="D3642" s="5">
        <v>28245.0</v>
      </c>
    </row>
    <row r="3643">
      <c r="A3643" s="2" t="s">
        <v>15563</v>
      </c>
      <c r="B3643" s="3"/>
      <c r="C3643" s="4">
        <v>35423.98055555556</v>
      </c>
      <c r="D3643" s="5">
        <v>35998.0</v>
      </c>
    </row>
    <row r="3644">
      <c r="A3644" s="2" t="s">
        <v>15564</v>
      </c>
      <c r="B3644" s="3"/>
      <c r="C3644" s="4">
        <v>35423.98055555556</v>
      </c>
      <c r="D3644" s="5">
        <v>18654.0</v>
      </c>
    </row>
    <row r="3645">
      <c r="A3645" s="2" t="s">
        <v>15565</v>
      </c>
      <c r="B3645" s="3"/>
      <c r="C3645" s="4">
        <v>35423.98055555556</v>
      </c>
      <c r="D3645" s="5">
        <v>139257.0</v>
      </c>
    </row>
    <row r="3646">
      <c r="A3646" s="2" t="s">
        <v>15566</v>
      </c>
      <c r="B3646" s="3"/>
      <c r="C3646" s="4">
        <v>35423.98055555556</v>
      </c>
      <c r="D3646" s="5">
        <v>169531.0</v>
      </c>
    </row>
    <row r="3647">
      <c r="A3647" s="2" t="s">
        <v>15567</v>
      </c>
      <c r="B3647" s="3"/>
      <c r="C3647" s="4">
        <v>35423.98055555556</v>
      </c>
      <c r="D3647" s="5">
        <v>170788.0</v>
      </c>
    </row>
    <row r="3648">
      <c r="A3648" s="2" t="s">
        <v>15568</v>
      </c>
      <c r="B3648" s="3"/>
      <c r="C3648" s="4">
        <v>35423.98055555556</v>
      </c>
      <c r="D3648" s="5">
        <v>212184.0</v>
      </c>
    </row>
    <row r="3649">
      <c r="A3649" s="2" t="s">
        <v>15569</v>
      </c>
      <c r="B3649" s="3"/>
      <c r="C3649" s="4">
        <v>35423.98055555556</v>
      </c>
      <c r="D3649" s="5">
        <v>221895.0</v>
      </c>
    </row>
    <row r="3650">
      <c r="A3650" s="2" t="s">
        <v>15570</v>
      </c>
      <c r="B3650" s="3"/>
      <c r="C3650" s="4">
        <v>35423.98055555556</v>
      </c>
      <c r="D3650" s="5">
        <v>222292.0</v>
      </c>
    </row>
    <row r="3651">
      <c r="A3651" s="2" t="s">
        <v>15571</v>
      </c>
      <c r="B3651" s="3"/>
      <c r="C3651" s="4">
        <v>35423.98055555556</v>
      </c>
      <c r="D3651" s="5">
        <v>326252.0</v>
      </c>
    </row>
    <row r="3652">
      <c r="A3652" s="2" t="s">
        <v>15572</v>
      </c>
      <c r="B3652" s="3"/>
      <c r="C3652" s="4">
        <v>35423.98055555556</v>
      </c>
      <c r="D3652" s="5">
        <v>130681.0</v>
      </c>
    </row>
    <row r="3653">
      <c r="A3653" s="2" t="s">
        <v>15573</v>
      </c>
      <c r="B3653" s="3"/>
      <c r="C3653" s="4">
        <v>35423.98055555556</v>
      </c>
      <c r="D3653" s="5">
        <v>213033.0</v>
      </c>
    </row>
    <row r="3654">
      <c r="A3654" s="2" t="s">
        <v>15574</v>
      </c>
      <c r="B3654" s="3"/>
      <c r="C3654" s="4">
        <v>35423.98055555556</v>
      </c>
      <c r="D3654" s="5">
        <v>211296.0</v>
      </c>
    </row>
    <row r="3655">
      <c r="A3655" s="2" t="s">
        <v>15575</v>
      </c>
      <c r="B3655" s="3"/>
      <c r="C3655" s="4">
        <v>35423.98055555556</v>
      </c>
      <c r="D3655" s="5">
        <v>174085.0</v>
      </c>
    </row>
    <row r="3656">
      <c r="A3656" s="2" t="s">
        <v>15576</v>
      </c>
      <c r="B3656" s="3"/>
      <c r="C3656" s="4">
        <v>35423.98055555556</v>
      </c>
      <c r="D3656" s="5">
        <v>175956.0</v>
      </c>
    </row>
    <row r="3657">
      <c r="A3657" s="2" t="s">
        <v>15577</v>
      </c>
      <c r="B3657" s="3"/>
      <c r="C3657" s="4">
        <v>35423.98055555556</v>
      </c>
      <c r="D3657" s="5">
        <v>179602.0</v>
      </c>
    </row>
    <row r="3658">
      <c r="A3658" s="2" t="s">
        <v>15578</v>
      </c>
      <c r="B3658" s="3"/>
      <c r="C3658" s="4">
        <v>35423.98055555556</v>
      </c>
      <c r="D3658" s="5">
        <v>129235.0</v>
      </c>
    </row>
    <row r="3659">
      <c r="A3659" s="2" t="s">
        <v>15579</v>
      </c>
      <c r="B3659" s="3"/>
      <c r="C3659" s="4">
        <v>35423.98055555556</v>
      </c>
      <c r="D3659" s="5">
        <v>330962.0</v>
      </c>
    </row>
    <row r="3660">
      <c r="A3660" s="2" t="s">
        <v>15580</v>
      </c>
      <c r="B3660" s="3"/>
      <c r="C3660" s="4">
        <v>35423.98055555556</v>
      </c>
      <c r="D3660" s="5">
        <v>328715.0</v>
      </c>
    </row>
    <row r="3661">
      <c r="A3661" s="2" t="s">
        <v>15581</v>
      </c>
      <c r="B3661" s="3"/>
      <c r="C3661" s="4">
        <v>35423.98055555556</v>
      </c>
      <c r="D3661" s="5">
        <v>330964.0</v>
      </c>
    </row>
    <row r="3662">
      <c r="A3662" s="2" t="s">
        <v>15582</v>
      </c>
      <c r="B3662" s="3"/>
      <c r="C3662" s="4">
        <v>35423.98055555556</v>
      </c>
      <c r="D3662" s="5">
        <v>170257.0</v>
      </c>
    </row>
    <row r="3663">
      <c r="A3663" s="2" t="s">
        <v>15583</v>
      </c>
      <c r="B3663" s="3"/>
      <c r="C3663" s="4">
        <v>35423.98055555556</v>
      </c>
      <c r="D3663" s="5">
        <v>175980.0</v>
      </c>
    </row>
    <row r="3664">
      <c r="A3664" s="2" t="s">
        <v>15584</v>
      </c>
      <c r="B3664" s="3"/>
      <c r="C3664" s="4">
        <v>35423.98055555556</v>
      </c>
      <c r="D3664" s="5">
        <v>171154.0</v>
      </c>
    </row>
    <row r="3665">
      <c r="A3665" s="2" t="s">
        <v>15585</v>
      </c>
      <c r="B3665" s="3"/>
      <c r="C3665" s="4">
        <v>35423.98055555556</v>
      </c>
      <c r="D3665" s="5">
        <v>171799.0</v>
      </c>
    </row>
    <row r="3666">
      <c r="A3666" s="2" t="s">
        <v>15586</v>
      </c>
      <c r="B3666" s="3"/>
      <c r="C3666" s="4">
        <v>35423.98055555556</v>
      </c>
      <c r="D3666" s="5">
        <v>328710.0</v>
      </c>
    </row>
    <row r="3667">
      <c r="A3667" s="2" t="s">
        <v>15587</v>
      </c>
      <c r="B3667" s="3"/>
      <c r="C3667" s="4">
        <v>35423.98055555556</v>
      </c>
      <c r="D3667" s="5">
        <v>176603.0</v>
      </c>
    </row>
    <row r="3668">
      <c r="A3668" s="2" t="s">
        <v>15588</v>
      </c>
      <c r="B3668" s="3"/>
      <c r="C3668" s="4">
        <v>35423.98055555556</v>
      </c>
      <c r="D3668" s="5">
        <v>147820.0</v>
      </c>
    </row>
    <row r="3669">
      <c r="A3669" s="2" t="s">
        <v>15589</v>
      </c>
      <c r="B3669" s="3"/>
      <c r="C3669" s="4">
        <v>35423.98055555556</v>
      </c>
      <c r="D3669" s="5">
        <v>149162.0</v>
      </c>
    </row>
    <row r="3670">
      <c r="A3670" s="2" t="s">
        <v>15590</v>
      </c>
      <c r="B3670" s="3"/>
      <c r="C3670" s="4">
        <v>35423.98055555556</v>
      </c>
      <c r="D3670" s="5">
        <v>128606.0</v>
      </c>
    </row>
    <row r="3671">
      <c r="A3671" s="2" t="s">
        <v>15591</v>
      </c>
      <c r="B3671" s="3"/>
      <c r="C3671" s="4">
        <v>35423.98055555556</v>
      </c>
      <c r="D3671" s="5">
        <v>118919.0</v>
      </c>
    </row>
    <row r="3672">
      <c r="A3672" s="2" t="s">
        <v>15592</v>
      </c>
      <c r="B3672" s="3"/>
      <c r="C3672" s="4">
        <v>35423.98055555556</v>
      </c>
      <c r="D3672" s="5">
        <v>119589.0</v>
      </c>
    </row>
    <row r="3673">
      <c r="A3673" s="2" t="s">
        <v>15593</v>
      </c>
      <c r="B3673" s="3"/>
      <c r="C3673" s="4">
        <v>35423.98055555556</v>
      </c>
      <c r="D3673" s="5">
        <v>119927.0</v>
      </c>
    </row>
    <row r="3674">
      <c r="A3674" s="2" t="s">
        <v>15594</v>
      </c>
      <c r="B3674" s="3"/>
      <c r="C3674" s="4">
        <v>35423.98055555556</v>
      </c>
      <c r="D3674" s="5">
        <v>217956.0</v>
      </c>
    </row>
    <row r="3675">
      <c r="A3675" s="2" t="s">
        <v>15595</v>
      </c>
      <c r="B3675" s="3"/>
      <c r="C3675" s="4">
        <v>35423.98055555556</v>
      </c>
      <c r="D3675" s="5">
        <v>217090.0</v>
      </c>
    </row>
    <row r="3676">
      <c r="A3676" s="2" t="s">
        <v>15596</v>
      </c>
      <c r="B3676" s="3"/>
      <c r="C3676" s="4">
        <v>35423.98055555556</v>
      </c>
      <c r="D3676" s="5">
        <v>178049.0</v>
      </c>
    </row>
    <row r="3677">
      <c r="A3677" s="2" t="s">
        <v>15597</v>
      </c>
      <c r="B3677" s="3"/>
      <c r="C3677" s="4">
        <v>35423.98055555556</v>
      </c>
      <c r="D3677" s="5">
        <v>205122.0</v>
      </c>
    </row>
    <row r="3678">
      <c r="A3678" s="2" t="s">
        <v>15598</v>
      </c>
      <c r="B3678" s="3"/>
      <c r="C3678" s="4">
        <v>35423.98055555556</v>
      </c>
      <c r="D3678" s="5">
        <v>205119.0</v>
      </c>
    </row>
    <row r="3679">
      <c r="A3679" s="2" t="s">
        <v>15599</v>
      </c>
      <c r="B3679" s="3"/>
      <c r="C3679" s="4">
        <v>35423.98055555556</v>
      </c>
      <c r="D3679" s="5">
        <v>70467.0</v>
      </c>
    </row>
    <row r="3680">
      <c r="A3680" s="2" t="s">
        <v>15600</v>
      </c>
      <c r="B3680" s="3"/>
      <c r="C3680" s="4">
        <v>35423.98055555556</v>
      </c>
      <c r="D3680" s="5">
        <v>116985.0</v>
      </c>
    </row>
    <row r="3681">
      <c r="A3681" s="2" t="s">
        <v>15601</v>
      </c>
      <c r="B3681" s="3"/>
      <c r="C3681" s="4">
        <v>35423.98055555556</v>
      </c>
      <c r="D3681" s="5">
        <v>53046.0</v>
      </c>
    </row>
    <row r="3682">
      <c r="A3682" s="2" t="s">
        <v>15602</v>
      </c>
      <c r="B3682" s="3"/>
      <c r="C3682" s="4">
        <v>35423.98055555556</v>
      </c>
      <c r="D3682" s="5">
        <v>110111.0</v>
      </c>
    </row>
    <row r="3683">
      <c r="A3683" s="2" t="s">
        <v>15603</v>
      </c>
      <c r="B3683" s="3"/>
      <c r="C3683" s="4">
        <v>35423.98055555556</v>
      </c>
      <c r="D3683" s="5">
        <v>344687.0</v>
      </c>
    </row>
    <row r="3684">
      <c r="A3684" s="2" t="s">
        <v>15604</v>
      </c>
      <c r="B3684" s="3"/>
      <c r="C3684" s="4">
        <v>35423.98055555556</v>
      </c>
      <c r="D3684" s="5">
        <v>205076.0</v>
      </c>
    </row>
    <row r="3685">
      <c r="A3685" s="2" t="s">
        <v>15605</v>
      </c>
      <c r="B3685" s="3"/>
      <c r="C3685" s="4">
        <v>35423.98055555556</v>
      </c>
      <c r="D3685" s="5">
        <v>204371.0</v>
      </c>
    </row>
    <row r="3686">
      <c r="A3686" s="2" t="s">
        <v>15606</v>
      </c>
      <c r="B3686" s="3"/>
      <c r="C3686" s="4">
        <v>35423.98055555556</v>
      </c>
      <c r="D3686" s="5">
        <v>54506.0</v>
      </c>
    </row>
    <row r="3687">
      <c r="A3687" s="2" t="s">
        <v>15607</v>
      </c>
      <c r="B3687" s="3"/>
      <c r="C3687" s="4">
        <v>35423.98055555556</v>
      </c>
      <c r="D3687" s="5">
        <v>22292.0</v>
      </c>
    </row>
    <row r="3688">
      <c r="A3688" s="2" t="s">
        <v>15608</v>
      </c>
      <c r="B3688" s="3"/>
      <c r="C3688" s="4">
        <v>35423.98055555556</v>
      </c>
      <c r="D3688" s="5">
        <v>187205.0</v>
      </c>
    </row>
    <row r="3689">
      <c r="A3689" s="2" t="s">
        <v>15609</v>
      </c>
      <c r="B3689" s="3"/>
      <c r="C3689" s="4">
        <v>35423.98055555556</v>
      </c>
      <c r="D3689" s="5">
        <v>186821.0</v>
      </c>
    </row>
    <row r="3690">
      <c r="A3690" s="2" t="s">
        <v>15610</v>
      </c>
      <c r="B3690" s="3"/>
      <c r="C3690" s="4">
        <v>35423.98055555556</v>
      </c>
      <c r="D3690" s="5">
        <v>24034.0</v>
      </c>
    </row>
    <row r="3691">
      <c r="A3691" s="2" t="s">
        <v>15611</v>
      </c>
      <c r="B3691" s="3"/>
      <c r="C3691" s="4">
        <v>35423.98055555556</v>
      </c>
      <c r="D3691" s="5">
        <v>22304.0</v>
      </c>
    </row>
    <row r="3692">
      <c r="A3692" s="2" t="s">
        <v>15612</v>
      </c>
      <c r="B3692" s="3"/>
      <c r="C3692" s="4">
        <v>35423.98055555556</v>
      </c>
      <c r="D3692" s="5">
        <v>21930.0</v>
      </c>
    </row>
    <row r="3693">
      <c r="A3693" s="2" t="s">
        <v>15613</v>
      </c>
      <c r="B3693" s="3"/>
      <c r="C3693" s="4">
        <v>35423.98055555556</v>
      </c>
      <c r="D3693" s="5">
        <v>21986.0</v>
      </c>
    </row>
    <row r="3694">
      <c r="A3694" s="2" t="s">
        <v>15614</v>
      </c>
      <c r="B3694" s="3"/>
      <c r="C3694" s="4">
        <v>35423.98055555556</v>
      </c>
      <c r="D3694" s="5">
        <v>21979.0</v>
      </c>
    </row>
    <row r="3695">
      <c r="A3695" s="2" t="s">
        <v>15615</v>
      </c>
      <c r="B3695" s="3"/>
      <c r="C3695" s="4">
        <v>35423.98055555556</v>
      </c>
      <c r="D3695" s="5">
        <v>16440.0</v>
      </c>
    </row>
    <row r="3696">
      <c r="A3696" s="2" t="s">
        <v>15616</v>
      </c>
      <c r="B3696" s="3"/>
      <c r="C3696" s="4">
        <v>35423.98055555556</v>
      </c>
      <c r="D3696" s="5">
        <v>17838.0</v>
      </c>
    </row>
    <row r="3697">
      <c r="A3697" s="2" t="s">
        <v>15617</v>
      </c>
      <c r="B3697" s="3"/>
      <c r="C3697" s="4">
        <v>35423.98055555556</v>
      </c>
      <c r="D3697" s="5">
        <v>20517.0</v>
      </c>
    </row>
    <row r="3698">
      <c r="A3698" s="2" t="s">
        <v>15618</v>
      </c>
      <c r="B3698" s="3"/>
      <c r="C3698" s="4">
        <v>35423.98055555556</v>
      </c>
      <c r="D3698" s="5">
        <v>348415.0</v>
      </c>
    </row>
    <row r="3699">
      <c r="A3699" s="2" t="s">
        <v>15619</v>
      </c>
      <c r="B3699" s="3"/>
      <c r="C3699" s="4">
        <v>35423.98055555556</v>
      </c>
      <c r="D3699" s="5">
        <v>68586.0</v>
      </c>
    </row>
    <row r="3700">
      <c r="A3700" s="2" t="s">
        <v>15620</v>
      </c>
      <c r="B3700" s="3"/>
      <c r="C3700" s="4">
        <v>35423.98055555556</v>
      </c>
      <c r="D3700" s="5">
        <v>81583.0</v>
      </c>
    </row>
    <row r="3701">
      <c r="A3701" s="2" t="s">
        <v>15621</v>
      </c>
      <c r="B3701" s="3"/>
      <c r="C3701" s="4">
        <v>35423.98055555556</v>
      </c>
      <c r="D3701" s="5">
        <v>14209.0</v>
      </c>
    </row>
    <row r="3702">
      <c r="A3702" s="2" t="s">
        <v>15622</v>
      </c>
      <c r="B3702" s="3"/>
      <c r="C3702" s="4">
        <v>35423.98055555556</v>
      </c>
      <c r="D3702" s="5">
        <v>2411.0</v>
      </c>
    </row>
    <row r="3703">
      <c r="A3703" s="2" t="s">
        <v>15623</v>
      </c>
      <c r="B3703" s="3"/>
      <c r="C3703" s="4">
        <v>35423.98055555556</v>
      </c>
      <c r="D3703" s="5">
        <v>60177.0</v>
      </c>
    </row>
    <row r="3704">
      <c r="A3704" s="2" t="s">
        <v>15624</v>
      </c>
      <c r="B3704" s="3"/>
      <c r="C3704" s="4">
        <v>35423.98055555556</v>
      </c>
      <c r="D3704" s="5">
        <v>121253.0</v>
      </c>
    </row>
    <row r="3705">
      <c r="A3705" s="2" t="s">
        <v>15625</v>
      </c>
      <c r="B3705" s="3"/>
      <c r="C3705" s="4">
        <v>35423.98055555556</v>
      </c>
      <c r="D3705" s="5">
        <v>132546.0</v>
      </c>
    </row>
    <row r="3706">
      <c r="A3706" s="2" t="s">
        <v>15626</v>
      </c>
      <c r="B3706" s="3"/>
      <c r="C3706" s="4">
        <v>35423.98055555556</v>
      </c>
      <c r="D3706" s="5">
        <v>39086.0</v>
      </c>
    </row>
    <row r="3707">
      <c r="A3707" s="2" t="s">
        <v>15627</v>
      </c>
      <c r="B3707" s="3"/>
      <c r="C3707" s="4">
        <v>35423.98055555556</v>
      </c>
      <c r="D3707" s="5">
        <v>62513.0</v>
      </c>
    </row>
    <row r="3708">
      <c r="A3708" s="2" t="s">
        <v>15628</v>
      </c>
      <c r="B3708" s="3"/>
      <c r="C3708" s="4">
        <v>35423.98055555556</v>
      </c>
      <c r="D3708" s="5">
        <v>27934.0</v>
      </c>
    </row>
    <row r="3709">
      <c r="A3709" s="2" t="s">
        <v>15629</v>
      </c>
      <c r="B3709" s="3"/>
      <c r="C3709" s="4">
        <v>35423.98055555556</v>
      </c>
      <c r="D3709" s="5">
        <v>27932.0</v>
      </c>
    </row>
    <row r="3710">
      <c r="A3710" s="2" t="s">
        <v>15630</v>
      </c>
      <c r="B3710" s="3"/>
      <c r="C3710" s="4">
        <v>35423.98055555556</v>
      </c>
      <c r="D3710" s="5">
        <v>48594.0</v>
      </c>
    </row>
    <row r="3711">
      <c r="A3711" s="2" t="s">
        <v>15631</v>
      </c>
      <c r="B3711" s="3"/>
      <c r="C3711" s="4">
        <v>35423.98055555556</v>
      </c>
      <c r="D3711" s="5">
        <v>107486.0</v>
      </c>
    </row>
    <row r="3712">
      <c r="A3712" s="2" t="s">
        <v>15632</v>
      </c>
      <c r="B3712" s="3"/>
      <c r="C3712" s="4">
        <v>35423.98055555556</v>
      </c>
      <c r="D3712" s="5">
        <v>25072.0</v>
      </c>
    </row>
    <row r="3713">
      <c r="A3713" s="2" t="s">
        <v>15633</v>
      </c>
      <c r="B3713" s="3"/>
      <c r="C3713" s="4">
        <v>35423.98055555556</v>
      </c>
      <c r="D3713" s="5">
        <v>25202.0</v>
      </c>
    </row>
    <row r="3714">
      <c r="A3714" s="2" t="s">
        <v>15634</v>
      </c>
      <c r="B3714" s="3"/>
      <c r="C3714" s="4">
        <v>35423.98055555556</v>
      </c>
      <c r="D3714" s="5">
        <v>24751.0</v>
      </c>
    </row>
    <row r="3715">
      <c r="A3715" s="2" t="s">
        <v>15635</v>
      </c>
      <c r="B3715" s="3"/>
      <c r="C3715" s="4">
        <v>35423.98055555556</v>
      </c>
      <c r="D3715" s="5">
        <v>252331.0</v>
      </c>
    </row>
    <row r="3716">
      <c r="A3716" s="2" t="s">
        <v>15636</v>
      </c>
      <c r="B3716" s="3"/>
      <c r="C3716" s="4">
        <v>35423.98055555556</v>
      </c>
      <c r="D3716" s="5">
        <v>32574.0</v>
      </c>
    </row>
    <row r="3717">
      <c r="A3717" s="2" t="s">
        <v>15637</v>
      </c>
      <c r="B3717" s="3"/>
      <c r="C3717" s="4">
        <v>35423.98055555556</v>
      </c>
      <c r="D3717" s="5">
        <v>102570.0</v>
      </c>
    </row>
    <row r="3718">
      <c r="A3718" s="2" t="s">
        <v>15638</v>
      </c>
      <c r="B3718" s="3"/>
      <c r="C3718" s="4">
        <v>35423.98055555556</v>
      </c>
      <c r="D3718" s="5">
        <v>86281.0</v>
      </c>
    </row>
    <row r="3719">
      <c r="A3719" s="2" t="s">
        <v>15639</v>
      </c>
      <c r="B3719" s="3"/>
      <c r="C3719" s="4">
        <v>35423.98055555556</v>
      </c>
      <c r="D3719" s="5">
        <v>84922.0</v>
      </c>
    </row>
    <row r="3720">
      <c r="A3720" s="2" t="s">
        <v>15640</v>
      </c>
      <c r="B3720" s="3"/>
      <c r="C3720" s="4">
        <v>35423.98055555556</v>
      </c>
      <c r="D3720" s="5">
        <v>72010.0</v>
      </c>
    </row>
    <row r="3721">
      <c r="A3721" s="2" t="s">
        <v>15641</v>
      </c>
      <c r="B3721" s="3"/>
      <c r="C3721" s="4">
        <v>35423.98055555556</v>
      </c>
      <c r="D3721" s="5">
        <v>72022.0</v>
      </c>
    </row>
    <row r="3722">
      <c r="A3722" s="2" t="s">
        <v>15642</v>
      </c>
      <c r="B3722" s="3"/>
      <c r="C3722" s="4">
        <v>35423.98055555556</v>
      </c>
      <c r="D3722" s="5">
        <v>86305.0</v>
      </c>
    </row>
    <row r="3723">
      <c r="A3723" s="2" t="s">
        <v>15643</v>
      </c>
      <c r="B3723" s="3"/>
      <c r="C3723" s="4">
        <v>35423.98055555556</v>
      </c>
      <c r="D3723" s="5">
        <v>18025.0</v>
      </c>
    </row>
    <row r="3724">
      <c r="A3724" s="2" t="s">
        <v>15644</v>
      </c>
      <c r="B3724" s="3"/>
      <c r="C3724" s="4">
        <v>35423.98055555556</v>
      </c>
      <c r="D3724" s="5">
        <v>44095.0</v>
      </c>
    </row>
    <row r="3725">
      <c r="A3725" s="2" t="s">
        <v>15645</v>
      </c>
      <c r="B3725" s="3"/>
      <c r="C3725" s="4">
        <v>35423.98055555556</v>
      </c>
      <c r="D3725" s="5">
        <v>82168.0</v>
      </c>
    </row>
    <row r="3726">
      <c r="A3726" s="2" t="s">
        <v>15646</v>
      </c>
      <c r="B3726" s="3"/>
      <c r="C3726" s="4">
        <v>35423.98055555556</v>
      </c>
      <c r="D3726" s="5">
        <v>38600.0</v>
      </c>
    </row>
    <row r="3727">
      <c r="A3727" s="2" t="s">
        <v>15647</v>
      </c>
      <c r="B3727" s="3"/>
      <c r="C3727" s="4">
        <v>35423.98055555556</v>
      </c>
      <c r="D3727" s="5">
        <v>39640.0</v>
      </c>
    </row>
    <row r="3728">
      <c r="A3728" s="2" t="s">
        <v>15648</v>
      </c>
      <c r="B3728" s="3"/>
      <c r="C3728" s="4">
        <v>35423.98055555556</v>
      </c>
      <c r="D3728" s="5">
        <v>45366.0</v>
      </c>
    </row>
    <row r="3729">
      <c r="A3729" s="2" t="s">
        <v>15649</v>
      </c>
      <c r="B3729" s="3"/>
      <c r="C3729" s="4">
        <v>35423.98055555556</v>
      </c>
      <c r="D3729" s="5">
        <v>46618.0</v>
      </c>
    </row>
    <row r="3730">
      <c r="A3730" s="2" t="s">
        <v>15650</v>
      </c>
      <c r="B3730" s="3"/>
      <c r="C3730" s="4">
        <v>35423.98055555556</v>
      </c>
      <c r="D3730" s="5">
        <v>73541.0</v>
      </c>
    </row>
    <row r="3731">
      <c r="A3731" s="2" t="s">
        <v>15651</v>
      </c>
      <c r="B3731" s="3"/>
      <c r="C3731" s="4">
        <v>35423.98055555556</v>
      </c>
      <c r="D3731" s="5">
        <v>73206.0</v>
      </c>
    </row>
    <row r="3732">
      <c r="A3732" s="2" t="s">
        <v>15652</v>
      </c>
      <c r="B3732" s="3"/>
      <c r="C3732" s="4">
        <v>35423.98055555556</v>
      </c>
      <c r="D3732" s="5">
        <v>73517.0</v>
      </c>
    </row>
    <row r="3733">
      <c r="A3733" s="2" t="s">
        <v>15653</v>
      </c>
      <c r="B3733" s="3"/>
      <c r="C3733" s="4">
        <v>35423.98055555556</v>
      </c>
      <c r="D3733" s="5">
        <v>133638.0</v>
      </c>
    </row>
    <row r="3734">
      <c r="A3734" s="2" t="s">
        <v>15654</v>
      </c>
      <c r="B3734" s="3"/>
      <c r="C3734" s="4">
        <v>35423.98055555556</v>
      </c>
      <c r="D3734" s="5">
        <v>142280.0</v>
      </c>
    </row>
    <row r="3735">
      <c r="A3735" s="2" t="s">
        <v>15655</v>
      </c>
      <c r="B3735" s="3"/>
      <c r="C3735" s="4">
        <v>35423.98055555556</v>
      </c>
      <c r="D3735" s="5">
        <v>8734.0</v>
      </c>
    </row>
    <row r="3736">
      <c r="A3736" s="2" t="s">
        <v>15656</v>
      </c>
      <c r="B3736" s="3"/>
      <c r="C3736" s="4">
        <v>35423.98055555556</v>
      </c>
      <c r="D3736" s="5">
        <v>223352.0</v>
      </c>
    </row>
    <row r="3737">
      <c r="A3737" s="2" t="s">
        <v>15657</v>
      </c>
      <c r="B3737" s="3"/>
      <c r="C3737" s="4">
        <v>35423.98055555556</v>
      </c>
      <c r="D3737" s="5">
        <v>13116.0</v>
      </c>
    </row>
    <row r="3738">
      <c r="A3738" s="2" t="s">
        <v>15658</v>
      </c>
      <c r="B3738" s="3"/>
      <c r="C3738" s="4">
        <v>35423.98055555556</v>
      </c>
      <c r="D3738" s="5">
        <v>2814.0</v>
      </c>
    </row>
    <row r="3739">
      <c r="A3739" s="2" t="s">
        <v>15659</v>
      </c>
      <c r="B3739" s="3"/>
      <c r="C3739" s="4">
        <v>35423.98055555556</v>
      </c>
      <c r="D3739" s="5">
        <v>5859.0</v>
      </c>
    </row>
    <row r="3740">
      <c r="A3740" s="2" t="s">
        <v>15660</v>
      </c>
      <c r="B3740" s="3"/>
      <c r="C3740" s="4">
        <v>35423.98055555556</v>
      </c>
      <c r="D3740" s="5">
        <v>187936.0</v>
      </c>
    </row>
    <row r="3741">
      <c r="A3741" s="2" t="s">
        <v>15661</v>
      </c>
      <c r="B3741" s="3"/>
      <c r="C3741" s="4">
        <v>35423.98055555556</v>
      </c>
      <c r="D3741" s="5">
        <v>187900.0</v>
      </c>
    </row>
    <row r="3742">
      <c r="A3742" s="2" t="s">
        <v>15662</v>
      </c>
      <c r="B3742" s="3"/>
      <c r="C3742" s="4">
        <v>35423.98055555556</v>
      </c>
      <c r="D3742" s="5">
        <v>187877.0</v>
      </c>
    </row>
    <row r="3743">
      <c r="A3743" s="2" t="s">
        <v>15663</v>
      </c>
      <c r="B3743" s="3"/>
      <c r="C3743" s="4">
        <v>35423.98055555556</v>
      </c>
      <c r="D3743" s="5">
        <v>188039.0</v>
      </c>
    </row>
    <row r="3744">
      <c r="A3744" s="2" t="s">
        <v>15664</v>
      </c>
      <c r="B3744" s="3"/>
      <c r="C3744" s="4">
        <v>35423.98055555556</v>
      </c>
      <c r="D3744" s="5">
        <v>188003.0</v>
      </c>
    </row>
    <row r="3745">
      <c r="A3745" s="2" t="s">
        <v>15665</v>
      </c>
      <c r="B3745" s="3"/>
      <c r="C3745" s="4">
        <v>35423.98055555556</v>
      </c>
      <c r="D3745" s="5">
        <v>124877.0</v>
      </c>
    </row>
    <row r="3746">
      <c r="A3746" s="2" t="s">
        <v>15666</v>
      </c>
      <c r="B3746" s="3"/>
      <c r="C3746" s="4">
        <v>35423.98055555556</v>
      </c>
      <c r="D3746" s="5">
        <v>168326.0</v>
      </c>
    </row>
    <row r="3747">
      <c r="A3747" s="2" t="s">
        <v>15667</v>
      </c>
      <c r="B3747" s="3"/>
      <c r="C3747" s="4">
        <v>35423.98055555556</v>
      </c>
      <c r="D3747" s="5">
        <v>125039.0</v>
      </c>
    </row>
    <row r="3748">
      <c r="A3748" s="2" t="s">
        <v>15668</v>
      </c>
      <c r="B3748" s="3"/>
      <c r="C3748" s="4">
        <v>35423.98055555556</v>
      </c>
      <c r="D3748" s="5">
        <v>15515.0</v>
      </c>
    </row>
    <row r="3749">
      <c r="A3749" s="2" t="s">
        <v>15669</v>
      </c>
      <c r="B3749" s="3"/>
      <c r="C3749" s="4">
        <v>35423.98055555556</v>
      </c>
      <c r="D3749" s="5">
        <v>15550.0</v>
      </c>
    </row>
    <row r="3750">
      <c r="A3750" s="2" t="s">
        <v>15670</v>
      </c>
      <c r="B3750" s="3"/>
      <c r="C3750" s="4">
        <v>35423.98055555556</v>
      </c>
      <c r="D3750" s="5">
        <v>15557.0</v>
      </c>
    </row>
    <row r="3751">
      <c r="A3751" s="2" t="s">
        <v>15671</v>
      </c>
      <c r="B3751" s="3"/>
      <c r="C3751" s="4">
        <v>35423.98055555556</v>
      </c>
      <c r="D3751" s="5">
        <v>19463.0</v>
      </c>
    </row>
    <row r="3752">
      <c r="A3752" s="2" t="s">
        <v>15672</v>
      </c>
      <c r="B3752" s="3"/>
      <c r="C3752" s="4">
        <v>35423.98055555556</v>
      </c>
      <c r="D3752" s="5">
        <v>17691.0</v>
      </c>
    </row>
    <row r="3753">
      <c r="A3753" s="2" t="s">
        <v>15673</v>
      </c>
      <c r="B3753" s="3"/>
      <c r="C3753" s="4">
        <v>35423.98055555556</v>
      </c>
      <c r="D3753" s="5">
        <v>17602.0</v>
      </c>
    </row>
    <row r="3754">
      <c r="A3754" s="2" t="s">
        <v>15674</v>
      </c>
      <c r="B3754" s="3"/>
      <c r="C3754" s="4">
        <v>35423.98055555556</v>
      </c>
      <c r="D3754" s="5">
        <v>17848.0</v>
      </c>
    </row>
    <row r="3755">
      <c r="A3755" s="2" t="s">
        <v>15675</v>
      </c>
      <c r="B3755" s="3"/>
      <c r="C3755" s="4">
        <v>35423.98055555556</v>
      </c>
      <c r="D3755" s="5">
        <v>10283.0</v>
      </c>
    </row>
    <row r="3756">
      <c r="A3756" s="2" t="s">
        <v>15676</v>
      </c>
      <c r="B3756" s="3"/>
      <c r="C3756" s="4">
        <v>35423.98055555556</v>
      </c>
      <c r="D3756" s="5">
        <v>3070.0</v>
      </c>
    </row>
    <row r="3757">
      <c r="A3757" s="2" t="s">
        <v>15677</v>
      </c>
      <c r="B3757" s="3"/>
      <c r="C3757" s="4">
        <v>35423.98055555556</v>
      </c>
      <c r="D3757" s="5">
        <v>12031.0</v>
      </c>
    </row>
    <row r="3758">
      <c r="A3758" s="2" t="s">
        <v>15678</v>
      </c>
      <c r="B3758" s="3"/>
      <c r="C3758" s="4">
        <v>35423.98055555556</v>
      </c>
      <c r="D3758" s="5">
        <v>12052.0</v>
      </c>
    </row>
    <row r="3759">
      <c r="A3759" s="2" t="s">
        <v>15679</v>
      </c>
      <c r="B3759" s="3"/>
      <c r="C3759" s="4">
        <v>35423.98055555556</v>
      </c>
      <c r="D3759" s="5">
        <v>12051.0</v>
      </c>
    </row>
    <row r="3760">
      <c r="A3760" s="2" t="s">
        <v>15680</v>
      </c>
      <c r="B3760" s="3"/>
      <c r="C3760" s="4">
        <v>35423.98055555556</v>
      </c>
      <c r="D3760" s="5">
        <v>12136.0</v>
      </c>
    </row>
    <row r="3761">
      <c r="A3761" s="2" t="s">
        <v>15681</v>
      </c>
      <c r="B3761" s="3"/>
      <c r="C3761" s="4">
        <v>35423.98055555556</v>
      </c>
      <c r="D3761" s="5">
        <v>12134.0</v>
      </c>
    </row>
    <row r="3762">
      <c r="A3762" s="2" t="s">
        <v>15682</v>
      </c>
      <c r="B3762" s="3"/>
      <c r="C3762" s="4">
        <v>35423.98055555556</v>
      </c>
      <c r="D3762" s="5">
        <v>14030.0</v>
      </c>
    </row>
    <row r="3763">
      <c r="A3763" s="2" t="s">
        <v>15683</v>
      </c>
      <c r="B3763" s="3"/>
      <c r="C3763" s="4">
        <v>35423.98055555556</v>
      </c>
      <c r="D3763" s="5">
        <v>13224.0</v>
      </c>
    </row>
    <row r="3764">
      <c r="A3764" s="2" t="s">
        <v>15684</v>
      </c>
      <c r="B3764" s="3"/>
      <c r="C3764" s="4">
        <v>35423.98055555556</v>
      </c>
      <c r="D3764" s="5">
        <v>15638.0</v>
      </c>
    </row>
    <row r="3765">
      <c r="A3765" s="2" t="s">
        <v>15685</v>
      </c>
      <c r="B3765" s="3"/>
      <c r="C3765" s="4">
        <v>35423.98055555556</v>
      </c>
      <c r="D3765" s="5">
        <v>26818.0</v>
      </c>
    </row>
    <row r="3766">
      <c r="A3766" s="2" t="s">
        <v>15686</v>
      </c>
      <c r="B3766" s="3"/>
      <c r="C3766" s="4">
        <v>35423.98055555556</v>
      </c>
      <c r="D3766" s="5">
        <v>26740.0</v>
      </c>
    </row>
    <row r="3767">
      <c r="A3767" s="2" t="s">
        <v>15687</v>
      </c>
      <c r="B3767" s="3"/>
      <c r="C3767" s="4">
        <v>35423.98055555556</v>
      </c>
      <c r="D3767" s="5">
        <v>26844.0</v>
      </c>
    </row>
    <row r="3768">
      <c r="A3768" s="2" t="s">
        <v>15688</v>
      </c>
      <c r="B3768" s="3"/>
      <c r="C3768" s="4">
        <v>35423.98055555556</v>
      </c>
      <c r="D3768" s="5">
        <v>26818.0</v>
      </c>
    </row>
    <row r="3769">
      <c r="A3769" s="2" t="s">
        <v>15689</v>
      </c>
      <c r="B3769" s="3"/>
      <c r="C3769" s="4">
        <v>35423.98055555556</v>
      </c>
      <c r="D3769" s="5">
        <v>56307.0</v>
      </c>
    </row>
    <row r="3770">
      <c r="A3770" s="2" t="s">
        <v>15690</v>
      </c>
      <c r="B3770" s="3"/>
      <c r="C3770" s="4">
        <v>35423.98055555556</v>
      </c>
      <c r="D3770" s="5">
        <v>221805.0</v>
      </c>
    </row>
    <row r="3771">
      <c r="A3771" s="2" t="s">
        <v>15691</v>
      </c>
      <c r="B3771" s="3"/>
      <c r="C3771" s="4">
        <v>35423.98055555556</v>
      </c>
      <c r="D3771" s="5">
        <v>303628.0</v>
      </c>
    </row>
    <row r="3772">
      <c r="A3772" s="2" t="s">
        <v>15692</v>
      </c>
      <c r="B3772" s="3"/>
      <c r="C3772" s="4">
        <v>35423.98055555556</v>
      </c>
      <c r="D3772" s="5">
        <v>236349.0</v>
      </c>
    </row>
    <row r="3773">
      <c r="A3773" s="2" t="s">
        <v>15693</v>
      </c>
      <c r="B3773" s="3"/>
      <c r="C3773" s="4">
        <v>35423.98055555556</v>
      </c>
      <c r="D3773" s="5">
        <v>9738.0</v>
      </c>
    </row>
    <row r="3774">
      <c r="A3774" s="2" t="s">
        <v>15694</v>
      </c>
      <c r="B3774" s="3"/>
      <c r="C3774" s="4">
        <v>35423.98055555556</v>
      </c>
      <c r="D3774" s="5">
        <v>52804.0</v>
      </c>
    </row>
    <row r="3775">
      <c r="A3775" s="2" t="s">
        <v>15695</v>
      </c>
      <c r="B3775" s="3"/>
      <c r="C3775" s="4">
        <v>35423.98055555556</v>
      </c>
      <c r="D3775" s="5">
        <v>353051.0</v>
      </c>
    </row>
    <row r="3776">
      <c r="A3776" s="2" t="s">
        <v>15696</v>
      </c>
      <c r="B3776" s="3"/>
      <c r="C3776" s="4">
        <v>35423.98055555556</v>
      </c>
      <c r="D3776" s="5">
        <v>30801.0</v>
      </c>
    </row>
    <row r="3777">
      <c r="A3777" s="2" t="s">
        <v>15697</v>
      </c>
      <c r="B3777" s="3"/>
      <c r="C3777" s="4">
        <v>35423.98055555556</v>
      </c>
      <c r="D3777" s="5">
        <v>30788.0</v>
      </c>
    </row>
    <row r="3778">
      <c r="A3778" s="2" t="s">
        <v>15698</v>
      </c>
      <c r="B3778" s="3"/>
      <c r="C3778" s="4">
        <v>35423.98055555556</v>
      </c>
      <c r="D3778" s="5">
        <v>33373.0</v>
      </c>
    </row>
    <row r="3779">
      <c r="A3779" s="2" t="s">
        <v>15699</v>
      </c>
      <c r="B3779" s="3"/>
      <c r="C3779" s="4">
        <v>35423.98055555556</v>
      </c>
      <c r="D3779" s="5">
        <v>33363.0</v>
      </c>
    </row>
    <row r="3780">
      <c r="A3780" s="2" t="s">
        <v>15700</v>
      </c>
      <c r="B3780" s="3"/>
      <c r="C3780" s="4">
        <v>35423.98055555556</v>
      </c>
      <c r="D3780" s="5">
        <v>81332.0</v>
      </c>
    </row>
    <row r="3781">
      <c r="A3781" s="2" t="s">
        <v>15701</v>
      </c>
      <c r="B3781" s="3"/>
      <c r="C3781" s="4">
        <v>35423.98055555556</v>
      </c>
      <c r="D3781" s="5">
        <v>76187.0</v>
      </c>
    </row>
    <row r="3782">
      <c r="A3782" s="2" t="s">
        <v>15702</v>
      </c>
      <c r="B3782" s="3"/>
      <c r="C3782" s="4">
        <v>35423.98055555556</v>
      </c>
      <c r="D3782" s="5">
        <v>176850.0</v>
      </c>
    </row>
    <row r="3783">
      <c r="A3783" s="2" t="s">
        <v>15703</v>
      </c>
      <c r="B3783" s="3"/>
      <c r="C3783" s="4">
        <v>35423.98055555556</v>
      </c>
      <c r="D3783" s="5">
        <v>55766.0</v>
      </c>
    </row>
    <row r="3784">
      <c r="A3784" s="2" t="s">
        <v>15704</v>
      </c>
      <c r="B3784" s="3"/>
      <c r="C3784" s="4">
        <v>35423.98055555556</v>
      </c>
      <c r="D3784" s="5">
        <v>19593.0</v>
      </c>
    </row>
    <row r="3785">
      <c r="A3785" s="2" t="s">
        <v>15705</v>
      </c>
      <c r="B3785" s="3"/>
      <c r="C3785" s="4">
        <v>35423.98055555556</v>
      </c>
      <c r="D3785" s="5">
        <v>20029.0</v>
      </c>
    </row>
    <row r="3786">
      <c r="A3786" s="2" t="s">
        <v>15706</v>
      </c>
      <c r="B3786" s="3"/>
      <c r="C3786" s="4">
        <v>35423.98055555556</v>
      </c>
      <c r="D3786" s="5">
        <v>253261.0</v>
      </c>
    </row>
    <row r="3787">
      <c r="A3787" s="2" t="s">
        <v>15707</v>
      </c>
      <c r="B3787" s="3"/>
      <c r="C3787" s="4">
        <v>35423.98055555556</v>
      </c>
      <c r="D3787" s="5">
        <v>307384.0</v>
      </c>
    </row>
    <row r="3788">
      <c r="A3788" s="2" t="s">
        <v>15708</v>
      </c>
      <c r="B3788" s="3"/>
      <c r="C3788" s="4">
        <v>35423.98055555556</v>
      </c>
      <c r="D3788" s="5">
        <v>307365.0</v>
      </c>
    </row>
    <row r="3789">
      <c r="A3789" s="2" t="s">
        <v>15709</v>
      </c>
      <c r="B3789" s="3"/>
      <c r="C3789" s="4">
        <v>35423.98055555556</v>
      </c>
      <c r="D3789" s="5">
        <v>297792.0</v>
      </c>
    </row>
    <row r="3790">
      <c r="A3790" s="2" t="s">
        <v>15710</v>
      </c>
      <c r="B3790" s="3"/>
      <c r="C3790" s="4">
        <v>35423.98055555556</v>
      </c>
      <c r="D3790" s="5">
        <v>122435.0</v>
      </c>
    </row>
    <row r="3791">
      <c r="A3791" s="2" t="s">
        <v>15711</v>
      </c>
      <c r="B3791" s="3"/>
      <c r="C3791" s="4">
        <v>35423.98055555556</v>
      </c>
      <c r="D3791" s="5">
        <v>50761.0</v>
      </c>
    </row>
    <row r="3792">
      <c r="A3792" s="2" t="s">
        <v>15712</v>
      </c>
      <c r="B3792" s="3"/>
      <c r="C3792" s="4">
        <v>35423.98055555556</v>
      </c>
      <c r="D3792" s="5">
        <v>108583.0</v>
      </c>
    </row>
    <row r="3793">
      <c r="A3793" s="2" t="s">
        <v>15713</v>
      </c>
      <c r="B3793" s="3"/>
      <c r="C3793" s="4">
        <v>35423.98055555556</v>
      </c>
      <c r="D3793" s="5">
        <v>109795.0</v>
      </c>
    </row>
    <row r="3794">
      <c r="A3794" s="2" t="s">
        <v>15714</v>
      </c>
      <c r="B3794" s="3"/>
      <c r="C3794" s="4">
        <v>35423.98055555556</v>
      </c>
      <c r="D3794" s="5">
        <v>113966.0</v>
      </c>
    </row>
    <row r="3795">
      <c r="A3795" s="2" t="s">
        <v>15715</v>
      </c>
      <c r="B3795" s="3"/>
      <c r="C3795" s="4">
        <v>35423.98055555556</v>
      </c>
      <c r="D3795" s="5">
        <v>113953.0</v>
      </c>
    </row>
    <row r="3796">
      <c r="A3796" s="2" t="s">
        <v>15716</v>
      </c>
      <c r="B3796" s="3"/>
      <c r="C3796" s="4">
        <v>35423.98055555556</v>
      </c>
      <c r="D3796" s="5">
        <v>88765.0</v>
      </c>
    </row>
    <row r="3797">
      <c r="A3797" s="2" t="s">
        <v>15717</v>
      </c>
      <c r="B3797" s="3"/>
      <c r="C3797" s="4">
        <v>35423.98055555556</v>
      </c>
      <c r="D3797" s="5">
        <v>583841.0</v>
      </c>
    </row>
    <row r="3798">
      <c r="A3798" s="2" t="s">
        <v>15718</v>
      </c>
      <c r="B3798" s="3"/>
      <c r="C3798" s="4">
        <v>35423.98055555556</v>
      </c>
      <c r="D3798" s="5">
        <v>61835.0</v>
      </c>
    </row>
    <row r="3799">
      <c r="A3799" s="2" t="s">
        <v>15719</v>
      </c>
      <c r="B3799" s="3"/>
      <c r="C3799" s="4">
        <v>35423.98055555556</v>
      </c>
      <c r="D3799" s="5">
        <v>85672.0</v>
      </c>
    </row>
    <row r="3800">
      <c r="A3800" s="2" t="s">
        <v>15720</v>
      </c>
      <c r="B3800" s="3"/>
      <c r="C3800" s="4">
        <v>35423.98055555556</v>
      </c>
      <c r="D3800" s="5">
        <v>76688.0</v>
      </c>
    </row>
    <row r="3801">
      <c r="A3801" s="2" t="s">
        <v>15721</v>
      </c>
      <c r="B3801" s="3"/>
      <c r="C3801" s="4">
        <v>35423.98055555556</v>
      </c>
      <c r="D3801" s="5">
        <v>3629.0</v>
      </c>
    </row>
    <row r="3802">
      <c r="A3802" s="2" t="s">
        <v>15722</v>
      </c>
      <c r="B3802" s="3"/>
      <c r="C3802" s="4">
        <v>35423.98055555556</v>
      </c>
      <c r="D3802" s="5">
        <v>21586.0</v>
      </c>
    </row>
    <row r="3803">
      <c r="A3803" s="2" t="s">
        <v>15723</v>
      </c>
      <c r="B3803" s="3"/>
      <c r="C3803" s="4">
        <v>35423.98055555556</v>
      </c>
      <c r="D3803" s="5">
        <v>15777.0</v>
      </c>
    </row>
    <row r="3804">
      <c r="A3804" s="2" t="s">
        <v>15724</v>
      </c>
      <c r="B3804" s="3"/>
      <c r="C3804" s="4">
        <v>35423.98055555556</v>
      </c>
      <c r="D3804" s="5">
        <v>142345.0</v>
      </c>
    </row>
    <row r="3805">
      <c r="A3805" s="2" t="s">
        <v>15725</v>
      </c>
      <c r="B3805" s="3"/>
      <c r="C3805" s="4">
        <v>35423.98055555556</v>
      </c>
      <c r="D3805" s="5">
        <v>136730.0</v>
      </c>
    </row>
    <row r="3806">
      <c r="A3806" s="2" t="s">
        <v>15726</v>
      </c>
      <c r="B3806" s="3"/>
      <c r="C3806" s="4">
        <v>35423.98055555556</v>
      </c>
      <c r="D3806" s="5">
        <v>68761.0</v>
      </c>
    </row>
    <row r="3807">
      <c r="A3807" s="2" t="s">
        <v>15727</v>
      </c>
      <c r="B3807" s="3"/>
      <c r="C3807" s="4">
        <v>35423.98055555556</v>
      </c>
      <c r="D3807" s="5">
        <v>68736.0</v>
      </c>
    </row>
    <row r="3808">
      <c r="A3808" s="2" t="s">
        <v>15728</v>
      </c>
      <c r="B3808" s="3"/>
      <c r="C3808" s="4">
        <v>35423.98055555556</v>
      </c>
      <c r="D3808" s="5">
        <v>109470.0</v>
      </c>
    </row>
    <row r="3809">
      <c r="A3809" s="2" t="s">
        <v>15729</v>
      </c>
      <c r="B3809" s="3"/>
      <c r="C3809" s="4">
        <v>35423.98055555556</v>
      </c>
      <c r="D3809" s="5">
        <v>109434.0</v>
      </c>
    </row>
    <row r="3810">
      <c r="A3810" s="2" t="s">
        <v>15730</v>
      </c>
      <c r="B3810" s="3"/>
      <c r="C3810" s="4">
        <v>35423.98055555556</v>
      </c>
      <c r="D3810" s="5">
        <v>132494.0</v>
      </c>
    </row>
    <row r="3811">
      <c r="A3811" s="2" t="s">
        <v>15731</v>
      </c>
      <c r="B3811" s="3"/>
      <c r="C3811" s="4">
        <v>35423.98055555556</v>
      </c>
      <c r="D3811" s="5">
        <v>132458.0</v>
      </c>
    </row>
    <row r="3812">
      <c r="A3812" s="2" t="s">
        <v>15732</v>
      </c>
      <c r="B3812" s="3"/>
      <c r="C3812" s="4">
        <v>35423.98055555556</v>
      </c>
      <c r="D3812" s="5">
        <v>106709.0</v>
      </c>
    </row>
    <row r="3813">
      <c r="A3813" s="2" t="s">
        <v>15733</v>
      </c>
      <c r="B3813" s="3"/>
      <c r="C3813" s="4">
        <v>35423.98055555556</v>
      </c>
      <c r="D3813" s="5">
        <v>75166.0</v>
      </c>
    </row>
    <row r="3814">
      <c r="A3814" s="2" t="s">
        <v>15734</v>
      </c>
      <c r="B3814" s="3"/>
      <c r="C3814" s="4">
        <v>35423.98055555556</v>
      </c>
      <c r="D3814" s="5">
        <v>20284.0</v>
      </c>
    </row>
    <row r="3815">
      <c r="A3815" s="2" t="s">
        <v>15735</v>
      </c>
      <c r="B3815" s="3"/>
      <c r="C3815" s="4">
        <v>35423.98055555556</v>
      </c>
      <c r="D3815" s="5">
        <v>24759.0</v>
      </c>
    </row>
    <row r="3816">
      <c r="A3816" s="2" t="s">
        <v>15736</v>
      </c>
      <c r="B3816" s="3"/>
      <c r="C3816" s="4">
        <v>35423.98055555556</v>
      </c>
      <c r="D3816" s="5">
        <v>4404.0</v>
      </c>
    </row>
    <row r="3817">
      <c r="A3817" s="2" t="s">
        <v>15737</v>
      </c>
      <c r="B3817" s="3"/>
      <c r="C3817" s="4">
        <v>35423.98055555556</v>
      </c>
      <c r="D3817" s="5">
        <v>34208.0</v>
      </c>
    </row>
    <row r="3818">
      <c r="A3818" s="2" t="s">
        <v>15738</v>
      </c>
      <c r="B3818" s="3"/>
      <c r="C3818" s="4">
        <v>35423.98055555556</v>
      </c>
      <c r="D3818" s="5">
        <v>82417.0</v>
      </c>
    </row>
    <row r="3819">
      <c r="A3819" s="2" t="s">
        <v>15739</v>
      </c>
      <c r="B3819" s="3"/>
      <c r="C3819" s="4">
        <v>35423.98055555556</v>
      </c>
      <c r="D3819" s="5">
        <v>83933.0</v>
      </c>
    </row>
    <row r="3820">
      <c r="A3820" s="2" t="s">
        <v>15740</v>
      </c>
      <c r="B3820" s="3"/>
      <c r="C3820" s="4">
        <v>35423.98055555556</v>
      </c>
      <c r="D3820" s="5">
        <v>66174.0</v>
      </c>
    </row>
    <row r="3821">
      <c r="A3821" s="2" t="s">
        <v>15741</v>
      </c>
      <c r="B3821" s="3"/>
      <c r="C3821" s="4">
        <v>35423.98055555556</v>
      </c>
      <c r="D3821" s="5">
        <v>132354.0</v>
      </c>
    </row>
    <row r="3822">
      <c r="A3822" s="2" t="s">
        <v>15742</v>
      </c>
      <c r="B3822" s="3"/>
      <c r="C3822" s="4">
        <v>35423.98055555556</v>
      </c>
      <c r="D3822" s="5">
        <v>52853.0</v>
      </c>
    </row>
    <row r="3823">
      <c r="A3823" s="2" t="s">
        <v>15743</v>
      </c>
      <c r="B3823" s="3"/>
      <c r="C3823" s="4">
        <v>35423.98055555556</v>
      </c>
      <c r="D3823" s="5">
        <v>52735.0</v>
      </c>
    </row>
    <row r="3824">
      <c r="A3824" s="2" t="s">
        <v>15744</v>
      </c>
      <c r="B3824" s="3"/>
      <c r="C3824" s="4">
        <v>35423.98055555556</v>
      </c>
      <c r="D3824" s="5">
        <v>52735.0</v>
      </c>
    </row>
    <row r="3825">
      <c r="A3825" s="2" t="s">
        <v>15745</v>
      </c>
      <c r="B3825" s="3"/>
      <c r="C3825" s="4">
        <v>35423.98055555556</v>
      </c>
      <c r="D3825" s="5">
        <v>52733.0</v>
      </c>
    </row>
    <row r="3826">
      <c r="A3826" s="2" t="s">
        <v>15746</v>
      </c>
      <c r="B3826" s="3"/>
      <c r="C3826" s="4">
        <v>35423.98055555556</v>
      </c>
      <c r="D3826" s="5">
        <v>109024.0</v>
      </c>
    </row>
    <row r="3827">
      <c r="A3827" s="2" t="s">
        <v>15747</v>
      </c>
      <c r="B3827" s="3"/>
      <c r="C3827" s="4">
        <v>35423.98055555556</v>
      </c>
      <c r="D3827" s="5">
        <v>108661.0</v>
      </c>
    </row>
    <row r="3828">
      <c r="A3828" s="2" t="s">
        <v>15748</v>
      </c>
      <c r="B3828" s="3"/>
      <c r="C3828" s="4">
        <v>35423.98055555556</v>
      </c>
      <c r="D3828" s="5">
        <v>108472.0</v>
      </c>
    </row>
    <row r="3829">
      <c r="A3829" s="2" t="s">
        <v>15749</v>
      </c>
      <c r="B3829" s="3"/>
      <c r="C3829" s="4">
        <v>35423.98055555556</v>
      </c>
      <c r="D3829" s="5">
        <v>144715.0</v>
      </c>
    </row>
    <row r="3830">
      <c r="A3830" s="2" t="s">
        <v>15750</v>
      </c>
      <c r="B3830" s="3"/>
      <c r="C3830" s="4">
        <v>35423.98055555556</v>
      </c>
      <c r="D3830" s="5">
        <v>93595.0</v>
      </c>
    </row>
    <row r="3831">
      <c r="A3831" s="2" t="s">
        <v>15751</v>
      </c>
      <c r="B3831" s="3"/>
      <c r="C3831" s="4">
        <v>35423.98055555556</v>
      </c>
      <c r="D3831" s="5">
        <v>471178.0</v>
      </c>
    </row>
    <row r="3832">
      <c r="A3832" s="2" t="s">
        <v>15752</v>
      </c>
      <c r="B3832" s="3"/>
      <c r="C3832" s="4">
        <v>35423.98055555556</v>
      </c>
      <c r="D3832" s="5">
        <v>44483.0</v>
      </c>
    </row>
    <row r="3833">
      <c r="A3833" s="2" t="s">
        <v>15753</v>
      </c>
      <c r="B3833" s="3"/>
      <c r="C3833" s="4">
        <v>35423.98055555556</v>
      </c>
      <c r="D3833" s="5">
        <v>133127.0</v>
      </c>
    </row>
    <row r="3834">
      <c r="A3834" s="2" t="s">
        <v>15754</v>
      </c>
      <c r="B3834" s="3"/>
      <c r="C3834" s="4">
        <v>35423.98055555556</v>
      </c>
      <c r="D3834" s="5">
        <v>85150.0</v>
      </c>
    </row>
    <row r="3835">
      <c r="A3835" s="2" t="s">
        <v>15755</v>
      </c>
      <c r="B3835" s="3"/>
      <c r="C3835" s="4">
        <v>35423.98055555556</v>
      </c>
      <c r="D3835" s="5">
        <v>86484.0</v>
      </c>
    </row>
    <row r="3836">
      <c r="A3836" s="2" t="s">
        <v>15756</v>
      </c>
      <c r="B3836" s="3"/>
      <c r="C3836" s="4">
        <v>35423.98055555556</v>
      </c>
      <c r="D3836" s="5">
        <v>82839.0</v>
      </c>
    </row>
    <row r="3837">
      <c r="A3837" s="2" t="s">
        <v>15757</v>
      </c>
      <c r="B3837" s="3"/>
      <c r="C3837" s="4">
        <v>35423.98055555556</v>
      </c>
      <c r="D3837" s="5">
        <v>9204.0</v>
      </c>
    </row>
    <row r="3838">
      <c r="A3838" s="2" t="s">
        <v>15758</v>
      </c>
      <c r="B3838" s="3"/>
      <c r="C3838" s="4">
        <v>35423.98055555556</v>
      </c>
      <c r="D3838" s="5">
        <v>15339.0</v>
      </c>
    </row>
    <row r="3839">
      <c r="A3839" s="2" t="s">
        <v>15759</v>
      </c>
      <c r="B3839" s="3"/>
      <c r="C3839" s="4">
        <v>35423.98055555556</v>
      </c>
      <c r="D3839" s="5">
        <v>29535.0</v>
      </c>
    </row>
    <row r="3840">
      <c r="A3840" s="2" t="s">
        <v>15760</v>
      </c>
      <c r="B3840" s="3"/>
      <c r="C3840" s="4">
        <v>35423.98055555556</v>
      </c>
      <c r="D3840" s="5">
        <v>34465.0</v>
      </c>
    </row>
    <row r="3841">
      <c r="A3841" s="2" t="s">
        <v>15761</v>
      </c>
      <c r="B3841" s="3"/>
      <c r="C3841" s="4">
        <v>35423.98055555556</v>
      </c>
      <c r="D3841" s="5">
        <v>89465.0</v>
      </c>
    </row>
    <row r="3842">
      <c r="A3842" s="2" t="s">
        <v>15762</v>
      </c>
      <c r="B3842" s="3"/>
      <c r="C3842" s="4">
        <v>35423.98055555556</v>
      </c>
      <c r="D3842" s="5">
        <v>58023.0</v>
      </c>
    </row>
    <row r="3843">
      <c r="A3843" s="2" t="s">
        <v>15763</v>
      </c>
      <c r="B3843" s="3"/>
      <c r="C3843" s="4">
        <v>35423.98055555556</v>
      </c>
      <c r="D3843" s="5">
        <v>276952.0</v>
      </c>
    </row>
    <row r="3844">
      <c r="A3844" s="2" t="s">
        <v>15764</v>
      </c>
      <c r="B3844" s="3"/>
      <c r="C3844" s="4">
        <v>35423.98055555556</v>
      </c>
      <c r="D3844" s="5">
        <v>16172.0</v>
      </c>
    </row>
    <row r="3845">
      <c r="A3845" s="2" t="s">
        <v>15765</v>
      </c>
      <c r="B3845" s="3"/>
      <c r="C3845" s="4">
        <v>35423.98055555556</v>
      </c>
      <c r="D3845" s="5">
        <v>70873.0</v>
      </c>
    </row>
    <row r="3846">
      <c r="A3846" s="2" t="s">
        <v>15766</v>
      </c>
      <c r="B3846" s="3"/>
      <c r="C3846" s="4">
        <v>35423.98055555556</v>
      </c>
      <c r="D3846" s="5">
        <v>186639.0</v>
      </c>
    </row>
    <row r="3847">
      <c r="A3847" s="2" t="s">
        <v>15767</v>
      </c>
      <c r="B3847" s="3"/>
      <c r="C3847" s="4">
        <v>35423.98055555556</v>
      </c>
      <c r="D3847" s="5">
        <v>26274.0</v>
      </c>
    </row>
    <row r="3848">
      <c r="A3848" s="2" t="s">
        <v>15768</v>
      </c>
      <c r="B3848" s="3"/>
      <c r="C3848" s="4">
        <v>35423.98055555556</v>
      </c>
      <c r="D3848" s="5">
        <v>10324.0</v>
      </c>
    </row>
    <row r="3849">
      <c r="A3849" s="2" t="s">
        <v>15769</v>
      </c>
      <c r="B3849" s="3"/>
      <c r="C3849" s="4">
        <v>35423.98055555556</v>
      </c>
      <c r="D3849" s="5">
        <v>11194.0</v>
      </c>
    </row>
    <row r="3850">
      <c r="A3850" s="2" t="s">
        <v>15770</v>
      </c>
      <c r="B3850" s="3"/>
      <c r="C3850" s="4">
        <v>35423.98055555556</v>
      </c>
      <c r="D3850" s="5">
        <v>18639.0</v>
      </c>
    </row>
    <row r="3851">
      <c r="A3851" s="2" t="s">
        <v>15771</v>
      </c>
      <c r="B3851" s="3"/>
      <c r="C3851" s="4">
        <v>35423.98055555556</v>
      </c>
      <c r="D3851" s="5">
        <v>26260.0</v>
      </c>
    </row>
    <row r="3852">
      <c r="A3852" s="2" t="s">
        <v>15772</v>
      </c>
      <c r="B3852" s="3"/>
      <c r="C3852" s="4">
        <v>35423.98055555556</v>
      </c>
      <c r="D3852" s="5">
        <v>26528.0</v>
      </c>
    </row>
    <row r="3853">
      <c r="A3853" s="2" t="s">
        <v>15773</v>
      </c>
      <c r="B3853" s="3"/>
      <c r="C3853" s="4">
        <v>35423.98055555556</v>
      </c>
      <c r="D3853" s="5">
        <v>23929.0</v>
      </c>
    </row>
    <row r="3854">
      <c r="A3854" s="2" t="s">
        <v>15774</v>
      </c>
      <c r="B3854" s="3"/>
      <c r="C3854" s="4">
        <v>35423.98055555556</v>
      </c>
      <c r="D3854" s="5">
        <v>22888.0</v>
      </c>
    </row>
    <row r="3855">
      <c r="A3855" s="2" t="s">
        <v>15775</v>
      </c>
      <c r="B3855" s="3"/>
      <c r="C3855" s="4">
        <v>35423.98055555556</v>
      </c>
      <c r="D3855" s="5">
        <v>26701.0</v>
      </c>
    </row>
    <row r="3856">
      <c r="A3856" s="2" t="s">
        <v>15776</v>
      </c>
      <c r="B3856" s="3"/>
      <c r="C3856" s="4">
        <v>35423.98055555556</v>
      </c>
      <c r="D3856" s="5">
        <v>26671.0</v>
      </c>
    </row>
    <row r="3857">
      <c r="A3857" s="2" t="s">
        <v>15777</v>
      </c>
      <c r="B3857" s="3"/>
      <c r="C3857" s="4">
        <v>35423.98055555556</v>
      </c>
      <c r="D3857" s="5">
        <v>26672.0</v>
      </c>
    </row>
    <row r="3858">
      <c r="A3858" s="2" t="s">
        <v>15778</v>
      </c>
      <c r="B3858" s="3"/>
      <c r="C3858" s="4">
        <v>35423.98055555556</v>
      </c>
      <c r="D3858" s="5">
        <v>67345.0</v>
      </c>
    </row>
    <row r="3859">
      <c r="A3859" s="2" t="s">
        <v>15779</v>
      </c>
      <c r="B3859" s="3"/>
      <c r="C3859" s="4">
        <v>35423.98055555556</v>
      </c>
      <c r="D3859" s="5">
        <v>14335.0</v>
      </c>
    </row>
    <row r="3860">
      <c r="A3860" s="2" t="s">
        <v>15780</v>
      </c>
      <c r="B3860" s="3"/>
      <c r="C3860" s="4">
        <v>35423.98055555556</v>
      </c>
      <c r="D3860" s="5">
        <v>14312.0</v>
      </c>
    </row>
    <row r="3861">
      <c r="A3861" s="2" t="s">
        <v>15781</v>
      </c>
      <c r="B3861" s="3"/>
      <c r="C3861" s="4">
        <v>35423.98055555556</v>
      </c>
      <c r="D3861" s="5">
        <v>122693.0</v>
      </c>
    </row>
    <row r="3862">
      <c r="A3862" s="2" t="s">
        <v>15782</v>
      </c>
      <c r="B3862" s="3"/>
      <c r="C3862" s="4">
        <v>35423.98055555556</v>
      </c>
      <c r="D3862" s="5">
        <v>72872.0</v>
      </c>
    </row>
    <row r="3863">
      <c r="A3863" s="2" t="s">
        <v>15783</v>
      </c>
      <c r="B3863" s="3"/>
      <c r="C3863" s="4">
        <v>35423.98055555556</v>
      </c>
      <c r="D3863" s="5">
        <v>72489.0</v>
      </c>
    </row>
    <row r="3864">
      <c r="A3864" s="2" t="s">
        <v>15784</v>
      </c>
      <c r="B3864" s="3"/>
      <c r="C3864" s="4">
        <v>35423.98055555556</v>
      </c>
      <c r="D3864" s="5">
        <v>143396.0</v>
      </c>
    </row>
    <row r="3865">
      <c r="A3865" s="2" t="s">
        <v>15785</v>
      </c>
      <c r="B3865" s="3"/>
      <c r="C3865" s="4">
        <v>35423.98055555556</v>
      </c>
      <c r="D3865" s="5">
        <v>141178.0</v>
      </c>
    </row>
    <row r="3866">
      <c r="A3866" s="2" t="s">
        <v>15786</v>
      </c>
      <c r="B3866" s="3"/>
      <c r="C3866" s="4">
        <v>35423.98055555556</v>
      </c>
      <c r="D3866" s="5">
        <v>154259.0</v>
      </c>
    </row>
    <row r="3867">
      <c r="A3867" s="2" t="s">
        <v>15787</v>
      </c>
      <c r="B3867" s="3"/>
      <c r="C3867" s="4">
        <v>35423.98055555556</v>
      </c>
      <c r="D3867" s="5">
        <v>166033.0</v>
      </c>
    </row>
    <row r="3868">
      <c r="A3868" s="2" t="s">
        <v>15788</v>
      </c>
      <c r="B3868" s="3"/>
      <c r="C3868" s="4">
        <v>35423.98055555556</v>
      </c>
      <c r="D3868" s="5">
        <v>165989.0</v>
      </c>
    </row>
    <row r="3869">
      <c r="A3869" s="2" t="s">
        <v>15789</v>
      </c>
      <c r="B3869" s="3"/>
      <c r="C3869" s="4">
        <v>35423.98055555556</v>
      </c>
      <c r="D3869" s="5">
        <v>166645.0</v>
      </c>
    </row>
    <row r="3870">
      <c r="A3870" s="2" t="s">
        <v>15790</v>
      </c>
      <c r="B3870" s="3"/>
      <c r="C3870" s="4">
        <v>35423.98055555556</v>
      </c>
      <c r="D3870" s="5">
        <v>166673.0</v>
      </c>
    </row>
    <row r="3871">
      <c r="A3871" s="2" t="s">
        <v>15791</v>
      </c>
      <c r="B3871" s="3"/>
      <c r="C3871" s="4">
        <v>35423.98055555556</v>
      </c>
      <c r="D3871" s="5">
        <v>166671.0</v>
      </c>
    </row>
    <row r="3872">
      <c r="A3872" s="2" t="s">
        <v>15792</v>
      </c>
      <c r="B3872" s="3"/>
      <c r="C3872" s="4">
        <v>35423.98055555556</v>
      </c>
      <c r="D3872" s="5">
        <v>166617.0</v>
      </c>
    </row>
    <row r="3873">
      <c r="A3873" s="2" t="s">
        <v>15793</v>
      </c>
      <c r="B3873" s="3"/>
      <c r="C3873" s="4">
        <v>35423.98055555556</v>
      </c>
      <c r="D3873" s="5">
        <v>26860.0</v>
      </c>
    </row>
    <row r="3874">
      <c r="A3874" s="2" t="s">
        <v>15794</v>
      </c>
      <c r="B3874" s="3"/>
      <c r="C3874" s="4">
        <v>35423.98055555556</v>
      </c>
      <c r="D3874" s="5">
        <v>26874.0</v>
      </c>
    </row>
    <row r="3875">
      <c r="A3875" s="2" t="s">
        <v>15795</v>
      </c>
      <c r="B3875" s="3"/>
      <c r="C3875" s="4">
        <v>35423.98055555556</v>
      </c>
      <c r="D3875" s="5">
        <v>26863.0</v>
      </c>
    </row>
    <row r="3876">
      <c r="A3876" s="2" t="s">
        <v>15796</v>
      </c>
      <c r="B3876" s="3"/>
      <c r="C3876" s="4">
        <v>35423.98055555556</v>
      </c>
      <c r="D3876" s="5">
        <v>40119.0</v>
      </c>
    </row>
    <row r="3877">
      <c r="A3877" s="2" t="s">
        <v>15797</v>
      </c>
      <c r="B3877" s="3"/>
      <c r="C3877" s="4">
        <v>35423.98055555556</v>
      </c>
      <c r="D3877" s="5">
        <v>118699.0</v>
      </c>
    </row>
    <row r="3878">
      <c r="A3878" s="2" t="s">
        <v>15798</v>
      </c>
      <c r="B3878" s="3"/>
      <c r="C3878" s="4">
        <v>35423.98055555556</v>
      </c>
      <c r="D3878" s="5">
        <v>149234.0</v>
      </c>
    </row>
    <row r="3879">
      <c r="A3879" s="2" t="s">
        <v>15799</v>
      </c>
      <c r="B3879" s="3"/>
      <c r="C3879" s="4">
        <v>35423.98055555556</v>
      </c>
      <c r="D3879" s="5">
        <v>172186.0</v>
      </c>
    </row>
    <row r="3880">
      <c r="A3880" s="2" t="s">
        <v>15800</v>
      </c>
      <c r="B3880" s="3"/>
      <c r="C3880" s="4">
        <v>35423.98055555556</v>
      </c>
      <c r="D3880" s="5">
        <v>19574.0</v>
      </c>
    </row>
    <row r="3881">
      <c r="A3881" s="2" t="s">
        <v>15801</v>
      </c>
      <c r="B3881" s="3"/>
      <c r="C3881" s="4">
        <v>35423.98055555556</v>
      </c>
      <c r="D3881" s="5">
        <v>116837.0</v>
      </c>
    </row>
    <row r="3882">
      <c r="A3882" s="2" t="s">
        <v>15802</v>
      </c>
      <c r="B3882" s="3"/>
      <c r="C3882" s="4">
        <v>35423.98055555556</v>
      </c>
      <c r="D3882" s="5">
        <v>118111.0</v>
      </c>
    </row>
    <row r="3883">
      <c r="A3883" s="2" t="s">
        <v>15803</v>
      </c>
      <c r="B3883" s="3"/>
      <c r="C3883" s="4">
        <v>35423.98055555556</v>
      </c>
      <c r="D3883" s="5">
        <v>19977.0</v>
      </c>
    </row>
    <row r="3884">
      <c r="A3884" s="2" t="s">
        <v>15804</v>
      </c>
      <c r="B3884" s="3"/>
      <c r="C3884" s="4">
        <v>35423.98055555556</v>
      </c>
      <c r="D3884" s="5">
        <v>20176.0</v>
      </c>
    </row>
    <row r="3885">
      <c r="A3885" s="2" t="s">
        <v>15805</v>
      </c>
      <c r="B3885" s="3"/>
      <c r="C3885" s="4">
        <v>35423.98055555556</v>
      </c>
      <c r="D3885" s="5">
        <v>42718.0</v>
      </c>
    </row>
    <row r="3886">
      <c r="A3886" s="2" t="s">
        <v>15806</v>
      </c>
      <c r="B3886" s="3"/>
      <c r="C3886" s="4">
        <v>35423.98055555556</v>
      </c>
      <c r="D3886" s="5">
        <v>122322.0</v>
      </c>
    </row>
    <row r="3887">
      <c r="A3887" s="2" t="s">
        <v>15807</v>
      </c>
      <c r="B3887" s="3"/>
      <c r="C3887" s="4">
        <v>35423.98055555556</v>
      </c>
      <c r="D3887" s="5">
        <v>154455.0</v>
      </c>
    </row>
    <row r="3888">
      <c r="A3888" s="2" t="s">
        <v>15808</v>
      </c>
      <c r="B3888" s="3"/>
      <c r="C3888" s="4">
        <v>35423.98055555556</v>
      </c>
      <c r="D3888" s="5">
        <v>154481.0</v>
      </c>
    </row>
    <row r="3889">
      <c r="A3889" s="2" t="s">
        <v>15809</v>
      </c>
      <c r="B3889" s="3"/>
      <c r="C3889" s="4">
        <v>35423.98055555556</v>
      </c>
      <c r="D3889" s="5">
        <v>154468.0</v>
      </c>
    </row>
    <row r="3890">
      <c r="A3890" s="2" t="s">
        <v>15810</v>
      </c>
      <c r="B3890" s="3"/>
      <c r="C3890" s="4">
        <v>35423.98055555556</v>
      </c>
      <c r="D3890" s="5">
        <v>154406.0</v>
      </c>
    </row>
    <row r="3891">
      <c r="A3891" s="2" t="s">
        <v>15811</v>
      </c>
      <c r="B3891" s="3"/>
      <c r="C3891" s="4">
        <v>35423.98055555556</v>
      </c>
      <c r="D3891" s="5">
        <v>167592.0</v>
      </c>
    </row>
    <row r="3892">
      <c r="A3892" s="2" t="s">
        <v>15812</v>
      </c>
      <c r="B3892" s="3"/>
      <c r="C3892" s="4">
        <v>35423.98055555556</v>
      </c>
      <c r="D3892" s="5">
        <v>170087.0</v>
      </c>
    </row>
    <row r="3893">
      <c r="A3893" s="2" t="s">
        <v>15813</v>
      </c>
      <c r="B3893" s="3"/>
      <c r="C3893" s="4">
        <v>35423.98055555556</v>
      </c>
      <c r="D3893" s="5">
        <v>6653.0</v>
      </c>
    </row>
    <row r="3894">
      <c r="A3894" s="2" t="s">
        <v>15814</v>
      </c>
      <c r="B3894" s="3"/>
      <c r="C3894" s="4">
        <v>35423.98055555556</v>
      </c>
      <c r="D3894" s="5">
        <v>65685.0</v>
      </c>
    </row>
    <row r="3895">
      <c r="A3895" s="2" t="s">
        <v>15815</v>
      </c>
      <c r="B3895" s="3"/>
      <c r="C3895" s="4">
        <v>35423.98055555556</v>
      </c>
      <c r="D3895" s="5">
        <v>66046.0</v>
      </c>
    </row>
    <row r="3896">
      <c r="A3896" s="2" t="s">
        <v>15816</v>
      </c>
      <c r="B3896" s="3"/>
      <c r="C3896" s="4">
        <v>35423.98055555556</v>
      </c>
      <c r="D3896" s="5">
        <v>65930.0</v>
      </c>
    </row>
    <row r="3897">
      <c r="A3897" s="2" t="s">
        <v>15817</v>
      </c>
      <c r="B3897" s="3"/>
      <c r="C3897" s="4">
        <v>35423.98055555556</v>
      </c>
      <c r="D3897" s="5">
        <v>35770.0</v>
      </c>
    </row>
    <row r="3898">
      <c r="A3898" s="2" t="s">
        <v>15818</v>
      </c>
      <c r="B3898" s="3"/>
      <c r="C3898" s="4">
        <v>35423.98055555556</v>
      </c>
      <c r="D3898" s="5">
        <v>138233.0</v>
      </c>
    </row>
    <row r="3899">
      <c r="A3899" s="2" t="s">
        <v>15819</v>
      </c>
      <c r="B3899" s="3"/>
      <c r="C3899" s="4">
        <v>35423.98055555556</v>
      </c>
      <c r="D3899" s="5">
        <v>40686.0</v>
      </c>
    </row>
    <row r="3900">
      <c r="A3900" s="2" t="s">
        <v>15820</v>
      </c>
      <c r="B3900" s="3"/>
      <c r="C3900" s="4">
        <v>35423.98055555556</v>
      </c>
      <c r="D3900" s="5">
        <v>249533.0</v>
      </c>
    </row>
    <row r="3901">
      <c r="A3901" s="2" t="s">
        <v>15821</v>
      </c>
      <c r="B3901" s="3"/>
      <c r="C3901" s="4">
        <v>35423.98055555556</v>
      </c>
      <c r="D3901" s="5">
        <v>12082.0</v>
      </c>
    </row>
    <row r="3902">
      <c r="A3902" s="2" t="s">
        <v>15822</v>
      </c>
      <c r="B3902" s="3"/>
      <c r="C3902" s="4">
        <v>35423.98055555556</v>
      </c>
      <c r="D3902" s="5">
        <v>12129.0</v>
      </c>
    </row>
    <row r="3903">
      <c r="A3903" s="2" t="s">
        <v>15823</v>
      </c>
      <c r="B3903" s="3"/>
      <c r="C3903" s="4">
        <v>35423.98055555556</v>
      </c>
      <c r="D3903" s="5">
        <v>7798.0</v>
      </c>
    </row>
    <row r="3904">
      <c r="A3904" s="2" t="s">
        <v>15824</v>
      </c>
      <c r="B3904" s="3"/>
      <c r="C3904" s="4">
        <v>35423.98055555556</v>
      </c>
      <c r="D3904" s="5">
        <v>394354.0</v>
      </c>
    </row>
    <row r="3905">
      <c r="A3905" s="2" t="s">
        <v>15825</v>
      </c>
      <c r="B3905" s="3"/>
      <c r="C3905" s="4">
        <v>35423.98055555556</v>
      </c>
      <c r="D3905" s="5">
        <v>17348.0</v>
      </c>
    </row>
    <row r="3906">
      <c r="A3906" s="2" t="s">
        <v>15826</v>
      </c>
      <c r="B3906" s="3"/>
      <c r="C3906" s="4">
        <v>35423.98055555556</v>
      </c>
      <c r="D3906" s="5">
        <v>5848.0</v>
      </c>
    </row>
    <row r="3907">
      <c r="A3907" s="2" t="s">
        <v>15827</v>
      </c>
      <c r="B3907" s="3"/>
      <c r="C3907" s="4">
        <v>35423.98055555556</v>
      </c>
      <c r="D3907" s="5">
        <v>9260.0</v>
      </c>
    </row>
    <row r="3908">
      <c r="A3908" s="2" t="s">
        <v>15828</v>
      </c>
      <c r="B3908" s="3"/>
      <c r="C3908" s="4">
        <v>35423.98055555556</v>
      </c>
      <c r="D3908" s="5">
        <v>125102.0</v>
      </c>
    </row>
    <row r="3909">
      <c r="A3909" s="2" t="s">
        <v>15829</v>
      </c>
      <c r="B3909" s="3"/>
      <c r="C3909" s="4">
        <v>35423.98055555556</v>
      </c>
      <c r="D3909" s="5">
        <v>5444.0</v>
      </c>
    </row>
    <row r="3910">
      <c r="A3910" s="2" t="s">
        <v>15830</v>
      </c>
      <c r="B3910" s="3"/>
      <c r="C3910" s="4">
        <v>35423.98055555556</v>
      </c>
      <c r="D3910" s="5">
        <v>4135.0</v>
      </c>
    </row>
    <row r="3911">
      <c r="A3911" s="2" t="s">
        <v>15831</v>
      </c>
      <c r="B3911" s="3"/>
      <c r="C3911" s="4">
        <v>35423.98055555556</v>
      </c>
      <c r="D3911" s="5">
        <v>10335.0</v>
      </c>
    </row>
    <row r="3912">
      <c r="A3912" s="2" t="s">
        <v>15832</v>
      </c>
      <c r="B3912" s="3"/>
      <c r="C3912" s="4">
        <v>35423.98055555556</v>
      </c>
      <c r="D3912" s="5">
        <v>2700.0</v>
      </c>
    </row>
    <row r="3913">
      <c r="A3913" s="2" t="s">
        <v>15833</v>
      </c>
      <c r="B3913" s="3"/>
      <c r="C3913" s="4">
        <v>35423.98055555556</v>
      </c>
      <c r="D3913" s="5">
        <v>107002.0</v>
      </c>
    </row>
    <row r="3914">
      <c r="A3914" s="2" t="s">
        <v>15834</v>
      </c>
      <c r="B3914" s="3"/>
      <c r="C3914" s="4">
        <v>35423.98055555556</v>
      </c>
      <c r="D3914" s="5">
        <v>107002.0</v>
      </c>
    </row>
    <row r="3915">
      <c r="A3915" s="2" t="s">
        <v>15835</v>
      </c>
      <c r="B3915" s="3"/>
      <c r="C3915" s="4">
        <v>35423.98055555556</v>
      </c>
      <c r="D3915" s="5">
        <v>106970.0</v>
      </c>
    </row>
    <row r="3916">
      <c r="A3916" s="2" t="s">
        <v>15836</v>
      </c>
      <c r="B3916" s="3"/>
      <c r="C3916" s="4">
        <v>35423.98055555556</v>
      </c>
      <c r="D3916" s="5">
        <v>106993.0</v>
      </c>
    </row>
    <row r="3917">
      <c r="A3917" s="2" t="s">
        <v>15837</v>
      </c>
      <c r="B3917" s="3"/>
      <c r="C3917" s="4">
        <v>35423.98055555556</v>
      </c>
      <c r="D3917" s="5">
        <v>106956.0</v>
      </c>
    </row>
    <row r="3918">
      <c r="A3918" s="2" t="s">
        <v>15838</v>
      </c>
      <c r="B3918" s="3"/>
      <c r="C3918" s="4">
        <v>35423.98055555556</v>
      </c>
      <c r="D3918" s="5">
        <v>134821.0</v>
      </c>
    </row>
    <row r="3919">
      <c r="A3919" s="2" t="s">
        <v>15839</v>
      </c>
      <c r="B3919" s="3"/>
      <c r="C3919" s="4">
        <v>35423.98055555556</v>
      </c>
      <c r="D3919" s="5">
        <v>125482.0</v>
      </c>
    </row>
    <row r="3920">
      <c r="A3920" s="2" t="s">
        <v>15840</v>
      </c>
      <c r="B3920" s="3"/>
      <c r="C3920" s="4">
        <v>35423.98055555556</v>
      </c>
      <c r="D3920" s="5">
        <v>43422.0</v>
      </c>
    </row>
    <row r="3921">
      <c r="A3921" s="2" t="s">
        <v>15841</v>
      </c>
      <c r="B3921" s="3"/>
      <c r="C3921" s="4">
        <v>35423.98055555556</v>
      </c>
      <c r="D3921" s="5">
        <v>87235.0</v>
      </c>
    </row>
    <row r="3922">
      <c r="A3922" s="2" t="s">
        <v>15842</v>
      </c>
      <c r="B3922" s="3"/>
      <c r="C3922" s="4">
        <v>35423.98055555556</v>
      </c>
      <c r="D3922" s="5">
        <v>14210.0</v>
      </c>
    </row>
    <row r="3923">
      <c r="A3923" s="2" t="s">
        <v>15843</v>
      </c>
      <c r="B3923" s="3"/>
      <c r="C3923" s="4">
        <v>35423.98055555556</v>
      </c>
      <c r="D3923" s="5">
        <v>161016.0</v>
      </c>
    </row>
    <row r="3924">
      <c r="A3924" s="2" t="s">
        <v>15844</v>
      </c>
      <c r="B3924" s="3"/>
      <c r="C3924" s="4">
        <v>35423.98055555556</v>
      </c>
      <c r="D3924" s="5">
        <v>109956.0</v>
      </c>
    </row>
    <row r="3925">
      <c r="A3925" s="2" t="s">
        <v>15845</v>
      </c>
      <c r="B3925" s="3"/>
      <c r="C3925" s="4">
        <v>35423.98055555556</v>
      </c>
      <c r="D3925" s="5">
        <v>188932.0</v>
      </c>
    </row>
    <row r="3926">
      <c r="A3926" s="2" t="s">
        <v>15846</v>
      </c>
      <c r="B3926" s="3"/>
      <c r="C3926" s="4">
        <v>35423.98055555556</v>
      </c>
      <c r="D3926" s="5">
        <v>345275.0</v>
      </c>
    </row>
    <row r="3927">
      <c r="A3927" s="2" t="s">
        <v>15847</v>
      </c>
      <c r="B3927" s="3"/>
      <c r="C3927" s="4">
        <v>35423.98055555556</v>
      </c>
      <c r="D3927" s="5">
        <v>345221.0</v>
      </c>
    </row>
    <row r="3928">
      <c r="A3928" s="2" t="s">
        <v>15848</v>
      </c>
      <c r="B3928" s="3"/>
      <c r="C3928" s="4">
        <v>35423.98055555556</v>
      </c>
      <c r="D3928" s="5">
        <v>190547.0</v>
      </c>
    </row>
    <row r="3929">
      <c r="A3929" s="2" t="s">
        <v>15849</v>
      </c>
      <c r="B3929" s="3"/>
      <c r="C3929" s="4">
        <v>35423.98055555556</v>
      </c>
      <c r="D3929" s="5">
        <v>193401.0</v>
      </c>
    </row>
    <row r="3930">
      <c r="A3930" s="2" t="s">
        <v>15850</v>
      </c>
      <c r="B3930" s="3"/>
      <c r="C3930" s="4">
        <v>35423.98055555556</v>
      </c>
      <c r="D3930" s="5">
        <v>109456.0</v>
      </c>
    </row>
    <row r="3931">
      <c r="A3931" s="2" t="s">
        <v>15851</v>
      </c>
      <c r="B3931" s="3"/>
      <c r="C3931" s="4">
        <v>35423.98055555556</v>
      </c>
      <c r="D3931" s="5">
        <v>109391.0</v>
      </c>
    </row>
    <row r="3932">
      <c r="A3932" s="2" t="s">
        <v>15852</v>
      </c>
      <c r="B3932" s="3"/>
      <c r="C3932" s="4">
        <v>35423.98055555556</v>
      </c>
      <c r="D3932" s="5">
        <v>44294.0</v>
      </c>
    </row>
    <row r="3933">
      <c r="A3933" s="2" t="s">
        <v>15853</v>
      </c>
      <c r="B3933" s="3"/>
      <c r="C3933" s="4">
        <v>35423.98055555556</v>
      </c>
      <c r="D3933" s="5">
        <v>44260.0</v>
      </c>
    </row>
    <row r="3934">
      <c r="A3934" s="2" t="s">
        <v>15854</v>
      </c>
      <c r="B3934" s="3"/>
      <c r="C3934" s="4">
        <v>35423.98055555556</v>
      </c>
      <c r="D3934" s="5">
        <v>108383.0</v>
      </c>
    </row>
    <row r="3935">
      <c r="A3935" s="2" t="s">
        <v>15855</v>
      </c>
      <c r="B3935" s="3"/>
      <c r="C3935" s="4">
        <v>35423.98055555556</v>
      </c>
      <c r="D3935" s="5">
        <v>118051.0</v>
      </c>
    </row>
    <row r="3936">
      <c r="A3936" s="2" t="s">
        <v>15856</v>
      </c>
      <c r="B3936" s="3"/>
      <c r="C3936" s="4">
        <v>35423.98055555556</v>
      </c>
      <c r="D3936" s="5">
        <v>349431.0</v>
      </c>
    </row>
    <row r="3937">
      <c r="A3937" s="2" t="s">
        <v>15857</v>
      </c>
      <c r="B3937" s="3"/>
      <c r="C3937" s="4">
        <v>35423.98055555556</v>
      </c>
      <c r="D3937" s="5">
        <v>120479.0</v>
      </c>
    </row>
    <row r="3938">
      <c r="A3938" s="2" t="s">
        <v>15858</v>
      </c>
      <c r="B3938" s="3"/>
      <c r="C3938" s="4">
        <v>35423.98055555556</v>
      </c>
      <c r="D3938" s="5">
        <v>111637.0</v>
      </c>
    </row>
    <row r="3939">
      <c r="A3939" s="2" t="s">
        <v>15859</v>
      </c>
      <c r="B3939" s="3"/>
      <c r="C3939" s="4">
        <v>35423.98055555556</v>
      </c>
      <c r="D3939" s="5">
        <v>110656.0</v>
      </c>
    </row>
    <row r="3940">
      <c r="A3940" s="2" t="s">
        <v>15860</v>
      </c>
      <c r="B3940" s="3"/>
      <c r="C3940" s="4">
        <v>35423.98055555556</v>
      </c>
      <c r="D3940" s="5">
        <v>15870.0</v>
      </c>
    </row>
    <row r="3941">
      <c r="A3941" s="2" t="s">
        <v>15861</v>
      </c>
      <c r="B3941" s="3"/>
      <c r="C3941" s="4">
        <v>35423.98055555556</v>
      </c>
      <c r="D3941" s="5">
        <v>126288.0</v>
      </c>
    </row>
    <row r="3942">
      <c r="A3942" s="2" t="s">
        <v>15862</v>
      </c>
      <c r="B3942" s="3"/>
      <c r="C3942" s="4">
        <v>35423.98055555556</v>
      </c>
      <c r="D3942" s="5">
        <v>126362.0</v>
      </c>
    </row>
    <row r="3943">
      <c r="A3943" s="2" t="s">
        <v>15863</v>
      </c>
      <c r="B3943" s="3"/>
      <c r="C3943" s="4">
        <v>35423.98055555556</v>
      </c>
      <c r="D3943" s="5">
        <v>126488.0</v>
      </c>
    </row>
    <row r="3944">
      <c r="A3944" s="2" t="s">
        <v>15864</v>
      </c>
      <c r="B3944" s="3"/>
      <c r="C3944" s="4">
        <v>35423.98055555556</v>
      </c>
      <c r="D3944" s="5">
        <v>126518.0</v>
      </c>
    </row>
    <row r="3945">
      <c r="A3945" s="2" t="s">
        <v>15865</v>
      </c>
      <c r="B3945" s="3"/>
      <c r="C3945" s="4">
        <v>35423.98055555556</v>
      </c>
      <c r="D3945" s="5">
        <v>136322.0</v>
      </c>
    </row>
    <row r="3946">
      <c r="A3946" s="2" t="s">
        <v>15866</v>
      </c>
      <c r="B3946" s="3"/>
      <c r="C3946" s="4">
        <v>35423.98055555556</v>
      </c>
      <c r="D3946" s="5">
        <v>137102.0</v>
      </c>
    </row>
    <row r="3947">
      <c r="A3947" s="2" t="s">
        <v>15867</v>
      </c>
      <c r="B3947" s="3"/>
      <c r="C3947" s="4">
        <v>35423.98055555556</v>
      </c>
      <c r="D3947" s="5">
        <v>137169.0</v>
      </c>
    </row>
    <row r="3948">
      <c r="A3948" s="2" t="s">
        <v>15868</v>
      </c>
      <c r="B3948" s="3"/>
      <c r="C3948" s="4">
        <v>35423.98055555556</v>
      </c>
      <c r="D3948" s="5">
        <v>137151.0</v>
      </c>
    </row>
    <row r="3949">
      <c r="A3949" s="2" t="s">
        <v>15869</v>
      </c>
      <c r="B3949" s="3"/>
      <c r="C3949" s="4">
        <v>35423.98055555556</v>
      </c>
      <c r="D3949" s="5">
        <v>14469.0</v>
      </c>
    </row>
    <row r="3950">
      <c r="A3950" s="2" t="s">
        <v>15870</v>
      </c>
      <c r="B3950" s="3"/>
      <c r="C3950" s="4">
        <v>35423.98055555556</v>
      </c>
      <c r="D3950" s="5">
        <v>279019.0</v>
      </c>
    </row>
    <row r="3951">
      <c r="A3951" s="2" t="s">
        <v>15871</v>
      </c>
      <c r="B3951" s="3"/>
      <c r="C3951" s="4">
        <v>35423.98055555556</v>
      </c>
      <c r="D3951" s="5">
        <v>14165.0</v>
      </c>
    </row>
    <row r="3952">
      <c r="A3952" s="2" t="s">
        <v>15872</v>
      </c>
      <c r="B3952" s="3"/>
      <c r="C3952" s="4">
        <v>35423.98055555556</v>
      </c>
      <c r="D3952" s="5">
        <v>22999.0</v>
      </c>
    </row>
    <row r="3953">
      <c r="A3953" s="2" t="s">
        <v>15873</v>
      </c>
      <c r="B3953" s="3"/>
      <c r="C3953" s="4">
        <v>35423.98055555556</v>
      </c>
      <c r="D3953" s="5">
        <v>23030.0</v>
      </c>
    </row>
    <row r="3954">
      <c r="A3954" s="2" t="s">
        <v>15874</v>
      </c>
      <c r="B3954" s="3"/>
      <c r="C3954" s="4">
        <v>35423.98055555556</v>
      </c>
      <c r="D3954" s="5">
        <v>23018.0</v>
      </c>
    </row>
    <row r="3955">
      <c r="A3955" s="2" t="s">
        <v>15875</v>
      </c>
      <c r="B3955" s="3"/>
      <c r="C3955" s="4">
        <v>35423.98055555556</v>
      </c>
      <c r="D3955" s="5">
        <v>23988.0</v>
      </c>
    </row>
    <row r="3956">
      <c r="A3956" s="2" t="s">
        <v>15876</v>
      </c>
      <c r="B3956" s="3"/>
      <c r="C3956" s="4">
        <v>35423.98055555556</v>
      </c>
      <c r="D3956" s="5">
        <v>125892.0</v>
      </c>
    </row>
    <row r="3957">
      <c r="A3957" s="2" t="s">
        <v>15877</v>
      </c>
      <c r="B3957" s="3"/>
      <c r="C3957" s="4">
        <v>35423.98055555556</v>
      </c>
      <c r="D3957" s="5">
        <v>19346.0</v>
      </c>
    </row>
    <row r="3958">
      <c r="A3958" s="2" t="s">
        <v>15878</v>
      </c>
      <c r="B3958" s="3"/>
      <c r="C3958" s="4">
        <v>35423.98055555556</v>
      </c>
      <c r="D3958" s="5">
        <v>41712.0</v>
      </c>
    </row>
    <row r="3959">
      <c r="A3959" s="2" t="s">
        <v>15879</v>
      </c>
      <c r="B3959" s="3"/>
      <c r="C3959" s="4">
        <v>35423.98055555556</v>
      </c>
      <c r="D3959" s="5">
        <v>40658.0</v>
      </c>
    </row>
    <row r="3960">
      <c r="A3960" s="2" t="s">
        <v>15880</v>
      </c>
      <c r="B3960" s="3"/>
      <c r="C3960" s="4">
        <v>35423.98055555556</v>
      </c>
      <c r="D3960" s="5">
        <v>83903.0</v>
      </c>
    </row>
    <row r="3961">
      <c r="A3961" s="2" t="s">
        <v>15881</v>
      </c>
      <c r="B3961" s="3"/>
      <c r="C3961" s="4">
        <v>35423.98055555556</v>
      </c>
      <c r="D3961" s="5">
        <v>66429.0</v>
      </c>
    </row>
    <row r="3962">
      <c r="A3962" s="2" t="s">
        <v>15882</v>
      </c>
      <c r="B3962" s="3"/>
      <c r="C3962" s="4">
        <v>35423.98055555556</v>
      </c>
      <c r="D3962" s="5">
        <v>47873.0</v>
      </c>
    </row>
    <row r="3963">
      <c r="A3963" s="2" t="s">
        <v>15883</v>
      </c>
      <c r="B3963" s="3"/>
      <c r="C3963" s="4">
        <v>35423.98055555556</v>
      </c>
      <c r="D3963" s="5">
        <v>113966.0</v>
      </c>
    </row>
    <row r="3964">
      <c r="A3964" s="2" t="s">
        <v>15884</v>
      </c>
      <c r="B3964" s="3"/>
      <c r="C3964" s="4">
        <v>35423.98055555556</v>
      </c>
      <c r="D3964" s="5">
        <v>142402.0</v>
      </c>
    </row>
    <row r="3965">
      <c r="A3965" s="2" t="s">
        <v>15885</v>
      </c>
      <c r="B3965" s="3"/>
      <c r="C3965" s="4">
        <v>35423.98055555556</v>
      </c>
      <c r="D3965" s="5">
        <v>140488.0</v>
      </c>
    </row>
    <row r="3966">
      <c r="A3966" s="2" t="s">
        <v>15886</v>
      </c>
      <c r="B3966" s="3"/>
      <c r="C3966" s="4">
        <v>35423.98055555556</v>
      </c>
      <c r="D3966" s="5">
        <v>41858.0</v>
      </c>
    </row>
    <row r="3967">
      <c r="A3967" s="2" t="s">
        <v>15887</v>
      </c>
      <c r="B3967" s="3"/>
      <c r="C3967" s="4">
        <v>35423.98055555556</v>
      </c>
      <c r="D3967" s="5">
        <v>121863.0</v>
      </c>
    </row>
    <row r="3968">
      <c r="A3968" s="2" t="s">
        <v>15888</v>
      </c>
      <c r="B3968" s="3"/>
      <c r="C3968" s="4">
        <v>35423.98055555556</v>
      </c>
      <c r="D3968" s="5">
        <v>124268.0</v>
      </c>
    </row>
    <row r="3969">
      <c r="A3969" s="2" t="s">
        <v>15889</v>
      </c>
      <c r="B3969" s="3"/>
      <c r="C3969" s="4">
        <v>35423.98055555556</v>
      </c>
      <c r="D3969" s="5">
        <v>44447.0</v>
      </c>
    </row>
    <row r="3970">
      <c r="A3970" s="2" t="s">
        <v>15890</v>
      </c>
      <c r="B3970" s="3"/>
      <c r="C3970" s="4">
        <v>35423.98055555556</v>
      </c>
      <c r="D3970" s="5">
        <v>44555.0</v>
      </c>
    </row>
    <row r="3971">
      <c r="A3971" s="2" t="s">
        <v>15891</v>
      </c>
      <c r="B3971" s="3"/>
      <c r="C3971" s="4">
        <v>35423.98055555556</v>
      </c>
      <c r="D3971" s="5">
        <v>100768.0</v>
      </c>
    </row>
    <row r="3972">
      <c r="A3972" s="2" t="s">
        <v>15892</v>
      </c>
      <c r="B3972" s="3"/>
      <c r="C3972" s="4">
        <v>35423.98055555556</v>
      </c>
      <c r="D3972" s="5">
        <v>36532.0</v>
      </c>
    </row>
    <row r="3973">
      <c r="A3973" s="2" t="s">
        <v>15893</v>
      </c>
      <c r="B3973" s="3"/>
      <c r="C3973" s="4">
        <v>35423.98055555556</v>
      </c>
      <c r="D3973" s="5">
        <v>37051.0</v>
      </c>
    </row>
    <row r="3974">
      <c r="A3974" s="2" t="s">
        <v>15894</v>
      </c>
      <c r="B3974" s="3"/>
      <c r="C3974" s="4">
        <v>35423.98055555556</v>
      </c>
      <c r="D3974" s="5">
        <v>176382.0</v>
      </c>
    </row>
    <row r="3975">
      <c r="A3975" s="2" t="s">
        <v>15895</v>
      </c>
      <c r="B3975" s="3"/>
      <c r="C3975" s="4">
        <v>35423.98055555556</v>
      </c>
      <c r="D3975" s="5">
        <v>1225.0</v>
      </c>
    </row>
    <row r="3976">
      <c r="A3976" s="2" t="s">
        <v>15896</v>
      </c>
      <c r="B3976" s="3"/>
      <c r="C3976" s="4">
        <v>35423.98055555556</v>
      </c>
      <c r="D3976" s="5">
        <v>22371.0</v>
      </c>
    </row>
    <row r="3977">
      <c r="A3977" s="2" t="s">
        <v>15897</v>
      </c>
      <c r="B3977" s="3"/>
      <c r="C3977" s="4">
        <v>35423.98055555556</v>
      </c>
      <c r="D3977" s="5">
        <v>59514.0</v>
      </c>
    </row>
    <row r="3978">
      <c r="A3978" s="2" t="s">
        <v>15898</v>
      </c>
      <c r="B3978" s="3"/>
      <c r="C3978" s="4">
        <v>35423.98055555556</v>
      </c>
      <c r="D3978" s="5">
        <v>16950.0</v>
      </c>
    </row>
    <row r="3979">
      <c r="A3979" s="2" t="s">
        <v>15899</v>
      </c>
      <c r="B3979" s="3"/>
      <c r="C3979" s="4">
        <v>35423.98055555556</v>
      </c>
      <c r="D3979" s="5">
        <v>54444.0</v>
      </c>
    </row>
    <row r="3980">
      <c r="A3980" s="2" t="s">
        <v>15900</v>
      </c>
      <c r="B3980" s="3"/>
      <c r="C3980" s="4">
        <v>35423.98055555556</v>
      </c>
      <c r="D3980" s="5">
        <v>43964.0</v>
      </c>
    </row>
    <row r="3981">
      <c r="A3981" s="2" t="s">
        <v>15901</v>
      </c>
      <c r="B3981" s="3"/>
      <c r="C3981" s="4">
        <v>35423.98055555556</v>
      </c>
      <c r="D3981" s="5">
        <v>46796.0</v>
      </c>
    </row>
    <row r="3982">
      <c r="A3982" s="2" t="s">
        <v>15902</v>
      </c>
      <c r="B3982" s="3"/>
      <c r="C3982" s="4">
        <v>35423.98055555556</v>
      </c>
      <c r="D3982" s="5">
        <v>46829.0</v>
      </c>
    </row>
    <row r="3983">
      <c r="A3983" s="2" t="s">
        <v>15903</v>
      </c>
      <c r="B3983" s="3"/>
      <c r="C3983" s="4">
        <v>35423.98055555556</v>
      </c>
      <c r="D3983" s="5">
        <v>57156.0</v>
      </c>
    </row>
    <row r="3984">
      <c r="A3984" s="2" t="s">
        <v>15904</v>
      </c>
      <c r="B3984" s="3"/>
      <c r="C3984" s="4">
        <v>35423.98055555556</v>
      </c>
      <c r="D3984" s="5">
        <v>66034.0</v>
      </c>
    </row>
    <row r="3985">
      <c r="A3985" s="2" t="s">
        <v>15905</v>
      </c>
      <c r="B3985" s="3"/>
      <c r="C3985" s="4">
        <v>35423.98055555556</v>
      </c>
      <c r="D3985" s="5">
        <v>92236.0</v>
      </c>
    </row>
    <row r="3986">
      <c r="A3986" s="2" t="s">
        <v>15906</v>
      </c>
      <c r="B3986" s="3"/>
      <c r="C3986" s="4">
        <v>35423.98055555556</v>
      </c>
      <c r="D3986" s="5">
        <v>95888.0</v>
      </c>
    </row>
    <row r="3987">
      <c r="A3987" s="2" t="s">
        <v>15907</v>
      </c>
      <c r="B3987" s="3"/>
      <c r="C3987" s="4">
        <v>35423.98055555556</v>
      </c>
      <c r="D3987" s="5">
        <v>89937.0</v>
      </c>
    </row>
    <row r="3988">
      <c r="A3988" s="2" t="s">
        <v>15908</v>
      </c>
      <c r="B3988" s="3"/>
      <c r="C3988" s="4">
        <v>35423.98055555556</v>
      </c>
      <c r="D3988" s="5">
        <v>61758.0</v>
      </c>
    </row>
    <row r="3989">
      <c r="A3989" s="2" t="s">
        <v>15909</v>
      </c>
      <c r="B3989" s="3"/>
      <c r="C3989" s="4">
        <v>35423.98055555556</v>
      </c>
      <c r="D3989" s="5">
        <v>63007.0</v>
      </c>
    </row>
    <row r="3990">
      <c r="A3990" s="2" t="s">
        <v>15910</v>
      </c>
      <c r="B3990" s="3"/>
      <c r="C3990" s="4">
        <v>35423.98055555556</v>
      </c>
      <c r="D3990" s="5">
        <v>84221.0</v>
      </c>
    </row>
    <row r="3991">
      <c r="A3991" s="2" t="s">
        <v>15911</v>
      </c>
      <c r="B3991" s="3"/>
      <c r="C3991" s="4">
        <v>35423.98055555556</v>
      </c>
      <c r="D3991" s="5">
        <v>44541.0</v>
      </c>
    </row>
    <row r="3992">
      <c r="A3992" s="2" t="s">
        <v>15912</v>
      </c>
      <c r="B3992" s="3"/>
      <c r="C3992" s="4">
        <v>35423.98055555556</v>
      </c>
      <c r="D3992" s="5">
        <v>98793.0</v>
      </c>
    </row>
    <row r="3993">
      <c r="A3993" s="2" t="s">
        <v>15913</v>
      </c>
      <c r="B3993" s="3"/>
      <c r="C3993" s="4">
        <v>35423.98055555556</v>
      </c>
      <c r="D3993" s="5">
        <v>50486.0</v>
      </c>
    </row>
    <row r="3994">
      <c r="A3994" s="2" t="s">
        <v>15914</v>
      </c>
      <c r="B3994" s="3"/>
      <c r="C3994" s="4">
        <v>35423.98055555556</v>
      </c>
      <c r="D3994" s="5">
        <v>79784.0</v>
      </c>
    </row>
    <row r="3995">
      <c r="A3995" s="2" t="s">
        <v>15915</v>
      </c>
      <c r="B3995" s="3"/>
      <c r="C3995" s="4">
        <v>35423.98055555556</v>
      </c>
      <c r="D3995" s="5">
        <v>98737.0</v>
      </c>
    </row>
    <row r="3996">
      <c r="A3996" s="2" t="s">
        <v>15916</v>
      </c>
      <c r="B3996" s="3"/>
      <c r="C3996" s="4">
        <v>35423.98055555556</v>
      </c>
      <c r="D3996" s="5">
        <v>98783.0</v>
      </c>
    </row>
    <row r="3997">
      <c r="A3997" s="2" t="s">
        <v>15917</v>
      </c>
      <c r="B3997" s="3"/>
      <c r="C3997" s="4">
        <v>35423.98055555556</v>
      </c>
      <c r="D3997" s="5">
        <v>15368.0</v>
      </c>
    </row>
    <row r="3998">
      <c r="A3998" s="2" t="s">
        <v>15918</v>
      </c>
      <c r="B3998" s="3"/>
      <c r="C3998" s="4">
        <v>35423.98055555556</v>
      </c>
      <c r="D3998" s="5">
        <v>133918.0</v>
      </c>
    </row>
    <row r="3999">
      <c r="A3999" s="2" t="s">
        <v>15919</v>
      </c>
      <c r="B3999" s="3"/>
      <c r="C3999" s="4">
        <v>35423.98055555556</v>
      </c>
      <c r="D3999" s="5">
        <v>216996.0</v>
      </c>
    </row>
    <row r="4000">
      <c r="A4000" s="2" t="s">
        <v>15920</v>
      </c>
      <c r="B4000" s="3"/>
      <c r="C4000" s="4">
        <v>35423.98055555556</v>
      </c>
      <c r="D4000" s="5">
        <v>12007.0</v>
      </c>
    </row>
    <row r="4001">
      <c r="A4001" s="2" t="s">
        <v>15921</v>
      </c>
      <c r="B4001" s="3"/>
      <c r="C4001" s="4">
        <v>35423.98055555556</v>
      </c>
      <c r="D4001" s="5">
        <v>12039.0</v>
      </c>
    </row>
    <row r="4002">
      <c r="A4002" s="2" t="s">
        <v>15922</v>
      </c>
      <c r="B4002" s="3"/>
      <c r="C4002" s="4">
        <v>35423.98055555556</v>
      </c>
      <c r="D4002" s="5">
        <v>17915.0</v>
      </c>
    </row>
    <row r="4003">
      <c r="A4003" s="2" t="s">
        <v>15923</v>
      </c>
      <c r="B4003" s="3"/>
      <c r="C4003" s="4">
        <v>35423.98055555556</v>
      </c>
      <c r="D4003" s="5">
        <v>17866.0</v>
      </c>
    </row>
    <row r="4004">
      <c r="A4004" s="2" t="s">
        <v>15924</v>
      </c>
      <c r="B4004" s="3"/>
      <c r="C4004" s="4">
        <v>35423.98055555556</v>
      </c>
      <c r="D4004" s="5">
        <v>17799.0</v>
      </c>
    </row>
    <row r="4005">
      <c r="A4005" s="2" t="s">
        <v>15925</v>
      </c>
      <c r="B4005" s="3"/>
      <c r="C4005" s="4">
        <v>35423.98055555556</v>
      </c>
      <c r="D4005" s="5">
        <v>130031.0</v>
      </c>
    </row>
    <row r="4006">
      <c r="A4006" s="2" t="s">
        <v>15926</v>
      </c>
      <c r="B4006" s="3"/>
      <c r="C4006" s="4">
        <v>35423.98055555556</v>
      </c>
      <c r="D4006" s="5">
        <v>9965.0</v>
      </c>
    </row>
    <row r="4007">
      <c r="A4007" s="2" t="s">
        <v>15927</v>
      </c>
      <c r="B4007" s="3"/>
      <c r="C4007" s="4">
        <v>35423.98055555556</v>
      </c>
      <c r="D4007" s="5">
        <v>9907.0</v>
      </c>
    </row>
    <row r="4008">
      <c r="A4008" s="2" t="s">
        <v>15928</v>
      </c>
      <c r="B4008" s="3"/>
      <c r="C4008" s="4">
        <v>35423.98055555556</v>
      </c>
      <c r="D4008" s="5">
        <v>69320.0</v>
      </c>
    </row>
    <row r="4009">
      <c r="A4009" s="2" t="s">
        <v>15929</v>
      </c>
      <c r="B4009" s="3"/>
      <c r="C4009" s="4">
        <v>35423.98055555556</v>
      </c>
      <c r="D4009" s="5">
        <v>127410.0</v>
      </c>
    </row>
    <row r="4010">
      <c r="A4010" s="2" t="s">
        <v>15930</v>
      </c>
      <c r="B4010" s="3"/>
      <c r="C4010" s="4">
        <v>35423.98055555556</v>
      </c>
      <c r="D4010" s="5">
        <v>128762.0</v>
      </c>
    </row>
    <row r="4011">
      <c r="A4011" s="2" t="s">
        <v>15931</v>
      </c>
      <c r="B4011" s="3"/>
      <c r="C4011" s="4">
        <v>35423.98055555556</v>
      </c>
      <c r="D4011" s="5">
        <v>128789.0</v>
      </c>
    </row>
    <row r="4012">
      <c r="A4012" s="2" t="s">
        <v>15932</v>
      </c>
      <c r="B4012" s="3"/>
      <c r="C4012" s="4">
        <v>35423.98055555556</v>
      </c>
      <c r="D4012" s="5">
        <v>17795.0</v>
      </c>
    </row>
    <row r="4013">
      <c r="A4013" s="2" t="s">
        <v>15933</v>
      </c>
      <c r="B4013" s="3"/>
      <c r="C4013" s="4">
        <v>35423.98055555556</v>
      </c>
      <c r="D4013" s="5">
        <v>133612.0</v>
      </c>
    </row>
    <row r="4014">
      <c r="A4014" s="2" t="s">
        <v>15934</v>
      </c>
      <c r="B4014" s="3"/>
      <c r="C4014" s="4">
        <v>35423.98055555556</v>
      </c>
      <c r="D4014" s="5">
        <v>48886.0</v>
      </c>
    </row>
    <row r="4015">
      <c r="A4015" s="2" t="s">
        <v>15935</v>
      </c>
      <c r="B4015" s="3"/>
      <c r="C4015" s="4">
        <v>35423.98055555556</v>
      </c>
      <c r="D4015" s="5">
        <v>115382.0</v>
      </c>
    </row>
    <row r="4016">
      <c r="A4016" s="2" t="s">
        <v>15936</v>
      </c>
      <c r="B4016" s="3"/>
      <c r="C4016" s="4">
        <v>35423.98055555556</v>
      </c>
      <c r="D4016" s="5">
        <v>113459.0</v>
      </c>
    </row>
    <row r="4017">
      <c r="A4017" s="2" t="s">
        <v>15937</v>
      </c>
      <c r="B4017" s="3"/>
      <c r="C4017" s="4">
        <v>35423.98055555556</v>
      </c>
      <c r="D4017" s="5">
        <v>4509.0</v>
      </c>
    </row>
    <row r="4018">
      <c r="A4018" s="2" t="s">
        <v>15938</v>
      </c>
      <c r="B4018" s="3"/>
      <c r="C4018" s="4">
        <v>35423.98055555556</v>
      </c>
      <c r="D4018" s="5">
        <v>4482.0</v>
      </c>
    </row>
    <row r="4019">
      <c r="A4019" s="2" t="s">
        <v>15939</v>
      </c>
      <c r="B4019" s="3"/>
      <c r="C4019" s="4">
        <v>35423.98055555556</v>
      </c>
      <c r="D4019" s="5">
        <v>68926.0</v>
      </c>
    </row>
    <row r="4020">
      <c r="A4020" s="2" t="s">
        <v>15940</v>
      </c>
      <c r="B4020" s="3"/>
      <c r="C4020" s="4">
        <v>35423.98055555556</v>
      </c>
      <c r="D4020" s="5">
        <v>23936.0</v>
      </c>
    </row>
    <row r="4021">
      <c r="A4021" s="2" t="s">
        <v>15941</v>
      </c>
      <c r="B4021" s="3"/>
      <c r="C4021" s="4">
        <v>35423.98055555556</v>
      </c>
      <c r="D4021" s="5">
        <v>24263.0</v>
      </c>
    </row>
    <row r="4022">
      <c r="A4022" s="2" t="s">
        <v>15942</v>
      </c>
      <c r="B4022" s="3"/>
      <c r="C4022" s="4">
        <v>35423.98055555556</v>
      </c>
      <c r="D4022" s="5">
        <v>24356.0</v>
      </c>
    </row>
    <row r="4023">
      <c r="A4023" s="2" t="s">
        <v>15943</v>
      </c>
      <c r="B4023" s="3"/>
      <c r="C4023" s="4">
        <v>35423.98055555556</v>
      </c>
      <c r="D4023" s="5">
        <v>24392.0</v>
      </c>
    </row>
    <row r="4024">
      <c r="A4024" s="2" t="s">
        <v>15944</v>
      </c>
      <c r="B4024" s="3"/>
      <c r="C4024" s="4">
        <v>35423.98055555556</v>
      </c>
      <c r="D4024" s="5">
        <v>24581.0</v>
      </c>
    </row>
    <row r="4025">
      <c r="A4025" s="2" t="s">
        <v>15945</v>
      </c>
      <c r="B4025" s="3"/>
      <c r="C4025" s="4">
        <v>35423.98055555556</v>
      </c>
      <c r="D4025" s="5">
        <v>24598.0</v>
      </c>
    </row>
    <row r="4026">
      <c r="A4026" s="2" t="s">
        <v>15946</v>
      </c>
      <c r="B4026" s="3"/>
      <c r="C4026" s="4">
        <v>35423.98055555556</v>
      </c>
      <c r="D4026" s="5">
        <v>30826.0</v>
      </c>
    </row>
    <row r="4027">
      <c r="A4027" s="2" t="s">
        <v>15947</v>
      </c>
      <c r="B4027" s="3"/>
      <c r="C4027" s="4">
        <v>35423.98055555556</v>
      </c>
      <c r="D4027" s="5">
        <v>30869.0</v>
      </c>
    </row>
    <row r="4028">
      <c r="A4028" s="2" t="s">
        <v>15948</v>
      </c>
      <c r="B4028" s="3"/>
      <c r="C4028" s="4">
        <v>35423.98055555556</v>
      </c>
      <c r="D4028" s="5">
        <v>30833.0</v>
      </c>
    </row>
    <row r="4029">
      <c r="A4029" s="2" t="s">
        <v>15949</v>
      </c>
      <c r="B4029" s="3"/>
      <c r="C4029" s="4">
        <v>35423.98055555556</v>
      </c>
      <c r="D4029" s="5">
        <v>30914.0</v>
      </c>
    </row>
    <row r="4030">
      <c r="A4030" s="2" t="s">
        <v>15950</v>
      </c>
      <c r="B4030" s="3"/>
      <c r="C4030" s="4">
        <v>35423.98055555556</v>
      </c>
      <c r="D4030" s="5">
        <v>23413.0</v>
      </c>
    </row>
    <row r="4031">
      <c r="A4031" s="2" t="s">
        <v>15951</v>
      </c>
      <c r="B4031" s="3"/>
      <c r="C4031" s="4">
        <v>35423.98055555556</v>
      </c>
      <c r="D4031" s="5">
        <v>23491.0</v>
      </c>
    </row>
    <row r="4032">
      <c r="A4032" s="2" t="s">
        <v>15952</v>
      </c>
      <c r="B4032" s="3"/>
      <c r="C4032" s="4">
        <v>35423.98055555556</v>
      </c>
      <c r="D4032" s="5">
        <v>12468.0</v>
      </c>
    </row>
    <row r="4033">
      <c r="A4033" s="2" t="s">
        <v>15953</v>
      </c>
      <c r="B4033" s="3"/>
      <c r="C4033" s="4">
        <v>35423.98055555556</v>
      </c>
      <c r="D4033" s="5">
        <v>11358.0</v>
      </c>
    </row>
    <row r="4034">
      <c r="A4034" s="2" t="s">
        <v>15954</v>
      </c>
      <c r="B4034" s="3"/>
      <c r="C4034" s="4">
        <v>35423.98055555556</v>
      </c>
      <c r="D4034" s="5">
        <v>11301.0</v>
      </c>
    </row>
    <row r="4035">
      <c r="A4035" s="2" t="s">
        <v>15955</v>
      </c>
      <c r="B4035" s="3"/>
      <c r="C4035" s="4">
        <v>35423.98055555556</v>
      </c>
      <c r="D4035" s="5">
        <v>11309.0</v>
      </c>
    </row>
    <row r="4036">
      <c r="A4036" s="2" t="s">
        <v>15956</v>
      </c>
      <c r="B4036" s="3"/>
      <c r="C4036" s="4">
        <v>35423.98055555556</v>
      </c>
      <c r="D4036" s="5">
        <v>11285.0</v>
      </c>
    </row>
    <row r="4037">
      <c r="A4037" s="2" t="s">
        <v>15957</v>
      </c>
      <c r="B4037" s="3"/>
      <c r="C4037" s="4">
        <v>35423.98055555556</v>
      </c>
      <c r="D4037" s="5">
        <v>11440.0</v>
      </c>
    </row>
    <row r="4038">
      <c r="A4038" s="2" t="s">
        <v>15958</v>
      </c>
      <c r="B4038" s="3"/>
      <c r="C4038" s="4">
        <v>35423.98055555556</v>
      </c>
      <c r="D4038" s="5">
        <v>11402.0</v>
      </c>
    </row>
    <row r="4039">
      <c r="A4039" s="2" t="s">
        <v>15959</v>
      </c>
      <c r="B4039" s="3"/>
      <c r="C4039" s="4">
        <v>35423.98055555556</v>
      </c>
      <c r="D4039" s="5">
        <v>11296.0</v>
      </c>
    </row>
    <row r="4040">
      <c r="A4040" s="2" t="s">
        <v>15960</v>
      </c>
      <c r="B4040" s="3"/>
      <c r="C4040" s="4">
        <v>35423.98055555556</v>
      </c>
      <c r="D4040" s="5">
        <v>11293.0</v>
      </c>
    </row>
    <row r="4041">
      <c r="A4041" s="2" t="s">
        <v>15961</v>
      </c>
      <c r="B4041" s="3"/>
      <c r="C4041" s="4">
        <v>35423.98055555556</v>
      </c>
      <c r="D4041" s="5">
        <v>11390.0</v>
      </c>
    </row>
    <row r="4042">
      <c r="A4042" s="2" t="s">
        <v>15962</v>
      </c>
      <c r="B4042" s="3"/>
      <c r="C4042" s="4">
        <v>35423.98055555556</v>
      </c>
      <c r="D4042" s="5">
        <v>64377.0</v>
      </c>
    </row>
    <row r="4043">
      <c r="A4043" s="2" t="s">
        <v>15963</v>
      </c>
      <c r="B4043" s="3"/>
      <c r="C4043" s="4">
        <v>35423.98055555556</v>
      </c>
      <c r="D4043" s="5">
        <v>64480.0</v>
      </c>
    </row>
    <row r="4044">
      <c r="A4044" s="2" t="s">
        <v>15964</v>
      </c>
      <c r="B4044" s="3"/>
      <c r="C4044" s="4">
        <v>35423.98055555556</v>
      </c>
      <c r="D4044" s="5">
        <v>35265.0</v>
      </c>
    </row>
    <row r="4045">
      <c r="A4045" s="2" t="s">
        <v>15965</v>
      </c>
      <c r="B4045" s="3"/>
      <c r="C4045" s="4">
        <v>35423.98055555556</v>
      </c>
      <c r="D4045" s="5">
        <v>87195.0</v>
      </c>
    </row>
    <row r="4046">
      <c r="A4046" s="2" t="s">
        <v>15966</v>
      </c>
      <c r="B4046" s="3"/>
      <c r="C4046" s="4">
        <v>35423.98055555556</v>
      </c>
      <c r="D4046" s="5">
        <v>117404.0</v>
      </c>
    </row>
    <row r="4047">
      <c r="A4047" s="2" t="s">
        <v>15967</v>
      </c>
      <c r="B4047" s="3"/>
      <c r="C4047" s="4">
        <v>35423.98055555556</v>
      </c>
      <c r="D4047" s="5">
        <v>23526.0</v>
      </c>
    </row>
    <row r="4048">
      <c r="A4048" s="2" t="s">
        <v>15968</v>
      </c>
      <c r="B4048" s="3"/>
      <c r="C4048" s="4">
        <v>35423.98055555556</v>
      </c>
      <c r="D4048" s="5">
        <v>85219.0</v>
      </c>
    </row>
    <row r="4049">
      <c r="A4049" s="2" t="s">
        <v>15969</v>
      </c>
      <c r="B4049" s="3"/>
      <c r="C4049" s="4">
        <v>35423.98055555556</v>
      </c>
      <c r="D4049" s="5">
        <v>95721.0</v>
      </c>
    </row>
    <row r="4050">
      <c r="A4050" s="2" t="s">
        <v>15970</v>
      </c>
      <c r="B4050" s="3"/>
      <c r="C4050" s="4">
        <v>35423.98055555556</v>
      </c>
      <c r="D4050" s="5">
        <v>103967.0</v>
      </c>
    </row>
    <row r="4051">
      <c r="A4051" s="2" t="s">
        <v>15971</v>
      </c>
      <c r="B4051" s="3"/>
      <c r="C4051" s="4">
        <v>35423.98055555556</v>
      </c>
      <c r="D4051" s="5">
        <v>163789.0</v>
      </c>
    </row>
    <row r="4052">
      <c r="A4052" s="2" t="s">
        <v>15972</v>
      </c>
      <c r="B4052" s="3"/>
      <c r="C4052" s="4">
        <v>35423.98055555556</v>
      </c>
      <c r="D4052" s="5">
        <v>163730.0</v>
      </c>
    </row>
    <row r="4053">
      <c r="A4053" s="2" t="s">
        <v>15973</v>
      </c>
      <c r="B4053" s="3"/>
      <c r="C4053" s="4">
        <v>35423.98055555556</v>
      </c>
      <c r="D4053" s="5">
        <v>177658.0</v>
      </c>
    </row>
    <row r="4054">
      <c r="A4054" s="2" t="s">
        <v>15974</v>
      </c>
      <c r="B4054" s="3"/>
      <c r="C4054" s="4">
        <v>35423.98055555556</v>
      </c>
      <c r="D4054" s="5">
        <v>166360.0</v>
      </c>
    </row>
    <row r="4055">
      <c r="A4055" s="2" t="s">
        <v>15975</v>
      </c>
      <c r="B4055" s="3"/>
      <c r="C4055" s="4">
        <v>35423.98055555556</v>
      </c>
      <c r="D4055" s="5">
        <v>31431.0</v>
      </c>
    </row>
    <row r="4056">
      <c r="A4056" s="2" t="s">
        <v>15976</v>
      </c>
      <c r="B4056" s="3"/>
      <c r="C4056" s="4">
        <v>35423.98055555556</v>
      </c>
      <c r="D4056" s="5">
        <v>31506.0</v>
      </c>
    </row>
    <row r="4057">
      <c r="A4057" s="2" t="s">
        <v>15977</v>
      </c>
      <c r="B4057" s="3"/>
      <c r="C4057" s="4">
        <v>35423.98055555556</v>
      </c>
      <c r="D4057" s="5">
        <v>31508.0</v>
      </c>
    </row>
    <row r="4058">
      <c r="A4058" s="2" t="s">
        <v>15978</v>
      </c>
      <c r="B4058" s="3"/>
      <c r="C4058" s="4">
        <v>35423.98055555556</v>
      </c>
      <c r="D4058" s="5">
        <v>31510.0</v>
      </c>
    </row>
    <row r="4059">
      <c r="A4059" s="2" t="s">
        <v>15979</v>
      </c>
      <c r="B4059" s="3"/>
      <c r="C4059" s="4">
        <v>35423.98055555556</v>
      </c>
      <c r="D4059" s="5">
        <v>31508.0</v>
      </c>
    </row>
    <row r="4060">
      <c r="A4060" s="2" t="s">
        <v>15980</v>
      </c>
      <c r="B4060" s="3"/>
      <c r="C4060" s="4">
        <v>35423.98055555556</v>
      </c>
      <c r="D4060" s="5">
        <v>31509.0</v>
      </c>
    </row>
    <row r="4061">
      <c r="A4061" s="2" t="s">
        <v>15981</v>
      </c>
      <c r="B4061" s="3"/>
      <c r="C4061" s="4">
        <v>35423.98055555556</v>
      </c>
      <c r="D4061" s="5">
        <v>31530.0</v>
      </c>
    </row>
    <row r="4062">
      <c r="A4062" s="2" t="s">
        <v>15982</v>
      </c>
      <c r="B4062" s="3"/>
      <c r="C4062" s="4">
        <v>35423.98055555556</v>
      </c>
      <c r="D4062" s="5">
        <v>32133.0</v>
      </c>
    </row>
    <row r="4063">
      <c r="A4063" s="2" t="s">
        <v>15983</v>
      </c>
      <c r="B4063" s="3"/>
      <c r="C4063" s="4">
        <v>35423.98055555556</v>
      </c>
      <c r="D4063" s="5">
        <v>32607.0</v>
      </c>
    </row>
    <row r="4064">
      <c r="A4064" s="2" t="s">
        <v>15984</v>
      </c>
      <c r="B4064" s="3"/>
      <c r="C4064" s="4">
        <v>35423.98055555556</v>
      </c>
      <c r="D4064" s="5">
        <v>20993.0</v>
      </c>
    </row>
    <row r="4065">
      <c r="A4065" s="2" t="s">
        <v>15985</v>
      </c>
      <c r="B4065" s="3"/>
      <c r="C4065" s="4">
        <v>35423.98055555556</v>
      </c>
      <c r="D4065" s="5">
        <v>34315.0</v>
      </c>
    </row>
    <row r="4066">
      <c r="A4066" s="2" t="s">
        <v>15986</v>
      </c>
      <c r="B4066" s="3"/>
      <c r="C4066" s="4">
        <v>35423.98055555556</v>
      </c>
      <c r="D4066" s="5">
        <v>34318.0</v>
      </c>
    </row>
    <row r="4067">
      <c r="A4067" s="2" t="s">
        <v>15987</v>
      </c>
      <c r="B4067" s="3"/>
      <c r="C4067" s="4">
        <v>35423.98055555556</v>
      </c>
      <c r="D4067" s="5">
        <v>42641.0</v>
      </c>
    </row>
    <row r="4068">
      <c r="A4068" s="2" t="s">
        <v>15988</v>
      </c>
      <c r="B4068" s="3"/>
      <c r="C4068" s="4">
        <v>35423.98055555556</v>
      </c>
      <c r="D4068" s="5">
        <v>150574.0</v>
      </c>
    </row>
    <row r="4069">
      <c r="A4069" s="2" t="s">
        <v>15989</v>
      </c>
      <c r="B4069" s="3"/>
      <c r="C4069" s="4">
        <v>35423.98055555556</v>
      </c>
      <c r="D4069" s="5">
        <v>31465.0</v>
      </c>
    </row>
    <row r="4070">
      <c r="A4070" s="2" t="s">
        <v>15990</v>
      </c>
      <c r="B4070" s="3"/>
      <c r="C4070" s="4">
        <v>35423.98055555556</v>
      </c>
      <c r="D4070" s="5">
        <v>31493.0</v>
      </c>
    </row>
    <row r="4071">
      <c r="A4071" s="2" t="s">
        <v>15991</v>
      </c>
      <c r="B4071" s="3"/>
      <c r="C4071" s="4">
        <v>35423.98055555556</v>
      </c>
      <c r="D4071" s="5">
        <v>37066.0</v>
      </c>
    </row>
    <row r="4072">
      <c r="A4072" s="2" t="s">
        <v>15992</v>
      </c>
      <c r="B4072" s="3"/>
      <c r="C4072" s="4">
        <v>35423.98055555556</v>
      </c>
      <c r="D4072" s="5">
        <v>203844.0</v>
      </c>
    </row>
    <row r="4073">
      <c r="A4073" s="2" t="s">
        <v>15993</v>
      </c>
      <c r="B4073" s="3"/>
      <c r="C4073" s="4">
        <v>35423.98055555556</v>
      </c>
      <c r="D4073" s="5">
        <v>188505.0</v>
      </c>
    </row>
    <row r="4074">
      <c r="A4074" s="2" t="s">
        <v>15994</v>
      </c>
      <c r="B4074" s="3"/>
      <c r="C4074" s="4">
        <v>35423.98055555556</v>
      </c>
      <c r="D4074" s="5">
        <v>64939.0</v>
      </c>
    </row>
    <row r="4075">
      <c r="A4075" s="2" t="s">
        <v>15995</v>
      </c>
      <c r="B4075" s="3"/>
      <c r="C4075" s="4">
        <v>35423.98055555556</v>
      </c>
      <c r="D4075" s="5">
        <v>26556.0</v>
      </c>
    </row>
    <row r="4076">
      <c r="A4076" s="2" t="s">
        <v>15996</v>
      </c>
      <c r="B4076" s="3"/>
      <c r="C4076" s="4">
        <v>35423.98055555556</v>
      </c>
      <c r="D4076" s="5">
        <v>21630.0</v>
      </c>
    </row>
    <row r="4077">
      <c r="A4077" s="2" t="s">
        <v>15997</v>
      </c>
      <c r="B4077" s="3"/>
      <c r="C4077" s="4">
        <v>35423.98055555556</v>
      </c>
      <c r="D4077" s="5">
        <v>44843.0</v>
      </c>
    </row>
    <row r="4078">
      <c r="A4078" s="2" t="s">
        <v>15998</v>
      </c>
      <c r="B4078" s="3"/>
      <c r="C4078" s="4">
        <v>35423.98055555556</v>
      </c>
      <c r="D4078" s="5">
        <v>131787.0</v>
      </c>
    </row>
    <row r="4079">
      <c r="A4079" s="2" t="s">
        <v>15999</v>
      </c>
      <c r="B4079" s="3"/>
      <c r="C4079" s="4">
        <v>35423.98055555556</v>
      </c>
      <c r="D4079" s="5">
        <v>132027.0</v>
      </c>
    </row>
    <row r="4080">
      <c r="A4080" s="2" t="s">
        <v>16000</v>
      </c>
      <c r="B4080" s="3"/>
      <c r="C4080" s="4">
        <v>35423.98055555556</v>
      </c>
      <c r="D4080" s="5">
        <v>32921.0</v>
      </c>
    </row>
    <row r="4081">
      <c r="A4081" s="2" t="s">
        <v>16001</v>
      </c>
      <c r="B4081" s="3"/>
      <c r="C4081" s="4">
        <v>35423.98055555556</v>
      </c>
      <c r="D4081" s="5">
        <v>34675.0</v>
      </c>
    </row>
    <row r="4082">
      <c r="A4082" s="2" t="s">
        <v>16002</v>
      </c>
      <c r="B4082" s="3"/>
      <c r="C4082" s="4">
        <v>35423.98055555556</v>
      </c>
      <c r="D4082" s="5">
        <v>34674.0</v>
      </c>
    </row>
    <row r="4083">
      <c r="A4083" s="2" t="s">
        <v>16003</v>
      </c>
      <c r="B4083" s="3"/>
      <c r="C4083" s="4">
        <v>35423.98055555556</v>
      </c>
      <c r="D4083" s="5">
        <v>49697.0</v>
      </c>
    </row>
    <row r="4084">
      <c r="A4084" s="2" t="s">
        <v>16004</v>
      </c>
      <c r="B4084" s="3"/>
      <c r="C4084" s="4">
        <v>35423.98055555556</v>
      </c>
      <c r="D4084" s="5">
        <v>30874.0</v>
      </c>
    </row>
    <row r="4085">
      <c r="A4085" s="2" t="s">
        <v>16005</v>
      </c>
      <c r="B4085" s="3"/>
      <c r="C4085" s="4">
        <v>35423.98055555556</v>
      </c>
      <c r="D4085" s="5">
        <v>31992.0</v>
      </c>
    </row>
    <row r="4086">
      <c r="A4086" s="2" t="s">
        <v>16006</v>
      </c>
      <c r="B4086" s="3"/>
      <c r="C4086" s="4">
        <v>35423.98055555556</v>
      </c>
      <c r="D4086" s="5">
        <v>30820.0</v>
      </c>
    </row>
    <row r="4087">
      <c r="A4087" s="2" t="s">
        <v>16007</v>
      </c>
      <c r="B4087" s="3"/>
      <c r="C4087" s="4">
        <v>35423.98055555556</v>
      </c>
      <c r="D4087" s="5">
        <v>101102.0</v>
      </c>
    </row>
    <row r="4088">
      <c r="A4088" s="2" t="s">
        <v>16008</v>
      </c>
      <c r="B4088" s="3"/>
      <c r="C4088" s="4">
        <v>35423.98055555556</v>
      </c>
      <c r="D4088" s="5">
        <v>101250.0</v>
      </c>
    </row>
    <row r="4089">
      <c r="A4089" s="2" t="s">
        <v>16009</v>
      </c>
      <c r="B4089" s="3"/>
      <c r="C4089" s="4">
        <v>35423.98055555556</v>
      </c>
      <c r="D4089" s="5">
        <v>48292.0</v>
      </c>
    </row>
    <row r="4090">
      <c r="A4090" s="2" t="s">
        <v>16010</v>
      </c>
      <c r="B4090" s="3"/>
      <c r="C4090" s="4">
        <v>35423.98055555556</v>
      </c>
      <c r="D4090" s="5">
        <v>73387.0</v>
      </c>
    </row>
    <row r="4091">
      <c r="A4091" s="2" t="s">
        <v>16011</v>
      </c>
      <c r="B4091" s="3"/>
      <c r="C4091" s="4">
        <v>35423.98055555556</v>
      </c>
      <c r="D4091" s="5">
        <v>126873.0</v>
      </c>
    </row>
    <row r="4092">
      <c r="A4092" s="2" t="s">
        <v>16012</v>
      </c>
      <c r="B4092" s="3"/>
      <c r="C4092" s="4">
        <v>35423.98055555556</v>
      </c>
      <c r="D4092" s="5">
        <v>98198.0</v>
      </c>
    </row>
    <row r="4093">
      <c r="A4093" s="2" t="s">
        <v>16013</v>
      </c>
      <c r="B4093" s="3"/>
      <c r="C4093" s="4">
        <v>35423.98055555556</v>
      </c>
      <c r="D4093" s="5">
        <v>98152.0</v>
      </c>
    </row>
    <row r="4094">
      <c r="A4094" s="2" t="s">
        <v>16014</v>
      </c>
      <c r="B4094" s="3"/>
      <c r="C4094" s="4">
        <v>35423.98055555556</v>
      </c>
      <c r="D4094" s="5">
        <v>79496.0</v>
      </c>
    </row>
    <row r="4095">
      <c r="A4095" s="2" t="s">
        <v>16015</v>
      </c>
      <c r="B4095" s="3"/>
      <c r="C4095" s="4">
        <v>35423.98055555556</v>
      </c>
      <c r="D4095" s="5">
        <v>171211.0</v>
      </c>
    </row>
    <row r="4096">
      <c r="A4096" s="2" t="s">
        <v>16016</v>
      </c>
      <c r="B4096" s="3"/>
      <c r="C4096" s="4">
        <v>35423.98055555556</v>
      </c>
      <c r="D4096" s="5">
        <v>171127.0</v>
      </c>
    </row>
    <row r="4097">
      <c r="A4097" s="2" t="s">
        <v>16017</v>
      </c>
      <c r="B4097" s="3"/>
      <c r="C4097" s="4">
        <v>35423.98055555556</v>
      </c>
      <c r="D4097" s="5">
        <v>175158.0</v>
      </c>
    </row>
    <row r="4098">
      <c r="A4098" s="2" t="s">
        <v>16018</v>
      </c>
      <c r="B4098" s="3"/>
      <c r="C4098" s="4">
        <v>35423.98055555556</v>
      </c>
      <c r="D4098" s="5">
        <v>100452.0</v>
      </c>
    </row>
    <row r="4099">
      <c r="A4099" s="2" t="s">
        <v>16019</v>
      </c>
      <c r="B4099" s="3"/>
      <c r="C4099" s="4">
        <v>35423.98055555556</v>
      </c>
      <c r="D4099" s="5">
        <v>12538.0</v>
      </c>
    </row>
    <row r="4100">
      <c r="A4100" s="2" t="s">
        <v>16020</v>
      </c>
      <c r="B4100" s="3"/>
      <c r="C4100" s="4">
        <v>35423.98055555556</v>
      </c>
      <c r="D4100" s="5">
        <v>21329.0</v>
      </c>
    </row>
    <row r="4101">
      <c r="A4101" s="2" t="s">
        <v>16021</v>
      </c>
      <c r="B4101" s="3"/>
      <c r="C4101" s="4">
        <v>35423.98055555556</v>
      </c>
      <c r="D4101" s="5">
        <v>41646.0</v>
      </c>
    </row>
    <row r="4102">
      <c r="A4102" s="2" t="s">
        <v>16022</v>
      </c>
      <c r="B4102" s="3"/>
      <c r="C4102" s="4">
        <v>35423.98055555556</v>
      </c>
      <c r="D4102" s="5">
        <v>31282.0</v>
      </c>
    </row>
    <row r="4103">
      <c r="A4103" s="2" t="s">
        <v>16023</v>
      </c>
      <c r="B4103" s="3"/>
      <c r="C4103" s="4">
        <v>35423.98055555556</v>
      </c>
      <c r="D4103" s="5">
        <v>31298.0</v>
      </c>
    </row>
    <row r="4104">
      <c r="A4104" s="2" t="s">
        <v>16024</v>
      </c>
      <c r="B4104" s="3"/>
      <c r="C4104" s="4">
        <v>35423.98055555556</v>
      </c>
      <c r="D4104" s="5">
        <v>31339.0</v>
      </c>
    </row>
    <row r="4105">
      <c r="A4105" s="2" t="s">
        <v>16025</v>
      </c>
      <c r="B4105" s="3"/>
      <c r="C4105" s="4">
        <v>35423.98055555556</v>
      </c>
      <c r="D4105" s="5">
        <v>45654.0</v>
      </c>
    </row>
    <row r="4106">
      <c r="A4106" s="2" t="s">
        <v>16026</v>
      </c>
      <c r="B4106" s="3"/>
      <c r="C4106" s="4">
        <v>35423.98055555556</v>
      </c>
      <c r="D4106" s="5">
        <v>26400.0</v>
      </c>
    </row>
    <row r="4107">
      <c r="A4107" s="2" t="s">
        <v>16027</v>
      </c>
      <c r="B4107" s="3"/>
      <c r="C4107" s="4">
        <v>35423.98055555556</v>
      </c>
      <c r="D4107" s="5">
        <v>755930.0</v>
      </c>
    </row>
    <row r="4108">
      <c r="A4108" s="2" t="s">
        <v>16028</v>
      </c>
      <c r="B4108" s="3"/>
      <c r="C4108" s="4">
        <v>35423.98055555556</v>
      </c>
      <c r="D4108" s="5">
        <v>173807.0</v>
      </c>
    </row>
    <row r="4109">
      <c r="A4109" s="2" t="s">
        <v>16029</v>
      </c>
      <c r="B4109" s="3"/>
      <c r="C4109" s="4">
        <v>35423.98055555556</v>
      </c>
      <c r="D4109" s="5">
        <v>14943.0</v>
      </c>
    </row>
    <row r="4110">
      <c r="A4110" s="2" t="s">
        <v>16030</v>
      </c>
      <c r="B4110" s="3"/>
      <c r="C4110" s="4">
        <v>35423.98055555556</v>
      </c>
      <c r="D4110" s="5">
        <v>15406.0</v>
      </c>
    </row>
    <row r="4111">
      <c r="A4111" s="2" t="s">
        <v>16031</v>
      </c>
      <c r="B4111" s="3"/>
      <c r="C4111" s="4">
        <v>35423.98055555556</v>
      </c>
      <c r="D4111" s="5">
        <v>22770.0</v>
      </c>
    </row>
    <row r="4112">
      <c r="A4112" s="2" t="s">
        <v>16032</v>
      </c>
      <c r="B4112" s="3"/>
      <c r="C4112" s="4">
        <v>35423.98055555556</v>
      </c>
      <c r="D4112" s="5">
        <v>22320.0</v>
      </c>
    </row>
    <row r="4113">
      <c r="A4113" s="2" t="s">
        <v>16033</v>
      </c>
      <c r="B4113" s="3"/>
      <c r="C4113" s="4">
        <v>35423.98055555556</v>
      </c>
      <c r="D4113" s="5">
        <v>131587.0</v>
      </c>
    </row>
    <row r="4114">
      <c r="A4114" s="2" t="s">
        <v>16034</v>
      </c>
      <c r="B4114" s="3"/>
      <c r="C4114" s="4">
        <v>35423.98055555556</v>
      </c>
      <c r="D4114" s="5">
        <v>119696.0</v>
      </c>
    </row>
    <row r="4115">
      <c r="A4115" s="2" t="s">
        <v>16035</v>
      </c>
      <c r="B4115" s="3"/>
      <c r="C4115" s="4">
        <v>35423.98055555556</v>
      </c>
      <c r="D4115" s="5">
        <v>8612.0</v>
      </c>
    </row>
    <row r="4116">
      <c r="A4116" s="2" t="s">
        <v>16036</v>
      </c>
      <c r="B4116" s="3"/>
      <c r="C4116" s="4">
        <v>35423.98055555556</v>
      </c>
      <c r="D4116" s="5">
        <v>48219.0</v>
      </c>
    </row>
    <row r="4117">
      <c r="A4117" s="2" t="s">
        <v>16037</v>
      </c>
      <c r="B4117" s="3"/>
      <c r="C4117" s="4">
        <v>35423.98055555556</v>
      </c>
      <c r="D4117" s="5">
        <v>143705.0</v>
      </c>
    </row>
    <row r="4118">
      <c r="A4118" s="2" t="s">
        <v>16038</v>
      </c>
      <c r="B4118" s="3"/>
      <c r="C4118" s="4">
        <v>35423.98055555556</v>
      </c>
      <c r="D4118" s="5">
        <v>153469.0</v>
      </c>
    </row>
    <row r="4119">
      <c r="A4119" s="2" t="s">
        <v>16039</v>
      </c>
      <c r="B4119" s="3"/>
      <c r="C4119" s="4">
        <v>35423.98055555556</v>
      </c>
      <c r="D4119" s="5">
        <v>41305.0</v>
      </c>
    </row>
    <row r="4120">
      <c r="A4120" s="2" t="s">
        <v>16040</v>
      </c>
      <c r="B4120" s="3"/>
      <c r="C4120" s="4">
        <v>35423.98055555556</v>
      </c>
      <c r="D4120" s="5">
        <v>60371.0</v>
      </c>
    </row>
    <row r="4121">
      <c r="A4121" s="2" t="s">
        <v>16041</v>
      </c>
      <c r="B4121" s="3"/>
      <c r="C4121" s="4">
        <v>35423.98055555556</v>
      </c>
      <c r="D4121" s="5">
        <v>60812.0</v>
      </c>
    </row>
    <row r="4122">
      <c r="A4122" s="2" t="s">
        <v>16042</v>
      </c>
      <c r="B4122" s="3"/>
      <c r="C4122" s="4">
        <v>35423.98055555556</v>
      </c>
      <c r="D4122" s="5">
        <v>119974.0</v>
      </c>
    </row>
    <row r="4123">
      <c r="A4123" s="2" t="s">
        <v>16043</v>
      </c>
      <c r="B4123" s="3"/>
      <c r="C4123" s="4">
        <v>35423.98055555556</v>
      </c>
      <c r="D4123" s="5">
        <v>22473.0</v>
      </c>
    </row>
    <row r="4124">
      <c r="A4124" s="2" t="s">
        <v>16044</v>
      </c>
      <c r="B4124" s="3"/>
      <c r="C4124" s="4">
        <v>35423.98055555556</v>
      </c>
      <c r="D4124" s="5">
        <v>83064.0</v>
      </c>
    </row>
    <row r="4125">
      <c r="A4125" s="2" t="s">
        <v>16045</v>
      </c>
      <c r="B4125" s="3"/>
      <c r="C4125" s="4">
        <v>35423.98055555556</v>
      </c>
      <c r="D4125" s="5">
        <v>103901.0</v>
      </c>
    </row>
    <row r="4126">
      <c r="A4126" s="2" t="s">
        <v>16046</v>
      </c>
      <c r="B4126" s="3"/>
      <c r="C4126" s="4">
        <v>35423.98055555556</v>
      </c>
      <c r="D4126" s="5">
        <v>103881.0</v>
      </c>
    </row>
    <row r="4127">
      <c r="A4127" s="2" t="s">
        <v>16047</v>
      </c>
      <c r="B4127" s="3"/>
      <c r="C4127" s="4">
        <v>35423.98055555556</v>
      </c>
      <c r="D4127" s="5">
        <v>56445.0</v>
      </c>
    </row>
    <row r="4128">
      <c r="A4128" s="2" t="s">
        <v>16048</v>
      </c>
      <c r="B4128" s="3"/>
      <c r="C4128" s="4">
        <v>35423.98055555556</v>
      </c>
      <c r="D4128" s="5">
        <v>15857.0</v>
      </c>
    </row>
    <row r="4129">
      <c r="A4129" s="2" t="s">
        <v>16049</v>
      </c>
      <c r="B4129" s="3"/>
      <c r="C4129" s="4">
        <v>35423.98055555556</v>
      </c>
      <c r="D4129" s="5">
        <v>15861.0</v>
      </c>
    </row>
    <row r="4130">
      <c r="A4130" s="2" t="s">
        <v>16050</v>
      </c>
      <c r="B4130" s="3"/>
      <c r="C4130" s="4">
        <v>35423.98055555556</v>
      </c>
      <c r="D4130" s="5">
        <v>16011.0</v>
      </c>
    </row>
    <row r="4131">
      <c r="A4131" s="2" t="s">
        <v>16051</v>
      </c>
      <c r="B4131" s="3"/>
      <c r="C4131" s="4">
        <v>35423.98055555556</v>
      </c>
      <c r="D4131" s="5">
        <v>15892.0</v>
      </c>
    </row>
    <row r="4132">
      <c r="A4132" s="2" t="s">
        <v>16052</v>
      </c>
      <c r="B4132" s="3"/>
      <c r="C4132" s="4">
        <v>35423.98055555556</v>
      </c>
      <c r="D4132" s="5">
        <v>15854.0</v>
      </c>
    </row>
    <row r="4133">
      <c r="A4133" s="2" t="s">
        <v>16053</v>
      </c>
      <c r="B4133" s="3"/>
      <c r="C4133" s="4">
        <v>35423.98055555556</v>
      </c>
      <c r="D4133" s="5">
        <v>15882.0</v>
      </c>
    </row>
    <row r="4134">
      <c r="A4134" s="2" t="s">
        <v>16054</v>
      </c>
      <c r="B4134" s="3"/>
      <c r="C4134" s="4">
        <v>35423.98055555556</v>
      </c>
      <c r="D4134" s="5">
        <v>110921.0</v>
      </c>
    </row>
    <row r="4135">
      <c r="A4135" s="2" t="s">
        <v>16055</v>
      </c>
      <c r="B4135" s="3"/>
      <c r="C4135" s="4">
        <v>35423.98055555556</v>
      </c>
      <c r="D4135" s="5">
        <v>107223.0</v>
      </c>
    </row>
    <row r="4136">
      <c r="A4136" s="2" t="s">
        <v>16056</v>
      </c>
      <c r="B4136" s="3"/>
      <c r="C4136" s="4">
        <v>35423.98055555556</v>
      </c>
      <c r="D4136" s="5">
        <v>110799.0</v>
      </c>
    </row>
    <row r="4137">
      <c r="A4137" s="2" t="s">
        <v>16057</v>
      </c>
      <c r="B4137" s="3"/>
      <c r="C4137" s="4">
        <v>35423.98055555556</v>
      </c>
      <c r="D4137" s="5">
        <v>110777.0</v>
      </c>
    </row>
    <row r="4138">
      <c r="A4138" s="2" t="s">
        <v>16058</v>
      </c>
      <c r="B4138" s="3"/>
      <c r="C4138" s="4">
        <v>35423.98055555556</v>
      </c>
      <c r="D4138" s="5">
        <v>193108.0</v>
      </c>
    </row>
    <row r="4139">
      <c r="A4139" s="2" t="s">
        <v>16059</v>
      </c>
      <c r="B4139" s="3"/>
      <c r="C4139" s="4">
        <v>35423.98055555556</v>
      </c>
      <c r="D4139" s="5">
        <v>10895.0</v>
      </c>
    </row>
    <row r="4140">
      <c r="A4140" s="2" t="s">
        <v>16060</v>
      </c>
      <c r="B4140" s="3"/>
      <c r="C4140" s="4">
        <v>35423.98055555556</v>
      </c>
      <c r="D4140" s="5">
        <v>48672.0</v>
      </c>
    </row>
    <row r="4141">
      <c r="A4141" s="2" t="s">
        <v>16061</v>
      </c>
      <c r="B4141" s="3"/>
      <c r="C4141" s="4">
        <v>35423.98055555556</v>
      </c>
      <c r="D4141" s="5">
        <v>51900.0</v>
      </c>
    </row>
    <row r="4142">
      <c r="A4142" s="2" t="s">
        <v>16062</v>
      </c>
      <c r="B4142" s="3"/>
      <c r="C4142" s="4">
        <v>35423.98055555556</v>
      </c>
      <c r="D4142" s="5">
        <v>191283.0</v>
      </c>
    </row>
    <row r="4143">
      <c r="A4143" s="2" t="s">
        <v>16063</v>
      </c>
      <c r="B4143" s="3"/>
      <c r="C4143" s="4">
        <v>35423.98055555556</v>
      </c>
      <c r="D4143" s="5">
        <v>14353.0</v>
      </c>
    </row>
    <row r="4144">
      <c r="A4144" s="2" t="s">
        <v>16064</v>
      </c>
      <c r="B4144" s="3"/>
      <c r="C4144" s="4">
        <v>35423.98055555556</v>
      </c>
      <c r="D4144" s="5">
        <v>45224.0</v>
      </c>
    </row>
    <row r="4145">
      <c r="A4145" s="2" t="s">
        <v>16065</v>
      </c>
      <c r="B4145" s="3"/>
      <c r="C4145" s="4">
        <v>35423.98055555556</v>
      </c>
      <c r="D4145" s="5">
        <v>40782.0</v>
      </c>
    </row>
    <row r="4146">
      <c r="A4146" s="2" t="s">
        <v>16066</v>
      </c>
      <c r="B4146" s="3"/>
      <c r="C4146" s="4">
        <v>35423.98055555556</v>
      </c>
      <c r="D4146" s="5">
        <v>186550.0</v>
      </c>
    </row>
    <row r="4147">
      <c r="A4147" s="2" t="s">
        <v>16067</v>
      </c>
      <c r="B4147" s="3"/>
      <c r="C4147" s="4">
        <v>35423.98055555556</v>
      </c>
      <c r="D4147" s="5">
        <v>30948.0</v>
      </c>
    </row>
    <row r="4148">
      <c r="A4148" s="2" t="s">
        <v>16068</v>
      </c>
      <c r="B4148" s="3"/>
      <c r="C4148" s="4">
        <v>35423.98055555556</v>
      </c>
      <c r="D4148" s="5">
        <v>29679.0</v>
      </c>
    </row>
    <row r="4149">
      <c r="A4149" s="2" t="s">
        <v>16069</v>
      </c>
      <c r="B4149" s="3"/>
      <c r="C4149" s="4">
        <v>35423.98055555556</v>
      </c>
      <c r="D4149" s="5">
        <v>19308.0</v>
      </c>
    </row>
    <row r="4150">
      <c r="A4150" s="2" t="s">
        <v>16070</v>
      </c>
      <c r="B4150" s="3"/>
      <c r="C4150" s="4">
        <v>35423.98055555556</v>
      </c>
      <c r="D4150" s="5">
        <v>137097.0</v>
      </c>
    </row>
    <row r="4151">
      <c r="A4151" s="2" t="s">
        <v>16071</v>
      </c>
      <c r="B4151" s="3"/>
      <c r="C4151" s="4">
        <v>35423.98055555556</v>
      </c>
      <c r="D4151" s="5">
        <v>136362.0</v>
      </c>
    </row>
    <row r="4152">
      <c r="A4152" s="2" t="s">
        <v>16072</v>
      </c>
      <c r="B4152" s="3"/>
      <c r="C4152" s="4">
        <v>35423.98055555556</v>
      </c>
      <c r="D4152" s="5">
        <v>136986.0</v>
      </c>
    </row>
    <row r="4153">
      <c r="A4153" s="2" t="s">
        <v>16073</v>
      </c>
      <c r="B4153" s="3"/>
      <c r="C4153" s="4">
        <v>35423.98055555556</v>
      </c>
      <c r="D4153" s="5">
        <v>14311.0</v>
      </c>
    </row>
    <row r="4154">
      <c r="A4154" s="2" t="s">
        <v>16074</v>
      </c>
      <c r="B4154" s="3"/>
      <c r="C4154" s="4">
        <v>35423.98055555556</v>
      </c>
      <c r="D4154" s="5">
        <v>16898.0</v>
      </c>
    </row>
    <row r="4155">
      <c r="A4155" s="2" t="s">
        <v>16075</v>
      </c>
      <c r="B4155" s="3"/>
      <c r="C4155" s="4">
        <v>35423.98055555556</v>
      </c>
      <c r="D4155" s="5">
        <v>17328.0</v>
      </c>
    </row>
    <row r="4156">
      <c r="A4156" s="2" t="s">
        <v>16076</v>
      </c>
      <c r="B4156" s="3"/>
      <c r="C4156" s="4">
        <v>35423.98055555556</v>
      </c>
      <c r="D4156" s="5">
        <v>30437.0</v>
      </c>
    </row>
    <row r="4157">
      <c r="A4157" s="2" t="s">
        <v>16077</v>
      </c>
      <c r="B4157" s="3"/>
      <c r="C4157" s="4">
        <v>35423.98055555556</v>
      </c>
      <c r="D4157" s="5">
        <v>31645.0</v>
      </c>
    </row>
    <row r="4158">
      <c r="A4158" s="2" t="s">
        <v>16078</v>
      </c>
      <c r="B4158" s="3"/>
      <c r="C4158" s="4">
        <v>35423.98055555556</v>
      </c>
      <c r="D4158" s="5">
        <v>31646.0</v>
      </c>
    </row>
    <row r="4159">
      <c r="A4159" s="2" t="s">
        <v>16079</v>
      </c>
      <c r="B4159" s="3"/>
      <c r="C4159" s="4">
        <v>35423.98055555556</v>
      </c>
      <c r="D4159" s="5">
        <v>32553.0</v>
      </c>
    </row>
    <row r="4160">
      <c r="A4160" s="2" t="s">
        <v>16080</v>
      </c>
      <c r="B4160" s="3"/>
      <c r="C4160" s="4">
        <v>35423.98055555556</v>
      </c>
      <c r="D4160" s="5">
        <v>33403.0</v>
      </c>
    </row>
    <row r="4161">
      <c r="A4161" s="2" t="s">
        <v>16081</v>
      </c>
      <c r="B4161" s="3"/>
      <c r="C4161" s="4">
        <v>35423.98055555556</v>
      </c>
      <c r="D4161" s="5">
        <v>33621.0</v>
      </c>
    </row>
    <row r="4162">
      <c r="A4162" s="2" t="s">
        <v>16082</v>
      </c>
      <c r="B4162" s="3"/>
      <c r="C4162" s="4">
        <v>35423.98055555556</v>
      </c>
      <c r="D4162" s="5">
        <v>33658.0</v>
      </c>
    </row>
    <row r="4163">
      <c r="A4163" s="2" t="s">
        <v>16083</v>
      </c>
      <c r="B4163" s="3"/>
      <c r="C4163" s="4">
        <v>35423.98055555556</v>
      </c>
      <c r="D4163" s="5">
        <v>33538.0</v>
      </c>
    </row>
    <row r="4164">
      <c r="A4164" s="2" t="s">
        <v>16084</v>
      </c>
      <c r="B4164" s="3"/>
      <c r="C4164" s="4">
        <v>35423.98055555556</v>
      </c>
      <c r="D4164" s="5">
        <v>33528.0</v>
      </c>
    </row>
    <row r="4165">
      <c r="A4165" s="2" t="s">
        <v>16085</v>
      </c>
      <c r="B4165" s="3"/>
      <c r="C4165" s="4">
        <v>35423.98055555556</v>
      </c>
      <c r="D4165" s="5">
        <v>125992.0</v>
      </c>
    </row>
    <row r="4166">
      <c r="A4166" s="2" t="s">
        <v>16086</v>
      </c>
      <c r="B4166" s="3"/>
      <c r="C4166" s="4">
        <v>35423.98055555556</v>
      </c>
      <c r="D4166" s="5">
        <v>157554.0</v>
      </c>
    </row>
    <row r="4167">
      <c r="A4167" s="2" t="s">
        <v>16087</v>
      </c>
      <c r="B4167" s="3"/>
      <c r="C4167" s="4">
        <v>35423.98055555556</v>
      </c>
      <c r="D4167" s="5">
        <v>28601.0</v>
      </c>
    </row>
    <row r="4168">
      <c r="A4168" s="2" t="s">
        <v>16088</v>
      </c>
      <c r="B4168" s="3"/>
      <c r="C4168" s="4">
        <v>35423.98055555556</v>
      </c>
      <c r="D4168" s="5">
        <v>23828.0</v>
      </c>
    </row>
    <row r="4169">
      <c r="A4169" s="2" t="s">
        <v>16089</v>
      </c>
      <c r="B4169" s="3"/>
      <c r="C4169" s="4">
        <v>35423.98055555556</v>
      </c>
      <c r="D4169" s="5">
        <v>94030.0</v>
      </c>
    </row>
    <row r="4170">
      <c r="A4170" s="2" t="s">
        <v>16090</v>
      </c>
      <c r="B4170" s="3"/>
      <c r="C4170" s="4">
        <v>35423.98055555556</v>
      </c>
      <c r="D4170" s="5">
        <v>8560.0</v>
      </c>
    </row>
    <row r="4171">
      <c r="A4171" s="2" t="s">
        <v>16091</v>
      </c>
      <c r="B4171" s="3"/>
      <c r="C4171" s="4">
        <v>35423.98055555556</v>
      </c>
      <c r="D4171" s="5">
        <v>50057.0</v>
      </c>
    </row>
    <row r="4172">
      <c r="A4172" s="2" t="s">
        <v>16092</v>
      </c>
      <c r="B4172" s="3"/>
      <c r="C4172" s="4">
        <v>35423.98055555556</v>
      </c>
      <c r="D4172" s="5">
        <v>134548.0</v>
      </c>
    </row>
    <row r="4173">
      <c r="A4173" s="2" t="s">
        <v>16093</v>
      </c>
      <c r="B4173" s="3"/>
      <c r="C4173" s="4">
        <v>35423.98055555556</v>
      </c>
      <c r="D4173" s="5">
        <v>33741.0</v>
      </c>
    </row>
    <row r="4174">
      <c r="A4174" s="2" t="s">
        <v>16094</v>
      </c>
      <c r="B4174" s="3"/>
      <c r="C4174" s="4">
        <v>35423.98055555556</v>
      </c>
      <c r="D4174" s="5">
        <v>91713.0</v>
      </c>
    </row>
    <row r="4175">
      <c r="A4175" s="2" t="s">
        <v>16095</v>
      </c>
      <c r="B4175" s="3"/>
      <c r="C4175" s="4">
        <v>35423.98055555556</v>
      </c>
      <c r="D4175" s="5">
        <v>90842.0</v>
      </c>
    </row>
    <row r="4176">
      <c r="A4176" s="2" t="s">
        <v>16096</v>
      </c>
      <c r="B4176" s="3"/>
      <c r="C4176" s="4">
        <v>35423.98055555556</v>
      </c>
      <c r="D4176" s="5">
        <v>24359.0</v>
      </c>
    </row>
    <row r="4177">
      <c r="A4177" s="2" t="s">
        <v>16097</v>
      </c>
      <c r="B4177" s="3"/>
      <c r="C4177" s="4">
        <v>35423.98055555556</v>
      </c>
      <c r="D4177" s="5">
        <v>28916.0</v>
      </c>
    </row>
    <row r="4178">
      <c r="A4178" s="2" t="s">
        <v>16098</v>
      </c>
      <c r="B4178" s="3"/>
      <c r="C4178" s="4">
        <v>35423.98055555556</v>
      </c>
      <c r="D4178" s="5">
        <v>28971.0</v>
      </c>
    </row>
    <row r="4179">
      <c r="A4179" s="2" t="s">
        <v>16099</v>
      </c>
      <c r="B4179" s="3"/>
      <c r="C4179" s="4">
        <v>35423.98055555556</v>
      </c>
      <c r="D4179" s="5">
        <v>58029.0</v>
      </c>
    </row>
    <row r="4180">
      <c r="A4180" s="2" t="s">
        <v>16100</v>
      </c>
      <c r="B4180" s="3"/>
      <c r="C4180" s="4">
        <v>35423.98055555556</v>
      </c>
      <c r="D4180" s="5">
        <v>216380.0</v>
      </c>
    </row>
    <row r="4181">
      <c r="A4181" s="2" t="s">
        <v>16101</v>
      </c>
      <c r="B4181" s="3"/>
      <c r="C4181" s="4">
        <v>35423.98055555556</v>
      </c>
      <c r="D4181" s="5">
        <v>186708.0</v>
      </c>
    </row>
    <row r="4182">
      <c r="A4182" s="2" t="s">
        <v>16102</v>
      </c>
      <c r="B4182" s="3"/>
      <c r="C4182" s="4">
        <v>35423.98055555556</v>
      </c>
      <c r="D4182" s="5">
        <v>1.3794213E7</v>
      </c>
    </row>
    <row r="4183">
      <c r="A4183" s="2" t="s">
        <v>16103</v>
      </c>
      <c r="B4183" s="3"/>
      <c r="C4183" s="4">
        <v>35423.98055555556</v>
      </c>
      <c r="D4183" s="5">
        <v>1.7333373E7</v>
      </c>
    </row>
    <row r="4184">
      <c r="A4184" s="2" t="s">
        <v>16104</v>
      </c>
      <c r="B4184" s="3"/>
      <c r="C4184" s="4">
        <v>35423.98055555556</v>
      </c>
      <c r="D4184" s="5">
        <v>1.7333359E7</v>
      </c>
    </row>
    <row r="4185">
      <c r="A4185" s="2" t="s">
        <v>16105</v>
      </c>
      <c r="B4185" s="3"/>
      <c r="C4185" s="4">
        <v>35423.98055555556</v>
      </c>
      <c r="D4185" s="5">
        <v>1.7333374E7</v>
      </c>
    </row>
    <row r="4186">
      <c r="A4186" s="2" t="s">
        <v>16106</v>
      </c>
      <c r="B4186" s="3"/>
      <c r="C4186" s="4">
        <v>35423.98055555556</v>
      </c>
      <c r="D4186" s="5">
        <v>1.7333379E7</v>
      </c>
    </row>
    <row r="4187">
      <c r="A4187" s="2" t="s">
        <v>16107</v>
      </c>
      <c r="B4187" s="3"/>
      <c r="C4187" s="4">
        <v>35423.98055555556</v>
      </c>
      <c r="D4187" s="5">
        <v>1.7333364E7</v>
      </c>
    </row>
    <row r="4188">
      <c r="A4188" s="2" t="s">
        <v>16108</v>
      </c>
      <c r="B4188" s="3"/>
      <c r="C4188" s="4">
        <v>35423.98055555556</v>
      </c>
      <c r="D4188" s="5">
        <v>1.732967E7</v>
      </c>
    </row>
    <row r="4189">
      <c r="A4189" s="2" t="s">
        <v>16109</v>
      </c>
      <c r="B4189" s="3"/>
      <c r="C4189" s="4">
        <v>35423.98055555556</v>
      </c>
      <c r="D4189" s="5">
        <v>55369.0</v>
      </c>
    </row>
    <row r="4190">
      <c r="A4190" s="2" t="s">
        <v>16110</v>
      </c>
      <c r="B4190" s="3"/>
      <c r="C4190" s="4">
        <v>35423.98055555556</v>
      </c>
      <c r="D4190" s="5">
        <v>124735.0</v>
      </c>
    </row>
    <row r="4191">
      <c r="A4191" s="2" t="s">
        <v>16111</v>
      </c>
      <c r="B4191" s="3"/>
      <c r="C4191" s="4">
        <v>35423.98055555556</v>
      </c>
      <c r="D4191" s="5">
        <v>252720.0</v>
      </c>
    </row>
    <row r="4192">
      <c r="A4192" s="2" t="s">
        <v>16112</v>
      </c>
      <c r="B4192" s="3"/>
      <c r="C4192" s="4">
        <v>35423.98055555556</v>
      </c>
      <c r="D4192" s="5">
        <v>9508.0</v>
      </c>
    </row>
    <row r="4193">
      <c r="A4193" s="2" t="s">
        <v>16113</v>
      </c>
      <c r="B4193" s="3"/>
      <c r="C4193" s="4">
        <v>35423.98055555556</v>
      </c>
      <c r="D4193" s="5">
        <v>9616.0</v>
      </c>
    </row>
    <row r="4194">
      <c r="A4194" s="2" t="s">
        <v>16114</v>
      </c>
      <c r="B4194" s="3"/>
      <c r="C4194" s="4">
        <v>35423.98055555556</v>
      </c>
      <c r="D4194" s="5">
        <v>24385.0</v>
      </c>
    </row>
    <row r="4195">
      <c r="A4195" s="2" t="s">
        <v>16115</v>
      </c>
      <c r="B4195" s="3"/>
      <c r="C4195" s="4">
        <v>35423.98055555556</v>
      </c>
      <c r="D4195" s="5">
        <v>402166.0</v>
      </c>
    </row>
    <row r="4196">
      <c r="A4196" s="2" t="s">
        <v>16116</v>
      </c>
      <c r="B4196" s="3"/>
      <c r="C4196" s="4">
        <v>35423.98055555556</v>
      </c>
      <c r="D4196" s="5">
        <v>416301.0</v>
      </c>
    </row>
    <row r="4197">
      <c r="A4197" s="2" t="s">
        <v>16117</v>
      </c>
      <c r="B4197" s="3"/>
      <c r="C4197" s="4">
        <v>35423.98055555556</v>
      </c>
      <c r="D4197" s="5">
        <v>395394.0</v>
      </c>
    </row>
    <row r="4198">
      <c r="A4198" s="2" t="s">
        <v>16118</v>
      </c>
      <c r="B4198" s="3"/>
      <c r="C4198" s="4">
        <v>35423.98055555556</v>
      </c>
      <c r="D4198" s="5">
        <v>67358.0</v>
      </c>
    </row>
    <row r="4199">
      <c r="A4199" s="2" t="s">
        <v>16119</v>
      </c>
      <c r="B4199" s="3"/>
      <c r="C4199" s="4">
        <v>35423.98055555556</v>
      </c>
      <c r="D4199" s="5">
        <v>72554.0</v>
      </c>
    </row>
    <row r="4200">
      <c r="A4200" s="2" t="s">
        <v>16120</v>
      </c>
      <c r="B4200" s="3"/>
      <c r="C4200" s="4">
        <v>35423.98055555556</v>
      </c>
      <c r="D4200" s="5">
        <v>128987.0</v>
      </c>
    </row>
    <row r="4201">
      <c r="A4201" s="2" t="s">
        <v>16121</v>
      </c>
      <c r="B4201" s="3"/>
      <c r="C4201" s="4">
        <v>35423.98055555556</v>
      </c>
      <c r="D4201" s="5">
        <v>131002.0</v>
      </c>
    </row>
    <row r="4202">
      <c r="A4202" s="2" t="s">
        <v>16122</v>
      </c>
      <c r="B4202" s="3"/>
      <c r="C4202" s="4">
        <v>35423.98055555556</v>
      </c>
      <c r="D4202" s="5">
        <v>46594.0</v>
      </c>
    </row>
    <row r="4203">
      <c r="A4203" s="2" t="s">
        <v>16123</v>
      </c>
      <c r="B4203" s="3"/>
      <c r="C4203" s="4">
        <v>35423.98055555556</v>
      </c>
      <c r="D4203" s="5">
        <v>46605.0</v>
      </c>
    </row>
    <row r="4204">
      <c r="A4204" s="2" t="s">
        <v>16124</v>
      </c>
      <c r="B4204" s="3"/>
      <c r="C4204" s="4">
        <v>35423.98055555556</v>
      </c>
      <c r="D4204" s="5">
        <v>27510.0</v>
      </c>
    </row>
    <row r="4205">
      <c r="A4205" s="2" t="s">
        <v>16125</v>
      </c>
      <c r="B4205" s="3"/>
      <c r="C4205" s="4">
        <v>35423.98055555556</v>
      </c>
      <c r="D4205" s="5">
        <v>27478.0</v>
      </c>
    </row>
    <row r="4206">
      <c r="A4206" s="2" t="s">
        <v>16126</v>
      </c>
      <c r="B4206" s="3"/>
      <c r="C4206" s="4">
        <v>35423.98055555556</v>
      </c>
      <c r="D4206" s="5">
        <v>71698.0</v>
      </c>
    </row>
    <row r="4207">
      <c r="A4207" s="2" t="s">
        <v>16127</v>
      </c>
      <c r="B4207" s="3"/>
      <c r="C4207" s="4">
        <v>35423.98055555556</v>
      </c>
      <c r="D4207" s="5">
        <v>14806.0</v>
      </c>
    </row>
    <row r="4208">
      <c r="A4208" s="2" t="s">
        <v>16128</v>
      </c>
      <c r="B4208" s="3"/>
      <c r="C4208" s="4">
        <v>35423.98055555556</v>
      </c>
      <c r="D4208" s="5">
        <v>14881.0</v>
      </c>
    </row>
    <row r="4209">
      <c r="A4209" s="2" t="s">
        <v>16129</v>
      </c>
      <c r="B4209" s="3"/>
      <c r="C4209" s="4">
        <v>35423.98055555556</v>
      </c>
      <c r="D4209" s="5">
        <v>27680.0</v>
      </c>
    </row>
    <row r="4210">
      <c r="A4210" s="2" t="s">
        <v>16130</v>
      </c>
      <c r="B4210" s="3"/>
      <c r="C4210" s="4">
        <v>35423.98055555556</v>
      </c>
      <c r="D4210" s="5">
        <v>38974.0</v>
      </c>
    </row>
    <row r="4211">
      <c r="A4211" s="2" t="s">
        <v>16131</v>
      </c>
      <c r="B4211" s="3"/>
      <c r="C4211" s="4">
        <v>35423.98055555556</v>
      </c>
      <c r="D4211" s="5">
        <v>26122.0</v>
      </c>
    </row>
    <row r="4212">
      <c r="A4212" s="2" t="s">
        <v>16132</v>
      </c>
      <c r="B4212" s="3"/>
      <c r="C4212" s="4">
        <v>35423.98055555556</v>
      </c>
      <c r="D4212" s="5">
        <v>13766.0</v>
      </c>
    </row>
    <row r="4213">
      <c r="A4213" s="2" t="s">
        <v>16133</v>
      </c>
      <c r="B4213" s="3"/>
      <c r="C4213" s="4">
        <v>35423.98055555556</v>
      </c>
      <c r="D4213" s="5">
        <v>18102.0</v>
      </c>
    </row>
    <row r="4214">
      <c r="A4214" s="2" t="s">
        <v>16134</v>
      </c>
      <c r="B4214" s="3"/>
      <c r="C4214" s="4">
        <v>35423.98055555556</v>
      </c>
      <c r="D4214" s="5">
        <v>50510.0</v>
      </c>
    </row>
    <row r="4215">
      <c r="A4215" s="2" t="s">
        <v>16135</v>
      </c>
      <c r="B4215" s="3"/>
      <c r="C4215" s="4">
        <v>35423.98055555556</v>
      </c>
      <c r="D4215" s="5">
        <v>327068.0</v>
      </c>
    </row>
    <row r="4216">
      <c r="A4216" s="2" t="s">
        <v>16136</v>
      </c>
      <c r="B4216" s="3"/>
      <c r="C4216" s="4">
        <v>35423.98055555556</v>
      </c>
      <c r="D4216" s="5">
        <v>7966.0</v>
      </c>
    </row>
    <row r="4217">
      <c r="A4217" s="2" t="s">
        <v>16137</v>
      </c>
      <c r="B4217" s="3"/>
      <c r="C4217" s="4">
        <v>35423.98055555556</v>
      </c>
      <c r="D4217" s="5">
        <v>8873.0</v>
      </c>
    </row>
    <row r="4218">
      <c r="A4218" s="2" t="s">
        <v>16138</v>
      </c>
      <c r="B4218" s="3"/>
      <c r="C4218" s="4">
        <v>35423.98055555556</v>
      </c>
      <c r="D4218" s="5">
        <v>3024.0</v>
      </c>
    </row>
    <row r="4219">
      <c r="A4219" s="2" t="s">
        <v>16139</v>
      </c>
      <c r="B4219" s="3"/>
      <c r="C4219" s="4">
        <v>35423.98055555556</v>
      </c>
      <c r="D4219" s="5">
        <v>15638.0</v>
      </c>
    </row>
    <row r="4220">
      <c r="A4220" s="2" t="s">
        <v>16140</v>
      </c>
      <c r="B4220" s="3"/>
      <c r="C4220" s="4">
        <v>35423.98055555556</v>
      </c>
      <c r="D4220" s="5">
        <v>16631.0</v>
      </c>
    </row>
    <row r="4221">
      <c r="A4221" s="2" t="s">
        <v>16141</v>
      </c>
      <c r="B4221" s="3"/>
      <c r="C4221" s="4">
        <v>35423.98055555556</v>
      </c>
      <c r="D4221" s="5">
        <v>16649.0</v>
      </c>
    </row>
    <row r="4222">
      <c r="A4222" s="2" t="s">
        <v>16142</v>
      </c>
      <c r="B4222" s="3"/>
      <c r="C4222" s="4">
        <v>35423.98055555556</v>
      </c>
      <c r="D4222" s="5">
        <v>16625.0</v>
      </c>
    </row>
    <row r="4223">
      <c r="A4223" s="2" t="s">
        <v>16143</v>
      </c>
      <c r="B4223" s="3"/>
      <c r="C4223" s="4">
        <v>35423.98055555556</v>
      </c>
      <c r="D4223" s="5">
        <v>16645.0</v>
      </c>
    </row>
    <row r="4224">
      <c r="A4224" s="2" t="s">
        <v>16144</v>
      </c>
      <c r="B4224" s="3"/>
      <c r="C4224" s="4">
        <v>35423.98055555556</v>
      </c>
      <c r="D4224" s="5">
        <v>207693.0</v>
      </c>
    </row>
    <row r="4225">
      <c r="A4225" s="2" t="s">
        <v>16145</v>
      </c>
      <c r="B4225" s="3"/>
      <c r="C4225" s="4">
        <v>35423.98055555556</v>
      </c>
      <c r="D4225" s="5">
        <v>17007.0</v>
      </c>
    </row>
    <row r="4226">
      <c r="A4226" s="2" t="s">
        <v>16146</v>
      </c>
      <c r="B4226" s="3"/>
      <c r="C4226" s="4">
        <v>35423.98055555556</v>
      </c>
      <c r="D4226" s="5">
        <v>90566.0</v>
      </c>
    </row>
    <row r="4227">
      <c r="A4227" s="2" t="s">
        <v>16147</v>
      </c>
      <c r="B4227" s="3"/>
      <c r="C4227" s="4">
        <v>35423.98055555556</v>
      </c>
      <c r="D4227" s="5">
        <v>14824.0</v>
      </c>
    </row>
    <row r="4228">
      <c r="A4228" s="2" t="s">
        <v>16148</v>
      </c>
      <c r="B4228" s="3"/>
      <c r="C4228" s="4">
        <v>35423.98055555556</v>
      </c>
      <c r="D4228" s="5">
        <v>26616.0</v>
      </c>
    </row>
    <row r="4229">
      <c r="A4229" s="2" t="s">
        <v>16149</v>
      </c>
      <c r="B4229" s="3"/>
      <c r="C4229" s="4">
        <v>35423.98055555556</v>
      </c>
      <c r="D4229" s="5">
        <v>73813.0</v>
      </c>
    </row>
    <row r="4230">
      <c r="A4230" s="2" t="s">
        <v>16150</v>
      </c>
      <c r="B4230" s="3"/>
      <c r="C4230" s="4">
        <v>35423.98055555556</v>
      </c>
      <c r="D4230" s="5">
        <v>73094.0</v>
      </c>
    </row>
    <row r="4231">
      <c r="A4231" s="2" t="s">
        <v>16151</v>
      </c>
      <c r="B4231" s="3"/>
      <c r="C4231" s="4">
        <v>35423.98055555556</v>
      </c>
      <c r="D4231" s="5">
        <v>125777.0</v>
      </c>
    </row>
    <row r="4232">
      <c r="A4232" s="2" t="s">
        <v>16152</v>
      </c>
      <c r="B4232" s="3"/>
      <c r="C4232" s="4">
        <v>35423.98055555556</v>
      </c>
      <c r="D4232" s="5">
        <v>125836.0</v>
      </c>
    </row>
    <row r="4233">
      <c r="A4233" s="2" t="s">
        <v>16153</v>
      </c>
      <c r="B4233" s="3"/>
      <c r="C4233" s="4">
        <v>35423.98055555556</v>
      </c>
      <c r="D4233" s="5">
        <v>150378.0</v>
      </c>
    </row>
    <row r="4234">
      <c r="A4234" s="2" t="s">
        <v>16154</v>
      </c>
      <c r="B4234" s="3"/>
      <c r="C4234" s="4">
        <v>35423.98055555556</v>
      </c>
      <c r="D4234" s="5">
        <v>112090.0</v>
      </c>
    </row>
    <row r="4235">
      <c r="A4235" s="2" t="s">
        <v>16155</v>
      </c>
      <c r="B4235" s="3"/>
      <c r="C4235" s="4">
        <v>35423.98055555556</v>
      </c>
      <c r="D4235" s="5">
        <v>1904.0</v>
      </c>
    </row>
    <row r="4236">
      <c r="A4236" s="2" t="s">
        <v>16156</v>
      </c>
      <c r="B4236" s="3"/>
      <c r="C4236" s="4">
        <v>35423.98055555556</v>
      </c>
      <c r="D4236" s="5">
        <v>193689.0</v>
      </c>
    </row>
    <row r="4237">
      <c r="A4237" s="2" t="s">
        <v>16157</v>
      </c>
      <c r="B4237" s="3"/>
      <c r="C4237" s="4">
        <v>35423.98055555556</v>
      </c>
      <c r="D4237" s="5">
        <v>121952.0</v>
      </c>
    </row>
    <row r="4238">
      <c r="A4238" s="2" t="s">
        <v>16158</v>
      </c>
      <c r="B4238" s="3"/>
      <c r="C4238" s="4">
        <v>35423.98055555556</v>
      </c>
      <c r="D4238" s="5">
        <v>132419.0</v>
      </c>
    </row>
    <row r="4239">
      <c r="A4239" s="2" t="s">
        <v>16159</v>
      </c>
      <c r="B4239" s="3"/>
      <c r="C4239" s="4">
        <v>35423.98055555556</v>
      </c>
      <c r="D4239" s="5">
        <v>34178.0</v>
      </c>
    </row>
    <row r="4240">
      <c r="A4240" s="2" t="s">
        <v>16160</v>
      </c>
      <c r="B4240" s="3"/>
      <c r="C4240" s="4">
        <v>35423.98055555556</v>
      </c>
      <c r="D4240" s="5">
        <v>1789740.0</v>
      </c>
    </row>
    <row r="4241">
      <c r="A4241" s="2" t="s">
        <v>16161</v>
      </c>
      <c r="B4241" s="3"/>
      <c r="C4241" s="4">
        <v>35423.98055555556</v>
      </c>
      <c r="D4241" s="5">
        <v>89591.0</v>
      </c>
    </row>
    <row r="4242">
      <c r="A4242" s="2" t="s">
        <v>16162</v>
      </c>
      <c r="B4242" s="3"/>
      <c r="C4242" s="4">
        <v>35423.98055555556</v>
      </c>
      <c r="D4242" s="5">
        <v>89573.0</v>
      </c>
    </row>
    <row r="4243">
      <c r="A4243" s="2" t="s">
        <v>16163</v>
      </c>
      <c r="B4243" s="3"/>
      <c r="C4243" s="4">
        <v>35423.98055555556</v>
      </c>
      <c r="D4243" s="5">
        <v>89699.0</v>
      </c>
    </row>
    <row r="4244">
      <c r="A4244" s="2" t="s">
        <v>16164</v>
      </c>
      <c r="B4244" s="3"/>
      <c r="C4244" s="4">
        <v>35423.98055555556</v>
      </c>
      <c r="D4244" s="5">
        <v>89568.0</v>
      </c>
    </row>
    <row r="4245">
      <c r="A4245" s="2" t="s">
        <v>16165</v>
      </c>
      <c r="B4245" s="3"/>
      <c r="C4245" s="4">
        <v>35423.98055555556</v>
      </c>
      <c r="D4245" s="5">
        <v>124552.0</v>
      </c>
    </row>
    <row r="4246">
      <c r="A4246" s="2" t="s">
        <v>16166</v>
      </c>
      <c r="B4246" s="3"/>
      <c r="C4246" s="4">
        <v>35423.98055555556</v>
      </c>
      <c r="D4246" s="5">
        <v>23382.0</v>
      </c>
    </row>
    <row r="4247">
      <c r="A4247" s="2" t="s">
        <v>16167</v>
      </c>
      <c r="B4247" s="3"/>
      <c r="C4247" s="4">
        <v>35423.98055555556</v>
      </c>
      <c r="D4247" s="5">
        <v>24007.0</v>
      </c>
    </row>
    <row r="4248">
      <c r="A4248" s="2" t="s">
        <v>16168</v>
      </c>
      <c r="B4248" s="3"/>
      <c r="C4248" s="4">
        <v>35423.98055555556</v>
      </c>
      <c r="D4248" s="5">
        <v>9251.0</v>
      </c>
    </row>
    <row r="4249">
      <c r="A4249" s="2" t="s">
        <v>16169</v>
      </c>
      <c r="B4249" s="3"/>
      <c r="C4249" s="4">
        <v>35423.98055555556</v>
      </c>
      <c r="D4249" s="5">
        <v>191291.0</v>
      </c>
    </row>
    <row r="4250">
      <c r="A4250" s="2" t="s">
        <v>16170</v>
      </c>
      <c r="B4250" s="3"/>
      <c r="C4250" s="4">
        <v>35423.98055555556</v>
      </c>
      <c r="D4250" s="5">
        <v>74072.0</v>
      </c>
    </row>
    <row r="4251">
      <c r="A4251" s="2" t="s">
        <v>16171</v>
      </c>
      <c r="B4251" s="3"/>
      <c r="C4251" s="4">
        <v>35423.98055555556</v>
      </c>
      <c r="D4251" s="5">
        <v>74307.0</v>
      </c>
    </row>
    <row r="4252">
      <c r="A4252" s="2" t="s">
        <v>16172</v>
      </c>
      <c r="B4252" s="3"/>
      <c r="C4252" s="4">
        <v>35423.98055555556</v>
      </c>
      <c r="D4252" s="5">
        <v>74322.0</v>
      </c>
    </row>
    <row r="4253">
      <c r="A4253" s="2" t="s">
        <v>16173</v>
      </c>
      <c r="B4253" s="3"/>
      <c r="C4253" s="4">
        <v>35423.98055555556</v>
      </c>
      <c r="D4253" s="5">
        <v>74303.0</v>
      </c>
    </row>
    <row r="4254">
      <c r="A4254" s="2" t="s">
        <v>16174</v>
      </c>
      <c r="B4254" s="3"/>
      <c r="C4254" s="4">
        <v>35423.98055555556</v>
      </c>
      <c r="D4254" s="5">
        <v>74147.0</v>
      </c>
    </row>
    <row r="4255">
      <c r="A4255" s="2" t="s">
        <v>16175</v>
      </c>
      <c r="B4255" s="3"/>
      <c r="C4255" s="4">
        <v>35423.98055555556</v>
      </c>
      <c r="D4255" s="5">
        <v>74178.0</v>
      </c>
    </row>
    <row r="4256">
      <c r="A4256" s="2" t="s">
        <v>16176</v>
      </c>
      <c r="B4256" s="3"/>
      <c r="C4256" s="4">
        <v>35423.98055555556</v>
      </c>
      <c r="D4256" s="5">
        <v>74324.0</v>
      </c>
    </row>
    <row r="4257">
      <c r="A4257" s="2" t="s">
        <v>16177</v>
      </c>
      <c r="B4257" s="3"/>
      <c r="C4257" s="4">
        <v>35423.98055555556</v>
      </c>
      <c r="D4257" s="5">
        <v>74393.0</v>
      </c>
    </row>
    <row r="4258">
      <c r="A4258" s="2" t="s">
        <v>16178</v>
      </c>
      <c r="B4258" s="3"/>
      <c r="C4258" s="4">
        <v>35423.98055555556</v>
      </c>
      <c r="D4258" s="5">
        <v>192733.0</v>
      </c>
    </row>
    <row r="4259">
      <c r="A4259" s="2" t="s">
        <v>16179</v>
      </c>
      <c r="B4259" s="3"/>
      <c r="C4259" s="4">
        <v>35423.98055555556</v>
      </c>
      <c r="D4259" s="5">
        <v>192756.0</v>
      </c>
    </row>
    <row r="4260">
      <c r="A4260" s="2" t="s">
        <v>16180</v>
      </c>
      <c r="B4260" s="3"/>
      <c r="C4260" s="4">
        <v>35423.98055555556</v>
      </c>
      <c r="D4260" s="5">
        <v>192727.0</v>
      </c>
    </row>
    <row r="4261">
      <c r="A4261" s="2" t="s">
        <v>16181</v>
      </c>
      <c r="B4261" s="3"/>
      <c r="C4261" s="4">
        <v>35423.98055555556</v>
      </c>
      <c r="D4261" s="5">
        <v>4720.0</v>
      </c>
    </row>
    <row r="4262">
      <c r="A4262" s="2" t="s">
        <v>16182</v>
      </c>
      <c r="B4262" s="3"/>
      <c r="C4262" s="4">
        <v>35423.98055555556</v>
      </c>
      <c r="D4262" s="5">
        <v>5155.0</v>
      </c>
    </row>
    <row r="4263">
      <c r="A4263" s="2" t="s">
        <v>16183</v>
      </c>
      <c r="B4263" s="3"/>
      <c r="C4263" s="4">
        <v>35423.98055555556</v>
      </c>
      <c r="D4263" s="5">
        <v>5192.0</v>
      </c>
    </row>
    <row r="4264">
      <c r="A4264" s="2" t="s">
        <v>16184</v>
      </c>
      <c r="B4264" s="3"/>
      <c r="C4264" s="4">
        <v>35423.98055555556</v>
      </c>
      <c r="D4264" s="5">
        <v>4328.0</v>
      </c>
    </row>
    <row r="4265">
      <c r="A4265" s="2" t="s">
        <v>16185</v>
      </c>
      <c r="B4265" s="3"/>
      <c r="C4265" s="4">
        <v>35423.98055555556</v>
      </c>
      <c r="D4265" s="5">
        <v>128138.0</v>
      </c>
    </row>
    <row r="4266">
      <c r="A4266" s="2" t="s">
        <v>16186</v>
      </c>
      <c r="B4266" s="3"/>
      <c r="C4266" s="4">
        <v>35423.98055555556</v>
      </c>
      <c r="D4266" s="5">
        <v>25482.0</v>
      </c>
    </row>
    <row r="4267">
      <c r="A4267" s="2" t="s">
        <v>16187</v>
      </c>
      <c r="B4267" s="3"/>
      <c r="C4267" s="4">
        <v>35423.98055555556</v>
      </c>
      <c r="D4267" s="5">
        <v>52059.0</v>
      </c>
    </row>
    <row r="4268">
      <c r="A4268" s="2" t="s">
        <v>16188</v>
      </c>
      <c r="B4268" s="3"/>
      <c r="C4268" s="4">
        <v>35423.98055555556</v>
      </c>
      <c r="D4268" s="5">
        <v>52619.0</v>
      </c>
    </row>
    <row r="4269">
      <c r="A4269" s="2" t="s">
        <v>16189</v>
      </c>
      <c r="B4269" s="3"/>
      <c r="C4269" s="4">
        <v>35423.98055555556</v>
      </c>
      <c r="D4269" s="5">
        <v>51986.0</v>
      </c>
    </row>
    <row r="4270">
      <c r="A4270" s="2" t="s">
        <v>16190</v>
      </c>
      <c r="B4270" s="3"/>
      <c r="C4270" s="4">
        <v>35423.98055555556</v>
      </c>
      <c r="D4270" s="5">
        <v>51969.0</v>
      </c>
    </row>
    <row r="4271">
      <c r="A4271" s="2" t="s">
        <v>16191</v>
      </c>
      <c r="B4271" s="3"/>
      <c r="C4271" s="4">
        <v>35423.98055555556</v>
      </c>
      <c r="D4271" s="5">
        <v>42912.0</v>
      </c>
    </row>
    <row r="4272">
      <c r="A4272" s="2" t="s">
        <v>16192</v>
      </c>
      <c r="B4272" s="3"/>
      <c r="C4272" s="4">
        <v>35423.98055555556</v>
      </c>
      <c r="D4272" s="5">
        <v>63366.0</v>
      </c>
    </row>
    <row r="4273">
      <c r="A4273" s="2" t="s">
        <v>16193</v>
      </c>
      <c r="B4273" s="3"/>
      <c r="C4273" s="4">
        <v>35423.98055555556</v>
      </c>
      <c r="D4273" s="5">
        <v>42301.0</v>
      </c>
    </row>
    <row r="4274">
      <c r="A4274" s="2" t="s">
        <v>16194</v>
      </c>
      <c r="B4274" s="3"/>
      <c r="C4274" s="4">
        <v>35423.98055555556</v>
      </c>
      <c r="D4274" s="5">
        <v>147524.0</v>
      </c>
    </row>
    <row r="4275">
      <c r="A4275" s="2" t="s">
        <v>16195</v>
      </c>
      <c r="B4275" s="3"/>
      <c r="C4275" s="4">
        <v>35423.98055555556</v>
      </c>
      <c r="D4275" s="5">
        <v>89107.0</v>
      </c>
    </row>
    <row r="4276">
      <c r="A4276" s="2" t="s">
        <v>16196</v>
      </c>
      <c r="B4276" s="3"/>
      <c r="C4276" s="4">
        <v>35423.98055555556</v>
      </c>
      <c r="D4276" s="5">
        <v>152137.0</v>
      </c>
    </row>
    <row r="4277">
      <c r="A4277" s="2" t="s">
        <v>16197</v>
      </c>
      <c r="B4277" s="3"/>
      <c r="C4277" s="4">
        <v>35423.98055555556</v>
      </c>
      <c r="D4277" s="5">
        <v>152186.0</v>
      </c>
    </row>
    <row r="4278">
      <c r="A4278" s="2" t="s">
        <v>16198</v>
      </c>
      <c r="B4278" s="3"/>
      <c r="C4278" s="4">
        <v>35423.98055555556</v>
      </c>
      <c r="D4278" s="5">
        <v>10342.0</v>
      </c>
    </row>
    <row r="4279">
      <c r="A4279" s="2" t="s">
        <v>16199</v>
      </c>
      <c r="B4279" s="3"/>
      <c r="C4279" s="4">
        <v>35423.98055555556</v>
      </c>
      <c r="D4279" s="5">
        <v>26974.0</v>
      </c>
    </row>
    <row r="4280">
      <c r="A4280" s="2" t="s">
        <v>16200</v>
      </c>
      <c r="B4280" s="3"/>
      <c r="C4280" s="4">
        <v>35423.98055555556</v>
      </c>
      <c r="D4280" s="5">
        <v>26981.0</v>
      </c>
    </row>
    <row r="4281">
      <c r="A4281" s="2" t="s">
        <v>16201</v>
      </c>
      <c r="B4281" s="3"/>
      <c r="C4281" s="4">
        <v>35423.98055555556</v>
      </c>
      <c r="D4281" s="5">
        <v>108185.0</v>
      </c>
    </row>
    <row r="4282">
      <c r="A4282" s="2" t="s">
        <v>16202</v>
      </c>
      <c r="B4282" s="3"/>
      <c r="C4282" s="4">
        <v>35423.98055555556</v>
      </c>
      <c r="D4282" s="5">
        <v>108137.0</v>
      </c>
    </row>
    <row r="4283">
      <c r="A4283" s="2" t="s">
        <v>16203</v>
      </c>
      <c r="B4283" s="3"/>
      <c r="C4283" s="4">
        <v>35423.98055555556</v>
      </c>
      <c r="D4283" s="5">
        <v>32077.0</v>
      </c>
    </row>
    <row r="4284">
      <c r="A4284" s="2" t="s">
        <v>16204</v>
      </c>
      <c r="B4284" s="3"/>
      <c r="C4284" s="4">
        <v>35423.98055555556</v>
      </c>
      <c r="D4284" s="5">
        <v>32233.0</v>
      </c>
    </row>
    <row r="4285">
      <c r="A4285" s="2" t="s">
        <v>16205</v>
      </c>
      <c r="B4285" s="3"/>
      <c r="C4285" s="4">
        <v>35423.98055555556</v>
      </c>
      <c r="D4285" s="5">
        <v>42385.0</v>
      </c>
    </row>
    <row r="4286">
      <c r="A4286" s="2" t="s">
        <v>16206</v>
      </c>
      <c r="B4286" s="3"/>
      <c r="C4286" s="4">
        <v>35423.98055555556</v>
      </c>
      <c r="D4286" s="5">
        <v>58679.0</v>
      </c>
    </row>
    <row r="4287">
      <c r="A4287" s="2" t="s">
        <v>16207</v>
      </c>
      <c r="B4287" s="3"/>
      <c r="C4287" s="4">
        <v>35423.98055555556</v>
      </c>
      <c r="D4287" s="5">
        <v>168781.0</v>
      </c>
    </row>
    <row r="4288">
      <c r="A4288" s="2" t="s">
        <v>16208</v>
      </c>
      <c r="B4288" s="3"/>
      <c r="C4288" s="4">
        <v>35423.98055555556</v>
      </c>
      <c r="D4288" s="5">
        <v>31979.0</v>
      </c>
    </row>
    <row r="4289">
      <c r="A4289" s="2" t="s">
        <v>16209</v>
      </c>
      <c r="B4289" s="3"/>
      <c r="C4289" s="4">
        <v>35423.98055555556</v>
      </c>
      <c r="D4289" s="5">
        <v>17600.0</v>
      </c>
    </row>
    <row r="4290">
      <c r="A4290" s="2" t="s">
        <v>16210</v>
      </c>
      <c r="B4290" s="3"/>
      <c r="C4290" s="4">
        <v>35423.98055555556</v>
      </c>
      <c r="D4290" s="5">
        <v>17495.0</v>
      </c>
    </row>
    <row r="4291">
      <c r="A4291" s="2" t="s">
        <v>16211</v>
      </c>
      <c r="B4291" s="3"/>
      <c r="C4291" s="4">
        <v>35423.98055555556</v>
      </c>
      <c r="D4291" s="5">
        <v>168420.0</v>
      </c>
    </row>
    <row r="4292">
      <c r="A4292" s="2" t="s">
        <v>16212</v>
      </c>
      <c r="B4292" s="3"/>
      <c r="C4292" s="4">
        <v>35423.98055555556</v>
      </c>
      <c r="D4292" s="5">
        <v>45197.0</v>
      </c>
    </row>
    <row r="4293">
      <c r="A4293" s="2" t="s">
        <v>16213</v>
      </c>
      <c r="B4293" s="3"/>
      <c r="C4293" s="4">
        <v>35423.98055555556</v>
      </c>
      <c r="D4293" s="5">
        <v>48766.0</v>
      </c>
    </row>
    <row r="4294">
      <c r="A4294" s="2" t="s">
        <v>16214</v>
      </c>
      <c r="B4294" s="3"/>
      <c r="C4294" s="4">
        <v>35423.98055555556</v>
      </c>
      <c r="D4294" s="5">
        <v>48775.0</v>
      </c>
    </row>
    <row r="4295">
      <c r="A4295" s="2" t="s">
        <v>16215</v>
      </c>
      <c r="B4295" s="3"/>
      <c r="C4295" s="4">
        <v>35423.98055555556</v>
      </c>
      <c r="D4295" s="5">
        <v>12245.0</v>
      </c>
    </row>
    <row r="4296">
      <c r="A4296" s="2" t="s">
        <v>16216</v>
      </c>
      <c r="B4296" s="3"/>
      <c r="C4296" s="4">
        <v>35423.98055555556</v>
      </c>
      <c r="D4296" s="5">
        <v>60483.0</v>
      </c>
    </row>
    <row r="4297">
      <c r="A4297" s="2" t="s">
        <v>16217</v>
      </c>
      <c r="B4297" s="3"/>
      <c r="C4297" s="4">
        <v>35423.98055555556</v>
      </c>
      <c r="D4297" s="5">
        <v>30493.0</v>
      </c>
    </row>
    <row r="4298">
      <c r="A4298" s="2" t="s">
        <v>16218</v>
      </c>
      <c r="B4298" s="3"/>
      <c r="C4298" s="4">
        <v>35423.98055555556</v>
      </c>
      <c r="D4298" s="5">
        <v>30518.0</v>
      </c>
    </row>
    <row r="4299">
      <c r="A4299" s="2" t="s">
        <v>16219</v>
      </c>
      <c r="B4299" s="3"/>
      <c r="C4299" s="4">
        <v>35423.98055555556</v>
      </c>
      <c r="D4299" s="5">
        <v>30869.0</v>
      </c>
    </row>
    <row r="4300">
      <c r="A4300" s="2" t="s">
        <v>16220</v>
      </c>
      <c r="B4300" s="3"/>
      <c r="C4300" s="4">
        <v>35423.98055555556</v>
      </c>
      <c r="D4300" s="5">
        <v>30923.0</v>
      </c>
    </row>
    <row r="4301">
      <c r="A4301" s="2" t="s">
        <v>16221</v>
      </c>
      <c r="B4301" s="3"/>
      <c r="C4301" s="4">
        <v>35423.98055555556</v>
      </c>
      <c r="D4301" s="5">
        <v>30922.0</v>
      </c>
    </row>
    <row r="4302">
      <c r="A4302" s="2" t="s">
        <v>16222</v>
      </c>
      <c r="B4302" s="3"/>
      <c r="C4302" s="4">
        <v>35423.98055555556</v>
      </c>
      <c r="D4302" s="5">
        <v>6095.0</v>
      </c>
    </row>
    <row r="4303">
      <c r="A4303" s="2" t="s">
        <v>16223</v>
      </c>
      <c r="B4303" s="3"/>
      <c r="C4303" s="4">
        <v>35423.98055555556</v>
      </c>
      <c r="D4303" s="5">
        <v>21556.0</v>
      </c>
    </row>
    <row r="4304">
      <c r="A4304" s="2" t="s">
        <v>16224</v>
      </c>
      <c r="B4304" s="3"/>
      <c r="C4304" s="4">
        <v>35423.98055555556</v>
      </c>
      <c r="D4304" s="5">
        <v>132813.0</v>
      </c>
    </row>
    <row r="4305">
      <c r="A4305" s="2" t="s">
        <v>16225</v>
      </c>
      <c r="B4305" s="3"/>
      <c r="C4305" s="4">
        <v>35423.98055555556</v>
      </c>
      <c r="D4305" s="5">
        <v>132779.0</v>
      </c>
    </row>
    <row r="4306">
      <c r="A4306" s="2" t="s">
        <v>16226</v>
      </c>
      <c r="B4306" s="3"/>
      <c r="C4306" s="4">
        <v>35423.98055555556</v>
      </c>
      <c r="D4306" s="5">
        <v>132795.0</v>
      </c>
    </row>
    <row r="4307">
      <c r="A4307" s="2" t="s">
        <v>16227</v>
      </c>
      <c r="B4307" s="3"/>
      <c r="C4307" s="4">
        <v>35423.98055555556</v>
      </c>
      <c r="D4307" s="5">
        <v>132239.0</v>
      </c>
    </row>
    <row r="4308">
      <c r="A4308" s="2" t="s">
        <v>16228</v>
      </c>
      <c r="B4308" s="3"/>
      <c r="C4308" s="4">
        <v>35423.98055555556</v>
      </c>
      <c r="D4308" s="5">
        <v>132812.0</v>
      </c>
    </row>
    <row r="4309">
      <c r="A4309" s="2" t="s">
        <v>16229</v>
      </c>
      <c r="B4309" s="3"/>
      <c r="C4309" s="4">
        <v>35423.98055555556</v>
      </c>
      <c r="D4309" s="5">
        <v>132753.0</v>
      </c>
    </row>
    <row r="4310">
      <c r="A4310" s="2" t="s">
        <v>16230</v>
      </c>
      <c r="B4310" s="3"/>
      <c r="C4310" s="4">
        <v>35423.98055555556</v>
      </c>
      <c r="D4310" s="5">
        <v>120337.0</v>
      </c>
    </row>
    <row r="4311">
      <c r="A4311" s="2" t="s">
        <v>16231</v>
      </c>
      <c r="B4311" s="3"/>
      <c r="C4311" s="4">
        <v>35423.98055555556</v>
      </c>
      <c r="D4311" s="5">
        <v>121260.0</v>
      </c>
    </row>
    <row r="4312">
      <c r="A4312" s="2" t="s">
        <v>16232</v>
      </c>
      <c r="B4312" s="3"/>
      <c r="C4312" s="4">
        <v>35423.98055555556</v>
      </c>
      <c r="D4312" s="5">
        <v>8235.0</v>
      </c>
    </row>
    <row r="4313">
      <c r="A4313" s="2" t="s">
        <v>16233</v>
      </c>
      <c r="B4313" s="3"/>
      <c r="C4313" s="4">
        <v>35423.98055555556</v>
      </c>
      <c r="D4313" s="5">
        <v>8402.0</v>
      </c>
    </row>
    <row r="4314">
      <c r="A4314" s="2" t="s">
        <v>16234</v>
      </c>
      <c r="B4314" s="3"/>
      <c r="C4314" s="4">
        <v>35423.98055555556</v>
      </c>
      <c r="D4314" s="5">
        <v>65165.0</v>
      </c>
    </row>
    <row r="4315">
      <c r="A4315" s="2" t="s">
        <v>16235</v>
      </c>
      <c r="B4315" s="3"/>
      <c r="C4315" s="4">
        <v>35423.98055555556</v>
      </c>
      <c r="D4315" s="5">
        <v>16246.0</v>
      </c>
    </row>
    <row r="4316">
      <c r="A4316" s="2" t="s">
        <v>16236</v>
      </c>
      <c r="B4316" s="3"/>
      <c r="C4316" s="4">
        <v>35423.98055555556</v>
      </c>
      <c r="D4316" s="5">
        <v>4502.0</v>
      </c>
    </row>
    <row r="4317">
      <c r="A4317" s="2" t="s">
        <v>16237</v>
      </c>
      <c r="B4317" s="3"/>
      <c r="C4317" s="4">
        <v>35423.98055555556</v>
      </c>
      <c r="D4317" s="5">
        <v>37210.0</v>
      </c>
    </row>
    <row r="4318">
      <c r="A4318" s="2" t="s">
        <v>16238</v>
      </c>
      <c r="B4318" s="3"/>
      <c r="C4318" s="4">
        <v>35423.98055555556</v>
      </c>
      <c r="D4318" s="5">
        <v>64020.0</v>
      </c>
    </row>
    <row r="4319">
      <c r="A4319" s="2" t="s">
        <v>16239</v>
      </c>
      <c r="B4319" s="3"/>
      <c r="C4319" s="4">
        <v>35423.98055555556</v>
      </c>
      <c r="D4319" s="5">
        <v>28661.0</v>
      </c>
    </row>
    <row r="4320">
      <c r="A4320" s="2" t="s">
        <v>16240</v>
      </c>
      <c r="B4320" s="3"/>
      <c r="C4320" s="4">
        <v>35423.98055555556</v>
      </c>
      <c r="D4320" s="5">
        <v>28502.0</v>
      </c>
    </row>
    <row r="4321">
      <c r="A4321" s="2" t="s">
        <v>16241</v>
      </c>
      <c r="B4321" s="3"/>
      <c r="C4321" s="4">
        <v>35423.98055555556</v>
      </c>
      <c r="D4321" s="5">
        <v>36121.0</v>
      </c>
    </row>
    <row r="4322">
      <c r="A4322" s="2" t="s">
        <v>16242</v>
      </c>
      <c r="B4322" s="3"/>
      <c r="C4322" s="4">
        <v>35423.98055555556</v>
      </c>
      <c r="D4322" s="5">
        <v>30625.0</v>
      </c>
    </row>
    <row r="4323">
      <c r="A4323" s="2" t="s">
        <v>16243</v>
      </c>
      <c r="B4323" s="3"/>
      <c r="C4323" s="4">
        <v>35423.98055555556</v>
      </c>
      <c r="D4323" s="5">
        <v>38278.0</v>
      </c>
    </row>
    <row r="4324">
      <c r="A4324" s="2" t="s">
        <v>16244</v>
      </c>
      <c r="B4324" s="3"/>
      <c r="C4324" s="4">
        <v>35423.98055555556</v>
      </c>
      <c r="D4324" s="5">
        <v>27602.0</v>
      </c>
    </row>
    <row r="4325">
      <c r="A4325" s="2" t="s">
        <v>16245</v>
      </c>
      <c r="B4325" s="3"/>
      <c r="C4325" s="4">
        <v>35423.98055555556</v>
      </c>
      <c r="D4325" s="5">
        <v>38146.0</v>
      </c>
    </row>
    <row r="4326">
      <c r="A4326" s="2" t="s">
        <v>16246</v>
      </c>
      <c r="B4326" s="3"/>
      <c r="C4326" s="4">
        <v>35423.98055555556</v>
      </c>
      <c r="D4326" s="5">
        <v>70906.0</v>
      </c>
    </row>
    <row r="4327">
      <c r="A4327" s="2" t="s">
        <v>16247</v>
      </c>
      <c r="B4327" s="3"/>
      <c r="C4327" s="4">
        <v>35423.98055555556</v>
      </c>
      <c r="D4327" s="5">
        <v>70834.0</v>
      </c>
    </row>
    <row r="4328">
      <c r="A4328" s="2" t="s">
        <v>16248</v>
      </c>
      <c r="B4328" s="3"/>
      <c r="C4328" s="4">
        <v>35423.98055555556</v>
      </c>
      <c r="D4328" s="5">
        <v>12670.0</v>
      </c>
    </row>
    <row r="4329">
      <c r="A4329" s="2" t="s">
        <v>16249</v>
      </c>
      <c r="B4329" s="3"/>
      <c r="C4329" s="4">
        <v>35423.98055555556</v>
      </c>
      <c r="D4329" s="5">
        <v>102234.0</v>
      </c>
    </row>
    <row r="4330">
      <c r="A4330" s="2" t="s">
        <v>16250</v>
      </c>
      <c r="B4330" s="3"/>
      <c r="C4330" s="4">
        <v>35423.98055555556</v>
      </c>
      <c r="D4330" s="5">
        <v>11844.0</v>
      </c>
    </row>
    <row r="4331">
      <c r="A4331" s="2" t="s">
        <v>16251</v>
      </c>
      <c r="B4331" s="3"/>
      <c r="C4331" s="4">
        <v>35423.98055555556</v>
      </c>
      <c r="D4331" s="5">
        <v>11933.0</v>
      </c>
    </row>
    <row r="4332">
      <c r="A4332" s="2" t="s">
        <v>16252</v>
      </c>
      <c r="B4332" s="3"/>
      <c r="C4332" s="4">
        <v>35423.98055555556</v>
      </c>
      <c r="D4332" s="5">
        <v>35748.0</v>
      </c>
    </row>
    <row r="4333">
      <c r="A4333" s="2" t="s">
        <v>16253</v>
      </c>
      <c r="B4333" s="3"/>
      <c r="C4333" s="4">
        <v>35423.98055555556</v>
      </c>
      <c r="D4333" s="5">
        <v>29649.0</v>
      </c>
    </row>
    <row r="4334">
      <c r="A4334" s="2" t="s">
        <v>16254</v>
      </c>
      <c r="B4334" s="3"/>
      <c r="C4334" s="4">
        <v>35423.98055555556</v>
      </c>
      <c r="D4334" s="5">
        <v>27248.0</v>
      </c>
    </row>
    <row r="4335">
      <c r="A4335" s="2" t="s">
        <v>16255</v>
      </c>
      <c r="B4335" s="3"/>
      <c r="C4335" s="4">
        <v>35423.98055555556</v>
      </c>
      <c r="D4335" s="5">
        <v>162359.0</v>
      </c>
    </row>
    <row r="4336">
      <c r="A4336" s="2" t="s">
        <v>16256</v>
      </c>
      <c r="B4336" s="3"/>
      <c r="C4336" s="4">
        <v>35423.98055555556</v>
      </c>
      <c r="D4336" s="5">
        <v>30485.0</v>
      </c>
    </row>
    <row r="4337">
      <c r="A4337" s="2" t="s">
        <v>16257</v>
      </c>
      <c r="B4337" s="3"/>
      <c r="C4337" s="4">
        <v>35423.98055555556</v>
      </c>
      <c r="D4337" s="5">
        <v>313531.0</v>
      </c>
    </row>
    <row r="4338">
      <c r="A4338" s="2" t="s">
        <v>16258</v>
      </c>
      <c r="B4338" s="3"/>
      <c r="C4338" s="4">
        <v>35423.98055555556</v>
      </c>
      <c r="D4338" s="5">
        <v>38552.0</v>
      </c>
    </row>
    <row r="4339">
      <c r="A4339" s="2" t="s">
        <v>16259</v>
      </c>
      <c r="B4339" s="3"/>
      <c r="C4339" s="4">
        <v>35423.98055555556</v>
      </c>
      <c r="D4339" s="5">
        <v>37253.0</v>
      </c>
    </row>
    <row r="4340">
      <c r="A4340" s="2" t="s">
        <v>16260</v>
      </c>
      <c r="B4340" s="3"/>
      <c r="C4340" s="4">
        <v>35423.98055555556</v>
      </c>
      <c r="D4340" s="5">
        <v>421015.0</v>
      </c>
    </row>
    <row r="4341">
      <c r="A4341" s="2" t="s">
        <v>16261</v>
      </c>
      <c r="B4341" s="3"/>
      <c r="C4341" s="4">
        <v>35423.98055555556</v>
      </c>
      <c r="D4341" s="5">
        <v>317399.0</v>
      </c>
    </row>
    <row r="4342">
      <c r="A4342" s="2" t="s">
        <v>16262</v>
      </c>
      <c r="B4342" s="3"/>
      <c r="C4342" s="4">
        <v>35423.98055555556</v>
      </c>
      <c r="D4342" s="5">
        <v>316918.0</v>
      </c>
    </row>
    <row r="4343">
      <c r="A4343" s="2" t="s">
        <v>16263</v>
      </c>
      <c r="B4343" s="3"/>
      <c r="C4343" s="4">
        <v>35423.98055555556</v>
      </c>
      <c r="D4343" s="5">
        <v>318838.0</v>
      </c>
    </row>
    <row r="4344">
      <c r="A4344" s="2" t="s">
        <v>16264</v>
      </c>
      <c r="B4344" s="3"/>
      <c r="C4344" s="4">
        <v>35423.98055555556</v>
      </c>
      <c r="D4344" s="5">
        <v>224460.0</v>
      </c>
    </row>
    <row r="4345">
      <c r="A4345" s="2" t="s">
        <v>16265</v>
      </c>
      <c r="B4345" s="3"/>
      <c r="C4345" s="4">
        <v>35423.98055555556</v>
      </c>
      <c r="D4345" s="5">
        <v>314706.0</v>
      </c>
    </row>
    <row r="4346">
      <c r="A4346" s="2" t="s">
        <v>16266</v>
      </c>
      <c r="B4346" s="3"/>
      <c r="C4346" s="4">
        <v>35423.98055555556</v>
      </c>
      <c r="D4346" s="5">
        <v>312129.0</v>
      </c>
    </row>
    <row r="4347">
      <c r="A4347" s="2" t="s">
        <v>16267</v>
      </c>
      <c r="B4347" s="3"/>
      <c r="C4347" s="4">
        <v>35423.98055555556</v>
      </c>
      <c r="D4347" s="5">
        <v>312157.0</v>
      </c>
    </row>
    <row r="4348">
      <c r="A4348" s="2" t="s">
        <v>16268</v>
      </c>
      <c r="B4348" s="3"/>
      <c r="C4348" s="4">
        <v>35423.98055555556</v>
      </c>
      <c r="D4348" s="5">
        <v>140967.0</v>
      </c>
    </row>
    <row r="4349">
      <c r="A4349" s="2" t="s">
        <v>16269</v>
      </c>
      <c r="B4349" s="3"/>
      <c r="C4349" s="4">
        <v>35423.98055555556</v>
      </c>
      <c r="D4349" s="5">
        <v>248368.0</v>
      </c>
    </row>
    <row r="4350">
      <c r="A4350" s="2" t="s">
        <v>16270</v>
      </c>
      <c r="B4350" s="3"/>
      <c r="C4350" s="4">
        <v>35423.98055555556</v>
      </c>
      <c r="D4350" s="5">
        <v>188480.0</v>
      </c>
    </row>
    <row r="4351">
      <c r="A4351" s="2" t="s">
        <v>16271</v>
      </c>
      <c r="B4351" s="3"/>
      <c r="C4351" s="4">
        <v>35423.98055555556</v>
      </c>
      <c r="D4351" s="5">
        <v>187090.0</v>
      </c>
    </row>
    <row r="4352">
      <c r="A4352" s="2" t="s">
        <v>16272</v>
      </c>
      <c r="B4352" s="3"/>
      <c r="C4352" s="4">
        <v>35423.98055555556</v>
      </c>
      <c r="D4352" s="5">
        <v>124072.0</v>
      </c>
    </row>
    <row r="4353">
      <c r="A4353" s="2" t="s">
        <v>16273</v>
      </c>
      <c r="B4353" s="3"/>
      <c r="C4353" s="4">
        <v>35423.98055555556</v>
      </c>
      <c r="D4353" s="5">
        <v>123141.0</v>
      </c>
    </row>
    <row r="4354">
      <c r="A4354" s="2" t="s">
        <v>16274</v>
      </c>
      <c r="B4354" s="3"/>
      <c r="C4354" s="4">
        <v>35423.98055555556</v>
      </c>
      <c r="D4354" s="5">
        <v>33215.0</v>
      </c>
    </row>
    <row r="4355">
      <c r="A4355" s="2" t="s">
        <v>16275</v>
      </c>
      <c r="B4355" s="3"/>
      <c r="C4355" s="4">
        <v>35423.98055555556</v>
      </c>
      <c r="D4355" s="5">
        <v>4652.0</v>
      </c>
    </row>
    <row r="4356">
      <c r="A4356" s="2" t="s">
        <v>16276</v>
      </c>
      <c r="B4356" s="3"/>
      <c r="C4356" s="4">
        <v>35423.98055555556</v>
      </c>
      <c r="D4356" s="5">
        <v>180683.0</v>
      </c>
    </row>
    <row r="4357">
      <c r="A4357" s="2" t="s">
        <v>16277</v>
      </c>
      <c r="B4357" s="3"/>
      <c r="C4357" s="4">
        <v>35423.98055555556</v>
      </c>
      <c r="D4357" s="5">
        <v>193328.0</v>
      </c>
    </row>
    <row r="4358">
      <c r="A4358" s="2" t="s">
        <v>16278</v>
      </c>
      <c r="B4358" s="3"/>
      <c r="C4358" s="4">
        <v>35423.98055555556</v>
      </c>
      <c r="D4358" s="5">
        <v>181020.0</v>
      </c>
    </row>
    <row r="4359">
      <c r="A4359" s="2" t="s">
        <v>16279</v>
      </c>
      <c r="B4359" s="3"/>
      <c r="C4359" s="4">
        <v>35423.98055555556</v>
      </c>
      <c r="D4359" s="5">
        <v>95629.0</v>
      </c>
    </row>
    <row r="4360">
      <c r="A4360" s="2" t="s">
        <v>16280</v>
      </c>
      <c r="B4360" s="3"/>
      <c r="C4360" s="4">
        <v>35423.98055555556</v>
      </c>
      <c r="D4360" s="5">
        <v>13327.0</v>
      </c>
    </row>
    <row r="4361">
      <c r="A4361" s="2" t="s">
        <v>16281</v>
      </c>
      <c r="B4361" s="3"/>
      <c r="C4361" s="4">
        <v>35423.98055555556</v>
      </c>
      <c r="D4361" s="5">
        <v>116021.0</v>
      </c>
    </row>
    <row r="4362">
      <c r="A4362" s="2" t="s">
        <v>16282</v>
      </c>
      <c r="B4362" s="3"/>
      <c r="C4362" s="4">
        <v>35423.98055555556</v>
      </c>
      <c r="D4362" s="5">
        <v>116014.0</v>
      </c>
    </row>
    <row r="4363">
      <c r="A4363" s="2" t="s">
        <v>16283</v>
      </c>
      <c r="B4363" s="3"/>
      <c r="C4363" s="4">
        <v>35423.98055555556</v>
      </c>
      <c r="D4363" s="5">
        <v>40596.0</v>
      </c>
    </row>
    <row r="4364">
      <c r="A4364" s="2" t="s">
        <v>16284</v>
      </c>
      <c r="B4364" s="3"/>
      <c r="C4364" s="4">
        <v>35423.98055555556</v>
      </c>
      <c r="D4364" s="5">
        <v>40610.0</v>
      </c>
    </row>
    <row r="4365">
      <c r="A4365" s="2" t="s">
        <v>16285</v>
      </c>
      <c r="B4365" s="3"/>
      <c r="C4365" s="4">
        <v>35423.98055555556</v>
      </c>
      <c r="D4365" s="5">
        <v>95832.0</v>
      </c>
    </row>
    <row r="4366">
      <c r="A4366" s="2" t="s">
        <v>16286</v>
      </c>
      <c r="B4366" s="3"/>
      <c r="C4366" s="4">
        <v>35423.98055555556</v>
      </c>
      <c r="D4366" s="5">
        <v>95928.0</v>
      </c>
    </row>
    <row r="4367">
      <c r="A4367" s="2" t="s">
        <v>16287</v>
      </c>
      <c r="B4367" s="3"/>
      <c r="C4367" s="4">
        <v>35423.98055555556</v>
      </c>
      <c r="D4367" s="5">
        <v>87605.0</v>
      </c>
    </row>
    <row r="4368">
      <c r="A4368" s="2" t="s">
        <v>16288</v>
      </c>
      <c r="B4368" s="3"/>
      <c r="C4368" s="4">
        <v>35423.98055555556</v>
      </c>
      <c r="D4368" s="5">
        <v>36930.0</v>
      </c>
    </row>
    <row r="4369">
      <c r="A4369" s="2" t="s">
        <v>16289</v>
      </c>
      <c r="B4369" s="3"/>
      <c r="C4369" s="4">
        <v>35423.98055555556</v>
      </c>
      <c r="D4369" s="5">
        <v>38549.0</v>
      </c>
    </row>
    <row r="4370">
      <c r="A4370" s="2" t="s">
        <v>16290</v>
      </c>
      <c r="B4370" s="3"/>
      <c r="C4370" s="4">
        <v>35423.98055555556</v>
      </c>
      <c r="D4370" s="5">
        <v>36827.0</v>
      </c>
    </row>
    <row r="4371">
      <c r="A4371" s="2" t="s">
        <v>16291</v>
      </c>
      <c r="B4371" s="3"/>
      <c r="C4371" s="4">
        <v>35423.98055555556</v>
      </c>
      <c r="D4371" s="5">
        <v>38532.0</v>
      </c>
    </row>
    <row r="4372">
      <c r="A4372" s="2" t="s">
        <v>16292</v>
      </c>
      <c r="B4372" s="3"/>
      <c r="C4372" s="4">
        <v>35423.98055555556</v>
      </c>
      <c r="D4372" s="5">
        <v>116798.0</v>
      </c>
    </row>
    <row r="4373">
      <c r="A4373" s="2" t="s">
        <v>16293</v>
      </c>
      <c r="B4373" s="3"/>
      <c r="C4373" s="4">
        <v>35423.98055555556</v>
      </c>
      <c r="D4373" s="5">
        <v>116742.0</v>
      </c>
    </row>
    <row r="4374">
      <c r="A4374" s="2" t="s">
        <v>16294</v>
      </c>
      <c r="B4374" s="3"/>
      <c r="C4374" s="4">
        <v>35423.98055555556</v>
      </c>
      <c r="D4374" s="5">
        <v>18691.0</v>
      </c>
    </row>
    <row r="4375">
      <c r="A4375" s="2" t="s">
        <v>16295</v>
      </c>
      <c r="B4375" s="3"/>
      <c r="C4375" s="4">
        <v>35423.98055555556</v>
      </c>
      <c r="D4375" s="5">
        <v>18686.0</v>
      </c>
    </row>
    <row r="4376">
      <c r="A4376" s="2" t="s">
        <v>16296</v>
      </c>
      <c r="B4376" s="3"/>
      <c r="C4376" s="4">
        <v>35423.98055555556</v>
      </c>
      <c r="D4376" s="5">
        <v>64751.0</v>
      </c>
    </row>
    <row r="4377">
      <c r="A4377" s="2" t="s">
        <v>16297</v>
      </c>
      <c r="B4377" s="3"/>
      <c r="C4377" s="4">
        <v>35423.98055555556</v>
      </c>
      <c r="D4377" s="5">
        <v>20488.0</v>
      </c>
    </row>
    <row r="4378">
      <c r="A4378" s="2" t="s">
        <v>16298</v>
      </c>
      <c r="B4378" s="3"/>
      <c r="C4378" s="4">
        <v>35423.98055555556</v>
      </c>
      <c r="D4378" s="5">
        <v>13135.0</v>
      </c>
    </row>
    <row r="4379">
      <c r="A4379" s="2" t="s">
        <v>16299</v>
      </c>
      <c r="B4379" s="3"/>
      <c r="C4379" s="4">
        <v>35423.98055555556</v>
      </c>
      <c r="D4379" s="5">
        <v>33835.0</v>
      </c>
    </row>
    <row r="4380">
      <c r="A4380" s="2" t="s">
        <v>16300</v>
      </c>
      <c r="B4380" s="3"/>
      <c r="C4380" s="4">
        <v>35423.98055555556</v>
      </c>
      <c r="D4380" s="5">
        <v>181751.0</v>
      </c>
    </row>
    <row r="4381">
      <c r="A4381" s="2" t="s">
        <v>16301</v>
      </c>
      <c r="B4381" s="3"/>
      <c r="C4381" s="4">
        <v>35423.98055555556</v>
      </c>
      <c r="D4381" s="5">
        <v>181716.0</v>
      </c>
    </row>
    <row r="4382">
      <c r="A4382" s="2" t="s">
        <v>16302</v>
      </c>
      <c r="B4382" s="3"/>
      <c r="C4382" s="4">
        <v>35423.98055555556</v>
      </c>
      <c r="D4382" s="5">
        <v>134570.0</v>
      </c>
    </row>
    <row r="4383">
      <c r="A4383" s="2" t="s">
        <v>16303</v>
      </c>
      <c r="B4383" s="3"/>
      <c r="C4383" s="4">
        <v>35423.98055555556</v>
      </c>
      <c r="D4383" s="5">
        <v>18575.0</v>
      </c>
    </row>
    <row r="4384">
      <c r="A4384" s="2" t="s">
        <v>16304</v>
      </c>
      <c r="B4384" s="3"/>
      <c r="C4384" s="4">
        <v>35423.98055555556</v>
      </c>
      <c r="D4384" s="5">
        <v>19779.0</v>
      </c>
    </row>
    <row r="4385">
      <c r="A4385" s="2" t="s">
        <v>16305</v>
      </c>
      <c r="B4385" s="3"/>
      <c r="C4385" s="4">
        <v>35423.98055555556</v>
      </c>
      <c r="D4385" s="5">
        <v>15838.0</v>
      </c>
    </row>
    <row r="4386">
      <c r="A4386" s="2" t="s">
        <v>16306</v>
      </c>
      <c r="B4386" s="3"/>
      <c r="C4386" s="4">
        <v>35423.98055555556</v>
      </c>
      <c r="D4386" s="5">
        <v>17253.0</v>
      </c>
    </row>
    <row r="4387">
      <c r="A4387" s="2" t="s">
        <v>16307</v>
      </c>
      <c r="B4387" s="3"/>
      <c r="C4387" s="4">
        <v>35423.98055555556</v>
      </c>
      <c r="D4387" s="5">
        <v>18587.0</v>
      </c>
    </row>
    <row r="4388">
      <c r="A4388" s="2" t="s">
        <v>16308</v>
      </c>
      <c r="B4388" s="3"/>
      <c r="C4388" s="4">
        <v>35423.98055555556</v>
      </c>
      <c r="D4388" s="5">
        <v>19791.0</v>
      </c>
    </row>
    <row r="4389">
      <c r="A4389" s="2" t="s">
        <v>16309</v>
      </c>
      <c r="B4389" s="3"/>
      <c r="C4389" s="4">
        <v>35423.98055555556</v>
      </c>
      <c r="D4389" s="5">
        <v>167200.0</v>
      </c>
    </row>
    <row r="4390">
      <c r="A4390" s="2" t="s">
        <v>16310</v>
      </c>
      <c r="B4390" s="3"/>
      <c r="C4390" s="4">
        <v>35423.98055555556</v>
      </c>
      <c r="D4390" s="5">
        <v>37376.0</v>
      </c>
    </row>
    <row r="4391">
      <c r="A4391" s="2" t="s">
        <v>16311</v>
      </c>
      <c r="B4391" s="3"/>
      <c r="C4391" s="4">
        <v>35423.98055555556</v>
      </c>
      <c r="D4391" s="5">
        <v>37691.0</v>
      </c>
    </row>
    <row r="4392">
      <c r="A4392" s="2" t="s">
        <v>16312</v>
      </c>
      <c r="B4392" s="3"/>
      <c r="C4392" s="4">
        <v>35423.98055555556</v>
      </c>
      <c r="D4392" s="5">
        <v>37986.0</v>
      </c>
    </row>
    <row r="4393">
      <c r="A4393" s="2" t="s">
        <v>16313</v>
      </c>
      <c r="B4393" s="3"/>
      <c r="C4393" s="4">
        <v>35423.98055555556</v>
      </c>
      <c r="D4393" s="5">
        <v>37975.0</v>
      </c>
    </row>
    <row r="4394">
      <c r="A4394" s="2" t="s">
        <v>16314</v>
      </c>
      <c r="B4394" s="3"/>
      <c r="C4394" s="4">
        <v>35423.98055555556</v>
      </c>
      <c r="D4394" s="5">
        <v>37730.0</v>
      </c>
    </row>
    <row r="4395">
      <c r="A4395" s="2" t="s">
        <v>16315</v>
      </c>
      <c r="B4395" s="3"/>
      <c r="C4395" s="4">
        <v>35423.98055555556</v>
      </c>
      <c r="D4395" s="5">
        <v>37550.0</v>
      </c>
    </row>
    <row r="4396">
      <c r="A4396" s="2" t="s">
        <v>16316</v>
      </c>
      <c r="B4396" s="3"/>
      <c r="C4396" s="4">
        <v>35423.98055555556</v>
      </c>
      <c r="D4396" s="5">
        <v>154994.0</v>
      </c>
    </row>
    <row r="4397">
      <c r="A4397" s="2" t="s">
        <v>16317</v>
      </c>
      <c r="B4397" s="3"/>
      <c r="C4397" s="4">
        <v>35423.98055555556</v>
      </c>
      <c r="D4397" s="5">
        <v>155024.0</v>
      </c>
    </row>
    <row r="4398">
      <c r="A4398" s="2" t="s">
        <v>16318</v>
      </c>
      <c r="B4398" s="3"/>
      <c r="C4398" s="4">
        <v>35423.98055555556</v>
      </c>
      <c r="D4398" s="5">
        <v>137950.0</v>
      </c>
    </row>
    <row r="4399">
      <c r="A4399" s="2" t="s">
        <v>16319</v>
      </c>
      <c r="B4399" s="3"/>
      <c r="C4399" s="4">
        <v>35423.98055555556</v>
      </c>
      <c r="D4399" s="5">
        <v>45974.0</v>
      </c>
    </row>
    <row r="4400">
      <c r="A4400" s="2" t="s">
        <v>16320</v>
      </c>
      <c r="B4400" s="3"/>
      <c r="C4400" s="4">
        <v>35423.98055555556</v>
      </c>
      <c r="D4400" s="5">
        <v>45947.0</v>
      </c>
    </row>
    <row r="4401">
      <c r="A4401" s="2" t="s">
        <v>16321</v>
      </c>
      <c r="B4401" s="3"/>
      <c r="C4401" s="4">
        <v>35423.98055555556</v>
      </c>
      <c r="D4401" s="5">
        <v>51565.0</v>
      </c>
    </row>
    <row r="4402">
      <c r="A4402" s="2" t="s">
        <v>16322</v>
      </c>
      <c r="B4402" s="3"/>
      <c r="C4402" s="4">
        <v>35423.98055555556</v>
      </c>
      <c r="D4402" s="5">
        <v>33584.0</v>
      </c>
    </row>
    <row r="4403">
      <c r="A4403" s="2" t="s">
        <v>16323</v>
      </c>
      <c r="B4403" s="3"/>
      <c r="C4403" s="4">
        <v>35423.98055555556</v>
      </c>
      <c r="D4403" s="5">
        <v>30686.0</v>
      </c>
    </row>
    <row r="4404">
      <c r="A4404" s="2" t="s">
        <v>16324</v>
      </c>
      <c r="B4404" s="3"/>
      <c r="C4404" s="4">
        <v>35423.98055555556</v>
      </c>
      <c r="D4404" s="5">
        <v>53611.0</v>
      </c>
    </row>
    <row r="4405">
      <c r="A4405" s="2" t="s">
        <v>16325</v>
      </c>
      <c r="B4405" s="3"/>
      <c r="C4405" s="4">
        <v>35423.98055555556</v>
      </c>
      <c r="D4405" s="5">
        <v>53433.0</v>
      </c>
    </row>
    <row r="4406">
      <c r="A4406" s="2" t="s">
        <v>16326</v>
      </c>
      <c r="B4406" s="3"/>
      <c r="C4406" s="4">
        <v>35423.98055555556</v>
      </c>
      <c r="D4406" s="5">
        <v>6832.0</v>
      </c>
    </row>
    <row r="4407">
      <c r="A4407" s="2" t="s">
        <v>16327</v>
      </c>
      <c r="B4407" s="3"/>
      <c r="C4407" s="4">
        <v>35423.98055555556</v>
      </c>
      <c r="D4407" s="5">
        <v>248290.0</v>
      </c>
    </row>
    <row r="4408">
      <c r="A4408" s="2" t="s">
        <v>16328</v>
      </c>
      <c r="B4408" s="3"/>
      <c r="C4408" s="4">
        <v>35423.98055555556</v>
      </c>
      <c r="D4408" s="5">
        <v>306568.0</v>
      </c>
    </row>
    <row r="4409">
      <c r="A4409" s="2" t="s">
        <v>16329</v>
      </c>
      <c r="B4409" s="3"/>
      <c r="C4409" s="4">
        <v>35423.98055555556</v>
      </c>
      <c r="D4409" s="5">
        <v>44487.0</v>
      </c>
    </row>
    <row r="4410">
      <c r="A4410" s="2" t="s">
        <v>16330</v>
      </c>
      <c r="B4410" s="3"/>
      <c r="C4410" s="4">
        <v>35423.98055555556</v>
      </c>
      <c r="D4410" s="5">
        <v>44562.0</v>
      </c>
    </row>
    <row r="4411">
      <c r="A4411" s="2" t="s">
        <v>16331</v>
      </c>
      <c r="B4411" s="3"/>
      <c r="C4411" s="4">
        <v>35423.98055555556</v>
      </c>
      <c r="D4411" s="5">
        <v>16470.0</v>
      </c>
    </row>
    <row r="4412">
      <c r="A4412" s="2" t="s">
        <v>16332</v>
      </c>
      <c r="B4412" s="3"/>
      <c r="C4412" s="4">
        <v>35423.98055555556</v>
      </c>
      <c r="D4412" s="5">
        <v>16435.0</v>
      </c>
    </row>
    <row r="4413">
      <c r="A4413" s="2" t="s">
        <v>16333</v>
      </c>
      <c r="B4413" s="3"/>
      <c r="C4413" s="4">
        <v>35423.98055555556</v>
      </c>
      <c r="D4413" s="5">
        <v>16516.0</v>
      </c>
    </row>
    <row r="4414">
      <c r="A4414" s="2" t="s">
        <v>16334</v>
      </c>
      <c r="B4414" s="3"/>
      <c r="C4414" s="4">
        <v>35423.98055555556</v>
      </c>
      <c r="D4414" s="5">
        <v>29326.0</v>
      </c>
    </row>
    <row r="4415">
      <c r="A4415" s="2" t="s">
        <v>16335</v>
      </c>
      <c r="B4415" s="3"/>
      <c r="C4415" s="4">
        <v>35423.98055555556</v>
      </c>
      <c r="D4415" s="5">
        <v>30700.0</v>
      </c>
    </row>
    <row r="4416">
      <c r="A4416" s="2" t="s">
        <v>16336</v>
      </c>
      <c r="B4416" s="3"/>
      <c r="C4416" s="4">
        <v>35423.98055555556</v>
      </c>
      <c r="D4416" s="5">
        <v>73005.0</v>
      </c>
    </row>
    <row r="4417">
      <c r="A4417" s="2" t="s">
        <v>16337</v>
      </c>
      <c r="B4417" s="3"/>
      <c r="C4417" s="4">
        <v>35423.98055555556</v>
      </c>
      <c r="D4417" s="5">
        <v>110260.0</v>
      </c>
    </row>
    <row r="4418">
      <c r="A4418" s="2" t="s">
        <v>16338</v>
      </c>
      <c r="B4418" s="3"/>
      <c r="C4418" s="4">
        <v>35423.98055555556</v>
      </c>
      <c r="D4418" s="5">
        <v>72471.0</v>
      </c>
    </row>
    <row r="4419">
      <c r="A4419" s="2" t="s">
        <v>16339</v>
      </c>
      <c r="B4419" s="3"/>
      <c r="C4419" s="4">
        <v>35423.98055555556</v>
      </c>
      <c r="D4419" s="5">
        <v>71169.0</v>
      </c>
    </row>
    <row r="4420">
      <c r="A4420" s="2" t="s">
        <v>16340</v>
      </c>
      <c r="B4420" s="3"/>
      <c r="C4420" s="4">
        <v>35423.98055555556</v>
      </c>
      <c r="D4420" s="5">
        <v>15137.0</v>
      </c>
    </row>
    <row r="4421">
      <c r="A4421" s="2" t="s">
        <v>16341</v>
      </c>
      <c r="B4421" s="3"/>
      <c r="C4421" s="4">
        <v>35423.98055555556</v>
      </c>
      <c r="D4421" s="5">
        <v>56138.0</v>
      </c>
    </row>
    <row r="4422">
      <c r="A4422" s="2" t="s">
        <v>16342</v>
      </c>
      <c r="B4422" s="3"/>
      <c r="C4422" s="4">
        <v>35423.98055555556</v>
      </c>
      <c r="D4422" s="5">
        <v>56086.0</v>
      </c>
    </row>
    <row r="4423">
      <c r="A4423" s="2" t="s">
        <v>16343</v>
      </c>
      <c r="B4423" s="3"/>
      <c r="C4423" s="4">
        <v>35423.98055555556</v>
      </c>
      <c r="D4423" s="5">
        <v>8424.0</v>
      </c>
    </row>
    <row r="4424">
      <c r="A4424" s="2" t="s">
        <v>16344</v>
      </c>
      <c r="B4424" s="3"/>
      <c r="C4424" s="4">
        <v>35423.98055555556</v>
      </c>
      <c r="D4424" s="5">
        <v>6658.0</v>
      </c>
    </row>
    <row r="4425">
      <c r="A4425" s="2" t="s">
        <v>16345</v>
      </c>
      <c r="B4425" s="3"/>
      <c r="C4425" s="4">
        <v>35423.98055555556</v>
      </c>
      <c r="D4425" s="5">
        <v>69986.0</v>
      </c>
    </row>
    <row r="4426">
      <c r="A4426" s="2" t="s">
        <v>16346</v>
      </c>
      <c r="B4426" s="3"/>
      <c r="C4426" s="4">
        <v>35423.98055555556</v>
      </c>
      <c r="D4426" s="5">
        <v>68349.0</v>
      </c>
    </row>
    <row r="4427">
      <c r="A4427" s="2" t="s">
        <v>16347</v>
      </c>
      <c r="B4427" s="3"/>
      <c r="C4427" s="4">
        <v>35423.98055555556</v>
      </c>
      <c r="D4427" s="5">
        <v>68333.0</v>
      </c>
    </row>
    <row r="4428">
      <c r="A4428" s="2" t="s">
        <v>16348</v>
      </c>
      <c r="B4428" s="3"/>
      <c r="C4428" s="4">
        <v>35423.98055555556</v>
      </c>
      <c r="D4428" s="5">
        <v>38869.0</v>
      </c>
    </row>
    <row r="4429">
      <c r="A4429" s="2" t="s">
        <v>16349</v>
      </c>
      <c r="B4429" s="3"/>
      <c r="C4429" s="4">
        <v>35423.98055555556</v>
      </c>
      <c r="D4429" s="5">
        <v>69535.0</v>
      </c>
    </row>
    <row r="4430">
      <c r="A4430" s="2" t="s">
        <v>16350</v>
      </c>
      <c r="B4430" s="3"/>
      <c r="C4430" s="4">
        <v>35423.98055555556</v>
      </c>
      <c r="D4430" s="5">
        <v>100735.0</v>
      </c>
    </row>
    <row r="4431">
      <c r="A4431" s="2" t="s">
        <v>16351</v>
      </c>
      <c r="B4431" s="3"/>
      <c r="C4431" s="4">
        <v>35423.98055555556</v>
      </c>
      <c r="D4431" s="5">
        <v>93133.0</v>
      </c>
    </row>
    <row r="4432">
      <c r="A4432" s="2" t="s">
        <v>16352</v>
      </c>
      <c r="B4432" s="3"/>
      <c r="C4432" s="4">
        <v>35423.98055555556</v>
      </c>
      <c r="D4432" s="5">
        <v>87198.0</v>
      </c>
    </row>
    <row r="4433">
      <c r="A4433" s="2" t="s">
        <v>16353</v>
      </c>
      <c r="B4433" s="3"/>
      <c r="C4433" s="4">
        <v>35423.98055555556</v>
      </c>
      <c r="D4433" s="5">
        <v>100723.0</v>
      </c>
    </row>
    <row r="4434">
      <c r="A4434" s="2" t="s">
        <v>16354</v>
      </c>
      <c r="B4434" s="3"/>
      <c r="C4434" s="4">
        <v>35423.98055555556</v>
      </c>
      <c r="D4434" s="5">
        <v>100714.0</v>
      </c>
    </row>
    <row r="4435">
      <c r="A4435" s="2" t="s">
        <v>16355</v>
      </c>
      <c r="B4435" s="3"/>
      <c r="C4435" s="4">
        <v>35423.98055555556</v>
      </c>
      <c r="D4435" s="5">
        <v>16930.0</v>
      </c>
    </row>
    <row r="4436">
      <c r="A4436" s="2" t="s">
        <v>16356</v>
      </c>
      <c r="B4436" s="3"/>
      <c r="C4436" s="4">
        <v>35423.98055555556</v>
      </c>
      <c r="D4436" s="5">
        <v>36124.0</v>
      </c>
    </row>
    <row r="4437">
      <c r="A4437" s="2" t="s">
        <v>16357</v>
      </c>
      <c r="B4437" s="3"/>
      <c r="C4437" s="4">
        <v>35423.98055555556</v>
      </c>
      <c r="D4437" s="5">
        <v>35140.0</v>
      </c>
    </row>
    <row r="4438">
      <c r="A4438" s="2" t="s">
        <v>16358</v>
      </c>
      <c r="B4438" s="3"/>
      <c r="C4438" s="4">
        <v>35423.98055555556</v>
      </c>
      <c r="D4438" s="5">
        <v>104412.0</v>
      </c>
    </row>
    <row r="4439">
      <c r="A4439" s="2" t="s">
        <v>16359</v>
      </c>
      <c r="B4439" s="3"/>
      <c r="C4439" s="4">
        <v>35423.98055555556</v>
      </c>
      <c r="D4439" s="5">
        <v>153019.0</v>
      </c>
    </row>
    <row r="4440">
      <c r="A4440" s="2" t="s">
        <v>16360</v>
      </c>
      <c r="B4440" s="3"/>
      <c r="C4440" s="4">
        <v>35423.98055555556</v>
      </c>
      <c r="D4440" s="5">
        <v>118116.0</v>
      </c>
    </row>
    <row r="4441">
      <c r="A4441" s="2" t="s">
        <v>16361</v>
      </c>
      <c r="B4441" s="3"/>
      <c r="C4441" s="4">
        <v>35423.98055555556</v>
      </c>
      <c r="D4441" s="5">
        <v>118217.0</v>
      </c>
    </row>
    <row r="4442">
      <c r="A4442" s="2" t="s">
        <v>16362</v>
      </c>
      <c r="B4442" s="3"/>
      <c r="C4442" s="4">
        <v>35423.98055555556</v>
      </c>
      <c r="D4442" s="5">
        <v>123042.0</v>
      </c>
    </row>
    <row r="4443">
      <c r="A4443" s="2" t="s">
        <v>16363</v>
      </c>
      <c r="B4443" s="3"/>
      <c r="C4443" s="4">
        <v>35423.98055555556</v>
      </c>
      <c r="D4443" s="5">
        <v>62378.0</v>
      </c>
    </row>
    <row r="4444">
      <c r="A4444" s="2" t="s">
        <v>16364</v>
      </c>
      <c r="B4444" s="3"/>
      <c r="C4444" s="4">
        <v>35423.98055555556</v>
      </c>
      <c r="D4444" s="5">
        <v>62593.0</v>
      </c>
    </row>
    <row r="4445">
      <c r="A4445" s="2" t="s">
        <v>16365</v>
      </c>
      <c r="B4445" s="3"/>
      <c r="C4445" s="4">
        <v>35423.98055555556</v>
      </c>
      <c r="D4445" s="5">
        <v>60940.0</v>
      </c>
    </row>
    <row r="4446">
      <c r="A4446" s="2" t="s">
        <v>16366</v>
      </c>
      <c r="B4446" s="3"/>
      <c r="C4446" s="4">
        <v>35423.98055555556</v>
      </c>
      <c r="D4446" s="5">
        <v>22324.0</v>
      </c>
    </row>
    <row r="4447">
      <c r="A4447" s="2" t="s">
        <v>16367</v>
      </c>
      <c r="B4447" s="3"/>
      <c r="C4447" s="4">
        <v>35423.98055555556</v>
      </c>
      <c r="D4447" s="5">
        <v>115878.0</v>
      </c>
    </row>
    <row r="4448">
      <c r="A4448" s="2" t="s">
        <v>16368</v>
      </c>
      <c r="B4448" s="3"/>
      <c r="C4448" s="4">
        <v>35423.98055555556</v>
      </c>
      <c r="D4448" s="5">
        <v>122300.0</v>
      </c>
    </row>
    <row r="4449">
      <c r="A4449" s="2" t="s">
        <v>16369</v>
      </c>
      <c r="B4449" s="3"/>
      <c r="C4449" s="4">
        <v>35423.98055555556</v>
      </c>
      <c r="D4449" s="5">
        <v>70430.0</v>
      </c>
    </row>
    <row r="4450">
      <c r="A4450" s="2" t="s">
        <v>16370</v>
      </c>
      <c r="B4450" s="3"/>
      <c r="C4450" s="4">
        <v>35423.98055555556</v>
      </c>
      <c r="D4450" s="5">
        <v>70455.0</v>
      </c>
    </row>
    <row r="4451">
      <c r="A4451" s="2" t="s">
        <v>16371</v>
      </c>
      <c r="B4451" s="3"/>
      <c r="C4451" s="4">
        <v>35423.98055555556</v>
      </c>
      <c r="D4451" s="5">
        <v>70422.0</v>
      </c>
    </row>
    <row r="4452">
      <c r="A4452" s="2" t="s">
        <v>16372</v>
      </c>
      <c r="B4452" s="3"/>
      <c r="C4452" s="4">
        <v>35423.98055555556</v>
      </c>
      <c r="D4452" s="5">
        <v>32921.0</v>
      </c>
    </row>
    <row r="4453">
      <c r="A4453" s="2" t="s">
        <v>16373</v>
      </c>
      <c r="B4453" s="3"/>
      <c r="C4453" s="4">
        <v>35423.98055555556</v>
      </c>
      <c r="D4453" s="5">
        <v>26362.0</v>
      </c>
    </row>
    <row r="4454">
      <c r="A4454" s="2" t="s">
        <v>16374</v>
      </c>
      <c r="B4454" s="3"/>
      <c r="C4454" s="4">
        <v>35423.98055555556</v>
      </c>
      <c r="D4454" s="5">
        <v>85772.0</v>
      </c>
    </row>
    <row r="4455">
      <c r="A4455" s="2" t="s">
        <v>16375</v>
      </c>
      <c r="B4455" s="3"/>
      <c r="C4455" s="4">
        <v>35423.98055555556</v>
      </c>
      <c r="D4455" s="5">
        <v>97408.0</v>
      </c>
    </row>
    <row r="4456">
      <c r="A4456" s="2" t="s">
        <v>16376</v>
      </c>
      <c r="B4456" s="3"/>
      <c r="C4456" s="4">
        <v>35423.98055555556</v>
      </c>
      <c r="D4456" s="5">
        <v>85791.0</v>
      </c>
    </row>
    <row r="4457">
      <c r="A4457" s="2" t="s">
        <v>16377</v>
      </c>
      <c r="B4457" s="3"/>
      <c r="C4457" s="4">
        <v>35423.98055555556</v>
      </c>
      <c r="D4457" s="5">
        <v>26341.0</v>
      </c>
    </row>
    <row r="4458">
      <c r="A4458" s="2" t="s">
        <v>16378</v>
      </c>
      <c r="B4458" s="3"/>
      <c r="C4458" s="4">
        <v>35423.98055555556</v>
      </c>
      <c r="D4458" s="5">
        <v>26350.0</v>
      </c>
    </row>
    <row r="4459">
      <c r="A4459" s="2" t="s">
        <v>16379</v>
      </c>
      <c r="B4459" s="3"/>
      <c r="C4459" s="4">
        <v>35423.98055555556</v>
      </c>
      <c r="D4459" s="5">
        <v>29920.0</v>
      </c>
    </row>
    <row r="4460">
      <c r="A4460" s="2" t="s">
        <v>16380</v>
      </c>
      <c r="B4460" s="3"/>
      <c r="C4460" s="4">
        <v>35423.98055555556</v>
      </c>
      <c r="D4460" s="5">
        <v>16692.0</v>
      </c>
    </row>
    <row r="4461">
      <c r="A4461" s="2" t="s">
        <v>16381</v>
      </c>
      <c r="B4461" s="3"/>
      <c r="C4461" s="4">
        <v>35423.98055555556</v>
      </c>
      <c r="D4461" s="5">
        <v>15713.0</v>
      </c>
    </row>
    <row r="4462">
      <c r="A4462" s="2" t="s">
        <v>16382</v>
      </c>
      <c r="B4462" s="3"/>
      <c r="C4462" s="4">
        <v>35423.98055555556</v>
      </c>
      <c r="D4462" s="5">
        <v>15744.0</v>
      </c>
    </row>
    <row r="4463">
      <c r="A4463" s="2" t="s">
        <v>16383</v>
      </c>
      <c r="B4463" s="3"/>
      <c r="C4463" s="4">
        <v>35423.98055555556</v>
      </c>
      <c r="D4463" s="5">
        <v>10904.0</v>
      </c>
    </row>
    <row r="4464">
      <c r="A4464" s="2" t="s">
        <v>16384</v>
      </c>
      <c r="B4464" s="3"/>
      <c r="C4464" s="4">
        <v>35423.98055555556</v>
      </c>
      <c r="D4464" s="5">
        <v>10363.0</v>
      </c>
    </row>
    <row r="4465">
      <c r="A4465" s="2" t="s">
        <v>16385</v>
      </c>
      <c r="B4465" s="3"/>
      <c r="C4465" s="4">
        <v>35423.98055555556</v>
      </c>
      <c r="D4465" s="5">
        <v>168863.0</v>
      </c>
    </row>
    <row r="4466">
      <c r="A4466" s="2" t="s">
        <v>16386</v>
      </c>
      <c r="B4466" s="3"/>
      <c r="C4466" s="4">
        <v>35423.98055555556</v>
      </c>
      <c r="D4466" s="5">
        <v>13197.0</v>
      </c>
    </row>
    <row r="4467">
      <c r="A4467" s="2" t="s">
        <v>16387</v>
      </c>
      <c r="B4467" s="3"/>
      <c r="C4467" s="4">
        <v>35423.98055555556</v>
      </c>
      <c r="D4467" s="5">
        <v>178627.0</v>
      </c>
    </row>
    <row r="4468">
      <c r="A4468" s="2" t="s">
        <v>16388</v>
      </c>
      <c r="B4468" s="3"/>
      <c r="C4468" s="4">
        <v>35423.98055555556</v>
      </c>
      <c r="D4468" s="5">
        <v>46420.0</v>
      </c>
    </row>
    <row r="4469">
      <c r="A4469" s="2" t="s">
        <v>16389</v>
      </c>
      <c r="B4469" s="3"/>
      <c r="C4469" s="4">
        <v>35423.98055555556</v>
      </c>
      <c r="D4469" s="5">
        <v>66371.0</v>
      </c>
    </row>
    <row r="4470">
      <c r="A4470" s="2" t="s">
        <v>16390</v>
      </c>
      <c r="B4470" s="3"/>
      <c r="C4470" s="4">
        <v>35423.98055555556</v>
      </c>
      <c r="D4470" s="5">
        <v>93072.0</v>
      </c>
    </row>
    <row r="4471">
      <c r="A4471" s="2" t="s">
        <v>16391</v>
      </c>
      <c r="B4471" s="3"/>
      <c r="C4471" s="4">
        <v>35423.98055555556</v>
      </c>
      <c r="D4471" s="5">
        <v>18410.0</v>
      </c>
    </row>
    <row r="4472">
      <c r="A4472" s="2" t="s">
        <v>16392</v>
      </c>
      <c r="B4472" s="3"/>
      <c r="C4472" s="4">
        <v>35423.98055555556</v>
      </c>
      <c r="D4472" s="5">
        <v>40448.0</v>
      </c>
    </row>
    <row r="4473">
      <c r="A4473" s="2" t="s">
        <v>16393</v>
      </c>
      <c r="B4473" s="3"/>
      <c r="C4473" s="4">
        <v>35423.98055555556</v>
      </c>
      <c r="D4473" s="5">
        <v>42228.0</v>
      </c>
    </row>
    <row r="4474">
      <c r="A4474" s="2" t="s">
        <v>16394</v>
      </c>
      <c r="B4474" s="3"/>
      <c r="C4474" s="4">
        <v>35423.98055555556</v>
      </c>
      <c r="D4474" s="5">
        <v>40841.0</v>
      </c>
    </row>
    <row r="4475">
      <c r="A4475" s="2" t="s">
        <v>16395</v>
      </c>
      <c r="B4475" s="3"/>
      <c r="C4475" s="4">
        <v>35423.98055555556</v>
      </c>
      <c r="D4475" s="5">
        <v>123355.0</v>
      </c>
    </row>
    <row r="4476">
      <c r="A4476" s="2" t="s">
        <v>16396</v>
      </c>
      <c r="B4476" s="3"/>
      <c r="C4476" s="4">
        <v>35423.98055555556</v>
      </c>
      <c r="D4476" s="5">
        <v>77404.0</v>
      </c>
    </row>
    <row r="4477">
      <c r="A4477" s="2" t="s">
        <v>16397</v>
      </c>
      <c r="B4477" s="3"/>
      <c r="C4477" s="4">
        <v>35423.98055555556</v>
      </c>
      <c r="D4477" s="5">
        <v>77674.0</v>
      </c>
    </row>
    <row r="4478">
      <c r="A4478" s="2" t="s">
        <v>16398</v>
      </c>
      <c r="B4478" s="3"/>
      <c r="C4478" s="4">
        <v>35423.98055555556</v>
      </c>
      <c r="D4478" s="5">
        <v>77603.0</v>
      </c>
    </row>
    <row r="4479">
      <c r="A4479" s="2" t="s">
        <v>16399</v>
      </c>
      <c r="B4479" s="3"/>
      <c r="C4479" s="4">
        <v>35423.98055555556</v>
      </c>
      <c r="D4479" s="5">
        <v>77667.0</v>
      </c>
    </row>
    <row r="4480">
      <c r="A4480" s="2" t="s">
        <v>16400</v>
      </c>
      <c r="B4480" s="3"/>
      <c r="C4480" s="4">
        <v>35423.98055555556</v>
      </c>
      <c r="D4480" s="5">
        <v>16232.0</v>
      </c>
    </row>
    <row r="4481">
      <c r="A4481" s="2" t="s">
        <v>16401</v>
      </c>
      <c r="B4481" s="3"/>
      <c r="C4481" s="4">
        <v>35423.98055555556</v>
      </c>
      <c r="D4481" s="5">
        <v>16666.0</v>
      </c>
    </row>
    <row r="4482">
      <c r="A4482" s="2" t="s">
        <v>16402</v>
      </c>
      <c r="B4482" s="3"/>
      <c r="C4482" s="4">
        <v>35423.98055555556</v>
      </c>
      <c r="D4482" s="5">
        <v>16187.0</v>
      </c>
    </row>
    <row r="4483">
      <c r="A4483" s="2" t="s">
        <v>16403</v>
      </c>
      <c r="B4483" s="3"/>
      <c r="C4483" s="4">
        <v>35423.98055555556</v>
      </c>
      <c r="D4483" s="5">
        <v>55186.0</v>
      </c>
    </row>
    <row r="4484">
      <c r="A4484" s="2" t="s">
        <v>16404</v>
      </c>
      <c r="B4484" s="3"/>
      <c r="C4484" s="4">
        <v>35423.98055555556</v>
      </c>
      <c r="D4484" s="5">
        <v>32419.0</v>
      </c>
    </row>
    <row r="4485">
      <c r="A4485" s="2" t="s">
        <v>16405</v>
      </c>
      <c r="B4485" s="3"/>
      <c r="C4485" s="4">
        <v>35423.98055555556</v>
      </c>
      <c r="D4485" s="5">
        <v>181605.0</v>
      </c>
    </row>
    <row r="4486">
      <c r="A4486" s="2" t="s">
        <v>16406</v>
      </c>
      <c r="B4486" s="3"/>
      <c r="C4486" s="4">
        <v>35423.98055555556</v>
      </c>
      <c r="D4486" s="5">
        <v>182011.0</v>
      </c>
    </row>
    <row r="4487">
      <c r="A4487" s="2" t="s">
        <v>16407</v>
      </c>
      <c r="B4487" s="3"/>
      <c r="C4487" s="4">
        <v>35423.98055555556</v>
      </c>
      <c r="D4487" s="5">
        <v>182475.0</v>
      </c>
    </row>
    <row r="4488">
      <c r="A4488" s="2" t="s">
        <v>16408</v>
      </c>
      <c r="B4488" s="3"/>
      <c r="C4488" s="4">
        <v>35423.98055555556</v>
      </c>
      <c r="D4488" s="5">
        <v>181467.0</v>
      </c>
    </row>
    <row r="4489">
      <c r="A4489" s="2" t="s">
        <v>16409</v>
      </c>
      <c r="B4489" s="3"/>
      <c r="C4489" s="4">
        <v>35423.98055555556</v>
      </c>
      <c r="D4489" s="5">
        <v>182312.0</v>
      </c>
    </row>
    <row r="4490">
      <c r="A4490" s="2" t="s">
        <v>16410</v>
      </c>
      <c r="B4490" s="3"/>
      <c r="C4490" s="4">
        <v>35423.98055555556</v>
      </c>
      <c r="D4490" s="5">
        <v>181485.0</v>
      </c>
    </row>
    <row r="4491">
      <c r="A4491" s="2" t="s">
        <v>16411</v>
      </c>
      <c r="B4491" s="3"/>
      <c r="C4491" s="4">
        <v>35423.98055555556</v>
      </c>
      <c r="D4491" s="5">
        <v>13380.0</v>
      </c>
    </row>
    <row r="4492">
      <c r="A4492" s="2" t="s">
        <v>16412</v>
      </c>
      <c r="B4492" s="3"/>
      <c r="C4492" s="4">
        <v>35423.98055555556</v>
      </c>
      <c r="D4492" s="5">
        <v>13483.0</v>
      </c>
    </row>
    <row r="4493">
      <c r="A4493" s="2" t="s">
        <v>16413</v>
      </c>
      <c r="B4493" s="3"/>
      <c r="C4493" s="4">
        <v>35423.98055555556</v>
      </c>
      <c r="D4493" s="5">
        <v>26066.0</v>
      </c>
    </row>
    <row r="4494">
      <c r="A4494" s="2" t="s">
        <v>16414</v>
      </c>
      <c r="B4494" s="3"/>
      <c r="C4494" s="4">
        <v>35423.98055555556</v>
      </c>
      <c r="D4494" s="5">
        <v>121080.0</v>
      </c>
    </row>
    <row r="4495">
      <c r="A4495" s="2" t="s">
        <v>16415</v>
      </c>
      <c r="B4495" s="3"/>
      <c r="C4495" s="4">
        <v>35423.98055555556</v>
      </c>
      <c r="D4495" s="5">
        <v>121449.0</v>
      </c>
    </row>
    <row r="4496">
      <c r="A4496" s="2" t="s">
        <v>16416</v>
      </c>
      <c r="B4496" s="3"/>
      <c r="C4496" s="4">
        <v>35423.98055555556</v>
      </c>
      <c r="D4496" s="5">
        <v>115596.0</v>
      </c>
    </row>
    <row r="4497">
      <c r="A4497" s="2" t="s">
        <v>16417</v>
      </c>
      <c r="B4497" s="3"/>
      <c r="C4497" s="4">
        <v>35423.98055555556</v>
      </c>
      <c r="D4497" s="5">
        <v>121219.0</v>
      </c>
    </row>
    <row r="4498">
      <c r="A4498" s="2" t="s">
        <v>16418</v>
      </c>
      <c r="B4498" s="3"/>
      <c r="C4498" s="4">
        <v>35423.98055555556</v>
      </c>
      <c r="D4498" s="5">
        <v>120419.0</v>
      </c>
    </row>
    <row r="4499">
      <c r="A4499" s="2" t="s">
        <v>16419</v>
      </c>
      <c r="B4499" s="3"/>
      <c r="C4499" s="4">
        <v>35423.98055555556</v>
      </c>
      <c r="D4499" s="5">
        <v>119349.0</v>
      </c>
    </row>
    <row r="4500">
      <c r="A4500" s="2" t="s">
        <v>16420</v>
      </c>
      <c r="B4500" s="3"/>
      <c r="C4500" s="4">
        <v>35423.98055555556</v>
      </c>
      <c r="D4500" s="5">
        <v>121036.0</v>
      </c>
    </row>
    <row r="4501">
      <c r="A4501" s="2" t="s">
        <v>16421</v>
      </c>
      <c r="B4501" s="3"/>
      <c r="C4501" s="4">
        <v>35423.98055555556</v>
      </c>
      <c r="D4501" s="5">
        <v>119404.0</v>
      </c>
    </row>
    <row r="4502">
      <c r="A4502" s="2" t="s">
        <v>16422</v>
      </c>
      <c r="B4502" s="3"/>
      <c r="C4502" s="4">
        <v>35423.98055555556</v>
      </c>
      <c r="D4502" s="5">
        <v>89382.0</v>
      </c>
    </row>
    <row r="4503">
      <c r="A4503" s="2" t="s">
        <v>16423</v>
      </c>
      <c r="B4503" s="3"/>
      <c r="C4503" s="4">
        <v>35423.98055555556</v>
      </c>
      <c r="D4503" s="5">
        <v>89372.0</v>
      </c>
    </row>
    <row r="4504">
      <c r="A4504" s="2" t="s">
        <v>16424</v>
      </c>
      <c r="B4504" s="3"/>
      <c r="C4504" s="4">
        <v>35423.98055555556</v>
      </c>
      <c r="D4504" s="5">
        <v>139289.0</v>
      </c>
    </row>
    <row r="4505">
      <c r="A4505" s="2" t="s">
        <v>16425</v>
      </c>
      <c r="B4505" s="3"/>
      <c r="C4505" s="4">
        <v>35423.98055555556</v>
      </c>
      <c r="D4505" s="5">
        <v>32381.0</v>
      </c>
    </row>
    <row r="4506">
      <c r="A4506" s="2" t="s">
        <v>16426</v>
      </c>
      <c r="B4506" s="3"/>
      <c r="C4506" s="4">
        <v>35423.98055555556</v>
      </c>
      <c r="D4506" s="5">
        <v>74697.0</v>
      </c>
    </row>
    <row r="4507">
      <c r="A4507" s="2" t="s">
        <v>16427</v>
      </c>
      <c r="B4507" s="3"/>
      <c r="C4507" s="4">
        <v>35423.98055555556</v>
      </c>
      <c r="D4507" s="5">
        <v>72433.0</v>
      </c>
    </row>
    <row r="4508">
      <c r="A4508" s="2" t="s">
        <v>16428</v>
      </c>
      <c r="B4508" s="3"/>
      <c r="C4508" s="4">
        <v>35423.98055555556</v>
      </c>
      <c r="D4508" s="5">
        <v>173956.0</v>
      </c>
    </row>
    <row r="4509">
      <c r="A4509" s="2" t="s">
        <v>16429</v>
      </c>
      <c r="B4509" s="3"/>
      <c r="C4509" s="4">
        <v>35423.98055555556</v>
      </c>
      <c r="D4509" s="5">
        <v>70572.0</v>
      </c>
    </row>
    <row r="4510">
      <c r="A4510" s="2" t="s">
        <v>16430</v>
      </c>
      <c r="B4510" s="3"/>
      <c r="C4510" s="4">
        <v>35423.98055555556</v>
      </c>
      <c r="D4510" s="5">
        <v>84185.0</v>
      </c>
    </row>
    <row r="4511">
      <c r="A4511" s="2" t="s">
        <v>16431</v>
      </c>
      <c r="B4511" s="3"/>
      <c r="C4511" s="4">
        <v>35423.98055555556</v>
      </c>
      <c r="D4511" s="5">
        <v>5495.0</v>
      </c>
    </row>
    <row r="4512">
      <c r="A4512" s="2" t="s">
        <v>16432</v>
      </c>
      <c r="B4512" s="3"/>
      <c r="C4512" s="4">
        <v>35423.98055555556</v>
      </c>
      <c r="D4512" s="5">
        <v>11611.0</v>
      </c>
    </row>
    <row r="4513">
      <c r="A4513" s="2" t="s">
        <v>16433</v>
      </c>
      <c r="B4513" s="3"/>
      <c r="C4513" s="4">
        <v>35423.98055555556</v>
      </c>
      <c r="D4513" s="5">
        <v>9517.0</v>
      </c>
    </row>
    <row r="4514">
      <c r="A4514" s="2" t="s">
        <v>16434</v>
      </c>
      <c r="B4514" s="3"/>
      <c r="C4514" s="4">
        <v>35423.98055555556</v>
      </c>
      <c r="D4514" s="5">
        <v>58878.0</v>
      </c>
    </row>
    <row r="4515">
      <c r="A4515" s="2" t="s">
        <v>16435</v>
      </c>
      <c r="B4515" s="3"/>
      <c r="C4515" s="4">
        <v>35423.98055555556</v>
      </c>
      <c r="D4515" s="5">
        <v>116543.0</v>
      </c>
    </row>
    <row r="4516">
      <c r="A4516" s="2" t="s">
        <v>16436</v>
      </c>
      <c r="B4516" s="3"/>
      <c r="C4516" s="4">
        <v>35423.98055555556</v>
      </c>
      <c r="D4516" s="5">
        <v>165044.0</v>
      </c>
    </row>
    <row r="4517">
      <c r="A4517" s="2" t="s">
        <v>16437</v>
      </c>
      <c r="B4517" s="3"/>
      <c r="C4517" s="4">
        <v>35423.98055555556</v>
      </c>
      <c r="D4517" s="5">
        <v>146121.0</v>
      </c>
    </row>
    <row r="4518">
      <c r="A4518" s="2" t="s">
        <v>16438</v>
      </c>
      <c r="B4518" s="3"/>
      <c r="C4518" s="4">
        <v>35423.98055555556</v>
      </c>
      <c r="D4518" s="5">
        <v>144728.0</v>
      </c>
    </row>
    <row r="4519">
      <c r="A4519" s="2" t="s">
        <v>16439</v>
      </c>
      <c r="B4519" s="3"/>
      <c r="C4519" s="4">
        <v>35423.98055555556</v>
      </c>
      <c r="D4519" s="5">
        <v>144776.0</v>
      </c>
    </row>
    <row r="4520">
      <c r="A4520" s="2" t="s">
        <v>16440</v>
      </c>
      <c r="B4520" s="3"/>
      <c r="C4520" s="4">
        <v>35423.98055555556</v>
      </c>
      <c r="D4520" s="5">
        <v>79088.0</v>
      </c>
    </row>
    <row r="4521">
      <c r="A4521" s="2" t="s">
        <v>16441</v>
      </c>
      <c r="B4521" s="3"/>
      <c r="C4521" s="4">
        <v>35423.98055555556</v>
      </c>
      <c r="D4521" s="5">
        <v>79058.0</v>
      </c>
    </row>
    <row r="4522">
      <c r="A4522" s="2" t="s">
        <v>16442</v>
      </c>
      <c r="B4522" s="3"/>
      <c r="C4522" s="4">
        <v>35423.98055555556</v>
      </c>
      <c r="D4522" s="5">
        <v>79084.0</v>
      </c>
    </row>
    <row r="4523">
      <c r="A4523" s="2" t="s">
        <v>16443</v>
      </c>
      <c r="B4523" s="3"/>
      <c r="C4523" s="4">
        <v>35423.98055555556</v>
      </c>
      <c r="D4523" s="5">
        <v>79087.0</v>
      </c>
    </row>
    <row r="4524">
      <c r="A4524" s="2" t="s">
        <v>16444</v>
      </c>
      <c r="B4524" s="3"/>
      <c r="C4524" s="4">
        <v>35423.98055555556</v>
      </c>
      <c r="D4524" s="5">
        <v>134864.0</v>
      </c>
    </row>
    <row r="4525">
      <c r="A4525" s="2" t="s">
        <v>16445</v>
      </c>
      <c r="B4525" s="3"/>
      <c r="C4525" s="4">
        <v>35423.98055555556</v>
      </c>
      <c r="D4525" s="5">
        <v>135154.0</v>
      </c>
    </row>
    <row r="4526">
      <c r="A4526" s="2" t="s">
        <v>16446</v>
      </c>
      <c r="B4526" s="3"/>
      <c r="C4526" s="4">
        <v>35423.98055555556</v>
      </c>
      <c r="D4526" s="5">
        <v>134951.0</v>
      </c>
    </row>
    <row r="4527">
      <c r="A4527" s="2" t="s">
        <v>16447</v>
      </c>
      <c r="B4527" s="3"/>
      <c r="C4527" s="4">
        <v>35423.98055555556</v>
      </c>
      <c r="D4527" s="5">
        <v>134885.0</v>
      </c>
    </row>
    <row r="4528">
      <c r="A4528" s="2" t="s">
        <v>16448</v>
      </c>
      <c r="B4528" s="3"/>
      <c r="C4528" s="4">
        <v>35423.98055555556</v>
      </c>
      <c r="D4528" s="5">
        <v>228139.0</v>
      </c>
    </row>
    <row r="4529">
      <c r="A4529" s="2" t="s">
        <v>16449</v>
      </c>
      <c r="B4529" s="3"/>
      <c r="C4529" s="4">
        <v>35423.98055555556</v>
      </c>
      <c r="D4529" s="5">
        <v>228108.0</v>
      </c>
    </row>
    <row r="4530">
      <c r="A4530" s="2" t="s">
        <v>16450</v>
      </c>
      <c r="B4530" s="3"/>
      <c r="C4530" s="4">
        <v>35423.98055555556</v>
      </c>
      <c r="D4530" s="5">
        <v>288771.0</v>
      </c>
    </row>
    <row r="4531">
      <c r="A4531" s="2" t="s">
        <v>16451</v>
      </c>
      <c r="B4531" s="3"/>
      <c r="C4531" s="4">
        <v>35423.98055555556</v>
      </c>
      <c r="D4531" s="5">
        <v>288796.0</v>
      </c>
    </row>
    <row r="4532">
      <c r="A4532" s="2" t="s">
        <v>16452</v>
      </c>
      <c r="B4532" s="3"/>
      <c r="C4532" s="4">
        <v>35423.98055555556</v>
      </c>
      <c r="D4532" s="5">
        <v>288755.0</v>
      </c>
    </row>
    <row r="4533">
      <c r="A4533" s="2" t="s">
        <v>16453</v>
      </c>
      <c r="B4533" s="3"/>
      <c r="C4533" s="4">
        <v>35423.98055555556</v>
      </c>
      <c r="D4533" s="5">
        <v>283255.0</v>
      </c>
    </row>
    <row r="4534">
      <c r="A4534" s="2" t="s">
        <v>16454</v>
      </c>
      <c r="B4534" s="3"/>
      <c r="C4534" s="4">
        <v>35423.98055555556</v>
      </c>
      <c r="D4534" s="5">
        <v>283219.0</v>
      </c>
    </row>
    <row r="4535">
      <c r="A4535" s="2" t="s">
        <v>16455</v>
      </c>
      <c r="B4535" s="3"/>
      <c r="C4535" s="4">
        <v>35423.98055555556</v>
      </c>
      <c r="D4535" s="5">
        <v>259136.0</v>
      </c>
    </row>
    <row r="4536">
      <c r="A4536" s="2" t="s">
        <v>16456</v>
      </c>
      <c r="B4536" s="3"/>
      <c r="C4536" s="4">
        <v>35423.98055555556</v>
      </c>
      <c r="D4536" s="5">
        <v>2186128.0</v>
      </c>
    </row>
    <row r="4537">
      <c r="A4537" s="2" t="s">
        <v>16457</v>
      </c>
      <c r="B4537" s="3"/>
      <c r="C4537" s="4">
        <v>35423.98055555556</v>
      </c>
      <c r="D4537" s="5">
        <v>222211.0</v>
      </c>
    </row>
    <row r="4538">
      <c r="A4538" s="2" t="s">
        <v>16458</v>
      </c>
      <c r="B4538" s="3"/>
      <c r="C4538" s="4">
        <v>35423.98055555556</v>
      </c>
      <c r="D4538" s="5">
        <v>293803.0</v>
      </c>
    </row>
    <row r="4539">
      <c r="A4539" s="2" t="s">
        <v>16459</v>
      </c>
      <c r="B4539" s="3"/>
      <c r="C4539" s="4">
        <v>35423.98055555556</v>
      </c>
      <c r="D4539" s="5">
        <v>266439.0</v>
      </c>
    </row>
    <row r="4540">
      <c r="A4540" s="2" t="s">
        <v>16460</v>
      </c>
      <c r="B4540" s="3"/>
      <c r="C4540" s="4">
        <v>35423.98055555556</v>
      </c>
      <c r="D4540" s="5">
        <v>258995.0</v>
      </c>
    </row>
    <row r="4541">
      <c r="A4541" s="2" t="s">
        <v>16461</v>
      </c>
      <c r="B4541" s="3"/>
      <c r="C4541" s="4">
        <v>35423.98055555556</v>
      </c>
      <c r="D4541" s="5">
        <v>221443.0</v>
      </c>
    </row>
    <row r="4542">
      <c r="A4542" s="2" t="s">
        <v>16462</v>
      </c>
      <c r="B4542" s="3"/>
      <c r="C4542" s="4">
        <v>35423.98055555556</v>
      </c>
      <c r="D4542" s="5">
        <v>221252.0</v>
      </c>
    </row>
    <row r="4543">
      <c r="A4543" s="2" t="s">
        <v>16463</v>
      </c>
      <c r="B4543" s="3"/>
      <c r="C4543" s="4">
        <v>35423.98055555556</v>
      </c>
      <c r="D4543" s="5">
        <v>12137.0</v>
      </c>
    </row>
    <row r="4544">
      <c r="A4544" s="2" t="s">
        <v>16464</v>
      </c>
      <c r="B4544" s="3"/>
      <c r="C4544" s="4">
        <v>35423.98055555556</v>
      </c>
      <c r="D4544" s="5">
        <v>72096.0</v>
      </c>
    </row>
    <row r="4545">
      <c r="A4545" s="2" t="s">
        <v>16465</v>
      </c>
      <c r="B4545" s="3"/>
      <c r="C4545" s="4">
        <v>35423.98055555556</v>
      </c>
      <c r="D4545" s="5">
        <v>72057.0</v>
      </c>
    </row>
    <row r="4546">
      <c r="A4546" s="2" t="s">
        <v>16466</v>
      </c>
      <c r="B4546" s="3"/>
      <c r="C4546" s="4">
        <v>35423.98055555556</v>
      </c>
      <c r="D4546" s="5">
        <v>195933.0</v>
      </c>
    </row>
    <row r="4547">
      <c r="A4547" s="2" t="s">
        <v>16467</v>
      </c>
      <c r="B4547" s="3"/>
      <c r="C4547" s="4">
        <v>35423.98055555556</v>
      </c>
      <c r="D4547" s="5">
        <v>198820.0</v>
      </c>
    </row>
    <row r="4548">
      <c r="A4548" s="2" t="s">
        <v>16468</v>
      </c>
      <c r="B4548" s="3"/>
      <c r="C4548" s="4">
        <v>35423.98055555556</v>
      </c>
      <c r="D4548" s="5">
        <v>7388.0</v>
      </c>
    </row>
    <row r="4549">
      <c r="A4549" s="2" t="s">
        <v>16469</v>
      </c>
      <c r="B4549" s="3"/>
      <c r="C4549" s="4">
        <v>35423.98055555556</v>
      </c>
      <c r="D4549" s="5">
        <v>248092.0</v>
      </c>
    </row>
    <row r="4550">
      <c r="A4550" s="2" t="s">
        <v>16470</v>
      </c>
      <c r="B4550" s="3"/>
      <c r="C4550" s="4">
        <v>35423.98055555556</v>
      </c>
      <c r="D4550" s="5">
        <v>53497.0</v>
      </c>
    </row>
    <row r="4551">
      <c r="A4551" s="2" t="s">
        <v>16471</v>
      </c>
      <c r="B4551" s="3"/>
      <c r="C4551" s="4">
        <v>35423.98055555556</v>
      </c>
      <c r="D4551" s="5">
        <v>74649.0</v>
      </c>
    </row>
    <row r="4552">
      <c r="A4552" s="2" t="s">
        <v>16472</v>
      </c>
      <c r="B4552" s="3"/>
      <c r="C4552" s="4">
        <v>35423.98055555556</v>
      </c>
      <c r="D4552" s="5">
        <v>53422.0</v>
      </c>
    </row>
    <row r="4553">
      <c r="A4553" s="2" t="s">
        <v>16473</v>
      </c>
      <c r="B4553" s="3"/>
      <c r="C4553" s="4">
        <v>35423.98055555556</v>
      </c>
      <c r="D4553" s="5">
        <v>73297.0</v>
      </c>
    </row>
    <row r="4554">
      <c r="A4554" s="2" t="s">
        <v>16474</v>
      </c>
      <c r="B4554" s="3"/>
      <c r="C4554" s="4">
        <v>35423.98055555556</v>
      </c>
      <c r="D4554" s="5">
        <v>153504.0</v>
      </c>
    </row>
    <row r="4555">
      <c r="A4555" s="2" t="s">
        <v>16475</v>
      </c>
      <c r="B4555" s="3"/>
      <c r="C4555" s="4">
        <v>35423.98055555556</v>
      </c>
      <c r="D4555" s="5">
        <v>153403.0</v>
      </c>
    </row>
    <row r="4556">
      <c r="A4556" s="2" t="s">
        <v>16476</v>
      </c>
      <c r="B4556" s="3"/>
      <c r="C4556" s="4">
        <v>35423.98055555556</v>
      </c>
      <c r="D4556" s="5">
        <v>105876.0</v>
      </c>
    </row>
    <row r="4557">
      <c r="A4557" s="2" t="s">
        <v>16477</v>
      </c>
      <c r="B4557" s="3"/>
      <c r="C4557" s="4">
        <v>35423.98055555556</v>
      </c>
      <c r="D4557" s="5">
        <v>103819.0</v>
      </c>
    </row>
    <row r="4558">
      <c r="A4558" s="2" t="s">
        <v>16478</v>
      </c>
      <c r="B4558" s="3"/>
      <c r="C4558" s="4">
        <v>35423.98055555556</v>
      </c>
      <c r="D4558" s="5">
        <v>105940.0</v>
      </c>
    </row>
    <row r="4559">
      <c r="A4559" s="2" t="s">
        <v>16479</v>
      </c>
      <c r="B4559" s="3"/>
      <c r="C4559" s="4">
        <v>35423.98055555556</v>
      </c>
      <c r="D4559" s="5">
        <v>131661.0</v>
      </c>
    </row>
    <row r="4560">
      <c r="A4560" s="2" t="s">
        <v>16480</v>
      </c>
      <c r="B4560" s="3"/>
      <c r="C4560" s="4">
        <v>35423.98055555556</v>
      </c>
      <c r="D4560" s="5">
        <v>283631.0</v>
      </c>
    </row>
    <row r="4561">
      <c r="A4561" s="2" t="s">
        <v>16481</v>
      </c>
      <c r="B4561" s="3"/>
      <c r="C4561" s="4">
        <v>35423.98055555556</v>
      </c>
      <c r="D4561" s="5">
        <v>67486.0</v>
      </c>
    </row>
    <row r="4562">
      <c r="A4562" s="2" t="s">
        <v>16482</v>
      </c>
      <c r="B4562" s="3"/>
      <c r="C4562" s="4">
        <v>35423.98055555556</v>
      </c>
      <c r="D4562" s="5">
        <v>67326.0</v>
      </c>
    </row>
    <row r="4563">
      <c r="A4563" s="2" t="s">
        <v>16483</v>
      </c>
      <c r="B4563" s="3"/>
      <c r="C4563" s="4">
        <v>35423.98055555556</v>
      </c>
      <c r="D4563" s="5">
        <v>389768.0</v>
      </c>
    </row>
    <row r="4564">
      <c r="A4564" s="2" t="s">
        <v>16484</v>
      </c>
      <c r="B4564" s="3"/>
      <c r="C4564" s="4">
        <v>35423.98055555556</v>
      </c>
      <c r="D4564" s="5">
        <v>284283.0</v>
      </c>
    </row>
    <row r="4565">
      <c r="A4565" s="2" t="s">
        <v>16485</v>
      </c>
      <c r="B4565" s="3"/>
      <c r="C4565" s="4">
        <v>35423.98055555556</v>
      </c>
      <c r="D4565" s="5">
        <v>116713.0</v>
      </c>
    </row>
    <row r="4566">
      <c r="A4566" s="2" t="s">
        <v>16486</v>
      </c>
      <c r="B4566" s="3"/>
      <c r="C4566" s="4">
        <v>35423.98055555556</v>
      </c>
      <c r="D4566" s="5">
        <v>8220.0</v>
      </c>
    </row>
    <row r="4567">
      <c r="A4567" s="2" t="s">
        <v>16487</v>
      </c>
      <c r="B4567" s="3"/>
      <c r="C4567" s="4">
        <v>35423.98055555556</v>
      </c>
      <c r="D4567" s="5">
        <v>113120.0</v>
      </c>
    </row>
    <row r="4568">
      <c r="A4568" s="2" t="s">
        <v>16488</v>
      </c>
      <c r="B4568" s="3"/>
      <c r="C4568" s="4">
        <v>35423.98055555556</v>
      </c>
      <c r="D4568" s="5">
        <v>134629.0</v>
      </c>
    </row>
    <row r="4569">
      <c r="A4569" s="2" t="s">
        <v>16489</v>
      </c>
      <c r="B4569" s="3"/>
      <c r="C4569" s="4">
        <v>35423.98055555556</v>
      </c>
      <c r="D4569" s="5">
        <v>134637.0</v>
      </c>
    </row>
    <row r="4570">
      <c r="A4570" s="2" t="s">
        <v>16490</v>
      </c>
      <c r="B4570" s="3"/>
      <c r="C4570" s="4">
        <v>35423.98055555556</v>
      </c>
      <c r="D4570" s="5">
        <v>21573.0</v>
      </c>
    </row>
    <row r="4571">
      <c r="A4571" s="2" t="s">
        <v>16491</v>
      </c>
      <c r="B4571" s="3"/>
      <c r="C4571" s="4">
        <v>35423.98055555556</v>
      </c>
      <c r="D4571" s="5">
        <v>237625.0</v>
      </c>
    </row>
    <row r="4572">
      <c r="A4572" s="2" t="s">
        <v>16492</v>
      </c>
      <c r="B4572" s="3"/>
      <c r="C4572" s="4">
        <v>35423.98055555556</v>
      </c>
      <c r="D4572" s="5">
        <v>172876.0</v>
      </c>
    </row>
    <row r="4573">
      <c r="A4573" s="2" t="s">
        <v>16493</v>
      </c>
      <c r="B4573" s="3"/>
      <c r="C4573" s="4">
        <v>35423.98055555556</v>
      </c>
      <c r="D4573" s="5">
        <v>170242.0</v>
      </c>
    </row>
    <row r="4574">
      <c r="A4574" s="2" t="s">
        <v>16494</v>
      </c>
      <c r="B4574" s="3"/>
      <c r="C4574" s="4">
        <v>35423.98055555556</v>
      </c>
      <c r="D4574" s="5">
        <v>171067.0</v>
      </c>
    </row>
    <row r="4575">
      <c r="A4575" s="2" t="s">
        <v>16495</v>
      </c>
      <c r="B4575" s="3"/>
      <c r="C4575" s="4">
        <v>35423.98055555556</v>
      </c>
      <c r="D4575" s="5">
        <v>858127.0</v>
      </c>
    </row>
    <row r="4576">
      <c r="A4576" s="2" t="s">
        <v>16496</v>
      </c>
      <c r="B4576" s="3"/>
      <c r="C4576" s="4">
        <v>35423.98055555556</v>
      </c>
      <c r="D4576" s="5">
        <v>41329.0</v>
      </c>
    </row>
    <row r="4577">
      <c r="A4577" s="2" t="s">
        <v>16497</v>
      </c>
      <c r="B4577" s="3"/>
      <c r="C4577" s="4">
        <v>35423.98055555556</v>
      </c>
      <c r="D4577" s="5">
        <v>25672.0</v>
      </c>
    </row>
    <row r="4578">
      <c r="A4578" s="2" t="s">
        <v>16498</v>
      </c>
      <c r="B4578" s="3"/>
      <c r="C4578" s="4">
        <v>35423.98055555556</v>
      </c>
      <c r="D4578" s="5">
        <v>60660.0</v>
      </c>
    </row>
    <row r="4579">
      <c r="A4579" s="2" t="s">
        <v>16499</v>
      </c>
      <c r="B4579" s="3"/>
      <c r="C4579" s="4">
        <v>35423.98055555556</v>
      </c>
      <c r="D4579" s="5">
        <v>60454.0</v>
      </c>
    </row>
    <row r="4580">
      <c r="A4580" s="2" t="s">
        <v>16500</v>
      </c>
      <c r="B4580" s="3"/>
      <c r="C4580" s="4">
        <v>35423.98055555556</v>
      </c>
      <c r="D4580" s="5">
        <v>60642.0</v>
      </c>
    </row>
    <row r="4581">
      <c r="A4581" s="2" t="s">
        <v>16501</v>
      </c>
      <c r="B4581" s="3"/>
      <c r="C4581" s="4">
        <v>35423.98055555556</v>
      </c>
      <c r="D4581" s="5">
        <v>26220.0</v>
      </c>
    </row>
    <row r="4582">
      <c r="A4582" s="2" t="s">
        <v>16502</v>
      </c>
      <c r="B4582" s="3"/>
      <c r="C4582" s="4">
        <v>35423.98055555556</v>
      </c>
      <c r="D4582" s="5">
        <v>76237.0</v>
      </c>
    </row>
    <row r="4583">
      <c r="A4583" s="2" t="s">
        <v>16503</v>
      </c>
      <c r="B4583" s="3"/>
      <c r="C4583" s="4">
        <v>35423.98055555556</v>
      </c>
      <c r="D4583" s="5">
        <v>76261.0</v>
      </c>
    </row>
    <row r="4584">
      <c r="A4584" s="2" t="s">
        <v>16504</v>
      </c>
      <c r="B4584" s="3"/>
      <c r="C4584" s="4">
        <v>35423.98055555556</v>
      </c>
      <c r="D4584" s="5">
        <v>76248.0</v>
      </c>
    </row>
    <row r="4585">
      <c r="A4585" s="2" t="s">
        <v>16505</v>
      </c>
      <c r="B4585" s="3"/>
      <c r="C4585" s="4">
        <v>35423.98055555556</v>
      </c>
      <c r="D4585" s="5">
        <v>138966.0</v>
      </c>
    </row>
    <row r="4586">
      <c r="A4586" s="2" t="s">
        <v>16506</v>
      </c>
      <c r="B4586" s="3"/>
      <c r="C4586" s="4">
        <v>35423.98055555556</v>
      </c>
      <c r="D4586" s="5">
        <v>585163.0</v>
      </c>
    </row>
    <row r="4587">
      <c r="A4587" s="2" t="s">
        <v>16507</v>
      </c>
      <c r="B4587" s="3"/>
      <c r="C4587" s="4">
        <v>35423.98055555556</v>
      </c>
      <c r="D4587" s="5">
        <v>138494.0</v>
      </c>
    </row>
    <row r="4588">
      <c r="A4588" s="2" t="s">
        <v>16508</v>
      </c>
      <c r="B4588" s="3"/>
      <c r="C4588" s="4">
        <v>35423.98055555556</v>
      </c>
      <c r="D4588" s="5">
        <v>138537.0</v>
      </c>
    </row>
    <row r="4589">
      <c r="A4589" s="2" t="s">
        <v>16509</v>
      </c>
      <c r="B4589" s="3"/>
      <c r="C4589" s="4">
        <v>35423.98055555556</v>
      </c>
      <c r="D4589" s="5">
        <v>225848.0</v>
      </c>
    </row>
    <row r="4590">
      <c r="A4590" s="2" t="s">
        <v>16510</v>
      </c>
      <c r="B4590" s="3"/>
      <c r="C4590" s="4">
        <v>35423.98055555556</v>
      </c>
      <c r="D4590" s="5">
        <v>11934.0</v>
      </c>
    </row>
    <row r="4591">
      <c r="A4591" s="2" t="s">
        <v>16511</v>
      </c>
      <c r="B4591" s="3"/>
      <c r="C4591" s="4">
        <v>35423.98055555556</v>
      </c>
      <c r="D4591" s="5">
        <v>118050.0</v>
      </c>
    </row>
    <row r="4592">
      <c r="A4592" s="2" t="s">
        <v>16512</v>
      </c>
      <c r="B4592" s="3"/>
      <c r="C4592" s="4">
        <v>35423.98055555556</v>
      </c>
      <c r="D4592" s="5">
        <v>390011.0</v>
      </c>
    </row>
    <row r="4593">
      <c r="A4593" s="2" t="s">
        <v>16513</v>
      </c>
      <c r="B4593" s="3"/>
      <c r="C4593" s="4">
        <v>35423.98055555556</v>
      </c>
      <c r="D4593" s="5">
        <v>128413.0</v>
      </c>
    </row>
    <row r="4594">
      <c r="A4594" s="2" t="s">
        <v>16514</v>
      </c>
      <c r="B4594" s="3"/>
      <c r="C4594" s="4">
        <v>35423.98055555556</v>
      </c>
      <c r="D4594" s="5">
        <v>129407.0</v>
      </c>
    </row>
    <row r="4595">
      <c r="A4595" s="2" t="s">
        <v>16515</v>
      </c>
      <c r="B4595" s="3"/>
      <c r="C4595" s="4">
        <v>35423.98055555556</v>
      </c>
      <c r="D4595" s="5">
        <v>242606.0</v>
      </c>
    </row>
    <row r="4596">
      <c r="A4596" s="2" t="s">
        <v>16516</v>
      </c>
      <c r="B4596" s="3"/>
      <c r="C4596" s="4">
        <v>35423.98055555556</v>
      </c>
      <c r="D4596" s="5">
        <v>118821.0</v>
      </c>
    </row>
    <row r="4597">
      <c r="A4597" s="2" t="s">
        <v>16517</v>
      </c>
      <c r="B4597" s="3"/>
      <c r="C4597" s="4">
        <v>35423.98055555556</v>
      </c>
      <c r="D4597" s="5">
        <v>151122.0</v>
      </c>
    </row>
    <row r="4598">
      <c r="A4598" s="2" t="s">
        <v>16518</v>
      </c>
      <c r="B4598" s="3"/>
      <c r="C4598" s="4">
        <v>35423.98055555556</v>
      </c>
      <c r="D4598" s="5">
        <v>237492.0</v>
      </c>
    </row>
    <row r="4599">
      <c r="A4599" s="2" t="s">
        <v>16519</v>
      </c>
      <c r="B4599" s="3"/>
      <c r="C4599" s="4">
        <v>35423.98055555556</v>
      </c>
      <c r="D4599" s="5">
        <v>237280.0</v>
      </c>
    </row>
    <row r="4600">
      <c r="A4600" s="2" t="s">
        <v>16520</v>
      </c>
      <c r="B4600" s="3"/>
      <c r="C4600" s="4">
        <v>35423.98055555556</v>
      </c>
      <c r="D4600" s="5">
        <v>296106.0</v>
      </c>
    </row>
    <row r="4601">
      <c r="A4601" s="2" t="s">
        <v>16521</v>
      </c>
      <c r="B4601" s="3"/>
      <c r="C4601" s="4">
        <v>35423.98055555556</v>
      </c>
      <c r="D4601" s="5">
        <v>312914.0</v>
      </c>
    </row>
    <row r="4602">
      <c r="A4602" s="2" t="s">
        <v>16522</v>
      </c>
      <c r="B4602" s="3"/>
      <c r="C4602" s="4">
        <v>35423.98055555556</v>
      </c>
      <c r="D4602" s="5">
        <v>125425.0</v>
      </c>
    </row>
    <row r="4603">
      <c r="A4603" s="2" t="s">
        <v>16523</v>
      </c>
      <c r="B4603" s="3"/>
      <c r="C4603" s="4">
        <v>35423.98055555556</v>
      </c>
      <c r="D4603" s="5">
        <v>158495.0</v>
      </c>
    </row>
    <row r="4604">
      <c r="A4604" s="2" t="s">
        <v>16524</v>
      </c>
      <c r="B4604" s="3"/>
      <c r="C4604" s="4">
        <v>35423.98055555556</v>
      </c>
      <c r="D4604" s="5">
        <v>130048.0</v>
      </c>
    </row>
    <row r="4605">
      <c r="A4605" s="2" t="s">
        <v>16525</v>
      </c>
      <c r="B4605" s="3"/>
      <c r="C4605" s="4">
        <v>35423.98055555556</v>
      </c>
      <c r="D4605" s="5">
        <v>2168.0</v>
      </c>
    </row>
    <row r="4606">
      <c r="A4606" s="2" t="s">
        <v>16526</v>
      </c>
      <c r="B4606" s="3"/>
      <c r="C4606" s="4">
        <v>35423.98055555556</v>
      </c>
      <c r="D4606" s="5">
        <v>5021.0</v>
      </c>
    </row>
    <row r="4607">
      <c r="A4607" s="2" t="s">
        <v>16527</v>
      </c>
      <c r="B4607" s="3"/>
      <c r="C4607" s="4">
        <v>35423.98055555556</v>
      </c>
      <c r="D4607" s="5">
        <v>145733.0</v>
      </c>
    </row>
    <row r="4608">
      <c r="A4608" s="2" t="s">
        <v>16528</v>
      </c>
      <c r="B4608" s="3"/>
      <c r="C4608" s="4">
        <v>35423.98055555556</v>
      </c>
      <c r="D4608" s="5">
        <v>67371.0</v>
      </c>
    </row>
    <row r="4609">
      <c r="A4609" s="2" t="s">
        <v>16529</v>
      </c>
      <c r="B4609" s="3"/>
      <c r="C4609" s="4">
        <v>35423.98055555556</v>
      </c>
      <c r="D4609" s="5">
        <v>17495.0</v>
      </c>
    </row>
    <row r="4610">
      <c r="A4610" s="2" t="s">
        <v>16530</v>
      </c>
      <c r="B4610" s="3"/>
      <c r="C4610" s="4">
        <v>35423.98055555556</v>
      </c>
      <c r="D4610" s="5">
        <v>31143.0</v>
      </c>
    </row>
    <row r="4611">
      <c r="A4611" s="2" t="s">
        <v>16531</v>
      </c>
      <c r="B4611" s="3"/>
      <c r="C4611" s="4">
        <v>35423.98055555556</v>
      </c>
      <c r="D4611" s="5">
        <v>142519.0</v>
      </c>
    </row>
    <row r="4612">
      <c r="A4612" s="2" t="s">
        <v>16532</v>
      </c>
      <c r="B4612" s="3"/>
      <c r="C4612" s="4">
        <v>35423.98055555556</v>
      </c>
      <c r="D4612" s="5">
        <v>114215.0</v>
      </c>
    </row>
    <row r="4613">
      <c r="A4613" s="2" t="s">
        <v>16533</v>
      </c>
      <c r="B4613" s="3"/>
      <c r="C4613" s="4">
        <v>35423.98055555556</v>
      </c>
      <c r="D4613" s="5">
        <v>123816.0</v>
      </c>
    </row>
    <row r="4614">
      <c r="A4614" s="2" t="s">
        <v>16534</v>
      </c>
      <c r="B4614" s="3"/>
      <c r="C4614" s="4">
        <v>35423.98055555556</v>
      </c>
      <c r="D4614" s="5">
        <v>152536.0</v>
      </c>
    </row>
    <row r="4615">
      <c r="A4615" s="2" t="s">
        <v>16535</v>
      </c>
      <c r="B4615" s="3"/>
      <c r="C4615" s="4">
        <v>35423.98055555556</v>
      </c>
      <c r="D4615" s="5">
        <v>316274.0</v>
      </c>
    </row>
    <row r="4616">
      <c r="A4616" s="2" t="s">
        <v>16536</v>
      </c>
      <c r="B4616" s="3"/>
      <c r="C4616" s="4">
        <v>35423.98055555556</v>
      </c>
      <c r="D4616" s="5">
        <v>79972.0</v>
      </c>
    </row>
    <row r="4617">
      <c r="A4617" s="2" t="s">
        <v>16537</v>
      </c>
      <c r="B4617" s="3"/>
      <c r="C4617" s="4">
        <v>35423.98055555556</v>
      </c>
      <c r="D4617" s="5">
        <v>80253.0</v>
      </c>
    </row>
    <row r="4618">
      <c r="A4618" s="2" t="s">
        <v>16538</v>
      </c>
      <c r="B4618" s="3"/>
      <c r="C4618" s="4">
        <v>35423.98055555556</v>
      </c>
      <c r="D4618" s="5">
        <v>126096.0</v>
      </c>
    </row>
    <row r="4619">
      <c r="A4619" s="2" t="s">
        <v>16539</v>
      </c>
      <c r="B4619" s="3"/>
      <c r="C4619" s="4">
        <v>35423.98055555556</v>
      </c>
      <c r="D4619" s="5">
        <v>127800.0</v>
      </c>
    </row>
    <row r="4620">
      <c r="A4620" s="2" t="s">
        <v>16540</v>
      </c>
      <c r="B4620" s="3"/>
      <c r="C4620" s="4">
        <v>35423.98055555556</v>
      </c>
      <c r="D4620" s="5">
        <v>188300.0</v>
      </c>
    </row>
    <row r="4621">
      <c r="A4621" s="2" t="s">
        <v>16541</v>
      </c>
      <c r="B4621" s="3"/>
      <c r="C4621" s="4">
        <v>35423.98055555556</v>
      </c>
      <c r="D4621" s="5">
        <v>188271.0</v>
      </c>
    </row>
    <row r="4622">
      <c r="A4622" s="2" t="s">
        <v>16542</v>
      </c>
      <c r="B4622" s="3"/>
      <c r="C4622" s="4">
        <v>35423.98055555556</v>
      </c>
      <c r="D4622" s="5">
        <v>95027.0</v>
      </c>
    </row>
    <row r="4623">
      <c r="A4623" s="2" t="s">
        <v>16543</v>
      </c>
      <c r="B4623" s="3"/>
      <c r="C4623" s="4">
        <v>35423.98055555556</v>
      </c>
      <c r="D4623" s="5">
        <v>237707.0</v>
      </c>
    </row>
    <row r="4624">
      <c r="A4624" s="2" t="s">
        <v>16544</v>
      </c>
      <c r="B4624" s="3"/>
      <c r="C4624" s="4">
        <v>35423.98055555556</v>
      </c>
      <c r="D4624" s="5">
        <v>237168.0</v>
      </c>
    </row>
    <row r="4625">
      <c r="A4625" s="2" t="s">
        <v>16545</v>
      </c>
      <c r="B4625" s="3"/>
      <c r="C4625" s="4">
        <v>35423.98055555556</v>
      </c>
      <c r="D4625" s="5">
        <v>222635.0</v>
      </c>
    </row>
    <row r="4626">
      <c r="A4626" s="2" t="s">
        <v>16546</v>
      </c>
      <c r="B4626" s="3"/>
      <c r="C4626" s="4">
        <v>35423.98055555556</v>
      </c>
      <c r="D4626" s="5">
        <v>172661.0</v>
      </c>
    </row>
    <row r="4627">
      <c r="A4627" s="2" t="s">
        <v>16547</v>
      </c>
      <c r="B4627" s="3"/>
      <c r="C4627" s="4">
        <v>35423.98055555556</v>
      </c>
      <c r="D4627" s="5">
        <v>131283.0</v>
      </c>
    </row>
    <row r="4628">
      <c r="A4628" s="2" t="s">
        <v>16548</v>
      </c>
      <c r="B4628" s="3"/>
      <c r="C4628" s="4">
        <v>35423.98055555556</v>
      </c>
      <c r="D4628" s="5">
        <v>123159.0</v>
      </c>
    </row>
    <row r="4629">
      <c r="A4629" s="2" t="s">
        <v>16549</v>
      </c>
      <c r="B4629" s="3"/>
      <c r="C4629" s="4">
        <v>35423.98055555556</v>
      </c>
      <c r="D4629" s="5">
        <v>112586.0</v>
      </c>
    </row>
    <row r="4630">
      <c r="A4630" s="2" t="s">
        <v>16550</v>
      </c>
      <c r="B4630" s="3"/>
      <c r="C4630" s="4">
        <v>35423.98055555556</v>
      </c>
      <c r="D4630" s="5">
        <v>112607.0</v>
      </c>
    </row>
    <row r="4631">
      <c r="A4631" s="2" t="s">
        <v>16551</v>
      </c>
      <c r="B4631" s="3"/>
      <c r="C4631" s="4">
        <v>35423.98055555556</v>
      </c>
      <c r="D4631" s="5">
        <v>133955.0</v>
      </c>
    </row>
    <row r="4632">
      <c r="A4632" s="2" t="s">
        <v>16552</v>
      </c>
      <c r="B4632" s="3"/>
      <c r="C4632" s="4">
        <v>35423.98055555556</v>
      </c>
      <c r="D4632" s="5">
        <v>130424.0</v>
      </c>
    </row>
    <row r="4633">
      <c r="A4633" s="2" t="s">
        <v>16553</v>
      </c>
      <c r="B4633" s="3"/>
      <c r="C4633" s="4">
        <v>35423.98055555556</v>
      </c>
      <c r="D4633" s="5">
        <v>139180.0</v>
      </c>
    </row>
    <row r="4634">
      <c r="A4634" s="2" t="s">
        <v>16554</v>
      </c>
      <c r="B4634" s="3"/>
      <c r="C4634" s="4">
        <v>35423.98055555556</v>
      </c>
      <c r="D4634" s="5">
        <v>139162.0</v>
      </c>
    </row>
    <row r="4635">
      <c r="A4635" s="2" t="s">
        <v>16555</v>
      </c>
      <c r="B4635" s="3"/>
      <c r="C4635" s="4">
        <v>35423.98055555556</v>
      </c>
      <c r="D4635" s="5">
        <v>130610.0</v>
      </c>
    </row>
    <row r="4636">
      <c r="A4636" s="2" t="s">
        <v>16556</v>
      </c>
      <c r="B4636" s="3"/>
      <c r="C4636" s="4">
        <v>35423.98055555556</v>
      </c>
      <c r="D4636" s="5">
        <v>287196.0</v>
      </c>
    </row>
    <row r="4637">
      <c r="A4637" s="2" t="s">
        <v>16557</v>
      </c>
      <c r="B4637" s="3"/>
      <c r="C4637" s="4">
        <v>35423.98055555556</v>
      </c>
      <c r="D4637" s="5">
        <v>278219.0</v>
      </c>
    </row>
    <row r="4638">
      <c r="A4638" s="2" t="s">
        <v>16558</v>
      </c>
      <c r="B4638" s="3"/>
      <c r="C4638" s="4">
        <v>35423.98055555556</v>
      </c>
      <c r="D4638" s="5">
        <v>253247.0</v>
      </c>
    </row>
    <row r="4639">
      <c r="A4639" s="2" t="s">
        <v>16559</v>
      </c>
      <c r="B4639" s="3"/>
      <c r="C4639" s="4">
        <v>35423.98055555556</v>
      </c>
      <c r="D4639" s="5">
        <v>253748.0</v>
      </c>
    </row>
    <row r="4640">
      <c r="A4640" s="2" t="s">
        <v>16560</v>
      </c>
      <c r="B4640" s="3"/>
      <c r="C4640" s="4">
        <v>35423.98055555556</v>
      </c>
      <c r="D4640" s="5">
        <v>253195.0</v>
      </c>
    </row>
    <row r="4641">
      <c r="A4641" s="2" t="s">
        <v>16561</v>
      </c>
      <c r="B4641" s="3"/>
      <c r="C4641" s="4">
        <v>35423.98055555556</v>
      </c>
      <c r="D4641" s="5">
        <v>252949.0</v>
      </c>
    </row>
    <row r="4642">
      <c r="A4642" s="2" t="s">
        <v>16562</v>
      </c>
      <c r="B4642" s="3"/>
      <c r="C4642" s="4">
        <v>35423.98055555556</v>
      </c>
      <c r="D4642" s="5">
        <v>109893.0</v>
      </c>
    </row>
    <row r="4643">
      <c r="A4643" s="2" t="s">
        <v>16563</v>
      </c>
      <c r="B4643" s="3"/>
      <c r="C4643" s="4">
        <v>35423.98055555556</v>
      </c>
      <c r="D4643" s="5">
        <v>183205.0</v>
      </c>
    </row>
    <row r="4644">
      <c r="A4644" s="2" t="s">
        <v>16564</v>
      </c>
      <c r="B4644" s="3"/>
      <c r="C4644" s="4">
        <v>35423.98055555556</v>
      </c>
      <c r="D4644" s="5">
        <v>379071.0</v>
      </c>
    </row>
    <row r="4645">
      <c r="A4645" s="2" t="s">
        <v>16565</v>
      </c>
      <c r="B4645" s="3"/>
      <c r="C4645" s="4">
        <v>35423.98055555556</v>
      </c>
      <c r="D4645" s="5">
        <v>517450.0</v>
      </c>
    </row>
    <row r="4646">
      <c r="A4646" s="2" t="s">
        <v>16566</v>
      </c>
      <c r="B4646" s="3"/>
      <c r="C4646" s="4">
        <v>35423.98055555556</v>
      </c>
      <c r="D4646" s="5">
        <v>164746.0</v>
      </c>
    </row>
    <row r="4647">
      <c r="A4647" s="2" t="s">
        <v>16567</v>
      </c>
      <c r="B4647" s="3"/>
      <c r="C4647" s="4">
        <v>35423.98055555556</v>
      </c>
      <c r="D4647" s="5">
        <v>246835.0</v>
      </c>
    </row>
    <row r="4648">
      <c r="A4648" s="2" t="s">
        <v>16568</v>
      </c>
      <c r="B4648" s="3"/>
      <c r="C4648" s="4">
        <v>35423.98055555556</v>
      </c>
      <c r="D4648" s="5">
        <v>647072.0</v>
      </c>
    </row>
    <row r="4649">
      <c r="A4649" s="2" t="s">
        <v>16569</v>
      </c>
      <c r="B4649" s="3"/>
      <c r="C4649" s="4">
        <v>35423.98055555556</v>
      </c>
      <c r="D4649" s="5">
        <v>247966.0</v>
      </c>
    </row>
    <row r="4650">
      <c r="A4650" s="2" t="s">
        <v>16570</v>
      </c>
      <c r="B4650" s="3"/>
      <c r="C4650" s="4">
        <v>35423.98055555556</v>
      </c>
      <c r="D4650" s="5">
        <v>247074.0</v>
      </c>
    </row>
    <row r="4651">
      <c r="A4651" s="2" t="s">
        <v>16571</v>
      </c>
      <c r="B4651" s="3"/>
      <c r="C4651" s="4">
        <v>35423.98055555556</v>
      </c>
      <c r="D4651" s="5">
        <v>637245.0</v>
      </c>
    </row>
    <row r="4652">
      <c r="A4652" s="2" t="s">
        <v>16572</v>
      </c>
      <c r="B4652" s="3"/>
      <c r="C4652" s="4">
        <v>35423.98055555556</v>
      </c>
      <c r="D4652" s="5">
        <v>141768.0</v>
      </c>
    </row>
    <row r="4653">
      <c r="A4653" s="2" t="s">
        <v>16573</v>
      </c>
      <c r="B4653" s="3"/>
      <c r="C4653" s="4">
        <v>35423.98055555556</v>
      </c>
      <c r="D4653" s="5">
        <v>666477.0</v>
      </c>
    </row>
    <row r="4654">
      <c r="A4654" s="2" t="s">
        <v>16574</v>
      </c>
      <c r="B4654" s="3"/>
      <c r="C4654" s="4">
        <v>35423.98055555556</v>
      </c>
      <c r="D4654" s="5">
        <v>174883.0</v>
      </c>
    </row>
    <row r="4655">
      <c r="A4655" s="2" t="s">
        <v>16575</v>
      </c>
      <c r="B4655" s="3"/>
      <c r="C4655" s="4">
        <v>35423.98055555556</v>
      </c>
      <c r="D4655" s="5">
        <v>295846.0</v>
      </c>
    </row>
    <row r="4656">
      <c r="A4656" s="2" t="s">
        <v>16576</v>
      </c>
      <c r="B4656" s="3"/>
      <c r="C4656" s="4">
        <v>35423.98055555556</v>
      </c>
      <c r="D4656" s="5">
        <v>346490.0</v>
      </c>
    </row>
    <row r="4657">
      <c r="A4657" s="2" t="s">
        <v>16577</v>
      </c>
      <c r="B4657" s="3"/>
      <c r="C4657" s="4">
        <v>35423.98055555556</v>
      </c>
      <c r="D4657" s="5">
        <v>173958.0</v>
      </c>
    </row>
    <row r="4658">
      <c r="A4658" s="2" t="s">
        <v>16578</v>
      </c>
      <c r="B4658" s="3"/>
      <c r="C4658" s="4">
        <v>35423.98055555556</v>
      </c>
      <c r="D4658" s="5">
        <v>173939.0</v>
      </c>
    </row>
    <row r="4659">
      <c r="A4659" s="2" t="s">
        <v>16579</v>
      </c>
      <c r="B4659" s="3"/>
      <c r="C4659" s="4">
        <v>35423.98055555556</v>
      </c>
      <c r="D4659" s="5">
        <v>217958.0</v>
      </c>
    </row>
    <row r="4660">
      <c r="A4660" s="2" t="s">
        <v>16580</v>
      </c>
      <c r="B4660" s="3"/>
      <c r="C4660" s="4">
        <v>35423.98055555556</v>
      </c>
      <c r="D4660" s="5">
        <v>219714.0</v>
      </c>
    </row>
    <row r="4661">
      <c r="A4661" s="2" t="s">
        <v>16581</v>
      </c>
      <c r="B4661" s="3"/>
      <c r="C4661" s="4">
        <v>35423.98055555556</v>
      </c>
      <c r="D4661" s="5">
        <v>217884.0</v>
      </c>
    </row>
    <row r="4662">
      <c r="A4662" s="2" t="s">
        <v>16582</v>
      </c>
      <c r="B4662" s="3"/>
      <c r="C4662" s="4">
        <v>35423.98055555556</v>
      </c>
      <c r="D4662" s="5">
        <v>674996.0</v>
      </c>
    </row>
    <row r="4663">
      <c r="A4663" s="2" t="s">
        <v>16583</v>
      </c>
      <c r="B4663" s="3"/>
      <c r="C4663" s="4">
        <v>35423.98055555556</v>
      </c>
      <c r="D4663" s="5">
        <v>378378.0</v>
      </c>
    </row>
    <row r="4664">
      <c r="A4664" s="2" t="s">
        <v>16584</v>
      </c>
      <c r="B4664" s="3"/>
      <c r="C4664" s="4">
        <v>35423.98055555556</v>
      </c>
      <c r="D4664" s="5">
        <v>274915.0</v>
      </c>
    </row>
    <row r="4665">
      <c r="A4665" s="2" t="s">
        <v>16585</v>
      </c>
      <c r="B4665" s="3"/>
      <c r="C4665" s="4">
        <v>35423.98055555556</v>
      </c>
      <c r="D4665" s="5">
        <v>378308.0</v>
      </c>
    </row>
    <row r="4666">
      <c r="A4666" s="2" t="s">
        <v>16586</v>
      </c>
      <c r="B4666" s="3"/>
      <c r="C4666" s="4">
        <v>35423.98055555556</v>
      </c>
      <c r="D4666" s="5">
        <v>379142.0</v>
      </c>
    </row>
    <row r="4667">
      <c r="A4667" s="2" t="s">
        <v>16587</v>
      </c>
      <c r="B4667" s="3"/>
      <c r="C4667" s="4">
        <v>35423.98055555556</v>
      </c>
      <c r="D4667" s="5">
        <v>192884.0</v>
      </c>
    </row>
    <row r="4668">
      <c r="A4668" s="2" t="s">
        <v>16588</v>
      </c>
      <c r="B4668" s="3"/>
      <c r="C4668" s="4">
        <v>35423.98055555556</v>
      </c>
      <c r="D4668" s="5">
        <v>117835.0</v>
      </c>
    </row>
    <row r="4669">
      <c r="A4669" s="2" t="s">
        <v>16589</v>
      </c>
      <c r="B4669" s="3"/>
      <c r="C4669" s="4">
        <v>35423.98055555556</v>
      </c>
      <c r="D4669" s="5">
        <v>92925.0</v>
      </c>
    </row>
    <row r="4670">
      <c r="A4670" s="2" t="s">
        <v>16590</v>
      </c>
      <c r="B4670" s="3"/>
      <c r="C4670" s="4">
        <v>35423.98055555556</v>
      </c>
      <c r="D4670" s="5">
        <v>35897.0</v>
      </c>
    </row>
    <row r="4671">
      <c r="A4671" s="2" t="s">
        <v>16591</v>
      </c>
      <c r="B4671" s="3"/>
      <c r="C4671" s="4">
        <v>35423.98055555556</v>
      </c>
      <c r="D4671" s="5">
        <v>34328.0</v>
      </c>
    </row>
    <row r="4672">
      <c r="A4672" s="2" t="s">
        <v>16592</v>
      </c>
      <c r="B4672" s="3"/>
      <c r="C4672" s="4">
        <v>35423.98055555556</v>
      </c>
      <c r="D4672" s="5">
        <v>37152.0</v>
      </c>
    </row>
    <row r="4673">
      <c r="A4673" s="2" t="s">
        <v>16593</v>
      </c>
      <c r="B4673" s="3"/>
      <c r="C4673" s="4">
        <v>35423.98055555556</v>
      </c>
      <c r="D4673" s="5">
        <v>190751.0</v>
      </c>
    </row>
    <row r="4674">
      <c r="A4674" s="2" t="s">
        <v>16594</v>
      </c>
      <c r="B4674" s="3"/>
      <c r="C4674" s="4">
        <v>35423.98055555556</v>
      </c>
      <c r="D4674" s="5">
        <v>190686.0</v>
      </c>
    </row>
    <row r="4675">
      <c r="A4675" s="2" t="s">
        <v>16595</v>
      </c>
      <c r="B4675" s="3"/>
      <c r="C4675" s="4">
        <v>35423.98055555556</v>
      </c>
      <c r="D4675" s="5">
        <v>15983.0</v>
      </c>
    </row>
    <row r="4676">
      <c r="A4676" s="2" t="s">
        <v>16596</v>
      </c>
      <c r="B4676" s="3"/>
      <c r="C4676" s="4">
        <v>35423.98055555556</v>
      </c>
      <c r="D4676" s="5">
        <v>24698.0</v>
      </c>
    </row>
    <row r="4677">
      <c r="A4677" s="2" t="s">
        <v>16597</v>
      </c>
      <c r="B4677" s="3"/>
      <c r="C4677" s="4">
        <v>35423.98055555556</v>
      </c>
      <c r="D4677" s="5">
        <v>18148.0</v>
      </c>
    </row>
    <row r="4678">
      <c r="A4678" s="2" t="s">
        <v>16598</v>
      </c>
      <c r="B4678" s="3"/>
      <c r="C4678" s="4">
        <v>35423.98055555556</v>
      </c>
      <c r="D4678" s="5">
        <v>27111.0</v>
      </c>
    </row>
    <row r="4679">
      <c r="A4679" s="2" t="s">
        <v>16599</v>
      </c>
      <c r="B4679" s="3"/>
      <c r="C4679" s="4">
        <v>35423.98055555556</v>
      </c>
      <c r="D4679" s="5">
        <v>31250.0</v>
      </c>
    </row>
    <row r="4680">
      <c r="A4680" s="2" t="s">
        <v>16600</v>
      </c>
      <c r="B4680" s="3"/>
      <c r="C4680" s="4">
        <v>35423.98055555556</v>
      </c>
      <c r="D4680" s="5">
        <v>18058.0</v>
      </c>
    </row>
    <row r="4681">
      <c r="A4681" s="2" t="s">
        <v>16601</v>
      </c>
      <c r="B4681" s="3"/>
      <c r="C4681" s="4">
        <v>35423.98055555556</v>
      </c>
      <c r="D4681" s="5">
        <v>34253.0</v>
      </c>
    </row>
    <row r="4682">
      <c r="A4682" s="2" t="s">
        <v>16602</v>
      </c>
      <c r="B4682" s="3"/>
      <c r="C4682" s="4">
        <v>35423.98055555556</v>
      </c>
      <c r="D4682" s="5">
        <v>20569.0</v>
      </c>
    </row>
    <row r="4683">
      <c r="A4683" s="2" t="s">
        <v>16603</v>
      </c>
      <c r="B4683" s="3"/>
      <c r="C4683" s="4">
        <v>35423.98055555556</v>
      </c>
      <c r="D4683" s="5">
        <v>16675.0</v>
      </c>
    </row>
    <row r="4684">
      <c r="A4684" s="2" t="s">
        <v>16604</v>
      </c>
      <c r="B4684" s="3"/>
      <c r="C4684" s="4">
        <v>35423.98055555556</v>
      </c>
      <c r="D4684" s="5">
        <v>272436.0</v>
      </c>
    </row>
    <row r="4685">
      <c r="A4685" s="2" t="s">
        <v>16605</v>
      </c>
      <c r="B4685" s="3"/>
      <c r="C4685" s="4">
        <v>35423.98055555556</v>
      </c>
      <c r="D4685" s="5">
        <v>272282.0</v>
      </c>
    </row>
    <row r="4686">
      <c r="A4686" s="2" t="s">
        <v>16606</v>
      </c>
      <c r="B4686" s="3"/>
      <c r="C4686" s="4">
        <v>35423.98055555556</v>
      </c>
      <c r="D4686" s="5">
        <v>134768.0</v>
      </c>
    </row>
    <row r="4687">
      <c r="A4687" s="2" t="s">
        <v>16607</v>
      </c>
      <c r="B4687" s="3"/>
      <c r="C4687" s="4">
        <v>35423.98055555556</v>
      </c>
      <c r="D4687" s="5">
        <v>123293.0</v>
      </c>
    </row>
    <row r="4688">
      <c r="A4688" s="2" t="s">
        <v>16608</v>
      </c>
      <c r="B4688" s="3"/>
      <c r="C4688" s="4">
        <v>35423.98055555556</v>
      </c>
      <c r="D4688" s="5">
        <v>85564.0</v>
      </c>
    </row>
    <row r="4689">
      <c r="A4689" s="2" t="s">
        <v>16609</v>
      </c>
      <c r="B4689" s="3"/>
      <c r="C4689" s="4">
        <v>35423.98055555556</v>
      </c>
      <c r="D4689" s="5">
        <v>39312.0</v>
      </c>
    </row>
    <row r="4690">
      <c r="A4690" s="2" t="s">
        <v>16610</v>
      </c>
      <c r="B4690" s="3"/>
      <c r="C4690" s="4">
        <v>35423.98055555556</v>
      </c>
      <c r="D4690" s="5">
        <v>72010.0</v>
      </c>
    </row>
    <row r="4691">
      <c r="A4691" s="2" t="s">
        <v>16611</v>
      </c>
      <c r="B4691" s="3"/>
      <c r="C4691" s="4">
        <v>35423.98055555556</v>
      </c>
      <c r="D4691" s="5">
        <v>24910.0</v>
      </c>
    </row>
    <row r="4692">
      <c r="A4692" s="2" t="s">
        <v>16612</v>
      </c>
      <c r="B4692" s="3"/>
      <c r="C4692" s="4">
        <v>35423.98055555556</v>
      </c>
      <c r="D4692" s="5">
        <v>25091.0</v>
      </c>
    </row>
    <row r="4693">
      <c r="A4693" s="2" t="s">
        <v>16613</v>
      </c>
      <c r="B4693" s="3"/>
      <c r="C4693" s="4">
        <v>35423.98055555556</v>
      </c>
      <c r="D4693" s="5">
        <v>113485.0</v>
      </c>
    </row>
    <row r="4694">
      <c r="A4694" s="2" t="s">
        <v>16614</v>
      </c>
      <c r="B4694" s="3"/>
      <c r="C4694" s="4">
        <v>35423.98055555556</v>
      </c>
      <c r="D4694" s="5">
        <v>19065.0</v>
      </c>
    </row>
    <row r="4695">
      <c r="A4695" s="2" t="s">
        <v>16615</v>
      </c>
      <c r="B4695" s="3"/>
      <c r="C4695" s="4">
        <v>35423.98055555556</v>
      </c>
      <c r="D4695" s="5">
        <v>33310.0</v>
      </c>
    </row>
    <row r="4696">
      <c r="A4696" s="2" t="s">
        <v>16616</v>
      </c>
      <c r="B4696" s="3"/>
      <c r="C4696" s="4">
        <v>35423.98055555556</v>
      </c>
      <c r="D4696" s="5">
        <v>61343.0</v>
      </c>
    </row>
    <row r="4697">
      <c r="A4697" s="2" t="s">
        <v>16617</v>
      </c>
      <c r="B4697" s="3"/>
      <c r="C4697" s="4">
        <v>35423.98055555556</v>
      </c>
      <c r="D4697" s="5">
        <v>61328.0</v>
      </c>
    </row>
    <row r="4698">
      <c r="A4698" s="2" t="s">
        <v>16618</v>
      </c>
      <c r="B4698" s="3"/>
      <c r="C4698" s="4">
        <v>35423.98055555556</v>
      </c>
      <c r="D4698" s="5">
        <v>169185.0</v>
      </c>
    </row>
    <row r="4699">
      <c r="A4699" s="2" t="s">
        <v>16619</v>
      </c>
      <c r="B4699" s="3"/>
      <c r="C4699" s="4">
        <v>35423.98055555556</v>
      </c>
      <c r="D4699" s="5">
        <v>61073.0</v>
      </c>
    </row>
    <row r="4700">
      <c r="A4700" s="2" t="s">
        <v>16620</v>
      </c>
      <c r="B4700" s="3"/>
      <c r="C4700" s="4">
        <v>35423.98055555556</v>
      </c>
      <c r="D4700" s="5">
        <v>190225.0</v>
      </c>
    </row>
    <row r="4701">
      <c r="A4701" s="2" t="s">
        <v>16621</v>
      </c>
      <c r="B4701" s="3"/>
      <c r="C4701" s="4">
        <v>35423.98055555556</v>
      </c>
      <c r="D4701" s="5">
        <v>56015.0</v>
      </c>
    </row>
    <row r="4702">
      <c r="A4702" s="2" t="s">
        <v>16622</v>
      </c>
      <c r="B4702" s="3"/>
      <c r="C4702" s="4">
        <v>35423.98055555556</v>
      </c>
      <c r="D4702" s="5">
        <v>55915.0</v>
      </c>
    </row>
    <row r="4703">
      <c r="A4703" s="2" t="s">
        <v>16623</v>
      </c>
      <c r="B4703" s="3"/>
      <c r="C4703" s="4">
        <v>35423.98055555556</v>
      </c>
      <c r="D4703" s="5">
        <v>23153.0</v>
      </c>
    </row>
    <row r="4704">
      <c r="A4704" s="2" t="s">
        <v>16624</v>
      </c>
      <c r="B4704" s="3"/>
      <c r="C4704" s="4">
        <v>35423.98055555556</v>
      </c>
      <c r="D4704" s="5">
        <v>23219.0</v>
      </c>
    </row>
    <row r="4705">
      <c r="A4705" s="2" t="s">
        <v>16625</v>
      </c>
      <c r="B4705" s="3"/>
      <c r="C4705" s="4">
        <v>35423.98055555556</v>
      </c>
      <c r="D4705" s="5">
        <v>23149.0</v>
      </c>
    </row>
    <row r="4706">
      <c r="A4706" s="2" t="s">
        <v>16626</v>
      </c>
      <c r="B4706" s="3"/>
      <c r="C4706" s="4">
        <v>35423.98055555556</v>
      </c>
      <c r="D4706" s="5">
        <v>23499.0</v>
      </c>
    </row>
    <row r="4707">
      <c r="A4707" s="2" t="s">
        <v>16627</v>
      </c>
      <c r="B4707" s="3"/>
      <c r="C4707" s="4">
        <v>35423.98055555556</v>
      </c>
      <c r="D4707" s="5">
        <v>36466.0</v>
      </c>
    </row>
    <row r="4708">
      <c r="A4708" s="2" t="s">
        <v>16628</v>
      </c>
      <c r="B4708" s="3"/>
      <c r="C4708" s="4">
        <v>35423.98055555556</v>
      </c>
      <c r="D4708" s="5">
        <v>234902.0</v>
      </c>
    </row>
    <row r="4709">
      <c r="A4709" s="2" t="s">
        <v>16629</v>
      </c>
      <c r="B4709" s="3"/>
      <c r="C4709" s="4">
        <v>35423.98055555556</v>
      </c>
      <c r="D4709" s="5">
        <v>139095.0</v>
      </c>
    </row>
    <row r="4710">
      <c r="A4710" s="2" t="s">
        <v>16630</v>
      </c>
      <c r="B4710" s="3"/>
      <c r="C4710" s="4">
        <v>35423.98055555556</v>
      </c>
      <c r="D4710" s="5">
        <v>121238.0</v>
      </c>
    </row>
    <row r="4711">
      <c r="A4711" s="2" t="s">
        <v>16631</v>
      </c>
      <c r="B4711" s="3"/>
      <c r="C4711" s="4">
        <v>35423.98055555556</v>
      </c>
      <c r="D4711" s="5">
        <v>145013.0</v>
      </c>
    </row>
    <row r="4712">
      <c r="A4712" s="2" t="s">
        <v>16632</v>
      </c>
      <c r="B4712" s="3"/>
      <c r="C4712" s="4">
        <v>35423.98055555556</v>
      </c>
      <c r="D4712" s="5">
        <v>59987.0</v>
      </c>
    </row>
    <row r="4713">
      <c r="A4713" s="2" t="s">
        <v>16633</v>
      </c>
      <c r="B4713" s="3"/>
      <c r="C4713" s="4">
        <v>35423.98055555556</v>
      </c>
      <c r="D4713" s="5">
        <v>59804.0</v>
      </c>
    </row>
    <row r="4714">
      <c r="A4714" s="2" t="s">
        <v>16634</v>
      </c>
      <c r="B4714" s="3"/>
      <c r="C4714" s="4">
        <v>35423.98055555556</v>
      </c>
      <c r="D4714" s="5">
        <v>18150.0</v>
      </c>
    </row>
    <row r="4715">
      <c r="A4715" s="2" t="s">
        <v>16635</v>
      </c>
      <c r="B4715" s="3"/>
      <c r="C4715" s="4">
        <v>35423.98055555556</v>
      </c>
      <c r="D4715" s="5">
        <v>23570.0</v>
      </c>
    </row>
    <row r="4716">
      <c r="A4716" s="2" t="s">
        <v>16636</v>
      </c>
      <c r="B4716" s="3"/>
      <c r="C4716" s="4">
        <v>35423.98055555556</v>
      </c>
      <c r="D4716" s="5">
        <v>24454.0</v>
      </c>
    </row>
    <row r="4717">
      <c r="A4717" s="2" t="s">
        <v>16637</v>
      </c>
      <c r="B4717" s="3"/>
      <c r="C4717" s="4">
        <v>35423.98055555556</v>
      </c>
      <c r="D4717" s="5">
        <v>25224.0</v>
      </c>
    </row>
    <row r="4718">
      <c r="A4718" s="2" t="s">
        <v>16638</v>
      </c>
      <c r="B4718" s="3"/>
      <c r="C4718" s="4">
        <v>35423.98055555556</v>
      </c>
      <c r="D4718" s="5">
        <v>29487.0</v>
      </c>
    </row>
    <row r="4719">
      <c r="A4719" s="2" t="s">
        <v>16639</v>
      </c>
      <c r="B4719" s="3"/>
      <c r="C4719" s="4">
        <v>35423.98055555556</v>
      </c>
      <c r="D4719" s="5">
        <v>94182.0</v>
      </c>
    </row>
    <row r="4720">
      <c r="A4720" s="2" t="s">
        <v>16640</v>
      </c>
      <c r="B4720" s="3"/>
      <c r="C4720" s="4">
        <v>35423.98055555556</v>
      </c>
      <c r="D4720" s="5">
        <v>38909.0</v>
      </c>
    </row>
    <row r="4721">
      <c r="A4721" s="2" t="s">
        <v>16641</v>
      </c>
      <c r="B4721" s="3"/>
      <c r="C4721" s="4">
        <v>35423.98055555556</v>
      </c>
      <c r="D4721" s="5">
        <v>87249.0</v>
      </c>
    </row>
    <row r="4722">
      <c r="A4722" s="2" t="s">
        <v>16642</v>
      </c>
      <c r="B4722" s="3"/>
      <c r="C4722" s="4">
        <v>35423.98055555556</v>
      </c>
      <c r="D4722" s="5">
        <v>39241.0</v>
      </c>
    </row>
    <row r="4723">
      <c r="A4723" s="2" t="s">
        <v>16643</v>
      </c>
      <c r="B4723" s="3"/>
      <c r="C4723" s="4">
        <v>35423.98055555556</v>
      </c>
      <c r="D4723" s="5">
        <v>281361.0</v>
      </c>
    </row>
    <row r="4724">
      <c r="A4724" s="2" t="s">
        <v>16644</v>
      </c>
      <c r="B4724" s="3"/>
      <c r="C4724" s="4">
        <v>35423.98055555556</v>
      </c>
      <c r="D4724" s="5">
        <v>130126.0</v>
      </c>
    </row>
    <row r="4725">
      <c r="A4725" s="2" t="s">
        <v>16645</v>
      </c>
      <c r="B4725" s="3"/>
      <c r="C4725" s="4">
        <v>35423.98055555556</v>
      </c>
      <c r="D4725" s="5">
        <v>130135.0</v>
      </c>
    </row>
    <row r="4726">
      <c r="A4726" s="2" t="s">
        <v>16646</v>
      </c>
      <c r="B4726" s="3"/>
      <c r="C4726" s="4">
        <v>35423.98055555556</v>
      </c>
      <c r="D4726" s="5">
        <v>17652.0</v>
      </c>
    </row>
    <row r="4727">
      <c r="A4727" s="2" t="s">
        <v>16647</v>
      </c>
      <c r="B4727" s="3"/>
      <c r="C4727" s="4">
        <v>35423.98055555556</v>
      </c>
      <c r="D4727" s="5">
        <v>43524.0</v>
      </c>
    </row>
    <row r="4728">
      <c r="A4728" s="2" t="s">
        <v>16648</v>
      </c>
      <c r="B4728" s="3"/>
      <c r="C4728" s="4">
        <v>35423.98055555556</v>
      </c>
      <c r="D4728" s="5">
        <v>39030.0</v>
      </c>
    </row>
    <row r="4729">
      <c r="A4729" s="2" t="s">
        <v>16649</v>
      </c>
      <c r="B4729" s="3"/>
      <c r="C4729" s="4">
        <v>35423.98055555556</v>
      </c>
      <c r="D4729" s="5">
        <v>198602.0</v>
      </c>
    </row>
    <row r="4730">
      <c r="A4730" s="2" t="s">
        <v>16650</v>
      </c>
      <c r="B4730" s="3"/>
      <c r="C4730" s="4">
        <v>35423.98055555556</v>
      </c>
      <c r="D4730" s="5">
        <v>141268.0</v>
      </c>
    </row>
    <row r="4731">
      <c r="A4731" s="2" t="s">
        <v>16651</v>
      </c>
      <c r="B4731" s="3"/>
      <c r="C4731" s="4">
        <v>35423.98055555556</v>
      </c>
      <c r="D4731" s="5">
        <v>137374.0</v>
      </c>
    </row>
    <row r="4732">
      <c r="A4732" s="2" t="s">
        <v>16652</v>
      </c>
      <c r="B4732" s="3"/>
      <c r="C4732" s="4">
        <v>35423.98055555556</v>
      </c>
      <c r="D4732" s="5">
        <v>166094.0</v>
      </c>
    </row>
    <row r="4733">
      <c r="A4733" s="2" t="s">
        <v>16653</v>
      </c>
      <c r="B4733" s="3"/>
      <c r="C4733" s="4">
        <v>35423.98055555556</v>
      </c>
      <c r="D4733" s="5">
        <v>144016.0</v>
      </c>
    </row>
    <row r="4734">
      <c r="A4734" s="2" t="s">
        <v>16654</v>
      </c>
      <c r="B4734" s="3"/>
      <c r="C4734" s="4">
        <v>35423.98055555556</v>
      </c>
      <c r="D4734" s="5">
        <v>141698.0</v>
      </c>
    </row>
    <row r="4735">
      <c r="A4735" s="2" t="s">
        <v>16655</v>
      </c>
      <c r="B4735" s="3"/>
      <c r="C4735" s="4">
        <v>35423.98055555556</v>
      </c>
      <c r="D4735" s="5">
        <v>144892.0</v>
      </c>
    </row>
    <row r="4736">
      <c r="A4736" s="2" t="s">
        <v>16656</v>
      </c>
      <c r="B4736" s="3"/>
      <c r="C4736" s="4">
        <v>35423.98055555556</v>
      </c>
      <c r="D4736" s="5">
        <v>214534.0</v>
      </c>
    </row>
    <row r="4737">
      <c r="A4737" s="2" t="s">
        <v>16657</v>
      </c>
      <c r="B4737" s="3"/>
      <c r="C4737" s="4">
        <v>35423.98055555556</v>
      </c>
      <c r="D4737" s="5">
        <v>136125.0</v>
      </c>
    </row>
    <row r="4738">
      <c r="A4738" s="2" t="s">
        <v>16658</v>
      </c>
      <c r="B4738" s="3"/>
      <c r="C4738" s="4">
        <v>35423.98055555556</v>
      </c>
      <c r="D4738" s="5">
        <v>145455.0</v>
      </c>
    </row>
    <row r="4739">
      <c r="A4739" s="2" t="s">
        <v>16659</v>
      </c>
      <c r="B4739" s="3"/>
      <c r="C4739" s="4">
        <v>35423.98055555556</v>
      </c>
      <c r="D4739" s="5">
        <v>141288.0</v>
      </c>
    </row>
    <row r="4740">
      <c r="A4740" s="2" t="s">
        <v>16660</v>
      </c>
      <c r="B4740" s="3"/>
      <c r="C4740" s="4">
        <v>35423.98055555556</v>
      </c>
      <c r="D4740" s="5">
        <v>141880.0</v>
      </c>
    </row>
    <row r="4741">
      <c r="A4741" s="2" t="s">
        <v>16661</v>
      </c>
      <c r="B4741" s="3"/>
      <c r="C4741" s="4">
        <v>35423.98055555556</v>
      </c>
      <c r="D4741" s="5">
        <v>141682.0</v>
      </c>
    </row>
    <row r="4742">
      <c r="A4742" s="2" t="s">
        <v>16662</v>
      </c>
      <c r="B4742" s="3"/>
      <c r="C4742" s="4">
        <v>35423.98055555556</v>
      </c>
      <c r="D4742" s="5">
        <v>141734.0</v>
      </c>
    </row>
    <row r="4743">
      <c r="A4743" s="2" t="s">
        <v>16663</v>
      </c>
      <c r="B4743" s="3"/>
      <c r="C4743" s="4">
        <v>35423.98055555556</v>
      </c>
      <c r="D4743" s="5">
        <v>331709.0</v>
      </c>
    </row>
    <row r="4744">
      <c r="A4744" s="2" t="s">
        <v>16664</v>
      </c>
      <c r="B4744" s="3"/>
      <c r="C4744" s="4">
        <v>35423.98055555556</v>
      </c>
      <c r="D4744" s="5">
        <v>376603.0</v>
      </c>
    </row>
    <row r="4745">
      <c r="A4745" s="2" t="s">
        <v>16665</v>
      </c>
      <c r="B4745" s="3"/>
      <c r="C4745" s="4">
        <v>35423.98055555556</v>
      </c>
      <c r="D4745" s="5">
        <v>28691.0</v>
      </c>
    </row>
    <row r="4746">
      <c r="A4746" s="2" t="s">
        <v>16666</v>
      </c>
      <c r="B4746" s="3"/>
      <c r="C4746" s="4">
        <v>35423.98055555556</v>
      </c>
      <c r="D4746" s="5">
        <v>28670.0</v>
      </c>
    </row>
    <row r="4747">
      <c r="A4747" s="2" t="s">
        <v>16667</v>
      </c>
      <c r="B4747" s="3"/>
      <c r="C4747" s="4">
        <v>35423.98055555556</v>
      </c>
      <c r="D4747" s="5">
        <v>232843.0</v>
      </c>
    </row>
    <row r="4748">
      <c r="A4748" s="2" t="s">
        <v>16668</v>
      </c>
      <c r="B4748" s="3"/>
      <c r="C4748" s="4">
        <v>35423.98055555556</v>
      </c>
      <c r="D4748" s="5">
        <v>48941.0</v>
      </c>
    </row>
    <row r="4749">
      <c r="A4749" s="2" t="s">
        <v>16669</v>
      </c>
      <c r="B4749" s="3"/>
      <c r="C4749" s="4">
        <v>35423.98055555556</v>
      </c>
      <c r="D4749" s="5">
        <v>168014.0</v>
      </c>
    </row>
    <row r="4750">
      <c r="A4750" s="2" t="s">
        <v>16670</v>
      </c>
      <c r="B4750" s="3"/>
      <c r="C4750" s="4">
        <v>35423.98055555556</v>
      </c>
      <c r="D4750" s="5">
        <v>27701.0</v>
      </c>
    </row>
    <row r="4751">
      <c r="A4751" s="2" t="s">
        <v>16671</v>
      </c>
      <c r="B4751" s="3"/>
      <c r="C4751" s="4">
        <v>35423.98055555556</v>
      </c>
      <c r="D4751" s="5">
        <v>265448.0</v>
      </c>
    </row>
    <row r="4752">
      <c r="A4752" s="2" t="s">
        <v>16672</v>
      </c>
      <c r="B4752" s="3"/>
      <c r="C4752" s="4">
        <v>35423.98055555556</v>
      </c>
      <c r="D4752" s="5">
        <v>263281.0</v>
      </c>
    </row>
    <row r="4753">
      <c r="A4753" s="2" t="s">
        <v>16673</v>
      </c>
      <c r="B4753" s="3"/>
      <c r="C4753" s="4">
        <v>35423.98055555556</v>
      </c>
      <c r="D4753" s="5">
        <v>36219.0</v>
      </c>
    </row>
    <row r="4754">
      <c r="A4754" s="2" t="s">
        <v>16674</v>
      </c>
      <c r="B4754" s="3"/>
      <c r="C4754" s="4">
        <v>35423.98055555556</v>
      </c>
      <c r="D4754" s="5">
        <v>143497.0</v>
      </c>
    </row>
    <row r="4755">
      <c r="A4755" s="2" t="s">
        <v>16675</v>
      </c>
      <c r="B4755" s="3"/>
      <c r="C4755" s="4">
        <v>35423.98055555556</v>
      </c>
      <c r="D4755" s="5">
        <v>143465.0</v>
      </c>
    </row>
    <row r="4756">
      <c r="A4756" s="2" t="s">
        <v>16676</v>
      </c>
      <c r="B4756" s="3"/>
      <c r="C4756" s="4">
        <v>35423.98055555556</v>
      </c>
      <c r="D4756" s="5">
        <v>143444.0</v>
      </c>
    </row>
    <row r="4757">
      <c r="A4757" s="2" t="s">
        <v>16677</v>
      </c>
      <c r="B4757" s="3"/>
      <c r="C4757" s="4">
        <v>35423.98055555556</v>
      </c>
      <c r="D4757" s="5">
        <v>141739.0</v>
      </c>
    </row>
    <row r="4758">
      <c r="A4758" s="2" t="s">
        <v>16678</v>
      </c>
      <c r="B4758" s="3"/>
      <c r="C4758" s="4">
        <v>35423.98055555556</v>
      </c>
      <c r="D4758" s="5">
        <v>425083.0</v>
      </c>
    </row>
    <row r="4759">
      <c r="A4759" s="2" t="s">
        <v>16679</v>
      </c>
      <c r="B4759" s="3"/>
      <c r="C4759" s="4">
        <v>35423.98055555556</v>
      </c>
      <c r="D4759" s="5">
        <v>291974.0</v>
      </c>
    </row>
    <row r="4760">
      <c r="A4760" s="2" t="s">
        <v>16680</v>
      </c>
      <c r="B4760" s="3"/>
      <c r="C4760" s="4">
        <v>35423.98055555556</v>
      </c>
      <c r="D4760" s="5">
        <v>109124.0</v>
      </c>
    </row>
    <row r="4761">
      <c r="A4761" s="2" t="s">
        <v>16681</v>
      </c>
      <c r="B4761" s="3"/>
      <c r="C4761" s="4">
        <v>35423.98055555556</v>
      </c>
      <c r="D4761" s="5">
        <v>345199.0</v>
      </c>
    </row>
    <row r="4762">
      <c r="A4762" s="2" t="s">
        <v>16682</v>
      </c>
      <c r="B4762" s="3"/>
      <c r="C4762" s="4">
        <v>35423.98055555556</v>
      </c>
      <c r="D4762" s="5">
        <v>393228.0</v>
      </c>
    </row>
    <row r="4763">
      <c r="A4763" s="2" t="s">
        <v>16683</v>
      </c>
      <c r="B4763" s="3"/>
      <c r="C4763" s="4">
        <v>35423.98055555556</v>
      </c>
      <c r="D4763" s="5">
        <v>393248.0</v>
      </c>
    </row>
    <row r="4764">
      <c r="A4764" s="2" t="s">
        <v>16684</v>
      </c>
      <c r="B4764" s="3"/>
      <c r="C4764" s="4">
        <v>35423.98055555556</v>
      </c>
      <c r="D4764" s="5">
        <v>567818.0</v>
      </c>
    </row>
    <row r="4765">
      <c r="A4765" s="2" t="s">
        <v>16685</v>
      </c>
      <c r="B4765" s="3"/>
      <c r="C4765" s="4">
        <v>35423.98055555556</v>
      </c>
      <c r="D4765" s="5">
        <v>192585.0</v>
      </c>
    </row>
    <row r="4766">
      <c r="A4766" s="2" t="s">
        <v>16686</v>
      </c>
      <c r="B4766" s="3"/>
      <c r="C4766" s="4">
        <v>35423.98055555556</v>
      </c>
      <c r="D4766" s="5">
        <v>192405.0</v>
      </c>
    </row>
    <row r="4767">
      <c r="A4767" s="2" t="s">
        <v>16687</v>
      </c>
      <c r="B4767" s="3"/>
      <c r="C4767" s="4">
        <v>35423.98055555556</v>
      </c>
      <c r="D4767" s="5">
        <v>314017.0</v>
      </c>
    </row>
    <row r="4768">
      <c r="A4768" s="2" t="s">
        <v>16688</v>
      </c>
      <c r="B4768" s="3"/>
      <c r="C4768" s="4">
        <v>35423.98055555556</v>
      </c>
      <c r="D4768" s="5">
        <v>313593.0</v>
      </c>
    </row>
    <row r="4769">
      <c r="A4769" s="2" t="s">
        <v>16689</v>
      </c>
      <c r="B4769" s="3"/>
      <c r="C4769" s="4">
        <v>35423.98055555556</v>
      </c>
      <c r="D4769" s="5">
        <v>248580.0</v>
      </c>
    </row>
    <row r="4770">
      <c r="A4770" s="2" t="s">
        <v>16690</v>
      </c>
      <c r="B4770" s="3"/>
      <c r="C4770" s="4">
        <v>35423.98055555556</v>
      </c>
      <c r="D4770" s="5">
        <v>250148.0</v>
      </c>
    </row>
    <row r="4771">
      <c r="A4771" s="2" t="s">
        <v>16691</v>
      </c>
      <c r="B4771" s="3"/>
      <c r="C4771" s="4">
        <v>35423.98055555556</v>
      </c>
      <c r="D4771" s="5">
        <v>375936.0</v>
      </c>
    </row>
    <row r="4772">
      <c r="A4772" s="2" t="s">
        <v>16692</v>
      </c>
      <c r="B4772" s="3"/>
      <c r="C4772" s="4">
        <v>35423.98055555556</v>
      </c>
      <c r="D4772" s="5">
        <v>312660.0</v>
      </c>
    </row>
    <row r="4773">
      <c r="A4773" s="2" t="s">
        <v>16693</v>
      </c>
      <c r="B4773" s="3"/>
      <c r="C4773" s="4">
        <v>35423.98055555556</v>
      </c>
      <c r="D4773" s="5">
        <v>147598.0</v>
      </c>
    </row>
    <row r="4774">
      <c r="A4774" s="2" t="s">
        <v>16694</v>
      </c>
      <c r="B4774" s="3"/>
      <c r="C4774" s="4">
        <v>35423.98055555556</v>
      </c>
      <c r="D4774" s="5">
        <v>147842.0</v>
      </c>
    </row>
    <row r="4775">
      <c r="A4775" s="2" t="s">
        <v>16695</v>
      </c>
      <c r="B4775" s="3"/>
      <c r="C4775" s="4">
        <v>35423.98055555556</v>
      </c>
      <c r="D4775" s="5">
        <v>147129.0</v>
      </c>
    </row>
    <row r="4776">
      <c r="A4776" s="2" t="s">
        <v>16696</v>
      </c>
      <c r="B4776" s="3"/>
      <c r="C4776" s="4">
        <v>35423.98055555556</v>
      </c>
      <c r="D4776" s="5">
        <v>320055.0</v>
      </c>
    </row>
    <row r="4777">
      <c r="A4777" s="2" t="s">
        <v>16697</v>
      </c>
      <c r="B4777" s="3"/>
      <c r="C4777" s="4">
        <v>35423.98055555556</v>
      </c>
      <c r="D4777" s="5">
        <v>423677.0</v>
      </c>
    </row>
    <row r="4778">
      <c r="A4778" s="2" t="s">
        <v>16698</v>
      </c>
      <c r="B4778" s="3"/>
      <c r="C4778" s="4">
        <v>35423.98055555556</v>
      </c>
      <c r="D4778" s="5">
        <v>292308.0</v>
      </c>
    </row>
    <row r="4779">
      <c r="A4779" s="2" t="s">
        <v>16699</v>
      </c>
      <c r="B4779" s="3"/>
      <c r="C4779" s="4">
        <v>35423.98055555556</v>
      </c>
      <c r="D4779" s="5">
        <v>284120.0</v>
      </c>
    </row>
    <row r="4780">
      <c r="A4780" s="2" t="s">
        <v>16700</v>
      </c>
      <c r="B4780" s="3"/>
      <c r="C4780" s="4">
        <v>35423.98055555556</v>
      </c>
      <c r="D4780" s="5">
        <v>41769.0</v>
      </c>
    </row>
    <row r="4781">
      <c r="A4781" s="2" t="s">
        <v>16701</v>
      </c>
      <c r="B4781" s="3"/>
      <c r="C4781" s="4">
        <v>35423.98055555556</v>
      </c>
      <c r="D4781" s="5">
        <v>70585.0</v>
      </c>
    </row>
    <row r="4782">
      <c r="A4782" s="2" t="s">
        <v>16702</v>
      </c>
      <c r="B4782" s="3"/>
      <c r="C4782" s="4">
        <v>35423.98055555556</v>
      </c>
      <c r="D4782" s="5">
        <v>105379.0</v>
      </c>
    </row>
    <row r="4783">
      <c r="A4783" s="2" t="s">
        <v>16703</v>
      </c>
      <c r="B4783" s="3"/>
      <c r="C4783" s="4">
        <v>35423.98055555556</v>
      </c>
      <c r="D4783" s="5">
        <v>105403.0</v>
      </c>
    </row>
    <row r="4784">
      <c r="A4784" s="2" t="s">
        <v>16704</v>
      </c>
      <c r="B4784" s="3"/>
      <c r="C4784" s="4">
        <v>35423.98055555556</v>
      </c>
      <c r="D4784" s="5">
        <v>105896.0</v>
      </c>
    </row>
    <row r="4785">
      <c r="A4785" s="2" t="s">
        <v>16705</v>
      </c>
      <c r="B4785" s="3"/>
      <c r="C4785" s="4">
        <v>35423.98055555556</v>
      </c>
      <c r="D4785" s="5">
        <v>63548.0</v>
      </c>
    </row>
    <row r="4786">
      <c r="A4786" s="2" t="s">
        <v>16706</v>
      </c>
      <c r="B4786" s="3"/>
      <c r="C4786" s="4">
        <v>35423.98055555556</v>
      </c>
      <c r="D4786" s="5">
        <v>63311.0</v>
      </c>
    </row>
    <row r="4787">
      <c r="A4787" s="2" t="s">
        <v>16707</v>
      </c>
      <c r="B4787" s="3"/>
      <c r="C4787" s="4">
        <v>35423.98055555556</v>
      </c>
      <c r="D4787" s="5">
        <v>378601.0</v>
      </c>
    </row>
    <row r="4788">
      <c r="A4788" s="2" t="s">
        <v>16708</v>
      </c>
      <c r="B4788" s="3"/>
      <c r="C4788" s="4">
        <v>35423.98055555556</v>
      </c>
      <c r="D4788" s="5">
        <v>263732.0</v>
      </c>
    </row>
    <row r="4789">
      <c r="A4789" s="2" t="s">
        <v>16709</v>
      </c>
      <c r="B4789" s="3"/>
      <c r="C4789" s="4">
        <v>35423.98055555556</v>
      </c>
      <c r="D4789" s="5">
        <v>38879.0</v>
      </c>
    </row>
    <row r="4790">
      <c r="A4790" s="2" t="s">
        <v>16710</v>
      </c>
      <c r="B4790" s="3"/>
      <c r="C4790" s="4">
        <v>35423.98055555556</v>
      </c>
      <c r="D4790" s="5">
        <v>139087.0</v>
      </c>
    </row>
    <row r="4791">
      <c r="A4791" s="2" t="s">
        <v>16711</v>
      </c>
      <c r="B4791" s="3"/>
      <c r="C4791" s="4">
        <v>35423.98055555556</v>
      </c>
      <c r="D4791" s="5">
        <v>312560.0</v>
      </c>
    </row>
    <row r="4792">
      <c r="A4792" s="2" t="s">
        <v>16712</v>
      </c>
      <c r="B4792" s="3"/>
      <c r="C4792" s="4">
        <v>35423.98055555556</v>
      </c>
      <c r="D4792" s="5">
        <v>142693.0</v>
      </c>
    </row>
    <row r="4793">
      <c r="A4793" s="2" t="s">
        <v>16713</v>
      </c>
      <c r="B4793" s="3"/>
      <c r="C4793" s="4">
        <v>35423.98055555556</v>
      </c>
      <c r="D4793" s="5">
        <v>133126.0</v>
      </c>
    </row>
    <row r="4794">
      <c r="A4794" s="2" t="s">
        <v>16714</v>
      </c>
      <c r="B4794" s="3"/>
      <c r="C4794" s="4">
        <v>35423.98055555556</v>
      </c>
      <c r="D4794" s="5">
        <v>81732.0</v>
      </c>
    </row>
    <row r="4795">
      <c r="A4795" s="2" t="s">
        <v>16715</v>
      </c>
      <c r="B4795" s="3"/>
      <c r="C4795" s="4">
        <v>35423.98055555556</v>
      </c>
      <c r="D4795" s="5">
        <v>135181.0</v>
      </c>
    </row>
    <row r="4796">
      <c r="A4796" s="2" t="s">
        <v>16716</v>
      </c>
      <c r="B4796" s="3"/>
      <c r="C4796" s="4">
        <v>35423.98055555556</v>
      </c>
      <c r="D4796" s="5">
        <v>441403.0</v>
      </c>
    </row>
    <row r="4797">
      <c r="A4797" s="2" t="s">
        <v>16717</v>
      </c>
      <c r="B4797" s="3"/>
      <c r="C4797" s="4">
        <v>35423.98055555556</v>
      </c>
      <c r="D4797" s="5">
        <v>36415.0</v>
      </c>
    </row>
    <row r="4798">
      <c r="A4798" s="2" t="s">
        <v>16718</v>
      </c>
      <c r="B4798" s="3"/>
      <c r="C4798" s="4">
        <v>35423.98055555556</v>
      </c>
      <c r="D4798" s="5">
        <v>108995.0</v>
      </c>
    </row>
    <row r="4799">
      <c r="A4799" s="2" t="s">
        <v>16719</v>
      </c>
      <c r="B4799" s="3"/>
      <c r="C4799" s="4">
        <v>35423.98055555556</v>
      </c>
      <c r="D4799" s="5">
        <v>141204.0</v>
      </c>
    </row>
    <row r="4800">
      <c r="A4800" s="2" t="s">
        <v>16720</v>
      </c>
      <c r="B4800" s="3"/>
      <c r="C4800" s="4">
        <v>35423.98055555556</v>
      </c>
      <c r="D4800" s="5">
        <v>5197.0</v>
      </c>
    </row>
    <row r="4801">
      <c r="A4801" s="2" t="s">
        <v>16721</v>
      </c>
      <c r="B4801" s="3"/>
      <c r="C4801" s="4">
        <v>35423.98055555556</v>
      </c>
      <c r="D4801" s="5">
        <v>30090.0</v>
      </c>
    </row>
    <row r="4802">
      <c r="A4802" s="2" t="s">
        <v>16722</v>
      </c>
      <c r="B4802" s="3"/>
      <c r="C4802" s="4">
        <v>35423.98055555556</v>
      </c>
      <c r="D4802" s="5">
        <v>64628.0</v>
      </c>
    </row>
    <row r="4803">
      <c r="A4803" s="2" t="s">
        <v>16723</v>
      </c>
      <c r="B4803" s="3"/>
      <c r="C4803" s="4">
        <v>35423.98055555556</v>
      </c>
      <c r="D4803" s="5">
        <v>33796.0</v>
      </c>
    </row>
    <row r="4804">
      <c r="A4804" s="2" t="s">
        <v>16724</v>
      </c>
      <c r="B4804" s="3"/>
      <c r="C4804" s="4">
        <v>35423.98055555556</v>
      </c>
      <c r="D4804" s="5">
        <v>49402.0</v>
      </c>
    </row>
    <row r="4805">
      <c r="A4805" s="2" t="s">
        <v>16725</v>
      </c>
      <c r="B4805" s="3"/>
      <c r="C4805" s="4">
        <v>35423.98055555556</v>
      </c>
      <c r="D4805" s="5">
        <v>49373.0</v>
      </c>
    </row>
    <row r="4806">
      <c r="A4806" s="2" t="s">
        <v>16726</v>
      </c>
      <c r="B4806" s="3"/>
      <c r="C4806" s="4">
        <v>35423.98055555556</v>
      </c>
      <c r="D4806" s="5">
        <v>51224.0</v>
      </c>
    </row>
    <row r="4807">
      <c r="A4807" s="2" t="s">
        <v>16727</v>
      </c>
      <c r="B4807" s="3"/>
      <c r="C4807" s="4">
        <v>35423.98055555556</v>
      </c>
      <c r="D4807" s="5">
        <v>3702.0</v>
      </c>
    </row>
    <row r="4808">
      <c r="A4808" s="2" t="s">
        <v>16728</v>
      </c>
      <c r="B4808" s="3"/>
      <c r="C4808" s="4">
        <v>35423.98055555556</v>
      </c>
      <c r="D4808" s="5">
        <v>39103.0</v>
      </c>
    </row>
    <row r="4809">
      <c r="A4809" s="2" t="s">
        <v>16729</v>
      </c>
      <c r="B4809" s="3"/>
      <c r="C4809" s="4">
        <v>35423.98055555556</v>
      </c>
      <c r="D4809" s="5">
        <v>90477.0</v>
      </c>
    </row>
    <row r="4810">
      <c r="A4810" s="2" t="s">
        <v>16730</v>
      </c>
      <c r="B4810" s="3"/>
      <c r="C4810" s="4">
        <v>35423.98055555556</v>
      </c>
      <c r="D4810" s="5">
        <v>37766.0</v>
      </c>
    </row>
    <row r="4811">
      <c r="A4811" s="2" t="s">
        <v>16731</v>
      </c>
      <c r="B4811" s="3"/>
      <c r="C4811" s="4">
        <v>35423.98055555556</v>
      </c>
      <c r="D4811" s="5">
        <v>16520.0</v>
      </c>
    </row>
    <row r="4812">
      <c r="A4812" s="2" t="s">
        <v>16732</v>
      </c>
      <c r="B4812" s="3"/>
      <c r="C4812" s="4">
        <v>35423.98055555556</v>
      </c>
      <c r="D4812" s="5">
        <v>16522.0</v>
      </c>
    </row>
    <row r="4813">
      <c r="A4813" s="2" t="s">
        <v>16733</v>
      </c>
      <c r="B4813" s="3"/>
      <c r="C4813" s="4">
        <v>35423.98055555556</v>
      </c>
      <c r="D4813" s="5">
        <v>144213.0</v>
      </c>
    </row>
    <row r="4814">
      <c r="A4814" s="2" t="s">
        <v>16734</v>
      </c>
      <c r="B4814" s="3"/>
      <c r="C4814" s="4">
        <v>35423.98055555556</v>
      </c>
      <c r="D4814" s="5">
        <v>143907.0</v>
      </c>
    </row>
    <row r="4815">
      <c r="A4815" s="2" t="s">
        <v>16735</v>
      </c>
      <c r="B4815" s="3"/>
      <c r="C4815" s="4">
        <v>35423.98055555556</v>
      </c>
      <c r="D4815" s="5">
        <v>111351.0</v>
      </c>
    </row>
    <row r="4816">
      <c r="A4816" s="2" t="s">
        <v>16736</v>
      </c>
      <c r="B4816" s="3"/>
      <c r="C4816" s="4">
        <v>35423.98055555556</v>
      </c>
      <c r="D4816" s="5">
        <v>130932.0</v>
      </c>
    </row>
    <row r="4817">
      <c r="A4817" s="2" t="s">
        <v>16737</v>
      </c>
      <c r="B4817" s="3"/>
      <c r="C4817" s="4">
        <v>35423.98055555556</v>
      </c>
      <c r="D4817" s="5">
        <v>30951.0</v>
      </c>
    </row>
    <row r="4818">
      <c r="A4818" s="2" t="s">
        <v>16738</v>
      </c>
      <c r="B4818" s="3"/>
      <c r="C4818" s="4">
        <v>35423.98055555556</v>
      </c>
      <c r="D4818" s="5">
        <v>551518.0</v>
      </c>
    </row>
    <row r="4819">
      <c r="A4819" s="2" t="s">
        <v>16739</v>
      </c>
      <c r="B4819" s="3"/>
      <c r="C4819" s="4">
        <v>35423.98055555556</v>
      </c>
      <c r="D4819" s="5">
        <v>24587.0</v>
      </c>
    </row>
    <row r="4820">
      <c r="A4820" s="2" t="s">
        <v>16740</v>
      </c>
      <c r="B4820" s="3"/>
      <c r="C4820" s="4">
        <v>35423.98055555556</v>
      </c>
      <c r="D4820" s="5">
        <v>151016.0</v>
      </c>
    </row>
    <row r="4821">
      <c r="A4821" s="2" t="s">
        <v>16741</v>
      </c>
      <c r="B4821" s="3"/>
      <c r="C4821" s="4">
        <v>35423.98055555556</v>
      </c>
      <c r="D4821" s="5">
        <v>116563.0</v>
      </c>
    </row>
    <row r="4822">
      <c r="A4822" s="2" t="s">
        <v>16742</v>
      </c>
      <c r="B4822" s="3"/>
      <c r="C4822" s="4">
        <v>35423.98055555556</v>
      </c>
      <c r="D4822" s="5">
        <v>61856.0</v>
      </c>
    </row>
    <row r="4823">
      <c r="A4823" s="2" t="s">
        <v>16743</v>
      </c>
      <c r="B4823" s="3"/>
      <c r="C4823" s="4">
        <v>35423.98055555556</v>
      </c>
      <c r="D4823" s="5">
        <v>24507.0</v>
      </c>
    </row>
    <row r="4824">
      <c r="A4824" s="2" t="s">
        <v>16744</v>
      </c>
      <c r="B4824" s="3"/>
      <c r="C4824" s="4">
        <v>35423.98055555556</v>
      </c>
      <c r="D4824" s="5">
        <v>187586.0</v>
      </c>
    </row>
    <row r="4825">
      <c r="A4825" s="2" t="s">
        <v>16745</v>
      </c>
      <c r="B4825" s="3"/>
      <c r="C4825" s="4">
        <v>35423.98055555556</v>
      </c>
      <c r="D4825" s="5">
        <v>284335.0</v>
      </c>
    </row>
    <row r="4826">
      <c r="A4826" s="2" t="s">
        <v>16746</v>
      </c>
      <c r="B4826" s="3"/>
      <c r="C4826" s="4">
        <v>35423.98055555556</v>
      </c>
      <c r="D4826" s="5">
        <v>643859.0</v>
      </c>
    </row>
    <row r="4827">
      <c r="A4827" s="2" t="s">
        <v>16747</v>
      </c>
      <c r="B4827" s="3"/>
      <c r="C4827" s="4">
        <v>35423.98055555556</v>
      </c>
      <c r="D4827" s="5">
        <v>430625.0</v>
      </c>
    </row>
    <row r="4828">
      <c r="A4828" s="2" t="s">
        <v>16748</v>
      </c>
      <c r="B4828" s="3"/>
      <c r="C4828" s="4">
        <v>35423.98055555556</v>
      </c>
      <c r="D4828" s="5">
        <v>177632.0</v>
      </c>
    </row>
    <row r="4829">
      <c r="A4829" s="2" t="s">
        <v>16749</v>
      </c>
      <c r="B4829" s="3"/>
      <c r="C4829" s="4">
        <v>35423.98055555556</v>
      </c>
      <c r="D4829" s="5">
        <v>186064.0</v>
      </c>
    </row>
    <row r="4830">
      <c r="A4830" s="2" t="s">
        <v>16750</v>
      </c>
      <c r="B4830" s="3"/>
      <c r="C4830" s="4">
        <v>35423.98055555556</v>
      </c>
      <c r="D4830" s="5">
        <v>177274.0</v>
      </c>
    </row>
    <row r="4831">
      <c r="A4831" s="2" t="s">
        <v>16751</v>
      </c>
      <c r="B4831" s="3"/>
      <c r="C4831" s="4">
        <v>35423.98055555556</v>
      </c>
      <c r="D4831" s="5">
        <v>411975.0</v>
      </c>
    </row>
    <row r="4832">
      <c r="A4832" s="2" t="s">
        <v>16752</v>
      </c>
      <c r="B4832" s="3"/>
      <c r="C4832" s="4">
        <v>35423.98055555556</v>
      </c>
      <c r="D4832" s="5">
        <v>412579.0</v>
      </c>
    </row>
    <row r="4833">
      <c r="A4833" s="2" t="s">
        <v>16753</v>
      </c>
      <c r="B4833" s="3"/>
      <c r="C4833" s="4">
        <v>35423.98055555556</v>
      </c>
      <c r="D4833" s="5">
        <v>437063.0</v>
      </c>
    </row>
    <row r="4834">
      <c r="A4834" s="2" t="s">
        <v>16754</v>
      </c>
      <c r="B4834" s="3"/>
      <c r="C4834" s="4">
        <v>35423.98055555556</v>
      </c>
      <c r="D4834" s="5">
        <v>641279.0</v>
      </c>
    </row>
    <row r="4835">
      <c r="A4835" s="2" t="s">
        <v>16755</v>
      </c>
      <c r="B4835" s="3"/>
      <c r="C4835" s="4">
        <v>35423.98055555556</v>
      </c>
      <c r="D4835" s="5">
        <v>640287.0</v>
      </c>
    </row>
    <row r="4836">
      <c r="A4836" s="2" t="s">
        <v>16756</v>
      </c>
      <c r="B4836" s="3"/>
      <c r="C4836" s="4">
        <v>35423.98055555556</v>
      </c>
      <c r="D4836" s="5">
        <v>6316.0</v>
      </c>
    </row>
    <row r="4837">
      <c r="A4837" s="2" t="s">
        <v>16757</v>
      </c>
      <c r="B4837" s="3"/>
      <c r="C4837" s="4">
        <v>35423.98055555556</v>
      </c>
      <c r="D4837" s="5">
        <v>7518.0</v>
      </c>
    </row>
    <row r="4838">
      <c r="A4838" s="2" t="s">
        <v>16758</v>
      </c>
      <c r="B4838" s="3"/>
      <c r="C4838" s="4">
        <v>35423.98055555556</v>
      </c>
      <c r="D4838" s="5">
        <v>9028.0</v>
      </c>
    </row>
    <row r="4839">
      <c r="A4839" s="2" t="s">
        <v>16759</v>
      </c>
      <c r="B4839" s="3"/>
      <c r="C4839" s="4">
        <v>35423.98055555556</v>
      </c>
      <c r="D4839" s="5">
        <v>10225.0</v>
      </c>
    </row>
    <row r="4840">
      <c r="A4840" s="2" t="s">
        <v>16760</v>
      </c>
      <c r="B4840" s="3"/>
      <c r="C4840" s="4">
        <v>35423.98055555556</v>
      </c>
      <c r="D4840" s="5">
        <v>52954.0</v>
      </c>
    </row>
    <row r="4841">
      <c r="A4841" s="2" t="s">
        <v>16761</v>
      </c>
      <c r="B4841" s="3"/>
      <c r="C4841" s="4">
        <v>35423.98055555556</v>
      </c>
      <c r="D4841" s="5">
        <v>53537.0</v>
      </c>
    </row>
    <row r="4842">
      <c r="A4842" s="2" t="s">
        <v>16762</v>
      </c>
      <c r="B4842" s="3"/>
      <c r="C4842" s="4">
        <v>35423.98055555556</v>
      </c>
      <c r="D4842" s="5">
        <v>54973.0</v>
      </c>
    </row>
    <row r="4843">
      <c r="A4843" s="2" t="s">
        <v>16763</v>
      </c>
      <c r="B4843" s="3"/>
      <c r="C4843" s="4">
        <v>35423.98055555556</v>
      </c>
      <c r="D4843" s="5">
        <v>52966.0</v>
      </c>
    </row>
    <row r="4844">
      <c r="A4844" s="2" t="s">
        <v>16764</v>
      </c>
      <c r="B4844" s="3"/>
      <c r="C4844" s="4">
        <v>35423.98055555556</v>
      </c>
      <c r="D4844" s="5">
        <v>52959.0</v>
      </c>
    </row>
    <row r="4845">
      <c r="A4845" s="2" t="s">
        <v>16765</v>
      </c>
      <c r="B4845" s="3"/>
      <c r="C4845" s="4">
        <v>35423.98055555556</v>
      </c>
      <c r="D4845" s="5">
        <v>18078.0</v>
      </c>
    </row>
    <row r="4846">
      <c r="A4846" s="2" t="s">
        <v>16766</v>
      </c>
      <c r="B4846" s="3"/>
      <c r="C4846" s="4">
        <v>35423.98055555556</v>
      </c>
      <c r="D4846" s="5">
        <v>17824.0</v>
      </c>
    </row>
    <row r="4847">
      <c r="A4847" s="2" t="s">
        <v>16767</v>
      </c>
      <c r="B4847" s="3"/>
      <c r="C4847" s="4">
        <v>35423.98055555556</v>
      </c>
      <c r="D4847" s="5">
        <v>48508.0</v>
      </c>
    </row>
    <row r="4848">
      <c r="A4848" s="2" t="s">
        <v>16768</v>
      </c>
      <c r="B4848" s="3"/>
      <c r="C4848" s="4">
        <v>35423.98055555556</v>
      </c>
      <c r="D4848" s="5">
        <v>59491.0</v>
      </c>
    </row>
    <row r="4849">
      <c r="A4849" s="2" t="s">
        <v>16769</v>
      </c>
      <c r="B4849" s="3"/>
      <c r="C4849" s="4">
        <v>35423.98055555556</v>
      </c>
      <c r="D4849" s="5">
        <v>59446.0</v>
      </c>
    </row>
    <row r="4850">
      <c r="A4850" s="2" t="s">
        <v>16770</v>
      </c>
      <c r="B4850" s="3"/>
      <c r="C4850" s="4">
        <v>35423.98055555556</v>
      </c>
      <c r="D4850" s="5">
        <v>48598.0</v>
      </c>
    </row>
    <row r="4851">
      <c r="A4851" s="2" t="s">
        <v>16771</v>
      </c>
      <c r="B4851" s="3"/>
      <c r="C4851" s="4">
        <v>35423.98055555556</v>
      </c>
      <c r="D4851" s="5">
        <v>48829.0</v>
      </c>
    </row>
    <row r="4852">
      <c r="A4852" s="2" t="s">
        <v>16772</v>
      </c>
      <c r="B4852" s="3"/>
      <c r="C4852" s="4">
        <v>35423.98055555556</v>
      </c>
      <c r="D4852" s="5">
        <v>48834.0</v>
      </c>
    </row>
    <row r="4853">
      <c r="A4853" s="2" t="s">
        <v>16773</v>
      </c>
      <c r="B4853" s="3"/>
      <c r="C4853" s="4">
        <v>35423.98055555556</v>
      </c>
      <c r="D4853" s="5">
        <v>88423.0</v>
      </c>
    </row>
    <row r="4854">
      <c r="A4854" s="2" t="s">
        <v>16774</v>
      </c>
      <c r="B4854" s="3"/>
      <c r="C4854" s="4">
        <v>35423.98055555556</v>
      </c>
      <c r="D4854" s="5">
        <v>96901.0</v>
      </c>
    </row>
    <row r="4855">
      <c r="A4855" s="2" t="s">
        <v>16775</v>
      </c>
      <c r="B4855" s="3"/>
      <c r="C4855" s="4">
        <v>35423.98055555556</v>
      </c>
      <c r="D4855" s="5">
        <v>96897.0</v>
      </c>
    </row>
    <row r="4856">
      <c r="A4856" s="2" t="s">
        <v>16776</v>
      </c>
      <c r="B4856" s="3"/>
      <c r="C4856" s="4">
        <v>35423.98055555556</v>
      </c>
      <c r="D4856" s="5">
        <v>353197.0</v>
      </c>
    </row>
    <row r="4857">
      <c r="A4857" s="2" t="s">
        <v>16777</v>
      </c>
      <c r="B4857" s="3"/>
      <c r="C4857" s="4">
        <v>35423.98055555556</v>
      </c>
      <c r="D4857" s="5">
        <v>196013.0</v>
      </c>
    </row>
    <row r="4858">
      <c r="A4858" s="2" t="s">
        <v>16778</v>
      </c>
      <c r="B4858" s="3"/>
      <c r="C4858" s="4">
        <v>35423.98055555556</v>
      </c>
      <c r="D4858" s="5">
        <v>104029.0</v>
      </c>
    </row>
    <row r="4859">
      <c r="A4859" s="2" t="s">
        <v>16779</v>
      </c>
      <c r="B4859" s="3"/>
      <c r="C4859" s="4">
        <v>35423.98055555556</v>
      </c>
      <c r="D4859" s="5">
        <v>45189.0</v>
      </c>
    </row>
    <row r="4860">
      <c r="A4860" s="2" t="s">
        <v>16780</v>
      </c>
      <c r="B4860" s="3"/>
      <c r="C4860" s="4">
        <v>35423.98055555556</v>
      </c>
      <c r="D4860" s="5">
        <v>198638.0</v>
      </c>
    </row>
    <row r="4861">
      <c r="A4861" s="2" t="s">
        <v>16781</v>
      </c>
      <c r="B4861" s="3"/>
      <c r="C4861" s="4">
        <v>35423.98055555556</v>
      </c>
      <c r="D4861" s="5">
        <v>146324.0</v>
      </c>
    </row>
    <row r="4862">
      <c r="A4862" s="2" t="s">
        <v>16782</v>
      </c>
      <c r="B4862" s="3"/>
      <c r="C4862" s="4">
        <v>35423.98055555556</v>
      </c>
      <c r="D4862" s="5">
        <v>25746.0</v>
      </c>
    </row>
    <row r="4863">
      <c r="A4863" s="2" t="s">
        <v>16783</v>
      </c>
      <c r="B4863" s="3"/>
      <c r="C4863" s="4">
        <v>35423.98055555556</v>
      </c>
      <c r="D4863" s="5">
        <v>166660.0</v>
      </c>
    </row>
    <row r="4864">
      <c r="A4864" s="2" t="s">
        <v>16784</v>
      </c>
      <c r="B4864" s="3"/>
      <c r="C4864" s="4">
        <v>35423.98055555556</v>
      </c>
      <c r="D4864" s="5">
        <v>167533.0</v>
      </c>
    </row>
    <row r="4865">
      <c r="A4865" s="2" t="s">
        <v>16785</v>
      </c>
      <c r="B4865" s="3"/>
      <c r="C4865" s="4">
        <v>35423.98055555556</v>
      </c>
      <c r="D4865" s="5">
        <v>166638.0</v>
      </c>
    </row>
    <row r="4866">
      <c r="A4866" s="2" t="s">
        <v>16786</v>
      </c>
      <c r="B4866" s="3"/>
      <c r="C4866" s="4">
        <v>35423.98055555556</v>
      </c>
      <c r="D4866" s="5">
        <v>146039.0</v>
      </c>
    </row>
    <row r="4867">
      <c r="A4867" s="2" t="s">
        <v>16787</v>
      </c>
      <c r="B4867" s="3"/>
      <c r="C4867" s="4">
        <v>35423.98055555556</v>
      </c>
      <c r="D4867" s="5">
        <v>91115.0</v>
      </c>
    </row>
    <row r="4868">
      <c r="A4868" s="2" t="s">
        <v>16788</v>
      </c>
      <c r="B4868" s="3"/>
      <c r="C4868" s="4">
        <v>35423.98055555556</v>
      </c>
      <c r="D4868" s="5">
        <v>146039.0</v>
      </c>
    </row>
    <row r="4869">
      <c r="A4869" s="2" t="s">
        <v>16789</v>
      </c>
      <c r="B4869" s="3"/>
      <c r="C4869" s="4">
        <v>35423.98055555556</v>
      </c>
      <c r="D4869" s="5">
        <v>145592.0</v>
      </c>
    </row>
    <row r="4870">
      <c r="A4870" s="2" t="s">
        <v>16790</v>
      </c>
      <c r="B4870" s="3"/>
      <c r="C4870" s="4">
        <v>35423.98055555556</v>
      </c>
      <c r="D4870" s="5">
        <v>201813.0</v>
      </c>
    </row>
    <row r="4871">
      <c r="A4871" s="2" t="s">
        <v>16791</v>
      </c>
      <c r="B4871" s="3"/>
      <c r="C4871" s="4">
        <v>35423.98055555556</v>
      </c>
      <c r="D4871" s="5">
        <v>201780.0</v>
      </c>
    </row>
    <row r="4872">
      <c r="A4872" s="2" t="s">
        <v>16792</v>
      </c>
      <c r="B4872" s="3"/>
      <c r="C4872" s="4">
        <v>35423.98055555556</v>
      </c>
      <c r="D4872" s="5">
        <v>18658.0</v>
      </c>
    </row>
    <row r="4873">
      <c r="A4873" s="2" t="s">
        <v>16793</v>
      </c>
      <c r="B4873" s="3"/>
      <c r="C4873" s="4">
        <v>35423.98055555556</v>
      </c>
      <c r="D4873" s="5">
        <v>18424.0</v>
      </c>
    </row>
    <row r="4874">
      <c r="A4874" s="2" t="s">
        <v>16794</v>
      </c>
      <c r="B4874" s="3"/>
      <c r="C4874" s="4">
        <v>35423.98055555556</v>
      </c>
      <c r="D4874" s="5">
        <v>20677.0</v>
      </c>
    </row>
    <row r="4875">
      <c r="A4875" s="2" t="s">
        <v>16795</v>
      </c>
      <c r="B4875" s="3"/>
      <c r="C4875" s="4">
        <v>35423.98055555556</v>
      </c>
      <c r="D4875" s="5">
        <v>43153.0</v>
      </c>
    </row>
    <row r="4876">
      <c r="A4876" s="2" t="s">
        <v>16796</v>
      </c>
      <c r="B4876" s="3"/>
      <c r="C4876" s="4">
        <v>35423.98055555556</v>
      </c>
      <c r="D4876" s="5">
        <v>538320.0</v>
      </c>
    </row>
    <row r="4877">
      <c r="A4877" s="2" t="s">
        <v>16797</v>
      </c>
      <c r="B4877" s="3"/>
      <c r="C4877" s="4">
        <v>35423.98055555556</v>
      </c>
      <c r="D4877" s="5">
        <v>18621.0</v>
      </c>
    </row>
    <row r="4878">
      <c r="A4878" s="2" t="s">
        <v>16798</v>
      </c>
      <c r="B4878" s="3"/>
      <c r="C4878" s="4">
        <v>35423.98055555556</v>
      </c>
      <c r="D4878" s="5">
        <v>33265.0</v>
      </c>
    </row>
    <row r="4879">
      <c r="A4879" s="2" t="s">
        <v>16799</v>
      </c>
      <c r="B4879" s="3"/>
      <c r="C4879" s="4">
        <v>35423.98055555556</v>
      </c>
      <c r="D4879" s="5">
        <v>58663.0</v>
      </c>
    </row>
    <row r="4880">
      <c r="A4880" s="2" t="s">
        <v>16800</v>
      </c>
      <c r="B4880" s="3"/>
      <c r="C4880" s="4">
        <v>35423.98055555556</v>
      </c>
      <c r="D4880" s="5">
        <v>59405.0</v>
      </c>
    </row>
    <row r="4881">
      <c r="A4881" s="2" t="s">
        <v>16801</v>
      </c>
      <c r="B4881" s="3"/>
      <c r="C4881" s="4">
        <v>35423.98055555556</v>
      </c>
      <c r="D4881" s="5">
        <v>62050.0</v>
      </c>
    </row>
    <row r="4882">
      <c r="A4882" s="2" t="s">
        <v>16802</v>
      </c>
      <c r="B4882" s="3"/>
      <c r="C4882" s="4">
        <v>35423.98055555556</v>
      </c>
      <c r="D4882" s="5">
        <v>62058.0</v>
      </c>
    </row>
    <row r="4883">
      <c r="A4883" s="2" t="s">
        <v>16803</v>
      </c>
      <c r="B4883" s="3"/>
      <c r="C4883" s="4">
        <v>35423.98055555556</v>
      </c>
      <c r="D4883" s="5">
        <v>62155.0</v>
      </c>
    </row>
    <row r="4884">
      <c r="A4884" s="2" t="s">
        <v>16804</v>
      </c>
      <c r="B4884" s="3"/>
      <c r="C4884" s="4">
        <v>35423.98055555556</v>
      </c>
      <c r="D4884" s="5">
        <v>62159.0</v>
      </c>
    </row>
    <row r="4885">
      <c r="A4885" s="2" t="s">
        <v>16805</v>
      </c>
      <c r="B4885" s="3"/>
      <c r="C4885" s="4">
        <v>35423.98055555556</v>
      </c>
      <c r="D4885" s="5">
        <v>62181.0</v>
      </c>
    </row>
    <row r="4886">
      <c r="A4886" s="2" t="s">
        <v>16806</v>
      </c>
      <c r="B4886" s="3"/>
      <c r="C4886" s="4">
        <v>35423.98055555556</v>
      </c>
      <c r="D4886" s="5">
        <v>39651.0</v>
      </c>
    </row>
    <row r="4887">
      <c r="A4887" s="2" t="s">
        <v>16807</v>
      </c>
      <c r="B4887" s="3"/>
      <c r="C4887" s="4">
        <v>35423.98055555556</v>
      </c>
      <c r="D4887" s="5">
        <v>17802.0</v>
      </c>
    </row>
    <row r="4888">
      <c r="A4888" s="2" t="s">
        <v>16808</v>
      </c>
      <c r="B4888" s="3"/>
      <c r="C4888" s="4">
        <v>35423.98055555556</v>
      </c>
      <c r="D4888" s="5">
        <v>131260.0</v>
      </c>
    </row>
    <row r="4889">
      <c r="A4889" s="2" t="s">
        <v>16809</v>
      </c>
      <c r="B4889" s="3"/>
      <c r="C4889" s="4">
        <v>35423.98055555556</v>
      </c>
      <c r="D4889" s="5">
        <v>86841.0</v>
      </c>
    </row>
    <row r="4890">
      <c r="A4890" s="2" t="s">
        <v>16810</v>
      </c>
      <c r="B4890" s="3"/>
      <c r="C4890" s="4">
        <v>35423.98055555556</v>
      </c>
      <c r="D4890" s="5">
        <v>86758.0</v>
      </c>
    </row>
    <row r="4891">
      <c r="A4891" s="2" t="s">
        <v>16811</v>
      </c>
      <c r="B4891" s="3"/>
      <c r="C4891" s="4">
        <v>35423.98055555556</v>
      </c>
      <c r="D4891" s="5">
        <v>220294.0</v>
      </c>
    </row>
    <row r="4892">
      <c r="A4892" s="2" t="s">
        <v>16812</v>
      </c>
      <c r="B4892" s="3"/>
      <c r="C4892" s="4">
        <v>35423.98055555556</v>
      </c>
      <c r="D4892" s="5">
        <v>20883.0</v>
      </c>
    </row>
    <row r="4893">
      <c r="A4893" s="2" t="s">
        <v>16813</v>
      </c>
      <c r="B4893" s="3"/>
      <c r="C4893" s="4">
        <v>35423.98055555556</v>
      </c>
      <c r="D4893" s="5">
        <v>141182.0</v>
      </c>
    </row>
    <row r="4894">
      <c r="A4894" s="2" t="s">
        <v>16814</v>
      </c>
      <c r="B4894" s="3"/>
      <c r="C4894" s="4">
        <v>35423.98055555556</v>
      </c>
      <c r="D4894" s="5">
        <v>132983.0</v>
      </c>
    </row>
    <row r="4895">
      <c r="A4895" s="2" t="s">
        <v>16815</v>
      </c>
      <c r="B4895" s="3"/>
      <c r="C4895" s="4">
        <v>35423.98055555556</v>
      </c>
      <c r="D4895" s="5">
        <v>133040.0</v>
      </c>
    </row>
    <row r="4896">
      <c r="A4896" s="2" t="s">
        <v>16816</v>
      </c>
      <c r="B4896" s="3"/>
      <c r="C4896" s="4">
        <v>35423.98055555556</v>
      </c>
      <c r="D4896" s="5">
        <v>10551.0</v>
      </c>
    </row>
    <row r="4897">
      <c r="A4897" s="2" t="s">
        <v>16817</v>
      </c>
      <c r="B4897" s="3"/>
      <c r="C4897" s="4">
        <v>35423.98055555556</v>
      </c>
      <c r="D4897" s="5">
        <v>10630.0</v>
      </c>
    </row>
    <row r="4898">
      <c r="A4898" s="2" t="s">
        <v>16818</v>
      </c>
      <c r="B4898" s="3"/>
      <c r="C4898" s="4">
        <v>35423.98055555556</v>
      </c>
      <c r="D4898" s="5">
        <v>107478.0</v>
      </c>
    </row>
    <row r="4899">
      <c r="A4899" s="2" t="s">
        <v>16819</v>
      </c>
      <c r="B4899" s="3"/>
      <c r="C4899" s="4">
        <v>35423.98055555556</v>
      </c>
      <c r="D4899" s="5">
        <v>107566.0</v>
      </c>
    </row>
    <row r="4900">
      <c r="A4900" s="2" t="s">
        <v>16820</v>
      </c>
      <c r="B4900" s="3"/>
      <c r="C4900" s="4">
        <v>35423.98055555556</v>
      </c>
      <c r="D4900" s="5">
        <v>35721.0</v>
      </c>
    </row>
    <row r="4901">
      <c r="A4901" s="2" t="s">
        <v>16821</v>
      </c>
      <c r="B4901" s="3"/>
      <c r="C4901" s="4">
        <v>35423.98055555556</v>
      </c>
      <c r="D4901" s="5">
        <v>35733.0</v>
      </c>
    </row>
    <row r="4902">
      <c r="A4902" s="2" t="s">
        <v>16822</v>
      </c>
      <c r="B4902" s="3"/>
      <c r="C4902" s="4">
        <v>35423.98055555556</v>
      </c>
      <c r="D4902" s="5">
        <v>35764.0</v>
      </c>
    </row>
    <row r="4903">
      <c r="A4903" s="2" t="s">
        <v>16823</v>
      </c>
      <c r="B4903" s="3"/>
      <c r="C4903" s="4">
        <v>35423.98055555556</v>
      </c>
      <c r="D4903" s="5">
        <v>16036.0</v>
      </c>
    </row>
    <row r="4904">
      <c r="A4904" s="2" t="s">
        <v>16824</v>
      </c>
      <c r="B4904" s="3"/>
      <c r="C4904" s="4">
        <v>35423.98055555556</v>
      </c>
      <c r="D4904" s="5">
        <v>3592.0</v>
      </c>
    </row>
    <row r="4905">
      <c r="A4905" s="2" t="s">
        <v>16825</v>
      </c>
      <c r="B4905" s="3"/>
      <c r="C4905" s="4">
        <v>35423.98055555556</v>
      </c>
      <c r="D4905" s="5">
        <v>16085.0</v>
      </c>
    </row>
    <row r="4906">
      <c r="A4906" s="2" t="s">
        <v>16826</v>
      </c>
      <c r="B4906" s="3"/>
      <c r="C4906" s="4">
        <v>35423.98055555556</v>
      </c>
      <c r="D4906" s="5">
        <v>31566.0</v>
      </c>
    </row>
    <row r="4907">
      <c r="A4907" s="2" t="s">
        <v>16827</v>
      </c>
      <c r="B4907" s="3"/>
      <c r="C4907" s="4">
        <v>35423.98055555556</v>
      </c>
      <c r="D4907" s="5">
        <v>31595.0</v>
      </c>
    </row>
    <row r="4908">
      <c r="A4908" s="2" t="s">
        <v>16828</v>
      </c>
      <c r="B4908" s="3"/>
      <c r="C4908" s="4">
        <v>35423.98055555556</v>
      </c>
      <c r="D4908" s="5">
        <v>31847.0</v>
      </c>
    </row>
    <row r="4909">
      <c r="A4909" s="2" t="s">
        <v>16829</v>
      </c>
      <c r="B4909" s="3"/>
      <c r="C4909" s="4">
        <v>35423.98055555556</v>
      </c>
      <c r="D4909" s="5">
        <v>31632.0</v>
      </c>
    </row>
    <row r="4910">
      <c r="A4910" s="2" t="s">
        <v>16830</v>
      </c>
      <c r="B4910" s="3"/>
      <c r="C4910" s="4">
        <v>35423.98055555556</v>
      </c>
      <c r="D4910" s="5">
        <v>66189.0</v>
      </c>
    </row>
    <row r="4911">
      <c r="A4911" s="2" t="s">
        <v>16831</v>
      </c>
      <c r="B4911" s="3"/>
      <c r="C4911" s="4">
        <v>35423.98055555556</v>
      </c>
      <c r="D4911" s="5">
        <v>24219.0</v>
      </c>
    </row>
    <row r="4912">
      <c r="A4912" s="2" t="s">
        <v>16832</v>
      </c>
      <c r="B4912" s="3"/>
      <c r="C4912" s="4">
        <v>35423.98055555556</v>
      </c>
      <c r="D4912" s="5">
        <v>24200.0</v>
      </c>
    </row>
    <row r="4913">
      <c r="A4913" s="2" t="s">
        <v>16833</v>
      </c>
      <c r="B4913" s="3"/>
      <c r="C4913" s="4">
        <v>35423.98055555556</v>
      </c>
      <c r="D4913" s="5">
        <v>6908.0</v>
      </c>
    </row>
    <row r="4914">
      <c r="A4914" s="2" t="s">
        <v>16834</v>
      </c>
      <c r="B4914" s="3"/>
      <c r="C4914" s="4">
        <v>35423.98055555556</v>
      </c>
      <c r="D4914" s="5">
        <v>6922.0</v>
      </c>
    </row>
    <row r="4915">
      <c r="A4915" s="2" t="s">
        <v>16835</v>
      </c>
      <c r="B4915" s="3"/>
      <c r="C4915" s="4">
        <v>35423.98055555556</v>
      </c>
      <c r="D4915" s="5">
        <v>8734.0</v>
      </c>
    </row>
    <row r="4916">
      <c r="A4916" s="2" t="s">
        <v>16836</v>
      </c>
      <c r="B4916" s="3"/>
      <c r="C4916" s="4">
        <v>35423.98055555556</v>
      </c>
      <c r="D4916" s="5">
        <v>10380.0</v>
      </c>
    </row>
    <row r="4917">
      <c r="A4917" s="2" t="s">
        <v>16837</v>
      </c>
      <c r="B4917" s="3"/>
      <c r="C4917" s="4">
        <v>35423.98055555556</v>
      </c>
      <c r="D4917" s="5">
        <v>11927.0</v>
      </c>
    </row>
    <row r="4918">
      <c r="A4918" s="2" t="s">
        <v>16838</v>
      </c>
      <c r="B4918" s="3"/>
      <c r="C4918" s="4">
        <v>35423.98055555556</v>
      </c>
      <c r="D4918" s="5">
        <v>15335.0</v>
      </c>
    </row>
    <row r="4919">
      <c r="A4919" s="2" t="s">
        <v>16839</v>
      </c>
      <c r="B4919" s="3"/>
      <c r="C4919" s="4">
        <v>35423.98055555556</v>
      </c>
      <c r="D4919" s="5">
        <v>15627.0</v>
      </c>
    </row>
    <row r="4920">
      <c r="A4920" s="2" t="s">
        <v>16840</v>
      </c>
      <c r="B4920" s="3"/>
      <c r="C4920" s="4">
        <v>35423.98055555556</v>
      </c>
      <c r="D4920" s="5">
        <v>16344.0</v>
      </c>
    </row>
    <row r="4921">
      <c r="A4921" s="2" t="s">
        <v>16841</v>
      </c>
      <c r="B4921" s="3"/>
      <c r="C4921" s="4">
        <v>35423.98055555556</v>
      </c>
      <c r="D4921" s="5">
        <v>16745.0</v>
      </c>
    </row>
    <row r="4922">
      <c r="A4922" s="2" t="s">
        <v>16842</v>
      </c>
      <c r="B4922" s="3"/>
      <c r="C4922" s="4">
        <v>35423.98055555556</v>
      </c>
      <c r="D4922" s="5">
        <v>16736.0</v>
      </c>
    </row>
    <row r="4923">
      <c r="A4923" s="2" t="s">
        <v>16843</v>
      </c>
      <c r="B4923" s="3"/>
      <c r="C4923" s="4">
        <v>35423.98055555556</v>
      </c>
      <c r="D4923" s="5">
        <v>19562.0</v>
      </c>
    </row>
    <row r="4924">
      <c r="A4924" s="2" t="s">
        <v>16844</v>
      </c>
      <c r="B4924" s="3"/>
      <c r="C4924" s="4">
        <v>35423.98055555556</v>
      </c>
      <c r="D4924" s="5">
        <v>20736.0</v>
      </c>
    </row>
    <row r="4925">
      <c r="A4925" s="2" t="s">
        <v>16845</v>
      </c>
      <c r="B4925" s="3"/>
      <c r="C4925" s="4">
        <v>35423.98055555556</v>
      </c>
      <c r="D4925" s="5">
        <v>22118.0</v>
      </c>
    </row>
    <row r="4926">
      <c r="A4926" s="2" t="s">
        <v>16846</v>
      </c>
      <c r="B4926" s="3"/>
      <c r="C4926" s="4">
        <v>35423.98055555556</v>
      </c>
      <c r="D4926" s="5">
        <v>21762.0</v>
      </c>
    </row>
    <row r="4927">
      <c r="A4927" s="2" t="s">
        <v>16847</v>
      </c>
      <c r="B4927" s="3"/>
      <c r="C4927" s="4">
        <v>35423.98055555556</v>
      </c>
      <c r="D4927" s="5">
        <v>22681.0</v>
      </c>
    </row>
    <row r="4928">
      <c r="A4928" s="2" t="s">
        <v>16848</v>
      </c>
      <c r="B4928" s="3"/>
      <c r="C4928" s="4">
        <v>35423.98055555556</v>
      </c>
      <c r="D4928" s="5">
        <v>22684.0</v>
      </c>
    </row>
    <row r="4929">
      <c r="A4929" s="2" t="s">
        <v>16849</v>
      </c>
      <c r="B4929" s="3"/>
      <c r="C4929" s="4">
        <v>35423.98055555556</v>
      </c>
      <c r="D4929" s="5">
        <v>16804.0</v>
      </c>
    </row>
    <row r="4930">
      <c r="A4930" s="2" t="s">
        <v>16850</v>
      </c>
      <c r="B4930" s="3"/>
      <c r="C4930" s="4">
        <v>35423.98055555556</v>
      </c>
      <c r="D4930" s="5">
        <v>26553.0</v>
      </c>
    </row>
    <row r="4931">
      <c r="A4931" s="2" t="s">
        <v>16851</v>
      </c>
      <c r="B4931" s="3"/>
      <c r="C4931" s="4">
        <v>35423.98055555556</v>
      </c>
      <c r="D4931" s="5">
        <v>26549.0</v>
      </c>
    </row>
    <row r="4932">
      <c r="A4932" s="2" t="s">
        <v>16852</v>
      </c>
      <c r="B4932" s="3"/>
      <c r="C4932" s="4">
        <v>35423.98055555556</v>
      </c>
      <c r="D4932" s="5">
        <v>65322.0</v>
      </c>
    </row>
    <row r="4933">
      <c r="A4933" s="2" t="s">
        <v>16853</v>
      </c>
      <c r="B4933" s="3"/>
      <c r="C4933" s="4">
        <v>35423.98055555556</v>
      </c>
      <c r="D4933" s="5">
        <v>65838.0</v>
      </c>
    </row>
    <row r="4934">
      <c r="A4934" s="2" t="s">
        <v>16854</v>
      </c>
      <c r="B4934" s="3"/>
      <c r="C4934" s="4">
        <v>35423.98055555556</v>
      </c>
      <c r="D4934" s="5">
        <v>13782.0</v>
      </c>
    </row>
    <row r="4935">
      <c r="A4935" s="2" t="s">
        <v>16855</v>
      </c>
      <c r="B4935" s="3"/>
      <c r="C4935" s="4">
        <v>35423.98055555556</v>
      </c>
      <c r="D4935" s="5">
        <v>17411.0</v>
      </c>
    </row>
    <row r="4936">
      <c r="A4936" s="2" t="s">
        <v>16856</v>
      </c>
      <c r="B4936" s="3"/>
      <c r="C4936" s="4">
        <v>35423.98055555556</v>
      </c>
      <c r="D4936" s="5">
        <v>102397.0</v>
      </c>
    </row>
    <row r="4937">
      <c r="A4937" s="2" t="s">
        <v>16857</v>
      </c>
      <c r="B4937" s="3"/>
      <c r="C4937" s="4">
        <v>35423.98055555556</v>
      </c>
      <c r="D4937" s="5">
        <v>102411.0</v>
      </c>
    </row>
    <row r="4938">
      <c r="A4938" s="2" t="s">
        <v>16858</v>
      </c>
      <c r="B4938" s="3"/>
      <c r="C4938" s="4">
        <v>35423.98055555556</v>
      </c>
      <c r="D4938" s="5">
        <v>88794.0</v>
      </c>
    </row>
    <row r="4939">
      <c r="A4939" s="2" t="s">
        <v>16859</v>
      </c>
      <c r="B4939" s="3"/>
      <c r="C4939" s="4">
        <v>35423.98055555556</v>
      </c>
      <c r="D4939" s="5">
        <v>88966.0</v>
      </c>
    </row>
    <row r="4940">
      <c r="A4940" s="2" t="s">
        <v>16860</v>
      </c>
      <c r="B4940" s="3"/>
      <c r="C4940" s="4">
        <v>35423.98055555556</v>
      </c>
      <c r="D4940" s="5">
        <v>42193.0</v>
      </c>
    </row>
    <row r="4941">
      <c r="A4941" s="2" t="s">
        <v>16861</v>
      </c>
      <c r="B4941" s="3"/>
      <c r="C4941" s="4">
        <v>35423.98055555556</v>
      </c>
      <c r="D4941" s="5">
        <v>42236.0</v>
      </c>
    </row>
    <row r="4942">
      <c r="A4942" s="2" t="s">
        <v>16862</v>
      </c>
      <c r="B4942" s="3"/>
      <c r="C4942" s="4">
        <v>35423.98055555556</v>
      </c>
      <c r="D4942" s="5">
        <v>42271.0</v>
      </c>
    </row>
    <row r="4943">
      <c r="A4943" s="2" t="s">
        <v>16863</v>
      </c>
      <c r="B4943" s="3"/>
      <c r="C4943" s="4">
        <v>35423.98055555556</v>
      </c>
      <c r="D4943" s="5">
        <v>42512.0</v>
      </c>
    </row>
    <row r="4944">
      <c r="A4944" s="2" t="s">
        <v>16864</v>
      </c>
      <c r="B4944" s="3"/>
      <c r="C4944" s="4">
        <v>35423.98055555556</v>
      </c>
      <c r="D4944" s="5">
        <v>42404.0</v>
      </c>
    </row>
    <row r="4945">
      <c r="A4945" s="2" t="s">
        <v>16865</v>
      </c>
      <c r="B4945" s="3"/>
      <c r="C4945" s="4">
        <v>35423.98055555556</v>
      </c>
      <c r="D4945" s="5">
        <v>8080.0</v>
      </c>
    </row>
    <row r="4946">
      <c r="A4946" s="2" t="s">
        <v>16866</v>
      </c>
      <c r="B4946" s="3"/>
      <c r="C4946" s="4">
        <v>35423.98055555556</v>
      </c>
      <c r="D4946" s="5">
        <v>7615.0</v>
      </c>
    </row>
    <row r="4947">
      <c r="A4947" s="2" t="s">
        <v>16867</v>
      </c>
      <c r="B4947" s="3"/>
      <c r="C4947" s="4">
        <v>35423.98055555556</v>
      </c>
      <c r="D4947" s="5">
        <v>8018.0</v>
      </c>
    </row>
    <row r="4948">
      <c r="A4948" s="2" t="s">
        <v>16868</v>
      </c>
      <c r="B4948" s="3"/>
      <c r="C4948" s="4">
        <v>35423.98055555556</v>
      </c>
      <c r="D4948" s="5">
        <v>16399.0</v>
      </c>
    </row>
    <row r="4949">
      <c r="A4949" s="2" t="s">
        <v>16869</v>
      </c>
      <c r="B4949" s="3"/>
      <c r="C4949" s="4">
        <v>35423.98055555556</v>
      </c>
      <c r="D4949" s="5">
        <v>143681.0</v>
      </c>
    </row>
    <row r="4950">
      <c r="A4950" s="2" t="s">
        <v>16870</v>
      </c>
      <c r="B4950" s="3"/>
      <c r="C4950" s="4">
        <v>35423.98055555556</v>
      </c>
      <c r="D4950" s="5">
        <v>143915.0</v>
      </c>
    </row>
    <row r="4951">
      <c r="A4951" s="2" t="s">
        <v>16871</v>
      </c>
      <c r="B4951" s="3"/>
      <c r="C4951" s="4">
        <v>35423.98055555556</v>
      </c>
      <c r="D4951" s="5">
        <v>143880.0</v>
      </c>
    </row>
    <row r="4952">
      <c r="A4952" s="2" t="s">
        <v>16872</v>
      </c>
      <c r="B4952" s="3"/>
      <c r="C4952" s="4">
        <v>35423.98055555556</v>
      </c>
      <c r="D4952" s="5">
        <v>6632.0</v>
      </c>
    </row>
    <row r="4953">
      <c r="A4953" s="2" t="s">
        <v>16873</v>
      </c>
      <c r="B4953" s="3"/>
      <c r="C4953" s="4">
        <v>35423.98055555556</v>
      </c>
      <c r="D4953" s="5">
        <v>42761.0</v>
      </c>
    </row>
    <row r="4954">
      <c r="A4954" s="2" t="s">
        <v>16874</v>
      </c>
      <c r="B4954" s="3"/>
      <c r="C4954" s="4">
        <v>35423.98055555556</v>
      </c>
      <c r="D4954" s="5">
        <v>42775.0</v>
      </c>
    </row>
    <row r="4955">
      <c r="A4955" s="2" t="s">
        <v>16875</v>
      </c>
      <c r="B4955" s="3"/>
      <c r="C4955" s="4">
        <v>35423.98055555556</v>
      </c>
      <c r="D4955" s="5">
        <v>1413.0</v>
      </c>
    </row>
    <row r="4956">
      <c r="A4956" s="2" t="s">
        <v>16876</v>
      </c>
      <c r="B4956" s="3"/>
      <c r="C4956" s="4">
        <v>35423.98055555556</v>
      </c>
      <c r="D4956" s="5">
        <v>12757.0</v>
      </c>
    </row>
    <row r="4957">
      <c r="A4957" s="2" t="s">
        <v>16877</v>
      </c>
      <c r="B4957" s="3"/>
      <c r="C4957" s="4">
        <v>35423.98055555556</v>
      </c>
      <c r="D4957" s="5">
        <v>19394.0</v>
      </c>
    </row>
    <row r="4958">
      <c r="A4958" s="2" t="s">
        <v>16878</v>
      </c>
      <c r="B4958" s="3"/>
      <c r="C4958" s="4">
        <v>35423.98055555556</v>
      </c>
      <c r="D4958" s="5">
        <v>84866.0</v>
      </c>
    </row>
    <row r="4959">
      <c r="A4959" s="2" t="s">
        <v>16879</v>
      </c>
      <c r="B4959" s="3"/>
      <c r="C4959" s="4">
        <v>35423.98055555556</v>
      </c>
      <c r="D4959" s="5">
        <v>5358.0</v>
      </c>
    </row>
    <row r="4960">
      <c r="A4960" s="2" t="s">
        <v>16880</v>
      </c>
      <c r="B4960" s="3"/>
      <c r="C4960" s="4">
        <v>35423.98055555556</v>
      </c>
      <c r="D4960" s="5">
        <v>92383.0</v>
      </c>
    </row>
    <row r="4961">
      <c r="A4961" s="2" t="s">
        <v>16881</v>
      </c>
      <c r="B4961" s="3"/>
      <c r="C4961" s="4">
        <v>35423.98055555556</v>
      </c>
      <c r="D4961" s="5">
        <v>92083.0</v>
      </c>
    </row>
    <row r="4962">
      <c r="A4962" s="2" t="s">
        <v>16882</v>
      </c>
      <c r="B4962" s="3"/>
      <c r="C4962" s="4">
        <v>35423.98055555556</v>
      </c>
      <c r="D4962" s="5">
        <v>92087.0</v>
      </c>
    </row>
    <row r="4963">
      <c r="A4963" s="2" t="s">
        <v>16883</v>
      </c>
      <c r="B4963" s="3"/>
      <c r="C4963" s="4">
        <v>35423.98055555556</v>
      </c>
      <c r="D4963" s="5">
        <v>21351.0</v>
      </c>
    </row>
    <row r="4964">
      <c r="A4964" s="2" t="s">
        <v>16884</v>
      </c>
      <c r="B4964" s="3"/>
      <c r="C4964" s="4">
        <v>35423.98055555556</v>
      </c>
      <c r="D4964" s="5">
        <v>21378.0</v>
      </c>
    </row>
    <row r="4965">
      <c r="A4965" s="2" t="s">
        <v>16885</v>
      </c>
      <c r="B4965" s="3"/>
      <c r="C4965" s="4">
        <v>35423.98055555556</v>
      </c>
      <c r="D4965" s="5">
        <v>63777.0</v>
      </c>
    </row>
    <row r="4966">
      <c r="A4966" s="2" t="s">
        <v>16886</v>
      </c>
      <c r="B4966" s="3"/>
      <c r="C4966" s="4">
        <v>35423.98055555556</v>
      </c>
      <c r="D4966" s="5">
        <v>51077.0</v>
      </c>
    </row>
    <row r="4967">
      <c r="A4967" s="2" t="s">
        <v>16887</v>
      </c>
      <c r="B4967" s="3"/>
      <c r="C4967" s="4">
        <v>35423.98055555556</v>
      </c>
      <c r="D4967" s="5">
        <v>51183.0</v>
      </c>
    </row>
    <row r="4968">
      <c r="A4968" s="2" t="s">
        <v>16888</v>
      </c>
      <c r="B4968" s="3"/>
      <c r="C4968" s="4">
        <v>35423.98055555556</v>
      </c>
      <c r="D4968" s="5">
        <v>26838.0</v>
      </c>
    </row>
    <row r="4969">
      <c r="A4969" s="2" t="s">
        <v>16889</v>
      </c>
      <c r="B4969" s="3"/>
      <c r="C4969" s="4">
        <v>35423.98055555556</v>
      </c>
      <c r="D4969" s="5">
        <v>24364.0</v>
      </c>
    </row>
    <row r="4970">
      <c r="A4970" s="2" t="s">
        <v>16890</v>
      </c>
      <c r="B4970" s="3"/>
      <c r="C4970" s="4">
        <v>35423.98055555556</v>
      </c>
      <c r="D4970" s="5">
        <v>26832.0</v>
      </c>
    </row>
    <row r="4971">
      <c r="A4971" s="2" t="s">
        <v>16891</v>
      </c>
      <c r="B4971" s="3"/>
      <c r="C4971" s="4">
        <v>35423.98055555556</v>
      </c>
      <c r="D4971" s="5">
        <v>99497.0</v>
      </c>
    </row>
    <row r="4972">
      <c r="A4972" s="2" t="s">
        <v>16892</v>
      </c>
      <c r="B4972" s="3"/>
      <c r="C4972" s="4">
        <v>35423.98055555556</v>
      </c>
      <c r="D4972" s="5">
        <v>123488.0</v>
      </c>
    </row>
    <row r="4973">
      <c r="A4973" s="2" t="s">
        <v>16893</v>
      </c>
      <c r="B4973" s="3"/>
      <c r="C4973" s="4">
        <v>35423.98055555556</v>
      </c>
      <c r="D4973" s="5">
        <v>30225.0</v>
      </c>
    </row>
    <row r="4974">
      <c r="A4974" s="2" t="s">
        <v>16894</v>
      </c>
      <c r="B4974" s="3"/>
      <c r="C4974" s="4">
        <v>35423.98055555556</v>
      </c>
      <c r="D4974" s="5">
        <v>29173.0</v>
      </c>
    </row>
    <row r="4975">
      <c r="A4975" s="2" t="s">
        <v>16895</v>
      </c>
      <c r="B4975" s="3"/>
      <c r="C4975" s="4">
        <v>35423.98055555556</v>
      </c>
      <c r="D4975" s="5">
        <v>29166.0</v>
      </c>
    </row>
    <row r="4976">
      <c r="A4976" s="2" t="s">
        <v>16896</v>
      </c>
      <c r="B4976" s="3"/>
      <c r="C4976" s="4">
        <v>35423.98055555556</v>
      </c>
      <c r="D4976" s="5">
        <v>56584.0</v>
      </c>
    </row>
    <row r="4977">
      <c r="A4977" s="2" t="s">
        <v>16897</v>
      </c>
      <c r="B4977" s="3"/>
      <c r="C4977" s="4">
        <v>35423.98055555556</v>
      </c>
      <c r="D4977" s="5">
        <v>58359.0</v>
      </c>
    </row>
    <row r="4978">
      <c r="A4978" s="2" t="s">
        <v>16898</v>
      </c>
      <c r="B4978" s="3"/>
      <c r="C4978" s="4">
        <v>35423.98055555556</v>
      </c>
      <c r="D4978" s="5">
        <v>2906.0</v>
      </c>
    </row>
    <row r="4979">
      <c r="A4979" s="2" t="s">
        <v>16899</v>
      </c>
      <c r="B4979" s="3"/>
      <c r="C4979" s="4">
        <v>35423.98055555556</v>
      </c>
      <c r="D4979" s="5">
        <v>165278.0</v>
      </c>
    </row>
    <row r="4980">
      <c r="A4980" s="2" t="s">
        <v>16900</v>
      </c>
      <c r="B4980" s="3"/>
      <c r="C4980" s="4">
        <v>35423.98055555556</v>
      </c>
      <c r="D4980" s="5">
        <v>164222.0</v>
      </c>
    </row>
    <row r="4981">
      <c r="A4981" s="2" t="s">
        <v>16901</v>
      </c>
      <c r="B4981" s="3"/>
      <c r="C4981" s="4">
        <v>35423.98055555556</v>
      </c>
      <c r="D4981" s="5">
        <v>19244.0</v>
      </c>
    </row>
    <row r="4982">
      <c r="A4982" s="2" t="s">
        <v>16902</v>
      </c>
      <c r="B4982" s="3"/>
      <c r="C4982" s="4">
        <v>35423.98055555556</v>
      </c>
      <c r="D4982" s="5">
        <v>19232.0</v>
      </c>
    </row>
    <row r="4983">
      <c r="A4983" s="2" t="s">
        <v>16903</v>
      </c>
      <c r="B4983" s="3"/>
      <c r="C4983" s="4">
        <v>35423.98055555556</v>
      </c>
      <c r="D4983" s="5">
        <v>25193.0</v>
      </c>
    </row>
    <row r="4984">
      <c r="A4984" s="2" t="s">
        <v>16904</v>
      </c>
      <c r="B4984" s="3"/>
      <c r="C4984" s="4">
        <v>35423.98055555556</v>
      </c>
      <c r="D4984" s="5">
        <v>25198.0</v>
      </c>
    </row>
    <row r="4985">
      <c r="A4985" s="2" t="s">
        <v>16905</v>
      </c>
      <c r="B4985" s="3"/>
      <c r="C4985" s="4">
        <v>35423.98055555556</v>
      </c>
      <c r="D4985" s="5">
        <v>30292.0</v>
      </c>
    </row>
    <row r="4986">
      <c r="A4986" s="2" t="s">
        <v>16906</v>
      </c>
      <c r="B4986" s="3"/>
      <c r="C4986" s="4">
        <v>35423.98055555556</v>
      </c>
      <c r="D4986" s="5">
        <v>30162.0</v>
      </c>
    </row>
    <row r="4987">
      <c r="A4987" s="2" t="s">
        <v>16907</v>
      </c>
      <c r="B4987" s="3"/>
      <c r="C4987" s="4">
        <v>35423.98055555556</v>
      </c>
      <c r="D4987" s="5">
        <v>17334.0</v>
      </c>
    </row>
    <row r="4988">
      <c r="A4988" s="2" t="s">
        <v>16908</v>
      </c>
      <c r="B4988" s="3"/>
      <c r="C4988" s="4">
        <v>35423.98055555556</v>
      </c>
      <c r="D4988" s="5">
        <v>16300.0</v>
      </c>
    </row>
    <row r="4989">
      <c r="A4989" s="2" t="s">
        <v>16909</v>
      </c>
      <c r="B4989" s="3"/>
      <c r="C4989" s="4">
        <v>35423.98055555556</v>
      </c>
      <c r="D4989" s="5">
        <v>34501.0</v>
      </c>
    </row>
    <row r="4990">
      <c r="A4990" s="2" t="s">
        <v>16910</v>
      </c>
      <c r="B4990" s="3"/>
      <c r="C4990" s="4">
        <v>35423.98055555556</v>
      </c>
      <c r="D4990" s="5">
        <v>34473.0</v>
      </c>
    </row>
    <row r="4991">
      <c r="A4991" s="2" t="s">
        <v>16911</v>
      </c>
      <c r="B4991" s="3"/>
      <c r="C4991" s="4">
        <v>35423.98055555556</v>
      </c>
      <c r="D4991" s="5">
        <v>133485.0</v>
      </c>
    </row>
    <row r="4992">
      <c r="A4992" s="2" t="s">
        <v>16912</v>
      </c>
      <c r="B4992" s="3"/>
      <c r="C4992" s="4">
        <v>35423.98055555556</v>
      </c>
      <c r="D4992" s="5">
        <v>133468.0</v>
      </c>
    </row>
    <row r="4993">
      <c r="A4993" s="2" t="s">
        <v>16913</v>
      </c>
      <c r="B4993" s="3"/>
      <c r="C4993" s="4">
        <v>35423.98055555556</v>
      </c>
      <c r="D4993" s="5">
        <v>34079.0</v>
      </c>
    </row>
    <row r="4994">
      <c r="A4994" s="2" t="s">
        <v>16914</v>
      </c>
      <c r="B4994" s="3"/>
      <c r="C4994" s="4">
        <v>35423.98055555556</v>
      </c>
      <c r="D4994" s="5">
        <v>139629.0</v>
      </c>
    </row>
    <row r="4995">
      <c r="A4995" s="2" t="s">
        <v>16915</v>
      </c>
      <c r="B4995" s="3"/>
      <c r="C4995" s="4">
        <v>35423.98055555556</v>
      </c>
      <c r="D4995" s="5">
        <v>74929.0</v>
      </c>
    </row>
    <row r="4996">
      <c r="A4996" s="2" t="s">
        <v>16916</v>
      </c>
      <c r="B4996" s="3"/>
      <c r="C4996" s="4">
        <v>35423.98055555556</v>
      </c>
      <c r="D4996" s="5">
        <v>72962.0</v>
      </c>
    </row>
    <row r="4997">
      <c r="A4997" s="2" t="s">
        <v>16917</v>
      </c>
      <c r="B4997" s="3"/>
      <c r="C4997" s="4">
        <v>35423.98055555556</v>
      </c>
      <c r="D4997" s="5">
        <v>73261.0</v>
      </c>
    </row>
    <row r="4998">
      <c r="A4998" s="2" t="s">
        <v>16918</v>
      </c>
      <c r="B4998" s="3"/>
      <c r="C4998" s="4">
        <v>35423.98055555556</v>
      </c>
      <c r="D4998" s="5">
        <v>72950.0</v>
      </c>
    </row>
    <row r="4999">
      <c r="A4999" s="2" t="s">
        <v>16919</v>
      </c>
      <c r="B4999" s="3"/>
      <c r="C4999" s="4">
        <v>35423.98055555556</v>
      </c>
      <c r="D4999" s="5">
        <v>171179.0</v>
      </c>
    </row>
    <row r="5000">
      <c r="A5000" s="2" t="s">
        <v>16920</v>
      </c>
      <c r="B5000" s="3"/>
      <c r="C5000" s="4">
        <v>35423.98055555556</v>
      </c>
      <c r="D5000" s="5">
        <v>168335.0</v>
      </c>
    </row>
    <row r="5001">
      <c r="A5001" s="2" t="s">
        <v>16921</v>
      </c>
      <c r="B5001" s="3"/>
      <c r="C5001" s="4">
        <v>35423.98055555556</v>
      </c>
      <c r="D5001" s="5">
        <v>173162.0</v>
      </c>
    </row>
    <row r="5002">
      <c r="A5002" s="2" t="s">
        <v>16922</v>
      </c>
      <c r="B5002" s="3"/>
      <c r="C5002" s="4">
        <v>35423.98055555556</v>
      </c>
      <c r="D5002" s="5">
        <v>22302.0</v>
      </c>
    </row>
    <row r="5003">
      <c r="A5003" s="2" t="s">
        <v>16923</v>
      </c>
      <c r="B5003" s="3"/>
      <c r="C5003" s="4">
        <v>35423.98055555556</v>
      </c>
      <c r="D5003" s="5">
        <v>38965.0</v>
      </c>
    </row>
    <row r="5004">
      <c r="A5004" s="2" t="s">
        <v>16924</v>
      </c>
      <c r="B5004" s="3"/>
      <c r="C5004" s="4">
        <v>35423.98055555556</v>
      </c>
      <c r="D5004" s="5">
        <v>190395.0</v>
      </c>
    </row>
    <row r="5005">
      <c r="A5005" s="2" t="s">
        <v>16925</v>
      </c>
      <c r="B5005" s="3"/>
      <c r="C5005" s="4">
        <v>35423.98055555556</v>
      </c>
      <c r="D5005" s="5">
        <v>175271.0</v>
      </c>
    </row>
    <row r="5006">
      <c r="A5006" s="2" t="s">
        <v>16926</v>
      </c>
      <c r="B5006" s="3"/>
      <c r="C5006" s="4">
        <v>35423.98055555556</v>
      </c>
      <c r="D5006" s="5">
        <v>78544.0</v>
      </c>
    </row>
    <row r="5007">
      <c r="A5007" s="2" t="s">
        <v>16927</v>
      </c>
      <c r="B5007" s="3"/>
      <c r="C5007" s="4">
        <v>35423.98055555556</v>
      </c>
      <c r="D5007" s="5">
        <v>47821.0</v>
      </c>
    </row>
    <row r="5008">
      <c r="A5008" s="2" t="s">
        <v>16928</v>
      </c>
      <c r="B5008" s="3"/>
      <c r="C5008" s="4">
        <v>35423.98055555556</v>
      </c>
      <c r="D5008" s="5">
        <v>50045.0</v>
      </c>
    </row>
    <row r="5009">
      <c r="A5009" s="2" t="s">
        <v>16929</v>
      </c>
      <c r="B5009" s="3"/>
      <c r="C5009" s="4">
        <v>35423.98055555556</v>
      </c>
      <c r="D5009" s="5">
        <v>3187.0</v>
      </c>
    </row>
    <row r="5010">
      <c r="A5010" s="2" t="s">
        <v>16930</v>
      </c>
      <c r="B5010" s="3"/>
      <c r="C5010" s="4">
        <v>35423.98055555556</v>
      </c>
      <c r="D5010" s="5">
        <v>23079.0</v>
      </c>
    </row>
    <row r="5011">
      <c r="A5011" s="2" t="s">
        <v>16931</v>
      </c>
      <c r="B5011" s="3"/>
      <c r="C5011" s="4">
        <v>35423.98055555556</v>
      </c>
      <c r="D5011" s="5">
        <v>38039.0</v>
      </c>
    </row>
    <row r="5012">
      <c r="A5012" s="2" t="s">
        <v>16932</v>
      </c>
      <c r="B5012" s="3"/>
      <c r="C5012" s="4">
        <v>35423.98055555556</v>
      </c>
      <c r="D5012" s="5">
        <v>67829.0</v>
      </c>
    </row>
    <row r="5013">
      <c r="A5013" s="2" t="s">
        <v>16933</v>
      </c>
      <c r="B5013" s="3"/>
      <c r="C5013" s="4">
        <v>35423.98055555556</v>
      </c>
      <c r="D5013" s="5">
        <v>62822.0</v>
      </c>
    </row>
    <row r="5014">
      <c r="A5014" s="2" t="s">
        <v>16934</v>
      </c>
      <c r="B5014" s="3"/>
      <c r="C5014" s="4">
        <v>35423.98055555556</v>
      </c>
      <c r="D5014" s="5">
        <v>34553.0</v>
      </c>
    </row>
    <row r="5015">
      <c r="A5015" s="2" t="s">
        <v>16935</v>
      </c>
      <c r="B5015" s="3"/>
      <c r="C5015" s="4">
        <v>35423.98055555556</v>
      </c>
      <c r="D5015" s="5">
        <v>8844.0</v>
      </c>
    </row>
    <row r="5016">
      <c r="A5016" s="2" t="s">
        <v>16936</v>
      </c>
      <c r="B5016" s="3"/>
      <c r="C5016" s="4">
        <v>35423.98055555556</v>
      </c>
      <c r="D5016" s="5">
        <v>77590.0</v>
      </c>
    </row>
    <row r="5017">
      <c r="A5017" s="2" t="s">
        <v>16937</v>
      </c>
      <c r="B5017" s="3"/>
      <c r="C5017" s="4">
        <v>35423.98055555556</v>
      </c>
      <c r="D5017" s="5">
        <v>75923.0</v>
      </c>
    </row>
    <row r="5018">
      <c r="A5018" s="2" t="s">
        <v>16938</v>
      </c>
      <c r="B5018" s="3"/>
      <c r="C5018" s="4">
        <v>35423.98055555556</v>
      </c>
      <c r="D5018" s="5">
        <v>75923.0</v>
      </c>
    </row>
    <row r="5019">
      <c r="A5019" s="2" t="s">
        <v>16939</v>
      </c>
      <c r="B5019" s="3"/>
      <c r="C5019" s="4">
        <v>35423.98055555556</v>
      </c>
      <c r="D5019" s="5">
        <v>77633.0</v>
      </c>
    </row>
    <row r="5020">
      <c r="A5020" s="2" t="s">
        <v>16940</v>
      </c>
      <c r="B5020" s="3"/>
      <c r="C5020" s="4">
        <v>35423.98055555556</v>
      </c>
      <c r="D5020" s="5">
        <v>77609.0</v>
      </c>
    </row>
    <row r="5021">
      <c r="A5021" s="2" t="s">
        <v>16941</v>
      </c>
      <c r="B5021" s="3"/>
      <c r="C5021" s="4">
        <v>35423.98055555556</v>
      </c>
      <c r="D5021" s="5">
        <v>75954.0</v>
      </c>
    </row>
    <row r="5022">
      <c r="A5022" s="2" t="s">
        <v>16942</v>
      </c>
      <c r="B5022" s="3"/>
      <c r="C5022" s="4">
        <v>35423.98055555556</v>
      </c>
      <c r="D5022" s="5">
        <v>77688.0</v>
      </c>
    </row>
    <row r="5023">
      <c r="A5023" s="2" t="s">
        <v>16943</v>
      </c>
      <c r="B5023" s="3"/>
      <c r="C5023" s="4">
        <v>35423.98055555556</v>
      </c>
      <c r="D5023" s="5">
        <v>75966.0</v>
      </c>
    </row>
    <row r="5024">
      <c r="A5024" s="2" t="s">
        <v>16944</v>
      </c>
      <c r="B5024" s="3"/>
      <c r="C5024" s="4">
        <v>35423.98055555556</v>
      </c>
      <c r="D5024" s="5">
        <v>77631.0</v>
      </c>
    </row>
    <row r="5025">
      <c r="A5025" s="2" t="s">
        <v>16945</v>
      </c>
      <c r="B5025" s="3"/>
      <c r="C5025" s="4">
        <v>35423.98055555556</v>
      </c>
      <c r="D5025" s="5">
        <v>75966.0</v>
      </c>
    </row>
    <row r="5026">
      <c r="A5026" s="2" t="s">
        <v>16946</v>
      </c>
      <c r="B5026" s="3"/>
      <c r="C5026" s="4">
        <v>35423.98055555556</v>
      </c>
      <c r="D5026" s="5">
        <v>77637.0</v>
      </c>
    </row>
    <row r="5027">
      <c r="A5027" s="2" t="s">
        <v>16947</v>
      </c>
      <c r="B5027" s="3"/>
      <c r="C5027" s="4">
        <v>35423.98055555556</v>
      </c>
      <c r="D5027" s="5">
        <v>75971.0</v>
      </c>
    </row>
    <row r="5028">
      <c r="A5028" s="2" t="s">
        <v>16948</v>
      </c>
      <c r="B5028" s="3"/>
      <c r="C5028" s="4">
        <v>35423.98055555556</v>
      </c>
      <c r="D5028" s="5">
        <v>77647.0</v>
      </c>
    </row>
    <row r="5029">
      <c r="A5029" s="2" t="s">
        <v>16949</v>
      </c>
      <c r="B5029" s="3"/>
      <c r="C5029" s="4">
        <v>35423.98055555556</v>
      </c>
      <c r="D5029" s="5">
        <v>77660.0</v>
      </c>
    </row>
    <row r="5030">
      <c r="A5030" s="2" t="s">
        <v>16950</v>
      </c>
      <c r="B5030" s="3"/>
      <c r="C5030" s="4">
        <v>35423.98055555556</v>
      </c>
      <c r="D5030" s="5">
        <v>75992.0</v>
      </c>
    </row>
    <row r="5031">
      <c r="A5031" s="2" t="s">
        <v>16951</v>
      </c>
      <c r="B5031" s="3"/>
      <c r="C5031" s="4">
        <v>35423.98055555556</v>
      </c>
      <c r="D5031" s="5">
        <v>92584.0</v>
      </c>
    </row>
    <row r="5032">
      <c r="A5032" s="2" t="s">
        <v>16952</v>
      </c>
      <c r="B5032" s="3"/>
      <c r="C5032" s="4">
        <v>35423.98055555556</v>
      </c>
      <c r="D5032" s="5">
        <v>92582.0</v>
      </c>
    </row>
    <row r="5033">
      <c r="A5033" s="2" t="s">
        <v>16953</v>
      </c>
      <c r="B5033" s="3"/>
      <c r="C5033" s="4">
        <v>35423.98055555556</v>
      </c>
      <c r="D5033" s="5">
        <v>92585.0</v>
      </c>
    </row>
    <row r="5034">
      <c r="A5034" s="2" t="s">
        <v>16954</v>
      </c>
      <c r="B5034" s="3"/>
      <c r="C5034" s="4">
        <v>35423.98055555556</v>
      </c>
      <c r="D5034" s="5">
        <v>92587.0</v>
      </c>
    </row>
    <row r="5035">
      <c r="A5035" s="2" t="s">
        <v>16955</v>
      </c>
      <c r="B5035" s="3"/>
      <c r="C5035" s="4">
        <v>35423.98055555556</v>
      </c>
      <c r="D5035" s="5">
        <v>92602.0</v>
      </c>
    </row>
    <row r="5036">
      <c r="A5036" s="2" t="s">
        <v>16956</v>
      </c>
      <c r="B5036" s="3"/>
      <c r="C5036" s="4">
        <v>35423.98055555556</v>
      </c>
      <c r="D5036" s="5">
        <v>92605.0</v>
      </c>
    </row>
    <row r="5037">
      <c r="A5037" s="2" t="s">
        <v>16957</v>
      </c>
      <c r="B5037" s="3"/>
      <c r="C5037" s="4">
        <v>35423.98055555556</v>
      </c>
      <c r="D5037" s="5">
        <v>92944.0</v>
      </c>
    </row>
    <row r="5038">
      <c r="A5038" s="2" t="s">
        <v>16958</v>
      </c>
      <c r="B5038" s="3"/>
      <c r="C5038" s="4">
        <v>35423.98055555556</v>
      </c>
      <c r="D5038" s="5">
        <v>91365.0</v>
      </c>
    </row>
    <row r="5039">
      <c r="A5039" s="2" t="s">
        <v>16959</v>
      </c>
      <c r="B5039" s="3"/>
      <c r="C5039" s="4">
        <v>35423.98055555556</v>
      </c>
      <c r="D5039" s="5">
        <v>15645.0</v>
      </c>
    </row>
    <row r="5040">
      <c r="A5040" s="2" t="s">
        <v>16960</v>
      </c>
      <c r="B5040" s="3"/>
      <c r="C5040" s="4">
        <v>35423.98055555556</v>
      </c>
      <c r="D5040" s="5">
        <v>52025.0</v>
      </c>
    </row>
    <row r="5041">
      <c r="A5041" s="2" t="s">
        <v>16961</v>
      </c>
      <c r="B5041" s="3"/>
      <c r="C5041" s="4">
        <v>35423.98055555556</v>
      </c>
      <c r="D5041" s="5">
        <v>115972.0</v>
      </c>
    </row>
    <row r="5042">
      <c r="A5042" s="2" t="s">
        <v>16962</v>
      </c>
      <c r="B5042" s="3"/>
      <c r="C5042" s="4">
        <v>35423.98055555556</v>
      </c>
      <c r="D5042" s="5">
        <v>68314.0</v>
      </c>
    </row>
    <row r="5043">
      <c r="A5043" s="2" t="s">
        <v>16963</v>
      </c>
      <c r="B5043" s="3"/>
      <c r="C5043" s="4">
        <v>35423.98055555556</v>
      </c>
      <c r="D5043" s="5">
        <v>68312.0</v>
      </c>
    </row>
    <row r="5044">
      <c r="A5044" s="2" t="s">
        <v>16964</v>
      </c>
      <c r="B5044" s="3"/>
      <c r="C5044" s="4">
        <v>35423.98055555556</v>
      </c>
      <c r="D5044" s="5">
        <v>77657.0</v>
      </c>
    </row>
    <row r="5045">
      <c r="A5045" s="2" t="s">
        <v>16965</v>
      </c>
      <c r="B5045" s="3"/>
      <c r="C5045" s="4">
        <v>35423.98055555556</v>
      </c>
      <c r="D5045" s="5">
        <v>58594.0</v>
      </c>
    </row>
    <row r="5046">
      <c r="A5046" s="2" t="s">
        <v>16966</v>
      </c>
      <c r="B5046" s="3"/>
      <c r="C5046" s="4">
        <v>35423.98055555556</v>
      </c>
      <c r="D5046" s="5">
        <v>123769.0</v>
      </c>
    </row>
    <row r="5047">
      <c r="A5047" s="2" t="s">
        <v>16967</v>
      </c>
      <c r="B5047" s="3"/>
      <c r="C5047" s="4">
        <v>35423.98055555556</v>
      </c>
      <c r="D5047" s="5">
        <v>115722.0</v>
      </c>
    </row>
    <row r="5048">
      <c r="A5048" s="2" t="s">
        <v>16968</v>
      </c>
      <c r="B5048" s="3"/>
      <c r="C5048" s="4">
        <v>35423.98055555556</v>
      </c>
      <c r="D5048" s="5">
        <v>27666.0</v>
      </c>
    </row>
    <row r="5049">
      <c r="A5049" s="2" t="s">
        <v>16969</v>
      </c>
      <c r="B5049" s="3"/>
      <c r="C5049" s="4">
        <v>35423.98055555556</v>
      </c>
      <c r="D5049" s="5">
        <v>45791.0</v>
      </c>
    </row>
    <row r="5050">
      <c r="A5050" s="2" t="s">
        <v>16970</v>
      </c>
      <c r="B5050" s="3"/>
      <c r="C5050" s="4">
        <v>35423.98055555556</v>
      </c>
      <c r="D5050" s="5">
        <v>16892.0</v>
      </c>
    </row>
    <row r="5051">
      <c r="A5051" s="2" t="s">
        <v>16971</v>
      </c>
      <c r="B5051" s="3"/>
      <c r="C5051" s="4">
        <v>35423.98055555556</v>
      </c>
      <c r="D5051" s="5">
        <v>40236.0</v>
      </c>
    </row>
    <row r="5052">
      <c r="A5052" s="2" t="s">
        <v>16972</v>
      </c>
      <c r="B5052" s="3"/>
      <c r="C5052" s="4">
        <v>35423.98055555556</v>
      </c>
      <c r="D5052" s="5">
        <v>32821.0</v>
      </c>
    </row>
    <row r="5053">
      <c r="A5053" s="2" t="s">
        <v>16973</v>
      </c>
      <c r="B5053" s="3"/>
      <c r="C5053" s="4">
        <v>35423.98055555556</v>
      </c>
      <c r="D5053" s="5">
        <v>36429.0</v>
      </c>
    </row>
    <row r="5054">
      <c r="A5054" s="2" t="s">
        <v>16974</v>
      </c>
      <c r="B5054" s="3"/>
      <c r="C5054" s="4">
        <v>35423.98055555556</v>
      </c>
      <c r="D5054" s="5">
        <v>11509.0</v>
      </c>
    </row>
    <row r="5055">
      <c r="A5055" s="2" t="s">
        <v>16975</v>
      </c>
      <c r="B5055" s="3"/>
      <c r="C5055" s="4">
        <v>35423.98055555556</v>
      </c>
      <c r="D5055" s="5">
        <v>11477.0</v>
      </c>
    </row>
    <row r="5056">
      <c r="A5056" s="2" t="s">
        <v>16976</v>
      </c>
      <c r="B5056" s="3"/>
      <c r="C5056" s="4">
        <v>35423.98055555556</v>
      </c>
      <c r="D5056" s="5">
        <v>22230.0</v>
      </c>
    </row>
    <row r="5057">
      <c r="A5057" s="2" t="s">
        <v>16977</v>
      </c>
      <c r="B5057" s="3"/>
      <c r="C5057" s="4">
        <v>35423.98055555556</v>
      </c>
      <c r="D5057" s="5">
        <v>23798.0</v>
      </c>
    </row>
    <row r="5058">
      <c r="A5058" s="2" t="s">
        <v>16978</v>
      </c>
      <c r="B5058" s="3"/>
      <c r="C5058" s="4">
        <v>35423.98055555556</v>
      </c>
      <c r="D5058" s="5">
        <v>75033.0</v>
      </c>
    </row>
    <row r="5059">
      <c r="A5059" s="2" t="s">
        <v>16979</v>
      </c>
      <c r="B5059" s="3"/>
      <c r="C5059" s="4">
        <v>35423.98055555556</v>
      </c>
      <c r="D5059" s="5">
        <v>46496.0</v>
      </c>
    </row>
    <row r="5060">
      <c r="A5060" s="2" t="s">
        <v>16980</v>
      </c>
      <c r="B5060" s="3"/>
      <c r="C5060" s="4">
        <v>35423.98055555556</v>
      </c>
      <c r="D5060" s="5">
        <v>22206.0</v>
      </c>
    </row>
    <row r="5061">
      <c r="A5061" s="2" t="s">
        <v>16981</v>
      </c>
      <c r="B5061" s="3"/>
      <c r="C5061" s="4">
        <v>35423.98055555556</v>
      </c>
      <c r="D5061" s="5">
        <v>48107.0</v>
      </c>
    </row>
    <row r="5062">
      <c r="A5062" s="2" t="s">
        <v>16982</v>
      </c>
      <c r="B5062" s="3"/>
      <c r="C5062" s="4">
        <v>35423.98055555556</v>
      </c>
      <c r="D5062" s="5">
        <v>29019.0</v>
      </c>
    </row>
    <row r="5063">
      <c r="A5063" s="2" t="s">
        <v>16983</v>
      </c>
      <c r="B5063" s="3"/>
      <c r="C5063" s="4">
        <v>35423.98055555556</v>
      </c>
      <c r="D5063" s="5">
        <v>123316.0</v>
      </c>
    </row>
    <row r="5064">
      <c r="A5064" s="2" t="s">
        <v>16984</v>
      </c>
      <c r="B5064" s="3"/>
      <c r="C5064" s="4">
        <v>35423.98055555556</v>
      </c>
      <c r="D5064" s="5">
        <v>21687.0</v>
      </c>
    </row>
    <row r="5065">
      <c r="A5065" s="2" t="s">
        <v>16985</v>
      </c>
      <c r="B5065" s="3"/>
      <c r="C5065" s="4">
        <v>35423.98055555556</v>
      </c>
      <c r="D5065" s="5">
        <v>21626.0</v>
      </c>
    </row>
    <row r="5066">
      <c r="A5066" s="2" t="s">
        <v>16986</v>
      </c>
      <c r="B5066" s="3"/>
      <c r="C5066" s="4">
        <v>35423.98055555556</v>
      </c>
      <c r="D5066" s="5">
        <v>21707.0</v>
      </c>
    </row>
    <row r="5067">
      <c r="A5067" s="2" t="s">
        <v>16987</v>
      </c>
      <c r="B5067" s="3"/>
      <c r="C5067" s="4">
        <v>35423.98055555556</v>
      </c>
      <c r="D5067" s="5">
        <v>21779.0</v>
      </c>
    </row>
    <row r="5068">
      <c r="A5068" s="2" t="s">
        <v>16988</v>
      </c>
      <c r="B5068" s="3"/>
      <c r="C5068" s="4">
        <v>35423.98055555556</v>
      </c>
      <c r="D5068" s="5">
        <v>79006.0</v>
      </c>
    </row>
    <row r="5069">
      <c r="A5069" s="2" t="s">
        <v>16989</v>
      </c>
      <c r="B5069" s="3"/>
      <c r="C5069" s="4">
        <v>35423.98055555556</v>
      </c>
      <c r="D5069" s="5">
        <v>112180.0</v>
      </c>
    </row>
    <row r="5070">
      <c r="A5070" s="2" t="s">
        <v>16990</v>
      </c>
      <c r="B5070" s="3"/>
      <c r="C5070" s="4">
        <v>35423.98055555556</v>
      </c>
      <c r="D5070" s="5">
        <v>143352.0</v>
      </c>
    </row>
    <row r="5071">
      <c r="A5071" s="2" t="s">
        <v>16991</v>
      </c>
      <c r="B5071" s="3"/>
      <c r="C5071" s="4">
        <v>35423.98055555556</v>
      </c>
      <c r="D5071" s="5">
        <v>143311.0</v>
      </c>
    </row>
    <row r="5072">
      <c r="A5072" s="2" t="s">
        <v>16992</v>
      </c>
      <c r="B5072" s="3"/>
      <c r="C5072" s="4">
        <v>35423.98055555556</v>
      </c>
      <c r="D5072" s="5">
        <v>163196.0</v>
      </c>
    </row>
    <row r="5073">
      <c r="A5073" s="2" t="s">
        <v>16993</v>
      </c>
      <c r="B5073" s="3"/>
      <c r="C5073" s="4">
        <v>35423.98055555556</v>
      </c>
      <c r="D5073" s="5">
        <v>17672.0</v>
      </c>
    </row>
    <row r="5074">
      <c r="A5074" s="2" t="s">
        <v>16994</v>
      </c>
      <c r="B5074" s="3"/>
      <c r="C5074" s="4">
        <v>35423.98055555556</v>
      </c>
      <c r="D5074" s="5">
        <v>52337.0</v>
      </c>
    </row>
    <row r="5075">
      <c r="A5075" s="2" t="s">
        <v>16995</v>
      </c>
      <c r="B5075" s="3"/>
      <c r="C5075" s="4">
        <v>35423.98055555556</v>
      </c>
      <c r="D5075" s="5">
        <v>38498.0</v>
      </c>
    </row>
    <row r="5076">
      <c r="A5076" s="2" t="s">
        <v>16996</v>
      </c>
      <c r="B5076" s="3"/>
      <c r="C5076" s="4">
        <v>35423.98055555556</v>
      </c>
      <c r="D5076" s="5">
        <v>22825.0</v>
      </c>
    </row>
    <row r="5077">
      <c r="A5077" s="2" t="s">
        <v>16997</v>
      </c>
      <c r="B5077" s="3"/>
      <c r="C5077" s="4">
        <v>35423.98055555556</v>
      </c>
      <c r="D5077" s="5">
        <v>135868.0</v>
      </c>
    </row>
    <row r="5078">
      <c r="A5078" s="2" t="s">
        <v>16998</v>
      </c>
      <c r="B5078" s="3"/>
      <c r="C5078" s="4">
        <v>35423.98055555556</v>
      </c>
      <c r="D5078" s="5">
        <v>122420.0</v>
      </c>
    </row>
    <row r="5079">
      <c r="A5079" s="2" t="s">
        <v>16999</v>
      </c>
      <c r="B5079" s="3"/>
      <c r="C5079" s="4">
        <v>35423.98055555556</v>
      </c>
      <c r="D5079" s="5">
        <v>130255.0</v>
      </c>
    </row>
    <row r="5080">
      <c r="A5080" s="2" t="s">
        <v>17000</v>
      </c>
      <c r="B5080" s="3"/>
      <c r="C5080" s="4">
        <v>35423.98055555556</v>
      </c>
      <c r="D5080" s="5">
        <v>130217.0</v>
      </c>
    </row>
    <row r="5081">
      <c r="A5081" s="2" t="s">
        <v>17001</v>
      </c>
      <c r="B5081" s="3"/>
      <c r="C5081" s="4">
        <v>35423.98055555556</v>
      </c>
      <c r="D5081" s="5">
        <v>130236.0</v>
      </c>
    </row>
    <row r="5082">
      <c r="A5082" s="2" t="s">
        <v>17002</v>
      </c>
      <c r="B5082" s="3"/>
      <c r="C5082" s="4">
        <v>35423.98055555556</v>
      </c>
      <c r="D5082" s="5">
        <v>12512.0</v>
      </c>
    </row>
    <row r="5083">
      <c r="A5083" s="2" t="s">
        <v>17003</v>
      </c>
      <c r="B5083" s="3"/>
      <c r="C5083" s="4">
        <v>35423.98055555556</v>
      </c>
      <c r="D5083" s="5">
        <v>12708.0</v>
      </c>
    </row>
    <row r="5084">
      <c r="A5084" s="2" t="s">
        <v>17004</v>
      </c>
      <c r="B5084" s="3"/>
      <c r="C5084" s="4">
        <v>35423.98055555556</v>
      </c>
      <c r="D5084" s="5">
        <v>13273.0</v>
      </c>
    </row>
    <row r="5085">
      <c r="A5085" s="2" t="s">
        <v>17005</v>
      </c>
      <c r="B5085" s="3"/>
      <c r="C5085" s="4">
        <v>35423.98055555556</v>
      </c>
      <c r="D5085" s="5">
        <v>13365.0</v>
      </c>
    </row>
    <row r="5086">
      <c r="A5086" s="2" t="s">
        <v>17006</v>
      </c>
      <c r="B5086" s="3"/>
      <c r="C5086" s="4">
        <v>35423.98055555556</v>
      </c>
      <c r="D5086" s="5">
        <v>13615.0</v>
      </c>
    </row>
    <row r="5087">
      <c r="A5087" s="2" t="s">
        <v>17007</v>
      </c>
      <c r="B5087" s="3"/>
      <c r="C5087" s="4">
        <v>35423.98055555556</v>
      </c>
      <c r="D5087" s="5">
        <v>14626.0</v>
      </c>
    </row>
    <row r="5088">
      <c r="A5088" s="2" t="s">
        <v>17008</v>
      </c>
      <c r="B5088" s="3"/>
      <c r="C5088" s="4">
        <v>35423.98055555556</v>
      </c>
      <c r="D5088" s="5">
        <v>137845.0</v>
      </c>
    </row>
    <row r="5089">
      <c r="A5089" s="2" t="s">
        <v>17009</v>
      </c>
      <c r="B5089" s="3"/>
      <c r="C5089" s="4">
        <v>35423.98055555556</v>
      </c>
      <c r="D5089" s="5">
        <v>137866.0</v>
      </c>
    </row>
    <row r="5090">
      <c r="A5090" s="2" t="s">
        <v>17010</v>
      </c>
      <c r="B5090" s="3"/>
      <c r="C5090" s="4">
        <v>35423.98055555556</v>
      </c>
      <c r="D5090" s="5">
        <v>10394.0</v>
      </c>
    </row>
    <row r="5091">
      <c r="A5091" s="2" t="s">
        <v>17011</v>
      </c>
      <c r="B5091" s="3"/>
      <c r="C5091" s="4">
        <v>35423.98055555556</v>
      </c>
      <c r="D5091" s="5">
        <v>9736.0</v>
      </c>
    </row>
    <row r="5092">
      <c r="A5092" s="2" t="s">
        <v>17012</v>
      </c>
      <c r="B5092" s="3"/>
      <c r="C5092" s="4">
        <v>35423.98055555556</v>
      </c>
      <c r="D5092" s="5">
        <v>23656.0</v>
      </c>
    </row>
    <row r="5093">
      <c r="A5093" s="2" t="s">
        <v>17013</v>
      </c>
      <c r="B5093" s="3"/>
      <c r="C5093" s="4">
        <v>35423.98055555556</v>
      </c>
      <c r="D5093" s="5">
        <v>15467.0</v>
      </c>
    </row>
    <row r="5094">
      <c r="A5094" s="2" t="s">
        <v>17014</v>
      </c>
      <c r="B5094" s="3"/>
      <c r="C5094" s="4">
        <v>35423.98055555556</v>
      </c>
      <c r="D5094" s="5">
        <v>15538.0</v>
      </c>
    </row>
    <row r="5095">
      <c r="A5095" s="2" t="s">
        <v>17015</v>
      </c>
      <c r="B5095" s="3"/>
      <c r="C5095" s="4">
        <v>35423.98055555556</v>
      </c>
      <c r="D5095" s="5">
        <v>104615.0</v>
      </c>
    </row>
    <row r="5096">
      <c r="A5096" s="2" t="s">
        <v>17016</v>
      </c>
      <c r="B5096" s="3"/>
      <c r="C5096" s="4">
        <v>35423.98055555556</v>
      </c>
      <c r="D5096" s="5">
        <v>104527.0</v>
      </c>
    </row>
    <row r="5097">
      <c r="A5097" s="2" t="s">
        <v>17017</v>
      </c>
      <c r="B5097" s="3"/>
      <c r="C5097" s="4">
        <v>35423.98055555556</v>
      </c>
      <c r="D5097" s="5">
        <v>28975.0</v>
      </c>
    </row>
    <row r="5098">
      <c r="A5098" s="2" t="s">
        <v>17018</v>
      </c>
      <c r="B5098" s="3"/>
      <c r="C5098" s="4">
        <v>35423.98055555556</v>
      </c>
      <c r="D5098" s="5">
        <v>25224.0</v>
      </c>
    </row>
    <row r="5099">
      <c r="A5099" s="2" t="s">
        <v>17019</v>
      </c>
      <c r="B5099" s="3"/>
      <c r="C5099" s="4">
        <v>35423.98055555556</v>
      </c>
      <c r="D5099" s="5">
        <v>25243.0</v>
      </c>
    </row>
    <row r="5100">
      <c r="A5100" s="2" t="s">
        <v>17020</v>
      </c>
      <c r="B5100" s="3"/>
      <c r="C5100" s="4">
        <v>35423.98055555556</v>
      </c>
      <c r="D5100" s="5">
        <v>25363.0</v>
      </c>
    </row>
    <row r="5101">
      <c r="A5101" s="2" t="s">
        <v>17021</v>
      </c>
      <c r="B5101" s="3"/>
      <c r="C5101" s="4">
        <v>35423.98055555556</v>
      </c>
      <c r="D5101" s="5">
        <v>57013.0</v>
      </c>
    </row>
    <row r="5102">
      <c r="A5102" s="2" t="s">
        <v>17022</v>
      </c>
      <c r="B5102" s="3"/>
      <c r="C5102" s="4">
        <v>35423.98055555556</v>
      </c>
      <c r="D5102" s="5">
        <v>24734.0</v>
      </c>
    </row>
    <row r="5103">
      <c r="A5103" s="2" t="s">
        <v>17023</v>
      </c>
      <c r="B5103" s="3"/>
      <c r="C5103" s="4">
        <v>35423.98055555556</v>
      </c>
      <c r="D5103" s="5">
        <v>24715.0</v>
      </c>
    </row>
    <row r="5104">
      <c r="A5104" s="2" t="s">
        <v>17024</v>
      </c>
      <c r="B5104" s="3"/>
      <c r="C5104" s="4">
        <v>35423.98055555556</v>
      </c>
      <c r="D5104" s="5">
        <v>24708.0</v>
      </c>
    </row>
    <row r="5105">
      <c r="A5105" s="2" t="s">
        <v>17025</v>
      </c>
      <c r="B5105" s="3"/>
      <c r="C5105" s="4">
        <v>35423.98055555556</v>
      </c>
      <c r="D5105" s="5">
        <v>45520.0</v>
      </c>
    </row>
    <row r="5106">
      <c r="A5106" s="2" t="s">
        <v>17026</v>
      </c>
      <c r="B5106" s="3"/>
      <c r="C5106" s="4">
        <v>35423.98055555556</v>
      </c>
      <c r="D5106" s="5">
        <v>153182.0</v>
      </c>
    </row>
    <row r="5107">
      <c r="A5107" s="2" t="s">
        <v>17027</v>
      </c>
      <c r="B5107" s="3"/>
      <c r="C5107" s="4">
        <v>35423.98055555556</v>
      </c>
      <c r="D5107" s="5">
        <v>116956.0</v>
      </c>
    </row>
    <row r="5108">
      <c r="A5108" s="2" t="s">
        <v>17028</v>
      </c>
      <c r="B5108" s="3"/>
      <c r="C5108" s="4">
        <v>35423.98055555556</v>
      </c>
      <c r="D5108" s="5">
        <v>89861.0</v>
      </c>
    </row>
    <row r="5109">
      <c r="A5109" s="2" t="s">
        <v>17029</v>
      </c>
      <c r="B5109" s="3"/>
      <c r="C5109" s="4">
        <v>35423.98055555556</v>
      </c>
      <c r="D5109" s="5">
        <v>7682.0</v>
      </c>
    </row>
    <row r="5110">
      <c r="A5110" s="2" t="s">
        <v>17030</v>
      </c>
      <c r="B5110" s="3"/>
      <c r="C5110" s="4">
        <v>35423.98055555556</v>
      </c>
      <c r="D5110" s="5">
        <v>7756.0</v>
      </c>
    </row>
    <row r="5111">
      <c r="A5111" s="2" t="s">
        <v>17031</v>
      </c>
      <c r="B5111" s="3"/>
      <c r="C5111" s="4">
        <v>35423.98055555556</v>
      </c>
      <c r="D5111" s="5">
        <v>7759.0</v>
      </c>
    </row>
    <row r="5112">
      <c r="A5112" s="2" t="s">
        <v>17032</v>
      </c>
      <c r="B5112" s="3"/>
      <c r="C5112" s="4">
        <v>35423.98055555556</v>
      </c>
      <c r="D5112" s="5">
        <v>7314.0</v>
      </c>
    </row>
    <row r="5113">
      <c r="A5113" s="2" t="s">
        <v>17033</v>
      </c>
      <c r="B5113" s="3"/>
      <c r="C5113" s="4">
        <v>35423.98055555556</v>
      </c>
      <c r="D5113" s="5">
        <v>23231.0</v>
      </c>
    </row>
    <row r="5114">
      <c r="A5114" s="2" t="s">
        <v>17034</v>
      </c>
      <c r="B5114" s="3"/>
      <c r="C5114" s="4">
        <v>35423.98055555556</v>
      </c>
      <c r="D5114" s="5">
        <v>33599.0</v>
      </c>
    </row>
    <row r="5115">
      <c r="A5115" s="2" t="s">
        <v>17035</v>
      </c>
      <c r="B5115" s="3"/>
      <c r="C5115" s="4">
        <v>35423.98055555556</v>
      </c>
      <c r="D5115" s="5">
        <v>33578.0</v>
      </c>
    </row>
    <row r="5116">
      <c r="A5116" s="2" t="s">
        <v>17036</v>
      </c>
      <c r="B5116" s="3"/>
      <c r="C5116" s="4">
        <v>35423.98055555556</v>
      </c>
      <c r="D5116" s="5">
        <v>12182.0</v>
      </c>
    </row>
    <row r="5117">
      <c r="A5117" s="2" t="s">
        <v>17037</v>
      </c>
      <c r="B5117" s="3"/>
      <c r="C5117" s="4">
        <v>35423.98055555556</v>
      </c>
      <c r="D5117" s="5">
        <v>11985.0</v>
      </c>
    </row>
    <row r="5118">
      <c r="A5118" s="2" t="s">
        <v>17038</v>
      </c>
      <c r="B5118" s="3"/>
      <c r="C5118" s="4">
        <v>35423.98055555556</v>
      </c>
      <c r="D5118" s="5">
        <v>134721.0</v>
      </c>
    </row>
    <row r="5119">
      <c r="A5119" s="2" t="s">
        <v>17039</v>
      </c>
      <c r="B5119" s="3"/>
      <c r="C5119" s="4">
        <v>35423.98055555556</v>
      </c>
      <c r="D5119" s="5">
        <v>134715.0</v>
      </c>
    </row>
    <row r="5120">
      <c r="A5120" s="2" t="s">
        <v>17040</v>
      </c>
      <c r="B5120" s="3"/>
      <c r="C5120" s="4">
        <v>35423.98055555556</v>
      </c>
      <c r="D5120" s="5">
        <v>22423.0</v>
      </c>
    </row>
    <row r="5121">
      <c r="A5121" s="2" t="s">
        <v>17041</v>
      </c>
      <c r="B5121" s="3"/>
      <c r="C5121" s="4">
        <v>35423.98055555556</v>
      </c>
      <c r="D5121" s="5">
        <v>16807.0</v>
      </c>
    </row>
    <row r="5122">
      <c r="A5122" s="2" t="s">
        <v>17042</v>
      </c>
      <c r="B5122" s="3"/>
      <c r="C5122" s="4">
        <v>35423.98055555556</v>
      </c>
      <c r="D5122" s="5">
        <v>16838.0</v>
      </c>
    </row>
    <row r="5123">
      <c r="A5123" s="2" t="s">
        <v>17043</v>
      </c>
      <c r="B5123" s="3"/>
      <c r="C5123" s="4">
        <v>35423.98055555556</v>
      </c>
      <c r="D5123" s="5">
        <v>26395.0</v>
      </c>
    </row>
    <row r="5124">
      <c r="A5124" s="2" t="s">
        <v>17044</v>
      </c>
      <c r="B5124" s="3"/>
      <c r="C5124" s="4">
        <v>35423.98055555556</v>
      </c>
      <c r="D5124" s="5">
        <v>18807.0</v>
      </c>
    </row>
    <row r="5125">
      <c r="A5125" s="2" t="s">
        <v>17045</v>
      </c>
      <c r="B5125" s="3"/>
      <c r="C5125" s="4">
        <v>35423.98055555556</v>
      </c>
      <c r="D5125" s="5">
        <v>25998.0</v>
      </c>
    </row>
    <row r="5126">
      <c r="A5126" s="2" t="s">
        <v>17046</v>
      </c>
      <c r="B5126" s="3"/>
      <c r="C5126" s="4">
        <v>35423.98055555556</v>
      </c>
      <c r="D5126" s="5">
        <v>26054.0</v>
      </c>
    </row>
    <row r="5127">
      <c r="A5127" s="2" t="s">
        <v>17047</v>
      </c>
      <c r="B5127" s="3"/>
      <c r="C5127" s="4">
        <v>35423.98055555556</v>
      </c>
      <c r="D5127" s="5">
        <v>11440.0</v>
      </c>
    </row>
    <row r="5128">
      <c r="A5128" s="2" t="s">
        <v>17048</v>
      </c>
      <c r="B5128" s="3"/>
      <c r="C5128" s="4">
        <v>35423.98055555556</v>
      </c>
      <c r="D5128" s="5">
        <v>23871.0</v>
      </c>
    </row>
    <row r="5129">
      <c r="A5129" s="2" t="s">
        <v>17049</v>
      </c>
      <c r="B5129" s="3"/>
      <c r="C5129" s="4">
        <v>35423.98055555556</v>
      </c>
      <c r="D5129" s="5">
        <v>23830.0</v>
      </c>
    </row>
    <row r="5130">
      <c r="A5130" s="2" t="s">
        <v>17050</v>
      </c>
      <c r="B5130" s="3"/>
      <c r="C5130" s="4">
        <v>35423.98055555556</v>
      </c>
      <c r="D5130" s="5">
        <v>23914.0</v>
      </c>
    </row>
    <row r="5131">
      <c r="A5131" s="2" t="s">
        <v>17051</v>
      </c>
      <c r="B5131" s="3"/>
      <c r="C5131" s="4">
        <v>35423.98055555556</v>
      </c>
      <c r="D5131" s="5">
        <v>23804.0</v>
      </c>
    </row>
    <row r="5132">
      <c r="A5132" s="2" t="s">
        <v>17052</v>
      </c>
      <c r="B5132" s="3"/>
      <c r="C5132" s="4">
        <v>35423.98055555556</v>
      </c>
      <c r="D5132" s="5">
        <v>13965.0</v>
      </c>
    </row>
    <row r="5133">
      <c r="A5133" s="2" t="s">
        <v>17053</v>
      </c>
      <c r="B5133" s="3"/>
      <c r="C5133" s="4">
        <v>35423.98055555556</v>
      </c>
      <c r="D5133" s="5">
        <v>22866.0</v>
      </c>
    </row>
    <row r="5134">
      <c r="A5134" s="2" t="s">
        <v>17054</v>
      </c>
      <c r="B5134" s="3"/>
      <c r="C5134" s="4">
        <v>35423.98055555556</v>
      </c>
      <c r="D5134" s="5">
        <v>22783.0</v>
      </c>
    </row>
    <row r="5135">
      <c r="A5135" s="2" t="s">
        <v>17055</v>
      </c>
      <c r="B5135" s="3"/>
      <c r="C5135" s="4">
        <v>35423.98055555556</v>
      </c>
      <c r="D5135" s="5">
        <v>22248.0</v>
      </c>
    </row>
    <row r="5136">
      <c r="A5136" s="2" t="s">
        <v>17056</v>
      </c>
      <c r="B5136" s="3"/>
      <c r="C5136" s="4">
        <v>35423.98055555556</v>
      </c>
      <c r="D5136" s="5">
        <v>31998.0</v>
      </c>
    </row>
    <row r="5137">
      <c r="A5137" s="2" t="s">
        <v>17057</v>
      </c>
      <c r="B5137" s="3"/>
      <c r="C5137" s="4">
        <v>35423.98055555556</v>
      </c>
      <c r="D5137" s="5">
        <v>37467.0</v>
      </c>
    </row>
    <row r="5138">
      <c r="A5138" s="2" t="s">
        <v>17058</v>
      </c>
      <c r="B5138" s="3"/>
      <c r="C5138" s="4">
        <v>35423.98055555556</v>
      </c>
      <c r="D5138" s="5">
        <v>37464.0</v>
      </c>
    </row>
    <row r="5139">
      <c r="A5139" s="2" t="s">
        <v>17059</v>
      </c>
      <c r="B5139" s="3"/>
      <c r="C5139" s="4">
        <v>35423.98055555556</v>
      </c>
      <c r="D5139" s="5">
        <v>253814.0</v>
      </c>
    </row>
    <row r="5140">
      <c r="A5140" s="2" t="s">
        <v>17060</v>
      </c>
      <c r="B5140" s="3"/>
      <c r="C5140" s="4">
        <v>35423.98055555556</v>
      </c>
      <c r="D5140" s="5">
        <v>256539.0</v>
      </c>
    </row>
    <row r="5141">
      <c r="A5141" s="2" t="s">
        <v>17061</v>
      </c>
      <c r="B5141" s="3"/>
      <c r="C5141" s="4">
        <v>35423.98055555556</v>
      </c>
      <c r="D5141" s="5">
        <v>88245.0</v>
      </c>
    </row>
    <row r="5142">
      <c r="A5142" s="2" t="s">
        <v>17062</v>
      </c>
      <c r="B5142" s="3"/>
      <c r="C5142" s="4">
        <v>35423.98055555556</v>
      </c>
      <c r="D5142" s="5">
        <v>89320.0</v>
      </c>
    </row>
    <row r="5143">
      <c r="A5143" s="2" t="s">
        <v>17063</v>
      </c>
      <c r="B5143" s="3"/>
      <c r="C5143" s="4">
        <v>35423.98055555556</v>
      </c>
      <c r="D5143" s="5">
        <v>257013.0</v>
      </c>
    </row>
    <row r="5144">
      <c r="A5144" s="2" t="s">
        <v>17064</v>
      </c>
      <c r="B5144" s="3"/>
      <c r="C5144" s="4">
        <v>35423.98055555556</v>
      </c>
      <c r="D5144" s="5">
        <v>256977.0</v>
      </c>
    </row>
    <row r="5145">
      <c r="A5145" s="2" t="s">
        <v>17065</v>
      </c>
      <c r="B5145" s="3"/>
      <c r="C5145" s="4">
        <v>35423.98055555556</v>
      </c>
      <c r="D5145" s="5">
        <v>256936.0</v>
      </c>
    </row>
    <row r="5146">
      <c r="A5146" s="2" t="s">
        <v>17066</v>
      </c>
      <c r="B5146" s="3"/>
      <c r="C5146" s="4">
        <v>35423.98055555556</v>
      </c>
      <c r="D5146" s="5">
        <v>256900.0</v>
      </c>
    </row>
    <row r="5147">
      <c r="A5147" s="2" t="s">
        <v>17067</v>
      </c>
      <c r="B5147" s="3"/>
      <c r="C5147" s="4">
        <v>35423.98055555556</v>
      </c>
      <c r="D5147" s="5">
        <v>50459.0</v>
      </c>
    </row>
    <row r="5148">
      <c r="A5148" s="2" t="s">
        <v>17068</v>
      </c>
      <c r="B5148" s="3"/>
      <c r="C5148" s="4">
        <v>35423.98055555556</v>
      </c>
      <c r="D5148" s="5">
        <v>53940.0</v>
      </c>
    </row>
    <row r="5149">
      <c r="A5149" s="2" t="s">
        <v>17069</v>
      </c>
      <c r="B5149" s="3"/>
      <c r="C5149" s="4">
        <v>35423.98055555556</v>
      </c>
      <c r="D5149" s="5">
        <v>34354.0</v>
      </c>
    </row>
    <row r="5150">
      <c r="A5150" s="2" t="s">
        <v>17070</v>
      </c>
      <c r="B5150" s="3"/>
      <c r="C5150" s="4">
        <v>35423.98055555556</v>
      </c>
      <c r="D5150" s="5">
        <v>154463.0</v>
      </c>
    </row>
    <row r="5151">
      <c r="A5151" s="2" t="s">
        <v>17071</v>
      </c>
      <c r="B5151" s="3"/>
      <c r="C5151" s="4">
        <v>35423.98055555556</v>
      </c>
      <c r="D5151" s="5">
        <v>133700.0</v>
      </c>
    </row>
    <row r="5152">
      <c r="A5152" s="2" t="s">
        <v>17072</v>
      </c>
      <c r="B5152" s="3"/>
      <c r="C5152" s="4">
        <v>35423.98055555556</v>
      </c>
      <c r="D5152" s="5">
        <v>153846.0</v>
      </c>
    </row>
    <row r="5153">
      <c r="A5153" s="2" t="s">
        <v>17073</v>
      </c>
      <c r="B5153" s="3"/>
      <c r="C5153" s="4">
        <v>35423.98055555556</v>
      </c>
      <c r="D5153" s="5">
        <v>154444.0</v>
      </c>
    </row>
    <row r="5154">
      <c r="A5154" s="2" t="s">
        <v>17074</v>
      </c>
      <c r="B5154" s="3"/>
      <c r="C5154" s="4">
        <v>35423.98055555556</v>
      </c>
      <c r="D5154" s="5">
        <v>651072.0</v>
      </c>
    </row>
    <row r="5155">
      <c r="A5155" s="2" t="s">
        <v>17075</v>
      </c>
      <c r="B5155" s="3"/>
      <c r="C5155" s="4">
        <v>35423.98055555556</v>
      </c>
      <c r="D5155" s="5">
        <v>154478.0</v>
      </c>
    </row>
    <row r="5156">
      <c r="A5156" s="2" t="s">
        <v>17076</v>
      </c>
      <c r="B5156" s="3"/>
      <c r="C5156" s="4">
        <v>35423.98055555556</v>
      </c>
      <c r="D5156" s="5">
        <v>310599.0</v>
      </c>
    </row>
    <row r="5157">
      <c r="A5157" s="2" t="s">
        <v>17077</v>
      </c>
      <c r="B5157" s="3"/>
      <c r="C5157" s="4">
        <v>35423.98055555556</v>
      </c>
      <c r="D5157" s="5">
        <v>310916.0</v>
      </c>
    </row>
    <row r="5158">
      <c r="A5158" s="2" t="s">
        <v>17078</v>
      </c>
      <c r="B5158" s="3"/>
      <c r="C5158" s="4">
        <v>35423.98055555556</v>
      </c>
      <c r="D5158" s="5">
        <v>310540.0</v>
      </c>
    </row>
    <row r="5159">
      <c r="A5159" s="2" t="s">
        <v>17079</v>
      </c>
      <c r="B5159" s="3"/>
      <c r="C5159" s="4">
        <v>35423.98055555556</v>
      </c>
      <c r="D5159" s="5">
        <v>310530.0</v>
      </c>
    </row>
    <row r="5160">
      <c r="A5160" s="2" t="s">
        <v>17080</v>
      </c>
      <c r="B5160" s="3"/>
      <c r="C5160" s="4">
        <v>35423.98055555556</v>
      </c>
      <c r="D5160" s="5">
        <v>321088.0</v>
      </c>
    </row>
    <row r="5161">
      <c r="A5161" s="2" t="s">
        <v>17081</v>
      </c>
      <c r="B5161" s="3"/>
      <c r="C5161" s="4">
        <v>35423.98055555556</v>
      </c>
      <c r="D5161" s="5">
        <v>310538.0</v>
      </c>
    </row>
    <row r="5162">
      <c r="A5162" s="2" t="s">
        <v>17082</v>
      </c>
      <c r="B5162" s="3"/>
      <c r="C5162" s="4">
        <v>35423.98055555556</v>
      </c>
      <c r="D5162" s="5">
        <v>3755.0</v>
      </c>
    </row>
    <row r="5163">
      <c r="A5163" s="2" t="s">
        <v>17083</v>
      </c>
      <c r="B5163" s="3"/>
      <c r="C5163" s="4">
        <v>35423.98055555556</v>
      </c>
      <c r="D5163" s="5">
        <v>82279.0</v>
      </c>
    </row>
    <row r="5164">
      <c r="A5164" s="2" t="s">
        <v>17084</v>
      </c>
      <c r="B5164" s="3"/>
      <c r="C5164" s="4">
        <v>35423.98055555556</v>
      </c>
      <c r="D5164" s="5">
        <v>18637.0</v>
      </c>
    </row>
    <row r="5165">
      <c r="A5165" s="2" t="s">
        <v>17085</v>
      </c>
      <c r="B5165" s="3"/>
      <c r="C5165" s="4">
        <v>35423.98055555556</v>
      </c>
      <c r="D5165" s="5">
        <v>22283.0</v>
      </c>
    </row>
    <row r="5166">
      <c r="A5166" s="2" t="s">
        <v>17086</v>
      </c>
      <c r="B5166" s="3"/>
      <c r="C5166" s="4">
        <v>35423.98055555556</v>
      </c>
      <c r="D5166" s="5">
        <v>89060.0</v>
      </c>
    </row>
    <row r="5167">
      <c r="A5167" s="2" t="s">
        <v>17087</v>
      </c>
      <c r="B5167" s="3"/>
      <c r="C5167" s="4">
        <v>35423.98055555556</v>
      </c>
      <c r="D5167" s="5">
        <v>89313.0</v>
      </c>
    </row>
    <row r="5168">
      <c r="A5168" s="2" t="s">
        <v>17088</v>
      </c>
      <c r="B5168" s="3"/>
      <c r="C5168" s="4">
        <v>35423.98055555556</v>
      </c>
      <c r="D5168" s="5">
        <v>89316.0</v>
      </c>
    </row>
    <row r="5169">
      <c r="A5169" s="2" t="s">
        <v>17089</v>
      </c>
      <c r="B5169" s="3"/>
      <c r="C5169" s="4">
        <v>35423.98055555556</v>
      </c>
      <c r="D5169" s="5">
        <v>107243.0</v>
      </c>
    </row>
    <row r="5170">
      <c r="A5170" s="2" t="s">
        <v>17090</v>
      </c>
      <c r="B5170" s="3"/>
      <c r="C5170" s="4">
        <v>35423.98055555556</v>
      </c>
      <c r="D5170" s="5">
        <v>107343.0</v>
      </c>
    </row>
    <row r="5171">
      <c r="A5171" s="2" t="s">
        <v>17091</v>
      </c>
      <c r="B5171" s="3"/>
      <c r="C5171" s="4">
        <v>35423.98055555556</v>
      </c>
      <c r="D5171" s="5">
        <v>107359.0</v>
      </c>
    </row>
    <row r="5172">
      <c r="A5172" s="2" t="s">
        <v>17092</v>
      </c>
      <c r="B5172" s="3"/>
      <c r="C5172" s="4">
        <v>35423.98055555556</v>
      </c>
      <c r="D5172" s="5">
        <v>107558.0</v>
      </c>
    </row>
    <row r="5173">
      <c r="A5173" s="2" t="s">
        <v>17093</v>
      </c>
      <c r="B5173" s="3"/>
      <c r="C5173" s="4">
        <v>35423.98055555556</v>
      </c>
      <c r="D5173" s="5">
        <v>107577.0</v>
      </c>
    </row>
    <row r="5174">
      <c r="A5174" s="2" t="s">
        <v>17094</v>
      </c>
      <c r="B5174" s="3"/>
      <c r="C5174" s="4">
        <v>35423.98055555556</v>
      </c>
      <c r="D5174" s="5">
        <v>107580.0</v>
      </c>
    </row>
    <row r="5175">
      <c r="A5175" s="2" t="s">
        <v>17095</v>
      </c>
      <c r="B5175" s="3"/>
      <c r="C5175" s="4">
        <v>35423.98055555556</v>
      </c>
      <c r="D5175" s="5">
        <v>30375.0</v>
      </c>
    </row>
    <row r="5176">
      <c r="A5176" s="2" t="s">
        <v>17096</v>
      </c>
      <c r="B5176" s="3"/>
      <c r="C5176" s="4">
        <v>35423.98055555556</v>
      </c>
      <c r="D5176" s="5">
        <v>30367.0</v>
      </c>
    </row>
    <row r="5177">
      <c r="A5177" s="2" t="s">
        <v>17097</v>
      </c>
      <c r="B5177" s="3"/>
      <c r="C5177" s="4">
        <v>35423.98055555556</v>
      </c>
      <c r="D5177" s="5">
        <v>29680.0</v>
      </c>
    </row>
    <row r="5178">
      <c r="A5178" s="2" t="s">
        <v>17098</v>
      </c>
      <c r="B5178" s="3"/>
      <c r="C5178" s="4">
        <v>35423.98055555556</v>
      </c>
      <c r="D5178" s="5">
        <v>30379.0</v>
      </c>
    </row>
    <row r="5179">
      <c r="A5179" s="2" t="s">
        <v>17099</v>
      </c>
      <c r="B5179" s="3"/>
      <c r="C5179" s="4">
        <v>35423.98055555556</v>
      </c>
      <c r="D5179" s="5">
        <v>59120.0</v>
      </c>
    </row>
    <row r="5180">
      <c r="A5180" s="2" t="s">
        <v>17100</v>
      </c>
      <c r="B5180" s="3"/>
      <c r="C5180" s="4">
        <v>35423.98055555556</v>
      </c>
      <c r="D5180" s="5">
        <v>58805.0</v>
      </c>
    </row>
    <row r="5181">
      <c r="A5181" s="2" t="s">
        <v>17101</v>
      </c>
      <c r="B5181" s="3"/>
      <c r="C5181" s="4">
        <v>35423.98055555556</v>
      </c>
      <c r="D5181" s="5">
        <v>59220.0</v>
      </c>
    </row>
    <row r="5182">
      <c r="A5182" s="2" t="s">
        <v>17102</v>
      </c>
      <c r="B5182" s="3"/>
      <c r="C5182" s="4">
        <v>35423.98055555556</v>
      </c>
      <c r="D5182" s="5">
        <v>81869.0</v>
      </c>
    </row>
    <row r="5183">
      <c r="A5183" s="2" t="s">
        <v>17103</v>
      </c>
      <c r="B5183" s="3"/>
      <c r="C5183" s="4">
        <v>35423.98055555556</v>
      </c>
      <c r="D5183" s="5">
        <v>34759.0</v>
      </c>
    </row>
    <row r="5184">
      <c r="A5184" s="2" t="s">
        <v>17104</v>
      </c>
      <c r="B5184" s="3"/>
      <c r="C5184" s="4">
        <v>35423.98055555556</v>
      </c>
      <c r="D5184" s="5">
        <v>57633.0</v>
      </c>
    </row>
    <row r="5185">
      <c r="A5185" s="2" t="s">
        <v>17105</v>
      </c>
      <c r="B5185" s="3"/>
      <c r="C5185" s="4">
        <v>35423.98055555556</v>
      </c>
      <c r="D5185" s="5">
        <v>57596.0</v>
      </c>
    </row>
    <row r="5186">
      <c r="A5186" s="2" t="s">
        <v>17106</v>
      </c>
      <c r="B5186" s="3"/>
      <c r="C5186" s="4">
        <v>35423.98055555556</v>
      </c>
      <c r="D5186" s="5">
        <v>122752.0</v>
      </c>
    </row>
    <row r="5187">
      <c r="A5187" s="2" t="s">
        <v>17107</v>
      </c>
      <c r="B5187" s="3"/>
      <c r="C5187" s="4">
        <v>35423.98055555556</v>
      </c>
      <c r="D5187" s="5">
        <v>214602.0</v>
      </c>
    </row>
    <row r="5188">
      <c r="A5188" s="2" t="s">
        <v>17108</v>
      </c>
      <c r="B5188" s="3"/>
      <c r="C5188" s="4">
        <v>35423.98055555556</v>
      </c>
      <c r="D5188" s="5">
        <v>38705.0</v>
      </c>
    </row>
    <row r="5189">
      <c r="A5189" s="2" t="s">
        <v>17109</v>
      </c>
      <c r="B5189" s="3"/>
      <c r="C5189" s="4">
        <v>35423.98055555556</v>
      </c>
      <c r="D5189" s="5">
        <v>38744.0</v>
      </c>
    </row>
    <row r="5190">
      <c r="A5190" s="2" t="s">
        <v>17110</v>
      </c>
      <c r="B5190" s="3"/>
      <c r="C5190" s="4">
        <v>35423.98055555556</v>
      </c>
      <c r="D5190" s="5">
        <v>72294.0</v>
      </c>
    </row>
    <row r="5191">
      <c r="A5191" s="2" t="s">
        <v>17111</v>
      </c>
      <c r="B5191" s="3"/>
      <c r="C5191" s="4">
        <v>35423.98055555556</v>
      </c>
      <c r="D5191" s="5">
        <v>73693.0</v>
      </c>
    </row>
    <row r="5192">
      <c r="A5192" s="2" t="s">
        <v>17112</v>
      </c>
      <c r="B5192" s="3"/>
      <c r="C5192" s="4">
        <v>35423.98055555556</v>
      </c>
      <c r="D5192" s="5">
        <v>72384.0</v>
      </c>
    </row>
    <row r="5193">
      <c r="A5193" s="2" t="s">
        <v>17113</v>
      </c>
      <c r="B5193" s="3"/>
      <c r="C5193" s="4">
        <v>35423.98055555556</v>
      </c>
      <c r="D5193" s="5">
        <v>171076.0</v>
      </c>
    </row>
    <row r="5194">
      <c r="A5194" s="2" t="s">
        <v>17114</v>
      </c>
      <c r="B5194" s="3"/>
      <c r="C5194" s="4">
        <v>35423.98055555556</v>
      </c>
      <c r="D5194" s="5">
        <v>177790.0</v>
      </c>
    </row>
    <row r="5195">
      <c r="A5195" s="2" t="s">
        <v>17115</v>
      </c>
      <c r="B5195" s="3"/>
      <c r="C5195" s="4">
        <v>35423.98055555556</v>
      </c>
      <c r="D5195" s="5">
        <v>179378.0</v>
      </c>
    </row>
    <row r="5196">
      <c r="A5196" s="2" t="s">
        <v>17116</v>
      </c>
      <c r="B5196" s="3"/>
      <c r="C5196" s="4">
        <v>35423.98055555556</v>
      </c>
      <c r="D5196" s="5">
        <v>94279.0</v>
      </c>
    </row>
    <row r="5197">
      <c r="A5197" s="2" t="s">
        <v>17117</v>
      </c>
      <c r="B5197" s="3"/>
      <c r="C5197" s="4">
        <v>35423.98055555556</v>
      </c>
      <c r="D5197" s="5">
        <v>73967.0</v>
      </c>
    </row>
    <row r="5198">
      <c r="A5198" s="2" t="s">
        <v>17118</v>
      </c>
      <c r="B5198" s="3"/>
      <c r="C5198" s="4">
        <v>35423.98055555556</v>
      </c>
      <c r="D5198" s="5">
        <v>178416.0</v>
      </c>
    </row>
    <row r="5199">
      <c r="A5199" s="2" t="s">
        <v>17119</v>
      </c>
      <c r="B5199" s="3"/>
      <c r="C5199" s="4">
        <v>35423.98055555556</v>
      </c>
      <c r="D5199" s="5">
        <v>171358.0</v>
      </c>
    </row>
    <row r="5200">
      <c r="A5200" s="2" t="s">
        <v>17120</v>
      </c>
      <c r="B5200" s="3"/>
      <c r="C5200" s="4">
        <v>35423.98055555556</v>
      </c>
      <c r="D5200" s="5">
        <v>176774.0</v>
      </c>
    </row>
    <row r="5201">
      <c r="A5201" s="2" t="s">
        <v>17121</v>
      </c>
      <c r="B5201" s="3"/>
      <c r="C5201" s="4">
        <v>35423.98055555556</v>
      </c>
      <c r="D5201" s="5">
        <v>142947.0</v>
      </c>
    </row>
    <row r="5202">
      <c r="A5202" s="2" t="s">
        <v>17122</v>
      </c>
      <c r="B5202" s="3"/>
      <c r="C5202" s="4">
        <v>35423.98055555556</v>
      </c>
      <c r="D5202" s="5">
        <v>145517.0</v>
      </c>
    </row>
    <row r="5203">
      <c r="A5203" s="2" t="s">
        <v>17123</v>
      </c>
      <c r="B5203" s="3"/>
      <c r="C5203" s="4">
        <v>35423.98055555556</v>
      </c>
      <c r="D5203" s="5">
        <v>145711.0</v>
      </c>
    </row>
    <row r="5204">
      <c r="A5204" s="2" t="s">
        <v>17124</v>
      </c>
      <c r="B5204" s="3"/>
      <c r="C5204" s="4">
        <v>35423.98055555556</v>
      </c>
      <c r="D5204" s="5">
        <v>304873.0</v>
      </c>
    </row>
    <row r="5205">
      <c r="A5205" s="2" t="s">
        <v>17125</v>
      </c>
      <c r="B5205" s="3"/>
      <c r="C5205" s="4">
        <v>35423.98055555556</v>
      </c>
      <c r="D5205" s="5">
        <v>305274.0</v>
      </c>
    </row>
    <row r="5206">
      <c r="A5206" s="2" t="s">
        <v>17126</v>
      </c>
      <c r="B5206" s="3"/>
      <c r="C5206" s="4">
        <v>35423.98055555556</v>
      </c>
      <c r="D5206" s="5">
        <v>152625.0</v>
      </c>
    </row>
    <row r="5207">
      <c r="A5207" s="2" t="s">
        <v>17127</v>
      </c>
      <c r="B5207" s="3"/>
      <c r="C5207" s="4">
        <v>35423.98055555556</v>
      </c>
      <c r="D5207" s="5">
        <v>173124.0</v>
      </c>
    </row>
    <row r="5208">
      <c r="A5208" s="2" t="s">
        <v>17128</v>
      </c>
      <c r="B5208" s="3"/>
      <c r="C5208" s="4">
        <v>35423.98055555556</v>
      </c>
      <c r="D5208" s="5">
        <v>176334.0</v>
      </c>
    </row>
    <row r="5209">
      <c r="A5209" s="2" t="s">
        <v>17129</v>
      </c>
      <c r="B5209" s="3"/>
      <c r="C5209" s="4">
        <v>35423.98055555556</v>
      </c>
      <c r="D5209" s="5">
        <v>170818.0</v>
      </c>
    </row>
    <row r="5210">
      <c r="A5210" s="2" t="s">
        <v>17130</v>
      </c>
      <c r="B5210" s="3"/>
      <c r="C5210" s="4">
        <v>35423.98055555556</v>
      </c>
      <c r="D5210" s="5">
        <v>109336.0</v>
      </c>
    </row>
    <row r="5211">
      <c r="A5211" s="2" t="s">
        <v>17131</v>
      </c>
      <c r="B5211" s="3"/>
      <c r="C5211" s="4">
        <v>35423.98055555556</v>
      </c>
      <c r="D5211" s="5">
        <v>169364.0</v>
      </c>
    </row>
    <row r="5212">
      <c r="A5212" s="2" t="s">
        <v>17132</v>
      </c>
      <c r="B5212" s="3"/>
      <c r="C5212" s="4">
        <v>35423.98055555556</v>
      </c>
      <c r="D5212" s="5">
        <v>373164.0</v>
      </c>
    </row>
    <row r="5213">
      <c r="A5213" s="2" t="s">
        <v>17133</v>
      </c>
      <c r="B5213" s="3"/>
      <c r="C5213" s="4">
        <v>35423.98055555556</v>
      </c>
      <c r="D5213" s="5">
        <v>195803.0</v>
      </c>
    </row>
    <row r="5214">
      <c r="A5214" s="2" t="s">
        <v>17134</v>
      </c>
      <c r="B5214" s="3"/>
      <c r="C5214" s="4">
        <v>35423.98055555556</v>
      </c>
      <c r="D5214" s="5">
        <v>124064.0</v>
      </c>
    </row>
    <row r="5215">
      <c r="A5215" s="2" t="s">
        <v>17135</v>
      </c>
      <c r="B5215" s="3"/>
      <c r="C5215" s="4">
        <v>35423.98055555556</v>
      </c>
      <c r="D5215" s="5">
        <v>122276.0</v>
      </c>
    </row>
    <row r="5216">
      <c r="A5216" s="2" t="s">
        <v>17136</v>
      </c>
      <c r="B5216" s="3"/>
      <c r="C5216" s="4">
        <v>35423.98055555556</v>
      </c>
      <c r="D5216" s="5">
        <v>448550.0</v>
      </c>
    </row>
    <row r="5217">
      <c r="A5217" s="2" t="s">
        <v>17137</v>
      </c>
      <c r="B5217" s="3"/>
      <c r="C5217" s="4">
        <v>35423.98055555556</v>
      </c>
      <c r="D5217" s="5">
        <v>144609.0</v>
      </c>
    </row>
    <row r="5218">
      <c r="A5218" s="2" t="s">
        <v>17138</v>
      </c>
      <c r="B5218" s="3"/>
      <c r="C5218" s="4">
        <v>35423.98055555556</v>
      </c>
      <c r="D5218" s="5">
        <v>144439.0</v>
      </c>
    </row>
    <row r="5219">
      <c r="A5219" s="2" t="s">
        <v>17139</v>
      </c>
      <c r="B5219" s="3"/>
      <c r="C5219" s="4">
        <v>35423.98055555556</v>
      </c>
      <c r="D5219" s="5">
        <v>144349.0</v>
      </c>
    </row>
    <row r="5220">
      <c r="A5220" s="2" t="s">
        <v>17140</v>
      </c>
      <c r="B5220" s="3"/>
      <c r="C5220" s="4">
        <v>35423.98055555556</v>
      </c>
      <c r="D5220" s="5">
        <v>119336.0</v>
      </c>
    </row>
    <row r="5221">
      <c r="A5221" s="2" t="s">
        <v>17141</v>
      </c>
      <c r="B5221" s="3"/>
      <c r="C5221" s="4">
        <v>35423.98055555556</v>
      </c>
      <c r="D5221" s="5">
        <v>30831.0</v>
      </c>
    </row>
    <row r="5222">
      <c r="A5222" s="2" t="s">
        <v>17142</v>
      </c>
      <c r="B5222" s="3"/>
      <c r="C5222" s="4">
        <v>35423.98055555556</v>
      </c>
      <c r="D5222" s="5">
        <v>86127.0</v>
      </c>
    </row>
    <row r="5223">
      <c r="A5223" s="2" t="s">
        <v>17143</v>
      </c>
      <c r="B5223" s="3"/>
      <c r="C5223" s="4">
        <v>35423.98055555556</v>
      </c>
      <c r="D5223" s="5">
        <v>69815.0</v>
      </c>
    </row>
    <row r="5224">
      <c r="A5224" s="2" t="s">
        <v>17144</v>
      </c>
      <c r="B5224" s="3"/>
      <c r="C5224" s="4">
        <v>35423.98055555556</v>
      </c>
      <c r="D5224" s="5">
        <v>445394.0</v>
      </c>
    </row>
    <row r="5225">
      <c r="A5225" s="2" t="s">
        <v>17145</v>
      </c>
      <c r="B5225" s="3"/>
      <c r="C5225" s="4">
        <v>35423.98055555556</v>
      </c>
      <c r="D5225" s="5">
        <v>262527.0</v>
      </c>
    </row>
    <row r="5226">
      <c r="A5226" s="2" t="s">
        <v>17146</v>
      </c>
      <c r="B5226" s="3"/>
      <c r="C5226" s="4">
        <v>35423.98055555556</v>
      </c>
      <c r="D5226" s="5">
        <v>22781.0</v>
      </c>
    </row>
    <row r="5227">
      <c r="A5227" s="2" t="s">
        <v>17147</v>
      </c>
      <c r="B5227" s="3"/>
      <c r="C5227" s="4">
        <v>35423.98055555556</v>
      </c>
      <c r="D5227" s="5">
        <v>32941.0</v>
      </c>
    </row>
    <row r="5228">
      <c r="A5228" s="2" t="s">
        <v>17148</v>
      </c>
      <c r="B5228" s="3"/>
      <c r="C5228" s="4">
        <v>35423.98055555556</v>
      </c>
      <c r="D5228" s="5">
        <v>36804.0</v>
      </c>
    </row>
    <row r="5229">
      <c r="A5229" s="2" t="s">
        <v>17149</v>
      </c>
      <c r="B5229" s="3"/>
      <c r="C5229" s="4">
        <v>35423.98055555556</v>
      </c>
      <c r="D5229" s="5">
        <v>36858.0</v>
      </c>
    </row>
    <row r="5230">
      <c r="A5230" s="2" t="s">
        <v>17150</v>
      </c>
      <c r="B5230" s="3"/>
      <c r="C5230" s="4">
        <v>35423.98055555556</v>
      </c>
      <c r="D5230" s="5">
        <v>13796.0</v>
      </c>
    </row>
    <row r="5231">
      <c r="A5231" s="2" t="s">
        <v>17151</v>
      </c>
      <c r="B5231" s="3"/>
      <c r="C5231" s="4">
        <v>35423.98055555556</v>
      </c>
      <c r="D5231" s="5">
        <v>9796.0</v>
      </c>
    </row>
    <row r="5232">
      <c r="A5232" s="2" t="s">
        <v>17152</v>
      </c>
      <c r="B5232" s="3"/>
      <c r="C5232" s="4">
        <v>35423.98055555556</v>
      </c>
      <c r="D5232" s="5">
        <v>9940.0</v>
      </c>
    </row>
    <row r="5233">
      <c r="A5233" s="2" t="s">
        <v>17153</v>
      </c>
      <c r="B5233" s="3"/>
      <c r="C5233" s="4">
        <v>35423.98055555556</v>
      </c>
      <c r="D5233" s="5">
        <v>9939.0</v>
      </c>
    </row>
    <row r="5234">
      <c r="A5234" s="2" t="s">
        <v>17154</v>
      </c>
      <c r="B5234" s="3"/>
      <c r="C5234" s="4">
        <v>35423.98055555556</v>
      </c>
      <c r="D5234" s="5">
        <v>11123.0</v>
      </c>
    </row>
    <row r="5235">
      <c r="A5235" s="2" t="s">
        <v>17155</v>
      </c>
      <c r="B5235" s="3"/>
      <c r="C5235" s="4">
        <v>35423.98055555556</v>
      </c>
      <c r="D5235" s="5">
        <v>10003.0</v>
      </c>
    </row>
    <row r="5236">
      <c r="A5236" s="2" t="s">
        <v>17156</v>
      </c>
      <c r="B5236" s="3"/>
      <c r="C5236" s="4">
        <v>35423.98055555556</v>
      </c>
      <c r="D5236" s="5">
        <v>10377.0</v>
      </c>
    </row>
    <row r="5237">
      <c r="A5237" s="2" t="s">
        <v>17157</v>
      </c>
      <c r="B5237" s="3"/>
      <c r="C5237" s="4">
        <v>35423.98055555556</v>
      </c>
      <c r="D5237" s="5">
        <v>232604.0</v>
      </c>
    </row>
    <row r="5238">
      <c r="A5238" s="2" t="s">
        <v>17158</v>
      </c>
      <c r="B5238" s="3"/>
      <c r="C5238" s="4">
        <v>35423.98055555556</v>
      </c>
      <c r="D5238" s="5">
        <v>157557.0</v>
      </c>
    </row>
    <row r="5239">
      <c r="A5239" s="2" t="s">
        <v>17159</v>
      </c>
      <c r="B5239" s="3"/>
      <c r="C5239" s="4">
        <v>35423.98055555556</v>
      </c>
      <c r="D5239" s="5">
        <v>157519.0</v>
      </c>
    </row>
    <row r="5240">
      <c r="A5240" s="2" t="s">
        <v>17160</v>
      </c>
      <c r="B5240" s="3"/>
      <c r="C5240" s="4">
        <v>35423.98055555556</v>
      </c>
      <c r="D5240" s="5">
        <v>200510.0</v>
      </c>
    </row>
    <row r="5241">
      <c r="A5241" s="2" t="s">
        <v>17161</v>
      </c>
      <c r="B5241" s="3"/>
      <c r="C5241" s="4">
        <v>35423.98055555556</v>
      </c>
      <c r="D5241" s="5">
        <v>170253.0</v>
      </c>
    </row>
    <row r="5242">
      <c r="A5242" s="2" t="s">
        <v>17162</v>
      </c>
      <c r="B5242" s="3"/>
      <c r="C5242" s="4">
        <v>35423.98055555556</v>
      </c>
      <c r="D5242" s="5">
        <v>165966.0</v>
      </c>
    </row>
    <row r="5243">
      <c r="A5243" s="2" t="s">
        <v>17163</v>
      </c>
      <c r="B5243" s="3"/>
      <c r="C5243" s="4">
        <v>35423.98055555556</v>
      </c>
      <c r="D5243" s="5">
        <v>319508.0</v>
      </c>
    </row>
    <row r="5244">
      <c r="A5244" s="2" t="s">
        <v>17164</v>
      </c>
      <c r="B5244" s="3"/>
      <c r="C5244" s="4">
        <v>35423.98055555556</v>
      </c>
      <c r="D5244" s="5">
        <v>64758.0</v>
      </c>
    </row>
    <row r="5245">
      <c r="A5245" s="2" t="s">
        <v>17165</v>
      </c>
      <c r="B5245" s="3"/>
      <c r="C5245" s="4">
        <v>35423.98055555556</v>
      </c>
      <c r="D5245" s="5">
        <v>144561.0</v>
      </c>
    </row>
    <row r="5246">
      <c r="A5246" s="2" t="s">
        <v>17166</v>
      </c>
      <c r="B5246" s="3"/>
      <c r="C5246" s="4">
        <v>35423.98055555556</v>
      </c>
      <c r="D5246" s="5">
        <v>10964.0</v>
      </c>
    </row>
    <row r="5247">
      <c r="A5247" s="2" t="s">
        <v>17167</v>
      </c>
      <c r="B5247" s="3"/>
      <c r="C5247" s="4">
        <v>35423.98055555556</v>
      </c>
      <c r="D5247" s="5">
        <v>68789.0</v>
      </c>
    </row>
    <row r="5248">
      <c r="A5248" s="2" t="s">
        <v>17168</v>
      </c>
      <c r="B5248" s="3"/>
      <c r="C5248" s="4">
        <v>35423.98055555556</v>
      </c>
      <c r="D5248" s="5">
        <v>68933.0</v>
      </c>
    </row>
    <row r="5249">
      <c r="A5249" s="2" t="s">
        <v>17169</v>
      </c>
      <c r="B5249" s="3"/>
      <c r="C5249" s="4">
        <v>35423.98055555556</v>
      </c>
      <c r="D5249" s="5">
        <v>79611.0</v>
      </c>
    </row>
    <row r="5250">
      <c r="A5250" s="2" t="s">
        <v>17170</v>
      </c>
      <c r="B5250" s="3"/>
      <c r="C5250" s="4">
        <v>35423.98055555556</v>
      </c>
      <c r="D5250" s="5">
        <v>79729.0</v>
      </c>
    </row>
    <row r="5251">
      <c r="A5251" s="2" t="s">
        <v>17171</v>
      </c>
      <c r="B5251" s="3"/>
      <c r="C5251" s="4">
        <v>35423.98055555556</v>
      </c>
      <c r="D5251" s="5">
        <v>80001.0</v>
      </c>
    </row>
    <row r="5252">
      <c r="A5252" s="2" t="s">
        <v>17172</v>
      </c>
      <c r="B5252" s="3"/>
      <c r="C5252" s="4">
        <v>35423.98055555556</v>
      </c>
      <c r="D5252" s="5">
        <v>79993.0</v>
      </c>
    </row>
    <row r="5253">
      <c r="A5253" s="2" t="s">
        <v>17173</v>
      </c>
      <c r="B5253" s="3"/>
      <c r="C5253" s="4">
        <v>35423.98055555556</v>
      </c>
      <c r="D5253" s="5">
        <v>79995.0</v>
      </c>
    </row>
    <row r="5254">
      <c r="A5254" s="2" t="s">
        <v>17174</v>
      </c>
      <c r="B5254" s="3"/>
      <c r="C5254" s="4">
        <v>35423.98055555556</v>
      </c>
      <c r="D5254" s="5">
        <v>80042.0</v>
      </c>
    </row>
    <row r="5255">
      <c r="A5255" s="2" t="s">
        <v>17175</v>
      </c>
      <c r="B5255" s="3"/>
      <c r="C5255" s="4">
        <v>35423.98055555556</v>
      </c>
      <c r="D5255" s="5">
        <v>79978.0</v>
      </c>
    </row>
    <row r="5256">
      <c r="A5256" s="2" t="s">
        <v>17176</v>
      </c>
      <c r="B5256" s="3"/>
      <c r="C5256" s="4">
        <v>35423.98055555556</v>
      </c>
      <c r="D5256" s="5">
        <v>80287.0</v>
      </c>
    </row>
    <row r="5257">
      <c r="A5257" s="2" t="s">
        <v>17177</v>
      </c>
      <c r="B5257" s="3"/>
      <c r="C5257" s="4">
        <v>35423.98055555556</v>
      </c>
      <c r="D5257" s="5">
        <v>80309.0</v>
      </c>
    </row>
    <row r="5258">
      <c r="A5258" s="2" t="s">
        <v>17178</v>
      </c>
      <c r="B5258" s="3"/>
      <c r="C5258" s="4">
        <v>35423.98055555556</v>
      </c>
      <c r="D5258" s="5">
        <v>80362.0</v>
      </c>
    </row>
    <row r="5259">
      <c r="A5259" s="2" t="s">
        <v>17179</v>
      </c>
      <c r="B5259" s="3"/>
      <c r="C5259" s="4">
        <v>35423.98055555556</v>
      </c>
      <c r="D5259" s="5">
        <v>37437.0</v>
      </c>
    </row>
    <row r="5260">
      <c r="A5260" s="2" t="s">
        <v>17180</v>
      </c>
      <c r="B5260" s="3"/>
      <c r="C5260" s="4">
        <v>35423.98055555556</v>
      </c>
      <c r="D5260" s="5">
        <v>108507.0</v>
      </c>
    </row>
    <row r="5261">
      <c r="A5261" s="2" t="s">
        <v>17181</v>
      </c>
      <c r="B5261" s="3"/>
      <c r="C5261" s="4">
        <v>35423.98055555556</v>
      </c>
      <c r="D5261" s="5">
        <v>112077.0</v>
      </c>
    </row>
    <row r="5262">
      <c r="A5262" s="2" t="s">
        <v>17182</v>
      </c>
      <c r="B5262" s="3"/>
      <c r="C5262" s="4">
        <v>35423.98055555556</v>
      </c>
      <c r="D5262" s="5">
        <v>73319.0</v>
      </c>
    </row>
    <row r="5263">
      <c r="A5263" s="2" t="s">
        <v>17183</v>
      </c>
      <c r="B5263" s="3"/>
      <c r="C5263" s="4">
        <v>35423.98055555556</v>
      </c>
      <c r="D5263" s="5">
        <v>61408.0</v>
      </c>
    </row>
    <row r="5264">
      <c r="A5264" s="2" t="s">
        <v>17184</v>
      </c>
      <c r="B5264" s="3"/>
      <c r="C5264" s="4">
        <v>35423.98055555556</v>
      </c>
      <c r="D5264" s="5">
        <v>64651.0</v>
      </c>
    </row>
    <row r="5265">
      <c r="A5265" s="2" t="s">
        <v>17185</v>
      </c>
      <c r="B5265" s="3"/>
      <c r="C5265" s="4">
        <v>35423.98055555556</v>
      </c>
      <c r="D5265" s="5">
        <v>64705.0</v>
      </c>
    </row>
    <row r="5266">
      <c r="A5266" s="2" t="s">
        <v>17186</v>
      </c>
      <c r="B5266" s="3"/>
      <c r="C5266" s="4">
        <v>35423.98055555556</v>
      </c>
      <c r="D5266" s="5">
        <v>75056.0</v>
      </c>
    </row>
    <row r="5267">
      <c r="A5267" s="2" t="s">
        <v>17187</v>
      </c>
      <c r="B5267" s="3"/>
      <c r="C5267" s="4">
        <v>35423.98055555556</v>
      </c>
      <c r="D5267" s="5">
        <v>76186.0</v>
      </c>
    </row>
    <row r="5268">
      <c r="A5268" s="2" t="s">
        <v>17188</v>
      </c>
      <c r="B5268" s="3"/>
      <c r="C5268" s="4">
        <v>35423.98055555556</v>
      </c>
      <c r="D5268" s="5">
        <v>78408.0</v>
      </c>
    </row>
    <row r="5269">
      <c r="A5269" s="2" t="s">
        <v>17189</v>
      </c>
      <c r="B5269" s="3"/>
      <c r="C5269" s="4">
        <v>35423.98055555556</v>
      </c>
      <c r="D5269" s="5">
        <v>67986.0</v>
      </c>
    </row>
    <row r="5270">
      <c r="A5270" s="2" t="s">
        <v>17190</v>
      </c>
      <c r="B5270" s="3"/>
      <c r="C5270" s="4">
        <v>35423.98055555556</v>
      </c>
      <c r="D5270" s="5">
        <v>222788.0</v>
      </c>
    </row>
    <row r="5271">
      <c r="A5271" s="2" t="s">
        <v>17191</v>
      </c>
      <c r="B5271" s="3"/>
      <c r="C5271" s="4">
        <v>35423.98055555556</v>
      </c>
      <c r="D5271" s="5">
        <v>455847.0</v>
      </c>
    </row>
    <row r="5272">
      <c r="A5272" s="2" t="s">
        <v>17192</v>
      </c>
      <c r="B5272" s="3"/>
      <c r="C5272" s="4">
        <v>35423.98055555556</v>
      </c>
      <c r="D5272" s="5">
        <v>515879.0</v>
      </c>
    </row>
    <row r="5273">
      <c r="A5273" s="2" t="s">
        <v>17193</v>
      </c>
      <c r="B5273" s="3"/>
      <c r="C5273" s="4">
        <v>35423.98055555556</v>
      </c>
      <c r="D5273" s="5">
        <v>79836.0</v>
      </c>
    </row>
    <row r="5274">
      <c r="A5274" s="2" t="s">
        <v>17194</v>
      </c>
      <c r="B5274" s="3"/>
      <c r="C5274" s="4">
        <v>35423.98055555556</v>
      </c>
      <c r="D5274" s="5">
        <v>1125071.0</v>
      </c>
    </row>
    <row r="5275">
      <c r="A5275" s="2" t="s">
        <v>17195</v>
      </c>
      <c r="B5275" s="3"/>
      <c r="C5275" s="4">
        <v>35423.98055555556</v>
      </c>
      <c r="D5275" s="5">
        <v>1510113.0</v>
      </c>
    </row>
    <row r="5276">
      <c r="A5276" s="2" t="s">
        <v>17196</v>
      </c>
      <c r="B5276" s="3"/>
      <c r="C5276" s="4">
        <v>35423.98055555556</v>
      </c>
      <c r="D5276" s="5">
        <v>430902.0</v>
      </c>
    </row>
    <row r="5277">
      <c r="A5277" s="2" t="s">
        <v>17197</v>
      </c>
      <c r="B5277" s="3"/>
      <c r="C5277" s="4">
        <v>35423.98055555556</v>
      </c>
      <c r="D5277" s="5">
        <v>352378.0</v>
      </c>
    </row>
    <row r="5278">
      <c r="A5278" s="2" t="s">
        <v>17198</v>
      </c>
      <c r="B5278" s="3"/>
      <c r="C5278" s="4">
        <v>35423.98055555556</v>
      </c>
      <c r="D5278" s="5">
        <v>247808.0</v>
      </c>
    </row>
    <row r="5279">
      <c r="A5279" s="2" t="s">
        <v>17199</v>
      </c>
      <c r="B5279" s="3"/>
      <c r="C5279" s="4">
        <v>35423.98055555556</v>
      </c>
      <c r="D5279" s="5">
        <v>710109.0</v>
      </c>
    </row>
    <row r="5280">
      <c r="A5280" s="2" t="s">
        <v>17200</v>
      </c>
      <c r="B5280" s="3"/>
      <c r="C5280" s="4">
        <v>35423.98055555556</v>
      </c>
      <c r="D5280" s="5">
        <v>113165.0</v>
      </c>
    </row>
    <row r="5281">
      <c r="A5281" s="2" t="s">
        <v>17201</v>
      </c>
      <c r="B5281" s="3"/>
      <c r="C5281" s="4">
        <v>35423.98055555556</v>
      </c>
      <c r="D5281" s="5">
        <v>112501.0</v>
      </c>
    </row>
    <row r="5282">
      <c r="A5282" s="2" t="s">
        <v>17202</v>
      </c>
      <c r="B5282" s="3"/>
      <c r="C5282" s="4">
        <v>35423.98055555556</v>
      </c>
      <c r="D5282" s="5">
        <v>112126.0</v>
      </c>
    </row>
    <row r="5283">
      <c r="A5283" s="2" t="s">
        <v>17203</v>
      </c>
      <c r="B5283" s="3"/>
      <c r="C5283" s="4">
        <v>35423.98055555556</v>
      </c>
      <c r="D5283" s="5">
        <v>1791265.0</v>
      </c>
    </row>
    <row r="5284">
      <c r="A5284" s="2" t="s">
        <v>17204</v>
      </c>
      <c r="B5284" s="3"/>
      <c r="C5284" s="4">
        <v>35423.98055555556</v>
      </c>
      <c r="D5284" s="5">
        <v>558508.0</v>
      </c>
    </row>
    <row r="5285">
      <c r="A5285" s="2" t="s">
        <v>17205</v>
      </c>
      <c r="B5285" s="3"/>
      <c r="C5285" s="4">
        <v>35423.98055555556</v>
      </c>
      <c r="D5285" s="5">
        <v>57516.0</v>
      </c>
    </row>
    <row r="5286">
      <c r="A5286" s="2" t="s">
        <v>17206</v>
      </c>
      <c r="B5286" s="3"/>
      <c r="C5286" s="4">
        <v>35423.98055555556</v>
      </c>
      <c r="D5286" s="5">
        <v>124867.0</v>
      </c>
    </row>
    <row r="5287">
      <c r="A5287" s="2" t="s">
        <v>17207</v>
      </c>
      <c r="B5287" s="3"/>
      <c r="C5287" s="4">
        <v>35423.98055555556</v>
      </c>
      <c r="D5287" s="5">
        <v>160612.0</v>
      </c>
    </row>
    <row r="5288">
      <c r="A5288" s="2" t="s">
        <v>17208</v>
      </c>
      <c r="B5288" s="3"/>
      <c r="C5288" s="4">
        <v>35423.98055555556</v>
      </c>
      <c r="D5288" s="5">
        <v>183943.0</v>
      </c>
    </row>
    <row r="5289">
      <c r="A5289" s="2" t="s">
        <v>17209</v>
      </c>
      <c r="B5289" s="3"/>
      <c r="C5289" s="4">
        <v>35423.98055555556</v>
      </c>
      <c r="D5289" s="5">
        <v>174947.0</v>
      </c>
    </row>
    <row r="5290">
      <c r="A5290" s="2" t="s">
        <v>17210</v>
      </c>
      <c r="B5290" s="3"/>
      <c r="C5290" s="4">
        <v>35423.98055555556</v>
      </c>
      <c r="D5290" s="5">
        <v>132686.0</v>
      </c>
    </row>
    <row r="5291">
      <c r="A5291" s="2" t="s">
        <v>17211</v>
      </c>
      <c r="B5291" s="3"/>
      <c r="C5291" s="4">
        <v>35423.98055555556</v>
      </c>
      <c r="D5291" s="5">
        <v>15319.0</v>
      </c>
    </row>
    <row r="5292">
      <c r="A5292" s="2" t="s">
        <v>17212</v>
      </c>
      <c r="B5292" s="3"/>
      <c r="C5292" s="4">
        <v>35423.98055555556</v>
      </c>
      <c r="D5292" s="5">
        <v>54087.0</v>
      </c>
    </row>
    <row r="5293">
      <c r="A5293" s="2" t="s">
        <v>17213</v>
      </c>
      <c r="B5293" s="3"/>
      <c r="C5293" s="4">
        <v>35423.98055555556</v>
      </c>
      <c r="D5293" s="5">
        <v>53629.0</v>
      </c>
    </row>
    <row r="5294">
      <c r="A5294" s="2" t="s">
        <v>17214</v>
      </c>
      <c r="B5294" s="3"/>
      <c r="C5294" s="4">
        <v>35423.98055555556</v>
      </c>
      <c r="D5294" s="5">
        <v>15520.0</v>
      </c>
    </row>
    <row r="5295">
      <c r="A5295" s="2" t="s">
        <v>17215</v>
      </c>
      <c r="B5295" s="3"/>
      <c r="C5295" s="4">
        <v>35423.98055555556</v>
      </c>
      <c r="D5295" s="5">
        <v>121077.0</v>
      </c>
    </row>
    <row r="5296">
      <c r="A5296" s="2" t="s">
        <v>17216</v>
      </c>
      <c r="B5296" s="3"/>
      <c r="C5296" s="4">
        <v>35423.98055555556</v>
      </c>
      <c r="D5296" s="5">
        <v>301132.0</v>
      </c>
    </row>
    <row r="5297">
      <c r="A5297" s="2" t="s">
        <v>17217</v>
      </c>
      <c r="B5297" s="3"/>
      <c r="C5297" s="4">
        <v>35423.98055555556</v>
      </c>
      <c r="D5297" s="5">
        <v>201542.0</v>
      </c>
    </row>
    <row r="5298">
      <c r="A5298" s="2" t="s">
        <v>17218</v>
      </c>
      <c r="B5298" s="3"/>
      <c r="C5298" s="4">
        <v>35423.98055555556</v>
      </c>
      <c r="D5298" s="5">
        <v>77351.0</v>
      </c>
    </row>
    <row r="5299">
      <c r="A5299" s="2" t="s">
        <v>17219</v>
      </c>
      <c r="B5299" s="3"/>
      <c r="C5299" s="4">
        <v>35423.98055555556</v>
      </c>
      <c r="D5299" s="5">
        <v>77429.0</v>
      </c>
    </row>
    <row r="5300">
      <c r="A5300" s="2" t="s">
        <v>17220</v>
      </c>
      <c r="B5300" s="3"/>
      <c r="C5300" s="4">
        <v>35423.98055555556</v>
      </c>
      <c r="D5300" s="5">
        <v>143532.0</v>
      </c>
    </row>
    <row r="5301">
      <c r="A5301" s="2" t="s">
        <v>17221</v>
      </c>
      <c r="B5301" s="3"/>
      <c r="C5301" s="4">
        <v>35423.98055555556</v>
      </c>
      <c r="D5301" s="5">
        <v>173307.0</v>
      </c>
    </row>
    <row r="5302">
      <c r="A5302" s="2" t="s">
        <v>17222</v>
      </c>
      <c r="B5302" s="3"/>
      <c r="C5302" s="4">
        <v>35423.98055555556</v>
      </c>
      <c r="D5302" s="5">
        <v>173308.0</v>
      </c>
    </row>
    <row r="5303">
      <c r="A5303" s="2" t="s">
        <v>17223</v>
      </c>
      <c r="B5303" s="3"/>
      <c r="C5303" s="4">
        <v>35423.98055555556</v>
      </c>
      <c r="D5303" s="5">
        <v>126523.0</v>
      </c>
    </row>
    <row r="5304">
      <c r="A5304" s="2" t="s">
        <v>17224</v>
      </c>
      <c r="B5304" s="3"/>
      <c r="C5304" s="4">
        <v>35423.98055555556</v>
      </c>
      <c r="D5304" s="5">
        <v>139864.0</v>
      </c>
    </row>
    <row r="5305">
      <c r="A5305" s="2" t="s">
        <v>17225</v>
      </c>
      <c r="B5305" s="3"/>
      <c r="C5305" s="4">
        <v>35423.98055555556</v>
      </c>
      <c r="D5305" s="5">
        <v>140631.0</v>
      </c>
    </row>
    <row r="5306">
      <c r="A5306" s="2" t="s">
        <v>17226</v>
      </c>
      <c r="B5306" s="3"/>
      <c r="C5306" s="4">
        <v>35423.98055555556</v>
      </c>
      <c r="D5306" s="5">
        <v>124963.0</v>
      </c>
    </row>
    <row r="5307">
      <c r="A5307" s="2" t="s">
        <v>17227</v>
      </c>
      <c r="B5307" s="3"/>
      <c r="C5307" s="4">
        <v>35423.98055555556</v>
      </c>
      <c r="D5307" s="5">
        <v>148371.0</v>
      </c>
    </row>
    <row r="5308">
      <c r="A5308" s="2" t="s">
        <v>17228</v>
      </c>
      <c r="B5308" s="3"/>
      <c r="C5308" s="4">
        <v>35423.98055555556</v>
      </c>
      <c r="D5308" s="5">
        <v>148415.0</v>
      </c>
    </row>
    <row r="5309">
      <c r="A5309" s="2" t="s">
        <v>17229</v>
      </c>
      <c r="B5309" s="3"/>
      <c r="C5309" s="4">
        <v>35423.98055555556</v>
      </c>
      <c r="D5309" s="5">
        <v>148416.0</v>
      </c>
    </row>
    <row r="5310">
      <c r="A5310" s="2" t="s">
        <v>17230</v>
      </c>
      <c r="B5310" s="3"/>
      <c r="C5310" s="4">
        <v>35423.98055555556</v>
      </c>
      <c r="D5310" s="5">
        <v>17370.0</v>
      </c>
    </row>
    <row r="5311">
      <c r="A5311" s="2" t="s">
        <v>17231</v>
      </c>
      <c r="B5311" s="3"/>
      <c r="C5311" s="4">
        <v>35423.98055555556</v>
      </c>
      <c r="D5311" s="5">
        <v>57456.0</v>
      </c>
    </row>
    <row r="5312">
      <c r="A5312" s="2" t="s">
        <v>17232</v>
      </c>
      <c r="B5312" s="3"/>
      <c r="C5312" s="4">
        <v>35423.98055555556</v>
      </c>
      <c r="D5312" s="5">
        <v>140299.0</v>
      </c>
    </row>
    <row r="5313">
      <c r="A5313" s="2" t="s">
        <v>17233</v>
      </c>
      <c r="B5313" s="3"/>
      <c r="C5313" s="4">
        <v>35423.98055555556</v>
      </c>
      <c r="D5313" s="5">
        <v>94556.0</v>
      </c>
    </row>
    <row r="5314">
      <c r="A5314" s="2" t="s">
        <v>17234</v>
      </c>
      <c r="B5314" s="3"/>
      <c r="C5314" s="4">
        <v>35423.98055555556</v>
      </c>
      <c r="D5314" s="5">
        <v>239594.0</v>
      </c>
    </row>
    <row r="5315">
      <c r="A5315" s="2" t="s">
        <v>17235</v>
      </c>
      <c r="B5315" s="3"/>
      <c r="C5315" s="4">
        <v>35423.98055555556</v>
      </c>
      <c r="D5315" s="5">
        <v>243718.0</v>
      </c>
    </row>
    <row r="5316">
      <c r="A5316" s="2" t="s">
        <v>17236</v>
      </c>
      <c r="B5316" s="3"/>
      <c r="C5316" s="4">
        <v>35423.98055555556</v>
      </c>
      <c r="D5316" s="5">
        <v>159223.0</v>
      </c>
    </row>
    <row r="5317">
      <c r="A5317" s="2" t="s">
        <v>17237</v>
      </c>
      <c r="B5317" s="3"/>
      <c r="C5317" s="4">
        <v>35423.98055555556</v>
      </c>
      <c r="D5317" s="5">
        <v>135258.0</v>
      </c>
    </row>
    <row r="5318">
      <c r="A5318" s="2" t="s">
        <v>17238</v>
      </c>
      <c r="B5318" s="3"/>
      <c r="C5318" s="4">
        <v>35423.98055555556</v>
      </c>
      <c r="D5318" s="5">
        <v>230695.0</v>
      </c>
    </row>
    <row r="5319">
      <c r="A5319" s="2" t="s">
        <v>17239</v>
      </c>
      <c r="B5319" s="3"/>
      <c r="C5319" s="4">
        <v>35423.98055555556</v>
      </c>
      <c r="D5319" s="5">
        <v>157100.0</v>
      </c>
    </row>
    <row r="5320">
      <c r="A5320" s="2" t="s">
        <v>17240</v>
      </c>
      <c r="B5320" s="3"/>
      <c r="C5320" s="4">
        <v>35423.98055555556</v>
      </c>
      <c r="D5320" s="5">
        <v>240355.0</v>
      </c>
    </row>
    <row r="5321">
      <c r="A5321" s="2" t="s">
        <v>17241</v>
      </c>
      <c r="B5321" s="3"/>
      <c r="C5321" s="4">
        <v>35423.98055555556</v>
      </c>
      <c r="D5321" s="5">
        <v>21897.0</v>
      </c>
    </row>
    <row r="5322">
      <c r="A5322" s="2" t="s">
        <v>17242</v>
      </c>
      <c r="B5322" s="3"/>
      <c r="C5322" s="4">
        <v>35423.98055555556</v>
      </c>
      <c r="D5322" s="5">
        <v>29955.0</v>
      </c>
    </row>
    <row r="5323">
      <c r="A5323" s="2" t="s">
        <v>17243</v>
      </c>
      <c r="B5323" s="3"/>
      <c r="C5323" s="4">
        <v>35423.98055555556</v>
      </c>
      <c r="D5323" s="5">
        <v>176081.0</v>
      </c>
    </row>
    <row r="5324">
      <c r="A5324" s="2" t="s">
        <v>17244</v>
      </c>
      <c r="B5324" s="3"/>
      <c r="C5324" s="4">
        <v>35423.98055555556</v>
      </c>
      <c r="D5324" s="5">
        <v>176045.0</v>
      </c>
    </row>
    <row r="5325">
      <c r="A5325" s="2" t="s">
        <v>17245</v>
      </c>
      <c r="B5325" s="3"/>
      <c r="C5325" s="4">
        <v>35423.98055555556</v>
      </c>
      <c r="D5325" s="5">
        <v>158689.0</v>
      </c>
    </row>
    <row r="5326">
      <c r="A5326" s="2" t="s">
        <v>17246</v>
      </c>
      <c r="B5326" s="3"/>
      <c r="C5326" s="4">
        <v>35423.98055555556</v>
      </c>
      <c r="D5326" s="5">
        <v>958866.0</v>
      </c>
    </row>
    <row r="5327">
      <c r="A5327" s="2" t="s">
        <v>17247</v>
      </c>
      <c r="B5327" s="3"/>
      <c r="C5327" s="4">
        <v>35423.98055555556</v>
      </c>
      <c r="D5327" s="5">
        <v>13193.0</v>
      </c>
    </row>
    <row r="5328">
      <c r="A5328" s="2" t="s">
        <v>17248</v>
      </c>
      <c r="B5328" s="3"/>
      <c r="C5328" s="4">
        <v>35423.98055555556</v>
      </c>
      <c r="D5328" s="5">
        <v>16141.0</v>
      </c>
    </row>
    <row r="5329">
      <c r="A5329" s="2" t="s">
        <v>17249</v>
      </c>
      <c r="B5329" s="3"/>
      <c r="C5329" s="4">
        <v>35423.98055555556</v>
      </c>
      <c r="D5329" s="5">
        <v>33827.0</v>
      </c>
    </row>
    <row r="5330">
      <c r="A5330" s="2" t="s">
        <v>17250</v>
      </c>
      <c r="B5330" s="3"/>
      <c r="C5330" s="4">
        <v>35423.98055555556</v>
      </c>
      <c r="D5330" s="5">
        <v>33792.0</v>
      </c>
    </row>
    <row r="5331">
      <c r="A5331" s="2" t="s">
        <v>17251</v>
      </c>
      <c r="B5331" s="3"/>
      <c r="C5331" s="4">
        <v>35423.98055555556</v>
      </c>
      <c r="D5331" s="5">
        <v>148355.0</v>
      </c>
    </row>
    <row r="5332">
      <c r="A5332" s="2" t="s">
        <v>17252</v>
      </c>
      <c r="B5332" s="3"/>
      <c r="C5332" s="4">
        <v>35423.98055555556</v>
      </c>
      <c r="D5332" s="5">
        <v>148260.0</v>
      </c>
    </row>
    <row r="5333">
      <c r="A5333" s="2" t="s">
        <v>17253</v>
      </c>
      <c r="B5333" s="3"/>
      <c r="C5333" s="4">
        <v>35423.98055555556</v>
      </c>
      <c r="D5333" s="5">
        <v>148795.0</v>
      </c>
    </row>
    <row r="5334">
      <c r="A5334" s="2" t="s">
        <v>17254</v>
      </c>
      <c r="B5334" s="3"/>
      <c r="C5334" s="4">
        <v>35423.98055555556</v>
      </c>
      <c r="D5334" s="5">
        <v>204601.0</v>
      </c>
    </row>
    <row r="5335">
      <c r="A5335" s="2" t="s">
        <v>17255</v>
      </c>
      <c r="B5335" s="3"/>
      <c r="C5335" s="4">
        <v>35423.98055555556</v>
      </c>
      <c r="D5335" s="5">
        <v>159481.0</v>
      </c>
    </row>
    <row r="5336">
      <c r="A5336" s="2" t="s">
        <v>17256</v>
      </c>
      <c r="B5336" s="3"/>
      <c r="C5336" s="4">
        <v>35423.98055555556</v>
      </c>
      <c r="D5336" s="5">
        <v>100416.0</v>
      </c>
    </row>
    <row r="5337">
      <c r="A5337" s="2" t="s">
        <v>17257</v>
      </c>
      <c r="B5337" s="3"/>
      <c r="C5337" s="4">
        <v>35423.98055555556</v>
      </c>
      <c r="D5337" s="5">
        <v>148367.0</v>
      </c>
    </row>
    <row r="5338">
      <c r="A5338" s="2" t="s">
        <v>17258</v>
      </c>
      <c r="B5338" s="3"/>
      <c r="C5338" s="4">
        <v>35423.98055555556</v>
      </c>
      <c r="D5338" s="5">
        <v>92393.0</v>
      </c>
    </row>
    <row r="5339">
      <c r="A5339" s="2" t="s">
        <v>17259</v>
      </c>
      <c r="B5339" s="3"/>
      <c r="C5339" s="4">
        <v>35423.98055555556</v>
      </c>
      <c r="D5339" s="5">
        <v>91654.0</v>
      </c>
    </row>
    <row r="5340">
      <c r="A5340" s="2" t="s">
        <v>17260</v>
      </c>
      <c r="B5340" s="3"/>
      <c r="C5340" s="4">
        <v>35423.98055555556</v>
      </c>
      <c r="D5340" s="5">
        <v>91202.0</v>
      </c>
    </row>
    <row r="5341">
      <c r="A5341" s="2" t="s">
        <v>17261</v>
      </c>
      <c r="B5341" s="3"/>
      <c r="C5341" s="4">
        <v>35423.98055555556</v>
      </c>
      <c r="D5341" s="5">
        <v>107016.0</v>
      </c>
    </row>
    <row r="5342">
      <c r="A5342" s="2" t="s">
        <v>17262</v>
      </c>
      <c r="B5342" s="3"/>
      <c r="C5342" s="4">
        <v>35423.98055555556</v>
      </c>
      <c r="D5342" s="5">
        <v>16630.0</v>
      </c>
    </row>
    <row r="5343">
      <c r="A5343" s="2" t="s">
        <v>17263</v>
      </c>
      <c r="B5343" s="3"/>
      <c r="C5343" s="4">
        <v>35423.98055555556</v>
      </c>
      <c r="D5343" s="5">
        <v>103117.0</v>
      </c>
    </row>
    <row r="5344">
      <c r="A5344" s="2" t="s">
        <v>17264</v>
      </c>
      <c r="B5344" s="3"/>
      <c r="C5344" s="4">
        <v>35423.98055555556</v>
      </c>
      <c r="D5344" s="5">
        <v>103091.0</v>
      </c>
    </row>
    <row r="5345">
      <c r="A5345" s="2" t="s">
        <v>17265</v>
      </c>
      <c r="B5345" s="3"/>
      <c r="C5345" s="4">
        <v>35423.98055555556</v>
      </c>
      <c r="D5345" s="5">
        <v>111926.0</v>
      </c>
    </row>
    <row r="5346">
      <c r="A5346" s="2" t="s">
        <v>17266</v>
      </c>
      <c r="B5346" s="3"/>
      <c r="C5346" s="4">
        <v>35423.98055555556</v>
      </c>
      <c r="D5346" s="5">
        <v>190513.0</v>
      </c>
    </row>
    <row r="5347">
      <c r="A5347" s="2" t="s">
        <v>17267</v>
      </c>
      <c r="B5347" s="3"/>
      <c r="C5347" s="4">
        <v>35423.98055555556</v>
      </c>
      <c r="D5347" s="5">
        <v>139041.0</v>
      </c>
    </row>
    <row r="5348">
      <c r="A5348" s="2" t="s">
        <v>17268</v>
      </c>
      <c r="B5348" s="3"/>
      <c r="C5348" s="4">
        <v>35423.98055555556</v>
      </c>
      <c r="D5348" s="5">
        <v>86592.0</v>
      </c>
    </row>
    <row r="5349">
      <c r="A5349" s="2" t="s">
        <v>17269</v>
      </c>
      <c r="B5349" s="3"/>
      <c r="C5349" s="4">
        <v>35423.98055555556</v>
      </c>
      <c r="D5349" s="5">
        <v>24935.0</v>
      </c>
    </row>
    <row r="5350">
      <c r="A5350" s="2" t="s">
        <v>17270</v>
      </c>
      <c r="B5350" s="3"/>
      <c r="C5350" s="4">
        <v>35423.98055555556</v>
      </c>
      <c r="D5350" s="5">
        <v>142562.0</v>
      </c>
    </row>
    <row r="5351">
      <c r="A5351" s="2" t="s">
        <v>17271</v>
      </c>
      <c r="B5351" s="3"/>
      <c r="C5351" s="4">
        <v>35423.98055555556</v>
      </c>
      <c r="D5351" s="5">
        <v>146355.0</v>
      </c>
    </row>
    <row r="5352">
      <c r="A5352" s="2" t="s">
        <v>17272</v>
      </c>
      <c r="B5352" s="3"/>
      <c r="C5352" s="4">
        <v>35423.98055555556</v>
      </c>
      <c r="D5352" s="5">
        <v>304397.0</v>
      </c>
    </row>
    <row r="5353">
      <c r="A5353" s="2" t="s">
        <v>17273</v>
      </c>
      <c r="B5353" s="3"/>
      <c r="C5353" s="4">
        <v>35423.98055555556</v>
      </c>
      <c r="D5353" s="5">
        <v>308759.0</v>
      </c>
    </row>
    <row r="5354">
      <c r="A5354" s="2" t="s">
        <v>17274</v>
      </c>
      <c r="B5354" s="3"/>
      <c r="C5354" s="4">
        <v>35423.98055555556</v>
      </c>
      <c r="D5354" s="5">
        <v>308738.0</v>
      </c>
    </row>
    <row r="5355">
      <c r="A5355" s="2" t="s">
        <v>17275</v>
      </c>
      <c r="B5355" s="3"/>
      <c r="C5355" s="4">
        <v>35423.98055555556</v>
      </c>
      <c r="D5355" s="5">
        <v>127684.0</v>
      </c>
    </row>
    <row r="5356">
      <c r="A5356" s="2" t="s">
        <v>17276</v>
      </c>
      <c r="B5356" s="3"/>
      <c r="C5356" s="4">
        <v>35423.98055555556</v>
      </c>
      <c r="D5356" s="5">
        <v>74874.0</v>
      </c>
    </row>
    <row r="5357">
      <c r="A5357" s="2" t="s">
        <v>17277</v>
      </c>
      <c r="B5357" s="3"/>
      <c r="C5357" s="4">
        <v>35423.98055555556</v>
      </c>
      <c r="D5357" s="5">
        <v>73102.0</v>
      </c>
    </row>
    <row r="5358">
      <c r="A5358" s="2" t="s">
        <v>17278</v>
      </c>
      <c r="B5358" s="3"/>
      <c r="C5358" s="4">
        <v>35423.98055555556</v>
      </c>
      <c r="D5358" s="5">
        <v>66840.0</v>
      </c>
    </row>
    <row r="5359">
      <c r="A5359" s="2" t="s">
        <v>17279</v>
      </c>
      <c r="B5359" s="3"/>
      <c r="C5359" s="4">
        <v>35423.98055555556</v>
      </c>
      <c r="D5359" s="5">
        <v>67873.0</v>
      </c>
    </row>
    <row r="5360">
      <c r="A5360" s="2" t="s">
        <v>17280</v>
      </c>
      <c r="B5360" s="3"/>
      <c r="C5360" s="4">
        <v>35423.98055555556</v>
      </c>
      <c r="D5360" s="5">
        <v>72307.0</v>
      </c>
    </row>
    <row r="5361">
      <c r="A5361" s="2" t="s">
        <v>17281</v>
      </c>
      <c r="B5361" s="3"/>
      <c r="C5361" s="4">
        <v>35423.98055555556</v>
      </c>
      <c r="D5361" s="5">
        <v>71837.0</v>
      </c>
    </row>
    <row r="5362">
      <c r="A5362" s="2" t="s">
        <v>17282</v>
      </c>
      <c r="B5362" s="3"/>
      <c r="C5362" s="4">
        <v>35423.98055555556</v>
      </c>
      <c r="D5362" s="5">
        <v>73312.0</v>
      </c>
    </row>
    <row r="5363">
      <c r="A5363" s="2" t="s">
        <v>17283</v>
      </c>
      <c r="B5363" s="3"/>
      <c r="C5363" s="4">
        <v>35423.98055555556</v>
      </c>
      <c r="D5363" s="5">
        <v>71515.0</v>
      </c>
    </row>
    <row r="5364">
      <c r="A5364" s="2" t="s">
        <v>17284</v>
      </c>
      <c r="B5364" s="3"/>
      <c r="C5364" s="4">
        <v>35423.98055555556</v>
      </c>
      <c r="D5364" s="5">
        <v>66035.0</v>
      </c>
    </row>
    <row r="5365">
      <c r="A5365" s="2" t="s">
        <v>17285</v>
      </c>
      <c r="B5365" s="3"/>
      <c r="C5365" s="4">
        <v>35423.98055555556</v>
      </c>
      <c r="D5365" s="5">
        <v>72587.0</v>
      </c>
    </row>
    <row r="5366">
      <c r="A5366" s="2" t="s">
        <v>17286</v>
      </c>
      <c r="B5366" s="3"/>
      <c r="C5366" s="4">
        <v>35423.98055555556</v>
      </c>
      <c r="D5366" s="5">
        <v>69441.0</v>
      </c>
    </row>
    <row r="5367">
      <c r="A5367" s="2" t="s">
        <v>17287</v>
      </c>
      <c r="B5367" s="3"/>
      <c r="C5367" s="4">
        <v>35423.98055555556</v>
      </c>
      <c r="D5367" s="5">
        <v>83482.0</v>
      </c>
    </row>
    <row r="5368">
      <c r="A5368" s="2" t="s">
        <v>17288</v>
      </c>
      <c r="B5368" s="3"/>
      <c r="C5368" s="4">
        <v>35423.98055555556</v>
      </c>
      <c r="D5368" s="5">
        <v>90387.0</v>
      </c>
    </row>
    <row r="5369">
      <c r="A5369" s="2" t="s">
        <v>17289</v>
      </c>
      <c r="B5369" s="3"/>
      <c r="C5369" s="4">
        <v>35423.98055555556</v>
      </c>
      <c r="D5369" s="5">
        <v>104573.0</v>
      </c>
    </row>
    <row r="5370">
      <c r="A5370" s="2" t="s">
        <v>17290</v>
      </c>
      <c r="B5370" s="3"/>
      <c r="C5370" s="4">
        <v>35423.98055555556</v>
      </c>
      <c r="D5370" s="5">
        <v>112965.0</v>
      </c>
    </row>
    <row r="5371">
      <c r="A5371" s="2" t="s">
        <v>17291</v>
      </c>
      <c r="B5371" s="3"/>
      <c r="C5371" s="4">
        <v>35423.98055555556</v>
      </c>
      <c r="D5371" s="5">
        <v>118564.0</v>
      </c>
    </row>
    <row r="5372">
      <c r="A5372" s="2" t="s">
        <v>17292</v>
      </c>
      <c r="B5372" s="3"/>
      <c r="C5372" s="4">
        <v>35423.98055555556</v>
      </c>
      <c r="D5372" s="5">
        <v>117113.0</v>
      </c>
    </row>
    <row r="5373">
      <c r="A5373" s="2" t="s">
        <v>17293</v>
      </c>
      <c r="B5373" s="3"/>
      <c r="C5373" s="4">
        <v>35423.98055555556</v>
      </c>
      <c r="D5373" s="5">
        <v>111396.0</v>
      </c>
    </row>
    <row r="5374">
      <c r="A5374" s="2" t="s">
        <v>17294</v>
      </c>
      <c r="B5374" s="3"/>
      <c r="C5374" s="4">
        <v>35423.98055555556</v>
      </c>
      <c r="D5374" s="5">
        <v>112959.0</v>
      </c>
    </row>
    <row r="5375">
      <c r="A5375" s="2" t="s">
        <v>17295</v>
      </c>
      <c r="B5375" s="3"/>
      <c r="C5375" s="4">
        <v>35423.98055555556</v>
      </c>
      <c r="D5375" s="5">
        <v>123733.0</v>
      </c>
    </row>
    <row r="5376">
      <c r="A5376" s="2" t="s">
        <v>17296</v>
      </c>
      <c r="B5376" s="3"/>
      <c r="C5376" s="4">
        <v>35423.98055555556</v>
      </c>
      <c r="D5376" s="5">
        <v>122160.0</v>
      </c>
    </row>
    <row r="5377">
      <c r="A5377" s="2" t="s">
        <v>17297</v>
      </c>
      <c r="B5377" s="3"/>
      <c r="C5377" s="4">
        <v>35423.98055555556</v>
      </c>
      <c r="D5377" s="5">
        <v>118563.0</v>
      </c>
    </row>
    <row r="5378">
      <c r="A5378" s="2" t="s">
        <v>17298</v>
      </c>
      <c r="B5378" s="3"/>
      <c r="C5378" s="4">
        <v>35423.98055555556</v>
      </c>
      <c r="D5378" s="5">
        <v>91949.0</v>
      </c>
    </row>
    <row r="5379">
      <c r="A5379" s="2" t="s">
        <v>17299</v>
      </c>
      <c r="B5379" s="3"/>
      <c r="C5379" s="4">
        <v>35423.98055555556</v>
      </c>
      <c r="D5379" s="5">
        <v>117340.0</v>
      </c>
    </row>
    <row r="5380">
      <c r="A5380" s="2" t="s">
        <v>17300</v>
      </c>
      <c r="B5380" s="3"/>
      <c r="C5380" s="4">
        <v>35423.98055555556</v>
      </c>
      <c r="D5380" s="5">
        <v>103507.0</v>
      </c>
    </row>
    <row r="5381">
      <c r="A5381" s="2" t="s">
        <v>17301</v>
      </c>
      <c r="B5381" s="3"/>
      <c r="C5381" s="4">
        <v>35423.98055555556</v>
      </c>
      <c r="D5381" s="5">
        <v>114904.0</v>
      </c>
    </row>
    <row r="5382">
      <c r="A5382" s="2" t="s">
        <v>17302</v>
      </c>
      <c r="B5382" s="3"/>
      <c r="C5382" s="4">
        <v>35423.98055555556</v>
      </c>
      <c r="D5382" s="5">
        <v>115965.0</v>
      </c>
    </row>
    <row r="5383">
      <c r="A5383" s="2" t="s">
        <v>17303</v>
      </c>
      <c r="B5383" s="3"/>
      <c r="C5383" s="4">
        <v>35423.98055555556</v>
      </c>
      <c r="D5383" s="5">
        <v>541420.0</v>
      </c>
    </row>
    <row r="5384">
      <c r="A5384" s="2" t="s">
        <v>17304</v>
      </c>
      <c r="B5384" s="3"/>
      <c r="C5384" s="4">
        <v>35423.98055555556</v>
      </c>
      <c r="D5384" s="5">
        <v>519185.0</v>
      </c>
    </row>
    <row r="5385">
      <c r="A5385" s="2" t="s">
        <v>17305</v>
      </c>
      <c r="B5385" s="3"/>
      <c r="C5385" s="4">
        <v>35423.98055555556</v>
      </c>
      <c r="D5385" s="5">
        <v>622422.0</v>
      </c>
    </row>
    <row r="5386">
      <c r="A5386" s="2" t="s">
        <v>17306</v>
      </c>
      <c r="B5386" s="3"/>
      <c r="C5386" s="4">
        <v>35423.98055555556</v>
      </c>
      <c r="D5386" s="5">
        <v>483064.0</v>
      </c>
    </row>
    <row r="5387">
      <c r="A5387" s="2" t="s">
        <v>17307</v>
      </c>
      <c r="B5387" s="3"/>
      <c r="C5387" s="4">
        <v>35423.98055555556</v>
      </c>
      <c r="D5387" s="5">
        <v>464731.0</v>
      </c>
    </row>
    <row r="5388">
      <c r="A5388" s="2" t="s">
        <v>17308</v>
      </c>
      <c r="B5388" s="3"/>
      <c r="C5388" s="4">
        <v>35423.98055555556</v>
      </c>
      <c r="D5388" s="5">
        <v>2079779.0</v>
      </c>
    </row>
    <row r="5389">
      <c r="A5389" s="2" t="s">
        <v>17309</v>
      </c>
      <c r="B5389" s="3"/>
      <c r="C5389" s="4">
        <v>35423.98055555556</v>
      </c>
      <c r="D5389" s="5">
        <v>2181546.0</v>
      </c>
    </row>
    <row r="5390">
      <c r="A5390" s="2" t="s">
        <v>17310</v>
      </c>
      <c r="B5390" s="3"/>
      <c r="C5390" s="4">
        <v>35423.98055555556</v>
      </c>
      <c r="D5390" s="5">
        <v>1.6637688E7</v>
      </c>
    </row>
    <row r="5391">
      <c r="A5391" s="2" t="s">
        <v>17311</v>
      </c>
      <c r="B5391" s="3"/>
      <c r="C5391" s="4">
        <v>35423.98055555556</v>
      </c>
      <c r="D5391" s="5">
        <v>1.6627872E7</v>
      </c>
    </row>
    <row r="5392">
      <c r="A5392" s="2" t="s">
        <v>17312</v>
      </c>
      <c r="B5392" s="3"/>
      <c r="C5392" s="4">
        <v>35423.98055555556</v>
      </c>
      <c r="D5392" s="5">
        <v>1.6565584E7</v>
      </c>
    </row>
    <row r="5393">
      <c r="A5393" s="2" t="s">
        <v>17313</v>
      </c>
      <c r="B5393" s="3"/>
      <c r="C5393" s="4">
        <v>35423.98055555556</v>
      </c>
      <c r="D5393" s="5">
        <v>1.6445335E7</v>
      </c>
    </row>
    <row r="5394">
      <c r="A5394" s="2" t="s">
        <v>17314</v>
      </c>
      <c r="B5394" s="3"/>
      <c r="C5394" s="4">
        <v>35423.98055555556</v>
      </c>
      <c r="D5394" s="5">
        <v>2081241.0</v>
      </c>
    </row>
    <row r="5395">
      <c r="A5395" s="2" t="s">
        <v>17315</v>
      </c>
      <c r="B5395" s="3"/>
      <c r="C5395" s="4">
        <v>35423.98055555556</v>
      </c>
      <c r="D5395" s="5">
        <v>1402375.0</v>
      </c>
    </row>
    <row r="5396">
      <c r="A5396" s="2" t="s">
        <v>17316</v>
      </c>
      <c r="B5396" s="3"/>
      <c r="C5396" s="4">
        <v>35423.98055555556</v>
      </c>
      <c r="D5396" s="5">
        <v>1.7650517E7</v>
      </c>
    </row>
    <row r="5397">
      <c r="A5397" s="2" t="s">
        <v>17317</v>
      </c>
      <c r="B5397" s="3"/>
      <c r="C5397" s="4">
        <v>35423.98055555556</v>
      </c>
      <c r="D5397" s="5">
        <v>1.8286155E7</v>
      </c>
    </row>
    <row r="5398">
      <c r="A5398" s="2" t="s">
        <v>17318</v>
      </c>
      <c r="B5398" s="3"/>
      <c r="C5398" s="4">
        <v>35423.98055555556</v>
      </c>
      <c r="D5398" s="5">
        <v>1.7691826E7</v>
      </c>
    </row>
    <row r="5399">
      <c r="A5399" s="2" t="s">
        <v>17319</v>
      </c>
      <c r="B5399" s="3"/>
      <c r="C5399" s="4">
        <v>35423.98055555556</v>
      </c>
      <c r="D5399" s="5">
        <v>1.6625423E7</v>
      </c>
    </row>
    <row r="5400">
      <c r="A5400" s="2" t="s">
        <v>17320</v>
      </c>
      <c r="B5400" s="3"/>
      <c r="C5400" s="4">
        <v>35423.98055555556</v>
      </c>
      <c r="D5400" s="5">
        <v>1.6678639E7</v>
      </c>
    </row>
    <row r="5401">
      <c r="A5401" s="2" t="s">
        <v>17321</v>
      </c>
      <c r="B5401" s="3"/>
      <c r="C5401" s="4">
        <v>35423.98055555556</v>
      </c>
      <c r="D5401" s="5">
        <v>1.648512E7</v>
      </c>
    </row>
    <row r="5402">
      <c r="A5402" s="2" t="s">
        <v>17322</v>
      </c>
      <c r="B5402" s="3"/>
      <c r="C5402" s="4">
        <v>35423.98055555556</v>
      </c>
      <c r="D5402" s="5">
        <v>1.6485118E7</v>
      </c>
    </row>
    <row r="5403">
      <c r="A5403" s="2" t="s">
        <v>17323</v>
      </c>
      <c r="B5403" s="3"/>
      <c r="C5403" s="4">
        <v>35423.98055555556</v>
      </c>
      <c r="D5403" s="5">
        <v>70264.0</v>
      </c>
    </row>
    <row r="5404">
      <c r="A5404" s="2" t="s">
        <v>17324</v>
      </c>
      <c r="B5404" s="3"/>
      <c r="C5404" s="4">
        <v>35423.98055555556</v>
      </c>
      <c r="D5404" s="5">
        <v>41777.0</v>
      </c>
    </row>
    <row r="5405">
      <c r="A5405" s="2" t="s">
        <v>17325</v>
      </c>
      <c r="B5405" s="3"/>
      <c r="C5405" s="4">
        <v>35423.98055555556</v>
      </c>
      <c r="D5405" s="5">
        <v>432226.0</v>
      </c>
    </row>
    <row r="5406">
      <c r="A5406" s="2" t="s">
        <v>17326</v>
      </c>
      <c r="B5406" s="3"/>
      <c r="C5406" s="4">
        <v>35423.98055555556</v>
      </c>
      <c r="D5406" s="5">
        <v>99418.0</v>
      </c>
    </row>
    <row r="5407">
      <c r="A5407" s="2" t="s">
        <v>17327</v>
      </c>
      <c r="B5407" s="3"/>
      <c r="C5407" s="4">
        <v>35423.98055555556</v>
      </c>
      <c r="D5407" s="5">
        <v>58850.0</v>
      </c>
    </row>
    <row r="5408">
      <c r="A5408" s="2" t="s">
        <v>17328</v>
      </c>
      <c r="B5408" s="3"/>
      <c r="C5408" s="4">
        <v>35423.98055555556</v>
      </c>
      <c r="D5408" s="5">
        <v>116080.0</v>
      </c>
    </row>
    <row r="5409">
      <c r="A5409" s="2" t="s">
        <v>17329</v>
      </c>
      <c r="B5409" s="3"/>
      <c r="C5409" s="4">
        <v>35423.98055555556</v>
      </c>
      <c r="D5409" s="5">
        <v>31756.0</v>
      </c>
    </row>
    <row r="5410">
      <c r="A5410" s="2" t="s">
        <v>17330</v>
      </c>
      <c r="B5410" s="3"/>
      <c r="C5410" s="4">
        <v>35423.98055555556</v>
      </c>
      <c r="D5410" s="5">
        <v>31666.0</v>
      </c>
    </row>
    <row r="5411">
      <c r="A5411" s="2" t="s">
        <v>17331</v>
      </c>
      <c r="B5411" s="3"/>
      <c r="C5411" s="4">
        <v>35423.98055555556</v>
      </c>
      <c r="D5411" s="5">
        <v>31668.0</v>
      </c>
    </row>
    <row r="5412">
      <c r="A5412" s="2" t="s">
        <v>17332</v>
      </c>
      <c r="B5412" s="3"/>
      <c r="C5412" s="4">
        <v>35423.98055555556</v>
      </c>
      <c r="D5412" s="5">
        <v>31771.0</v>
      </c>
    </row>
    <row r="5413">
      <c r="A5413" s="2" t="s">
        <v>17333</v>
      </c>
      <c r="B5413" s="3"/>
      <c r="C5413" s="4">
        <v>35423.98055555556</v>
      </c>
      <c r="D5413" s="5">
        <v>23365.0</v>
      </c>
    </row>
    <row r="5414">
      <c r="A5414" s="2" t="s">
        <v>17334</v>
      </c>
      <c r="B5414" s="3"/>
      <c r="C5414" s="4">
        <v>35423.98055555556</v>
      </c>
      <c r="D5414" s="5">
        <v>4443.0</v>
      </c>
    </row>
    <row r="5415">
      <c r="A5415" s="2" t="s">
        <v>17335</v>
      </c>
      <c r="B5415" s="3"/>
      <c r="C5415" s="4">
        <v>35423.98055555556</v>
      </c>
      <c r="D5415" s="5">
        <v>31373.0</v>
      </c>
    </row>
    <row r="5416">
      <c r="A5416" s="2" t="s">
        <v>17336</v>
      </c>
      <c r="B5416" s="3"/>
      <c r="C5416" s="4">
        <v>35423.98055555556</v>
      </c>
      <c r="D5416" s="5">
        <v>166615.0</v>
      </c>
    </row>
    <row r="5417">
      <c r="A5417" s="2" t="s">
        <v>17337</v>
      </c>
      <c r="B5417" s="3"/>
      <c r="C5417" s="4">
        <v>35423.98055555556</v>
      </c>
      <c r="D5417" s="5">
        <v>193546.0</v>
      </c>
    </row>
    <row r="5418">
      <c r="A5418" s="2" t="s">
        <v>17338</v>
      </c>
      <c r="B5418" s="3"/>
      <c r="C5418" s="4">
        <v>35423.98055555556</v>
      </c>
      <c r="D5418" s="5">
        <v>193959.0</v>
      </c>
    </row>
    <row r="5419">
      <c r="A5419" s="2" t="s">
        <v>17339</v>
      </c>
      <c r="B5419" s="3"/>
      <c r="C5419" s="4">
        <v>35423.98055555556</v>
      </c>
      <c r="D5419" s="5">
        <v>193993.0</v>
      </c>
    </row>
    <row r="5420">
      <c r="A5420" s="2" t="s">
        <v>17340</v>
      </c>
      <c r="B5420" s="3"/>
      <c r="C5420" s="4">
        <v>35423.98055555556</v>
      </c>
      <c r="D5420" s="5">
        <v>177728.0</v>
      </c>
    </row>
    <row r="5421">
      <c r="A5421" s="2" t="s">
        <v>17341</v>
      </c>
      <c r="B5421" s="3"/>
      <c r="C5421" s="4">
        <v>35423.98055555556</v>
      </c>
      <c r="D5421" s="5">
        <v>84390.0</v>
      </c>
    </row>
    <row r="5422">
      <c r="A5422" s="2" t="s">
        <v>17342</v>
      </c>
      <c r="B5422" s="3"/>
      <c r="C5422" s="4">
        <v>35423.98055555556</v>
      </c>
      <c r="D5422" s="5">
        <v>85987.0</v>
      </c>
    </row>
    <row r="5423">
      <c r="A5423" s="2" t="s">
        <v>17343</v>
      </c>
      <c r="B5423" s="3"/>
      <c r="C5423" s="4">
        <v>35423.98055555556</v>
      </c>
      <c r="D5423" s="5">
        <v>174761.0</v>
      </c>
    </row>
    <row r="5424">
      <c r="A5424" s="2" t="s">
        <v>17344</v>
      </c>
      <c r="B5424" s="3"/>
      <c r="C5424" s="4">
        <v>35423.98055555556</v>
      </c>
      <c r="D5424" s="5">
        <v>142241.0</v>
      </c>
    </row>
    <row r="5425">
      <c r="A5425" s="2" t="s">
        <v>17345</v>
      </c>
      <c r="B5425" s="3"/>
      <c r="C5425" s="4">
        <v>35423.98055555556</v>
      </c>
      <c r="D5425" s="5">
        <v>142261.0</v>
      </c>
    </row>
    <row r="5426">
      <c r="A5426" s="2" t="s">
        <v>17346</v>
      </c>
      <c r="B5426" s="3"/>
      <c r="C5426" s="4">
        <v>35423.98055555556</v>
      </c>
      <c r="D5426" s="5">
        <v>31437.0</v>
      </c>
    </row>
    <row r="5427">
      <c r="A5427" s="2" t="s">
        <v>17347</v>
      </c>
      <c r="B5427" s="3"/>
      <c r="C5427" s="4">
        <v>35423.98055555556</v>
      </c>
      <c r="D5427" s="5">
        <v>115366.0</v>
      </c>
    </row>
    <row r="5428">
      <c r="A5428" s="2" t="s">
        <v>17348</v>
      </c>
      <c r="B5428" s="3"/>
      <c r="C5428" s="4">
        <v>35423.98055555556</v>
      </c>
      <c r="D5428" s="5">
        <v>143543.0</v>
      </c>
    </row>
    <row r="5429">
      <c r="A5429" s="2" t="s">
        <v>17349</v>
      </c>
      <c r="B5429" s="3"/>
      <c r="C5429" s="4">
        <v>35423.98055555556</v>
      </c>
      <c r="D5429" s="5">
        <v>97861.0</v>
      </c>
    </row>
    <row r="5430">
      <c r="A5430" s="2" t="s">
        <v>17350</v>
      </c>
      <c r="B5430" s="3"/>
      <c r="C5430" s="4">
        <v>35423.98055555556</v>
      </c>
      <c r="D5430" s="5">
        <v>97874.0</v>
      </c>
    </row>
    <row r="5431">
      <c r="A5431" s="2" t="s">
        <v>17351</v>
      </c>
      <c r="B5431" s="3"/>
      <c r="C5431" s="4">
        <v>35423.98055555556</v>
      </c>
      <c r="D5431" s="5">
        <v>31651.0</v>
      </c>
    </row>
    <row r="5432">
      <c r="A5432" s="2" t="s">
        <v>17352</v>
      </c>
      <c r="B5432" s="3"/>
      <c r="C5432" s="4">
        <v>35423.98055555556</v>
      </c>
      <c r="D5432" s="5">
        <v>31463.0</v>
      </c>
    </row>
    <row r="5433">
      <c r="A5433" s="2" t="s">
        <v>17353</v>
      </c>
      <c r="B5433" s="3"/>
      <c r="C5433" s="4">
        <v>35423.98055555556</v>
      </c>
      <c r="D5433" s="5">
        <v>31495.0</v>
      </c>
    </row>
    <row r="5434">
      <c r="A5434" s="2" t="s">
        <v>17354</v>
      </c>
      <c r="B5434" s="3"/>
      <c r="C5434" s="4">
        <v>35423.98055555556</v>
      </c>
      <c r="D5434" s="5">
        <v>48361.0</v>
      </c>
    </row>
    <row r="5435">
      <c r="A5435" s="2" t="s">
        <v>17355</v>
      </c>
      <c r="B5435" s="3"/>
      <c r="C5435" s="4">
        <v>35423.98055555556</v>
      </c>
      <c r="D5435" s="5">
        <v>48355.0</v>
      </c>
    </row>
    <row r="5436">
      <c r="A5436" s="2" t="s">
        <v>17356</v>
      </c>
      <c r="B5436" s="3"/>
      <c r="C5436" s="4">
        <v>35423.98055555556</v>
      </c>
      <c r="D5436" s="5">
        <v>83095.0</v>
      </c>
    </row>
    <row r="5437">
      <c r="A5437" s="2" t="s">
        <v>17357</v>
      </c>
      <c r="B5437" s="3"/>
      <c r="C5437" s="4">
        <v>35423.98055555556</v>
      </c>
      <c r="D5437" s="5">
        <v>83085.0</v>
      </c>
    </row>
    <row r="5438">
      <c r="A5438" s="2" t="s">
        <v>17358</v>
      </c>
      <c r="B5438" s="3"/>
      <c r="C5438" s="4">
        <v>35423.98055555556</v>
      </c>
      <c r="D5438" s="5">
        <v>181431.0</v>
      </c>
    </row>
    <row r="5439">
      <c r="A5439" s="2" t="s">
        <v>17359</v>
      </c>
      <c r="B5439" s="3"/>
      <c r="C5439" s="4">
        <v>35423.98055555556</v>
      </c>
      <c r="D5439" s="5">
        <v>181395.0</v>
      </c>
    </row>
    <row r="5440">
      <c r="A5440" s="2" t="s">
        <v>17360</v>
      </c>
      <c r="B5440" s="3"/>
      <c r="C5440" s="4">
        <v>35423.98055555556</v>
      </c>
      <c r="D5440" s="5">
        <v>31552.0</v>
      </c>
    </row>
    <row r="5441">
      <c r="A5441" s="2" t="s">
        <v>17361</v>
      </c>
      <c r="B5441" s="3"/>
      <c r="C5441" s="4">
        <v>35423.98055555556</v>
      </c>
      <c r="D5441" s="5">
        <v>31584.0</v>
      </c>
    </row>
    <row r="5442">
      <c r="A5442" s="2" t="s">
        <v>17362</v>
      </c>
      <c r="B5442" s="3"/>
      <c r="C5442" s="4">
        <v>35423.98055555556</v>
      </c>
      <c r="D5442" s="5">
        <v>122230.0</v>
      </c>
    </row>
    <row r="5443">
      <c r="A5443" s="2" t="s">
        <v>17363</v>
      </c>
      <c r="B5443" s="3"/>
      <c r="C5443" s="4">
        <v>35423.98055555556</v>
      </c>
      <c r="D5443" s="5">
        <v>33494.0</v>
      </c>
    </row>
    <row r="5444">
      <c r="A5444" s="2" t="s">
        <v>17364</v>
      </c>
      <c r="B5444" s="3"/>
      <c r="C5444" s="4">
        <v>35423.98055555556</v>
      </c>
      <c r="D5444" s="5">
        <v>41581.0</v>
      </c>
    </row>
    <row r="5445">
      <c r="A5445" s="2" t="s">
        <v>17365</v>
      </c>
      <c r="B5445" s="3"/>
      <c r="C5445" s="4">
        <v>35423.98055555556</v>
      </c>
      <c r="D5445" s="5">
        <v>47833.0</v>
      </c>
    </row>
    <row r="5446">
      <c r="A5446" s="2" t="s">
        <v>17366</v>
      </c>
      <c r="B5446" s="3"/>
      <c r="C5446" s="4">
        <v>35423.98055555556</v>
      </c>
      <c r="D5446" s="5">
        <v>45186.0</v>
      </c>
    </row>
    <row r="5447">
      <c r="A5447" s="2" t="s">
        <v>17367</v>
      </c>
      <c r="B5447" s="3"/>
      <c r="C5447" s="4">
        <v>35423.98055555556</v>
      </c>
      <c r="D5447" s="5">
        <v>47911.0</v>
      </c>
    </row>
    <row r="5448">
      <c r="A5448" s="2" t="s">
        <v>17368</v>
      </c>
      <c r="B5448" s="3"/>
      <c r="C5448" s="4">
        <v>35423.98055555556</v>
      </c>
      <c r="D5448" s="5">
        <v>41005.0</v>
      </c>
    </row>
    <row r="5449">
      <c r="A5449" s="2" t="s">
        <v>17369</v>
      </c>
      <c r="B5449" s="3"/>
      <c r="C5449" s="4">
        <v>35423.98055555556</v>
      </c>
      <c r="D5449" s="5">
        <v>77386.0</v>
      </c>
    </row>
    <row r="5450">
      <c r="A5450" s="2" t="s">
        <v>17370</v>
      </c>
      <c r="B5450" s="3"/>
      <c r="C5450" s="4">
        <v>35423.98055555556</v>
      </c>
      <c r="D5450" s="5">
        <v>77344.0</v>
      </c>
    </row>
    <row r="5451">
      <c r="A5451" s="2" t="s">
        <v>17371</v>
      </c>
      <c r="B5451" s="3"/>
      <c r="C5451" s="4">
        <v>35423.98055555556</v>
      </c>
      <c r="D5451" s="5">
        <v>65540.0</v>
      </c>
    </row>
    <row r="5452">
      <c r="A5452" s="2" t="s">
        <v>17372</v>
      </c>
      <c r="B5452" s="3"/>
      <c r="C5452" s="4">
        <v>35423.98055555556</v>
      </c>
      <c r="D5452" s="5">
        <v>77346.0</v>
      </c>
    </row>
    <row r="5453">
      <c r="A5453" s="2" t="s">
        <v>17373</v>
      </c>
      <c r="B5453" s="3"/>
      <c r="C5453" s="4">
        <v>35423.98055555556</v>
      </c>
      <c r="D5453" s="5">
        <v>77304.0</v>
      </c>
    </row>
    <row r="5454">
      <c r="A5454" s="2" t="s">
        <v>17374</v>
      </c>
      <c r="B5454" s="3"/>
      <c r="C5454" s="4">
        <v>35423.98055555556</v>
      </c>
      <c r="D5454" s="5">
        <v>77271.0</v>
      </c>
    </row>
    <row r="5455">
      <c r="A5455" s="2" t="s">
        <v>17375</v>
      </c>
      <c r="B5455" s="3"/>
      <c r="C5455" s="4">
        <v>35423.98055555556</v>
      </c>
      <c r="D5455" s="5">
        <v>65366.0</v>
      </c>
    </row>
    <row r="5456">
      <c r="A5456" s="2" t="s">
        <v>17376</v>
      </c>
      <c r="B5456" s="3"/>
      <c r="C5456" s="4">
        <v>35423.98055555556</v>
      </c>
      <c r="D5456" s="5">
        <v>226363.0</v>
      </c>
    </row>
    <row r="5457">
      <c r="A5457" s="2" t="s">
        <v>17377</v>
      </c>
      <c r="B5457" s="3"/>
      <c r="C5457" s="4">
        <v>35423.98055555556</v>
      </c>
      <c r="D5457" s="5">
        <v>225889.0</v>
      </c>
    </row>
    <row r="5458">
      <c r="A5458" s="2" t="s">
        <v>17378</v>
      </c>
      <c r="B5458" s="3"/>
      <c r="C5458" s="4">
        <v>35423.98055555556</v>
      </c>
      <c r="D5458" s="5">
        <v>226431.0</v>
      </c>
    </row>
    <row r="5459">
      <c r="A5459" s="2" t="s">
        <v>17379</v>
      </c>
      <c r="B5459" s="3"/>
      <c r="C5459" s="4">
        <v>35423.98055555556</v>
      </c>
      <c r="D5459" s="5">
        <v>226383.0</v>
      </c>
    </row>
    <row r="5460">
      <c r="A5460" s="2" t="s">
        <v>17380</v>
      </c>
      <c r="B5460" s="3"/>
      <c r="C5460" s="4">
        <v>35423.98055555556</v>
      </c>
      <c r="D5460" s="5">
        <v>225871.0</v>
      </c>
    </row>
    <row r="5461">
      <c r="A5461" s="2" t="s">
        <v>17381</v>
      </c>
      <c r="B5461" s="3"/>
      <c r="C5461" s="4">
        <v>35423.98055555556</v>
      </c>
      <c r="D5461" s="5">
        <v>225819.0</v>
      </c>
    </row>
    <row r="5462">
      <c r="A5462" s="2" t="s">
        <v>17382</v>
      </c>
      <c r="B5462" s="3"/>
      <c r="C5462" s="4">
        <v>35423.98055555556</v>
      </c>
      <c r="D5462" s="5">
        <v>225805.0</v>
      </c>
    </row>
    <row r="5463">
      <c r="A5463" s="2" t="s">
        <v>17383</v>
      </c>
      <c r="B5463" s="3"/>
      <c r="C5463" s="4">
        <v>35423.98055555556</v>
      </c>
      <c r="D5463" s="5">
        <v>226350.0</v>
      </c>
    </row>
    <row r="5464">
      <c r="A5464" s="2" t="s">
        <v>17384</v>
      </c>
      <c r="B5464" s="3"/>
      <c r="C5464" s="4">
        <v>35423.98055555556</v>
      </c>
      <c r="D5464" s="5">
        <v>226298.0</v>
      </c>
    </row>
    <row r="5465">
      <c r="A5465" s="2" t="s">
        <v>17385</v>
      </c>
      <c r="B5465" s="3"/>
      <c r="C5465" s="4">
        <v>35423.98055555556</v>
      </c>
      <c r="D5465" s="5">
        <v>226310.0</v>
      </c>
    </row>
    <row r="5466">
      <c r="A5466" s="2" t="s">
        <v>17386</v>
      </c>
      <c r="B5466" s="3"/>
      <c r="C5466" s="4">
        <v>35423.98055555556</v>
      </c>
      <c r="D5466" s="5">
        <v>45267.0</v>
      </c>
    </row>
    <row r="5467">
      <c r="A5467" s="2" t="s">
        <v>17387</v>
      </c>
      <c r="B5467" s="3"/>
      <c r="C5467" s="4">
        <v>35423.98055555556</v>
      </c>
      <c r="D5467" s="5">
        <v>45159.0</v>
      </c>
    </row>
    <row r="5468">
      <c r="A5468" s="2" t="s">
        <v>17388</v>
      </c>
      <c r="B5468" s="3"/>
      <c r="C5468" s="4">
        <v>35423.98055555556</v>
      </c>
      <c r="D5468" s="5">
        <v>109093.0</v>
      </c>
    </row>
    <row r="5469">
      <c r="A5469" s="2" t="s">
        <v>17389</v>
      </c>
      <c r="B5469" s="3"/>
      <c r="C5469" s="4">
        <v>35423.98055555556</v>
      </c>
      <c r="D5469" s="5">
        <v>192004.0</v>
      </c>
    </row>
    <row r="5470">
      <c r="A5470" s="2" t="s">
        <v>17390</v>
      </c>
      <c r="B5470" s="3"/>
      <c r="C5470" s="4">
        <v>35423.98055555556</v>
      </c>
      <c r="D5470" s="5">
        <v>47651.0</v>
      </c>
    </row>
    <row r="5471">
      <c r="A5471" s="2" t="s">
        <v>17391</v>
      </c>
      <c r="B5471" s="3"/>
      <c r="C5471" s="4">
        <v>35423.98055555556</v>
      </c>
      <c r="D5471" s="5">
        <v>226835.0</v>
      </c>
    </row>
    <row r="5472">
      <c r="A5472" s="2" t="s">
        <v>17392</v>
      </c>
      <c r="B5472" s="3"/>
      <c r="C5472" s="4">
        <v>35423.98055555556</v>
      </c>
      <c r="D5472" s="5">
        <v>77467.0</v>
      </c>
    </row>
    <row r="5473">
      <c r="A5473" s="2" t="s">
        <v>17393</v>
      </c>
      <c r="B5473" s="3"/>
      <c r="C5473" s="4">
        <v>35423.98055555556</v>
      </c>
      <c r="D5473" s="5">
        <v>77425.0</v>
      </c>
    </row>
    <row r="5474">
      <c r="A5474" s="2" t="s">
        <v>17394</v>
      </c>
      <c r="B5474" s="3"/>
      <c r="C5474" s="4">
        <v>35423.98055555556</v>
      </c>
      <c r="D5474" s="5">
        <v>206386.0</v>
      </c>
    </row>
    <row r="5475">
      <c r="A5475" s="2" t="s">
        <v>17395</v>
      </c>
      <c r="B5475" s="3"/>
      <c r="C5475" s="4">
        <v>35423.98055555556</v>
      </c>
      <c r="D5475" s="5">
        <v>127201.0</v>
      </c>
    </row>
    <row r="5476">
      <c r="A5476" s="2" t="s">
        <v>17396</v>
      </c>
      <c r="B5476" s="3"/>
      <c r="C5476" s="4">
        <v>35423.98055555556</v>
      </c>
      <c r="D5476" s="5">
        <v>127903.0</v>
      </c>
    </row>
    <row r="5477">
      <c r="A5477" s="2" t="s">
        <v>17397</v>
      </c>
      <c r="B5477" s="3"/>
      <c r="C5477" s="4">
        <v>35423.98055555556</v>
      </c>
      <c r="D5477" s="5">
        <v>21325.0</v>
      </c>
    </row>
    <row r="5478">
      <c r="A5478" s="2" t="s">
        <v>17398</v>
      </c>
      <c r="B5478" s="3"/>
      <c r="C5478" s="4">
        <v>35423.98055555556</v>
      </c>
      <c r="D5478" s="5">
        <v>14455.0</v>
      </c>
    </row>
    <row r="5479">
      <c r="A5479" s="2" t="s">
        <v>17399</v>
      </c>
      <c r="B5479" s="3"/>
      <c r="C5479" s="4">
        <v>35423.98055555556</v>
      </c>
      <c r="D5479" s="5">
        <v>145774.0</v>
      </c>
    </row>
    <row r="5480">
      <c r="A5480" s="2" t="s">
        <v>17400</v>
      </c>
      <c r="B5480" s="3"/>
      <c r="C5480" s="4">
        <v>35423.98055555556</v>
      </c>
      <c r="D5480" s="5">
        <v>31478.0</v>
      </c>
    </row>
    <row r="5481">
      <c r="A5481" s="2" t="s">
        <v>17401</v>
      </c>
      <c r="B5481" s="3"/>
      <c r="C5481" s="4">
        <v>35423.98055555556</v>
      </c>
      <c r="D5481" s="5">
        <v>186768.0</v>
      </c>
    </row>
    <row r="5482">
      <c r="A5482" s="2" t="s">
        <v>17402</v>
      </c>
      <c r="B5482" s="3"/>
      <c r="C5482" s="4">
        <v>35423.98055555556</v>
      </c>
      <c r="D5482" s="5">
        <v>327247.0</v>
      </c>
    </row>
    <row r="5483">
      <c r="A5483" s="2" t="s">
        <v>17403</v>
      </c>
      <c r="B5483" s="3"/>
      <c r="C5483" s="4">
        <v>35423.98055555556</v>
      </c>
      <c r="D5483" s="5">
        <v>84026.0</v>
      </c>
    </row>
    <row r="5484">
      <c r="A5484" s="2" t="s">
        <v>17404</v>
      </c>
      <c r="B5484" s="3"/>
      <c r="C5484" s="4">
        <v>35423.98055555556</v>
      </c>
      <c r="D5484" s="5">
        <v>29677.0</v>
      </c>
    </row>
    <row r="5485">
      <c r="A5485" s="2" t="s">
        <v>17405</v>
      </c>
      <c r="B5485" s="3"/>
      <c r="C5485" s="4">
        <v>35423.98055555556</v>
      </c>
      <c r="D5485" s="5">
        <v>169361.0</v>
      </c>
    </row>
    <row r="5486">
      <c r="A5486" s="2" t="s">
        <v>17406</v>
      </c>
      <c r="B5486" s="3"/>
      <c r="C5486" s="4">
        <v>35423.98055555556</v>
      </c>
      <c r="D5486" s="5">
        <v>18860.0</v>
      </c>
    </row>
    <row r="5487">
      <c r="A5487" s="2" t="s">
        <v>17407</v>
      </c>
      <c r="B5487" s="3"/>
      <c r="C5487" s="4">
        <v>35423.98055555556</v>
      </c>
      <c r="D5487" s="5">
        <v>23712.0</v>
      </c>
    </row>
    <row r="5488">
      <c r="A5488" s="2" t="s">
        <v>17408</v>
      </c>
      <c r="B5488" s="3"/>
      <c r="C5488" s="4">
        <v>35423.98055555556</v>
      </c>
      <c r="D5488" s="5">
        <v>23657.0</v>
      </c>
    </row>
    <row r="5489">
      <c r="A5489" s="2" t="s">
        <v>17409</v>
      </c>
      <c r="B5489" s="3"/>
      <c r="C5489" s="4">
        <v>35423.98055555556</v>
      </c>
      <c r="D5489" s="5">
        <v>35926.0</v>
      </c>
    </row>
    <row r="5490">
      <c r="A5490" s="2" t="s">
        <v>17410</v>
      </c>
      <c r="B5490" s="3"/>
      <c r="C5490" s="4">
        <v>35423.98055555556</v>
      </c>
      <c r="D5490" s="5">
        <v>47608.0</v>
      </c>
    </row>
    <row r="5491">
      <c r="A5491" s="2" t="s">
        <v>17411</v>
      </c>
      <c r="B5491" s="3"/>
      <c r="C5491" s="4">
        <v>35423.98055555556</v>
      </c>
      <c r="D5491" s="5">
        <v>53637.0</v>
      </c>
    </row>
    <row r="5492">
      <c r="A5492" s="2" t="s">
        <v>17412</v>
      </c>
      <c r="B5492" s="3"/>
      <c r="C5492" s="4">
        <v>35423.98055555556</v>
      </c>
      <c r="D5492" s="5">
        <v>55359.0</v>
      </c>
    </row>
    <row r="5493">
      <c r="A5493" s="2" t="s">
        <v>17413</v>
      </c>
      <c r="B5493" s="3"/>
      <c r="C5493" s="4">
        <v>35423.98055555556</v>
      </c>
      <c r="D5493" s="5">
        <v>41788.0</v>
      </c>
    </row>
    <row r="5494">
      <c r="A5494" s="2" t="s">
        <v>17414</v>
      </c>
      <c r="B5494" s="3"/>
      <c r="C5494" s="4">
        <v>35423.98055555556</v>
      </c>
      <c r="D5494" s="5">
        <v>41328.0</v>
      </c>
    </row>
    <row r="5495">
      <c r="A5495" s="2" t="s">
        <v>17415</v>
      </c>
      <c r="B5495" s="3"/>
      <c r="C5495" s="4">
        <v>35423.98055555556</v>
      </c>
      <c r="D5495" s="5">
        <v>29201.0</v>
      </c>
    </row>
    <row r="5496">
      <c r="A5496" s="2" t="s">
        <v>17416</v>
      </c>
      <c r="B5496" s="3"/>
      <c r="C5496" s="4">
        <v>35423.98055555556</v>
      </c>
      <c r="D5496" s="5">
        <v>64570.0</v>
      </c>
    </row>
    <row r="5497">
      <c r="A5497" s="2" t="s">
        <v>17417</v>
      </c>
      <c r="B5497" s="3"/>
      <c r="C5497" s="4">
        <v>35423.98055555556</v>
      </c>
      <c r="D5497" s="5">
        <v>94449.0</v>
      </c>
    </row>
    <row r="5498">
      <c r="A5498" s="2" t="s">
        <v>17418</v>
      </c>
      <c r="B5498" s="3"/>
      <c r="C5498" s="4">
        <v>35423.98055555556</v>
      </c>
      <c r="D5498" s="5">
        <v>220540.0</v>
      </c>
    </row>
    <row r="5499">
      <c r="A5499" s="2" t="s">
        <v>17419</v>
      </c>
      <c r="B5499" s="3"/>
      <c r="C5499" s="4">
        <v>35423.98055555556</v>
      </c>
      <c r="D5499" s="5">
        <v>43152.0</v>
      </c>
    </row>
    <row r="5500">
      <c r="A5500" s="2" t="s">
        <v>17420</v>
      </c>
      <c r="B5500" s="3"/>
      <c r="C5500" s="4">
        <v>35423.98055555556</v>
      </c>
      <c r="D5500" s="5">
        <v>67959.0</v>
      </c>
    </row>
    <row r="5501">
      <c r="A5501" s="2" t="s">
        <v>17421</v>
      </c>
      <c r="B5501" s="3"/>
      <c r="C5501" s="4">
        <v>35423.98055555556</v>
      </c>
      <c r="D5501" s="5">
        <v>5131033.0</v>
      </c>
    </row>
    <row r="5502">
      <c r="A5502" s="2" t="s">
        <v>17422</v>
      </c>
      <c r="B5502" s="3"/>
      <c r="C5502" s="4">
        <v>35423.98055555556</v>
      </c>
      <c r="D5502" s="5">
        <v>181257.0</v>
      </c>
    </row>
    <row r="5503">
      <c r="A5503" s="2" t="s">
        <v>17423</v>
      </c>
      <c r="B5503" s="3"/>
      <c r="C5503" s="4">
        <v>35423.98055555556</v>
      </c>
      <c r="D5503" s="5">
        <v>181965.0</v>
      </c>
    </row>
    <row r="5504">
      <c r="A5504" s="2" t="s">
        <v>17424</v>
      </c>
      <c r="B5504" s="3"/>
      <c r="C5504" s="4">
        <v>35423.98055555556</v>
      </c>
      <c r="D5504" s="5">
        <v>7333.0</v>
      </c>
    </row>
    <row r="5505">
      <c r="A5505" s="2" t="s">
        <v>17425</v>
      </c>
      <c r="B5505" s="3"/>
      <c r="C5505" s="4">
        <v>35423.98055555556</v>
      </c>
      <c r="D5505" s="5">
        <v>65997.0</v>
      </c>
    </row>
    <row r="5506">
      <c r="A5506" s="2" t="s">
        <v>17426</v>
      </c>
      <c r="B5506" s="3"/>
      <c r="C5506" s="4">
        <v>35423.98055555556</v>
      </c>
      <c r="D5506" s="5">
        <v>180746.0</v>
      </c>
    </row>
    <row r="5507">
      <c r="A5507" s="2" t="s">
        <v>17427</v>
      </c>
      <c r="B5507" s="3"/>
      <c r="C5507" s="4">
        <v>35423.98055555556</v>
      </c>
      <c r="D5507" s="5">
        <v>108475.0</v>
      </c>
    </row>
    <row r="5508">
      <c r="A5508" s="2" t="s">
        <v>17428</v>
      </c>
      <c r="B5508" s="3"/>
      <c r="C5508" s="4">
        <v>35423.98055555556</v>
      </c>
      <c r="D5508" s="5">
        <v>108443.0</v>
      </c>
    </row>
    <row r="5509">
      <c r="A5509" s="2" t="s">
        <v>17429</v>
      </c>
      <c r="B5509" s="3"/>
      <c r="C5509" s="4">
        <v>35423.98055555556</v>
      </c>
      <c r="D5509" s="5">
        <v>215453.0</v>
      </c>
    </row>
    <row r="5510">
      <c r="A5510" s="2" t="s">
        <v>17430</v>
      </c>
      <c r="B5510" s="3"/>
      <c r="C5510" s="4">
        <v>35423.98055555556</v>
      </c>
      <c r="D5510" s="5">
        <v>181178.0</v>
      </c>
    </row>
    <row r="5511">
      <c r="A5511" s="2" t="s">
        <v>17431</v>
      </c>
      <c r="B5511" s="3"/>
      <c r="C5511" s="4">
        <v>35423.98055555556</v>
      </c>
      <c r="D5511" s="5">
        <v>181147.0</v>
      </c>
    </row>
    <row r="5512">
      <c r="A5512" s="2" t="s">
        <v>17432</v>
      </c>
      <c r="B5512" s="3"/>
      <c r="C5512" s="4">
        <v>35423.98055555556</v>
      </c>
      <c r="D5512" s="5">
        <v>181217.0</v>
      </c>
    </row>
    <row r="5513">
      <c r="A5513" s="2" t="s">
        <v>17433</v>
      </c>
      <c r="B5513" s="3"/>
      <c r="C5513" s="4">
        <v>35423.98055555556</v>
      </c>
      <c r="D5513" s="5">
        <v>45006.0</v>
      </c>
    </row>
    <row r="5514">
      <c r="A5514" s="2" t="s">
        <v>17434</v>
      </c>
      <c r="B5514" s="3"/>
      <c r="C5514" s="4">
        <v>35423.98055555556</v>
      </c>
      <c r="D5514" s="5">
        <v>43027.0</v>
      </c>
    </row>
    <row r="5515">
      <c r="A5515" s="2" t="s">
        <v>17435</v>
      </c>
      <c r="B5515" s="3"/>
      <c r="C5515" s="4">
        <v>35423.98055555556</v>
      </c>
      <c r="D5515" s="5">
        <v>141768.0</v>
      </c>
    </row>
    <row r="5516">
      <c r="A5516" s="2" t="s">
        <v>17436</v>
      </c>
      <c r="B5516" s="3"/>
      <c r="C5516" s="4">
        <v>35423.98055555556</v>
      </c>
      <c r="D5516" s="5">
        <v>141833.0</v>
      </c>
    </row>
    <row r="5517">
      <c r="A5517" s="2" t="s">
        <v>17437</v>
      </c>
      <c r="B5517" s="3"/>
      <c r="C5517" s="4">
        <v>35423.98055555556</v>
      </c>
      <c r="D5517" s="5">
        <v>75141.0</v>
      </c>
    </row>
    <row r="5518">
      <c r="A5518" s="2" t="s">
        <v>17438</v>
      </c>
      <c r="B5518" s="3"/>
      <c r="C5518" s="4">
        <v>35423.98055555556</v>
      </c>
      <c r="D5518" s="5">
        <v>13805.0</v>
      </c>
    </row>
    <row r="5519">
      <c r="A5519" s="2" t="s">
        <v>17439</v>
      </c>
      <c r="B5519" s="3"/>
      <c r="C5519" s="4">
        <v>35423.98055555556</v>
      </c>
      <c r="D5519" s="5">
        <v>13871.0</v>
      </c>
    </row>
    <row r="5520">
      <c r="A5520" s="2" t="s">
        <v>17440</v>
      </c>
      <c r="B5520" s="3"/>
      <c r="C5520" s="4">
        <v>35423.98055555556</v>
      </c>
      <c r="D5520" s="5">
        <v>54835.0</v>
      </c>
    </row>
    <row r="5521">
      <c r="A5521" s="2" t="s">
        <v>17441</v>
      </c>
      <c r="B5521" s="3"/>
      <c r="C5521" s="4">
        <v>35423.98055555556</v>
      </c>
      <c r="D5521" s="5">
        <v>18176.0</v>
      </c>
    </row>
    <row r="5522">
      <c r="A5522" s="2" t="s">
        <v>17442</v>
      </c>
      <c r="B5522" s="3"/>
      <c r="C5522" s="4">
        <v>35423.98055555556</v>
      </c>
      <c r="D5522" s="5">
        <v>35459.0</v>
      </c>
    </row>
    <row r="5523">
      <c r="A5523" s="2" t="s">
        <v>17443</v>
      </c>
      <c r="B5523" s="3"/>
      <c r="C5523" s="4">
        <v>35423.98055555556</v>
      </c>
      <c r="D5523" s="5">
        <v>20787.0</v>
      </c>
    </row>
    <row r="5524">
      <c r="A5524" s="2" t="s">
        <v>17444</v>
      </c>
      <c r="B5524" s="3"/>
      <c r="C5524" s="4">
        <v>35423.98055555556</v>
      </c>
      <c r="D5524" s="5">
        <v>140181.0</v>
      </c>
    </row>
    <row r="5525">
      <c r="A5525" s="2" t="s">
        <v>17445</v>
      </c>
      <c r="B5525" s="3"/>
      <c r="C5525" s="4">
        <v>35423.98055555556</v>
      </c>
      <c r="D5525" s="5">
        <v>11096.0</v>
      </c>
    </row>
    <row r="5526">
      <c r="A5526" s="2" t="s">
        <v>17446</v>
      </c>
      <c r="B5526" s="3"/>
      <c r="C5526" s="4">
        <v>35423.98055555556</v>
      </c>
      <c r="D5526" s="5">
        <v>17661.0</v>
      </c>
    </row>
    <row r="5527">
      <c r="A5527" s="2" t="s">
        <v>17447</v>
      </c>
      <c r="B5527" s="3"/>
      <c r="C5527" s="4">
        <v>35423.98055555556</v>
      </c>
      <c r="D5527" s="5">
        <v>17670.0</v>
      </c>
    </row>
    <row r="5528">
      <c r="A5528" s="2" t="s">
        <v>17448</v>
      </c>
      <c r="B5528" s="3"/>
      <c r="C5528" s="4">
        <v>35423.98055555556</v>
      </c>
      <c r="D5528" s="5">
        <v>17669.0</v>
      </c>
    </row>
    <row r="5529">
      <c r="A5529" s="2" t="s">
        <v>17449</v>
      </c>
      <c r="B5529" s="3"/>
      <c r="C5529" s="4">
        <v>35423.98055555556</v>
      </c>
      <c r="D5529" s="5">
        <v>17696.0</v>
      </c>
    </row>
    <row r="5530">
      <c r="A5530" s="2" t="s">
        <v>17450</v>
      </c>
      <c r="B5530" s="3"/>
      <c r="C5530" s="4">
        <v>35423.98055555556</v>
      </c>
      <c r="D5530" s="5">
        <v>145374.0</v>
      </c>
    </row>
    <row r="5531">
      <c r="A5531" s="2" t="s">
        <v>17451</v>
      </c>
      <c r="B5531" s="3"/>
      <c r="C5531" s="4">
        <v>35423.98055555556</v>
      </c>
      <c r="D5531" s="5">
        <v>85903.0</v>
      </c>
    </row>
    <row r="5532">
      <c r="A5532" s="2" t="s">
        <v>17452</v>
      </c>
      <c r="B5532" s="3"/>
      <c r="C5532" s="4">
        <v>35423.98055555556</v>
      </c>
      <c r="D5532" s="5">
        <v>108490.0</v>
      </c>
    </row>
    <row r="5533">
      <c r="A5533" s="2" t="s">
        <v>17453</v>
      </c>
      <c r="B5533" s="3"/>
      <c r="C5533" s="4">
        <v>35423.98055555556</v>
      </c>
      <c r="D5533" s="5">
        <v>108934.0</v>
      </c>
    </row>
    <row r="5534">
      <c r="A5534" s="2" t="s">
        <v>17454</v>
      </c>
      <c r="B5534" s="3"/>
      <c r="C5534" s="4">
        <v>35423.98055555556</v>
      </c>
      <c r="D5534" s="5">
        <v>108920.0</v>
      </c>
    </row>
    <row r="5535">
      <c r="A5535" s="2" t="s">
        <v>17455</v>
      </c>
      <c r="B5535" s="3"/>
      <c r="C5535" s="4">
        <v>35423.98055555556</v>
      </c>
      <c r="D5535" s="5">
        <v>121366.0</v>
      </c>
    </row>
    <row r="5536">
      <c r="A5536" s="2" t="s">
        <v>17456</v>
      </c>
      <c r="B5536" s="3"/>
      <c r="C5536" s="4">
        <v>35423.98055555556</v>
      </c>
      <c r="D5536" s="5">
        <v>139915.0</v>
      </c>
    </row>
    <row r="5537">
      <c r="A5537" s="2" t="s">
        <v>17457</v>
      </c>
      <c r="B5537" s="3"/>
      <c r="C5537" s="4">
        <v>35423.98055555556</v>
      </c>
      <c r="D5537" s="5">
        <v>140995.0</v>
      </c>
    </row>
    <row r="5538">
      <c r="A5538" s="2" t="s">
        <v>17458</v>
      </c>
      <c r="B5538" s="3"/>
      <c r="C5538" s="4">
        <v>35423.98055555556</v>
      </c>
      <c r="D5538" s="5">
        <v>141066.0</v>
      </c>
    </row>
    <row r="5539">
      <c r="A5539" s="2" t="s">
        <v>17459</v>
      </c>
      <c r="B5539" s="3"/>
      <c r="C5539" s="4">
        <v>35423.98055555556</v>
      </c>
      <c r="D5539" s="5">
        <v>144497.0</v>
      </c>
    </row>
    <row r="5540">
      <c r="A5540" s="2" t="s">
        <v>17460</v>
      </c>
      <c r="B5540" s="3"/>
      <c r="C5540" s="4">
        <v>35423.98055555556</v>
      </c>
      <c r="D5540" s="5">
        <v>144878.0</v>
      </c>
    </row>
    <row r="5541">
      <c r="A5541" s="2" t="s">
        <v>17461</v>
      </c>
      <c r="B5541" s="3"/>
      <c r="C5541" s="4">
        <v>35423.98055555556</v>
      </c>
      <c r="D5541" s="5">
        <v>145044.0</v>
      </c>
    </row>
    <row r="5542">
      <c r="A5542" s="2" t="s">
        <v>17462</v>
      </c>
      <c r="B5542" s="3"/>
      <c r="C5542" s="4">
        <v>35423.98055555556</v>
      </c>
      <c r="D5542" s="5">
        <v>358671.0</v>
      </c>
    </row>
    <row r="5543">
      <c r="A5543" s="2" t="s">
        <v>17463</v>
      </c>
      <c r="B5543" s="3"/>
      <c r="C5543" s="4">
        <v>35423.98055555556</v>
      </c>
      <c r="D5543" s="5">
        <v>145451.0</v>
      </c>
    </row>
    <row r="5544">
      <c r="A5544" s="2" t="s">
        <v>17464</v>
      </c>
      <c r="B5544" s="3"/>
      <c r="C5544" s="4">
        <v>35423.98055555556</v>
      </c>
      <c r="D5544" s="5">
        <v>112674.0</v>
      </c>
    </row>
    <row r="5545">
      <c r="A5545" s="2" t="s">
        <v>17465</v>
      </c>
      <c r="B5545" s="3"/>
      <c r="C5545" s="4">
        <v>35423.98055555556</v>
      </c>
      <c r="D5545" s="5">
        <v>21849.0</v>
      </c>
    </row>
    <row r="5546">
      <c r="A5546" s="2" t="s">
        <v>17466</v>
      </c>
      <c r="B5546" s="3"/>
      <c r="C5546" s="4">
        <v>35423.98055555556</v>
      </c>
      <c r="D5546" s="5">
        <v>82607.0</v>
      </c>
    </row>
    <row r="5547">
      <c r="A5547" s="2" t="s">
        <v>17467</v>
      </c>
      <c r="B5547" s="3"/>
      <c r="C5547" s="4">
        <v>35423.98055555556</v>
      </c>
      <c r="D5547" s="5">
        <v>82646.0</v>
      </c>
    </row>
    <row r="5548">
      <c r="A5548" s="2" t="s">
        <v>17468</v>
      </c>
      <c r="B5548" s="3"/>
      <c r="C5548" s="4">
        <v>35423.98055555556</v>
      </c>
      <c r="D5548" s="5">
        <v>90655.0</v>
      </c>
    </row>
    <row r="5549">
      <c r="A5549" s="2" t="s">
        <v>17469</v>
      </c>
      <c r="B5549" s="3"/>
      <c r="C5549" s="4">
        <v>35423.98055555556</v>
      </c>
      <c r="D5549" s="5">
        <v>92446.0</v>
      </c>
    </row>
    <row r="5550">
      <c r="A5550" s="2" t="s">
        <v>17470</v>
      </c>
      <c r="B5550" s="3"/>
      <c r="C5550" s="4">
        <v>35423.98055555556</v>
      </c>
      <c r="D5550" s="5">
        <v>92052.0</v>
      </c>
    </row>
    <row r="5551">
      <c r="A5551" s="2" t="s">
        <v>17471</v>
      </c>
      <c r="B5551" s="3"/>
      <c r="C5551" s="4">
        <v>35423.98055555556</v>
      </c>
      <c r="D5551" s="5">
        <v>54755.0</v>
      </c>
    </row>
    <row r="5552">
      <c r="A5552" s="2" t="s">
        <v>17472</v>
      </c>
      <c r="B5552" s="3"/>
      <c r="C5552" s="4">
        <v>35423.98055555556</v>
      </c>
      <c r="D5552" s="5">
        <v>133267.0</v>
      </c>
    </row>
    <row r="5553">
      <c r="A5553" s="2" t="s">
        <v>17473</v>
      </c>
      <c r="B5553" s="3"/>
      <c r="C5553" s="4">
        <v>35423.98055555556</v>
      </c>
      <c r="D5553" s="5">
        <v>45773.0</v>
      </c>
    </row>
    <row r="5554">
      <c r="A5554" s="2" t="s">
        <v>17474</v>
      </c>
      <c r="B5554" s="3"/>
      <c r="C5554" s="4">
        <v>35423.98055555556</v>
      </c>
      <c r="D5554" s="5">
        <v>128939.0</v>
      </c>
    </row>
    <row r="5555">
      <c r="A5555" s="2" t="s">
        <v>17475</v>
      </c>
      <c r="B5555" s="3"/>
      <c r="C5555" s="4">
        <v>35423.98055555556</v>
      </c>
      <c r="D5555" s="5">
        <v>128914.0</v>
      </c>
    </row>
    <row r="5556">
      <c r="A5556" s="2" t="s">
        <v>17476</v>
      </c>
      <c r="B5556" s="3"/>
      <c r="C5556" s="4">
        <v>35423.98055555556</v>
      </c>
      <c r="D5556" s="5">
        <v>7134.0</v>
      </c>
    </row>
    <row r="5557">
      <c r="A5557" s="2" t="s">
        <v>17477</v>
      </c>
      <c r="B5557" s="3"/>
      <c r="C5557" s="4">
        <v>35423.98055555556</v>
      </c>
      <c r="D5557" s="5">
        <v>165230.0</v>
      </c>
    </row>
    <row r="5558">
      <c r="A5558" s="2" t="s">
        <v>17478</v>
      </c>
      <c r="B5558" s="3"/>
      <c r="C5558" s="4">
        <v>35423.98055555556</v>
      </c>
      <c r="D5558" s="5">
        <v>170481.0</v>
      </c>
    </row>
    <row r="5559">
      <c r="A5559" s="2" t="s">
        <v>17479</v>
      </c>
      <c r="B5559" s="3"/>
      <c r="C5559" s="4">
        <v>35423.98055555556</v>
      </c>
      <c r="D5559" s="5">
        <v>132339.0</v>
      </c>
    </row>
    <row r="5560">
      <c r="A5560" s="2" t="s">
        <v>17480</v>
      </c>
      <c r="B5560" s="3"/>
      <c r="C5560" s="4">
        <v>35423.98055555556</v>
      </c>
      <c r="D5560" s="5">
        <v>132209.0</v>
      </c>
    </row>
    <row r="5561">
      <c r="A5561" s="2" t="s">
        <v>17481</v>
      </c>
      <c r="B5561" s="3"/>
      <c r="C5561" s="4">
        <v>35423.98055555556</v>
      </c>
      <c r="D5561" s="5">
        <v>132350.0</v>
      </c>
    </row>
    <row r="5562">
      <c r="A5562" s="2" t="s">
        <v>17482</v>
      </c>
      <c r="B5562" s="3"/>
      <c r="C5562" s="4">
        <v>35423.98055555556</v>
      </c>
      <c r="D5562" s="5">
        <v>132255.0</v>
      </c>
    </row>
    <row r="5563">
      <c r="A5563" s="2" t="s">
        <v>17483</v>
      </c>
      <c r="B5563" s="3"/>
      <c r="C5563" s="4">
        <v>35423.98055555556</v>
      </c>
      <c r="D5563" s="5">
        <v>80962.0</v>
      </c>
    </row>
    <row r="5564">
      <c r="A5564" s="2" t="s">
        <v>17484</v>
      </c>
      <c r="B5564" s="3"/>
      <c r="C5564" s="4">
        <v>35423.98055555556</v>
      </c>
      <c r="D5564" s="5">
        <v>81066.0</v>
      </c>
    </row>
    <row r="5565">
      <c r="A5565" s="2" t="s">
        <v>17485</v>
      </c>
      <c r="B5565" s="3"/>
      <c r="C5565" s="4">
        <v>35423.98055555556</v>
      </c>
      <c r="D5565" s="5">
        <v>80776.0</v>
      </c>
    </row>
    <row r="5566">
      <c r="A5566" s="2" t="s">
        <v>17486</v>
      </c>
      <c r="B5566" s="3"/>
      <c r="C5566" s="4">
        <v>35423.98055555556</v>
      </c>
      <c r="D5566" s="5">
        <v>18578.0</v>
      </c>
    </row>
    <row r="5567">
      <c r="A5567" s="2" t="s">
        <v>17487</v>
      </c>
      <c r="B5567" s="3"/>
      <c r="C5567" s="4">
        <v>35423.98055555556</v>
      </c>
      <c r="D5567" s="5">
        <v>33597.0</v>
      </c>
    </row>
    <row r="5568">
      <c r="A5568" s="2" t="s">
        <v>17488</v>
      </c>
      <c r="B5568" s="3"/>
      <c r="C5568" s="4">
        <v>35423.98055555556</v>
      </c>
      <c r="D5568" s="5">
        <v>16247.0</v>
      </c>
    </row>
    <row r="5569">
      <c r="A5569" s="2" t="s">
        <v>17489</v>
      </c>
      <c r="B5569" s="3"/>
      <c r="C5569" s="4">
        <v>35423.98055555556</v>
      </c>
      <c r="D5569" s="5">
        <v>134671.0</v>
      </c>
    </row>
    <row r="5570">
      <c r="A5570" s="2" t="s">
        <v>17490</v>
      </c>
      <c r="B5570" s="3"/>
      <c r="C5570" s="4">
        <v>35423.98055555556</v>
      </c>
      <c r="D5570" s="5">
        <v>134655.0</v>
      </c>
    </row>
    <row r="5571">
      <c r="A5571" s="2" t="s">
        <v>17491</v>
      </c>
      <c r="B5571" s="3"/>
      <c r="C5571" s="4">
        <v>35423.98055555556</v>
      </c>
      <c r="D5571" s="5">
        <v>16397.0</v>
      </c>
    </row>
    <row r="5572">
      <c r="A5572" s="2" t="s">
        <v>17492</v>
      </c>
      <c r="B5572" s="3"/>
      <c r="C5572" s="4">
        <v>35423.98055555556</v>
      </c>
      <c r="D5572" s="5">
        <v>132196.0</v>
      </c>
    </row>
    <row r="5573">
      <c r="A5573" s="2" t="s">
        <v>17493</v>
      </c>
      <c r="B5573" s="3"/>
      <c r="C5573" s="4">
        <v>35423.98055555556</v>
      </c>
      <c r="D5573" s="5">
        <v>92228.0</v>
      </c>
    </row>
    <row r="5574">
      <c r="A5574" s="2" t="s">
        <v>17494</v>
      </c>
      <c r="B5574" s="3"/>
      <c r="C5574" s="4">
        <v>35423.98055555556</v>
      </c>
      <c r="D5574" s="5">
        <v>21293.0</v>
      </c>
    </row>
    <row r="5575">
      <c r="A5575" s="2" t="s">
        <v>17495</v>
      </c>
      <c r="B5575" s="3"/>
      <c r="C5575" s="4">
        <v>35423.98055555556</v>
      </c>
      <c r="D5575" s="5">
        <v>21701.0</v>
      </c>
    </row>
    <row r="5576">
      <c r="A5576" s="2" t="s">
        <v>17496</v>
      </c>
      <c r="B5576" s="3"/>
      <c r="C5576" s="4">
        <v>35423.98055555556</v>
      </c>
      <c r="D5576" s="5">
        <v>42030.0</v>
      </c>
    </row>
    <row r="5577">
      <c r="A5577" s="2" t="s">
        <v>17497</v>
      </c>
      <c r="B5577" s="3"/>
      <c r="C5577" s="4">
        <v>35423.98055555556</v>
      </c>
      <c r="D5577" s="5">
        <v>42025.0</v>
      </c>
    </row>
    <row r="5578">
      <c r="A5578" s="2" t="s">
        <v>17498</v>
      </c>
      <c r="B5578" s="3"/>
      <c r="C5578" s="4">
        <v>35423.98055555556</v>
      </c>
      <c r="D5578" s="5">
        <v>19967.0</v>
      </c>
    </row>
    <row r="5579">
      <c r="A5579" s="2" t="s">
        <v>17499</v>
      </c>
      <c r="B5579" s="3"/>
      <c r="C5579" s="4">
        <v>35423.98055555556</v>
      </c>
      <c r="D5579" s="5">
        <v>20182.0</v>
      </c>
    </row>
    <row r="5580">
      <c r="A5580" s="2" t="s">
        <v>17500</v>
      </c>
      <c r="B5580" s="3"/>
      <c r="C5580" s="4">
        <v>35423.98055555556</v>
      </c>
      <c r="D5580" s="5">
        <v>28052.0</v>
      </c>
    </row>
    <row r="5581">
      <c r="A5581" s="2" t="s">
        <v>17501</v>
      </c>
      <c r="B5581" s="3"/>
      <c r="C5581" s="4">
        <v>35423.98055555556</v>
      </c>
      <c r="D5581" s="5">
        <v>28060.0</v>
      </c>
    </row>
    <row r="5582">
      <c r="A5582" s="2" t="s">
        <v>17502</v>
      </c>
      <c r="B5582" s="3"/>
      <c r="C5582" s="4">
        <v>35423.98055555556</v>
      </c>
      <c r="D5582" s="5">
        <v>26577.0</v>
      </c>
    </row>
    <row r="5583">
      <c r="A5583" s="2" t="s">
        <v>17503</v>
      </c>
      <c r="B5583" s="3"/>
      <c r="C5583" s="4">
        <v>35423.98055555556</v>
      </c>
      <c r="D5583" s="5">
        <v>27965.0</v>
      </c>
    </row>
    <row r="5584">
      <c r="A5584" s="2" t="s">
        <v>17504</v>
      </c>
      <c r="B5584" s="3"/>
      <c r="C5584" s="4">
        <v>35423.98055555556</v>
      </c>
      <c r="D5584" s="5">
        <v>19019.0</v>
      </c>
    </row>
    <row r="5585">
      <c r="A5585" s="2" t="s">
        <v>17505</v>
      </c>
      <c r="B5585" s="3"/>
      <c r="C5585" s="4">
        <v>35423.98055555556</v>
      </c>
      <c r="D5585" s="5">
        <v>432355.0</v>
      </c>
    </row>
    <row r="5586">
      <c r="A5586" s="2" t="s">
        <v>17506</v>
      </c>
      <c r="B5586" s="3"/>
      <c r="C5586" s="4">
        <v>35423.98055555556</v>
      </c>
      <c r="D5586" s="5">
        <v>20696.0</v>
      </c>
    </row>
    <row r="5587">
      <c r="A5587" s="2" t="s">
        <v>17507</v>
      </c>
      <c r="B5587" s="3"/>
      <c r="C5587" s="4">
        <v>35423.98055555556</v>
      </c>
      <c r="D5587" s="5">
        <v>146879.0</v>
      </c>
    </row>
    <row r="5588">
      <c r="A5588" s="2" t="s">
        <v>17508</v>
      </c>
      <c r="B5588" s="3"/>
      <c r="C5588" s="4">
        <v>35423.98055555556</v>
      </c>
      <c r="D5588" s="5">
        <v>43110.0</v>
      </c>
    </row>
    <row r="5589">
      <c r="A5589" s="2" t="s">
        <v>17509</v>
      </c>
      <c r="B5589" s="3"/>
      <c r="C5589" s="4">
        <v>35423.98055555556</v>
      </c>
      <c r="D5589" s="5">
        <v>133829.0</v>
      </c>
    </row>
    <row r="5590">
      <c r="A5590" s="2" t="s">
        <v>17510</v>
      </c>
      <c r="B5590" s="3"/>
      <c r="C5590" s="4">
        <v>35423.98055555556</v>
      </c>
      <c r="D5590" s="5">
        <v>133155.0</v>
      </c>
    </row>
    <row r="5591">
      <c r="A5591" s="2" t="s">
        <v>17511</v>
      </c>
      <c r="B5591" s="3"/>
      <c r="C5591" s="4">
        <v>35423.98055555556</v>
      </c>
      <c r="D5591" s="5">
        <v>127176.0</v>
      </c>
    </row>
    <row r="5592">
      <c r="A5592" s="2" t="s">
        <v>17512</v>
      </c>
      <c r="B5592" s="3"/>
      <c r="C5592" s="4">
        <v>35423.98055555556</v>
      </c>
      <c r="D5592" s="5">
        <v>17442.0</v>
      </c>
    </row>
    <row r="5593">
      <c r="A5593" s="2" t="s">
        <v>17513</v>
      </c>
      <c r="B5593" s="3"/>
      <c r="C5593" s="4">
        <v>35423.98055555556</v>
      </c>
      <c r="D5593" s="5">
        <v>16726.0</v>
      </c>
    </row>
    <row r="5594">
      <c r="A5594" s="2" t="s">
        <v>17514</v>
      </c>
      <c r="B5594" s="3"/>
      <c r="C5594" s="4">
        <v>35423.98055555556</v>
      </c>
      <c r="D5594" s="5">
        <v>30304.0</v>
      </c>
    </row>
    <row r="5595">
      <c r="A5595" s="2" t="s">
        <v>17515</v>
      </c>
      <c r="B5595" s="3"/>
      <c r="C5595" s="4">
        <v>35423.98055555556</v>
      </c>
      <c r="D5595" s="5">
        <v>151210.0</v>
      </c>
    </row>
    <row r="5596">
      <c r="A5596" s="2" t="s">
        <v>17516</v>
      </c>
      <c r="B5596" s="3"/>
      <c r="C5596" s="4">
        <v>35423.98055555556</v>
      </c>
      <c r="D5596" s="5">
        <v>110380.0</v>
      </c>
    </row>
    <row r="5597">
      <c r="A5597" s="2" t="s">
        <v>17517</v>
      </c>
      <c r="B5597" s="3"/>
      <c r="C5597" s="4">
        <v>35423.98055555556</v>
      </c>
      <c r="D5597" s="5">
        <v>38966.0</v>
      </c>
    </row>
    <row r="5598">
      <c r="A5598" s="2" t="s">
        <v>17518</v>
      </c>
      <c r="B5598" s="3"/>
      <c r="C5598" s="4">
        <v>35423.98055555556</v>
      </c>
      <c r="D5598" s="5">
        <v>38940.0</v>
      </c>
    </row>
    <row r="5599">
      <c r="A5599" s="2" t="s">
        <v>17519</v>
      </c>
      <c r="B5599" s="3"/>
      <c r="C5599" s="4">
        <v>35423.98055555556</v>
      </c>
      <c r="D5599" s="5">
        <v>130211.0</v>
      </c>
    </row>
    <row r="5600">
      <c r="A5600" s="2" t="s">
        <v>17520</v>
      </c>
      <c r="B5600" s="3"/>
      <c r="C5600" s="4">
        <v>35423.98055555556</v>
      </c>
      <c r="D5600" s="5">
        <v>143025.0</v>
      </c>
    </row>
    <row r="5601">
      <c r="A5601" s="2" t="s">
        <v>17521</v>
      </c>
      <c r="B5601" s="3"/>
      <c r="C5601" s="4">
        <v>35423.98055555556</v>
      </c>
      <c r="D5601" s="5">
        <v>182636.0</v>
      </c>
    </row>
    <row r="5602">
      <c r="A5602" s="2" t="s">
        <v>17522</v>
      </c>
      <c r="B5602" s="3"/>
      <c r="C5602" s="4">
        <v>35423.98055555556</v>
      </c>
      <c r="D5602" s="5">
        <v>73651.0</v>
      </c>
    </row>
    <row r="5603">
      <c r="A5603" s="2" t="s">
        <v>17523</v>
      </c>
      <c r="B5603" s="3"/>
      <c r="C5603" s="4">
        <v>35423.98055555556</v>
      </c>
      <c r="D5603" s="5">
        <v>50880.0</v>
      </c>
    </row>
    <row r="5604">
      <c r="A5604" s="2" t="s">
        <v>17524</v>
      </c>
      <c r="B5604" s="3"/>
      <c r="C5604" s="4">
        <v>35423.98055555556</v>
      </c>
      <c r="D5604" s="5">
        <v>144226.0</v>
      </c>
    </row>
    <row r="5605">
      <c r="A5605" s="2" t="s">
        <v>17525</v>
      </c>
      <c r="B5605" s="3"/>
      <c r="C5605" s="4">
        <v>35423.98055555556</v>
      </c>
      <c r="D5605" s="5">
        <v>68721.0</v>
      </c>
    </row>
    <row r="5606">
      <c r="A5606" s="2" t="s">
        <v>17526</v>
      </c>
      <c r="B5606" s="3"/>
      <c r="C5606" s="4">
        <v>35423.98055555556</v>
      </c>
      <c r="D5606" s="5">
        <v>68683.0</v>
      </c>
    </row>
    <row r="5607">
      <c r="A5607" s="2" t="s">
        <v>17527</v>
      </c>
      <c r="B5607" s="3"/>
      <c r="C5607" s="4">
        <v>35423.98055555556</v>
      </c>
      <c r="D5607" s="5">
        <v>128076.0</v>
      </c>
    </row>
    <row r="5608">
      <c r="A5608" s="2" t="s">
        <v>17528</v>
      </c>
      <c r="B5608" s="3"/>
      <c r="C5608" s="4">
        <v>35423.98055555556</v>
      </c>
      <c r="D5608" s="5">
        <v>128061.0</v>
      </c>
    </row>
    <row r="5609">
      <c r="A5609" s="2" t="s">
        <v>17529</v>
      </c>
      <c r="B5609" s="3"/>
      <c r="C5609" s="4">
        <v>35423.98055555556</v>
      </c>
      <c r="D5609" s="5">
        <v>87623.0</v>
      </c>
    </row>
    <row r="5610">
      <c r="A5610" s="2" t="s">
        <v>17530</v>
      </c>
      <c r="B5610" s="3"/>
      <c r="C5610" s="4">
        <v>35423.98055555556</v>
      </c>
      <c r="D5610" s="5">
        <v>118566.0</v>
      </c>
    </row>
    <row r="5611">
      <c r="A5611" s="2" t="s">
        <v>17531</v>
      </c>
      <c r="B5611" s="3"/>
      <c r="C5611" s="4">
        <v>35423.98055555556</v>
      </c>
      <c r="D5611" s="5">
        <v>118515.0</v>
      </c>
    </row>
    <row r="5612">
      <c r="A5612" s="2" t="s">
        <v>17532</v>
      </c>
      <c r="B5612" s="3"/>
      <c r="C5612" s="4">
        <v>35423.98055555556</v>
      </c>
      <c r="D5612" s="5">
        <v>118584.0</v>
      </c>
    </row>
    <row r="5613">
      <c r="A5613" s="2" t="s">
        <v>17533</v>
      </c>
      <c r="B5613" s="3"/>
      <c r="C5613" s="4">
        <v>35423.98055555556</v>
      </c>
      <c r="D5613" s="5">
        <v>60132.0</v>
      </c>
    </row>
    <row r="5614">
      <c r="A5614" s="2" t="s">
        <v>17534</v>
      </c>
      <c r="B5614" s="3"/>
      <c r="C5614" s="4">
        <v>35423.98055555556</v>
      </c>
      <c r="D5614" s="5">
        <v>73195.0</v>
      </c>
    </row>
    <row r="5615">
      <c r="A5615" s="2" t="s">
        <v>17535</v>
      </c>
      <c r="B5615" s="3"/>
      <c r="C5615" s="4">
        <v>35423.98055555556</v>
      </c>
      <c r="D5615" s="5">
        <v>180817.0</v>
      </c>
    </row>
    <row r="5616">
      <c r="A5616" s="2" t="s">
        <v>17536</v>
      </c>
      <c r="B5616" s="3"/>
      <c r="C5616" s="4">
        <v>35423.98055555556</v>
      </c>
      <c r="D5616" s="5">
        <v>28768.0</v>
      </c>
    </row>
    <row r="5617">
      <c r="A5617" s="2" t="s">
        <v>17537</v>
      </c>
      <c r="B5617" s="3"/>
      <c r="C5617" s="4">
        <v>35423.98055555556</v>
      </c>
      <c r="D5617" s="5">
        <v>183906.0</v>
      </c>
    </row>
    <row r="5618">
      <c r="A5618" s="2" t="s">
        <v>17538</v>
      </c>
      <c r="B5618" s="3"/>
      <c r="C5618" s="4">
        <v>35423.98055555556</v>
      </c>
      <c r="D5618" s="5">
        <v>183338.0</v>
      </c>
    </row>
    <row r="5619">
      <c r="A5619" s="2" t="s">
        <v>17539</v>
      </c>
      <c r="B5619" s="3"/>
      <c r="C5619" s="4">
        <v>35423.98055555556</v>
      </c>
      <c r="D5619" s="5">
        <v>57055.0</v>
      </c>
    </row>
    <row r="5620">
      <c r="A5620" s="2" t="s">
        <v>17540</v>
      </c>
      <c r="B5620" s="3"/>
      <c r="C5620" s="4">
        <v>35423.98055555556</v>
      </c>
      <c r="D5620" s="5">
        <v>66951.0</v>
      </c>
    </row>
    <row r="5621">
      <c r="A5621" s="2" t="s">
        <v>17541</v>
      </c>
      <c r="B5621" s="3"/>
      <c r="C5621" s="4">
        <v>35423.98055555556</v>
      </c>
      <c r="D5621" s="5">
        <v>20253.0</v>
      </c>
    </row>
    <row r="5622">
      <c r="A5622" s="2" t="s">
        <v>17542</v>
      </c>
      <c r="B5622" s="3"/>
      <c r="C5622" s="4">
        <v>35423.98055555556</v>
      </c>
      <c r="D5622" s="5">
        <v>20258.0</v>
      </c>
    </row>
    <row r="5623">
      <c r="A5623" s="2" t="s">
        <v>17543</v>
      </c>
      <c r="B5623" s="3"/>
      <c r="C5623" s="4">
        <v>35423.98055555556</v>
      </c>
      <c r="D5623" s="5">
        <v>21251.0</v>
      </c>
    </row>
    <row r="5624">
      <c r="A5624" s="2" t="s">
        <v>17544</v>
      </c>
      <c r="B5624" s="3"/>
      <c r="C5624" s="4">
        <v>35423.98055555556</v>
      </c>
      <c r="D5624" s="5">
        <v>33999.0</v>
      </c>
    </row>
    <row r="5625">
      <c r="A5625" s="2" t="s">
        <v>17545</v>
      </c>
      <c r="B5625" s="3"/>
      <c r="C5625" s="4">
        <v>35423.98055555556</v>
      </c>
      <c r="D5625" s="5">
        <v>23370.0</v>
      </c>
    </row>
    <row r="5626">
      <c r="A5626" s="2" t="s">
        <v>17546</v>
      </c>
      <c r="B5626" s="3"/>
      <c r="C5626" s="4">
        <v>35423.98055555556</v>
      </c>
      <c r="D5626" s="5">
        <v>20257.0</v>
      </c>
    </row>
    <row r="5627">
      <c r="A5627" s="2" t="s">
        <v>17547</v>
      </c>
      <c r="B5627" s="3"/>
      <c r="C5627" s="4">
        <v>35423.98055555556</v>
      </c>
      <c r="D5627" s="5">
        <v>100029.0</v>
      </c>
    </row>
    <row r="5628">
      <c r="A5628" s="2" t="s">
        <v>17548</v>
      </c>
      <c r="B5628" s="3"/>
      <c r="C5628" s="4">
        <v>35423.98055555556</v>
      </c>
      <c r="D5628" s="5">
        <v>100814.0</v>
      </c>
    </row>
    <row r="5629">
      <c r="A5629" s="2" t="s">
        <v>17549</v>
      </c>
      <c r="B5629" s="3"/>
      <c r="C5629" s="4">
        <v>35423.98055555556</v>
      </c>
      <c r="D5629" s="5">
        <v>100767.0</v>
      </c>
    </row>
    <row r="5630">
      <c r="A5630" s="2" t="s">
        <v>17550</v>
      </c>
      <c r="B5630" s="3"/>
      <c r="C5630" s="4">
        <v>35423.98055555556</v>
      </c>
      <c r="D5630" s="5">
        <v>153188.0</v>
      </c>
    </row>
    <row r="5631">
      <c r="A5631" s="2" t="s">
        <v>17551</v>
      </c>
      <c r="B5631" s="3"/>
      <c r="C5631" s="4">
        <v>35423.98055555556</v>
      </c>
      <c r="D5631" s="5">
        <v>8780.0</v>
      </c>
    </row>
    <row r="5632">
      <c r="A5632" s="2" t="s">
        <v>17552</v>
      </c>
      <c r="B5632" s="3"/>
      <c r="C5632" s="4">
        <v>35423.98055555556</v>
      </c>
      <c r="D5632" s="5">
        <v>8778.0</v>
      </c>
    </row>
    <row r="5633">
      <c r="A5633" s="2" t="s">
        <v>17553</v>
      </c>
      <c r="B5633" s="3"/>
      <c r="C5633" s="4">
        <v>35423.98055555556</v>
      </c>
      <c r="D5633" s="5">
        <v>23223.0</v>
      </c>
    </row>
    <row r="5634">
      <c r="A5634" s="2" t="s">
        <v>17554</v>
      </c>
      <c r="B5634" s="3"/>
      <c r="C5634" s="4">
        <v>35423.98055555556</v>
      </c>
      <c r="D5634" s="5">
        <v>88775.0</v>
      </c>
    </row>
    <row r="5635">
      <c r="A5635" s="2" t="s">
        <v>17555</v>
      </c>
      <c r="B5635" s="3"/>
      <c r="C5635" s="4">
        <v>35423.98055555556</v>
      </c>
      <c r="D5635" s="5">
        <v>134145.0</v>
      </c>
    </row>
    <row r="5636">
      <c r="A5636" s="2" t="s">
        <v>17556</v>
      </c>
      <c r="B5636" s="3"/>
      <c r="C5636" s="4">
        <v>35423.98055555556</v>
      </c>
      <c r="D5636" s="5">
        <v>29725.0</v>
      </c>
    </row>
    <row r="5637">
      <c r="A5637" s="2" t="s">
        <v>17557</v>
      </c>
      <c r="B5637" s="3"/>
      <c r="C5637" s="4">
        <v>35423.98055555556</v>
      </c>
      <c r="D5637" s="5">
        <v>119209.0</v>
      </c>
    </row>
    <row r="5638">
      <c r="A5638" s="2" t="s">
        <v>17558</v>
      </c>
      <c r="B5638" s="3"/>
      <c r="C5638" s="4">
        <v>35423.98055555556</v>
      </c>
      <c r="D5638" s="5">
        <v>147358.0</v>
      </c>
    </row>
    <row r="5639">
      <c r="A5639" s="2" t="s">
        <v>17559</v>
      </c>
      <c r="B5639" s="3"/>
      <c r="C5639" s="4">
        <v>35423.98055555556</v>
      </c>
      <c r="D5639" s="5">
        <v>32813.0</v>
      </c>
    </row>
    <row r="5640">
      <c r="A5640" s="2" t="s">
        <v>17560</v>
      </c>
      <c r="B5640" s="3"/>
      <c r="C5640" s="4">
        <v>35423.98055555556</v>
      </c>
      <c r="D5640" s="5">
        <v>32778.0</v>
      </c>
    </row>
    <row r="5641">
      <c r="A5641" s="2" t="s">
        <v>17561</v>
      </c>
      <c r="B5641" s="3"/>
      <c r="C5641" s="4">
        <v>35423.98055555556</v>
      </c>
      <c r="D5641" s="5">
        <v>76355.0</v>
      </c>
    </row>
    <row r="5642">
      <c r="A5642" s="2" t="s">
        <v>17562</v>
      </c>
      <c r="B5642" s="3"/>
      <c r="C5642" s="4">
        <v>35423.98055555556</v>
      </c>
      <c r="D5642" s="5">
        <v>76341.0</v>
      </c>
    </row>
    <row r="5643">
      <c r="A5643" s="2" t="s">
        <v>17563</v>
      </c>
      <c r="B5643" s="3"/>
      <c r="C5643" s="4">
        <v>35423.98055555556</v>
      </c>
      <c r="D5643" s="5">
        <v>66756.0</v>
      </c>
    </row>
    <row r="5644">
      <c r="A5644" s="2" t="s">
        <v>17564</v>
      </c>
      <c r="B5644" s="3"/>
      <c r="C5644" s="4">
        <v>35423.98055555556</v>
      </c>
      <c r="D5644" s="5">
        <v>97757.0</v>
      </c>
    </row>
    <row r="5645">
      <c r="A5645" s="2" t="s">
        <v>17565</v>
      </c>
      <c r="B5645" s="3"/>
      <c r="C5645" s="4">
        <v>35423.98055555556</v>
      </c>
      <c r="D5645" s="5">
        <v>97990.0</v>
      </c>
    </row>
    <row r="5646">
      <c r="A5646" s="2" t="s">
        <v>17566</v>
      </c>
      <c r="B5646" s="3"/>
      <c r="C5646" s="4">
        <v>35423.98055555556</v>
      </c>
      <c r="D5646" s="5">
        <v>100141.0</v>
      </c>
    </row>
    <row r="5647">
      <c r="A5647" s="2" t="s">
        <v>17567</v>
      </c>
      <c r="B5647" s="3"/>
      <c r="C5647" s="4">
        <v>35423.98055555556</v>
      </c>
      <c r="D5647" s="5">
        <v>97704.0</v>
      </c>
    </row>
    <row r="5648">
      <c r="A5648" s="2" t="s">
        <v>17568</v>
      </c>
      <c r="B5648" s="3"/>
      <c r="C5648" s="4">
        <v>35423.98055555556</v>
      </c>
      <c r="D5648" s="5">
        <v>94629.0</v>
      </c>
    </row>
    <row r="5649">
      <c r="A5649" s="2" t="s">
        <v>17569</v>
      </c>
      <c r="B5649" s="3"/>
      <c r="C5649" s="4">
        <v>35423.98055555556</v>
      </c>
      <c r="D5649" s="5">
        <v>147688.0</v>
      </c>
    </row>
    <row r="5650">
      <c r="A5650" s="2" t="s">
        <v>17570</v>
      </c>
      <c r="B5650" s="3"/>
      <c r="C5650" s="4">
        <v>35423.98055555556</v>
      </c>
      <c r="D5650" s="5">
        <v>147120.0</v>
      </c>
    </row>
    <row r="5651">
      <c r="A5651" s="2" t="s">
        <v>17571</v>
      </c>
      <c r="B5651" s="3"/>
      <c r="C5651" s="4">
        <v>35423.98055555556</v>
      </c>
      <c r="D5651" s="5">
        <v>147742.0</v>
      </c>
    </row>
    <row r="5652">
      <c r="A5652" s="2" t="s">
        <v>17572</v>
      </c>
      <c r="B5652" s="3"/>
      <c r="C5652" s="4">
        <v>35423.98055555556</v>
      </c>
      <c r="D5652" s="5">
        <v>211300.0</v>
      </c>
    </row>
    <row r="5653">
      <c r="A5653" s="2" t="s">
        <v>17573</v>
      </c>
      <c r="B5653" s="3"/>
      <c r="C5653" s="4">
        <v>35423.98055555556</v>
      </c>
      <c r="D5653" s="5">
        <v>211835.0</v>
      </c>
    </row>
    <row r="5654">
      <c r="A5654" s="2" t="s">
        <v>17574</v>
      </c>
      <c r="B5654" s="3"/>
      <c r="C5654" s="4">
        <v>35423.98055555556</v>
      </c>
      <c r="D5654" s="5">
        <v>231258.0</v>
      </c>
    </row>
    <row r="5655">
      <c r="A5655" s="2" t="s">
        <v>17575</v>
      </c>
      <c r="B5655" s="3"/>
      <c r="C5655" s="4">
        <v>35423.98055555556</v>
      </c>
      <c r="D5655" s="5">
        <v>211861.0</v>
      </c>
    </row>
    <row r="5656">
      <c r="A5656" s="2" t="s">
        <v>17576</v>
      </c>
      <c r="B5656" s="3"/>
      <c r="C5656" s="4">
        <v>35423.98055555556</v>
      </c>
      <c r="D5656" s="5">
        <v>212381.0</v>
      </c>
    </row>
    <row r="5657">
      <c r="A5657" s="2" t="s">
        <v>17577</v>
      </c>
      <c r="B5657" s="3"/>
      <c r="C5657" s="4">
        <v>35423.98055555556</v>
      </c>
      <c r="D5657" s="5">
        <v>213008.0</v>
      </c>
    </row>
    <row r="5658">
      <c r="A5658" s="2" t="s">
        <v>17578</v>
      </c>
      <c r="B5658" s="3"/>
      <c r="C5658" s="4">
        <v>35423.98055555556</v>
      </c>
      <c r="D5658" s="5">
        <v>230404.0</v>
      </c>
    </row>
    <row r="5659">
      <c r="A5659" s="2" t="s">
        <v>17579</v>
      </c>
      <c r="B5659" s="3"/>
      <c r="C5659" s="4">
        <v>35423.98055555556</v>
      </c>
      <c r="D5659" s="5">
        <v>213015.0</v>
      </c>
    </row>
    <row r="5660">
      <c r="A5660" s="2" t="s">
        <v>17580</v>
      </c>
      <c r="B5660" s="3"/>
      <c r="C5660" s="4">
        <v>35423.98055555556</v>
      </c>
      <c r="D5660" s="5">
        <v>48652.0</v>
      </c>
    </row>
    <row r="5661">
      <c r="A5661" s="2" t="s">
        <v>17581</v>
      </c>
      <c r="B5661" s="3"/>
      <c r="C5661" s="4">
        <v>35423.98055555556</v>
      </c>
      <c r="D5661" s="5">
        <v>48550.0</v>
      </c>
    </row>
    <row r="5662">
      <c r="A5662" s="2" t="s">
        <v>17582</v>
      </c>
      <c r="B5662" s="3"/>
      <c r="C5662" s="4">
        <v>35423.98055555556</v>
      </c>
      <c r="D5662" s="5">
        <v>150822.0</v>
      </c>
    </row>
    <row r="5663">
      <c r="A5663" s="2" t="s">
        <v>17583</v>
      </c>
      <c r="B5663" s="3"/>
      <c r="C5663" s="4">
        <v>35423.98055555556</v>
      </c>
      <c r="D5663" s="5">
        <v>150908.0</v>
      </c>
    </row>
    <row r="5664">
      <c r="A5664" s="2" t="s">
        <v>17584</v>
      </c>
      <c r="B5664" s="3"/>
      <c r="C5664" s="4">
        <v>35423.98055555556</v>
      </c>
      <c r="D5664" s="5">
        <v>145240.0</v>
      </c>
    </row>
    <row r="5665">
      <c r="A5665" s="2" t="s">
        <v>17585</v>
      </c>
      <c r="B5665" s="3"/>
      <c r="C5665" s="4">
        <v>35423.98055555556</v>
      </c>
      <c r="D5665" s="5">
        <v>145177.0</v>
      </c>
    </row>
    <row r="5666">
      <c r="A5666" s="2" t="s">
        <v>17586</v>
      </c>
      <c r="B5666" s="3"/>
      <c r="C5666" s="4">
        <v>35423.98055555556</v>
      </c>
      <c r="D5666" s="5">
        <v>142207.0</v>
      </c>
    </row>
    <row r="5667">
      <c r="A5667" s="2" t="s">
        <v>17587</v>
      </c>
      <c r="B5667" s="3"/>
      <c r="C5667" s="4">
        <v>35423.98055555556</v>
      </c>
      <c r="D5667" s="5">
        <v>273303.0</v>
      </c>
    </row>
    <row r="5668">
      <c r="A5668" s="2" t="s">
        <v>17588</v>
      </c>
      <c r="B5668" s="3"/>
      <c r="C5668" s="4">
        <v>35423.98055555556</v>
      </c>
      <c r="D5668" s="5">
        <v>145204.0</v>
      </c>
    </row>
    <row r="5669">
      <c r="A5669" s="2" t="s">
        <v>17589</v>
      </c>
      <c r="B5669" s="3"/>
      <c r="C5669" s="4">
        <v>35423.98055555556</v>
      </c>
      <c r="D5669" s="5">
        <v>258022.0</v>
      </c>
    </row>
    <row r="5670">
      <c r="A5670" s="2" t="s">
        <v>17590</v>
      </c>
      <c r="B5670" s="3"/>
      <c r="C5670" s="4">
        <v>35423.98055555556</v>
      </c>
      <c r="D5670" s="5">
        <v>257962.0</v>
      </c>
    </row>
    <row r="5671">
      <c r="A5671" s="2" t="s">
        <v>17591</v>
      </c>
      <c r="B5671" s="3"/>
      <c r="C5671" s="4">
        <v>35423.98055555556</v>
      </c>
      <c r="D5671" s="5">
        <v>145318.0</v>
      </c>
    </row>
    <row r="5672">
      <c r="A5672" s="2" t="s">
        <v>17592</v>
      </c>
      <c r="B5672" s="3"/>
      <c r="C5672" s="4">
        <v>35423.98055555556</v>
      </c>
      <c r="D5672" s="5">
        <v>145197.0</v>
      </c>
    </row>
    <row r="5673">
      <c r="A5673" s="2" t="s">
        <v>17593</v>
      </c>
      <c r="B5673" s="3"/>
      <c r="C5673" s="4">
        <v>35423.98055555556</v>
      </c>
      <c r="D5673" s="5">
        <v>145182.0</v>
      </c>
    </row>
    <row r="5674">
      <c r="A5674" s="2" t="s">
        <v>17594</v>
      </c>
      <c r="B5674" s="3"/>
      <c r="C5674" s="4">
        <v>35423.98055555556</v>
      </c>
      <c r="D5674" s="5">
        <v>145140.0</v>
      </c>
    </row>
    <row r="5675">
      <c r="A5675" s="2" t="s">
        <v>17595</v>
      </c>
      <c r="B5675" s="3"/>
      <c r="C5675" s="4">
        <v>35423.98055555556</v>
      </c>
      <c r="D5675" s="5">
        <v>106717.0</v>
      </c>
    </row>
    <row r="5676">
      <c r="A5676" s="2" t="s">
        <v>17596</v>
      </c>
      <c r="B5676" s="3"/>
      <c r="C5676" s="4">
        <v>35423.98055555556</v>
      </c>
      <c r="D5676" s="5">
        <v>111146.0</v>
      </c>
    </row>
    <row r="5677">
      <c r="A5677" s="2" t="s">
        <v>17597</v>
      </c>
      <c r="B5677" s="3"/>
      <c r="C5677" s="4">
        <v>35423.98055555556</v>
      </c>
      <c r="D5677" s="5">
        <v>106726.0</v>
      </c>
    </row>
    <row r="5678">
      <c r="A5678" s="2" t="s">
        <v>17598</v>
      </c>
      <c r="B5678" s="3"/>
      <c r="C5678" s="4">
        <v>35423.98055555556</v>
      </c>
      <c r="D5678" s="5">
        <v>106755.0</v>
      </c>
    </row>
    <row r="5679">
      <c r="A5679" s="2" t="s">
        <v>17599</v>
      </c>
      <c r="B5679" s="3"/>
      <c r="C5679" s="4">
        <v>35423.98055555556</v>
      </c>
      <c r="D5679" s="5">
        <v>142183.0</v>
      </c>
    </row>
    <row r="5680">
      <c r="A5680" s="2" t="s">
        <v>17600</v>
      </c>
      <c r="B5680" s="3"/>
      <c r="C5680" s="4">
        <v>35423.98055555556</v>
      </c>
      <c r="D5680" s="5">
        <v>142129.0</v>
      </c>
    </row>
    <row r="5681">
      <c r="A5681" s="2" t="s">
        <v>17601</v>
      </c>
      <c r="B5681" s="3"/>
      <c r="C5681" s="4">
        <v>35423.98055555556</v>
      </c>
      <c r="D5681" s="5">
        <v>291055.0</v>
      </c>
    </row>
    <row r="5682">
      <c r="A5682" s="2" t="s">
        <v>17602</v>
      </c>
      <c r="B5682" s="3"/>
      <c r="C5682" s="4">
        <v>35423.98055555556</v>
      </c>
      <c r="D5682" s="5">
        <v>291000.0</v>
      </c>
    </row>
    <row r="5683">
      <c r="A5683" s="2" t="s">
        <v>17603</v>
      </c>
      <c r="B5683" s="3"/>
      <c r="C5683" s="4">
        <v>35423.98055555556</v>
      </c>
      <c r="D5683" s="5">
        <v>273318.0</v>
      </c>
    </row>
    <row r="5684">
      <c r="A5684" s="2" t="s">
        <v>17604</v>
      </c>
      <c r="B5684" s="3"/>
      <c r="C5684" s="4">
        <v>35423.98055555556</v>
      </c>
      <c r="D5684" s="5">
        <v>257879.0</v>
      </c>
    </row>
    <row r="5685">
      <c r="A5685" s="2" t="s">
        <v>17605</v>
      </c>
      <c r="B5685" s="3"/>
      <c r="C5685" s="4">
        <v>35423.98055555556</v>
      </c>
      <c r="D5685" s="5">
        <v>257879.0</v>
      </c>
    </row>
    <row r="5686">
      <c r="A5686" s="2" t="s">
        <v>17606</v>
      </c>
      <c r="B5686" s="3"/>
      <c r="C5686" s="4">
        <v>35423.98055555556</v>
      </c>
      <c r="D5686" s="5">
        <v>257653.0</v>
      </c>
    </row>
    <row r="5687">
      <c r="A5687" s="2" t="s">
        <v>17607</v>
      </c>
      <c r="B5687" s="3"/>
      <c r="C5687" s="4">
        <v>35423.98055555556</v>
      </c>
      <c r="D5687" s="5">
        <v>257835.0</v>
      </c>
    </row>
    <row r="5688">
      <c r="A5688" s="2" t="s">
        <v>17608</v>
      </c>
      <c r="B5688" s="3"/>
      <c r="C5688" s="4">
        <v>35423.98055555556</v>
      </c>
      <c r="D5688" s="5">
        <v>290225.0</v>
      </c>
    </row>
    <row r="5689">
      <c r="A5689" s="2" t="s">
        <v>17609</v>
      </c>
      <c r="B5689" s="3"/>
      <c r="C5689" s="4">
        <v>35423.98055555556</v>
      </c>
      <c r="D5689" s="5">
        <v>290170.0</v>
      </c>
    </row>
    <row r="5690">
      <c r="A5690" s="2" t="s">
        <v>17610</v>
      </c>
      <c r="B5690" s="3"/>
      <c r="C5690" s="4">
        <v>35423.98055555556</v>
      </c>
      <c r="D5690" s="5">
        <v>269356.0</v>
      </c>
    </row>
    <row r="5691">
      <c r="A5691" s="2" t="s">
        <v>17611</v>
      </c>
      <c r="B5691" s="3"/>
      <c r="C5691" s="4">
        <v>35423.98055555556</v>
      </c>
      <c r="D5691" s="5">
        <v>190526.0</v>
      </c>
    </row>
    <row r="5692">
      <c r="A5692" s="2" t="s">
        <v>17612</v>
      </c>
      <c r="B5692" s="3"/>
      <c r="C5692" s="4">
        <v>35423.98055555556</v>
      </c>
      <c r="D5692" s="5">
        <v>16717.0</v>
      </c>
    </row>
    <row r="5693">
      <c r="A5693" s="2" t="s">
        <v>17613</v>
      </c>
      <c r="B5693" s="3"/>
      <c r="C5693" s="4">
        <v>35423.98055555556</v>
      </c>
      <c r="D5693" s="5">
        <v>127477.0</v>
      </c>
    </row>
    <row r="5694">
      <c r="A5694" s="2" t="s">
        <v>17614</v>
      </c>
      <c r="B5694" s="3"/>
      <c r="C5694" s="4">
        <v>35423.98055555556</v>
      </c>
      <c r="D5694" s="5">
        <v>65897.0</v>
      </c>
    </row>
    <row r="5695">
      <c r="A5695" s="2" t="s">
        <v>17615</v>
      </c>
      <c r="B5695" s="3"/>
      <c r="C5695" s="4">
        <v>35423.98055555556</v>
      </c>
      <c r="D5695" s="5">
        <v>65482.0</v>
      </c>
    </row>
    <row r="5696">
      <c r="A5696" s="2" t="s">
        <v>17616</v>
      </c>
      <c r="B5696" s="3"/>
      <c r="C5696" s="4">
        <v>35423.98055555556</v>
      </c>
      <c r="D5696" s="5">
        <v>23602.0</v>
      </c>
    </row>
    <row r="5697">
      <c r="A5697" s="2" t="s">
        <v>17617</v>
      </c>
      <c r="B5697" s="3"/>
      <c r="C5697" s="4">
        <v>35423.98055555556</v>
      </c>
      <c r="D5697" s="5">
        <v>157457.0</v>
      </c>
    </row>
    <row r="5698">
      <c r="A5698" s="2" t="s">
        <v>17618</v>
      </c>
      <c r="B5698" s="3"/>
      <c r="C5698" s="4">
        <v>35423.98055555556</v>
      </c>
      <c r="D5698" s="5">
        <v>157422.0</v>
      </c>
    </row>
    <row r="5699">
      <c r="A5699" s="2" t="s">
        <v>17619</v>
      </c>
      <c r="B5699" s="3"/>
      <c r="C5699" s="4">
        <v>35423.98055555556</v>
      </c>
      <c r="D5699" s="5">
        <v>323682.0</v>
      </c>
    </row>
    <row r="5700">
      <c r="A5700" s="2" t="s">
        <v>17620</v>
      </c>
      <c r="B5700" s="3"/>
      <c r="C5700" s="4">
        <v>35423.98055555556</v>
      </c>
      <c r="D5700" s="5">
        <v>323571.0</v>
      </c>
    </row>
    <row r="5701">
      <c r="A5701" s="2" t="s">
        <v>17621</v>
      </c>
      <c r="B5701" s="3"/>
      <c r="C5701" s="4">
        <v>35423.98055555556</v>
      </c>
      <c r="D5701" s="5">
        <v>18162.0</v>
      </c>
    </row>
    <row r="5702">
      <c r="A5702" s="2" t="s">
        <v>17622</v>
      </c>
      <c r="B5702" s="3"/>
      <c r="C5702" s="4">
        <v>35423.98055555556</v>
      </c>
      <c r="D5702" s="5">
        <v>21713.0</v>
      </c>
    </row>
    <row r="5703">
      <c r="A5703" s="2" t="s">
        <v>17623</v>
      </c>
      <c r="B5703" s="3"/>
      <c r="C5703" s="4">
        <v>35423.98055555556</v>
      </c>
      <c r="D5703" s="5">
        <v>108100.0</v>
      </c>
    </row>
    <row r="5704">
      <c r="A5704" s="2" t="s">
        <v>17624</v>
      </c>
      <c r="B5704" s="3"/>
      <c r="C5704" s="4">
        <v>35423.98055555556</v>
      </c>
      <c r="D5704" s="5">
        <v>108054.0</v>
      </c>
    </row>
    <row r="5705">
      <c r="A5705" s="2" t="s">
        <v>17625</v>
      </c>
      <c r="B5705" s="3"/>
      <c r="C5705" s="4">
        <v>35423.98055555556</v>
      </c>
      <c r="D5705" s="5">
        <v>144115.0</v>
      </c>
    </row>
    <row r="5706">
      <c r="A5706" s="2" t="s">
        <v>17626</v>
      </c>
      <c r="B5706" s="3"/>
      <c r="C5706" s="4">
        <v>35423.98055555556</v>
      </c>
      <c r="D5706" s="5">
        <v>16740.0</v>
      </c>
    </row>
    <row r="5707">
      <c r="A5707" s="2" t="s">
        <v>17627</v>
      </c>
      <c r="B5707" s="3"/>
      <c r="C5707" s="4">
        <v>35423.98055555556</v>
      </c>
      <c r="D5707" s="5">
        <v>16688.0</v>
      </c>
    </row>
    <row r="5708">
      <c r="A5708" s="2" t="s">
        <v>17628</v>
      </c>
      <c r="B5708" s="3"/>
      <c r="C5708" s="4">
        <v>35423.98055555556</v>
      </c>
      <c r="D5708" s="5">
        <v>16918.0</v>
      </c>
    </row>
    <row r="5709">
      <c r="A5709" s="2" t="s">
        <v>17629</v>
      </c>
      <c r="B5709" s="3"/>
      <c r="C5709" s="4">
        <v>35423.98055555556</v>
      </c>
      <c r="D5709" s="5">
        <v>16753.0</v>
      </c>
    </row>
    <row r="5710">
      <c r="A5710" s="2" t="s">
        <v>17630</v>
      </c>
      <c r="B5710" s="3"/>
      <c r="C5710" s="4">
        <v>35423.98055555556</v>
      </c>
      <c r="D5710" s="5">
        <v>16791.0</v>
      </c>
    </row>
    <row r="5711">
      <c r="A5711" s="2" t="s">
        <v>17631</v>
      </c>
      <c r="B5711" s="3"/>
      <c r="C5711" s="4">
        <v>35423.98055555556</v>
      </c>
      <c r="D5711" s="5">
        <v>7709.0</v>
      </c>
    </row>
    <row r="5712">
      <c r="A5712" s="2" t="s">
        <v>17632</v>
      </c>
      <c r="B5712" s="3"/>
      <c r="C5712" s="4">
        <v>35423.98055555556</v>
      </c>
      <c r="D5712" s="5">
        <v>11750.0</v>
      </c>
    </row>
    <row r="5713">
      <c r="A5713" s="2" t="s">
        <v>17633</v>
      </c>
      <c r="B5713" s="3"/>
      <c r="C5713" s="4">
        <v>35423.98055555556</v>
      </c>
      <c r="D5713" s="5">
        <v>102010.0</v>
      </c>
    </row>
    <row r="5714">
      <c r="A5714" s="2" t="s">
        <v>17634</v>
      </c>
      <c r="B5714" s="3"/>
      <c r="C5714" s="4">
        <v>35423.98055555556</v>
      </c>
      <c r="D5714" s="5">
        <v>1341.0</v>
      </c>
    </row>
    <row r="5715">
      <c r="A5715" s="2" t="s">
        <v>17635</v>
      </c>
      <c r="B5715" s="3"/>
      <c r="C5715" s="4">
        <v>35423.98055555556</v>
      </c>
      <c r="D5715" s="5">
        <v>139294.0</v>
      </c>
    </row>
    <row r="5716">
      <c r="A5716" s="2" t="s">
        <v>17636</v>
      </c>
      <c r="B5716" s="3"/>
      <c r="C5716" s="4">
        <v>35423.98055555556</v>
      </c>
      <c r="D5716" s="5">
        <v>140407.0</v>
      </c>
    </row>
    <row r="5717">
      <c r="A5717" s="2" t="s">
        <v>17637</v>
      </c>
      <c r="B5717" s="3"/>
      <c r="C5717" s="4">
        <v>35423.98055555556</v>
      </c>
      <c r="D5717" s="5">
        <v>140329.0</v>
      </c>
    </row>
    <row r="5718">
      <c r="A5718" s="2" t="s">
        <v>17638</v>
      </c>
      <c r="B5718" s="3"/>
      <c r="C5718" s="4">
        <v>35423.98055555556</v>
      </c>
      <c r="D5718" s="5">
        <v>112505.0</v>
      </c>
    </row>
    <row r="5719">
      <c r="A5719" s="2" t="s">
        <v>17639</v>
      </c>
      <c r="B5719" s="3"/>
      <c r="C5719" s="4">
        <v>35423.98055555556</v>
      </c>
      <c r="D5719" s="5">
        <v>140105.0</v>
      </c>
    </row>
    <row r="5720">
      <c r="A5720" s="2" t="s">
        <v>17640</v>
      </c>
      <c r="B5720" s="3"/>
      <c r="C5720" s="4">
        <v>35423.98055555556</v>
      </c>
      <c r="D5720" s="5">
        <v>57073.0</v>
      </c>
    </row>
    <row r="5721">
      <c r="A5721" s="2" t="s">
        <v>17641</v>
      </c>
      <c r="B5721" s="3"/>
      <c r="C5721" s="4">
        <v>35423.98055555556</v>
      </c>
      <c r="D5721" s="5">
        <v>60358.0</v>
      </c>
    </row>
    <row r="5722">
      <c r="A5722" s="2" t="s">
        <v>17642</v>
      </c>
      <c r="B5722" s="3"/>
      <c r="C5722" s="4">
        <v>35423.98055555556</v>
      </c>
      <c r="D5722" s="5">
        <v>18612.0</v>
      </c>
    </row>
    <row r="5723">
      <c r="A5723" s="2" t="s">
        <v>17643</v>
      </c>
      <c r="B5723" s="3"/>
      <c r="C5723" s="4">
        <v>35423.98055555556</v>
      </c>
      <c r="D5723" s="5">
        <v>10225.0</v>
      </c>
    </row>
    <row r="5724">
      <c r="A5724" s="2" t="s">
        <v>17644</v>
      </c>
      <c r="B5724" s="3"/>
      <c r="C5724" s="4">
        <v>35423.98055555556</v>
      </c>
      <c r="D5724" s="5">
        <v>222028.0</v>
      </c>
    </row>
    <row r="5725">
      <c r="A5725" s="2" t="s">
        <v>17645</v>
      </c>
      <c r="B5725" s="3"/>
      <c r="C5725" s="4">
        <v>35423.98055555556</v>
      </c>
      <c r="D5725" s="5">
        <v>24701.0</v>
      </c>
    </row>
    <row r="5726">
      <c r="A5726" s="2" t="s">
        <v>17646</v>
      </c>
      <c r="B5726" s="3"/>
      <c r="C5726" s="4">
        <v>35423.98055555556</v>
      </c>
      <c r="D5726" s="5">
        <v>24757.0</v>
      </c>
    </row>
    <row r="5727">
      <c r="A5727" s="2" t="s">
        <v>17647</v>
      </c>
      <c r="B5727" s="3"/>
      <c r="C5727" s="4">
        <v>35423.98055555556</v>
      </c>
      <c r="D5727" s="5">
        <v>24567.0</v>
      </c>
    </row>
    <row r="5728">
      <c r="A5728" s="2" t="s">
        <v>17648</v>
      </c>
      <c r="B5728" s="3"/>
      <c r="C5728" s="4">
        <v>35423.98055555556</v>
      </c>
      <c r="D5728" s="5">
        <v>24352.0</v>
      </c>
    </row>
    <row r="5729">
      <c r="A5729" s="2" t="s">
        <v>17649</v>
      </c>
      <c r="B5729" s="3"/>
      <c r="C5729" s="4">
        <v>35423.98055555556</v>
      </c>
      <c r="D5729" s="5">
        <v>25267.0</v>
      </c>
    </row>
    <row r="5730">
      <c r="A5730" s="2" t="s">
        <v>17650</v>
      </c>
      <c r="B5730" s="3"/>
      <c r="C5730" s="4">
        <v>35423.98055555556</v>
      </c>
      <c r="D5730" s="5">
        <v>20972.0</v>
      </c>
    </row>
    <row r="5731">
      <c r="A5731" s="2" t="s">
        <v>17651</v>
      </c>
      <c r="B5731" s="3"/>
      <c r="C5731" s="4">
        <v>35423.98055555556</v>
      </c>
      <c r="D5731" s="5">
        <v>9916.0</v>
      </c>
    </row>
    <row r="5732">
      <c r="A5732" s="2" t="s">
        <v>17652</v>
      </c>
      <c r="B5732" s="3"/>
      <c r="C5732" s="4">
        <v>35423.98055555556</v>
      </c>
      <c r="D5732" s="5">
        <v>12287.0</v>
      </c>
    </row>
    <row r="5733">
      <c r="A5733" s="2" t="s">
        <v>17653</v>
      </c>
      <c r="B5733" s="3"/>
      <c r="C5733" s="4">
        <v>35423.98055555556</v>
      </c>
      <c r="D5733" s="5">
        <v>13403.0</v>
      </c>
    </row>
    <row r="5734">
      <c r="A5734" s="2" t="s">
        <v>17654</v>
      </c>
      <c r="B5734" s="3"/>
      <c r="C5734" s="4">
        <v>35423.98055555556</v>
      </c>
      <c r="D5734" s="5">
        <v>13181.0</v>
      </c>
    </row>
    <row r="5735">
      <c r="A5735" s="2" t="s">
        <v>17655</v>
      </c>
      <c r="B5735" s="3"/>
      <c r="C5735" s="4">
        <v>35423.98055555556</v>
      </c>
      <c r="D5735" s="5">
        <v>23859.0</v>
      </c>
    </row>
    <row r="5736">
      <c r="A5736" s="2" t="s">
        <v>17656</v>
      </c>
      <c r="B5736" s="3"/>
      <c r="C5736" s="4">
        <v>35423.98055555556</v>
      </c>
      <c r="D5736" s="5">
        <v>25147.0</v>
      </c>
    </row>
    <row r="5737">
      <c r="A5737" s="2" t="s">
        <v>17657</v>
      </c>
      <c r="B5737" s="3"/>
      <c r="C5737" s="4">
        <v>35423.98055555556</v>
      </c>
      <c r="D5737" s="5">
        <v>14211.0</v>
      </c>
    </row>
    <row r="5738">
      <c r="A5738" s="2" t="s">
        <v>17658</v>
      </c>
      <c r="B5738" s="3"/>
      <c r="C5738" s="4">
        <v>35423.98055555556</v>
      </c>
      <c r="D5738" s="5">
        <v>67008.0</v>
      </c>
    </row>
    <row r="5739">
      <c r="A5739" s="2" t="s">
        <v>17659</v>
      </c>
      <c r="B5739" s="3"/>
      <c r="C5739" s="4">
        <v>35423.98055555556</v>
      </c>
      <c r="D5739" s="5">
        <v>66817.0</v>
      </c>
    </row>
    <row r="5740">
      <c r="A5740" s="2" t="s">
        <v>17660</v>
      </c>
      <c r="B5740" s="3"/>
      <c r="C5740" s="4">
        <v>35423.98055555556</v>
      </c>
      <c r="D5740" s="5">
        <v>81692.0</v>
      </c>
    </row>
    <row r="5741">
      <c r="A5741" s="2" t="s">
        <v>17661</v>
      </c>
      <c r="B5741" s="3"/>
      <c r="C5741" s="4">
        <v>35423.98055555556</v>
      </c>
      <c r="D5741" s="5">
        <v>81580.0</v>
      </c>
    </row>
    <row r="5742">
      <c r="A5742" s="2" t="s">
        <v>17662</v>
      </c>
      <c r="B5742" s="3"/>
      <c r="C5742" s="4">
        <v>35423.98055555556</v>
      </c>
      <c r="D5742" s="5">
        <v>68690.0</v>
      </c>
    </row>
    <row r="5743">
      <c r="A5743" s="2" t="s">
        <v>17663</v>
      </c>
      <c r="B5743" s="3"/>
      <c r="C5743" s="4">
        <v>35423.98055555556</v>
      </c>
      <c r="D5743" s="5">
        <v>30280.0</v>
      </c>
    </row>
    <row r="5744">
      <c r="A5744" s="2" t="s">
        <v>17664</v>
      </c>
      <c r="B5744" s="3"/>
      <c r="C5744" s="4">
        <v>35423.98055555556</v>
      </c>
      <c r="D5744" s="5">
        <v>105770.0</v>
      </c>
    </row>
    <row r="5745">
      <c r="A5745" s="2" t="s">
        <v>17665</v>
      </c>
      <c r="B5745" s="3"/>
      <c r="C5745" s="4">
        <v>35423.98055555556</v>
      </c>
      <c r="D5745" s="5">
        <v>13893.0</v>
      </c>
    </row>
    <row r="5746">
      <c r="A5746" s="2" t="s">
        <v>17666</v>
      </c>
      <c r="B5746" s="3"/>
      <c r="C5746" s="4">
        <v>35423.98055555556</v>
      </c>
      <c r="D5746" s="5">
        <v>34650.0</v>
      </c>
    </row>
    <row r="5747">
      <c r="A5747" s="2" t="s">
        <v>17667</v>
      </c>
      <c r="B5747" s="3"/>
      <c r="C5747" s="4">
        <v>35423.98055555556</v>
      </c>
      <c r="D5747" s="5">
        <v>3734.0</v>
      </c>
    </row>
    <row r="5748">
      <c r="A5748" s="2" t="s">
        <v>17668</v>
      </c>
      <c r="B5748" s="3"/>
      <c r="C5748" s="4">
        <v>35423.98055555556</v>
      </c>
      <c r="D5748" s="5">
        <v>3779.0</v>
      </c>
    </row>
    <row r="5749">
      <c r="A5749" s="2" t="s">
        <v>17669</v>
      </c>
      <c r="B5749" s="3"/>
      <c r="C5749" s="4">
        <v>35423.98055555556</v>
      </c>
      <c r="D5749" s="5">
        <v>17378.0</v>
      </c>
    </row>
    <row r="5750">
      <c r="A5750" s="2" t="s">
        <v>17670</v>
      </c>
      <c r="B5750" s="3"/>
      <c r="C5750" s="4">
        <v>35423.98055555556</v>
      </c>
      <c r="D5750" s="5">
        <v>29722.0</v>
      </c>
    </row>
    <row r="5751">
      <c r="A5751" s="2" t="s">
        <v>17671</v>
      </c>
      <c r="B5751" s="3"/>
      <c r="C5751" s="4">
        <v>35423.98055555556</v>
      </c>
      <c r="D5751" s="5">
        <v>31807.0</v>
      </c>
    </row>
    <row r="5752">
      <c r="A5752" s="2" t="s">
        <v>17672</v>
      </c>
      <c r="B5752" s="3"/>
      <c r="C5752" s="4">
        <v>35423.98055555556</v>
      </c>
      <c r="D5752" s="5">
        <v>32629.0</v>
      </c>
    </row>
    <row r="5753">
      <c r="A5753" s="2" t="s">
        <v>17673</v>
      </c>
      <c r="B5753" s="3"/>
      <c r="C5753" s="4">
        <v>35423.98055555556</v>
      </c>
      <c r="D5753" s="5">
        <v>33970.0</v>
      </c>
    </row>
    <row r="5754">
      <c r="A5754" s="2" t="s">
        <v>17674</v>
      </c>
      <c r="B5754" s="3"/>
      <c r="C5754" s="4">
        <v>35423.98055555556</v>
      </c>
      <c r="D5754" s="5">
        <v>38809.0</v>
      </c>
    </row>
    <row r="5755">
      <c r="A5755" s="2" t="s">
        <v>17675</v>
      </c>
      <c r="B5755" s="3"/>
      <c r="C5755" s="4">
        <v>35423.98055555556</v>
      </c>
      <c r="D5755" s="5">
        <v>128092.0</v>
      </c>
    </row>
    <row r="5756">
      <c r="A5756" s="2" t="s">
        <v>17676</v>
      </c>
      <c r="B5756" s="3"/>
      <c r="C5756" s="4">
        <v>35423.98055555556</v>
      </c>
      <c r="D5756" s="5">
        <v>154675.0</v>
      </c>
    </row>
    <row r="5757">
      <c r="A5757" s="2" t="s">
        <v>17677</v>
      </c>
      <c r="B5757" s="3"/>
      <c r="C5757" s="4">
        <v>35423.98055555556</v>
      </c>
      <c r="D5757" s="5">
        <v>154639.0</v>
      </c>
    </row>
    <row r="5758">
      <c r="A5758" s="2" t="s">
        <v>17678</v>
      </c>
      <c r="B5758" s="3"/>
      <c r="C5758" s="4">
        <v>35423.98055555556</v>
      </c>
      <c r="D5758" s="5">
        <v>27135.0</v>
      </c>
    </row>
    <row r="5759">
      <c r="A5759" s="2" t="s">
        <v>17679</v>
      </c>
      <c r="B5759" s="3"/>
      <c r="C5759" s="4">
        <v>35423.98055555556</v>
      </c>
      <c r="D5759" s="5">
        <v>27150.0</v>
      </c>
    </row>
    <row r="5760">
      <c r="A5760" s="2" t="s">
        <v>17680</v>
      </c>
      <c r="B5760" s="3"/>
      <c r="C5760" s="4">
        <v>35423.98055555556</v>
      </c>
      <c r="D5760" s="5">
        <v>27153.0</v>
      </c>
    </row>
    <row r="5761">
      <c r="A5761" s="2" t="s">
        <v>17681</v>
      </c>
      <c r="B5761" s="3"/>
      <c r="C5761" s="4">
        <v>35423.98055555556</v>
      </c>
      <c r="D5761" s="5">
        <v>72096.0</v>
      </c>
    </row>
    <row r="5762">
      <c r="A5762" s="2" t="s">
        <v>17682</v>
      </c>
      <c r="B5762" s="3"/>
      <c r="C5762" s="4">
        <v>35423.98055555556</v>
      </c>
      <c r="D5762" s="5">
        <v>114418.0</v>
      </c>
    </row>
    <row r="5763">
      <c r="A5763" s="2" t="s">
        <v>17683</v>
      </c>
      <c r="B5763" s="3"/>
      <c r="C5763" s="4">
        <v>35423.98055555556</v>
      </c>
      <c r="D5763" s="5">
        <v>115228.0</v>
      </c>
    </row>
    <row r="5764">
      <c r="A5764" s="2" t="s">
        <v>17684</v>
      </c>
      <c r="B5764" s="3"/>
      <c r="C5764" s="4">
        <v>35423.98055555556</v>
      </c>
      <c r="D5764" s="5">
        <v>131565.0</v>
      </c>
    </row>
    <row r="5765">
      <c r="A5765" s="2" t="s">
        <v>17685</v>
      </c>
      <c r="B5765" s="3"/>
      <c r="C5765" s="4">
        <v>35423.98055555556</v>
      </c>
      <c r="D5765" s="5">
        <v>103529.0</v>
      </c>
    </row>
    <row r="5766">
      <c r="A5766" s="2" t="s">
        <v>17686</v>
      </c>
      <c r="B5766" s="3"/>
      <c r="C5766" s="4">
        <v>35423.98055555556</v>
      </c>
      <c r="D5766" s="5">
        <v>53468.0</v>
      </c>
    </row>
    <row r="5767">
      <c r="A5767" s="2" t="s">
        <v>17687</v>
      </c>
      <c r="B5767" s="3"/>
      <c r="C5767" s="4">
        <v>35423.98055555556</v>
      </c>
      <c r="D5767" s="5">
        <v>14158.0</v>
      </c>
    </row>
    <row r="5768">
      <c r="A5768" s="2" t="s">
        <v>17688</v>
      </c>
      <c r="B5768" s="3"/>
      <c r="C5768" s="4">
        <v>35423.98055555556</v>
      </c>
      <c r="D5768" s="5">
        <v>14351.0</v>
      </c>
    </row>
    <row r="5769">
      <c r="A5769" s="2" t="s">
        <v>17689</v>
      </c>
      <c r="B5769" s="3"/>
      <c r="C5769" s="4">
        <v>35423.98055555556</v>
      </c>
      <c r="D5769" s="5">
        <v>14978.0</v>
      </c>
    </row>
    <row r="5770">
      <c r="A5770" s="2" t="s">
        <v>17690</v>
      </c>
      <c r="B5770" s="3"/>
      <c r="C5770" s="4">
        <v>35423.98055555556</v>
      </c>
      <c r="D5770" s="5">
        <v>15792.0</v>
      </c>
    </row>
    <row r="5771">
      <c r="A5771" s="2" t="s">
        <v>17691</v>
      </c>
      <c r="B5771" s="3"/>
      <c r="C5771" s="4">
        <v>35423.98055555556</v>
      </c>
      <c r="D5771" s="5">
        <v>128171.0</v>
      </c>
    </row>
    <row r="5772">
      <c r="A5772" s="2" t="s">
        <v>17692</v>
      </c>
      <c r="B5772" s="3"/>
      <c r="C5772" s="4">
        <v>35423.98055555556</v>
      </c>
      <c r="D5772" s="5">
        <v>204546.0</v>
      </c>
    </row>
    <row r="5773">
      <c r="A5773" s="2" t="s">
        <v>17693</v>
      </c>
      <c r="B5773" s="3"/>
      <c r="C5773" s="4">
        <v>35423.98055555556</v>
      </c>
      <c r="D5773" s="5">
        <v>375794.0</v>
      </c>
    </row>
    <row r="5774">
      <c r="A5774" s="2" t="s">
        <v>17694</v>
      </c>
      <c r="B5774" s="3"/>
      <c r="C5774" s="4">
        <v>35423.98055555556</v>
      </c>
      <c r="D5774" s="5">
        <v>333653.0</v>
      </c>
    </row>
    <row r="5775">
      <c r="A5775" s="2" t="s">
        <v>17695</v>
      </c>
      <c r="B5775" s="3"/>
      <c r="C5775" s="4">
        <v>35423.98055555556</v>
      </c>
      <c r="D5775" s="5">
        <v>193407.0</v>
      </c>
    </row>
    <row r="5776">
      <c r="A5776" s="2" t="s">
        <v>17696</v>
      </c>
      <c r="B5776" s="3"/>
      <c r="C5776" s="4">
        <v>35423.98055555556</v>
      </c>
      <c r="D5776" s="5">
        <v>52715.0</v>
      </c>
    </row>
    <row r="5777">
      <c r="A5777" s="2" t="s">
        <v>17697</v>
      </c>
      <c r="B5777" s="3"/>
      <c r="C5777" s="4">
        <v>35423.98055555556</v>
      </c>
      <c r="D5777" s="5">
        <v>6630.0</v>
      </c>
    </row>
    <row r="5778">
      <c r="A5778" s="2" t="s">
        <v>17698</v>
      </c>
      <c r="B5778" s="3"/>
      <c r="C5778" s="4">
        <v>35423.98055555556</v>
      </c>
      <c r="D5778" s="5">
        <v>8377.0</v>
      </c>
    </row>
    <row r="5779">
      <c r="A5779" s="2" t="s">
        <v>17699</v>
      </c>
      <c r="B5779" s="3"/>
      <c r="C5779" s="4">
        <v>35423.98055555556</v>
      </c>
      <c r="D5779" s="5">
        <v>8383.0</v>
      </c>
    </row>
    <row r="5780">
      <c r="A5780" s="2" t="s">
        <v>17700</v>
      </c>
      <c r="B5780" s="3"/>
      <c r="C5780" s="4">
        <v>35423.98055555556</v>
      </c>
      <c r="D5780" s="5">
        <v>249107.0</v>
      </c>
    </row>
    <row r="5781">
      <c r="A5781" s="2" t="s">
        <v>17701</v>
      </c>
      <c r="B5781" s="3"/>
      <c r="C5781" s="4">
        <v>35423.98055555556</v>
      </c>
      <c r="D5781" s="5">
        <v>375794.0</v>
      </c>
    </row>
    <row r="5782">
      <c r="A5782" s="2" t="s">
        <v>17702</v>
      </c>
      <c r="B5782" s="3"/>
      <c r="C5782" s="4">
        <v>35423.98055555556</v>
      </c>
      <c r="D5782" s="5">
        <v>101040.0</v>
      </c>
    </row>
    <row r="5783">
      <c r="A5783" s="2" t="s">
        <v>17703</v>
      </c>
      <c r="B5783" s="3"/>
      <c r="C5783" s="4">
        <v>35423.98055555556</v>
      </c>
      <c r="D5783" s="5">
        <v>26152.0</v>
      </c>
    </row>
    <row r="5784">
      <c r="A5784" s="2" t="s">
        <v>17704</v>
      </c>
      <c r="B5784" s="3"/>
      <c r="C5784" s="4">
        <v>35423.98055555556</v>
      </c>
      <c r="D5784" s="5">
        <v>26134.0</v>
      </c>
    </row>
    <row r="5785">
      <c r="A5785" s="2" t="s">
        <v>17705</v>
      </c>
      <c r="B5785" s="3"/>
      <c r="C5785" s="4">
        <v>35423.98055555556</v>
      </c>
      <c r="D5785" s="5">
        <v>26147.0</v>
      </c>
    </row>
    <row r="5786">
      <c r="A5786" s="2" t="s">
        <v>17706</v>
      </c>
      <c r="B5786" s="3"/>
      <c r="C5786" s="4">
        <v>35423.98055555556</v>
      </c>
      <c r="D5786" s="5">
        <v>26227.0</v>
      </c>
    </row>
    <row r="5787">
      <c r="A5787" s="2" t="s">
        <v>17707</v>
      </c>
      <c r="B5787" s="3"/>
      <c r="C5787" s="4">
        <v>35423.98055555556</v>
      </c>
      <c r="D5787" s="5">
        <v>26175.0</v>
      </c>
    </row>
    <row r="5788">
      <c r="A5788" s="2" t="s">
        <v>17708</v>
      </c>
      <c r="B5788" s="3"/>
      <c r="C5788" s="4">
        <v>35423.98055555556</v>
      </c>
      <c r="D5788" s="5">
        <v>18504.0</v>
      </c>
    </row>
    <row r="5789">
      <c r="A5789" s="2" t="s">
        <v>17709</v>
      </c>
      <c r="B5789" s="3"/>
      <c r="C5789" s="4">
        <v>35423.98055555556</v>
      </c>
      <c r="D5789" s="5">
        <v>37183.0</v>
      </c>
    </row>
    <row r="5790">
      <c r="A5790" s="2" t="s">
        <v>17710</v>
      </c>
      <c r="B5790" s="3"/>
      <c r="C5790" s="4">
        <v>35423.98055555556</v>
      </c>
      <c r="D5790" s="5">
        <v>43143.0</v>
      </c>
    </row>
    <row r="5791">
      <c r="A5791" s="2" t="s">
        <v>17711</v>
      </c>
      <c r="B5791" s="3"/>
      <c r="C5791" s="4">
        <v>35423.98055555556</v>
      </c>
      <c r="D5791" s="5">
        <v>25615.0</v>
      </c>
    </row>
    <row r="5792">
      <c r="A5792" s="2" t="s">
        <v>17712</v>
      </c>
      <c r="B5792" s="3"/>
      <c r="C5792" s="4">
        <v>35423.98055555556</v>
      </c>
      <c r="D5792" s="5">
        <v>34708.0</v>
      </c>
    </row>
    <row r="5793">
      <c r="A5793" s="2" t="s">
        <v>17713</v>
      </c>
      <c r="B5793" s="3"/>
      <c r="C5793" s="4">
        <v>35423.98055555556</v>
      </c>
      <c r="D5793" s="5">
        <v>118816.0</v>
      </c>
    </row>
    <row r="5794">
      <c r="A5794" s="2" t="s">
        <v>17714</v>
      </c>
      <c r="B5794" s="3"/>
      <c r="C5794" s="4">
        <v>35423.98055555556</v>
      </c>
      <c r="D5794" s="5">
        <v>118604.0</v>
      </c>
    </row>
    <row r="5795">
      <c r="A5795" s="2" t="s">
        <v>17715</v>
      </c>
      <c r="B5795" s="3"/>
      <c r="C5795" s="4">
        <v>35423.98055555556</v>
      </c>
      <c r="D5795" s="5">
        <v>91689.0</v>
      </c>
    </row>
    <row r="5796">
      <c r="A5796" s="2" t="s">
        <v>17716</v>
      </c>
      <c r="B5796" s="3"/>
      <c r="C5796" s="4">
        <v>35423.98055555556</v>
      </c>
      <c r="D5796" s="5">
        <v>91666.0</v>
      </c>
    </row>
    <row r="5797">
      <c r="A5797" s="2" t="s">
        <v>17717</v>
      </c>
      <c r="B5797" s="3"/>
      <c r="C5797" s="4">
        <v>35423.98055555556</v>
      </c>
      <c r="D5797" s="5">
        <v>23858.0</v>
      </c>
    </row>
    <row r="5798">
      <c r="A5798" s="2" t="s">
        <v>17718</v>
      </c>
      <c r="B5798" s="3"/>
      <c r="C5798" s="4">
        <v>35423.98055555556</v>
      </c>
      <c r="D5798" s="5">
        <v>22637.0</v>
      </c>
    </row>
    <row r="5799">
      <c r="A5799" s="2" t="s">
        <v>17719</v>
      </c>
      <c r="B5799" s="3"/>
      <c r="C5799" s="4">
        <v>35423.98055555556</v>
      </c>
      <c r="D5799" s="5">
        <v>59211.0</v>
      </c>
    </row>
    <row r="5800">
      <c r="A5800" s="2" t="s">
        <v>17720</v>
      </c>
      <c r="B5800" s="3"/>
      <c r="C5800" s="4">
        <v>35423.98055555556</v>
      </c>
      <c r="D5800" s="5">
        <v>32117.0</v>
      </c>
    </row>
    <row r="5801">
      <c r="A5801" s="2" t="s">
        <v>17721</v>
      </c>
      <c r="B5801" s="3"/>
      <c r="C5801" s="4">
        <v>35423.98055555556</v>
      </c>
      <c r="D5801" s="5">
        <v>32350.0</v>
      </c>
    </row>
    <row r="5802">
      <c r="A5802" s="2" t="s">
        <v>17722</v>
      </c>
      <c r="B5802" s="3"/>
      <c r="C5802" s="4">
        <v>35423.98055555556</v>
      </c>
      <c r="D5802" s="5">
        <v>39184.0</v>
      </c>
    </row>
    <row r="5803">
      <c r="A5803" s="2" t="s">
        <v>17723</v>
      </c>
      <c r="B5803" s="3"/>
      <c r="C5803" s="4">
        <v>35423.98055555556</v>
      </c>
      <c r="D5803" s="5">
        <v>59043.0</v>
      </c>
    </row>
    <row r="5804">
      <c r="A5804" s="2" t="s">
        <v>17724</v>
      </c>
      <c r="B5804" s="3"/>
      <c r="C5804" s="4">
        <v>35423.98055555556</v>
      </c>
      <c r="D5804" s="5">
        <v>127353.0</v>
      </c>
    </row>
    <row r="5805">
      <c r="A5805" s="2" t="s">
        <v>17725</v>
      </c>
      <c r="B5805" s="3"/>
      <c r="C5805" s="4">
        <v>35423.98055555556</v>
      </c>
      <c r="D5805" s="5">
        <v>42566.0</v>
      </c>
    </row>
    <row r="5806">
      <c r="A5806" s="2" t="s">
        <v>17726</v>
      </c>
      <c r="B5806" s="3"/>
      <c r="C5806" s="4">
        <v>35423.98055555556</v>
      </c>
      <c r="D5806" s="5">
        <v>70719.0</v>
      </c>
    </row>
    <row r="5807">
      <c r="A5807" s="2" t="s">
        <v>17727</v>
      </c>
      <c r="B5807" s="3"/>
      <c r="C5807" s="4">
        <v>35423.98055555556</v>
      </c>
      <c r="D5807" s="5">
        <v>67893.0</v>
      </c>
    </row>
    <row r="5808">
      <c r="A5808" s="2" t="s">
        <v>17728</v>
      </c>
      <c r="B5808" s="3"/>
      <c r="C5808" s="4">
        <v>35423.98055555556</v>
      </c>
      <c r="D5808" s="5">
        <v>6815.0</v>
      </c>
    </row>
    <row r="5809">
      <c r="A5809" s="2" t="s">
        <v>17729</v>
      </c>
      <c r="B5809" s="3"/>
      <c r="C5809" s="4">
        <v>35423.98055555556</v>
      </c>
      <c r="D5809" s="5">
        <v>139539.0</v>
      </c>
    </row>
    <row r="5810">
      <c r="A5810" s="2" t="s">
        <v>17730</v>
      </c>
      <c r="B5810" s="3"/>
      <c r="C5810" s="4">
        <v>35423.98055555556</v>
      </c>
      <c r="D5810" s="5">
        <v>35834.0</v>
      </c>
    </row>
    <row r="5811">
      <c r="A5811" s="2" t="s">
        <v>17731</v>
      </c>
      <c r="B5811" s="3"/>
      <c r="C5811" s="4">
        <v>35423.98055555556</v>
      </c>
      <c r="D5811" s="5">
        <v>45991.0</v>
      </c>
    </row>
    <row r="5812">
      <c r="A5812" s="2" t="s">
        <v>17732</v>
      </c>
      <c r="B5812" s="3"/>
      <c r="C5812" s="4">
        <v>35423.98055555556</v>
      </c>
      <c r="D5812" s="5">
        <v>122152.0</v>
      </c>
    </row>
    <row r="5813">
      <c r="A5813" s="2" t="s">
        <v>17733</v>
      </c>
      <c r="B5813" s="3"/>
      <c r="C5813" s="4">
        <v>35423.98055555556</v>
      </c>
      <c r="D5813" s="5">
        <v>145480.0</v>
      </c>
    </row>
    <row r="5814">
      <c r="A5814" s="2" t="s">
        <v>17734</v>
      </c>
      <c r="B5814" s="3"/>
      <c r="C5814" s="4">
        <v>35423.98055555556</v>
      </c>
      <c r="D5814" s="5">
        <v>146552.0</v>
      </c>
    </row>
    <row r="5815">
      <c r="A5815" s="2" t="s">
        <v>17735</v>
      </c>
      <c r="B5815" s="3"/>
      <c r="C5815" s="4">
        <v>35423.98055555556</v>
      </c>
      <c r="D5815" s="5">
        <v>145574.0</v>
      </c>
    </row>
    <row r="5816">
      <c r="A5816" s="2" t="s">
        <v>17736</v>
      </c>
      <c r="B5816" s="3"/>
      <c r="C5816" s="4">
        <v>35423.98055555556</v>
      </c>
      <c r="D5816" s="5">
        <v>144790.0</v>
      </c>
    </row>
    <row r="5817">
      <c r="A5817" s="2" t="s">
        <v>17737</v>
      </c>
      <c r="B5817" s="3"/>
      <c r="C5817" s="4">
        <v>35423.98055555556</v>
      </c>
      <c r="D5817" s="5">
        <v>144592.0</v>
      </c>
    </row>
    <row r="5818">
      <c r="A5818" s="2" t="s">
        <v>17738</v>
      </c>
      <c r="B5818" s="3"/>
      <c r="C5818" s="4">
        <v>35423.98055555556</v>
      </c>
      <c r="D5818" s="5">
        <v>139029.0</v>
      </c>
    </row>
    <row r="5819">
      <c r="A5819" s="2" t="s">
        <v>17739</v>
      </c>
      <c r="B5819" s="3"/>
      <c r="C5819" s="4">
        <v>35423.98055555556</v>
      </c>
      <c r="D5819" s="5">
        <v>138483.0</v>
      </c>
    </row>
    <row r="5820">
      <c r="A5820" s="2" t="s">
        <v>17740</v>
      </c>
      <c r="B5820" s="3"/>
      <c r="C5820" s="4">
        <v>35423.98055555556</v>
      </c>
      <c r="D5820" s="5">
        <v>138404.0</v>
      </c>
    </row>
    <row r="5821">
      <c r="A5821" s="2" t="s">
        <v>17741</v>
      </c>
      <c r="B5821" s="3"/>
      <c r="C5821" s="4">
        <v>35423.98055555556</v>
      </c>
      <c r="D5821" s="5">
        <v>210265.0</v>
      </c>
    </row>
    <row r="5822">
      <c r="A5822" s="2" t="s">
        <v>17742</v>
      </c>
      <c r="B5822" s="3"/>
      <c r="C5822" s="4">
        <v>35423.98055555556</v>
      </c>
      <c r="D5822" s="5">
        <v>210363.0</v>
      </c>
    </row>
    <row r="5823">
      <c r="A5823" s="2" t="s">
        <v>17743</v>
      </c>
      <c r="B5823" s="3"/>
      <c r="C5823" s="4">
        <v>35423.98055555556</v>
      </c>
      <c r="D5823" s="5">
        <v>68817.0</v>
      </c>
    </row>
    <row r="5824">
      <c r="A5824" s="2" t="s">
        <v>17744</v>
      </c>
      <c r="B5824" s="3"/>
      <c r="C5824" s="4">
        <v>35423.98055555556</v>
      </c>
      <c r="D5824" s="5">
        <v>76211.0</v>
      </c>
    </row>
    <row r="5825">
      <c r="A5825" s="2" t="s">
        <v>17745</v>
      </c>
      <c r="B5825" s="3"/>
      <c r="C5825" s="4">
        <v>35423.98055555556</v>
      </c>
      <c r="D5825" s="5">
        <v>171503.0</v>
      </c>
    </row>
    <row r="5826">
      <c r="A5826" s="2" t="s">
        <v>17746</v>
      </c>
      <c r="B5826" s="3"/>
      <c r="C5826" s="4">
        <v>35423.98055555556</v>
      </c>
      <c r="D5826" s="5">
        <v>393682.0</v>
      </c>
    </row>
    <row r="5827">
      <c r="A5827" s="2" t="s">
        <v>17747</v>
      </c>
      <c r="B5827" s="3"/>
      <c r="C5827" s="4">
        <v>35423.98055555556</v>
      </c>
      <c r="D5827" s="5">
        <v>164969.0</v>
      </c>
    </row>
    <row r="5828">
      <c r="A5828" s="2" t="s">
        <v>17748</v>
      </c>
      <c r="B5828" s="3"/>
      <c r="C5828" s="4">
        <v>35423.98055555556</v>
      </c>
      <c r="D5828" s="5">
        <v>45817.0</v>
      </c>
    </row>
    <row r="5829">
      <c r="A5829" s="2" t="s">
        <v>17749</v>
      </c>
      <c r="B5829" s="3"/>
      <c r="C5829" s="4">
        <v>35423.98055555556</v>
      </c>
      <c r="D5829" s="5">
        <v>164818.0</v>
      </c>
    </row>
    <row r="5830">
      <c r="A5830" s="2" t="s">
        <v>17750</v>
      </c>
      <c r="B5830" s="3"/>
      <c r="C5830" s="4">
        <v>35423.98055555556</v>
      </c>
      <c r="D5830" s="5">
        <v>168572.0</v>
      </c>
    </row>
    <row r="5831">
      <c r="A5831" s="2" t="s">
        <v>17751</v>
      </c>
      <c r="B5831" s="3"/>
      <c r="C5831" s="4">
        <v>35423.98055555556</v>
      </c>
      <c r="D5831" s="5">
        <v>60037.0</v>
      </c>
    </row>
    <row r="5832">
      <c r="A5832" s="2" t="s">
        <v>17752</v>
      </c>
      <c r="B5832" s="3"/>
      <c r="C5832" s="4">
        <v>35423.98055555556</v>
      </c>
      <c r="D5832" s="5">
        <v>138076.0</v>
      </c>
    </row>
    <row r="5833">
      <c r="A5833" s="2" t="s">
        <v>17753</v>
      </c>
      <c r="B5833" s="3"/>
      <c r="C5833" s="4">
        <v>35423.98055555556</v>
      </c>
      <c r="D5833" s="5">
        <v>36437.0</v>
      </c>
    </row>
    <row r="5834">
      <c r="A5834" s="2" t="s">
        <v>17754</v>
      </c>
      <c r="B5834" s="3"/>
      <c r="C5834" s="4">
        <v>35423.98055555556</v>
      </c>
      <c r="D5834" s="5">
        <v>14503.0</v>
      </c>
    </row>
    <row r="5835">
      <c r="A5835" s="2" t="s">
        <v>17755</v>
      </c>
      <c r="B5835" s="3"/>
      <c r="C5835" s="4">
        <v>35423.98055555556</v>
      </c>
      <c r="D5835" s="5">
        <v>110263.0</v>
      </c>
    </row>
    <row r="5836">
      <c r="A5836" s="2" t="s">
        <v>17756</v>
      </c>
      <c r="B5836" s="3"/>
      <c r="C5836" s="4">
        <v>35423.98055555556</v>
      </c>
      <c r="D5836" s="5">
        <v>110033.0</v>
      </c>
    </row>
    <row r="5837">
      <c r="A5837" s="2" t="s">
        <v>17757</v>
      </c>
      <c r="B5837" s="3"/>
      <c r="C5837" s="4">
        <v>35423.98055555556</v>
      </c>
      <c r="D5837" s="5">
        <v>110020.0</v>
      </c>
    </row>
    <row r="5838">
      <c r="A5838" s="2" t="s">
        <v>17758</v>
      </c>
      <c r="B5838" s="3"/>
      <c r="C5838" s="4">
        <v>35423.98055555556</v>
      </c>
      <c r="D5838" s="5">
        <v>198102.0</v>
      </c>
    </row>
    <row r="5839">
      <c r="A5839" s="2" t="s">
        <v>17759</v>
      </c>
      <c r="B5839" s="3"/>
      <c r="C5839" s="4">
        <v>35423.98055555556</v>
      </c>
      <c r="D5839" s="5">
        <v>120196.0</v>
      </c>
    </row>
    <row r="5840">
      <c r="A5840" s="2" t="s">
        <v>17760</v>
      </c>
      <c r="B5840" s="3"/>
      <c r="C5840" s="4">
        <v>35423.98055555556</v>
      </c>
      <c r="D5840" s="5">
        <v>12879.0</v>
      </c>
    </row>
    <row r="5841">
      <c r="A5841" s="2" t="s">
        <v>17761</v>
      </c>
      <c r="B5841" s="3"/>
      <c r="C5841" s="4">
        <v>35423.98055555556</v>
      </c>
      <c r="D5841" s="5">
        <v>151796.0</v>
      </c>
    </row>
    <row r="5842">
      <c r="A5842" s="2" t="s">
        <v>17762</v>
      </c>
      <c r="B5842" s="3"/>
      <c r="C5842" s="4">
        <v>35423.98055555556</v>
      </c>
      <c r="D5842" s="5">
        <v>4731.0</v>
      </c>
    </row>
    <row r="5843">
      <c r="A5843" s="2" t="s">
        <v>17763</v>
      </c>
      <c r="B5843" s="3"/>
      <c r="C5843" s="4">
        <v>35423.98055555556</v>
      </c>
      <c r="D5843" s="5">
        <v>73817.0</v>
      </c>
    </row>
    <row r="5844">
      <c r="A5844" s="2" t="s">
        <v>17764</v>
      </c>
      <c r="B5844" s="3"/>
      <c r="C5844" s="4">
        <v>35423.98055555556</v>
      </c>
      <c r="D5844" s="5">
        <v>73805.0</v>
      </c>
    </row>
    <row r="5845">
      <c r="A5845" s="2" t="s">
        <v>17765</v>
      </c>
      <c r="B5845" s="3"/>
      <c r="C5845" s="4">
        <v>35423.98055555556</v>
      </c>
      <c r="D5845" s="5">
        <v>72305.0</v>
      </c>
    </row>
    <row r="5846">
      <c r="A5846" s="2" t="s">
        <v>17766</v>
      </c>
      <c r="B5846" s="3"/>
      <c r="C5846" s="4">
        <v>35423.98055555556</v>
      </c>
      <c r="D5846" s="5">
        <v>77498.0</v>
      </c>
    </row>
    <row r="5847">
      <c r="A5847" s="2" t="s">
        <v>17767</v>
      </c>
      <c r="B5847" s="3"/>
      <c r="C5847" s="4">
        <v>35423.98055555556</v>
      </c>
      <c r="D5847" s="5">
        <v>77373.0</v>
      </c>
    </row>
    <row r="5848">
      <c r="A5848" s="2" t="s">
        <v>17768</v>
      </c>
      <c r="B5848" s="3"/>
      <c r="C5848" s="4">
        <v>35423.98055555556</v>
      </c>
      <c r="D5848" s="5">
        <v>72325.0</v>
      </c>
    </row>
    <row r="5849">
      <c r="A5849" s="2" t="s">
        <v>17769</v>
      </c>
      <c r="B5849" s="3"/>
      <c r="C5849" s="4">
        <v>35423.98055555556</v>
      </c>
      <c r="D5849" s="5">
        <v>72301.0</v>
      </c>
    </row>
    <row r="5850">
      <c r="A5850" s="2" t="s">
        <v>17770</v>
      </c>
      <c r="B5850" s="3"/>
      <c r="C5850" s="4">
        <v>35423.98055555556</v>
      </c>
      <c r="D5850" s="5">
        <v>130315.0</v>
      </c>
    </row>
    <row r="5851">
      <c r="A5851" s="2" t="s">
        <v>17771</v>
      </c>
      <c r="B5851" s="3"/>
      <c r="C5851" s="4">
        <v>35423.98055555556</v>
      </c>
      <c r="D5851" s="5">
        <v>131031.0</v>
      </c>
    </row>
    <row r="5852">
      <c r="A5852" s="2" t="s">
        <v>17772</v>
      </c>
      <c r="B5852" s="3"/>
      <c r="C5852" s="4">
        <v>35423.98055555556</v>
      </c>
      <c r="D5852" s="5">
        <v>130157.0</v>
      </c>
    </row>
    <row r="5853">
      <c r="A5853" s="2" t="s">
        <v>17773</v>
      </c>
      <c r="B5853" s="3"/>
      <c r="C5853" s="4">
        <v>35423.98055555556</v>
      </c>
      <c r="D5853" s="5">
        <v>61146.0</v>
      </c>
    </row>
    <row r="5854">
      <c r="A5854" s="2" t="s">
        <v>17774</v>
      </c>
      <c r="B5854" s="3"/>
      <c r="C5854" s="4">
        <v>35423.98055555556</v>
      </c>
      <c r="D5854" s="5">
        <v>42339.0</v>
      </c>
    </row>
    <row r="5855">
      <c r="A5855" s="2" t="s">
        <v>17775</v>
      </c>
      <c r="B5855" s="3"/>
      <c r="C5855" s="4">
        <v>35423.98055555556</v>
      </c>
      <c r="D5855" s="5">
        <v>101989.0</v>
      </c>
    </row>
    <row r="5856">
      <c r="A5856" s="2" t="s">
        <v>17776</v>
      </c>
      <c r="B5856" s="3"/>
      <c r="C5856" s="4">
        <v>35423.98055555556</v>
      </c>
      <c r="D5856" s="5">
        <v>25047.0</v>
      </c>
    </row>
    <row r="5857">
      <c r="A5857" s="2" t="s">
        <v>17777</v>
      </c>
      <c r="B5857" s="3"/>
      <c r="C5857" s="4">
        <v>35423.98055555556</v>
      </c>
      <c r="D5857" s="5">
        <v>25059.0</v>
      </c>
    </row>
    <row r="5858">
      <c r="A5858" s="2" t="s">
        <v>17778</v>
      </c>
      <c r="B5858" s="3"/>
      <c r="C5858" s="4">
        <v>35423.98055555556</v>
      </c>
      <c r="D5858" s="5">
        <v>28553.0</v>
      </c>
    </row>
    <row r="5859">
      <c r="A5859" s="2" t="s">
        <v>17779</v>
      </c>
      <c r="B5859" s="3"/>
      <c r="C5859" s="4">
        <v>35423.98055555556</v>
      </c>
      <c r="D5859" s="5">
        <v>28524.0</v>
      </c>
    </row>
    <row r="5860">
      <c r="A5860" s="2" t="s">
        <v>17780</v>
      </c>
      <c r="B5860" s="3"/>
      <c r="C5860" s="4">
        <v>35423.98055555556</v>
      </c>
      <c r="D5860" s="5">
        <v>68603.0</v>
      </c>
    </row>
    <row r="5861">
      <c r="A5861" s="2" t="s">
        <v>17781</v>
      </c>
      <c r="B5861" s="3"/>
      <c r="C5861" s="4">
        <v>35423.98055555556</v>
      </c>
      <c r="D5861" s="5">
        <v>103489.0</v>
      </c>
    </row>
    <row r="5862">
      <c r="A5862" s="2" t="s">
        <v>17782</v>
      </c>
      <c r="B5862" s="3"/>
      <c r="C5862" s="4">
        <v>35423.98055555556</v>
      </c>
      <c r="D5862" s="5">
        <v>103755.0</v>
      </c>
    </row>
    <row r="5863">
      <c r="A5863" s="2" t="s">
        <v>17783</v>
      </c>
      <c r="B5863" s="3"/>
      <c r="C5863" s="4">
        <v>35423.98055555556</v>
      </c>
      <c r="D5863" s="5">
        <v>143382.0</v>
      </c>
    </row>
    <row r="5864">
      <c r="A5864" s="2" t="s">
        <v>17784</v>
      </c>
      <c r="B5864" s="3"/>
      <c r="C5864" s="4">
        <v>35423.98055555556</v>
      </c>
      <c r="D5864" s="5">
        <v>143410.0</v>
      </c>
    </row>
    <row r="5865">
      <c r="A5865" s="2" t="s">
        <v>17785</v>
      </c>
      <c r="B5865" s="3"/>
      <c r="C5865" s="4">
        <v>35423.98055555556</v>
      </c>
      <c r="D5865" s="5">
        <v>143400.0</v>
      </c>
    </row>
    <row r="5866">
      <c r="A5866" s="2" t="s">
        <v>17786</v>
      </c>
      <c r="B5866" s="3"/>
      <c r="C5866" s="4">
        <v>35423.98055555556</v>
      </c>
      <c r="D5866" s="5">
        <v>41081.0</v>
      </c>
    </row>
    <row r="5867">
      <c r="A5867" s="2" t="s">
        <v>17787</v>
      </c>
      <c r="B5867" s="3"/>
      <c r="C5867" s="4">
        <v>35423.98055555556</v>
      </c>
      <c r="D5867" s="5">
        <v>41023.0</v>
      </c>
    </row>
    <row r="5868">
      <c r="A5868" s="2" t="s">
        <v>17788</v>
      </c>
      <c r="B5868" s="3"/>
      <c r="C5868" s="4">
        <v>35423.98055555556</v>
      </c>
      <c r="D5868" s="5">
        <v>51510.0</v>
      </c>
    </row>
    <row r="5869">
      <c r="A5869" s="2" t="s">
        <v>17789</v>
      </c>
      <c r="B5869" s="3"/>
      <c r="C5869" s="4">
        <v>35423.98055555556</v>
      </c>
      <c r="D5869" s="5">
        <v>73843.0</v>
      </c>
    </row>
    <row r="5870">
      <c r="A5870" s="2" t="s">
        <v>17790</v>
      </c>
      <c r="B5870" s="3"/>
      <c r="C5870" s="4">
        <v>35423.98055555556</v>
      </c>
      <c r="D5870" s="5">
        <v>73850.0</v>
      </c>
    </row>
    <row r="5871">
      <c r="A5871" s="2" t="s">
        <v>17791</v>
      </c>
      <c r="B5871" s="3"/>
      <c r="C5871" s="4">
        <v>35423.98055555556</v>
      </c>
      <c r="D5871" s="5">
        <v>63973.0</v>
      </c>
    </row>
    <row r="5872">
      <c r="A5872" s="2" t="s">
        <v>17792</v>
      </c>
      <c r="B5872" s="3"/>
      <c r="C5872" s="4">
        <v>35423.98055555556</v>
      </c>
      <c r="D5872" s="5">
        <v>121469.0</v>
      </c>
    </row>
    <row r="5873">
      <c r="A5873" s="2" t="s">
        <v>17793</v>
      </c>
      <c r="B5873" s="3"/>
      <c r="C5873" s="4">
        <v>35423.98055555556</v>
      </c>
      <c r="D5873" s="5">
        <v>194603.0</v>
      </c>
    </row>
    <row r="5874">
      <c r="A5874" s="2" t="s">
        <v>17794</v>
      </c>
      <c r="B5874" s="3"/>
      <c r="C5874" s="4">
        <v>35423.98055555556</v>
      </c>
      <c r="D5874" s="5">
        <v>88419.0</v>
      </c>
    </row>
    <row r="5875">
      <c r="A5875" s="2" t="s">
        <v>17795</v>
      </c>
      <c r="B5875" s="3"/>
      <c r="C5875" s="4">
        <v>35423.98055555556</v>
      </c>
      <c r="D5875" s="5">
        <v>93707.0</v>
      </c>
    </row>
    <row r="5876">
      <c r="A5876" s="2" t="s">
        <v>17796</v>
      </c>
      <c r="B5876" s="3"/>
      <c r="C5876" s="4">
        <v>35423.98055555556</v>
      </c>
      <c r="D5876" s="5">
        <v>96598.0</v>
      </c>
    </row>
    <row r="5877">
      <c r="A5877" s="2" t="s">
        <v>17797</v>
      </c>
      <c r="B5877" s="3"/>
      <c r="C5877" s="4">
        <v>35423.98055555556</v>
      </c>
      <c r="D5877" s="5">
        <v>101392.0</v>
      </c>
    </row>
    <row r="5878">
      <c r="A5878" s="2" t="s">
        <v>17798</v>
      </c>
      <c r="B5878" s="3"/>
      <c r="C5878" s="4">
        <v>35423.98055555556</v>
      </c>
      <c r="D5878" s="5">
        <v>102250.0</v>
      </c>
    </row>
    <row r="5879">
      <c r="A5879" s="2" t="s">
        <v>17799</v>
      </c>
      <c r="B5879" s="3"/>
      <c r="C5879" s="4">
        <v>35423.98055555556</v>
      </c>
      <c r="D5879" s="5">
        <v>103080.0</v>
      </c>
    </row>
    <row r="5880">
      <c r="A5880" s="2" t="s">
        <v>17800</v>
      </c>
      <c r="B5880" s="3"/>
      <c r="C5880" s="4">
        <v>35423.98055555556</v>
      </c>
      <c r="D5880" s="5">
        <v>109355.0</v>
      </c>
    </row>
    <row r="5881">
      <c r="A5881" s="2" t="s">
        <v>17801</v>
      </c>
      <c r="B5881" s="3"/>
      <c r="C5881" s="4">
        <v>35423.98055555556</v>
      </c>
      <c r="D5881" s="5">
        <v>127726.0</v>
      </c>
    </row>
    <row r="5882">
      <c r="A5882" s="2" t="s">
        <v>17802</v>
      </c>
      <c r="B5882" s="3"/>
      <c r="C5882" s="4">
        <v>35423.98055555556</v>
      </c>
      <c r="D5882" s="5">
        <v>128110.0</v>
      </c>
    </row>
    <row r="5883">
      <c r="A5883" s="2" t="s">
        <v>17803</v>
      </c>
      <c r="B5883" s="3"/>
      <c r="C5883" s="4">
        <v>35423.98055555556</v>
      </c>
      <c r="D5883" s="5">
        <v>131006.0</v>
      </c>
    </row>
    <row r="5884">
      <c r="A5884" s="2" t="s">
        <v>17804</v>
      </c>
      <c r="B5884" s="3"/>
      <c r="C5884" s="4">
        <v>35423.98055555556</v>
      </c>
      <c r="D5884" s="5">
        <v>131013.0</v>
      </c>
    </row>
    <row r="5885">
      <c r="A5885" s="2" t="s">
        <v>17805</v>
      </c>
      <c r="B5885" s="3"/>
      <c r="C5885" s="4">
        <v>35423.98055555556</v>
      </c>
      <c r="D5885" s="5">
        <v>147828.0</v>
      </c>
    </row>
    <row r="5886">
      <c r="A5886" s="2" t="s">
        <v>17806</v>
      </c>
      <c r="B5886" s="3"/>
      <c r="C5886" s="4">
        <v>35423.98055555556</v>
      </c>
      <c r="D5886" s="5">
        <v>148997.0</v>
      </c>
    </row>
    <row r="5887">
      <c r="A5887" s="2" t="s">
        <v>17807</v>
      </c>
      <c r="B5887" s="3"/>
      <c r="C5887" s="4">
        <v>35423.98055555556</v>
      </c>
      <c r="D5887" s="5">
        <v>154611.0</v>
      </c>
    </row>
    <row r="5888">
      <c r="A5888" s="2" t="s">
        <v>17808</v>
      </c>
      <c r="B5888" s="3"/>
      <c r="C5888" s="4">
        <v>35423.98055555556</v>
      </c>
      <c r="D5888" s="5">
        <v>172037.0</v>
      </c>
    </row>
    <row r="5889">
      <c r="A5889" s="2" t="s">
        <v>17809</v>
      </c>
      <c r="B5889" s="3"/>
      <c r="C5889" s="4">
        <v>35423.98055555556</v>
      </c>
      <c r="D5889" s="5">
        <v>172561.0</v>
      </c>
    </row>
    <row r="5890">
      <c r="A5890" s="2" t="s">
        <v>17810</v>
      </c>
      <c r="B5890" s="3"/>
      <c r="C5890" s="4">
        <v>35423.98055555556</v>
      </c>
      <c r="D5890" s="5">
        <v>183184.0</v>
      </c>
    </row>
    <row r="5891">
      <c r="A5891" s="2" t="s">
        <v>17811</v>
      </c>
      <c r="B5891" s="3"/>
      <c r="C5891" s="4">
        <v>35423.98055555556</v>
      </c>
      <c r="D5891" s="5">
        <v>188218.0</v>
      </c>
    </row>
    <row r="5892">
      <c r="A5892" s="2" t="s">
        <v>17812</v>
      </c>
      <c r="B5892" s="3"/>
      <c r="C5892" s="4">
        <v>35423.98055555556</v>
      </c>
      <c r="D5892" s="5">
        <v>188834.0</v>
      </c>
    </row>
    <row r="5893">
      <c r="A5893" s="2" t="s">
        <v>17813</v>
      </c>
      <c r="B5893" s="3"/>
      <c r="C5893" s="4">
        <v>35423.98055555556</v>
      </c>
      <c r="D5893" s="5">
        <v>194716.0</v>
      </c>
    </row>
    <row r="5894">
      <c r="A5894" s="2" t="s">
        <v>17814</v>
      </c>
      <c r="B5894" s="3"/>
      <c r="C5894" s="4">
        <v>35423.98055555556</v>
      </c>
      <c r="D5894" s="5">
        <v>198529.0</v>
      </c>
    </row>
    <row r="5895">
      <c r="A5895" s="2" t="s">
        <v>17815</v>
      </c>
      <c r="B5895" s="3"/>
      <c r="C5895" s="4">
        <v>35423.98055555556</v>
      </c>
      <c r="D5895" s="5">
        <v>198417.0</v>
      </c>
    </row>
    <row r="5896">
      <c r="A5896" s="2" t="s">
        <v>17816</v>
      </c>
      <c r="B5896" s="3"/>
      <c r="C5896" s="4">
        <v>35423.98055555556</v>
      </c>
      <c r="D5896" s="5">
        <v>204184.0</v>
      </c>
    </row>
    <row r="5897">
      <c r="A5897" s="2" t="s">
        <v>17817</v>
      </c>
      <c r="B5897" s="3"/>
      <c r="C5897" s="4">
        <v>35423.98055555556</v>
      </c>
      <c r="D5897" s="5">
        <v>82928.0</v>
      </c>
    </row>
    <row r="5898">
      <c r="A5898" s="2" t="s">
        <v>17818</v>
      </c>
      <c r="B5898" s="3"/>
      <c r="C5898" s="4">
        <v>35423.98055555556</v>
      </c>
      <c r="D5898" s="5">
        <v>82912.0</v>
      </c>
    </row>
    <row r="5899">
      <c r="A5899" s="2" t="s">
        <v>17819</v>
      </c>
      <c r="B5899" s="3"/>
      <c r="C5899" s="4">
        <v>35423.98055555556</v>
      </c>
      <c r="D5899" s="5">
        <v>6884.0</v>
      </c>
    </row>
    <row r="5900">
      <c r="A5900" s="2" t="s">
        <v>17820</v>
      </c>
      <c r="B5900" s="3"/>
      <c r="C5900" s="4">
        <v>35423.98055555556</v>
      </c>
      <c r="D5900" s="5">
        <v>38189.0</v>
      </c>
    </row>
    <row r="5901">
      <c r="A5901" s="2" t="s">
        <v>17821</v>
      </c>
      <c r="B5901" s="3"/>
      <c r="C5901" s="4">
        <v>35423.98055555556</v>
      </c>
      <c r="D5901" s="5">
        <v>245384.0</v>
      </c>
    </row>
    <row r="5902">
      <c r="A5902" s="2" t="s">
        <v>17822</v>
      </c>
      <c r="B5902" s="3"/>
      <c r="C5902" s="4">
        <v>35423.98055555556</v>
      </c>
      <c r="D5902" s="5">
        <v>56890.0</v>
      </c>
    </row>
    <row r="5903">
      <c r="A5903" s="2" t="s">
        <v>17823</v>
      </c>
      <c r="B5903" s="3"/>
      <c r="C5903" s="4">
        <v>35423.98055555556</v>
      </c>
      <c r="D5903" s="5">
        <v>57904.0</v>
      </c>
    </row>
    <row r="5904">
      <c r="A5904" s="2" t="s">
        <v>17824</v>
      </c>
      <c r="B5904" s="3"/>
      <c r="C5904" s="4">
        <v>35423.98055555556</v>
      </c>
      <c r="D5904" s="5">
        <v>152645.0</v>
      </c>
    </row>
    <row r="5905">
      <c r="A5905" s="2" t="s">
        <v>17825</v>
      </c>
      <c r="B5905" s="3"/>
      <c r="C5905" s="4">
        <v>35423.98055555556</v>
      </c>
      <c r="D5905" s="5">
        <v>33590.0</v>
      </c>
    </row>
    <row r="5906">
      <c r="A5906" s="2" t="s">
        <v>17826</v>
      </c>
      <c r="B5906" s="3"/>
      <c r="C5906" s="4">
        <v>35423.98055555556</v>
      </c>
      <c r="D5906" s="5">
        <v>139289.0</v>
      </c>
    </row>
    <row r="5907">
      <c r="A5907" s="2" t="s">
        <v>17827</v>
      </c>
      <c r="B5907" s="3"/>
      <c r="C5907" s="4">
        <v>35423.98055555556</v>
      </c>
      <c r="D5907" s="5">
        <v>115085.0</v>
      </c>
    </row>
    <row r="5908">
      <c r="A5908" s="2" t="s">
        <v>17828</v>
      </c>
      <c r="B5908" s="3"/>
      <c r="C5908" s="4">
        <v>35423.98055555556</v>
      </c>
      <c r="D5908" s="5">
        <v>34687.0</v>
      </c>
    </row>
    <row r="5909">
      <c r="A5909" s="2" t="s">
        <v>17829</v>
      </c>
      <c r="B5909" s="3"/>
      <c r="C5909" s="4">
        <v>35423.98055555556</v>
      </c>
      <c r="D5909" s="5">
        <v>175170.0</v>
      </c>
    </row>
    <row r="5910">
      <c r="A5910" s="2" t="s">
        <v>17830</v>
      </c>
      <c r="B5910" s="3"/>
      <c r="C5910" s="4">
        <v>35423.98055555556</v>
      </c>
      <c r="D5910" s="5">
        <v>175145.0</v>
      </c>
    </row>
    <row r="5911">
      <c r="A5911" s="2" t="s">
        <v>17831</v>
      </c>
      <c r="B5911" s="3"/>
      <c r="C5911" s="4">
        <v>35423.98055555556</v>
      </c>
      <c r="D5911" s="5">
        <v>175038.0</v>
      </c>
    </row>
    <row r="5912">
      <c r="A5912" s="2" t="s">
        <v>17832</v>
      </c>
      <c r="B5912" s="3"/>
      <c r="C5912" s="4">
        <v>35423.98055555556</v>
      </c>
      <c r="D5912" s="5">
        <v>34895.0</v>
      </c>
    </row>
    <row r="5913">
      <c r="A5913" s="2" t="s">
        <v>17833</v>
      </c>
      <c r="B5913" s="3"/>
      <c r="C5913" s="4">
        <v>35423.98055555556</v>
      </c>
      <c r="D5913" s="5">
        <v>27859.0</v>
      </c>
    </row>
    <row r="5914">
      <c r="A5914" s="2" t="s">
        <v>17834</v>
      </c>
      <c r="B5914" s="3"/>
      <c r="C5914" s="4">
        <v>35423.98055555556</v>
      </c>
      <c r="D5914" s="5">
        <v>38609.0</v>
      </c>
    </row>
    <row r="5915">
      <c r="A5915" s="2" t="s">
        <v>17835</v>
      </c>
      <c r="B5915" s="3"/>
      <c r="C5915" s="4">
        <v>35423.98055555556</v>
      </c>
      <c r="D5915" s="5">
        <v>23401.0</v>
      </c>
    </row>
    <row r="5916">
      <c r="A5916" s="2" t="s">
        <v>17836</v>
      </c>
      <c r="B5916" s="3"/>
      <c r="C5916" s="4">
        <v>35423.98055555556</v>
      </c>
      <c r="D5916" s="5">
        <v>32655.0</v>
      </c>
    </row>
    <row r="5917">
      <c r="A5917" s="2" t="s">
        <v>17837</v>
      </c>
      <c r="B5917" s="3"/>
      <c r="C5917" s="4">
        <v>35423.98055555556</v>
      </c>
      <c r="D5917" s="5">
        <v>3607.0</v>
      </c>
    </row>
    <row r="5918">
      <c r="A5918" s="2" t="s">
        <v>17838</v>
      </c>
      <c r="B5918" s="3"/>
      <c r="C5918" s="4">
        <v>35423.98055555556</v>
      </c>
      <c r="D5918" s="5">
        <v>3923.0</v>
      </c>
    </row>
    <row r="5919">
      <c r="A5919" s="2" t="s">
        <v>17839</v>
      </c>
      <c r="B5919" s="3"/>
      <c r="C5919" s="4">
        <v>35423.98055555556</v>
      </c>
      <c r="D5919" s="5">
        <v>4577.0</v>
      </c>
    </row>
    <row r="5920">
      <c r="A5920" s="2" t="s">
        <v>17840</v>
      </c>
      <c r="B5920" s="3"/>
      <c r="C5920" s="4">
        <v>35423.98055555556</v>
      </c>
      <c r="D5920" s="5">
        <v>6529.0</v>
      </c>
    </row>
    <row r="5921">
      <c r="A5921" s="2" t="s">
        <v>17841</v>
      </c>
      <c r="B5921" s="3"/>
      <c r="C5921" s="4">
        <v>35423.98055555556</v>
      </c>
      <c r="D5921" s="5">
        <v>10263.0</v>
      </c>
    </row>
    <row r="5922">
      <c r="A5922" s="2" t="s">
        <v>17842</v>
      </c>
      <c r="B5922" s="3"/>
      <c r="C5922" s="4">
        <v>35423.98055555556</v>
      </c>
      <c r="D5922" s="5">
        <v>45875.0</v>
      </c>
    </row>
    <row r="5923">
      <c r="A5923" s="2" t="s">
        <v>17843</v>
      </c>
      <c r="B5923" s="3"/>
      <c r="C5923" s="4">
        <v>35423.98055555556</v>
      </c>
      <c r="D5923" s="5">
        <v>121836.0</v>
      </c>
    </row>
    <row r="5924">
      <c r="A5924" s="2" t="s">
        <v>17844</v>
      </c>
      <c r="B5924" s="3"/>
      <c r="C5924" s="4">
        <v>35423.98055555556</v>
      </c>
      <c r="D5924" s="5">
        <v>19383.0</v>
      </c>
    </row>
    <row r="5925">
      <c r="A5925" s="2" t="s">
        <v>17845</v>
      </c>
      <c r="B5925" s="3"/>
      <c r="C5925" s="4">
        <v>35423.98055555556</v>
      </c>
      <c r="D5925" s="5">
        <v>19400.0</v>
      </c>
    </row>
    <row r="5926">
      <c r="A5926" s="2" t="s">
        <v>17846</v>
      </c>
      <c r="B5926" s="3"/>
      <c r="C5926" s="4">
        <v>35423.98055555556</v>
      </c>
      <c r="D5926" s="5">
        <v>26924.0</v>
      </c>
    </row>
    <row r="5927">
      <c r="A5927" s="2" t="s">
        <v>17847</v>
      </c>
      <c r="B5927" s="3"/>
      <c r="C5927" s="4">
        <v>35423.98055555556</v>
      </c>
      <c r="D5927" s="5">
        <v>109461.0</v>
      </c>
    </row>
    <row r="5928">
      <c r="A5928" s="2" t="s">
        <v>17848</v>
      </c>
      <c r="B5928" s="3"/>
      <c r="C5928" s="4">
        <v>35423.98055555556</v>
      </c>
      <c r="D5928" s="5">
        <v>133836.0</v>
      </c>
    </row>
    <row r="5929">
      <c r="A5929" s="2" t="s">
        <v>17849</v>
      </c>
      <c r="B5929" s="3"/>
      <c r="C5929" s="4">
        <v>35423.98055555556</v>
      </c>
      <c r="D5929" s="5">
        <v>97977.0</v>
      </c>
    </row>
    <row r="5930">
      <c r="A5930" s="2" t="s">
        <v>17850</v>
      </c>
      <c r="B5930" s="3"/>
      <c r="C5930" s="4">
        <v>35423.98055555556</v>
      </c>
      <c r="D5930" s="5">
        <v>26172.0</v>
      </c>
    </row>
    <row r="5931">
      <c r="A5931" s="2" t="s">
        <v>17851</v>
      </c>
      <c r="B5931" s="3"/>
      <c r="C5931" s="4">
        <v>35423.98055555556</v>
      </c>
      <c r="D5931" s="5">
        <v>15009.0</v>
      </c>
    </row>
    <row r="5932">
      <c r="A5932" s="2" t="s">
        <v>17852</v>
      </c>
      <c r="B5932" s="3"/>
      <c r="C5932" s="4">
        <v>35423.98055555556</v>
      </c>
      <c r="D5932" s="5">
        <v>79083.0</v>
      </c>
    </row>
    <row r="5933">
      <c r="A5933" s="2" t="s">
        <v>17853</v>
      </c>
      <c r="B5933" s="3"/>
      <c r="C5933" s="4">
        <v>35423.98055555556</v>
      </c>
      <c r="D5933" s="5">
        <v>79076.0</v>
      </c>
    </row>
    <row r="5934">
      <c r="A5934" s="2" t="s">
        <v>17854</v>
      </c>
      <c r="B5934" s="3"/>
      <c r="C5934" s="4">
        <v>35423.98055555556</v>
      </c>
      <c r="D5934" s="5">
        <v>76376.0</v>
      </c>
    </row>
    <row r="5935">
      <c r="A5935" s="2" t="s">
        <v>17855</v>
      </c>
      <c r="B5935" s="3"/>
      <c r="C5935" s="4">
        <v>35423.98055555556</v>
      </c>
      <c r="D5935" s="5">
        <v>76335.0</v>
      </c>
    </row>
    <row r="5936">
      <c r="A5936" s="2" t="s">
        <v>17856</v>
      </c>
      <c r="B5936" s="3"/>
      <c r="C5936" s="4">
        <v>35423.98055555556</v>
      </c>
      <c r="D5936" s="5">
        <v>84579.0</v>
      </c>
    </row>
    <row r="5937">
      <c r="A5937" s="2" t="s">
        <v>17857</v>
      </c>
      <c r="B5937" s="3"/>
      <c r="C5937" s="4">
        <v>35423.98055555556</v>
      </c>
      <c r="D5937" s="5">
        <v>136298.0</v>
      </c>
    </row>
    <row r="5938">
      <c r="A5938" s="2" t="s">
        <v>17858</v>
      </c>
      <c r="B5938" s="3"/>
      <c r="C5938" s="4">
        <v>35423.98055555556</v>
      </c>
      <c r="D5938" s="5">
        <v>34920.0</v>
      </c>
    </row>
    <row r="5939">
      <c r="A5939" s="2" t="s">
        <v>17859</v>
      </c>
      <c r="B5939" s="3"/>
      <c r="C5939" s="4">
        <v>35423.98055555556</v>
      </c>
      <c r="D5939" s="5">
        <v>33682.0</v>
      </c>
    </row>
    <row r="5940">
      <c r="A5940" s="2" t="s">
        <v>17860</v>
      </c>
      <c r="B5940" s="3"/>
      <c r="C5940" s="4">
        <v>35423.98055555556</v>
      </c>
      <c r="D5940" s="5">
        <v>93644.0</v>
      </c>
    </row>
    <row r="5941">
      <c r="A5941" s="2" t="s">
        <v>17861</v>
      </c>
      <c r="B5941" s="3"/>
      <c r="C5941" s="4">
        <v>35423.98055555556</v>
      </c>
      <c r="D5941" s="5">
        <v>124292.0</v>
      </c>
    </row>
    <row r="5942">
      <c r="A5942" s="2" t="s">
        <v>17862</v>
      </c>
      <c r="B5942" s="3"/>
      <c r="C5942" s="4">
        <v>35423.98055555556</v>
      </c>
      <c r="D5942" s="5">
        <v>117569.0</v>
      </c>
    </row>
    <row r="5943">
      <c r="A5943" s="2" t="s">
        <v>17863</v>
      </c>
      <c r="B5943" s="3"/>
      <c r="C5943" s="4">
        <v>35423.98055555556</v>
      </c>
      <c r="D5943" s="5">
        <v>117568.0</v>
      </c>
    </row>
    <row r="5944">
      <c r="A5944" s="2" t="s">
        <v>17864</v>
      </c>
      <c r="B5944" s="3"/>
      <c r="C5944" s="4">
        <v>35423.98055555556</v>
      </c>
      <c r="D5944" s="5">
        <v>43256.0</v>
      </c>
    </row>
    <row r="5945">
      <c r="A5945" s="2" t="s">
        <v>17865</v>
      </c>
      <c r="B5945" s="3"/>
      <c r="C5945" s="4">
        <v>35423.98055555556</v>
      </c>
      <c r="D5945" s="5">
        <v>43220.0</v>
      </c>
    </row>
    <row r="5946">
      <c r="A5946" s="2" t="s">
        <v>17866</v>
      </c>
      <c r="B5946" s="3"/>
      <c r="C5946" s="4">
        <v>35423.98055555556</v>
      </c>
      <c r="D5946" s="5">
        <v>80308.0</v>
      </c>
    </row>
    <row r="5947">
      <c r="A5947" s="2" t="s">
        <v>17867</v>
      </c>
      <c r="B5947" s="3"/>
      <c r="C5947" s="4">
        <v>35423.98055555556</v>
      </c>
      <c r="D5947" s="5">
        <v>56726.0</v>
      </c>
    </row>
    <row r="5948">
      <c r="A5948" s="2" t="s">
        <v>17868</v>
      </c>
      <c r="B5948" s="3"/>
      <c r="C5948" s="4">
        <v>35423.98055555556</v>
      </c>
      <c r="D5948" s="5">
        <v>136053.0</v>
      </c>
    </row>
    <row r="5949">
      <c r="A5949" s="2" t="s">
        <v>17869</v>
      </c>
      <c r="B5949" s="3"/>
      <c r="C5949" s="4">
        <v>35423.98055555556</v>
      </c>
      <c r="D5949" s="5">
        <v>208913.0</v>
      </c>
    </row>
    <row r="5950">
      <c r="A5950" s="2" t="s">
        <v>17870</v>
      </c>
      <c r="B5950" s="3"/>
      <c r="C5950" s="4">
        <v>35423.98055555556</v>
      </c>
      <c r="D5950" s="5">
        <v>34784.0</v>
      </c>
    </row>
    <row r="5951">
      <c r="A5951" s="2" t="s">
        <v>17871</v>
      </c>
      <c r="B5951" s="3"/>
      <c r="C5951" s="4">
        <v>35423.98055555556</v>
      </c>
      <c r="D5951" s="5">
        <v>34761.0</v>
      </c>
    </row>
    <row r="5952">
      <c r="A5952" s="2" t="s">
        <v>17872</v>
      </c>
      <c r="B5952" s="3"/>
      <c r="C5952" s="4">
        <v>35423.98055555556</v>
      </c>
      <c r="D5952" s="5">
        <v>58650.0</v>
      </c>
    </row>
    <row r="5953">
      <c r="A5953" s="2" t="s">
        <v>17873</v>
      </c>
      <c r="B5953" s="3"/>
      <c r="C5953" s="4">
        <v>35423.98055555556</v>
      </c>
      <c r="D5953" s="5">
        <v>59429.0</v>
      </c>
    </row>
    <row r="5954">
      <c r="A5954" s="2" t="s">
        <v>17874</v>
      </c>
      <c r="B5954" s="3"/>
      <c r="C5954" s="4">
        <v>35423.98055555556</v>
      </c>
      <c r="D5954" s="5">
        <v>217933.0</v>
      </c>
    </row>
    <row r="5955">
      <c r="A5955" s="2" t="s">
        <v>17875</v>
      </c>
      <c r="B5955" s="3"/>
      <c r="C5955" s="4">
        <v>35423.98055555556</v>
      </c>
      <c r="D5955" s="5">
        <v>613606.0</v>
      </c>
    </row>
    <row r="5956">
      <c r="A5956" s="2" t="s">
        <v>17876</v>
      </c>
      <c r="B5956" s="3"/>
      <c r="C5956" s="4">
        <v>35423.98055555556</v>
      </c>
      <c r="D5956" s="5">
        <v>392898.0</v>
      </c>
    </row>
    <row r="5957">
      <c r="A5957" s="2" t="s">
        <v>17877</v>
      </c>
      <c r="B5957" s="3"/>
      <c r="C5957" s="4">
        <v>35423.98055555556</v>
      </c>
      <c r="D5957" s="5">
        <v>393049.0</v>
      </c>
    </row>
    <row r="5958">
      <c r="A5958" s="2" t="s">
        <v>17878</v>
      </c>
      <c r="B5958" s="3"/>
      <c r="C5958" s="4">
        <v>35423.98055555556</v>
      </c>
      <c r="D5958" s="5">
        <v>327792.0</v>
      </c>
    </row>
    <row r="5959">
      <c r="A5959" s="2" t="s">
        <v>17879</v>
      </c>
      <c r="B5959" s="3"/>
      <c r="C5959" s="4">
        <v>35423.98055555556</v>
      </c>
      <c r="D5959" s="5">
        <v>97499.0</v>
      </c>
    </row>
    <row r="5960">
      <c r="A5960" s="2" t="s">
        <v>17880</v>
      </c>
      <c r="B5960" s="3"/>
      <c r="C5960" s="4">
        <v>35423.98055555556</v>
      </c>
      <c r="D5960" s="5">
        <v>14324.0</v>
      </c>
    </row>
    <row r="5961">
      <c r="A5961" s="2" t="s">
        <v>17881</v>
      </c>
      <c r="B5961" s="3"/>
      <c r="C5961" s="4">
        <v>35423.98055555556</v>
      </c>
      <c r="D5961" s="5">
        <v>14321.0</v>
      </c>
    </row>
    <row r="5962">
      <c r="A5962" s="2" t="s">
        <v>17882</v>
      </c>
      <c r="B5962" s="3"/>
      <c r="C5962" s="4">
        <v>35423.98055555556</v>
      </c>
      <c r="D5962" s="5">
        <v>48542.0</v>
      </c>
    </row>
    <row r="5963">
      <c r="A5963" s="2" t="s">
        <v>17883</v>
      </c>
      <c r="B5963" s="3"/>
      <c r="C5963" s="4">
        <v>35423.98055555556</v>
      </c>
      <c r="D5963" s="5">
        <v>36287.0</v>
      </c>
    </row>
    <row r="5964">
      <c r="A5964" s="2" t="s">
        <v>17884</v>
      </c>
      <c r="B5964" s="3"/>
      <c r="C5964" s="4">
        <v>35423.98055555556</v>
      </c>
      <c r="D5964" s="5">
        <v>42634.0</v>
      </c>
    </row>
    <row r="5965">
      <c r="A5965" s="2" t="s">
        <v>17885</v>
      </c>
      <c r="B5965" s="3"/>
      <c r="C5965" s="4">
        <v>35423.98055555556</v>
      </c>
      <c r="D5965" s="5">
        <v>47074.0</v>
      </c>
    </row>
    <row r="5966">
      <c r="A5966" s="2" t="s">
        <v>17886</v>
      </c>
      <c r="B5966" s="3"/>
      <c r="C5966" s="4">
        <v>35423.98055555556</v>
      </c>
      <c r="D5966" s="5">
        <v>46898.0</v>
      </c>
    </row>
    <row r="5967">
      <c r="A5967" s="2" t="s">
        <v>17887</v>
      </c>
      <c r="B5967" s="3"/>
      <c r="C5967" s="4">
        <v>35423.98055555556</v>
      </c>
      <c r="D5967" s="5">
        <v>48305.0</v>
      </c>
    </row>
    <row r="5968">
      <c r="A5968" s="2" t="s">
        <v>17888</v>
      </c>
      <c r="B5968" s="3"/>
      <c r="C5968" s="4">
        <v>35423.98055555556</v>
      </c>
      <c r="D5968" s="5">
        <v>103772.0</v>
      </c>
    </row>
    <row r="5969">
      <c r="A5969" s="2" t="s">
        <v>17889</v>
      </c>
      <c r="B5969" s="3"/>
      <c r="C5969" s="4">
        <v>35423.98055555556</v>
      </c>
      <c r="D5969" s="5">
        <v>22032.0</v>
      </c>
    </row>
    <row r="5970">
      <c r="A5970" s="2" t="s">
        <v>17890</v>
      </c>
      <c r="B5970" s="3"/>
      <c r="C5970" s="4">
        <v>35423.98055555556</v>
      </c>
      <c r="D5970" s="5">
        <v>31761.0</v>
      </c>
    </row>
    <row r="5971">
      <c r="A5971" s="2" t="s">
        <v>17891</v>
      </c>
      <c r="B5971" s="3"/>
      <c r="C5971" s="4">
        <v>35423.98055555556</v>
      </c>
      <c r="D5971" s="5">
        <v>26253.0</v>
      </c>
    </row>
    <row r="5972">
      <c r="A5972" s="2" t="s">
        <v>17892</v>
      </c>
      <c r="B5972" s="3"/>
      <c r="C5972" s="4">
        <v>35423.98055555556</v>
      </c>
      <c r="D5972" s="5">
        <v>29335.0</v>
      </c>
    </row>
    <row r="5973">
      <c r="A5973" s="2" t="s">
        <v>17893</v>
      </c>
      <c r="B5973" s="3"/>
      <c r="C5973" s="4">
        <v>35423.98055555556</v>
      </c>
      <c r="D5973" s="5">
        <v>29314.0</v>
      </c>
    </row>
    <row r="5974">
      <c r="A5974" s="2" t="s">
        <v>17894</v>
      </c>
      <c r="B5974" s="3"/>
      <c r="C5974" s="4">
        <v>35423.98055555556</v>
      </c>
      <c r="D5974" s="5">
        <v>93115.0</v>
      </c>
    </row>
    <row r="5975">
      <c r="A5975" s="2" t="s">
        <v>17895</v>
      </c>
      <c r="B5975" s="3"/>
      <c r="C5975" s="4">
        <v>35423.98055555556</v>
      </c>
      <c r="D5975" s="5">
        <v>123397.0</v>
      </c>
    </row>
    <row r="5976">
      <c r="A5976" s="2" t="s">
        <v>17896</v>
      </c>
      <c r="B5976" s="3"/>
      <c r="C5976" s="4">
        <v>35423.98055555556</v>
      </c>
      <c r="D5976" s="5">
        <v>100891.0</v>
      </c>
    </row>
    <row r="5977">
      <c r="A5977" s="2" t="s">
        <v>17897</v>
      </c>
      <c r="B5977" s="3"/>
      <c r="C5977" s="4">
        <v>35423.98055555556</v>
      </c>
      <c r="D5977" s="5">
        <v>34989.0</v>
      </c>
    </row>
    <row r="5978">
      <c r="A5978" s="2" t="s">
        <v>17898</v>
      </c>
      <c r="B5978" s="3"/>
      <c r="C5978" s="4">
        <v>35423.98055555556</v>
      </c>
      <c r="D5978" s="5">
        <v>38619.0</v>
      </c>
    </row>
    <row r="5979">
      <c r="A5979" s="2" t="s">
        <v>17899</v>
      </c>
      <c r="B5979" s="3"/>
      <c r="C5979" s="4">
        <v>35423.98055555556</v>
      </c>
      <c r="D5979" s="5">
        <v>116451.0</v>
      </c>
    </row>
    <row r="5980">
      <c r="A5980" s="2" t="s">
        <v>17900</v>
      </c>
      <c r="B5980" s="3"/>
      <c r="C5980" s="4">
        <v>35423.98055555556</v>
      </c>
      <c r="D5980" s="5">
        <v>30817.0</v>
      </c>
    </row>
    <row r="5981">
      <c r="A5981" s="2" t="s">
        <v>17901</v>
      </c>
      <c r="B5981" s="3"/>
      <c r="C5981" s="4">
        <v>35423.98055555556</v>
      </c>
      <c r="D5981" s="5">
        <v>71420.0</v>
      </c>
    </row>
    <row r="5982">
      <c r="A5982" s="2" t="s">
        <v>17902</v>
      </c>
      <c r="B5982" s="3"/>
      <c r="C5982" s="4">
        <v>35423.98055555556</v>
      </c>
      <c r="D5982" s="5">
        <v>59154.0</v>
      </c>
    </row>
    <row r="5983">
      <c r="A5983" s="2" t="s">
        <v>17903</v>
      </c>
      <c r="B5983" s="3"/>
      <c r="C5983" s="4">
        <v>35423.98055555556</v>
      </c>
      <c r="D5983" s="5">
        <v>6135.0</v>
      </c>
    </row>
    <row r="5984">
      <c r="A5984" s="2" t="s">
        <v>17904</v>
      </c>
      <c r="B5984" s="3"/>
      <c r="C5984" s="4">
        <v>35423.98055555556</v>
      </c>
      <c r="D5984" s="5">
        <v>29293.0</v>
      </c>
    </row>
    <row r="5985">
      <c r="A5985" s="2" t="s">
        <v>17905</v>
      </c>
      <c r="B5985" s="3"/>
      <c r="C5985" s="4">
        <v>35423.98055555556</v>
      </c>
      <c r="D5985" s="5">
        <v>29551.0</v>
      </c>
    </row>
    <row r="5986">
      <c r="A5986" s="2" t="s">
        <v>17906</v>
      </c>
      <c r="B5986" s="3"/>
      <c r="C5986" s="4">
        <v>35423.98055555556</v>
      </c>
      <c r="D5986" s="5">
        <v>2861.0</v>
      </c>
    </row>
    <row r="5987">
      <c r="A5987" s="2" t="s">
        <v>17907</v>
      </c>
      <c r="B5987" s="3"/>
      <c r="C5987" s="4">
        <v>35423.98055555556</v>
      </c>
      <c r="D5987" s="5">
        <v>102530.0</v>
      </c>
    </row>
    <row r="5988">
      <c r="A5988" s="2" t="s">
        <v>17908</v>
      </c>
      <c r="B5988" s="3"/>
      <c r="C5988" s="4">
        <v>35423.98055555556</v>
      </c>
      <c r="D5988" s="5">
        <v>102973.0</v>
      </c>
    </row>
    <row r="5989">
      <c r="A5989" s="2" t="s">
        <v>17909</v>
      </c>
      <c r="B5989" s="3"/>
      <c r="C5989" s="4">
        <v>35423.98055555556</v>
      </c>
      <c r="D5989" s="5">
        <v>22348.0</v>
      </c>
    </row>
    <row r="5990">
      <c r="A5990" s="2" t="s">
        <v>17910</v>
      </c>
      <c r="B5990" s="3"/>
      <c r="C5990" s="4">
        <v>35423.98055555556</v>
      </c>
      <c r="D5990" s="5">
        <v>3288.0</v>
      </c>
    </row>
    <row r="5991">
      <c r="A5991" s="2" t="s">
        <v>17911</v>
      </c>
      <c r="B5991" s="3"/>
      <c r="C5991" s="4">
        <v>35423.98055555556</v>
      </c>
      <c r="D5991" s="5">
        <v>121000.0</v>
      </c>
    </row>
    <row r="5992">
      <c r="A5992" s="2" t="s">
        <v>17912</v>
      </c>
      <c r="B5992" s="3"/>
      <c r="C5992" s="4">
        <v>35423.98055555556</v>
      </c>
      <c r="D5992" s="5">
        <v>61938.0</v>
      </c>
    </row>
    <row r="5993">
      <c r="A5993" s="2" t="s">
        <v>17913</v>
      </c>
      <c r="B5993" s="3"/>
      <c r="C5993" s="4">
        <v>35423.98055555556</v>
      </c>
      <c r="D5993" s="5">
        <v>37268.0</v>
      </c>
    </row>
    <row r="5994">
      <c r="A5994" s="2" t="s">
        <v>17914</v>
      </c>
      <c r="B5994" s="3"/>
      <c r="C5994" s="4">
        <v>35423.98055555556</v>
      </c>
      <c r="D5994" s="5">
        <v>163819.0</v>
      </c>
    </row>
    <row r="5995">
      <c r="A5995" s="2" t="s">
        <v>17915</v>
      </c>
      <c r="B5995" s="3"/>
      <c r="C5995" s="4">
        <v>35423.98055555556</v>
      </c>
      <c r="D5995" s="5">
        <v>114752.0</v>
      </c>
    </row>
    <row r="5996">
      <c r="A5996" s="2" t="s">
        <v>17916</v>
      </c>
      <c r="B5996" s="3"/>
      <c r="C5996" s="4">
        <v>35423.98055555556</v>
      </c>
      <c r="D5996" s="5">
        <v>125259.0</v>
      </c>
    </row>
    <row r="5997">
      <c r="A5997" s="2" t="s">
        <v>17917</v>
      </c>
      <c r="B5997" s="3"/>
      <c r="C5997" s="4">
        <v>35423.98055555556</v>
      </c>
      <c r="D5997" s="5">
        <v>125277.0</v>
      </c>
    </row>
    <row r="5998">
      <c r="A5998" s="2" t="s">
        <v>17918</v>
      </c>
      <c r="B5998" s="3"/>
      <c r="C5998" s="4">
        <v>35423.98055555556</v>
      </c>
      <c r="D5998" s="5">
        <v>54402.0</v>
      </c>
    </row>
    <row r="5999">
      <c r="A5999" s="2" t="s">
        <v>17919</v>
      </c>
      <c r="B5999" s="3"/>
      <c r="C5999" s="4">
        <v>35423.98055555556</v>
      </c>
      <c r="D5999" s="5">
        <v>106973.0</v>
      </c>
    </row>
    <row r="6000">
      <c r="A6000" s="2" t="s">
        <v>17920</v>
      </c>
      <c r="B6000" s="3"/>
      <c r="C6000" s="4">
        <v>35423.98055555556</v>
      </c>
      <c r="D6000" s="5">
        <v>125335.0</v>
      </c>
    </row>
    <row r="6001">
      <c r="A6001" s="2" t="s">
        <v>17921</v>
      </c>
      <c r="B6001" s="3"/>
      <c r="C6001" s="4">
        <v>35423.98055555556</v>
      </c>
      <c r="D6001" s="5">
        <v>125331.0</v>
      </c>
    </row>
    <row r="6002">
      <c r="A6002" s="2" t="s">
        <v>17922</v>
      </c>
      <c r="B6002" s="3"/>
      <c r="C6002" s="4">
        <v>35423.98055555556</v>
      </c>
      <c r="D6002" s="5">
        <v>14201.0</v>
      </c>
    </row>
    <row r="6003">
      <c r="A6003" s="2" t="s">
        <v>17923</v>
      </c>
      <c r="B6003" s="3"/>
      <c r="C6003" s="4">
        <v>35423.98055555556</v>
      </c>
      <c r="D6003" s="5">
        <v>108784.0</v>
      </c>
    </row>
    <row r="6004">
      <c r="A6004" s="2" t="s">
        <v>17924</v>
      </c>
      <c r="B6004" s="3"/>
      <c r="C6004" s="4">
        <v>35423.98055555556</v>
      </c>
      <c r="D6004" s="5">
        <v>106805.0</v>
      </c>
    </row>
    <row r="6005">
      <c r="A6005" s="2" t="s">
        <v>17925</v>
      </c>
      <c r="B6005" s="3"/>
      <c r="C6005" s="4">
        <v>35423.98055555556</v>
      </c>
      <c r="D6005" s="5">
        <v>154200.0</v>
      </c>
    </row>
    <row r="6006">
      <c r="A6006" s="2" t="s">
        <v>17926</v>
      </c>
      <c r="B6006" s="3"/>
      <c r="C6006" s="4">
        <v>35423.98055555556</v>
      </c>
      <c r="D6006" s="5">
        <v>149776.0</v>
      </c>
    </row>
    <row r="6007">
      <c r="A6007" s="2" t="s">
        <v>17927</v>
      </c>
      <c r="B6007" s="3"/>
      <c r="C6007" s="4">
        <v>35423.98055555556</v>
      </c>
      <c r="D6007" s="5">
        <v>133170.0</v>
      </c>
    </row>
    <row r="6008">
      <c r="A6008" s="2" t="s">
        <v>17928</v>
      </c>
      <c r="B6008" s="3"/>
      <c r="C6008" s="4">
        <v>35423.98055555556</v>
      </c>
      <c r="D6008" s="5">
        <v>288037.0</v>
      </c>
    </row>
    <row r="6009">
      <c r="A6009" s="2" t="s">
        <v>17929</v>
      </c>
      <c r="B6009" s="3"/>
      <c r="C6009" s="4">
        <v>35423.98055555556</v>
      </c>
      <c r="D6009" s="5">
        <v>280539.0</v>
      </c>
    </row>
    <row r="6010">
      <c r="A6010" s="2" t="s">
        <v>17930</v>
      </c>
      <c r="B6010" s="3"/>
      <c r="C6010" s="4">
        <v>35423.98055555556</v>
      </c>
      <c r="D6010" s="5">
        <v>290056.0</v>
      </c>
    </row>
    <row r="6011">
      <c r="A6011" s="2" t="s">
        <v>17931</v>
      </c>
      <c r="B6011" s="3"/>
      <c r="C6011" s="4">
        <v>35423.98055555556</v>
      </c>
      <c r="D6011" s="5">
        <v>135502.0</v>
      </c>
    </row>
    <row r="6012">
      <c r="A6012" s="2" t="s">
        <v>17932</v>
      </c>
      <c r="B6012" s="3"/>
      <c r="C6012" s="4">
        <v>35423.98055555556</v>
      </c>
      <c r="D6012" s="5">
        <v>17485.0</v>
      </c>
    </row>
    <row r="6013">
      <c r="A6013" s="2" t="s">
        <v>17933</v>
      </c>
      <c r="B6013" s="3"/>
      <c r="C6013" s="4">
        <v>35423.98055555556</v>
      </c>
      <c r="D6013" s="5">
        <v>17414.0</v>
      </c>
    </row>
    <row r="6014">
      <c r="A6014" s="2" t="s">
        <v>17934</v>
      </c>
      <c r="B6014" s="3"/>
      <c r="C6014" s="4">
        <v>35423.98055555556</v>
      </c>
      <c r="D6014" s="5">
        <v>17234.0</v>
      </c>
    </row>
    <row r="6015">
      <c r="A6015" s="2" t="s">
        <v>17935</v>
      </c>
      <c r="B6015" s="3"/>
      <c r="C6015" s="4">
        <v>35423.98055555556</v>
      </c>
      <c r="D6015" s="5">
        <v>46228.0</v>
      </c>
    </row>
    <row r="6016">
      <c r="A6016" s="2" t="s">
        <v>17936</v>
      </c>
      <c r="B6016" s="3"/>
      <c r="C6016" s="4">
        <v>35423.98055555556</v>
      </c>
      <c r="D6016" s="5">
        <v>46041.0</v>
      </c>
    </row>
    <row r="6017">
      <c r="A6017" s="2" t="s">
        <v>17937</v>
      </c>
      <c r="B6017" s="3"/>
      <c r="C6017" s="4">
        <v>35423.98055555556</v>
      </c>
      <c r="D6017" s="5">
        <v>205233.0</v>
      </c>
    </row>
    <row r="6018">
      <c r="A6018" s="2" t="s">
        <v>17938</v>
      </c>
      <c r="B6018" s="3"/>
      <c r="C6018" s="4">
        <v>35423.98055555556</v>
      </c>
      <c r="D6018" s="5">
        <v>213313.0</v>
      </c>
    </row>
    <row r="6019">
      <c r="A6019" s="2" t="s">
        <v>17939</v>
      </c>
      <c r="B6019" s="3"/>
      <c r="C6019" s="4">
        <v>35423.98055555556</v>
      </c>
      <c r="D6019" s="5">
        <v>157351.0</v>
      </c>
    </row>
    <row r="6020">
      <c r="A6020" s="2" t="s">
        <v>17940</v>
      </c>
      <c r="B6020" s="3"/>
      <c r="C6020" s="4">
        <v>35423.98055555556</v>
      </c>
      <c r="D6020" s="5">
        <v>159559.0</v>
      </c>
    </row>
    <row r="6021">
      <c r="A6021" s="2" t="s">
        <v>17941</v>
      </c>
      <c r="B6021" s="3"/>
      <c r="C6021" s="4">
        <v>35423.98055555556</v>
      </c>
      <c r="D6021" s="5">
        <v>159496.0</v>
      </c>
    </row>
    <row r="6022">
      <c r="A6022" s="2" t="s">
        <v>17942</v>
      </c>
      <c r="B6022" s="3"/>
      <c r="C6022" s="4">
        <v>35423.98055555556</v>
      </c>
      <c r="D6022" s="5">
        <v>155870.0</v>
      </c>
    </row>
    <row r="6023">
      <c r="A6023" s="2" t="s">
        <v>17943</v>
      </c>
      <c r="B6023" s="3"/>
      <c r="C6023" s="4">
        <v>35423.98055555556</v>
      </c>
      <c r="D6023" s="5">
        <v>145836.0</v>
      </c>
    </row>
    <row r="6024">
      <c r="A6024" s="2" t="s">
        <v>17944</v>
      </c>
      <c r="B6024" s="3"/>
      <c r="C6024" s="4">
        <v>35423.98055555556</v>
      </c>
      <c r="D6024" s="5">
        <v>148608.0</v>
      </c>
    </row>
    <row r="6025">
      <c r="A6025" s="2" t="s">
        <v>17945</v>
      </c>
      <c r="B6025" s="3"/>
      <c r="C6025" s="4">
        <v>35423.98055555556</v>
      </c>
      <c r="D6025" s="5">
        <v>179637.0</v>
      </c>
    </row>
    <row r="6026">
      <c r="A6026" s="2" t="s">
        <v>17946</v>
      </c>
      <c r="B6026" s="3"/>
      <c r="C6026" s="4">
        <v>35423.98055555556</v>
      </c>
      <c r="D6026" s="5">
        <v>76385.0</v>
      </c>
    </row>
    <row r="6027">
      <c r="A6027" s="2" t="s">
        <v>17947</v>
      </c>
      <c r="B6027" s="3"/>
      <c r="C6027" s="4">
        <v>35423.98055555556</v>
      </c>
      <c r="D6027" s="5">
        <v>247080.0</v>
      </c>
    </row>
    <row r="6028">
      <c r="A6028" s="2" t="s">
        <v>17948</v>
      </c>
      <c r="B6028" s="3"/>
      <c r="C6028" s="4">
        <v>35423.98055555556</v>
      </c>
      <c r="D6028" s="5">
        <v>24840.0</v>
      </c>
    </row>
    <row r="6029">
      <c r="A6029" s="2" t="s">
        <v>17949</v>
      </c>
      <c r="B6029" s="3"/>
      <c r="C6029" s="4">
        <v>35423.98055555556</v>
      </c>
      <c r="D6029" s="5">
        <v>32894.0</v>
      </c>
    </row>
    <row r="6030">
      <c r="A6030" s="2" t="s">
        <v>17950</v>
      </c>
      <c r="B6030" s="3"/>
      <c r="C6030" s="4">
        <v>35423.98055555556</v>
      </c>
      <c r="D6030" s="5">
        <v>33080.0</v>
      </c>
    </row>
    <row r="6031">
      <c r="A6031" s="2" t="s">
        <v>17951</v>
      </c>
      <c r="B6031" s="3"/>
      <c r="C6031" s="4">
        <v>35423.98055555556</v>
      </c>
      <c r="D6031" s="5">
        <v>51615.0</v>
      </c>
    </row>
    <row r="6032">
      <c r="A6032" s="2" t="s">
        <v>17952</v>
      </c>
      <c r="B6032" s="3"/>
      <c r="C6032" s="4">
        <v>35423.98055555556</v>
      </c>
      <c r="D6032" s="5">
        <v>142284.0</v>
      </c>
    </row>
    <row r="6033">
      <c r="A6033" s="2" t="s">
        <v>17953</v>
      </c>
      <c r="B6033" s="3"/>
      <c r="C6033" s="4">
        <v>35423.98055555556</v>
      </c>
      <c r="D6033" s="5">
        <v>135372.0</v>
      </c>
    </row>
    <row r="6034">
      <c r="A6034" s="2" t="s">
        <v>17954</v>
      </c>
      <c r="B6034" s="3"/>
      <c r="C6034" s="4">
        <v>35423.98055555556</v>
      </c>
      <c r="D6034" s="5">
        <v>135368.0</v>
      </c>
    </row>
    <row r="6035">
      <c r="A6035" s="2" t="s">
        <v>17955</v>
      </c>
      <c r="B6035" s="3"/>
      <c r="C6035" s="4">
        <v>35423.98055555556</v>
      </c>
      <c r="D6035" s="5">
        <v>135461.0</v>
      </c>
    </row>
    <row r="6036">
      <c r="A6036" s="2" t="s">
        <v>17956</v>
      </c>
      <c r="B6036" s="3"/>
      <c r="C6036" s="4">
        <v>35423.98055555556</v>
      </c>
      <c r="D6036" s="5">
        <v>135357.0</v>
      </c>
    </row>
    <row r="6037">
      <c r="A6037" s="2" t="s">
        <v>17957</v>
      </c>
      <c r="B6037" s="3"/>
      <c r="C6037" s="4">
        <v>35423.98055555556</v>
      </c>
      <c r="D6037" s="5">
        <v>35117.0</v>
      </c>
    </row>
    <row r="6038">
      <c r="A6038" s="2" t="s">
        <v>17958</v>
      </c>
      <c r="B6038" s="3"/>
      <c r="C6038" s="4">
        <v>35423.98055555556</v>
      </c>
      <c r="D6038" s="5">
        <v>24376.0</v>
      </c>
    </row>
    <row r="6039">
      <c r="A6039" s="2" t="s">
        <v>17959</v>
      </c>
      <c r="B6039" s="3"/>
      <c r="C6039" s="4">
        <v>35423.98055555556</v>
      </c>
      <c r="D6039" s="5">
        <v>9318.0</v>
      </c>
    </row>
    <row r="6040">
      <c r="A6040" s="2" t="s">
        <v>17960</v>
      </c>
      <c r="B6040" s="3"/>
      <c r="C6040" s="4">
        <v>35423.98055555556</v>
      </c>
      <c r="D6040" s="5">
        <v>129298.0</v>
      </c>
    </row>
    <row r="6041">
      <c r="A6041" s="2" t="s">
        <v>17961</v>
      </c>
      <c r="B6041" s="3"/>
      <c r="C6041" s="4">
        <v>35423.98055555556</v>
      </c>
      <c r="D6041" s="5">
        <v>111767.0</v>
      </c>
    </row>
    <row r="6042">
      <c r="A6042" s="2" t="s">
        <v>17962</v>
      </c>
      <c r="B6042" s="3"/>
      <c r="C6042" s="4">
        <v>35423.98055555556</v>
      </c>
      <c r="D6042" s="5">
        <v>124987.0</v>
      </c>
    </row>
    <row r="6043">
      <c r="A6043" s="2" t="s">
        <v>17963</v>
      </c>
      <c r="B6043" s="3"/>
      <c r="C6043" s="4">
        <v>35423.98055555556</v>
      </c>
      <c r="D6043" s="5">
        <v>110721.0</v>
      </c>
    </row>
    <row r="6044">
      <c r="A6044" s="2" t="s">
        <v>17964</v>
      </c>
      <c r="B6044" s="3"/>
      <c r="C6044" s="4">
        <v>35423.98055555556</v>
      </c>
      <c r="D6044" s="5">
        <v>17855.0</v>
      </c>
    </row>
    <row r="6045">
      <c r="A6045" s="2" t="s">
        <v>17965</v>
      </c>
      <c r="B6045" s="3"/>
      <c r="C6045" s="4">
        <v>35423.98055555556</v>
      </c>
      <c r="D6045" s="5">
        <v>15378.0</v>
      </c>
    </row>
    <row r="6046">
      <c r="A6046" s="2" t="s">
        <v>17966</v>
      </c>
      <c r="B6046" s="3"/>
      <c r="C6046" s="4">
        <v>35423.98055555556</v>
      </c>
      <c r="D6046" s="5">
        <v>15390.0</v>
      </c>
    </row>
    <row r="6047">
      <c r="A6047" s="2" t="s">
        <v>17967</v>
      </c>
      <c r="B6047" s="3"/>
      <c r="C6047" s="4">
        <v>35423.98055555556</v>
      </c>
      <c r="D6047" s="5">
        <v>15348.0</v>
      </c>
    </row>
    <row r="6048">
      <c r="A6048" s="2" t="s">
        <v>17968</v>
      </c>
      <c r="B6048" s="3"/>
      <c r="C6048" s="4">
        <v>35423.98055555556</v>
      </c>
      <c r="D6048" s="5">
        <v>108067.0</v>
      </c>
    </row>
    <row r="6049">
      <c r="A6049" s="2" t="s">
        <v>17969</v>
      </c>
      <c r="B6049" s="3"/>
      <c r="C6049" s="4">
        <v>35423.98055555556</v>
      </c>
      <c r="D6049" s="5">
        <v>34955.0</v>
      </c>
    </row>
    <row r="6050">
      <c r="A6050" s="2" t="s">
        <v>17970</v>
      </c>
      <c r="B6050" s="3"/>
      <c r="C6050" s="4">
        <v>35423.98055555556</v>
      </c>
      <c r="D6050" s="5">
        <v>34960.0</v>
      </c>
    </row>
    <row r="6051">
      <c r="A6051" s="2" t="s">
        <v>17971</v>
      </c>
      <c r="B6051" s="3"/>
      <c r="C6051" s="4">
        <v>35423.98055555556</v>
      </c>
      <c r="D6051" s="5">
        <v>234799.0</v>
      </c>
    </row>
    <row r="6052">
      <c r="A6052" s="2" t="s">
        <v>17972</v>
      </c>
      <c r="B6052" s="3"/>
      <c r="C6052" s="4">
        <v>35423.98055555556</v>
      </c>
      <c r="D6052" s="5">
        <v>38131.0</v>
      </c>
    </row>
    <row r="6053">
      <c r="A6053" s="2" t="s">
        <v>17973</v>
      </c>
      <c r="B6053" s="3"/>
      <c r="C6053" s="4">
        <v>35423.98055555556</v>
      </c>
      <c r="D6053" s="5">
        <v>38180.0</v>
      </c>
    </row>
    <row r="6054">
      <c r="A6054" s="2" t="s">
        <v>17974</v>
      </c>
      <c r="B6054" s="3"/>
      <c r="C6054" s="4">
        <v>35423.98055555556</v>
      </c>
      <c r="D6054" s="5">
        <v>115647.0</v>
      </c>
    </row>
    <row r="6055">
      <c r="A6055" s="2" t="s">
        <v>17975</v>
      </c>
      <c r="B6055" s="3"/>
      <c r="C6055" s="4">
        <v>35423.98055555556</v>
      </c>
      <c r="D6055" s="5">
        <v>40061.0</v>
      </c>
    </row>
    <row r="6056">
      <c r="A6056" s="2" t="s">
        <v>17976</v>
      </c>
      <c r="B6056" s="3"/>
      <c r="C6056" s="4">
        <v>35423.98055555556</v>
      </c>
      <c r="D6056" s="5">
        <v>40085.0</v>
      </c>
    </row>
    <row r="6057">
      <c r="A6057" s="2" t="s">
        <v>17977</v>
      </c>
      <c r="B6057" s="3"/>
      <c r="C6057" s="4">
        <v>35423.98055555556</v>
      </c>
      <c r="D6057" s="5">
        <v>59733.0</v>
      </c>
    </row>
    <row r="6058">
      <c r="A6058" s="2" t="s">
        <v>17978</v>
      </c>
      <c r="B6058" s="3"/>
      <c r="C6058" s="4">
        <v>35423.98055555556</v>
      </c>
      <c r="D6058" s="5">
        <v>35527.0</v>
      </c>
    </row>
    <row r="6059">
      <c r="A6059" s="2" t="s">
        <v>17979</v>
      </c>
      <c r="B6059" s="3"/>
      <c r="C6059" s="4">
        <v>35423.98055555556</v>
      </c>
      <c r="D6059" s="5">
        <v>35521.0</v>
      </c>
    </row>
    <row r="6060">
      <c r="A6060" s="2" t="s">
        <v>17980</v>
      </c>
      <c r="B6060" s="3"/>
      <c r="C6060" s="4">
        <v>35423.98055555556</v>
      </c>
      <c r="D6060" s="5">
        <v>35487.0</v>
      </c>
    </row>
    <row r="6061">
      <c r="A6061" s="2" t="s">
        <v>17981</v>
      </c>
      <c r="B6061" s="3"/>
      <c r="C6061" s="4">
        <v>35423.98055555556</v>
      </c>
      <c r="D6061" s="5">
        <v>21190.0</v>
      </c>
    </row>
    <row r="6062">
      <c r="A6062" s="2" t="s">
        <v>17982</v>
      </c>
      <c r="B6062" s="3"/>
      <c r="C6062" s="4">
        <v>35423.98055555556</v>
      </c>
      <c r="D6062" s="5">
        <v>22435.0</v>
      </c>
    </row>
    <row r="6063">
      <c r="A6063" s="2" t="s">
        <v>17983</v>
      </c>
      <c r="B6063" s="3"/>
      <c r="C6063" s="4">
        <v>35423.98055555556</v>
      </c>
      <c r="D6063" s="5">
        <v>22482.0</v>
      </c>
    </row>
    <row r="6064">
      <c r="A6064" s="2" t="s">
        <v>17984</v>
      </c>
      <c r="B6064" s="3"/>
      <c r="C6064" s="4">
        <v>35423.98055555556</v>
      </c>
      <c r="D6064" s="5">
        <v>45640.0</v>
      </c>
    </row>
    <row r="6065">
      <c r="A6065" s="2" t="s">
        <v>17985</v>
      </c>
      <c r="B6065" s="3"/>
      <c r="C6065" s="4">
        <v>35423.98055555556</v>
      </c>
      <c r="D6065" s="5">
        <v>36421.0</v>
      </c>
    </row>
    <row r="6066">
      <c r="A6066" s="2" t="s">
        <v>17986</v>
      </c>
      <c r="B6066" s="3"/>
      <c r="C6066" s="4">
        <v>35423.98055555556</v>
      </c>
      <c r="D6066" s="5">
        <v>26939.0</v>
      </c>
    </row>
    <row r="6067">
      <c r="A6067" s="2" t="s">
        <v>17987</v>
      </c>
      <c r="B6067" s="3"/>
      <c r="C6067" s="4">
        <v>35423.98055555556</v>
      </c>
      <c r="D6067" s="5">
        <v>45679.0</v>
      </c>
    </row>
    <row r="6068">
      <c r="A6068" s="2" t="s">
        <v>17988</v>
      </c>
      <c r="B6068" s="3"/>
      <c r="C6068" s="4">
        <v>35423.98055555556</v>
      </c>
      <c r="D6068" s="5">
        <v>45617.0</v>
      </c>
    </row>
    <row r="6069">
      <c r="A6069" s="2" t="s">
        <v>17989</v>
      </c>
      <c r="B6069" s="3"/>
      <c r="C6069" s="4">
        <v>35423.98055555556</v>
      </c>
      <c r="D6069" s="5">
        <v>113701.0</v>
      </c>
    </row>
    <row r="6070">
      <c r="A6070" s="2" t="s">
        <v>17990</v>
      </c>
      <c r="B6070" s="3"/>
      <c r="C6070" s="4">
        <v>35423.98055555556</v>
      </c>
      <c r="D6070" s="5">
        <v>94939.0</v>
      </c>
    </row>
    <row r="6071">
      <c r="A6071" s="2" t="s">
        <v>17991</v>
      </c>
      <c r="B6071" s="3"/>
      <c r="C6071" s="4">
        <v>35423.98055555556</v>
      </c>
      <c r="D6071" s="5">
        <v>10242.0</v>
      </c>
    </row>
    <row r="6072">
      <c r="A6072" s="2" t="s">
        <v>17992</v>
      </c>
      <c r="B6072" s="3"/>
      <c r="C6072" s="4">
        <v>35423.98055555556</v>
      </c>
      <c r="D6072" s="5">
        <v>15257.0</v>
      </c>
    </row>
    <row r="6073">
      <c r="A6073" s="2" t="s">
        <v>17993</v>
      </c>
      <c r="B6073" s="3"/>
      <c r="C6073" s="4">
        <v>35423.98055555556</v>
      </c>
      <c r="D6073" s="5">
        <v>20579.0</v>
      </c>
    </row>
    <row r="6074">
      <c r="A6074" s="2" t="s">
        <v>17994</v>
      </c>
      <c r="B6074" s="3"/>
      <c r="C6074" s="4">
        <v>35423.98055555556</v>
      </c>
      <c r="D6074" s="5">
        <v>43899.0</v>
      </c>
    </row>
    <row r="6075">
      <c r="A6075" s="2" t="s">
        <v>17995</v>
      </c>
      <c r="B6075" s="3"/>
      <c r="C6075" s="4">
        <v>35423.98055555556</v>
      </c>
      <c r="D6075" s="5">
        <v>31380.0</v>
      </c>
    </row>
    <row r="6076">
      <c r="A6076" s="2" t="s">
        <v>17996</v>
      </c>
      <c r="B6076" s="3"/>
      <c r="C6076" s="4">
        <v>35423.98055555556</v>
      </c>
      <c r="D6076" s="5">
        <v>32703.0</v>
      </c>
    </row>
    <row r="6077">
      <c r="A6077" s="2" t="s">
        <v>17997</v>
      </c>
      <c r="B6077" s="3"/>
      <c r="C6077" s="4">
        <v>35423.98055555556</v>
      </c>
      <c r="D6077" s="5">
        <v>32111.0</v>
      </c>
    </row>
    <row r="6078">
      <c r="A6078" s="2" t="s">
        <v>17998</v>
      </c>
      <c r="B6078" s="3"/>
      <c r="C6078" s="4">
        <v>35423.98055555556</v>
      </c>
      <c r="D6078" s="5">
        <v>32140.0</v>
      </c>
    </row>
    <row r="6079">
      <c r="A6079" s="2" t="s">
        <v>17999</v>
      </c>
      <c r="B6079" s="3"/>
      <c r="C6079" s="4">
        <v>35423.98055555556</v>
      </c>
      <c r="D6079" s="5">
        <v>32236.0</v>
      </c>
    </row>
    <row r="6080">
      <c r="A6080" s="2" t="s">
        <v>18000</v>
      </c>
      <c r="B6080" s="3"/>
      <c r="C6080" s="4">
        <v>35423.98055555556</v>
      </c>
      <c r="D6080" s="5">
        <v>110326.0</v>
      </c>
    </row>
    <row r="6081">
      <c r="A6081" s="2" t="s">
        <v>18001</v>
      </c>
      <c r="B6081" s="3"/>
      <c r="C6081" s="4">
        <v>35423.98055555556</v>
      </c>
      <c r="D6081" s="5">
        <v>172025.0</v>
      </c>
    </row>
    <row r="6082">
      <c r="A6082" s="2" t="s">
        <v>18002</v>
      </c>
      <c r="B6082" s="3"/>
      <c r="C6082" s="4">
        <v>35423.98055555556</v>
      </c>
      <c r="D6082" s="5">
        <v>48216.0</v>
      </c>
    </row>
    <row r="6083">
      <c r="A6083" s="2" t="s">
        <v>18003</v>
      </c>
      <c r="B6083" s="3"/>
      <c r="C6083" s="4">
        <v>35423.98055555556</v>
      </c>
      <c r="D6083" s="5">
        <v>18081.0</v>
      </c>
    </row>
    <row r="6084">
      <c r="A6084" s="2" t="s">
        <v>18004</v>
      </c>
      <c r="B6084" s="3"/>
      <c r="C6084" s="4">
        <v>35423.98055555556</v>
      </c>
      <c r="D6084" s="5">
        <v>17781.0</v>
      </c>
    </row>
    <row r="6085">
      <c r="A6085" s="2" t="s">
        <v>18005</v>
      </c>
      <c r="B6085" s="3"/>
      <c r="C6085" s="4">
        <v>35423.98055555556</v>
      </c>
      <c r="D6085" s="5">
        <v>32204.0</v>
      </c>
    </row>
    <row r="6086">
      <c r="A6086" s="2" t="s">
        <v>18006</v>
      </c>
      <c r="B6086" s="3"/>
      <c r="C6086" s="4">
        <v>35423.98055555556</v>
      </c>
      <c r="D6086" s="5">
        <v>32240.0</v>
      </c>
    </row>
    <row r="6087">
      <c r="A6087" s="2" t="s">
        <v>18007</v>
      </c>
      <c r="B6087" s="3"/>
      <c r="C6087" s="4">
        <v>35423.98055555556</v>
      </c>
      <c r="D6087" s="5">
        <v>65490.0</v>
      </c>
    </row>
    <row r="6088">
      <c r="A6088" s="2" t="s">
        <v>18008</v>
      </c>
      <c r="B6088" s="3"/>
      <c r="C6088" s="4">
        <v>35423.98055555556</v>
      </c>
      <c r="D6088" s="5">
        <v>29580.0</v>
      </c>
    </row>
    <row r="6089">
      <c r="A6089" s="2" t="s">
        <v>18009</v>
      </c>
      <c r="B6089" s="3"/>
      <c r="C6089" s="4">
        <v>35423.98055555556</v>
      </c>
      <c r="D6089" s="5">
        <v>55415.0</v>
      </c>
    </row>
    <row r="6090">
      <c r="A6090" s="2" t="s">
        <v>18010</v>
      </c>
      <c r="B6090" s="3"/>
      <c r="C6090" s="4">
        <v>35423.98055555556</v>
      </c>
      <c r="D6090" s="5">
        <v>22943.0</v>
      </c>
    </row>
    <row r="6091">
      <c r="A6091" s="2" t="s">
        <v>18011</v>
      </c>
      <c r="B6091" s="3"/>
      <c r="C6091" s="4">
        <v>35423.98055555556</v>
      </c>
      <c r="D6091" s="5">
        <v>49189.0</v>
      </c>
    </row>
    <row r="6092">
      <c r="A6092" s="2" t="s">
        <v>18012</v>
      </c>
      <c r="B6092" s="3"/>
      <c r="C6092" s="4">
        <v>35423.98055555556</v>
      </c>
      <c r="D6092" s="5">
        <v>14455.0</v>
      </c>
    </row>
    <row r="6093">
      <c r="A6093" s="2" t="s">
        <v>18013</v>
      </c>
      <c r="B6093" s="3"/>
      <c r="C6093" s="4">
        <v>35423.98055555556</v>
      </c>
      <c r="D6093" s="5">
        <v>14902.0</v>
      </c>
    </row>
    <row r="6094">
      <c r="A6094" s="2" t="s">
        <v>18014</v>
      </c>
      <c r="B6094" s="3"/>
      <c r="C6094" s="4">
        <v>35423.98055555556</v>
      </c>
      <c r="D6094" s="5">
        <v>21363.0</v>
      </c>
    </row>
    <row r="6095">
      <c r="A6095" s="2" t="s">
        <v>18015</v>
      </c>
      <c r="B6095" s="3"/>
      <c r="C6095" s="4">
        <v>35423.98055555556</v>
      </c>
      <c r="D6095" s="5">
        <v>19444.0</v>
      </c>
    </row>
    <row r="6096">
      <c r="A6096" s="2" t="s">
        <v>18016</v>
      </c>
      <c r="B6096" s="3"/>
      <c r="C6096" s="4">
        <v>35423.98055555556</v>
      </c>
      <c r="D6096" s="5">
        <v>96081.0</v>
      </c>
    </row>
    <row r="6097">
      <c r="A6097" s="2" t="s">
        <v>18017</v>
      </c>
      <c r="B6097" s="3"/>
      <c r="C6097" s="4">
        <v>35423.98055555556</v>
      </c>
      <c r="D6097" s="5">
        <v>33862.0</v>
      </c>
    </row>
    <row r="6098">
      <c r="A6098" s="2" t="s">
        <v>18018</v>
      </c>
      <c r="B6098" s="3"/>
      <c r="C6098" s="4">
        <v>35423.98055555556</v>
      </c>
      <c r="D6098" s="5">
        <v>33920.0</v>
      </c>
    </row>
    <row r="6099">
      <c r="A6099" s="2" t="s">
        <v>18019</v>
      </c>
      <c r="B6099" s="3"/>
      <c r="C6099" s="4">
        <v>35423.98055555556</v>
      </c>
      <c r="D6099" s="5">
        <v>26597.0</v>
      </c>
    </row>
    <row r="6100">
      <c r="A6100" s="2" t="s">
        <v>18020</v>
      </c>
      <c r="B6100" s="3"/>
      <c r="C6100" s="4">
        <v>35423.98055555556</v>
      </c>
      <c r="D6100" s="5">
        <v>31625.0</v>
      </c>
    </row>
    <row r="6101">
      <c r="A6101" s="2" t="s">
        <v>18021</v>
      </c>
      <c r="B6101" s="3"/>
      <c r="C6101" s="4">
        <v>35423.98055555556</v>
      </c>
      <c r="D6101" s="5">
        <v>26483.0</v>
      </c>
    </row>
    <row r="6102">
      <c r="A6102" s="2" t="s">
        <v>18022</v>
      </c>
      <c r="B6102" s="3"/>
      <c r="C6102" s="4">
        <v>35423.98055555556</v>
      </c>
      <c r="D6102" s="5">
        <v>20719.0</v>
      </c>
    </row>
    <row r="6103">
      <c r="A6103" s="2" t="s">
        <v>18023</v>
      </c>
      <c r="B6103" s="3"/>
      <c r="C6103" s="4">
        <v>35423.98055555556</v>
      </c>
      <c r="D6103" s="5">
        <v>20751.0</v>
      </c>
    </row>
    <row r="6104">
      <c r="A6104" s="2" t="s">
        <v>18024</v>
      </c>
      <c r="B6104" s="3"/>
      <c r="C6104" s="4">
        <v>35423.98055555556</v>
      </c>
      <c r="D6104" s="5">
        <v>20720.0</v>
      </c>
    </row>
    <row r="6105">
      <c r="A6105" s="2" t="s">
        <v>18025</v>
      </c>
      <c r="B6105" s="3"/>
      <c r="C6105" s="4">
        <v>35423.98055555556</v>
      </c>
      <c r="D6105" s="5">
        <v>17974.0</v>
      </c>
    </row>
    <row r="6106">
      <c r="A6106" s="2" t="s">
        <v>18026</v>
      </c>
      <c r="B6106" s="3"/>
      <c r="C6106" s="4">
        <v>35423.98055555556</v>
      </c>
      <c r="D6106" s="5">
        <v>21903.0</v>
      </c>
    </row>
    <row r="6107">
      <c r="A6107" s="2" t="s">
        <v>18027</v>
      </c>
      <c r="B6107" s="3"/>
      <c r="C6107" s="4">
        <v>35423.98055555556</v>
      </c>
      <c r="D6107" s="5">
        <v>135496.0</v>
      </c>
    </row>
    <row r="6108">
      <c r="A6108" s="2" t="s">
        <v>18028</v>
      </c>
      <c r="B6108" s="3"/>
      <c r="C6108" s="4">
        <v>35423.98055555556</v>
      </c>
      <c r="D6108" s="5">
        <v>212603.0</v>
      </c>
    </row>
    <row r="6109">
      <c r="A6109" s="2" t="s">
        <v>18029</v>
      </c>
      <c r="B6109" s="3"/>
      <c r="C6109" s="4">
        <v>35423.98055555556</v>
      </c>
      <c r="D6109" s="5">
        <v>212620.0</v>
      </c>
    </row>
    <row r="6110">
      <c r="A6110" s="2" t="s">
        <v>18030</v>
      </c>
      <c r="B6110" s="3"/>
      <c r="C6110" s="4">
        <v>35423.98055555556</v>
      </c>
      <c r="D6110" s="5">
        <v>80185.0</v>
      </c>
    </row>
    <row r="6111">
      <c r="A6111" s="2" t="s">
        <v>18031</v>
      </c>
      <c r="B6111" s="3"/>
      <c r="C6111" s="4">
        <v>35423.98055555556</v>
      </c>
      <c r="D6111" s="5">
        <v>80042.0</v>
      </c>
    </row>
    <row r="6112">
      <c r="A6112" s="2" t="s">
        <v>18032</v>
      </c>
      <c r="B6112" s="3"/>
      <c r="C6112" s="4">
        <v>35423.98055555556</v>
      </c>
      <c r="D6112" s="5">
        <v>87206.0</v>
      </c>
    </row>
    <row r="6113">
      <c r="A6113" s="2" t="s">
        <v>18033</v>
      </c>
      <c r="B6113" s="3"/>
      <c r="C6113" s="4">
        <v>35423.98055555556</v>
      </c>
      <c r="D6113" s="5">
        <v>87043.0</v>
      </c>
    </row>
    <row r="6114">
      <c r="A6114" s="2" t="s">
        <v>18034</v>
      </c>
      <c r="B6114" s="3"/>
      <c r="C6114" s="4">
        <v>35423.98055555556</v>
      </c>
      <c r="D6114" s="5">
        <v>87163.0</v>
      </c>
    </row>
    <row r="6115">
      <c r="A6115" s="2" t="s">
        <v>18035</v>
      </c>
      <c r="B6115" s="3"/>
      <c r="C6115" s="4">
        <v>35423.98055555556</v>
      </c>
      <c r="D6115" s="5">
        <v>145525.0</v>
      </c>
    </row>
    <row r="6116">
      <c r="A6116" s="2" t="s">
        <v>18036</v>
      </c>
      <c r="B6116" s="3"/>
      <c r="C6116" s="4">
        <v>35423.98055555556</v>
      </c>
      <c r="D6116" s="5">
        <v>145547.0</v>
      </c>
    </row>
    <row r="6117">
      <c r="A6117" s="2" t="s">
        <v>18037</v>
      </c>
      <c r="B6117" s="3"/>
      <c r="C6117" s="4">
        <v>35423.98055555556</v>
      </c>
      <c r="D6117" s="5">
        <v>46982.0</v>
      </c>
    </row>
    <row r="6118">
      <c r="A6118" s="2" t="s">
        <v>18038</v>
      </c>
      <c r="B6118" s="3"/>
      <c r="C6118" s="4">
        <v>35423.98055555556</v>
      </c>
      <c r="D6118" s="5">
        <v>118991.0</v>
      </c>
    </row>
    <row r="6119">
      <c r="A6119" s="2" t="s">
        <v>18039</v>
      </c>
      <c r="B6119" s="3"/>
      <c r="C6119" s="4">
        <v>35423.98055555556</v>
      </c>
      <c r="D6119" s="5">
        <v>25024.0</v>
      </c>
    </row>
    <row r="6120">
      <c r="A6120" s="2" t="s">
        <v>18040</v>
      </c>
      <c r="B6120" s="3"/>
      <c r="C6120" s="4">
        <v>35423.98055555556</v>
      </c>
      <c r="D6120" s="5">
        <v>25110.0</v>
      </c>
    </row>
    <row r="6121">
      <c r="A6121" s="2" t="s">
        <v>18041</v>
      </c>
      <c r="B6121" s="3"/>
      <c r="C6121" s="4">
        <v>35423.98055555556</v>
      </c>
      <c r="D6121" s="5">
        <v>25243.0</v>
      </c>
    </row>
    <row r="6122">
      <c r="A6122" s="2" t="s">
        <v>18042</v>
      </c>
      <c r="B6122" s="3"/>
      <c r="C6122" s="4">
        <v>35423.98055555556</v>
      </c>
      <c r="D6122" s="5">
        <v>25233.0</v>
      </c>
    </row>
    <row r="6123">
      <c r="A6123" s="2" t="s">
        <v>18043</v>
      </c>
      <c r="B6123" s="3"/>
      <c r="C6123" s="4">
        <v>35423.98055555556</v>
      </c>
      <c r="D6123" s="5">
        <v>25282.0</v>
      </c>
    </row>
    <row r="6124">
      <c r="A6124" s="2" t="s">
        <v>18044</v>
      </c>
      <c r="B6124" s="3"/>
      <c r="C6124" s="4">
        <v>35423.98055555556</v>
      </c>
      <c r="D6124" s="5">
        <v>25281.0</v>
      </c>
    </row>
    <row r="6125">
      <c r="A6125" s="2" t="s">
        <v>18045</v>
      </c>
      <c r="B6125" s="3"/>
      <c r="C6125" s="4">
        <v>35423.98055555556</v>
      </c>
      <c r="D6125" s="5">
        <v>98128.0</v>
      </c>
    </row>
    <row r="6126">
      <c r="A6126" s="2" t="s">
        <v>18046</v>
      </c>
      <c r="B6126" s="3"/>
      <c r="C6126" s="4">
        <v>35423.98055555556</v>
      </c>
      <c r="D6126" s="5">
        <v>98123.0</v>
      </c>
    </row>
    <row r="6127">
      <c r="A6127" s="2" t="s">
        <v>18047</v>
      </c>
      <c r="B6127" s="3"/>
      <c r="C6127" s="4">
        <v>35423.98055555556</v>
      </c>
      <c r="D6127" s="5">
        <v>152311.0</v>
      </c>
    </row>
    <row r="6128">
      <c r="A6128" s="2" t="s">
        <v>18048</v>
      </c>
      <c r="B6128" s="3"/>
      <c r="C6128" s="4">
        <v>35423.98055555556</v>
      </c>
      <c r="D6128" s="5">
        <v>152277.0</v>
      </c>
    </row>
    <row r="6129">
      <c r="A6129" s="2" t="s">
        <v>18049</v>
      </c>
      <c r="B6129" s="3"/>
      <c r="C6129" s="4">
        <v>35423.98055555556</v>
      </c>
      <c r="D6129" s="5">
        <v>202700.0</v>
      </c>
    </row>
    <row r="6130">
      <c r="A6130" s="2" t="s">
        <v>18050</v>
      </c>
      <c r="B6130" s="3"/>
      <c r="C6130" s="4">
        <v>35423.98055555556</v>
      </c>
      <c r="D6130" s="5">
        <v>227134.0</v>
      </c>
    </row>
    <row r="6131">
      <c r="A6131" s="2" t="s">
        <v>18051</v>
      </c>
      <c r="B6131" s="3"/>
      <c r="C6131" s="4">
        <v>35423.98055555556</v>
      </c>
      <c r="D6131" s="5">
        <v>227098.0</v>
      </c>
    </row>
    <row r="6132">
      <c r="A6132" s="2" t="s">
        <v>18052</v>
      </c>
      <c r="B6132" s="3"/>
      <c r="C6132" s="4">
        <v>35423.98055555556</v>
      </c>
      <c r="D6132" s="5">
        <v>117514.0</v>
      </c>
    </row>
    <row r="6133">
      <c r="A6133" s="2" t="s">
        <v>18053</v>
      </c>
      <c r="B6133" s="3"/>
      <c r="C6133" s="4">
        <v>35423.98055555556</v>
      </c>
      <c r="D6133" s="5">
        <v>361060.0</v>
      </c>
    </row>
    <row r="6134">
      <c r="A6134" s="2" t="s">
        <v>18054</v>
      </c>
      <c r="B6134" s="3"/>
      <c r="C6134" s="4">
        <v>35423.98055555556</v>
      </c>
      <c r="D6134" s="5">
        <v>2396295.0</v>
      </c>
    </row>
    <row r="6135">
      <c r="A6135" s="2" t="s">
        <v>18055</v>
      </c>
      <c r="B6135" s="3"/>
      <c r="C6135" s="4">
        <v>35423.98055555556</v>
      </c>
      <c r="D6135" s="5">
        <v>275296.0</v>
      </c>
    </row>
    <row r="6136">
      <c r="A6136" s="2" t="s">
        <v>18056</v>
      </c>
      <c r="B6136" s="3"/>
      <c r="C6136" s="4">
        <v>35423.98055555556</v>
      </c>
      <c r="D6136" s="5">
        <v>63911.0</v>
      </c>
    </row>
    <row r="6137">
      <c r="A6137" s="2" t="s">
        <v>18057</v>
      </c>
      <c r="B6137" s="3"/>
      <c r="C6137" s="4">
        <v>35423.98055555556</v>
      </c>
      <c r="D6137" s="5">
        <v>69888.0</v>
      </c>
    </row>
    <row r="6138">
      <c r="A6138" s="2" t="s">
        <v>18058</v>
      </c>
      <c r="B6138" s="3"/>
      <c r="C6138" s="4">
        <v>35423.98055555556</v>
      </c>
      <c r="D6138" s="5">
        <v>40563.0</v>
      </c>
    </row>
    <row r="6139">
      <c r="A6139" s="2" t="s">
        <v>18059</v>
      </c>
      <c r="B6139" s="3"/>
      <c r="C6139" s="4">
        <v>35423.98055555556</v>
      </c>
      <c r="D6139" s="5">
        <v>61766.0</v>
      </c>
    </row>
    <row r="6140">
      <c r="A6140" s="2" t="s">
        <v>18060</v>
      </c>
      <c r="B6140" s="3"/>
      <c r="C6140" s="4">
        <v>35423.98055555556</v>
      </c>
      <c r="D6140" s="5">
        <v>23937.0</v>
      </c>
    </row>
    <row r="6141">
      <c r="A6141" s="2" t="s">
        <v>18061</v>
      </c>
      <c r="B6141" s="3"/>
      <c r="C6141" s="4">
        <v>35423.98055555556</v>
      </c>
      <c r="D6141" s="5">
        <v>300716.0</v>
      </c>
    </row>
    <row r="6142">
      <c r="A6142" s="2" t="s">
        <v>18062</v>
      </c>
      <c r="B6142" s="3"/>
      <c r="C6142" s="4">
        <v>35423.98055555556</v>
      </c>
      <c r="D6142" s="5">
        <v>102497.0</v>
      </c>
    </row>
    <row r="6143">
      <c r="A6143" s="2" t="s">
        <v>18063</v>
      </c>
      <c r="B6143" s="3"/>
      <c r="C6143" s="4">
        <v>35423.98055555556</v>
      </c>
      <c r="D6143" s="5">
        <v>17708.0</v>
      </c>
    </row>
    <row r="6144">
      <c r="A6144" s="2" t="s">
        <v>18064</v>
      </c>
      <c r="B6144" s="3"/>
      <c r="C6144" s="4">
        <v>35423.98055555556</v>
      </c>
      <c r="D6144" s="5">
        <v>109503.0</v>
      </c>
    </row>
    <row r="6145">
      <c r="A6145" s="2" t="s">
        <v>18065</v>
      </c>
      <c r="B6145" s="3"/>
      <c r="C6145" s="4">
        <v>35423.98055555556</v>
      </c>
      <c r="D6145" s="5">
        <v>351775.0</v>
      </c>
    </row>
    <row r="6146">
      <c r="A6146" s="2" t="s">
        <v>18066</v>
      </c>
      <c r="B6146" s="3"/>
      <c r="C6146" s="4">
        <v>35423.98055555556</v>
      </c>
      <c r="D6146" s="5">
        <v>83477.0</v>
      </c>
    </row>
    <row r="6147">
      <c r="A6147" s="2" t="s">
        <v>18067</v>
      </c>
      <c r="B6147" s="3"/>
      <c r="C6147" s="4">
        <v>35423.98055555556</v>
      </c>
      <c r="D6147" s="5">
        <v>83530.0</v>
      </c>
    </row>
    <row r="6148">
      <c r="A6148" s="2" t="s">
        <v>18068</v>
      </c>
      <c r="B6148" s="3"/>
      <c r="C6148" s="4">
        <v>35423.98055555556</v>
      </c>
      <c r="D6148" s="5">
        <v>131464.0</v>
      </c>
    </row>
    <row r="6149">
      <c r="A6149" s="2" t="s">
        <v>18069</v>
      </c>
      <c r="B6149" s="3"/>
      <c r="C6149" s="4">
        <v>35423.98055555556</v>
      </c>
      <c r="D6149" s="5">
        <v>22413.0</v>
      </c>
    </row>
    <row r="6150">
      <c r="A6150" s="2" t="s">
        <v>18070</v>
      </c>
      <c r="B6150" s="3"/>
      <c r="C6150" s="4">
        <v>35423.98055555556</v>
      </c>
      <c r="D6150" s="5">
        <v>22357.0</v>
      </c>
    </row>
    <row r="6151">
      <c r="A6151" s="2" t="s">
        <v>18071</v>
      </c>
      <c r="B6151" s="3"/>
      <c r="C6151" s="4">
        <v>35423.98055555556</v>
      </c>
      <c r="D6151" s="5">
        <v>76342.0</v>
      </c>
    </row>
    <row r="6152">
      <c r="A6152" s="2" t="s">
        <v>18072</v>
      </c>
      <c r="B6152" s="3"/>
      <c r="C6152" s="4">
        <v>35423.98055555556</v>
      </c>
      <c r="D6152" s="5">
        <v>159097.0</v>
      </c>
    </row>
    <row r="6153">
      <c r="A6153" s="2" t="s">
        <v>18073</v>
      </c>
      <c r="B6153" s="3"/>
      <c r="C6153" s="4">
        <v>35423.98055555556</v>
      </c>
      <c r="D6153" s="5">
        <v>167112.0</v>
      </c>
    </row>
    <row r="6154">
      <c r="A6154" s="2" t="s">
        <v>18074</v>
      </c>
      <c r="B6154" s="3"/>
      <c r="C6154" s="4">
        <v>35423.98055555556</v>
      </c>
      <c r="D6154" s="5">
        <v>478908.0</v>
      </c>
    </row>
    <row r="6155">
      <c r="A6155" s="2" t="s">
        <v>18075</v>
      </c>
      <c r="B6155" s="3"/>
      <c r="C6155" s="4">
        <v>35423.98055555556</v>
      </c>
      <c r="D6155" s="5">
        <v>159011.0</v>
      </c>
    </row>
    <row r="6156">
      <c r="A6156" s="2" t="s">
        <v>18076</v>
      </c>
      <c r="B6156" s="3"/>
      <c r="C6156" s="4">
        <v>35423.98055555556</v>
      </c>
      <c r="D6156" s="5">
        <v>6860.0</v>
      </c>
    </row>
    <row r="6157">
      <c r="A6157" s="2" t="s">
        <v>18077</v>
      </c>
      <c r="B6157" s="3"/>
      <c r="C6157" s="4">
        <v>35423.98055555556</v>
      </c>
      <c r="D6157" s="5">
        <v>80285.0</v>
      </c>
    </row>
    <row r="6158">
      <c r="A6158" s="2" t="s">
        <v>18078</v>
      </c>
      <c r="B6158" s="3"/>
      <c r="C6158" s="4">
        <v>35423.98055555556</v>
      </c>
      <c r="D6158" s="5">
        <v>81582.0</v>
      </c>
    </row>
    <row r="6159">
      <c r="A6159" s="2" t="s">
        <v>18079</v>
      </c>
      <c r="B6159" s="3"/>
      <c r="C6159" s="4">
        <v>35423.98055555556</v>
      </c>
      <c r="D6159" s="5">
        <v>14044.0</v>
      </c>
    </row>
    <row r="6160">
      <c r="A6160" s="2" t="s">
        <v>18080</v>
      </c>
      <c r="B6160" s="3"/>
      <c r="C6160" s="4">
        <v>35423.98055555556</v>
      </c>
      <c r="D6160" s="5">
        <v>14001.0</v>
      </c>
    </row>
    <row r="6161">
      <c r="A6161" s="2" t="s">
        <v>18081</v>
      </c>
      <c r="B6161" s="3"/>
      <c r="C6161" s="4">
        <v>35423.98055555556</v>
      </c>
      <c r="D6161" s="5">
        <v>13952.0</v>
      </c>
    </row>
    <row r="6162">
      <c r="A6162" s="2" t="s">
        <v>18082</v>
      </c>
      <c r="B6162" s="3"/>
      <c r="C6162" s="4">
        <v>35423.98055555556</v>
      </c>
      <c r="D6162" s="5">
        <v>61198.0</v>
      </c>
    </row>
    <row r="6163">
      <c r="A6163" s="2" t="s">
        <v>18083</v>
      </c>
      <c r="B6163" s="3"/>
      <c r="C6163" s="4">
        <v>35423.98055555556</v>
      </c>
      <c r="D6163" s="5">
        <v>117448.0</v>
      </c>
    </row>
    <row r="6164">
      <c r="A6164" s="2" t="s">
        <v>18084</v>
      </c>
      <c r="B6164" s="3"/>
      <c r="C6164" s="4">
        <v>35423.98055555556</v>
      </c>
      <c r="D6164" s="5">
        <v>72427.0</v>
      </c>
    </row>
    <row r="6165">
      <c r="A6165" s="2" t="s">
        <v>18085</v>
      </c>
      <c r="B6165" s="3"/>
      <c r="C6165" s="4">
        <v>35423.98055555556</v>
      </c>
      <c r="D6165" s="5">
        <v>44647.0</v>
      </c>
    </row>
    <row r="6166">
      <c r="A6166" s="2" t="s">
        <v>18086</v>
      </c>
      <c r="B6166" s="3"/>
      <c r="C6166" s="4">
        <v>35423.98055555556</v>
      </c>
      <c r="D6166" s="5">
        <v>71343.0</v>
      </c>
    </row>
    <row r="6167">
      <c r="A6167" s="2" t="s">
        <v>18087</v>
      </c>
      <c r="B6167" s="3"/>
      <c r="C6167" s="4">
        <v>35423.98055555556</v>
      </c>
      <c r="D6167" s="5">
        <v>71343.0</v>
      </c>
    </row>
    <row r="6168">
      <c r="A6168" s="2" t="s">
        <v>18088</v>
      </c>
      <c r="B6168" s="3"/>
      <c r="C6168" s="4">
        <v>35423.98055555556</v>
      </c>
      <c r="D6168" s="5">
        <v>41894.0</v>
      </c>
    </row>
    <row r="6169">
      <c r="A6169" s="2" t="s">
        <v>18089</v>
      </c>
      <c r="B6169" s="3"/>
      <c r="C6169" s="4">
        <v>35423.98055555556</v>
      </c>
      <c r="D6169" s="5">
        <v>138124.0</v>
      </c>
    </row>
    <row r="6170">
      <c r="A6170" s="2" t="s">
        <v>18090</v>
      </c>
      <c r="B6170" s="3"/>
      <c r="C6170" s="4">
        <v>35423.98055555556</v>
      </c>
      <c r="D6170" s="5">
        <v>148204.0</v>
      </c>
    </row>
    <row r="6171">
      <c r="A6171" s="2" t="s">
        <v>18091</v>
      </c>
      <c r="B6171" s="3"/>
      <c r="C6171" s="4">
        <v>35423.98055555556</v>
      </c>
      <c r="D6171" s="5">
        <v>141849.0</v>
      </c>
    </row>
    <row r="6172">
      <c r="A6172" s="2" t="s">
        <v>18092</v>
      </c>
      <c r="B6172" s="3"/>
      <c r="C6172" s="4">
        <v>35423.98055555556</v>
      </c>
      <c r="D6172" s="5">
        <v>260570.0</v>
      </c>
    </row>
    <row r="6173">
      <c r="A6173" s="2" t="s">
        <v>18093</v>
      </c>
      <c r="B6173" s="3"/>
      <c r="C6173" s="4">
        <v>35423.98055555556</v>
      </c>
      <c r="D6173" s="5">
        <v>82549.0</v>
      </c>
    </row>
    <row r="6174">
      <c r="A6174" s="2" t="s">
        <v>18094</v>
      </c>
      <c r="B6174" s="3"/>
      <c r="C6174" s="4">
        <v>35423.98055555556</v>
      </c>
      <c r="D6174" s="5">
        <v>82483.0</v>
      </c>
    </row>
    <row r="6175">
      <c r="A6175" s="2" t="s">
        <v>18095</v>
      </c>
      <c r="B6175" s="3"/>
      <c r="C6175" s="4">
        <v>35423.98055555556</v>
      </c>
      <c r="D6175" s="5">
        <v>87735.0</v>
      </c>
    </row>
    <row r="6176">
      <c r="A6176" s="2" t="s">
        <v>18096</v>
      </c>
      <c r="B6176" s="3"/>
      <c r="C6176" s="4">
        <v>35423.98055555556</v>
      </c>
      <c r="D6176" s="5">
        <v>85153.0</v>
      </c>
    </row>
    <row r="6177">
      <c r="A6177" s="2" t="s">
        <v>18097</v>
      </c>
      <c r="B6177" s="3"/>
      <c r="C6177" s="4">
        <v>35423.98055555556</v>
      </c>
      <c r="D6177" s="5">
        <v>73475.0</v>
      </c>
    </row>
    <row r="6178">
      <c r="A6178" s="2" t="s">
        <v>18098</v>
      </c>
      <c r="B6178" s="3"/>
      <c r="C6178" s="4">
        <v>35423.98055555556</v>
      </c>
      <c r="D6178" s="5">
        <v>24252.0</v>
      </c>
    </row>
    <row r="6179">
      <c r="A6179" s="2" t="s">
        <v>18099</v>
      </c>
      <c r="B6179" s="3"/>
      <c r="C6179" s="4">
        <v>35423.98055555556</v>
      </c>
      <c r="D6179" s="5">
        <v>129152.0</v>
      </c>
    </row>
    <row r="6180">
      <c r="A6180" s="2" t="s">
        <v>18100</v>
      </c>
      <c r="B6180" s="3"/>
      <c r="C6180" s="4">
        <v>35423.98055555556</v>
      </c>
      <c r="D6180" s="5">
        <v>225035.0</v>
      </c>
    </row>
    <row r="6181">
      <c r="A6181" s="2" t="s">
        <v>18101</v>
      </c>
      <c r="B6181" s="3"/>
      <c r="C6181" s="4">
        <v>35423.98055555556</v>
      </c>
      <c r="D6181" s="5">
        <v>120928.0</v>
      </c>
    </row>
    <row r="6182">
      <c r="A6182" s="2" t="s">
        <v>18102</v>
      </c>
      <c r="B6182" s="3"/>
      <c r="C6182" s="4">
        <v>35423.98055555556</v>
      </c>
      <c r="D6182" s="5">
        <v>84613.0</v>
      </c>
    </row>
    <row r="6183">
      <c r="A6183" s="2" t="s">
        <v>18103</v>
      </c>
      <c r="B6183" s="3"/>
      <c r="C6183" s="4">
        <v>35423.98055555556</v>
      </c>
      <c r="D6183" s="5">
        <v>124000.0</v>
      </c>
    </row>
    <row r="6184">
      <c r="A6184" s="2" t="s">
        <v>18104</v>
      </c>
      <c r="B6184" s="3"/>
      <c r="C6184" s="4">
        <v>35423.98055555556</v>
      </c>
      <c r="D6184" s="5">
        <v>118590.0</v>
      </c>
    </row>
    <row r="6185">
      <c r="A6185" s="2" t="s">
        <v>18105</v>
      </c>
      <c r="B6185" s="3"/>
      <c r="C6185" s="4">
        <v>35423.98055555556</v>
      </c>
      <c r="D6185" s="5">
        <v>12518.0</v>
      </c>
    </row>
    <row r="6186">
      <c r="A6186" s="2" t="s">
        <v>18106</v>
      </c>
      <c r="B6186" s="3"/>
      <c r="C6186" s="4">
        <v>35423.98055555556</v>
      </c>
      <c r="D6186" s="5">
        <v>16385.0</v>
      </c>
    </row>
    <row r="6187">
      <c r="A6187" s="2" t="s">
        <v>18107</v>
      </c>
      <c r="B6187" s="3"/>
      <c r="C6187" s="4">
        <v>35423.98055555556</v>
      </c>
      <c r="D6187" s="5">
        <v>16398.0</v>
      </c>
    </row>
    <row r="6188">
      <c r="A6188" s="2" t="s">
        <v>18108</v>
      </c>
      <c r="B6188" s="3"/>
      <c r="C6188" s="4">
        <v>35423.98055555556</v>
      </c>
      <c r="D6188" s="5">
        <v>137980.0</v>
      </c>
    </row>
    <row r="6189">
      <c r="A6189" s="2" t="s">
        <v>18109</v>
      </c>
      <c r="B6189" s="3"/>
      <c r="C6189" s="4">
        <v>35423.98055555556</v>
      </c>
      <c r="D6189" s="5">
        <v>139983.0</v>
      </c>
    </row>
    <row r="6190">
      <c r="A6190" s="2" t="s">
        <v>18110</v>
      </c>
      <c r="B6190" s="3"/>
      <c r="C6190" s="4">
        <v>35423.98055555556</v>
      </c>
      <c r="D6190" s="5">
        <v>138004.0</v>
      </c>
    </row>
    <row r="6191">
      <c r="A6191" s="2" t="s">
        <v>18111</v>
      </c>
      <c r="B6191" s="3"/>
      <c r="C6191" s="4">
        <v>35423.98055555556</v>
      </c>
      <c r="D6191" s="5">
        <v>142335.0</v>
      </c>
    </row>
    <row r="6192">
      <c r="A6192" s="2" t="s">
        <v>18112</v>
      </c>
      <c r="B6192" s="3"/>
      <c r="C6192" s="4">
        <v>35423.98055555556</v>
      </c>
      <c r="D6192" s="5">
        <v>140199.0</v>
      </c>
    </row>
    <row r="6193">
      <c r="A6193" s="2" t="s">
        <v>18113</v>
      </c>
      <c r="B6193" s="3"/>
      <c r="C6193" s="4">
        <v>35423.98055555556</v>
      </c>
      <c r="D6193" s="5">
        <v>72552.0</v>
      </c>
    </row>
    <row r="6194">
      <c r="A6194" s="2" t="s">
        <v>18114</v>
      </c>
      <c r="B6194" s="3"/>
      <c r="C6194" s="4">
        <v>35423.98055555556</v>
      </c>
      <c r="D6194" s="5">
        <v>32978.0</v>
      </c>
    </row>
    <row r="6195">
      <c r="A6195" s="2" t="s">
        <v>18115</v>
      </c>
      <c r="B6195" s="3"/>
      <c r="C6195" s="4">
        <v>35423.98055555556</v>
      </c>
      <c r="D6195" s="5">
        <v>352349.0</v>
      </c>
    </row>
    <row r="6196">
      <c r="A6196" s="2" t="s">
        <v>18116</v>
      </c>
      <c r="B6196" s="3"/>
      <c r="C6196" s="4">
        <v>35423.98055555556</v>
      </c>
      <c r="D6196" s="5">
        <v>105468.0</v>
      </c>
    </row>
    <row r="6197">
      <c r="A6197" s="2" t="s">
        <v>18117</v>
      </c>
      <c r="B6197" s="3"/>
      <c r="C6197" s="4">
        <v>35423.98055555556</v>
      </c>
      <c r="D6197" s="5">
        <v>42878.0</v>
      </c>
    </row>
    <row r="6198">
      <c r="A6198" s="2" t="s">
        <v>18118</v>
      </c>
      <c r="B6198" s="3"/>
      <c r="C6198" s="4">
        <v>35423.98055555556</v>
      </c>
      <c r="D6198" s="5">
        <v>42878.0</v>
      </c>
    </row>
    <row r="6199">
      <c r="A6199" s="2" t="s">
        <v>18119</v>
      </c>
      <c r="B6199" s="3"/>
      <c r="C6199" s="4">
        <v>35423.98055555556</v>
      </c>
      <c r="D6199" s="5">
        <v>67288.0</v>
      </c>
    </row>
    <row r="6200">
      <c r="A6200" s="2" t="s">
        <v>18120</v>
      </c>
      <c r="B6200" s="3"/>
      <c r="C6200" s="4">
        <v>35423.98055555556</v>
      </c>
      <c r="D6200" s="5">
        <v>19652.0</v>
      </c>
    </row>
    <row r="6201">
      <c r="A6201" s="2" t="s">
        <v>18121</v>
      </c>
      <c r="B6201" s="3"/>
      <c r="C6201" s="4">
        <v>35423.98055555556</v>
      </c>
      <c r="D6201" s="5">
        <v>34450.0</v>
      </c>
    </row>
    <row r="6202">
      <c r="A6202" s="2" t="s">
        <v>18122</v>
      </c>
      <c r="B6202" s="3"/>
      <c r="C6202" s="4">
        <v>35423.98055555556</v>
      </c>
      <c r="D6202" s="5">
        <v>51632.0</v>
      </c>
    </row>
    <row r="6203">
      <c r="A6203" s="2" t="s">
        <v>18123</v>
      </c>
      <c r="B6203" s="3"/>
      <c r="C6203" s="4">
        <v>35423.98055555556</v>
      </c>
      <c r="D6203" s="5">
        <v>32664.0</v>
      </c>
    </row>
    <row r="6204">
      <c r="A6204" s="2" t="s">
        <v>18124</v>
      </c>
      <c r="B6204" s="3"/>
      <c r="C6204" s="4">
        <v>35423.98055555556</v>
      </c>
      <c r="D6204" s="5">
        <v>18179.0</v>
      </c>
    </row>
    <row r="6205">
      <c r="A6205" s="2" t="s">
        <v>18125</v>
      </c>
      <c r="B6205" s="3"/>
      <c r="C6205" s="4">
        <v>35423.98055555556</v>
      </c>
      <c r="D6205" s="5">
        <v>138744.0</v>
      </c>
    </row>
    <row r="6206">
      <c r="A6206" s="2" t="s">
        <v>18126</v>
      </c>
      <c r="B6206" s="3"/>
      <c r="C6206" s="4">
        <v>35423.98055555556</v>
      </c>
      <c r="D6206" s="5">
        <v>111263.0</v>
      </c>
    </row>
    <row r="6207">
      <c r="A6207" s="2" t="s">
        <v>18127</v>
      </c>
      <c r="B6207" s="3"/>
      <c r="C6207" s="4">
        <v>35423.98055555556</v>
      </c>
      <c r="D6207" s="5">
        <v>102092.0</v>
      </c>
    </row>
    <row r="6208">
      <c r="A6208" s="2" t="s">
        <v>18128</v>
      </c>
      <c r="B6208" s="3"/>
      <c r="C6208" s="4">
        <v>35423.98055555556</v>
      </c>
      <c r="D6208" s="5">
        <v>141826.0</v>
      </c>
    </row>
    <row r="6209">
      <c r="A6209" s="2" t="s">
        <v>18129</v>
      </c>
      <c r="B6209" s="3"/>
      <c r="C6209" s="4">
        <v>35423.98055555556</v>
      </c>
      <c r="D6209" s="5">
        <v>151084.0</v>
      </c>
    </row>
    <row r="6210">
      <c r="A6210" s="2" t="s">
        <v>18130</v>
      </c>
      <c r="B6210" s="3"/>
      <c r="C6210" s="4">
        <v>35423.98055555556</v>
      </c>
      <c r="D6210" s="5">
        <v>88170.0</v>
      </c>
    </row>
    <row r="6211">
      <c r="A6211" s="2" t="s">
        <v>18131</v>
      </c>
      <c r="B6211" s="3"/>
      <c r="C6211" s="4">
        <v>35423.98055555556</v>
      </c>
      <c r="D6211" s="5">
        <v>88199.0</v>
      </c>
    </row>
    <row r="6212">
      <c r="A6212" s="2" t="s">
        <v>18132</v>
      </c>
      <c r="B6212" s="3"/>
      <c r="C6212" s="4">
        <v>35423.98055555556</v>
      </c>
      <c r="D6212" s="5">
        <v>88179.0</v>
      </c>
    </row>
    <row r="6213">
      <c r="A6213" s="2" t="s">
        <v>18133</v>
      </c>
      <c r="B6213" s="3"/>
      <c r="C6213" s="4">
        <v>35423.98055555556</v>
      </c>
      <c r="D6213" s="5">
        <v>177008.0</v>
      </c>
    </row>
    <row r="6214">
      <c r="A6214" s="2" t="s">
        <v>18134</v>
      </c>
      <c r="B6214" s="3"/>
      <c r="C6214" s="4">
        <v>35423.98055555556</v>
      </c>
      <c r="D6214" s="5">
        <v>177038.0</v>
      </c>
    </row>
    <row r="6215">
      <c r="A6215" s="2" t="s">
        <v>18135</v>
      </c>
      <c r="B6215" s="3"/>
      <c r="C6215" s="4">
        <v>35423.98055555556</v>
      </c>
      <c r="D6215" s="5">
        <v>9632.0</v>
      </c>
    </row>
    <row r="6216">
      <c r="A6216" s="2" t="s">
        <v>18136</v>
      </c>
      <c r="B6216" s="3"/>
      <c r="C6216" s="4">
        <v>35423.98055555556</v>
      </c>
      <c r="D6216" s="5">
        <v>9874.0</v>
      </c>
    </row>
    <row r="6217">
      <c r="A6217" s="2" t="s">
        <v>18137</v>
      </c>
      <c r="B6217" s="3"/>
      <c r="C6217" s="4">
        <v>35423.98055555556</v>
      </c>
      <c r="D6217" s="5">
        <v>20699.0</v>
      </c>
    </row>
    <row r="6218">
      <c r="A6218" s="2" t="s">
        <v>18138</v>
      </c>
      <c r="B6218" s="3"/>
      <c r="C6218" s="4">
        <v>35423.98055555556</v>
      </c>
      <c r="D6218" s="5">
        <v>20666.0</v>
      </c>
    </row>
    <row r="6219">
      <c r="A6219" s="2" t="s">
        <v>18139</v>
      </c>
      <c r="B6219" s="3"/>
      <c r="C6219" s="4">
        <v>35423.98055555556</v>
      </c>
      <c r="D6219" s="5">
        <v>20662.0</v>
      </c>
    </row>
    <row r="6220">
      <c r="A6220" s="2" t="s">
        <v>18140</v>
      </c>
      <c r="B6220" s="3"/>
      <c r="C6220" s="4">
        <v>35423.98055555556</v>
      </c>
      <c r="D6220" s="5">
        <v>20622.0</v>
      </c>
    </row>
    <row r="6221">
      <c r="A6221" s="2" t="s">
        <v>18141</v>
      </c>
      <c r="B6221" s="3"/>
      <c r="C6221" s="4">
        <v>35423.98055555556</v>
      </c>
      <c r="D6221" s="5">
        <v>20635.0</v>
      </c>
    </row>
    <row r="6222">
      <c r="A6222" s="2" t="s">
        <v>18142</v>
      </c>
      <c r="B6222" s="3"/>
      <c r="C6222" s="4">
        <v>35423.98055555556</v>
      </c>
      <c r="D6222" s="5">
        <v>33326.0</v>
      </c>
    </row>
    <row r="6223">
      <c r="A6223" s="2" t="s">
        <v>18143</v>
      </c>
      <c r="B6223" s="3"/>
      <c r="C6223" s="4">
        <v>35423.98055555556</v>
      </c>
      <c r="D6223" s="5">
        <v>35177.0</v>
      </c>
    </row>
    <row r="6224">
      <c r="A6224" s="2" t="s">
        <v>18144</v>
      </c>
      <c r="B6224" s="3"/>
      <c r="C6224" s="4">
        <v>35423.98055555556</v>
      </c>
      <c r="D6224" s="5">
        <v>40352.0</v>
      </c>
    </row>
    <row r="6225">
      <c r="A6225" s="2" t="s">
        <v>18145</v>
      </c>
      <c r="B6225" s="3"/>
      <c r="C6225" s="4">
        <v>35423.98055555556</v>
      </c>
      <c r="D6225" s="5">
        <v>40324.0</v>
      </c>
    </row>
    <row r="6226">
      <c r="A6226" s="2" t="s">
        <v>18146</v>
      </c>
      <c r="B6226" s="3"/>
      <c r="C6226" s="4">
        <v>35423.98055555556</v>
      </c>
      <c r="D6226" s="5">
        <v>42928.0</v>
      </c>
    </row>
    <row r="6227">
      <c r="A6227" s="2" t="s">
        <v>18147</v>
      </c>
      <c r="B6227" s="3"/>
      <c r="C6227" s="4">
        <v>35423.98055555556</v>
      </c>
      <c r="D6227" s="5">
        <v>105104.0</v>
      </c>
    </row>
    <row r="6228">
      <c r="A6228" s="2" t="s">
        <v>18148</v>
      </c>
      <c r="B6228" s="3"/>
      <c r="C6228" s="4">
        <v>35423.98055555556</v>
      </c>
      <c r="D6228" s="5">
        <v>16808.0</v>
      </c>
    </row>
    <row r="6229">
      <c r="A6229" s="2" t="s">
        <v>18149</v>
      </c>
      <c r="B6229" s="3"/>
      <c r="C6229" s="4">
        <v>35423.98055555556</v>
      </c>
      <c r="D6229" s="5">
        <v>95731.0</v>
      </c>
    </row>
    <row r="6230">
      <c r="A6230" s="2" t="s">
        <v>18150</v>
      </c>
      <c r="B6230" s="3"/>
      <c r="C6230" s="4">
        <v>35423.98055555556</v>
      </c>
      <c r="D6230" s="5">
        <v>133672.0</v>
      </c>
    </row>
    <row r="6231">
      <c r="A6231" s="2" t="s">
        <v>18151</v>
      </c>
      <c r="B6231" s="3"/>
      <c r="C6231" s="4">
        <v>35423.98055555556</v>
      </c>
      <c r="D6231" s="5">
        <v>133806.0</v>
      </c>
    </row>
    <row r="6232">
      <c r="A6232" s="2" t="s">
        <v>18152</v>
      </c>
      <c r="B6232" s="3"/>
      <c r="C6232" s="4">
        <v>35423.98055555556</v>
      </c>
      <c r="D6232" s="5">
        <v>75733.0</v>
      </c>
    </row>
    <row r="6233">
      <c r="A6233" s="2" t="s">
        <v>18153</v>
      </c>
      <c r="B6233" s="3"/>
      <c r="C6233" s="4">
        <v>35423.98055555556</v>
      </c>
      <c r="D6233" s="5">
        <v>43103.0</v>
      </c>
    </row>
    <row r="6234">
      <c r="A6234" s="2" t="s">
        <v>18154</v>
      </c>
      <c r="B6234" s="3"/>
      <c r="C6234" s="4">
        <v>35423.98055555556</v>
      </c>
      <c r="D6234" s="5">
        <v>43243.0</v>
      </c>
    </row>
    <row r="6235">
      <c r="A6235" s="2" t="s">
        <v>18155</v>
      </c>
      <c r="B6235" s="3"/>
      <c r="C6235" s="4">
        <v>35423.98055555556</v>
      </c>
      <c r="D6235" s="5">
        <v>131292.0</v>
      </c>
    </row>
    <row r="6236">
      <c r="A6236" s="2" t="s">
        <v>18156</v>
      </c>
      <c r="B6236" s="3"/>
      <c r="C6236" s="4">
        <v>35423.98055555556</v>
      </c>
      <c r="D6236" s="5">
        <v>101185.0</v>
      </c>
    </row>
    <row r="6237">
      <c r="A6237" s="2" t="s">
        <v>18157</v>
      </c>
      <c r="B6237" s="3"/>
      <c r="C6237" s="4">
        <v>35423.98055555556</v>
      </c>
      <c r="D6237" s="5">
        <v>100014.0</v>
      </c>
    </row>
    <row r="6238">
      <c r="A6238" s="2" t="s">
        <v>18158</v>
      </c>
      <c r="B6238" s="3"/>
      <c r="C6238" s="4">
        <v>35423.98055555556</v>
      </c>
      <c r="D6238" s="5">
        <v>32800.0</v>
      </c>
    </row>
    <row r="6239">
      <c r="A6239" s="2" t="s">
        <v>18159</v>
      </c>
      <c r="B6239" s="3"/>
      <c r="C6239" s="4">
        <v>35423.98055555556</v>
      </c>
      <c r="D6239" s="5">
        <v>32809.0</v>
      </c>
    </row>
    <row r="6240">
      <c r="A6240" s="2" t="s">
        <v>18160</v>
      </c>
      <c r="B6240" s="3"/>
      <c r="C6240" s="4">
        <v>35423.98055555556</v>
      </c>
      <c r="D6240" s="5">
        <v>77328.0</v>
      </c>
    </row>
    <row r="6241">
      <c r="A6241" s="2" t="s">
        <v>18161</v>
      </c>
      <c r="B6241" s="3"/>
      <c r="C6241" s="4">
        <v>35423.98055555556</v>
      </c>
      <c r="D6241" s="5">
        <v>98655.0</v>
      </c>
    </row>
    <row r="6242">
      <c r="A6242" s="2" t="s">
        <v>18162</v>
      </c>
      <c r="B6242" s="3"/>
      <c r="C6242" s="4">
        <v>35423.98055555556</v>
      </c>
      <c r="D6242" s="5">
        <v>283307.0</v>
      </c>
    </row>
    <row r="6243">
      <c r="A6243" s="2" t="s">
        <v>18163</v>
      </c>
      <c r="B6243" s="3"/>
      <c r="C6243" s="4">
        <v>35423.98055555556</v>
      </c>
      <c r="D6243" s="5">
        <v>283052.0</v>
      </c>
    </row>
    <row r="6244">
      <c r="A6244" s="2" t="s">
        <v>18164</v>
      </c>
      <c r="B6244" s="3"/>
      <c r="C6244" s="4">
        <v>35423.98055555556</v>
      </c>
      <c r="D6244" s="5">
        <v>260561.0</v>
      </c>
    </row>
    <row r="6245">
      <c r="A6245" s="2" t="s">
        <v>18165</v>
      </c>
      <c r="B6245" s="3"/>
      <c r="C6245" s="4">
        <v>35423.98055555556</v>
      </c>
      <c r="D6245" s="5">
        <v>260944.0</v>
      </c>
    </row>
    <row r="6246">
      <c r="A6246" s="2" t="s">
        <v>18166</v>
      </c>
      <c r="B6246" s="3"/>
      <c r="C6246" s="4">
        <v>35423.98055555556</v>
      </c>
      <c r="D6246" s="5">
        <v>116084.0</v>
      </c>
    </row>
    <row r="6247">
      <c r="A6247" s="2" t="s">
        <v>18167</v>
      </c>
      <c r="B6247" s="3"/>
      <c r="C6247" s="4">
        <v>35423.98055555556</v>
      </c>
      <c r="D6247" s="5">
        <v>19349.0</v>
      </c>
    </row>
    <row r="6248">
      <c r="A6248" s="2" t="s">
        <v>18168</v>
      </c>
      <c r="B6248" s="3"/>
      <c r="C6248" s="4">
        <v>35423.98055555556</v>
      </c>
      <c r="D6248" s="5">
        <v>128482.0</v>
      </c>
    </row>
    <row r="6249">
      <c r="A6249" s="2" t="s">
        <v>18169</v>
      </c>
      <c r="B6249" s="3"/>
      <c r="C6249" s="4">
        <v>35423.98055555556</v>
      </c>
      <c r="D6249" s="5">
        <v>128364.0</v>
      </c>
    </row>
    <row r="6250">
      <c r="A6250" s="2" t="s">
        <v>18170</v>
      </c>
      <c r="B6250" s="3"/>
      <c r="C6250" s="4">
        <v>35423.98055555556</v>
      </c>
      <c r="D6250" s="5">
        <v>128024.0</v>
      </c>
    </row>
    <row r="6251">
      <c r="A6251" s="2" t="s">
        <v>18171</v>
      </c>
      <c r="B6251" s="3"/>
      <c r="C6251" s="4">
        <v>35423.98055555556</v>
      </c>
      <c r="D6251" s="5">
        <v>5374.0</v>
      </c>
    </row>
    <row r="6252">
      <c r="A6252" s="2" t="s">
        <v>18172</v>
      </c>
      <c r="B6252" s="3"/>
      <c r="C6252" s="4">
        <v>35423.98055555556</v>
      </c>
      <c r="D6252" s="5">
        <v>26535.0</v>
      </c>
    </row>
    <row r="6253">
      <c r="A6253" s="2" t="s">
        <v>18173</v>
      </c>
      <c r="B6253" s="3"/>
      <c r="C6253" s="4">
        <v>35423.98055555556</v>
      </c>
      <c r="D6253" s="5">
        <v>26600.0</v>
      </c>
    </row>
    <row r="6254">
      <c r="A6254" s="2" t="s">
        <v>18174</v>
      </c>
      <c r="B6254" s="3"/>
      <c r="C6254" s="4">
        <v>35423.98055555556</v>
      </c>
      <c r="D6254" s="5">
        <v>26501.0</v>
      </c>
    </row>
    <row r="6255">
      <c r="A6255" s="2" t="s">
        <v>18175</v>
      </c>
      <c r="B6255" s="3"/>
      <c r="C6255" s="4">
        <v>35423.98055555556</v>
      </c>
      <c r="D6255" s="5">
        <v>353195.0</v>
      </c>
    </row>
    <row r="6256">
      <c r="A6256" s="2" t="s">
        <v>18176</v>
      </c>
      <c r="B6256" s="3"/>
      <c r="C6256" s="4">
        <v>35423.98055555556</v>
      </c>
      <c r="D6256" s="5">
        <v>378361.0</v>
      </c>
    </row>
    <row r="6257">
      <c r="A6257" s="2" t="s">
        <v>18177</v>
      </c>
      <c r="B6257" s="3"/>
      <c r="C6257" s="4">
        <v>35423.98055555556</v>
      </c>
      <c r="D6257" s="5">
        <v>163339.0</v>
      </c>
    </row>
    <row r="6258">
      <c r="A6258" s="2" t="s">
        <v>18178</v>
      </c>
      <c r="B6258" s="3"/>
      <c r="C6258" s="4">
        <v>35423.98055555556</v>
      </c>
      <c r="D6258" s="5">
        <v>419186.0</v>
      </c>
    </row>
    <row r="6259">
      <c r="A6259" s="2" t="s">
        <v>18179</v>
      </c>
      <c r="B6259" s="3"/>
      <c r="C6259" s="4">
        <v>35423.98055555556</v>
      </c>
      <c r="D6259" s="5">
        <v>163303.0</v>
      </c>
    </row>
    <row r="6260">
      <c r="A6260" s="2" t="s">
        <v>18180</v>
      </c>
      <c r="B6260" s="3"/>
      <c r="C6260" s="4">
        <v>35423.98055555556</v>
      </c>
      <c r="D6260" s="5">
        <v>107971.0</v>
      </c>
    </row>
    <row r="6261">
      <c r="A6261" s="2" t="s">
        <v>18181</v>
      </c>
      <c r="B6261" s="3"/>
      <c r="C6261" s="4">
        <v>35423.98055555556</v>
      </c>
      <c r="D6261" s="5">
        <v>134744.0</v>
      </c>
    </row>
    <row r="6262">
      <c r="A6262" s="2" t="s">
        <v>18182</v>
      </c>
      <c r="B6262" s="3"/>
      <c r="C6262" s="4">
        <v>35423.98055555556</v>
      </c>
      <c r="D6262" s="5">
        <v>169511.0</v>
      </c>
    </row>
    <row r="6263">
      <c r="A6263" s="2" t="s">
        <v>18183</v>
      </c>
      <c r="B6263" s="3"/>
      <c r="C6263" s="4">
        <v>35423.98055555556</v>
      </c>
      <c r="D6263" s="5">
        <v>235917.0</v>
      </c>
    </row>
    <row r="6264">
      <c r="A6264" s="2" t="s">
        <v>18184</v>
      </c>
      <c r="B6264" s="3"/>
      <c r="C6264" s="4">
        <v>35423.98055555556</v>
      </c>
      <c r="D6264" s="5">
        <v>319521.0</v>
      </c>
    </row>
    <row r="6265">
      <c r="A6265" s="2" t="s">
        <v>18185</v>
      </c>
      <c r="B6265" s="3"/>
      <c r="C6265" s="4">
        <v>35423.98055555556</v>
      </c>
      <c r="D6265" s="5">
        <v>324337.0</v>
      </c>
    </row>
    <row r="6266">
      <c r="A6266" s="2" t="s">
        <v>18186</v>
      </c>
      <c r="B6266" s="3"/>
      <c r="C6266" s="4">
        <v>35423.98055555556</v>
      </c>
      <c r="D6266" s="5">
        <v>27558.0</v>
      </c>
    </row>
    <row r="6267">
      <c r="A6267" s="2" t="s">
        <v>18187</v>
      </c>
      <c r="B6267" s="3"/>
      <c r="C6267" s="4">
        <v>35423.98055555556</v>
      </c>
      <c r="D6267" s="5">
        <v>43256.0</v>
      </c>
    </row>
    <row r="6268">
      <c r="A6268" s="2" t="s">
        <v>18188</v>
      </c>
      <c r="B6268" s="3"/>
      <c r="C6268" s="4">
        <v>35423.98055555556</v>
      </c>
      <c r="D6268" s="5">
        <v>24302.0</v>
      </c>
    </row>
    <row r="6269">
      <c r="A6269" s="2" t="s">
        <v>18189</v>
      </c>
      <c r="B6269" s="3"/>
      <c r="C6269" s="4">
        <v>35423.98055555556</v>
      </c>
      <c r="D6269" s="5">
        <v>24390.0</v>
      </c>
    </row>
    <row r="6270">
      <c r="A6270" s="2" t="s">
        <v>18190</v>
      </c>
      <c r="B6270" s="3"/>
      <c r="C6270" s="4">
        <v>35423.98055555556</v>
      </c>
      <c r="D6270" s="5">
        <v>24368.0</v>
      </c>
    </row>
    <row r="6271">
      <c r="A6271" s="2" t="s">
        <v>18191</v>
      </c>
      <c r="B6271" s="3"/>
      <c r="C6271" s="4">
        <v>35423.98055555556</v>
      </c>
      <c r="D6271" s="5">
        <v>24438.0</v>
      </c>
    </row>
    <row r="6272">
      <c r="A6272" s="2" t="s">
        <v>18192</v>
      </c>
      <c r="B6272" s="3"/>
      <c r="C6272" s="4">
        <v>35423.98055555556</v>
      </c>
      <c r="D6272" s="5">
        <v>24338.0</v>
      </c>
    </row>
    <row r="6273">
      <c r="A6273" s="2" t="s">
        <v>18193</v>
      </c>
      <c r="B6273" s="3"/>
      <c r="C6273" s="4">
        <v>35423.98055555556</v>
      </c>
      <c r="D6273" s="5">
        <v>128744.0</v>
      </c>
    </row>
    <row r="6274">
      <c r="A6274" s="2" t="s">
        <v>18194</v>
      </c>
      <c r="B6274" s="3"/>
      <c r="C6274" s="4">
        <v>35423.98055555556</v>
      </c>
      <c r="D6274" s="5">
        <v>354978.0</v>
      </c>
    </row>
    <row r="6275">
      <c r="A6275" s="2" t="s">
        <v>18195</v>
      </c>
      <c r="B6275" s="3"/>
      <c r="C6275" s="4">
        <v>35423.98055555556</v>
      </c>
      <c r="D6275" s="5">
        <v>354964.0</v>
      </c>
    </row>
    <row r="6276">
      <c r="A6276" s="2" t="s">
        <v>18196</v>
      </c>
      <c r="B6276" s="3"/>
      <c r="C6276" s="4">
        <v>35423.98055555556</v>
      </c>
      <c r="D6276" s="5">
        <v>147676.0</v>
      </c>
    </row>
    <row r="6277">
      <c r="A6277" s="2" t="s">
        <v>18197</v>
      </c>
      <c r="B6277" s="3"/>
      <c r="C6277" s="4">
        <v>35423.98055555556</v>
      </c>
      <c r="D6277" s="5">
        <v>200217.0</v>
      </c>
    </row>
    <row r="6278">
      <c r="A6278" s="2" t="s">
        <v>18198</v>
      </c>
      <c r="B6278" s="3"/>
      <c r="C6278" s="4">
        <v>35423.98055555556</v>
      </c>
      <c r="D6278" s="5">
        <v>189194.0</v>
      </c>
    </row>
    <row r="6279">
      <c r="A6279" s="2" t="s">
        <v>18199</v>
      </c>
      <c r="B6279" s="3"/>
      <c r="C6279" s="4">
        <v>35423.98055555556</v>
      </c>
      <c r="D6279" s="5">
        <v>155818.0</v>
      </c>
    </row>
    <row r="6280">
      <c r="A6280" s="2" t="s">
        <v>18200</v>
      </c>
      <c r="B6280" s="3"/>
      <c r="C6280" s="4">
        <v>35423.98055555556</v>
      </c>
      <c r="D6280" s="5">
        <v>644878.0</v>
      </c>
    </row>
    <row r="6281">
      <c r="A6281" s="2" t="s">
        <v>18201</v>
      </c>
      <c r="B6281" s="3"/>
      <c r="C6281" s="4">
        <v>35423.98055555556</v>
      </c>
      <c r="D6281" s="5">
        <v>199338.0</v>
      </c>
    </row>
    <row r="6282">
      <c r="A6282" s="2" t="s">
        <v>18202</v>
      </c>
      <c r="B6282" s="3"/>
      <c r="C6282" s="4">
        <v>35423.98055555556</v>
      </c>
      <c r="D6282" s="5">
        <v>157968.0</v>
      </c>
    </row>
    <row r="6283">
      <c r="A6283" s="2" t="s">
        <v>18203</v>
      </c>
      <c r="B6283" s="3"/>
      <c r="C6283" s="4">
        <v>35423.98055555556</v>
      </c>
      <c r="D6283" s="5">
        <v>441727.0</v>
      </c>
    </row>
    <row r="6284">
      <c r="A6284" s="2" t="s">
        <v>18204</v>
      </c>
      <c r="B6284" s="3"/>
      <c r="C6284" s="4">
        <v>35423.98055555556</v>
      </c>
      <c r="D6284" s="5">
        <v>428764.0</v>
      </c>
    </row>
    <row r="6285">
      <c r="A6285" s="2" t="s">
        <v>18205</v>
      </c>
      <c r="B6285" s="3"/>
      <c r="C6285" s="4">
        <v>35423.98055555556</v>
      </c>
      <c r="D6285" s="5">
        <v>184963.0</v>
      </c>
    </row>
    <row r="6286">
      <c r="A6286" s="2" t="s">
        <v>18206</v>
      </c>
      <c r="B6286" s="3"/>
      <c r="C6286" s="4">
        <v>35423.98055555556</v>
      </c>
      <c r="D6286" s="5">
        <v>56296.0</v>
      </c>
    </row>
    <row r="6287">
      <c r="A6287" s="2" t="s">
        <v>18207</v>
      </c>
      <c r="B6287" s="3"/>
      <c r="C6287" s="4">
        <v>35423.98055555556</v>
      </c>
      <c r="D6287" s="5">
        <v>9891.0</v>
      </c>
    </row>
    <row r="6288">
      <c r="A6288" s="2" t="s">
        <v>18208</v>
      </c>
      <c r="B6288" s="3"/>
      <c r="C6288" s="4">
        <v>35423.98055555556</v>
      </c>
      <c r="D6288" s="5">
        <v>9898.0</v>
      </c>
    </row>
    <row r="6289">
      <c r="A6289" s="2" t="s">
        <v>18209</v>
      </c>
      <c r="B6289" s="3"/>
      <c r="C6289" s="4">
        <v>35423.98055555556</v>
      </c>
      <c r="D6289" s="5">
        <v>9967.0</v>
      </c>
    </row>
    <row r="6290">
      <c r="A6290" s="2" t="s">
        <v>18210</v>
      </c>
      <c r="B6290" s="3"/>
      <c r="C6290" s="4">
        <v>35423.98055555556</v>
      </c>
      <c r="D6290" s="5">
        <v>15543.0</v>
      </c>
    </row>
    <row r="6291">
      <c r="A6291" s="2" t="s">
        <v>18211</v>
      </c>
      <c r="B6291" s="3"/>
      <c r="C6291" s="4">
        <v>35423.98055555556</v>
      </c>
      <c r="D6291" s="5">
        <v>76116.0</v>
      </c>
    </row>
    <row r="6292">
      <c r="A6292" s="2" t="s">
        <v>18212</v>
      </c>
      <c r="B6292" s="3"/>
      <c r="C6292" s="4">
        <v>35423.98055555556</v>
      </c>
      <c r="D6292" s="5">
        <v>81577.0</v>
      </c>
    </row>
    <row r="6293">
      <c r="A6293" s="2" t="s">
        <v>18213</v>
      </c>
      <c r="B6293" s="3"/>
      <c r="C6293" s="4">
        <v>35423.98055555556</v>
      </c>
      <c r="D6293" s="5">
        <v>100736.0</v>
      </c>
    </row>
    <row r="6294">
      <c r="A6294" s="2" t="s">
        <v>18214</v>
      </c>
      <c r="B6294" s="3"/>
      <c r="C6294" s="4">
        <v>35423.98055555556</v>
      </c>
      <c r="D6294" s="5">
        <v>378709.0</v>
      </c>
    </row>
    <row r="6295">
      <c r="A6295" s="2" t="s">
        <v>18215</v>
      </c>
      <c r="B6295" s="3"/>
      <c r="C6295" s="4">
        <v>35423.98055555556</v>
      </c>
      <c r="D6295" s="5">
        <v>422539.0</v>
      </c>
    </row>
    <row r="6296">
      <c r="A6296" s="2" t="s">
        <v>18216</v>
      </c>
      <c r="B6296" s="3"/>
      <c r="C6296" s="4">
        <v>35423.98055555556</v>
      </c>
      <c r="D6296" s="5">
        <v>125855.0</v>
      </c>
    </row>
    <row r="6297">
      <c r="A6297" s="2" t="s">
        <v>18217</v>
      </c>
      <c r="B6297" s="3"/>
      <c r="C6297" s="4">
        <v>35423.98055555556</v>
      </c>
      <c r="D6297" s="5">
        <v>113649.0</v>
      </c>
    </row>
    <row r="6298">
      <c r="A6298" s="2" t="s">
        <v>18218</v>
      </c>
      <c r="B6298" s="3"/>
      <c r="C6298" s="4">
        <v>35423.98055555556</v>
      </c>
      <c r="D6298" s="5">
        <v>459569.0</v>
      </c>
    </row>
    <row r="6299">
      <c r="A6299" s="2" t="s">
        <v>18219</v>
      </c>
      <c r="B6299" s="3"/>
      <c r="C6299" s="4">
        <v>35423.98055555556</v>
      </c>
      <c r="D6299" s="5">
        <v>248608.0</v>
      </c>
    </row>
    <row r="6300">
      <c r="A6300" s="2" t="s">
        <v>18220</v>
      </c>
      <c r="B6300" s="3"/>
      <c r="C6300" s="4">
        <v>35423.98055555556</v>
      </c>
      <c r="D6300" s="5">
        <v>283320.0</v>
      </c>
    </row>
    <row r="6301">
      <c r="A6301" s="2" t="s">
        <v>18221</v>
      </c>
      <c r="B6301" s="3"/>
      <c r="C6301" s="4">
        <v>35423.98055555556</v>
      </c>
      <c r="D6301" s="5">
        <v>243903.0</v>
      </c>
    </row>
    <row r="6302">
      <c r="A6302" s="2" t="s">
        <v>18222</v>
      </c>
      <c r="B6302" s="3"/>
      <c r="C6302" s="4">
        <v>35423.98055555556</v>
      </c>
      <c r="D6302" s="5">
        <v>282549.0</v>
      </c>
    </row>
    <row r="6303">
      <c r="A6303" s="2" t="s">
        <v>18223</v>
      </c>
      <c r="B6303" s="3"/>
      <c r="C6303" s="4">
        <v>35423.98055555556</v>
      </c>
      <c r="D6303" s="5">
        <v>78827.0</v>
      </c>
    </row>
    <row r="6304">
      <c r="A6304" s="2" t="s">
        <v>18224</v>
      </c>
      <c r="B6304" s="3"/>
      <c r="C6304" s="4">
        <v>35423.98055555556</v>
      </c>
      <c r="D6304" s="5">
        <v>119725.0</v>
      </c>
    </row>
    <row r="6305">
      <c r="A6305" s="2" t="s">
        <v>18225</v>
      </c>
      <c r="B6305" s="3"/>
      <c r="C6305" s="4">
        <v>35423.98055555556</v>
      </c>
      <c r="D6305" s="5">
        <v>374055.0</v>
      </c>
    </row>
    <row r="6306">
      <c r="A6306" s="2" t="s">
        <v>18226</v>
      </c>
      <c r="B6306" s="3"/>
      <c r="C6306" s="4">
        <v>35423.98055555556</v>
      </c>
      <c r="D6306" s="5">
        <v>319582.0</v>
      </c>
    </row>
    <row r="6307">
      <c r="A6307" s="2" t="s">
        <v>18227</v>
      </c>
      <c r="B6307" s="3"/>
      <c r="C6307" s="4">
        <v>35423.98055555556</v>
      </c>
      <c r="D6307" s="5">
        <v>378973.0</v>
      </c>
    </row>
    <row r="6308">
      <c r="A6308" s="2" t="s">
        <v>18228</v>
      </c>
      <c r="B6308" s="3"/>
      <c r="C6308" s="4">
        <v>35423.98055555556</v>
      </c>
      <c r="D6308" s="5">
        <v>299957.0</v>
      </c>
    </row>
    <row r="6309">
      <c r="A6309" s="2" t="s">
        <v>18229</v>
      </c>
      <c r="B6309" s="3"/>
      <c r="C6309" s="4">
        <v>35423.98055555556</v>
      </c>
      <c r="D6309" s="5">
        <v>342561.0</v>
      </c>
    </row>
    <row r="6310">
      <c r="A6310" s="2" t="s">
        <v>18230</v>
      </c>
      <c r="B6310" s="3"/>
      <c r="C6310" s="4">
        <v>35423.98055555556</v>
      </c>
      <c r="D6310" s="5">
        <v>280279.0</v>
      </c>
    </row>
    <row r="6311">
      <c r="A6311" s="2" t="s">
        <v>18231</v>
      </c>
      <c r="B6311" s="3"/>
      <c r="C6311" s="4">
        <v>35423.98055555556</v>
      </c>
      <c r="D6311" s="5">
        <v>654853.0</v>
      </c>
    </row>
    <row r="6312">
      <c r="A6312" s="2" t="s">
        <v>18232</v>
      </c>
      <c r="B6312" s="3"/>
      <c r="C6312" s="4">
        <v>35423.98055555556</v>
      </c>
      <c r="D6312" s="5">
        <v>272020.0</v>
      </c>
    </row>
    <row r="6313">
      <c r="A6313" s="2" t="s">
        <v>18233</v>
      </c>
      <c r="B6313" s="3"/>
      <c r="C6313" s="4">
        <v>35423.98055555556</v>
      </c>
      <c r="D6313" s="5">
        <v>149280.0</v>
      </c>
    </row>
    <row r="6314">
      <c r="A6314" s="2" t="s">
        <v>18234</v>
      </c>
      <c r="B6314" s="3"/>
      <c r="C6314" s="4">
        <v>35423.98055555556</v>
      </c>
      <c r="D6314" s="5">
        <v>92495.0</v>
      </c>
    </row>
    <row r="6315">
      <c r="A6315" s="2" t="s">
        <v>18235</v>
      </c>
      <c r="B6315" s="3"/>
      <c r="C6315" s="4">
        <v>35423.98055555556</v>
      </c>
      <c r="D6315" s="5">
        <v>159568.0</v>
      </c>
    </row>
    <row r="6316">
      <c r="A6316" s="2" t="s">
        <v>18236</v>
      </c>
      <c r="B6316" s="3"/>
      <c r="C6316" s="4">
        <v>35423.98055555556</v>
      </c>
      <c r="D6316" s="5">
        <v>11032.0</v>
      </c>
    </row>
    <row r="6317">
      <c r="A6317" s="2" t="s">
        <v>18237</v>
      </c>
      <c r="B6317" s="3"/>
      <c r="C6317" s="4">
        <v>35423.98055555556</v>
      </c>
      <c r="D6317" s="5">
        <v>129469.0</v>
      </c>
    </row>
    <row r="6318">
      <c r="A6318" s="2" t="s">
        <v>18238</v>
      </c>
      <c r="B6318" s="3"/>
      <c r="C6318" s="4">
        <v>35423.98055555556</v>
      </c>
      <c r="D6318" s="5">
        <v>141613.0</v>
      </c>
    </row>
    <row r="6319">
      <c r="A6319" s="2" t="s">
        <v>18239</v>
      </c>
      <c r="B6319" s="3"/>
      <c r="C6319" s="4">
        <v>35423.98055555556</v>
      </c>
      <c r="D6319" s="5">
        <v>138336.0</v>
      </c>
    </row>
    <row r="6320">
      <c r="A6320" s="2" t="s">
        <v>18240</v>
      </c>
      <c r="B6320" s="3"/>
      <c r="C6320" s="4">
        <v>35423.98055555556</v>
      </c>
      <c r="D6320" s="5">
        <v>163953.0</v>
      </c>
    </row>
    <row r="6321">
      <c r="A6321" s="2" t="s">
        <v>18241</v>
      </c>
      <c r="B6321" s="3"/>
      <c r="C6321" s="4">
        <v>35423.98055555556</v>
      </c>
      <c r="D6321" s="5">
        <v>159953.0</v>
      </c>
    </row>
    <row r="6322">
      <c r="A6322" s="2" t="s">
        <v>18242</v>
      </c>
      <c r="B6322" s="3"/>
      <c r="C6322" s="4">
        <v>35423.98055555556</v>
      </c>
      <c r="D6322" s="5">
        <v>6164.0</v>
      </c>
    </row>
    <row r="6323">
      <c r="A6323" s="2" t="s">
        <v>18243</v>
      </c>
      <c r="B6323" s="3"/>
      <c r="C6323" s="4">
        <v>35423.98055555556</v>
      </c>
      <c r="D6323" s="5">
        <v>32413.0</v>
      </c>
    </row>
    <row r="6324">
      <c r="A6324" s="2" t="s">
        <v>18244</v>
      </c>
      <c r="B6324" s="3"/>
      <c r="C6324" s="4">
        <v>35423.98055555556</v>
      </c>
      <c r="D6324" s="5">
        <v>160699.0</v>
      </c>
    </row>
    <row r="6325">
      <c r="A6325" s="2" t="s">
        <v>18245</v>
      </c>
      <c r="B6325" s="3"/>
      <c r="C6325" s="4">
        <v>35423.98055555556</v>
      </c>
      <c r="D6325" s="5">
        <v>16781.0</v>
      </c>
    </row>
    <row r="6326">
      <c r="A6326" s="2" t="s">
        <v>18246</v>
      </c>
      <c r="B6326" s="3"/>
      <c r="C6326" s="4">
        <v>35423.98055555556</v>
      </c>
      <c r="D6326" s="5">
        <v>16792.0</v>
      </c>
    </row>
    <row r="6327">
      <c r="A6327" s="2" t="s">
        <v>18247</v>
      </c>
      <c r="B6327" s="3"/>
      <c r="C6327" s="4">
        <v>35423.98055555556</v>
      </c>
      <c r="D6327" s="5">
        <v>254737.0</v>
      </c>
    </row>
    <row r="6328">
      <c r="A6328" s="2" t="s">
        <v>18248</v>
      </c>
      <c r="B6328" s="3"/>
      <c r="C6328" s="4">
        <v>35423.98055555556</v>
      </c>
      <c r="D6328" s="5">
        <v>293970.0</v>
      </c>
    </row>
    <row r="6329">
      <c r="A6329" s="2" t="s">
        <v>18249</v>
      </c>
      <c r="B6329" s="3"/>
      <c r="C6329" s="4">
        <v>35423.98055555556</v>
      </c>
      <c r="D6329" s="5">
        <v>294318.0</v>
      </c>
    </row>
    <row r="6330">
      <c r="A6330" s="2" t="s">
        <v>18250</v>
      </c>
      <c r="B6330" s="3"/>
      <c r="C6330" s="4">
        <v>35423.98055555556</v>
      </c>
      <c r="D6330" s="5">
        <v>291510.0</v>
      </c>
    </row>
    <row r="6331">
      <c r="A6331" s="2" t="s">
        <v>18251</v>
      </c>
      <c r="B6331" s="3"/>
      <c r="C6331" s="4">
        <v>35423.98055555556</v>
      </c>
      <c r="D6331" s="5">
        <v>210430.0</v>
      </c>
    </row>
    <row r="6332">
      <c r="A6332" s="2" t="s">
        <v>18252</v>
      </c>
      <c r="B6332" s="3"/>
      <c r="C6332" s="4">
        <v>35423.98055555556</v>
      </c>
      <c r="D6332" s="5">
        <v>424355.0</v>
      </c>
    </row>
    <row r="6333">
      <c r="A6333" s="2" t="s">
        <v>18253</v>
      </c>
      <c r="B6333" s="3"/>
      <c r="C6333" s="4">
        <v>35423.98055555556</v>
      </c>
      <c r="D6333" s="5">
        <v>73571.0</v>
      </c>
    </row>
    <row r="6334">
      <c r="A6334" s="2" t="s">
        <v>18254</v>
      </c>
      <c r="B6334" s="3"/>
      <c r="C6334" s="4">
        <v>35423.98055555556</v>
      </c>
      <c r="D6334" s="5">
        <v>258905.0</v>
      </c>
    </row>
    <row r="6335">
      <c r="A6335" s="2" t="s">
        <v>18255</v>
      </c>
      <c r="B6335" s="3"/>
      <c r="C6335" s="4">
        <v>35423.98055555556</v>
      </c>
      <c r="D6335" s="5">
        <v>316697.0</v>
      </c>
    </row>
    <row r="6336">
      <c r="A6336" s="2" t="s">
        <v>18256</v>
      </c>
      <c r="B6336" s="3"/>
      <c r="C6336" s="4">
        <v>35423.98055555556</v>
      </c>
      <c r="D6336" s="5">
        <v>324649.0</v>
      </c>
    </row>
    <row r="6337">
      <c r="A6337" s="2" t="s">
        <v>18257</v>
      </c>
      <c r="B6337" s="3"/>
      <c r="C6337" s="4">
        <v>35423.98055555556</v>
      </c>
      <c r="D6337" s="5">
        <v>303989.0</v>
      </c>
    </row>
    <row r="6338">
      <c r="A6338" s="2" t="s">
        <v>18258</v>
      </c>
      <c r="B6338" s="3"/>
      <c r="C6338" s="4">
        <v>35423.98055555556</v>
      </c>
      <c r="D6338" s="5">
        <v>297508.0</v>
      </c>
    </row>
    <row r="6339">
      <c r="A6339" s="2" t="s">
        <v>18259</v>
      </c>
      <c r="B6339" s="3"/>
      <c r="C6339" s="4">
        <v>35423.98055555556</v>
      </c>
      <c r="D6339" s="5">
        <v>567960.0</v>
      </c>
    </row>
    <row r="6340">
      <c r="A6340" s="2" t="s">
        <v>18260</v>
      </c>
      <c r="B6340" s="3"/>
      <c r="C6340" s="4">
        <v>35423.98055555556</v>
      </c>
      <c r="D6340" s="5">
        <v>333749.0</v>
      </c>
    </row>
    <row r="6341">
      <c r="A6341" s="2" t="s">
        <v>18261</v>
      </c>
      <c r="B6341" s="3"/>
      <c r="C6341" s="4">
        <v>35423.98055555556</v>
      </c>
      <c r="D6341" s="5">
        <v>353062.0</v>
      </c>
    </row>
    <row r="6342">
      <c r="A6342" s="2" t="s">
        <v>18262</v>
      </c>
      <c r="B6342" s="3"/>
      <c r="C6342" s="4">
        <v>35423.98055555556</v>
      </c>
      <c r="D6342" s="5">
        <v>111586.0</v>
      </c>
    </row>
    <row r="6343">
      <c r="A6343" s="2" t="s">
        <v>18263</v>
      </c>
      <c r="B6343" s="3"/>
      <c r="C6343" s="4">
        <v>35423.98055555556</v>
      </c>
      <c r="D6343" s="5">
        <v>129049.0</v>
      </c>
    </row>
    <row r="6344">
      <c r="A6344" s="2" t="s">
        <v>18264</v>
      </c>
      <c r="B6344" s="3"/>
      <c r="C6344" s="4">
        <v>35423.98055555556</v>
      </c>
      <c r="D6344" s="5">
        <v>129106.0</v>
      </c>
    </row>
    <row r="6345">
      <c r="A6345" s="2" t="s">
        <v>18265</v>
      </c>
      <c r="B6345" s="3"/>
      <c r="C6345" s="4">
        <v>35423.98055555556</v>
      </c>
      <c r="D6345" s="5">
        <v>141342.0</v>
      </c>
    </row>
    <row r="6346">
      <c r="A6346" s="2" t="s">
        <v>18266</v>
      </c>
      <c r="B6346" s="3"/>
      <c r="C6346" s="4">
        <v>35423.98055555556</v>
      </c>
      <c r="D6346" s="5">
        <v>282328.0</v>
      </c>
    </row>
    <row r="6347">
      <c r="A6347" s="2" t="s">
        <v>18267</v>
      </c>
      <c r="B6347" s="3"/>
      <c r="C6347" s="4">
        <v>35423.98055555556</v>
      </c>
      <c r="D6347" s="5">
        <v>268783.0</v>
      </c>
    </row>
    <row r="6348">
      <c r="A6348" s="2" t="s">
        <v>18268</v>
      </c>
      <c r="B6348" s="3"/>
      <c r="C6348" s="4">
        <v>35423.98055555556</v>
      </c>
      <c r="D6348" s="5">
        <v>239456.0</v>
      </c>
    </row>
    <row r="6349">
      <c r="A6349" s="2" t="s">
        <v>18269</v>
      </c>
      <c r="B6349" s="3"/>
      <c r="C6349" s="4">
        <v>35423.98055555556</v>
      </c>
      <c r="D6349" s="5">
        <v>131835.0</v>
      </c>
    </row>
    <row r="6350">
      <c r="A6350" s="2" t="s">
        <v>18270</v>
      </c>
      <c r="B6350" s="3"/>
      <c r="C6350" s="4">
        <v>35423.98055555556</v>
      </c>
      <c r="D6350" s="5">
        <v>292488.0</v>
      </c>
    </row>
    <row r="6351">
      <c r="A6351" s="2" t="s">
        <v>18271</v>
      </c>
      <c r="B6351" s="3"/>
      <c r="C6351" s="4">
        <v>35423.98055555556</v>
      </c>
      <c r="D6351" s="5">
        <v>75079.0</v>
      </c>
    </row>
    <row r="6352">
      <c r="A6352" s="2" t="s">
        <v>18272</v>
      </c>
      <c r="B6352" s="3"/>
      <c r="C6352" s="4">
        <v>35423.98055555556</v>
      </c>
      <c r="D6352" s="5">
        <v>75069.0</v>
      </c>
    </row>
    <row r="6353">
      <c r="A6353" s="2" t="s">
        <v>18273</v>
      </c>
      <c r="B6353" s="3"/>
      <c r="C6353" s="4">
        <v>35423.98055555556</v>
      </c>
      <c r="D6353" s="5">
        <v>131805.0</v>
      </c>
    </row>
    <row r="6354">
      <c r="A6354" s="2" t="s">
        <v>18274</v>
      </c>
      <c r="B6354" s="3"/>
      <c r="C6354" s="4">
        <v>35423.98055555556</v>
      </c>
      <c r="D6354" s="5">
        <v>275815.0</v>
      </c>
    </row>
    <row r="6355">
      <c r="A6355" s="2" t="s">
        <v>18275</v>
      </c>
      <c r="B6355" s="3"/>
      <c r="C6355" s="4">
        <v>35423.98055555556</v>
      </c>
      <c r="D6355" s="5">
        <v>474947.0</v>
      </c>
    </row>
    <row r="6356">
      <c r="A6356" s="2" t="s">
        <v>18276</v>
      </c>
      <c r="B6356" s="3"/>
      <c r="C6356" s="4">
        <v>35423.98055555556</v>
      </c>
      <c r="D6356" s="5">
        <v>142217.0</v>
      </c>
    </row>
    <row r="6357">
      <c r="A6357" s="2" t="s">
        <v>18277</v>
      </c>
      <c r="B6357" s="3"/>
      <c r="C6357" s="4">
        <v>35423.98055555556</v>
      </c>
      <c r="D6357" s="5">
        <v>219837.0</v>
      </c>
    </row>
    <row r="6358">
      <c r="A6358" s="2" t="s">
        <v>18278</v>
      </c>
      <c r="B6358" s="3"/>
      <c r="C6358" s="4">
        <v>35423.98055555556</v>
      </c>
      <c r="D6358" s="5">
        <v>88308.0</v>
      </c>
    </row>
    <row r="6359">
      <c r="A6359" s="2" t="s">
        <v>18279</v>
      </c>
      <c r="B6359" s="3"/>
      <c r="C6359" s="4">
        <v>35423.98055555556</v>
      </c>
      <c r="D6359" s="5">
        <v>70313.0</v>
      </c>
    </row>
    <row r="6360">
      <c r="A6360" s="2" t="s">
        <v>18280</v>
      </c>
      <c r="B6360" s="3"/>
      <c r="C6360" s="4">
        <v>35423.98055555556</v>
      </c>
      <c r="D6360" s="5">
        <v>70219.0</v>
      </c>
    </row>
    <row r="6361">
      <c r="A6361" s="2" t="s">
        <v>18281</v>
      </c>
      <c r="B6361" s="3"/>
      <c r="C6361" s="4">
        <v>35423.98055555556</v>
      </c>
      <c r="D6361" s="5">
        <v>70182.0</v>
      </c>
    </row>
    <row r="6362">
      <c r="A6362" s="2" t="s">
        <v>18282</v>
      </c>
      <c r="B6362" s="3"/>
      <c r="C6362" s="4">
        <v>35423.98055555556</v>
      </c>
      <c r="D6362" s="5">
        <v>39095.0</v>
      </c>
    </row>
    <row r="6363">
      <c r="A6363" s="2" t="s">
        <v>18283</v>
      </c>
      <c r="B6363" s="3"/>
      <c r="C6363" s="4">
        <v>35423.98055555556</v>
      </c>
      <c r="D6363" s="5">
        <v>68713.0</v>
      </c>
    </row>
    <row r="6364">
      <c r="A6364" s="2" t="s">
        <v>18284</v>
      </c>
      <c r="B6364" s="3"/>
      <c r="C6364" s="4">
        <v>35423.98055555556</v>
      </c>
      <c r="D6364" s="5">
        <v>39005.0</v>
      </c>
    </row>
    <row r="6365">
      <c r="A6365" s="2" t="s">
        <v>18285</v>
      </c>
      <c r="B6365" s="3"/>
      <c r="C6365" s="4">
        <v>35423.98055555556</v>
      </c>
      <c r="D6365" s="5">
        <v>73926.0</v>
      </c>
    </row>
    <row r="6366">
      <c r="A6366" s="2" t="s">
        <v>18286</v>
      </c>
      <c r="B6366" s="3"/>
      <c r="C6366" s="4">
        <v>35423.98055555556</v>
      </c>
      <c r="D6366" s="5">
        <v>128043.0</v>
      </c>
    </row>
    <row r="6367">
      <c r="A6367" s="2" t="s">
        <v>18287</v>
      </c>
      <c r="B6367" s="3"/>
      <c r="C6367" s="4">
        <v>35423.98055555556</v>
      </c>
      <c r="D6367" s="5">
        <v>128072.0</v>
      </c>
    </row>
    <row r="6368">
      <c r="A6368" s="2" t="s">
        <v>18288</v>
      </c>
      <c r="B6368" s="3"/>
      <c r="C6368" s="4">
        <v>35423.98055555556</v>
      </c>
      <c r="D6368" s="5">
        <v>128036.0</v>
      </c>
    </row>
    <row r="6369">
      <c r="A6369" s="2" t="s">
        <v>18289</v>
      </c>
      <c r="B6369" s="3"/>
      <c r="C6369" s="4">
        <v>35423.98055555556</v>
      </c>
      <c r="D6369" s="5">
        <v>284039.0</v>
      </c>
    </row>
    <row r="6370">
      <c r="A6370" s="2" t="s">
        <v>18290</v>
      </c>
      <c r="B6370" s="3"/>
      <c r="C6370" s="4">
        <v>35423.98055555556</v>
      </c>
      <c r="D6370" s="5">
        <v>293086.0</v>
      </c>
    </row>
    <row r="6371">
      <c r="A6371" s="2" t="s">
        <v>18291</v>
      </c>
      <c r="B6371" s="3"/>
      <c r="C6371" s="4">
        <v>35423.98055555556</v>
      </c>
      <c r="D6371" s="5">
        <v>137083.0</v>
      </c>
    </row>
    <row r="6372">
      <c r="A6372" s="2" t="s">
        <v>18292</v>
      </c>
      <c r="B6372" s="3"/>
      <c r="C6372" s="4">
        <v>35423.98055555556</v>
      </c>
      <c r="D6372" s="5">
        <v>70321.0</v>
      </c>
    </row>
    <row r="6373">
      <c r="A6373" s="2" t="s">
        <v>18293</v>
      </c>
      <c r="B6373" s="3"/>
      <c r="C6373" s="4">
        <v>35423.98055555556</v>
      </c>
      <c r="D6373" s="5">
        <v>190607.0</v>
      </c>
    </row>
    <row r="6374">
      <c r="A6374" s="2" t="s">
        <v>18294</v>
      </c>
      <c r="B6374" s="3"/>
      <c r="C6374" s="4">
        <v>35423.98055555556</v>
      </c>
      <c r="D6374" s="5">
        <v>393061.0</v>
      </c>
    </row>
    <row r="6375">
      <c r="A6375" s="2" t="s">
        <v>18295</v>
      </c>
      <c r="B6375" s="3"/>
      <c r="C6375" s="4">
        <v>35423.98055555556</v>
      </c>
      <c r="D6375" s="5">
        <v>130077.0</v>
      </c>
    </row>
    <row r="6376">
      <c r="A6376" s="2" t="s">
        <v>18296</v>
      </c>
      <c r="B6376" s="3"/>
      <c r="C6376" s="4">
        <v>35423.98055555556</v>
      </c>
      <c r="D6376" s="5">
        <v>198193.0</v>
      </c>
    </row>
    <row r="6377">
      <c r="A6377" s="2" t="s">
        <v>18297</v>
      </c>
      <c r="B6377" s="3"/>
      <c r="C6377" s="4">
        <v>35423.98055555556</v>
      </c>
      <c r="D6377" s="5">
        <v>217084.0</v>
      </c>
    </row>
    <row r="6378">
      <c r="A6378" s="2" t="s">
        <v>18298</v>
      </c>
      <c r="B6378" s="3"/>
      <c r="C6378" s="4">
        <v>35423.98055555556</v>
      </c>
      <c r="D6378" s="5">
        <v>311721.0</v>
      </c>
    </row>
    <row r="6379">
      <c r="A6379" s="2" t="s">
        <v>18299</v>
      </c>
      <c r="B6379" s="3"/>
      <c r="C6379" s="4">
        <v>35423.98055555556</v>
      </c>
      <c r="D6379" s="5">
        <v>144159.0</v>
      </c>
    </row>
    <row r="6380">
      <c r="A6380" s="2" t="s">
        <v>18300</v>
      </c>
      <c r="B6380" s="3"/>
      <c r="C6380" s="4">
        <v>35423.98055555556</v>
      </c>
      <c r="D6380" s="5">
        <v>213141.0</v>
      </c>
    </row>
    <row r="6381">
      <c r="A6381" s="2" t="s">
        <v>18301</v>
      </c>
      <c r="B6381" s="3"/>
      <c r="C6381" s="4">
        <v>35423.98055555556</v>
      </c>
      <c r="D6381" s="5">
        <v>361006.0</v>
      </c>
    </row>
    <row r="6382">
      <c r="A6382" s="2" t="s">
        <v>18302</v>
      </c>
      <c r="B6382" s="3"/>
      <c r="C6382" s="4">
        <v>35423.98055555556</v>
      </c>
      <c r="D6382" s="5">
        <v>222077.0</v>
      </c>
    </row>
    <row r="6383">
      <c r="A6383" s="2" t="s">
        <v>18303</v>
      </c>
      <c r="B6383" s="3"/>
      <c r="C6383" s="4">
        <v>35423.98055555556</v>
      </c>
      <c r="D6383" s="5">
        <v>188759.0</v>
      </c>
    </row>
    <row r="6384">
      <c r="A6384" s="2" t="s">
        <v>18304</v>
      </c>
      <c r="B6384" s="3"/>
      <c r="C6384" s="4">
        <v>35423.98055555556</v>
      </c>
      <c r="D6384" s="5">
        <v>192265.0</v>
      </c>
    </row>
    <row r="6385">
      <c r="A6385" s="2" t="s">
        <v>18305</v>
      </c>
      <c r="B6385" s="3"/>
      <c r="C6385" s="4">
        <v>35423.98055555556</v>
      </c>
      <c r="D6385" s="5">
        <v>181438.0</v>
      </c>
    </row>
    <row r="6386">
      <c r="A6386" s="2" t="s">
        <v>18306</v>
      </c>
      <c r="B6386" s="3"/>
      <c r="C6386" s="4">
        <v>35423.98055555556</v>
      </c>
      <c r="D6386" s="5">
        <v>71929.0</v>
      </c>
    </row>
    <row r="6387">
      <c r="A6387" s="2" t="s">
        <v>18307</v>
      </c>
      <c r="B6387" s="3"/>
      <c r="C6387" s="4">
        <v>35423.98055555556</v>
      </c>
      <c r="D6387" s="5">
        <v>79941.0</v>
      </c>
    </row>
    <row r="6388">
      <c r="A6388" s="2" t="s">
        <v>18308</v>
      </c>
      <c r="B6388" s="3"/>
      <c r="C6388" s="4">
        <v>35423.98055555556</v>
      </c>
      <c r="D6388" s="5">
        <v>130708.0</v>
      </c>
    </row>
    <row r="6389">
      <c r="A6389" s="2" t="s">
        <v>18309</v>
      </c>
      <c r="B6389" s="3"/>
      <c r="C6389" s="4">
        <v>35423.98055555556</v>
      </c>
      <c r="D6389" s="5">
        <v>22324.0</v>
      </c>
    </row>
    <row r="6390">
      <c r="A6390" s="2" t="s">
        <v>18310</v>
      </c>
      <c r="B6390" s="3"/>
      <c r="C6390" s="4">
        <v>35423.98055555556</v>
      </c>
      <c r="D6390" s="5">
        <v>23316.0</v>
      </c>
    </row>
    <row r="6391">
      <c r="A6391" s="2" t="s">
        <v>18311</v>
      </c>
      <c r="B6391" s="3"/>
      <c r="C6391" s="4">
        <v>35423.98055555556</v>
      </c>
      <c r="D6391" s="5">
        <v>23304.0</v>
      </c>
    </row>
    <row r="6392">
      <c r="A6392" s="2" t="s">
        <v>18312</v>
      </c>
      <c r="B6392" s="3"/>
      <c r="C6392" s="4">
        <v>35423.98055555556</v>
      </c>
      <c r="D6392" s="5">
        <v>37486.0</v>
      </c>
    </row>
    <row r="6393">
      <c r="A6393" s="2" t="s">
        <v>18313</v>
      </c>
      <c r="B6393" s="3"/>
      <c r="C6393" s="4">
        <v>35423.98055555556</v>
      </c>
      <c r="D6393" s="5">
        <v>198501.0</v>
      </c>
    </row>
    <row r="6394">
      <c r="A6394" s="2" t="s">
        <v>18314</v>
      </c>
      <c r="B6394" s="3"/>
      <c r="C6394" s="4">
        <v>35423.98055555556</v>
      </c>
      <c r="D6394" s="5">
        <v>38818.0</v>
      </c>
    </row>
    <row r="6395">
      <c r="A6395" s="2" t="s">
        <v>18315</v>
      </c>
      <c r="B6395" s="3"/>
      <c r="C6395" s="4">
        <v>35423.98055555556</v>
      </c>
      <c r="D6395" s="5">
        <v>45724.0</v>
      </c>
    </row>
    <row r="6396">
      <c r="A6396" s="2" t="s">
        <v>18316</v>
      </c>
      <c r="B6396" s="3"/>
      <c r="C6396" s="4">
        <v>35423.98055555556</v>
      </c>
      <c r="D6396" s="5">
        <v>35089.0</v>
      </c>
    </row>
    <row r="6397">
      <c r="A6397" s="2" t="s">
        <v>18317</v>
      </c>
      <c r="B6397" s="3"/>
      <c r="C6397" s="4">
        <v>35423.98055555556</v>
      </c>
      <c r="D6397" s="5">
        <v>42440.0</v>
      </c>
    </row>
    <row r="6398">
      <c r="A6398" s="2" t="s">
        <v>18318</v>
      </c>
      <c r="B6398" s="3"/>
      <c r="C6398" s="4">
        <v>35423.98055555556</v>
      </c>
      <c r="D6398" s="5">
        <v>3916.0</v>
      </c>
    </row>
    <row r="6399">
      <c r="A6399" s="2" t="s">
        <v>18319</v>
      </c>
      <c r="B6399" s="3"/>
      <c r="C6399" s="4">
        <v>35423.98055555556</v>
      </c>
      <c r="D6399" s="5">
        <v>7956.0</v>
      </c>
    </row>
    <row r="6400">
      <c r="A6400" s="2" t="s">
        <v>18320</v>
      </c>
      <c r="B6400" s="3"/>
      <c r="C6400" s="4">
        <v>35423.98055555556</v>
      </c>
      <c r="D6400" s="5">
        <v>8863.0</v>
      </c>
    </row>
    <row r="6401">
      <c r="A6401" s="2" t="s">
        <v>18321</v>
      </c>
      <c r="B6401" s="3"/>
      <c r="C6401" s="4">
        <v>35423.98055555556</v>
      </c>
      <c r="D6401" s="5">
        <v>8892.0</v>
      </c>
    </row>
    <row r="6402">
      <c r="A6402" s="2" t="s">
        <v>18322</v>
      </c>
      <c r="B6402" s="3"/>
      <c r="C6402" s="4">
        <v>35423.98055555556</v>
      </c>
      <c r="D6402" s="5">
        <v>43704.0</v>
      </c>
    </row>
    <row r="6403">
      <c r="A6403" s="2" t="s">
        <v>18323</v>
      </c>
      <c r="B6403" s="3"/>
      <c r="C6403" s="4">
        <v>35423.98055555556</v>
      </c>
      <c r="D6403" s="5">
        <v>43712.0</v>
      </c>
    </row>
    <row r="6404">
      <c r="A6404" s="2" t="s">
        <v>18324</v>
      </c>
      <c r="B6404" s="3"/>
      <c r="C6404" s="4">
        <v>35423.98055555556</v>
      </c>
      <c r="D6404" s="5">
        <v>43712.0</v>
      </c>
    </row>
    <row r="6405">
      <c r="A6405" s="2" t="s">
        <v>18325</v>
      </c>
      <c r="B6405" s="3"/>
      <c r="C6405" s="4">
        <v>35423.98055555556</v>
      </c>
      <c r="D6405" s="5">
        <v>43708.0</v>
      </c>
    </row>
    <row r="6406">
      <c r="A6406" s="2" t="s">
        <v>18326</v>
      </c>
      <c r="B6406" s="3"/>
      <c r="C6406" s="4">
        <v>35423.98055555556</v>
      </c>
      <c r="D6406" s="5">
        <v>43737.0</v>
      </c>
    </row>
    <row r="6407">
      <c r="A6407" s="2" t="s">
        <v>18327</v>
      </c>
      <c r="B6407" s="3"/>
      <c r="C6407" s="4">
        <v>35423.98055555556</v>
      </c>
      <c r="D6407" s="5">
        <v>48569.0</v>
      </c>
    </row>
    <row r="6408">
      <c r="A6408" s="2" t="s">
        <v>18328</v>
      </c>
      <c r="B6408" s="3"/>
      <c r="C6408" s="4">
        <v>35423.98055555556</v>
      </c>
      <c r="D6408" s="5">
        <v>66821.0</v>
      </c>
    </row>
    <row r="6409">
      <c r="A6409" s="2" t="s">
        <v>18329</v>
      </c>
      <c r="B6409" s="3"/>
      <c r="C6409" s="4">
        <v>35423.98055555556</v>
      </c>
      <c r="D6409" s="5">
        <v>705301.0</v>
      </c>
    </row>
    <row r="6410">
      <c r="A6410" s="2" t="s">
        <v>18330</v>
      </c>
      <c r="B6410" s="3"/>
      <c r="C6410" s="4">
        <v>35423.98055555556</v>
      </c>
      <c r="D6410" s="5">
        <v>336686.0</v>
      </c>
    </row>
    <row r="6411">
      <c r="A6411" s="2" t="s">
        <v>18331</v>
      </c>
      <c r="B6411" s="3"/>
      <c r="C6411" s="4">
        <v>35423.98055555556</v>
      </c>
      <c r="D6411" s="5">
        <v>331898.0</v>
      </c>
    </row>
    <row r="6412">
      <c r="A6412" s="2" t="s">
        <v>18332</v>
      </c>
      <c r="B6412" s="3"/>
      <c r="C6412" s="4">
        <v>35423.98055555556</v>
      </c>
      <c r="D6412" s="5">
        <v>88789.0</v>
      </c>
    </row>
    <row r="6413">
      <c r="A6413" s="2" t="s">
        <v>18333</v>
      </c>
      <c r="B6413" s="3"/>
      <c r="C6413" s="4">
        <v>35423.98055555556</v>
      </c>
      <c r="D6413" s="5">
        <v>88902.0</v>
      </c>
    </row>
    <row r="6414">
      <c r="A6414" s="2" t="s">
        <v>18334</v>
      </c>
      <c r="B6414" s="3"/>
      <c r="C6414" s="4">
        <v>35423.98055555556</v>
      </c>
      <c r="D6414" s="5">
        <v>88866.0</v>
      </c>
    </row>
    <row r="6415">
      <c r="A6415" s="2" t="s">
        <v>18335</v>
      </c>
      <c r="B6415" s="3"/>
      <c r="C6415" s="4">
        <v>35423.98055555556</v>
      </c>
      <c r="D6415" s="5">
        <v>88750.0</v>
      </c>
    </row>
    <row r="6416">
      <c r="A6416" s="2" t="s">
        <v>18336</v>
      </c>
      <c r="B6416" s="3"/>
      <c r="C6416" s="4">
        <v>35423.98055555556</v>
      </c>
      <c r="D6416" s="5">
        <v>88692.0</v>
      </c>
    </row>
    <row r="6417">
      <c r="A6417" s="2" t="s">
        <v>18337</v>
      </c>
      <c r="B6417" s="3"/>
      <c r="C6417" s="4">
        <v>35423.98055555556</v>
      </c>
      <c r="D6417" s="5">
        <v>88681.0</v>
      </c>
    </row>
    <row r="6418">
      <c r="A6418" s="2" t="s">
        <v>18338</v>
      </c>
      <c r="B6418" s="3"/>
      <c r="C6418" s="4">
        <v>35423.98055555556</v>
      </c>
      <c r="D6418" s="5">
        <v>88645.0</v>
      </c>
    </row>
    <row r="6419">
      <c r="A6419" s="2" t="s">
        <v>18339</v>
      </c>
      <c r="B6419" s="3"/>
      <c r="C6419" s="4">
        <v>35423.98055555556</v>
      </c>
      <c r="D6419" s="5">
        <v>66562.0</v>
      </c>
    </row>
    <row r="6420">
      <c r="A6420" s="2" t="s">
        <v>18340</v>
      </c>
      <c r="B6420" s="3"/>
      <c r="C6420" s="4">
        <v>35423.98055555556</v>
      </c>
      <c r="D6420" s="5">
        <v>170866.0</v>
      </c>
    </row>
    <row r="6421">
      <c r="A6421" s="2" t="s">
        <v>18341</v>
      </c>
      <c r="B6421" s="3"/>
      <c r="C6421" s="4">
        <v>35423.98055555556</v>
      </c>
      <c r="D6421" s="5">
        <v>170747.0</v>
      </c>
    </row>
    <row r="6422">
      <c r="A6422" s="2" t="s">
        <v>18342</v>
      </c>
      <c r="B6422" s="3"/>
      <c r="C6422" s="4">
        <v>35423.98055555556</v>
      </c>
      <c r="D6422" s="5">
        <v>119785.0</v>
      </c>
    </row>
    <row r="6423">
      <c r="A6423" s="2" t="s">
        <v>18343</v>
      </c>
      <c r="B6423" s="3"/>
      <c r="C6423" s="4">
        <v>35423.98055555556</v>
      </c>
      <c r="D6423" s="5">
        <v>108178.0</v>
      </c>
    </row>
    <row r="6424">
      <c r="A6424" s="2" t="s">
        <v>18344</v>
      </c>
      <c r="B6424" s="3"/>
      <c r="C6424" s="4">
        <v>35423.98055555556</v>
      </c>
      <c r="D6424" s="5">
        <v>127209.0</v>
      </c>
    </row>
    <row r="6425">
      <c r="A6425" s="2" t="s">
        <v>18345</v>
      </c>
      <c r="B6425" s="3"/>
      <c r="C6425" s="4">
        <v>35423.98055555556</v>
      </c>
      <c r="D6425" s="5">
        <v>164777.0</v>
      </c>
    </row>
    <row r="6426">
      <c r="A6426" s="2" t="s">
        <v>18346</v>
      </c>
      <c r="B6426" s="3"/>
      <c r="C6426" s="4">
        <v>35423.98055555556</v>
      </c>
      <c r="D6426" s="5">
        <v>156920.0</v>
      </c>
    </row>
    <row r="6427">
      <c r="A6427" s="2" t="s">
        <v>18347</v>
      </c>
      <c r="B6427" s="3"/>
      <c r="C6427" s="4">
        <v>35423.98055555556</v>
      </c>
      <c r="D6427" s="5">
        <v>37979.0</v>
      </c>
    </row>
    <row r="6428">
      <c r="A6428" s="2" t="s">
        <v>18348</v>
      </c>
      <c r="B6428" s="3"/>
      <c r="C6428" s="4">
        <v>35423.98055555556</v>
      </c>
      <c r="D6428" s="5">
        <v>37709.0</v>
      </c>
    </row>
    <row r="6429">
      <c r="A6429" s="2" t="s">
        <v>18349</v>
      </c>
      <c r="B6429" s="3"/>
      <c r="C6429" s="4">
        <v>35423.98055555556</v>
      </c>
      <c r="D6429" s="5">
        <v>164339.0</v>
      </c>
    </row>
    <row r="6430">
      <c r="A6430" s="2" t="s">
        <v>18350</v>
      </c>
      <c r="B6430" s="3"/>
      <c r="C6430" s="4">
        <v>35423.98055555556</v>
      </c>
      <c r="D6430" s="5">
        <v>343825.0</v>
      </c>
    </row>
    <row r="6431">
      <c r="A6431" s="2" t="s">
        <v>18351</v>
      </c>
      <c r="B6431" s="3"/>
      <c r="C6431" s="4">
        <v>35423.98055555556</v>
      </c>
      <c r="D6431" s="5">
        <v>166727.0</v>
      </c>
    </row>
    <row r="6432">
      <c r="A6432" s="2" t="s">
        <v>18352</v>
      </c>
      <c r="B6432" s="3"/>
      <c r="C6432" s="4">
        <v>35423.98055555556</v>
      </c>
      <c r="D6432" s="5">
        <v>187136.0</v>
      </c>
    </row>
    <row r="6433">
      <c r="A6433" s="2" t="s">
        <v>18353</v>
      </c>
      <c r="B6433" s="3"/>
      <c r="C6433" s="4">
        <v>35423.98055555556</v>
      </c>
      <c r="D6433" s="5">
        <v>808968.0</v>
      </c>
    </row>
    <row r="6434">
      <c r="A6434" s="2" t="s">
        <v>18354</v>
      </c>
      <c r="B6434" s="3"/>
      <c r="C6434" s="4">
        <v>35423.98055555556</v>
      </c>
      <c r="D6434" s="5">
        <v>809640.0</v>
      </c>
    </row>
    <row r="6435">
      <c r="A6435" s="2" t="s">
        <v>18355</v>
      </c>
      <c r="B6435" s="3"/>
      <c r="C6435" s="4">
        <v>35423.98055555556</v>
      </c>
      <c r="D6435" s="5">
        <v>135282.0</v>
      </c>
    </row>
    <row r="6436">
      <c r="A6436" s="2" t="s">
        <v>18356</v>
      </c>
      <c r="B6436" s="3"/>
      <c r="C6436" s="4">
        <v>35423.98055555556</v>
      </c>
      <c r="D6436" s="5">
        <v>130455.0</v>
      </c>
    </row>
    <row r="6437">
      <c r="A6437" s="2" t="s">
        <v>18357</v>
      </c>
      <c r="B6437" s="3"/>
      <c r="C6437" s="4">
        <v>35423.98055555556</v>
      </c>
      <c r="D6437" s="5">
        <v>170628.0</v>
      </c>
    </row>
    <row r="6438">
      <c r="A6438" s="2" t="s">
        <v>18358</v>
      </c>
      <c r="B6438" s="3"/>
      <c r="C6438" s="4">
        <v>35423.98055555556</v>
      </c>
      <c r="D6438" s="5">
        <v>170408.0</v>
      </c>
    </row>
    <row r="6439">
      <c r="A6439" s="2" t="s">
        <v>18359</v>
      </c>
      <c r="B6439" s="3"/>
      <c r="C6439" s="4">
        <v>35423.98055555556</v>
      </c>
      <c r="D6439" s="5">
        <v>347818.0</v>
      </c>
    </row>
    <row r="6440">
      <c r="A6440" s="2" t="s">
        <v>18360</v>
      </c>
      <c r="B6440" s="3"/>
      <c r="C6440" s="4">
        <v>35423.98055555556</v>
      </c>
      <c r="D6440" s="5">
        <v>160535.0</v>
      </c>
    </row>
    <row r="6441">
      <c r="A6441" s="2" t="s">
        <v>18361</v>
      </c>
      <c r="B6441" s="3"/>
      <c r="C6441" s="4">
        <v>35423.98055555556</v>
      </c>
      <c r="D6441" s="5">
        <v>15303.0</v>
      </c>
    </row>
    <row r="6442">
      <c r="A6442" s="2" t="s">
        <v>18362</v>
      </c>
      <c r="B6442" s="3"/>
      <c r="C6442" s="4">
        <v>35423.98055555556</v>
      </c>
      <c r="D6442" s="5">
        <v>366723.0</v>
      </c>
    </row>
    <row r="6443">
      <c r="A6443" s="2" t="s">
        <v>18363</v>
      </c>
      <c r="B6443" s="3"/>
      <c r="C6443" s="4">
        <v>35423.98055555556</v>
      </c>
      <c r="D6443" s="5">
        <v>136808.0</v>
      </c>
    </row>
    <row r="6444">
      <c r="A6444" s="2" t="s">
        <v>18364</v>
      </c>
      <c r="B6444" s="3"/>
      <c r="C6444" s="4">
        <v>35423.98055555556</v>
      </c>
      <c r="D6444" s="5">
        <v>177446.0</v>
      </c>
    </row>
    <row r="6445">
      <c r="A6445" s="2" t="s">
        <v>18365</v>
      </c>
      <c r="B6445" s="3"/>
      <c r="C6445" s="4">
        <v>35423.98055555556</v>
      </c>
      <c r="D6445" s="5">
        <v>177069.0</v>
      </c>
    </row>
    <row r="6446">
      <c r="A6446" s="2" t="s">
        <v>18366</v>
      </c>
      <c r="B6446" s="3"/>
      <c r="C6446" s="4">
        <v>35423.98055555556</v>
      </c>
      <c r="D6446" s="5">
        <v>18264.0</v>
      </c>
    </row>
    <row r="6447">
      <c r="A6447" s="2" t="s">
        <v>18367</v>
      </c>
      <c r="B6447" s="3"/>
      <c r="C6447" s="4">
        <v>35423.98055555556</v>
      </c>
      <c r="D6447" s="5">
        <v>164290.0</v>
      </c>
    </row>
    <row r="6448">
      <c r="A6448" s="2" t="s">
        <v>18368</v>
      </c>
      <c r="B6448" s="3"/>
      <c r="C6448" s="4">
        <v>35423.98055555556</v>
      </c>
      <c r="D6448" s="5">
        <v>60801.0</v>
      </c>
    </row>
    <row r="6449">
      <c r="A6449" s="2" t="s">
        <v>18369</v>
      </c>
      <c r="B6449" s="3"/>
      <c r="C6449" s="4">
        <v>35423.98055555556</v>
      </c>
      <c r="D6449" s="5">
        <v>271408.0</v>
      </c>
    </row>
    <row r="6450">
      <c r="A6450" s="2" t="s">
        <v>18370</v>
      </c>
      <c r="B6450" s="3"/>
      <c r="C6450" s="4">
        <v>35423.98055555556</v>
      </c>
      <c r="D6450" s="5">
        <v>15168.0</v>
      </c>
    </row>
    <row r="6451">
      <c r="A6451" s="2" t="s">
        <v>18371</v>
      </c>
      <c r="B6451" s="3"/>
      <c r="C6451" s="4">
        <v>35423.98055555556</v>
      </c>
      <c r="D6451" s="5">
        <v>294525.0</v>
      </c>
    </row>
    <row r="6452">
      <c r="A6452" s="2" t="s">
        <v>18372</v>
      </c>
      <c r="B6452" s="3"/>
      <c r="C6452" s="4">
        <v>35423.98055555556</v>
      </c>
      <c r="D6452" s="5">
        <v>294580.0</v>
      </c>
    </row>
    <row r="6453">
      <c r="A6453" s="2" t="s">
        <v>18373</v>
      </c>
      <c r="B6453" s="3"/>
      <c r="C6453" s="4">
        <v>35423.98055555556</v>
      </c>
      <c r="D6453" s="5">
        <v>71644.0</v>
      </c>
    </row>
    <row r="6454">
      <c r="A6454" s="2" t="s">
        <v>18374</v>
      </c>
      <c r="B6454" s="3"/>
      <c r="C6454" s="4">
        <v>35423.98055555556</v>
      </c>
      <c r="D6454" s="5">
        <v>71535.0</v>
      </c>
    </row>
    <row r="6455">
      <c r="A6455" s="2" t="s">
        <v>18375</v>
      </c>
      <c r="B6455" s="3"/>
      <c r="C6455" s="4">
        <v>35423.98055555556</v>
      </c>
      <c r="D6455" s="5">
        <v>147625.0</v>
      </c>
    </row>
    <row r="6456">
      <c r="A6456" s="2" t="s">
        <v>18376</v>
      </c>
      <c r="B6456" s="3"/>
      <c r="C6456" s="4">
        <v>35423.98055555556</v>
      </c>
      <c r="D6456" s="5">
        <v>119797.0</v>
      </c>
    </row>
    <row r="6457">
      <c r="A6457" s="2" t="s">
        <v>18377</v>
      </c>
      <c r="B6457" s="3"/>
      <c r="C6457" s="4">
        <v>35423.98055555556</v>
      </c>
      <c r="D6457" s="5">
        <v>18927.0</v>
      </c>
    </row>
    <row r="6458">
      <c r="A6458" s="2" t="s">
        <v>18378</v>
      </c>
      <c r="B6458" s="3"/>
      <c r="C6458" s="4">
        <v>35423.98055555556</v>
      </c>
      <c r="D6458" s="5">
        <v>80056.0</v>
      </c>
    </row>
    <row r="6459">
      <c r="A6459" s="2" t="s">
        <v>18379</v>
      </c>
      <c r="B6459" s="3"/>
      <c r="C6459" s="4">
        <v>35423.98055555556</v>
      </c>
      <c r="D6459" s="5">
        <v>73040.0</v>
      </c>
    </row>
    <row r="6460">
      <c r="A6460" s="2" t="s">
        <v>18380</v>
      </c>
      <c r="B6460" s="3"/>
      <c r="C6460" s="4">
        <v>35423.98055555556</v>
      </c>
      <c r="D6460" s="5">
        <v>73047.0</v>
      </c>
    </row>
    <row r="6461">
      <c r="A6461" s="2" t="s">
        <v>18381</v>
      </c>
      <c r="B6461" s="3"/>
      <c r="C6461" s="4">
        <v>35423.98055555556</v>
      </c>
      <c r="D6461" s="5">
        <v>72998.0</v>
      </c>
    </row>
    <row r="6462">
      <c r="A6462" s="2" t="s">
        <v>18382</v>
      </c>
      <c r="B6462" s="3"/>
      <c r="C6462" s="4">
        <v>35423.98055555556</v>
      </c>
      <c r="D6462" s="5">
        <v>72996.0</v>
      </c>
    </row>
    <row r="6463">
      <c r="A6463" s="2" t="s">
        <v>18383</v>
      </c>
      <c r="B6463" s="3"/>
      <c r="C6463" s="4">
        <v>35423.98055555556</v>
      </c>
      <c r="D6463" s="5">
        <v>131287.0</v>
      </c>
    </row>
    <row r="6464">
      <c r="A6464" s="2" t="s">
        <v>18384</v>
      </c>
      <c r="B6464" s="3"/>
      <c r="C6464" s="4">
        <v>35423.98055555556</v>
      </c>
      <c r="D6464" s="5">
        <v>36590.0</v>
      </c>
    </row>
    <row r="6465">
      <c r="A6465" s="2" t="s">
        <v>18385</v>
      </c>
      <c r="B6465" s="3"/>
      <c r="C6465" s="4">
        <v>35423.98055555556</v>
      </c>
      <c r="D6465" s="5">
        <v>8281.0</v>
      </c>
    </row>
    <row r="6466">
      <c r="A6466" s="2" t="s">
        <v>18386</v>
      </c>
      <c r="B6466" s="3"/>
      <c r="C6466" s="4">
        <v>35423.98055555556</v>
      </c>
      <c r="D6466" s="5">
        <v>51860.0</v>
      </c>
    </row>
    <row r="6467">
      <c r="A6467" s="2" t="s">
        <v>18387</v>
      </c>
      <c r="B6467" s="3"/>
      <c r="C6467" s="4">
        <v>35423.98055555556</v>
      </c>
      <c r="D6467" s="5">
        <v>19979.0</v>
      </c>
    </row>
    <row r="6468">
      <c r="A6468" s="2" t="s">
        <v>18388</v>
      </c>
      <c r="B6468" s="3"/>
      <c r="C6468" s="4">
        <v>35423.98055555556</v>
      </c>
      <c r="D6468" s="5">
        <v>147367.0</v>
      </c>
    </row>
    <row r="6469">
      <c r="A6469" s="2" t="s">
        <v>18389</v>
      </c>
      <c r="B6469" s="3"/>
      <c r="C6469" s="4">
        <v>35423.98055555556</v>
      </c>
      <c r="D6469" s="5">
        <v>284530.0</v>
      </c>
    </row>
    <row r="6470">
      <c r="A6470" s="2" t="s">
        <v>18390</v>
      </c>
      <c r="B6470" s="3"/>
      <c r="C6470" s="4">
        <v>35423.98055555556</v>
      </c>
      <c r="D6470" s="5">
        <v>425973.0</v>
      </c>
    </row>
    <row r="6471">
      <c r="A6471" s="2" t="s">
        <v>18391</v>
      </c>
      <c r="B6471" s="3"/>
      <c r="C6471" s="4">
        <v>35423.98055555556</v>
      </c>
      <c r="D6471" s="5">
        <v>329682.0</v>
      </c>
    </row>
    <row r="6472">
      <c r="A6472" s="2" t="s">
        <v>18392</v>
      </c>
      <c r="B6472" s="3"/>
      <c r="C6472" s="4">
        <v>35423.98055555556</v>
      </c>
      <c r="D6472" s="5">
        <v>316965.0</v>
      </c>
    </row>
    <row r="6473">
      <c r="A6473" s="2" t="s">
        <v>18393</v>
      </c>
      <c r="B6473" s="3"/>
      <c r="C6473" s="4">
        <v>35423.98055555556</v>
      </c>
      <c r="D6473" s="5">
        <v>316930.0</v>
      </c>
    </row>
    <row r="6474">
      <c r="A6474" s="2" t="s">
        <v>18394</v>
      </c>
      <c r="B6474" s="3"/>
      <c r="C6474" s="4">
        <v>35423.98055555556</v>
      </c>
      <c r="D6474" s="5">
        <v>330512.0</v>
      </c>
    </row>
    <row r="6475">
      <c r="A6475" s="2" t="s">
        <v>18395</v>
      </c>
      <c r="B6475" s="3"/>
      <c r="C6475" s="4">
        <v>35423.98055555556</v>
      </c>
      <c r="D6475" s="5">
        <v>28790.0</v>
      </c>
    </row>
    <row r="6476">
      <c r="A6476" s="2" t="s">
        <v>18396</v>
      </c>
      <c r="B6476" s="3"/>
      <c r="C6476" s="4">
        <v>35423.98055555556</v>
      </c>
      <c r="D6476" s="5">
        <v>29578.0</v>
      </c>
    </row>
    <row r="6477">
      <c r="A6477" s="2" t="s">
        <v>18397</v>
      </c>
      <c r="B6477" s="3"/>
      <c r="C6477" s="4">
        <v>35423.98055555556</v>
      </c>
      <c r="D6477" s="5">
        <v>333633.0</v>
      </c>
    </row>
    <row r="6478">
      <c r="A6478" s="2" t="s">
        <v>18398</v>
      </c>
      <c r="B6478" s="3"/>
      <c r="C6478" s="4">
        <v>35423.98055555556</v>
      </c>
      <c r="D6478" s="5">
        <v>2016.0</v>
      </c>
    </row>
    <row r="6479">
      <c r="A6479" s="2" t="s">
        <v>18399</v>
      </c>
      <c r="B6479" s="3"/>
      <c r="C6479" s="4">
        <v>35423.98055555556</v>
      </c>
      <c r="D6479" s="5">
        <v>3267.0</v>
      </c>
    </row>
    <row r="6480">
      <c r="A6480" s="2" t="s">
        <v>18400</v>
      </c>
      <c r="B6480" s="3"/>
      <c r="C6480" s="4">
        <v>35423.98055555556</v>
      </c>
      <c r="D6480" s="5">
        <v>201012.0</v>
      </c>
    </row>
    <row r="6481">
      <c r="A6481" s="2" t="s">
        <v>18401</v>
      </c>
      <c r="B6481" s="3"/>
      <c r="C6481" s="4">
        <v>35423.98055555556</v>
      </c>
      <c r="D6481" s="5">
        <v>8444.0</v>
      </c>
    </row>
    <row r="6482">
      <c r="A6482" s="2" t="s">
        <v>18402</v>
      </c>
      <c r="B6482" s="3"/>
      <c r="C6482" s="4">
        <v>35423.98055555556</v>
      </c>
      <c r="D6482" s="5">
        <v>1687.0</v>
      </c>
    </row>
    <row r="6483">
      <c r="A6483" s="2" t="s">
        <v>18403</v>
      </c>
      <c r="B6483" s="3"/>
      <c r="C6483" s="4">
        <v>35423.98055555556</v>
      </c>
      <c r="D6483" s="5">
        <v>2453.0</v>
      </c>
    </row>
    <row r="6484">
      <c r="A6484" s="2" t="s">
        <v>18404</v>
      </c>
      <c r="B6484" s="3"/>
      <c r="C6484" s="4">
        <v>35423.98055555556</v>
      </c>
      <c r="D6484" s="5">
        <v>4243.0</v>
      </c>
    </row>
    <row r="6485">
      <c r="A6485" s="2" t="s">
        <v>18405</v>
      </c>
      <c r="B6485" s="3"/>
      <c r="C6485" s="4">
        <v>35423.98055555556</v>
      </c>
      <c r="D6485" s="5">
        <v>4323.0</v>
      </c>
    </row>
    <row r="6486">
      <c r="A6486" s="2" t="s">
        <v>18406</v>
      </c>
      <c r="B6486" s="3"/>
      <c r="C6486" s="4">
        <v>35423.98055555556</v>
      </c>
      <c r="D6486" s="5">
        <v>2347.0</v>
      </c>
    </row>
    <row r="6487">
      <c r="A6487" s="2" t="s">
        <v>18407</v>
      </c>
      <c r="B6487" s="3"/>
      <c r="C6487" s="4">
        <v>35423.98055555556</v>
      </c>
      <c r="D6487" s="5">
        <v>4470.0</v>
      </c>
    </row>
    <row r="6488">
      <c r="A6488" s="2" t="s">
        <v>18408</v>
      </c>
      <c r="B6488" s="3"/>
      <c r="C6488" s="4">
        <v>35423.98055555556</v>
      </c>
      <c r="D6488" s="5">
        <v>5506.0</v>
      </c>
    </row>
    <row r="6489">
      <c r="A6489" s="2" t="s">
        <v>18409</v>
      </c>
      <c r="B6489" s="3"/>
      <c r="C6489" s="4">
        <v>35423.98055555556</v>
      </c>
      <c r="D6489" s="5">
        <v>2437.0</v>
      </c>
    </row>
    <row r="6490">
      <c r="A6490" s="2" t="s">
        <v>18410</v>
      </c>
      <c r="B6490" s="3"/>
      <c r="C6490" s="4">
        <v>35423.98055555556</v>
      </c>
      <c r="D6490" s="5">
        <v>2825.0</v>
      </c>
    </row>
    <row r="6491">
      <c r="A6491" s="2" t="s">
        <v>18411</v>
      </c>
      <c r="B6491" s="3"/>
      <c r="C6491" s="4">
        <v>35423.98055555556</v>
      </c>
      <c r="D6491" s="5">
        <v>2796.0</v>
      </c>
    </row>
    <row r="6492">
      <c r="A6492" s="2" t="s">
        <v>18412</v>
      </c>
      <c r="B6492" s="3"/>
      <c r="C6492" s="4">
        <v>35423.98055555556</v>
      </c>
      <c r="D6492" s="5">
        <v>15792.0</v>
      </c>
    </row>
    <row r="6493">
      <c r="A6493" s="2" t="s">
        <v>18413</v>
      </c>
      <c r="B6493" s="3"/>
      <c r="C6493" s="4">
        <v>35423.98055555556</v>
      </c>
      <c r="D6493" s="5">
        <v>82196.0</v>
      </c>
    </row>
    <row r="6494">
      <c r="A6494" s="2" t="s">
        <v>18414</v>
      </c>
      <c r="B6494" s="3"/>
      <c r="C6494" s="4">
        <v>35423.98055555556</v>
      </c>
      <c r="D6494" s="5">
        <v>29805.0</v>
      </c>
    </row>
    <row r="6495">
      <c r="A6495" s="2" t="s">
        <v>18415</v>
      </c>
      <c r="B6495" s="3"/>
      <c r="C6495" s="4">
        <v>35423.98055555556</v>
      </c>
      <c r="D6495" s="5">
        <v>33205.0</v>
      </c>
    </row>
    <row r="6496">
      <c r="A6496" s="2" t="s">
        <v>18416</v>
      </c>
      <c r="B6496" s="3"/>
      <c r="C6496" s="4">
        <v>35423.98055555556</v>
      </c>
      <c r="D6496" s="5">
        <v>5765.0</v>
      </c>
    </row>
    <row r="6497">
      <c r="A6497" s="2" t="s">
        <v>18417</v>
      </c>
      <c r="B6497" s="3"/>
      <c r="C6497" s="4">
        <v>35423.98055555556</v>
      </c>
      <c r="D6497" s="5">
        <v>6100.0</v>
      </c>
    </row>
    <row r="6498">
      <c r="A6498" s="2" t="s">
        <v>18418</v>
      </c>
      <c r="B6498" s="3"/>
      <c r="C6498" s="4">
        <v>35423.98055555556</v>
      </c>
      <c r="D6498" s="5">
        <v>6414.0</v>
      </c>
    </row>
    <row r="6499">
      <c r="A6499" s="2" t="s">
        <v>18419</v>
      </c>
      <c r="B6499" s="3"/>
      <c r="C6499" s="4">
        <v>35423.98055555556</v>
      </c>
      <c r="D6499" s="5">
        <v>18939.0</v>
      </c>
    </row>
    <row r="6500">
      <c r="A6500" s="2" t="s">
        <v>18420</v>
      </c>
      <c r="B6500" s="3"/>
      <c r="C6500" s="4">
        <v>35423.98055555556</v>
      </c>
      <c r="D6500" s="5">
        <v>19076.0</v>
      </c>
    </row>
    <row r="6501">
      <c r="A6501" s="2" t="s">
        <v>18421</v>
      </c>
      <c r="B6501" s="3"/>
      <c r="C6501" s="4">
        <v>35423.98055555556</v>
      </c>
      <c r="D6501" s="5">
        <v>6833.0</v>
      </c>
    </row>
  </sheetData>
  <hyperlinks>
    <hyperlink r:id="rId1" ref="A3"/>
    <hyperlink r:id="rId2" ref="A4"/>
    <hyperlink r:id="rId3" ref="F4"/>
    <hyperlink r:id="rId4" ref="A5"/>
    <hyperlink r:id="rId5" ref="F5"/>
    <hyperlink r:id="rId6" ref="A6"/>
    <hyperlink r:id="rId7" ref="F6"/>
    <hyperlink r:id="rId8" ref="A7"/>
    <hyperlink r:id="rId9" ref="F7"/>
    <hyperlink r:id="rId10" ref="A8"/>
    <hyperlink r:id="rId11" ref="F8"/>
    <hyperlink r:id="rId12" ref="A9"/>
    <hyperlink r:id="rId13" ref="F9"/>
    <hyperlink r:id="rId14" ref="A10"/>
    <hyperlink r:id="rId15" ref="F10"/>
    <hyperlink r:id="rId16" ref="A11"/>
    <hyperlink r:id="rId17" ref="F11"/>
    <hyperlink r:id="rId18" ref="A12"/>
    <hyperlink r:id="rId19" ref="F12"/>
    <hyperlink r:id="rId20" ref="A13"/>
    <hyperlink r:id="rId21" ref="F13"/>
    <hyperlink r:id="rId22" ref="A14"/>
    <hyperlink r:id="rId23" ref="F14"/>
    <hyperlink r:id="rId24" ref="A15"/>
    <hyperlink r:id="rId25" ref="F15"/>
    <hyperlink r:id="rId26" ref="A16"/>
    <hyperlink r:id="rId27" ref="F16"/>
    <hyperlink r:id="rId28" ref="A17"/>
    <hyperlink r:id="rId29" ref="F17"/>
    <hyperlink r:id="rId30" ref="A18"/>
    <hyperlink r:id="rId31" ref="F18"/>
    <hyperlink r:id="rId32" ref="A19"/>
    <hyperlink r:id="rId33" ref="F19"/>
    <hyperlink r:id="rId34" ref="A20"/>
    <hyperlink r:id="rId35" ref="F20"/>
    <hyperlink r:id="rId36" ref="A21"/>
    <hyperlink r:id="rId37" ref="F21"/>
    <hyperlink r:id="rId38" ref="A22"/>
    <hyperlink r:id="rId39" ref="F22"/>
    <hyperlink r:id="rId40" ref="A23"/>
    <hyperlink r:id="rId41" ref="F23"/>
    <hyperlink r:id="rId42" ref="A24"/>
    <hyperlink r:id="rId43" ref="F24"/>
    <hyperlink r:id="rId44" ref="A25"/>
    <hyperlink r:id="rId45" ref="F25"/>
    <hyperlink r:id="rId46" ref="A26"/>
    <hyperlink r:id="rId47" ref="F26"/>
    <hyperlink r:id="rId48" ref="A27"/>
    <hyperlink r:id="rId49" ref="F27"/>
    <hyperlink r:id="rId50" ref="A28"/>
    <hyperlink r:id="rId51" ref="F28"/>
    <hyperlink r:id="rId52" ref="A29"/>
    <hyperlink r:id="rId53" ref="F29"/>
    <hyperlink r:id="rId54" ref="A30"/>
    <hyperlink r:id="rId55" ref="F30"/>
    <hyperlink r:id="rId56" ref="A31"/>
    <hyperlink r:id="rId57" ref="F31"/>
    <hyperlink r:id="rId58" ref="A32"/>
    <hyperlink r:id="rId59" ref="F32"/>
    <hyperlink r:id="rId60" ref="A33"/>
    <hyperlink r:id="rId61" ref="F33"/>
    <hyperlink r:id="rId62" ref="A34"/>
    <hyperlink r:id="rId63" ref="F34"/>
    <hyperlink r:id="rId64" ref="A35"/>
    <hyperlink r:id="rId65" ref="F35"/>
    <hyperlink r:id="rId66" ref="A36"/>
    <hyperlink r:id="rId67" ref="F36"/>
    <hyperlink r:id="rId68" ref="A37"/>
    <hyperlink r:id="rId69" ref="F37"/>
    <hyperlink r:id="rId70" ref="A38"/>
    <hyperlink r:id="rId71" ref="F38"/>
    <hyperlink r:id="rId72" ref="A39"/>
    <hyperlink r:id="rId73" ref="F39"/>
    <hyperlink r:id="rId74" ref="A40"/>
    <hyperlink r:id="rId75" ref="F40"/>
    <hyperlink r:id="rId76" ref="A41"/>
    <hyperlink r:id="rId77" ref="F41"/>
    <hyperlink r:id="rId78" ref="A42"/>
    <hyperlink r:id="rId79" ref="F42"/>
    <hyperlink r:id="rId80" ref="A43"/>
    <hyperlink r:id="rId81" ref="F43"/>
    <hyperlink r:id="rId82" ref="A44"/>
    <hyperlink r:id="rId83" ref="F44"/>
    <hyperlink r:id="rId84" ref="A45"/>
    <hyperlink r:id="rId85" ref="F45"/>
    <hyperlink r:id="rId86" ref="A46"/>
    <hyperlink r:id="rId87" ref="F46"/>
    <hyperlink r:id="rId88" ref="A47"/>
    <hyperlink r:id="rId89" ref="F47"/>
    <hyperlink r:id="rId90" ref="A48"/>
    <hyperlink r:id="rId91" ref="F48"/>
    <hyperlink r:id="rId92" ref="A49"/>
    <hyperlink r:id="rId93" ref="F49"/>
    <hyperlink r:id="rId94" ref="A50"/>
    <hyperlink r:id="rId95" ref="F50"/>
    <hyperlink r:id="rId96" ref="A51"/>
    <hyperlink r:id="rId97" ref="F51"/>
    <hyperlink r:id="rId98" ref="A52"/>
    <hyperlink r:id="rId99" ref="F52"/>
    <hyperlink r:id="rId100" ref="A53"/>
    <hyperlink r:id="rId101" ref="F53"/>
    <hyperlink r:id="rId102" ref="A54"/>
    <hyperlink r:id="rId103" ref="F54"/>
    <hyperlink r:id="rId104" ref="A55"/>
    <hyperlink r:id="rId105" ref="F55"/>
    <hyperlink r:id="rId106" ref="A56"/>
    <hyperlink r:id="rId107" ref="F56"/>
    <hyperlink r:id="rId108" ref="A57"/>
    <hyperlink r:id="rId109" ref="F57"/>
    <hyperlink r:id="rId110" ref="A58"/>
    <hyperlink r:id="rId111" ref="F58"/>
    <hyperlink r:id="rId112" ref="A59"/>
    <hyperlink r:id="rId113" ref="F59"/>
    <hyperlink r:id="rId114" ref="A60"/>
    <hyperlink r:id="rId115" ref="F60"/>
    <hyperlink r:id="rId116" ref="A61"/>
    <hyperlink r:id="rId117" ref="F61"/>
    <hyperlink r:id="rId118" ref="A62"/>
    <hyperlink r:id="rId119" ref="F62"/>
    <hyperlink r:id="rId120" ref="A63"/>
    <hyperlink r:id="rId121" ref="F63"/>
    <hyperlink r:id="rId122" ref="A64"/>
    <hyperlink r:id="rId123" ref="F64"/>
    <hyperlink r:id="rId124" ref="A65"/>
    <hyperlink r:id="rId125" ref="F65"/>
    <hyperlink r:id="rId126" ref="A66"/>
    <hyperlink r:id="rId127" ref="F66"/>
    <hyperlink r:id="rId128" ref="A67"/>
    <hyperlink r:id="rId129" ref="F67"/>
    <hyperlink r:id="rId130" ref="A68"/>
    <hyperlink r:id="rId131" ref="F68"/>
    <hyperlink r:id="rId132" ref="A69"/>
    <hyperlink r:id="rId133" ref="F69"/>
    <hyperlink r:id="rId134" ref="A70"/>
    <hyperlink r:id="rId135" ref="F70"/>
    <hyperlink r:id="rId136" ref="A71"/>
    <hyperlink r:id="rId137" ref="F71"/>
    <hyperlink r:id="rId138" ref="A72"/>
    <hyperlink r:id="rId139" ref="F72"/>
    <hyperlink r:id="rId140" ref="A73"/>
    <hyperlink r:id="rId141" ref="F73"/>
    <hyperlink r:id="rId142" ref="A74"/>
    <hyperlink r:id="rId143" ref="F74"/>
    <hyperlink r:id="rId144" ref="A75"/>
    <hyperlink r:id="rId145" ref="F75"/>
    <hyperlink r:id="rId146" ref="A76"/>
    <hyperlink r:id="rId147" ref="F76"/>
    <hyperlink r:id="rId148" ref="A77"/>
    <hyperlink r:id="rId149" ref="F77"/>
    <hyperlink r:id="rId150" ref="A78"/>
    <hyperlink r:id="rId151" ref="F78"/>
    <hyperlink r:id="rId152" ref="A79"/>
    <hyperlink r:id="rId153" ref="F79"/>
    <hyperlink r:id="rId154" ref="A80"/>
    <hyperlink r:id="rId155" ref="F80"/>
    <hyperlink r:id="rId156" ref="A81"/>
    <hyperlink r:id="rId157" ref="F81"/>
    <hyperlink r:id="rId158" ref="A82"/>
    <hyperlink r:id="rId159" ref="F82"/>
    <hyperlink r:id="rId160" ref="A83"/>
    <hyperlink r:id="rId161" ref="F83"/>
    <hyperlink r:id="rId162" ref="A84"/>
    <hyperlink r:id="rId163" ref="F84"/>
    <hyperlink r:id="rId164" ref="A85"/>
    <hyperlink r:id="rId165" ref="F85"/>
    <hyperlink r:id="rId166" ref="A86"/>
    <hyperlink r:id="rId167" ref="F86"/>
    <hyperlink r:id="rId168" ref="A87"/>
    <hyperlink r:id="rId169" ref="F87"/>
    <hyperlink r:id="rId170" ref="A88"/>
    <hyperlink r:id="rId171" ref="F88"/>
    <hyperlink r:id="rId172" ref="A89"/>
    <hyperlink r:id="rId173" ref="F89"/>
    <hyperlink r:id="rId174" ref="A90"/>
    <hyperlink r:id="rId175" ref="F90"/>
    <hyperlink r:id="rId176" ref="A91"/>
    <hyperlink r:id="rId177" ref="F91"/>
    <hyperlink r:id="rId178" ref="A92"/>
    <hyperlink r:id="rId179" ref="F92"/>
    <hyperlink r:id="rId180" ref="A93"/>
    <hyperlink r:id="rId181" ref="F93"/>
    <hyperlink r:id="rId182" ref="A94"/>
    <hyperlink r:id="rId183" ref="F94"/>
    <hyperlink r:id="rId184" ref="A95"/>
    <hyperlink r:id="rId185" ref="F95"/>
    <hyperlink r:id="rId186" ref="A96"/>
    <hyperlink r:id="rId187" ref="F96"/>
    <hyperlink r:id="rId188" ref="A97"/>
    <hyperlink r:id="rId189" ref="F97"/>
    <hyperlink r:id="rId190" ref="A98"/>
    <hyperlink r:id="rId191" ref="F98"/>
    <hyperlink r:id="rId192" ref="A99"/>
    <hyperlink r:id="rId193" ref="F99"/>
    <hyperlink r:id="rId194" ref="A100"/>
    <hyperlink r:id="rId195" ref="F100"/>
    <hyperlink r:id="rId196" ref="A101"/>
    <hyperlink r:id="rId197" ref="F101"/>
    <hyperlink r:id="rId198" ref="A102"/>
    <hyperlink r:id="rId199" ref="F102"/>
    <hyperlink r:id="rId200" ref="A103"/>
    <hyperlink r:id="rId201" ref="F103"/>
    <hyperlink r:id="rId202" ref="A104"/>
    <hyperlink r:id="rId203" ref="F104"/>
    <hyperlink r:id="rId204" ref="A105"/>
    <hyperlink r:id="rId205" ref="F105"/>
    <hyperlink r:id="rId206" ref="A106"/>
    <hyperlink r:id="rId207" ref="F106"/>
    <hyperlink r:id="rId208" ref="A107"/>
    <hyperlink r:id="rId209" ref="F107"/>
    <hyperlink r:id="rId210" ref="A108"/>
    <hyperlink r:id="rId211" ref="F108"/>
    <hyperlink r:id="rId212" ref="A109"/>
    <hyperlink r:id="rId213" ref="F109"/>
    <hyperlink r:id="rId214" ref="A110"/>
    <hyperlink r:id="rId215" ref="F110"/>
    <hyperlink r:id="rId216" ref="A111"/>
    <hyperlink r:id="rId217" ref="F111"/>
    <hyperlink r:id="rId218" ref="A112"/>
    <hyperlink r:id="rId219" ref="F112"/>
    <hyperlink r:id="rId220" ref="A113"/>
    <hyperlink r:id="rId221" ref="F113"/>
    <hyperlink r:id="rId222" ref="A114"/>
    <hyperlink r:id="rId223" ref="F114"/>
    <hyperlink r:id="rId224" ref="A115"/>
    <hyperlink r:id="rId225" ref="F115"/>
    <hyperlink r:id="rId226" ref="A116"/>
    <hyperlink r:id="rId227" ref="F116"/>
    <hyperlink r:id="rId228" ref="A117"/>
    <hyperlink r:id="rId229" ref="F117"/>
    <hyperlink r:id="rId230" ref="A118"/>
    <hyperlink r:id="rId231" ref="F118"/>
    <hyperlink r:id="rId232" ref="A119"/>
    <hyperlink r:id="rId233" ref="F119"/>
    <hyperlink r:id="rId234" ref="A120"/>
    <hyperlink r:id="rId235" ref="F120"/>
    <hyperlink r:id="rId236" ref="A121"/>
    <hyperlink r:id="rId237" ref="F121"/>
    <hyperlink r:id="rId238" ref="A122"/>
    <hyperlink r:id="rId239" ref="F122"/>
    <hyperlink r:id="rId240" ref="A123"/>
    <hyperlink r:id="rId241" ref="F123"/>
    <hyperlink r:id="rId242" ref="A124"/>
    <hyperlink r:id="rId243" ref="F124"/>
    <hyperlink r:id="rId244" ref="A125"/>
    <hyperlink r:id="rId245" ref="F125"/>
    <hyperlink r:id="rId246" ref="A126"/>
    <hyperlink r:id="rId247" ref="F126"/>
    <hyperlink r:id="rId248" ref="A127"/>
    <hyperlink r:id="rId249" ref="F127"/>
    <hyperlink r:id="rId250" ref="A128"/>
    <hyperlink r:id="rId251" ref="F128"/>
    <hyperlink r:id="rId252" ref="A129"/>
    <hyperlink r:id="rId253" ref="F129"/>
    <hyperlink r:id="rId254" ref="A130"/>
    <hyperlink r:id="rId255" ref="F130"/>
    <hyperlink r:id="rId256" ref="A131"/>
    <hyperlink r:id="rId257" ref="F131"/>
    <hyperlink r:id="rId258" ref="A132"/>
    <hyperlink r:id="rId259" ref="F132"/>
    <hyperlink r:id="rId260" ref="A133"/>
    <hyperlink r:id="rId261" ref="F133"/>
    <hyperlink r:id="rId262" ref="A134"/>
    <hyperlink r:id="rId263" ref="F134"/>
    <hyperlink r:id="rId264" ref="A135"/>
    <hyperlink r:id="rId265" ref="F135"/>
    <hyperlink r:id="rId266" ref="A136"/>
    <hyperlink r:id="rId267" ref="F136"/>
    <hyperlink r:id="rId268" ref="A137"/>
    <hyperlink r:id="rId269" ref="F137"/>
    <hyperlink r:id="rId270" ref="A138"/>
    <hyperlink r:id="rId271" ref="F138"/>
    <hyperlink r:id="rId272" ref="A139"/>
    <hyperlink r:id="rId273" ref="F139"/>
    <hyperlink r:id="rId274" ref="A140"/>
    <hyperlink r:id="rId275" ref="F140"/>
    <hyperlink r:id="rId276" ref="A141"/>
    <hyperlink r:id="rId277" ref="F141"/>
    <hyperlink r:id="rId278" ref="A142"/>
    <hyperlink r:id="rId279" ref="F142"/>
    <hyperlink r:id="rId280" ref="A143"/>
    <hyperlink r:id="rId281" ref="F143"/>
    <hyperlink r:id="rId282" ref="A144"/>
    <hyperlink r:id="rId283" ref="F144"/>
    <hyperlink r:id="rId284" ref="A145"/>
    <hyperlink r:id="rId285" ref="F145"/>
    <hyperlink r:id="rId286" ref="A146"/>
    <hyperlink r:id="rId287" ref="F146"/>
    <hyperlink r:id="rId288" ref="A147"/>
    <hyperlink r:id="rId289" ref="F147"/>
    <hyperlink r:id="rId290" ref="A148"/>
    <hyperlink r:id="rId291" ref="F148"/>
    <hyperlink r:id="rId292" ref="A149"/>
    <hyperlink r:id="rId293" ref="F149"/>
    <hyperlink r:id="rId294" ref="A150"/>
    <hyperlink r:id="rId295" ref="F150"/>
    <hyperlink r:id="rId296" ref="A151"/>
    <hyperlink r:id="rId297" ref="F151"/>
    <hyperlink r:id="rId298" ref="A152"/>
    <hyperlink r:id="rId299" ref="F152"/>
    <hyperlink r:id="rId300" ref="A153"/>
    <hyperlink r:id="rId301" ref="F153"/>
    <hyperlink r:id="rId302" ref="A154"/>
    <hyperlink r:id="rId303" ref="F154"/>
    <hyperlink r:id="rId304" ref="A155"/>
    <hyperlink r:id="rId305" ref="F155"/>
    <hyperlink r:id="rId306" ref="A156"/>
    <hyperlink r:id="rId307" ref="F156"/>
    <hyperlink r:id="rId308" ref="A157"/>
    <hyperlink r:id="rId309" ref="F157"/>
    <hyperlink r:id="rId310" ref="A158"/>
    <hyperlink r:id="rId311" ref="F158"/>
    <hyperlink r:id="rId312" ref="A159"/>
    <hyperlink r:id="rId313" ref="F159"/>
    <hyperlink r:id="rId314" ref="A160"/>
    <hyperlink r:id="rId315" ref="F160"/>
    <hyperlink r:id="rId316" ref="A161"/>
    <hyperlink r:id="rId317" ref="F161"/>
    <hyperlink r:id="rId318" ref="A162"/>
    <hyperlink r:id="rId319" ref="F162"/>
    <hyperlink r:id="rId320" ref="A163"/>
    <hyperlink r:id="rId321" ref="F163"/>
    <hyperlink r:id="rId322" ref="A164"/>
    <hyperlink r:id="rId323" ref="F164"/>
    <hyperlink r:id="rId324" ref="A165"/>
    <hyperlink r:id="rId325" ref="F165"/>
    <hyperlink r:id="rId326" ref="A166"/>
    <hyperlink r:id="rId327" ref="F166"/>
    <hyperlink r:id="rId328" ref="A167"/>
    <hyperlink r:id="rId329" ref="F167"/>
    <hyperlink r:id="rId330" ref="A168"/>
    <hyperlink r:id="rId331" ref="F168"/>
    <hyperlink r:id="rId332" ref="A169"/>
    <hyperlink r:id="rId333" ref="F169"/>
    <hyperlink r:id="rId334" ref="A170"/>
    <hyperlink r:id="rId335" ref="F170"/>
    <hyperlink r:id="rId336" ref="A171"/>
    <hyperlink r:id="rId337" ref="F171"/>
    <hyperlink r:id="rId338" ref="A172"/>
    <hyperlink r:id="rId339" ref="F172"/>
    <hyperlink r:id="rId340" ref="A173"/>
    <hyperlink r:id="rId341" ref="F173"/>
    <hyperlink r:id="rId342" ref="A174"/>
    <hyperlink r:id="rId343" ref="F174"/>
    <hyperlink r:id="rId344" ref="A175"/>
    <hyperlink r:id="rId345" ref="F175"/>
    <hyperlink r:id="rId346" ref="A176"/>
    <hyperlink r:id="rId347" ref="F176"/>
    <hyperlink r:id="rId348" ref="A177"/>
    <hyperlink r:id="rId349" ref="F177"/>
    <hyperlink r:id="rId350" ref="A178"/>
    <hyperlink r:id="rId351" ref="F178"/>
    <hyperlink r:id="rId352" ref="A179"/>
    <hyperlink r:id="rId353" ref="F179"/>
    <hyperlink r:id="rId354" ref="A180"/>
    <hyperlink r:id="rId355" ref="F180"/>
    <hyperlink r:id="rId356" ref="A181"/>
    <hyperlink r:id="rId357" ref="F181"/>
    <hyperlink r:id="rId358" ref="A182"/>
    <hyperlink r:id="rId359" ref="F182"/>
    <hyperlink r:id="rId360" ref="A183"/>
    <hyperlink r:id="rId361" ref="F183"/>
    <hyperlink r:id="rId362" ref="A184"/>
    <hyperlink r:id="rId363" ref="F184"/>
    <hyperlink r:id="rId364" ref="A185"/>
    <hyperlink r:id="rId365" ref="F185"/>
    <hyperlink r:id="rId366" ref="A186"/>
    <hyperlink r:id="rId367" ref="F186"/>
    <hyperlink r:id="rId368" ref="A187"/>
    <hyperlink r:id="rId369" ref="F187"/>
    <hyperlink r:id="rId370" ref="A188"/>
    <hyperlink r:id="rId371" ref="F188"/>
    <hyperlink r:id="rId372" ref="A189"/>
    <hyperlink r:id="rId373" ref="F189"/>
    <hyperlink r:id="rId374" ref="A190"/>
    <hyperlink r:id="rId375" ref="F190"/>
    <hyperlink r:id="rId376" ref="A191"/>
    <hyperlink r:id="rId377" ref="F191"/>
    <hyperlink r:id="rId378" ref="A192"/>
    <hyperlink r:id="rId379" ref="F192"/>
    <hyperlink r:id="rId380" ref="A193"/>
    <hyperlink r:id="rId381" ref="F193"/>
    <hyperlink r:id="rId382" ref="A194"/>
    <hyperlink r:id="rId383" ref="F194"/>
    <hyperlink r:id="rId384" ref="A195"/>
    <hyperlink r:id="rId385" ref="F195"/>
    <hyperlink r:id="rId386" ref="A196"/>
    <hyperlink r:id="rId387" ref="F196"/>
    <hyperlink r:id="rId388" ref="A197"/>
    <hyperlink r:id="rId389" ref="F197"/>
    <hyperlink r:id="rId390" ref="A198"/>
    <hyperlink r:id="rId391" ref="F198"/>
    <hyperlink r:id="rId392" ref="A199"/>
    <hyperlink r:id="rId393" ref="F199"/>
    <hyperlink r:id="rId394" ref="A200"/>
    <hyperlink r:id="rId395" ref="F200"/>
    <hyperlink r:id="rId396" ref="A201"/>
    <hyperlink r:id="rId397" ref="F201"/>
    <hyperlink r:id="rId398" ref="A202"/>
    <hyperlink r:id="rId399" ref="F202"/>
    <hyperlink r:id="rId400" ref="A203"/>
    <hyperlink r:id="rId401" ref="F203"/>
    <hyperlink r:id="rId402" ref="A204"/>
    <hyperlink r:id="rId403" ref="F204"/>
    <hyperlink r:id="rId404" ref="A205"/>
    <hyperlink r:id="rId405" ref="F205"/>
    <hyperlink r:id="rId406" ref="A206"/>
    <hyperlink r:id="rId407" ref="F206"/>
    <hyperlink r:id="rId408" ref="A207"/>
    <hyperlink r:id="rId409" ref="F207"/>
    <hyperlink r:id="rId410" ref="A208"/>
    <hyperlink r:id="rId411" ref="F208"/>
    <hyperlink r:id="rId412" ref="A209"/>
    <hyperlink r:id="rId413" ref="F209"/>
    <hyperlink r:id="rId414" ref="A210"/>
    <hyperlink r:id="rId415" ref="F210"/>
    <hyperlink r:id="rId416" ref="A211"/>
    <hyperlink r:id="rId417" ref="F211"/>
    <hyperlink r:id="rId418" ref="A212"/>
    <hyperlink r:id="rId419" ref="F212"/>
    <hyperlink r:id="rId420" ref="A213"/>
    <hyperlink r:id="rId421" ref="F213"/>
    <hyperlink r:id="rId422" ref="A214"/>
    <hyperlink r:id="rId423" ref="F214"/>
    <hyperlink r:id="rId424" ref="A215"/>
    <hyperlink r:id="rId425" ref="F215"/>
    <hyperlink r:id="rId426" ref="A216"/>
    <hyperlink r:id="rId427" ref="F216"/>
    <hyperlink r:id="rId428" ref="A217"/>
    <hyperlink r:id="rId429" ref="F217"/>
    <hyperlink r:id="rId430" ref="A218"/>
    <hyperlink r:id="rId431" ref="F218"/>
    <hyperlink r:id="rId432" ref="A219"/>
    <hyperlink r:id="rId433" ref="F219"/>
    <hyperlink r:id="rId434" ref="A220"/>
    <hyperlink r:id="rId435" ref="F220"/>
    <hyperlink r:id="rId436" ref="A221"/>
    <hyperlink r:id="rId437" ref="F221"/>
    <hyperlink r:id="rId438" ref="A222"/>
    <hyperlink r:id="rId439" ref="F222"/>
    <hyperlink r:id="rId440" ref="A223"/>
    <hyperlink r:id="rId441" ref="F223"/>
    <hyperlink r:id="rId442" ref="A224"/>
    <hyperlink r:id="rId443" ref="F224"/>
    <hyperlink r:id="rId444" ref="A225"/>
    <hyperlink r:id="rId445" ref="F225"/>
    <hyperlink r:id="rId446" ref="A226"/>
    <hyperlink r:id="rId447" ref="F226"/>
    <hyperlink r:id="rId448" ref="A227"/>
    <hyperlink r:id="rId449" ref="F227"/>
    <hyperlink r:id="rId450" ref="A228"/>
    <hyperlink r:id="rId451" ref="F228"/>
    <hyperlink r:id="rId452" ref="A229"/>
    <hyperlink r:id="rId453" ref="F229"/>
    <hyperlink r:id="rId454" ref="A230"/>
    <hyperlink r:id="rId455" ref="F230"/>
    <hyperlink r:id="rId456" ref="A231"/>
    <hyperlink r:id="rId457" ref="F231"/>
    <hyperlink r:id="rId458" ref="A232"/>
    <hyperlink r:id="rId459" ref="F232"/>
    <hyperlink r:id="rId460" ref="A233"/>
    <hyperlink r:id="rId461" ref="F233"/>
    <hyperlink r:id="rId462" ref="A234"/>
    <hyperlink r:id="rId463" ref="F234"/>
    <hyperlink r:id="rId464" ref="A235"/>
    <hyperlink r:id="rId465" ref="F235"/>
    <hyperlink r:id="rId466" ref="A236"/>
    <hyperlink r:id="rId467" ref="F236"/>
    <hyperlink r:id="rId468" ref="A237"/>
    <hyperlink r:id="rId469" ref="F237"/>
    <hyperlink r:id="rId470" ref="A238"/>
    <hyperlink r:id="rId471" ref="F238"/>
    <hyperlink r:id="rId472" ref="A239"/>
    <hyperlink r:id="rId473" ref="F239"/>
    <hyperlink r:id="rId474" ref="A240"/>
    <hyperlink r:id="rId475" ref="F240"/>
    <hyperlink r:id="rId476" ref="A241"/>
    <hyperlink r:id="rId477" ref="F241"/>
    <hyperlink r:id="rId478" ref="A242"/>
    <hyperlink r:id="rId479" ref="F242"/>
    <hyperlink r:id="rId480" ref="A243"/>
    <hyperlink r:id="rId481" ref="F243"/>
    <hyperlink r:id="rId482" ref="A244"/>
    <hyperlink r:id="rId483" ref="F244"/>
    <hyperlink r:id="rId484" ref="A245"/>
    <hyperlink r:id="rId485" ref="F245"/>
    <hyperlink r:id="rId486" ref="A246"/>
    <hyperlink r:id="rId487" ref="F246"/>
    <hyperlink r:id="rId488" ref="A247"/>
    <hyperlink r:id="rId489" ref="F247"/>
    <hyperlink r:id="rId490" ref="A248"/>
    <hyperlink r:id="rId491" ref="F248"/>
    <hyperlink r:id="rId492" ref="A249"/>
    <hyperlink r:id="rId493" ref="F249"/>
    <hyperlink r:id="rId494" ref="A250"/>
    <hyperlink r:id="rId495" ref="F250"/>
    <hyperlink r:id="rId496" ref="A251"/>
    <hyperlink r:id="rId497" ref="F251"/>
    <hyperlink r:id="rId498" ref="A252"/>
    <hyperlink r:id="rId499" ref="F252"/>
    <hyperlink r:id="rId500" ref="A253"/>
    <hyperlink r:id="rId501" ref="F253"/>
    <hyperlink r:id="rId502" ref="A254"/>
    <hyperlink r:id="rId503" ref="F254"/>
    <hyperlink r:id="rId504" ref="A255"/>
    <hyperlink r:id="rId505" ref="F255"/>
    <hyperlink r:id="rId506" ref="A256"/>
    <hyperlink r:id="rId507" ref="F256"/>
    <hyperlink r:id="rId508" ref="A257"/>
    <hyperlink r:id="rId509" ref="F257"/>
    <hyperlink r:id="rId510" ref="A258"/>
    <hyperlink r:id="rId511" ref="F258"/>
    <hyperlink r:id="rId512" ref="A259"/>
    <hyperlink r:id="rId513" ref="F259"/>
    <hyperlink r:id="rId514" ref="A260"/>
    <hyperlink r:id="rId515" ref="F260"/>
    <hyperlink r:id="rId516" ref="A261"/>
    <hyperlink r:id="rId517" ref="F261"/>
    <hyperlink r:id="rId518" ref="A262"/>
    <hyperlink r:id="rId519" ref="F262"/>
    <hyperlink r:id="rId520" ref="A263"/>
    <hyperlink r:id="rId521" ref="F263"/>
    <hyperlink r:id="rId522" ref="A264"/>
    <hyperlink r:id="rId523" ref="F264"/>
    <hyperlink r:id="rId524" ref="A265"/>
    <hyperlink r:id="rId525" ref="F265"/>
    <hyperlink r:id="rId526" ref="A266"/>
    <hyperlink r:id="rId527" ref="F266"/>
    <hyperlink r:id="rId528" ref="A267"/>
    <hyperlink r:id="rId529" ref="F267"/>
    <hyperlink r:id="rId530" ref="A268"/>
    <hyperlink r:id="rId531" ref="F268"/>
    <hyperlink r:id="rId532" ref="A269"/>
    <hyperlink r:id="rId533" ref="F269"/>
    <hyperlink r:id="rId534" ref="A270"/>
    <hyperlink r:id="rId535" ref="F270"/>
    <hyperlink r:id="rId536" ref="A271"/>
    <hyperlink r:id="rId537" ref="F271"/>
    <hyperlink r:id="rId538" ref="A272"/>
    <hyperlink r:id="rId539" ref="F272"/>
    <hyperlink r:id="rId540" ref="A273"/>
    <hyperlink r:id="rId541" ref="F273"/>
    <hyperlink r:id="rId542" ref="A274"/>
    <hyperlink r:id="rId543" ref="F274"/>
    <hyperlink r:id="rId544" ref="A275"/>
    <hyperlink r:id="rId545" ref="F275"/>
    <hyperlink r:id="rId546" ref="A276"/>
    <hyperlink r:id="rId547" ref="F276"/>
    <hyperlink r:id="rId548" ref="A277"/>
    <hyperlink r:id="rId549" ref="F277"/>
    <hyperlink r:id="rId550" ref="A278"/>
    <hyperlink r:id="rId551" ref="F278"/>
    <hyperlink r:id="rId552" ref="A279"/>
    <hyperlink r:id="rId553" ref="F279"/>
    <hyperlink r:id="rId554" ref="A280"/>
    <hyperlink r:id="rId555" ref="F280"/>
    <hyperlink r:id="rId556" ref="A281"/>
    <hyperlink r:id="rId557" ref="F281"/>
    <hyperlink r:id="rId558" ref="A282"/>
    <hyperlink r:id="rId559" ref="F282"/>
    <hyperlink r:id="rId560" ref="A283"/>
    <hyperlink r:id="rId561" ref="F283"/>
    <hyperlink r:id="rId562" ref="A284"/>
    <hyperlink r:id="rId563" ref="F284"/>
    <hyperlink r:id="rId564" ref="A285"/>
    <hyperlink r:id="rId565" ref="F285"/>
    <hyperlink r:id="rId566" ref="A286"/>
    <hyperlink r:id="rId567" ref="F286"/>
    <hyperlink r:id="rId568" ref="A287"/>
    <hyperlink r:id="rId569" ref="F287"/>
    <hyperlink r:id="rId570" ref="A288"/>
    <hyperlink r:id="rId571" ref="F288"/>
    <hyperlink r:id="rId572" ref="A289"/>
    <hyperlink r:id="rId573" ref="F289"/>
    <hyperlink r:id="rId574" ref="A290"/>
    <hyperlink r:id="rId575" ref="F290"/>
    <hyperlink r:id="rId576" ref="A291"/>
    <hyperlink r:id="rId577" ref="F291"/>
    <hyperlink r:id="rId578" ref="A292"/>
    <hyperlink r:id="rId579" ref="F292"/>
    <hyperlink r:id="rId580" ref="A293"/>
    <hyperlink r:id="rId581" ref="F293"/>
    <hyperlink r:id="rId582" ref="A294"/>
    <hyperlink r:id="rId583" ref="F294"/>
    <hyperlink r:id="rId584" ref="A295"/>
    <hyperlink r:id="rId585" ref="F295"/>
    <hyperlink r:id="rId586" ref="A296"/>
    <hyperlink r:id="rId587" ref="F296"/>
    <hyperlink r:id="rId588" ref="A297"/>
    <hyperlink r:id="rId589" ref="F297"/>
    <hyperlink r:id="rId590" ref="A298"/>
    <hyperlink r:id="rId591" ref="F298"/>
    <hyperlink r:id="rId592" ref="A299"/>
    <hyperlink r:id="rId593" ref="F299"/>
    <hyperlink r:id="rId594" ref="A300"/>
    <hyperlink r:id="rId595" ref="F300"/>
    <hyperlink r:id="rId596" ref="A301"/>
    <hyperlink r:id="rId597" ref="F301"/>
    <hyperlink r:id="rId598" ref="A302"/>
    <hyperlink r:id="rId599" ref="F302"/>
    <hyperlink r:id="rId600" ref="A303"/>
    <hyperlink r:id="rId601" ref="F303"/>
    <hyperlink r:id="rId602" ref="A304"/>
    <hyperlink r:id="rId603" ref="F304"/>
    <hyperlink r:id="rId604" ref="A305"/>
    <hyperlink r:id="rId605" ref="F305"/>
    <hyperlink r:id="rId606" ref="A306"/>
    <hyperlink r:id="rId607" ref="F306"/>
    <hyperlink r:id="rId608" ref="A307"/>
    <hyperlink r:id="rId609" ref="F307"/>
    <hyperlink r:id="rId610" ref="A308"/>
    <hyperlink r:id="rId611" ref="F308"/>
    <hyperlink r:id="rId612" ref="A309"/>
    <hyperlink r:id="rId613" ref="F309"/>
    <hyperlink r:id="rId614" ref="A310"/>
    <hyperlink r:id="rId615" ref="F310"/>
    <hyperlink r:id="rId616" ref="A311"/>
    <hyperlink r:id="rId617" ref="F311"/>
    <hyperlink r:id="rId618" ref="A312"/>
    <hyperlink r:id="rId619" ref="F312"/>
    <hyperlink r:id="rId620" ref="A313"/>
    <hyperlink r:id="rId621" ref="F313"/>
    <hyperlink r:id="rId622" ref="A314"/>
    <hyperlink r:id="rId623" ref="F314"/>
    <hyperlink r:id="rId624" ref="A315"/>
    <hyperlink r:id="rId625" ref="F315"/>
    <hyperlink r:id="rId626" ref="A316"/>
    <hyperlink r:id="rId627" ref="F316"/>
    <hyperlink r:id="rId628" ref="A317"/>
    <hyperlink r:id="rId629" ref="F317"/>
    <hyperlink r:id="rId630" ref="A318"/>
    <hyperlink r:id="rId631" ref="F318"/>
    <hyperlink r:id="rId632" ref="A319"/>
    <hyperlink r:id="rId633" ref="F319"/>
    <hyperlink r:id="rId634" ref="A320"/>
    <hyperlink r:id="rId635" ref="F320"/>
    <hyperlink r:id="rId636" ref="A321"/>
    <hyperlink r:id="rId637" ref="F321"/>
    <hyperlink r:id="rId638" ref="A322"/>
    <hyperlink r:id="rId639" ref="F322"/>
    <hyperlink r:id="rId640" ref="A323"/>
    <hyperlink r:id="rId641" ref="F323"/>
    <hyperlink r:id="rId642" ref="A324"/>
    <hyperlink r:id="rId643" ref="F324"/>
    <hyperlink r:id="rId644" ref="A325"/>
    <hyperlink r:id="rId645" ref="F325"/>
    <hyperlink r:id="rId646" ref="A326"/>
    <hyperlink r:id="rId647" ref="F326"/>
    <hyperlink r:id="rId648" ref="A327"/>
    <hyperlink r:id="rId649" ref="F327"/>
    <hyperlink r:id="rId650" ref="A328"/>
    <hyperlink r:id="rId651" ref="F328"/>
    <hyperlink r:id="rId652" ref="A329"/>
    <hyperlink r:id="rId653" ref="F329"/>
    <hyperlink r:id="rId654" ref="A330"/>
    <hyperlink r:id="rId655" ref="F330"/>
    <hyperlink r:id="rId656" ref="A331"/>
    <hyperlink r:id="rId657" ref="F331"/>
    <hyperlink r:id="rId658" ref="A332"/>
    <hyperlink r:id="rId659" ref="F332"/>
    <hyperlink r:id="rId660" ref="A333"/>
    <hyperlink r:id="rId661" ref="F333"/>
    <hyperlink r:id="rId662" ref="A334"/>
    <hyperlink r:id="rId663" ref="F334"/>
    <hyperlink r:id="rId664" ref="A335"/>
    <hyperlink r:id="rId665" ref="F335"/>
    <hyperlink r:id="rId666" ref="A336"/>
    <hyperlink r:id="rId667" ref="F336"/>
    <hyperlink r:id="rId668" ref="A337"/>
    <hyperlink r:id="rId669" ref="F337"/>
    <hyperlink r:id="rId670" ref="A338"/>
    <hyperlink r:id="rId671" ref="F338"/>
    <hyperlink r:id="rId672" ref="A339"/>
    <hyperlink r:id="rId673" ref="F339"/>
    <hyperlink r:id="rId674" ref="A340"/>
    <hyperlink r:id="rId675" ref="F340"/>
    <hyperlink r:id="rId676" ref="A341"/>
    <hyperlink r:id="rId677" ref="F341"/>
    <hyperlink r:id="rId678" ref="A342"/>
    <hyperlink r:id="rId679" ref="F342"/>
    <hyperlink r:id="rId680" ref="A343"/>
    <hyperlink r:id="rId681" ref="F343"/>
    <hyperlink r:id="rId682" ref="A344"/>
    <hyperlink r:id="rId683" ref="F344"/>
    <hyperlink r:id="rId684" ref="A345"/>
    <hyperlink r:id="rId685" ref="F345"/>
    <hyperlink r:id="rId686" ref="A346"/>
    <hyperlink r:id="rId687" ref="F346"/>
    <hyperlink r:id="rId688" ref="A347"/>
    <hyperlink r:id="rId689" ref="F347"/>
    <hyperlink r:id="rId690" ref="A348"/>
    <hyperlink r:id="rId691" ref="F348"/>
    <hyperlink r:id="rId692" ref="A349"/>
    <hyperlink r:id="rId693" ref="F349"/>
    <hyperlink r:id="rId694" ref="A350"/>
    <hyperlink r:id="rId695" ref="F350"/>
    <hyperlink r:id="rId696" ref="A351"/>
    <hyperlink r:id="rId697" ref="F351"/>
    <hyperlink r:id="rId698" ref="A352"/>
    <hyperlink r:id="rId699" ref="F352"/>
    <hyperlink r:id="rId700" ref="A353"/>
    <hyperlink r:id="rId701" ref="F353"/>
    <hyperlink r:id="rId702" ref="A354"/>
    <hyperlink r:id="rId703" ref="F354"/>
    <hyperlink r:id="rId704" ref="A355"/>
    <hyperlink r:id="rId705" ref="F355"/>
    <hyperlink r:id="rId706" ref="A356"/>
    <hyperlink r:id="rId707" ref="F356"/>
    <hyperlink r:id="rId708" ref="A357"/>
    <hyperlink r:id="rId709" ref="F357"/>
    <hyperlink r:id="rId710" ref="A358"/>
    <hyperlink r:id="rId711" ref="F358"/>
    <hyperlink r:id="rId712" ref="A359"/>
    <hyperlink r:id="rId713" ref="F359"/>
    <hyperlink r:id="rId714" ref="A360"/>
    <hyperlink r:id="rId715" ref="F360"/>
    <hyperlink r:id="rId716" ref="A361"/>
    <hyperlink r:id="rId717" ref="F361"/>
    <hyperlink r:id="rId718" ref="A362"/>
    <hyperlink r:id="rId719" ref="F362"/>
    <hyperlink r:id="rId720" ref="A363"/>
    <hyperlink r:id="rId721" ref="F363"/>
    <hyperlink r:id="rId722" ref="A364"/>
    <hyperlink r:id="rId723" ref="F364"/>
    <hyperlink r:id="rId724" ref="A365"/>
    <hyperlink r:id="rId725" ref="F365"/>
    <hyperlink r:id="rId726" ref="A366"/>
    <hyperlink r:id="rId727" ref="F366"/>
    <hyperlink r:id="rId728" ref="A367"/>
    <hyperlink r:id="rId729" ref="F367"/>
    <hyperlink r:id="rId730" ref="A368"/>
    <hyperlink r:id="rId731" ref="F368"/>
    <hyperlink r:id="rId732" ref="A369"/>
    <hyperlink r:id="rId733" ref="F369"/>
    <hyperlink r:id="rId734" ref="A370"/>
    <hyperlink r:id="rId735" ref="F370"/>
    <hyperlink r:id="rId736" ref="A371"/>
    <hyperlink r:id="rId737" ref="F371"/>
    <hyperlink r:id="rId738" ref="A372"/>
    <hyperlink r:id="rId739" ref="F372"/>
    <hyperlink r:id="rId740" ref="A373"/>
    <hyperlink r:id="rId741" ref="F373"/>
    <hyperlink r:id="rId742" ref="A374"/>
    <hyperlink r:id="rId743" ref="F374"/>
    <hyperlink r:id="rId744" ref="A375"/>
    <hyperlink r:id="rId745" ref="F375"/>
    <hyperlink r:id="rId746" ref="A376"/>
    <hyperlink r:id="rId747" ref="F376"/>
    <hyperlink r:id="rId748" ref="A377"/>
    <hyperlink r:id="rId749" ref="F377"/>
    <hyperlink r:id="rId750" ref="A378"/>
    <hyperlink r:id="rId751" ref="F378"/>
    <hyperlink r:id="rId752" ref="A379"/>
    <hyperlink r:id="rId753" ref="F379"/>
    <hyperlink r:id="rId754" ref="A380"/>
    <hyperlink r:id="rId755" ref="F380"/>
    <hyperlink r:id="rId756" ref="A381"/>
    <hyperlink r:id="rId757" ref="F381"/>
    <hyperlink r:id="rId758" ref="A382"/>
    <hyperlink r:id="rId759" ref="F382"/>
    <hyperlink r:id="rId760" ref="A383"/>
    <hyperlink r:id="rId761" ref="F383"/>
    <hyperlink r:id="rId762" ref="A384"/>
    <hyperlink r:id="rId763" ref="F384"/>
    <hyperlink r:id="rId764" ref="A385"/>
    <hyperlink r:id="rId765" ref="F385"/>
    <hyperlink r:id="rId766" ref="A386"/>
    <hyperlink r:id="rId767" ref="F386"/>
    <hyperlink r:id="rId768" ref="A387"/>
    <hyperlink r:id="rId769" ref="F387"/>
    <hyperlink r:id="rId770" ref="A388"/>
    <hyperlink r:id="rId771" ref="F388"/>
    <hyperlink r:id="rId772" ref="A389"/>
    <hyperlink r:id="rId773" ref="F389"/>
    <hyperlink r:id="rId774" ref="A390"/>
    <hyperlink r:id="rId775" ref="F390"/>
    <hyperlink r:id="rId776" ref="A391"/>
    <hyperlink r:id="rId777" ref="F391"/>
    <hyperlink r:id="rId778" ref="A392"/>
    <hyperlink r:id="rId779" ref="F392"/>
    <hyperlink r:id="rId780" ref="A393"/>
    <hyperlink r:id="rId781" ref="F393"/>
    <hyperlink r:id="rId782" ref="A394"/>
    <hyperlink r:id="rId783" ref="F394"/>
    <hyperlink r:id="rId784" ref="A395"/>
    <hyperlink r:id="rId785" ref="F395"/>
    <hyperlink r:id="rId786" ref="A396"/>
    <hyperlink r:id="rId787" ref="F396"/>
    <hyperlink r:id="rId788" ref="A397"/>
    <hyperlink r:id="rId789" ref="F397"/>
    <hyperlink r:id="rId790" ref="A398"/>
    <hyperlink r:id="rId791" ref="F398"/>
    <hyperlink r:id="rId792" ref="A399"/>
    <hyperlink r:id="rId793" ref="F399"/>
    <hyperlink r:id="rId794" ref="A400"/>
    <hyperlink r:id="rId795" ref="F400"/>
    <hyperlink r:id="rId796" ref="A401"/>
    <hyperlink r:id="rId797" ref="F401"/>
    <hyperlink r:id="rId798" ref="A402"/>
    <hyperlink r:id="rId799" ref="F402"/>
    <hyperlink r:id="rId800" ref="A403"/>
    <hyperlink r:id="rId801" ref="F403"/>
    <hyperlink r:id="rId802" ref="A404"/>
    <hyperlink r:id="rId803" ref="F404"/>
    <hyperlink r:id="rId804" ref="A405"/>
    <hyperlink r:id="rId805" ref="F405"/>
    <hyperlink r:id="rId806" ref="A406"/>
    <hyperlink r:id="rId807" ref="F406"/>
    <hyperlink r:id="rId808" ref="A407"/>
    <hyperlink r:id="rId809" ref="F407"/>
    <hyperlink r:id="rId810" ref="A408"/>
    <hyperlink r:id="rId811" ref="F408"/>
    <hyperlink r:id="rId812" ref="A409"/>
    <hyperlink r:id="rId813" ref="F409"/>
    <hyperlink r:id="rId814" ref="A410"/>
    <hyperlink r:id="rId815" ref="F410"/>
    <hyperlink r:id="rId816" ref="A411"/>
    <hyperlink r:id="rId817" ref="F411"/>
    <hyperlink r:id="rId818" ref="A412"/>
    <hyperlink r:id="rId819" ref="F412"/>
    <hyperlink r:id="rId820" ref="A413"/>
    <hyperlink r:id="rId821" ref="F413"/>
    <hyperlink r:id="rId822" ref="A414"/>
    <hyperlink r:id="rId823" ref="F414"/>
    <hyperlink r:id="rId824" ref="A415"/>
    <hyperlink r:id="rId825" ref="F415"/>
    <hyperlink r:id="rId826" ref="A416"/>
    <hyperlink r:id="rId827" ref="F416"/>
    <hyperlink r:id="rId828" ref="A417"/>
    <hyperlink r:id="rId829" ref="F417"/>
    <hyperlink r:id="rId830" ref="A418"/>
    <hyperlink r:id="rId831" ref="F418"/>
    <hyperlink r:id="rId832" ref="A419"/>
    <hyperlink r:id="rId833" ref="F419"/>
    <hyperlink r:id="rId834" ref="A420"/>
    <hyperlink r:id="rId835" ref="F420"/>
    <hyperlink r:id="rId836" ref="A421"/>
    <hyperlink r:id="rId837" ref="F421"/>
    <hyperlink r:id="rId838" ref="A422"/>
    <hyperlink r:id="rId839" ref="F422"/>
    <hyperlink r:id="rId840" ref="A423"/>
    <hyperlink r:id="rId841" ref="F423"/>
    <hyperlink r:id="rId842" ref="A424"/>
    <hyperlink r:id="rId843" ref="F424"/>
    <hyperlink r:id="rId844" ref="A425"/>
    <hyperlink r:id="rId845" ref="F425"/>
    <hyperlink r:id="rId846" ref="A426"/>
    <hyperlink r:id="rId847" ref="F426"/>
    <hyperlink r:id="rId848" ref="A427"/>
    <hyperlink r:id="rId849" ref="F427"/>
    <hyperlink r:id="rId850" ref="A428"/>
    <hyperlink r:id="rId851" ref="F428"/>
    <hyperlink r:id="rId852" ref="A429"/>
    <hyperlink r:id="rId853" ref="F429"/>
    <hyperlink r:id="rId854" ref="A430"/>
    <hyperlink r:id="rId855" ref="F430"/>
    <hyperlink r:id="rId856" ref="A431"/>
    <hyperlink r:id="rId857" ref="F431"/>
    <hyperlink r:id="rId858" ref="A432"/>
    <hyperlink r:id="rId859" ref="F432"/>
    <hyperlink r:id="rId860" ref="A433"/>
    <hyperlink r:id="rId861" ref="F433"/>
    <hyperlink r:id="rId862" ref="A434"/>
    <hyperlink r:id="rId863" ref="F434"/>
    <hyperlink r:id="rId864" ref="A435"/>
    <hyperlink r:id="rId865" ref="F435"/>
    <hyperlink r:id="rId866" ref="A436"/>
    <hyperlink r:id="rId867" ref="F436"/>
    <hyperlink r:id="rId868" ref="A437"/>
    <hyperlink r:id="rId869" ref="F437"/>
    <hyperlink r:id="rId870" ref="A438"/>
    <hyperlink r:id="rId871" ref="F438"/>
    <hyperlink r:id="rId872" ref="A439"/>
    <hyperlink r:id="rId873" ref="F439"/>
    <hyperlink r:id="rId874" ref="A440"/>
    <hyperlink r:id="rId875" ref="F440"/>
    <hyperlink r:id="rId876" ref="A441"/>
    <hyperlink r:id="rId877" ref="F441"/>
    <hyperlink r:id="rId878" ref="A442"/>
    <hyperlink r:id="rId879" ref="F442"/>
    <hyperlink r:id="rId880" ref="A443"/>
    <hyperlink r:id="rId881" ref="F443"/>
    <hyperlink r:id="rId882" ref="A444"/>
    <hyperlink r:id="rId883" ref="F444"/>
    <hyperlink r:id="rId884" ref="A445"/>
    <hyperlink r:id="rId885" ref="F445"/>
    <hyperlink r:id="rId886" ref="A446"/>
    <hyperlink r:id="rId887" ref="F446"/>
    <hyperlink r:id="rId888" ref="A447"/>
    <hyperlink r:id="rId889" ref="F447"/>
    <hyperlink r:id="rId890" ref="A448"/>
    <hyperlink r:id="rId891" ref="F448"/>
    <hyperlink r:id="rId892" ref="A449"/>
    <hyperlink r:id="rId893" ref="F449"/>
    <hyperlink r:id="rId894" ref="A450"/>
    <hyperlink r:id="rId895" ref="F450"/>
    <hyperlink r:id="rId896" ref="A451"/>
    <hyperlink r:id="rId897" ref="F451"/>
    <hyperlink r:id="rId898" ref="A452"/>
    <hyperlink r:id="rId899" ref="F452"/>
    <hyperlink r:id="rId900" ref="A453"/>
    <hyperlink r:id="rId901" ref="F453"/>
    <hyperlink r:id="rId902" ref="A454"/>
    <hyperlink r:id="rId903" ref="F454"/>
    <hyperlink r:id="rId904" ref="A455"/>
    <hyperlink r:id="rId905" ref="F455"/>
    <hyperlink r:id="rId906" ref="A456"/>
    <hyperlink r:id="rId907" ref="F456"/>
    <hyperlink r:id="rId908" ref="A457"/>
    <hyperlink r:id="rId909" ref="F457"/>
    <hyperlink r:id="rId910" ref="A458"/>
    <hyperlink r:id="rId911" ref="F458"/>
    <hyperlink r:id="rId912" ref="A459"/>
    <hyperlink r:id="rId913" ref="F459"/>
    <hyperlink r:id="rId914" ref="A460"/>
    <hyperlink r:id="rId915" ref="F460"/>
    <hyperlink r:id="rId916" ref="A461"/>
    <hyperlink r:id="rId917" ref="F461"/>
    <hyperlink r:id="rId918" ref="A462"/>
    <hyperlink r:id="rId919" ref="F462"/>
    <hyperlink r:id="rId920" ref="A463"/>
    <hyperlink r:id="rId921" ref="F463"/>
    <hyperlink r:id="rId922" ref="A464"/>
    <hyperlink r:id="rId923" ref="F464"/>
    <hyperlink r:id="rId924" ref="A465"/>
    <hyperlink r:id="rId925" ref="F465"/>
    <hyperlink r:id="rId926" ref="A466"/>
    <hyperlink r:id="rId927" ref="F466"/>
    <hyperlink r:id="rId928" ref="A467"/>
    <hyperlink r:id="rId929" ref="F467"/>
    <hyperlink r:id="rId930" ref="A468"/>
    <hyperlink r:id="rId931" ref="F468"/>
    <hyperlink r:id="rId932" ref="A469"/>
    <hyperlink r:id="rId933" ref="F469"/>
    <hyperlink r:id="rId934" ref="A470"/>
    <hyperlink r:id="rId935" ref="F470"/>
    <hyperlink r:id="rId936" ref="A471"/>
    <hyperlink r:id="rId937" ref="F471"/>
    <hyperlink r:id="rId938" ref="A472"/>
    <hyperlink r:id="rId939" ref="F472"/>
    <hyperlink r:id="rId940" ref="A473"/>
    <hyperlink r:id="rId941" ref="F473"/>
    <hyperlink r:id="rId942" ref="A474"/>
    <hyperlink r:id="rId943" ref="F474"/>
    <hyperlink r:id="rId944" ref="A475"/>
    <hyperlink r:id="rId945" ref="F475"/>
    <hyperlink r:id="rId946" ref="A476"/>
    <hyperlink r:id="rId947" ref="F476"/>
    <hyperlink r:id="rId948" ref="A477"/>
    <hyperlink r:id="rId949" ref="F477"/>
    <hyperlink r:id="rId950" ref="A478"/>
    <hyperlink r:id="rId951" ref="F478"/>
    <hyperlink r:id="rId952" ref="A479"/>
    <hyperlink r:id="rId953" ref="F479"/>
    <hyperlink r:id="rId954" ref="A480"/>
    <hyperlink r:id="rId955" ref="F480"/>
    <hyperlink r:id="rId956" ref="A481"/>
    <hyperlink r:id="rId957" ref="F481"/>
    <hyperlink r:id="rId958" ref="A482"/>
    <hyperlink r:id="rId959" ref="F482"/>
    <hyperlink r:id="rId960" ref="A483"/>
    <hyperlink r:id="rId961" ref="F483"/>
    <hyperlink r:id="rId962" ref="A484"/>
    <hyperlink r:id="rId963" ref="F484"/>
    <hyperlink r:id="rId964" ref="A485"/>
    <hyperlink r:id="rId965" ref="F485"/>
    <hyperlink r:id="rId966" ref="A486"/>
    <hyperlink r:id="rId967" ref="F486"/>
    <hyperlink r:id="rId968" ref="A487"/>
    <hyperlink r:id="rId969" ref="F487"/>
    <hyperlink r:id="rId970" ref="A488"/>
    <hyperlink r:id="rId971" ref="F488"/>
    <hyperlink r:id="rId972" ref="A489"/>
    <hyperlink r:id="rId973" ref="F489"/>
    <hyperlink r:id="rId974" ref="A490"/>
    <hyperlink r:id="rId975" ref="F490"/>
    <hyperlink r:id="rId976" ref="A491"/>
    <hyperlink r:id="rId977" ref="F491"/>
    <hyperlink r:id="rId978" ref="A492"/>
    <hyperlink r:id="rId979" ref="F492"/>
    <hyperlink r:id="rId980" ref="A493"/>
    <hyperlink r:id="rId981" ref="F493"/>
    <hyperlink r:id="rId982" ref="A494"/>
    <hyperlink r:id="rId983" ref="F494"/>
    <hyperlink r:id="rId984" ref="A495"/>
    <hyperlink r:id="rId985" ref="F495"/>
    <hyperlink r:id="rId986" ref="A496"/>
    <hyperlink r:id="rId987" ref="F496"/>
    <hyperlink r:id="rId988" ref="A497"/>
    <hyperlink r:id="rId989" ref="F497"/>
    <hyperlink r:id="rId990" ref="A498"/>
    <hyperlink r:id="rId991" ref="F498"/>
    <hyperlink r:id="rId992" ref="A499"/>
    <hyperlink r:id="rId993" ref="F499"/>
    <hyperlink r:id="rId994" ref="A500"/>
    <hyperlink r:id="rId995" ref="F500"/>
    <hyperlink r:id="rId996" ref="A501"/>
    <hyperlink r:id="rId997" ref="F501"/>
    <hyperlink r:id="rId998" ref="A502"/>
    <hyperlink r:id="rId999" ref="F502"/>
    <hyperlink r:id="rId1000" ref="A503"/>
    <hyperlink r:id="rId1001" ref="F503"/>
    <hyperlink r:id="rId1002" ref="A504"/>
    <hyperlink r:id="rId1003" ref="F504"/>
    <hyperlink r:id="rId1004" ref="A505"/>
    <hyperlink r:id="rId1005" ref="F505"/>
    <hyperlink r:id="rId1006" ref="A506"/>
    <hyperlink r:id="rId1007" ref="F506"/>
    <hyperlink r:id="rId1008" ref="A507"/>
    <hyperlink r:id="rId1009" ref="F507"/>
    <hyperlink r:id="rId1010" ref="A508"/>
    <hyperlink r:id="rId1011" ref="F508"/>
    <hyperlink r:id="rId1012" ref="A509"/>
    <hyperlink r:id="rId1013" ref="F509"/>
    <hyperlink r:id="rId1014" ref="A510"/>
    <hyperlink r:id="rId1015" ref="F510"/>
    <hyperlink r:id="rId1016" ref="A511"/>
    <hyperlink r:id="rId1017" ref="F511"/>
    <hyperlink r:id="rId1018" ref="A512"/>
    <hyperlink r:id="rId1019" ref="F512"/>
    <hyperlink r:id="rId1020" ref="A513"/>
    <hyperlink r:id="rId1021" ref="F513"/>
    <hyperlink r:id="rId1022" ref="A514"/>
    <hyperlink r:id="rId1023" ref="F514"/>
    <hyperlink r:id="rId1024" ref="A515"/>
    <hyperlink r:id="rId1025" ref="F515"/>
    <hyperlink r:id="rId1026" ref="A516"/>
    <hyperlink r:id="rId1027" ref="F516"/>
    <hyperlink r:id="rId1028" ref="A517"/>
    <hyperlink r:id="rId1029" ref="F517"/>
    <hyperlink r:id="rId1030" ref="A518"/>
    <hyperlink r:id="rId1031" ref="F518"/>
    <hyperlink r:id="rId1032" ref="A519"/>
    <hyperlink r:id="rId1033" ref="F519"/>
    <hyperlink r:id="rId1034" ref="A520"/>
    <hyperlink r:id="rId1035" ref="F520"/>
    <hyperlink r:id="rId1036" ref="A521"/>
    <hyperlink r:id="rId1037" ref="F521"/>
    <hyperlink r:id="rId1038" ref="A522"/>
    <hyperlink r:id="rId1039" ref="F522"/>
    <hyperlink r:id="rId1040" ref="A523"/>
    <hyperlink r:id="rId1041" ref="F523"/>
    <hyperlink r:id="rId1042" ref="A524"/>
    <hyperlink r:id="rId1043" ref="F524"/>
    <hyperlink r:id="rId1044" ref="A525"/>
    <hyperlink r:id="rId1045" ref="F525"/>
    <hyperlink r:id="rId1046" ref="A526"/>
    <hyperlink r:id="rId1047" ref="F526"/>
    <hyperlink r:id="rId1048" ref="A527"/>
    <hyperlink r:id="rId1049" ref="F527"/>
    <hyperlink r:id="rId1050" ref="A528"/>
    <hyperlink r:id="rId1051" ref="F528"/>
    <hyperlink r:id="rId1052" ref="A529"/>
    <hyperlink r:id="rId1053" ref="F529"/>
    <hyperlink r:id="rId1054" ref="A530"/>
    <hyperlink r:id="rId1055" ref="F530"/>
    <hyperlink r:id="rId1056" ref="A531"/>
    <hyperlink r:id="rId1057" ref="F531"/>
    <hyperlink r:id="rId1058" ref="A532"/>
    <hyperlink r:id="rId1059" ref="F532"/>
    <hyperlink r:id="rId1060" ref="A533"/>
    <hyperlink r:id="rId1061" ref="F533"/>
    <hyperlink r:id="rId1062" ref="A534"/>
    <hyperlink r:id="rId1063" ref="F534"/>
    <hyperlink r:id="rId1064" ref="A535"/>
    <hyperlink r:id="rId1065" ref="F535"/>
    <hyperlink r:id="rId1066" ref="A536"/>
    <hyperlink r:id="rId1067" ref="F536"/>
    <hyperlink r:id="rId1068" ref="A537"/>
    <hyperlink r:id="rId1069" ref="F537"/>
    <hyperlink r:id="rId1070" ref="A538"/>
    <hyperlink r:id="rId1071" ref="F538"/>
    <hyperlink r:id="rId1072" ref="A539"/>
    <hyperlink r:id="rId1073" ref="F539"/>
    <hyperlink r:id="rId1074" ref="A540"/>
    <hyperlink r:id="rId1075" ref="F540"/>
    <hyperlink r:id="rId1076" ref="A541"/>
    <hyperlink r:id="rId1077" ref="F541"/>
    <hyperlink r:id="rId1078" ref="A542"/>
    <hyperlink r:id="rId1079" ref="F542"/>
    <hyperlink r:id="rId1080" ref="A543"/>
    <hyperlink r:id="rId1081" ref="F543"/>
    <hyperlink r:id="rId1082" ref="A544"/>
    <hyperlink r:id="rId1083" ref="F544"/>
    <hyperlink r:id="rId1084" ref="A545"/>
    <hyperlink r:id="rId1085" ref="F545"/>
    <hyperlink r:id="rId1086" ref="A546"/>
    <hyperlink r:id="rId1087" ref="F546"/>
    <hyperlink r:id="rId1088" ref="A547"/>
    <hyperlink r:id="rId1089" ref="F547"/>
    <hyperlink r:id="rId1090" ref="A548"/>
    <hyperlink r:id="rId1091" ref="F548"/>
    <hyperlink r:id="rId1092" ref="A549"/>
    <hyperlink r:id="rId1093" ref="F549"/>
    <hyperlink r:id="rId1094" ref="A550"/>
    <hyperlink r:id="rId1095" ref="F550"/>
    <hyperlink r:id="rId1096" ref="A551"/>
    <hyperlink r:id="rId1097" ref="F551"/>
    <hyperlink r:id="rId1098" ref="A552"/>
    <hyperlink r:id="rId1099" ref="F552"/>
    <hyperlink r:id="rId1100" ref="A553"/>
    <hyperlink r:id="rId1101" ref="F553"/>
    <hyperlink r:id="rId1102" ref="A554"/>
    <hyperlink r:id="rId1103" ref="F554"/>
    <hyperlink r:id="rId1104" ref="A555"/>
    <hyperlink r:id="rId1105" ref="F555"/>
    <hyperlink r:id="rId1106" ref="A556"/>
    <hyperlink r:id="rId1107" ref="F556"/>
    <hyperlink r:id="rId1108" ref="A557"/>
    <hyperlink r:id="rId1109" ref="F557"/>
    <hyperlink r:id="rId1110" ref="A558"/>
    <hyperlink r:id="rId1111" ref="F558"/>
    <hyperlink r:id="rId1112" ref="A559"/>
    <hyperlink r:id="rId1113" ref="F559"/>
    <hyperlink r:id="rId1114" ref="A560"/>
    <hyperlink r:id="rId1115" ref="F560"/>
    <hyperlink r:id="rId1116" ref="A561"/>
    <hyperlink r:id="rId1117" ref="F561"/>
    <hyperlink r:id="rId1118" ref="A562"/>
    <hyperlink r:id="rId1119" ref="F562"/>
    <hyperlink r:id="rId1120" ref="A563"/>
    <hyperlink r:id="rId1121" ref="F563"/>
    <hyperlink r:id="rId1122" ref="A564"/>
    <hyperlink r:id="rId1123" ref="F564"/>
    <hyperlink r:id="rId1124" ref="A565"/>
    <hyperlink r:id="rId1125" ref="F565"/>
    <hyperlink r:id="rId1126" ref="A566"/>
    <hyperlink r:id="rId1127" ref="F566"/>
    <hyperlink r:id="rId1128" ref="A567"/>
    <hyperlink r:id="rId1129" ref="F567"/>
    <hyperlink r:id="rId1130" ref="A568"/>
    <hyperlink r:id="rId1131" ref="F568"/>
    <hyperlink r:id="rId1132" ref="A569"/>
    <hyperlink r:id="rId1133" ref="F569"/>
    <hyperlink r:id="rId1134" ref="A570"/>
    <hyperlink r:id="rId1135" ref="F570"/>
    <hyperlink r:id="rId1136" ref="A571"/>
    <hyperlink r:id="rId1137" ref="F571"/>
    <hyperlink r:id="rId1138" ref="A572"/>
    <hyperlink r:id="rId1139" ref="F572"/>
    <hyperlink r:id="rId1140" ref="A573"/>
    <hyperlink r:id="rId1141" ref="F573"/>
    <hyperlink r:id="rId1142" ref="A574"/>
    <hyperlink r:id="rId1143" ref="F574"/>
    <hyperlink r:id="rId1144" ref="A575"/>
    <hyperlink r:id="rId1145" ref="F575"/>
    <hyperlink r:id="rId1146" ref="A576"/>
    <hyperlink r:id="rId1147" ref="F576"/>
    <hyperlink r:id="rId1148" ref="A577"/>
    <hyperlink r:id="rId1149" ref="F577"/>
    <hyperlink r:id="rId1150" ref="A578"/>
    <hyperlink r:id="rId1151" ref="F578"/>
    <hyperlink r:id="rId1152" ref="A579"/>
    <hyperlink r:id="rId1153" ref="F579"/>
    <hyperlink r:id="rId1154" ref="A580"/>
    <hyperlink r:id="rId1155" ref="F580"/>
    <hyperlink r:id="rId1156" ref="A581"/>
    <hyperlink r:id="rId1157" ref="F581"/>
    <hyperlink r:id="rId1158" ref="A582"/>
    <hyperlink r:id="rId1159" ref="F582"/>
    <hyperlink r:id="rId1160" ref="A583"/>
    <hyperlink r:id="rId1161" ref="F583"/>
    <hyperlink r:id="rId1162" ref="A584"/>
    <hyperlink r:id="rId1163" ref="F584"/>
    <hyperlink r:id="rId1164" ref="A585"/>
    <hyperlink r:id="rId1165" ref="F585"/>
    <hyperlink r:id="rId1166" ref="A586"/>
    <hyperlink r:id="rId1167" ref="F586"/>
    <hyperlink r:id="rId1168" ref="A587"/>
    <hyperlink r:id="rId1169" ref="F587"/>
    <hyperlink r:id="rId1170" ref="A588"/>
    <hyperlink r:id="rId1171" ref="F588"/>
    <hyperlink r:id="rId1172" ref="A589"/>
    <hyperlink r:id="rId1173" ref="F589"/>
    <hyperlink r:id="rId1174" ref="A590"/>
    <hyperlink r:id="rId1175" ref="F590"/>
    <hyperlink r:id="rId1176" ref="A591"/>
    <hyperlink r:id="rId1177" ref="F591"/>
    <hyperlink r:id="rId1178" ref="A592"/>
    <hyperlink r:id="rId1179" ref="F592"/>
    <hyperlink r:id="rId1180" ref="A593"/>
    <hyperlink r:id="rId1181" ref="F593"/>
    <hyperlink r:id="rId1182" ref="A594"/>
    <hyperlink r:id="rId1183" ref="F594"/>
    <hyperlink r:id="rId1184" ref="A595"/>
    <hyperlink r:id="rId1185" ref="F595"/>
    <hyperlink r:id="rId1186" ref="A596"/>
    <hyperlink r:id="rId1187" ref="F596"/>
    <hyperlink r:id="rId1188" ref="A597"/>
    <hyperlink r:id="rId1189" ref="F597"/>
    <hyperlink r:id="rId1190" ref="A598"/>
    <hyperlink r:id="rId1191" ref="F598"/>
    <hyperlink r:id="rId1192" ref="A599"/>
    <hyperlink r:id="rId1193" ref="F599"/>
    <hyperlink r:id="rId1194" ref="A600"/>
    <hyperlink r:id="rId1195" ref="F600"/>
    <hyperlink r:id="rId1196" ref="A601"/>
    <hyperlink r:id="rId1197" ref="F601"/>
    <hyperlink r:id="rId1198" ref="A602"/>
    <hyperlink r:id="rId1199" ref="F602"/>
    <hyperlink r:id="rId1200" ref="A603"/>
    <hyperlink r:id="rId1201" ref="F603"/>
    <hyperlink r:id="rId1202" ref="A604"/>
    <hyperlink r:id="rId1203" ref="F604"/>
    <hyperlink r:id="rId1204" ref="A605"/>
    <hyperlink r:id="rId1205" ref="F605"/>
    <hyperlink r:id="rId1206" ref="A606"/>
    <hyperlink r:id="rId1207" ref="F606"/>
    <hyperlink r:id="rId1208" ref="A607"/>
    <hyperlink r:id="rId1209" ref="F607"/>
    <hyperlink r:id="rId1210" ref="A608"/>
    <hyperlink r:id="rId1211" ref="F608"/>
    <hyperlink r:id="rId1212" ref="A609"/>
    <hyperlink r:id="rId1213" ref="F609"/>
    <hyperlink r:id="rId1214" ref="A610"/>
    <hyperlink r:id="rId1215" ref="F610"/>
    <hyperlink r:id="rId1216" ref="A611"/>
    <hyperlink r:id="rId1217" ref="F611"/>
    <hyperlink r:id="rId1218" ref="A612"/>
    <hyperlink r:id="rId1219" ref="F612"/>
    <hyperlink r:id="rId1220" ref="A613"/>
    <hyperlink r:id="rId1221" ref="F613"/>
    <hyperlink r:id="rId1222" ref="A614"/>
    <hyperlink r:id="rId1223" ref="F614"/>
    <hyperlink r:id="rId1224" ref="A615"/>
    <hyperlink r:id="rId1225" ref="F615"/>
    <hyperlink r:id="rId1226" ref="A616"/>
    <hyperlink r:id="rId1227" ref="F616"/>
    <hyperlink r:id="rId1228" ref="A617"/>
    <hyperlink r:id="rId1229" ref="F617"/>
    <hyperlink r:id="rId1230" ref="A618"/>
    <hyperlink r:id="rId1231" ref="F618"/>
    <hyperlink r:id="rId1232" ref="A619"/>
    <hyperlink r:id="rId1233" ref="F619"/>
    <hyperlink r:id="rId1234" ref="A620"/>
    <hyperlink r:id="rId1235" ref="F620"/>
    <hyperlink r:id="rId1236" ref="A621"/>
    <hyperlink r:id="rId1237" ref="F621"/>
    <hyperlink r:id="rId1238" ref="A622"/>
    <hyperlink r:id="rId1239" ref="F622"/>
    <hyperlink r:id="rId1240" ref="A623"/>
    <hyperlink r:id="rId1241" ref="F623"/>
    <hyperlink r:id="rId1242" ref="A624"/>
    <hyperlink r:id="rId1243" ref="F624"/>
    <hyperlink r:id="rId1244" ref="A625"/>
    <hyperlink r:id="rId1245" ref="F625"/>
    <hyperlink r:id="rId1246" ref="A626"/>
    <hyperlink r:id="rId1247" ref="F626"/>
    <hyperlink r:id="rId1248" ref="A627"/>
    <hyperlink r:id="rId1249" ref="F627"/>
    <hyperlink r:id="rId1250" ref="A628"/>
    <hyperlink r:id="rId1251" ref="F628"/>
    <hyperlink r:id="rId1252" ref="A629"/>
    <hyperlink r:id="rId1253" ref="F629"/>
    <hyperlink r:id="rId1254" ref="A630"/>
    <hyperlink r:id="rId1255" ref="F630"/>
    <hyperlink r:id="rId1256" ref="A631"/>
    <hyperlink r:id="rId1257" ref="F631"/>
    <hyperlink r:id="rId1258" ref="A632"/>
    <hyperlink r:id="rId1259" ref="F632"/>
    <hyperlink r:id="rId1260" ref="A633"/>
    <hyperlink r:id="rId1261" ref="F633"/>
    <hyperlink r:id="rId1262" ref="A634"/>
    <hyperlink r:id="rId1263" ref="F634"/>
    <hyperlink r:id="rId1264" ref="A635"/>
    <hyperlink r:id="rId1265" ref="F635"/>
    <hyperlink r:id="rId1266" ref="A636"/>
    <hyperlink r:id="rId1267" ref="F636"/>
    <hyperlink r:id="rId1268" ref="A637"/>
    <hyperlink r:id="rId1269" ref="F637"/>
    <hyperlink r:id="rId1270" ref="A638"/>
    <hyperlink r:id="rId1271" ref="F638"/>
    <hyperlink r:id="rId1272" ref="A639"/>
    <hyperlink r:id="rId1273" ref="F639"/>
    <hyperlink r:id="rId1274" ref="A640"/>
    <hyperlink r:id="rId1275" ref="F640"/>
    <hyperlink r:id="rId1276" ref="A641"/>
    <hyperlink r:id="rId1277" ref="F641"/>
    <hyperlink r:id="rId1278" ref="A642"/>
    <hyperlink r:id="rId1279" ref="F642"/>
    <hyperlink r:id="rId1280" ref="A643"/>
    <hyperlink r:id="rId1281" ref="F643"/>
    <hyperlink r:id="rId1282" ref="A644"/>
    <hyperlink r:id="rId1283" ref="F644"/>
    <hyperlink r:id="rId1284" ref="A645"/>
    <hyperlink r:id="rId1285" ref="F645"/>
    <hyperlink r:id="rId1286" ref="A646"/>
    <hyperlink r:id="rId1287" ref="F646"/>
    <hyperlink r:id="rId1288" ref="A647"/>
    <hyperlink r:id="rId1289" ref="F647"/>
    <hyperlink r:id="rId1290" ref="A648"/>
    <hyperlink r:id="rId1291" ref="F648"/>
    <hyperlink r:id="rId1292" ref="A649"/>
    <hyperlink r:id="rId1293" ref="F649"/>
    <hyperlink r:id="rId1294" ref="A650"/>
    <hyperlink r:id="rId1295" ref="F650"/>
    <hyperlink r:id="rId1296" ref="A651"/>
    <hyperlink r:id="rId1297" ref="F651"/>
    <hyperlink r:id="rId1298" ref="A652"/>
    <hyperlink r:id="rId1299" ref="F652"/>
    <hyperlink r:id="rId1300" ref="A653"/>
    <hyperlink r:id="rId1301" ref="F653"/>
    <hyperlink r:id="rId1302" ref="A654"/>
    <hyperlink r:id="rId1303" ref="F654"/>
    <hyperlink r:id="rId1304" ref="A655"/>
    <hyperlink r:id="rId1305" ref="F655"/>
    <hyperlink r:id="rId1306" ref="A656"/>
    <hyperlink r:id="rId1307" ref="F656"/>
    <hyperlink r:id="rId1308" ref="A657"/>
    <hyperlink r:id="rId1309" ref="F657"/>
    <hyperlink r:id="rId1310" ref="A658"/>
    <hyperlink r:id="rId1311" ref="F658"/>
    <hyperlink r:id="rId1312" ref="A659"/>
    <hyperlink r:id="rId1313" ref="F659"/>
    <hyperlink r:id="rId1314" ref="A660"/>
    <hyperlink r:id="rId1315" ref="F660"/>
    <hyperlink r:id="rId1316" ref="A661"/>
    <hyperlink r:id="rId1317" ref="F661"/>
    <hyperlink r:id="rId1318" ref="A662"/>
    <hyperlink r:id="rId1319" ref="F662"/>
    <hyperlink r:id="rId1320" ref="A663"/>
    <hyperlink r:id="rId1321" ref="F663"/>
    <hyperlink r:id="rId1322" ref="A664"/>
    <hyperlink r:id="rId1323" ref="F664"/>
    <hyperlink r:id="rId1324" ref="A665"/>
    <hyperlink r:id="rId1325" ref="F665"/>
    <hyperlink r:id="rId1326" ref="A666"/>
    <hyperlink r:id="rId1327" ref="F666"/>
    <hyperlink r:id="rId1328" ref="A667"/>
    <hyperlink r:id="rId1329" ref="F667"/>
    <hyperlink r:id="rId1330" ref="A668"/>
    <hyperlink r:id="rId1331" ref="F668"/>
    <hyperlink r:id="rId1332" ref="A669"/>
    <hyperlink r:id="rId1333" ref="F669"/>
    <hyperlink r:id="rId1334" ref="A670"/>
    <hyperlink r:id="rId1335" ref="F670"/>
    <hyperlink r:id="rId1336" ref="A671"/>
    <hyperlink r:id="rId1337" ref="F671"/>
    <hyperlink r:id="rId1338" ref="A672"/>
    <hyperlink r:id="rId1339" ref="F672"/>
    <hyperlink r:id="rId1340" ref="A673"/>
    <hyperlink r:id="rId1341" ref="F673"/>
    <hyperlink r:id="rId1342" ref="A674"/>
    <hyperlink r:id="rId1343" ref="F674"/>
    <hyperlink r:id="rId1344" ref="A675"/>
    <hyperlink r:id="rId1345" ref="F675"/>
    <hyperlink r:id="rId1346" ref="A676"/>
    <hyperlink r:id="rId1347" ref="F676"/>
    <hyperlink r:id="rId1348" ref="A677"/>
    <hyperlink r:id="rId1349" ref="F677"/>
    <hyperlink r:id="rId1350" ref="A678"/>
    <hyperlink r:id="rId1351" ref="F678"/>
    <hyperlink r:id="rId1352" ref="A679"/>
    <hyperlink r:id="rId1353" ref="F679"/>
    <hyperlink r:id="rId1354" ref="A680"/>
    <hyperlink r:id="rId1355" ref="F680"/>
    <hyperlink r:id="rId1356" ref="A681"/>
    <hyperlink r:id="rId1357" ref="F681"/>
    <hyperlink r:id="rId1358" ref="A682"/>
    <hyperlink r:id="rId1359" ref="F682"/>
    <hyperlink r:id="rId1360" ref="A683"/>
    <hyperlink r:id="rId1361" ref="F683"/>
    <hyperlink r:id="rId1362" ref="A684"/>
    <hyperlink r:id="rId1363" ref="F684"/>
    <hyperlink r:id="rId1364" ref="A685"/>
    <hyperlink r:id="rId1365" ref="F685"/>
    <hyperlink r:id="rId1366" ref="A686"/>
    <hyperlink r:id="rId1367" ref="F686"/>
    <hyperlink r:id="rId1368" ref="A687"/>
    <hyperlink r:id="rId1369" ref="F687"/>
    <hyperlink r:id="rId1370" ref="A688"/>
    <hyperlink r:id="rId1371" ref="F688"/>
    <hyperlink r:id="rId1372" ref="A689"/>
    <hyperlink r:id="rId1373" ref="F689"/>
    <hyperlink r:id="rId1374" ref="A690"/>
    <hyperlink r:id="rId1375" ref="F690"/>
    <hyperlink r:id="rId1376" ref="A691"/>
    <hyperlink r:id="rId1377" ref="F691"/>
    <hyperlink r:id="rId1378" ref="A692"/>
    <hyperlink r:id="rId1379" ref="F692"/>
    <hyperlink r:id="rId1380" ref="A693"/>
    <hyperlink r:id="rId1381" ref="F693"/>
    <hyperlink r:id="rId1382" ref="A694"/>
    <hyperlink r:id="rId1383" ref="F694"/>
    <hyperlink r:id="rId1384" ref="A695"/>
    <hyperlink r:id="rId1385" ref="F695"/>
    <hyperlink r:id="rId1386" ref="A696"/>
    <hyperlink r:id="rId1387" ref="F696"/>
    <hyperlink r:id="rId1388" ref="A697"/>
    <hyperlink r:id="rId1389" ref="F697"/>
    <hyperlink r:id="rId1390" ref="A698"/>
    <hyperlink r:id="rId1391" ref="F698"/>
    <hyperlink r:id="rId1392" ref="A699"/>
    <hyperlink r:id="rId1393" ref="F699"/>
    <hyperlink r:id="rId1394" ref="A700"/>
    <hyperlink r:id="rId1395" ref="F700"/>
    <hyperlink r:id="rId1396" ref="A701"/>
    <hyperlink r:id="rId1397" ref="F701"/>
    <hyperlink r:id="rId1398" ref="A702"/>
    <hyperlink r:id="rId1399" ref="F702"/>
    <hyperlink r:id="rId1400" ref="A703"/>
    <hyperlink r:id="rId1401" ref="F703"/>
    <hyperlink r:id="rId1402" ref="A704"/>
    <hyperlink r:id="rId1403" ref="F704"/>
    <hyperlink r:id="rId1404" ref="A705"/>
    <hyperlink r:id="rId1405" ref="F705"/>
    <hyperlink r:id="rId1406" ref="A706"/>
    <hyperlink r:id="rId1407" ref="F706"/>
    <hyperlink r:id="rId1408" ref="A707"/>
    <hyperlink r:id="rId1409" ref="F707"/>
    <hyperlink r:id="rId1410" ref="A708"/>
    <hyperlink r:id="rId1411" ref="F708"/>
    <hyperlink r:id="rId1412" ref="A709"/>
    <hyperlink r:id="rId1413" ref="F709"/>
    <hyperlink r:id="rId1414" ref="A710"/>
    <hyperlink r:id="rId1415" ref="F710"/>
    <hyperlink r:id="rId1416" ref="A711"/>
    <hyperlink r:id="rId1417" ref="F711"/>
    <hyperlink r:id="rId1418" ref="A712"/>
    <hyperlink r:id="rId1419" ref="F712"/>
    <hyperlink r:id="rId1420" ref="A713"/>
    <hyperlink r:id="rId1421" ref="F713"/>
    <hyperlink r:id="rId1422" ref="A714"/>
    <hyperlink r:id="rId1423" ref="F714"/>
    <hyperlink r:id="rId1424" ref="A715"/>
    <hyperlink r:id="rId1425" ref="F715"/>
    <hyperlink r:id="rId1426" ref="A716"/>
    <hyperlink r:id="rId1427" ref="F716"/>
    <hyperlink r:id="rId1428" ref="A717"/>
    <hyperlink r:id="rId1429" ref="F717"/>
    <hyperlink r:id="rId1430" ref="A718"/>
    <hyperlink r:id="rId1431" ref="F718"/>
    <hyperlink r:id="rId1432" ref="A719"/>
    <hyperlink r:id="rId1433" ref="F719"/>
    <hyperlink r:id="rId1434" ref="A720"/>
    <hyperlink r:id="rId1435" ref="F720"/>
    <hyperlink r:id="rId1436" ref="A721"/>
    <hyperlink r:id="rId1437" ref="F721"/>
    <hyperlink r:id="rId1438" ref="A722"/>
    <hyperlink r:id="rId1439" ref="F722"/>
    <hyperlink r:id="rId1440" ref="A723"/>
    <hyperlink r:id="rId1441" ref="F723"/>
    <hyperlink r:id="rId1442" ref="A724"/>
    <hyperlink r:id="rId1443" ref="F724"/>
    <hyperlink r:id="rId1444" ref="A725"/>
    <hyperlink r:id="rId1445" ref="F725"/>
    <hyperlink r:id="rId1446" ref="A726"/>
    <hyperlink r:id="rId1447" ref="F726"/>
    <hyperlink r:id="rId1448" ref="A727"/>
    <hyperlink r:id="rId1449" ref="F727"/>
    <hyperlink r:id="rId1450" ref="A728"/>
    <hyperlink r:id="rId1451" ref="F728"/>
    <hyperlink r:id="rId1452" ref="A729"/>
    <hyperlink r:id="rId1453" ref="F729"/>
    <hyperlink r:id="rId1454" ref="A730"/>
    <hyperlink r:id="rId1455" ref="F730"/>
    <hyperlink r:id="rId1456" ref="A731"/>
    <hyperlink r:id="rId1457" ref="F731"/>
    <hyperlink r:id="rId1458" ref="A732"/>
    <hyperlink r:id="rId1459" ref="F732"/>
    <hyperlink r:id="rId1460" ref="A733"/>
    <hyperlink r:id="rId1461" ref="F733"/>
    <hyperlink r:id="rId1462" ref="A734"/>
    <hyperlink r:id="rId1463" ref="F734"/>
    <hyperlink r:id="rId1464" ref="A735"/>
    <hyperlink r:id="rId1465" ref="F735"/>
    <hyperlink r:id="rId1466" ref="A736"/>
    <hyperlink r:id="rId1467" ref="F736"/>
    <hyperlink r:id="rId1468" ref="A737"/>
    <hyperlink r:id="rId1469" ref="F737"/>
    <hyperlink r:id="rId1470" ref="A738"/>
    <hyperlink r:id="rId1471" ref="F738"/>
    <hyperlink r:id="rId1472" ref="A739"/>
    <hyperlink r:id="rId1473" ref="F739"/>
    <hyperlink r:id="rId1474" ref="A740"/>
    <hyperlink r:id="rId1475" ref="F740"/>
    <hyperlink r:id="rId1476" ref="A741"/>
    <hyperlink r:id="rId1477" ref="F741"/>
    <hyperlink r:id="rId1478" ref="A742"/>
    <hyperlink r:id="rId1479" ref="F742"/>
    <hyperlink r:id="rId1480" ref="A743"/>
    <hyperlink r:id="rId1481" ref="F743"/>
    <hyperlink r:id="rId1482" ref="A744"/>
    <hyperlink r:id="rId1483" ref="F744"/>
    <hyperlink r:id="rId1484" ref="A745"/>
    <hyperlink r:id="rId1485" ref="F745"/>
    <hyperlink r:id="rId1486" ref="A746"/>
    <hyperlink r:id="rId1487" ref="F746"/>
    <hyperlink r:id="rId1488" ref="A747"/>
    <hyperlink r:id="rId1489" ref="F747"/>
    <hyperlink r:id="rId1490" ref="A748"/>
    <hyperlink r:id="rId1491" ref="F748"/>
    <hyperlink r:id="rId1492" ref="A749"/>
    <hyperlink r:id="rId1493" ref="F749"/>
    <hyperlink r:id="rId1494" ref="A750"/>
    <hyperlink r:id="rId1495" ref="F750"/>
    <hyperlink r:id="rId1496" ref="A751"/>
    <hyperlink r:id="rId1497" ref="F751"/>
    <hyperlink r:id="rId1498" ref="A752"/>
    <hyperlink r:id="rId1499" ref="F752"/>
    <hyperlink r:id="rId1500" ref="A753"/>
    <hyperlink r:id="rId1501" ref="F753"/>
    <hyperlink r:id="rId1502" ref="A754"/>
    <hyperlink r:id="rId1503" ref="F754"/>
    <hyperlink r:id="rId1504" ref="A755"/>
    <hyperlink r:id="rId1505" ref="F755"/>
    <hyperlink r:id="rId1506" ref="A756"/>
    <hyperlink r:id="rId1507" ref="F756"/>
    <hyperlink r:id="rId1508" ref="A757"/>
    <hyperlink r:id="rId1509" ref="F757"/>
    <hyperlink r:id="rId1510" ref="A758"/>
    <hyperlink r:id="rId1511" ref="F758"/>
    <hyperlink r:id="rId1512" ref="A759"/>
    <hyperlink r:id="rId1513" ref="F759"/>
    <hyperlink r:id="rId1514" ref="A760"/>
    <hyperlink r:id="rId1515" ref="F760"/>
    <hyperlink r:id="rId1516" ref="A761"/>
    <hyperlink r:id="rId1517" ref="F761"/>
    <hyperlink r:id="rId1518" ref="A762"/>
    <hyperlink r:id="rId1519" ref="F762"/>
    <hyperlink r:id="rId1520" ref="A763"/>
    <hyperlink r:id="rId1521" ref="F763"/>
    <hyperlink r:id="rId1522" ref="A764"/>
    <hyperlink r:id="rId1523" ref="F764"/>
    <hyperlink r:id="rId1524" ref="A765"/>
    <hyperlink r:id="rId1525" ref="F765"/>
    <hyperlink r:id="rId1526" ref="A766"/>
    <hyperlink r:id="rId1527" ref="F766"/>
    <hyperlink r:id="rId1528" ref="A767"/>
    <hyperlink r:id="rId1529" ref="F767"/>
    <hyperlink r:id="rId1530" ref="A768"/>
    <hyperlink r:id="rId1531" ref="F768"/>
    <hyperlink r:id="rId1532" ref="A769"/>
    <hyperlink r:id="rId1533" ref="F769"/>
    <hyperlink r:id="rId1534" ref="A770"/>
    <hyperlink r:id="rId1535" ref="F770"/>
    <hyperlink r:id="rId1536" ref="A771"/>
    <hyperlink r:id="rId1537" ref="F771"/>
    <hyperlink r:id="rId1538" ref="A772"/>
    <hyperlink r:id="rId1539" ref="F772"/>
    <hyperlink r:id="rId1540" ref="A773"/>
    <hyperlink r:id="rId1541" ref="F773"/>
    <hyperlink r:id="rId1542" ref="A774"/>
    <hyperlink r:id="rId1543" ref="F774"/>
    <hyperlink r:id="rId1544" ref="A775"/>
    <hyperlink r:id="rId1545" ref="F775"/>
    <hyperlink r:id="rId1546" ref="A776"/>
    <hyperlink r:id="rId1547" ref="F776"/>
    <hyperlink r:id="rId1548" ref="A777"/>
    <hyperlink r:id="rId1549" ref="F777"/>
    <hyperlink r:id="rId1550" ref="A778"/>
    <hyperlink r:id="rId1551" ref="F778"/>
    <hyperlink r:id="rId1552" ref="A779"/>
    <hyperlink r:id="rId1553" ref="F779"/>
    <hyperlink r:id="rId1554" ref="A780"/>
    <hyperlink r:id="rId1555" ref="F780"/>
    <hyperlink r:id="rId1556" ref="A781"/>
    <hyperlink r:id="rId1557" ref="F781"/>
    <hyperlink r:id="rId1558" ref="A782"/>
    <hyperlink r:id="rId1559" ref="F782"/>
    <hyperlink r:id="rId1560" ref="A783"/>
    <hyperlink r:id="rId1561" ref="F783"/>
    <hyperlink r:id="rId1562" ref="A784"/>
    <hyperlink r:id="rId1563" ref="F784"/>
    <hyperlink r:id="rId1564" ref="A785"/>
    <hyperlink r:id="rId1565" ref="F785"/>
    <hyperlink r:id="rId1566" ref="A786"/>
    <hyperlink r:id="rId1567" ref="F786"/>
    <hyperlink r:id="rId1568" ref="A787"/>
    <hyperlink r:id="rId1569" ref="F787"/>
    <hyperlink r:id="rId1570" ref="A788"/>
    <hyperlink r:id="rId1571" ref="F788"/>
    <hyperlink r:id="rId1572" ref="A789"/>
    <hyperlink r:id="rId1573" ref="F789"/>
    <hyperlink r:id="rId1574" ref="A790"/>
    <hyperlink r:id="rId1575" ref="A791"/>
    <hyperlink r:id="rId1576" ref="A792"/>
    <hyperlink r:id="rId1577" ref="A793"/>
    <hyperlink r:id="rId1578" ref="A794"/>
    <hyperlink r:id="rId1579" ref="A795"/>
    <hyperlink r:id="rId1580" ref="A796"/>
    <hyperlink r:id="rId1581" ref="A797"/>
    <hyperlink r:id="rId1582" ref="A798"/>
    <hyperlink r:id="rId1583" ref="A799"/>
    <hyperlink r:id="rId1584" ref="A800"/>
    <hyperlink r:id="rId1585" ref="A801"/>
    <hyperlink r:id="rId1586" ref="A802"/>
    <hyperlink r:id="rId1587" ref="A803"/>
    <hyperlink r:id="rId1588" ref="A804"/>
    <hyperlink r:id="rId1589" ref="A805"/>
    <hyperlink r:id="rId1590" ref="A806"/>
    <hyperlink r:id="rId1591" ref="A807"/>
    <hyperlink r:id="rId1592" ref="A808"/>
    <hyperlink r:id="rId1593" ref="A809"/>
    <hyperlink r:id="rId1594" ref="A810"/>
    <hyperlink r:id="rId1595" ref="A811"/>
    <hyperlink r:id="rId1596" ref="A812"/>
    <hyperlink r:id="rId1597" ref="A813"/>
    <hyperlink r:id="rId1598" ref="A814"/>
    <hyperlink r:id="rId1599" ref="A815"/>
    <hyperlink r:id="rId1600" ref="A816"/>
    <hyperlink r:id="rId1601" ref="A817"/>
    <hyperlink r:id="rId1602" ref="A818"/>
    <hyperlink r:id="rId1603" ref="A819"/>
    <hyperlink r:id="rId1604" ref="A820"/>
    <hyperlink r:id="rId1605" ref="A821"/>
    <hyperlink r:id="rId1606" ref="A822"/>
    <hyperlink r:id="rId1607" ref="A823"/>
    <hyperlink r:id="rId1608" ref="A824"/>
    <hyperlink r:id="rId1609" ref="A825"/>
    <hyperlink r:id="rId1610" ref="A826"/>
    <hyperlink r:id="rId1611" ref="A827"/>
    <hyperlink r:id="rId1612" ref="A828"/>
    <hyperlink r:id="rId1613" ref="A829"/>
    <hyperlink r:id="rId1614" ref="A830"/>
    <hyperlink r:id="rId1615" ref="A831"/>
    <hyperlink r:id="rId1616" ref="A832"/>
    <hyperlink r:id="rId1617" ref="A833"/>
    <hyperlink r:id="rId1618" ref="A834"/>
    <hyperlink r:id="rId1619" ref="A835"/>
    <hyperlink r:id="rId1620" ref="A836"/>
    <hyperlink r:id="rId1621" ref="A837"/>
    <hyperlink r:id="rId1622" ref="A838"/>
    <hyperlink r:id="rId1623" ref="A839"/>
    <hyperlink r:id="rId1624" ref="A840"/>
    <hyperlink r:id="rId1625" ref="A841"/>
    <hyperlink r:id="rId1626" ref="A842"/>
    <hyperlink r:id="rId1627" ref="A843"/>
    <hyperlink r:id="rId1628" ref="A844"/>
    <hyperlink r:id="rId1629" ref="A845"/>
    <hyperlink r:id="rId1630" ref="A846"/>
    <hyperlink r:id="rId1631" ref="A847"/>
    <hyperlink r:id="rId1632" ref="A848"/>
    <hyperlink r:id="rId1633" ref="A849"/>
    <hyperlink r:id="rId1634" ref="A850"/>
    <hyperlink r:id="rId1635" ref="A851"/>
    <hyperlink r:id="rId1636" ref="A852"/>
    <hyperlink r:id="rId1637" ref="A853"/>
    <hyperlink r:id="rId1638" ref="A854"/>
    <hyperlink r:id="rId1639" ref="A855"/>
    <hyperlink r:id="rId1640" ref="A856"/>
    <hyperlink r:id="rId1641" ref="A857"/>
    <hyperlink r:id="rId1642" ref="A858"/>
    <hyperlink r:id="rId1643" ref="A859"/>
    <hyperlink r:id="rId1644" ref="A860"/>
    <hyperlink r:id="rId1645" ref="A861"/>
    <hyperlink r:id="rId1646" ref="A862"/>
    <hyperlink r:id="rId1647" ref="A863"/>
    <hyperlink r:id="rId1648" ref="A864"/>
    <hyperlink r:id="rId1649" ref="A865"/>
    <hyperlink r:id="rId1650" ref="A866"/>
    <hyperlink r:id="rId1651" ref="A867"/>
    <hyperlink r:id="rId1652" ref="A868"/>
    <hyperlink r:id="rId1653" ref="A869"/>
    <hyperlink r:id="rId1654" ref="A870"/>
    <hyperlink r:id="rId1655" ref="A871"/>
    <hyperlink r:id="rId1656" ref="A872"/>
    <hyperlink r:id="rId1657" ref="A873"/>
    <hyperlink r:id="rId1658" ref="A874"/>
    <hyperlink r:id="rId1659" ref="A875"/>
    <hyperlink r:id="rId1660" ref="A876"/>
    <hyperlink r:id="rId1661" ref="A877"/>
    <hyperlink r:id="rId1662" ref="A878"/>
    <hyperlink r:id="rId1663" ref="A879"/>
    <hyperlink r:id="rId1664" ref="A880"/>
    <hyperlink r:id="rId1665" ref="A881"/>
    <hyperlink r:id="rId1666" ref="A882"/>
    <hyperlink r:id="rId1667" ref="A883"/>
    <hyperlink r:id="rId1668" ref="A884"/>
    <hyperlink r:id="rId1669" ref="A885"/>
    <hyperlink r:id="rId1670" ref="A886"/>
    <hyperlink r:id="rId1671" ref="A887"/>
    <hyperlink r:id="rId1672" ref="A888"/>
    <hyperlink r:id="rId1673" ref="A889"/>
    <hyperlink r:id="rId1674" ref="A890"/>
    <hyperlink r:id="rId1675" ref="A891"/>
    <hyperlink r:id="rId1676" ref="A892"/>
    <hyperlink r:id="rId1677" ref="A893"/>
    <hyperlink r:id="rId1678" ref="A894"/>
    <hyperlink r:id="rId1679" ref="A895"/>
    <hyperlink r:id="rId1680" ref="A896"/>
    <hyperlink r:id="rId1681" ref="A897"/>
    <hyperlink r:id="rId1682" ref="A898"/>
    <hyperlink r:id="rId1683" ref="A899"/>
    <hyperlink r:id="rId1684" ref="A900"/>
    <hyperlink r:id="rId1685" ref="A901"/>
    <hyperlink r:id="rId1686" ref="A902"/>
    <hyperlink r:id="rId1687" ref="A903"/>
    <hyperlink r:id="rId1688" ref="A904"/>
    <hyperlink r:id="rId1689" ref="A905"/>
    <hyperlink r:id="rId1690" ref="A906"/>
    <hyperlink r:id="rId1691" ref="A907"/>
    <hyperlink r:id="rId1692" ref="A908"/>
    <hyperlink r:id="rId1693" ref="A909"/>
    <hyperlink r:id="rId1694" ref="A910"/>
    <hyperlink r:id="rId1695" ref="A911"/>
    <hyperlink r:id="rId1696" ref="A912"/>
    <hyperlink r:id="rId1697" ref="A913"/>
    <hyperlink r:id="rId1698" ref="A914"/>
    <hyperlink r:id="rId1699" ref="A915"/>
    <hyperlink r:id="rId1700" ref="A916"/>
    <hyperlink r:id="rId1701" ref="A917"/>
    <hyperlink r:id="rId1702" ref="A918"/>
    <hyperlink r:id="rId1703" ref="A919"/>
    <hyperlink r:id="rId1704" ref="A920"/>
    <hyperlink r:id="rId1705" ref="A921"/>
    <hyperlink r:id="rId1706" ref="A922"/>
    <hyperlink r:id="rId1707" ref="A923"/>
    <hyperlink r:id="rId1708" ref="A924"/>
    <hyperlink r:id="rId1709" ref="A925"/>
    <hyperlink r:id="rId1710" ref="A926"/>
    <hyperlink r:id="rId1711" ref="A927"/>
    <hyperlink r:id="rId1712" ref="A928"/>
    <hyperlink r:id="rId1713" ref="A929"/>
    <hyperlink r:id="rId1714" ref="A930"/>
    <hyperlink r:id="rId1715" ref="A931"/>
    <hyperlink r:id="rId1716" ref="A932"/>
    <hyperlink r:id="rId1717" ref="A933"/>
    <hyperlink r:id="rId1718" ref="A934"/>
    <hyperlink r:id="rId1719" ref="A935"/>
    <hyperlink r:id="rId1720" ref="A936"/>
    <hyperlink r:id="rId1721" ref="A937"/>
    <hyperlink r:id="rId1722" ref="A938"/>
    <hyperlink r:id="rId1723" ref="A939"/>
    <hyperlink r:id="rId1724" ref="A940"/>
    <hyperlink r:id="rId1725" ref="A941"/>
    <hyperlink r:id="rId1726" ref="A942"/>
    <hyperlink r:id="rId1727" ref="A943"/>
    <hyperlink r:id="rId1728" ref="A944"/>
    <hyperlink r:id="rId1729" ref="A945"/>
    <hyperlink r:id="rId1730" ref="A946"/>
    <hyperlink r:id="rId1731" ref="A947"/>
    <hyperlink r:id="rId1732" ref="A948"/>
    <hyperlink r:id="rId1733" ref="A949"/>
    <hyperlink r:id="rId1734" ref="A950"/>
    <hyperlink r:id="rId1735" ref="A951"/>
    <hyperlink r:id="rId1736" ref="A952"/>
    <hyperlink r:id="rId1737" ref="A953"/>
    <hyperlink r:id="rId1738" ref="A954"/>
    <hyperlink r:id="rId1739" ref="A955"/>
    <hyperlink r:id="rId1740" ref="A956"/>
    <hyperlink r:id="rId1741" ref="A957"/>
    <hyperlink r:id="rId1742" ref="A958"/>
    <hyperlink r:id="rId1743" ref="A959"/>
    <hyperlink r:id="rId1744" ref="A960"/>
    <hyperlink r:id="rId1745" ref="A961"/>
    <hyperlink r:id="rId1746" ref="A962"/>
    <hyperlink r:id="rId1747" ref="A963"/>
    <hyperlink r:id="rId1748" ref="A964"/>
    <hyperlink r:id="rId1749" ref="A965"/>
    <hyperlink r:id="rId1750" ref="A966"/>
    <hyperlink r:id="rId1751" ref="A967"/>
    <hyperlink r:id="rId1752" ref="A968"/>
    <hyperlink r:id="rId1753" ref="A969"/>
    <hyperlink r:id="rId1754" ref="A970"/>
    <hyperlink r:id="rId1755" ref="A971"/>
    <hyperlink r:id="rId1756" ref="A972"/>
    <hyperlink r:id="rId1757" ref="A973"/>
    <hyperlink r:id="rId1758" ref="A974"/>
    <hyperlink r:id="rId1759" ref="A975"/>
    <hyperlink r:id="rId1760" ref="A976"/>
    <hyperlink r:id="rId1761" ref="A977"/>
    <hyperlink r:id="rId1762" ref="A978"/>
    <hyperlink r:id="rId1763" ref="A979"/>
    <hyperlink r:id="rId1764" ref="A980"/>
    <hyperlink r:id="rId1765" ref="A981"/>
    <hyperlink r:id="rId1766" ref="A982"/>
    <hyperlink r:id="rId1767" ref="A983"/>
    <hyperlink r:id="rId1768" ref="A984"/>
    <hyperlink r:id="rId1769" ref="A985"/>
    <hyperlink r:id="rId1770" ref="A986"/>
    <hyperlink r:id="rId1771" ref="A987"/>
    <hyperlink r:id="rId1772" ref="A988"/>
    <hyperlink r:id="rId1773" ref="A989"/>
    <hyperlink r:id="rId1774" ref="A990"/>
    <hyperlink r:id="rId1775" ref="A991"/>
    <hyperlink r:id="rId1776" ref="A992"/>
    <hyperlink r:id="rId1777" ref="A993"/>
    <hyperlink r:id="rId1778" ref="A994"/>
    <hyperlink r:id="rId1779" ref="A995"/>
    <hyperlink r:id="rId1780" ref="A996"/>
    <hyperlink r:id="rId1781" ref="A997"/>
    <hyperlink r:id="rId1782" ref="A998"/>
    <hyperlink r:id="rId1783" ref="A999"/>
    <hyperlink r:id="rId1784" ref="A1000"/>
    <hyperlink r:id="rId1785" ref="A1001"/>
    <hyperlink r:id="rId1786" ref="A1002"/>
    <hyperlink r:id="rId1787" ref="A1003"/>
    <hyperlink r:id="rId1788" ref="A1004"/>
    <hyperlink r:id="rId1789" ref="A1005"/>
    <hyperlink r:id="rId1790" ref="A1006"/>
    <hyperlink r:id="rId1791" ref="A1007"/>
    <hyperlink r:id="rId1792" ref="A1008"/>
    <hyperlink r:id="rId1793" ref="A1009"/>
    <hyperlink r:id="rId1794" ref="A1010"/>
    <hyperlink r:id="rId1795" ref="A1011"/>
    <hyperlink r:id="rId1796" ref="A1012"/>
    <hyperlink r:id="rId1797" ref="A1013"/>
    <hyperlink r:id="rId1798" ref="A1014"/>
    <hyperlink r:id="rId1799" ref="A1015"/>
    <hyperlink r:id="rId1800" ref="A1016"/>
    <hyperlink r:id="rId1801" ref="A1017"/>
    <hyperlink r:id="rId1802" ref="A1018"/>
    <hyperlink r:id="rId1803" ref="A1019"/>
    <hyperlink r:id="rId1804" ref="A1020"/>
    <hyperlink r:id="rId1805" ref="A1021"/>
    <hyperlink r:id="rId1806" ref="A1022"/>
    <hyperlink r:id="rId1807" ref="A1023"/>
    <hyperlink r:id="rId1808" ref="A1024"/>
    <hyperlink r:id="rId1809" ref="A1025"/>
    <hyperlink r:id="rId1810" ref="A1026"/>
    <hyperlink r:id="rId1811" ref="A1027"/>
    <hyperlink r:id="rId1812" ref="A1028"/>
    <hyperlink r:id="rId1813" ref="A1029"/>
    <hyperlink r:id="rId1814" ref="A1030"/>
    <hyperlink r:id="rId1815" ref="A1031"/>
    <hyperlink r:id="rId1816" ref="A1032"/>
    <hyperlink r:id="rId1817" ref="A1033"/>
    <hyperlink r:id="rId1818" ref="A1034"/>
    <hyperlink r:id="rId1819" ref="A1035"/>
    <hyperlink r:id="rId1820" ref="A1036"/>
    <hyperlink r:id="rId1821" ref="A1037"/>
    <hyperlink r:id="rId1822" ref="A1038"/>
    <hyperlink r:id="rId1823" ref="A1039"/>
    <hyperlink r:id="rId1824" ref="A1040"/>
    <hyperlink r:id="rId1825" ref="A1041"/>
    <hyperlink r:id="rId1826" ref="A1042"/>
    <hyperlink r:id="rId1827" ref="A1043"/>
    <hyperlink r:id="rId1828" ref="A1044"/>
    <hyperlink r:id="rId1829" ref="A1045"/>
    <hyperlink r:id="rId1830" ref="A1046"/>
    <hyperlink r:id="rId1831" ref="A1047"/>
    <hyperlink r:id="rId1832" ref="A1048"/>
    <hyperlink r:id="rId1833" ref="A1049"/>
    <hyperlink r:id="rId1834" ref="A1050"/>
    <hyperlink r:id="rId1835" ref="A1051"/>
    <hyperlink r:id="rId1836" ref="A1052"/>
    <hyperlink r:id="rId1837" ref="A1053"/>
    <hyperlink r:id="rId1838" ref="A1054"/>
    <hyperlink r:id="rId1839" ref="A1055"/>
    <hyperlink r:id="rId1840" ref="A1056"/>
    <hyperlink r:id="rId1841" ref="A1057"/>
    <hyperlink r:id="rId1842" ref="A1058"/>
    <hyperlink r:id="rId1843" ref="A1059"/>
    <hyperlink r:id="rId1844" ref="A1060"/>
    <hyperlink r:id="rId1845" ref="A1061"/>
    <hyperlink r:id="rId1846" ref="A1062"/>
    <hyperlink r:id="rId1847" ref="A1063"/>
    <hyperlink r:id="rId1848" ref="A1064"/>
    <hyperlink r:id="rId1849" ref="A1065"/>
    <hyperlink r:id="rId1850" ref="A1066"/>
    <hyperlink r:id="rId1851" ref="A1067"/>
    <hyperlink r:id="rId1852" ref="A1068"/>
    <hyperlink r:id="rId1853" ref="A1069"/>
    <hyperlink r:id="rId1854" ref="A1070"/>
    <hyperlink r:id="rId1855" ref="A1071"/>
    <hyperlink r:id="rId1856" ref="A1072"/>
    <hyperlink r:id="rId1857" ref="A1073"/>
    <hyperlink r:id="rId1858" ref="A1074"/>
    <hyperlink r:id="rId1859" ref="A1075"/>
    <hyperlink r:id="rId1860" ref="A1076"/>
    <hyperlink r:id="rId1861" ref="A1077"/>
    <hyperlink r:id="rId1862" ref="A1078"/>
    <hyperlink r:id="rId1863" ref="A1079"/>
    <hyperlink r:id="rId1864" ref="A1080"/>
    <hyperlink r:id="rId1865" ref="A1081"/>
    <hyperlink r:id="rId1866" ref="A1082"/>
    <hyperlink r:id="rId1867" ref="A1083"/>
    <hyperlink r:id="rId1868" ref="A1084"/>
    <hyperlink r:id="rId1869" ref="A1085"/>
    <hyperlink r:id="rId1870" ref="A1086"/>
    <hyperlink r:id="rId1871" ref="A1087"/>
    <hyperlink r:id="rId1872" ref="A1088"/>
    <hyperlink r:id="rId1873" ref="A1089"/>
    <hyperlink r:id="rId1874" ref="A1090"/>
    <hyperlink r:id="rId1875" ref="A1091"/>
    <hyperlink r:id="rId1876" ref="A1092"/>
    <hyperlink r:id="rId1877" ref="A1093"/>
    <hyperlink r:id="rId1878" ref="A1094"/>
    <hyperlink r:id="rId1879" ref="A1095"/>
    <hyperlink r:id="rId1880" ref="A1096"/>
    <hyperlink r:id="rId1881" ref="A1097"/>
    <hyperlink r:id="rId1882" ref="A1098"/>
    <hyperlink r:id="rId1883" ref="A1099"/>
    <hyperlink r:id="rId1884" ref="A1100"/>
    <hyperlink r:id="rId1885" ref="A1101"/>
    <hyperlink r:id="rId1886" ref="A1102"/>
    <hyperlink r:id="rId1887" ref="A1103"/>
    <hyperlink r:id="rId1888" ref="A1104"/>
    <hyperlink r:id="rId1889" ref="A1105"/>
    <hyperlink r:id="rId1890" ref="A1106"/>
    <hyperlink r:id="rId1891" ref="A1107"/>
    <hyperlink r:id="rId1892" ref="A1108"/>
    <hyperlink r:id="rId1893" ref="A1109"/>
    <hyperlink r:id="rId1894" ref="A1110"/>
    <hyperlink r:id="rId1895" ref="A1111"/>
    <hyperlink r:id="rId1896" ref="A1112"/>
    <hyperlink r:id="rId1897" ref="A1113"/>
    <hyperlink r:id="rId1898" ref="A1114"/>
    <hyperlink r:id="rId1899" ref="A1115"/>
    <hyperlink r:id="rId1900" ref="A1116"/>
    <hyperlink r:id="rId1901" ref="A1117"/>
    <hyperlink r:id="rId1902" ref="A1118"/>
    <hyperlink r:id="rId1903" ref="A1119"/>
    <hyperlink r:id="rId1904" ref="A1120"/>
    <hyperlink r:id="rId1905" ref="A1121"/>
    <hyperlink r:id="rId1906" ref="A1122"/>
    <hyperlink r:id="rId1907" ref="A1123"/>
    <hyperlink r:id="rId1908" ref="A1124"/>
    <hyperlink r:id="rId1909" ref="A1125"/>
    <hyperlink r:id="rId1910" ref="A1126"/>
    <hyperlink r:id="rId1911" ref="A1127"/>
    <hyperlink r:id="rId1912" ref="A1128"/>
    <hyperlink r:id="rId1913" ref="A1129"/>
    <hyperlink r:id="rId1914" ref="A1130"/>
    <hyperlink r:id="rId1915" ref="A1131"/>
    <hyperlink r:id="rId1916" ref="A1132"/>
    <hyperlink r:id="rId1917" ref="A1133"/>
    <hyperlink r:id="rId1918" ref="A1134"/>
    <hyperlink r:id="rId1919" ref="A1135"/>
    <hyperlink r:id="rId1920" ref="A1136"/>
    <hyperlink r:id="rId1921" ref="A1137"/>
    <hyperlink r:id="rId1922" ref="A1138"/>
    <hyperlink r:id="rId1923" ref="A1139"/>
    <hyperlink r:id="rId1924" ref="A1140"/>
    <hyperlink r:id="rId1925" ref="A1141"/>
    <hyperlink r:id="rId1926" ref="A1142"/>
    <hyperlink r:id="rId1927" ref="A1143"/>
    <hyperlink r:id="rId1928" ref="A1144"/>
    <hyperlink r:id="rId1929" ref="A1145"/>
    <hyperlink r:id="rId1930" ref="A1146"/>
    <hyperlink r:id="rId1931" ref="A1147"/>
    <hyperlink r:id="rId1932" ref="A1148"/>
    <hyperlink r:id="rId1933" ref="A1149"/>
    <hyperlink r:id="rId1934" ref="A1150"/>
    <hyperlink r:id="rId1935" ref="A1151"/>
    <hyperlink r:id="rId1936" ref="A1152"/>
    <hyperlink r:id="rId1937" ref="A1153"/>
    <hyperlink r:id="rId1938" ref="A1154"/>
    <hyperlink r:id="rId1939" ref="A1155"/>
    <hyperlink r:id="rId1940" ref="A1156"/>
    <hyperlink r:id="rId1941" ref="A1157"/>
    <hyperlink r:id="rId1942" ref="A1158"/>
    <hyperlink r:id="rId1943" ref="A1159"/>
    <hyperlink r:id="rId1944" ref="A1160"/>
    <hyperlink r:id="rId1945" ref="A1161"/>
    <hyperlink r:id="rId1946" ref="A1162"/>
    <hyperlink r:id="rId1947" ref="A1163"/>
    <hyperlink r:id="rId1948" ref="A1164"/>
    <hyperlink r:id="rId1949" ref="A1165"/>
    <hyperlink r:id="rId1950" ref="A1166"/>
    <hyperlink r:id="rId1951" ref="A1167"/>
    <hyperlink r:id="rId1952" ref="A1168"/>
    <hyperlink r:id="rId1953" ref="A1169"/>
    <hyperlink r:id="rId1954" ref="A1170"/>
    <hyperlink r:id="rId1955" ref="A1171"/>
    <hyperlink r:id="rId1956" ref="A1172"/>
    <hyperlink r:id="rId1957" ref="A1173"/>
    <hyperlink r:id="rId1958" ref="A1174"/>
    <hyperlink r:id="rId1959" ref="A1175"/>
    <hyperlink r:id="rId1960" ref="A1176"/>
    <hyperlink r:id="rId1961" ref="A1177"/>
    <hyperlink r:id="rId1962" ref="A1178"/>
    <hyperlink r:id="rId1963" ref="A1179"/>
    <hyperlink r:id="rId1964" ref="A1180"/>
    <hyperlink r:id="rId1965" ref="A1181"/>
    <hyperlink r:id="rId1966" ref="A1182"/>
    <hyperlink r:id="rId1967" ref="A1183"/>
    <hyperlink r:id="rId1968" ref="A1184"/>
    <hyperlink r:id="rId1969" ref="A1185"/>
    <hyperlink r:id="rId1970" ref="A1186"/>
    <hyperlink r:id="rId1971" ref="A1187"/>
    <hyperlink r:id="rId1972" ref="A1188"/>
    <hyperlink r:id="rId1973" ref="A1189"/>
    <hyperlink r:id="rId1974" ref="A1190"/>
    <hyperlink r:id="rId1975" ref="A1191"/>
    <hyperlink r:id="rId1976" ref="A1192"/>
    <hyperlink r:id="rId1977" ref="A1193"/>
    <hyperlink r:id="rId1978" ref="A1194"/>
    <hyperlink r:id="rId1979" ref="A1195"/>
    <hyperlink r:id="rId1980" ref="A1196"/>
    <hyperlink r:id="rId1981" ref="A1197"/>
    <hyperlink r:id="rId1982" ref="A1198"/>
    <hyperlink r:id="rId1983" ref="A1199"/>
    <hyperlink r:id="rId1984" ref="A1200"/>
    <hyperlink r:id="rId1985" ref="A1201"/>
    <hyperlink r:id="rId1986" ref="A1202"/>
    <hyperlink r:id="rId1987" ref="A1203"/>
    <hyperlink r:id="rId1988" ref="A1204"/>
    <hyperlink r:id="rId1989" ref="A1205"/>
    <hyperlink r:id="rId1990" ref="A1206"/>
    <hyperlink r:id="rId1991" ref="A1207"/>
    <hyperlink r:id="rId1992" ref="A1208"/>
    <hyperlink r:id="rId1993" ref="A1209"/>
    <hyperlink r:id="rId1994" ref="A1210"/>
    <hyperlink r:id="rId1995" ref="A1211"/>
    <hyperlink r:id="rId1996" ref="A1212"/>
    <hyperlink r:id="rId1997" ref="A1213"/>
    <hyperlink r:id="rId1998" ref="A1214"/>
    <hyperlink r:id="rId1999" ref="A1215"/>
    <hyperlink r:id="rId2000" ref="A1216"/>
    <hyperlink r:id="rId2001" ref="A1217"/>
    <hyperlink r:id="rId2002" ref="A1218"/>
    <hyperlink r:id="rId2003" ref="A1219"/>
    <hyperlink r:id="rId2004" ref="A1220"/>
    <hyperlink r:id="rId2005" ref="A1221"/>
    <hyperlink r:id="rId2006" ref="A1222"/>
    <hyperlink r:id="rId2007" ref="A1223"/>
    <hyperlink r:id="rId2008" ref="A1224"/>
    <hyperlink r:id="rId2009" ref="A1225"/>
    <hyperlink r:id="rId2010" ref="A1226"/>
    <hyperlink r:id="rId2011" ref="A1227"/>
    <hyperlink r:id="rId2012" ref="A1228"/>
    <hyperlink r:id="rId2013" ref="A1229"/>
    <hyperlink r:id="rId2014" ref="A1230"/>
    <hyperlink r:id="rId2015" ref="A1231"/>
    <hyperlink r:id="rId2016" ref="A1232"/>
    <hyperlink r:id="rId2017" ref="A1233"/>
    <hyperlink r:id="rId2018" ref="A1234"/>
    <hyperlink r:id="rId2019" ref="A1235"/>
    <hyperlink r:id="rId2020" ref="A1236"/>
    <hyperlink r:id="rId2021" ref="A1237"/>
    <hyperlink r:id="rId2022" ref="A1238"/>
    <hyperlink r:id="rId2023" ref="A1239"/>
    <hyperlink r:id="rId2024" ref="A1240"/>
    <hyperlink r:id="rId2025" ref="A1241"/>
    <hyperlink r:id="rId2026" ref="A1242"/>
    <hyperlink r:id="rId2027" ref="A1243"/>
    <hyperlink r:id="rId2028" ref="A1244"/>
    <hyperlink r:id="rId2029" ref="A1245"/>
    <hyperlink r:id="rId2030" ref="A1246"/>
    <hyperlink r:id="rId2031" ref="A1247"/>
    <hyperlink r:id="rId2032" ref="A1248"/>
    <hyperlink r:id="rId2033" ref="A1249"/>
    <hyperlink r:id="rId2034" ref="A1250"/>
    <hyperlink r:id="rId2035" ref="A1251"/>
    <hyperlink r:id="rId2036" ref="A1252"/>
    <hyperlink r:id="rId2037" ref="A1253"/>
    <hyperlink r:id="rId2038" ref="A1254"/>
    <hyperlink r:id="rId2039" ref="A1255"/>
    <hyperlink r:id="rId2040" ref="A1256"/>
    <hyperlink r:id="rId2041" ref="A1257"/>
    <hyperlink r:id="rId2042" ref="A1258"/>
    <hyperlink r:id="rId2043" ref="A1259"/>
    <hyperlink r:id="rId2044" ref="A1260"/>
    <hyperlink r:id="rId2045" ref="A1261"/>
    <hyperlink r:id="rId2046" ref="A1262"/>
    <hyperlink r:id="rId2047" ref="A1263"/>
    <hyperlink r:id="rId2048" ref="A1264"/>
    <hyperlink r:id="rId2049" ref="A1265"/>
    <hyperlink r:id="rId2050" ref="A1266"/>
    <hyperlink r:id="rId2051" ref="A1267"/>
    <hyperlink r:id="rId2052" ref="A1268"/>
    <hyperlink r:id="rId2053" ref="A1269"/>
    <hyperlink r:id="rId2054" ref="A1270"/>
    <hyperlink r:id="rId2055" ref="A1271"/>
    <hyperlink r:id="rId2056" ref="A1272"/>
    <hyperlink r:id="rId2057" ref="A1273"/>
    <hyperlink r:id="rId2058" ref="A1274"/>
    <hyperlink r:id="rId2059" ref="A1275"/>
    <hyperlink r:id="rId2060" ref="A1276"/>
    <hyperlink r:id="rId2061" ref="A1277"/>
    <hyperlink r:id="rId2062" ref="A1278"/>
    <hyperlink r:id="rId2063" ref="A1279"/>
    <hyperlink r:id="rId2064" ref="A1280"/>
    <hyperlink r:id="rId2065" ref="A1281"/>
    <hyperlink r:id="rId2066" ref="A1282"/>
    <hyperlink r:id="rId2067" ref="A1283"/>
    <hyperlink r:id="rId2068" ref="A1284"/>
    <hyperlink r:id="rId2069" ref="A1285"/>
    <hyperlink r:id="rId2070" ref="A1286"/>
    <hyperlink r:id="rId2071" ref="A1287"/>
    <hyperlink r:id="rId2072" ref="A1288"/>
    <hyperlink r:id="rId2073" ref="A1289"/>
    <hyperlink r:id="rId2074" ref="A1290"/>
    <hyperlink r:id="rId2075" ref="A1291"/>
    <hyperlink r:id="rId2076" ref="A1292"/>
    <hyperlink r:id="rId2077" ref="A1293"/>
    <hyperlink r:id="rId2078" ref="A1294"/>
    <hyperlink r:id="rId2079" ref="A1295"/>
    <hyperlink r:id="rId2080" ref="A1296"/>
    <hyperlink r:id="rId2081" ref="A1297"/>
    <hyperlink r:id="rId2082" ref="A1298"/>
    <hyperlink r:id="rId2083" ref="A1299"/>
    <hyperlink r:id="rId2084" ref="A1300"/>
    <hyperlink r:id="rId2085" ref="A1301"/>
    <hyperlink r:id="rId2086" ref="A1302"/>
    <hyperlink r:id="rId2087" ref="A1303"/>
    <hyperlink r:id="rId2088" ref="A1304"/>
    <hyperlink r:id="rId2089" ref="A1305"/>
    <hyperlink r:id="rId2090" ref="A1306"/>
    <hyperlink r:id="rId2091" ref="A1307"/>
    <hyperlink r:id="rId2092" ref="A1308"/>
    <hyperlink r:id="rId2093" ref="A1309"/>
    <hyperlink r:id="rId2094" ref="A1310"/>
    <hyperlink r:id="rId2095" ref="A1311"/>
    <hyperlink r:id="rId2096" ref="A1312"/>
    <hyperlink r:id="rId2097" ref="A1313"/>
    <hyperlink r:id="rId2098" ref="A1314"/>
    <hyperlink r:id="rId2099" ref="A1315"/>
    <hyperlink r:id="rId2100" ref="A1316"/>
    <hyperlink r:id="rId2101" ref="A1317"/>
    <hyperlink r:id="rId2102" ref="A1318"/>
    <hyperlink r:id="rId2103" ref="A1319"/>
    <hyperlink r:id="rId2104" ref="A1320"/>
    <hyperlink r:id="rId2105" ref="A1321"/>
    <hyperlink r:id="rId2106" ref="A1322"/>
    <hyperlink r:id="rId2107" ref="A1323"/>
    <hyperlink r:id="rId2108" ref="A1324"/>
    <hyperlink r:id="rId2109" ref="A1325"/>
    <hyperlink r:id="rId2110" ref="A1326"/>
    <hyperlink r:id="rId2111" ref="A1327"/>
    <hyperlink r:id="rId2112" ref="A1328"/>
    <hyperlink r:id="rId2113" ref="A1329"/>
    <hyperlink r:id="rId2114" ref="A1330"/>
    <hyperlink r:id="rId2115" ref="A1331"/>
    <hyperlink r:id="rId2116" ref="A1332"/>
    <hyperlink r:id="rId2117" ref="A1333"/>
    <hyperlink r:id="rId2118" ref="A1334"/>
    <hyperlink r:id="rId2119" ref="A1335"/>
    <hyperlink r:id="rId2120" ref="A1336"/>
    <hyperlink r:id="rId2121" ref="A1337"/>
    <hyperlink r:id="rId2122" ref="A1338"/>
    <hyperlink r:id="rId2123" ref="A1339"/>
    <hyperlink r:id="rId2124" ref="A1340"/>
    <hyperlink r:id="rId2125" ref="A1341"/>
    <hyperlink r:id="rId2126" ref="A1342"/>
    <hyperlink r:id="rId2127" ref="A1343"/>
    <hyperlink r:id="rId2128" ref="A1344"/>
    <hyperlink r:id="rId2129" ref="A1345"/>
    <hyperlink r:id="rId2130" ref="A1346"/>
    <hyperlink r:id="rId2131" ref="A1347"/>
    <hyperlink r:id="rId2132" ref="A1348"/>
    <hyperlink r:id="rId2133" ref="A1349"/>
    <hyperlink r:id="rId2134" ref="A1350"/>
    <hyperlink r:id="rId2135" ref="A1351"/>
    <hyperlink r:id="rId2136" ref="A1352"/>
    <hyperlink r:id="rId2137" ref="A1353"/>
    <hyperlink r:id="rId2138" ref="A1354"/>
    <hyperlink r:id="rId2139" ref="A1355"/>
    <hyperlink r:id="rId2140" ref="A1356"/>
    <hyperlink r:id="rId2141" ref="A1357"/>
    <hyperlink r:id="rId2142" ref="A1358"/>
    <hyperlink r:id="rId2143" ref="A1359"/>
    <hyperlink r:id="rId2144" ref="A1360"/>
    <hyperlink r:id="rId2145" ref="A1361"/>
    <hyperlink r:id="rId2146" ref="A1362"/>
    <hyperlink r:id="rId2147" ref="A1363"/>
    <hyperlink r:id="rId2148" ref="A1364"/>
    <hyperlink r:id="rId2149" ref="A1365"/>
    <hyperlink r:id="rId2150" ref="A1366"/>
    <hyperlink r:id="rId2151" ref="A1367"/>
    <hyperlink r:id="rId2152" ref="A1368"/>
    <hyperlink r:id="rId2153" ref="A1369"/>
    <hyperlink r:id="rId2154" ref="A1370"/>
    <hyperlink r:id="rId2155" ref="A1371"/>
    <hyperlink r:id="rId2156" ref="A1372"/>
    <hyperlink r:id="rId2157" ref="A1373"/>
    <hyperlink r:id="rId2158" ref="A1374"/>
    <hyperlink r:id="rId2159" ref="A1375"/>
    <hyperlink r:id="rId2160" ref="A1376"/>
    <hyperlink r:id="rId2161" ref="A1377"/>
    <hyperlink r:id="rId2162" ref="A1378"/>
    <hyperlink r:id="rId2163" ref="A1379"/>
    <hyperlink r:id="rId2164" ref="A1380"/>
    <hyperlink r:id="rId2165" ref="A1381"/>
    <hyperlink r:id="rId2166" ref="A1382"/>
    <hyperlink r:id="rId2167" ref="A1383"/>
    <hyperlink r:id="rId2168" ref="A1384"/>
    <hyperlink r:id="rId2169" ref="A1385"/>
    <hyperlink r:id="rId2170" ref="A1386"/>
    <hyperlink r:id="rId2171" ref="A1387"/>
    <hyperlink r:id="rId2172" ref="A1388"/>
    <hyperlink r:id="rId2173" ref="A1389"/>
    <hyperlink r:id="rId2174" ref="A1390"/>
    <hyperlink r:id="rId2175" ref="A1391"/>
    <hyperlink r:id="rId2176" ref="A1392"/>
    <hyperlink r:id="rId2177" ref="A1393"/>
    <hyperlink r:id="rId2178" ref="A1394"/>
    <hyperlink r:id="rId2179" ref="A1395"/>
    <hyperlink r:id="rId2180" ref="A1396"/>
    <hyperlink r:id="rId2181" ref="A1397"/>
    <hyperlink r:id="rId2182" ref="A1398"/>
    <hyperlink r:id="rId2183" ref="A1399"/>
    <hyperlink r:id="rId2184" ref="A1400"/>
    <hyperlink r:id="rId2185" ref="A1401"/>
    <hyperlink r:id="rId2186" ref="A1402"/>
    <hyperlink r:id="rId2187" ref="A1403"/>
    <hyperlink r:id="rId2188" ref="A1404"/>
    <hyperlink r:id="rId2189" ref="A1405"/>
    <hyperlink r:id="rId2190" ref="A1406"/>
    <hyperlink r:id="rId2191" ref="A1407"/>
    <hyperlink r:id="rId2192" ref="A1408"/>
    <hyperlink r:id="rId2193" ref="A1409"/>
    <hyperlink r:id="rId2194" ref="A1410"/>
    <hyperlink r:id="rId2195" ref="A1411"/>
    <hyperlink r:id="rId2196" ref="A1412"/>
    <hyperlink r:id="rId2197" ref="A1413"/>
    <hyperlink r:id="rId2198" ref="A1414"/>
    <hyperlink r:id="rId2199" ref="A1415"/>
    <hyperlink r:id="rId2200" ref="A1416"/>
    <hyperlink r:id="rId2201" ref="A1417"/>
    <hyperlink r:id="rId2202" ref="A1418"/>
    <hyperlink r:id="rId2203" ref="A1419"/>
    <hyperlink r:id="rId2204" ref="A1420"/>
    <hyperlink r:id="rId2205" ref="A1421"/>
    <hyperlink r:id="rId2206" ref="A1422"/>
    <hyperlink r:id="rId2207" ref="A1423"/>
    <hyperlink r:id="rId2208" ref="A1424"/>
    <hyperlink r:id="rId2209" ref="A1425"/>
    <hyperlink r:id="rId2210" ref="A1426"/>
    <hyperlink r:id="rId2211" ref="A1427"/>
    <hyperlink r:id="rId2212" ref="A1428"/>
    <hyperlink r:id="rId2213" ref="A1429"/>
    <hyperlink r:id="rId2214" ref="A1430"/>
    <hyperlink r:id="rId2215" ref="A1431"/>
    <hyperlink r:id="rId2216" ref="A1432"/>
    <hyperlink r:id="rId2217" ref="A1433"/>
    <hyperlink r:id="rId2218" ref="A1434"/>
    <hyperlink r:id="rId2219" ref="A1435"/>
    <hyperlink r:id="rId2220" ref="A1436"/>
    <hyperlink r:id="rId2221" ref="A1437"/>
    <hyperlink r:id="rId2222" ref="A1438"/>
    <hyperlink r:id="rId2223" ref="A1439"/>
    <hyperlink r:id="rId2224" ref="A1440"/>
    <hyperlink r:id="rId2225" ref="A1441"/>
    <hyperlink r:id="rId2226" ref="A1442"/>
    <hyperlink r:id="rId2227" ref="A1443"/>
    <hyperlink r:id="rId2228" ref="A1444"/>
    <hyperlink r:id="rId2229" ref="A1445"/>
    <hyperlink r:id="rId2230" ref="A1446"/>
    <hyperlink r:id="rId2231" ref="A1447"/>
    <hyperlink r:id="rId2232" ref="A1448"/>
    <hyperlink r:id="rId2233" ref="A1449"/>
    <hyperlink r:id="rId2234" ref="A1450"/>
    <hyperlink r:id="rId2235" ref="A1451"/>
    <hyperlink r:id="rId2236" ref="A1452"/>
    <hyperlink r:id="rId2237" ref="A1453"/>
    <hyperlink r:id="rId2238" ref="A1454"/>
    <hyperlink r:id="rId2239" ref="A1455"/>
    <hyperlink r:id="rId2240" ref="A1456"/>
    <hyperlink r:id="rId2241" ref="A1457"/>
    <hyperlink r:id="rId2242" ref="A1458"/>
    <hyperlink r:id="rId2243" ref="A1459"/>
    <hyperlink r:id="rId2244" ref="A1460"/>
    <hyperlink r:id="rId2245" ref="A1461"/>
    <hyperlink r:id="rId2246" ref="A1462"/>
    <hyperlink r:id="rId2247" ref="A1463"/>
    <hyperlink r:id="rId2248" ref="A1464"/>
    <hyperlink r:id="rId2249" ref="A1465"/>
    <hyperlink r:id="rId2250" ref="A1466"/>
    <hyperlink r:id="rId2251" ref="A1467"/>
    <hyperlink r:id="rId2252" ref="A1468"/>
    <hyperlink r:id="rId2253" ref="A1469"/>
    <hyperlink r:id="rId2254" ref="A1470"/>
    <hyperlink r:id="rId2255" ref="A1471"/>
    <hyperlink r:id="rId2256" ref="A1472"/>
    <hyperlink r:id="rId2257" ref="A1473"/>
    <hyperlink r:id="rId2258" ref="A1474"/>
    <hyperlink r:id="rId2259" ref="A1475"/>
    <hyperlink r:id="rId2260" ref="A1476"/>
    <hyperlink r:id="rId2261" ref="A1477"/>
    <hyperlink r:id="rId2262" ref="A1478"/>
    <hyperlink r:id="rId2263" ref="A1479"/>
    <hyperlink r:id="rId2264" ref="A1480"/>
    <hyperlink r:id="rId2265" ref="A1481"/>
    <hyperlink r:id="rId2266" ref="A1482"/>
    <hyperlink r:id="rId2267" ref="A1483"/>
    <hyperlink r:id="rId2268" ref="A1484"/>
    <hyperlink r:id="rId2269" ref="A1485"/>
    <hyperlink r:id="rId2270" ref="A1486"/>
    <hyperlink r:id="rId2271" ref="A1487"/>
    <hyperlink r:id="rId2272" ref="A1488"/>
    <hyperlink r:id="rId2273" ref="A1489"/>
    <hyperlink r:id="rId2274" ref="A1490"/>
    <hyperlink r:id="rId2275" ref="A1491"/>
    <hyperlink r:id="rId2276" ref="A1492"/>
    <hyperlink r:id="rId2277" ref="A1493"/>
    <hyperlink r:id="rId2278" ref="A1494"/>
    <hyperlink r:id="rId2279" ref="A1495"/>
    <hyperlink r:id="rId2280" ref="A1496"/>
    <hyperlink r:id="rId2281" ref="A1497"/>
    <hyperlink r:id="rId2282" ref="A1498"/>
    <hyperlink r:id="rId2283" ref="A1499"/>
    <hyperlink r:id="rId2284" ref="A1500"/>
    <hyperlink r:id="rId2285" ref="A1501"/>
    <hyperlink r:id="rId2286" ref="A1502"/>
    <hyperlink r:id="rId2287" ref="A1503"/>
    <hyperlink r:id="rId2288" ref="A1504"/>
    <hyperlink r:id="rId2289" ref="A1505"/>
    <hyperlink r:id="rId2290" ref="A1506"/>
    <hyperlink r:id="rId2291" ref="A1507"/>
    <hyperlink r:id="rId2292" ref="A1508"/>
    <hyperlink r:id="rId2293" ref="A1509"/>
    <hyperlink r:id="rId2294" ref="A1510"/>
    <hyperlink r:id="rId2295" ref="A1511"/>
    <hyperlink r:id="rId2296" ref="A1512"/>
    <hyperlink r:id="rId2297" ref="A1513"/>
    <hyperlink r:id="rId2298" ref="A1514"/>
    <hyperlink r:id="rId2299" ref="A1515"/>
    <hyperlink r:id="rId2300" ref="A1516"/>
    <hyperlink r:id="rId2301" ref="A1517"/>
    <hyperlink r:id="rId2302" ref="A1518"/>
    <hyperlink r:id="rId2303" ref="A1519"/>
    <hyperlink r:id="rId2304" ref="A1520"/>
    <hyperlink r:id="rId2305" ref="A1521"/>
    <hyperlink r:id="rId2306" ref="A1522"/>
    <hyperlink r:id="rId2307" ref="A1523"/>
    <hyperlink r:id="rId2308" ref="A1524"/>
    <hyperlink r:id="rId2309" ref="A1525"/>
    <hyperlink r:id="rId2310" ref="A1526"/>
    <hyperlink r:id="rId2311" ref="A1527"/>
    <hyperlink r:id="rId2312" ref="A1528"/>
    <hyperlink r:id="rId2313" ref="A1529"/>
    <hyperlink r:id="rId2314" ref="A1530"/>
    <hyperlink r:id="rId2315" ref="A1531"/>
    <hyperlink r:id="rId2316" ref="A1532"/>
    <hyperlink r:id="rId2317" ref="A1533"/>
    <hyperlink r:id="rId2318" ref="A1534"/>
    <hyperlink r:id="rId2319" ref="A1535"/>
    <hyperlink r:id="rId2320" ref="A1536"/>
    <hyperlink r:id="rId2321" ref="A1537"/>
    <hyperlink r:id="rId2322" ref="A1538"/>
    <hyperlink r:id="rId2323" ref="A1539"/>
    <hyperlink r:id="rId2324" ref="A1540"/>
    <hyperlink r:id="rId2325" ref="A1541"/>
    <hyperlink r:id="rId2326" ref="A1542"/>
    <hyperlink r:id="rId2327" ref="A1543"/>
    <hyperlink r:id="rId2328" ref="A1544"/>
    <hyperlink r:id="rId2329" ref="A1545"/>
    <hyperlink r:id="rId2330" ref="A1546"/>
    <hyperlink r:id="rId2331" ref="A1547"/>
    <hyperlink r:id="rId2332" ref="A1548"/>
    <hyperlink r:id="rId2333" ref="A1549"/>
    <hyperlink r:id="rId2334" ref="A1550"/>
    <hyperlink r:id="rId2335" ref="A1551"/>
    <hyperlink r:id="rId2336" ref="A1552"/>
    <hyperlink r:id="rId2337" ref="A1553"/>
    <hyperlink r:id="rId2338" ref="A1554"/>
    <hyperlink r:id="rId2339" ref="A1555"/>
    <hyperlink r:id="rId2340" ref="A1556"/>
    <hyperlink r:id="rId2341" ref="A1557"/>
    <hyperlink r:id="rId2342" ref="A1558"/>
    <hyperlink r:id="rId2343" ref="A1559"/>
    <hyperlink r:id="rId2344" ref="A1560"/>
    <hyperlink r:id="rId2345" ref="A1561"/>
    <hyperlink r:id="rId2346" ref="A1562"/>
    <hyperlink r:id="rId2347" ref="A1563"/>
    <hyperlink r:id="rId2348" ref="A1564"/>
    <hyperlink r:id="rId2349" ref="A1565"/>
    <hyperlink r:id="rId2350" ref="A1566"/>
    <hyperlink r:id="rId2351" ref="A1567"/>
    <hyperlink r:id="rId2352" ref="A1568"/>
    <hyperlink r:id="rId2353" ref="A1569"/>
    <hyperlink r:id="rId2354" ref="A1570"/>
    <hyperlink r:id="rId2355" ref="A1571"/>
    <hyperlink r:id="rId2356" ref="A1572"/>
    <hyperlink r:id="rId2357" ref="A1573"/>
    <hyperlink r:id="rId2358" ref="A1574"/>
    <hyperlink r:id="rId2359" ref="A1575"/>
    <hyperlink r:id="rId2360" ref="A1576"/>
    <hyperlink r:id="rId2361" ref="A1577"/>
    <hyperlink r:id="rId2362" ref="A1578"/>
    <hyperlink r:id="rId2363" ref="A1579"/>
    <hyperlink r:id="rId2364" ref="A1580"/>
    <hyperlink r:id="rId2365" ref="A1581"/>
    <hyperlink r:id="rId2366" ref="A1582"/>
    <hyperlink r:id="rId2367" ref="A1583"/>
    <hyperlink r:id="rId2368" ref="A1584"/>
    <hyperlink r:id="rId2369" ref="A1585"/>
    <hyperlink r:id="rId2370" ref="A1586"/>
    <hyperlink r:id="rId2371" ref="A1587"/>
    <hyperlink r:id="rId2372" ref="A1588"/>
    <hyperlink r:id="rId2373" ref="A1589"/>
    <hyperlink r:id="rId2374" ref="A1590"/>
    <hyperlink r:id="rId2375" ref="A1591"/>
    <hyperlink r:id="rId2376" ref="A1592"/>
    <hyperlink r:id="rId2377" ref="A1593"/>
    <hyperlink r:id="rId2378" ref="A1594"/>
    <hyperlink r:id="rId2379" ref="A1595"/>
    <hyperlink r:id="rId2380" ref="A1596"/>
    <hyperlink r:id="rId2381" ref="A1597"/>
    <hyperlink r:id="rId2382" ref="A1598"/>
    <hyperlink r:id="rId2383" ref="A1599"/>
    <hyperlink r:id="rId2384" ref="A1600"/>
    <hyperlink r:id="rId2385" ref="A1601"/>
    <hyperlink r:id="rId2386" ref="A1602"/>
    <hyperlink r:id="rId2387" ref="A1603"/>
    <hyperlink r:id="rId2388" ref="A1604"/>
    <hyperlink r:id="rId2389" ref="A1605"/>
    <hyperlink r:id="rId2390" ref="A1606"/>
    <hyperlink r:id="rId2391" ref="A1607"/>
    <hyperlink r:id="rId2392" ref="A1608"/>
    <hyperlink r:id="rId2393" ref="A1609"/>
    <hyperlink r:id="rId2394" ref="A1610"/>
    <hyperlink r:id="rId2395" ref="A1611"/>
    <hyperlink r:id="rId2396" ref="A1612"/>
    <hyperlink r:id="rId2397" ref="A1613"/>
    <hyperlink r:id="rId2398" ref="A1614"/>
    <hyperlink r:id="rId2399" ref="A1615"/>
    <hyperlink r:id="rId2400" ref="A1616"/>
    <hyperlink r:id="rId2401" ref="A1617"/>
    <hyperlink r:id="rId2402" ref="A1618"/>
    <hyperlink r:id="rId2403" ref="A1619"/>
    <hyperlink r:id="rId2404" ref="A1620"/>
    <hyperlink r:id="rId2405" ref="A1621"/>
    <hyperlink r:id="rId2406" ref="A1622"/>
    <hyperlink r:id="rId2407" ref="A1623"/>
    <hyperlink r:id="rId2408" ref="A1624"/>
    <hyperlink r:id="rId2409" ref="A1625"/>
    <hyperlink r:id="rId2410" ref="A1626"/>
    <hyperlink r:id="rId2411" ref="A1627"/>
    <hyperlink r:id="rId2412" ref="A1628"/>
    <hyperlink r:id="rId2413" ref="A1629"/>
    <hyperlink r:id="rId2414" ref="A1630"/>
    <hyperlink r:id="rId2415" ref="A1631"/>
    <hyperlink r:id="rId2416" ref="A1632"/>
    <hyperlink r:id="rId2417" ref="A1633"/>
    <hyperlink r:id="rId2418" ref="A1634"/>
    <hyperlink r:id="rId2419" ref="A1635"/>
    <hyperlink r:id="rId2420" ref="A1636"/>
    <hyperlink r:id="rId2421" ref="A1637"/>
    <hyperlink r:id="rId2422" ref="A1638"/>
    <hyperlink r:id="rId2423" ref="A1639"/>
    <hyperlink r:id="rId2424" ref="A1640"/>
    <hyperlink r:id="rId2425" ref="A1641"/>
    <hyperlink r:id="rId2426" ref="A1642"/>
    <hyperlink r:id="rId2427" ref="A1643"/>
    <hyperlink r:id="rId2428" ref="A1644"/>
    <hyperlink r:id="rId2429" ref="A1645"/>
    <hyperlink r:id="rId2430" ref="A1646"/>
    <hyperlink r:id="rId2431" ref="A1647"/>
    <hyperlink r:id="rId2432" ref="A1648"/>
    <hyperlink r:id="rId2433" ref="A1649"/>
    <hyperlink r:id="rId2434" ref="A1650"/>
    <hyperlink r:id="rId2435" ref="A1651"/>
    <hyperlink r:id="rId2436" ref="A1652"/>
    <hyperlink r:id="rId2437" ref="A1653"/>
    <hyperlink r:id="rId2438" ref="A1654"/>
    <hyperlink r:id="rId2439" ref="A1655"/>
    <hyperlink r:id="rId2440" ref="A1656"/>
    <hyperlink r:id="rId2441" ref="A1657"/>
    <hyperlink r:id="rId2442" ref="A1658"/>
    <hyperlink r:id="rId2443" ref="A1659"/>
    <hyperlink r:id="rId2444" ref="A1660"/>
    <hyperlink r:id="rId2445" ref="A1661"/>
    <hyperlink r:id="rId2446" ref="A1662"/>
    <hyperlink r:id="rId2447" ref="A1663"/>
    <hyperlink r:id="rId2448" ref="A1664"/>
    <hyperlink r:id="rId2449" ref="A1665"/>
    <hyperlink r:id="rId2450" ref="A1666"/>
    <hyperlink r:id="rId2451" ref="A1667"/>
    <hyperlink r:id="rId2452" ref="A1668"/>
    <hyperlink r:id="rId2453" ref="A1669"/>
    <hyperlink r:id="rId2454" ref="A1670"/>
    <hyperlink r:id="rId2455" ref="A1671"/>
    <hyperlink r:id="rId2456" ref="A1672"/>
    <hyperlink r:id="rId2457" ref="A1673"/>
    <hyperlink r:id="rId2458" ref="A1674"/>
    <hyperlink r:id="rId2459" ref="A1675"/>
    <hyperlink r:id="rId2460" ref="A1676"/>
    <hyperlink r:id="rId2461" ref="A1677"/>
    <hyperlink r:id="rId2462" ref="A1678"/>
    <hyperlink r:id="rId2463" ref="A1679"/>
    <hyperlink r:id="rId2464" ref="A1680"/>
    <hyperlink r:id="rId2465" ref="A1681"/>
    <hyperlink r:id="rId2466" ref="A1682"/>
    <hyperlink r:id="rId2467" ref="A1683"/>
    <hyperlink r:id="rId2468" ref="A1684"/>
    <hyperlink r:id="rId2469" ref="A1685"/>
    <hyperlink r:id="rId2470" ref="A1686"/>
    <hyperlink r:id="rId2471" ref="A1687"/>
    <hyperlink r:id="rId2472" ref="A1688"/>
    <hyperlink r:id="rId2473" ref="A1689"/>
    <hyperlink r:id="rId2474" ref="A1690"/>
    <hyperlink r:id="rId2475" ref="A1691"/>
    <hyperlink r:id="rId2476" ref="A1692"/>
    <hyperlink r:id="rId2477" ref="A1693"/>
    <hyperlink r:id="rId2478" ref="A1694"/>
    <hyperlink r:id="rId2479" ref="A1695"/>
    <hyperlink r:id="rId2480" ref="A1696"/>
    <hyperlink r:id="rId2481" ref="A1697"/>
    <hyperlink r:id="rId2482" ref="A1698"/>
    <hyperlink r:id="rId2483" ref="A1699"/>
    <hyperlink r:id="rId2484" ref="A1700"/>
    <hyperlink r:id="rId2485" ref="A1701"/>
    <hyperlink r:id="rId2486" ref="A1702"/>
    <hyperlink r:id="rId2487" ref="A1703"/>
    <hyperlink r:id="rId2488" ref="A1704"/>
    <hyperlink r:id="rId2489" ref="A1705"/>
    <hyperlink r:id="rId2490" ref="A1706"/>
    <hyperlink r:id="rId2491" ref="A1707"/>
    <hyperlink r:id="rId2492" ref="A1708"/>
    <hyperlink r:id="rId2493" ref="A1709"/>
    <hyperlink r:id="rId2494" ref="A1710"/>
    <hyperlink r:id="rId2495" ref="A1711"/>
    <hyperlink r:id="rId2496" ref="A1712"/>
    <hyperlink r:id="rId2497" ref="A1713"/>
    <hyperlink r:id="rId2498" ref="A1714"/>
    <hyperlink r:id="rId2499" ref="A1715"/>
    <hyperlink r:id="rId2500" ref="A1716"/>
    <hyperlink r:id="rId2501" ref="A1717"/>
    <hyperlink r:id="rId2502" ref="A1718"/>
    <hyperlink r:id="rId2503" ref="A1719"/>
    <hyperlink r:id="rId2504" ref="A1720"/>
    <hyperlink r:id="rId2505" ref="A1721"/>
    <hyperlink r:id="rId2506" ref="A1722"/>
    <hyperlink r:id="rId2507" ref="A1723"/>
    <hyperlink r:id="rId2508" ref="A1724"/>
    <hyperlink r:id="rId2509" ref="A1725"/>
    <hyperlink r:id="rId2510" ref="A1726"/>
    <hyperlink r:id="rId2511" ref="A1727"/>
    <hyperlink r:id="rId2512" ref="A1728"/>
    <hyperlink r:id="rId2513" ref="A1729"/>
    <hyperlink r:id="rId2514" ref="A1730"/>
    <hyperlink r:id="rId2515" ref="A1731"/>
    <hyperlink r:id="rId2516" ref="A1732"/>
    <hyperlink r:id="rId2517" ref="A1733"/>
    <hyperlink r:id="rId2518" ref="A1734"/>
    <hyperlink r:id="rId2519" ref="A1735"/>
    <hyperlink r:id="rId2520" ref="A1736"/>
    <hyperlink r:id="rId2521" ref="A1737"/>
    <hyperlink r:id="rId2522" ref="A1738"/>
    <hyperlink r:id="rId2523" ref="A1739"/>
    <hyperlink r:id="rId2524" ref="A1740"/>
    <hyperlink r:id="rId2525" ref="A1741"/>
    <hyperlink r:id="rId2526" ref="A1742"/>
    <hyperlink r:id="rId2527" ref="A1743"/>
    <hyperlink r:id="rId2528" ref="A1744"/>
    <hyperlink r:id="rId2529" ref="A1745"/>
    <hyperlink r:id="rId2530" ref="A1746"/>
    <hyperlink r:id="rId2531" ref="A1747"/>
    <hyperlink r:id="rId2532" ref="A1748"/>
    <hyperlink r:id="rId2533" ref="A1749"/>
    <hyperlink r:id="rId2534" ref="A1750"/>
    <hyperlink r:id="rId2535" ref="A1751"/>
    <hyperlink r:id="rId2536" ref="A1752"/>
    <hyperlink r:id="rId2537" ref="A1753"/>
    <hyperlink r:id="rId2538" ref="A1754"/>
    <hyperlink r:id="rId2539" ref="A1755"/>
    <hyperlink r:id="rId2540" ref="A1756"/>
    <hyperlink r:id="rId2541" ref="A1757"/>
    <hyperlink r:id="rId2542" ref="A1758"/>
    <hyperlink r:id="rId2543" ref="A1759"/>
    <hyperlink r:id="rId2544" ref="A1760"/>
    <hyperlink r:id="rId2545" ref="A1761"/>
    <hyperlink r:id="rId2546" ref="A1762"/>
    <hyperlink r:id="rId2547" ref="A1763"/>
    <hyperlink r:id="rId2548" ref="A1764"/>
    <hyperlink r:id="rId2549" ref="A1765"/>
    <hyperlink r:id="rId2550" ref="A1766"/>
    <hyperlink r:id="rId2551" ref="A1767"/>
    <hyperlink r:id="rId2552" ref="A1768"/>
    <hyperlink r:id="rId2553" ref="A1769"/>
    <hyperlink r:id="rId2554" ref="A1770"/>
    <hyperlink r:id="rId2555" ref="A1771"/>
    <hyperlink r:id="rId2556" ref="A1772"/>
    <hyperlink r:id="rId2557" ref="A1773"/>
    <hyperlink r:id="rId2558" ref="A1774"/>
    <hyperlink r:id="rId2559" ref="A1775"/>
    <hyperlink r:id="rId2560" ref="A1776"/>
    <hyperlink r:id="rId2561" ref="A1777"/>
    <hyperlink r:id="rId2562" ref="A1778"/>
    <hyperlink r:id="rId2563" ref="A1779"/>
    <hyperlink r:id="rId2564" ref="A1780"/>
    <hyperlink r:id="rId2565" ref="A1781"/>
    <hyperlink r:id="rId2566" ref="A1782"/>
    <hyperlink r:id="rId2567" ref="A1783"/>
    <hyperlink r:id="rId2568" ref="A1784"/>
    <hyperlink r:id="rId2569" ref="A1785"/>
    <hyperlink r:id="rId2570" ref="A1786"/>
    <hyperlink r:id="rId2571" ref="A1787"/>
    <hyperlink r:id="rId2572" ref="A1788"/>
    <hyperlink r:id="rId2573" ref="A1789"/>
    <hyperlink r:id="rId2574" ref="A1790"/>
    <hyperlink r:id="rId2575" ref="A1791"/>
    <hyperlink r:id="rId2576" ref="A1792"/>
    <hyperlink r:id="rId2577" ref="A1793"/>
    <hyperlink r:id="rId2578" ref="A1794"/>
    <hyperlink r:id="rId2579" ref="A1795"/>
    <hyperlink r:id="rId2580" ref="A1796"/>
    <hyperlink r:id="rId2581" ref="A1797"/>
    <hyperlink r:id="rId2582" ref="A1798"/>
    <hyperlink r:id="rId2583" ref="A1799"/>
    <hyperlink r:id="rId2584" ref="A1800"/>
    <hyperlink r:id="rId2585" ref="A1801"/>
    <hyperlink r:id="rId2586" ref="A1802"/>
    <hyperlink r:id="rId2587" ref="A1803"/>
    <hyperlink r:id="rId2588" ref="A1804"/>
    <hyperlink r:id="rId2589" ref="A1805"/>
    <hyperlink r:id="rId2590" ref="A1806"/>
    <hyperlink r:id="rId2591" ref="A1807"/>
    <hyperlink r:id="rId2592" ref="A1808"/>
    <hyperlink r:id="rId2593" ref="A1809"/>
    <hyperlink r:id="rId2594" ref="A1810"/>
    <hyperlink r:id="rId2595" ref="A1811"/>
    <hyperlink r:id="rId2596" ref="A1812"/>
    <hyperlink r:id="rId2597" ref="A1813"/>
    <hyperlink r:id="rId2598" ref="A1814"/>
    <hyperlink r:id="rId2599" ref="A1815"/>
    <hyperlink r:id="rId2600" ref="A1816"/>
    <hyperlink r:id="rId2601" ref="A1817"/>
    <hyperlink r:id="rId2602" ref="A1818"/>
    <hyperlink r:id="rId2603" ref="A1819"/>
    <hyperlink r:id="rId2604" ref="A1820"/>
    <hyperlink r:id="rId2605" ref="A1821"/>
    <hyperlink r:id="rId2606" ref="A1822"/>
    <hyperlink r:id="rId2607" ref="A1823"/>
    <hyperlink r:id="rId2608" ref="A1824"/>
    <hyperlink r:id="rId2609" ref="A1825"/>
    <hyperlink r:id="rId2610" ref="A1826"/>
    <hyperlink r:id="rId2611" ref="A1827"/>
    <hyperlink r:id="rId2612" ref="A1828"/>
    <hyperlink r:id="rId2613" ref="A1829"/>
    <hyperlink r:id="rId2614" ref="A1830"/>
    <hyperlink r:id="rId2615" ref="A1831"/>
    <hyperlink r:id="rId2616" ref="A1832"/>
    <hyperlink r:id="rId2617" ref="A1833"/>
    <hyperlink r:id="rId2618" ref="A1834"/>
    <hyperlink r:id="rId2619" ref="A1835"/>
    <hyperlink r:id="rId2620" ref="A1836"/>
    <hyperlink r:id="rId2621" ref="A1837"/>
    <hyperlink r:id="rId2622" ref="A1838"/>
    <hyperlink r:id="rId2623" ref="A1839"/>
    <hyperlink r:id="rId2624" ref="A1840"/>
    <hyperlink r:id="rId2625" ref="A1841"/>
    <hyperlink r:id="rId2626" ref="A1842"/>
    <hyperlink r:id="rId2627" ref="A1843"/>
    <hyperlink r:id="rId2628" ref="A1844"/>
    <hyperlink r:id="rId2629" ref="A1845"/>
    <hyperlink r:id="rId2630" ref="A1846"/>
    <hyperlink r:id="rId2631" ref="A1847"/>
    <hyperlink r:id="rId2632" ref="A1848"/>
    <hyperlink r:id="rId2633" ref="A1849"/>
    <hyperlink r:id="rId2634" ref="A1850"/>
    <hyperlink r:id="rId2635" ref="A1851"/>
    <hyperlink r:id="rId2636" ref="A1852"/>
    <hyperlink r:id="rId2637" ref="A1853"/>
    <hyperlink r:id="rId2638" ref="A1854"/>
    <hyperlink r:id="rId2639" ref="A1855"/>
    <hyperlink r:id="rId2640" ref="A1856"/>
    <hyperlink r:id="rId2641" ref="A1857"/>
    <hyperlink r:id="rId2642" ref="A1858"/>
    <hyperlink r:id="rId2643" ref="A1859"/>
    <hyperlink r:id="rId2644" ref="A1860"/>
    <hyperlink r:id="rId2645" ref="A1861"/>
    <hyperlink r:id="rId2646" ref="A1862"/>
    <hyperlink r:id="rId2647" ref="A1863"/>
    <hyperlink r:id="rId2648" ref="A1864"/>
    <hyperlink r:id="rId2649" ref="A1865"/>
    <hyperlink r:id="rId2650" ref="A1866"/>
    <hyperlink r:id="rId2651" ref="A1867"/>
    <hyperlink r:id="rId2652" ref="A1868"/>
    <hyperlink r:id="rId2653" ref="A1869"/>
    <hyperlink r:id="rId2654" ref="A1870"/>
    <hyperlink r:id="rId2655" ref="A1871"/>
    <hyperlink r:id="rId2656" ref="A1872"/>
    <hyperlink r:id="rId2657" ref="A1873"/>
    <hyperlink r:id="rId2658" ref="A1874"/>
    <hyperlink r:id="rId2659" ref="A1875"/>
    <hyperlink r:id="rId2660" ref="A1876"/>
    <hyperlink r:id="rId2661" ref="A1877"/>
    <hyperlink r:id="rId2662" ref="A1878"/>
    <hyperlink r:id="rId2663" ref="A1879"/>
    <hyperlink r:id="rId2664" ref="A1880"/>
    <hyperlink r:id="rId2665" ref="A1881"/>
    <hyperlink r:id="rId2666" ref="A1882"/>
    <hyperlink r:id="rId2667" ref="A1883"/>
    <hyperlink r:id="rId2668" ref="A1884"/>
    <hyperlink r:id="rId2669" ref="A1885"/>
    <hyperlink r:id="rId2670" ref="A1886"/>
    <hyperlink r:id="rId2671" ref="A1887"/>
    <hyperlink r:id="rId2672" ref="A1888"/>
    <hyperlink r:id="rId2673" ref="A1889"/>
    <hyperlink r:id="rId2674" ref="A1890"/>
    <hyperlink r:id="rId2675" ref="A1891"/>
    <hyperlink r:id="rId2676" ref="A1892"/>
    <hyperlink r:id="rId2677" ref="A1893"/>
    <hyperlink r:id="rId2678" ref="A1894"/>
    <hyperlink r:id="rId2679" ref="A1895"/>
    <hyperlink r:id="rId2680" ref="A1896"/>
    <hyperlink r:id="rId2681" ref="A1897"/>
    <hyperlink r:id="rId2682" ref="A1898"/>
    <hyperlink r:id="rId2683" ref="A1899"/>
    <hyperlink r:id="rId2684" ref="A1900"/>
    <hyperlink r:id="rId2685" ref="A1901"/>
    <hyperlink r:id="rId2686" ref="A1902"/>
    <hyperlink r:id="rId2687" ref="A1903"/>
    <hyperlink r:id="rId2688" ref="A1904"/>
    <hyperlink r:id="rId2689" ref="A1905"/>
    <hyperlink r:id="rId2690" ref="A1906"/>
    <hyperlink r:id="rId2691" ref="A1907"/>
    <hyperlink r:id="rId2692" ref="A1908"/>
    <hyperlink r:id="rId2693" ref="A1909"/>
    <hyperlink r:id="rId2694" ref="A1910"/>
    <hyperlink r:id="rId2695" ref="A1911"/>
    <hyperlink r:id="rId2696" ref="A1912"/>
    <hyperlink r:id="rId2697" ref="A1913"/>
    <hyperlink r:id="rId2698" ref="A1914"/>
    <hyperlink r:id="rId2699" ref="A1915"/>
    <hyperlink r:id="rId2700" ref="A1916"/>
    <hyperlink r:id="rId2701" ref="A1917"/>
    <hyperlink r:id="rId2702" ref="A1918"/>
    <hyperlink r:id="rId2703" ref="A1919"/>
    <hyperlink r:id="rId2704" ref="A1920"/>
    <hyperlink r:id="rId2705" ref="A1921"/>
    <hyperlink r:id="rId2706" ref="A1922"/>
    <hyperlink r:id="rId2707" ref="A1923"/>
    <hyperlink r:id="rId2708" ref="A1924"/>
    <hyperlink r:id="rId2709" ref="A1925"/>
    <hyperlink r:id="rId2710" ref="A1926"/>
    <hyperlink r:id="rId2711" ref="A1927"/>
    <hyperlink r:id="rId2712" ref="A1928"/>
    <hyperlink r:id="rId2713" ref="A1929"/>
    <hyperlink r:id="rId2714" ref="A1930"/>
    <hyperlink r:id="rId2715" ref="A1931"/>
    <hyperlink r:id="rId2716" ref="A1932"/>
    <hyperlink r:id="rId2717" ref="A1933"/>
    <hyperlink r:id="rId2718" ref="A1934"/>
    <hyperlink r:id="rId2719" ref="A1935"/>
    <hyperlink r:id="rId2720" ref="A1936"/>
    <hyperlink r:id="rId2721" ref="A1937"/>
    <hyperlink r:id="rId2722" ref="A1938"/>
    <hyperlink r:id="rId2723" ref="A1939"/>
    <hyperlink r:id="rId2724" ref="A1940"/>
    <hyperlink r:id="rId2725" ref="A1941"/>
    <hyperlink r:id="rId2726" ref="A1942"/>
    <hyperlink r:id="rId2727" ref="A1943"/>
    <hyperlink r:id="rId2728" ref="A1944"/>
    <hyperlink r:id="rId2729" ref="A1945"/>
    <hyperlink r:id="rId2730" ref="A1946"/>
    <hyperlink r:id="rId2731" ref="A1947"/>
    <hyperlink r:id="rId2732" ref="A1948"/>
    <hyperlink r:id="rId2733" ref="A1949"/>
    <hyperlink r:id="rId2734" ref="A1950"/>
    <hyperlink r:id="rId2735" ref="A1951"/>
    <hyperlink r:id="rId2736" ref="A1952"/>
    <hyperlink r:id="rId2737" ref="A1953"/>
    <hyperlink r:id="rId2738" ref="A1954"/>
    <hyperlink r:id="rId2739" ref="A1955"/>
    <hyperlink r:id="rId2740" ref="A1956"/>
    <hyperlink r:id="rId2741" ref="A1957"/>
    <hyperlink r:id="rId2742" ref="A1958"/>
    <hyperlink r:id="rId2743" ref="A1959"/>
    <hyperlink r:id="rId2744" ref="A1960"/>
    <hyperlink r:id="rId2745" ref="A1961"/>
    <hyperlink r:id="rId2746" ref="A1962"/>
    <hyperlink r:id="rId2747" ref="A1963"/>
    <hyperlink r:id="rId2748" ref="A1964"/>
    <hyperlink r:id="rId2749" ref="A1965"/>
    <hyperlink r:id="rId2750" ref="A1966"/>
    <hyperlink r:id="rId2751" ref="A1967"/>
    <hyperlink r:id="rId2752" ref="A1968"/>
    <hyperlink r:id="rId2753" ref="A1969"/>
    <hyperlink r:id="rId2754" ref="A1970"/>
    <hyperlink r:id="rId2755" ref="A1971"/>
    <hyperlink r:id="rId2756" ref="A1972"/>
    <hyperlink r:id="rId2757" ref="A1973"/>
    <hyperlink r:id="rId2758" ref="A1974"/>
    <hyperlink r:id="rId2759" ref="A1975"/>
    <hyperlink r:id="rId2760" ref="A1976"/>
    <hyperlink r:id="rId2761" ref="A1977"/>
    <hyperlink r:id="rId2762" ref="A1978"/>
    <hyperlink r:id="rId2763" ref="A1979"/>
    <hyperlink r:id="rId2764" ref="A1980"/>
    <hyperlink r:id="rId2765" ref="A1981"/>
    <hyperlink r:id="rId2766" ref="A1982"/>
    <hyperlink r:id="rId2767" ref="A1983"/>
    <hyperlink r:id="rId2768" ref="A1984"/>
    <hyperlink r:id="rId2769" ref="A1985"/>
    <hyperlink r:id="rId2770" ref="A1986"/>
    <hyperlink r:id="rId2771" ref="A1987"/>
    <hyperlink r:id="rId2772" ref="A1988"/>
    <hyperlink r:id="rId2773" ref="A1989"/>
    <hyperlink r:id="rId2774" ref="A1990"/>
    <hyperlink r:id="rId2775" ref="A1991"/>
    <hyperlink r:id="rId2776" ref="A1992"/>
    <hyperlink r:id="rId2777" ref="A1993"/>
    <hyperlink r:id="rId2778" ref="A1994"/>
    <hyperlink r:id="rId2779" ref="A1995"/>
    <hyperlink r:id="rId2780" ref="A1996"/>
    <hyperlink r:id="rId2781" ref="A1997"/>
    <hyperlink r:id="rId2782" ref="A1998"/>
    <hyperlink r:id="rId2783" ref="A1999"/>
    <hyperlink r:id="rId2784" ref="A2000"/>
    <hyperlink r:id="rId2785" ref="A2001"/>
    <hyperlink r:id="rId2786" ref="A2002"/>
    <hyperlink r:id="rId2787" ref="A2003"/>
    <hyperlink r:id="rId2788" ref="A2004"/>
    <hyperlink r:id="rId2789" ref="A2005"/>
    <hyperlink r:id="rId2790" ref="A2006"/>
    <hyperlink r:id="rId2791" ref="A2007"/>
    <hyperlink r:id="rId2792" ref="A2008"/>
    <hyperlink r:id="rId2793" ref="A2009"/>
    <hyperlink r:id="rId2794" ref="A2010"/>
    <hyperlink r:id="rId2795" ref="A2011"/>
    <hyperlink r:id="rId2796" ref="A2012"/>
    <hyperlink r:id="rId2797" ref="A2013"/>
    <hyperlink r:id="rId2798" ref="A2014"/>
    <hyperlink r:id="rId2799" ref="A2015"/>
    <hyperlink r:id="rId2800" ref="A2016"/>
    <hyperlink r:id="rId2801" ref="A2017"/>
    <hyperlink r:id="rId2802" ref="A2018"/>
    <hyperlink r:id="rId2803" ref="A2019"/>
    <hyperlink r:id="rId2804" ref="A2020"/>
    <hyperlink r:id="rId2805" ref="A2021"/>
    <hyperlink r:id="rId2806" ref="A2022"/>
    <hyperlink r:id="rId2807" ref="A2023"/>
    <hyperlink r:id="rId2808" ref="A2024"/>
    <hyperlink r:id="rId2809" ref="A2025"/>
    <hyperlink r:id="rId2810" ref="A2026"/>
    <hyperlink r:id="rId2811" ref="A2027"/>
    <hyperlink r:id="rId2812" ref="A2028"/>
    <hyperlink r:id="rId2813" ref="A2029"/>
    <hyperlink r:id="rId2814" ref="A2030"/>
    <hyperlink r:id="rId2815" ref="A2031"/>
    <hyperlink r:id="rId2816" ref="A2032"/>
    <hyperlink r:id="rId2817" ref="A2033"/>
    <hyperlink r:id="rId2818" ref="A2034"/>
    <hyperlink r:id="rId2819" ref="A2035"/>
    <hyperlink r:id="rId2820" ref="A2036"/>
    <hyperlink r:id="rId2821" ref="A2037"/>
    <hyperlink r:id="rId2822" ref="A2038"/>
    <hyperlink r:id="rId2823" ref="A2039"/>
    <hyperlink r:id="rId2824" ref="A2040"/>
    <hyperlink r:id="rId2825" ref="A2041"/>
    <hyperlink r:id="rId2826" ref="A2042"/>
    <hyperlink r:id="rId2827" ref="A2043"/>
    <hyperlink r:id="rId2828" ref="A2044"/>
    <hyperlink r:id="rId2829" ref="A2045"/>
    <hyperlink r:id="rId2830" ref="A2046"/>
    <hyperlink r:id="rId2831" ref="A2047"/>
    <hyperlink r:id="rId2832" ref="A2048"/>
    <hyperlink r:id="rId2833" ref="A2049"/>
    <hyperlink r:id="rId2834" ref="A2050"/>
    <hyperlink r:id="rId2835" ref="A2051"/>
    <hyperlink r:id="rId2836" ref="A2052"/>
    <hyperlink r:id="rId2837" ref="A2053"/>
    <hyperlink r:id="rId2838" ref="A2054"/>
    <hyperlink r:id="rId2839" ref="A2055"/>
    <hyperlink r:id="rId2840" ref="A2056"/>
    <hyperlink r:id="rId2841" ref="A2057"/>
    <hyperlink r:id="rId2842" ref="A2058"/>
    <hyperlink r:id="rId2843" ref="A2059"/>
    <hyperlink r:id="rId2844" ref="A2060"/>
    <hyperlink r:id="rId2845" ref="A2061"/>
    <hyperlink r:id="rId2846" ref="A2062"/>
    <hyperlink r:id="rId2847" ref="A2063"/>
    <hyperlink r:id="rId2848" ref="A2064"/>
    <hyperlink r:id="rId2849" ref="A2065"/>
    <hyperlink r:id="rId2850" ref="A2066"/>
    <hyperlink r:id="rId2851" ref="A2067"/>
    <hyperlink r:id="rId2852" ref="A2068"/>
    <hyperlink r:id="rId2853" ref="A2069"/>
    <hyperlink r:id="rId2854" ref="A2070"/>
    <hyperlink r:id="rId2855" ref="A2071"/>
    <hyperlink r:id="rId2856" ref="A2072"/>
    <hyperlink r:id="rId2857" ref="A2073"/>
    <hyperlink r:id="rId2858" ref="A2074"/>
    <hyperlink r:id="rId2859" ref="A2075"/>
    <hyperlink r:id="rId2860" ref="A2076"/>
    <hyperlink r:id="rId2861" ref="A2077"/>
    <hyperlink r:id="rId2862" ref="A2078"/>
    <hyperlink r:id="rId2863" ref="A2079"/>
    <hyperlink r:id="rId2864" ref="A2080"/>
    <hyperlink r:id="rId2865" ref="A2081"/>
    <hyperlink r:id="rId2866" ref="A2082"/>
    <hyperlink r:id="rId2867" ref="A2083"/>
    <hyperlink r:id="rId2868" ref="A2084"/>
    <hyperlink r:id="rId2869" ref="A2085"/>
    <hyperlink r:id="rId2870" ref="A2086"/>
    <hyperlink r:id="rId2871" ref="A2087"/>
    <hyperlink r:id="rId2872" ref="A2088"/>
    <hyperlink r:id="rId2873" ref="A2089"/>
    <hyperlink r:id="rId2874" ref="A2090"/>
    <hyperlink r:id="rId2875" ref="A2091"/>
    <hyperlink r:id="rId2876" ref="A2092"/>
    <hyperlink r:id="rId2877" ref="A2093"/>
    <hyperlink r:id="rId2878" ref="A2094"/>
    <hyperlink r:id="rId2879" ref="A2095"/>
    <hyperlink r:id="rId2880" ref="A2096"/>
    <hyperlink r:id="rId2881" ref="A2097"/>
    <hyperlink r:id="rId2882" ref="A2098"/>
    <hyperlink r:id="rId2883" ref="A2099"/>
    <hyperlink r:id="rId2884" ref="A2100"/>
    <hyperlink r:id="rId2885" ref="A2101"/>
    <hyperlink r:id="rId2886" ref="A2102"/>
    <hyperlink r:id="rId2887" ref="A2103"/>
    <hyperlink r:id="rId2888" ref="A2104"/>
    <hyperlink r:id="rId2889" ref="A2105"/>
    <hyperlink r:id="rId2890" ref="A2106"/>
    <hyperlink r:id="rId2891" ref="A2107"/>
    <hyperlink r:id="rId2892" ref="A2108"/>
    <hyperlink r:id="rId2893" ref="A2109"/>
    <hyperlink r:id="rId2894" ref="A2110"/>
    <hyperlink r:id="rId2895" ref="A2111"/>
    <hyperlink r:id="rId2896" ref="A2112"/>
    <hyperlink r:id="rId2897" ref="A2113"/>
    <hyperlink r:id="rId2898" ref="A2114"/>
    <hyperlink r:id="rId2899" ref="A2115"/>
    <hyperlink r:id="rId2900" ref="A2116"/>
    <hyperlink r:id="rId2901" ref="A2117"/>
    <hyperlink r:id="rId2902" ref="A2118"/>
    <hyperlink r:id="rId2903" ref="A2119"/>
    <hyperlink r:id="rId2904" ref="A2120"/>
    <hyperlink r:id="rId2905" ref="A2121"/>
    <hyperlink r:id="rId2906" ref="A2122"/>
    <hyperlink r:id="rId2907" ref="A2123"/>
    <hyperlink r:id="rId2908" ref="A2124"/>
    <hyperlink r:id="rId2909" ref="A2125"/>
    <hyperlink r:id="rId2910" ref="A2126"/>
    <hyperlink r:id="rId2911" ref="A2127"/>
    <hyperlink r:id="rId2912" ref="A2128"/>
    <hyperlink r:id="rId2913" ref="A2129"/>
    <hyperlink r:id="rId2914" ref="A2130"/>
    <hyperlink r:id="rId2915" ref="A2131"/>
    <hyperlink r:id="rId2916" ref="A2132"/>
    <hyperlink r:id="rId2917" ref="A2133"/>
    <hyperlink r:id="rId2918" ref="A2134"/>
    <hyperlink r:id="rId2919" ref="A2135"/>
    <hyperlink r:id="rId2920" ref="A2136"/>
    <hyperlink r:id="rId2921" ref="A2137"/>
    <hyperlink r:id="rId2922" ref="A2138"/>
    <hyperlink r:id="rId2923" ref="A2139"/>
    <hyperlink r:id="rId2924" ref="A2140"/>
    <hyperlink r:id="rId2925" ref="A2141"/>
    <hyperlink r:id="rId2926" ref="A2142"/>
    <hyperlink r:id="rId2927" ref="A2143"/>
    <hyperlink r:id="rId2928" ref="A2144"/>
    <hyperlink r:id="rId2929" ref="A2145"/>
    <hyperlink r:id="rId2930" ref="A2146"/>
    <hyperlink r:id="rId2931" ref="A2147"/>
    <hyperlink r:id="rId2932" ref="A2148"/>
    <hyperlink r:id="rId2933" ref="A2149"/>
    <hyperlink r:id="rId2934" ref="A2150"/>
    <hyperlink r:id="rId2935" ref="A2151"/>
    <hyperlink r:id="rId2936" ref="A2152"/>
    <hyperlink r:id="rId2937" ref="A2153"/>
    <hyperlink r:id="rId2938" ref="A2154"/>
    <hyperlink r:id="rId2939" ref="A2155"/>
    <hyperlink r:id="rId2940" ref="A2156"/>
    <hyperlink r:id="rId2941" ref="A2157"/>
    <hyperlink r:id="rId2942" ref="A2158"/>
    <hyperlink r:id="rId2943" ref="A2159"/>
    <hyperlink r:id="rId2944" ref="A2160"/>
    <hyperlink r:id="rId2945" ref="A2161"/>
    <hyperlink r:id="rId2946" ref="A2162"/>
    <hyperlink r:id="rId2947" ref="A2163"/>
    <hyperlink r:id="rId2948" ref="A2164"/>
    <hyperlink r:id="rId2949" ref="A2165"/>
    <hyperlink r:id="rId2950" ref="A2166"/>
    <hyperlink r:id="rId2951" ref="A2167"/>
    <hyperlink r:id="rId2952" ref="A2168"/>
    <hyperlink r:id="rId2953" ref="A2169"/>
    <hyperlink r:id="rId2954" ref="A2170"/>
    <hyperlink r:id="rId2955" ref="A2171"/>
    <hyperlink r:id="rId2956" ref="A2172"/>
    <hyperlink r:id="rId2957" ref="A2173"/>
    <hyperlink r:id="rId2958" ref="A2174"/>
    <hyperlink r:id="rId2959" ref="A2175"/>
    <hyperlink r:id="rId2960" ref="A2176"/>
    <hyperlink r:id="rId2961" ref="A2177"/>
    <hyperlink r:id="rId2962" ref="A2178"/>
    <hyperlink r:id="rId2963" ref="A2179"/>
    <hyperlink r:id="rId2964" ref="A2180"/>
    <hyperlink r:id="rId2965" ref="A2181"/>
    <hyperlink r:id="rId2966" ref="A2182"/>
    <hyperlink r:id="rId2967" ref="A2183"/>
    <hyperlink r:id="rId2968" ref="A2184"/>
    <hyperlink r:id="rId2969" ref="A2185"/>
    <hyperlink r:id="rId2970" ref="A2186"/>
    <hyperlink r:id="rId2971" ref="A2187"/>
    <hyperlink r:id="rId2972" ref="A2188"/>
    <hyperlink r:id="rId2973" ref="A2189"/>
    <hyperlink r:id="rId2974" ref="A2190"/>
    <hyperlink r:id="rId2975" ref="A2191"/>
    <hyperlink r:id="rId2976" ref="A2192"/>
    <hyperlink r:id="rId2977" ref="A2193"/>
    <hyperlink r:id="rId2978" ref="A2194"/>
    <hyperlink r:id="rId2979" ref="A2195"/>
    <hyperlink r:id="rId2980" ref="A2196"/>
    <hyperlink r:id="rId2981" ref="A2197"/>
    <hyperlink r:id="rId2982" ref="A2198"/>
    <hyperlink r:id="rId2983" ref="A2199"/>
    <hyperlink r:id="rId2984" ref="A2200"/>
    <hyperlink r:id="rId2985" ref="A2201"/>
    <hyperlink r:id="rId2986" ref="A2202"/>
    <hyperlink r:id="rId2987" ref="A2203"/>
    <hyperlink r:id="rId2988" ref="A2204"/>
    <hyperlink r:id="rId2989" ref="A2205"/>
    <hyperlink r:id="rId2990" ref="A2206"/>
    <hyperlink r:id="rId2991" ref="A2207"/>
    <hyperlink r:id="rId2992" ref="A2208"/>
    <hyperlink r:id="rId2993" ref="A2209"/>
    <hyperlink r:id="rId2994" ref="A2210"/>
    <hyperlink r:id="rId2995" ref="A2211"/>
    <hyperlink r:id="rId2996" ref="A2212"/>
    <hyperlink r:id="rId2997" ref="A2213"/>
    <hyperlink r:id="rId2998" ref="A2214"/>
    <hyperlink r:id="rId2999" ref="A2215"/>
    <hyperlink r:id="rId3000" ref="A2216"/>
    <hyperlink r:id="rId3001" ref="A2217"/>
    <hyperlink r:id="rId3002" ref="A2218"/>
    <hyperlink r:id="rId3003" ref="A2219"/>
    <hyperlink r:id="rId3004" ref="A2220"/>
    <hyperlink r:id="rId3005" ref="A2221"/>
    <hyperlink r:id="rId3006" ref="A2222"/>
    <hyperlink r:id="rId3007" ref="A2223"/>
    <hyperlink r:id="rId3008" ref="A2224"/>
    <hyperlink r:id="rId3009" ref="A2225"/>
    <hyperlink r:id="rId3010" ref="A2226"/>
    <hyperlink r:id="rId3011" ref="A2227"/>
    <hyperlink r:id="rId3012" ref="A2228"/>
    <hyperlink r:id="rId3013" ref="A2229"/>
    <hyperlink r:id="rId3014" ref="A2230"/>
    <hyperlink r:id="rId3015" ref="A2231"/>
    <hyperlink r:id="rId3016" ref="A2232"/>
    <hyperlink r:id="rId3017" ref="A2233"/>
    <hyperlink r:id="rId3018" ref="A2234"/>
    <hyperlink r:id="rId3019" ref="A2235"/>
    <hyperlink r:id="rId3020" ref="A2236"/>
    <hyperlink r:id="rId3021" ref="A2237"/>
    <hyperlink r:id="rId3022" ref="A2238"/>
    <hyperlink r:id="rId3023" ref="A2239"/>
    <hyperlink r:id="rId3024" ref="A2240"/>
    <hyperlink r:id="rId3025" ref="A2241"/>
    <hyperlink r:id="rId3026" ref="A2242"/>
    <hyperlink r:id="rId3027" ref="A2243"/>
    <hyperlink r:id="rId3028" ref="A2244"/>
    <hyperlink r:id="rId3029" ref="A2245"/>
    <hyperlink r:id="rId3030" ref="A2246"/>
    <hyperlink r:id="rId3031" ref="A2247"/>
    <hyperlink r:id="rId3032" ref="A2248"/>
    <hyperlink r:id="rId3033" ref="A2249"/>
    <hyperlink r:id="rId3034" ref="A2250"/>
    <hyperlink r:id="rId3035" ref="A2251"/>
    <hyperlink r:id="rId3036" ref="A2252"/>
    <hyperlink r:id="rId3037" ref="A2253"/>
    <hyperlink r:id="rId3038" ref="A2254"/>
    <hyperlink r:id="rId3039" ref="A2255"/>
    <hyperlink r:id="rId3040" ref="A2256"/>
    <hyperlink r:id="rId3041" ref="A2257"/>
    <hyperlink r:id="rId3042" ref="A2258"/>
    <hyperlink r:id="rId3043" ref="A2259"/>
    <hyperlink r:id="rId3044" ref="A2260"/>
    <hyperlink r:id="rId3045" ref="A2261"/>
    <hyperlink r:id="rId3046" ref="A2262"/>
    <hyperlink r:id="rId3047" ref="A2263"/>
    <hyperlink r:id="rId3048" ref="A2264"/>
    <hyperlink r:id="rId3049" ref="A2265"/>
    <hyperlink r:id="rId3050" ref="A2266"/>
    <hyperlink r:id="rId3051" ref="A2267"/>
    <hyperlink r:id="rId3052" ref="A2268"/>
    <hyperlink r:id="rId3053" ref="A2269"/>
    <hyperlink r:id="rId3054" ref="A2270"/>
    <hyperlink r:id="rId3055" ref="A2271"/>
    <hyperlink r:id="rId3056" ref="A2272"/>
    <hyperlink r:id="rId3057" ref="A2273"/>
    <hyperlink r:id="rId3058" ref="A2274"/>
    <hyperlink r:id="rId3059" ref="A2275"/>
    <hyperlink r:id="rId3060" ref="A2276"/>
    <hyperlink r:id="rId3061" ref="A2277"/>
    <hyperlink r:id="rId3062" ref="A2278"/>
    <hyperlink r:id="rId3063" ref="A2279"/>
    <hyperlink r:id="rId3064" ref="A2280"/>
    <hyperlink r:id="rId3065" ref="A2281"/>
    <hyperlink r:id="rId3066" ref="A2282"/>
    <hyperlink r:id="rId3067" ref="A2283"/>
    <hyperlink r:id="rId3068" ref="A2284"/>
    <hyperlink r:id="rId3069" ref="A2285"/>
    <hyperlink r:id="rId3070" ref="A2286"/>
    <hyperlink r:id="rId3071" ref="A2287"/>
    <hyperlink r:id="rId3072" ref="A2288"/>
    <hyperlink r:id="rId3073" ref="A2289"/>
    <hyperlink r:id="rId3074" ref="A2290"/>
    <hyperlink r:id="rId3075" ref="A2291"/>
    <hyperlink r:id="rId3076" ref="A2292"/>
    <hyperlink r:id="rId3077" ref="A2293"/>
    <hyperlink r:id="rId3078" ref="A2294"/>
    <hyperlink r:id="rId3079" ref="A2295"/>
    <hyperlink r:id="rId3080" ref="A2296"/>
    <hyperlink r:id="rId3081" ref="A2297"/>
    <hyperlink r:id="rId3082" ref="A2298"/>
    <hyperlink r:id="rId3083" ref="A2299"/>
    <hyperlink r:id="rId3084" ref="A2300"/>
    <hyperlink r:id="rId3085" ref="A2301"/>
    <hyperlink r:id="rId3086" ref="A2302"/>
    <hyperlink r:id="rId3087" ref="A2303"/>
    <hyperlink r:id="rId3088" ref="A2304"/>
    <hyperlink r:id="rId3089" ref="A2305"/>
    <hyperlink r:id="rId3090" ref="A2306"/>
    <hyperlink r:id="rId3091" ref="A2307"/>
    <hyperlink r:id="rId3092" ref="A2308"/>
    <hyperlink r:id="rId3093" ref="A2309"/>
    <hyperlink r:id="rId3094" ref="A2310"/>
    <hyperlink r:id="rId3095" ref="A2311"/>
    <hyperlink r:id="rId3096" ref="A2312"/>
    <hyperlink r:id="rId3097" ref="A2313"/>
    <hyperlink r:id="rId3098" ref="A2314"/>
    <hyperlink r:id="rId3099" ref="A2315"/>
    <hyperlink r:id="rId3100" ref="A2316"/>
    <hyperlink r:id="rId3101" ref="A2317"/>
    <hyperlink r:id="rId3102" ref="A2318"/>
    <hyperlink r:id="rId3103" ref="A2319"/>
    <hyperlink r:id="rId3104" ref="A2320"/>
    <hyperlink r:id="rId3105" ref="A2321"/>
    <hyperlink r:id="rId3106" ref="A2322"/>
    <hyperlink r:id="rId3107" ref="A2323"/>
    <hyperlink r:id="rId3108" ref="A2324"/>
    <hyperlink r:id="rId3109" ref="A2325"/>
    <hyperlink r:id="rId3110" ref="A2326"/>
    <hyperlink r:id="rId3111" ref="A2327"/>
    <hyperlink r:id="rId3112" ref="A2328"/>
    <hyperlink r:id="rId3113" ref="A2329"/>
    <hyperlink r:id="rId3114" ref="A2330"/>
    <hyperlink r:id="rId3115" ref="A2331"/>
    <hyperlink r:id="rId3116" ref="A2332"/>
    <hyperlink r:id="rId3117" ref="A2333"/>
    <hyperlink r:id="rId3118" ref="A2334"/>
    <hyperlink r:id="rId3119" ref="A2335"/>
    <hyperlink r:id="rId3120" ref="A2336"/>
    <hyperlink r:id="rId3121" ref="A2337"/>
    <hyperlink r:id="rId3122" ref="A2338"/>
    <hyperlink r:id="rId3123" ref="A2339"/>
    <hyperlink r:id="rId3124" ref="A2340"/>
    <hyperlink r:id="rId3125" ref="A2341"/>
    <hyperlink r:id="rId3126" ref="A2342"/>
    <hyperlink r:id="rId3127" ref="A2343"/>
    <hyperlink r:id="rId3128" ref="A2344"/>
    <hyperlink r:id="rId3129" ref="A2345"/>
    <hyperlink r:id="rId3130" ref="A2346"/>
    <hyperlink r:id="rId3131" ref="A2347"/>
    <hyperlink r:id="rId3132" ref="A2348"/>
    <hyperlink r:id="rId3133" ref="A2349"/>
    <hyperlink r:id="rId3134" ref="A2350"/>
    <hyperlink r:id="rId3135" ref="A2351"/>
    <hyperlink r:id="rId3136" ref="A2352"/>
    <hyperlink r:id="rId3137" ref="A2353"/>
    <hyperlink r:id="rId3138" ref="A2354"/>
    <hyperlink r:id="rId3139" ref="A2355"/>
    <hyperlink r:id="rId3140" ref="A2356"/>
    <hyperlink r:id="rId3141" ref="A2357"/>
    <hyperlink r:id="rId3142" ref="A2358"/>
    <hyperlink r:id="rId3143" ref="A2359"/>
    <hyperlink r:id="rId3144" ref="A2360"/>
    <hyperlink r:id="rId3145" ref="A2361"/>
    <hyperlink r:id="rId3146" ref="A2362"/>
    <hyperlink r:id="rId3147" ref="A2363"/>
    <hyperlink r:id="rId3148" ref="A2364"/>
    <hyperlink r:id="rId3149" ref="A2365"/>
    <hyperlink r:id="rId3150" ref="A2366"/>
    <hyperlink r:id="rId3151" ref="A2367"/>
    <hyperlink r:id="rId3152" ref="A2368"/>
    <hyperlink r:id="rId3153" ref="A2369"/>
    <hyperlink r:id="rId3154" ref="A2370"/>
    <hyperlink r:id="rId3155" ref="A2371"/>
    <hyperlink r:id="rId3156" ref="A2372"/>
    <hyperlink r:id="rId3157" ref="A2373"/>
    <hyperlink r:id="rId3158" ref="A2374"/>
    <hyperlink r:id="rId3159" ref="A2375"/>
    <hyperlink r:id="rId3160" ref="A2376"/>
    <hyperlink r:id="rId3161" ref="A2377"/>
    <hyperlink r:id="rId3162" ref="A2378"/>
    <hyperlink r:id="rId3163" ref="A2379"/>
    <hyperlink r:id="rId3164" ref="A2380"/>
    <hyperlink r:id="rId3165" ref="A2381"/>
    <hyperlink r:id="rId3166" ref="A2382"/>
    <hyperlink r:id="rId3167" ref="A2383"/>
    <hyperlink r:id="rId3168" ref="A2384"/>
    <hyperlink r:id="rId3169" ref="A2385"/>
    <hyperlink r:id="rId3170" ref="A2386"/>
    <hyperlink r:id="rId3171" ref="A2387"/>
    <hyperlink r:id="rId3172" ref="A2388"/>
    <hyperlink r:id="rId3173" ref="A2389"/>
    <hyperlink r:id="rId3174" ref="A2390"/>
    <hyperlink r:id="rId3175" ref="A2391"/>
    <hyperlink r:id="rId3176" ref="A2392"/>
    <hyperlink r:id="rId3177" ref="A2393"/>
    <hyperlink r:id="rId3178" ref="A2394"/>
    <hyperlink r:id="rId3179" ref="A2395"/>
    <hyperlink r:id="rId3180" ref="A2396"/>
    <hyperlink r:id="rId3181" ref="A2397"/>
    <hyperlink r:id="rId3182" ref="A2398"/>
    <hyperlink r:id="rId3183" ref="A2399"/>
    <hyperlink r:id="rId3184" ref="A2400"/>
    <hyperlink r:id="rId3185" ref="A2401"/>
    <hyperlink r:id="rId3186" ref="A2402"/>
    <hyperlink r:id="rId3187" ref="A2403"/>
    <hyperlink r:id="rId3188" ref="A2404"/>
    <hyperlink r:id="rId3189" ref="A2405"/>
    <hyperlink r:id="rId3190" ref="A2406"/>
    <hyperlink r:id="rId3191" ref="A2407"/>
    <hyperlink r:id="rId3192" ref="A2408"/>
    <hyperlink r:id="rId3193" ref="A2409"/>
    <hyperlink r:id="rId3194" ref="A2410"/>
    <hyperlink r:id="rId3195" ref="A2411"/>
    <hyperlink r:id="rId3196" ref="A2412"/>
    <hyperlink r:id="rId3197" ref="A2413"/>
    <hyperlink r:id="rId3198" ref="A2414"/>
    <hyperlink r:id="rId3199" ref="A2415"/>
    <hyperlink r:id="rId3200" ref="A2416"/>
    <hyperlink r:id="rId3201" ref="A2417"/>
    <hyperlink r:id="rId3202" ref="A2418"/>
    <hyperlink r:id="rId3203" ref="A2419"/>
    <hyperlink r:id="rId3204" ref="A2420"/>
    <hyperlink r:id="rId3205" ref="A2421"/>
    <hyperlink r:id="rId3206" ref="A2422"/>
    <hyperlink r:id="rId3207" ref="A2423"/>
    <hyperlink r:id="rId3208" ref="A2424"/>
    <hyperlink r:id="rId3209" ref="A2425"/>
    <hyperlink r:id="rId3210" ref="A2426"/>
    <hyperlink r:id="rId3211" ref="A2427"/>
    <hyperlink r:id="rId3212" ref="A2428"/>
    <hyperlink r:id="rId3213" ref="A2429"/>
    <hyperlink r:id="rId3214" ref="A2430"/>
    <hyperlink r:id="rId3215" ref="A2431"/>
    <hyperlink r:id="rId3216" ref="A2432"/>
    <hyperlink r:id="rId3217" ref="A2433"/>
    <hyperlink r:id="rId3218" ref="A2434"/>
    <hyperlink r:id="rId3219" ref="A2435"/>
    <hyperlink r:id="rId3220" ref="A2436"/>
    <hyperlink r:id="rId3221" ref="A2437"/>
    <hyperlink r:id="rId3222" ref="A2438"/>
    <hyperlink r:id="rId3223" ref="A2439"/>
    <hyperlink r:id="rId3224" ref="A2440"/>
    <hyperlink r:id="rId3225" ref="A2441"/>
    <hyperlink r:id="rId3226" ref="A2442"/>
    <hyperlink r:id="rId3227" ref="A2443"/>
    <hyperlink r:id="rId3228" ref="A2444"/>
    <hyperlink r:id="rId3229" ref="A2445"/>
    <hyperlink r:id="rId3230" ref="A2446"/>
    <hyperlink r:id="rId3231" ref="A2447"/>
    <hyperlink r:id="rId3232" ref="A2448"/>
    <hyperlink r:id="rId3233" ref="A2449"/>
    <hyperlink r:id="rId3234" ref="A2450"/>
    <hyperlink r:id="rId3235" ref="A2451"/>
    <hyperlink r:id="rId3236" ref="A2452"/>
    <hyperlink r:id="rId3237" ref="A2453"/>
    <hyperlink r:id="rId3238" ref="A2454"/>
    <hyperlink r:id="rId3239" ref="A2455"/>
    <hyperlink r:id="rId3240" ref="A2456"/>
    <hyperlink r:id="rId3241" ref="A2457"/>
    <hyperlink r:id="rId3242" ref="A2458"/>
    <hyperlink r:id="rId3243" ref="A2459"/>
    <hyperlink r:id="rId3244" ref="A2460"/>
    <hyperlink r:id="rId3245" ref="A2461"/>
    <hyperlink r:id="rId3246" ref="A2462"/>
    <hyperlink r:id="rId3247" ref="A2463"/>
    <hyperlink r:id="rId3248" ref="A2464"/>
    <hyperlink r:id="rId3249" ref="A2465"/>
    <hyperlink r:id="rId3250" ref="A2466"/>
    <hyperlink r:id="rId3251" ref="A2467"/>
    <hyperlink r:id="rId3252" ref="A2468"/>
    <hyperlink r:id="rId3253" ref="A2469"/>
    <hyperlink r:id="rId3254" ref="A2470"/>
    <hyperlink r:id="rId3255" ref="A2471"/>
    <hyperlink r:id="rId3256" ref="A2472"/>
    <hyperlink r:id="rId3257" ref="A2473"/>
    <hyperlink r:id="rId3258" ref="A2474"/>
    <hyperlink r:id="rId3259" ref="A2475"/>
    <hyperlink r:id="rId3260" ref="A2476"/>
    <hyperlink r:id="rId3261" ref="A2477"/>
    <hyperlink r:id="rId3262" ref="A2478"/>
    <hyperlink r:id="rId3263" ref="A2479"/>
    <hyperlink r:id="rId3264" ref="A2480"/>
    <hyperlink r:id="rId3265" ref="A2481"/>
    <hyperlink r:id="rId3266" ref="A2482"/>
    <hyperlink r:id="rId3267" ref="A2483"/>
    <hyperlink r:id="rId3268" ref="A2484"/>
    <hyperlink r:id="rId3269" ref="A2485"/>
    <hyperlink r:id="rId3270" ref="A2486"/>
    <hyperlink r:id="rId3271" ref="A2487"/>
    <hyperlink r:id="rId3272" ref="A2488"/>
    <hyperlink r:id="rId3273" ref="A2489"/>
    <hyperlink r:id="rId3274" ref="A2490"/>
    <hyperlink r:id="rId3275" ref="A2491"/>
    <hyperlink r:id="rId3276" ref="A2492"/>
    <hyperlink r:id="rId3277" ref="A2493"/>
    <hyperlink r:id="rId3278" ref="A2494"/>
    <hyperlink r:id="rId3279" ref="A2495"/>
    <hyperlink r:id="rId3280" ref="A2496"/>
    <hyperlink r:id="rId3281" ref="A2497"/>
    <hyperlink r:id="rId3282" ref="A2498"/>
    <hyperlink r:id="rId3283" ref="A2499"/>
    <hyperlink r:id="rId3284" ref="A2500"/>
    <hyperlink r:id="rId3285" ref="A2501"/>
    <hyperlink r:id="rId3286" ref="A2502"/>
    <hyperlink r:id="rId3287" ref="A2503"/>
    <hyperlink r:id="rId3288" ref="A2504"/>
    <hyperlink r:id="rId3289" ref="A2505"/>
    <hyperlink r:id="rId3290" ref="A2506"/>
    <hyperlink r:id="rId3291" ref="A2507"/>
    <hyperlink r:id="rId3292" ref="A2508"/>
    <hyperlink r:id="rId3293" ref="A2509"/>
    <hyperlink r:id="rId3294" ref="A2510"/>
    <hyperlink r:id="rId3295" ref="A2511"/>
    <hyperlink r:id="rId3296" ref="A2512"/>
    <hyperlink r:id="rId3297" ref="A2513"/>
    <hyperlink r:id="rId3298" ref="A2514"/>
    <hyperlink r:id="rId3299" ref="A2515"/>
    <hyperlink r:id="rId3300" ref="A2516"/>
    <hyperlink r:id="rId3301" ref="A2517"/>
    <hyperlink r:id="rId3302" ref="A2518"/>
    <hyperlink r:id="rId3303" ref="A2519"/>
    <hyperlink r:id="rId3304" ref="A2520"/>
    <hyperlink r:id="rId3305" ref="A2521"/>
    <hyperlink r:id="rId3306" ref="A2522"/>
    <hyperlink r:id="rId3307" ref="A2523"/>
    <hyperlink r:id="rId3308" ref="A2524"/>
    <hyperlink r:id="rId3309" ref="A2525"/>
    <hyperlink r:id="rId3310" ref="A2526"/>
    <hyperlink r:id="rId3311" ref="A2527"/>
    <hyperlink r:id="rId3312" ref="A2528"/>
    <hyperlink r:id="rId3313" ref="A2529"/>
    <hyperlink r:id="rId3314" ref="A2530"/>
    <hyperlink r:id="rId3315" ref="A2531"/>
    <hyperlink r:id="rId3316" ref="A2532"/>
    <hyperlink r:id="rId3317" ref="A2533"/>
    <hyperlink r:id="rId3318" ref="A2534"/>
    <hyperlink r:id="rId3319" ref="A2535"/>
    <hyperlink r:id="rId3320" ref="A2536"/>
    <hyperlink r:id="rId3321" ref="A2537"/>
    <hyperlink r:id="rId3322" ref="A2538"/>
    <hyperlink r:id="rId3323" ref="A2539"/>
    <hyperlink r:id="rId3324" ref="A2540"/>
    <hyperlink r:id="rId3325" ref="A2541"/>
    <hyperlink r:id="rId3326" ref="A2542"/>
    <hyperlink r:id="rId3327" ref="A2543"/>
    <hyperlink r:id="rId3328" ref="A2544"/>
    <hyperlink r:id="rId3329" ref="A2545"/>
    <hyperlink r:id="rId3330" ref="A2546"/>
    <hyperlink r:id="rId3331" ref="A2547"/>
    <hyperlink r:id="rId3332" ref="A2548"/>
    <hyperlink r:id="rId3333" ref="A2549"/>
    <hyperlink r:id="rId3334" ref="A2550"/>
    <hyperlink r:id="rId3335" ref="A2551"/>
    <hyperlink r:id="rId3336" ref="A2552"/>
    <hyperlink r:id="rId3337" ref="A2553"/>
    <hyperlink r:id="rId3338" ref="A2554"/>
    <hyperlink r:id="rId3339" ref="A2555"/>
    <hyperlink r:id="rId3340" ref="A2556"/>
    <hyperlink r:id="rId3341" ref="A2557"/>
    <hyperlink r:id="rId3342" ref="A2558"/>
    <hyperlink r:id="rId3343" ref="A2559"/>
    <hyperlink r:id="rId3344" ref="A2560"/>
    <hyperlink r:id="rId3345" ref="A2561"/>
    <hyperlink r:id="rId3346" ref="A2562"/>
    <hyperlink r:id="rId3347" ref="A2563"/>
    <hyperlink r:id="rId3348" ref="A2564"/>
    <hyperlink r:id="rId3349" ref="A2565"/>
    <hyperlink r:id="rId3350" ref="A2566"/>
    <hyperlink r:id="rId3351" ref="A2567"/>
    <hyperlink r:id="rId3352" ref="A2568"/>
    <hyperlink r:id="rId3353" ref="A2569"/>
    <hyperlink r:id="rId3354" ref="A2570"/>
    <hyperlink r:id="rId3355" ref="A2571"/>
    <hyperlink r:id="rId3356" ref="A2572"/>
    <hyperlink r:id="rId3357" ref="A2573"/>
    <hyperlink r:id="rId3358" ref="A2574"/>
    <hyperlink r:id="rId3359" ref="A2575"/>
    <hyperlink r:id="rId3360" ref="A2576"/>
    <hyperlink r:id="rId3361" ref="A2577"/>
    <hyperlink r:id="rId3362" ref="A2578"/>
    <hyperlink r:id="rId3363" ref="A2579"/>
    <hyperlink r:id="rId3364" ref="A2580"/>
    <hyperlink r:id="rId3365" ref="A2581"/>
    <hyperlink r:id="rId3366" ref="A2582"/>
    <hyperlink r:id="rId3367" ref="A2583"/>
    <hyperlink r:id="rId3368" ref="A2584"/>
    <hyperlink r:id="rId3369" ref="A2585"/>
    <hyperlink r:id="rId3370" ref="A2586"/>
    <hyperlink r:id="rId3371" ref="A2587"/>
    <hyperlink r:id="rId3372" ref="A2588"/>
    <hyperlink r:id="rId3373" ref="A2589"/>
    <hyperlink r:id="rId3374" ref="A2590"/>
    <hyperlink r:id="rId3375" ref="A2591"/>
    <hyperlink r:id="rId3376" ref="A2592"/>
    <hyperlink r:id="rId3377" ref="A2593"/>
    <hyperlink r:id="rId3378" ref="A2594"/>
    <hyperlink r:id="rId3379" ref="A2595"/>
    <hyperlink r:id="rId3380" ref="A2596"/>
    <hyperlink r:id="rId3381" ref="A2597"/>
    <hyperlink r:id="rId3382" ref="A2598"/>
    <hyperlink r:id="rId3383" ref="A2599"/>
    <hyperlink r:id="rId3384" ref="A2600"/>
    <hyperlink r:id="rId3385" ref="A2601"/>
    <hyperlink r:id="rId3386" ref="A2602"/>
    <hyperlink r:id="rId3387" ref="A2603"/>
    <hyperlink r:id="rId3388" ref="A2604"/>
    <hyperlink r:id="rId3389" ref="A2605"/>
    <hyperlink r:id="rId3390" ref="A2606"/>
    <hyperlink r:id="rId3391" ref="A2607"/>
    <hyperlink r:id="rId3392" ref="A2608"/>
    <hyperlink r:id="rId3393" ref="A2609"/>
    <hyperlink r:id="rId3394" ref="A2610"/>
    <hyperlink r:id="rId3395" ref="A2611"/>
    <hyperlink r:id="rId3396" ref="A2612"/>
    <hyperlink r:id="rId3397" ref="A2613"/>
    <hyperlink r:id="rId3398" ref="A2614"/>
    <hyperlink r:id="rId3399" ref="A2615"/>
    <hyperlink r:id="rId3400" ref="A2616"/>
    <hyperlink r:id="rId3401" ref="A2617"/>
    <hyperlink r:id="rId3402" ref="A2618"/>
    <hyperlink r:id="rId3403" ref="A2619"/>
    <hyperlink r:id="rId3404" ref="A2620"/>
    <hyperlink r:id="rId3405" ref="A2621"/>
    <hyperlink r:id="rId3406" ref="A2622"/>
    <hyperlink r:id="rId3407" ref="A2623"/>
    <hyperlink r:id="rId3408" ref="A2624"/>
    <hyperlink r:id="rId3409" ref="A2625"/>
    <hyperlink r:id="rId3410" ref="A2626"/>
    <hyperlink r:id="rId3411" ref="A2627"/>
    <hyperlink r:id="rId3412" ref="A2628"/>
    <hyperlink r:id="rId3413" ref="A2629"/>
    <hyperlink r:id="rId3414" ref="A2630"/>
    <hyperlink r:id="rId3415" ref="A2631"/>
    <hyperlink r:id="rId3416" ref="A2632"/>
    <hyperlink r:id="rId3417" ref="A2633"/>
    <hyperlink r:id="rId3418" ref="A2634"/>
    <hyperlink r:id="rId3419" ref="A2635"/>
    <hyperlink r:id="rId3420" ref="A2636"/>
    <hyperlink r:id="rId3421" ref="A2637"/>
    <hyperlink r:id="rId3422" ref="A2638"/>
    <hyperlink r:id="rId3423" ref="A2639"/>
    <hyperlink r:id="rId3424" ref="A2640"/>
    <hyperlink r:id="rId3425" ref="A2641"/>
    <hyperlink r:id="rId3426" ref="A2642"/>
    <hyperlink r:id="rId3427" ref="A2643"/>
    <hyperlink r:id="rId3428" ref="A2644"/>
    <hyperlink r:id="rId3429" ref="A2645"/>
    <hyperlink r:id="rId3430" ref="A2646"/>
    <hyperlink r:id="rId3431" ref="A2647"/>
    <hyperlink r:id="rId3432" ref="A2648"/>
    <hyperlink r:id="rId3433" ref="A2649"/>
    <hyperlink r:id="rId3434" ref="A2650"/>
    <hyperlink r:id="rId3435" ref="A2651"/>
    <hyperlink r:id="rId3436" ref="A2652"/>
    <hyperlink r:id="rId3437" ref="A2653"/>
    <hyperlink r:id="rId3438" ref="A2654"/>
    <hyperlink r:id="rId3439" ref="A2655"/>
    <hyperlink r:id="rId3440" ref="A2656"/>
    <hyperlink r:id="rId3441" ref="A2657"/>
    <hyperlink r:id="rId3442" ref="A2658"/>
    <hyperlink r:id="rId3443" ref="A2659"/>
    <hyperlink r:id="rId3444" ref="A2660"/>
    <hyperlink r:id="rId3445" ref="A2661"/>
    <hyperlink r:id="rId3446" ref="A2662"/>
    <hyperlink r:id="rId3447" ref="A2663"/>
    <hyperlink r:id="rId3448" ref="A2664"/>
    <hyperlink r:id="rId3449" ref="A2665"/>
    <hyperlink r:id="rId3450" ref="A2666"/>
    <hyperlink r:id="rId3451" ref="A2667"/>
    <hyperlink r:id="rId3452" ref="A2668"/>
    <hyperlink r:id="rId3453" ref="A2669"/>
    <hyperlink r:id="rId3454" ref="A2670"/>
    <hyperlink r:id="rId3455" ref="A2671"/>
    <hyperlink r:id="rId3456" ref="A2672"/>
    <hyperlink r:id="rId3457" ref="A2673"/>
    <hyperlink r:id="rId3458" ref="A2674"/>
    <hyperlink r:id="rId3459" ref="A2675"/>
    <hyperlink r:id="rId3460" ref="A2676"/>
    <hyperlink r:id="rId3461" ref="A2677"/>
    <hyperlink r:id="rId3462" ref="A2678"/>
    <hyperlink r:id="rId3463" ref="A2679"/>
    <hyperlink r:id="rId3464" ref="A2680"/>
    <hyperlink r:id="rId3465" ref="A2681"/>
    <hyperlink r:id="rId3466" ref="A2682"/>
    <hyperlink r:id="rId3467" ref="A2683"/>
    <hyperlink r:id="rId3468" ref="A2684"/>
    <hyperlink r:id="rId3469" ref="A2685"/>
    <hyperlink r:id="rId3470" ref="A2686"/>
    <hyperlink r:id="rId3471" ref="A2687"/>
    <hyperlink r:id="rId3472" ref="A2688"/>
    <hyperlink r:id="rId3473" ref="A2689"/>
    <hyperlink r:id="rId3474" ref="A2690"/>
    <hyperlink r:id="rId3475" ref="A2691"/>
    <hyperlink r:id="rId3476" ref="A2692"/>
    <hyperlink r:id="rId3477" ref="A2693"/>
    <hyperlink r:id="rId3478" ref="A2694"/>
    <hyperlink r:id="rId3479" ref="A2695"/>
    <hyperlink r:id="rId3480" ref="A2696"/>
    <hyperlink r:id="rId3481" ref="A2697"/>
    <hyperlink r:id="rId3482" ref="A2698"/>
    <hyperlink r:id="rId3483" ref="A2699"/>
    <hyperlink r:id="rId3484" ref="A2700"/>
    <hyperlink r:id="rId3485" ref="A2701"/>
    <hyperlink r:id="rId3486" ref="A2702"/>
    <hyperlink r:id="rId3487" ref="A2703"/>
    <hyperlink r:id="rId3488" ref="A2704"/>
    <hyperlink r:id="rId3489" ref="A2705"/>
    <hyperlink r:id="rId3490" ref="A2706"/>
    <hyperlink r:id="rId3491" ref="A2707"/>
    <hyperlink r:id="rId3492" ref="A2708"/>
    <hyperlink r:id="rId3493" ref="A2709"/>
    <hyperlink r:id="rId3494" ref="A2710"/>
    <hyperlink r:id="rId3495" ref="A2711"/>
    <hyperlink r:id="rId3496" ref="A2712"/>
    <hyperlink r:id="rId3497" ref="A2713"/>
    <hyperlink r:id="rId3498" ref="A2714"/>
    <hyperlink r:id="rId3499" ref="A2715"/>
    <hyperlink r:id="rId3500" ref="A2716"/>
    <hyperlink r:id="rId3501" ref="A2717"/>
    <hyperlink r:id="rId3502" ref="A2718"/>
    <hyperlink r:id="rId3503" ref="A2719"/>
    <hyperlink r:id="rId3504" ref="A2720"/>
    <hyperlink r:id="rId3505" ref="A2721"/>
    <hyperlink r:id="rId3506" ref="A2722"/>
    <hyperlink r:id="rId3507" ref="A2723"/>
    <hyperlink r:id="rId3508" ref="A2724"/>
    <hyperlink r:id="rId3509" ref="A2725"/>
    <hyperlink r:id="rId3510" ref="A2726"/>
    <hyperlink r:id="rId3511" ref="A2727"/>
    <hyperlink r:id="rId3512" ref="A2728"/>
    <hyperlink r:id="rId3513" ref="A2729"/>
    <hyperlink r:id="rId3514" ref="A2730"/>
    <hyperlink r:id="rId3515" ref="A2731"/>
    <hyperlink r:id="rId3516" ref="A2732"/>
    <hyperlink r:id="rId3517" ref="A2733"/>
    <hyperlink r:id="rId3518" ref="A2734"/>
    <hyperlink r:id="rId3519" ref="A2735"/>
    <hyperlink r:id="rId3520" ref="A2736"/>
    <hyperlink r:id="rId3521" ref="A2737"/>
    <hyperlink r:id="rId3522" ref="A2738"/>
    <hyperlink r:id="rId3523" ref="A2739"/>
    <hyperlink r:id="rId3524" ref="A2740"/>
    <hyperlink r:id="rId3525" ref="A2741"/>
    <hyperlink r:id="rId3526" ref="A2742"/>
    <hyperlink r:id="rId3527" ref="A2743"/>
    <hyperlink r:id="rId3528" ref="A2744"/>
    <hyperlink r:id="rId3529" ref="A2745"/>
    <hyperlink r:id="rId3530" ref="A2746"/>
    <hyperlink r:id="rId3531" ref="A2747"/>
    <hyperlink r:id="rId3532" ref="A2748"/>
    <hyperlink r:id="rId3533" ref="A2749"/>
    <hyperlink r:id="rId3534" ref="A2750"/>
    <hyperlink r:id="rId3535" ref="A2751"/>
    <hyperlink r:id="rId3536" ref="A2752"/>
    <hyperlink r:id="rId3537" ref="A2753"/>
    <hyperlink r:id="rId3538" ref="A2754"/>
    <hyperlink r:id="rId3539" ref="A2755"/>
    <hyperlink r:id="rId3540" ref="A2756"/>
    <hyperlink r:id="rId3541" ref="A2757"/>
    <hyperlink r:id="rId3542" ref="A2758"/>
    <hyperlink r:id="rId3543" ref="A2759"/>
    <hyperlink r:id="rId3544" ref="A2760"/>
    <hyperlink r:id="rId3545" ref="A2761"/>
    <hyperlink r:id="rId3546" ref="A2762"/>
    <hyperlink r:id="rId3547" ref="A2763"/>
    <hyperlink r:id="rId3548" ref="A2764"/>
    <hyperlink r:id="rId3549" ref="A2765"/>
    <hyperlink r:id="rId3550" ref="A2766"/>
    <hyperlink r:id="rId3551" ref="A2767"/>
    <hyperlink r:id="rId3552" ref="A2768"/>
    <hyperlink r:id="rId3553" ref="A2769"/>
    <hyperlink r:id="rId3554" ref="A2770"/>
    <hyperlink r:id="rId3555" ref="A2771"/>
    <hyperlink r:id="rId3556" ref="A2772"/>
    <hyperlink r:id="rId3557" ref="A2773"/>
    <hyperlink r:id="rId3558" ref="A2774"/>
    <hyperlink r:id="rId3559" ref="A2775"/>
    <hyperlink r:id="rId3560" ref="A2776"/>
    <hyperlink r:id="rId3561" ref="A2777"/>
    <hyperlink r:id="rId3562" ref="A2778"/>
    <hyperlink r:id="rId3563" ref="A2779"/>
    <hyperlink r:id="rId3564" ref="A2780"/>
    <hyperlink r:id="rId3565" ref="A2781"/>
    <hyperlink r:id="rId3566" ref="A2782"/>
    <hyperlink r:id="rId3567" ref="A2783"/>
    <hyperlink r:id="rId3568" ref="A2784"/>
    <hyperlink r:id="rId3569" ref="A2785"/>
    <hyperlink r:id="rId3570" ref="A2786"/>
    <hyperlink r:id="rId3571" ref="A2787"/>
    <hyperlink r:id="rId3572" ref="A2788"/>
    <hyperlink r:id="rId3573" ref="A2789"/>
    <hyperlink r:id="rId3574" ref="A2790"/>
    <hyperlink r:id="rId3575" ref="A2791"/>
    <hyperlink r:id="rId3576" ref="A2792"/>
    <hyperlink r:id="rId3577" ref="A2793"/>
    <hyperlink r:id="rId3578" ref="A2794"/>
    <hyperlink r:id="rId3579" ref="A2795"/>
    <hyperlink r:id="rId3580" ref="A2796"/>
    <hyperlink r:id="rId3581" ref="A2797"/>
    <hyperlink r:id="rId3582" ref="A2798"/>
    <hyperlink r:id="rId3583" ref="A2799"/>
    <hyperlink r:id="rId3584" ref="A2800"/>
    <hyperlink r:id="rId3585" ref="A2801"/>
    <hyperlink r:id="rId3586" ref="A2802"/>
    <hyperlink r:id="rId3587" ref="A2803"/>
    <hyperlink r:id="rId3588" ref="A2804"/>
    <hyperlink r:id="rId3589" ref="A2805"/>
    <hyperlink r:id="rId3590" ref="A2806"/>
    <hyperlink r:id="rId3591" ref="A2807"/>
    <hyperlink r:id="rId3592" ref="A2808"/>
    <hyperlink r:id="rId3593" ref="A2809"/>
    <hyperlink r:id="rId3594" ref="A2810"/>
    <hyperlink r:id="rId3595" ref="A2811"/>
    <hyperlink r:id="rId3596" ref="A2812"/>
    <hyperlink r:id="rId3597" ref="A2813"/>
    <hyperlink r:id="rId3598" ref="A2814"/>
    <hyperlink r:id="rId3599" ref="A2815"/>
    <hyperlink r:id="rId3600" ref="A2816"/>
    <hyperlink r:id="rId3601" ref="A2817"/>
    <hyperlink r:id="rId3602" ref="A2818"/>
    <hyperlink r:id="rId3603" ref="A2819"/>
    <hyperlink r:id="rId3604" ref="A2820"/>
    <hyperlink r:id="rId3605" ref="A2821"/>
    <hyperlink r:id="rId3606" ref="A2822"/>
    <hyperlink r:id="rId3607" ref="A2823"/>
    <hyperlink r:id="rId3608" ref="A2824"/>
    <hyperlink r:id="rId3609" ref="A2825"/>
    <hyperlink r:id="rId3610" ref="A2826"/>
    <hyperlink r:id="rId3611" ref="A2827"/>
    <hyperlink r:id="rId3612" ref="A2828"/>
    <hyperlink r:id="rId3613" ref="A2829"/>
    <hyperlink r:id="rId3614" ref="A2830"/>
    <hyperlink r:id="rId3615" ref="A2831"/>
    <hyperlink r:id="rId3616" ref="A2832"/>
    <hyperlink r:id="rId3617" ref="A2833"/>
    <hyperlink r:id="rId3618" ref="A2834"/>
    <hyperlink r:id="rId3619" ref="A2835"/>
    <hyperlink r:id="rId3620" ref="A2836"/>
    <hyperlink r:id="rId3621" ref="A2837"/>
    <hyperlink r:id="rId3622" ref="A2838"/>
    <hyperlink r:id="rId3623" ref="A2839"/>
    <hyperlink r:id="rId3624" ref="A2840"/>
    <hyperlink r:id="rId3625" ref="A2841"/>
    <hyperlink r:id="rId3626" ref="A2842"/>
    <hyperlink r:id="rId3627" ref="A2843"/>
    <hyperlink r:id="rId3628" ref="A2844"/>
    <hyperlink r:id="rId3629" ref="A2845"/>
    <hyperlink r:id="rId3630" ref="A2846"/>
    <hyperlink r:id="rId3631" ref="A2847"/>
    <hyperlink r:id="rId3632" ref="A2848"/>
    <hyperlink r:id="rId3633" ref="A2849"/>
    <hyperlink r:id="rId3634" ref="A2850"/>
    <hyperlink r:id="rId3635" ref="A2851"/>
    <hyperlink r:id="rId3636" ref="A2852"/>
    <hyperlink r:id="rId3637" ref="A2853"/>
    <hyperlink r:id="rId3638" ref="A2854"/>
    <hyperlink r:id="rId3639" ref="A2855"/>
    <hyperlink r:id="rId3640" ref="A2856"/>
    <hyperlink r:id="rId3641" ref="A2857"/>
    <hyperlink r:id="rId3642" ref="A2858"/>
    <hyperlink r:id="rId3643" ref="A2859"/>
    <hyperlink r:id="rId3644" ref="A2860"/>
    <hyperlink r:id="rId3645" ref="A2861"/>
    <hyperlink r:id="rId3646" ref="A2862"/>
    <hyperlink r:id="rId3647" ref="A2863"/>
    <hyperlink r:id="rId3648" ref="A2864"/>
    <hyperlink r:id="rId3649" ref="A2865"/>
    <hyperlink r:id="rId3650" ref="A2866"/>
    <hyperlink r:id="rId3651" ref="A2867"/>
    <hyperlink r:id="rId3652" ref="A2868"/>
    <hyperlink r:id="rId3653" ref="A2869"/>
    <hyperlink r:id="rId3654" ref="A2870"/>
    <hyperlink r:id="rId3655" ref="A2871"/>
    <hyperlink r:id="rId3656" ref="A2872"/>
    <hyperlink r:id="rId3657" ref="A2873"/>
    <hyperlink r:id="rId3658" ref="A2874"/>
    <hyperlink r:id="rId3659" ref="A2875"/>
    <hyperlink r:id="rId3660" ref="A2876"/>
    <hyperlink r:id="rId3661" ref="A2877"/>
    <hyperlink r:id="rId3662" ref="A2878"/>
    <hyperlink r:id="rId3663" ref="A2879"/>
    <hyperlink r:id="rId3664" ref="A2880"/>
    <hyperlink r:id="rId3665" ref="A2881"/>
    <hyperlink r:id="rId3666" ref="A2882"/>
    <hyperlink r:id="rId3667" ref="A2883"/>
    <hyperlink r:id="rId3668" ref="A2884"/>
    <hyperlink r:id="rId3669" ref="A2885"/>
    <hyperlink r:id="rId3670" ref="A2886"/>
    <hyperlink r:id="rId3671" ref="A2887"/>
    <hyperlink r:id="rId3672" ref="A2888"/>
    <hyperlink r:id="rId3673" ref="A2889"/>
    <hyperlink r:id="rId3674" ref="A2890"/>
    <hyperlink r:id="rId3675" ref="A2891"/>
    <hyperlink r:id="rId3676" ref="A2892"/>
    <hyperlink r:id="rId3677" ref="A2893"/>
    <hyperlink r:id="rId3678" ref="A2894"/>
    <hyperlink r:id="rId3679" ref="A2895"/>
    <hyperlink r:id="rId3680" ref="A2896"/>
    <hyperlink r:id="rId3681" ref="A2897"/>
    <hyperlink r:id="rId3682" ref="A2898"/>
    <hyperlink r:id="rId3683" ref="A2899"/>
    <hyperlink r:id="rId3684" ref="A2900"/>
    <hyperlink r:id="rId3685" ref="A2901"/>
    <hyperlink r:id="rId3686" ref="A2902"/>
    <hyperlink r:id="rId3687" ref="A2903"/>
    <hyperlink r:id="rId3688" ref="A2904"/>
    <hyperlink r:id="rId3689" ref="A2905"/>
    <hyperlink r:id="rId3690" ref="A2906"/>
    <hyperlink r:id="rId3691" ref="A2907"/>
    <hyperlink r:id="rId3692" ref="A2908"/>
    <hyperlink r:id="rId3693" ref="A2909"/>
    <hyperlink r:id="rId3694" ref="A2910"/>
    <hyperlink r:id="rId3695" ref="A2911"/>
    <hyperlink r:id="rId3696" ref="A2912"/>
    <hyperlink r:id="rId3697" ref="A2913"/>
    <hyperlink r:id="rId3698" ref="A2914"/>
    <hyperlink r:id="rId3699" ref="A2915"/>
    <hyperlink r:id="rId3700" ref="A2916"/>
    <hyperlink r:id="rId3701" ref="A2917"/>
    <hyperlink r:id="rId3702" ref="A2918"/>
    <hyperlink r:id="rId3703" ref="A2919"/>
    <hyperlink r:id="rId3704" ref="A2920"/>
    <hyperlink r:id="rId3705" ref="A2921"/>
    <hyperlink r:id="rId3706" ref="A2922"/>
    <hyperlink r:id="rId3707" ref="A2923"/>
    <hyperlink r:id="rId3708" ref="A2924"/>
    <hyperlink r:id="rId3709" ref="A2925"/>
    <hyperlink r:id="rId3710" ref="A2926"/>
    <hyperlink r:id="rId3711" ref="A2927"/>
    <hyperlink r:id="rId3712" ref="A2928"/>
    <hyperlink r:id="rId3713" ref="A2929"/>
    <hyperlink r:id="rId3714" ref="A2930"/>
    <hyperlink r:id="rId3715" ref="A2931"/>
    <hyperlink r:id="rId3716" ref="A2932"/>
    <hyperlink r:id="rId3717" ref="A2933"/>
    <hyperlink r:id="rId3718" ref="A2934"/>
    <hyperlink r:id="rId3719" ref="A2935"/>
    <hyperlink r:id="rId3720" ref="A2936"/>
    <hyperlink r:id="rId3721" ref="A2937"/>
    <hyperlink r:id="rId3722" ref="A2938"/>
    <hyperlink r:id="rId3723" ref="A2939"/>
    <hyperlink r:id="rId3724" ref="A2940"/>
    <hyperlink r:id="rId3725" ref="A2941"/>
    <hyperlink r:id="rId3726" ref="A2942"/>
    <hyperlink r:id="rId3727" ref="A2943"/>
    <hyperlink r:id="rId3728" ref="A2944"/>
    <hyperlink r:id="rId3729" ref="A2945"/>
    <hyperlink r:id="rId3730" ref="A2946"/>
    <hyperlink r:id="rId3731" ref="A2947"/>
    <hyperlink r:id="rId3732" ref="A2948"/>
    <hyperlink r:id="rId3733" ref="A2949"/>
    <hyperlink r:id="rId3734" ref="A2950"/>
    <hyperlink r:id="rId3735" ref="A2951"/>
    <hyperlink r:id="rId3736" ref="A2952"/>
    <hyperlink r:id="rId3737" ref="A2953"/>
    <hyperlink r:id="rId3738" ref="A2954"/>
    <hyperlink r:id="rId3739" ref="A2955"/>
    <hyperlink r:id="rId3740" ref="A2956"/>
    <hyperlink r:id="rId3741" ref="A2957"/>
    <hyperlink r:id="rId3742" ref="A2958"/>
    <hyperlink r:id="rId3743" ref="A2959"/>
    <hyperlink r:id="rId3744" ref="A2960"/>
    <hyperlink r:id="rId3745" ref="A2961"/>
    <hyperlink r:id="rId3746" ref="A2962"/>
    <hyperlink r:id="rId3747" ref="A2963"/>
    <hyperlink r:id="rId3748" ref="A2964"/>
    <hyperlink r:id="rId3749" ref="A2965"/>
    <hyperlink r:id="rId3750" ref="A2966"/>
    <hyperlink r:id="rId3751" ref="A2967"/>
    <hyperlink r:id="rId3752" ref="A2968"/>
    <hyperlink r:id="rId3753" ref="A2969"/>
    <hyperlink r:id="rId3754" ref="A2970"/>
    <hyperlink r:id="rId3755" ref="A2971"/>
    <hyperlink r:id="rId3756" ref="A2972"/>
    <hyperlink r:id="rId3757" ref="A2973"/>
    <hyperlink r:id="rId3758" ref="A2974"/>
    <hyperlink r:id="rId3759" ref="A2975"/>
    <hyperlink r:id="rId3760" ref="A2976"/>
    <hyperlink r:id="rId3761" ref="A2977"/>
    <hyperlink r:id="rId3762" ref="A2978"/>
    <hyperlink r:id="rId3763" ref="A2979"/>
    <hyperlink r:id="rId3764" ref="A2980"/>
    <hyperlink r:id="rId3765" ref="A2981"/>
    <hyperlink r:id="rId3766" ref="A2982"/>
    <hyperlink r:id="rId3767" ref="A2983"/>
    <hyperlink r:id="rId3768" ref="A2984"/>
    <hyperlink r:id="rId3769" ref="A2985"/>
    <hyperlink r:id="rId3770" ref="A2986"/>
    <hyperlink r:id="rId3771" ref="A2987"/>
    <hyperlink r:id="rId3772" ref="A2988"/>
    <hyperlink r:id="rId3773" ref="A2989"/>
    <hyperlink r:id="rId3774" ref="A2990"/>
    <hyperlink r:id="rId3775" ref="A2991"/>
    <hyperlink r:id="rId3776" ref="A2992"/>
    <hyperlink r:id="rId3777" ref="A2993"/>
    <hyperlink r:id="rId3778" ref="A2994"/>
    <hyperlink r:id="rId3779" ref="A2995"/>
    <hyperlink r:id="rId3780" ref="A2996"/>
    <hyperlink r:id="rId3781" ref="A2997"/>
    <hyperlink r:id="rId3782" ref="A2998"/>
    <hyperlink r:id="rId3783" ref="A2999"/>
    <hyperlink r:id="rId3784" ref="A3000"/>
    <hyperlink r:id="rId3785" ref="A3001"/>
    <hyperlink r:id="rId3786" ref="A3002"/>
    <hyperlink r:id="rId3787" ref="A3003"/>
    <hyperlink r:id="rId3788" ref="A3004"/>
    <hyperlink r:id="rId3789" ref="A3005"/>
    <hyperlink r:id="rId3790" ref="A3006"/>
    <hyperlink r:id="rId3791" ref="A3007"/>
    <hyperlink r:id="rId3792" ref="A3008"/>
    <hyperlink r:id="rId3793" ref="A3009"/>
    <hyperlink r:id="rId3794" ref="A3010"/>
    <hyperlink r:id="rId3795" ref="A3011"/>
    <hyperlink r:id="rId3796" ref="A3012"/>
    <hyperlink r:id="rId3797" ref="A3013"/>
    <hyperlink r:id="rId3798" ref="A3014"/>
    <hyperlink r:id="rId3799" ref="A3015"/>
    <hyperlink r:id="rId3800" ref="A3016"/>
    <hyperlink r:id="rId3801" ref="A3017"/>
    <hyperlink r:id="rId3802" ref="A3018"/>
    <hyperlink r:id="rId3803" ref="A3019"/>
    <hyperlink r:id="rId3804" ref="A3020"/>
    <hyperlink r:id="rId3805" ref="A3021"/>
    <hyperlink r:id="rId3806" ref="A3022"/>
    <hyperlink r:id="rId3807" ref="A3023"/>
    <hyperlink r:id="rId3808" ref="A3024"/>
    <hyperlink r:id="rId3809" ref="A3025"/>
    <hyperlink r:id="rId3810" ref="A3026"/>
    <hyperlink r:id="rId3811" ref="A3027"/>
    <hyperlink r:id="rId3812" ref="A3028"/>
    <hyperlink r:id="rId3813" ref="A3029"/>
    <hyperlink r:id="rId3814" ref="A3030"/>
    <hyperlink r:id="rId3815" ref="A3031"/>
    <hyperlink r:id="rId3816" ref="A3032"/>
    <hyperlink r:id="rId3817" ref="A3033"/>
    <hyperlink r:id="rId3818" ref="A3034"/>
    <hyperlink r:id="rId3819" ref="A3035"/>
    <hyperlink r:id="rId3820" ref="A3036"/>
    <hyperlink r:id="rId3821" ref="A3037"/>
    <hyperlink r:id="rId3822" ref="A3038"/>
    <hyperlink r:id="rId3823" ref="A3039"/>
    <hyperlink r:id="rId3824" ref="A3040"/>
    <hyperlink r:id="rId3825" ref="A3041"/>
    <hyperlink r:id="rId3826" ref="A3042"/>
    <hyperlink r:id="rId3827" ref="A3043"/>
    <hyperlink r:id="rId3828" ref="A3044"/>
    <hyperlink r:id="rId3829" ref="A3045"/>
    <hyperlink r:id="rId3830" ref="A3046"/>
    <hyperlink r:id="rId3831" ref="A3047"/>
    <hyperlink r:id="rId3832" ref="A3048"/>
    <hyperlink r:id="rId3833" ref="A3049"/>
    <hyperlink r:id="rId3834" ref="A3050"/>
    <hyperlink r:id="rId3835" ref="A3051"/>
    <hyperlink r:id="rId3836" ref="A3052"/>
    <hyperlink r:id="rId3837" ref="A3053"/>
    <hyperlink r:id="rId3838" ref="A3054"/>
    <hyperlink r:id="rId3839" ref="A3055"/>
    <hyperlink r:id="rId3840" ref="A3056"/>
    <hyperlink r:id="rId3841" ref="A3057"/>
    <hyperlink r:id="rId3842" ref="A3058"/>
    <hyperlink r:id="rId3843" ref="A3059"/>
    <hyperlink r:id="rId3844" ref="A3060"/>
    <hyperlink r:id="rId3845" ref="A3061"/>
    <hyperlink r:id="rId3846" ref="A3062"/>
    <hyperlink r:id="rId3847" ref="A3063"/>
    <hyperlink r:id="rId3848" ref="A3064"/>
    <hyperlink r:id="rId3849" ref="A3065"/>
    <hyperlink r:id="rId3850" ref="A3066"/>
    <hyperlink r:id="rId3851" ref="A3067"/>
    <hyperlink r:id="rId3852" ref="A3068"/>
    <hyperlink r:id="rId3853" ref="A3069"/>
    <hyperlink r:id="rId3854" ref="A3070"/>
    <hyperlink r:id="rId3855" ref="A3071"/>
    <hyperlink r:id="rId3856" ref="A3072"/>
    <hyperlink r:id="rId3857" ref="A3073"/>
    <hyperlink r:id="rId3858" ref="A3074"/>
    <hyperlink r:id="rId3859" ref="A3075"/>
    <hyperlink r:id="rId3860" ref="A3076"/>
    <hyperlink r:id="rId3861" ref="A3077"/>
    <hyperlink r:id="rId3862" ref="A3078"/>
    <hyperlink r:id="rId3863" ref="A3079"/>
    <hyperlink r:id="rId3864" ref="A3080"/>
    <hyperlink r:id="rId3865" ref="A3081"/>
    <hyperlink r:id="rId3866" ref="A3082"/>
    <hyperlink r:id="rId3867" ref="A3083"/>
    <hyperlink r:id="rId3868" ref="A3084"/>
    <hyperlink r:id="rId3869" ref="A3085"/>
    <hyperlink r:id="rId3870" ref="A3086"/>
    <hyperlink r:id="rId3871" ref="A3087"/>
    <hyperlink r:id="rId3872" ref="A3088"/>
    <hyperlink r:id="rId3873" ref="A3089"/>
    <hyperlink r:id="rId3874" ref="A3090"/>
    <hyperlink r:id="rId3875" ref="A3091"/>
    <hyperlink r:id="rId3876" ref="A3092"/>
    <hyperlink r:id="rId3877" ref="A3093"/>
    <hyperlink r:id="rId3878" ref="A3094"/>
    <hyperlink r:id="rId3879" ref="A3095"/>
    <hyperlink r:id="rId3880" ref="A3096"/>
    <hyperlink r:id="rId3881" ref="A3097"/>
    <hyperlink r:id="rId3882" ref="A3098"/>
    <hyperlink r:id="rId3883" ref="A3099"/>
    <hyperlink r:id="rId3884" ref="A3100"/>
    <hyperlink r:id="rId3885" ref="A3101"/>
    <hyperlink r:id="rId3886" ref="A3102"/>
    <hyperlink r:id="rId3887" ref="A3103"/>
    <hyperlink r:id="rId3888" ref="A3104"/>
    <hyperlink r:id="rId3889" ref="A3105"/>
    <hyperlink r:id="rId3890" ref="A3106"/>
    <hyperlink r:id="rId3891" ref="A3107"/>
    <hyperlink r:id="rId3892" ref="A3108"/>
    <hyperlink r:id="rId3893" ref="A3109"/>
    <hyperlink r:id="rId3894" ref="A3110"/>
    <hyperlink r:id="rId3895" ref="A3111"/>
    <hyperlink r:id="rId3896" ref="A3112"/>
    <hyperlink r:id="rId3897" ref="A3113"/>
    <hyperlink r:id="rId3898" ref="A3114"/>
    <hyperlink r:id="rId3899" ref="A3115"/>
    <hyperlink r:id="rId3900" ref="A3116"/>
    <hyperlink r:id="rId3901" ref="A3117"/>
    <hyperlink r:id="rId3902" ref="A3118"/>
    <hyperlink r:id="rId3903" ref="A3119"/>
    <hyperlink r:id="rId3904" ref="A3120"/>
    <hyperlink r:id="rId3905" ref="A3121"/>
    <hyperlink r:id="rId3906" ref="A3122"/>
    <hyperlink r:id="rId3907" ref="A3123"/>
    <hyperlink r:id="rId3908" ref="A3124"/>
    <hyperlink r:id="rId3909" ref="A3125"/>
    <hyperlink r:id="rId3910" ref="A3126"/>
    <hyperlink r:id="rId3911" ref="A3127"/>
    <hyperlink r:id="rId3912" ref="A3128"/>
    <hyperlink r:id="rId3913" ref="A3129"/>
    <hyperlink r:id="rId3914" ref="A3130"/>
    <hyperlink r:id="rId3915" ref="A3131"/>
    <hyperlink r:id="rId3916" ref="A3132"/>
    <hyperlink r:id="rId3917" ref="A3133"/>
    <hyperlink r:id="rId3918" ref="A3134"/>
    <hyperlink r:id="rId3919" ref="A3135"/>
    <hyperlink r:id="rId3920" ref="A3136"/>
    <hyperlink r:id="rId3921" ref="A3137"/>
    <hyperlink r:id="rId3922" ref="A3138"/>
    <hyperlink r:id="rId3923" ref="A3139"/>
    <hyperlink r:id="rId3924" ref="A3140"/>
    <hyperlink r:id="rId3925" ref="A3141"/>
    <hyperlink r:id="rId3926" ref="A3142"/>
    <hyperlink r:id="rId3927" ref="A3143"/>
    <hyperlink r:id="rId3928" ref="A3144"/>
    <hyperlink r:id="rId3929" ref="A3145"/>
    <hyperlink r:id="rId3930" ref="A3146"/>
    <hyperlink r:id="rId3931" ref="A3147"/>
    <hyperlink r:id="rId3932" ref="A3148"/>
    <hyperlink r:id="rId3933" ref="A3149"/>
    <hyperlink r:id="rId3934" ref="A3150"/>
    <hyperlink r:id="rId3935" ref="A3151"/>
    <hyperlink r:id="rId3936" ref="A3152"/>
    <hyperlink r:id="rId3937" ref="A3153"/>
    <hyperlink r:id="rId3938" ref="A3154"/>
    <hyperlink r:id="rId3939" ref="A3155"/>
    <hyperlink r:id="rId3940" ref="A3156"/>
    <hyperlink r:id="rId3941" ref="A3157"/>
    <hyperlink r:id="rId3942" ref="A3158"/>
    <hyperlink r:id="rId3943" ref="A3159"/>
    <hyperlink r:id="rId3944" ref="A3160"/>
    <hyperlink r:id="rId3945" ref="A3161"/>
    <hyperlink r:id="rId3946" ref="A3162"/>
    <hyperlink r:id="rId3947" ref="A3163"/>
    <hyperlink r:id="rId3948" ref="A3164"/>
    <hyperlink r:id="rId3949" ref="A3165"/>
    <hyperlink r:id="rId3950" ref="A3166"/>
    <hyperlink r:id="rId3951" ref="A3167"/>
    <hyperlink r:id="rId3952" ref="A3168"/>
    <hyperlink r:id="rId3953" ref="A3169"/>
    <hyperlink r:id="rId3954" ref="A3170"/>
    <hyperlink r:id="rId3955" ref="A3171"/>
    <hyperlink r:id="rId3956" ref="A3172"/>
    <hyperlink r:id="rId3957" ref="A3173"/>
    <hyperlink r:id="rId3958" ref="A3174"/>
    <hyperlink r:id="rId3959" ref="A3175"/>
    <hyperlink r:id="rId3960" ref="A3176"/>
    <hyperlink r:id="rId3961" ref="A3177"/>
    <hyperlink r:id="rId3962" ref="A3178"/>
    <hyperlink r:id="rId3963" ref="A3179"/>
    <hyperlink r:id="rId3964" ref="A3180"/>
    <hyperlink r:id="rId3965" ref="A3181"/>
    <hyperlink r:id="rId3966" ref="A3182"/>
    <hyperlink r:id="rId3967" ref="A3183"/>
    <hyperlink r:id="rId3968" ref="A3184"/>
    <hyperlink r:id="rId3969" ref="A3185"/>
    <hyperlink r:id="rId3970" ref="A3186"/>
    <hyperlink r:id="rId3971" ref="A3187"/>
    <hyperlink r:id="rId3972" ref="A3188"/>
    <hyperlink r:id="rId3973" ref="A3189"/>
    <hyperlink r:id="rId3974" ref="A3190"/>
    <hyperlink r:id="rId3975" ref="A3191"/>
    <hyperlink r:id="rId3976" ref="A3192"/>
    <hyperlink r:id="rId3977" ref="A3193"/>
    <hyperlink r:id="rId3978" ref="A3194"/>
    <hyperlink r:id="rId3979" ref="A3195"/>
    <hyperlink r:id="rId3980" ref="A3196"/>
    <hyperlink r:id="rId3981" ref="A3197"/>
    <hyperlink r:id="rId3982" ref="A3198"/>
    <hyperlink r:id="rId3983" ref="A3199"/>
    <hyperlink r:id="rId3984" ref="A3200"/>
    <hyperlink r:id="rId3985" ref="A3201"/>
    <hyperlink r:id="rId3986" ref="A3202"/>
    <hyperlink r:id="rId3987" ref="A3203"/>
    <hyperlink r:id="rId3988" ref="A3204"/>
    <hyperlink r:id="rId3989" ref="A3205"/>
    <hyperlink r:id="rId3990" ref="A3206"/>
    <hyperlink r:id="rId3991" ref="A3207"/>
    <hyperlink r:id="rId3992" ref="A3208"/>
    <hyperlink r:id="rId3993" ref="A3209"/>
    <hyperlink r:id="rId3994" ref="A3210"/>
    <hyperlink r:id="rId3995" ref="A3211"/>
    <hyperlink r:id="rId3996" ref="A3212"/>
    <hyperlink r:id="rId3997" ref="A3213"/>
    <hyperlink r:id="rId3998" ref="A3214"/>
    <hyperlink r:id="rId3999" ref="A3215"/>
    <hyperlink r:id="rId4000" ref="A3216"/>
    <hyperlink r:id="rId4001" ref="A3217"/>
    <hyperlink r:id="rId4002" ref="A3218"/>
    <hyperlink r:id="rId4003" ref="A3219"/>
    <hyperlink r:id="rId4004" ref="A3220"/>
    <hyperlink r:id="rId4005" ref="A3221"/>
    <hyperlink r:id="rId4006" ref="A3222"/>
    <hyperlink r:id="rId4007" ref="A3223"/>
    <hyperlink r:id="rId4008" ref="A3224"/>
    <hyperlink r:id="rId4009" ref="A3225"/>
    <hyperlink r:id="rId4010" ref="A3226"/>
    <hyperlink r:id="rId4011" ref="A3227"/>
    <hyperlink r:id="rId4012" ref="A3228"/>
    <hyperlink r:id="rId4013" ref="A3229"/>
    <hyperlink r:id="rId4014" ref="A3230"/>
    <hyperlink r:id="rId4015" ref="A3231"/>
    <hyperlink r:id="rId4016" ref="A3232"/>
    <hyperlink r:id="rId4017" ref="A3233"/>
    <hyperlink r:id="rId4018" ref="A3234"/>
    <hyperlink r:id="rId4019" ref="A3235"/>
    <hyperlink r:id="rId4020" ref="A3236"/>
    <hyperlink r:id="rId4021" ref="A3237"/>
    <hyperlink r:id="rId4022" ref="A3238"/>
    <hyperlink r:id="rId4023" ref="A3239"/>
    <hyperlink r:id="rId4024" ref="A3240"/>
    <hyperlink r:id="rId4025" ref="A3241"/>
    <hyperlink r:id="rId4026" ref="A3242"/>
    <hyperlink r:id="rId4027" ref="A3243"/>
    <hyperlink r:id="rId4028" ref="A3244"/>
    <hyperlink r:id="rId4029" ref="A3245"/>
    <hyperlink r:id="rId4030" ref="A3246"/>
    <hyperlink r:id="rId4031" ref="A3247"/>
    <hyperlink r:id="rId4032" ref="A3248"/>
    <hyperlink r:id="rId4033" ref="A3249"/>
    <hyperlink r:id="rId4034" ref="A3250"/>
    <hyperlink r:id="rId4035" ref="A3251"/>
    <hyperlink r:id="rId4036" ref="A3252"/>
    <hyperlink r:id="rId4037" ref="A3253"/>
    <hyperlink r:id="rId4038" ref="A3254"/>
    <hyperlink r:id="rId4039" ref="A3255"/>
    <hyperlink r:id="rId4040" ref="A3256"/>
    <hyperlink r:id="rId4041" ref="A3257"/>
    <hyperlink r:id="rId4042" ref="A3258"/>
    <hyperlink r:id="rId4043" ref="A3259"/>
    <hyperlink r:id="rId4044" ref="A3260"/>
    <hyperlink r:id="rId4045" ref="A3261"/>
    <hyperlink r:id="rId4046" ref="A3262"/>
    <hyperlink r:id="rId4047" ref="A3263"/>
    <hyperlink r:id="rId4048" ref="A3264"/>
    <hyperlink r:id="rId4049" ref="A3265"/>
    <hyperlink r:id="rId4050" ref="A3266"/>
    <hyperlink r:id="rId4051" ref="A3267"/>
    <hyperlink r:id="rId4052" ref="A3268"/>
    <hyperlink r:id="rId4053" ref="A3269"/>
    <hyperlink r:id="rId4054" ref="A3270"/>
    <hyperlink r:id="rId4055" ref="A3271"/>
    <hyperlink r:id="rId4056" ref="A3272"/>
    <hyperlink r:id="rId4057" ref="A3273"/>
    <hyperlink r:id="rId4058" ref="A3274"/>
    <hyperlink r:id="rId4059" ref="A3275"/>
    <hyperlink r:id="rId4060" ref="A3276"/>
    <hyperlink r:id="rId4061" ref="A3277"/>
    <hyperlink r:id="rId4062" ref="A3278"/>
    <hyperlink r:id="rId4063" ref="A3279"/>
    <hyperlink r:id="rId4064" ref="A3280"/>
    <hyperlink r:id="rId4065" ref="A3281"/>
    <hyperlink r:id="rId4066" ref="A3282"/>
    <hyperlink r:id="rId4067" ref="A3283"/>
    <hyperlink r:id="rId4068" ref="A3284"/>
    <hyperlink r:id="rId4069" ref="A3285"/>
    <hyperlink r:id="rId4070" ref="A3286"/>
    <hyperlink r:id="rId4071" ref="A3287"/>
    <hyperlink r:id="rId4072" ref="A3288"/>
    <hyperlink r:id="rId4073" ref="A3289"/>
    <hyperlink r:id="rId4074" ref="A3290"/>
    <hyperlink r:id="rId4075" ref="A3291"/>
    <hyperlink r:id="rId4076" ref="A3292"/>
    <hyperlink r:id="rId4077" ref="A3293"/>
    <hyperlink r:id="rId4078" ref="A3294"/>
    <hyperlink r:id="rId4079" ref="A3295"/>
    <hyperlink r:id="rId4080" ref="A3296"/>
    <hyperlink r:id="rId4081" ref="A3297"/>
    <hyperlink r:id="rId4082" ref="A3298"/>
    <hyperlink r:id="rId4083" ref="A3299"/>
    <hyperlink r:id="rId4084" ref="A3300"/>
    <hyperlink r:id="rId4085" ref="A3301"/>
    <hyperlink r:id="rId4086" ref="A3302"/>
    <hyperlink r:id="rId4087" ref="A3303"/>
    <hyperlink r:id="rId4088" ref="A3304"/>
    <hyperlink r:id="rId4089" ref="A3305"/>
    <hyperlink r:id="rId4090" ref="A3306"/>
    <hyperlink r:id="rId4091" ref="A3307"/>
    <hyperlink r:id="rId4092" ref="A3308"/>
    <hyperlink r:id="rId4093" ref="A3309"/>
    <hyperlink r:id="rId4094" ref="A3310"/>
    <hyperlink r:id="rId4095" ref="A3311"/>
    <hyperlink r:id="rId4096" ref="A3312"/>
    <hyperlink r:id="rId4097" ref="A3313"/>
    <hyperlink r:id="rId4098" ref="A3314"/>
    <hyperlink r:id="rId4099" ref="A3315"/>
    <hyperlink r:id="rId4100" ref="A3316"/>
    <hyperlink r:id="rId4101" ref="A3317"/>
    <hyperlink r:id="rId4102" ref="A3318"/>
    <hyperlink r:id="rId4103" ref="A3319"/>
    <hyperlink r:id="rId4104" ref="A3320"/>
    <hyperlink r:id="rId4105" ref="A3321"/>
    <hyperlink r:id="rId4106" ref="A3322"/>
    <hyperlink r:id="rId4107" ref="A3323"/>
    <hyperlink r:id="rId4108" ref="A3324"/>
    <hyperlink r:id="rId4109" ref="A3325"/>
    <hyperlink r:id="rId4110" ref="A3326"/>
    <hyperlink r:id="rId4111" ref="A3327"/>
    <hyperlink r:id="rId4112" ref="A3328"/>
    <hyperlink r:id="rId4113" ref="A3329"/>
    <hyperlink r:id="rId4114" ref="A3330"/>
    <hyperlink r:id="rId4115" ref="A3331"/>
    <hyperlink r:id="rId4116" ref="A3332"/>
    <hyperlink r:id="rId4117" ref="A3333"/>
    <hyperlink r:id="rId4118" ref="A3334"/>
    <hyperlink r:id="rId4119" ref="A3335"/>
    <hyperlink r:id="rId4120" ref="A3336"/>
    <hyperlink r:id="rId4121" ref="A3337"/>
    <hyperlink r:id="rId4122" ref="A3338"/>
    <hyperlink r:id="rId4123" ref="A3339"/>
    <hyperlink r:id="rId4124" ref="A3340"/>
    <hyperlink r:id="rId4125" ref="A3341"/>
    <hyperlink r:id="rId4126" ref="A3342"/>
    <hyperlink r:id="rId4127" ref="A3343"/>
    <hyperlink r:id="rId4128" ref="A3344"/>
    <hyperlink r:id="rId4129" ref="A3345"/>
    <hyperlink r:id="rId4130" ref="A3346"/>
    <hyperlink r:id="rId4131" ref="A3347"/>
    <hyperlink r:id="rId4132" ref="A3348"/>
    <hyperlink r:id="rId4133" ref="A3349"/>
    <hyperlink r:id="rId4134" ref="A3350"/>
    <hyperlink r:id="rId4135" ref="A3351"/>
    <hyperlink r:id="rId4136" ref="A3352"/>
    <hyperlink r:id="rId4137" ref="A3353"/>
    <hyperlink r:id="rId4138" ref="A3354"/>
    <hyperlink r:id="rId4139" ref="A3355"/>
    <hyperlink r:id="rId4140" ref="A3356"/>
    <hyperlink r:id="rId4141" ref="A3357"/>
    <hyperlink r:id="rId4142" ref="A3358"/>
    <hyperlink r:id="rId4143" ref="A3359"/>
    <hyperlink r:id="rId4144" ref="A3360"/>
    <hyperlink r:id="rId4145" ref="A3361"/>
    <hyperlink r:id="rId4146" ref="A3362"/>
    <hyperlink r:id="rId4147" ref="A3363"/>
    <hyperlink r:id="rId4148" ref="A3364"/>
    <hyperlink r:id="rId4149" ref="A3365"/>
    <hyperlink r:id="rId4150" ref="A3366"/>
    <hyperlink r:id="rId4151" ref="A3367"/>
    <hyperlink r:id="rId4152" ref="A3368"/>
    <hyperlink r:id="rId4153" ref="A3369"/>
    <hyperlink r:id="rId4154" ref="A3370"/>
    <hyperlink r:id="rId4155" ref="A3371"/>
    <hyperlink r:id="rId4156" ref="A3372"/>
    <hyperlink r:id="rId4157" ref="A3373"/>
    <hyperlink r:id="rId4158" ref="A3374"/>
    <hyperlink r:id="rId4159" ref="A3375"/>
    <hyperlink r:id="rId4160" ref="A3376"/>
    <hyperlink r:id="rId4161" ref="A3377"/>
    <hyperlink r:id="rId4162" ref="A3378"/>
    <hyperlink r:id="rId4163" ref="A3379"/>
    <hyperlink r:id="rId4164" ref="A3380"/>
    <hyperlink r:id="rId4165" ref="A3381"/>
    <hyperlink r:id="rId4166" ref="A3382"/>
    <hyperlink r:id="rId4167" ref="A3383"/>
    <hyperlink r:id="rId4168" ref="A3384"/>
    <hyperlink r:id="rId4169" ref="A3385"/>
    <hyperlink r:id="rId4170" ref="A3386"/>
    <hyperlink r:id="rId4171" ref="A3387"/>
    <hyperlink r:id="rId4172" ref="A3388"/>
    <hyperlink r:id="rId4173" ref="A3389"/>
    <hyperlink r:id="rId4174" ref="A3390"/>
    <hyperlink r:id="rId4175" ref="A3391"/>
    <hyperlink r:id="rId4176" ref="A3392"/>
    <hyperlink r:id="rId4177" ref="A3393"/>
    <hyperlink r:id="rId4178" ref="A3394"/>
    <hyperlink r:id="rId4179" ref="A3395"/>
    <hyperlink r:id="rId4180" ref="A3396"/>
    <hyperlink r:id="rId4181" ref="A3397"/>
    <hyperlink r:id="rId4182" ref="A3398"/>
    <hyperlink r:id="rId4183" ref="A3399"/>
    <hyperlink r:id="rId4184" ref="A3400"/>
    <hyperlink r:id="rId4185" ref="A3401"/>
    <hyperlink r:id="rId4186" ref="A3402"/>
    <hyperlink r:id="rId4187" ref="A3403"/>
    <hyperlink r:id="rId4188" ref="A3404"/>
    <hyperlink r:id="rId4189" ref="A3405"/>
    <hyperlink r:id="rId4190" ref="A3406"/>
    <hyperlink r:id="rId4191" ref="A3407"/>
    <hyperlink r:id="rId4192" ref="A3408"/>
    <hyperlink r:id="rId4193" ref="A3409"/>
    <hyperlink r:id="rId4194" ref="A3410"/>
    <hyperlink r:id="rId4195" ref="A3411"/>
    <hyperlink r:id="rId4196" ref="A3412"/>
    <hyperlink r:id="rId4197" ref="A3413"/>
    <hyperlink r:id="rId4198" ref="A3414"/>
    <hyperlink r:id="rId4199" ref="A3415"/>
    <hyperlink r:id="rId4200" ref="A3416"/>
    <hyperlink r:id="rId4201" ref="A3417"/>
    <hyperlink r:id="rId4202" ref="A3418"/>
    <hyperlink r:id="rId4203" ref="A3419"/>
    <hyperlink r:id="rId4204" ref="A3420"/>
    <hyperlink r:id="rId4205" ref="A3421"/>
    <hyperlink r:id="rId4206" ref="A3422"/>
    <hyperlink r:id="rId4207" ref="A3423"/>
    <hyperlink r:id="rId4208" ref="A3424"/>
    <hyperlink r:id="rId4209" ref="A3425"/>
    <hyperlink r:id="rId4210" ref="A3426"/>
    <hyperlink r:id="rId4211" ref="A3427"/>
    <hyperlink r:id="rId4212" ref="A3428"/>
    <hyperlink r:id="rId4213" ref="A3429"/>
    <hyperlink r:id="rId4214" ref="A3430"/>
    <hyperlink r:id="rId4215" ref="A3431"/>
    <hyperlink r:id="rId4216" ref="A3432"/>
    <hyperlink r:id="rId4217" ref="A3433"/>
    <hyperlink r:id="rId4218" ref="A3434"/>
    <hyperlink r:id="rId4219" ref="A3435"/>
    <hyperlink r:id="rId4220" ref="A3436"/>
    <hyperlink r:id="rId4221" ref="A3437"/>
    <hyperlink r:id="rId4222" ref="A3438"/>
    <hyperlink r:id="rId4223" ref="A3439"/>
    <hyperlink r:id="rId4224" ref="A3440"/>
    <hyperlink r:id="rId4225" ref="A3441"/>
    <hyperlink r:id="rId4226" ref="A3442"/>
    <hyperlink r:id="rId4227" ref="A3443"/>
    <hyperlink r:id="rId4228" ref="A3444"/>
    <hyperlink r:id="rId4229" ref="A3445"/>
    <hyperlink r:id="rId4230" ref="A3446"/>
    <hyperlink r:id="rId4231" ref="A3447"/>
    <hyperlink r:id="rId4232" ref="A3448"/>
    <hyperlink r:id="rId4233" ref="A3449"/>
    <hyperlink r:id="rId4234" ref="A3450"/>
    <hyperlink r:id="rId4235" ref="A3451"/>
    <hyperlink r:id="rId4236" ref="A3452"/>
    <hyperlink r:id="rId4237" ref="A3453"/>
    <hyperlink r:id="rId4238" ref="A3454"/>
    <hyperlink r:id="rId4239" ref="A3455"/>
    <hyperlink r:id="rId4240" ref="A3456"/>
    <hyperlink r:id="rId4241" ref="A3457"/>
    <hyperlink r:id="rId4242" ref="A3458"/>
    <hyperlink r:id="rId4243" ref="A3459"/>
    <hyperlink r:id="rId4244" ref="A3460"/>
    <hyperlink r:id="rId4245" ref="A3461"/>
    <hyperlink r:id="rId4246" ref="A3462"/>
    <hyperlink r:id="rId4247" ref="A3463"/>
    <hyperlink r:id="rId4248" ref="A3464"/>
    <hyperlink r:id="rId4249" ref="A3465"/>
    <hyperlink r:id="rId4250" ref="A3466"/>
    <hyperlink r:id="rId4251" ref="A3467"/>
    <hyperlink r:id="rId4252" ref="A3468"/>
    <hyperlink r:id="rId4253" ref="A3469"/>
    <hyperlink r:id="rId4254" ref="A3470"/>
    <hyperlink r:id="rId4255" ref="A3471"/>
    <hyperlink r:id="rId4256" ref="A3472"/>
    <hyperlink r:id="rId4257" ref="A3473"/>
    <hyperlink r:id="rId4258" ref="A3474"/>
    <hyperlink r:id="rId4259" ref="A3475"/>
    <hyperlink r:id="rId4260" ref="A3476"/>
    <hyperlink r:id="rId4261" ref="A3477"/>
    <hyperlink r:id="rId4262" ref="A3478"/>
    <hyperlink r:id="rId4263" ref="A3479"/>
    <hyperlink r:id="rId4264" ref="A3480"/>
    <hyperlink r:id="rId4265" ref="A3481"/>
    <hyperlink r:id="rId4266" ref="A3482"/>
    <hyperlink r:id="rId4267" ref="A3483"/>
    <hyperlink r:id="rId4268" ref="A3484"/>
    <hyperlink r:id="rId4269" ref="A3485"/>
    <hyperlink r:id="rId4270" ref="A3486"/>
    <hyperlink r:id="rId4271" ref="A3487"/>
    <hyperlink r:id="rId4272" ref="A3488"/>
    <hyperlink r:id="rId4273" ref="A3489"/>
    <hyperlink r:id="rId4274" ref="A3490"/>
    <hyperlink r:id="rId4275" ref="A3491"/>
    <hyperlink r:id="rId4276" ref="A3492"/>
    <hyperlink r:id="rId4277" ref="A3493"/>
    <hyperlink r:id="rId4278" ref="A3494"/>
    <hyperlink r:id="rId4279" ref="A3495"/>
    <hyperlink r:id="rId4280" ref="A3496"/>
    <hyperlink r:id="rId4281" ref="A3497"/>
    <hyperlink r:id="rId4282" ref="A3498"/>
    <hyperlink r:id="rId4283" ref="A3499"/>
    <hyperlink r:id="rId4284" ref="A3500"/>
    <hyperlink r:id="rId4285" ref="A3501"/>
    <hyperlink r:id="rId4286" ref="A3502"/>
    <hyperlink r:id="rId4287" ref="A3503"/>
    <hyperlink r:id="rId4288" ref="A3504"/>
    <hyperlink r:id="rId4289" ref="A3505"/>
    <hyperlink r:id="rId4290" ref="A3506"/>
    <hyperlink r:id="rId4291" ref="A3507"/>
    <hyperlink r:id="rId4292" ref="A3508"/>
    <hyperlink r:id="rId4293" ref="A3509"/>
    <hyperlink r:id="rId4294" ref="A3510"/>
    <hyperlink r:id="rId4295" ref="A3511"/>
    <hyperlink r:id="rId4296" ref="A3512"/>
    <hyperlink r:id="rId4297" ref="A3513"/>
    <hyperlink r:id="rId4298" ref="A3514"/>
    <hyperlink r:id="rId4299" ref="A3515"/>
    <hyperlink r:id="rId4300" ref="A3516"/>
    <hyperlink r:id="rId4301" ref="A3517"/>
    <hyperlink r:id="rId4302" ref="A3518"/>
    <hyperlink r:id="rId4303" ref="A3519"/>
    <hyperlink r:id="rId4304" ref="A3520"/>
    <hyperlink r:id="rId4305" ref="A3521"/>
    <hyperlink r:id="rId4306" ref="A3522"/>
    <hyperlink r:id="rId4307" ref="A3523"/>
    <hyperlink r:id="rId4308" ref="A3524"/>
    <hyperlink r:id="rId4309" ref="A3525"/>
    <hyperlink r:id="rId4310" ref="A3526"/>
    <hyperlink r:id="rId4311" ref="A3527"/>
    <hyperlink r:id="rId4312" ref="A3528"/>
    <hyperlink r:id="rId4313" ref="A3529"/>
    <hyperlink r:id="rId4314" ref="A3530"/>
    <hyperlink r:id="rId4315" ref="A3531"/>
    <hyperlink r:id="rId4316" ref="A3532"/>
    <hyperlink r:id="rId4317" ref="A3533"/>
    <hyperlink r:id="rId4318" ref="A3534"/>
    <hyperlink r:id="rId4319" ref="A3535"/>
    <hyperlink r:id="rId4320" ref="A3536"/>
    <hyperlink r:id="rId4321" ref="A3537"/>
    <hyperlink r:id="rId4322" ref="A3538"/>
    <hyperlink r:id="rId4323" ref="A3539"/>
    <hyperlink r:id="rId4324" ref="A3540"/>
    <hyperlink r:id="rId4325" ref="A3541"/>
    <hyperlink r:id="rId4326" ref="A3542"/>
    <hyperlink r:id="rId4327" ref="A3543"/>
    <hyperlink r:id="rId4328" ref="A3544"/>
    <hyperlink r:id="rId4329" ref="A3545"/>
    <hyperlink r:id="rId4330" ref="A3546"/>
    <hyperlink r:id="rId4331" ref="A3547"/>
    <hyperlink r:id="rId4332" ref="A3548"/>
    <hyperlink r:id="rId4333" ref="A3549"/>
    <hyperlink r:id="rId4334" ref="A3550"/>
    <hyperlink r:id="rId4335" ref="A3551"/>
    <hyperlink r:id="rId4336" ref="A3552"/>
    <hyperlink r:id="rId4337" ref="A3553"/>
    <hyperlink r:id="rId4338" ref="A3554"/>
    <hyperlink r:id="rId4339" ref="A3555"/>
    <hyperlink r:id="rId4340" ref="A3556"/>
    <hyperlink r:id="rId4341" ref="A3557"/>
    <hyperlink r:id="rId4342" ref="A3558"/>
    <hyperlink r:id="rId4343" ref="A3559"/>
    <hyperlink r:id="rId4344" ref="A3560"/>
    <hyperlink r:id="rId4345" ref="A3561"/>
    <hyperlink r:id="rId4346" ref="A3562"/>
    <hyperlink r:id="rId4347" ref="A3563"/>
    <hyperlink r:id="rId4348" ref="A3564"/>
    <hyperlink r:id="rId4349" ref="A3565"/>
    <hyperlink r:id="rId4350" ref="A3566"/>
    <hyperlink r:id="rId4351" ref="A3567"/>
    <hyperlink r:id="rId4352" ref="A3568"/>
    <hyperlink r:id="rId4353" ref="A3569"/>
    <hyperlink r:id="rId4354" ref="A3570"/>
    <hyperlink r:id="rId4355" ref="A3571"/>
    <hyperlink r:id="rId4356" ref="A3572"/>
    <hyperlink r:id="rId4357" ref="A3573"/>
    <hyperlink r:id="rId4358" ref="A3574"/>
    <hyperlink r:id="rId4359" ref="A3575"/>
    <hyperlink r:id="rId4360" ref="A3576"/>
    <hyperlink r:id="rId4361" ref="A3577"/>
    <hyperlink r:id="rId4362" ref="A3578"/>
    <hyperlink r:id="rId4363" ref="A3579"/>
    <hyperlink r:id="rId4364" ref="A3580"/>
    <hyperlink r:id="rId4365" ref="A3581"/>
    <hyperlink r:id="rId4366" ref="A3582"/>
    <hyperlink r:id="rId4367" ref="A3583"/>
    <hyperlink r:id="rId4368" ref="A3584"/>
    <hyperlink r:id="rId4369" ref="A3585"/>
    <hyperlink r:id="rId4370" ref="A3586"/>
    <hyperlink r:id="rId4371" ref="A3587"/>
    <hyperlink r:id="rId4372" ref="A3588"/>
    <hyperlink r:id="rId4373" ref="A3589"/>
    <hyperlink r:id="rId4374" ref="A3590"/>
    <hyperlink r:id="rId4375" ref="A3591"/>
    <hyperlink r:id="rId4376" ref="A3592"/>
    <hyperlink r:id="rId4377" ref="A3593"/>
    <hyperlink r:id="rId4378" ref="A3594"/>
    <hyperlink r:id="rId4379" ref="A3595"/>
    <hyperlink r:id="rId4380" ref="A3596"/>
    <hyperlink r:id="rId4381" ref="A3597"/>
    <hyperlink r:id="rId4382" ref="A3598"/>
    <hyperlink r:id="rId4383" ref="A3599"/>
    <hyperlink r:id="rId4384" ref="A3600"/>
    <hyperlink r:id="rId4385" ref="A3601"/>
    <hyperlink r:id="rId4386" ref="A3602"/>
    <hyperlink r:id="rId4387" ref="A3603"/>
    <hyperlink r:id="rId4388" ref="A3604"/>
    <hyperlink r:id="rId4389" ref="A3605"/>
    <hyperlink r:id="rId4390" ref="A3606"/>
    <hyperlink r:id="rId4391" ref="A3607"/>
    <hyperlink r:id="rId4392" ref="A3608"/>
    <hyperlink r:id="rId4393" ref="A3609"/>
    <hyperlink r:id="rId4394" ref="A3610"/>
    <hyperlink r:id="rId4395" ref="A3611"/>
    <hyperlink r:id="rId4396" ref="A3612"/>
    <hyperlink r:id="rId4397" ref="A3613"/>
    <hyperlink r:id="rId4398" ref="A3614"/>
    <hyperlink r:id="rId4399" ref="A3615"/>
    <hyperlink r:id="rId4400" ref="A3616"/>
    <hyperlink r:id="rId4401" ref="A3617"/>
    <hyperlink r:id="rId4402" ref="A3618"/>
    <hyperlink r:id="rId4403" ref="A3619"/>
    <hyperlink r:id="rId4404" ref="A3620"/>
    <hyperlink r:id="rId4405" ref="A3621"/>
    <hyperlink r:id="rId4406" ref="A3622"/>
    <hyperlink r:id="rId4407" ref="A3623"/>
    <hyperlink r:id="rId4408" ref="A3624"/>
    <hyperlink r:id="rId4409" ref="A3625"/>
    <hyperlink r:id="rId4410" ref="A3626"/>
    <hyperlink r:id="rId4411" ref="A3627"/>
    <hyperlink r:id="rId4412" ref="A3628"/>
    <hyperlink r:id="rId4413" ref="A3629"/>
    <hyperlink r:id="rId4414" ref="A3630"/>
    <hyperlink r:id="rId4415" ref="A3631"/>
    <hyperlink r:id="rId4416" ref="A3632"/>
    <hyperlink r:id="rId4417" ref="A3633"/>
    <hyperlink r:id="rId4418" ref="A3634"/>
    <hyperlink r:id="rId4419" ref="A3635"/>
    <hyperlink r:id="rId4420" ref="A3636"/>
    <hyperlink r:id="rId4421" ref="A3637"/>
    <hyperlink r:id="rId4422" ref="A3638"/>
    <hyperlink r:id="rId4423" ref="A3639"/>
    <hyperlink r:id="rId4424" ref="A3640"/>
    <hyperlink r:id="rId4425" ref="A3641"/>
    <hyperlink r:id="rId4426" ref="A3642"/>
    <hyperlink r:id="rId4427" ref="A3643"/>
    <hyperlink r:id="rId4428" ref="A3644"/>
    <hyperlink r:id="rId4429" ref="A3645"/>
    <hyperlink r:id="rId4430" ref="A3646"/>
    <hyperlink r:id="rId4431" ref="A3647"/>
    <hyperlink r:id="rId4432" ref="A3648"/>
    <hyperlink r:id="rId4433" ref="A3649"/>
    <hyperlink r:id="rId4434" ref="A3650"/>
    <hyperlink r:id="rId4435" ref="A3651"/>
    <hyperlink r:id="rId4436" ref="A3652"/>
    <hyperlink r:id="rId4437" ref="A3653"/>
    <hyperlink r:id="rId4438" ref="A3654"/>
    <hyperlink r:id="rId4439" ref="A3655"/>
    <hyperlink r:id="rId4440" ref="A3656"/>
    <hyperlink r:id="rId4441" ref="A3657"/>
    <hyperlink r:id="rId4442" ref="A3658"/>
    <hyperlink r:id="rId4443" ref="A3659"/>
    <hyperlink r:id="rId4444" ref="A3660"/>
    <hyperlink r:id="rId4445" ref="A3661"/>
    <hyperlink r:id="rId4446" ref="A3662"/>
    <hyperlink r:id="rId4447" ref="A3663"/>
    <hyperlink r:id="rId4448" ref="A3664"/>
    <hyperlink r:id="rId4449" ref="A3665"/>
    <hyperlink r:id="rId4450" ref="A3666"/>
    <hyperlink r:id="rId4451" ref="A3667"/>
    <hyperlink r:id="rId4452" ref="A3668"/>
    <hyperlink r:id="rId4453" ref="A3669"/>
    <hyperlink r:id="rId4454" ref="A3670"/>
    <hyperlink r:id="rId4455" ref="A3671"/>
    <hyperlink r:id="rId4456" ref="A3672"/>
    <hyperlink r:id="rId4457" ref="A3673"/>
    <hyperlink r:id="rId4458" ref="A3674"/>
    <hyperlink r:id="rId4459" ref="A3675"/>
    <hyperlink r:id="rId4460" ref="A3676"/>
    <hyperlink r:id="rId4461" ref="A3677"/>
    <hyperlink r:id="rId4462" ref="A3678"/>
    <hyperlink r:id="rId4463" ref="A3679"/>
    <hyperlink r:id="rId4464" ref="A3680"/>
    <hyperlink r:id="rId4465" ref="A3681"/>
    <hyperlink r:id="rId4466" ref="A3682"/>
    <hyperlink r:id="rId4467" ref="A3683"/>
    <hyperlink r:id="rId4468" ref="A3684"/>
    <hyperlink r:id="rId4469" ref="A3685"/>
    <hyperlink r:id="rId4470" ref="A3686"/>
    <hyperlink r:id="rId4471" ref="A3687"/>
    <hyperlink r:id="rId4472" ref="A3688"/>
    <hyperlink r:id="rId4473" ref="A3689"/>
    <hyperlink r:id="rId4474" ref="A3690"/>
    <hyperlink r:id="rId4475" ref="A3691"/>
    <hyperlink r:id="rId4476" ref="A3692"/>
    <hyperlink r:id="rId4477" ref="A3693"/>
    <hyperlink r:id="rId4478" ref="A3694"/>
    <hyperlink r:id="rId4479" ref="A3695"/>
    <hyperlink r:id="rId4480" ref="A3696"/>
    <hyperlink r:id="rId4481" ref="A3697"/>
    <hyperlink r:id="rId4482" ref="A3698"/>
    <hyperlink r:id="rId4483" ref="A3699"/>
    <hyperlink r:id="rId4484" ref="A3700"/>
    <hyperlink r:id="rId4485" ref="A3701"/>
    <hyperlink r:id="rId4486" ref="A3702"/>
    <hyperlink r:id="rId4487" ref="A3703"/>
    <hyperlink r:id="rId4488" ref="A3704"/>
    <hyperlink r:id="rId4489" ref="A3705"/>
    <hyperlink r:id="rId4490" ref="A3706"/>
    <hyperlink r:id="rId4491" ref="A3707"/>
    <hyperlink r:id="rId4492" ref="A3708"/>
    <hyperlink r:id="rId4493" ref="A3709"/>
    <hyperlink r:id="rId4494" ref="A3710"/>
    <hyperlink r:id="rId4495" ref="A3711"/>
    <hyperlink r:id="rId4496" ref="A3712"/>
    <hyperlink r:id="rId4497" ref="A3713"/>
    <hyperlink r:id="rId4498" ref="A3714"/>
    <hyperlink r:id="rId4499" ref="A3715"/>
    <hyperlink r:id="rId4500" ref="A3716"/>
    <hyperlink r:id="rId4501" ref="A3717"/>
    <hyperlink r:id="rId4502" ref="A3718"/>
    <hyperlink r:id="rId4503" ref="A3719"/>
    <hyperlink r:id="rId4504" ref="A3720"/>
    <hyperlink r:id="rId4505" ref="A3721"/>
    <hyperlink r:id="rId4506" ref="A3722"/>
    <hyperlink r:id="rId4507" ref="A3723"/>
    <hyperlink r:id="rId4508" ref="A3724"/>
    <hyperlink r:id="rId4509" ref="A3725"/>
    <hyperlink r:id="rId4510" ref="A3726"/>
    <hyperlink r:id="rId4511" ref="A3727"/>
    <hyperlink r:id="rId4512" ref="A3728"/>
    <hyperlink r:id="rId4513" ref="A3729"/>
    <hyperlink r:id="rId4514" ref="A3730"/>
    <hyperlink r:id="rId4515" ref="A3731"/>
    <hyperlink r:id="rId4516" ref="A3732"/>
    <hyperlink r:id="rId4517" ref="A3733"/>
    <hyperlink r:id="rId4518" ref="A3734"/>
    <hyperlink r:id="rId4519" ref="A3735"/>
    <hyperlink r:id="rId4520" ref="A3736"/>
    <hyperlink r:id="rId4521" ref="A3737"/>
    <hyperlink r:id="rId4522" ref="A3738"/>
    <hyperlink r:id="rId4523" ref="A3739"/>
    <hyperlink r:id="rId4524" ref="A3740"/>
    <hyperlink r:id="rId4525" ref="A3741"/>
    <hyperlink r:id="rId4526" ref="A3742"/>
    <hyperlink r:id="rId4527" ref="A3743"/>
    <hyperlink r:id="rId4528" ref="A3744"/>
    <hyperlink r:id="rId4529" ref="A3745"/>
    <hyperlink r:id="rId4530" ref="A3746"/>
    <hyperlink r:id="rId4531" ref="A3747"/>
    <hyperlink r:id="rId4532" ref="A3748"/>
    <hyperlink r:id="rId4533" ref="A3749"/>
    <hyperlink r:id="rId4534" ref="A3750"/>
    <hyperlink r:id="rId4535" ref="A3751"/>
    <hyperlink r:id="rId4536" ref="A3752"/>
    <hyperlink r:id="rId4537" ref="A3753"/>
    <hyperlink r:id="rId4538" ref="A3754"/>
    <hyperlink r:id="rId4539" ref="A3755"/>
    <hyperlink r:id="rId4540" ref="A3756"/>
    <hyperlink r:id="rId4541" ref="A3757"/>
    <hyperlink r:id="rId4542" ref="A3758"/>
    <hyperlink r:id="rId4543" ref="A3759"/>
    <hyperlink r:id="rId4544" ref="A3760"/>
    <hyperlink r:id="rId4545" ref="A3761"/>
    <hyperlink r:id="rId4546" ref="A3762"/>
    <hyperlink r:id="rId4547" ref="A3763"/>
    <hyperlink r:id="rId4548" ref="A3764"/>
    <hyperlink r:id="rId4549" ref="A3765"/>
    <hyperlink r:id="rId4550" ref="A3766"/>
    <hyperlink r:id="rId4551" ref="A3767"/>
    <hyperlink r:id="rId4552" ref="A3768"/>
    <hyperlink r:id="rId4553" ref="A3769"/>
    <hyperlink r:id="rId4554" ref="A3770"/>
    <hyperlink r:id="rId4555" ref="A3771"/>
    <hyperlink r:id="rId4556" ref="A3772"/>
    <hyperlink r:id="rId4557" ref="A3773"/>
    <hyperlink r:id="rId4558" ref="A3774"/>
    <hyperlink r:id="rId4559" ref="A3775"/>
    <hyperlink r:id="rId4560" ref="A3776"/>
    <hyperlink r:id="rId4561" ref="A3777"/>
    <hyperlink r:id="rId4562" ref="A3778"/>
    <hyperlink r:id="rId4563" ref="A3779"/>
    <hyperlink r:id="rId4564" ref="A3780"/>
    <hyperlink r:id="rId4565" ref="A3781"/>
    <hyperlink r:id="rId4566" ref="A3782"/>
    <hyperlink r:id="rId4567" ref="A3783"/>
    <hyperlink r:id="rId4568" ref="A3784"/>
    <hyperlink r:id="rId4569" ref="A3785"/>
    <hyperlink r:id="rId4570" ref="A3786"/>
    <hyperlink r:id="rId4571" ref="A3787"/>
    <hyperlink r:id="rId4572" ref="A3788"/>
    <hyperlink r:id="rId4573" ref="A3789"/>
    <hyperlink r:id="rId4574" ref="A3790"/>
    <hyperlink r:id="rId4575" ref="A3791"/>
    <hyperlink r:id="rId4576" ref="A3792"/>
    <hyperlink r:id="rId4577" ref="A3793"/>
    <hyperlink r:id="rId4578" ref="A3794"/>
    <hyperlink r:id="rId4579" ref="A3795"/>
    <hyperlink r:id="rId4580" ref="A3796"/>
    <hyperlink r:id="rId4581" ref="A3797"/>
    <hyperlink r:id="rId4582" ref="A3798"/>
    <hyperlink r:id="rId4583" ref="A3799"/>
    <hyperlink r:id="rId4584" ref="A3800"/>
    <hyperlink r:id="rId4585" ref="A3801"/>
    <hyperlink r:id="rId4586" ref="A3802"/>
    <hyperlink r:id="rId4587" ref="A3803"/>
    <hyperlink r:id="rId4588" ref="A3804"/>
    <hyperlink r:id="rId4589" ref="A3805"/>
    <hyperlink r:id="rId4590" ref="A3806"/>
    <hyperlink r:id="rId4591" ref="A3807"/>
    <hyperlink r:id="rId4592" ref="A3808"/>
    <hyperlink r:id="rId4593" ref="A3809"/>
    <hyperlink r:id="rId4594" ref="A3810"/>
    <hyperlink r:id="rId4595" ref="A3811"/>
    <hyperlink r:id="rId4596" ref="A3812"/>
    <hyperlink r:id="rId4597" ref="A3813"/>
    <hyperlink r:id="rId4598" ref="A3814"/>
    <hyperlink r:id="rId4599" ref="A3815"/>
    <hyperlink r:id="rId4600" ref="A3816"/>
    <hyperlink r:id="rId4601" ref="A3817"/>
    <hyperlink r:id="rId4602" ref="A3818"/>
    <hyperlink r:id="rId4603" ref="A3819"/>
    <hyperlink r:id="rId4604" ref="A3820"/>
    <hyperlink r:id="rId4605" ref="A3821"/>
    <hyperlink r:id="rId4606" ref="A3822"/>
    <hyperlink r:id="rId4607" ref="A3823"/>
    <hyperlink r:id="rId4608" ref="A3824"/>
    <hyperlink r:id="rId4609" ref="A3825"/>
    <hyperlink r:id="rId4610" ref="A3826"/>
    <hyperlink r:id="rId4611" ref="A3827"/>
    <hyperlink r:id="rId4612" ref="A3828"/>
    <hyperlink r:id="rId4613" ref="A3829"/>
    <hyperlink r:id="rId4614" ref="A3830"/>
    <hyperlink r:id="rId4615" ref="A3831"/>
    <hyperlink r:id="rId4616" ref="A3832"/>
    <hyperlink r:id="rId4617" ref="A3833"/>
    <hyperlink r:id="rId4618" ref="A3834"/>
    <hyperlink r:id="rId4619" ref="A3835"/>
    <hyperlink r:id="rId4620" ref="A3836"/>
    <hyperlink r:id="rId4621" ref="A3837"/>
    <hyperlink r:id="rId4622" ref="A3838"/>
    <hyperlink r:id="rId4623" ref="A3839"/>
    <hyperlink r:id="rId4624" ref="A3840"/>
    <hyperlink r:id="rId4625" ref="A3841"/>
    <hyperlink r:id="rId4626" ref="A3842"/>
    <hyperlink r:id="rId4627" ref="A3843"/>
    <hyperlink r:id="rId4628" ref="A3844"/>
    <hyperlink r:id="rId4629" ref="A3845"/>
    <hyperlink r:id="rId4630" ref="A3846"/>
    <hyperlink r:id="rId4631" ref="A3847"/>
    <hyperlink r:id="rId4632" ref="A3848"/>
    <hyperlink r:id="rId4633" ref="A3849"/>
    <hyperlink r:id="rId4634" ref="A3850"/>
    <hyperlink r:id="rId4635" ref="A3851"/>
    <hyperlink r:id="rId4636" ref="A3852"/>
    <hyperlink r:id="rId4637" ref="A3853"/>
    <hyperlink r:id="rId4638" ref="A3854"/>
    <hyperlink r:id="rId4639" ref="A3855"/>
    <hyperlink r:id="rId4640" ref="A3856"/>
    <hyperlink r:id="rId4641" ref="A3857"/>
    <hyperlink r:id="rId4642" ref="A3858"/>
    <hyperlink r:id="rId4643" ref="A3859"/>
    <hyperlink r:id="rId4644" ref="A3860"/>
    <hyperlink r:id="rId4645" ref="A3861"/>
    <hyperlink r:id="rId4646" ref="A3862"/>
    <hyperlink r:id="rId4647" ref="A3863"/>
    <hyperlink r:id="rId4648" ref="A3864"/>
    <hyperlink r:id="rId4649" ref="A3865"/>
    <hyperlink r:id="rId4650" ref="A3866"/>
    <hyperlink r:id="rId4651" ref="A3867"/>
    <hyperlink r:id="rId4652" ref="A3868"/>
    <hyperlink r:id="rId4653" ref="A3869"/>
    <hyperlink r:id="rId4654" ref="A3870"/>
    <hyperlink r:id="rId4655" ref="A3871"/>
    <hyperlink r:id="rId4656" ref="A3872"/>
    <hyperlink r:id="rId4657" ref="A3873"/>
    <hyperlink r:id="rId4658" ref="A3874"/>
    <hyperlink r:id="rId4659" ref="A3875"/>
    <hyperlink r:id="rId4660" ref="A3876"/>
    <hyperlink r:id="rId4661" ref="A3877"/>
    <hyperlink r:id="rId4662" ref="A3878"/>
    <hyperlink r:id="rId4663" ref="A3879"/>
    <hyperlink r:id="rId4664" ref="A3880"/>
    <hyperlink r:id="rId4665" ref="A3881"/>
    <hyperlink r:id="rId4666" ref="A3882"/>
    <hyperlink r:id="rId4667" ref="A3883"/>
    <hyperlink r:id="rId4668" ref="A3884"/>
    <hyperlink r:id="rId4669" ref="A3885"/>
    <hyperlink r:id="rId4670" ref="A3886"/>
    <hyperlink r:id="rId4671" ref="A3887"/>
    <hyperlink r:id="rId4672" ref="A3888"/>
    <hyperlink r:id="rId4673" ref="A3889"/>
    <hyperlink r:id="rId4674" ref="A3890"/>
    <hyperlink r:id="rId4675" ref="A3891"/>
    <hyperlink r:id="rId4676" ref="A3892"/>
    <hyperlink r:id="rId4677" ref="A3893"/>
    <hyperlink r:id="rId4678" ref="A3894"/>
    <hyperlink r:id="rId4679" ref="A3895"/>
    <hyperlink r:id="rId4680" ref="A3896"/>
    <hyperlink r:id="rId4681" ref="A3897"/>
    <hyperlink r:id="rId4682" ref="A3898"/>
    <hyperlink r:id="rId4683" ref="A3899"/>
    <hyperlink r:id="rId4684" ref="A3900"/>
    <hyperlink r:id="rId4685" ref="A3901"/>
    <hyperlink r:id="rId4686" ref="A3902"/>
    <hyperlink r:id="rId4687" ref="A3903"/>
    <hyperlink r:id="rId4688" ref="A3904"/>
    <hyperlink r:id="rId4689" ref="A3905"/>
    <hyperlink r:id="rId4690" ref="A3906"/>
    <hyperlink r:id="rId4691" ref="A3907"/>
    <hyperlink r:id="rId4692" ref="A3908"/>
    <hyperlink r:id="rId4693" ref="A3909"/>
    <hyperlink r:id="rId4694" ref="A3910"/>
    <hyperlink r:id="rId4695" ref="A3911"/>
    <hyperlink r:id="rId4696" ref="A3912"/>
    <hyperlink r:id="rId4697" ref="A3913"/>
    <hyperlink r:id="rId4698" ref="A3914"/>
    <hyperlink r:id="rId4699" ref="A3915"/>
    <hyperlink r:id="rId4700" ref="A3916"/>
    <hyperlink r:id="rId4701" ref="A3917"/>
    <hyperlink r:id="rId4702" ref="A3918"/>
    <hyperlink r:id="rId4703" ref="A3919"/>
    <hyperlink r:id="rId4704" ref="A3920"/>
    <hyperlink r:id="rId4705" ref="A3921"/>
    <hyperlink r:id="rId4706" ref="A3922"/>
    <hyperlink r:id="rId4707" ref="A3923"/>
    <hyperlink r:id="rId4708" ref="A3924"/>
    <hyperlink r:id="rId4709" ref="A3925"/>
    <hyperlink r:id="rId4710" ref="A3926"/>
    <hyperlink r:id="rId4711" ref="A3927"/>
    <hyperlink r:id="rId4712" ref="A3928"/>
    <hyperlink r:id="rId4713" ref="A3929"/>
    <hyperlink r:id="rId4714" ref="A3930"/>
    <hyperlink r:id="rId4715" ref="A3931"/>
    <hyperlink r:id="rId4716" ref="A3932"/>
    <hyperlink r:id="rId4717" ref="A3933"/>
    <hyperlink r:id="rId4718" ref="A3934"/>
    <hyperlink r:id="rId4719" ref="A3935"/>
    <hyperlink r:id="rId4720" ref="A3936"/>
    <hyperlink r:id="rId4721" ref="A3937"/>
    <hyperlink r:id="rId4722" ref="A3938"/>
    <hyperlink r:id="rId4723" ref="A3939"/>
    <hyperlink r:id="rId4724" ref="A3940"/>
    <hyperlink r:id="rId4725" ref="A3941"/>
    <hyperlink r:id="rId4726" ref="A3942"/>
    <hyperlink r:id="rId4727" ref="A3943"/>
    <hyperlink r:id="rId4728" ref="A3944"/>
    <hyperlink r:id="rId4729" ref="A3945"/>
    <hyperlink r:id="rId4730" ref="A3946"/>
    <hyperlink r:id="rId4731" ref="A3947"/>
    <hyperlink r:id="rId4732" ref="A3948"/>
    <hyperlink r:id="rId4733" ref="A3949"/>
    <hyperlink r:id="rId4734" ref="A3950"/>
    <hyperlink r:id="rId4735" ref="A3951"/>
    <hyperlink r:id="rId4736" ref="A3952"/>
    <hyperlink r:id="rId4737" ref="A3953"/>
    <hyperlink r:id="rId4738" ref="A3954"/>
    <hyperlink r:id="rId4739" ref="A3955"/>
    <hyperlink r:id="rId4740" ref="A3956"/>
    <hyperlink r:id="rId4741" ref="A3957"/>
    <hyperlink r:id="rId4742" ref="A3958"/>
    <hyperlink r:id="rId4743" ref="A3959"/>
    <hyperlink r:id="rId4744" ref="A3960"/>
    <hyperlink r:id="rId4745" ref="A3961"/>
    <hyperlink r:id="rId4746" ref="A3962"/>
    <hyperlink r:id="rId4747" ref="A3963"/>
    <hyperlink r:id="rId4748" ref="A3964"/>
    <hyperlink r:id="rId4749" ref="A3965"/>
    <hyperlink r:id="rId4750" ref="A3966"/>
    <hyperlink r:id="rId4751" ref="A3967"/>
    <hyperlink r:id="rId4752" ref="A3968"/>
    <hyperlink r:id="rId4753" ref="A3969"/>
    <hyperlink r:id="rId4754" ref="A3970"/>
    <hyperlink r:id="rId4755" ref="A3971"/>
    <hyperlink r:id="rId4756" ref="A3972"/>
    <hyperlink r:id="rId4757" ref="A3973"/>
    <hyperlink r:id="rId4758" ref="A3974"/>
    <hyperlink r:id="rId4759" ref="A3975"/>
    <hyperlink r:id="rId4760" ref="A3976"/>
    <hyperlink r:id="rId4761" ref="A3977"/>
    <hyperlink r:id="rId4762" ref="A3978"/>
    <hyperlink r:id="rId4763" ref="A3979"/>
    <hyperlink r:id="rId4764" ref="A3980"/>
    <hyperlink r:id="rId4765" ref="A3981"/>
    <hyperlink r:id="rId4766" ref="A3982"/>
    <hyperlink r:id="rId4767" ref="A3983"/>
    <hyperlink r:id="rId4768" ref="A3984"/>
    <hyperlink r:id="rId4769" ref="A3985"/>
    <hyperlink r:id="rId4770" ref="A3986"/>
    <hyperlink r:id="rId4771" ref="A3987"/>
    <hyperlink r:id="rId4772" ref="A3988"/>
    <hyperlink r:id="rId4773" ref="A3989"/>
    <hyperlink r:id="rId4774" ref="A3990"/>
    <hyperlink r:id="rId4775" ref="A3991"/>
    <hyperlink r:id="rId4776" ref="A3992"/>
    <hyperlink r:id="rId4777" ref="A3993"/>
    <hyperlink r:id="rId4778" ref="A3994"/>
    <hyperlink r:id="rId4779" ref="A3995"/>
    <hyperlink r:id="rId4780" ref="A3996"/>
    <hyperlink r:id="rId4781" ref="A3997"/>
    <hyperlink r:id="rId4782" ref="A3998"/>
    <hyperlink r:id="rId4783" ref="A3999"/>
    <hyperlink r:id="rId4784" ref="A4000"/>
    <hyperlink r:id="rId4785" ref="A4001"/>
    <hyperlink r:id="rId4786" ref="A4002"/>
    <hyperlink r:id="rId4787" ref="A4003"/>
    <hyperlink r:id="rId4788" ref="A4004"/>
    <hyperlink r:id="rId4789" ref="A4005"/>
    <hyperlink r:id="rId4790" ref="A4006"/>
    <hyperlink r:id="rId4791" ref="A4007"/>
    <hyperlink r:id="rId4792" ref="A4008"/>
    <hyperlink r:id="rId4793" ref="A4009"/>
    <hyperlink r:id="rId4794" ref="A4010"/>
    <hyperlink r:id="rId4795" ref="A4011"/>
    <hyperlink r:id="rId4796" ref="A4012"/>
    <hyperlink r:id="rId4797" ref="A4013"/>
    <hyperlink r:id="rId4798" ref="A4014"/>
    <hyperlink r:id="rId4799" ref="A4015"/>
    <hyperlink r:id="rId4800" ref="A4016"/>
    <hyperlink r:id="rId4801" ref="A4017"/>
    <hyperlink r:id="rId4802" ref="A4018"/>
    <hyperlink r:id="rId4803" ref="A4019"/>
    <hyperlink r:id="rId4804" ref="A4020"/>
    <hyperlink r:id="rId4805" ref="A4021"/>
    <hyperlink r:id="rId4806" ref="A4022"/>
    <hyperlink r:id="rId4807" ref="A4023"/>
    <hyperlink r:id="rId4808" ref="A4024"/>
    <hyperlink r:id="rId4809" ref="A4025"/>
    <hyperlink r:id="rId4810" ref="A4026"/>
    <hyperlink r:id="rId4811" ref="A4027"/>
    <hyperlink r:id="rId4812" ref="A4028"/>
    <hyperlink r:id="rId4813" ref="A4029"/>
    <hyperlink r:id="rId4814" ref="A4030"/>
    <hyperlink r:id="rId4815" ref="A4031"/>
    <hyperlink r:id="rId4816" ref="A4032"/>
    <hyperlink r:id="rId4817" ref="A4033"/>
    <hyperlink r:id="rId4818" ref="A4034"/>
    <hyperlink r:id="rId4819" ref="A4035"/>
    <hyperlink r:id="rId4820" ref="A4036"/>
    <hyperlink r:id="rId4821" ref="A4037"/>
    <hyperlink r:id="rId4822" ref="A4038"/>
    <hyperlink r:id="rId4823" ref="A4039"/>
    <hyperlink r:id="rId4824" ref="A4040"/>
    <hyperlink r:id="rId4825" ref="A4041"/>
    <hyperlink r:id="rId4826" ref="A4042"/>
    <hyperlink r:id="rId4827" ref="A4043"/>
    <hyperlink r:id="rId4828" ref="A4044"/>
    <hyperlink r:id="rId4829" ref="A4045"/>
    <hyperlink r:id="rId4830" ref="A4046"/>
    <hyperlink r:id="rId4831" ref="A4047"/>
    <hyperlink r:id="rId4832" ref="A4048"/>
    <hyperlink r:id="rId4833" ref="A4049"/>
    <hyperlink r:id="rId4834" ref="A4050"/>
    <hyperlink r:id="rId4835" ref="A4051"/>
    <hyperlink r:id="rId4836" ref="A4052"/>
    <hyperlink r:id="rId4837" ref="A4053"/>
    <hyperlink r:id="rId4838" ref="A4054"/>
    <hyperlink r:id="rId4839" ref="A4055"/>
    <hyperlink r:id="rId4840" ref="A4056"/>
    <hyperlink r:id="rId4841" ref="A4057"/>
    <hyperlink r:id="rId4842" ref="A4058"/>
    <hyperlink r:id="rId4843" ref="A4059"/>
    <hyperlink r:id="rId4844" ref="A4060"/>
    <hyperlink r:id="rId4845" ref="A4061"/>
    <hyperlink r:id="rId4846" ref="A4062"/>
    <hyperlink r:id="rId4847" ref="A4063"/>
    <hyperlink r:id="rId4848" ref="A4064"/>
    <hyperlink r:id="rId4849" ref="A4065"/>
    <hyperlink r:id="rId4850" ref="A4066"/>
    <hyperlink r:id="rId4851" ref="A4067"/>
    <hyperlink r:id="rId4852" ref="A4068"/>
    <hyperlink r:id="rId4853" ref="A4069"/>
    <hyperlink r:id="rId4854" ref="A4070"/>
    <hyperlink r:id="rId4855" ref="A4071"/>
    <hyperlink r:id="rId4856" ref="A4072"/>
    <hyperlink r:id="rId4857" ref="A4073"/>
    <hyperlink r:id="rId4858" ref="A4074"/>
    <hyperlink r:id="rId4859" ref="A4075"/>
    <hyperlink r:id="rId4860" ref="A4076"/>
    <hyperlink r:id="rId4861" ref="A4077"/>
    <hyperlink r:id="rId4862" ref="A4078"/>
    <hyperlink r:id="rId4863" ref="A4079"/>
    <hyperlink r:id="rId4864" ref="A4080"/>
    <hyperlink r:id="rId4865" ref="A4081"/>
    <hyperlink r:id="rId4866" ref="A4082"/>
    <hyperlink r:id="rId4867" ref="A4083"/>
    <hyperlink r:id="rId4868" ref="A4084"/>
    <hyperlink r:id="rId4869" ref="A4085"/>
    <hyperlink r:id="rId4870" ref="A4086"/>
    <hyperlink r:id="rId4871" ref="A4087"/>
    <hyperlink r:id="rId4872" ref="A4088"/>
    <hyperlink r:id="rId4873" ref="A4089"/>
    <hyperlink r:id="rId4874" ref="A4090"/>
    <hyperlink r:id="rId4875" ref="A4091"/>
    <hyperlink r:id="rId4876" ref="A4092"/>
    <hyperlink r:id="rId4877" ref="A4093"/>
    <hyperlink r:id="rId4878" ref="A4094"/>
    <hyperlink r:id="rId4879" ref="A4095"/>
    <hyperlink r:id="rId4880" ref="A4096"/>
    <hyperlink r:id="rId4881" ref="A4097"/>
    <hyperlink r:id="rId4882" ref="A4098"/>
    <hyperlink r:id="rId4883" ref="A4099"/>
    <hyperlink r:id="rId4884" ref="A4100"/>
    <hyperlink r:id="rId4885" ref="A4101"/>
    <hyperlink r:id="rId4886" ref="A4102"/>
    <hyperlink r:id="rId4887" ref="A4103"/>
    <hyperlink r:id="rId4888" ref="A4104"/>
    <hyperlink r:id="rId4889" ref="A4105"/>
    <hyperlink r:id="rId4890" ref="A4106"/>
    <hyperlink r:id="rId4891" ref="A4107"/>
    <hyperlink r:id="rId4892" ref="A4108"/>
    <hyperlink r:id="rId4893" ref="A4109"/>
    <hyperlink r:id="rId4894" ref="A4110"/>
    <hyperlink r:id="rId4895" ref="A4111"/>
    <hyperlink r:id="rId4896" ref="A4112"/>
    <hyperlink r:id="rId4897" ref="A4113"/>
    <hyperlink r:id="rId4898" ref="A4114"/>
    <hyperlink r:id="rId4899" ref="A4115"/>
    <hyperlink r:id="rId4900" ref="A4116"/>
    <hyperlink r:id="rId4901" ref="A4117"/>
    <hyperlink r:id="rId4902" ref="A4118"/>
    <hyperlink r:id="rId4903" ref="A4119"/>
    <hyperlink r:id="rId4904" ref="A4120"/>
    <hyperlink r:id="rId4905" ref="A4121"/>
    <hyperlink r:id="rId4906" ref="A4122"/>
    <hyperlink r:id="rId4907" ref="A4123"/>
    <hyperlink r:id="rId4908" ref="A4124"/>
    <hyperlink r:id="rId4909" ref="A4125"/>
    <hyperlink r:id="rId4910" ref="A4126"/>
    <hyperlink r:id="rId4911" ref="A4127"/>
    <hyperlink r:id="rId4912" ref="A4128"/>
    <hyperlink r:id="rId4913" ref="A4129"/>
    <hyperlink r:id="rId4914" ref="A4130"/>
    <hyperlink r:id="rId4915" ref="A4131"/>
    <hyperlink r:id="rId4916" ref="A4132"/>
    <hyperlink r:id="rId4917" ref="A4133"/>
    <hyperlink r:id="rId4918" ref="A4134"/>
    <hyperlink r:id="rId4919" ref="A4135"/>
    <hyperlink r:id="rId4920" ref="A4136"/>
    <hyperlink r:id="rId4921" ref="A4137"/>
    <hyperlink r:id="rId4922" ref="A4138"/>
    <hyperlink r:id="rId4923" ref="A4139"/>
    <hyperlink r:id="rId4924" ref="A4140"/>
    <hyperlink r:id="rId4925" ref="A4141"/>
    <hyperlink r:id="rId4926" ref="A4142"/>
    <hyperlink r:id="rId4927" ref="A4143"/>
    <hyperlink r:id="rId4928" ref="A4144"/>
    <hyperlink r:id="rId4929" ref="A4145"/>
    <hyperlink r:id="rId4930" ref="A4146"/>
    <hyperlink r:id="rId4931" ref="A4147"/>
    <hyperlink r:id="rId4932" ref="A4148"/>
    <hyperlink r:id="rId4933" ref="A4149"/>
    <hyperlink r:id="rId4934" ref="A4150"/>
    <hyperlink r:id="rId4935" ref="A4151"/>
    <hyperlink r:id="rId4936" ref="A4152"/>
    <hyperlink r:id="rId4937" ref="A4153"/>
    <hyperlink r:id="rId4938" ref="A4154"/>
    <hyperlink r:id="rId4939" ref="A4155"/>
    <hyperlink r:id="rId4940" ref="A4156"/>
    <hyperlink r:id="rId4941" ref="A4157"/>
    <hyperlink r:id="rId4942" ref="A4158"/>
    <hyperlink r:id="rId4943" ref="A4159"/>
    <hyperlink r:id="rId4944" ref="A4160"/>
    <hyperlink r:id="rId4945" ref="A4161"/>
    <hyperlink r:id="rId4946" ref="A4162"/>
    <hyperlink r:id="rId4947" ref="A4163"/>
    <hyperlink r:id="rId4948" ref="A4164"/>
    <hyperlink r:id="rId4949" ref="A4165"/>
    <hyperlink r:id="rId4950" ref="A4166"/>
    <hyperlink r:id="rId4951" ref="A4167"/>
    <hyperlink r:id="rId4952" ref="A4168"/>
    <hyperlink r:id="rId4953" ref="A4169"/>
    <hyperlink r:id="rId4954" ref="A4170"/>
    <hyperlink r:id="rId4955" ref="A4171"/>
    <hyperlink r:id="rId4956" ref="A4172"/>
    <hyperlink r:id="rId4957" ref="A4173"/>
    <hyperlink r:id="rId4958" ref="A4174"/>
    <hyperlink r:id="rId4959" ref="A4175"/>
    <hyperlink r:id="rId4960" ref="A4176"/>
    <hyperlink r:id="rId4961" ref="A4177"/>
    <hyperlink r:id="rId4962" ref="A4178"/>
    <hyperlink r:id="rId4963" ref="A4179"/>
    <hyperlink r:id="rId4964" ref="A4180"/>
    <hyperlink r:id="rId4965" ref="A4181"/>
    <hyperlink r:id="rId4966" ref="A4182"/>
    <hyperlink r:id="rId4967" ref="A4183"/>
    <hyperlink r:id="rId4968" ref="A4184"/>
    <hyperlink r:id="rId4969" ref="A4185"/>
    <hyperlink r:id="rId4970" ref="A4186"/>
    <hyperlink r:id="rId4971" ref="A4187"/>
    <hyperlink r:id="rId4972" ref="A4188"/>
    <hyperlink r:id="rId4973" ref="A4189"/>
    <hyperlink r:id="rId4974" ref="A4190"/>
    <hyperlink r:id="rId4975" ref="A4191"/>
    <hyperlink r:id="rId4976" ref="A4192"/>
    <hyperlink r:id="rId4977" ref="A4193"/>
    <hyperlink r:id="rId4978" ref="A4194"/>
    <hyperlink r:id="rId4979" ref="A4195"/>
    <hyperlink r:id="rId4980" ref="A4196"/>
    <hyperlink r:id="rId4981" ref="A4197"/>
    <hyperlink r:id="rId4982" ref="A4198"/>
    <hyperlink r:id="rId4983" ref="A4199"/>
    <hyperlink r:id="rId4984" ref="A4200"/>
    <hyperlink r:id="rId4985" ref="A4201"/>
    <hyperlink r:id="rId4986" ref="A4202"/>
    <hyperlink r:id="rId4987" ref="A4203"/>
    <hyperlink r:id="rId4988" ref="A4204"/>
    <hyperlink r:id="rId4989" ref="A4205"/>
    <hyperlink r:id="rId4990" ref="A4206"/>
    <hyperlink r:id="rId4991" ref="A4207"/>
    <hyperlink r:id="rId4992" ref="A4208"/>
    <hyperlink r:id="rId4993" ref="A4209"/>
    <hyperlink r:id="rId4994" ref="A4210"/>
    <hyperlink r:id="rId4995" ref="A4211"/>
    <hyperlink r:id="rId4996" ref="A4212"/>
    <hyperlink r:id="rId4997" ref="A4213"/>
    <hyperlink r:id="rId4998" ref="A4214"/>
    <hyperlink r:id="rId4999" ref="A4215"/>
    <hyperlink r:id="rId5000" ref="A4216"/>
    <hyperlink r:id="rId5001" ref="A4217"/>
    <hyperlink r:id="rId5002" ref="A4218"/>
    <hyperlink r:id="rId5003" ref="A4219"/>
    <hyperlink r:id="rId5004" ref="A4220"/>
    <hyperlink r:id="rId5005" ref="A4221"/>
    <hyperlink r:id="rId5006" ref="A4222"/>
    <hyperlink r:id="rId5007" ref="A4223"/>
    <hyperlink r:id="rId5008" ref="A4224"/>
    <hyperlink r:id="rId5009" ref="A4225"/>
    <hyperlink r:id="rId5010" ref="A4226"/>
    <hyperlink r:id="rId5011" ref="A4227"/>
    <hyperlink r:id="rId5012" ref="A4228"/>
    <hyperlink r:id="rId5013" ref="A4229"/>
    <hyperlink r:id="rId5014" ref="A4230"/>
    <hyperlink r:id="rId5015" ref="A4231"/>
    <hyperlink r:id="rId5016" ref="A4232"/>
    <hyperlink r:id="rId5017" ref="A4233"/>
    <hyperlink r:id="rId5018" ref="A4234"/>
    <hyperlink r:id="rId5019" ref="A4235"/>
    <hyperlink r:id="rId5020" ref="A4236"/>
    <hyperlink r:id="rId5021" ref="A4237"/>
    <hyperlink r:id="rId5022" ref="A4238"/>
    <hyperlink r:id="rId5023" ref="A4239"/>
    <hyperlink r:id="rId5024" ref="A4240"/>
    <hyperlink r:id="rId5025" ref="A4241"/>
    <hyperlink r:id="rId5026" ref="A4242"/>
    <hyperlink r:id="rId5027" ref="A4243"/>
    <hyperlink r:id="rId5028" ref="A4244"/>
    <hyperlink r:id="rId5029" ref="A4245"/>
    <hyperlink r:id="rId5030" ref="A4246"/>
    <hyperlink r:id="rId5031" ref="A4247"/>
    <hyperlink r:id="rId5032" ref="A4248"/>
    <hyperlink r:id="rId5033" ref="A4249"/>
    <hyperlink r:id="rId5034" ref="A4250"/>
    <hyperlink r:id="rId5035" ref="A4251"/>
    <hyperlink r:id="rId5036" ref="A4252"/>
    <hyperlink r:id="rId5037" ref="A4253"/>
    <hyperlink r:id="rId5038" ref="A4254"/>
    <hyperlink r:id="rId5039" ref="A4255"/>
    <hyperlink r:id="rId5040" ref="A4256"/>
    <hyperlink r:id="rId5041" ref="A4257"/>
    <hyperlink r:id="rId5042" ref="A4258"/>
    <hyperlink r:id="rId5043" ref="A4259"/>
    <hyperlink r:id="rId5044" ref="A4260"/>
    <hyperlink r:id="rId5045" ref="A4261"/>
    <hyperlink r:id="rId5046" ref="A4262"/>
    <hyperlink r:id="rId5047" ref="A4263"/>
    <hyperlink r:id="rId5048" ref="A4264"/>
    <hyperlink r:id="rId5049" ref="A4265"/>
    <hyperlink r:id="rId5050" ref="A4266"/>
    <hyperlink r:id="rId5051" ref="A4267"/>
    <hyperlink r:id="rId5052" ref="A4268"/>
    <hyperlink r:id="rId5053" ref="A4269"/>
    <hyperlink r:id="rId5054" ref="A4270"/>
    <hyperlink r:id="rId5055" ref="A4271"/>
    <hyperlink r:id="rId5056" ref="A4272"/>
    <hyperlink r:id="rId5057" ref="A4273"/>
    <hyperlink r:id="rId5058" ref="A4274"/>
    <hyperlink r:id="rId5059" ref="A4275"/>
    <hyperlink r:id="rId5060" ref="A4276"/>
    <hyperlink r:id="rId5061" ref="A4277"/>
    <hyperlink r:id="rId5062" ref="A4278"/>
    <hyperlink r:id="rId5063" ref="A4279"/>
    <hyperlink r:id="rId5064" ref="A4280"/>
    <hyperlink r:id="rId5065" ref="A4281"/>
    <hyperlink r:id="rId5066" ref="A4282"/>
    <hyperlink r:id="rId5067" ref="A4283"/>
    <hyperlink r:id="rId5068" ref="A4284"/>
    <hyperlink r:id="rId5069" ref="A4285"/>
    <hyperlink r:id="rId5070" ref="A4286"/>
    <hyperlink r:id="rId5071" ref="A4287"/>
    <hyperlink r:id="rId5072" ref="A4288"/>
    <hyperlink r:id="rId5073" ref="A4289"/>
    <hyperlink r:id="rId5074" ref="A4290"/>
    <hyperlink r:id="rId5075" ref="A4291"/>
    <hyperlink r:id="rId5076" ref="A4292"/>
    <hyperlink r:id="rId5077" ref="A4293"/>
    <hyperlink r:id="rId5078" ref="A4294"/>
    <hyperlink r:id="rId5079" ref="A4295"/>
    <hyperlink r:id="rId5080" ref="A4296"/>
    <hyperlink r:id="rId5081" ref="A4297"/>
    <hyperlink r:id="rId5082" ref="A4298"/>
    <hyperlink r:id="rId5083" ref="A4299"/>
    <hyperlink r:id="rId5084" ref="A4300"/>
    <hyperlink r:id="rId5085" ref="A4301"/>
    <hyperlink r:id="rId5086" ref="A4302"/>
    <hyperlink r:id="rId5087" ref="A4303"/>
    <hyperlink r:id="rId5088" ref="A4304"/>
    <hyperlink r:id="rId5089" ref="A4305"/>
    <hyperlink r:id="rId5090" ref="A4306"/>
    <hyperlink r:id="rId5091" ref="A4307"/>
    <hyperlink r:id="rId5092" ref="A4308"/>
    <hyperlink r:id="rId5093" ref="A4309"/>
    <hyperlink r:id="rId5094" ref="A4310"/>
    <hyperlink r:id="rId5095" ref="A4311"/>
    <hyperlink r:id="rId5096" ref="A4312"/>
    <hyperlink r:id="rId5097" ref="A4313"/>
    <hyperlink r:id="rId5098" ref="A4314"/>
    <hyperlink r:id="rId5099" ref="A4315"/>
    <hyperlink r:id="rId5100" ref="A4316"/>
    <hyperlink r:id="rId5101" ref="A4317"/>
    <hyperlink r:id="rId5102" ref="A4318"/>
    <hyperlink r:id="rId5103" ref="A4319"/>
    <hyperlink r:id="rId5104" ref="A4320"/>
    <hyperlink r:id="rId5105" ref="A4321"/>
    <hyperlink r:id="rId5106" ref="A4322"/>
    <hyperlink r:id="rId5107" ref="A4323"/>
    <hyperlink r:id="rId5108" ref="A4324"/>
    <hyperlink r:id="rId5109" ref="A4325"/>
    <hyperlink r:id="rId5110" ref="A4326"/>
    <hyperlink r:id="rId5111" ref="A4327"/>
    <hyperlink r:id="rId5112" ref="A4328"/>
    <hyperlink r:id="rId5113" ref="A4329"/>
    <hyperlink r:id="rId5114" ref="A4330"/>
    <hyperlink r:id="rId5115" ref="A4331"/>
    <hyperlink r:id="rId5116" ref="A4332"/>
    <hyperlink r:id="rId5117" ref="A4333"/>
    <hyperlink r:id="rId5118" ref="A4334"/>
    <hyperlink r:id="rId5119" ref="A4335"/>
    <hyperlink r:id="rId5120" ref="A4336"/>
    <hyperlink r:id="rId5121" ref="A4337"/>
    <hyperlink r:id="rId5122" ref="A4338"/>
    <hyperlink r:id="rId5123" ref="A4339"/>
    <hyperlink r:id="rId5124" ref="A4340"/>
    <hyperlink r:id="rId5125" ref="A4341"/>
    <hyperlink r:id="rId5126" ref="A4342"/>
    <hyperlink r:id="rId5127" ref="A4343"/>
    <hyperlink r:id="rId5128" ref="A4344"/>
    <hyperlink r:id="rId5129" ref="A4345"/>
    <hyperlink r:id="rId5130" ref="A4346"/>
    <hyperlink r:id="rId5131" ref="A4347"/>
    <hyperlink r:id="rId5132" ref="A4348"/>
    <hyperlink r:id="rId5133" ref="A4349"/>
    <hyperlink r:id="rId5134" ref="A4350"/>
    <hyperlink r:id="rId5135" ref="A4351"/>
    <hyperlink r:id="rId5136" ref="A4352"/>
    <hyperlink r:id="rId5137" ref="A4353"/>
    <hyperlink r:id="rId5138" ref="A4354"/>
    <hyperlink r:id="rId5139" ref="A4355"/>
    <hyperlink r:id="rId5140" ref="A4356"/>
    <hyperlink r:id="rId5141" ref="A4357"/>
    <hyperlink r:id="rId5142" ref="A4358"/>
    <hyperlink r:id="rId5143" ref="A4359"/>
    <hyperlink r:id="rId5144" ref="A4360"/>
    <hyperlink r:id="rId5145" ref="A4361"/>
    <hyperlink r:id="rId5146" ref="A4362"/>
    <hyperlink r:id="rId5147" ref="A4363"/>
    <hyperlink r:id="rId5148" ref="A4364"/>
    <hyperlink r:id="rId5149" ref="A4365"/>
    <hyperlink r:id="rId5150" ref="A4366"/>
    <hyperlink r:id="rId5151" ref="A4367"/>
    <hyperlink r:id="rId5152" ref="A4368"/>
    <hyperlink r:id="rId5153" ref="A4369"/>
    <hyperlink r:id="rId5154" ref="A4370"/>
    <hyperlink r:id="rId5155" ref="A4371"/>
    <hyperlink r:id="rId5156" ref="A4372"/>
    <hyperlink r:id="rId5157" ref="A4373"/>
    <hyperlink r:id="rId5158" ref="A4374"/>
    <hyperlink r:id="rId5159" ref="A4375"/>
    <hyperlink r:id="rId5160" ref="A4376"/>
    <hyperlink r:id="rId5161" ref="A4377"/>
    <hyperlink r:id="rId5162" ref="A4378"/>
    <hyperlink r:id="rId5163" ref="A4379"/>
    <hyperlink r:id="rId5164" ref="A4380"/>
    <hyperlink r:id="rId5165" ref="A4381"/>
    <hyperlink r:id="rId5166" ref="A4382"/>
    <hyperlink r:id="rId5167" ref="A4383"/>
    <hyperlink r:id="rId5168" ref="A4384"/>
    <hyperlink r:id="rId5169" ref="A4385"/>
    <hyperlink r:id="rId5170" ref="A4386"/>
    <hyperlink r:id="rId5171" ref="A4387"/>
    <hyperlink r:id="rId5172" ref="A4388"/>
    <hyperlink r:id="rId5173" ref="A4389"/>
    <hyperlink r:id="rId5174" ref="A4390"/>
    <hyperlink r:id="rId5175" ref="A4391"/>
    <hyperlink r:id="rId5176" ref="A4392"/>
    <hyperlink r:id="rId5177" ref="A4393"/>
    <hyperlink r:id="rId5178" ref="A4394"/>
    <hyperlink r:id="rId5179" ref="A4395"/>
    <hyperlink r:id="rId5180" ref="A4396"/>
    <hyperlink r:id="rId5181" ref="A4397"/>
    <hyperlink r:id="rId5182" ref="A4398"/>
    <hyperlink r:id="rId5183" ref="A4399"/>
    <hyperlink r:id="rId5184" ref="A4400"/>
    <hyperlink r:id="rId5185" ref="A4401"/>
    <hyperlink r:id="rId5186" ref="A4402"/>
    <hyperlink r:id="rId5187" ref="A4403"/>
    <hyperlink r:id="rId5188" ref="A4404"/>
    <hyperlink r:id="rId5189" ref="A4405"/>
    <hyperlink r:id="rId5190" ref="A4406"/>
    <hyperlink r:id="rId5191" ref="A4407"/>
    <hyperlink r:id="rId5192" ref="A4408"/>
    <hyperlink r:id="rId5193" ref="A4409"/>
    <hyperlink r:id="rId5194" ref="A4410"/>
    <hyperlink r:id="rId5195" ref="A4411"/>
    <hyperlink r:id="rId5196" ref="A4412"/>
    <hyperlink r:id="rId5197" ref="A4413"/>
    <hyperlink r:id="rId5198" ref="A4414"/>
    <hyperlink r:id="rId5199" ref="A4415"/>
    <hyperlink r:id="rId5200" ref="A4416"/>
    <hyperlink r:id="rId5201" ref="A4417"/>
    <hyperlink r:id="rId5202" ref="A4418"/>
    <hyperlink r:id="rId5203" ref="A4419"/>
    <hyperlink r:id="rId5204" ref="A4420"/>
    <hyperlink r:id="rId5205" ref="A4421"/>
    <hyperlink r:id="rId5206" ref="A4422"/>
    <hyperlink r:id="rId5207" ref="A4423"/>
    <hyperlink r:id="rId5208" ref="A4424"/>
    <hyperlink r:id="rId5209" ref="A4425"/>
    <hyperlink r:id="rId5210" ref="A4426"/>
    <hyperlink r:id="rId5211" ref="A4427"/>
    <hyperlink r:id="rId5212" ref="A4428"/>
    <hyperlink r:id="rId5213" ref="A4429"/>
    <hyperlink r:id="rId5214" ref="A4430"/>
    <hyperlink r:id="rId5215" ref="A4431"/>
    <hyperlink r:id="rId5216" ref="A4432"/>
    <hyperlink r:id="rId5217" ref="A4433"/>
    <hyperlink r:id="rId5218" ref="A4434"/>
    <hyperlink r:id="rId5219" ref="A4435"/>
    <hyperlink r:id="rId5220" ref="A4436"/>
    <hyperlink r:id="rId5221" ref="A4437"/>
    <hyperlink r:id="rId5222" ref="A4438"/>
    <hyperlink r:id="rId5223" ref="A4439"/>
    <hyperlink r:id="rId5224" ref="A4440"/>
    <hyperlink r:id="rId5225" ref="A4441"/>
    <hyperlink r:id="rId5226" ref="A4442"/>
    <hyperlink r:id="rId5227" ref="A4443"/>
    <hyperlink r:id="rId5228" ref="A4444"/>
    <hyperlink r:id="rId5229" ref="A4445"/>
    <hyperlink r:id="rId5230" ref="A4446"/>
    <hyperlink r:id="rId5231" ref="A4447"/>
    <hyperlink r:id="rId5232" ref="A4448"/>
    <hyperlink r:id="rId5233" ref="A4449"/>
    <hyperlink r:id="rId5234" ref="A4450"/>
    <hyperlink r:id="rId5235" ref="A4451"/>
    <hyperlink r:id="rId5236" ref="A4452"/>
    <hyperlink r:id="rId5237" ref="A4453"/>
    <hyperlink r:id="rId5238" ref="A4454"/>
    <hyperlink r:id="rId5239" ref="A4455"/>
    <hyperlink r:id="rId5240" ref="A4456"/>
    <hyperlink r:id="rId5241" ref="A4457"/>
    <hyperlink r:id="rId5242" ref="A4458"/>
    <hyperlink r:id="rId5243" ref="A4459"/>
    <hyperlink r:id="rId5244" ref="A4460"/>
    <hyperlink r:id="rId5245" ref="A4461"/>
    <hyperlink r:id="rId5246" ref="A4462"/>
    <hyperlink r:id="rId5247" ref="A4463"/>
    <hyperlink r:id="rId5248" ref="A4464"/>
    <hyperlink r:id="rId5249" ref="A4465"/>
    <hyperlink r:id="rId5250" ref="A4466"/>
    <hyperlink r:id="rId5251" ref="A4467"/>
    <hyperlink r:id="rId5252" ref="A4468"/>
    <hyperlink r:id="rId5253" ref="A4469"/>
    <hyperlink r:id="rId5254" ref="A4470"/>
    <hyperlink r:id="rId5255" ref="A4471"/>
    <hyperlink r:id="rId5256" ref="A4472"/>
    <hyperlink r:id="rId5257" ref="A4473"/>
    <hyperlink r:id="rId5258" ref="A4474"/>
    <hyperlink r:id="rId5259" ref="A4475"/>
    <hyperlink r:id="rId5260" ref="A4476"/>
    <hyperlink r:id="rId5261" ref="A4477"/>
    <hyperlink r:id="rId5262" ref="A4478"/>
    <hyperlink r:id="rId5263" ref="A4479"/>
    <hyperlink r:id="rId5264" ref="A4480"/>
    <hyperlink r:id="rId5265" ref="A4481"/>
    <hyperlink r:id="rId5266" ref="A4482"/>
    <hyperlink r:id="rId5267" ref="A4483"/>
    <hyperlink r:id="rId5268" ref="A4484"/>
    <hyperlink r:id="rId5269" ref="A4485"/>
    <hyperlink r:id="rId5270" ref="A4486"/>
    <hyperlink r:id="rId5271" ref="A4487"/>
    <hyperlink r:id="rId5272" ref="A4488"/>
    <hyperlink r:id="rId5273" ref="A4489"/>
    <hyperlink r:id="rId5274" ref="A4490"/>
    <hyperlink r:id="rId5275" ref="A4491"/>
    <hyperlink r:id="rId5276" ref="A4492"/>
    <hyperlink r:id="rId5277" ref="A4493"/>
    <hyperlink r:id="rId5278" ref="A4494"/>
    <hyperlink r:id="rId5279" ref="A4495"/>
    <hyperlink r:id="rId5280" ref="A4496"/>
    <hyperlink r:id="rId5281" ref="A4497"/>
    <hyperlink r:id="rId5282" ref="A4498"/>
    <hyperlink r:id="rId5283" ref="A4499"/>
    <hyperlink r:id="rId5284" ref="A4500"/>
    <hyperlink r:id="rId5285" ref="A4501"/>
    <hyperlink r:id="rId5286" ref="A4502"/>
    <hyperlink r:id="rId5287" ref="A4503"/>
    <hyperlink r:id="rId5288" ref="A4504"/>
    <hyperlink r:id="rId5289" ref="A4505"/>
    <hyperlink r:id="rId5290" ref="A4506"/>
    <hyperlink r:id="rId5291" ref="A4507"/>
    <hyperlink r:id="rId5292" ref="A4508"/>
    <hyperlink r:id="rId5293" ref="A4509"/>
    <hyperlink r:id="rId5294" ref="A4510"/>
    <hyperlink r:id="rId5295" ref="A4511"/>
    <hyperlink r:id="rId5296" ref="A4512"/>
    <hyperlink r:id="rId5297" ref="A4513"/>
    <hyperlink r:id="rId5298" ref="A4514"/>
    <hyperlink r:id="rId5299" ref="A4515"/>
    <hyperlink r:id="rId5300" ref="A4516"/>
    <hyperlink r:id="rId5301" ref="A4517"/>
    <hyperlink r:id="rId5302" ref="A4518"/>
    <hyperlink r:id="rId5303" ref="A4519"/>
    <hyperlink r:id="rId5304" ref="A4520"/>
    <hyperlink r:id="rId5305" ref="A4521"/>
    <hyperlink r:id="rId5306" ref="A4522"/>
    <hyperlink r:id="rId5307" ref="A4523"/>
    <hyperlink r:id="rId5308" ref="A4524"/>
    <hyperlink r:id="rId5309" ref="A4525"/>
    <hyperlink r:id="rId5310" ref="A4526"/>
    <hyperlink r:id="rId5311" ref="A4527"/>
    <hyperlink r:id="rId5312" ref="A4528"/>
    <hyperlink r:id="rId5313" ref="A4529"/>
    <hyperlink r:id="rId5314" ref="A4530"/>
    <hyperlink r:id="rId5315" ref="A4531"/>
    <hyperlink r:id="rId5316" ref="A4532"/>
    <hyperlink r:id="rId5317" ref="A4533"/>
    <hyperlink r:id="rId5318" ref="A4534"/>
    <hyperlink r:id="rId5319" ref="A4535"/>
    <hyperlink r:id="rId5320" ref="A4536"/>
    <hyperlink r:id="rId5321" ref="A4537"/>
    <hyperlink r:id="rId5322" ref="A4538"/>
    <hyperlink r:id="rId5323" ref="A4539"/>
    <hyperlink r:id="rId5324" ref="A4540"/>
    <hyperlink r:id="rId5325" ref="A4541"/>
    <hyperlink r:id="rId5326" ref="A4542"/>
    <hyperlink r:id="rId5327" ref="A4543"/>
    <hyperlink r:id="rId5328" ref="A4544"/>
    <hyperlink r:id="rId5329" ref="A4545"/>
    <hyperlink r:id="rId5330" ref="A4546"/>
    <hyperlink r:id="rId5331" ref="A4547"/>
    <hyperlink r:id="rId5332" ref="A4548"/>
    <hyperlink r:id="rId5333" ref="A4549"/>
    <hyperlink r:id="rId5334" ref="A4550"/>
    <hyperlink r:id="rId5335" ref="A4551"/>
    <hyperlink r:id="rId5336" ref="A4552"/>
    <hyperlink r:id="rId5337" ref="A4553"/>
    <hyperlink r:id="rId5338" ref="A4554"/>
    <hyperlink r:id="rId5339" ref="A4555"/>
    <hyperlink r:id="rId5340" ref="A4556"/>
    <hyperlink r:id="rId5341" ref="A4557"/>
    <hyperlink r:id="rId5342" ref="A4558"/>
    <hyperlink r:id="rId5343" ref="A4559"/>
    <hyperlink r:id="rId5344" ref="A4560"/>
    <hyperlink r:id="rId5345" ref="A4561"/>
    <hyperlink r:id="rId5346" ref="A4562"/>
    <hyperlink r:id="rId5347" ref="A4563"/>
    <hyperlink r:id="rId5348" ref="A4564"/>
    <hyperlink r:id="rId5349" ref="A4565"/>
    <hyperlink r:id="rId5350" ref="A4566"/>
    <hyperlink r:id="rId5351" ref="A4567"/>
    <hyperlink r:id="rId5352" ref="A4568"/>
    <hyperlink r:id="rId5353" ref="A4569"/>
    <hyperlink r:id="rId5354" ref="A4570"/>
    <hyperlink r:id="rId5355" ref="A4571"/>
    <hyperlink r:id="rId5356" ref="A4572"/>
    <hyperlink r:id="rId5357" ref="A4573"/>
    <hyperlink r:id="rId5358" ref="A4574"/>
    <hyperlink r:id="rId5359" ref="A4575"/>
    <hyperlink r:id="rId5360" ref="A4576"/>
    <hyperlink r:id="rId5361" ref="A4577"/>
    <hyperlink r:id="rId5362" ref="A4578"/>
    <hyperlink r:id="rId5363" ref="A4579"/>
    <hyperlink r:id="rId5364" ref="A4580"/>
    <hyperlink r:id="rId5365" ref="A4581"/>
    <hyperlink r:id="rId5366" ref="A4582"/>
    <hyperlink r:id="rId5367" ref="A4583"/>
    <hyperlink r:id="rId5368" ref="A4584"/>
    <hyperlink r:id="rId5369" ref="A4585"/>
    <hyperlink r:id="rId5370" ref="A4586"/>
    <hyperlink r:id="rId5371" ref="A4587"/>
    <hyperlink r:id="rId5372" ref="A4588"/>
    <hyperlink r:id="rId5373" ref="A4589"/>
    <hyperlink r:id="rId5374" ref="A4590"/>
    <hyperlink r:id="rId5375" ref="A4591"/>
    <hyperlink r:id="rId5376" ref="A4592"/>
    <hyperlink r:id="rId5377" ref="A4593"/>
    <hyperlink r:id="rId5378" ref="A4594"/>
    <hyperlink r:id="rId5379" ref="A4595"/>
    <hyperlink r:id="rId5380" ref="A4596"/>
    <hyperlink r:id="rId5381" ref="A4597"/>
    <hyperlink r:id="rId5382" ref="A4598"/>
    <hyperlink r:id="rId5383" ref="A4599"/>
    <hyperlink r:id="rId5384" ref="A4600"/>
    <hyperlink r:id="rId5385" ref="A4601"/>
    <hyperlink r:id="rId5386" ref="A4602"/>
    <hyperlink r:id="rId5387" ref="A4603"/>
    <hyperlink r:id="rId5388" ref="A4604"/>
    <hyperlink r:id="rId5389" ref="A4605"/>
    <hyperlink r:id="rId5390" ref="A4606"/>
    <hyperlink r:id="rId5391" ref="A4607"/>
    <hyperlink r:id="rId5392" ref="A4608"/>
    <hyperlink r:id="rId5393" ref="A4609"/>
    <hyperlink r:id="rId5394" ref="A4610"/>
    <hyperlink r:id="rId5395" ref="A4611"/>
    <hyperlink r:id="rId5396" ref="A4612"/>
    <hyperlink r:id="rId5397" ref="A4613"/>
    <hyperlink r:id="rId5398" ref="A4614"/>
    <hyperlink r:id="rId5399" ref="A4615"/>
    <hyperlink r:id="rId5400" ref="A4616"/>
    <hyperlink r:id="rId5401" ref="A4617"/>
    <hyperlink r:id="rId5402" ref="A4618"/>
    <hyperlink r:id="rId5403" ref="A4619"/>
    <hyperlink r:id="rId5404" ref="A4620"/>
    <hyperlink r:id="rId5405" ref="A4621"/>
    <hyperlink r:id="rId5406" ref="A4622"/>
    <hyperlink r:id="rId5407" ref="A4623"/>
    <hyperlink r:id="rId5408" ref="A4624"/>
    <hyperlink r:id="rId5409" ref="A4625"/>
    <hyperlink r:id="rId5410" ref="A4626"/>
    <hyperlink r:id="rId5411" ref="A4627"/>
    <hyperlink r:id="rId5412" ref="A4628"/>
    <hyperlink r:id="rId5413" ref="A4629"/>
    <hyperlink r:id="rId5414" ref="A4630"/>
    <hyperlink r:id="rId5415" ref="A4631"/>
    <hyperlink r:id="rId5416" ref="A4632"/>
    <hyperlink r:id="rId5417" ref="A4633"/>
    <hyperlink r:id="rId5418" ref="A4634"/>
    <hyperlink r:id="rId5419" ref="A4635"/>
    <hyperlink r:id="rId5420" ref="A4636"/>
    <hyperlink r:id="rId5421" ref="A4637"/>
    <hyperlink r:id="rId5422" ref="A4638"/>
    <hyperlink r:id="rId5423" ref="A4639"/>
    <hyperlink r:id="rId5424" ref="A4640"/>
    <hyperlink r:id="rId5425" ref="A4641"/>
    <hyperlink r:id="rId5426" ref="A4642"/>
    <hyperlink r:id="rId5427" ref="A4643"/>
    <hyperlink r:id="rId5428" ref="A4644"/>
    <hyperlink r:id="rId5429" ref="A4645"/>
    <hyperlink r:id="rId5430" ref="A4646"/>
    <hyperlink r:id="rId5431" ref="A4647"/>
    <hyperlink r:id="rId5432" ref="A4648"/>
    <hyperlink r:id="rId5433" ref="A4649"/>
    <hyperlink r:id="rId5434" ref="A4650"/>
    <hyperlink r:id="rId5435" ref="A4651"/>
    <hyperlink r:id="rId5436" ref="A4652"/>
    <hyperlink r:id="rId5437" ref="A4653"/>
    <hyperlink r:id="rId5438" ref="A4654"/>
    <hyperlink r:id="rId5439" ref="A4655"/>
    <hyperlink r:id="rId5440" ref="A4656"/>
    <hyperlink r:id="rId5441" ref="A4657"/>
    <hyperlink r:id="rId5442" ref="A4658"/>
    <hyperlink r:id="rId5443" ref="A4659"/>
    <hyperlink r:id="rId5444" ref="A4660"/>
    <hyperlink r:id="rId5445" ref="A4661"/>
    <hyperlink r:id="rId5446" ref="A4662"/>
    <hyperlink r:id="rId5447" ref="A4663"/>
    <hyperlink r:id="rId5448" ref="A4664"/>
    <hyperlink r:id="rId5449" ref="A4665"/>
    <hyperlink r:id="rId5450" ref="A4666"/>
    <hyperlink r:id="rId5451" ref="A4667"/>
    <hyperlink r:id="rId5452" ref="A4668"/>
    <hyperlink r:id="rId5453" ref="A4669"/>
    <hyperlink r:id="rId5454" ref="A4670"/>
    <hyperlink r:id="rId5455" ref="A4671"/>
    <hyperlink r:id="rId5456" ref="A4672"/>
    <hyperlink r:id="rId5457" ref="A4673"/>
    <hyperlink r:id="rId5458" ref="A4674"/>
    <hyperlink r:id="rId5459" ref="A4675"/>
    <hyperlink r:id="rId5460" ref="A4676"/>
    <hyperlink r:id="rId5461" ref="A4677"/>
    <hyperlink r:id="rId5462" ref="A4678"/>
    <hyperlink r:id="rId5463" ref="A4679"/>
    <hyperlink r:id="rId5464" ref="A4680"/>
    <hyperlink r:id="rId5465" ref="A4681"/>
    <hyperlink r:id="rId5466" ref="A4682"/>
    <hyperlink r:id="rId5467" ref="A4683"/>
    <hyperlink r:id="rId5468" ref="A4684"/>
    <hyperlink r:id="rId5469" ref="A4685"/>
    <hyperlink r:id="rId5470" ref="A4686"/>
    <hyperlink r:id="rId5471" ref="A4687"/>
    <hyperlink r:id="rId5472" ref="A4688"/>
    <hyperlink r:id="rId5473" ref="A4689"/>
    <hyperlink r:id="rId5474" ref="A4690"/>
    <hyperlink r:id="rId5475" ref="A4691"/>
    <hyperlink r:id="rId5476" ref="A4692"/>
    <hyperlink r:id="rId5477" ref="A4693"/>
    <hyperlink r:id="rId5478" ref="A4694"/>
    <hyperlink r:id="rId5479" ref="A4695"/>
    <hyperlink r:id="rId5480" ref="A4696"/>
    <hyperlink r:id="rId5481" ref="A4697"/>
    <hyperlink r:id="rId5482" ref="A4698"/>
    <hyperlink r:id="rId5483" ref="A4699"/>
    <hyperlink r:id="rId5484" ref="A4700"/>
    <hyperlink r:id="rId5485" ref="A4701"/>
    <hyperlink r:id="rId5486" ref="A4702"/>
    <hyperlink r:id="rId5487" ref="A4703"/>
    <hyperlink r:id="rId5488" ref="A4704"/>
    <hyperlink r:id="rId5489" ref="A4705"/>
    <hyperlink r:id="rId5490" ref="A4706"/>
    <hyperlink r:id="rId5491" ref="A4707"/>
    <hyperlink r:id="rId5492" ref="A4708"/>
    <hyperlink r:id="rId5493" ref="A4709"/>
    <hyperlink r:id="rId5494" ref="A4710"/>
    <hyperlink r:id="rId5495" ref="A4711"/>
    <hyperlink r:id="rId5496" ref="A4712"/>
    <hyperlink r:id="rId5497" ref="A4713"/>
    <hyperlink r:id="rId5498" ref="A4714"/>
    <hyperlink r:id="rId5499" ref="A4715"/>
    <hyperlink r:id="rId5500" ref="A4716"/>
    <hyperlink r:id="rId5501" ref="A4717"/>
    <hyperlink r:id="rId5502" ref="A4718"/>
    <hyperlink r:id="rId5503" ref="A4719"/>
    <hyperlink r:id="rId5504" ref="A4720"/>
    <hyperlink r:id="rId5505" ref="A4721"/>
    <hyperlink r:id="rId5506" ref="A4722"/>
    <hyperlink r:id="rId5507" ref="A4723"/>
    <hyperlink r:id="rId5508" ref="A4724"/>
    <hyperlink r:id="rId5509" ref="A4725"/>
    <hyperlink r:id="rId5510" ref="A4726"/>
    <hyperlink r:id="rId5511" ref="A4727"/>
    <hyperlink r:id="rId5512" ref="A4728"/>
    <hyperlink r:id="rId5513" ref="A4729"/>
    <hyperlink r:id="rId5514" ref="A4730"/>
    <hyperlink r:id="rId5515" ref="A4731"/>
    <hyperlink r:id="rId5516" ref="A4732"/>
    <hyperlink r:id="rId5517" ref="A4733"/>
    <hyperlink r:id="rId5518" ref="A4734"/>
    <hyperlink r:id="rId5519" ref="A4735"/>
    <hyperlink r:id="rId5520" ref="A4736"/>
    <hyperlink r:id="rId5521" ref="A4737"/>
    <hyperlink r:id="rId5522" ref="A4738"/>
    <hyperlink r:id="rId5523" ref="A4739"/>
    <hyperlink r:id="rId5524" ref="A4740"/>
    <hyperlink r:id="rId5525" ref="A4741"/>
    <hyperlink r:id="rId5526" ref="A4742"/>
    <hyperlink r:id="rId5527" ref="A4743"/>
    <hyperlink r:id="rId5528" ref="A4744"/>
    <hyperlink r:id="rId5529" ref="A4745"/>
    <hyperlink r:id="rId5530" ref="A4746"/>
    <hyperlink r:id="rId5531" ref="A4747"/>
    <hyperlink r:id="rId5532" ref="A4748"/>
    <hyperlink r:id="rId5533" ref="A4749"/>
    <hyperlink r:id="rId5534" ref="A4750"/>
    <hyperlink r:id="rId5535" ref="A4751"/>
    <hyperlink r:id="rId5536" ref="A4752"/>
    <hyperlink r:id="rId5537" ref="A4753"/>
    <hyperlink r:id="rId5538" ref="A4754"/>
    <hyperlink r:id="rId5539" ref="A4755"/>
    <hyperlink r:id="rId5540" ref="A4756"/>
    <hyperlink r:id="rId5541" ref="A4757"/>
    <hyperlink r:id="rId5542" ref="A4758"/>
    <hyperlink r:id="rId5543" ref="A4759"/>
    <hyperlink r:id="rId5544" ref="A4760"/>
    <hyperlink r:id="rId5545" ref="A4761"/>
    <hyperlink r:id="rId5546" ref="A4762"/>
    <hyperlink r:id="rId5547" ref="A4763"/>
    <hyperlink r:id="rId5548" ref="A4764"/>
    <hyperlink r:id="rId5549" ref="A4765"/>
    <hyperlink r:id="rId5550" ref="A4766"/>
    <hyperlink r:id="rId5551" ref="A4767"/>
    <hyperlink r:id="rId5552" ref="A4768"/>
    <hyperlink r:id="rId5553" ref="A4769"/>
    <hyperlink r:id="rId5554" ref="A4770"/>
    <hyperlink r:id="rId5555" ref="A4771"/>
    <hyperlink r:id="rId5556" ref="A4772"/>
    <hyperlink r:id="rId5557" ref="A4773"/>
    <hyperlink r:id="rId5558" ref="A4774"/>
    <hyperlink r:id="rId5559" ref="A4775"/>
    <hyperlink r:id="rId5560" ref="A4776"/>
    <hyperlink r:id="rId5561" ref="A4777"/>
    <hyperlink r:id="rId5562" ref="A4778"/>
    <hyperlink r:id="rId5563" ref="A4779"/>
    <hyperlink r:id="rId5564" ref="A4780"/>
    <hyperlink r:id="rId5565" ref="A4781"/>
    <hyperlink r:id="rId5566" ref="A4782"/>
    <hyperlink r:id="rId5567" ref="A4783"/>
    <hyperlink r:id="rId5568" ref="A4784"/>
    <hyperlink r:id="rId5569" ref="A4785"/>
    <hyperlink r:id="rId5570" ref="A4786"/>
    <hyperlink r:id="rId5571" ref="A4787"/>
    <hyperlink r:id="rId5572" ref="A4788"/>
    <hyperlink r:id="rId5573" ref="A4789"/>
    <hyperlink r:id="rId5574" ref="A4790"/>
    <hyperlink r:id="rId5575" ref="A4791"/>
    <hyperlink r:id="rId5576" ref="A4792"/>
    <hyperlink r:id="rId5577" ref="A4793"/>
    <hyperlink r:id="rId5578" ref="A4794"/>
    <hyperlink r:id="rId5579" ref="A4795"/>
    <hyperlink r:id="rId5580" ref="A4796"/>
    <hyperlink r:id="rId5581" ref="A4797"/>
    <hyperlink r:id="rId5582" ref="A4798"/>
    <hyperlink r:id="rId5583" ref="A4799"/>
    <hyperlink r:id="rId5584" ref="A4800"/>
    <hyperlink r:id="rId5585" ref="A4801"/>
    <hyperlink r:id="rId5586" ref="A4802"/>
    <hyperlink r:id="rId5587" ref="A4803"/>
    <hyperlink r:id="rId5588" ref="A4804"/>
    <hyperlink r:id="rId5589" ref="A4805"/>
    <hyperlink r:id="rId5590" ref="A4806"/>
    <hyperlink r:id="rId5591" ref="A4807"/>
    <hyperlink r:id="rId5592" ref="A4808"/>
    <hyperlink r:id="rId5593" ref="A4809"/>
    <hyperlink r:id="rId5594" ref="A4810"/>
    <hyperlink r:id="rId5595" ref="A4811"/>
    <hyperlink r:id="rId5596" ref="A4812"/>
    <hyperlink r:id="rId5597" ref="A4813"/>
    <hyperlink r:id="rId5598" ref="A4814"/>
    <hyperlink r:id="rId5599" ref="A4815"/>
    <hyperlink r:id="rId5600" ref="A4816"/>
    <hyperlink r:id="rId5601" ref="A4817"/>
    <hyperlink r:id="rId5602" ref="A4818"/>
    <hyperlink r:id="rId5603" ref="A4819"/>
    <hyperlink r:id="rId5604" ref="A4820"/>
    <hyperlink r:id="rId5605" ref="A4821"/>
    <hyperlink r:id="rId5606" ref="A4822"/>
    <hyperlink r:id="rId5607" ref="A4823"/>
    <hyperlink r:id="rId5608" ref="A4824"/>
    <hyperlink r:id="rId5609" ref="A4825"/>
    <hyperlink r:id="rId5610" ref="A4826"/>
    <hyperlink r:id="rId5611" ref="A4827"/>
    <hyperlink r:id="rId5612" ref="A4828"/>
    <hyperlink r:id="rId5613" ref="A4829"/>
    <hyperlink r:id="rId5614" ref="A4830"/>
    <hyperlink r:id="rId5615" ref="A4831"/>
    <hyperlink r:id="rId5616" ref="A4832"/>
    <hyperlink r:id="rId5617" ref="A4833"/>
    <hyperlink r:id="rId5618" ref="A4834"/>
    <hyperlink r:id="rId5619" ref="A4835"/>
    <hyperlink r:id="rId5620" ref="A4836"/>
    <hyperlink r:id="rId5621" ref="A4837"/>
    <hyperlink r:id="rId5622" ref="A4838"/>
    <hyperlink r:id="rId5623" ref="A4839"/>
    <hyperlink r:id="rId5624" ref="A4840"/>
    <hyperlink r:id="rId5625" ref="A4841"/>
    <hyperlink r:id="rId5626" ref="A4842"/>
    <hyperlink r:id="rId5627" ref="A4843"/>
    <hyperlink r:id="rId5628" ref="A4844"/>
    <hyperlink r:id="rId5629" ref="A4845"/>
    <hyperlink r:id="rId5630" ref="A4846"/>
    <hyperlink r:id="rId5631" ref="A4847"/>
    <hyperlink r:id="rId5632" ref="A4848"/>
    <hyperlink r:id="rId5633" ref="A4849"/>
    <hyperlink r:id="rId5634" ref="A4850"/>
    <hyperlink r:id="rId5635" ref="A4851"/>
    <hyperlink r:id="rId5636" ref="A4852"/>
    <hyperlink r:id="rId5637" ref="A4853"/>
    <hyperlink r:id="rId5638" ref="A4854"/>
    <hyperlink r:id="rId5639" ref="A4855"/>
    <hyperlink r:id="rId5640" ref="A4856"/>
    <hyperlink r:id="rId5641" ref="A4857"/>
    <hyperlink r:id="rId5642" ref="A4858"/>
    <hyperlink r:id="rId5643" ref="A4859"/>
    <hyperlink r:id="rId5644" ref="A4860"/>
    <hyperlink r:id="rId5645" ref="A4861"/>
    <hyperlink r:id="rId5646" ref="A4862"/>
    <hyperlink r:id="rId5647" ref="A4863"/>
    <hyperlink r:id="rId5648" ref="A4864"/>
    <hyperlink r:id="rId5649" ref="A4865"/>
    <hyperlink r:id="rId5650" ref="A4866"/>
    <hyperlink r:id="rId5651" ref="A4867"/>
    <hyperlink r:id="rId5652" ref="A4868"/>
    <hyperlink r:id="rId5653" ref="A4869"/>
    <hyperlink r:id="rId5654" ref="A4870"/>
    <hyperlink r:id="rId5655" ref="A4871"/>
    <hyperlink r:id="rId5656" ref="A4872"/>
    <hyperlink r:id="rId5657" ref="A4873"/>
    <hyperlink r:id="rId5658" ref="A4874"/>
    <hyperlink r:id="rId5659" ref="A4875"/>
    <hyperlink r:id="rId5660" ref="A4876"/>
    <hyperlink r:id="rId5661" ref="A4877"/>
    <hyperlink r:id="rId5662" ref="A4878"/>
    <hyperlink r:id="rId5663" ref="A4879"/>
    <hyperlink r:id="rId5664" ref="A4880"/>
    <hyperlink r:id="rId5665" ref="A4881"/>
    <hyperlink r:id="rId5666" ref="A4882"/>
    <hyperlink r:id="rId5667" ref="A4883"/>
    <hyperlink r:id="rId5668" ref="A4884"/>
    <hyperlink r:id="rId5669" ref="A4885"/>
    <hyperlink r:id="rId5670" ref="A4886"/>
    <hyperlink r:id="rId5671" ref="A4887"/>
    <hyperlink r:id="rId5672" ref="A4888"/>
    <hyperlink r:id="rId5673" ref="A4889"/>
    <hyperlink r:id="rId5674" ref="A4890"/>
    <hyperlink r:id="rId5675" ref="A4891"/>
    <hyperlink r:id="rId5676" ref="A4892"/>
    <hyperlink r:id="rId5677" ref="A4893"/>
    <hyperlink r:id="rId5678" ref="A4894"/>
    <hyperlink r:id="rId5679" ref="A4895"/>
    <hyperlink r:id="rId5680" ref="A4896"/>
    <hyperlink r:id="rId5681" ref="A4897"/>
    <hyperlink r:id="rId5682" ref="A4898"/>
    <hyperlink r:id="rId5683" ref="A4899"/>
    <hyperlink r:id="rId5684" ref="A4900"/>
    <hyperlink r:id="rId5685" ref="A4901"/>
    <hyperlink r:id="rId5686" ref="A4902"/>
    <hyperlink r:id="rId5687" ref="A4903"/>
    <hyperlink r:id="rId5688" ref="A4904"/>
    <hyperlink r:id="rId5689" ref="A4905"/>
    <hyperlink r:id="rId5690" ref="A4906"/>
    <hyperlink r:id="rId5691" ref="A4907"/>
    <hyperlink r:id="rId5692" ref="A4908"/>
    <hyperlink r:id="rId5693" ref="A4909"/>
    <hyperlink r:id="rId5694" ref="A4910"/>
    <hyperlink r:id="rId5695" ref="A4911"/>
    <hyperlink r:id="rId5696" ref="A4912"/>
    <hyperlink r:id="rId5697" ref="A4913"/>
    <hyperlink r:id="rId5698" ref="A4914"/>
    <hyperlink r:id="rId5699" ref="A4915"/>
    <hyperlink r:id="rId5700" ref="A4916"/>
    <hyperlink r:id="rId5701" ref="A4917"/>
    <hyperlink r:id="rId5702" ref="A4918"/>
    <hyperlink r:id="rId5703" ref="A4919"/>
    <hyperlink r:id="rId5704" ref="A4920"/>
    <hyperlink r:id="rId5705" ref="A4921"/>
    <hyperlink r:id="rId5706" ref="A4922"/>
    <hyperlink r:id="rId5707" ref="A4923"/>
    <hyperlink r:id="rId5708" ref="A4924"/>
    <hyperlink r:id="rId5709" ref="A4925"/>
    <hyperlink r:id="rId5710" ref="A4926"/>
    <hyperlink r:id="rId5711" ref="A4927"/>
    <hyperlink r:id="rId5712" ref="A4928"/>
    <hyperlink r:id="rId5713" ref="A4929"/>
    <hyperlink r:id="rId5714" ref="A4930"/>
    <hyperlink r:id="rId5715" ref="A4931"/>
    <hyperlink r:id="rId5716" ref="A4932"/>
    <hyperlink r:id="rId5717" ref="A4933"/>
    <hyperlink r:id="rId5718" ref="A4934"/>
    <hyperlink r:id="rId5719" ref="A4935"/>
    <hyperlink r:id="rId5720" ref="A4936"/>
    <hyperlink r:id="rId5721" ref="A4937"/>
    <hyperlink r:id="rId5722" ref="A4938"/>
    <hyperlink r:id="rId5723" ref="A4939"/>
    <hyperlink r:id="rId5724" ref="A4940"/>
    <hyperlink r:id="rId5725" ref="A4941"/>
    <hyperlink r:id="rId5726" ref="A4942"/>
    <hyperlink r:id="rId5727" ref="A4943"/>
    <hyperlink r:id="rId5728" ref="A4944"/>
    <hyperlink r:id="rId5729" ref="A4945"/>
    <hyperlink r:id="rId5730" ref="A4946"/>
    <hyperlink r:id="rId5731" ref="A4947"/>
    <hyperlink r:id="rId5732" ref="A4948"/>
    <hyperlink r:id="rId5733" ref="A4949"/>
    <hyperlink r:id="rId5734" ref="A4950"/>
    <hyperlink r:id="rId5735" ref="A4951"/>
    <hyperlink r:id="rId5736" ref="A4952"/>
    <hyperlink r:id="rId5737" ref="A4953"/>
    <hyperlink r:id="rId5738" ref="A4954"/>
    <hyperlink r:id="rId5739" ref="A4955"/>
    <hyperlink r:id="rId5740" ref="A4956"/>
    <hyperlink r:id="rId5741" ref="A4957"/>
    <hyperlink r:id="rId5742" ref="A4958"/>
    <hyperlink r:id="rId5743" ref="A4959"/>
    <hyperlink r:id="rId5744" ref="A4960"/>
    <hyperlink r:id="rId5745" ref="A4961"/>
    <hyperlink r:id="rId5746" ref="A4962"/>
    <hyperlink r:id="rId5747" ref="A4963"/>
    <hyperlink r:id="rId5748" ref="A4964"/>
    <hyperlink r:id="rId5749" ref="A4965"/>
    <hyperlink r:id="rId5750" ref="A4966"/>
    <hyperlink r:id="rId5751" ref="A4967"/>
    <hyperlink r:id="rId5752" ref="A4968"/>
    <hyperlink r:id="rId5753" ref="A4969"/>
    <hyperlink r:id="rId5754" ref="A4970"/>
    <hyperlink r:id="rId5755" ref="A4971"/>
    <hyperlink r:id="rId5756" ref="A4972"/>
    <hyperlink r:id="rId5757" ref="A4973"/>
    <hyperlink r:id="rId5758" ref="A4974"/>
    <hyperlink r:id="rId5759" ref="A4975"/>
    <hyperlink r:id="rId5760" ref="A4976"/>
    <hyperlink r:id="rId5761" ref="A4977"/>
    <hyperlink r:id="rId5762" ref="A4978"/>
    <hyperlink r:id="rId5763" ref="A4979"/>
    <hyperlink r:id="rId5764" ref="A4980"/>
    <hyperlink r:id="rId5765" ref="A4981"/>
    <hyperlink r:id="rId5766" ref="A4982"/>
    <hyperlink r:id="rId5767" ref="A4983"/>
    <hyperlink r:id="rId5768" ref="A4984"/>
    <hyperlink r:id="rId5769" ref="A4985"/>
    <hyperlink r:id="rId5770" ref="A4986"/>
    <hyperlink r:id="rId5771" ref="A4987"/>
    <hyperlink r:id="rId5772" ref="A4988"/>
    <hyperlink r:id="rId5773" ref="A4989"/>
    <hyperlink r:id="rId5774" ref="A4990"/>
    <hyperlink r:id="rId5775" ref="A4991"/>
    <hyperlink r:id="rId5776" ref="A4992"/>
    <hyperlink r:id="rId5777" ref="A4993"/>
    <hyperlink r:id="rId5778" ref="A4994"/>
    <hyperlink r:id="rId5779" ref="A4995"/>
    <hyperlink r:id="rId5780" ref="A4996"/>
    <hyperlink r:id="rId5781" ref="A4997"/>
    <hyperlink r:id="rId5782" ref="A4998"/>
    <hyperlink r:id="rId5783" ref="A4999"/>
    <hyperlink r:id="rId5784" ref="A5000"/>
    <hyperlink r:id="rId5785" ref="A5001"/>
    <hyperlink r:id="rId5786" ref="A5002"/>
    <hyperlink r:id="rId5787" ref="A5003"/>
    <hyperlink r:id="rId5788" ref="A5004"/>
    <hyperlink r:id="rId5789" ref="A5005"/>
    <hyperlink r:id="rId5790" ref="A5006"/>
    <hyperlink r:id="rId5791" ref="A5007"/>
    <hyperlink r:id="rId5792" ref="A5008"/>
    <hyperlink r:id="rId5793" ref="A5009"/>
    <hyperlink r:id="rId5794" ref="A5010"/>
    <hyperlink r:id="rId5795" ref="A5011"/>
    <hyperlink r:id="rId5796" ref="A5012"/>
    <hyperlink r:id="rId5797" ref="A5013"/>
    <hyperlink r:id="rId5798" ref="A5014"/>
    <hyperlink r:id="rId5799" ref="A5015"/>
    <hyperlink r:id="rId5800" ref="A5016"/>
    <hyperlink r:id="rId5801" ref="A5017"/>
    <hyperlink r:id="rId5802" ref="A5018"/>
    <hyperlink r:id="rId5803" ref="A5019"/>
    <hyperlink r:id="rId5804" ref="A5020"/>
    <hyperlink r:id="rId5805" ref="A5021"/>
    <hyperlink r:id="rId5806" ref="A5022"/>
    <hyperlink r:id="rId5807" ref="A5023"/>
    <hyperlink r:id="rId5808" ref="A5024"/>
    <hyperlink r:id="rId5809" ref="A5025"/>
    <hyperlink r:id="rId5810" ref="A5026"/>
    <hyperlink r:id="rId5811" ref="A5027"/>
    <hyperlink r:id="rId5812" ref="A5028"/>
    <hyperlink r:id="rId5813" ref="A5029"/>
    <hyperlink r:id="rId5814" ref="A5030"/>
    <hyperlink r:id="rId5815" ref="A5031"/>
    <hyperlink r:id="rId5816" ref="A5032"/>
    <hyperlink r:id="rId5817" ref="A5033"/>
    <hyperlink r:id="rId5818" ref="A5034"/>
    <hyperlink r:id="rId5819" ref="A5035"/>
    <hyperlink r:id="rId5820" ref="A5036"/>
    <hyperlink r:id="rId5821" ref="A5037"/>
    <hyperlink r:id="rId5822" ref="A5038"/>
    <hyperlink r:id="rId5823" ref="A5039"/>
    <hyperlink r:id="rId5824" ref="A5040"/>
    <hyperlink r:id="rId5825" ref="A5041"/>
    <hyperlink r:id="rId5826" ref="A5042"/>
    <hyperlink r:id="rId5827" ref="A5043"/>
    <hyperlink r:id="rId5828" ref="A5044"/>
    <hyperlink r:id="rId5829" ref="A5045"/>
    <hyperlink r:id="rId5830" ref="A5046"/>
    <hyperlink r:id="rId5831" ref="A5047"/>
    <hyperlink r:id="rId5832" ref="A5048"/>
    <hyperlink r:id="rId5833" ref="A5049"/>
    <hyperlink r:id="rId5834" ref="A5050"/>
    <hyperlink r:id="rId5835" ref="A5051"/>
    <hyperlink r:id="rId5836" ref="A5052"/>
    <hyperlink r:id="rId5837" ref="A5053"/>
    <hyperlink r:id="rId5838" ref="A5054"/>
    <hyperlink r:id="rId5839" ref="A5055"/>
    <hyperlink r:id="rId5840" ref="A5056"/>
    <hyperlink r:id="rId5841" ref="A5057"/>
    <hyperlink r:id="rId5842" ref="A5058"/>
    <hyperlink r:id="rId5843" ref="A5059"/>
    <hyperlink r:id="rId5844" ref="A5060"/>
    <hyperlink r:id="rId5845" ref="A5061"/>
    <hyperlink r:id="rId5846" ref="A5062"/>
    <hyperlink r:id="rId5847" ref="A5063"/>
    <hyperlink r:id="rId5848" ref="A5064"/>
    <hyperlink r:id="rId5849" ref="A5065"/>
    <hyperlink r:id="rId5850" ref="A5066"/>
    <hyperlink r:id="rId5851" ref="A5067"/>
    <hyperlink r:id="rId5852" ref="A5068"/>
    <hyperlink r:id="rId5853" ref="A5069"/>
    <hyperlink r:id="rId5854" ref="A5070"/>
    <hyperlink r:id="rId5855" ref="A5071"/>
    <hyperlink r:id="rId5856" ref="A5072"/>
    <hyperlink r:id="rId5857" ref="A5073"/>
    <hyperlink r:id="rId5858" ref="A5074"/>
    <hyperlink r:id="rId5859" ref="A5075"/>
    <hyperlink r:id="rId5860" ref="A5076"/>
    <hyperlink r:id="rId5861" ref="A5077"/>
    <hyperlink r:id="rId5862" ref="A5078"/>
    <hyperlink r:id="rId5863" ref="A5079"/>
    <hyperlink r:id="rId5864" ref="A5080"/>
    <hyperlink r:id="rId5865" ref="A5081"/>
    <hyperlink r:id="rId5866" ref="A5082"/>
    <hyperlink r:id="rId5867" ref="A5083"/>
    <hyperlink r:id="rId5868" ref="A5084"/>
    <hyperlink r:id="rId5869" ref="A5085"/>
    <hyperlink r:id="rId5870" ref="A5086"/>
    <hyperlink r:id="rId5871" ref="A5087"/>
    <hyperlink r:id="rId5872" ref="A5088"/>
    <hyperlink r:id="rId5873" ref="A5089"/>
    <hyperlink r:id="rId5874" ref="A5090"/>
    <hyperlink r:id="rId5875" ref="A5091"/>
    <hyperlink r:id="rId5876" ref="A5092"/>
    <hyperlink r:id="rId5877" ref="A5093"/>
    <hyperlink r:id="rId5878" ref="A5094"/>
    <hyperlink r:id="rId5879" ref="A5095"/>
    <hyperlink r:id="rId5880" ref="A5096"/>
    <hyperlink r:id="rId5881" ref="A5097"/>
    <hyperlink r:id="rId5882" ref="A5098"/>
    <hyperlink r:id="rId5883" ref="A5099"/>
    <hyperlink r:id="rId5884" ref="A5100"/>
    <hyperlink r:id="rId5885" ref="A5101"/>
    <hyperlink r:id="rId5886" ref="A5102"/>
    <hyperlink r:id="rId5887" ref="A5103"/>
    <hyperlink r:id="rId5888" ref="A5104"/>
    <hyperlink r:id="rId5889" ref="A5105"/>
    <hyperlink r:id="rId5890" ref="A5106"/>
    <hyperlink r:id="rId5891" ref="A5107"/>
    <hyperlink r:id="rId5892" ref="A5108"/>
    <hyperlink r:id="rId5893" ref="A5109"/>
    <hyperlink r:id="rId5894" ref="A5110"/>
    <hyperlink r:id="rId5895" ref="A5111"/>
    <hyperlink r:id="rId5896" ref="A5112"/>
    <hyperlink r:id="rId5897" ref="A5113"/>
    <hyperlink r:id="rId5898" ref="A5114"/>
    <hyperlink r:id="rId5899" ref="A5115"/>
    <hyperlink r:id="rId5900" ref="A5116"/>
    <hyperlink r:id="rId5901" ref="A5117"/>
    <hyperlink r:id="rId5902" ref="A5118"/>
    <hyperlink r:id="rId5903" ref="A5119"/>
    <hyperlink r:id="rId5904" ref="A5120"/>
    <hyperlink r:id="rId5905" ref="A5121"/>
    <hyperlink r:id="rId5906" ref="A5122"/>
    <hyperlink r:id="rId5907" ref="A5123"/>
    <hyperlink r:id="rId5908" ref="A5124"/>
    <hyperlink r:id="rId5909" ref="A5125"/>
    <hyperlink r:id="rId5910" ref="A5126"/>
    <hyperlink r:id="rId5911" ref="A5127"/>
    <hyperlink r:id="rId5912" ref="A5128"/>
    <hyperlink r:id="rId5913" ref="A5129"/>
    <hyperlink r:id="rId5914" ref="A5130"/>
    <hyperlink r:id="rId5915" ref="A5131"/>
    <hyperlink r:id="rId5916" ref="A5132"/>
    <hyperlink r:id="rId5917" ref="A5133"/>
    <hyperlink r:id="rId5918" ref="A5134"/>
    <hyperlink r:id="rId5919" ref="A5135"/>
    <hyperlink r:id="rId5920" ref="A5136"/>
    <hyperlink r:id="rId5921" ref="A5137"/>
    <hyperlink r:id="rId5922" ref="A5138"/>
    <hyperlink r:id="rId5923" ref="A5139"/>
    <hyperlink r:id="rId5924" ref="A5140"/>
    <hyperlink r:id="rId5925" ref="A5141"/>
    <hyperlink r:id="rId5926" ref="A5142"/>
    <hyperlink r:id="rId5927" ref="A5143"/>
    <hyperlink r:id="rId5928" ref="A5144"/>
    <hyperlink r:id="rId5929" ref="A5145"/>
    <hyperlink r:id="rId5930" ref="A5146"/>
    <hyperlink r:id="rId5931" ref="A5147"/>
    <hyperlink r:id="rId5932" ref="A5148"/>
    <hyperlink r:id="rId5933" ref="A5149"/>
    <hyperlink r:id="rId5934" ref="A5150"/>
    <hyperlink r:id="rId5935" ref="A5151"/>
    <hyperlink r:id="rId5936" ref="A5152"/>
    <hyperlink r:id="rId5937" ref="A5153"/>
    <hyperlink r:id="rId5938" ref="A5154"/>
    <hyperlink r:id="rId5939" ref="A5155"/>
    <hyperlink r:id="rId5940" ref="A5156"/>
    <hyperlink r:id="rId5941" ref="A5157"/>
    <hyperlink r:id="rId5942" ref="A5158"/>
    <hyperlink r:id="rId5943" ref="A5159"/>
    <hyperlink r:id="rId5944" ref="A5160"/>
    <hyperlink r:id="rId5945" ref="A5161"/>
    <hyperlink r:id="rId5946" ref="A5162"/>
    <hyperlink r:id="rId5947" ref="A5163"/>
    <hyperlink r:id="rId5948" ref="A5164"/>
    <hyperlink r:id="rId5949" ref="A5165"/>
    <hyperlink r:id="rId5950" ref="A5166"/>
    <hyperlink r:id="rId5951" ref="A5167"/>
    <hyperlink r:id="rId5952" ref="A5168"/>
    <hyperlink r:id="rId5953" ref="A5169"/>
    <hyperlink r:id="rId5954" ref="A5170"/>
    <hyperlink r:id="rId5955" ref="A5171"/>
    <hyperlink r:id="rId5956" ref="A5172"/>
    <hyperlink r:id="rId5957" ref="A5173"/>
    <hyperlink r:id="rId5958" ref="A5174"/>
    <hyperlink r:id="rId5959" ref="A5175"/>
    <hyperlink r:id="rId5960" ref="A5176"/>
    <hyperlink r:id="rId5961" ref="A5177"/>
    <hyperlink r:id="rId5962" ref="A5178"/>
    <hyperlink r:id="rId5963" ref="A5179"/>
    <hyperlink r:id="rId5964" ref="A5180"/>
    <hyperlink r:id="rId5965" ref="A5181"/>
    <hyperlink r:id="rId5966" ref="A5182"/>
    <hyperlink r:id="rId5967" ref="A5183"/>
    <hyperlink r:id="rId5968" ref="A5184"/>
    <hyperlink r:id="rId5969" ref="A5185"/>
    <hyperlink r:id="rId5970" ref="A5186"/>
    <hyperlink r:id="rId5971" ref="A5187"/>
    <hyperlink r:id="rId5972" ref="A5188"/>
    <hyperlink r:id="rId5973" ref="A5189"/>
    <hyperlink r:id="rId5974" ref="A5190"/>
    <hyperlink r:id="rId5975" ref="A5191"/>
    <hyperlink r:id="rId5976" ref="A5192"/>
    <hyperlink r:id="rId5977" ref="A5193"/>
    <hyperlink r:id="rId5978" ref="A5194"/>
    <hyperlink r:id="rId5979" ref="A5195"/>
    <hyperlink r:id="rId5980" ref="A5196"/>
    <hyperlink r:id="rId5981" ref="A5197"/>
    <hyperlink r:id="rId5982" ref="A5198"/>
    <hyperlink r:id="rId5983" ref="A5199"/>
    <hyperlink r:id="rId5984" ref="A5200"/>
    <hyperlink r:id="rId5985" ref="A5201"/>
    <hyperlink r:id="rId5986" ref="A5202"/>
    <hyperlink r:id="rId5987" ref="A5203"/>
    <hyperlink r:id="rId5988" ref="A5204"/>
    <hyperlink r:id="rId5989" ref="A5205"/>
    <hyperlink r:id="rId5990" ref="A5206"/>
    <hyperlink r:id="rId5991" ref="A5207"/>
    <hyperlink r:id="rId5992" ref="A5208"/>
    <hyperlink r:id="rId5993" ref="A5209"/>
    <hyperlink r:id="rId5994" ref="A5210"/>
    <hyperlink r:id="rId5995" ref="A5211"/>
    <hyperlink r:id="rId5996" ref="A5212"/>
    <hyperlink r:id="rId5997" ref="A5213"/>
    <hyperlink r:id="rId5998" ref="A5214"/>
    <hyperlink r:id="rId5999" ref="A5215"/>
    <hyperlink r:id="rId6000" ref="A5216"/>
    <hyperlink r:id="rId6001" ref="A5217"/>
    <hyperlink r:id="rId6002" ref="A5218"/>
    <hyperlink r:id="rId6003" ref="A5219"/>
    <hyperlink r:id="rId6004" ref="A5220"/>
    <hyperlink r:id="rId6005" ref="A5221"/>
    <hyperlink r:id="rId6006" ref="A5222"/>
    <hyperlink r:id="rId6007" ref="A5223"/>
    <hyperlink r:id="rId6008" ref="A5224"/>
    <hyperlink r:id="rId6009" ref="A5225"/>
    <hyperlink r:id="rId6010" ref="A5226"/>
    <hyperlink r:id="rId6011" ref="A5227"/>
    <hyperlink r:id="rId6012" ref="A5228"/>
    <hyperlink r:id="rId6013" ref="A5229"/>
    <hyperlink r:id="rId6014" ref="A5230"/>
    <hyperlink r:id="rId6015" ref="A5231"/>
    <hyperlink r:id="rId6016" ref="A5232"/>
    <hyperlink r:id="rId6017" ref="A5233"/>
    <hyperlink r:id="rId6018" ref="A5234"/>
    <hyperlink r:id="rId6019" ref="A5235"/>
    <hyperlink r:id="rId6020" ref="A5236"/>
    <hyperlink r:id="rId6021" ref="A5237"/>
    <hyperlink r:id="rId6022" ref="A5238"/>
    <hyperlink r:id="rId6023" ref="A5239"/>
    <hyperlink r:id="rId6024" ref="A5240"/>
    <hyperlink r:id="rId6025" ref="A5241"/>
    <hyperlink r:id="rId6026" ref="A5242"/>
    <hyperlink r:id="rId6027" ref="A5243"/>
    <hyperlink r:id="rId6028" ref="A5244"/>
    <hyperlink r:id="rId6029" ref="A5245"/>
    <hyperlink r:id="rId6030" ref="A5246"/>
    <hyperlink r:id="rId6031" ref="A5247"/>
    <hyperlink r:id="rId6032" ref="A5248"/>
    <hyperlink r:id="rId6033" ref="A5249"/>
    <hyperlink r:id="rId6034" ref="A5250"/>
    <hyperlink r:id="rId6035" ref="A5251"/>
    <hyperlink r:id="rId6036" ref="A5252"/>
    <hyperlink r:id="rId6037" ref="A5253"/>
    <hyperlink r:id="rId6038" ref="A5254"/>
    <hyperlink r:id="rId6039" ref="A5255"/>
    <hyperlink r:id="rId6040" ref="A5256"/>
    <hyperlink r:id="rId6041" ref="A5257"/>
    <hyperlink r:id="rId6042" ref="A5258"/>
    <hyperlink r:id="rId6043" ref="A5259"/>
    <hyperlink r:id="rId6044" ref="A5260"/>
    <hyperlink r:id="rId6045" ref="A5261"/>
    <hyperlink r:id="rId6046" ref="A5262"/>
    <hyperlink r:id="rId6047" ref="A5263"/>
    <hyperlink r:id="rId6048" ref="A5264"/>
    <hyperlink r:id="rId6049" ref="A5265"/>
    <hyperlink r:id="rId6050" ref="A5266"/>
    <hyperlink r:id="rId6051" ref="A5267"/>
    <hyperlink r:id="rId6052" ref="A5268"/>
    <hyperlink r:id="rId6053" ref="A5269"/>
    <hyperlink r:id="rId6054" ref="A5270"/>
    <hyperlink r:id="rId6055" ref="A5271"/>
    <hyperlink r:id="rId6056" ref="A5272"/>
    <hyperlink r:id="rId6057" ref="A5273"/>
    <hyperlink r:id="rId6058" ref="A5274"/>
    <hyperlink r:id="rId6059" ref="A5275"/>
    <hyperlink r:id="rId6060" ref="A5276"/>
    <hyperlink r:id="rId6061" ref="A5277"/>
    <hyperlink r:id="rId6062" ref="A5278"/>
    <hyperlink r:id="rId6063" ref="A5279"/>
    <hyperlink r:id="rId6064" ref="A5280"/>
    <hyperlink r:id="rId6065" ref="A5281"/>
    <hyperlink r:id="rId6066" ref="A5282"/>
    <hyperlink r:id="rId6067" ref="A5283"/>
    <hyperlink r:id="rId6068" ref="A5284"/>
    <hyperlink r:id="rId6069" ref="A5285"/>
    <hyperlink r:id="rId6070" ref="A5286"/>
    <hyperlink r:id="rId6071" ref="A5287"/>
    <hyperlink r:id="rId6072" ref="A5288"/>
    <hyperlink r:id="rId6073" ref="A5289"/>
    <hyperlink r:id="rId6074" ref="A5290"/>
    <hyperlink r:id="rId6075" ref="A5291"/>
    <hyperlink r:id="rId6076" ref="A5292"/>
    <hyperlink r:id="rId6077" ref="A5293"/>
    <hyperlink r:id="rId6078" ref="A5294"/>
    <hyperlink r:id="rId6079" ref="A5295"/>
    <hyperlink r:id="rId6080" ref="A5296"/>
    <hyperlink r:id="rId6081" ref="A5297"/>
    <hyperlink r:id="rId6082" ref="A5298"/>
    <hyperlink r:id="rId6083" ref="A5299"/>
    <hyperlink r:id="rId6084" ref="A5300"/>
    <hyperlink r:id="rId6085" ref="A5301"/>
    <hyperlink r:id="rId6086" ref="A5302"/>
    <hyperlink r:id="rId6087" ref="A5303"/>
    <hyperlink r:id="rId6088" ref="A5304"/>
    <hyperlink r:id="rId6089" ref="A5305"/>
    <hyperlink r:id="rId6090" ref="A5306"/>
    <hyperlink r:id="rId6091" ref="A5307"/>
    <hyperlink r:id="rId6092" ref="A5308"/>
    <hyperlink r:id="rId6093" ref="A5309"/>
    <hyperlink r:id="rId6094" ref="A5310"/>
    <hyperlink r:id="rId6095" ref="A5311"/>
    <hyperlink r:id="rId6096" ref="A5312"/>
    <hyperlink r:id="rId6097" ref="A5313"/>
    <hyperlink r:id="rId6098" ref="A5314"/>
    <hyperlink r:id="rId6099" ref="A5315"/>
    <hyperlink r:id="rId6100" ref="A5316"/>
    <hyperlink r:id="rId6101" ref="A5317"/>
    <hyperlink r:id="rId6102" ref="A5318"/>
    <hyperlink r:id="rId6103" ref="A5319"/>
    <hyperlink r:id="rId6104" ref="A5320"/>
    <hyperlink r:id="rId6105" ref="A5321"/>
    <hyperlink r:id="rId6106" ref="A5322"/>
    <hyperlink r:id="rId6107" ref="A5323"/>
    <hyperlink r:id="rId6108" ref="A5324"/>
    <hyperlink r:id="rId6109" ref="A5325"/>
    <hyperlink r:id="rId6110" ref="A5326"/>
    <hyperlink r:id="rId6111" ref="A5327"/>
    <hyperlink r:id="rId6112" ref="A5328"/>
    <hyperlink r:id="rId6113" ref="A5329"/>
    <hyperlink r:id="rId6114" ref="A5330"/>
    <hyperlink r:id="rId6115" ref="A5331"/>
    <hyperlink r:id="rId6116" ref="A5332"/>
    <hyperlink r:id="rId6117" ref="A5333"/>
    <hyperlink r:id="rId6118" ref="A5334"/>
    <hyperlink r:id="rId6119" ref="A5335"/>
    <hyperlink r:id="rId6120" ref="A5336"/>
    <hyperlink r:id="rId6121" ref="A5337"/>
    <hyperlink r:id="rId6122" ref="A5338"/>
    <hyperlink r:id="rId6123" ref="A5339"/>
    <hyperlink r:id="rId6124" ref="A5340"/>
    <hyperlink r:id="rId6125" ref="A5341"/>
    <hyperlink r:id="rId6126" ref="A5342"/>
    <hyperlink r:id="rId6127" ref="A5343"/>
    <hyperlink r:id="rId6128" ref="A5344"/>
    <hyperlink r:id="rId6129" ref="A5345"/>
    <hyperlink r:id="rId6130" ref="A5346"/>
    <hyperlink r:id="rId6131" ref="A5347"/>
    <hyperlink r:id="rId6132" ref="A5348"/>
    <hyperlink r:id="rId6133" ref="A5349"/>
    <hyperlink r:id="rId6134" ref="A5350"/>
    <hyperlink r:id="rId6135" ref="A5351"/>
    <hyperlink r:id="rId6136" ref="A5352"/>
    <hyperlink r:id="rId6137" ref="A5353"/>
    <hyperlink r:id="rId6138" ref="A5354"/>
    <hyperlink r:id="rId6139" ref="A5355"/>
    <hyperlink r:id="rId6140" ref="A5356"/>
    <hyperlink r:id="rId6141" ref="A5357"/>
    <hyperlink r:id="rId6142" ref="A5358"/>
    <hyperlink r:id="rId6143" ref="A5359"/>
    <hyperlink r:id="rId6144" ref="A5360"/>
    <hyperlink r:id="rId6145" ref="A5361"/>
    <hyperlink r:id="rId6146" ref="A5362"/>
    <hyperlink r:id="rId6147" ref="A5363"/>
    <hyperlink r:id="rId6148" ref="A5364"/>
    <hyperlink r:id="rId6149" ref="A5365"/>
    <hyperlink r:id="rId6150" ref="A5366"/>
    <hyperlink r:id="rId6151" ref="A5367"/>
    <hyperlink r:id="rId6152" ref="A5368"/>
    <hyperlink r:id="rId6153" ref="A5369"/>
    <hyperlink r:id="rId6154" ref="A5370"/>
    <hyperlink r:id="rId6155" ref="A5371"/>
    <hyperlink r:id="rId6156" ref="A5372"/>
    <hyperlink r:id="rId6157" ref="A5373"/>
    <hyperlink r:id="rId6158" ref="A5374"/>
    <hyperlink r:id="rId6159" ref="A5375"/>
    <hyperlink r:id="rId6160" ref="A5376"/>
    <hyperlink r:id="rId6161" ref="A5377"/>
    <hyperlink r:id="rId6162" ref="A5378"/>
    <hyperlink r:id="rId6163" ref="A5379"/>
    <hyperlink r:id="rId6164" ref="A5380"/>
    <hyperlink r:id="rId6165" ref="A5381"/>
    <hyperlink r:id="rId6166" ref="A5382"/>
    <hyperlink r:id="rId6167" ref="A5383"/>
    <hyperlink r:id="rId6168" ref="A5384"/>
    <hyperlink r:id="rId6169" ref="A5385"/>
    <hyperlink r:id="rId6170" ref="A5386"/>
    <hyperlink r:id="rId6171" ref="A5387"/>
    <hyperlink r:id="rId6172" ref="A5388"/>
    <hyperlink r:id="rId6173" ref="A5389"/>
    <hyperlink r:id="rId6174" ref="A5390"/>
    <hyperlink r:id="rId6175" ref="A5391"/>
    <hyperlink r:id="rId6176" ref="A5392"/>
    <hyperlink r:id="rId6177" ref="A5393"/>
    <hyperlink r:id="rId6178" ref="A5394"/>
    <hyperlink r:id="rId6179" ref="A5395"/>
    <hyperlink r:id="rId6180" ref="A5396"/>
    <hyperlink r:id="rId6181" ref="A5397"/>
    <hyperlink r:id="rId6182" ref="A5398"/>
    <hyperlink r:id="rId6183" ref="A5399"/>
    <hyperlink r:id="rId6184" ref="A5400"/>
    <hyperlink r:id="rId6185" ref="A5401"/>
    <hyperlink r:id="rId6186" ref="A5402"/>
    <hyperlink r:id="rId6187" ref="A5403"/>
    <hyperlink r:id="rId6188" ref="A5404"/>
    <hyperlink r:id="rId6189" ref="A5405"/>
    <hyperlink r:id="rId6190" ref="A5406"/>
    <hyperlink r:id="rId6191" ref="A5407"/>
    <hyperlink r:id="rId6192" ref="A5408"/>
    <hyperlink r:id="rId6193" ref="A5409"/>
    <hyperlink r:id="rId6194" ref="A5410"/>
    <hyperlink r:id="rId6195" ref="A5411"/>
    <hyperlink r:id="rId6196" ref="A5412"/>
    <hyperlink r:id="rId6197" ref="A5413"/>
    <hyperlink r:id="rId6198" ref="A5414"/>
    <hyperlink r:id="rId6199" ref="A5415"/>
    <hyperlink r:id="rId6200" ref="A5416"/>
    <hyperlink r:id="rId6201" ref="A5417"/>
    <hyperlink r:id="rId6202" ref="A5418"/>
    <hyperlink r:id="rId6203" ref="A5419"/>
    <hyperlink r:id="rId6204" ref="A5420"/>
    <hyperlink r:id="rId6205" ref="A5421"/>
    <hyperlink r:id="rId6206" ref="A5422"/>
    <hyperlink r:id="rId6207" ref="A5423"/>
    <hyperlink r:id="rId6208" ref="A5424"/>
    <hyperlink r:id="rId6209" ref="A5425"/>
    <hyperlink r:id="rId6210" ref="A5426"/>
    <hyperlink r:id="rId6211" ref="A5427"/>
    <hyperlink r:id="rId6212" ref="A5428"/>
    <hyperlink r:id="rId6213" ref="A5429"/>
    <hyperlink r:id="rId6214" ref="A5430"/>
    <hyperlink r:id="rId6215" ref="A5431"/>
    <hyperlink r:id="rId6216" ref="A5432"/>
    <hyperlink r:id="rId6217" ref="A5433"/>
    <hyperlink r:id="rId6218" ref="A5434"/>
    <hyperlink r:id="rId6219" ref="A5435"/>
    <hyperlink r:id="rId6220" ref="A5436"/>
    <hyperlink r:id="rId6221" ref="A5437"/>
    <hyperlink r:id="rId6222" ref="A5438"/>
    <hyperlink r:id="rId6223" ref="A5439"/>
    <hyperlink r:id="rId6224" ref="A5440"/>
    <hyperlink r:id="rId6225" ref="A5441"/>
    <hyperlink r:id="rId6226" ref="A5442"/>
    <hyperlink r:id="rId6227" ref="A5443"/>
    <hyperlink r:id="rId6228" ref="A5444"/>
    <hyperlink r:id="rId6229" ref="A5445"/>
    <hyperlink r:id="rId6230" ref="A5446"/>
    <hyperlink r:id="rId6231" ref="A5447"/>
    <hyperlink r:id="rId6232" ref="A5448"/>
    <hyperlink r:id="rId6233" ref="A5449"/>
    <hyperlink r:id="rId6234" ref="A5450"/>
    <hyperlink r:id="rId6235" ref="A5451"/>
    <hyperlink r:id="rId6236" ref="A5452"/>
    <hyperlink r:id="rId6237" ref="A5453"/>
    <hyperlink r:id="rId6238" ref="A5454"/>
    <hyperlink r:id="rId6239" ref="A5455"/>
    <hyperlink r:id="rId6240" ref="A5456"/>
    <hyperlink r:id="rId6241" ref="A5457"/>
    <hyperlink r:id="rId6242" ref="A5458"/>
    <hyperlink r:id="rId6243" ref="A5459"/>
    <hyperlink r:id="rId6244" ref="A5460"/>
    <hyperlink r:id="rId6245" ref="A5461"/>
    <hyperlink r:id="rId6246" ref="A5462"/>
    <hyperlink r:id="rId6247" ref="A5463"/>
    <hyperlink r:id="rId6248" ref="A5464"/>
    <hyperlink r:id="rId6249" ref="A5465"/>
    <hyperlink r:id="rId6250" ref="A5466"/>
    <hyperlink r:id="rId6251" ref="A5467"/>
    <hyperlink r:id="rId6252" ref="A5468"/>
    <hyperlink r:id="rId6253" ref="A5469"/>
    <hyperlink r:id="rId6254" ref="A5470"/>
    <hyperlink r:id="rId6255" ref="A5471"/>
    <hyperlink r:id="rId6256" ref="A5472"/>
    <hyperlink r:id="rId6257" ref="A5473"/>
    <hyperlink r:id="rId6258" ref="A5474"/>
    <hyperlink r:id="rId6259" ref="A5475"/>
    <hyperlink r:id="rId6260" ref="A5476"/>
    <hyperlink r:id="rId6261" ref="A5477"/>
    <hyperlink r:id="rId6262" ref="A5478"/>
    <hyperlink r:id="rId6263" ref="A5479"/>
    <hyperlink r:id="rId6264" ref="A5480"/>
    <hyperlink r:id="rId6265" ref="A5481"/>
    <hyperlink r:id="rId6266" ref="A5482"/>
    <hyperlink r:id="rId6267" ref="A5483"/>
    <hyperlink r:id="rId6268" ref="A5484"/>
    <hyperlink r:id="rId6269" ref="A5485"/>
    <hyperlink r:id="rId6270" ref="A5486"/>
    <hyperlink r:id="rId6271" ref="A5487"/>
    <hyperlink r:id="rId6272" ref="A5488"/>
    <hyperlink r:id="rId6273" ref="A5489"/>
    <hyperlink r:id="rId6274" ref="A5490"/>
    <hyperlink r:id="rId6275" ref="A5491"/>
    <hyperlink r:id="rId6276" ref="A5492"/>
    <hyperlink r:id="rId6277" ref="A5493"/>
    <hyperlink r:id="rId6278" ref="A5494"/>
    <hyperlink r:id="rId6279" ref="A5495"/>
    <hyperlink r:id="rId6280" ref="A5496"/>
    <hyperlink r:id="rId6281" ref="A5497"/>
    <hyperlink r:id="rId6282" ref="A5498"/>
    <hyperlink r:id="rId6283" ref="A5499"/>
    <hyperlink r:id="rId6284" ref="A5500"/>
    <hyperlink r:id="rId6285" ref="A5501"/>
    <hyperlink r:id="rId6286" ref="A5502"/>
    <hyperlink r:id="rId6287" ref="A5503"/>
    <hyperlink r:id="rId6288" ref="A5504"/>
    <hyperlink r:id="rId6289" ref="A5505"/>
    <hyperlink r:id="rId6290" ref="A5506"/>
    <hyperlink r:id="rId6291" ref="A5507"/>
    <hyperlink r:id="rId6292" ref="A5508"/>
    <hyperlink r:id="rId6293" ref="A5509"/>
    <hyperlink r:id="rId6294" ref="A5510"/>
    <hyperlink r:id="rId6295" ref="A5511"/>
    <hyperlink r:id="rId6296" ref="A5512"/>
    <hyperlink r:id="rId6297" ref="A5513"/>
    <hyperlink r:id="rId6298" ref="A5514"/>
    <hyperlink r:id="rId6299" ref="A5515"/>
    <hyperlink r:id="rId6300" ref="A5516"/>
    <hyperlink r:id="rId6301" ref="A5517"/>
    <hyperlink r:id="rId6302" ref="A5518"/>
    <hyperlink r:id="rId6303" ref="A5519"/>
    <hyperlink r:id="rId6304" ref="A5520"/>
    <hyperlink r:id="rId6305" ref="A5521"/>
    <hyperlink r:id="rId6306" ref="A5522"/>
    <hyperlink r:id="rId6307" ref="A5523"/>
    <hyperlink r:id="rId6308" ref="A5524"/>
    <hyperlink r:id="rId6309" ref="A5525"/>
    <hyperlink r:id="rId6310" ref="A5526"/>
    <hyperlink r:id="rId6311" ref="A5527"/>
    <hyperlink r:id="rId6312" ref="A5528"/>
    <hyperlink r:id="rId6313" ref="A5529"/>
    <hyperlink r:id="rId6314" ref="A5530"/>
    <hyperlink r:id="rId6315" ref="A5531"/>
    <hyperlink r:id="rId6316" ref="A5532"/>
    <hyperlink r:id="rId6317" ref="A5533"/>
    <hyperlink r:id="rId6318" ref="A5534"/>
    <hyperlink r:id="rId6319" ref="A5535"/>
    <hyperlink r:id="rId6320" ref="A5536"/>
    <hyperlink r:id="rId6321" ref="A5537"/>
    <hyperlink r:id="rId6322" ref="A5538"/>
    <hyperlink r:id="rId6323" ref="A5539"/>
    <hyperlink r:id="rId6324" ref="A5540"/>
    <hyperlink r:id="rId6325" ref="A5541"/>
    <hyperlink r:id="rId6326" ref="A5542"/>
    <hyperlink r:id="rId6327" ref="A5543"/>
    <hyperlink r:id="rId6328" ref="A5544"/>
    <hyperlink r:id="rId6329" ref="A5545"/>
    <hyperlink r:id="rId6330" ref="A5546"/>
    <hyperlink r:id="rId6331" ref="A5547"/>
    <hyperlink r:id="rId6332" ref="A5548"/>
    <hyperlink r:id="rId6333" ref="A5549"/>
    <hyperlink r:id="rId6334" ref="A5550"/>
    <hyperlink r:id="rId6335" ref="A5551"/>
    <hyperlink r:id="rId6336" ref="A5552"/>
    <hyperlink r:id="rId6337" ref="A5553"/>
    <hyperlink r:id="rId6338" ref="A5554"/>
    <hyperlink r:id="rId6339" ref="A5555"/>
    <hyperlink r:id="rId6340" ref="A5556"/>
    <hyperlink r:id="rId6341" ref="A5557"/>
    <hyperlink r:id="rId6342" ref="A5558"/>
    <hyperlink r:id="rId6343" ref="A5559"/>
    <hyperlink r:id="rId6344" ref="A5560"/>
    <hyperlink r:id="rId6345" ref="A5561"/>
    <hyperlink r:id="rId6346" ref="A5562"/>
    <hyperlink r:id="rId6347" ref="A5563"/>
    <hyperlink r:id="rId6348" ref="A5564"/>
    <hyperlink r:id="rId6349" ref="A5565"/>
    <hyperlink r:id="rId6350" ref="A5566"/>
    <hyperlink r:id="rId6351" ref="A5567"/>
    <hyperlink r:id="rId6352" ref="A5568"/>
    <hyperlink r:id="rId6353" ref="A5569"/>
    <hyperlink r:id="rId6354" ref="A5570"/>
    <hyperlink r:id="rId6355" ref="A5571"/>
    <hyperlink r:id="rId6356" ref="A5572"/>
    <hyperlink r:id="rId6357" ref="A5573"/>
    <hyperlink r:id="rId6358" ref="A5574"/>
    <hyperlink r:id="rId6359" ref="A5575"/>
    <hyperlink r:id="rId6360" ref="A5576"/>
    <hyperlink r:id="rId6361" ref="A5577"/>
    <hyperlink r:id="rId6362" ref="A5578"/>
    <hyperlink r:id="rId6363" ref="A5579"/>
    <hyperlink r:id="rId6364" ref="A5580"/>
    <hyperlink r:id="rId6365" ref="A5581"/>
    <hyperlink r:id="rId6366" ref="A5582"/>
    <hyperlink r:id="rId6367" ref="A5583"/>
    <hyperlink r:id="rId6368" ref="A5584"/>
    <hyperlink r:id="rId6369" ref="A5585"/>
    <hyperlink r:id="rId6370" ref="A5586"/>
    <hyperlink r:id="rId6371" ref="A5587"/>
    <hyperlink r:id="rId6372" ref="A5588"/>
    <hyperlink r:id="rId6373" ref="A5589"/>
    <hyperlink r:id="rId6374" ref="A5590"/>
    <hyperlink r:id="rId6375" ref="A5591"/>
    <hyperlink r:id="rId6376" ref="A5592"/>
    <hyperlink r:id="rId6377" ref="A5593"/>
    <hyperlink r:id="rId6378" ref="A5594"/>
    <hyperlink r:id="rId6379" ref="A5595"/>
    <hyperlink r:id="rId6380" ref="A5596"/>
    <hyperlink r:id="rId6381" ref="A5597"/>
    <hyperlink r:id="rId6382" ref="A5598"/>
    <hyperlink r:id="rId6383" ref="A5599"/>
    <hyperlink r:id="rId6384" ref="A5600"/>
    <hyperlink r:id="rId6385" ref="A5601"/>
    <hyperlink r:id="rId6386" ref="A5602"/>
    <hyperlink r:id="rId6387" ref="A5603"/>
    <hyperlink r:id="rId6388" ref="A5604"/>
    <hyperlink r:id="rId6389" ref="A5605"/>
    <hyperlink r:id="rId6390" ref="A5606"/>
    <hyperlink r:id="rId6391" ref="A5607"/>
    <hyperlink r:id="rId6392" ref="A5608"/>
    <hyperlink r:id="rId6393" ref="A5609"/>
    <hyperlink r:id="rId6394" ref="A5610"/>
    <hyperlink r:id="rId6395" ref="A5611"/>
    <hyperlink r:id="rId6396" ref="A5612"/>
    <hyperlink r:id="rId6397" ref="A5613"/>
    <hyperlink r:id="rId6398" ref="A5614"/>
    <hyperlink r:id="rId6399" ref="A5615"/>
    <hyperlink r:id="rId6400" ref="A5616"/>
    <hyperlink r:id="rId6401" ref="A5617"/>
    <hyperlink r:id="rId6402" ref="A5618"/>
    <hyperlink r:id="rId6403" ref="A5619"/>
    <hyperlink r:id="rId6404" ref="A5620"/>
    <hyperlink r:id="rId6405" ref="A5621"/>
    <hyperlink r:id="rId6406" ref="A5622"/>
    <hyperlink r:id="rId6407" ref="A5623"/>
    <hyperlink r:id="rId6408" ref="A5624"/>
    <hyperlink r:id="rId6409" ref="A5625"/>
    <hyperlink r:id="rId6410" ref="A5626"/>
    <hyperlink r:id="rId6411" ref="A5627"/>
    <hyperlink r:id="rId6412" ref="A5628"/>
    <hyperlink r:id="rId6413" ref="A5629"/>
    <hyperlink r:id="rId6414" ref="A5630"/>
    <hyperlink r:id="rId6415" ref="A5631"/>
    <hyperlink r:id="rId6416" ref="A5632"/>
    <hyperlink r:id="rId6417" ref="A5633"/>
    <hyperlink r:id="rId6418" ref="A5634"/>
    <hyperlink r:id="rId6419" ref="A5635"/>
    <hyperlink r:id="rId6420" ref="A5636"/>
    <hyperlink r:id="rId6421" ref="A5637"/>
    <hyperlink r:id="rId6422" ref="A5638"/>
    <hyperlink r:id="rId6423" ref="A5639"/>
    <hyperlink r:id="rId6424" ref="A5640"/>
    <hyperlink r:id="rId6425" ref="A5641"/>
    <hyperlink r:id="rId6426" ref="A5642"/>
    <hyperlink r:id="rId6427" ref="A5643"/>
    <hyperlink r:id="rId6428" ref="A5644"/>
    <hyperlink r:id="rId6429" ref="A5645"/>
    <hyperlink r:id="rId6430" ref="A5646"/>
    <hyperlink r:id="rId6431" ref="A5647"/>
    <hyperlink r:id="rId6432" ref="A5648"/>
    <hyperlink r:id="rId6433" ref="A5649"/>
    <hyperlink r:id="rId6434" ref="A5650"/>
    <hyperlink r:id="rId6435" ref="A5651"/>
    <hyperlink r:id="rId6436" ref="A5652"/>
    <hyperlink r:id="rId6437" ref="A5653"/>
    <hyperlink r:id="rId6438" ref="A5654"/>
    <hyperlink r:id="rId6439" ref="A5655"/>
    <hyperlink r:id="rId6440" ref="A5656"/>
    <hyperlink r:id="rId6441" ref="A5657"/>
    <hyperlink r:id="rId6442" ref="A5658"/>
    <hyperlink r:id="rId6443" ref="A5659"/>
    <hyperlink r:id="rId6444" ref="A5660"/>
    <hyperlink r:id="rId6445" ref="A5661"/>
    <hyperlink r:id="rId6446" ref="A5662"/>
    <hyperlink r:id="rId6447" ref="A5663"/>
    <hyperlink r:id="rId6448" ref="A5664"/>
    <hyperlink r:id="rId6449" ref="A5665"/>
    <hyperlink r:id="rId6450" ref="A5666"/>
    <hyperlink r:id="rId6451" ref="A5667"/>
    <hyperlink r:id="rId6452" ref="A5668"/>
    <hyperlink r:id="rId6453" ref="A5669"/>
    <hyperlink r:id="rId6454" ref="A5670"/>
    <hyperlink r:id="rId6455" ref="A5671"/>
    <hyperlink r:id="rId6456" ref="A5672"/>
    <hyperlink r:id="rId6457" ref="A5673"/>
    <hyperlink r:id="rId6458" ref="A5674"/>
    <hyperlink r:id="rId6459" ref="A5675"/>
    <hyperlink r:id="rId6460" ref="A5676"/>
    <hyperlink r:id="rId6461" ref="A5677"/>
    <hyperlink r:id="rId6462" ref="A5678"/>
    <hyperlink r:id="rId6463" ref="A5679"/>
    <hyperlink r:id="rId6464" ref="A5680"/>
    <hyperlink r:id="rId6465" ref="A5681"/>
    <hyperlink r:id="rId6466" ref="A5682"/>
    <hyperlink r:id="rId6467" ref="A5683"/>
    <hyperlink r:id="rId6468" ref="A5684"/>
    <hyperlink r:id="rId6469" ref="A5685"/>
    <hyperlink r:id="rId6470" ref="A5686"/>
    <hyperlink r:id="rId6471" ref="A5687"/>
    <hyperlink r:id="rId6472" ref="A5688"/>
    <hyperlink r:id="rId6473" ref="A5689"/>
    <hyperlink r:id="rId6474" ref="A5690"/>
    <hyperlink r:id="rId6475" ref="A5691"/>
    <hyperlink r:id="rId6476" ref="A5692"/>
    <hyperlink r:id="rId6477" ref="A5693"/>
    <hyperlink r:id="rId6478" ref="A5694"/>
    <hyperlink r:id="rId6479" ref="A5695"/>
    <hyperlink r:id="rId6480" ref="A5696"/>
    <hyperlink r:id="rId6481" ref="A5697"/>
    <hyperlink r:id="rId6482" ref="A5698"/>
    <hyperlink r:id="rId6483" ref="A5699"/>
    <hyperlink r:id="rId6484" ref="A5700"/>
    <hyperlink r:id="rId6485" ref="A5701"/>
    <hyperlink r:id="rId6486" ref="A5702"/>
    <hyperlink r:id="rId6487" ref="A5703"/>
    <hyperlink r:id="rId6488" ref="A5704"/>
    <hyperlink r:id="rId6489" ref="A5705"/>
    <hyperlink r:id="rId6490" ref="A5706"/>
    <hyperlink r:id="rId6491" ref="A5707"/>
    <hyperlink r:id="rId6492" ref="A5708"/>
    <hyperlink r:id="rId6493" ref="A5709"/>
    <hyperlink r:id="rId6494" ref="A5710"/>
    <hyperlink r:id="rId6495" ref="A5711"/>
    <hyperlink r:id="rId6496" ref="A5712"/>
    <hyperlink r:id="rId6497" ref="A5713"/>
    <hyperlink r:id="rId6498" ref="A5714"/>
    <hyperlink r:id="rId6499" ref="A5715"/>
    <hyperlink r:id="rId6500" ref="A5716"/>
    <hyperlink r:id="rId6501" ref="A5717"/>
    <hyperlink r:id="rId6502" ref="A5718"/>
    <hyperlink r:id="rId6503" ref="A5719"/>
    <hyperlink r:id="rId6504" ref="A5720"/>
    <hyperlink r:id="rId6505" ref="A5721"/>
    <hyperlink r:id="rId6506" ref="A5722"/>
    <hyperlink r:id="rId6507" ref="A5723"/>
    <hyperlink r:id="rId6508" ref="A5724"/>
    <hyperlink r:id="rId6509" ref="A5725"/>
    <hyperlink r:id="rId6510" ref="A5726"/>
    <hyperlink r:id="rId6511" ref="A5727"/>
    <hyperlink r:id="rId6512" ref="A5728"/>
    <hyperlink r:id="rId6513" ref="A5729"/>
    <hyperlink r:id="rId6514" ref="A5730"/>
    <hyperlink r:id="rId6515" ref="A5731"/>
    <hyperlink r:id="rId6516" ref="A5732"/>
    <hyperlink r:id="rId6517" ref="A5733"/>
    <hyperlink r:id="rId6518" ref="A5734"/>
    <hyperlink r:id="rId6519" ref="A5735"/>
    <hyperlink r:id="rId6520" ref="A5736"/>
    <hyperlink r:id="rId6521" ref="A5737"/>
    <hyperlink r:id="rId6522" ref="A5738"/>
    <hyperlink r:id="rId6523" ref="A5739"/>
    <hyperlink r:id="rId6524" ref="A5740"/>
    <hyperlink r:id="rId6525" ref="A5741"/>
    <hyperlink r:id="rId6526" ref="A5742"/>
    <hyperlink r:id="rId6527" ref="A5743"/>
    <hyperlink r:id="rId6528" ref="A5744"/>
    <hyperlink r:id="rId6529" ref="A5745"/>
    <hyperlink r:id="rId6530" ref="A5746"/>
    <hyperlink r:id="rId6531" ref="A5747"/>
    <hyperlink r:id="rId6532" ref="A5748"/>
    <hyperlink r:id="rId6533" ref="A5749"/>
    <hyperlink r:id="rId6534" ref="A5750"/>
    <hyperlink r:id="rId6535" ref="A5751"/>
    <hyperlink r:id="rId6536" ref="A5752"/>
    <hyperlink r:id="rId6537" ref="A5753"/>
    <hyperlink r:id="rId6538" ref="A5754"/>
    <hyperlink r:id="rId6539" ref="A5755"/>
    <hyperlink r:id="rId6540" ref="A5756"/>
    <hyperlink r:id="rId6541" ref="A5757"/>
    <hyperlink r:id="rId6542" ref="A5758"/>
    <hyperlink r:id="rId6543" ref="A5759"/>
    <hyperlink r:id="rId6544" ref="A5760"/>
    <hyperlink r:id="rId6545" ref="A5761"/>
    <hyperlink r:id="rId6546" ref="A5762"/>
    <hyperlink r:id="rId6547" ref="A5763"/>
    <hyperlink r:id="rId6548" ref="A5764"/>
    <hyperlink r:id="rId6549" ref="A5765"/>
    <hyperlink r:id="rId6550" ref="A5766"/>
    <hyperlink r:id="rId6551" ref="A5767"/>
    <hyperlink r:id="rId6552" ref="A5768"/>
    <hyperlink r:id="rId6553" ref="A5769"/>
    <hyperlink r:id="rId6554" ref="A5770"/>
    <hyperlink r:id="rId6555" ref="A5771"/>
    <hyperlink r:id="rId6556" ref="A5772"/>
    <hyperlink r:id="rId6557" ref="A5773"/>
    <hyperlink r:id="rId6558" ref="A5774"/>
    <hyperlink r:id="rId6559" ref="A5775"/>
    <hyperlink r:id="rId6560" ref="A5776"/>
    <hyperlink r:id="rId6561" ref="A5777"/>
    <hyperlink r:id="rId6562" ref="A5778"/>
    <hyperlink r:id="rId6563" ref="A5779"/>
    <hyperlink r:id="rId6564" ref="A5780"/>
    <hyperlink r:id="rId6565" ref="A5781"/>
    <hyperlink r:id="rId6566" ref="A5782"/>
    <hyperlink r:id="rId6567" ref="A5783"/>
    <hyperlink r:id="rId6568" ref="A5784"/>
    <hyperlink r:id="rId6569" ref="A5785"/>
    <hyperlink r:id="rId6570" ref="A5786"/>
    <hyperlink r:id="rId6571" ref="A5787"/>
    <hyperlink r:id="rId6572" ref="A5788"/>
    <hyperlink r:id="rId6573" ref="A5789"/>
    <hyperlink r:id="rId6574" ref="A5790"/>
    <hyperlink r:id="rId6575" ref="A5791"/>
    <hyperlink r:id="rId6576" ref="A5792"/>
    <hyperlink r:id="rId6577" ref="A5793"/>
    <hyperlink r:id="rId6578" ref="A5794"/>
    <hyperlink r:id="rId6579" ref="A5795"/>
    <hyperlink r:id="rId6580" ref="A5796"/>
    <hyperlink r:id="rId6581" ref="A5797"/>
    <hyperlink r:id="rId6582" ref="A5798"/>
    <hyperlink r:id="rId6583" ref="A5799"/>
    <hyperlink r:id="rId6584" ref="A5800"/>
    <hyperlink r:id="rId6585" ref="A5801"/>
    <hyperlink r:id="rId6586" ref="A5802"/>
    <hyperlink r:id="rId6587" ref="A5803"/>
    <hyperlink r:id="rId6588" ref="A5804"/>
    <hyperlink r:id="rId6589" ref="A5805"/>
    <hyperlink r:id="rId6590" ref="A5806"/>
    <hyperlink r:id="rId6591" ref="A5807"/>
    <hyperlink r:id="rId6592" ref="A5808"/>
    <hyperlink r:id="rId6593" ref="A5809"/>
    <hyperlink r:id="rId6594" ref="A5810"/>
    <hyperlink r:id="rId6595" ref="A5811"/>
    <hyperlink r:id="rId6596" ref="A5812"/>
    <hyperlink r:id="rId6597" ref="A5813"/>
    <hyperlink r:id="rId6598" ref="A5814"/>
    <hyperlink r:id="rId6599" ref="A5815"/>
    <hyperlink r:id="rId6600" ref="A5816"/>
    <hyperlink r:id="rId6601" ref="A5817"/>
    <hyperlink r:id="rId6602" ref="A5818"/>
    <hyperlink r:id="rId6603" ref="A5819"/>
    <hyperlink r:id="rId6604" ref="A5820"/>
    <hyperlink r:id="rId6605" ref="A5821"/>
    <hyperlink r:id="rId6606" ref="A5822"/>
    <hyperlink r:id="rId6607" ref="A5823"/>
    <hyperlink r:id="rId6608" ref="A5824"/>
    <hyperlink r:id="rId6609" ref="A5825"/>
    <hyperlink r:id="rId6610" ref="A5826"/>
    <hyperlink r:id="rId6611" ref="A5827"/>
    <hyperlink r:id="rId6612" ref="A5828"/>
    <hyperlink r:id="rId6613" ref="A5829"/>
    <hyperlink r:id="rId6614" ref="A5830"/>
    <hyperlink r:id="rId6615" ref="A5831"/>
    <hyperlink r:id="rId6616" ref="A5832"/>
    <hyperlink r:id="rId6617" ref="A5833"/>
    <hyperlink r:id="rId6618" ref="A5834"/>
    <hyperlink r:id="rId6619" ref="A5835"/>
    <hyperlink r:id="rId6620" ref="A5836"/>
    <hyperlink r:id="rId6621" ref="A5837"/>
    <hyperlink r:id="rId6622" ref="A5838"/>
    <hyperlink r:id="rId6623" ref="A5839"/>
    <hyperlink r:id="rId6624" ref="A5840"/>
    <hyperlink r:id="rId6625" ref="A5841"/>
    <hyperlink r:id="rId6626" ref="A5842"/>
    <hyperlink r:id="rId6627" ref="A5843"/>
    <hyperlink r:id="rId6628" ref="A5844"/>
    <hyperlink r:id="rId6629" ref="A5845"/>
    <hyperlink r:id="rId6630" ref="A5846"/>
    <hyperlink r:id="rId6631" ref="A5847"/>
    <hyperlink r:id="rId6632" ref="A5848"/>
    <hyperlink r:id="rId6633" ref="A5849"/>
    <hyperlink r:id="rId6634" ref="A5850"/>
    <hyperlink r:id="rId6635" ref="A5851"/>
    <hyperlink r:id="rId6636" ref="A5852"/>
    <hyperlink r:id="rId6637" ref="A5853"/>
    <hyperlink r:id="rId6638" ref="A5854"/>
    <hyperlink r:id="rId6639" ref="A5855"/>
    <hyperlink r:id="rId6640" ref="A5856"/>
    <hyperlink r:id="rId6641" ref="A5857"/>
    <hyperlink r:id="rId6642" ref="A5858"/>
    <hyperlink r:id="rId6643" ref="A5859"/>
    <hyperlink r:id="rId6644" ref="A5860"/>
    <hyperlink r:id="rId6645" ref="A5861"/>
    <hyperlink r:id="rId6646" ref="A5862"/>
    <hyperlink r:id="rId6647" ref="A5863"/>
    <hyperlink r:id="rId6648" ref="A5864"/>
    <hyperlink r:id="rId6649" ref="A5865"/>
    <hyperlink r:id="rId6650" ref="A5866"/>
    <hyperlink r:id="rId6651" ref="A5867"/>
    <hyperlink r:id="rId6652" ref="A5868"/>
    <hyperlink r:id="rId6653" ref="A5869"/>
    <hyperlink r:id="rId6654" ref="A5870"/>
    <hyperlink r:id="rId6655" ref="A5871"/>
    <hyperlink r:id="rId6656" ref="A5872"/>
    <hyperlink r:id="rId6657" ref="A5873"/>
    <hyperlink r:id="rId6658" ref="A5874"/>
    <hyperlink r:id="rId6659" ref="A5875"/>
    <hyperlink r:id="rId6660" ref="A5876"/>
    <hyperlink r:id="rId6661" ref="A5877"/>
    <hyperlink r:id="rId6662" ref="A5878"/>
    <hyperlink r:id="rId6663" ref="A5879"/>
    <hyperlink r:id="rId6664" ref="A5880"/>
    <hyperlink r:id="rId6665" ref="A5881"/>
    <hyperlink r:id="rId6666" ref="A5882"/>
    <hyperlink r:id="rId6667" ref="A5883"/>
    <hyperlink r:id="rId6668" ref="A5884"/>
    <hyperlink r:id="rId6669" ref="A5885"/>
    <hyperlink r:id="rId6670" ref="A5886"/>
    <hyperlink r:id="rId6671" ref="A5887"/>
    <hyperlink r:id="rId6672" ref="A5888"/>
    <hyperlink r:id="rId6673" ref="A5889"/>
    <hyperlink r:id="rId6674" ref="A5890"/>
    <hyperlink r:id="rId6675" ref="A5891"/>
    <hyperlink r:id="rId6676" ref="A5892"/>
    <hyperlink r:id="rId6677" ref="A5893"/>
    <hyperlink r:id="rId6678" ref="A5894"/>
    <hyperlink r:id="rId6679" ref="A5895"/>
    <hyperlink r:id="rId6680" ref="A5896"/>
    <hyperlink r:id="rId6681" ref="A5897"/>
    <hyperlink r:id="rId6682" ref="A5898"/>
    <hyperlink r:id="rId6683" ref="A5899"/>
    <hyperlink r:id="rId6684" ref="A5900"/>
    <hyperlink r:id="rId6685" ref="A5901"/>
    <hyperlink r:id="rId6686" ref="A5902"/>
    <hyperlink r:id="rId6687" ref="A5903"/>
    <hyperlink r:id="rId6688" ref="A5904"/>
    <hyperlink r:id="rId6689" ref="A5905"/>
    <hyperlink r:id="rId6690" ref="A5906"/>
    <hyperlink r:id="rId6691" ref="A5907"/>
    <hyperlink r:id="rId6692" ref="A5908"/>
    <hyperlink r:id="rId6693" ref="A5909"/>
    <hyperlink r:id="rId6694" ref="A5910"/>
    <hyperlink r:id="rId6695" ref="A5911"/>
    <hyperlink r:id="rId6696" ref="A5912"/>
    <hyperlink r:id="rId6697" ref="A5913"/>
    <hyperlink r:id="rId6698" ref="A5914"/>
    <hyperlink r:id="rId6699" ref="A5915"/>
    <hyperlink r:id="rId6700" ref="A5916"/>
    <hyperlink r:id="rId6701" ref="A5917"/>
    <hyperlink r:id="rId6702" ref="A5918"/>
    <hyperlink r:id="rId6703" ref="A5919"/>
    <hyperlink r:id="rId6704" ref="A5920"/>
    <hyperlink r:id="rId6705" ref="A5921"/>
    <hyperlink r:id="rId6706" ref="A5922"/>
    <hyperlink r:id="rId6707" ref="A5923"/>
    <hyperlink r:id="rId6708" ref="A5924"/>
    <hyperlink r:id="rId6709" ref="A5925"/>
    <hyperlink r:id="rId6710" ref="A5926"/>
    <hyperlink r:id="rId6711" ref="A5927"/>
    <hyperlink r:id="rId6712" ref="A5928"/>
    <hyperlink r:id="rId6713" ref="A5929"/>
    <hyperlink r:id="rId6714" ref="A5930"/>
    <hyperlink r:id="rId6715" ref="A5931"/>
    <hyperlink r:id="rId6716" ref="A5932"/>
    <hyperlink r:id="rId6717" ref="A5933"/>
    <hyperlink r:id="rId6718" ref="A5934"/>
    <hyperlink r:id="rId6719" ref="A5935"/>
    <hyperlink r:id="rId6720" ref="A5936"/>
    <hyperlink r:id="rId6721" ref="A5937"/>
    <hyperlink r:id="rId6722" ref="A5938"/>
    <hyperlink r:id="rId6723" ref="A5939"/>
    <hyperlink r:id="rId6724" ref="A5940"/>
    <hyperlink r:id="rId6725" ref="A5941"/>
    <hyperlink r:id="rId6726" ref="A5942"/>
    <hyperlink r:id="rId6727" ref="A5943"/>
    <hyperlink r:id="rId6728" ref="A5944"/>
    <hyperlink r:id="rId6729" ref="A5945"/>
    <hyperlink r:id="rId6730" ref="A5946"/>
    <hyperlink r:id="rId6731" ref="A5947"/>
    <hyperlink r:id="rId6732" ref="A5948"/>
    <hyperlink r:id="rId6733" ref="A5949"/>
    <hyperlink r:id="rId6734" ref="A5950"/>
    <hyperlink r:id="rId6735" ref="A5951"/>
    <hyperlink r:id="rId6736" ref="A5952"/>
    <hyperlink r:id="rId6737" ref="A5953"/>
    <hyperlink r:id="rId6738" ref="A5954"/>
    <hyperlink r:id="rId6739" ref="A5955"/>
    <hyperlink r:id="rId6740" ref="A5956"/>
    <hyperlink r:id="rId6741" ref="A5957"/>
    <hyperlink r:id="rId6742" ref="A5958"/>
    <hyperlink r:id="rId6743" ref="A5959"/>
    <hyperlink r:id="rId6744" ref="A5960"/>
    <hyperlink r:id="rId6745" ref="A5961"/>
    <hyperlink r:id="rId6746" ref="A5962"/>
    <hyperlink r:id="rId6747" ref="A5963"/>
    <hyperlink r:id="rId6748" ref="A5964"/>
    <hyperlink r:id="rId6749" ref="A5965"/>
    <hyperlink r:id="rId6750" ref="A5966"/>
    <hyperlink r:id="rId6751" ref="A5967"/>
    <hyperlink r:id="rId6752" ref="A5968"/>
    <hyperlink r:id="rId6753" ref="A5969"/>
    <hyperlink r:id="rId6754" ref="A5970"/>
    <hyperlink r:id="rId6755" ref="A5971"/>
    <hyperlink r:id="rId6756" ref="A5972"/>
    <hyperlink r:id="rId6757" ref="A5973"/>
    <hyperlink r:id="rId6758" ref="A5974"/>
    <hyperlink r:id="rId6759" ref="A5975"/>
    <hyperlink r:id="rId6760" ref="A5976"/>
    <hyperlink r:id="rId6761" ref="A5977"/>
    <hyperlink r:id="rId6762" ref="A5978"/>
    <hyperlink r:id="rId6763" ref="A5979"/>
    <hyperlink r:id="rId6764" ref="A5980"/>
    <hyperlink r:id="rId6765" ref="A5981"/>
    <hyperlink r:id="rId6766" ref="A5982"/>
    <hyperlink r:id="rId6767" ref="A5983"/>
    <hyperlink r:id="rId6768" ref="A5984"/>
    <hyperlink r:id="rId6769" ref="A5985"/>
    <hyperlink r:id="rId6770" ref="A5986"/>
    <hyperlink r:id="rId6771" ref="A5987"/>
    <hyperlink r:id="rId6772" ref="A5988"/>
    <hyperlink r:id="rId6773" ref="A5989"/>
    <hyperlink r:id="rId6774" ref="A5990"/>
    <hyperlink r:id="rId6775" ref="A5991"/>
    <hyperlink r:id="rId6776" ref="A5992"/>
    <hyperlink r:id="rId6777" ref="A5993"/>
    <hyperlink r:id="rId6778" ref="A5994"/>
    <hyperlink r:id="rId6779" ref="A5995"/>
    <hyperlink r:id="rId6780" ref="A5996"/>
    <hyperlink r:id="rId6781" ref="A5997"/>
    <hyperlink r:id="rId6782" ref="A5998"/>
    <hyperlink r:id="rId6783" ref="A5999"/>
    <hyperlink r:id="rId6784" ref="A6000"/>
    <hyperlink r:id="rId6785" ref="A6001"/>
    <hyperlink r:id="rId6786" ref="A6002"/>
    <hyperlink r:id="rId6787" ref="A6003"/>
    <hyperlink r:id="rId6788" ref="A6004"/>
    <hyperlink r:id="rId6789" ref="A6005"/>
    <hyperlink r:id="rId6790" ref="A6006"/>
    <hyperlink r:id="rId6791" ref="A6007"/>
    <hyperlink r:id="rId6792" ref="A6008"/>
    <hyperlink r:id="rId6793" ref="A6009"/>
    <hyperlink r:id="rId6794" ref="A6010"/>
    <hyperlink r:id="rId6795" ref="A6011"/>
    <hyperlink r:id="rId6796" ref="A6012"/>
    <hyperlink r:id="rId6797" ref="A6013"/>
    <hyperlink r:id="rId6798" ref="A6014"/>
    <hyperlink r:id="rId6799" ref="A6015"/>
    <hyperlink r:id="rId6800" ref="A6016"/>
    <hyperlink r:id="rId6801" ref="A6017"/>
    <hyperlink r:id="rId6802" ref="A6018"/>
    <hyperlink r:id="rId6803" ref="A6019"/>
    <hyperlink r:id="rId6804" ref="A6020"/>
    <hyperlink r:id="rId6805" ref="A6021"/>
    <hyperlink r:id="rId6806" ref="A6022"/>
    <hyperlink r:id="rId6807" ref="A6023"/>
    <hyperlink r:id="rId6808" ref="A6024"/>
    <hyperlink r:id="rId6809" ref="A6025"/>
    <hyperlink r:id="rId6810" ref="A6026"/>
    <hyperlink r:id="rId6811" ref="A6027"/>
    <hyperlink r:id="rId6812" ref="A6028"/>
    <hyperlink r:id="rId6813" ref="A6029"/>
    <hyperlink r:id="rId6814" ref="A6030"/>
    <hyperlink r:id="rId6815" ref="A6031"/>
    <hyperlink r:id="rId6816" ref="A6032"/>
    <hyperlink r:id="rId6817" ref="A6033"/>
    <hyperlink r:id="rId6818" ref="A6034"/>
    <hyperlink r:id="rId6819" ref="A6035"/>
    <hyperlink r:id="rId6820" ref="A6036"/>
    <hyperlink r:id="rId6821" ref="A6037"/>
    <hyperlink r:id="rId6822" ref="A6038"/>
    <hyperlink r:id="rId6823" ref="A6039"/>
    <hyperlink r:id="rId6824" ref="A6040"/>
    <hyperlink r:id="rId6825" ref="A6041"/>
    <hyperlink r:id="rId6826" ref="A6042"/>
    <hyperlink r:id="rId6827" ref="A6043"/>
    <hyperlink r:id="rId6828" ref="A6044"/>
    <hyperlink r:id="rId6829" ref="A6045"/>
    <hyperlink r:id="rId6830" ref="A6046"/>
    <hyperlink r:id="rId6831" ref="A6047"/>
    <hyperlink r:id="rId6832" ref="A6048"/>
    <hyperlink r:id="rId6833" ref="A6049"/>
    <hyperlink r:id="rId6834" ref="A6050"/>
    <hyperlink r:id="rId6835" ref="A6051"/>
    <hyperlink r:id="rId6836" ref="A6052"/>
    <hyperlink r:id="rId6837" ref="A6053"/>
    <hyperlink r:id="rId6838" ref="A6054"/>
    <hyperlink r:id="rId6839" ref="A6055"/>
    <hyperlink r:id="rId6840" ref="A6056"/>
    <hyperlink r:id="rId6841" ref="A6057"/>
    <hyperlink r:id="rId6842" ref="A6058"/>
    <hyperlink r:id="rId6843" ref="A6059"/>
    <hyperlink r:id="rId6844" ref="A6060"/>
    <hyperlink r:id="rId6845" ref="A6061"/>
    <hyperlink r:id="rId6846" ref="A6062"/>
    <hyperlink r:id="rId6847" ref="A6063"/>
    <hyperlink r:id="rId6848" ref="A6064"/>
    <hyperlink r:id="rId6849" ref="A6065"/>
    <hyperlink r:id="rId6850" ref="A6066"/>
    <hyperlink r:id="rId6851" ref="A6067"/>
    <hyperlink r:id="rId6852" ref="A6068"/>
    <hyperlink r:id="rId6853" ref="A6069"/>
    <hyperlink r:id="rId6854" ref="A6070"/>
    <hyperlink r:id="rId6855" ref="A6071"/>
    <hyperlink r:id="rId6856" ref="A6072"/>
    <hyperlink r:id="rId6857" ref="A6073"/>
    <hyperlink r:id="rId6858" ref="A6074"/>
    <hyperlink r:id="rId6859" ref="A6075"/>
    <hyperlink r:id="rId6860" ref="A6076"/>
    <hyperlink r:id="rId6861" ref="A6077"/>
    <hyperlink r:id="rId6862" ref="A6078"/>
    <hyperlink r:id="rId6863" ref="A6079"/>
    <hyperlink r:id="rId6864" ref="A6080"/>
    <hyperlink r:id="rId6865" ref="A6081"/>
    <hyperlink r:id="rId6866" ref="A6082"/>
    <hyperlink r:id="rId6867" ref="A6083"/>
    <hyperlink r:id="rId6868" ref="A6084"/>
    <hyperlink r:id="rId6869" ref="A6085"/>
    <hyperlink r:id="rId6870" ref="A6086"/>
    <hyperlink r:id="rId6871" ref="A6087"/>
    <hyperlink r:id="rId6872" ref="A6088"/>
    <hyperlink r:id="rId6873" ref="A6089"/>
    <hyperlink r:id="rId6874" ref="A6090"/>
    <hyperlink r:id="rId6875" ref="A6091"/>
    <hyperlink r:id="rId6876" ref="A6092"/>
    <hyperlink r:id="rId6877" ref="A6093"/>
    <hyperlink r:id="rId6878" ref="A6094"/>
    <hyperlink r:id="rId6879" ref="A6095"/>
    <hyperlink r:id="rId6880" ref="A6096"/>
    <hyperlink r:id="rId6881" ref="A6097"/>
    <hyperlink r:id="rId6882" ref="A6098"/>
    <hyperlink r:id="rId6883" ref="A6099"/>
    <hyperlink r:id="rId6884" ref="A6100"/>
    <hyperlink r:id="rId6885" ref="A6101"/>
    <hyperlink r:id="rId6886" ref="A6102"/>
    <hyperlink r:id="rId6887" ref="A6103"/>
    <hyperlink r:id="rId6888" ref="A6104"/>
    <hyperlink r:id="rId6889" ref="A6105"/>
    <hyperlink r:id="rId6890" ref="A6106"/>
    <hyperlink r:id="rId6891" ref="A6107"/>
    <hyperlink r:id="rId6892" ref="A6108"/>
    <hyperlink r:id="rId6893" ref="A6109"/>
    <hyperlink r:id="rId6894" ref="A6110"/>
    <hyperlink r:id="rId6895" ref="A6111"/>
    <hyperlink r:id="rId6896" ref="A6112"/>
    <hyperlink r:id="rId6897" ref="A6113"/>
    <hyperlink r:id="rId6898" ref="A6114"/>
    <hyperlink r:id="rId6899" ref="A6115"/>
    <hyperlink r:id="rId6900" ref="A6116"/>
    <hyperlink r:id="rId6901" ref="A6117"/>
    <hyperlink r:id="rId6902" ref="A6118"/>
    <hyperlink r:id="rId6903" ref="A6119"/>
    <hyperlink r:id="rId6904" ref="A6120"/>
    <hyperlink r:id="rId6905" ref="A6121"/>
    <hyperlink r:id="rId6906" ref="A6122"/>
    <hyperlink r:id="rId6907" ref="A6123"/>
    <hyperlink r:id="rId6908" ref="A6124"/>
    <hyperlink r:id="rId6909" ref="A6125"/>
    <hyperlink r:id="rId6910" ref="A6126"/>
    <hyperlink r:id="rId6911" ref="A6127"/>
    <hyperlink r:id="rId6912" ref="A6128"/>
    <hyperlink r:id="rId6913" ref="A6129"/>
    <hyperlink r:id="rId6914" ref="A6130"/>
    <hyperlink r:id="rId6915" ref="A6131"/>
    <hyperlink r:id="rId6916" ref="A6132"/>
    <hyperlink r:id="rId6917" ref="A6133"/>
    <hyperlink r:id="rId6918" ref="A6134"/>
    <hyperlink r:id="rId6919" ref="A6135"/>
    <hyperlink r:id="rId6920" ref="A6136"/>
    <hyperlink r:id="rId6921" ref="A6137"/>
    <hyperlink r:id="rId6922" ref="A6138"/>
    <hyperlink r:id="rId6923" ref="A6139"/>
    <hyperlink r:id="rId6924" ref="A6140"/>
    <hyperlink r:id="rId6925" ref="A6141"/>
    <hyperlink r:id="rId6926" ref="A6142"/>
    <hyperlink r:id="rId6927" ref="A6143"/>
    <hyperlink r:id="rId6928" ref="A6144"/>
    <hyperlink r:id="rId6929" ref="A6145"/>
    <hyperlink r:id="rId6930" ref="A6146"/>
    <hyperlink r:id="rId6931" ref="A6147"/>
    <hyperlink r:id="rId6932" ref="A6148"/>
    <hyperlink r:id="rId6933" ref="A6149"/>
    <hyperlink r:id="rId6934" ref="A6150"/>
    <hyperlink r:id="rId6935" ref="A6151"/>
    <hyperlink r:id="rId6936" ref="A6152"/>
    <hyperlink r:id="rId6937" ref="A6153"/>
    <hyperlink r:id="rId6938" ref="A6154"/>
    <hyperlink r:id="rId6939" ref="A6155"/>
    <hyperlink r:id="rId6940" ref="A6156"/>
    <hyperlink r:id="rId6941" ref="A6157"/>
    <hyperlink r:id="rId6942" ref="A6158"/>
    <hyperlink r:id="rId6943" ref="A6159"/>
    <hyperlink r:id="rId6944" ref="A6160"/>
    <hyperlink r:id="rId6945" ref="A6161"/>
    <hyperlink r:id="rId6946" ref="A6162"/>
    <hyperlink r:id="rId6947" ref="A6163"/>
    <hyperlink r:id="rId6948" ref="A6164"/>
    <hyperlink r:id="rId6949" ref="A6165"/>
    <hyperlink r:id="rId6950" ref="A6166"/>
    <hyperlink r:id="rId6951" ref="A6167"/>
    <hyperlink r:id="rId6952" ref="A6168"/>
    <hyperlink r:id="rId6953" ref="A6169"/>
    <hyperlink r:id="rId6954" ref="A6170"/>
    <hyperlink r:id="rId6955" ref="A6171"/>
    <hyperlink r:id="rId6956" ref="A6172"/>
    <hyperlink r:id="rId6957" ref="A6173"/>
    <hyperlink r:id="rId6958" ref="A6174"/>
    <hyperlink r:id="rId6959" ref="A6175"/>
    <hyperlink r:id="rId6960" ref="A6176"/>
    <hyperlink r:id="rId6961" ref="A6177"/>
    <hyperlink r:id="rId6962" ref="A6178"/>
    <hyperlink r:id="rId6963" ref="A6179"/>
    <hyperlink r:id="rId6964" ref="A6180"/>
    <hyperlink r:id="rId6965" ref="A6181"/>
    <hyperlink r:id="rId6966" ref="A6182"/>
    <hyperlink r:id="rId6967" ref="A6183"/>
    <hyperlink r:id="rId6968" ref="A6184"/>
    <hyperlink r:id="rId6969" ref="A6185"/>
    <hyperlink r:id="rId6970" ref="A6186"/>
    <hyperlink r:id="rId6971" ref="A6187"/>
    <hyperlink r:id="rId6972" ref="A6188"/>
    <hyperlink r:id="rId6973" ref="A6189"/>
    <hyperlink r:id="rId6974" ref="A6190"/>
    <hyperlink r:id="rId6975" ref="A6191"/>
    <hyperlink r:id="rId6976" ref="A6192"/>
    <hyperlink r:id="rId6977" ref="A6193"/>
    <hyperlink r:id="rId6978" ref="A6194"/>
    <hyperlink r:id="rId6979" ref="A6195"/>
    <hyperlink r:id="rId6980" ref="A6196"/>
    <hyperlink r:id="rId6981" ref="A6197"/>
    <hyperlink r:id="rId6982" ref="A6198"/>
    <hyperlink r:id="rId6983" ref="A6199"/>
    <hyperlink r:id="rId6984" ref="A6200"/>
    <hyperlink r:id="rId6985" ref="A6201"/>
    <hyperlink r:id="rId6986" ref="A6202"/>
    <hyperlink r:id="rId6987" ref="A6203"/>
    <hyperlink r:id="rId6988" ref="A6204"/>
    <hyperlink r:id="rId6989" ref="A6205"/>
    <hyperlink r:id="rId6990" ref="A6206"/>
    <hyperlink r:id="rId6991" ref="A6207"/>
    <hyperlink r:id="rId6992" ref="A6208"/>
    <hyperlink r:id="rId6993" ref="A6209"/>
    <hyperlink r:id="rId6994" ref="A6210"/>
    <hyperlink r:id="rId6995" ref="A6211"/>
    <hyperlink r:id="rId6996" ref="A6212"/>
    <hyperlink r:id="rId6997" ref="A6213"/>
    <hyperlink r:id="rId6998" ref="A6214"/>
    <hyperlink r:id="rId6999" ref="A6215"/>
    <hyperlink r:id="rId7000" ref="A6216"/>
    <hyperlink r:id="rId7001" ref="A6217"/>
    <hyperlink r:id="rId7002" ref="A6218"/>
    <hyperlink r:id="rId7003" ref="A6219"/>
    <hyperlink r:id="rId7004" ref="A6220"/>
    <hyperlink r:id="rId7005" ref="A6221"/>
    <hyperlink r:id="rId7006" ref="A6222"/>
    <hyperlink r:id="rId7007" ref="A6223"/>
    <hyperlink r:id="rId7008" ref="A6224"/>
    <hyperlink r:id="rId7009" ref="A6225"/>
    <hyperlink r:id="rId7010" ref="A6226"/>
    <hyperlink r:id="rId7011" ref="A6227"/>
    <hyperlink r:id="rId7012" ref="A6228"/>
    <hyperlink r:id="rId7013" ref="A6229"/>
    <hyperlink r:id="rId7014" ref="A6230"/>
    <hyperlink r:id="rId7015" ref="A6231"/>
    <hyperlink r:id="rId7016" ref="A6232"/>
    <hyperlink r:id="rId7017" ref="A6233"/>
    <hyperlink r:id="rId7018" ref="A6234"/>
    <hyperlink r:id="rId7019" ref="A6235"/>
    <hyperlink r:id="rId7020" ref="A6236"/>
    <hyperlink r:id="rId7021" ref="A6237"/>
    <hyperlink r:id="rId7022" ref="A6238"/>
    <hyperlink r:id="rId7023" ref="A6239"/>
    <hyperlink r:id="rId7024" ref="A6240"/>
    <hyperlink r:id="rId7025" ref="A6241"/>
    <hyperlink r:id="rId7026" ref="A6242"/>
    <hyperlink r:id="rId7027" ref="A6243"/>
    <hyperlink r:id="rId7028" ref="A6244"/>
    <hyperlink r:id="rId7029" ref="A6245"/>
    <hyperlink r:id="rId7030" ref="A6246"/>
    <hyperlink r:id="rId7031" ref="A6247"/>
    <hyperlink r:id="rId7032" ref="A6248"/>
    <hyperlink r:id="rId7033" ref="A6249"/>
    <hyperlink r:id="rId7034" ref="A6250"/>
    <hyperlink r:id="rId7035" ref="A6251"/>
    <hyperlink r:id="rId7036" ref="A6252"/>
    <hyperlink r:id="rId7037" ref="A6253"/>
    <hyperlink r:id="rId7038" ref="A6254"/>
    <hyperlink r:id="rId7039" ref="A6255"/>
    <hyperlink r:id="rId7040" ref="A6256"/>
    <hyperlink r:id="rId7041" ref="A6257"/>
    <hyperlink r:id="rId7042" ref="A6258"/>
    <hyperlink r:id="rId7043" ref="A6259"/>
    <hyperlink r:id="rId7044" ref="A6260"/>
    <hyperlink r:id="rId7045" ref="A6261"/>
    <hyperlink r:id="rId7046" ref="A6262"/>
    <hyperlink r:id="rId7047" ref="A6263"/>
    <hyperlink r:id="rId7048" ref="A6264"/>
    <hyperlink r:id="rId7049" ref="A6265"/>
    <hyperlink r:id="rId7050" ref="A6266"/>
    <hyperlink r:id="rId7051" ref="A6267"/>
    <hyperlink r:id="rId7052" ref="A6268"/>
    <hyperlink r:id="rId7053" ref="A6269"/>
    <hyperlink r:id="rId7054" ref="A6270"/>
    <hyperlink r:id="rId7055" ref="A6271"/>
    <hyperlink r:id="rId7056" ref="A6272"/>
    <hyperlink r:id="rId7057" ref="A6273"/>
    <hyperlink r:id="rId7058" ref="A6274"/>
    <hyperlink r:id="rId7059" ref="A6275"/>
    <hyperlink r:id="rId7060" ref="A6276"/>
    <hyperlink r:id="rId7061" ref="A6277"/>
    <hyperlink r:id="rId7062" ref="A6278"/>
    <hyperlink r:id="rId7063" ref="A6279"/>
    <hyperlink r:id="rId7064" ref="A6280"/>
    <hyperlink r:id="rId7065" ref="A6281"/>
    <hyperlink r:id="rId7066" ref="A6282"/>
    <hyperlink r:id="rId7067" ref="A6283"/>
    <hyperlink r:id="rId7068" ref="A6284"/>
    <hyperlink r:id="rId7069" ref="A6285"/>
    <hyperlink r:id="rId7070" ref="A6286"/>
    <hyperlink r:id="rId7071" ref="A6287"/>
    <hyperlink r:id="rId7072" ref="A6288"/>
    <hyperlink r:id="rId7073" ref="A6289"/>
    <hyperlink r:id="rId7074" ref="A6290"/>
    <hyperlink r:id="rId7075" ref="A6291"/>
    <hyperlink r:id="rId7076" ref="A6292"/>
    <hyperlink r:id="rId7077" ref="A6293"/>
    <hyperlink r:id="rId7078" ref="A6294"/>
    <hyperlink r:id="rId7079" ref="A6295"/>
    <hyperlink r:id="rId7080" ref="A6296"/>
    <hyperlink r:id="rId7081" ref="A6297"/>
    <hyperlink r:id="rId7082" ref="A6298"/>
    <hyperlink r:id="rId7083" ref="A6299"/>
    <hyperlink r:id="rId7084" ref="A6300"/>
    <hyperlink r:id="rId7085" ref="A6301"/>
    <hyperlink r:id="rId7086" ref="A6302"/>
    <hyperlink r:id="rId7087" ref="A6303"/>
    <hyperlink r:id="rId7088" ref="A6304"/>
    <hyperlink r:id="rId7089" ref="A6305"/>
    <hyperlink r:id="rId7090" ref="A6306"/>
    <hyperlink r:id="rId7091" ref="A6307"/>
    <hyperlink r:id="rId7092" ref="A6308"/>
    <hyperlink r:id="rId7093" ref="A6309"/>
    <hyperlink r:id="rId7094" ref="A6310"/>
    <hyperlink r:id="rId7095" ref="A6311"/>
    <hyperlink r:id="rId7096" ref="A6312"/>
    <hyperlink r:id="rId7097" ref="A6313"/>
    <hyperlink r:id="rId7098" ref="A6314"/>
    <hyperlink r:id="rId7099" ref="A6315"/>
    <hyperlink r:id="rId7100" ref="A6316"/>
    <hyperlink r:id="rId7101" ref="A6317"/>
    <hyperlink r:id="rId7102" ref="A6318"/>
    <hyperlink r:id="rId7103" ref="A6319"/>
    <hyperlink r:id="rId7104" ref="A6320"/>
    <hyperlink r:id="rId7105" ref="A6321"/>
    <hyperlink r:id="rId7106" ref="A6322"/>
    <hyperlink r:id="rId7107" ref="A6323"/>
    <hyperlink r:id="rId7108" ref="A6324"/>
    <hyperlink r:id="rId7109" ref="A6325"/>
    <hyperlink r:id="rId7110" ref="A6326"/>
    <hyperlink r:id="rId7111" ref="A6327"/>
    <hyperlink r:id="rId7112" ref="A6328"/>
    <hyperlink r:id="rId7113" ref="A6329"/>
    <hyperlink r:id="rId7114" ref="A6330"/>
    <hyperlink r:id="rId7115" ref="A6331"/>
    <hyperlink r:id="rId7116" ref="A6332"/>
    <hyperlink r:id="rId7117" ref="A6333"/>
    <hyperlink r:id="rId7118" ref="A6334"/>
    <hyperlink r:id="rId7119" ref="A6335"/>
    <hyperlink r:id="rId7120" ref="A6336"/>
    <hyperlink r:id="rId7121" ref="A6337"/>
    <hyperlink r:id="rId7122" ref="A6338"/>
    <hyperlink r:id="rId7123" ref="A6339"/>
    <hyperlink r:id="rId7124" ref="A6340"/>
    <hyperlink r:id="rId7125" ref="A6341"/>
    <hyperlink r:id="rId7126" ref="A6342"/>
    <hyperlink r:id="rId7127" ref="A6343"/>
    <hyperlink r:id="rId7128" ref="A6344"/>
    <hyperlink r:id="rId7129" ref="A6345"/>
    <hyperlink r:id="rId7130" ref="A6346"/>
    <hyperlink r:id="rId7131" ref="A6347"/>
    <hyperlink r:id="rId7132" ref="A6348"/>
    <hyperlink r:id="rId7133" ref="A6349"/>
    <hyperlink r:id="rId7134" ref="A6350"/>
    <hyperlink r:id="rId7135" ref="A6351"/>
    <hyperlink r:id="rId7136" ref="A6352"/>
    <hyperlink r:id="rId7137" ref="A6353"/>
    <hyperlink r:id="rId7138" ref="A6354"/>
    <hyperlink r:id="rId7139" ref="A6355"/>
    <hyperlink r:id="rId7140" ref="A6356"/>
    <hyperlink r:id="rId7141" ref="A6357"/>
    <hyperlink r:id="rId7142" ref="A6358"/>
    <hyperlink r:id="rId7143" ref="A6359"/>
    <hyperlink r:id="rId7144" ref="A6360"/>
    <hyperlink r:id="rId7145" ref="A6361"/>
    <hyperlink r:id="rId7146" ref="A6362"/>
    <hyperlink r:id="rId7147" ref="A6363"/>
    <hyperlink r:id="rId7148" ref="A6364"/>
    <hyperlink r:id="rId7149" ref="A6365"/>
    <hyperlink r:id="rId7150" ref="A6366"/>
    <hyperlink r:id="rId7151" ref="A6367"/>
    <hyperlink r:id="rId7152" ref="A6368"/>
    <hyperlink r:id="rId7153" ref="A6369"/>
    <hyperlink r:id="rId7154" ref="A6370"/>
    <hyperlink r:id="rId7155" ref="A6371"/>
    <hyperlink r:id="rId7156" ref="A6372"/>
    <hyperlink r:id="rId7157" ref="A6373"/>
    <hyperlink r:id="rId7158" ref="A6374"/>
    <hyperlink r:id="rId7159" ref="A6375"/>
    <hyperlink r:id="rId7160" ref="A6376"/>
    <hyperlink r:id="rId7161" ref="A6377"/>
    <hyperlink r:id="rId7162" ref="A6378"/>
    <hyperlink r:id="rId7163" ref="A6379"/>
    <hyperlink r:id="rId7164" ref="A6380"/>
    <hyperlink r:id="rId7165" ref="A6381"/>
    <hyperlink r:id="rId7166" ref="A6382"/>
    <hyperlink r:id="rId7167" ref="A6383"/>
    <hyperlink r:id="rId7168" ref="A6384"/>
    <hyperlink r:id="rId7169" ref="A6385"/>
    <hyperlink r:id="rId7170" ref="A6386"/>
    <hyperlink r:id="rId7171" ref="A6387"/>
    <hyperlink r:id="rId7172" ref="A6388"/>
    <hyperlink r:id="rId7173" ref="A6389"/>
    <hyperlink r:id="rId7174" ref="A6390"/>
    <hyperlink r:id="rId7175" ref="A6391"/>
    <hyperlink r:id="rId7176" ref="A6392"/>
    <hyperlink r:id="rId7177" ref="A6393"/>
    <hyperlink r:id="rId7178" ref="A6394"/>
    <hyperlink r:id="rId7179" ref="A6395"/>
    <hyperlink r:id="rId7180" ref="A6396"/>
    <hyperlink r:id="rId7181" ref="A6397"/>
    <hyperlink r:id="rId7182" ref="A6398"/>
    <hyperlink r:id="rId7183" ref="A6399"/>
    <hyperlink r:id="rId7184" ref="A6400"/>
    <hyperlink r:id="rId7185" ref="A6401"/>
    <hyperlink r:id="rId7186" ref="A6402"/>
    <hyperlink r:id="rId7187" ref="A6403"/>
    <hyperlink r:id="rId7188" ref="A6404"/>
    <hyperlink r:id="rId7189" ref="A6405"/>
    <hyperlink r:id="rId7190" ref="A6406"/>
    <hyperlink r:id="rId7191" ref="A6407"/>
    <hyperlink r:id="rId7192" ref="A6408"/>
    <hyperlink r:id="rId7193" ref="A6409"/>
    <hyperlink r:id="rId7194" ref="A6410"/>
    <hyperlink r:id="rId7195" ref="A6411"/>
    <hyperlink r:id="rId7196" ref="A6412"/>
    <hyperlink r:id="rId7197" ref="A6413"/>
    <hyperlink r:id="rId7198" ref="A6414"/>
    <hyperlink r:id="rId7199" ref="A6415"/>
    <hyperlink r:id="rId7200" ref="A6416"/>
    <hyperlink r:id="rId7201" ref="A6417"/>
    <hyperlink r:id="rId7202" ref="A6418"/>
    <hyperlink r:id="rId7203" ref="A6419"/>
    <hyperlink r:id="rId7204" ref="A6420"/>
    <hyperlink r:id="rId7205" ref="A6421"/>
    <hyperlink r:id="rId7206" ref="A6422"/>
    <hyperlink r:id="rId7207" ref="A6423"/>
    <hyperlink r:id="rId7208" ref="A6424"/>
    <hyperlink r:id="rId7209" ref="A6425"/>
    <hyperlink r:id="rId7210" ref="A6426"/>
    <hyperlink r:id="rId7211" ref="A6427"/>
    <hyperlink r:id="rId7212" ref="A6428"/>
    <hyperlink r:id="rId7213" ref="A6429"/>
    <hyperlink r:id="rId7214" ref="A6430"/>
    <hyperlink r:id="rId7215" ref="A6431"/>
    <hyperlink r:id="rId7216" ref="A6432"/>
    <hyperlink r:id="rId7217" ref="A6433"/>
    <hyperlink r:id="rId7218" ref="A6434"/>
    <hyperlink r:id="rId7219" ref="A6435"/>
    <hyperlink r:id="rId7220" ref="A6436"/>
    <hyperlink r:id="rId7221" ref="A6437"/>
    <hyperlink r:id="rId7222" ref="A6438"/>
    <hyperlink r:id="rId7223" ref="A6439"/>
    <hyperlink r:id="rId7224" ref="A6440"/>
    <hyperlink r:id="rId7225" ref="A6441"/>
    <hyperlink r:id="rId7226" ref="A6442"/>
    <hyperlink r:id="rId7227" ref="A6443"/>
    <hyperlink r:id="rId7228" ref="A6444"/>
    <hyperlink r:id="rId7229" ref="A6445"/>
    <hyperlink r:id="rId7230" ref="A6446"/>
    <hyperlink r:id="rId7231" ref="A6447"/>
    <hyperlink r:id="rId7232" ref="A6448"/>
    <hyperlink r:id="rId7233" ref="A6449"/>
    <hyperlink r:id="rId7234" ref="A6450"/>
    <hyperlink r:id="rId7235" ref="A6451"/>
    <hyperlink r:id="rId7236" ref="A6452"/>
    <hyperlink r:id="rId7237" ref="A6453"/>
    <hyperlink r:id="rId7238" ref="A6454"/>
    <hyperlink r:id="rId7239" ref="A6455"/>
    <hyperlink r:id="rId7240" ref="A6456"/>
    <hyperlink r:id="rId7241" ref="A6457"/>
    <hyperlink r:id="rId7242" ref="A6458"/>
    <hyperlink r:id="rId7243" ref="A6459"/>
    <hyperlink r:id="rId7244" ref="A6460"/>
    <hyperlink r:id="rId7245" ref="A6461"/>
    <hyperlink r:id="rId7246" ref="A6462"/>
    <hyperlink r:id="rId7247" ref="A6463"/>
    <hyperlink r:id="rId7248" ref="A6464"/>
    <hyperlink r:id="rId7249" ref="A6465"/>
    <hyperlink r:id="rId7250" ref="A6466"/>
    <hyperlink r:id="rId7251" ref="A6467"/>
    <hyperlink r:id="rId7252" ref="A6468"/>
    <hyperlink r:id="rId7253" ref="A6469"/>
    <hyperlink r:id="rId7254" ref="A6470"/>
    <hyperlink r:id="rId7255" ref="A6471"/>
    <hyperlink r:id="rId7256" ref="A6472"/>
    <hyperlink r:id="rId7257" ref="A6473"/>
    <hyperlink r:id="rId7258" ref="A6474"/>
    <hyperlink r:id="rId7259" ref="A6475"/>
    <hyperlink r:id="rId7260" ref="A6476"/>
    <hyperlink r:id="rId7261" ref="A6477"/>
    <hyperlink r:id="rId7262" ref="A6478"/>
    <hyperlink r:id="rId7263" ref="A6479"/>
    <hyperlink r:id="rId7264" ref="A6480"/>
    <hyperlink r:id="rId7265" ref="A6481"/>
    <hyperlink r:id="rId7266" ref="A6482"/>
    <hyperlink r:id="rId7267" ref="A6483"/>
    <hyperlink r:id="rId7268" ref="A6484"/>
    <hyperlink r:id="rId7269" ref="A6485"/>
    <hyperlink r:id="rId7270" ref="A6486"/>
    <hyperlink r:id="rId7271" ref="A6487"/>
    <hyperlink r:id="rId7272" ref="A6488"/>
    <hyperlink r:id="rId7273" ref="A6489"/>
    <hyperlink r:id="rId7274" ref="A6490"/>
    <hyperlink r:id="rId7275" ref="A6491"/>
    <hyperlink r:id="rId7276" ref="A6492"/>
    <hyperlink r:id="rId7277" ref="A6493"/>
    <hyperlink r:id="rId7278" ref="A6494"/>
    <hyperlink r:id="rId7279" ref="A6495"/>
    <hyperlink r:id="rId7280" ref="A6496"/>
    <hyperlink r:id="rId7281" ref="A6497"/>
    <hyperlink r:id="rId7282" ref="A6498"/>
    <hyperlink r:id="rId7283" ref="A6499"/>
    <hyperlink r:id="rId7284" ref="A6500"/>
    <hyperlink r:id="rId7285" ref="A6501"/>
  </hyperlinks>
  <drawing r:id="rId728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18422</v>
      </c>
      <c r="B3" s="3"/>
      <c r="C3" s="4">
        <v>35423.98055555556</v>
      </c>
      <c r="D3" s="5">
        <v>8589.0</v>
      </c>
    </row>
    <row r="4">
      <c r="A4" s="2" t="s">
        <v>18423</v>
      </c>
      <c r="B4" s="3"/>
      <c r="C4" s="4">
        <v>35423.98055555556</v>
      </c>
      <c r="D4" s="5">
        <v>292863.0</v>
      </c>
    </row>
    <row r="5">
      <c r="A5" s="2" t="s">
        <v>18424</v>
      </c>
      <c r="B5" s="3"/>
      <c r="C5" s="4">
        <v>35423.98055555556</v>
      </c>
      <c r="D5" s="5">
        <v>16320.0</v>
      </c>
    </row>
    <row r="6">
      <c r="A6" s="2" t="s">
        <v>18425</v>
      </c>
      <c r="B6" s="3"/>
      <c r="C6" s="4">
        <v>35423.98055555556</v>
      </c>
      <c r="D6" s="5">
        <v>14276.0</v>
      </c>
    </row>
    <row r="7">
      <c r="A7" s="2" t="s">
        <v>18426</v>
      </c>
      <c r="B7" s="3"/>
      <c r="C7" s="4">
        <v>35423.98055555556</v>
      </c>
      <c r="D7" s="5">
        <v>74095.0</v>
      </c>
    </row>
    <row r="8">
      <c r="A8" s="2" t="s">
        <v>18427</v>
      </c>
      <c r="B8" s="3"/>
      <c r="C8" s="4">
        <v>35423.98055555556</v>
      </c>
      <c r="D8" s="5">
        <v>75352.0</v>
      </c>
    </row>
    <row r="9">
      <c r="A9" s="2" t="s">
        <v>18428</v>
      </c>
      <c r="B9" s="3"/>
      <c r="C9" s="4">
        <v>35423.98055555556</v>
      </c>
      <c r="D9" s="5">
        <v>145729.0</v>
      </c>
    </row>
    <row r="10">
      <c r="A10" s="2" t="s">
        <v>18429</v>
      </c>
      <c r="B10" s="3"/>
      <c r="C10" s="4">
        <v>35423.98055555556</v>
      </c>
      <c r="D10" s="5">
        <v>7067556.0</v>
      </c>
    </row>
    <row r="11">
      <c r="A11" s="2" t="s">
        <v>18430</v>
      </c>
      <c r="B11" s="3"/>
      <c r="C11" s="4">
        <v>35423.98055555556</v>
      </c>
      <c r="D11" s="5">
        <v>7080204.0</v>
      </c>
    </row>
    <row r="12">
      <c r="A12" s="2" t="s">
        <v>18431</v>
      </c>
      <c r="B12" s="3"/>
      <c r="C12" s="4">
        <v>35423.98055555556</v>
      </c>
      <c r="D12" s="5">
        <v>66152.0</v>
      </c>
    </row>
    <row r="13">
      <c r="A13" s="2" t="s">
        <v>18432</v>
      </c>
      <c r="B13" s="3"/>
      <c r="C13" s="4">
        <v>35423.98055555556</v>
      </c>
      <c r="D13" s="5">
        <v>386787.0</v>
      </c>
    </row>
    <row r="14">
      <c r="A14" s="2" t="s">
        <v>18433</v>
      </c>
      <c r="B14" s="3"/>
      <c r="C14" s="4">
        <v>35423.98055555556</v>
      </c>
      <c r="D14" s="5">
        <v>397740.0</v>
      </c>
    </row>
    <row r="15">
      <c r="A15" s="2" t="s">
        <v>18434</v>
      </c>
      <c r="B15" s="3"/>
      <c r="C15" s="4">
        <v>35423.98055555556</v>
      </c>
      <c r="D15" s="5">
        <v>143689.0</v>
      </c>
    </row>
    <row r="16">
      <c r="A16" s="2" t="s">
        <v>18435</v>
      </c>
      <c r="B16" s="3"/>
      <c r="C16" s="4">
        <v>35423.98055555556</v>
      </c>
      <c r="D16" s="5">
        <v>393954.0</v>
      </c>
    </row>
    <row r="17">
      <c r="A17" s="2" t="s">
        <v>18436</v>
      </c>
      <c r="B17" s="3"/>
      <c r="C17" s="4">
        <v>35423.98055555556</v>
      </c>
      <c r="D17" s="5">
        <v>586595.0</v>
      </c>
    </row>
    <row r="18">
      <c r="A18" s="2" t="s">
        <v>18437</v>
      </c>
      <c r="B18" s="3"/>
      <c r="C18" s="4">
        <v>35423.98055555556</v>
      </c>
      <c r="D18" s="5">
        <v>498563.0</v>
      </c>
    </row>
    <row r="19">
      <c r="A19" s="2" t="s">
        <v>18438</v>
      </c>
      <c r="B19" s="3"/>
      <c r="C19" s="4">
        <v>35423.98055555556</v>
      </c>
      <c r="D19" s="5">
        <v>90147.0</v>
      </c>
    </row>
    <row r="20">
      <c r="A20" s="2" t="s">
        <v>18439</v>
      </c>
      <c r="B20" s="3"/>
      <c r="C20" s="4">
        <v>35423.98055555556</v>
      </c>
      <c r="D20" s="5">
        <v>18340.0</v>
      </c>
    </row>
    <row r="21">
      <c r="A21" s="2" t="s">
        <v>18440</v>
      </c>
      <c r="B21" s="3"/>
      <c r="C21" s="4">
        <v>35423.98055555556</v>
      </c>
      <c r="D21" s="5">
        <v>43741.0</v>
      </c>
    </row>
    <row r="22">
      <c r="A22" s="2" t="s">
        <v>18441</v>
      </c>
      <c r="B22" s="3"/>
      <c r="C22" s="4">
        <v>35423.98055555556</v>
      </c>
      <c r="D22" s="5">
        <v>45999.0</v>
      </c>
    </row>
    <row r="23">
      <c r="A23" s="2" t="s">
        <v>18442</v>
      </c>
      <c r="B23" s="3"/>
      <c r="C23" s="4">
        <v>35423.98055555556</v>
      </c>
      <c r="D23" s="5">
        <v>726803.0</v>
      </c>
    </row>
    <row r="24">
      <c r="A24" s="2" t="s">
        <v>18443</v>
      </c>
      <c r="B24" s="3"/>
      <c r="C24" s="4">
        <v>35423.98055555556</v>
      </c>
      <c r="D24" s="5">
        <v>784991.0</v>
      </c>
    </row>
    <row r="25">
      <c r="A25" s="2" t="s">
        <v>18444</v>
      </c>
      <c r="B25" s="3"/>
      <c r="C25" s="4">
        <v>35423.98055555556</v>
      </c>
      <c r="D25" s="5">
        <v>427667.0</v>
      </c>
    </row>
    <row r="26">
      <c r="A26" s="2" t="s">
        <v>18445</v>
      </c>
      <c r="B26" s="3"/>
      <c r="C26" s="4">
        <v>35423.98055555556</v>
      </c>
      <c r="D26" s="5">
        <v>561971.0</v>
      </c>
    </row>
    <row r="27">
      <c r="A27" s="2" t="s">
        <v>18446</v>
      </c>
      <c r="B27" s="3"/>
      <c r="C27" s="4">
        <v>35423.98055555556</v>
      </c>
      <c r="D27" s="5">
        <v>58874.0</v>
      </c>
    </row>
    <row r="28">
      <c r="A28" s="2" t="s">
        <v>18447</v>
      </c>
      <c r="B28" s="3"/>
      <c r="C28" s="4">
        <v>35423.98055555556</v>
      </c>
      <c r="D28" s="5">
        <v>13595.0</v>
      </c>
    </row>
    <row r="29">
      <c r="A29" s="2" t="s">
        <v>18448</v>
      </c>
      <c r="B29" s="3"/>
      <c r="C29" s="4">
        <v>35423.98055555556</v>
      </c>
      <c r="D29" s="5">
        <v>19775.0</v>
      </c>
    </row>
    <row r="30">
      <c r="A30" s="2" t="s">
        <v>18449</v>
      </c>
      <c r="B30" s="3"/>
      <c r="C30" s="4">
        <v>35423.98055555556</v>
      </c>
      <c r="D30" s="5">
        <v>2385205.0</v>
      </c>
    </row>
    <row r="31">
      <c r="A31" s="2" t="s">
        <v>18450</v>
      </c>
      <c r="B31" s="3"/>
      <c r="C31" s="4">
        <v>35423.98055555556</v>
      </c>
      <c r="D31" s="5">
        <v>1034057.0</v>
      </c>
    </row>
    <row r="32">
      <c r="A32" s="2" t="s">
        <v>18451</v>
      </c>
      <c r="B32" s="3"/>
      <c r="C32" s="4">
        <v>35423.98055555556</v>
      </c>
      <c r="D32" s="5">
        <v>115431.0</v>
      </c>
    </row>
    <row r="33">
      <c r="A33" s="2" t="s">
        <v>18452</v>
      </c>
      <c r="B33" s="3"/>
      <c r="C33" s="4">
        <v>35423.98055555556</v>
      </c>
      <c r="D33" s="5">
        <v>224866.0</v>
      </c>
    </row>
    <row r="34">
      <c r="A34" s="2" t="s">
        <v>18453</v>
      </c>
      <c r="B34" s="3"/>
      <c r="C34" s="4">
        <v>35423.98055555556</v>
      </c>
      <c r="D34" s="5">
        <v>385058.0</v>
      </c>
    </row>
    <row r="35">
      <c r="A35" s="2" t="s">
        <v>18454</v>
      </c>
      <c r="B35" s="3"/>
      <c r="C35" s="4">
        <v>35423.98055555556</v>
      </c>
      <c r="D35" s="5">
        <v>433208.0</v>
      </c>
    </row>
    <row r="36">
      <c r="A36" s="2" t="s">
        <v>18455</v>
      </c>
      <c r="B36" s="3"/>
      <c r="C36" s="4">
        <v>35423.98055555556</v>
      </c>
      <c r="D36" s="5">
        <v>311038.0</v>
      </c>
    </row>
    <row r="37">
      <c r="A37" s="2" t="s">
        <v>18456</v>
      </c>
      <c r="B37" s="3"/>
      <c r="C37" s="4">
        <v>35423.98055555556</v>
      </c>
      <c r="D37" s="5">
        <v>299984.0</v>
      </c>
    </row>
    <row r="38">
      <c r="A38" s="2" t="s">
        <v>18457</v>
      </c>
      <c r="B38" s="3"/>
      <c r="C38" s="4">
        <v>35423.98055555556</v>
      </c>
      <c r="D38" s="5">
        <v>49106.0</v>
      </c>
    </row>
    <row r="39">
      <c r="A39" s="2" t="s">
        <v>18458</v>
      </c>
      <c r="B39" s="3"/>
      <c r="C39" s="4">
        <v>35423.98055555556</v>
      </c>
      <c r="D39" s="5">
        <v>81375.0</v>
      </c>
    </row>
    <row r="40">
      <c r="A40" s="2" t="s">
        <v>18459</v>
      </c>
      <c r="B40" s="3"/>
      <c r="C40" s="4">
        <v>35423.98055555556</v>
      </c>
      <c r="D40" s="5">
        <v>68759.0</v>
      </c>
    </row>
    <row r="41">
      <c r="A41" s="2" t="s">
        <v>18460</v>
      </c>
      <c r="B41" s="3"/>
      <c r="C41" s="4">
        <v>35423.98055555556</v>
      </c>
      <c r="D41" s="5">
        <v>643792.0</v>
      </c>
    </row>
    <row r="42">
      <c r="A42" s="2" t="s">
        <v>18461</v>
      </c>
      <c r="B42" s="3"/>
      <c r="C42" s="4">
        <v>35423.98055555556</v>
      </c>
      <c r="D42" s="5">
        <v>345458.0</v>
      </c>
    </row>
    <row r="43">
      <c r="A43" s="2" t="s">
        <v>18462</v>
      </c>
      <c r="B43" s="3"/>
      <c r="C43" s="4">
        <v>35423.98055555556</v>
      </c>
      <c r="D43" s="5">
        <v>138591.0</v>
      </c>
    </row>
    <row r="44">
      <c r="A44" s="2" t="s">
        <v>18463</v>
      </c>
      <c r="B44" s="3"/>
      <c r="C44" s="4">
        <v>35423.98055555556</v>
      </c>
      <c r="D44" s="5">
        <v>300290.0</v>
      </c>
    </row>
    <row r="45">
      <c r="A45" s="2" t="s">
        <v>18464</v>
      </c>
      <c r="B45" s="3"/>
      <c r="C45" s="4">
        <v>35423.98055555556</v>
      </c>
      <c r="D45" s="5">
        <v>248661.0</v>
      </c>
    </row>
    <row r="46">
      <c r="A46" s="2" t="s">
        <v>18465</v>
      </c>
      <c r="B46" s="3"/>
      <c r="C46" s="4">
        <v>35423.98055555556</v>
      </c>
      <c r="D46" s="5">
        <v>248279.0</v>
      </c>
    </row>
    <row r="47">
      <c r="A47" s="2" t="s">
        <v>18466</v>
      </c>
      <c r="B47" s="3"/>
      <c r="C47" s="4">
        <v>35423.98055555556</v>
      </c>
      <c r="D47" s="5">
        <v>81363.0</v>
      </c>
    </row>
    <row r="48">
      <c r="A48" s="2" t="s">
        <v>18467</v>
      </c>
      <c r="B48" s="3"/>
      <c r="C48" s="4">
        <v>35423.98055555556</v>
      </c>
      <c r="D48" s="5">
        <v>352459.0</v>
      </c>
    </row>
    <row r="49">
      <c r="A49" s="2" t="s">
        <v>18468</v>
      </c>
      <c r="B49" s="3"/>
      <c r="C49" s="4">
        <v>35423.98055555556</v>
      </c>
      <c r="D49" s="5">
        <v>400588.0</v>
      </c>
    </row>
    <row r="50">
      <c r="A50" s="2" t="s">
        <v>18469</v>
      </c>
      <c r="B50" s="3"/>
      <c r="C50" s="4">
        <v>35423.98055555556</v>
      </c>
      <c r="D50" s="5">
        <v>871036.0</v>
      </c>
    </row>
    <row r="51">
      <c r="A51" s="2" t="s">
        <v>18470</v>
      </c>
      <c r="B51" s="3"/>
      <c r="C51" s="4">
        <v>35423.98055555556</v>
      </c>
      <c r="D51" s="5">
        <v>34698.0</v>
      </c>
    </row>
    <row r="52">
      <c r="A52" s="2" t="s">
        <v>18471</v>
      </c>
      <c r="B52" s="3"/>
      <c r="C52" s="4">
        <v>35423.98055555556</v>
      </c>
      <c r="D52" s="5">
        <v>138544.0</v>
      </c>
    </row>
    <row r="53">
      <c r="A53" s="2" t="s">
        <v>18472</v>
      </c>
      <c r="B53" s="3"/>
      <c r="C53" s="4">
        <v>35423.98055555556</v>
      </c>
      <c r="D53" s="5">
        <v>173603.0</v>
      </c>
    </row>
    <row r="54">
      <c r="A54" s="2" t="s">
        <v>18473</v>
      </c>
      <c r="B54" s="3"/>
      <c r="C54" s="4">
        <v>35423.98055555556</v>
      </c>
      <c r="D54" s="5">
        <v>16891.0</v>
      </c>
    </row>
    <row r="55">
      <c r="A55" s="2" t="s">
        <v>18474</v>
      </c>
      <c r="B55" s="3"/>
      <c r="C55" s="4">
        <v>35423.98055555556</v>
      </c>
      <c r="D55" s="5">
        <v>21903.0</v>
      </c>
    </row>
    <row r="56">
      <c r="A56" s="2" t="s">
        <v>18475</v>
      </c>
      <c r="B56" s="3"/>
      <c r="C56" s="4">
        <v>35423.98055555556</v>
      </c>
      <c r="D56" s="5">
        <v>18665.0</v>
      </c>
    </row>
    <row r="57">
      <c r="A57" s="2" t="s">
        <v>18476</v>
      </c>
      <c r="B57" s="3"/>
      <c r="C57" s="4">
        <v>35423.98055555556</v>
      </c>
      <c r="D57" s="5">
        <v>19741.0</v>
      </c>
    </row>
    <row r="58">
      <c r="A58" s="2" t="s">
        <v>18477</v>
      </c>
      <c r="B58" s="3"/>
      <c r="C58" s="4">
        <v>35423.98055555556</v>
      </c>
      <c r="D58" s="5">
        <v>24970.0</v>
      </c>
    </row>
    <row r="59">
      <c r="A59" s="2" t="s">
        <v>18478</v>
      </c>
      <c r="B59" s="3"/>
      <c r="C59" s="4">
        <v>35423.98055555556</v>
      </c>
      <c r="D59" s="5">
        <v>24507.0</v>
      </c>
    </row>
    <row r="60">
      <c r="A60" s="2" t="s">
        <v>18479</v>
      </c>
      <c r="B60" s="3"/>
      <c r="C60" s="4">
        <v>35423.98055555556</v>
      </c>
      <c r="D60" s="5">
        <v>25075.0</v>
      </c>
    </row>
    <row r="61">
      <c r="A61" s="2" t="s">
        <v>18480</v>
      </c>
      <c r="B61" s="3"/>
      <c r="C61" s="4">
        <v>35423.98055555556</v>
      </c>
      <c r="D61" s="5">
        <v>282087.0</v>
      </c>
    </row>
    <row r="62">
      <c r="A62" s="2" t="s">
        <v>18481</v>
      </c>
      <c r="B62" s="3"/>
      <c r="C62" s="4">
        <v>35423.98055555556</v>
      </c>
      <c r="D62" s="5">
        <v>289691.0</v>
      </c>
    </row>
    <row r="63">
      <c r="A63" s="2" t="s">
        <v>18482</v>
      </c>
      <c r="B63" s="3"/>
      <c r="C63" s="4">
        <v>35423.98055555556</v>
      </c>
      <c r="D63" s="5">
        <v>222617.0</v>
      </c>
    </row>
    <row r="64">
      <c r="A64" s="2" t="s">
        <v>18483</v>
      </c>
      <c r="B64" s="3"/>
      <c r="C64" s="4">
        <v>35423.98055555556</v>
      </c>
      <c r="D64" s="5">
        <v>23088.0</v>
      </c>
    </row>
    <row r="65">
      <c r="A65" s="2" t="s">
        <v>18484</v>
      </c>
      <c r="B65" s="3"/>
      <c r="C65" s="4">
        <v>35423.98055555556</v>
      </c>
      <c r="D65" s="5">
        <v>558889.0</v>
      </c>
    </row>
    <row r="66">
      <c r="A66" s="2" t="s">
        <v>18485</v>
      </c>
      <c r="B66" s="3"/>
      <c r="C66" s="4">
        <v>35423.98055555556</v>
      </c>
      <c r="D66" s="5">
        <v>411877.0</v>
      </c>
    </row>
    <row r="67">
      <c r="A67" s="2" t="s">
        <v>18486</v>
      </c>
      <c r="B67" s="3"/>
      <c r="C67" s="4">
        <v>35423.98055555556</v>
      </c>
      <c r="D67" s="5">
        <v>299689.0</v>
      </c>
    </row>
    <row r="68">
      <c r="A68" s="2" t="s">
        <v>18487</v>
      </c>
      <c r="B68" s="3"/>
      <c r="C68" s="4">
        <v>35423.98055555556</v>
      </c>
      <c r="D68" s="5">
        <v>5519.0</v>
      </c>
    </row>
    <row r="69">
      <c r="A69" s="2" t="s">
        <v>18488</v>
      </c>
      <c r="B69" s="3"/>
      <c r="C69" s="4">
        <v>35423.98055555556</v>
      </c>
      <c r="D69" s="5">
        <v>100697.0</v>
      </c>
    </row>
    <row r="70">
      <c r="A70" s="2" t="s">
        <v>18489</v>
      </c>
      <c r="B70" s="3"/>
      <c r="C70" s="4">
        <v>35423.98055555556</v>
      </c>
      <c r="D70" s="5">
        <v>415701.0</v>
      </c>
    </row>
    <row r="71">
      <c r="A71" s="2" t="s">
        <v>18490</v>
      </c>
      <c r="B71" s="3"/>
      <c r="C71" s="4">
        <v>35423.98055555556</v>
      </c>
      <c r="D71" s="5">
        <v>399595.0</v>
      </c>
    </row>
    <row r="72">
      <c r="A72" s="2" t="s">
        <v>18491</v>
      </c>
      <c r="B72" s="3"/>
      <c r="C72" s="4">
        <v>35423.98055555556</v>
      </c>
      <c r="D72" s="5">
        <v>399782.0</v>
      </c>
    </row>
    <row r="73">
      <c r="A73" s="2" t="s">
        <v>18492</v>
      </c>
      <c r="B73" s="3"/>
      <c r="C73" s="4">
        <v>35423.98055555556</v>
      </c>
      <c r="D73" s="5">
        <v>350482.0</v>
      </c>
    </row>
    <row r="74">
      <c r="A74" s="2" t="s">
        <v>18493</v>
      </c>
      <c r="B74" s="3"/>
      <c r="C74" s="4">
        <v>35423.98055555556</v>
      </c>
      <c r="D74" s="5">
        <v>750066.0</v>
      </c>
    </row>
    <row r="75">
      <c r="A75" s="2" t="s">
        <v>18494</v>
      </c>
      <c r="B75" s="3"/>
      <c r="C75" s="4">
        <v>35423.98055555556</v>
      </c>
      <c r="D75" s="5">
        <v>287060.0</v>
      </c>
    </row>
    <row r="76">
      <c r="A76" s="2" t="s">
        <v>18495</v>
      </c>
      <c r="B76" s="3"/>
      <c r="C76" s="4">
        <v>35423.98055555556</v>
      </c>
      <c r="D76" s="5">
        <v>49501.0</v>
      </c>
    </row>
    <row r="77">
      <c r="A77" s="2" t="s">
        <v>18496</v>
      </c>
      <c r="B77" s="3"/>
      <c r="C77" s="4">
        <v>35423.98055555556</v>
      </c>
      <c r="D77" s="5">
        <v>474886.0</v>
      </c>
    </row>
    <row r="78">
      <c r="A78" s="2" t="s">
        <v>18497</v>
      </c>
      <c r="B78" s="3"/>
      <c r="C78" s="4">
        <v>35423.98055555556</v>
      </c>
      <c r="D78" s="5">
        <v>627638.0</v>
      </c>
    </row>
    <row r="79">
      <c r="A79" s="2" t="s">
        <v>18498</v>
      </c>
      <c r="B79" s="3"/>
      <c r="C79" s="4">
        <v>35423.98055555556</v>
      </c>
      <c r="D79" s="5">
        <v>754888.0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</hyperlinks>
  <drawing r:id="rId7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18499</v>
      </c>
      <c r="B3" s="3"/>
      <c r="C3" s="4">
        <v>35423.98055555556</v>
      </c>
      <c r="D3" s="5">
        <v>8589.0</v>
      </c>
    </row>
    <row r="4">
      <c r="A4" s="2" t="s">
        <v>18500</v>
      </c>
      <c r="B4" s="3"/>
      <c r="C4" s="4">
        <v>35423.98055555556</v>
      </c>
      <c r="D4" s="5">
        <v>292863.0</v>
      </c>
    </row>
    <row r="5">
      <c r="A5" s="2" t="s">
        <v>18501</v>
      </c>
      <c r="B5" s="3"/>
      <c r="C5" s="4">
        <v>35423.98055555556</v>
      </c>
      <c r="D5" s="5">
        <v>16320.0</v>
      </c>
    </row>
    <row r="6">
      <c r="A6" s="2" t="s">
        <v>18502</v>
      </c>
      <c r="B6" s="3"/>
      <c r="C6" s="4">
        <v>35423.98055555556</v>
      </c>
      <c r="D6" s="5">
        <v>14276.0</v>
      </c>
    </row>
    <row r="7">
      <c r="A7" s="2" t="s">
        <v>18503</v>
      </c>
      <c r="B7" s="3"/>
      <c r="C7" s="4">
        <v>35423.98055555556</v>
      </c>
      <c r="D7" s="5">
        <v>74095.0</v>
      </c>
    </row>
    <row r="8">
      <c r="A8" s="2" t="s">
        <v>18504</v>
      </c>
      <c r="B8" s="3"/>
      <c r="C8" s="4">
        <v>35423.98055555556</v>
      </c>
      <c r="D8" s="5">
        <v>75352.0</v>
      </c>
    </row>
    <row r="9">
      <c r="A9" s="2" t="s">
        <v>18505</v>
      </c>
      <c r="B9" s="3"/>
      <c r="C9" s="4">
        <v>35423.98055555556</v>
      </c>
      <c r="D9" s="5">
        <v>145729.0</v>
      </c>
    </row>
    <row r="10">
      <c r="A10" s="2" t="s">
        <v>18506</v>
      </c>
      <c r="B10" s="3"/>
      <c r="C10" s="4">
        <v>35423.98055555556</v>
      </c>
      <c r="D10" s="5">
        <v>7067556.0</v>
      </c>
    </row>
    <row r="11">
      <c r="A11" s="2" t="s">
        <v>18507</v>
      </c>
      <c r="B11" s="3"/>
      <c r="C11" s="4">
        <v>35423.98055555556</v>
      </c>
      <c r="D11" s="5">
        <v>7080204.0</v>
      </c>
    </row>
    <row r="12">
      <c r="A12" s="2" t="s">
        <v>18508</v>
      </c>
      <c r="B12" s="3"/>
      <c r="C12" s="4">
        <v>35423.98055555556</v>
      </c>
      <c r="D12" s="5">
        <v>66152.0</v>
      </c>
    </row>
    <row r="13">
      <c r="A13" s="2" t="s">
        <v>18509</v>
      </c>
      <c r="B13" s="3"/>
      <c r="C13" s="4">
        <v>35423.98055555556</v>
      </c>
      <c r="D13" s="5">
        <v>386787.0</v>
      </c>
    </row>
    <row r="14">
      <c r="A14" s="2" t="s">
        <v>18510</v>
      </c>
      <c r="B14" s="3"/>
      <c r="C14" s="4">
        <v>35423.98055555556</v>
      </c>
      <c r="D14" s="5">
        <v>397740.0</v>
      </c>
    </row>
    <row r="15">
      <c r="A15" s="2" t="s">
        <v>18511</v>
      </c>
      <c r="B15" s="3"/>
      <c r="C15" s="4">
        <v>35423.98055555556</v>
      </c>
      <c r="D15" s="5">
        <v>143689.0</v>
      </c>
    </row>
    <row r="16">
      <c r="A16" s="2" t="s">
        <v>18512</v>
      </c>
      <c r="B16" s="3"/>
      <c r="C16" s="4">
        <v>35423.98055555556</v>
      </c>
      <c r="D16" s="5">
        <v>393954.0</v>
      </c>
    </row>
    <row r="17">
      <c r="A17" s="2" t="s">
        <v>18513</v>
      </c>
      <c r="B17" s="3"/>
      <c r="C17" s="4">
        <v>35423.98055555556</v>
      </c>
      <c r="D17" s="5">
        <v>586595.0</v>
      </c>
    </row>
    <row r="18">
      <c r="A18" s="2" t="s">
        <v>18514</v>
      </c>
      <c r="B18" s="3"/>
      <c r="C18" s="4">
        <v>35423.98055555556</v>
      </c>
      <c r="D18" s="5">
        <v>498563.0</v>
      </c>
    </row>
    <row r="19">
      <c r="A19" s="2" t="s">
        <v>18515</v>
      </c>
      <c r="B19" s="3"/>
      <c r="C19" s="4">
        <v>35423.98055555556</v>
      </c>
      <c r="D19" s="5">
        <v>90147.0</v>
      </c>
    </row>
    <row r="20">
      <c r="A20" s="2" t="s">
        <v>18516</v>
      </c>
      <c r="B20" s="3"/>
      <c r="C20" s="4">
        <v>35423.98055555556</v>
      </c>
      <c r="D20" s="5">
        <v>18340.0</v>
      </c>
    </row>
    <row r="21">
      <c r="A21" s="2" t="s">
        <v>18517</v>
      </c>
      <c r="B21" s="3"/>
      <c r="C21" s="4">
        <v>35423.98055555556</v>
      </c>
      <c r="D21" s="5">
        <v>43741.0</v>
      </c>
    </row>
    <row r="22">
      <c r="A22" s="2" t="s">
        <v>18518</v>
      </c>
      <c r="B22" s="3"/>
      <c r="C22" s="4">
        <v>35423.98055555556</v>
      </c>
      <c r="D22" s="5">
        <v>45999.0</v>
      </c>
    </row>
    <row r="23">
      <c r="A23" s="2" t="s">
        <v>18519</v>
      </c>
      <c r="B23" s="3"/>
      <c r="C23" s="4">
        <v>35423.98055555556</v>
      </c>
      <c r="D23" s="5">
        <v>726803.0</v>
      </c>
    </row>
    <row r="24">
      <c r="A24" s="2" t="s">
        <v>18520</v>
      </c>
      <c r="B24" s="3"/>
      <c r="C24" s="4">
        <v>35423.98055555556</v>
      </c>
      <c r="D24" s="5">
        <v>784991.0</v>
      </c>
    </row>
    <row r="25">
      <c r="A25" s="2" t="s">
        <v>18521</v>
      </c>
      <c r="B25" s="3"/>
      <c r="C25" s="4">
        <v>35423.98055555556</v>
      </c>
      <c r="D25" s="5">
        <v>427667.0</v>
      </c>
    </row>
    <row r="26">
      <c r="A26" s="2" t="s">
        <v>18522</v>
      </c>
      <c r="B26" s="3"/>
      <c r="C26" s="4">
        <v>35423.98055555556</v>
      </c>
      <c r="D26" s="5">
        <v>561971.0</v>
      </c>
    </row>
    <row r="27">
      <c r="A27" s="2" t="s">
        <v>18523</v>
      </c>
      <c r="B27" s="3"/>
      <c r="C27" s="4">
        <v>35423.98055555556</v>
      </c>
      <c r="D27" s="5">
        <v>58874.0</v>
      </c>
    </row>
    <row r="28">
      <c r="A28" s="2" t="s">
        <v>18524</v>
      </c>
      <c r="B28" s="3"/>
      <c r="C28" s="4">
        <v>35423.98055555556</v>
      </c>
      <c r="D28" s="5">
        <v>13595.0</v>
      </c>
    </row>
    <row r="29">
      <c r="A29" s="2" t="s">
        <v>18525</v>
      </c>
      <c r="B29" s="3"/>
      <c r="C29" s="4">
        <v>35423.98055555556</v>
      </c>
      <c r="D29" s="5">
        <v>19775.0</v>
      </c>
    </row>
    <row r="30">
      <c r="A30" s="2" t="s">
        <v>18526</v>
      </c>
      <c r="B30" s="3"/>
      <c r="C30" s="4">
        <v>35423.98055555556</v>
      </c>
      <c r="D30" s="5">
        <v>2385205.0</v>
      </c>
    </row>
    <row r="31">
      <c r="A31" s="2" t="s">
        <v>18527</v>
      </c>
      <c r="B31" s="3"/>
      <c r="C31" s="4">
        <v>35423.98055555556</v>
      </c>
      <c r="D31" s="5">
        <v>1034057.0</v>
      </c>
    </row>
    <row r="32">
      <c r="A32" s="2" t="s">
        <v>18528</v>
      </c>
      <c r="B32" s="3"/>
      <c r="C32" s="4">
        <v>35423.98055555556</v>
      </c>
      <c r="D32" s="5">
        <v>115431.0</v>
      </c>
    </row>
    <row r="33">
      <c r="A33" s="2" t="s">
        <v>18529</v>
      </c>
      <c r="B33" s="3"/>
      <c r="C33" s="4">
        <v>35423.98055555556</v>
      </c>
      <c r="D33" s="5">
        <v>224866.0</v>
      </c>
    </row>
    <row r="34">
      <c r="A34" s="2" t="s">
        <v>18530</v>
      </c>
      <c r="B34" s="3"/>
      <c r="C34" s="4">
        <v>35423.98055555556</v>
      </c>
      <c r="D34" s="5">
        <v>385058.0</v>
      </c>
    </row>
    <row r="35">
      <c r="A35" s="2" t="s">
        <v>18531</v>
      </c>
      <c r="B35" s="3"/>
      <c r="C35" s="4">
        <v>35423.98055555556</v>
      </c>
      <c r="D35" s="5">
        <v>433208.0</v>
      </c>
    </row>
    <row r="36">
      <c r="A36" s="2" t="s">
        <v>18532</v>
      </c>
      <c r="B36" s="3"/>
      <c r="C36" s="4">
        <v>35423.98055555556</v>
      </c>
      <c r="D36" s="5">
        <v>311038.0</v>
      </c>
    </row>
    <row r="37">
      <c r="A37" s="2" t="s">
        <v>18533</v>
      </c>
      <c r="B37" s="3"/>
      <c r="C37" s="4">
        <v>35423.98055555556</v>
      </c>
      <c r="D37" s="5">
        <v>299984.0</v>
      </c>
    </row>
    <row r="38">
      <c r="A38" s="2" t="s">
        <v>18534</v>
      </c>
      <c r="B38" s="3"/>
      <c r="C38" s="4">
        <v>35423.98055555556</v>
      </c>
      <c r="D38" s="5">
        <v>49106.0</v>
      </c>
    </row>
    <row r="39">
      <c r="A39" s="2" t="s">
        <v>18535</v>
      </c>
      <c r="B39" s="3"/>
      <c r="C39" s="4">
        <v>35423.98055555556</v>
      </c>
      <c r="D39" s="5">
        <v>81375.0</v>
      </c>
    </row>
    <row r="40">
      <c r="A40" s="2" t="s">
        <v>18536</v>
      </c>
      <c r="B40" s="3"/>
      <c r="C40" s="4">
        <v>35423.98055555556</v>
      </c>
      <c r="D40" s="5">
        <v>68759.0</v>
      </c>
    </row>
    <row r="41">
      <c r="A41" s="2" t="s">
        <v>18537</v>
      </c>
      <c r="B41" s="3"/>
      <c r="C41" s="4">
        <v>35423.98055555556</v>
      </c>
      <c r="D41" s="5">
        <v>643792.0</v>
      </c>
    </row>
    <row r="42">
      <c r="A42" s="2" t="s">
        <v>18538</v>
      </c>
      <c r="B42" s="3"/>
      <c r="C42" s="4">
        <v>35423.98055555556</v>
      </c>
      <c r="D42" s="5">
        <v>345458.0</v>
      </c>
    </row>
    <row r="43">
      <c r="A43" s="2" t="s">
        <v>18539</v>
      </c>
      <c r="B43" s="3"/>
      <c r="C43" s="4">
        <v>35423.98055555556</v>
      </c>
      <c r="D43" s="5">
        <v>138591.0</v>
      </c>
    </row>
    <row r="44">
      <c r="A44" s="2" t="s">
        <v>18540</v>
      </c>
      <c r="B44" s="3"/>
      <c r="C44" s="4">
        <v>35423.98055555556</v>
      </c>
      <c r="D44" s="5">
        <v>300290.0</v>
      </c>
    </row>
    <row r="45">
      <c r="A45" s="2" t="s">
        <v>18541</v>
      </c>
      <c r="B45" s="3"/>
      <c r="C45" s="4">
        <v>35423.98055555556</v>
      </c>
      <c r="D45" s="5">
        <v>248661.0</v>
      </c>
    </row>
    <row r="46">
      <c r="A46" s="2" t="s">
        <v>18542</v>
      </c>
      <c r="B46" s="3"/>
      <c r="C46" s="4">
        <v>35423.98055555556</v>
      </c>
      <c r="D46" s="5">
        <v>248279.0</v>
      </c>
    </row>
    <row r="47">
      <c r="A47" s="2" t="s">
        <v>18543</v>
      </c>
      <c r="B47" s="3"/>
      <c r="C47" s="4">
        <v>35423.98055555556</v>
      </c>
      <c r="D47" s="5">
        <v>81363.0</v>
      </c>
    </row>
    <row r="48">
      <c r="A48" s="2" t="s">
        <v>18544</v>
      </c>
      <c r="B48" s="3"/>
      <c r="C48" s="4">
        <v>35423.98055555556</v>
      </c>
      <c r="D48" s="5">
        <v>352459.0</v>
      </c>
    </row>
    <row r="49">
      <c r="A49" s="2" t="s">
        <v>18545</v>
      </c>
      <c r="B49" s="3"/>
      <c r="C49" s="4">
        <v>35423.98055555556</v>
      </c>
      <c r="D49" s="5">
        <v>400588.0</v>
      </c>
    </row>
    <row r="50">
      <c r="A50" s="2" t="s">
        <v>18546</v>
      </c>
      <c r="B50" s="3"/>
      <c r="C50" s="4">
        <v>35423.98055555556</v>
      </c>
      <c r="D50" s="5">
        <v>871036.0</v>
      </c>
    </row>
    <row r="51">
      <c r="A51" s="2" t="s">
        <v>18547</v>
      </c>
      <c r="B51" s="3"/>
      <c r="C51" s="4">
        <v>35423.98055555556</v>
      </c>
      <c r="D51" s="5">
        <v>34698.0</v>
      </c>
    </row>
    <row r="52">
      <c r="A52" s="2" t="s">
        <v>18548</v>
      </c>
      <c r="B52" s="3"/>
      <c r="C52" s="4">
        <v>35423.98055555556</v>
      </c>
      <c r="D52" s="5">
        <v>138544.0</v>
      </c>
    </row>
    <row r="53">
      <c r="A53" s="2" t="s">
        <v>18549</v>
      </c>
      <c r="B53" s="3"/>
      <c r="C53" s="4">
        <v>35423.98055555556</v>
      </c>
      <c r="D53" s="5">
        <v>173603.0</v>
      </c>
    </row>
    <row r="54">
      <c r="A54" s="2" t="s">
        <v>18550</v>
      </c>
      <c r="B54" s="3"/>
      <c r="C54" s="4">
        <v>35423.98055555556</v>
      </c>
      <c r="D54" s="5">
        <v>16891.0</v>
      </c>
    </row>
    <row r="55">
      <c r="A55" s="2" t="s">
        <v>18551</v>
      </c>
      <c r="B55" s="3"/>
      <c r="C55" s="4">
        <v>35423.98055555556</v>
      </c>
      <c r="D55" s="5">
        <v>21903.0</v>
      </c>
    </row>
    <row r="56">
      <c r="A56" s="2" t="s">
        <v>18552</v>
      </c>
      <c r="B56" s="3"/>
      <c r="C56" s="4">
        <v>35423.98055555556</v>
      </c>
      <c r="D56" s="5">
        <v>18665.0</v>
      </c>
    </row>
    <row r="57">
      <c r="A57" s="2" t="s">
        <v>18553</v>
      </c>
      <c r="B57" s="3"/>
      <c r="C57" s="4">
        <v>35423.98055555556</v>
      </c>
      <c r="D57" s="5">
        <v>19741.0</v>
      </c>
    </row>
    <row r="58">
      <c r="A58" s="2" t="s">
        <v>18554</v>
      </c>
      <c r="B58" s="3"/>
      <c r="C58" s="4">
        <v>35423.98055555556</v>
      </c>
      <c r="D58" s="5">
        <v>24970.0</v>
      </c>
    </row>
    <row r="59">
      <c r="A59" s="2" t="s">
        <v>18555</v>
      </c>
      <c r="B59" s="3"/>
      <c r="C59" s="4">
        <v>35423.98055555556</v>
      </c>
      <c r="D59" s="5">
        <v>24507.0</v>
      </c>
    </row>
    <row r="60">
      <c r="A60" s="2" t="s">
        <v>18556</v>
      </c>
      <c r="B60" s="3"/>
      <c r="C60" s="4">
        <v>35423.98055555556</v>
      </c>
      <c r="D60" s="5">
        <v>25075.0</v>
      </c>
    </row>
    <row r="61">
      <c r="A61" s="2" t="s">
        <v>18557</v>
      </c>
      <c r="B61" s="3"/>
      <c r="C61" s="4">
        <v>35423.98055555556</v>
      </c>
      <c r="D61" s="5">
        <v>282087.0</v>
      </c>
    </row>
    <row r="62">
      <c r="A62" s="2" t="s">
        <v>18558</v>
      </c>
      <c r="B62" s="3"/>
      <c r="C62" s="4">
        <v>35423.98055555556</v>
      </c>
      <c r="D62" s="5">
        <v>289691.0</v>
      </c>
    </row>
    <row r="63">
      <c r="A63" s="2" t="s">
        <v>18559</v>
      </c>
      <c r="B63" s="3"/>
      <c r="C63" s="4">
        <v>35423.98055555556</v>
      </c>
      <c r="D63" s="5">
        <v>222617.0</v>
      </c>
    </row>
    <row r="64">
      <c r="A64" s="2" t="s">
        <v>18560</v>
      </c>
      <c r="B64" s="3"/>
      <c r="C64" s="4">
        <v>35423.98055555556</v>
      </c>
      <c r="D64" s="5">
        <v>23088.0</v>
      </c>
    </row>
    <row r="65">
      <c r="A65" s="2" t="s">
        <v>18561</v>
      </c>
      <c r="B65" s="3"/>
      <c r="C65" s="4">
        <v>35423.98055555556</v>
      </c>
      <c r="D65" s="5">
        <v>558889.0</v>
      </c>
    </row>
    <row r="66">
      <c r="A66" s="2" t="s">
        <v>18562</v>
      </c>
      <c r="B66" s="3"/>
      <c r="C66" s="4">
        <v>35423.98055555556</v>
      </c>
      <c r="D66" s="5">
        <v>411877.0</v>
      </c>
    </row>
    <row r="67">
      <c r="A67" s="2" t="s">
        <v>18563</v>
      </c>
      <c r="B67" s="3"/>
      <c r="C67" s="4">
        <v>35423.98055555556</v>
      </c>
      <c r="D67" s="5">
        <v>299689.0</v>
      </c>
    </row>
    <row r="68">
      <c r="A68" s="2" t="s">
        <v>18564</v>
      </c>
      <c r="B68" s="3"/>
      <c r="C68" s="4">
        <v>35423.98055555556</v>
      </c>
      <c r="D68" s="5">
        <v>5519.0</v>
      </c>
    </row>
    <row r="69">
      <c r="A69" s="2" t="s">
        <v>18565</v>
      </c>
      <c r="B69" s="3"/>
      <c r="C69" s="4">
        <v>35423.98055555556</v>
      </c>
      <c r="D69" s="5">
        <v>100697.0</v>
      </c>
    </row>
    <row r="70">
      <c r="A70" s="2" t="s">
        <v>18566</v>
      </c>
      <c r="B70" s="3"/>
      <c r="C70" s="4">
        <v>35423.98055555556</v>
      </c>
      <c r="D70" s="5">
        <v>415701.0</v>
      </c>
    </row>
    <row r="71">
      <c r="A71" s="2" t="s">
        <v>18567</v>
      </c>
      <c r="B71" s="3"/>
      <c r="C71" s="4">
        <v>35423.98055555556</v>
      </c>
      <c r="D71" s="5">
        <v>399595.0</v>
      </c>
    </row>
    <row r="72">
      <c r="A72" s="2" t="s">
        <v>18568</v>
      </c>
      <c r="B72" s="3"/>
      <c r="C72" s="4">
        <v>35423.98055555556</v>
      </c>
      <c r="D72" s="5">
        <v>399782.0</v>
      </c>
    </row>
    <row r="73">
      <c r="A73" s="2" t="s">
        <v>18569</v>
      </c>
      <c r="B73" s="3"/>
      <c r="C73" s="4">
        <v>35423.98055555556</v>
      </c>
      <c r="D73" s="5">
        <v>350482.0</v>
      </c>
    </row>
    <row r="74">
      <c r="A74" s="2" t="s">
        <v>18570</v>
      </c>
      <c r="B74" s="3"/>
      <c r="C74" s="4">
        <v>35423.98055555556</v>
      </c>
      <c r="D74" s="5">
        <v>750066.0</v>
      </c>
    </row>
    <row r="75">
      <c r="A75" s="2" t="s">
        <v>18571</v>
      </c>
      <c r="B75" s="3"/>
      <c r="C75" s="4">
        <v>35423.98055555556</v>
      </c>
      <c r="D75" s="5">
        <v>287060.0</v>
      </c>
    </row>
    <row r="76">
      <c r="A76" s="2" t="s">
        <v>18572</v>
      </c>
      <c r="B76" s="3"/>
      <c r="C76" s="4">
        <v>35423.98055555556</v>
      </c>
      <c r="D76" s="5">
        <v>49501.0</v>
      </c>
    </row>
    <row r="77">
      <c r="A77" s="2" t="s">
        <v>18573</v>
      </c>
      <c r="B77" s="3"/>
      <c r="C77" s="4">
        <v>35423.98055555556</v>
      </c>
      <c r="D77" s="5">
        <v>474886.0</v>
      </c>
    </row>
    <row r="78">
      <c r="A78" s="2" t="s">
        <v>18574</v>
      </c>
      <c r="B78" s="3"/>
      <c r="C78" s="4">
        <v>35423.98055555556</v>
      </c>
      <c r="D78" s="5">
        <v>627638.0</v>
      </c>
    </row>
    <row r="79">
      <c r="A79" s="2" t="s">
        <v>18575</v>
      </c>
      <c r="B79" s="3"/>
      <c r="C79" s="4">
        <v>35423.98055555556</v>
      </c>
      <c r="D79" s="5">
        <v>754888.0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</hyperlinks>
  <drawing r:id="rId78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18576</v>
      </c>
      <c r="B3" s="3"/>
      <c r="C3" s="4">
        <v>35423.98055555556</v>
      </c>
      <c r="D3" s="5">
        <v>316719.0</v>
      </c>
    </row>
    <row r="4">
      <c r="A4" s="2" t="s">
        <v>18577</v>
      </c>
      <c r="B4" s="3"/>
      <c r="C4" s="4">
        <v>35423.98055555556</v>
      </c>
      <c r="D4" s="5">
        <v>125123.0</v>
      </c>
    </row>
    <row r="5">
      <c r="A5" s="2" t="s">
        <v>18578</v>
      </c>
      <c r="B5" s="3"/>
      <c r="C5" s="4">
        <v>35423.98055555556</v>
      </c>
      <c r="D5" s="5">
        <v>1066717.0</v>
      </c>
    </row>
    <row r="6">
      <c r="A6" s="2" t="s">
        <v>18579</v>
      </c>
      <c r="B6" s="3"/>
      <c r="C6" s="4">
        <v>35423.98055555556</v>
      </c>
      <c r="D6" s="5">
        <v>1067385.0</v>
      </c>
    </row>
    <row r="7">
      <c r="A7" s="2" t="s">
        <v>18580</v>
      </c>
      <c r="B7" s="3"/>
      <c r="C7" s="4">
        <v>35423.98055555556</v>
      </c>
      <c r="D7" s="5">
        <v>2401681.0</v>
      </c>
    </row>
    <row r="8">
      <c r="A8" s="2" t="s">
        <v>18581</v>
      </c>
      <c r="B8" s="3"/>
      <c r="C8" s="4">
        <v>35423.98055555556</v>
      </c>
      <c r="D8" s="5">
        <v>1116437.0</v>
      </c>
    </row>
    <row r="9">
      <c r="A9" s="2" t="s">
        <v>18582</v>
      </c>
      <c r="B9" s="3"/>
      <c r="C9" s="4">
        <v>35423.98055555556</v>
      </c>
      <c r="D9" s="5">
        <v>1412837.0</v>
      </c>
    </row>
    <row r="10">
      <c r="A10" s="2" t="s">
        <v>18583</v>
      </c>
      <c r="B10" s="3"/>
      <c r="C10" s="4">
        <v>35423.98055555556</v>
      </c>
      <c r="D10" s="5">
        <v>2004320.0</v>
      </c>
    </row>
    <row r="11">
      <c r="A11" s="2" t="s">
        <v>18584</v>
      </c>
      <c r="B11" s="3"/>
      <c r="C11" s="4">
        <v>35423.98055555556</v>
      </c>
      <c r="D11" s="5">
        <v>362063.0</v>
      </c>
    </row>
    <row r="12">
      <c r="A12" s="2" t="s">
        <v>18585</v>
      </c>
      <c r="B12" s="3"/>
      <c r="C12" s="4">
        <v>35423.98055555556</v>
      </c>
      <c r="D12" s="5">
        <v>1620317.0</v>
      </c>
    </row>
    <row r="13">
      <c r="A13" s="2" t="s">
        <v>18586</v>
      </c>
      <c r="B13" s="3"/>
      <c r="C13" s="4">
        <v>35423.98055555556</v>
      </c>
      <c r="D13" s="5">
        <v>1423712.0</v>
      </c>
    </row>
    <row r="14">
      <c r="A14" s="2" t="s">
        <v>18587</v>
      </c>
      <c r="B14" s="3"/>
      <c r="C14" s="4">
        <v>35423.98055555556</v>
      </c>
      <c r="D14" s="5">
        <v>2051692.0</v>
      </c>
    </row>
    <row r="15">
      <c r="A15" s="2" t="s">
        <v>18588</v>
      </c>
      <c r="B15" s="3"/>
      <c r="C15" s="4">
        <v>35423.98055555556</v>
      </c>
      <c r="D15" s="5">
        <v>1630459.0</v>
      </c>
    </row>
    <row r="16">
      <c r="A16" s="2" t="s">
        <v>18589</v>
      </c>
      <c r="B16" s="3"/>
      <c r="C16" s="4">
        <v>35423.98055555556</v>
      </c>
      <c r="D16" s="5">
        <v>1625507.0</v>
      </c>
    </row>
    <row r="17">
      <c r="A17" s="2" t="s">
        <v>18590</v>
      </c>
      <c r="B17" s="3"/>
      <c r="C17" s="4">
        <v>35423.98055555556</v>
      </c>
      <c r="D17" s="5">
        <v>1621078.0</v>
      </c>
    </row>
    <row r="18">
      <c r="A18" s="2" t="s">
        <v>18591</v>
      </c>
      <c r="B18" s="3"/>
      <c r="C18" s="4">
        <v>35423.98055555556</v>
      </c>
      <c r="D18" s="5">
        <v>1620387.0</v>
      </c>
    </row>
    <row r="19">
      <c r="A19" s="2" t="s">
        <v>18592</v>
      </c>
      <c r="B19" s="3"/>
      <c r="C19" s="4">
        <v>35423.98055555556</v>
      </c>
      <c r="D19" s="5">
        <v>1620436.0</v>
      </c>
    </row>
    <row r="20">
      <c r="A20" s="2" t="s">
        <v>18593</v>
      </c>
      <c r="B20" s="3"/>
      <c r="C20" s="4">
        <v>35423.98055555556</v>
      </c>
      <c r="D20" s="5">
        <v>1620408.0</v>
      </c>
    </row>
    <row r="21">
      <c r="A21" s="2" t="s">
        <v>18594</v>
      </c>
      <c r="B21" s="3"/>
      <c r="C21" s="4">
        <v>35423.98055555556</v>
      </c>
      <c r="D21" s="5">
        <v>1620391.0</v>
      </c>
    </row>
    <row r="22">
      <c r="A22" s="2" t="s">
        <v>18595</v>
      </c>
      <c r="B22" s="3"/>
      <c r="C22" s="4">
        <v>35423.98055555556</v>
      </c>
      <c r="D22" s="5">
        <v>856303.0</v>
      </c>
    </row>
    <row r="23">
      <c r="A23" s="2" t="s">
        <v>18596</v>
      </c>
      <c r="B23" s="3"/>
      <c r="C23" s="4">
        <v>35423.98055555556</v>
      </c>
      <c r="D23" s="5">
        <v>1877240.0</v>
      </c>
    </row>
    <row r="24">
      <c r="A24" s="2" t="s">
        <v>18597</v>
      </c>
      <c r="B24" s="3"/>
      <c r="C24" s="4">
        <v>35423.98055555556</v>
      </c>
      <c r="D24" s="5">
        <v>1490927.0</v>
      </c>
    </row>
    <row r="25">
      <c r="A25" s="2" t="s">
        <v>18598</v>
      </c>
      <c r="B25" s="3"/>
      <c r="C25" s="4">
        <v>35423.98055555556</v>
      </c>
      <c r="D25" s="5">
        <v>1027146.0</v>
      </c>
    </row>
    <row r="26">
      <c r="A26" s="2" t="s">
        <v>18599</v>
      </c>
      <c r="B26" s="3"/>
      <c r="C26" s="4">
        <v>35423.98055555556</v>
      </c>
      <c r="D26" s="5">
        <v>1632380.0</v>
      </c>
    </row>
    <row r="27">
      <c r="A27" s="2" t="s">
        <v>18600</v>
      </c>
      <c r="B27" s="3"/>
      <c r="C27" s="4">
        <v>35423.98055555556</v>
      </c>
      <c r="D27" s="5">
        <v>978573.0</v>
      </c>
    </row>
    <row r="28">
      <c r="A28" s="2" t="s">
        <v>18601</v>
      </c>
      <c r="B28" s="3"/>
      <c r="C28" s="4">
        <v>35423.98055555556</v>
      </c>
      <c r="D28" s="5">
        <v>988544.0</v>
      </c>
    </row>
    <row r="29">
      <c r="A29" s="2" t="s">
        <v>18602</v>
      </c>
      <c r="B29" s="3"/>
      <c r="C29" s="4">
        <v>35423.98055555556</v>
      </c>
      <c r="D29" s="5">
        <v>1307519.0</v>
      </c>
    </row>
    <row r="30">
      <c r="A30" s="2" t="s">
        <v>18603</v>
      </c>
      <c r="B30" s="3"/>
      <c r="C30" s="4">
        <v>35423.98055555556</v>
      </c>
      <c r="D30" s="5">
        <v>1334790.0</v>
      </c>
    </row>
    <row r="31">
      <c r="A31" s="2" t="s">
        <v>18604</v>
      </c>
      <c r="B31" s="3"/>
      <c r="C31" s="4">
        <v>35423.98055555556</v>
      </c>
      <c r="D31" s="5">
        <v>1344204.0</v>
      </c>
    </row>
    <row r="32">
      <c r="A32" s="2" t="s">
        <v>18605</v>
      </c>
      <c r="B32" s="3"/>
      <c r="C32" s="4">
        <v>35423.98055555556</v>
      </c>
      <c r="D32" s="5">
        <v>1490558.0</v>
      </c>
    </row>
    <row r="33">
      <c r="A33" s="2" t="s">
        <v>18606</v>
      </c>
      <c r="B33" s="3"/>
      <c r="C33" s="4">
        <v>35423.98055555556</v>
      </c>
      <c r="D33" s="5">
        <v>1483671.0</v>
      </c>
    </row>
    <row r="34">
      <c r="A34" s="2" t="s">
        <v>18607</v>
      </c>
      <c r="B34" s="3"/>
      <c r="C34" s="4">
        <v>35423.98055555556</v>
      </c>
      <c r="D34" s="5">
        <v>1490753.0</v>
      </c>
    </row>
    <row r="35">
      <c r="A35" s="2" t="s">
        <v>18608</v>
      </c>
      <c r="B35" s="3"/>
      <c r="C35" s="4">
        <v>35423.98055555556</v>
      </c>
      <c r="D35" s="5">
        <v>1503286.0</v>
      </c>
    </row>
    <row r="36">
      <c r="A36" s="2" t="s">
        <v>18609</v>
      </c>
      <c r="B36" s="3"/>
      <c r="C36" s="4">
        <v>35423.98055555556</v>
      </c>
      <c r="D36" s="5">
        <v>1502854.0</v>
      </c>
    </row>
    <row r="37">
      <c r="A37" s="2" t="s">
        <v>18610</v>
      </c>
      <c r="B37" s="3"/>
      <c r="C37" s="4">
        <v>35423.98055555556</v>
      </c>
      <c r="D37" s="5">
        <v>1502948.0</v>
      </c>
    </row>
    <row r="38">
      <c r="A38" s="2" t="s">
        <v>18611</v>
      </c>
      <c r="B38" s="3"/>
      <c r="C38" s="4">
        <v>35423.98055555556</v>
      </c>
      <c r="D38" s="5">
        <v>1749058.0</v>
      </c>
    </row>
    <row r="39">
      <c r="A39" s="2" t="s">
        <v>18612</v>
      </c>
      <c r="B39" s="3"/>
      <c r="C39" s="4">
        <v>35423.98055555556</v>
      </c>
      <c r="D39" s="5">
        <v>1286905.0</v>
      </c>
    </row>
    <row r="40">
      <c r="A40" s="2" t="s">
        <v>18613</v>
      </c>
      <c r="B40" s="3"/>
      <c r="C40" s="4">
        <v>35423.98055555556</v>
      </c>
      <c r="D40" s="5">
        <v>1989019.0</v>
      </c>
    </row>
    <row r="41">
      <c r="A41" s="2" t="s">
        <v>18614</v>
      </c>
      <c r="B41" s="3"/>
      <c r="C41" s="4">
        <v>35423.98055555556</v>
      </c>
      <c r="D41" s="5">
        <v>1989041.0</v>
      </c>
    </row>
    <row r="42">
      <c r="A42" s="2" t="s">
        <v>18615</v>
      </c>
      <c r="B42" s="3"/>
      <c r="C42" s="4">
        <v>35423.98055555556</v>
      </c>
      <c r="D42" s="5">
        <v>1989003.0</v>
      </c>
    </row>
    <row r="43">
      <c r="A43" s="2" t="s">
        <v>18616</v>
      </c>
      <c r="B43" s="3"/>
      <c r="C43" s="4">
        <v>35423.98055555556</v>
      </c>
      <c r="D43" s="5">
        <v>581407.0</v>
      </c>
    </row>
    <row r="44">
      <c r="A44" s="2" t="s">
        <v>18617</v>
      </c>
      <c r="B44" s="3"/>
      <c r="C44" s="4">
        <v>35423.98055555556</v>
      </c>
      <c r="D44" s="5">
        <v>1204971.0</v>
      </c>
    </row>
    <row r="45">
      <c r="A45" s="2" t="s">
        <v>18618</v>
      </c>
      <c r="B45" s="3"/>
      <c r="C45" s="4">
        <v>35423.98055555556</v>
      </c>
      <c r="D45" s="5">
        <v>1451607.0</v>
      </c>
    </row>
    <row r="46">
      <c r="A46" s="2" t="s">
        <v>18619</v>
      </c>
      <c r="B46" s="3"/>
      <c r="C46" s="4">
        <v>35423.98055555556</v>
      </c>
      <c r="D46" s="5">
        <v>1453438.0</v>
      </c>
    </row>
    <row r="47">
      <c r="A47" s="2" t="s">
        <v>18620</v>
      </c>
      <c r="B47" s="3"/>
      <c r="C47" s="4">
        <v>35423.98055555556</v>
      </c>
      <c r="D47" s="5">
        <v>1653439.0</v>
      </c>
    </row>
    <row r="48">
      <c r="A48" s="2" t="s">
        <v>18621</v>
      </c>
      <c r="B48" s="3"/>
      <c r="C48" s="4">
        <v>35423.98055555556</v>
      </c>
      <c r="D48" s="5">
        <v>1662923.0</v>
      </c>
    </row>
    <row r="49">
      <c r="A49" s="2" t="s">
        <v>18622</v>
      </c>
      <c r="B49" s="3"/>
      <c r="C49" s="4">
        <v>35423.98055555556</v>
      </c>
      <c r="D49" s="5">
        <v>1791797.0</v>
      </c>
    </row>
    <row r="50">
      <c r="A50" s="2" t="s">
        <v>18623</v>
      </c>
      <c r="B50" s="3"/>
      <c r="C50" s="4">
        <v>35423.98055555556</v>
      </c>
      <c r="D50" s="5">
        <v>1789112.0</v>
      </c>
    </row>
    <row r="51">
      <c r="A51" s="2" t="s">
        <v>18624</v>
      </c>
      <c r="B51" s="3"/>
      <c r="C51" s="4">
        <v>35423.98055555556</v>
      </c>
      <c r="D51" s="5">
        <v>1792560.0</v>
      </c>
    </row>
    <row r="52">
      <c r="A52" s="2" t="s">
        <v>18625</v>
      </c>
      <c r="B52" s="3"/>
      <c r="C52" s="4">
        <v>35423.98055555556</v>
      </c>
      <c r="D52" s="5">
        <v>1793809.0</v>
      </c>
    </row>
    <row r="53">
      <c r="A53" s="2" t="s">
        <v>18626</v>
      </c>
      <c r="B53" s="3"/>
      <c r="C53" s="4">
        <v>35423.98055555556</v>
      </c>
      <c r="D53" s="5">
        <v>1800169.0</v>
      </c>
    </row>
    <row r="54">
      <c r="A54" s="2" t="s">
        <v>18627</v>
      </c>
      <c r="B54" s="3"/>
      <c r="C54" s="4">
        <v>35423.98055555556</v>
      </c>
      <c r="D54" s="5">
        <v>1799470.0</v>
      </c>
    </row>
    <row r="55">
      <c r="A55" s="2" t="s">
        <v>18628</v>
      </c>
      <c r="B55" s="3"/>
      <c r="C55" s="4">
        <v>35423.98055555556</v>
      </c>
      <c r="D55" s="5">
        <v>1961935.0</v>
      </c>
    </row>
    <row r="56">
      <c r="A56" s="2" t="s">
        <v>18629</v>
      </c>
      <c r="B56" s="3"/>
      <c r="C56" s="4">
        <v>35423.98055555556</v>
      </c>
      <c r="D56" s="5">
        <v>1978286.0</v>
      </c>
    </row>
    <row r="57">
      <c r="A57" s="2" t="s">
        <v>18630</v>
      </c>
      <c r="B57" s="3"/>
      <c r="C57" s="4">
        <v>35423.98055555556</v>
      </c>
      <c r="D57" s="5">
        <v>1978813.0</v>
      </c>
    </row>
    <row r="58">
      <c r="A58" s="2" t="s">
        <v>18631</v>
      </c>
      <c r="B58" s="3"/>
      <c r="C58" s="4">
        <v>35423.98055555556</v>
      </c>
      <c r="D58" s="5">
        <v>1989132.0</v>
      </c>
    </row>
    <row r="59">
      <c r="A59" s="2" t="s">
        <v>18632</v>
      </c>
      <c r="B59" s="3"/>
      <c r="C59" s="4">
        <v>35423.98055555556</v>
      </c>
      <c r="D59" s="5">
        <v>1977279.0</v>
      </c>
    </row>
    <row r="60">
      <c r="A60" s="2" t="s">
        <v>18633</v>
      </c>
      <c r="B60" s="3"/>
      <c r="C60" s="4">
        <v>35423.98055555556</v>
      </c>
      <c r="D60" s="5">
        <v>1989604.0</v>
      </c>
    </row>
    <row r="61">
      <c r="A61" s="2" t="s">
        <v>18634</v>
      </c>
      <c r="B61" s="3"/>
      <c r="C61" s="4">
        <v>35423.98055555556</v>
      </c>
      <c r="D61" s="5">
        <v>1989656.0</v>
      </c>
    </row>
    <row r="62">
      <c r="A62" s="2" t="s">
        <v>18635</v>
      </c>
      <c r="B62" s="3"/>
      <c r="C62" s="4">
        <v>35423.98055555556</v>
      </c>
      <c r="D62" s="5">
        <v>1989696.0</v>
      </c>
    </row>
    <row r="63">
      <c r="A63" s="2" t="s">
        <v>18636</v>
      </c>
      <c r="B63" s="3"/>
      <c r="C63" s="4">
        <v>35423.98055555556</v>
      </c>
      <c r="D63" s="5">
        <v>1987903.0</v>
      </c>
    </row>
    <row r="64">
      <c r="A64" s="2" t="s">
        <v>18637</v>
      </c>
      <c r="B64" s="3"/>
      <c r="C64" s="4">
        <v>35423.98055555556</v>
      </c>
      <c r="D64" s="5">
        <v>1988613.0</v>
      </c>
    </row>
    <row r="65">
      <c r="A65" s="2" t="s">
        <v>18638</v>
      </c>
      <c r="B65" s="3"/>
      <c r="C65" s="4">
        <v>35423.98055555556</v>
      </c>
      <c r="D65" s="5">
        <v>1988628.0</v>
      </c>
    </row>
    <row r="66">
      <c r="A66" s="2" t="s">
        <v>18639</v>
      </c>
      <c r="B66" s="3"/>
      <c r="C66" s="4">
        <v>35423.98055555556</v>
      </c>
      <c r="D66" s="5">
        <v>1988967.0</v>
      </c>
    </row>
    <row r="67">
      <c r="A67" s="2" t="s">
        <v>18640</v>
      </c>
      <c r="B67" s="3"/>
      <c r="C67" s="4">
        <v>35423.98055555556</v>
      </c>
      <c r="D67" s="5">
        <v>1988977.0</v>
      </c>
    </row>
    <row r="68">
      <c r="A68" s="2" t="s">
        <v>18641</v>
      </c>
      <c r="B68" s="3"/>
      <c r="C68" s="4">
        <v>35423.98055555556</v>
      </c>
      <c r="D68" s="5">
        <v>1989214.0</v>
      </c>
    </row>
    <row r="69">
      <c r="A69" s="2" t="s">
        <v>18642</v>
      </c>
      <c r="B69" s="3"/>
      <c r="C69" s="4">
        <v>35423.98055555556</v>
      </c>
      <c r="D69" s="5">
        <v>1989265.0</v>
      </c>
    </row>
    <row r="70">
      <c r="A70" s="2" t="s">
        <v>18643</v>
      </c>
      <c r="B70" s="3"/>
      <c r="C70" s="4">
        <v>35423.98055555556</v>
      </c>
      <c r="D70" s="5">
        <v>1989263.0</v>
      </c>
    </row>
    <row r="71">
      <c r="A71" s="2" t="s">
        <v>18644</v>
      </c>
      <c r="B71" s="3"/>
      <c r="C71" s="4">
        <v>35423.98055555556</v>
      </c>
      <c r="D71" s="5">
        <v>1989261.0</v>
      </c>
    </row>
    <row r="72">
      <c r="A72" s="2" t="s">
        <v>18645</v>
      </c>
      <c r="B72" s="3"/>
      <c r="C72" s="4">
        <v>35423.98055555556</v>
      </c>
      <c r="D72" s="5">
        <v>1989069.0</v>
      </c>
    </row>
    <row r="73">
      <c r="A73" s="2" t="s">
        <v>18646</v>
      </c>
      <c r="B73" s="3"/>
      <c r="C73" s="4">
        <v>35423.98055555556</v>
      </c>
      <c r="D73" s="5">
        <v>1989217.0</v>
      </c>
    </row>
    <row r="74">
      <c r="A74" s="2" t="s">
        <v>18647</v>
      </c>
      <c r="B74" s="3"/>
      <c r="C74" s="4">
        <v>35423.98055555556</v>
      </c>
      <c r="D74" s="5">
        <v>1989230.0</v>
      </c>
    </row>
    <row r="75">
      <c r="A75" s="2" t="s">
        <v>18648</v>
      </c>
      <c r="B75" s="3"/>
      <c r="C75" s="4">
        <v>35423.98055555556</v>
      </c>
      <c r="D75" s="5">
        <v>1989191.0</v>
      </c>
    </row>
    <row r="76">
      <c r="A76" s="2" t="s">
        <v>18649</v>
      </c>
      <c r="B76" s="3"/>
      <c r="C76" s="4">
        <v>35423.98055555556</v>
      </c>
      <c r="D76" s="5">
        <v>1703062.0</v>
      </c>
    </row>
    <row r="77">
      <c r="A77" s="2" t="s">
        <v>18650</v>
      </c>
      <c r="B77" s="3"/>
      <c r="C77" s="4">
        <v>35423.98055555556</v>
      </c>
      <c r="D77" s="5">
        <v>1401434.0</v>
      </c>
    </row>
    <row r="78">
      <c r="A78" s="2" t="s">
        <v>18651</v>
      </c>
      <c r="B78" s="3"/>
      <c r="C78" s="4">
        <v>35423.98055555556</v>
      </c>
      <c r="D78" s="5">
        <v>1606354.0</v>
      </c>
    </row>
    <row r="79">
      <c r="A79" s="2" t="s">
        <v>18652</v>
      </c>
      <c r="B79" s="3"/>
      <c r="C79" s="4">
        <v>35423.98055555556</v>
      </c>
      <c r="D79" s="5">
        <v>1922787.0</v>
      </c>
    </row>
    <row r="80">
      <c r="A80" s="2" t="s">
        <v>18653</v>
      </c>
      <c r="B80" s="3"/>
      <c r="C80" s="4">
        <v>35423.98055555556</v>
      </c>
      <c r="D80" s="5">
        <v>1605393.0</v>
      </c>
    </row>
    <row r="81">
      <c r="A81" s="2" t="s">
        <v>18654</v>
      </c>
      <c r="B81" s="3"/>
      <c r="C81" s="4">
        <v>35423.98055555556</v>
      </c>
      <c r="D81" s="5">
        <v>1657929.0</v>
      </c>
    </row>
    <row r="82">
      <c r="A82" s="2" t="s">
        <v>18655</v>
      </c>
      <c r="B82" s="3"/>
      <c r="C82" s="4">
        <v>35423.98055555556</v>
      </c>
      <c r="D82" s="5">
        <v>1723323.0</v>
      </c>
    </row>
    <row r="83">
      <c r="A83" s="2" t="s">
        <v>18656</v>
      </c>
      <c r="B83" s="3"/>
      <c r="C83" s="4">
        <v>35423.98055555556</v>
      </c>
      <c r="D83" s="5">
        <v>1698037.0</v>
      </c>
    </row>
    <row r="84">
      <c r="A84" s="2" t="s">
        <v>18657</v>
      </c>
      <c r="B84" s="3"/>
      <c r="C84" s="4">
        <v>35423.98055555556</v>
      </c>
      <c r="D84" s="5">
        <v>1698353.0</v>
      </c>
    </row>
    <row r="85">
      <c r="A85" s="2" t="s">
        <v>18658</v>
      </c>
      <c r="B85" s="3"/>
      <c r="C85" s="4">
        <v>35423.98055555556</v>
      </c>
      <c r="D85" s="5">
        <v>1699273.0</v>
      </c>
    </row>
    <row r="86">
      <c r="A86" s="2" t="s">
        <v>18659</v>
      </c>
      <c r="B86" s="3"/>
      <c r="C86" s="4">
        <v>35423.98055555556</v>
      </c>
      <c r="D86" s="5">
        <v>1702694.0</v>
      </c>
    </row>
    <row r="87">
      <c r="A87" s="2" t="s">
        <v>18660</v>
      </c>
      <c r="B87" s="3"/>
      <c r="C87" s="4">
        <v>35423.98055555556</v>
      </c>
      <c r="D87" s="5">
        <v>1702662.0</v>
      </c>
    </row>
    <row r="88">
      <c r="A88" s="2" t="s">
        <v>18661</v>
      </c>
      <c r="B88" s="3"/>
      <c r="C88" s="4">
        <v>35423.98055555556</v>
      </c>
      <c r="D88" s="5">
        <v>1702723.0</v>
      </c>
    </row>
    <row r="89">
      <c r="A89" s="2" t="s">
        <v>18662</v>
      </c>
      <c r="B89" s="3"/>
      <c r="C89" s="4">
        <v>35423.98055555556</v>
      </c>
      <c r="D89" s="5">
        <v>1702700.0</v>
      </c>
    </row>
    <row r="90">
      <c r="A90" s="2" t="s">
        <v>18663</v>
      </c>
      <c r="B90" s="3"/>
      <c r="C90" s="4">
        <v>35423.98055555556</v>
      </c>
      <c r="D90" s="5">
        <v>1629243.0</v>
      </c>
    </row>
    <row r="91">
      <c r="A91" s="2" t="s">
        <v>18664</v>
      </c>
      <c r="B91" s="3"/>
      <c r="C91" s="4">
        <v>35423.98055555556</v>
      </c>
      <c r="D91" s="5">
        <v>258026.0</v>
      </c>
    </row>
    <row r="92">
      <c r="A92" s="2" t="s">
        <v>18665</v>
      </c>
      <c r="B92" s="3"/>
      <c r="C92" s="4">
        <v>35423.98055555556</v>
      </c>
      <c r="D92" s="5">
        <v>7547.0</v>
      </c>
    </row>
    <row r="93">
      <c r="A93" s="2" t="s">
        <v>18666</v>
      </c>
      <c r="B93" s="3"/>
      <c r="C93" s="4">
        <v>35423.98055555556</v>
      </c>
      <c r="D93" s="5">
        <v>65515.0</v>
      </c>
    </row>
    <row r="94">
      <c r="A94" s="2" t="s">
        <v>18667</v>
      </c>
      <c r="B94" s="3"/>
      <c r="C94" s="4">
        <v>35423.98055555556</v>
      </c>
      <c r="D94" s="5">
        <v>31683.0</v>
      </c>
    </row>
    <row r="95">
      <c r="A95" s="2" t="s">
        <v>18668</v>
      </c>
      <c r="B95" s="3"/>
      <c r="C95" s="4">
        <v>35423.98055555556</v>
      </c>
      <c r="D95" s="5">
        <v>20528.0</v>
      </c>
    </row>
    <row r="96">
      <c r="A96" s="2" t="s">
        <v>18669</v>
      </c>
      <c r="B96" s="3"/>
      <c r="C96" s="4">
        <v>35423.98055555556</v>
      </c>
      <c r="D96" s="5">
        <v>9267.0</v>
      </c>
    </row>
    <row r="97">
      <c r="A97" s="2" t="s">
        <v>18670</v>
      </c>
      <c r="B97" s="3"/>
      <c r="C97" s="4">
        <v>35423.98055555556</v>
      </c>
      <c r="D97" s="5">
        <v>2319039.0</v>
      </c>
    </row>
    <row r="98">
      <c r="A98" s="2" t="s">
        <v>18671</v>
      </c>
      <c r="B98" s="3"/>
      <c r="C98" s="4">
        <v>35423.98055555556</v>
      </c>
      <c r="D98" s="5">
        <v>2041409.0</v>
      </c>
    </row>
    <row r="99">
      <c r="A99" s="2" t="s">
        <v>18672</v>
      </c>
      <c r="B99" s="3"/>
      <c r="C99" s="4">
        <v>35423.98055555556</v>
      </c>
      <c r="D99" s="5">
        <v>1956691.0</v>
      </c>
    </row>
    <row r="100">
      <c r="A100" s="2" t="s">
        <v>18673</v>
      </c>
      <c r="B100" s="3"/>
      <c r="C100" s="4">
        <v>35423.98055555556</v>
      </c>
      <c r="D100" s="5">
        <v>1649656.0</v>
      </c>
    </row>
    <row r="101">
      <c r="A101" s="2" t="s">
        <v>18674</v>
      </c>
      <c r="B101" s="3"/>
      <c r="C101" s="4">
        <v>35423.98055555556</v>
      </c>
      <c r="D101" s="5">
        <v>2099463.0</v>
      </c>
    </row>
    <row r="102">
      <c r="A102" s="2" t="s">
        <v>18675</v>
      </c>
      <c r="B102" s="3"/>
      <c r="C102" s="4">
        <v>35423.98055555556</v>
      </c>
      <c r="D102" s="5">
        <v>2299155.0</v>
      </c>
    </row>
    <row r="103">
      <c r="A103" s="2" t="s">
        <v>18676</v>
      </c>
      <c r="B103" s="3"/>
      <c r="C103" s="4">
        <v>35423.98055555556</v>
      </c>
      <c r="D103" s="5">
        <v>2299179.0</v>
      </c>
    </row>
    <row r="104">
      <c r="A104" s="2" t="s">
        <v>18677</v>
      </c>
      <c r="B104" s="3"/>
      <c r="C104" s="4">
        <v>35423.98055555556</v>
      </c>
      <c r="D104" s="5">
        <v>2318895.0</v>
      </c>
    </row>
    <row r="105">
      <c r="A105" s="2" t="s">
        <v>18678</v>
      </c>
      <c r="B105" s="3"/>
      <c r="C105" s="4">
        <v>35423.98055555556</v>
      </c>
      <c r="D105" s="5">
        <v>2319025.0</v>
      </c>
    </row>
    <row r="106">
      <c r="A106" s="2" t="s">
        <v>18679</v>
      </c>
      <c r="B106" s="3"/>
      <c r="C106" s="4">
        <v>35423.98055555556</v>
      </c>
      <c r="D106" s="5">
        <v>2319081.0</v>
      </c>
    </row>
    <row r="107">
      <c r="A107" s="2" t="s">
        <v>18680</v>
      </c>
      <c r="B107" s="3"/>
      <c r="C107" s="4">
        <v>35423.98055555556</v>
      </c>
      <c r="D107" s="5">
        <v>2319049.0</v>
      </c>
    </row>
    <row r="108">
      <c r="A108" s="2" t="s">
        <v>18681</v>
      </c>
      <c r="B108" s="3"/>
      <c r="C108" s="4">
        <v>35423.98055555556</v>
      </c>
      <c r="D108" s="5">
        <v>3329689.0</v>
      </c>
    </row>
    <row r="109">
      <c r="A109" s="2" t="s">
        <v>18682</v>
      </c>
      <c r="B109" s="3"/>
      <c r="C109" s="4">
        <v>35423.98055555556</v>
      </c>
      <c r="D109" s="5">
        <v>3354892.0</v>
      </c>
    </row>
    <row r="110">
      <c r="A110" s="2" t="s">
        <v>18683</v>
      </c>
      <c r="B110" s="3"/>
      <c r="C110" s="4">
        <v>35423.98055555556</v>
      </c>
      <c r="D110" s="5">
        <v>1056446.0</v>
      </c>
    </row>
    <row r="111">
      <c r="A111" s="2" t="s">
        <v>18684</v>
      </c>
      <c r="B111" s="3"/>
      <c r="C111" s="4">
        <v>35423.98055555556</v>
      </c>
      <c r="D111" s="5">
        <v>1056428.0</v>
      </c>
    </row>
    <row r="112">
      <c r="A112" s="2" t="s">
        <v>18685</v>
      </c>
      <c r="B112" s="3"/>
      <c r="C112" s="4">
        <v>35423.98055555556</v>
      </c>
      <c r="D112" s="5">
        <v>862655.0</v>
      </c>
    </row>
    <row r="113">
      <c r="A113" s="2" t="s">
        <v>18686</v>
      </c>
      <c r="B113" s="3"/>
      <c r="C113" s="4">
        <v>35423.98055555556</v>
      </c>
      <c r="D113" s="5">
        <v>767170.0</v>
      </c>
    </row>
    <row r="114">
      <c r="A114" s="2" t="s">
        <v>18687</v>
      </c>
      <c r="B114" s="3"/>
      <c r="C114" s="4">
        <v>35423.98055555556</v>
      </c>
      <c r="D114" s="5">
        <v>802157.0</v>
      </c>
    </row>
    <row r="115">
      <c r="A115" s="2" t="s">
        <v>18688</v>
      </c>
      <c r="B115" s="3"/>
      <c r="C115" s="4">
        <v>35423.98055555556</v>
      </c>
      <c r="D115" s="5">
        <v>829905.0</v>
      </c>
    </row>
    <row r="116">
      <c r="A116" s="2" t="s">
        <v>18689</v>
      </c>
      <c r="B116" s="3"/>
      <c r="C116" s="4">
        <v>35423.98055555556</v>
      </c>
      <c r="D116" s="5">
        <v>772819.0</v>
      </c>
    </row>
    <row r="117">
      <c r="A117" s="2" t="s">
        <v>18690</v>
      </c>
      <c r="B117" s="3"/>
      <c r="C117" s="4">
        <v>35423.98055555556</v>
      </c>
      <c r="D117" s="5">
        <v>790062.0</v>
      </c>
    </row>
    <row r="118">
      <c r="A118" s="2" t="s">
        <v>18691</v>
      </c>
      <c r="B118" s="3"/>
      <c r="C118" s="4">
        <v>35423.98055555556</v>
      </c>
      <c r="D118" s="5">
        <v>778015.0</v>
      </c>
    </row>
    <row r="119">
      <c r="A119" s="2" t="s">
        <v>18692</v>
      </c>
      <c r="B119" s="3"/>
      <c r="C119" s="4">
        <v>35423.98055555556</v>
      </c>
      <c r="D119" s="5">
        <v>805204.0</v>
      </c>
    </row>
    <row r="120">
      <c r="A120" s="2" t="s">
        <v>18693</v>
      </c>
      <c r="B120" s="3"/>
      <c r="C120" s="4">
        <v>35423.98055555556</v>
      </c>
      <c r="D120" s="5">
        <v>823438.0</v>
      </c>
    </row>
    <row r="121">
      <c r="A121" s="2" t="s">
        <v>18694</v>
      </c>
      <c r="B121" s="3"/>
      <c r="C121" s="4">
        <v>35423.98055555556</v>
      </c>
      <c r="D121" s="5">
        <v>838109.0</v>
      </c>
    </row>
    <row r="122">
      <c r="A122" s="2" t="s">
        <v>18695</v>
      </c>
      <c r="B122" s="3"/>
      <c r="C122" s="4">
        <v>35423.98055555556</v>
      </c>
      <c r="D122" s="5">
        <v>838102.0</v>
      </c>
    </row>
    <row r="123">
      <c r="A123" s="2" t="s">
        <v>18696</v>
      </c>
      <c r="B123" s="3"/>
      <c r="C123" s="4">
        <v>35423.98055555556</v>
      </c>
      <c r="D123" s="5">
        <v>838741.0</v>
      </c>
    </row>
    <row r="124">
      <c r="A124" s="2" t="s">
        <v>18697</v>
      </c>
      <c r="B124" s="3"/>
      <c r="C124" s="4">
        <v>35423.98055555556</v>
      </c>
      <c r="D124" s="5">
        <v>838548.0</v>
      </c>
    </row>
    <row r="125">
      <c r="A125" s="2" t="s">
        <v>18698</v>
      </c>
      <c r="B125" s="3"/>
      <c r="C125" s="4">
        <v>35423.98055555556</v>
      </c>
      <c r="D125" s="5">
        <v>844276.0</v>
      </c>
    </row>
    <row r="126">
      <c r="A126" s="2" t="s">
        <v>18699</v>
      </c>
      <c r="B126" s="3"/>
      <c r="C126" s="4">
        <v>35423.98055555556</v>
      </c>
      <c r="D126" s="5">
        <v>845781.0</v>
      </c>
    </row>
    <row r="127">
      <c r="A127" s="2" t="s">
        <v>18700</v>
      </c>
      <c r="B127" s="3"/>
      <c r="C127" s="4">
        <v>35423.98055555556</v>
      </c>
      <c r="D127" s="5">
        <v>862706.0</v>
      </c>
    </row>
    <row r="128">
      <c r="A128" s="2" t="s">
        <v>18701</v>
      </c>
      <c r="B128" s="3"/>
      <c r="C128" s="4">
        <v>35423.98055555556</v>
      </c>
      <c r="D128" s="5">
        <v>862646.0</v>
      </c>
    </row>
    <row r="129">
      <c r="A129" s="2" t="s">
        <v>18702</v>
      </c>
      <c r="B129" s="3"/>
      <c r="C129" s="4">
        <v>35423.98055555556</v>
      </c>
      <c r="D129" s="5">
        <v>2287364.0</v>
      </c>
    </row>
    <row r="130">
      <c r="A130" s="2" t="s">
        <v>18703</v>
      </c>
      <c r="B130" s="3"/>
      <c r="C130" s="4">
        <v>35423.98055555556</v>
      </c>
      <c r="D130" s="5">
        <v>2027895.0</v>
      </c>
    </row>
    <row r="131">
      <c r="A131" s="2" t="s">
        <v>18704</v>
      </c>
      <c r="B131" s="3"/>
      <c r="C131" s="4">
        <v>35423.98055555556</v>
      </c>
      <c r="D131" s="5">
        <v>1808691.0</v>
      </c>
    </row>
    <row r="132">
      <c r="A132" s="2" t="s">
        <v>18705</v>
      </c>
      <c r="B132" s="3"/>
      <c r="C132" s="4">
        <v>35423.98055555556</v>
      </c>
      <c r="D132" s="5">
        <v>2247413.0</v>
      </c>
    </row>
    <row r="133">
      <c r="A133" s="2" t="s">
        <v>18706</v>
      </c>
      <c r="B133" s="3"/>
      <c r="C133" s="4">
        <v>35423.98055555556</v>
      </c>
      <c r="D133" s="5">
        <v>2960121.0</v>
      </c>
    </row>
    <row r="134">
      <c r="A134" s="2" t="s">
        <v>18707</v>
      </c>
      <c r="B134" s="3"/>
      <c r="C134" s="4">
        <v>35423.98055555556</v>
      </c>
      <c r="D134" s="5">
        <v>1244997.0</v>
      </c>
    </row>
    <row r="135">
      <c r="A135" s="2" t="s">
        <v>18708</v>
      </c>
      <c r="B135" s="3"/>
      <c r="C135" s="4">
        <v>35423.98055555556</v>
      </c>
      <c r="D135" s="5">
        <v>3197088.0</v>
      </c>
    </row>
    <row r="136">
      <c r="A136" s="2" t="s">
        <v>18709</v>
      </c>
      <c r="B136" s="3"/>
      <c r="C136" s="4">
        <v>35423.98055555556</v>
      </c>
      <c r="D136" s="5">
        <v>1167544.0</v>
      </c>
    </row>
    <row r="137">
      <c r="A137" s="2" t="s">
        <v>18710</v>
      </c>
      <c r="B137" s="3"/>
      <c r="C137" s="4">
        <v>35423.98055555556</v>
      </c>
      <c r="D137" s="5">
        <v>868735.0</v>
      </c>
    </row>
    <row r="138">
      <c r="A138" s="2" t="s">
        <v>18711</v>
      </c>
      <c r="B138" s="3"/>
      <c r="C138" s="4">
        <v>35423.98055555556</v>
      </c>
      <c r="D138" s="5">
        <v>829613.0</v>
      </c>
    </row>
    <row r="139">
      <c r="A139" s="2" t="s">
        <v>18712</v>
      </c>
      <c r="B139" s="3"/>
      <c r="C139" s="4">
        <v>35423.98055555556</v>
      </c>
      <c r="D139" s="5">
        <v>868264.0</v>
      </c>
    </row>
    <row r="140">
      <c r="A140" s="2" t="s">
        <v>18713</v>
      </c>
      <c r="B140" s="3"/>
      <c r="C140" s="4">
        <v>35423.98055555556</v>
      </c>
      <c r="D140" s="5">
        <v>2212515.0</v>
      </c>
    </row>
    <row r="141">
      <c r="A141" s="2" t="s">
        <v>18714</v>
      </c>
      <c r="B141" s="3"/>
      <c r="C141" s="4">
        <v>35423.98055555556</v>
      </c>
      <c r="D141" s="5">
        <v>1435634.0</v>
      </c>
    </row>
    <row r="142">
      <c r="A142" s="2" t="s">
        <v>18715</v>
      </c>
      <c r="B142" s="3"/>
      <c r="C142" s="4">
        <v>35423.98055555556</v>
      </c>
      <c r="D142" s="5">
        <v>1573500.0</v>
      </c>
    </row>
    <row r="143">
      <c r="A143" s="2" t="s">
        <v>18716</v>
      </c>
      <c r="B143" s="3"/>
      <c r="C143" s="4">
        <v>35423.98055555556</v>
      </c>
      <c r="D143" s="5">
        <v>1573520.0</v>
      </c>
    </row>
    <row r="144">
      <c r="A144" s="2" t="s">
        <v>18717</v>
      </c>
      <c r="B144" s="3"/>
      <c r="C144" s="4">
        <v>35423.98055555556</v>
      </c>
      <c r="D144" s="5">
        <v>1629724.0</v>
      </c>
    </row>
    <row r="145">
      <c r="A145" s="2" t="s">
        <v>18718</v>
      </c>
      <c r="B145" s="3"/>
      <c r="C145" s="4">
        <v>35423.98055555556</v>
      </c>
      <c r="D145" s="5">
        <v>1573812.0</v>
      </c>
    </row>
    <row r="146">
      <c r="A146" s="2" t="s">
        <v>18719</v>
      </c>
      <c r="B146" s="3"/>
      <c r="C146" s="4">
        <v>35423.98055555556</v>
      </c>
      <c r="D146" s="5">
        <v>1573753.0</v>
      </c>
    </row>
    <row r="147">
      <c r="A147" s="2" t="s">
        <v>18720</v>
      </c>
      <c r="B147" s="3"/>
      <c r="C147" s="4">
        <v>35423.98055555556</v>
      </c>
      <c r="D147" s="5">
        <v>1556558.0</v>
      </c>
    </row>
    <row r="148">
      <c r="A148" s="2" t="s">
        <v>18721</v>
      </c>
      <c r="B148" s="3"/>
      <c r="C148" s="4">
        <v>35423.98055555556</v>
      </c>
      <c r="D148" s="5">
        <v>1884976.0</v>
      </c>
    </row>
    <row r="149">
      <c r="A149" s="2" t="s">
        <v>18722</v>
      </c>
      <c r="B149" s="3"/>
      <c r="C149" s="4">
        <v>35423.98055555556</v>
      </c>
      <c r="D149" s="5">
        <v>1556337.0</v>
      </c>
    </row>
    <row r="150">
      <c r="A150" s="2" t="s">
        <v>18723</v>
      </c>
      <c r="B150" s="3"/>
      <c r="C150" s="4">
        <v>35423.98055555556</v>
      </c>
      <c r="D150" s="5">
        <v>1612583.0</v>
      </c>
    </row>
    <row r="151">
      <c r="A151" s="2" t="s">
        <v>18724</v>
      </c>
      <c r="B151" s="3"/>
      <c r="C151" s="4">
        <v>35423.98055555556</v>
      </c>
      <c r="D151" s="5">
        <v>758019.0</v>
      </c>
    </row>
    <row r="152">
      <c r="A152" s="2" t="s">
        <v>18725</v>
      </c>
      <c r="B152" s="3"/>
      <c r="C152" s="4">
        <v>35423.98055555556</v>
      </c>
      <c r="D152" s="5">
        <v>990383.0</v>
      </c>
    </row>
    <row r="153">
      <c r="A153" s="2" t="s">
        <v>18726</v>
      </c>
      <c r="B153" s="3"/>
      <c r="C153" s="4">
        <v>35423.98055555556</v>
      </c>
      <c r="D153" s="5">
        <v>898832.0</v>
      </c>
    </row>
    <row r="154">
      <c r="A154" s="2" t="s">
        <v>18727</v>
      </c>
      <c r="B154" s="3"/>
      <c r="C154" s="4">
        <v>35423.98055555556</v>
      </c>
      <c r="D154" s="5">
        <v>1096835.0</v>
      </c>
    </row>
    <row r="155">
      <c r="A155" s="2" t="s">
        <v>18728</v>
      </c>
      <c r="B155" s="3"/>
      <c r="C155" s="4">
        <v>35423.98055555556</v>
      </c>
      <c r="D155" s="5">
        <v>1104423.0</v>
      </c>
    </row>
    <row r="156">
      <c r="A156" s="2" t="s">
        <v>18729</v>
      </c>
      <c r="B156" s="3"/>
      <c r="C156" s="4">
        <v>35423.98055555556</v>
      </c>
      <c r="D156" s="5">
        <v>1064399.0</v>
      </c>
    </row>
    <row r="157">
      <c r="A157" s="2" t="s">
        <v>18730</v>
      </c>
      <c r="B157" s="3"/>
      <c r="C157" s="4">
        <v>35423.98055555556</v>
      </c>
      <c r="D157" s="5">
        <v>1542325.0</v>
      </c>
    </row>
    <row r="158">
      <c r="A158" s="2" t="s">
        <v>18731</v>
      </c>
      <c r="B158" s="3"/>
      <c r="C158" s="4">
        <v>35423.98055555556</v>
      </c>
      <c r="D158" s="5">
        <v>1573138.0</v>
      </c>
    </row>
    <row r="159">
      <c r="A159" s="2" t="s">
        <v>18732</v>
      </c>
      <c r="B159" s="3"/>
      <c r="C159" s="4">
        <v>35423.98055555556</v>
      </c>
      <c r="D159" s="5">
        <v>1574275.0</v>
      </c>
    </row>
    <row r="160">
      <c r="A160" s="2" t="s">
        <v>18733</v>
      </c>
      <c r="B160" s="3"/>
      <c r="C160" s="4">
        <v>35423.98055555556</v>
      </c>
      <c r="D160" s="5">
        <v>1574217.0</v>
      </c>
    </row>
    <row r="161">
      <c r="A161" s="2" t="s">
        <v>18734</v>
      </c>
      <c r="B161" s="3"/>
      <c r="C161" s="4">
        <v>35423.98055555556</v>
      </c>
      <c r="D161" s="5">
        <v>1574440.0</v>
      </c>
    </row>
    <row r="162">
      <c r="A162" s="2" t="s">
        <v>18735</v>
      </c>
      <c r="B162" s="3"/>
      <c r="C162" s="4">
        <v>35423.98055555556</v>
      </c>
      <c r="D162" s="5">
        <v>1573739.0</v>
      </c>
    </row>
    <row r="163">
      <c r="A163" s="2" t="s">
        <v>18736</v>
      </c>
      <c r="B163" s="3"/>
      <c r="C163" s="4">
        <v>35423.98055555556</v>
      </c>
      <c r="D163" s="5">
        <v>361229.0</v>
      </c>
    </row>
    <row r="164">
      <c r="A164" s="2" t="s">
        <v>18737</v>
      </c>
      <c r="B164" s="3"/>
      <c r="C164" s="4">
        <v>35423.98055555556</v>
      </c>
      <c r="D164" s="5">
        <v>377783.0</v>
      </c>
    </row>
    <row r="165">
      <c r="A165" s="2" t="s">
        <v>18738</v>
      </c>
      <c r="B165" s="3"/>
      <c r="C165" s="4">
        <v>35423.98055555556</v>
      </c>
      <c r="D165" s="5">
        <v>470532.0</v>
      </c>
    </row>
    <row r="166">
      <c r="A166" s="2" t="s">
        <v>18739</v>
      </c>
      <c r="B166" s="3"/>
      <c r="C166" s="4">
        <v>35423.98055555556</v>
      </c>
      <c r="D166" s="5">
        <v>891271.0</v>
      </c>
    </row>
    <row r="167">
      <c r="A167" s="2" t="s">
        <v>18740</v>
      </c>
      <c r="B167" s="3"/>
      <c r="C167" s="4">
        <v>35423.98055555556</v>
      </c>
      <c r="D167" s="5">
        <v>1083741.0</v>
      </c>
    </row>
    <row r="168">
      <c r="A168" s="2" t="s">
        <v>18741</v>
      </c>
      <c r="B168" s="3"/>
      <c r="C168" s="4">
        <v>35423.98055555556</v>
      </c>
      <c r="D168" s="5">
        <v>448686.0</v>
      </c>
    </row>
    <row r="169">
      <c r="A169" s="2" t="s">
        <v>18742</v>
      </c>
      <c r="B169" s="3"/>
      <c r="C169" s="4">
        <v>35423.98055555556</v>
      </c>
      <c r="D169" s="5">
        <v>470569.0</v>
      </c>
    </row>
    <row r="170">
      <c r="A170" s="2" t="s">
        <v>18743</v>
      </c>
      <c r="B170" s="3"/>
      <c r="C170" s="4">
        <v>35423.98055555556</v>
      </c>
      <c r="D170" s="5">
        <v>471574.0</v>
      </c>
    </row>
    <row r="171">
      <c r="A171" s="2" t="s">
        <v>18744</v>
      </c>
      <c r="B171" s="3"/>
      <c r="C171" s="4">
        <v>35423.98055555556</v>
      </c>
      <c r="D171" s="5">
        <v>470621.0</v>
      </c>
    </row>
    <row r="172">
      <c r="A172" s="2" t="s">
        <v>18745</v>
      </c>
      <c r="B172" s="3"/>
      <c r="C172" s="4">
        <v>35423.98055555556</v>
      </c>
      <c r="D172" s="5">
        <v>1441904.0</v>
      </c>
    </row>
    <row r="173">
      <c r="A173" s="2" t="s">
        <v>18746</v>
      </c>
      <c r="B173" s="3"/>
      <c r="C173" s="4">
        <v>35423.98055555556</v>
      </c>
      <c r="D173" s="5">
        <v>1916404.0</v>
      </c>
    </row>
    <row r="174">
      <c r="A174" s="2" t="s">
        <v>18747</v>
      </c>
      <c r="B174" s="3"/>
      <c r="C174" s="4">
        <v>35423.98055555556</v>
      </c>
      <c r="D174" s="5">
        <v>1795725.0</v>
      </c>
    </row>
    <row r="175">
      <c r="A175" s="2" t="s">
        <v>18748</v>
      </c>
      <c r="B175" s="3"/>
      <c r="C175" s="4">
        <v>35423.98055555556</v>
      </c>
      <c r="D175" s="5">
        <v>1800362.0</v>
      </c>
    </row>
    <row r="176">
      <c r="A176" s="2" t="s">
        <v>18749</v>
      </c>
      <c r="B176" s="3"/>
      <c r="C176" s="4">
        <v>35423.98055555556</v>
      </c>
      <c r="D176" s="5">
        <v>1812763.0</v>
      </c>
    </row>
    <row r="177">
      <c r="A177" s="2" t="s">
        <v>18750</v>
      </c>
      <c r="B177" s="3"/>
      <c r="C177" s="4">
        <v>35423.98055555556</v>
      </c>
      <c r="D177" s="5">
        <v>1808150.0</v>
      </c>
    </row>
    <row r="178">
      <c r="A178" s="2" t="s">
        <v>18751</v>
      </c>
      <c r="B178" s="3"/>
      <c r="C178" s="4">
        <v>35423.98055555556</v>
      </c>
      <c r="D178" s="5">
        <v>1808129.0</v>
      </c>
    </row>
    <row r="179">
      <c r="A179" s="2" t="s">
        <v>18752</v>
      </c>
      <c r="B179" s="3"/>
      <c r="C179" s="4">
        <v>35423.98055555556</v>
      </c>
      <c r="D179" s="5">
        <v>1808155.0</v>
      </c>
    </row>
    <row r="180">
      <c r="A180" s="2" t="s">
        <v>18753</v>
      </c>
      <c r="B180" s="3"/>
      <c r="C180" s="4">
        <v>35423.98055555556</v>
      </c>
      <c r="D180" s="5">
        <v>1808119.0</v>
      </c>
    </row>
    <row r="181">
      <c r="A181" s="2" t="s">
        <v>18754</v>
      </c>
      <c r="B181" s="3"/>
      <c r="C181" s="4">
        <v>35423.98055555556</v>
      </c>
      <c r="D181" s="5">
        <v>1808045.0</v>
      </c>
    </row>
    <row r="182">
      <c r="A182" s="2" t="s">
        <v>18755</v>
      </c>
      <c r="B182" s="3"/>
      <c r="C182" s="4">
        <v>35423.98055555556</v>
      </c>
      <c r="D182" s="5">
        <v>17825.0</v>
      </c>
    </row>
    <row r="183">
      <c r="A183" s="2" t="s">
        <v>18756</v>
      </c>
      <c r="B183" s="3"/>
      <c r="C183" s="4">
        <v>35423.98055555556</v>
      </c>
      <c r="D183" s="5">
        <v>2949615.0</v>
      </c>
    </row>
    <row r="184">
      <c r="A184" s="2" t="s">
        <v>18757</v>
      </c>
      <c r="B184" s="3"/>
      <c r="C184" s="4">
        <v>35423.98055555556</v>
      </c>
      <c r="D184" s="5">
        <v>2658124.0</v>
      </c>
    </row>
    <row r="185">
      <c r="A185" s="2" t="s">
        <v>18758</v>
      </c>
      <c r="B185" s="3"/>
      <c r="C185" s="4">
        <v>35423.98055555556</v>
      </c>
      <c r="D185" s="5">
        <v>2709905.0</v>
      </c>
    </row>
    <row r="186">
      <c r="A186" s="2" t="s">
        <v>18759</v>
      </c>
      <c r="B186" s="3"/>
      <c r="C186" s="4">
        <v>35423.98055555556</v>
      </c>
      <c r="D186" s="5">
        <v>2747867.0</v>
      </c>
    </row>
    <row r="187">
      <c r="A187" s="2" t="s">
        <v>18760</v>
      </c>
      <c r="B187" s="3"/>
      <c r="C187" s="4">
        <v>35423.98055555556</v>
      </c>
      <c r="D187" s="5">
        <v>2867833.0</v>
      </c>
    </row>
    <row r="188">
      <c r="A188" s="2" t="s">
        <v>18761</v>
      </c>
      <c r="B188" s="3"/>
      <c r="C188" s="4">
        <v>35423.98055555556</v>
      </c>
      <c r="D188" s="5">
        <v>2927159.0</v>
      </c>
    </row>
    <row r="189">
      <c r="A189" s="2" t="s">
        <v>18762</v>
      </c>
      <c r="B189" s="3"/>
      <c r="C189" s="4">
        <v>35423.98055555556</v>
      </c>
      <c r="D189" s="5">
        <v>2941974.0</v>
      </c>
    </row>
    <row r="190">
      <c r="A190" s="2" t="s">
        <v>18763</v>
      </c>
      <c r="B190" s="3"/>
      <c r="C190" s="4">
        <v>35423.98055555556</v>
      </c>
      <c r="D190" s="5">
        <v>2942031.0</v>
      </c>
    </row>
    <row r="191">
      <c r="A191" s="2" t="s">
        <v>18764</v>
      </c>
      <c r="B191" s="3"/>
      <c r="C191" s="4">
        <v>35423.98055555556</v>
      </c>
      <c r="D191" s="5">
        <v>2940248.0</v>
      </c>
    </row>
    <row r="192">
      <c r="A192" s="2" t="s">
        <v>18765</v>
      </c>
      <c r="B192" s="3"/>
      <c r="C192" s="4">
        <v>35423.98055555556</v>
      </c>
      <c r="D192" s="5">
        <v>2940149.0</v>
      </c>
    </row>
    <row r="193">
      <c r="A193" s="2" t="s">
        <v>18766</v>
      </c>
      <c r="B193" s="3"/>
      <c r="C193" s="4">
        <v>35423.98055555556</v>
      </c>
      <c r="D193" s="5">
        <v>683298.0</v>
      </c>
    </row>
    <row r="194">
      <c r="A194" s="2" t="s">
        <v>18767</v>
      </c>
      <c r="B194" s="3"/>
      <c r="C194" s="4">
        <v>35423.98055555556</v>
      </c>
      <c r="D194" s="5">
        <v>1287621.0</v>
      </c>
    </row>
    <row r="195">
      <c r="A195" s="2" t="s">
        <v>18768</v>
      </c>
      <c r="B195" s="3"/>
      <c r="C195" s="4">
        <v>35423.98055555556</v>
      </c>
      <c r="D195" s="5">
        <v>1372593.0</v>
      </c>
    </row>
    <row r="196">
      <c r="A196" s="2" t="s">
        <v>18769</v>
      </c>
      <c r="B196" s="3"/>
      <c r="C196" s="4">
        <v>35423.98055555556</v>
      </c>
      <c r="D196" s="5">
        <v>1089269.0</v>
      </c>
    </row>
    <row r="197">
      <c r="A197" s="2" t="s">
        <v>18770</v>
      </c>
      <c r="B197" s="3"/>
      <c r="C197" s="4">
        <v>35423.98055555556</v>
      </c>
      <c r="D197" s="5">
        <v>1154296.0</v>
      </c>
    </row>
    <row r="198">
      <c r="A198" s="2" t="s">
        <v>18771</v>
      </c>
      <c r="B198" s="3"/>
      <c r="C198" s="4">
        <v>35423.98055555556</v>
      </c>
      <c r="D198" s="5">
        <v>1239956.0</v>
      </c>
    </row>
    <row r="199">
      <c r="A199" s="2" t="s">
        <v>18772</v>
      </c>
      <c r="B199" s="3"/>
      <c r="C199" s="4">
        <v>35423.98055555556</v>
      </c>
      <c r="D199" s="5">
        <v>1288341.0</v>
      </c>
    </row>
    <row r="200">
      <c r="A200" s="2" t="s">
        <v>18773</v>
      </c>
      <c r="B200" s="3"/>
      <c r="C200" s="4">
        <v>35423.98055555556</v>
      </c>
      <c r="D200" s="5">
        <v>2954610.0</v>
      </c>
    </row>
    <row r="201">
      <c r="A201" s="2" t="s">
        <v>18774</v>
      </c>
      <c r="B201" s="3"/>
      <c r="C201" s="4">
        <v>35423.98055555556</v>
      </c>
      <c r="D201" s="5">
        <v>3508615.0</v>
      </c>
    </row>
    <row r="202">
      <c r="A202" s="2" t="s">
        <v>18775</v>
      </c>
      <c r="B202" s="3"/>
      <c r="C202" s="4">
        <v>35423.98055555556</v>
      </c>
      <c r="D202" s="5">
        <v>2124092.0</v>
      </c>
    </row>
    <row r="203">
      <c r="A203" s="2" t="s">
        <v>18776</v>
      </c>
      <c r="B203" s="3"/>
      <c r="C203" s="4">
        <v>35423.98055555556</v>
      </c>
      <c r="D203" s="5">
        <v>1804822.0</v>
      </c>
    </row>
    <row r="204">
      <c r="A204" s="2" t="s">
        <v>18777</v>
      </c>
      <c r="B204" s="3"/>
      <c r="C204" s="4">
        <v>35423.98055555556</v>
      </c>
      <c r="D204" s="5">
        <v>1152987.0</v>
      </c>
    </row>
    <row r="205">
      <c r="A205" s="2" t="s">
        <v>18778</v>
      </c>
      <c r="B205" s="3"/>
      <c r="C205" s="4">
        <v>35423.98055555556</v>
      </c>
      <c r="D205" s="5">
        <v>1052107.0</v>
      </c>
    </row>
    <row r="206">
      <c r="A206" s="2" t="s">
        <v>18779</v>
      </c>
      <c r="B206" s="3"/>
      <c r="C206" s="4">
        <v>35423.98055555556</v>
      </c>
      <c r="D206" s="5">
        <v>1052011.0</v>
      </c>
    </row>
    <row r="207">
      <c r="A207" s="2" t="s">
        <v>18780</v>
      </c>
      <c r="B207" s="3"/>
      <c r="C207" s="4">
        <v>35423.98055555556</v>
      </c>
      <c r="D207" s="5">
        <v>1052400.0</v>
      </c>
    </row>
    <row r="208">
      <c r="A208" s="2" t="s">
        <v>18781</v>
      </c>
      <c r="B208" s="3"/>
      <c r="C208" s="4">
        <v>35423.98055555556</v>
      </c>
      <c r="D208" s="5">
        <v>1055338.0</v>
      </c>
    </row>
    <row r="209">
      <c r="A209" s="2" t="s">
        <v>18782</v>
      </c>
      <c r="B209" s="3"/>
      <c r="C209" s="4">
        <v>35423.98055555556</v>
      </c>
      <c r="D209" s="5">
        <v>1055752.0</v>
      </c>
    </row>
    <row r="210">
      <c r="A210" s="2" t="s">
        <v>18783</v>
      </c>
      <c r="B210" s="3"/>
      <c r="C210" s="4">
        <v>35423.98055555556</v>
      </c>
      <c r="D210" s="5">
        <v>1055779.0</v>
      </c>
    </row>
    <row r="211">
      <c r="A211" s="2" t="s">
        <v>18784</v>
      </c>
      <c r="B211" s="3"/>
      <c r="C211" s="4">
        <v>35423.98055555556</v>
      </c>
      <c r="D211" s="5">
        <v>1055956.0</v>
      </c>
    </row>
    <row r="212">
      <c r="A212" s="2" t="s">
        <v>18785</v>
      </c>
      <c r="B212" s="3"/>
      <c r="C212" s="4">
        <v>35423.98055555556</v>
      </c>
      <c r="D212" s="5">
        <v>1052769.0</v>
      </c>
    </row>
    <row r="213">
      <c r="A213" s="2" t="s">
        <v>18786</v>
      </c>
      <c r="B213" s="3"/>
      <c r="C213" s="4">
        <v>35423.98055555556</v>
      </c>
      <c r="D213" s="5">
        <v>1052736.0</v>
      </c>
    </row>
    <row r="214">
      <c r="A214" s="2" t="s">
        <v>18787</v>
      </c>
      <c r="B214" s="3"/>
      <c r="C214" s="4">
        <v>35423.98055555556</v>
      </c>
      <c r="D214" s="5">
        <v>340.0</v>
      </c>
    </row>
    <row r="215">
      <c r="A215" s="2" t="s">
        <v>18788</v>
      </c>
      <c r="B215" s="3"/>
      <c r="C215" s="4">
        <v>35423.98055555556</v>
      </c>
      <c r="D215" s="5">
        <v>1406.0</v>
      </c>
    </row>
    <row r="216">
      <c r="A216" s="2" t="s">
        <v>18789</v>
      </c>
      <c r="B216" s="3"/>
      <c r="C216" s="4">
        <v>35423.98055555556</v>
      </c>
      <c r="D216" s="5">
        <v>459.0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</hyperlinks>
  <drawing r:id="rId21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18790</v>
      </c>
      <c r="B3" s="3"/>
      <c r="C3" s="4">
        <v>35423.98055555556</v>
      </c>
      <c r="D3" s="5">
        <v>84085.0</v>
      </c>
    </row>
    <row r="4">
      <c r="A4" s="2" t="s">
        <v>18791</v>
      </c>
      <c r="B4" s="3"/>
      <c r="C4" s="4">
        <v>35423.98055555556</v>
      </c>
      <c r="D4" s="5">
        <v>225484.0</v>
      </c>
    </row>
    <row r="5">
      <c r="A5" s="2" t="s">
        <v>18792</v>
      </c>
      <c r="B5" s="3"/>
      <c r="C5" s="4">
        <v>35423.98055555556</v>
      </c>
      <c r="D5" s="5">
        <v>181751.0</v>
      </c>
    </row>
    <row r="6">
      <c r="A6" s="2" t="s">
        <v>18793</v>
      </c>
      <c r="B6" s="3"/>
      <c r="C6" s="4">
        <v>35423.98055555556</v>
      </c>
      <c r="D6" s="5">
        <v>277134.0</v>
      </c>
    </row>
    <row r="7">
      <c r="A7" s="2" t="s">
        <v>18794</v>
      </c>
      <c r="B7" s="3"/>
      <c r="C7" s="4">
        <v>35423.98055555556</v>
      </c>
      <c r="D7" s="5">
        <v>277415.0</v>
      </c>
    </row>
    <row r="8">
      <c r="A8" s="2" t="s">
        <v>18795</v>
      </c>
      <c r="B8" s="3"/>
      <c r="C8" s="4">
        <v>35423.98055555556</v>
      </c>
      <c r="D8" s="5">
        <v>277508.0</v>
      </c>
    </row>
    <row r="9">
      <c r="A9" s="2" t="s">
        <v>18796</v>
      </c>
      <c r="B9" s="3"/>
      <c r="C9" s="4">
        <v>35423.98055555556</v>
      </c>
      <c r="D9" s="5">
        <v>278434.0</v>
      </c>
    </row>
    <row r="10">
      <c r="A10" s="2" t="s">
        <v>18797</v>
      </c>
      <c r="B10" s="3"/>
      <c r="C10" s="4">
        <v>35423.98055555556</v>
      </c>
      <c r="D10" s="5">
        <v>279134.0</v>
      </c>
    </row>
    <row r="11">
      <c r="A11" s="2" t="s">
        <v>18798</v>
      </c>
      <c r="B11" s="3"/>
      <c r="C11" s="4">
        <v>35423.98055555556</v>
      </c>
      <c r="D11" s="5">
        <v>281844.0</v>
      </c>
    </row>
    <row r="12">
      <c r="A12" s="2" t="s">
        <v>18799</v>
      </c>
      <c r="B12" s="3"/>
      <c r="C12" s="4">
        <v>35423.98055555556</v>
      </c>
      <c r="D12" s="5">
        <v>281471.0</v>
      </c>
    </row>
    <row r="13">
      <c r="A13" s="2" t="s">
        <v>18800</v>
      </c>
      <c r="B13" s="3"/>
      <c r="C13" s="4">
        <v>35423.98055555556</v>
      </c>
      <c r="D13" s="5">
        <v>279106.0</v>
      </c>
    </row>
    <row r="14">
      <c r="A14" s="2" t="s">
        <v>18801</v>
      </c>
      <c r="B14" s="3"/>
      <c r="C14" s="4">
        <v>35423.98055555556</v>
      </c>
      <c r="D14" s="5">
        <v>279071.0</v>
      </c>
    </row>
    <row r="15">
      <c r="A15" s="2" t="s">
        <v>18802</v>
      </c>
      <c r="B15" s="3"/>
      <c r="C15" s="4">
        <v>35423.98055555556</v>
      </c>
      <c r="D15" s="5">
        <v>58610.0</v>
      </c>
    </row>
    <row r="16">
      <c r="A16" s="2" t="s">
        <v>18803</v>
      </c>
      <c r="B16" s="3"/>
      <c r="C16" s="4">
        <v>35423.98055555556</v>
      </c>
      <c r="D16" s="5">
        <v>58594.0</v>
      </c>
    </row>
    <row r="17">
      <c r="A17" s="2" t="s">
        <v>18804</v>
      </c>
      <c r="B17" s="3"/>
      <c r="C17" s="4">
        <v>35423.98055555556</v>
      </c>
      <c r="D17" s="5">
        <v>283915.0</v>
      </c>
    </row>
    <row r="18">
      <c r="A18" s="2" t="s">
        <v>18805</v>
      </c>
      <c r="B18" s="3"/>
      <c r="C18" s="4">
        <v>35423.98055555556</v>
      </c>
      <c r="D18" s="5">
        <v>285141.0</v>
      </c>
    </row>
    <row r="19">
      <c r="A19" s="2" t="s">
        <v>18806</v>
      </c>
      <c r="B19" s="3"/>
      <c r="C19" s="4">
        <v>35423.98055555556</v>
      </c>
      <c r="D19" s="5">
        <v>284519.0</v>
      </c>
    </row>
    <row r="20">
      <c r="A20" s="2" t="s">
        <v>18807</v>
      </c>
      <c r="B20" s="3"/>
      <c r="C20" s="4">
        <v>35423.98055555556</v>
      </c>
      <c r="D20" s="5">
        <v>284514.0</v>
      </c>
    </row>
    <row r="21">
      <c r="A21" s="2" t="s">
        <v>18808</v>
      </c>
      <c r="B21" s="3"/>
      <c r="C21" s="4">
        <v>35423.98055555556</v>
      </c>
      <c r="D21" s="5">
        <v>284407.0</v>
      </c>
    </row>
    <row r="22">
      <c r="A22" s="2" t="s">
        <v>18809</v>
      </c>
      <c r="B22" s="3"/>
      <c r="C22" s="4">
        <v>35423.98055555556</v>
      </c>
      <c r="D22" s="5">
        <v>165289.0</v>
      </c>
    </row>
    <row r="23">
      <c r="A23" s="2" t="s">
        <v>18810</v>
      </c>
      <c r="B23" s="3"/>
      <c r="C23" s="4">
        <v>35423.98055555556</v>
      </c>
      <c r="D23" s="5">
        <v>150508.0</v>
      </c>
    </row>
    <row r="24">
      <c r="A24" s="2" t="s">
        <v>18811</v>
      </c>
      <c r="B24" s="3"/>
      <c r="C24" s="4">
        <v>35423.98055555556</v>
      </c>
      <c r="D24" s="5">
        <v>90980.0</v>
      </c>
    </row>
    <row r="25">
      <c r="A25" s="2" t="s">
        <v>18812</v>
      </c>
      <c r="B25" s="3"/>
      <c r="C25" s="4">
        <v>35423.98055555556</v>
      </c>
      <c r="D25" s="5">
        <v>90960.0</v>
      </c>
    </row>
    <row r="26">
      <c r="A26" s="2" t="s">
        <v>18813</v>
      </c>
      <c r="B26" s="3"/>
      <c r="C26" s="4">
        <v>35423.98055555556</v>
      </c>
      <c r="D26" s="5">
        <v>165365.0</v>
      </c>
    </row>
    <row r="27">
      <c r="A27" s="2" t="s">
        <v>18814</v>
      </c>
      <c r="B27" s="3"/>
      <c r="C27" s="4">
        <v>35423.98055555556</v>
      </c>
      <c r="D27" s="5">
        <v>147687.0</v>
      </c>
    </row>
    <row r="28">
      <c r="A28" s="2" t="s">
        <v>18815</v>
      </c>
      <c r="B28" s="3"/>
      <c r="C28" s="4">
        <v>35423.98055555556</v>
      </c>
      <c r="D28" s="5">
        <v>67975.0</v>
      </c>
    </row>
    <row r="29">
      <c r="A29" s="2" t="s">
        <v>18816</v>
      </c>
      <c r="B29" s="3"/>
      <c r="C29" s="4">
        <v>35423.98055555556</v>
      </c>
      <c r="D29" s="5">
        <v>119429.0</v>
      </c>
    </row>
    <row r="30">
      <c r="A30" s="2" t="s">
        <v>18817</v>
      </c>
      <c r="B30" s="3"/>
      <c r="C30" s="4">
        <v>35423.98055555556</v>
      </c>
      <c r="D30" s="5">
        <v>76868.0</v>
      </c>
    </row>
    <row r="31">
      <c r="A31" s="2" t="s">
        <v>18818</v>
      </c>
      <c r="B31" s="3"/>
      <c r="C31" s="4">
        <v>35423.98055555556</v>
      </c>
      <c r="D31" s="5">
        <v>342378.0</v>
      </c>
    </row>
    <row r="32">
      <c r="A32" s="2" t="s">
        <v>18819</v>
      </c>
      <c r="B32" s="3"/>
      <c r="C32" s="4">
        <v>35423.98055555556</v>
      </c>
      <c r="D32" s="5">
        <v>106459.0</v>
      </c>
    </row>
    <row r="33">
      <c r="A33" s="2" t="s">
        <v>18820</v>
      </c>
      <c r="B33" s="3"/>
      <c r="C33" s="4">
        <v>35423.98055555556</v>
      </c>
      <c r="D33" s="5">
        <v>182052.0</v>
      </c>
    </row>
    <row r="34">
      <c r="A34" s="2" t="s">
        <v>18821</v>
      </c>
      <c r="B34" s="3"/>
      <c r="C34" s="4">
        <v>35423.98055555556</v>
      </c>
      <c r="D34" s="5">
        <v>313461.0</v>
      </c>
    </row>
    <row r="35">
      <c r="A35" s="2" t="s">
        <v>18822</v>
      </c>
      <c r="B35" s="3"/>
      <c r="C35" s="4">
        <v>35423.98055555556</v>
      </c>
      <c r="D35" s="5">
        <v>312985.0</v>
      </c>
    </row>
    <row r="36">
      <c r="A36" s="2" t="s">
        <v>18823</v>
      </c>
      <c r="B36" s="3"/>
      <c r="C36" s="4">
        <v>35423.98055555556</v>
      </c>
      <c r="D36" s="5">
        <v>313007.0</v>
      </c>
    </row>
    <row r="37">
      <c r="A37" s="2" t="s">
        <v>18824</v>
      </c>
      <c r="B37" s="3"/>
      <c r="C37" s="4">
        <v>35423.98055555556</v>
      </c>
      <c r="D37" s="5">
        <v>313578.0</v>
      </c>
    </row>
    <row r="38">
      <c r="A38" s="2" t="s">
        <v>18825</v>
      </c>
      <c r="B38" s="3"/>
      <c r="C38" s="4">
        <v>35423.98055555556</v>
      </c>
      <c r="D38" s="5">
        <v>308656.0</v>
      </c>
    </row>
    <row r="39">
      <c r="A39" s="2" t="s">
        <v>18826</v>
      </c>
      <c r="B39" s="3"/>
      <c r="C39" s="4">
        <v>35423.98055555556</v>
      </c>
      <c r="D39" s="5">
        <v>313513.0</v>
      </c>
    </row>
    <row r="40">
      <c r="A40" s="2" t="s">
        <v>18827</v>
      </c>
      <c r="B40" s="3"/>
      <c r="C40" s="4">
        <v>35423.98055555556</v>
      </c>
      <c r="D40" s="5">
        <v>313455.0</v>
      </c>
    </row>
    <row r="41">
      <c r="A41" s="2" t="s">
        <v>18828</v>
      </c>
      <c r="B41" s="3"/>
      <c r="C41" s="4">
        <v>35423.98055555556</v>
      </c>
      <c r="D41" s="5">
        <v>277632.0</v>
      </c>
    </row>
    <row r="42">
      <c r="A42" s="2" t="s">
        <v>18829</v>
      </c>
      <c r="B42" s="3"/>
      <c r="C42" s="4">
        <v>35423.98055555556</v>
      </c>
      <c r="D42" s="5">
        <v>143742.0</v>
      </c>
    </row>
    <row r="43">
      <c r="A43" s="2" t="s">
        <v>18830</v>
      </c>
      <c r="B43" s="3"/>
      <c r="C43" s="4">
        <v>35423.98055555556</v>
      </c>
      <c r="D43" s="5">
        <v>143631.0</v>
      </c>
    </row>
    <row r="44">
      <c r="A44" s="2" t="s">
        <v>18831</v>
      </c>
      <c r="B44" s="3"/>
      <c r="C44" s="4">
        <v>35423.98055555556</v>
      </c>
      <c r="D44" s="5">
        <v>142885.0</v>
      </c>
    </row>
    <row r="45">
      <c r="A45" s="2" t="s">
        <v>18832</v>
      </c>
      <c r="B45" s="3"/>
      <c r="C45" s="4">
        <v>35423.98055555556</v>
      </c>
      <c r="D45" s="5">
        <v>147195.0</v>
      </c>
    </row>
    <row r="46">
      <c r="A46" s="2" t="s">
        <v>18833</v>
      </c>
      <c r="B46" s="3"/>
      <c r="C46" s="4">
        <v>35423.98055555556</v>
      </c>
      <c r="D46" s="5">
        <v>148172.0</v>
      </c>
    </row>
    <row r="47">
      <c r="A47" s="2" t="s">
        <v>18834</v>
      </c>
      <c r="B47" s="3"/>
      <c r="C47" s="4">
        <v>35423.98055555556</v>
      </c>
      <c r="D47" s="5">
        <v>148408.0</v>
      </c>
    </row>
    <row r="48">
      <c r="A48" s="2" t="s">
        <v>18835</v>
      </c>
      <c r="B48" s="3"/>
      <c r="C48" s="4">
        <v>35423.98055555556</v>
      </c>
      <c r="D48" s="5">
        <v>147852.0</v>
      </c>
    </row>
    <row r="49">
      <c r="A49" s="2" t="s">
        <v>18836</v>
      </c>
      <c r="B49" s="3"/>
      <c r="C49" s="4">
        <v>35423.98055555556</v>
      </c>
      <c r="D49" s="5">
        <v>148228.0</v>
      </c>
    </row>
    <row r="50">
      <c r="A50" s="2" t="s">
        <v>18837</v>
      </c>
      <c r="B50" s="3"/>
      <c r="C50" s="4">
        <v>35423.98055555556</v>
      </c>
      <c r="D50" s="5">
        <v>148113.0</v>
      </c>
    </row>
    <row r="51">
      <c r="A51" s="2" t="s">
        <v>18838</v>
      </c>
      <c r="B51" s="3"/>
      <c r="C51" s="4">
        <v>35423.98055555556</v>
      </c>
      <c r="D51" s="5">
        <v>101496.0</v>
      </c>
    </row>
    <row r="52">
      <c r="A52" s="2" t="s">
        <v>18839</v>
      </c>
      <c r="B52" s="3"/>
      <c r="C52" s="4">
        <v>35423.98055555556</v>
      </c>
      <c r="D52" s="5">
        <v>262887.0</v>
      </c>
    </row>
    <row r="53">
      <c r="A53" s="2" t="s">
        <v>18840</v>
      </c>
      <c r="B53" s="3"/>
      <c r="C53" s="4">
        <v>35423.98055555556</v>
      </c>
      <c r="D53" s="5">
        <v>159693.0</v>
      </c>
    </row>
    <row r="54">
      <c r="A54" s="2" t="s">
        <v>18841</v>
      </c>
      <c r="B54" s="3"/>
      <c r="C54" s="4">
        <v>35423.98055555556</v>
      </c>
      <c r="D54" s="5">
        <v>61372.0</v>
      </c>
    </row>
    <row r="55">
      <c r="A55" s="2" t="s">
        <v>18842</v>
      </c>
      <c r="B55" s="3"/>
      <c r="C55" s="4">
        <v>35423.98055555556</v>
      </c>
      <c r="D55" s="5">
        <v>41970.0</v>
      </c>
    </row>
    <row r="56">
      <c r="A56" s="2" t="s">
        <v>18843</v>
      </c>
      <c r="B56" s="3"/>
      <c r="C56" s="4">
        <v>35423.98055555556</v>
      </c>
      <c r="D56" s="5">
        <v>161405.0</v>
      </c>
    </row>
    <row r="57">
      <c r="A57" s="2" t="s">
        <v>18844</v>
      </c>
      <c r="B57" s="3"/>
      <c r="C57" s="4">
        <v>35423.98055555556</v>
      </c>
      <c r="D57" s="5">
        <v>161376.0</v>
      </c>
    </row>
    <row r="58">
      <c r="A58" s="2" t="s">
        <v>18845</v>
      </c>
      <c r="B58" s="3"/>
      <c r="C58" s="4">
        <v>35423.98055555556</v>
      </c>
      <c r="D58" s="5">
        <v>272264.0</v>
      </c>
    </row>
    <row r="59">
      <c r="A59" s="2" t="s">
        <v>18846</v>
      </c>
      <c r="B59" s="3"/>
      <c r="C59" s="4">
        <v>35423.98055555556</v>
      </c>
      <c r="D59" s="5">
        <v>283617.0</v>
      </c>
    </row>
    <row r="60">
      <c r="A60" s="2" t="s">
        <v>18847</v>
      </c>
      <c r="B60" s="3"/>
      <c r="C60" s="4">
        <v>35423.98055555556</v>
      </c>
      <c r="D60" s="5">
        <v>166507.0</v>
      </c>
    </row>
    <row r="61">
      <c r="A61" s="2" t="s">
        <v>18848</v>
      </c>
      <c r="B61" s="3"/>
      <c r="C61" s="4">
        <v>35423.98055555556</v>
      </c>
      <c r="D61" s="5">
        <v>172073.0</v>
      </c>
    </row>
    <row r="62">
      <c r="A62" s="2" t="s">
        <v>18849</v>
      </c>
      <c r="B62" s="3"/>
      <c r="C62" s="4">
        <v>35423.98055555556</v>
      </c>
      <c r="D62" s="5">
        <v>172154.0</v>
      </c>
    </row>
    <row r="63">
      <c r="A63" s="2" t="s">
        <v>18850</v>
      </c>
      <c r="B63" s="3"/>
      <c r="C63" s="4">
        <v>35423.98055555556</v>
      </c>
      <c r="D63" s="5">
        <v>171994.0</v>
      </c>
    </row>
    <row r="64">
      <c r="A64" s="2" t="s">
        <v>18851</v>
      </c>
      <c r="B64" s="3"/>
      <c r="C64" s="4">
        <v>35423.98055555556</v>
      </c>
      <c r="D64" s="5">
        <v>172156.0</v>
      </c>
    </row>
    <row r="65">
      <c r="A65" s="2" t="s">
        <v>18852</v>
      </c>
      <c r="B65" s="3"/>
      <c r="C65" s="4">
        <v>35423.98055555556</v>
      </c>
      <c r="D65" s="5">
        <v>172182.0</v>
      </c>
    </row>
    <row r="66">
      <c r="A66" s="2" t="s">
        <v>18853</v>
      </c>
      <c r="B66" s="3"/>
      <c r="C66" s="4">
        <v>35423.98055555556</v>
      </c>
      <c r="D66" s="5">
        <v>172595.0</v>
      </c>
    </row>
    <row r="67">
      <c r="A67" s="2" t="s">
        <v>18854</v>
      </c>
      <c r="B67" s="3"/>
      <c r="C67" s="4">
        <v>35423.98055555556</v>
      </c>
      <c r="D67" s="5">
        <v>172587.0</v>
      </c>
    </row>
    <row r="68">
      <c r="A68" s="2" t="s">
        <v>18855</v>
      </c>
      <c r="B68" s="3"/>
      <c r="C68" s="4">
        <v>35423.98055555556</v>
      </c>
      <c r="D68" s="5">
        <v>172598.0</v>
      </c>
    </row>
    <row r="69">
      <c r="A69" s="2" t="s">
        <v>18856</v>
      </c>
      <c r="B69" s="3"/>
      <c r="C69" s="4">
        <v>35423.98055555556</v>
      </c>
      <c r="D69" s="5">
        <v>164905.0</v>
      </c>
    </row>
    <row r="70">
      <c r="A70" s="2" t="s">
        <v>18857</v>
      </c>
      <c r="B70" s="3"/>
      <c r="C70" s="4">
        <v>35423.98055555556</v>
      </c>
      <c r="D70" s="5">
        <v>172593.0</v>
      </c>
    </row>
    <row r="71">
      <c r="A71" s="2" t="s">
        <v>18858</v>
      </c>
      <c r="B71" s="3"/>
      <c r="C71" s="4">
        <v>35423.98055555556</v>
      </c>
      <c r="D71" s="5">
        <v>172686.0</v>
      </c>
    </row>
    <row r="72">
      <c r="A72" s="2" t="s">
        <v>18859</v>
      </c>
      <c r="B72" s="3"/>
      <c r="C72" s="4">
        <v>35423.98055555556</v>
      </c>
      <c r="D72" s="5">
        <v>172669.0</v>
      </c>
    </row>
    <row r="73">
      <c r="A73" s="2" t="s">
        <v>18860</v>
      </c>
      <c r="B73" s="3"/>
      <c r="C73" s="4">
        <v>35423.98055555556</v>
      </c>
      <c r="D73" s="5">
        <v>172721.0</v>
      </c>
    </row>
    <row r="74">
      <c r="A74" s="2" t="s">
        <v>18861</v>
      </c>
      <c r="B74" s="3"/>
      <c r="C74" s="4">
        <v>35423.98055555556</v>
      </c>
      <c r="D74" s="5">
        <v>172751.0</v>
      </c>
    </row>
    <row r="75">
      <c r="A75" s="2" t="s">
        <v>18862</v>
      </c>
      <c r="B75" s="3"/>
      <c r="C75" s="4">
        <v>35423.98055555556</v>
      </c>
      <c r="D75" s="5">
        <v>172765.0</v>
      </c>
    </row>
    <row r="76">
      <c r="A76" s="2" t="s">
        <v>18863</v>
      </c>
      <c r="B76" s="3"/>
      <c r="C76" s="4">
        <v>35423.98055555556</v>
      </c>
      <c r="D76" s="5">
        <v>172768.0</v>
      </c>
    </row>
    <row r="77">
      <c r="A77" s="2" t="s">
        <v>18864</v>
      </c>
      <c r="B77" s="3"/>
      <c r="C77" s="4">
        <v>35423.98055555556</v>
      </c>
      <c r="D77" s="5">
        <v>172757.0</v>
      </c>
    </row>
    <row r="78">
      <c r="A78" s="2" t="s">
        <v>18865</v>
      </c>
      <c r="B78" s="3"/>
      <c r="C78" s="4">
        <v>35423.98055555556</v>
      </c>
      <c r="D78" s="5">
        <v>146264.0</v>
      </c>
    </row>
    <row r="79">
      <c r="A79" s="2" t="s">
        <v>18866</v>
      </c>
      <c r="B79" s="3"/>
      <c r="C79" s="4">
        <v>35423.98055555556</v>
      </c>
      <c r="D79" s="5">
        <v>49022.0</v>
      </c>
    </row>
    <row r="80">
      <c r="A80" s="2" t="s">
        <v>18867</v>
      </c>
      <c r="B80" s="3"/>
      <c r="C80" s="4">
        <v>35423.98055555556</v>
      </c>
      <c r="D80" s="5">
        <v>266858.0</v>
      </c>
    </row>
    <row r="81">
      <c r="A81" s="2" t="s">
        <v>18868</v>
      </c>
      <c r="B81" s="3"/>
      <c r="C81" s="4">
        <v>35423.98055555556</v>
      </c>
      <c r="D81" s="5">
        <v>27566.0</v>
      </c>
    </row>
    <row r="82">
      <c r="A82" s="2" t="s">
        <v>18869</v>
      </c>
      <c r="B82" s="3"/>
      <c r="C82" s="4">
        <v>35423.98055555556</v>
      </c>
      <c r="D82" s="5">
        <v>231085.0</v>
      </c>
    </row>
    <row r="83">
      <c r="A83" s="2" t="s">
        <v>18870</v>
      </c>
      <c r="B83" s="3"/>
      <c r="C83" s="4">
        <v>35423.98055555556</v>
      </c>
      <c r="D83" s="5">
        <v>291650.0</v>
      </c>
    </row>
    <row r="84">
      <c r="A84" s="2" t="s">
        <v>18871</v>
      </c>
      <c r="B84" s="3"/>
      <c r="C84" s="4">
        <v>35423.98055555556</v>
      </c>
      <c r="D84" s="5">
        <v>287848.0</v>
      </c>
    </row>
    <row r="85">
      <c r="A85" s="2" t="s">
        <v>18872</v>
      </c>
      <c r="B85" s="3"/>
      <c r="C85" s="4">
        <v>35423.98055555556</v>
      </c>
      <c r="D85" s="5">
        <v>282822.0</v>
      </c>
    </row>
    <row r="86">
      <c r="A86" s="2" t="s">
        <v>18873</v>
      </c>
      <c r="B86" s="3"/>
      <c r="C86" s="4">
        <v>35423.98055555556</v>
      </c>
      <c r="D86" s="5">
        <v>290325.0</v>
      </c>
    </row>
    <row r="87">
      <c r="A87" s="2" t="s">
        <v>18874</v>
      </c>
      <c r="B87" s="3"/>
      <c r="C87" s="4">
        <v>35423.98055555556</v>
      </c>
      <c r="D87" s="5">
        <v>291514.0</v>
      </c>
    </row>
    <row r="88">
      <c r="A88" s="2" t="s">
        <v>18875</v>
      </c>
      <c r="B88" s="3"/>
      <c r="C88" s="4">
        <v>35423.98055555556</v>
      </c>
      <c r="D88" s="5">
        <v>295487.0</v>
      </c>
    </row>
    <row r="89">
      <c r="A89" s="2" t="s">
        <v>18876</v>
      </c>
      <c r="B89" s="3"/>
      <c r="C89" s="4">
        <v>35423.98055555556</v>
      </c>
      <c r="D89" s="5">
        <v>303972.0</v>
      </c>
    </row>
    <row r="90">
      <c r="A90" s="2" t="s">
        <v>18877</v>
      </c>
      <c r="B90" s="3"/>
      <c r="C90" s="4">
        <v>35423.98055555556</v>
      </c>
      <c r="D90" s="5">
        <v>301724.0</v>
      </c>
    </row>
    <row r="91">
      <c r="A91" s="2" t="s">
        <v>18878</v>
      </c>
      <c r="B91" s="3"/>
      <c r="C91" s="4">
        <v>35423.98055555556</v>
      </c>
      <c r="D91" s="5">
        <v>301983.0</v>
      </c>
    </row>
    <row r="92">
      <c r="A92" s="2" t="s">
        <v>18879</v>
      </c>
      <c r="B92" s="3"/>
      <c r="C92" s="4">
        <v>35423.98055555556</v>
      </c>
      <c r="D92" s="5">
        <v>302043.0</v>
      </c>
    </row>
    <row r="93">
      <c r="A93" s="2" t="s">
        <v>18880</v>
      </c>
      <c r="B93" s="3"/>
      <c r="C93" s="4">
        <v>35423.98055555556</v>
      </c>
      <c r="D93" s="5">
        <v>302006.0</v>
      </c>
    </row>
    <row r="94">
      <c r="A94" s="2" t="s">
        <v>18881</v>
      </c>
      <c r="B94" s="3"/>
      <c r="C94" s="4">
        <v>35423.98055555556</v>
      </c>
      <c r="D94" s="5">
        <v>302042.0</v>
      </c>
    </row>
    <row r="95">
      <c r="A95" s="2" t="s">
        <v>18882</v>
      </c>
      <c r="B95" s="3"/>
      <c r="C95" s="4">
        <v>35423.98055555556</v>
      </c>
      <c r="D95" s="5">
        <v>302004.0</v>
      </c>
    </row>
    <row r="96">
      <c r="A96" s="2" t="s">
        <v>18883</v>
      </c>
      <c r="B96" s="3"/>
      <c r="C96" s="4">
        <v>35423.98055555556</v>
      </c>
      <c r="D96" s="5">
        <v>142694.0</v>
      </c>
    </row>
    <row r="97">
      <c r="A97" s="2" t="s">
        <v>18884</v>
      </c>
      <c r="B97" s="3"/>
      <c r="C97" s="4">
        <v>35423.98055555556</v>
      </c>
      <c r="D97" s="5">
        <v>142690.0</v>
      </c>
    </row>
    <row r="98">
      <c r="A98" s="2" t="s">
        <v>18885</v>
      </c>
      <c r="B98" s="3"/>
      <c r="C98" s="4">
        <v>35423.98055555556</v>
      </c>
      <c r="D98" s="5">
        <v>78962.0</v>
      </c>
    </row>
    <row r="99">
      <c r="A99" s="2" t="s">
        <v>18886</v>
      </c>
      <c r="B99" s="3"/>
      <c r="C99" s="4">
        <v>35423.98055555556</v>
      </c>
      <c r="D99" s="5">
        <v>127484.0</v>
      </c>
    </row>
    <row r="100">
      <c r="A100" s="2" t="s">
        <v>18887</v>
      </c>
      <c r="B100" s="3"/>
      <c r="C100" s="4">
        <v>35423.98055555556</v>
      </c>
      <c r="D100" s="5">
        <v>128708.0</v>
      </c>
    </row>
    <row r="101">
      <c r="A101" s="2" t="s">
        <v>18888</v>
      </c>
      <c r="B101" s="3"/>
      <c r="C101" s="4">
        <v>35423.98055555556</v>
      </c>
      <c r="D101" s="5">
        <v>273984.0</v>
      </c>
    </row>
    <row r="102">
      <c r="A102" s="2" t="s">
        <v>18889</v>
      </c>
      <c r="B102" s="3"/>
      <c r="C102" s="4">
        <v>35423.98055555556</v>
      </c>
      <c r="D102" s="5">
        <v>22746.0</v>
      </c>
    </row>
    <row r="103">
      <c r="A103" s="2" t="s">
        <v>18890</v>
      </c>
      <c r="B103" s="3"/>
      <c r="C103" s="4">
        <v>35423.98055555556</v>
      </c>
      <c r="D103" s="5">
        <v>145817.0</v>
      </c>
    </row>
    <row r="104">
      <c r="A104" s="2" t="s">
        <v>18891</v>
      </c>
      <c r="B104" s="3"/>
      <c r="C104" s="4">
        <v>35423.98055555556</v>
      </c>
      <c r="D104" s="5">
        <v>55700.0</v>
      </c>
    </row>
    <row r="105">
      <c r="A105" s="2" t="s">
        <v>18892</v>
      </c>
      <c r="B105" s="3"/>
      <c r="C105" s="4">
        <v>35423.98055555556</v>
      </c>
      <c r="D105" s="5">
        <v>172836.0</v>
      </c>
    </row>
    <row r="106">
      <c r="A106" s="2" t="s">
        <v>18893</v>
      </c>
      <c r="B106" s="3"/>
      <c r="C106" s="4">
        <v>35423.98055555556</v>
      </c>
      <c r="D106" s="5">
        <v>160169.0</v>
      </c>
    </row>
    <row r="107">
      <c r="A107" s="2" t="s">
        <v>18894</v>
      </c>
      <c r="B107" s="3"/>
      <c r="C107" s="4">
        <v>35423.98055555556</v>
      </c>
      <c r="D107" s="5">
        <v>161245.0</v>
      </c>
    </row>
    <row r="108">
      <c r="A108" s="2" t="s">
        <v>18895</v>
      </c>
      <c r="B108" s="3"/>
      <c r="C108" s="4">
        <v>35423.98055555556</v>
      </c>
      <c r="D108" s="5">
        <v>155978.0</v>
      </c>
    </row>
    <row r="109">
      <c r="A109" s="2" t="s">
        <v>18896</v>
      </c>
      <c r="B109" s="3"/>
      <c r="C109" s="4">
        <v>35423.98055555556</v>
      </c>
      <c r="D109" s="5">
        <v>146168.0</v>
      </c>
    </row>
    <row r="110">
      <c r="A110" s="2" t="s">
        <v>18897</v>
      </c>
      <c r="B110" s="3"/>
      <c r="C110" s="4">
        <v>35423.98055555556</v>
      </c>
      <c r="D110" s="5">
        <v>111592.0</v>
      </c>
    </row>
    <row r="111">
      <c r="A111" s="2" t="s">
        <v>18898</v>
      </c>
      <c r="B111" s="3"/>
      <c r="C111" s="4">
        <v>35423.98055555556</v>
      </c>
      <c r="D111" s="5">
        <v>119022.0</v>
      </c>
    </row>
    <row r="112">
      <c r="A112" s="2" t="s">
        <v>18899</v>
      </c>
      <c r="B112" s="3"/>
      <c r="C112" s="4">
        <v>35423.98055555556</v>
      </c>
      <c r="D112" s="5">
        <v>144506.0</v>
      </c>
    </row>
    <row r="113">
      <c r="A113" s="2" t="s">
        <v>18900</v>
      </c>
      <c r="B113" s="3"/>
      <c r="C113" s="4">
        <v>35423.98055555556</v>
      </c>
      <c r="D113" s="5">
        <v>90280.0</v>
      </c>
    </row>
    <row r="114">
      <c r="A114" s="2" t="s">
        <v>18901</v>
      </c>
      <c r="B114" s="3"/>
      <c r="C114" s="4">
        <v>35423.98055555556</v>
      </c>
      <c r="D114" s="5">
        <v>168148.0</v>
      </c>
    </row>
    <row r="115">
      <c r="A115" s="2" t="s">
        <v>18902</v>
      </c>
      <c r="B115" s="3"/>
      <c r="C115" s="4">
        <v>35423.98055555556</v>
      </c>
      <c r="D115" s="5">
        <v>71754.0</v>
      </c>
    </row>
    <row r="116">
      <c r="A116" s="2" t="s">
        <v>18903</v>
      </c>
      <c r="B116" s="3"/>
      <c r="C116" s="4">
        <v>35423.98055555556</v>
      </c>
      <c r="D116" s="5">
        <v>57628.0</v>
      </c>
    </row>
    <row r="117">
      <c r="A117" s="2" t="s">
        <v>18904</v>
      </c>
      <c r="B117" s="3"/>
      <c r="C117" s="4">
        <v>35423.98055555556</v>
      </c>
      <c r="D117" s="5">
        <v>225770.0</v>
      </c>
    </row>
    <row r="118">
      <c r="A118" s="2" t="s">
        <v>18905</v>
      </c>
      <c r="B118" s="3"/>
      <c r="C118" s="4">
        <v>35423.98055555556</v>
      </c>
      <c r="D118" s="5">
        <v>79630.0</v>
      </c>
    </row>
    <row r="119">
      <c r="A119" s="2" t="s">
        <v>18906</v>
      </c>
      <c r="B119" s="3"/>
      <c r="C119" s="4">
        <v>35423.98055555556</v>
      </c>
      <c r="D119" s="5">
        <v>347082.0</v>
      </c>
    </row>
    <row r="120">
      <c r="A120" s="2" t="s">
        <v>18907</v>
      </c>
      <c r="B120" s="3"/>
      <c r="C120" s="4">
        <v>35423.98055555556</v>
      </c>
      <c r="D120" s="5">
        <v>351771.0</v>
      </c>
    </row>
    <row r="121">
      <c r="A121" s="2" t="s">
        <v>18908</v>
      </c>
      <c r="B121" s="3"/>
      <c r="C121" s="4">
        <v>35423.98055555556</v>
      </c>
      <c r="D121" s="5">
        <v>348428.0</v>
      </c>
    </row>
    <row r="122">
      <c r="A122" s="2" t="s">
        <v>18909</v>
      </c>
      <c r="B122" s="3"/>
      <c r="C122" s="4">
        <v>35423.98055555556</v>
      </c>
      <c r="D122" s="5">
        <v>348706.0</v>
      </c>
    </row>
    <row r="123">
      <c r="A123" s="2" t="s">
        <v>18910</v>
      </c>
      <c r="B123" s="3"/>
      <c r="C123" s="4">
        <v>35423.98055555556</v>
      </c>
      <c r="D123" s="5">
        <v>342048.0</v>
      </c>
    </row>
    <row r="124">
      <c r="A124" s="2" t="s">
        <v>18911</v>
      </c>
      <c r="B124" s="3"/>
      <c r="C124" s="4">
        <v>35423.98055555556</v>
      </c>
      <c r="D124" s="5">
        <v>346106.0</v>
      </c>
    </row>
    <row r="125">
      <c r="A125" s="2" t="s">
        <v>18912</v>
      </c>
      <c r="B125" s="3"/>
      <c r="C125" s="4">
        <v>35423.98055555556</v>
      </c>
      <c r="D125" s="5">
        <v>348919.0</v>
      </c>
    </row>
    <row r="126">
      <c r="A126" s="2" t="s">
        <v>18913</v>
      </c>
      <c r="B126" s="3"/>
      <c r="C126" s="4">
        <v>35423.98055555556</v>
      </c>
      <c r="D126" s="5">
        <v>347789.0</v>
      </c>
    </row>
    <row r="127">
      <c r="A127" s="2" t="s">
        <v>18914</v>
      </c>
      <c r="B127" s="3"/>
      <c r="C127" s="4">
        <v>35423.98055555556</v>
      </c>
      <c r="D127" s="5">
        <v>349052.0</v>
      </c>
    </row>
    <row r="128">
      <c r="A128" s="2" t="s">
        <v>18915</v>
      </c>
      <c r="B128" s="3"/>
      <c r="C128" s="4">
        <v>35423.98055555556</v>
      </c>
      <c r="D128" s="5">
        <v>347577.0</v>
      </c>
    </row>
    <row r="129">
      <c r="A129" s="2" t="s">
        <v>18916</v>
      </c>
      <c r="B129" s="3"/>
      <c r="C129" s="4">
        <v>35423.98055555556</v>
      </c>
      <c r="D129" s="5">
        <v>339247.0</v>
      </c>
    </row>
    <row r="130">
      <c r="A130" s="2" t="s">
        <v>18917</v>
      </c>
      <c r="B130" s="3"/>
      <c r="C130" s="4">
        <v>35423.98055555556</v>
      </c>
      <c r="D130" s="5">
        <v>345698.0</v>
      </c>
    </row>
    <row r="131">
      <c r="A131" s="2" t="s">
        <v>18918</v>
      </c>
      <c r="B131" s="3"/>
      <c r="C131" s="4">
        <v>35423.98055555556</v>
      </c>
      <c r="D131" s="5">
        <v>345595.0</v>
      </c>
    </row>
    <row r="132">
      <c r="A132" s="2" t="s">
        <v>18919</v>
      </c>
      <c r="B132" s="3"/>
      <c r="C132" s="4">
        <v>35423.98055555556</v>
      </c>
      <c r="D132" s="5">
        <v>345087.0</v>
      </c>
    </row>
    <row r="133">
      <c r="A133" s="2" t="s">
        <v>18920</v>
      </c>
      <c r="B133" s="3"/>
      <c r="C133" s="4">
        <v>35423.98055555556</v>
      </c>
      <c r="D133" s="5">
        <v>344589.0</v>
      </c>
    </row>
    <row r="134">
      <c r="A134" s="2" t="s">
        <v>18921</v>
      </c>
      <c r="B134" s="3"/>
      <c r="C134" s="4">
        <v>35423.98055555556</v>
      </c>
      <c r="D134" s="5">
        <v>344003.0</v>
      </c>
    </row>
    <row r="135">
      <c r="A135" s="2" t="s">
        <v>18922</v>
      </c>
      <c r="B135" s="3"/>
      <c r="C135" s="4">
        <v>35423.98055555556</v>
      </c>
      <c r="D135" s="5">
        <v>344167.0</v>
      </c>
    </row>
    <row r="136">
      <c r="A136" s="2" t="s">
        <v>18923</v>
      </c>
      <c r="B136" s="3"/>
      <c r="C136" s="4">
        <v>35423.98055555556</v>
      </c>
      <c r="D136" s="5">
        <v>344348.0</v>
      </c>
    </row>
    <row r="137">
      <c r="A137" s="2" t="s">
        <v>18924</v>
      </c>
      <c r="B137" s="3"/>
      <c r="C137" s="4">
        <v>35423.98055555556</v>
      </c>
      <c r="D137" s="5">
        <v>344741.0</v>
      </c>
    </row>
    <row r="138">
      <c r="A138" s="2" t="s">
        <v>18925</v>
      </c>
      <c r="B138" s="3"/>
      <c r="C138" s="4">
        <v>35423.98055555556</v>
      </c>
      <c r="D138" s="5">
        <v>344211.0</v>
      </c>
    </row>
    <row r="139">
      <c r="A139" s="2" t="s">
        <v>18926</v>
      </c>
      <c r="B139" s="3"/>
      <c r="C139" s="4">
        <v>35423.98055555556</v>
      </c>
      <c r="D139" s="5">
        <v>344325.0</v>
      </c>
    </row>
    <row r="140">
      <c r="A140" s="2" t="s">
        <v>18927</v>
      </c>
      <c r="B140" s="3"/>
      <c r="C140" s="4">
        <v>35423.98055555556</v>
      </c>
      <c r="D140" s="5">
        <v>344489.0</v>
      </c>
    </row>
    <row r="141">
      <c r="A141" s="2" t="s">
        <v>18928</v>
      </c>
      <c r="B141" s="3"/>
      <c r="C141" s="4">
        <v>35423.98055555556</v>
      </c>
      <c r="D141" s="5">
        <v>344585.0</v>
      </c>
    </row>
    <row r="142">
      <c r="A142" s="2" t="s">
        <v>18929</v>
      </c>
      <c r="B142" s="3"/>
      <c r="C142" s="4">
        <v>35423.98055555556</v>
      </c>
      <c r="D142" s="5">
        <v>344602.0</v>
      </c>
    </row>
    <row r="143">
      <c r="A143" s="2" t="s">
        <v>18930</v>
      </c>
      <c r="B143" s="3"/>
      <c r="C143" s="4">
        <v>35423.98055555556</v>
      </c>
      <c r="D143" s="5">
        <v>344504.0</v>
      </c>
    </row>
    <row r="144">
      <c r="A144" s="2" t="s">
        <v>18931</v>
      </c>
      <c r="B144" s="3"/>
      <c r="C144" s="4">
        <v>35423.98055555556</v>
      </c>
      <c r="D144" s="5">
        <v>142479.0</v>
      </c>
    </row>
    <row r="145">
      <c r="A145" s="2" t="s">
        <v>18932</v>
      </c>
      <c r="B145" s="3"/>
      <c r="C145" s="4">
        <v>35423.98055555556</v>
      </c>
      <c r="D145" s="5">
        <v>152810.0</v>
      </c>
    </row>
    <row r="146">
      <c r="A146" s="2" t="s">
        <v>18933</v>
      </c>
      <c r="B146" s="3"/>
      <c r="C146" s="4">
        <v>35423.98055555556</v>
      </c>
      <c r="D146" s="5">
        <v>152883.0</v>
      </c>
    </row>
    <row r="147">
      <c r="A147" s="2" t="s">
        <v>18934</v>
      </c>
      <c r="B147" s="3"/>
      <c r="C147" s="4">
        <v>35423.98055555556</v>
      </c>
      <c r="D147" s="5">
        <v>162771.0</v>
      </c>
    </row>
    <row r="148">
      <c r="A148" s="2" t="s">
        <v>18935</v>
      </c>
      <c r="B148" s="3"/>
      <c r="C148" s="4">
        <v>35423.98055555556</v>
      </c>
      <c r="D148" s="5">
        <v>164552.0</v>
      </c>
    </row>
    <row r="149">
      <c r="A149" s="2" t="s">
        <v>18936</v>
      </c>
      <c r="B149" s="3"/>
      <c r="C149" s="4">
        <v>35423.98055555556</v>
      </c>
      <c r="D149" s="5">
        <v>157933.0</v>
      </c>
    </row>
    <row r="150">
      <c r="A150" s="2" t="s">
        <v>18937</v>
      </c>
      <c r="B150" s="3"/>
      <c r="C150" s="4">
        <v>35423.98055555556</v>
      </c>
      <c r="D150" s="5">
        <v>52805.0</v>
      </c>
    </row>
    <row r="151">
      <c r="A151" s="2" t="s">
        <v>18938</v>
      </c>
      <c r="B151" s="3"/>
      <c r="C151" s="4">
        <v>35423.98055555556</v>
      </c>
      <c r="D151" s="5">
        <v>218259.0</v>
      </c>
    </row>
    <row r="152">
      <c r="A152" s="2" t="s">
        <v>18939</v>
      </c>
      <c r="B152" s="3"/>
      <c r="C152" s="4">
        <v>35423.98055555556</v>
      </c>
      <c r="D152" s="5">
        <v>9359.0</v>
      </c>
    </row>
    <row r="153">
      <c r="A153" s="2" t="s">
        <v>18940</v>
      </c>
      <c r="B153" s="3"/>
      <c r="C153" s="4">
        <v>35423.98055555556</v>
      </c>
      <c r="D153" s="5">
        <v>20928.0</v>
      </c>
    </row>
    <row r="154">
      <c r="A154" s="2" t="s">
        <v>18941</v>
      </c>
      <c r="B154" s="3"/>
      <c r="C154" s="4">
        <v>35423.98055555556</v>
      </c>
      <c r="D154" s="5">
        <v>20923.0</v>
      </c>
    </row>
    <row r="155">
      <c r="A155" s="2" t="s">
        <v>18942</v>
      </c>
      <c r="B155" s="3"/>
      <c r="C155" s="4">
        <v>35423.98055555556</v>
      </c>
      <c r="D155" s="5">
        <v>20981.0</v>
      </c>
    </row>
    <row r="156">
      <c r="A156" s="2" t="s">
        <v>18943</v>
      </c>
      <c r="B156" s="3"/>
      <c r="C156" s="4">
        <v>35423.98055555556</v>
      </c>
      <c r="D156" s="5">
        <v>150994.0</v>
      </c>
    </row>
    <row r="157">
      <c r="A157" s="2" t="s">
        <v>18944</v>
      </c>
      <c r="B157" s="3"/>
      <c r="C157" s="4">
        <v>35423.98055555556</v>
      </c>
      <c r="D157" s="5">
        <v>150667.0</v>
      </c>
    </row>
    <row r="158">
      <c r="A158" s="2" t="s">
        <v>18945</v>
      </c>
      <c r="B158" s="3"/>
      <c r="C158" s="4">
        <v>35423.98055555556</v>
      </c>
      <c r="D158" s="5">
        <v>198747.0</v>
      </c>
    </row>
    <row r="159">
      <c r="A159" s="2" t="s">
        <v>18946</v>
      </c>
      <c r="B159" s="3"/>
      <c r="C159" s="4">
        <v>35423.98055555556</v>
      </c>
      <c r="D159" s="5">
        <v>207508.0</v>
      </c>
    </row>
    <row r="160">
      <c r="A160" s="2" t="s">
        <v>18947</v>
      </c>
      <c r="B160" s="3"/>
      <c r="C160" s="4">
        <v>35423.98055555556</v>
      </c>
      <c r="D160" s="5">
        <v>65305.0</v>
      </c>
    </row>
    <row r="161">
      <c r="A161" s="2" t="s">
        <v>18948</v>
      </c>
      <c r="B161" s="3"/>
      <c r="C161" s="4">
        <v>35423.98055555556</v>
      </c>
      <c r="D161" s="5">
        <v>4999.0</v>
      </c>
    </row>
    <row r="162">
      <c r="A162" s="2" t="s">
        <v>18949</v>
      </c>
      <c r="B162" s="3"/>
      <c r="C162" s="4">
        <v>35423.98055555556</v>
      </c>
      <c r="D162" s="5">
        <v>5563.0</v>
      </c>
    </row>
    <row r="163">
      <c r="A163" s="2" t="s">
        <v>18950</v>
      </c>
      <c r="B163" s="3"/>
      <c r="C163" s="4">
        <v>35423.98055555556</v>
      </c>
      <c r="D163" s="5">
        <v>8553.0</v>
      </c>
    </row>
    <row r="164">
      <c r="A164" s="2" t="s">
        <v>18951</v>
      </c>
      <c r="B164" s="3"/>
      <c r="C164" s="4">
        <v>35423.98055555556</v>
      </c>
      <c r="D164" s="5">
        <v>9148.0</v>
      </c>
    </row>
    <row r="165">
      <c r="A165" s="2" t="s">
        <v>18952</v>
      </c>
      <c r="B165" s="3"/>
      <c r="C165" s="4">
        <v>35423.98055555556</v>
      </c>
      <c r="D165" s="5">
        <v>7722.0</v>
      </c>
    </row>
    <row r="166">
      <c r="A166" s="2" t="s">
        <v>18953</v>
      </c>
      <c r="B166" s="3"/>
      <c r="C166" s="4">
        <v>35423.98055555556</v>
      </c>
      <c r="D166" s="5">
        <v>8336.0</v>
      </c>
    </row>
    <row r="167">
      <c r="A167" s="2" t="s">
        <v>18954</v>
      </c>
      <c r="B167" s="3"/>
      <c r="C167" s="4">
        <v>35423.98055555556</v>
      </c>
      <c r="D167" s="5">
        <v>10955.0</v>
      </c>
    </row>
    <row r="168">
      <c r="A168" s="2" t="s">
        <v>18955</v>
      </c>
      <c r="B168" s="3"/>
      <c r="C168" s="4">
        <v>35423.98055555556</v>
      </c>
      <c r="D168" s="5">
        <v>8095.0</v>
      </c>
    </row>
    <row r="169">
      <c r="A169" s="2" t="s">
        <v>18956</v>
      </c>
      <c r="B169" s="3"/>
      <c r="C169" s="4">
        <v>35423.98055555556</v>
      </c>
      <c r="D169" s="5">
        <v>179768.0</v>
      </c>
    </row>
    <row r="170">
      <c r="A170" s="2" t="s">
        <v>18957</v>
      </c>
      <c r="B170" s="3"/>
      <c r="C170" s="4">
        <v>35423.98055555556</v>
      </c>
      <c r="D170" s="5">
        <v>271280.0</v>
      </c>
    </row>
    <row r="171">
      <c r="A171" s="2" t="s">
        <v>18958</v>
      </c>
      <c r="B171" s="3"/>
      <c r="C171" s="4">
        <v>35423.98055555556</v>
      </c>
      <c r="D171" s="5">
        <v>271254.0</v>
      </c>
    </row>
    <row r="172">
      <c r="A172" s="2" t="s">
        <v>18959</v>
      </c>
      <c r="B172" s="3"/>
      <c r="C172" s="4">
        <v>35423.98055555556</v>
      </c>
      <c r="D172" s="5">
        <v>317956.0</v>
      </c>
    </row>
    <row r="173">
      <c r="A173" s="2" t="s">
        <v>18960</v>
      </c>
      <c r="B173" s="3"/>
      <c r="C173" s="4">
        <v>35423.98055555556</v>
      </c>
      <c r="D173" s="5">
        <v>155340.0</v>
      </c>
    </row>
    <row r="174">
      <c r="A174" s="2" t="s">
        <v>18961</v>
      </c>
      <c r="B174" s="3"/>
      <c r="C174" s="4">
        <v>35423.98055555556</v>
      </c>
      <c r="D174" s="5">
        <v>10788.0</v>
      </c>
    </row>
    <row r="175">
      <c r="A175" s="2" t="s">
        <v>18962</v>
      </c>
      <c r="B175" s="3"/>
      <c r="C175" s="4">
        <v>35423.98055555556</v>
      </c>
      <c r="D175" s="5">
        <v>123049.0</v>
      </c>
    </row>
    <row r="176">
      <c r="A176" s="2" t="s">
        <v>18963</v>
      </c>
      <c r="B176" s="3"/>
      <c r="C176" s="4">
        <v>35423.98055555556</v>
      </c>
      <c r="D176" s="5">
        <v>251398.0</v>
      </c>
    </row>
    <row r="177">
      <c r="A177" s="2" t="s">
        <v>18964</v>
      </c>
      <c r="B177" s="3"/>
      <c r="C177" s="4">
        <v>35423.98055555556</v>
      </c>
      <c r="D177" s="5">
        <v>172322.0</v>
      </c>
    </row>
    <row r="178">
      <c r="A178" s="2" t="s">
        <v>18965</v>
      </c>
      <c r="B178" s="3"/>
      <c r="C178" s="4">
        <v>35423.98055555556</v>
      </c>
      <c r="D178" s="5">
        <v>357560.0</v>
      </c>
    </row>
    <row r="179">
      <c r="A179" s="2" t="s">
        <v>18966</v>
      </c>
      <c r="B179" s="3"/>
      <c r="C179" s="4">
        <v>35423.98055555556</v>
      </c>
      <c r="D179" s="5">
        <v>357451.0</v>
      </c>
    </row>
    <row r="180">
      <c r="A180" s="2" t="s">
        <v>18967</v>
      </c>
      <c r="B180" s="3"/>
      <c r="C180" s="4">
        <v>35423.98055555556</v>
      </c>
      <c r="D180" s="5">
        <v>190373.0</v>
      </c>
    </row>
    <row r="181">
      <c r="A181" s="2" t="s">
        <v>18968</v>
      </c>
      <c r="B181" s="3"/>
      <c r="C181" s="4">
        <v>35423.98055555556</v>
      </c>
      <c r="D181" s="5">
        <v>190318.0</v>
      </c>
    </row>
    <row r="182">
      <c r="A182" s="2" t="s">
        <v>18969</v>
      </c>
      <c r="B182" s="3"/>
      <c r="C182" s="4">
        <v>35423.98055555556</v>
      </c>
      <c r="D182" s="5">
        <v>204374.0</v>
      </c>
    </row>
    <row r="183">
      <c r="A183" s="2" t="s">
        <v>18970</v>
      </c>
      <c r="B183" s="3"/>
      <c r="C183" s="4">
        <v>35423.98055555556</v>
      </c>
      <c r="D183" s="5">
        <v>204384.0</v>
      </c>
    </row>
    <row r="184">
      <c r="A184" s="2" t="s">
        <v>18971</v>
      </c>
      <c r="B184" s="3"/>
      <c r="C184" s="4">
        <v>35423.98055555556</v>
      </c>
      <c r="D184" s="5">
        <v>88324.0</v>
      </c>
    </row>
    <row r="185">
      <c r="A185" s="2" t="s">
        <v>18972</v>
      </c>
      <c r="B185" s="3"/>
      <c r="C185" s="4">
        <v>35423.98055555556</v>
      </c>
      <c r="D185" s="5">
        <v>88106.0</v>
      </c>
    </row>
    <row r="186">
      <c r="A186" s="2" t="s">
        <v>18973</v>
      </c>
      <c r="B186" s="3"/>
      <c r="C186" s="4">
        <v>35423.98055555556</v>
      </c>
      <c r="D186" s="5">
        <v>88301.0</v>
      </c>
    </row>
    <row r="187">
      <c r="A187" s="2" t="s">
        <v>18974</v>
      </c>
      <c r="B187" s="3"/>
      <c r="C187" s="4">
        <v>35423.98055555556</v>
      </c>
      <c r="D187" s="5">
        <v>139910.0</v>
      </c>
    </row>
    <row r="188">
      <c r="A188" s="2" t="s">
        <v>18975</v>
      </c>
      <c r="B188" s="3"/>
      <c r="C188" s="4">
        <v>35423.98055555556</v>
      </c>
      <c r="D188" s="5">
        <v>251721.0</v>
      </c>
    </row>
    <row r="189">
      <c r="A189" s="2" t="s">
        <v>18976</v>
      </c>
      <c r="B189" s="3"/>
      <c r="C189" s="4">
        <v>35423.98055555556</v>
      </c>
      <c r="D189" s="5">
        <v>161395.0</v>
      </c>
    </row>
    <row r="190">
      <c r="A190" s="2" t="s">
        <v>18977</v>
      </c>
      <c r="B190" s="3"/>
      <c r="C190" s="4">
        <v>35423.98055555556</v>
      </c>
      <c r="D190" s="5">
        <v>249808.0</v>
      </c>
    </row>
    <row r="191">
      <c r="A191" s="2" t="s">
        <v>18978</v>
      </c>
      <c r="B191" s="3"/>
      <c r="C191" s="4">
        <v>35423.98055555556</v>
      </c>
      <c r="D191" s="5">
        <v>20521.0</v>
      </c>
    </row>
    <row r="192">
      <c r="A192" s="2" t="s">
        <v>18979</v>
      </c>
      <c r="B192" s="3"/>
      <c r="C192" s="4">
        <v>35423.98055555556</v>
      </c>
      <c r="D192" s="5">
        <v>132772.0</v>
      </c>
    </row>
    <row r="193">
      <c r="A193" s="2" t="s">
        <v>18980</v>
      </c>
      <c r="B193" s="3"/>
      <c r="C193" s="4">
        <v>35423.98055555556</v>
      </c>
      <c r="D193" s="5">
        <v>311646.0</v>
      </c>
    </row>
    <row r="194">
      <c r="A194" s="2" t="s">
        <v>18981</v>
      </c>
      <c r="B194" s="3"/>
      <c r="C194" s="4">
        <v>35423.98055555556</v>
      </c>
      <c r="D194" s="5">
        <v>212732.0</v>
      </c>
    </row>
    <row r="195">
      <c r="A195" s="2" t="s">
        <v>18982</v>
      </c>
      <c r="B195" s="3"/>
      <c r="C195" s="4">
        <v>35423.98055555556</v>
      </c>
      <c r="D195" s="5">
        <v>212606.0</v>
      </c>
    </row>
    <row r="196">
      <c r="A196" s="2" t="s">
        <v>18983</v>
      </c>
      <c r="B196" s="3"/>
      <c r="C196" s="4">
        <v>35423.98055555556</v>
      </c>
      <c r="D196" s="5">
        <v>85491.0</v>
      </c>
    </row>
    <row r="197">
      <c r="A197" s="2" t="s">
        <v>18984</v>
      </c>
      <c r="B197" s="3"/>
      <c r="C197" s="4">
        <v>35423.98055555556</v>
      </c>
      <c r="D197" s="5">
        <v>120612.0</v>
      </c>
    </row>
    <row r="198">
      <c r="A198" s="2" t="s">
        <v>18985</v>
      </c>
      <c r="B198" s="3"/>
      <c r="C198" s="4">
        <v>35423.98055555556</v>
      </c>
      <c r="D198" s="5">
        <v>33562.0</v>
      </c>
    </row>
    <row r="199">
      <c r="A199" s="2" t="s">
        <v>18986</v>
      </c>
      <c r="B199" s="3"/>
      <c r="C199" s="4">
        <v>35423.98055555556</v>
      </c>
      <c r="D199" s="5">
        <v>126252.0</v>
      </c>
    </row>
    <row r="200">
      <c r="A200" s="2" t="s">
        <v>18987</v>
      </c>
      <c r="B200" s="3"/>
      <c r="C200" s="4">
        <v>35423.98055555556</v>
      </c>
      <c r="D200" s="5">
        <v>126019.0</v>
      </c>
    </row>
    <row r="201">
      <c r="A201" s="2" t="s">
        <v>18988</v>
      </c>
      <c r="B201" s="3"/>
      <c r="C201" s="4">
        <v>35423.98055555556</v>
      </c>
      <c r="D201" s="5">
        <v>122820.0</v>
      </c>
    </row>
    <row r="202">
      <c r="A202" s="2" t="s">
        <v>18989</v>
      </c>
      <c r="B202" s="3"/>
      <c r="C202" s="4">
        <v>35423.98055555556</v>
      </c>
      <c r="D202" s="5">
        <v>61282.0</v>
      </c>
    </row>
    <row r="203">
      <c r="A203" s="2" t="s">
        <v>18990</v>
      </c>
      <c r="B203" s="3"/>
      <c r="C203" s="4">
        <v>35423.98055555556</v>
      </c>
      <c r="D203" s="5">
        <v>61238.0</v>
      </c>
    </row>
    <row r="204">
      <c r="A204" s="2" t="s">
        <v>18991</v>
      </c>
      <c r="B204" s="3"/>
      <c r="C204" s="4">
        <v>35423.98055555556</v>
      </c>
      <c r="D204" s="5">
        <v>60697.0</v>
      </c>
    </row>
    <row r="205">
      <c r="A205" s="2" t="s">
        <v>18992</v>
      </c>
      <c r="B205" s="3"/>
      <c r="C205" s="4">
        <v>35423.98055555556</v>
      </c>
      <c r="D205" s="5">
        <v>60658.0</v>
      </c>
    </row>
    <row r="206">
      <c r="A206" s="2" t="s">
        <v>18993</v>
      </c>
      <c r="B206" s="3"/>
      <c r="C206" s="4">
        <v>35423.98055555556</v>
      </c>
      <c r="D206" s="5">
        <v>223458.0</v>
      </c>
    </row>
    <row r="207">
      <c r="A207" s="2" t="s">
        <v>18994</v>
      </c>
      <c r="B207" s="3"/>
      <c r="C207" s="4">
        <v>35423.98055555556</v>
      </c>
      <c r="D207" s="5">
        <v>179920.0</v>
      </c>
    </row>
    <row r="208">
      <c r="A208" s="2" t="s">
        <v>18995</v>
      </c>
      <c r="B208" s="3"/>
      <c r="C208" s="4">
        <v>35423.98055555556</v>
      </c>
      <c r="D208" s="5">
        <v>180557.0</v>
      </c>
    </row>
    <row r="209">
      <c r="A209" s="2" t="s">
        <v>18996</v>
      </c>
      <c r="B209" s="3"/>
      <c r="C209" s="4">
        <v>35423.98055555556</v>
      </c>
      <c r="D209" s="5">
        <v>181914.0</v>
      </c>
    </row>
    <row r="210">
      <c r="A210" s="2" t="s">
        <v>18997</v>
      </c>
      <c r="B210" s="3"/>
      <c r="C210" s="4">
        <v>35423.98055555556</v>
      </c>
      <c r="D210" s="5">
        <v>182743.0</v>
      </c>
    </row>
    <row r="211">
      <c r="A211" s="2" t="s">
        <v>18998</v>
      </c>
      <c r="B211" s="3"/>
      <c r="C211" s="4">
        <v>35423.98055555556</v>
      </c>
      <c r="D211" s="5">
        <v>182903.0</v>
      </c>
    </row>
    <row r="212">
      <c r="A212" s="2" t="s">
        <v>18999</v>
      </c>
      <c r="B212" s="3"/>
      <c r="C212" s="4">
        <v>35423.98055555556</v>
      </c>
      <c r="D212" s="5">
        <v>183345.0</v>
      </c>
    </row>
    <row r="213">
      <c r="A213" s="2" t="s">
        <v>19000</v>
      </c>
      <c r="B213" s="3"/>
      <c r="C213" s="4">
        <v>35423.98055555556</v>
      </c>
      <c r="D213" s="5">
        <v>250591.0</v>
      </c>
    </row>
    <row r="214">
      <c r="A214" s="2" t="s">
        <v>19001</v>
      </c>
      <c r="B214" s="3"/>
      <c r="C214" s="4">
        <v>35423.98055555556</v>
      </c>
      <c r="D214" s="5">
        <v>250558.0</v>
      </c>
    </row>
    <row r="215">
      <c r="A215" s="2" t="s">
        <v>19002</v>
      </c>
      <c r="B215" s="3"/>
      <c r="C215" s="4">
        <v>35423.98055555556</v>
      </c>
      <c r="D215" s="5">
        <v>220716.0</v>
      </c>
    </row>
    <row r="216">
      <c r="A216" s="2" t="s">
        <v>19003</v>
      </c>
      <c r="B216" s="3"/>
      <c r="C216" s="4">
        <v>35423.98055555556</v>
      </c>
      <c r="D216" s="5">
        <v>220887.0</v>
      </c>
    </row>
    <row r="217">
      <c r="A217" s="2" t="s">
        <v>19004</v>
      </c>
      <c r="B217" s="3"/>
      <c r="C217" s="4">
        <v>35423.98055555556</v>
      </c>
      <c r="D217" s="5">
        <v>148095.0</v>
      </c>
    </row>
    <row r="218">
      <c r="A218" s="2" t="s">
        <v>19005</v>
      </c>
      <c r="B218" s="3"/>
      <c r="C218" s="4">
        <v>35423.98055555556</v>
      </c>
      <c r="D218" s="5">
        <v>222358.0</v>
      </c>
    </row>
    <row r="219">
      <c r="A219" s="2" t="s">
        <v>19006</v>
      </c>
      <c r="B219" s="3"/>
      <c r="C219" s="4">
        <v>35423.98055555556</v>
      </c>
      <c r="D219" s="5">
        <v>222324.0</v>
      </c>
    </row>
    <row r="220">
      <c r="A220" s="2" t="s">
        <v>19007</v>
      </c>
      <c r="B220" s="3"/>
      <c r="C220" s="4">
        <v>35423.98055555556</v>
      </c>
      <c r="D220" s="5">
        <v>221426.0</v>
      </c>
    </row>
    <row r="221">
      <c r="A221" s="2" t="s">
        <v>19008</v>
      </c>
      <c r="B221" s="3"/>
      <c r="C221" s="4">
        <v>35423.98055555556</v>
      </c>
      <c r="D221" s="5">
        <v>376871.0</v>
      </c>
    </row>
    <row r="222">
      <c r="A222" s="2" t="s">
        <v>19009</v>
      </c>
      <c r="B222" s="3"/>
      <c r="C222" s="4">
        <v>35423.98055555556</v>
      </c>
      <c r="D222" s="5">
        <v>171569.0</v>
      </c>
    </row>
    <row r="223">
      <c r="A223" s="2" t="s">
        <v>19010</v>
      </c>
      <c r="B223" s="3"/>
      <c r="C223" s="4">
        <v>35423.98055555556</v>
      </c>
      <c r="D223" s="5">
        <v>150509.0</v>
      </c>
    </row>
    <row r="224">
      <c r="A224" s="2" t="s">
        <v>19011</v>
      </c>
      <c r="B224" s="3"/>
      <c r="C224" s="4">
        <v>35423.98055555556</v>
      </c>
      <c r="D224" s="5">
        <v>121370.0</v>
      </c>
    </row>
    <row r="225">
      <c r="A225" s="2" t="s">
        <v>19012</v>
      </c>
      <c r="B225" s="3"/>
      <c r="C225" s="4">
        <v>35423.98055555556</v>
      </c>
      <c r="D225" s="5">
        <v>359536.0</v>
      </c>
    </row>
    <row r="226">
      <c r="A226" s="2" t="s">
        <v>19013</v>
      </c>
      <c r="B226" s="3"/>
      <c r="C226" s="4">
        <v>35423.98055555556</v>
      </c>
      <c r="D226" s="5">
        <v>164770.0</v>
      </c>
    </row>
    <row r="227">
      <c r="A227" s="2" t="s">
        <v>19014</v>
      </c>
      <c r="B227" s="3"/>
      <c r="C227" s="4">
        <v>35423.98055555556</v>
      </c>
      <c r="D227" s="5">
        <v>117264.0</v>
      </c>
    </row>
    <row r="228">
      <c r="A228" s="2" t="s">
        <v>19015</v>
      </c>
      <c r="B228" s="3"/>
      <c r="C228" s="4">
        <v>35423.98055555556</v>
      </c>
      <c r="D228" s="5">
        <v>141758.0</v>
      </c>
    </row>
    <row r="229">
      <c r="A229" s="2" t="s">
        <v>19016</v>
      </c>
      <c r="B229" s="3"/>
      <c r="C229" s="4">
        <v>35423.98055555556</v>
      </c>
      <c r="D229" s="5">
        <v>250253.0</v>
      </c>
    </row>
    <row r="230">
      <c r="A230" s="2" t="s">
        <v>19017</v>
      </c>
      <c r="B230" s="3"/>
      <c r="C230" s="4">
        <v>35423.98055555556</v>
      </c>
      <c r="D230" s="5">
        <v>256293.0</v>
      </c>
    </row>
    <row r="231">
      <c r="A231" s="2" t="s">
        <v>19018</v>
      </c>
      <c r="B231" s="3"/>
      <c r="C231" s="4">
        <v>35423.98055555556</v>
      </c>
      <c r="D231" s="5">
        <v>289750.0</v>
      </c>
    </row>
    <row r="232">
      <c r="A232" s="2" t="s">
        <v>19019</v>
      </c>
      <c r="B232" s="3"/>
      <c r="C232" s="4">
        <v>35423.98055555556</v>
      </c>
      <c r="D232" s="5">
        <v>62250.0</v>
      </c>
    </row>
    <row r="233">
      <c r="A233" s="2" t="s">
        <v>19020</v>
      </c>
      <c r="B233" s="3"/>
      <c r="C233" s="4">
        <v>35423.98055555556</v>
      </c>
      <c r="D233" s="5">
        <v>65191.0</v>
      </c>
    </row>
    <row r="234">
      <c r="A234" s="2" t="s">
        <v>19021</v>
      </c>
      <c r="B234" s="3"/>
      <c r="C234" s="4">
        <v>35423.98055555556</v>
      </c>
      <c r="D234" s="5">
        <v>190967.0</v>
      </c>
    </row>
    <row r="235">
      <c r="A235" s="2" t="s">
        <v>19022</v>
      </c>
      <c r="B235" s="3"/>
      <c r="C235" s="4">
        <v>35423.98055555556</v>
      </c>
      <c r="D235" s="5">
        <v>83422.0</v>
      </c>
    </row>
    <row r="236">
      <c r="A236" s="2" t="s">
        <v>19023</v>
      </c>
      <c r="B236" s="3"/>
      <c r="C236" s="4">
        <v>35423.98055555556</v>
      </c>
      <c r="D236" s="5">
        <v>83215.0</v>
      </c>
    </row>
    <row r="237">
      <c r="A237" s="2" t="s">
        <v>19024</v>
      </c>
      <c r="B237" s="3"/>
      <c r="C237" s="4">
        <v>35423.98055555556</v>
      </c>
      <c r="D237" s="5">
        <v>305735.0</v>
      </c>
    </row>
    <row r="238">
      <c r="A238" s="2" t="s">
        <v>19025</v>
      </c>
      <c r="B238" s="3"/>
      <c r="C238" s="4">
        <v>35423.98055555556</v>
      </c>
      <c r="D238" s="5">
        <v>305720.0</v>
      </c>
    </row>
    <row r="239">
      <c r="A239" s="2" t="s">
        <v>19026</v>
      </c>
      <c r="B239" s="3"/>
      <c r="C239" s="4">
        <v>35423.98055555556</v>
      </c>
      <c r="D239" s="5">
        <v>24088.0</v>
      </c>
    </row>
    <row r="240">
      <c r="A240" s="2" t="s">
        <v>19027</v>
      </c>
      <c r="B240" s="3"/>
      <c r="C240" s="4">
        <v>35423.98055555556</v>
      </c>
      <c r="D240" s="5">
        <v>223279.0</v>
      </c>
    </row>
    <row r="241">
      <c r="A241" s="2" t="s">
        <v>19028</v>
      </c>
      <c r="B241" s="3"/>
      <c r="C241" s="4">
        <v>35423.98055555556</v>
      </c>
      <c r="D241" s="5">
        <v>250247.0</v>
      </c>
    </row>
    <row r="242">
      <c r="A242" s="2" t="s">
        <v>19029</v>
      </c>
      <c r="B242" s="3"/>
      <c r="C242" s="4">
        <v>35423.98055555556</v>
      </c>
      <c r="D242" s="5">
        <v>140510.0</v>
      </c>
    </row>
    <row r="243">
      <c r="A243" s="2" t="s">
        <v>19030</v>
      </c>
      <c r="B243" s="3"/>
      <c r="C243" s="4">
        <v>35423.98055555556</v>
      </c>
      <c r="D243" s="5">
        <v>283803.0</v>
      </c>
    </row>
    <row r="244">
      <c r="A244" s="2" t="s">
        <v>19031</v>
      </c>
      <c r="B244" s="3"/>
      <c r="C244" s="4">
        <v>35423.98055555556</v>
      </c>
      <c r="D244" s="5">
        <v>283518.0</v>
      </c>
    </row>
    <row r="245">
      <c r="A245" s="2" t="s">
        <v>19032</v>
      </c>
      <c r="B245" s="3"/>
      <c r="C245" s="4">
        <v>35423.98055555556</v>
      </c>
      <c r="D245" s="5">
        <v>52957.0</v>
      </c>
    </row>
    <row r="246">
      <c r="A246" s="2" t="s">
        <v>19033</v>
      </c>
      <c r="B246" s="3"/>
      <c r="C246" s="4">
        <v>35423.98055555556</v>
      </c>
      <c r="D246" s="5">
        <v>290201.0</v>
      </c>
    </row>
    <row r="247">
      <c r="A247" s="2" t="s">
        <v>19034</v>
      </c>
      <c r="B247" s="3"/>
      <c r="C247" s="4">
        <v>35423.98055555556</v>
      </c>
      <c r="D247" s="5">
        <v>66712.0</v>
      </c>
    </row>
    <row r="248">
      <c r="A248" s="2" t="s">
        <v>19035</v>
      </c>
      <c r="B248" s="3"/>
      <c r="C248" s="4">
        <v>35423.98055555556</v>
      </c>
      <c r="D248" s="5">
        <v>66682.0</v>
      </c>
    </row>
    <row r="249">
      <c r="A249" s="2" t="s">
        <v>19036</v>
      </c>
      <c r="B249" s="3"/>
      <c r="C249" s="4">
        <v>35423.98055555556</v>
      </c>
      <c r="D249" s="5">
        <v>65980.0</v>
      </c>
    </row>
    <row r="250">
      <c r="A250" s="2" t="s">
        <v>19037</v>
      </c>
      <c r="B250" s="3"/>
      <c r="C250" s="4">
        <v>35423.98055555556</v>
      </c>
      <c r="D250" s="5">
        <v>139616.0</v>
      </c>
    </row>
    <row r="251">
      <c r="A251" s="2" t="s">
        <v>19038</v>
      </c>
      <c r="B251" s="3"/>
      <c r="C251" s="4">
        <v>35423.98055555556</v>
      </c>
      <c r="D251" s="5">
        <v>139638.0</v>
      </c>
    </row>
    <row r="252">
      <c r="A252" s="2" t="s">
        <v>19039</v>
      </c>
      <c r="B252" s="3"/>
      <c r="C252" s="4">
        <v>35423.98055555556</v>
      </c>
      <c r="D252" s="5">
        <v>322882.0</v>
      </c>
    </row>
    <row r="253">
      <c r="A253" s="2" t="s">
        <v>19040</v>
      </c>
      <c r="B253" s="3"/>
      <c r="C253" s="4">
        <v>35423.98055555556</v>
      </c>
      <c r="D253" s="5">
        <v>150262.0</v>
      </c>
    </row>
    <row r="254">
      <c r="A254" s="2" t="s">
        <v>19041</v>
      </c>
      <c r="B254" s="3"/>
      <c r="C254" s="4">
        <v>35423.98055555556</v>
      </c>
      <c r="D254" s="5">
        <v>46322.0</v>
      </c>
    </row>
    <row r="255">
      <c r="A255" s="2" t="s">
        <v>19042</v>
      </c>
      <c r="B255" s="3"/>
      <c r="C255" s="4">
        <v>35423.98055555556</v>
      </c>
      <c r="D255" s="5">
        <v>46327.0</v>
      </c>
    </row>
    <row r="256">
      <c r="A256" s="2" t="s">
        <v>19043</v>
      </c>
      <c r="B256" s="3"/>
      <c r="C256" s="4">
        <v>35423.98055555556</v>
      </c>
      <c r="D256" s="5">
        <v>5199.0</v>
      </c>
    </row>
    <row r="257">
      <c r="A257" s="2" t="s">
        <v>19044</v>
      </c>
      <c r="B257" s="3"/>
      <c r="C257" s="4">
        <v>35423.98055555556</v>
      </c>
      <c r="D257" s="5">
        <v>6382.0</v>
      </c>
    </row>
    <row r="258">
      <c r="A258" s="2" t="s">
        <v>19045</v>
      </c>
      <c r="B258" s="3"/>
      <c r="C258" s="4">
        <v>35423.98055555556</v>
      </c>
      <c r="D258" s="5">
        <v>6590.0</v>
      </c>
    </row>
    <row r="259">
      <c r="A259" s="2" t="s">
        <v>19046</v>
      </c>
      <c r="B259" s="3"/>
      <c r="C259" s="4">
        <v>35423.98055555556</v>
      </c>
      <c r="D259" s="5">
        <v>7633.0</v>
      </c>
    </row>
    <row r="260">
      <c r="A260" s="2" t="s">
        <v>19047</v>
      </c>
      <c r="B260" s="3"/>
      <c r="C260" s="4">
        <v>35423.98055555556</v>
      </c>
      <c r="D260" s="5">
        <v>205666.0</v>
      </c>
    </row>
    <row r="261">
      <c r="A261" s="2" t="s">
        <v>19048</v>
      </c>
      <c r="B261" s="3"/>
      <c r="C261" s="4">
        <v>35423.98055555556</v>
      </c>
      <c r="D261" s="5">
        <v>236385.0</v>
      </c>
    </row>
    <row r="262">
      <c r="A262" s="2" t="s">
        <v>19049</v>
      </c>
      <c r="B262" s="3"/>
      <c r="C262" s="4">
        <v>35423.98055555556</v>
      </c>
      <c r="D262" s="5">
        <v>181854.0</v>
      </c>
    </row>
    <row r="263">
      <c r="A263" s="2" t="s">
        <v>19050</v>
      </c>
      <c r="B263" s="3"/>
      <c r="C263" s="4">
        <v>35423.98055555556</v>
      </c>
      <c r="D263" s="5">
        <v>106159.0</v>
      </c>
    </row>
    <row r="264">
      <c r="A264" s="2" t="s">
        <v>19051</v>
      </c>
      <c r="B264" s="3"/>
      <c r="C264" s="4">
        <v>35423.98055555556</v>
      </c>
      <c r="D264" s="5">
        <v>176710.0</v>
      </c>
    </row>
    <row r="265">
      <c r="A265" s="2" t="s">
        <v>19052</v>
      </c>
      <c r="B265" s="3"/>
      <c r="C265" s="4">
        <v>35423.98055555556</v>
      </c>
      <c r="D265" s="5">
        <v>150918.0</v>
      </c>
    </row>
    <row r="266">
      <c r="A266" s="2" t="s">
        <v>19053</v>
      </c>
      <c r="B266" s="3"/>
      <c r="C266" s="4">
        <v>35423.98055555556</v>
      </c>
      <c r="D266" s="5">
        <v>150523.0</v>
      </c>
    </row>
    <row r="267">
      <c r="A267" s="2" t="s">
        <v>19054</v>
      </c>
      <c r="B267" s="3"/>
      <c r="C267" s="4">
        <v>35423.98055555556</v>
      </c>
      <c r="D267" s="5">
        <v>150943.0</v>
      </c>
    </row>
    <row r="268">
      <c r="A268" s="2" t="s">
        <v>19055</v>
      </c>
      <c r="B268" s="3"/>
      <c r="C268" s="4">
        <v>35423.98055555556</v>
      </c>
      <c r="D268" s="5">
        <v>56667.0</v>
      </c>
    </row>
    <row r="269">
      <c r="A269" s="2" t="s">
        <v>19056</v>
      </c>
      <c r="B269" s="3"/>
      <c r="C269" s="4">
        <v>35423.98055555556</v>
      </c>
      <c r="D269" s="5">
        <v>58007.0</v>
      </c>
    </row>
    <row r="270">
      <c r="A270" s="2" t="s">
        <v>19057</v>
      </c>
      <c r="B270" s="3"/>
      <c r="C270" s="4">
        <v>35423.98055555556</v>
      </c>
      <c r="D270" s="5">
        <v>225122.0</v>
      </c>
    </row>
    <row r="271">
      <c r="A271" s="2" t="s">
        <v>19058</v>
      </c>
      <c r="B271" s="3"/>
      <c r="C271" s="4">
        <v>35423.98055555556</v>
      </c>
      <c r="D271" s="5">
        <v>126818.0</v>
      </c>
    </row>
    <row r="272">
      <c r="A272" s="2" t="s">
        <v>19059</v>
      </c>
      <c r="B272" s="3"/>
      <c r="C272" s="4">
        <v>35423.98055555556</v>
      </c>
      <c r="D272" s="5">
        <v>4924.0</v>
      </c>
    </row>
    <row r="273">
      <c r="A273" s="2" t="s">
        <v>19060</v>
      </c>
      <c r="B273" s="3"/>
      <c r="C273" s="4">
        <v>35423.98055555556</v>
      </c>
      <c r="D273" s="5">
        <v>64901.0</v>
      </c>
    </row>
    <row r="274">
      <c r="A274" s="2" t="s">
        <v>19061</v>
      </c>
      <c r="B274" s="3"/>
      <c r="C274" s="4">
        <v>35423.98055555556</v>
      </c>
      <c r="D274" s="5">
        <v>461060.0</v>
      </c>
    </row>
    <row r="275">
      <c r="A275" s="2" t="s">
        <v>19062</v>
      </c>
      <c r="B275" s="3"/>
      <c r="C275" s="4">
        <v>35423.98055555556</v>
      </c>
      <c r="D275" s="5">
        <v>305610.0</v>
      </c>
    </row>
    <row r="276">
      <c r="A276" s="2" t="s">
        <v>19063</v>
      </c>
      <c r="B276" s="3"/>
      <c r="C276" s="4">
        <v>35423.98055555556</v>
      </c>
      <c r="D276" s="5">
        <v>61686.0</v>
      </c>
    </row>
    <row r="277">
      <c r="A277" s="2" t="s">
        <v>19064</v>
      </c>
      <c r="B277" s="3"/>
      <c r="C277" s="4">
        <v>35423.98055555556</v>
      </c>
      <c r="D277" s="5">
        <v>62279.0</v>
      </c>
    </row>
    <row r="278">
      <c r="A278" s="2" t="s">
        <v>19065</v>
      </c>
      <c r="B278" s="3"/>
      <c r="C278" s="4">
        <v>35423.98055555556</v>
      </c>
      <c r="D278" s="5">
        <v>83766.0</v>
      </c>
    </row>
    <row r="279">
      <c r="A279" s="2" t="s">
        <v>19066</v>
      </c>
      <c r="B279" s="3"/>
      <c r="C279" s="4">
        <v>35423.98055555556</v>
      </c>
      <c r="D279" s="5">
        <v>63237.0</v>
      </c>
    </row>
    <row r="280">
      <c r="A280" s="2" t="s">
        <v>19067</v>
      </c>
      <c r="B280" s="3"/>
      <c r="C280" s="4">
        <v>35423.98055555556</v>
      </c>
      <c r="D280" s="5">
        <v>152688.0</v>
      </c>
    </row>
    <row r="281">
      <c r="A281" s="2" t="s">
        <v>19068</v>
      </c>
      <c r="B281" s="3"/>
      <c r="C281" s="4">
        <v>35423.98055555556</v>
      </c>
      <c r="D281" s="5">
        <v>170143.0</v>
      </c>
    </row>
    <row r="282">
      <c r="A282" s="2" t="s">
        <v>19069</v>
      </c>
      <c r="B282" s="3"/>
      <c r="C282" s="4">
        <v>35423.98055555556</v>
      </c>
      <c r="D282" s="5">
        <v>297254.0</v>
      </c>
    </row>
    <row r="283">
      <c r="A283" s="2" t="s">
        <v>19070</v>
      </c>
      <c r="B283" s="3"/>
      <c r="C283" s="4">
        <v>35423.98055555556</v>
      </c>
      <c r="D283" s="5">
        <v>136842.0</v>
      </c>
    </row>
    <row r="284">
      <c r="A284" s="2" t="s">
        <v>19071</v>
      </c>
      <c r="B284" s="3"/>
      <c r="C284" s="4">
        <v>35423.98055555556</v>
      </c>
      <c r="D284" s="5">
        <v>78408.0</v>
      </c>
    </row>
    <row r="285">
      <c r="A285" s="2" t="s">
        <v>19072</v>
      </c>
      <c r="B285" s="3"/>
      <c r="C285" s="4">
        <v>35423.98055555556</v>
      </c>
      <c r="D285" s="5">
        <v>99677.0</v>
      </c>
    </row>
    <row r="286">
      <c r="A286" s="2" t="s">
        <v>19073</v>
      </c>
      <c r="B286" s="3"/>
      <c r="C286" s="4">
        <v>35423.98055555556</v>
      </c>
      <c r="D286" s="5">
        <v>289257.0</v>
      </c>
    </row>
    <row r="287">
      <c r="A287" s="2" t="s">
        <v>19074</v>
      </c>
      <c r="B287" s="3"/>
      <c r="C287" s="4">
        <v>35423.98055555556</v>
      </c>
      <c r="D287" s="5">
        <v>84223.0</v>
      </c>
    </row>
    <row r="288">
      <c r="A288" s="2" t="s">
        <v>19075</v>
      </c>
      <c r="B288" s="3"/>
      <c r="C288" s="4">
        <v>35423.98055555556</v>
      </c>
      <c r="D288" s="5">
        <v>84292.0</v>
      </c>
    </row>
    <row r="289">
      <c r="A289" s="2" t="s">
        <v>19076</v>
      </c>
      <c r="B289" s="3"/>
      <c r="C289" s="4">
        <v>35423.98055555556</v>
      </c>
      <c r="D289" s="5">
        <v>43792.0</v>
      </c>
    </row>
    <row r="290">
      <c r="A290" s="2" t="s">
        <v>19077</v>
      </c>
      <c r="B290" s="3"/>
      <c r="C290" s="4">
        <v>35423.98055555556</v>
      </c>
      <c r="D290" s="5">
        <v>43841.0</v>
      </c>
    </row>
    <row r="291">
      <c r="A291" s="2" t="s">
        <v>19078</v>
      </c>
      <c r="B291" s="3"/>
      <c r="C291" s="4">
        <v>35423.98055555556</v>
      </c>
      <c r="D291" s="5">
        <v>38381.0</v>
      </c>
    </row>
    <row r="292">
      <c r="A292" s="2" t="s">
        <v>19079</v>
      </c>
      <c r="B292" s="3"/>
      <c r="C292" s="4">
        <v>35423.98055555556</v>
      </c>
      <c r="D292" s="5">
        <v>73606.0</v>
      </c>
    </row>
    <row r="293">
      <c r="A293" s="2" t="s">
        <v>19080</v>
      </c>
      <c r="B293" s="3"/>
      <c r="C293" s="4">
        <v>35423.98055555556</v>
      </c>
      <c r="D293" s="5">
        <v>62214.0</v>
      </c>
    </row>
    <row r="294">
      <c r="A294" s="2" t="s">
        <v>19081</v>
      </c>
      <c r="B294" s="3"/>
      <c r="C294" s="4">
        <v>35423.98055555556</v>
      </c>
      <c r="D294" s="5">
        <v>146661.0</v>
      </c>
    </row>
    <row r="295">
      <c r="A295" s="2" t="s">
        <v>19082</v>
      </c>
      <c r="B295" s="3"/>
      <c r="C295" s="4">
        <v>35423.98055555556</v>
      </c>
      <c r="D295" s="5">
        <v>85020.0</v>
      </c>
    </row>
    <row r="296">
      <c r="A296" s="2" t="s">
        <v>19083</v>
      </c>
      <c r="B296" s="3"/>
      <c r="C296" s="4">
        <v>35423.98055555556</v>
      </c>
      <c r="D296" s="5">
        <v>149883.0</v>
      </c>
    </row>
    <row r="297">
      <c r="A297" s="2" t="s">
        <v>19084</v>
      </c>
      <c r="B297" s="3"/>
      <c r="C297" s="4">
        <v>35423.98055555556</v>
      </c>
      <c r="D297" s="5">
        <v>149800.0</v>
      </c>
    </row>
    <row r="298">
      <c r="A298" s="2" t="s">
        <v>19085</v>
      </c>
      <c r="B298" s="3"/>
      <c r="C298" s="4">
        <v>35423.98055555556</v>
      </c>
      <c r="D298" s="5">
        <v>285456.0</v>
      </c>
    </row>
    <row r="299">
      <c r="A299" s="2" t="s">
        <v>19086</v>
      </c>
      <c r="B299" s="3"/>
      <c r="C299" s="4">
        <v>35423.98055555556</v>
      </c>
      <c r="D299" s="5">
        <v>62707.0</v>
      </c>
    </row>
    <row r="300">
      <c r="A300" s="2" t="s">
        <v>19087</v>
      </c>
      <c r="B300" s="3"/>
      <c r="C300" s="4">
        <v>35423.98055555556</v>
      </c>
      <c r="D300" s="5">
        <v>59522.0</v>
      </c>
    </row>
    <row r="301">
      <c r="A301" s="2" t="s">
        <v>19088</v>
      </c>
      <c r="B301" s="3"/>
      <c r="C301" s="4">
        <v>35423.98055555556</v>
      </c>
      <c r="D301" s="5">
        <v>103675.0</v>
      </c>
    </row>
    <row r="302">
      <c r="A302" s="2" t="s">
        <v>19089</v>
      </c>
      <c r="B302" s="3"/>
      <c r="C302" s="4">
        <v>35423.98055555556</v>
      </c>
      <c r="D302" s="5">
        <v>385247.0</v>
      </c>
    </row>
    <row r="303">
      <c r="A303" s="2" t="s">
        <v>19090</v>
      </c>
      <c r="B303" s="3"/>
      <c r="C303" s="4">
        <v>35423.98055555556</v>
      </c>
      <c r="D303" s="5">
        <v>112822.0</v>
      </c>
    </row>
    <row r="304">
      <c r="A304" s="2" t="s">
        <v>19091</v>
      </c>
      <c r="B304" s="3"/>
      <c r="C304" s="4">
        <v>35423.98055555556</v>
      </c>
      <c r="D304" s="5">
        <v>164109.0</v>
      </c>
    </row>
    <row r="305">
      <c r="A305" s="2" t="s">
        <v>19092</v>
      </c>
      <c r="B305" s="3"/>
      <c r="C305" s="4">
        <v>35423.98055555556</v>
      </c>
      <c r="D305" s="5">
        <v>164007.0</v>
      </c>
    </row>
    <row r="306">
      <c r="A306" s="2" t="s">
        <v>19093</v>
      </c>
      <c r="B306" s="3"/>
      <c r="C306" s="4">
        <v>35423.98055555556</v>
      </c>
      <c r="D306" s="5">
        <v>321307.0</v>
      </c>
    </row>
    <row r="307">
      <c r="A307" s="2" t="s">
        <v>19094</v>
      </c>
      <c r="B307" s="3"/>
      <c r="C307" s="4">
        <v>35423.98055555556</v>
      </c>
      <c r="D307" s="5">
        <v>131652.0</v>
      </c>
    </row>
    <row r="308">
      <c r="A308" s="2" t="s">
        <v>19095</v>
      </c>
      <c r="B308" s="3"/>
      <c r="C308" s="4">
        <v>35423.98055555556</v>
      </c>
      <c r="D308" s="5">
        <v>207557.0</v>
      </c>
    </row>
    <row r="309">
      <c r="A309" s="2" t="s">
        <v>19096</v>
      </c>
      <c r="B309" s="3"/>
      <c r="C309" s="4">
        <v>35423.98055555556</v>
      </c>
      <c r="D309" s="5">
        <v>229919.0</v>
      </c>
    </row>
    <row r="310">
      <c r="A310" s="2" t="s">
        <v>19097</v>
      </c>
      <c r="B310" s="3"/>
      <c r="C310" s="4">
        <v>35423.98055555556</v>
      </c>
      <c r="D310" s="5">
        <v>117854.0</v>
      </c>
    </row>
    <row r="311">
      <c r="A311" s="2" t="s">
        <v>19098</v>
      </c>
      <c r="B311" s="3"/>
      <c r="C311" s="4">
        <v>35423.98055555556</v>
      </c>
      <c r="D311" s="5">
        <v>227715.0</v>
      </c>
    </row>
    <row r="312">
      <c r="A312" s="2" t="s">
        <v>19099</v>
      </c>
      <c r="B312" s="3"/>
      <c r="C312" s="4">
        <v>35423.98055555556</v>
      </c>
      <c r="D312" s="5">
        <v>267079.0</v>
      </c>
    </row>
    <row r="313">
      <c r="A313" s="2" t="s">
        <v>19100</v>
      </c>
      <c r="B313" s="3"/>
      <c r="C313" s="4">
        <v>35423.98055555556</v>
      </c>
      <c r="D313" s="5">
        <v>259937.0</v>
      </c>
    </row>
    <row r="314">
      <c r="A314" s="2" t="s">
        <v>19101</v>
      </c>
      <c r="B314" s="3"/>
      <c r="C314" s="4">
        <v>35423.98055555556</v>
      </c>
      <c r="D314" s="5">
        <v>89554.0</v>
      </c>
    </row>
    <row r="315">
      <c r="A315" s="2" t="s">
        <v>19102</v>
      </c>
      <c r="B315" s="3"/>
      <c r="C315" s="4">
        <v>35423.98055555556</v>
      </c>
      <c r="D315" s="5">
        <v>159604.0</v>
      </c>
    </row>
    <row r="316">
      <c r="A316" s="2" t="s">
        <v>19103</v>
      </c>
      <c r="B316" s="3"/>
      <c r="C316" s="4">
        <v>35423.98055555556</v>
      </c>
      <c r="D316" s="5">
        <v>152142.0</v>
      </c>
    </row>
    <row r="317">
      <c r="A317" s="2" t="s">
        <v>19104</v>
      </c>
      <c r="B317" s="3"/>
      <c r="C317" s="4">
        <v>35423.98055555556</v>
      </c>
      <c r="D317" s="5">
        <v>146086.0</v>
      </c>
    </row>
    <row r="318">
      <c r="A318" s="2" t="s">
        <v>19105</v>
      </c>
      <c r="B318" s="3"/>
      <c r="C318" s="4">
        <v>35423.98055555556</v>
      </c>
      <c r="D318" s="5">
        <v>83417.0</v>
      </c>
    </row>
    <row r="319">
      <c r="A319" s="2" t="s">
        <v>19106</v>
      </c>
      <c r="B319" s="3"/>
      <c r="C319" s="4">
        <v>35423.98055555556</v>
      </c>
      <c r="D319" s="5">
        <v>83303.0</v>
      </c>
    </row>
    <row r="320">
      <c r="A320" s="2" t="s">
        <v>19107</v>
      </c>
      <c r="B320" s="3"/>
      <c r="C320" s="4">
        <v>35423.98055555556</v>
      </c>
      <c r="D320" s="5">
        <v>120614.0</v>
      </c>
    </row>
    <row r="321">
      <c r="A321" s="2" t="s">
        <v>19108</v>
      </c>
      <c r="B321" s="3"/>
      <c r="C321" s="4">
        <v>35423.98055555556</v>
      </c>
      <c r="D321" s="5">
        <v>327233.0</v>
      </c>
    </row>
    <row r="322">
      <c r="A322" s="2" t="s">
        <v>19109</v>
      </c>
      <c r="B322" s="3"/>
      <c r="C322" s="4">
        <v>35423.98055555556</v>
      </c>
      <c r="D322" s="5">
        <v>37065.0</v>
      </c>
    </row>
    <row r="323">
      <c r="A323" s="2" t="s">
        <v>19110</v>
      </c>
      <c r="B323" s="3"/>
      <c r="C323" s="4">
        <v>35423.98055555556</v>
      </c>
      <c r="D323" s="5">
        <v>37261.0</v>
      </c>
    </row>
    <row r="324">
      <c r="A324" s="2" t="s">
        <v>19111</v>
      </c>
      <c r="B324" s="3"/>
      <c r="C324" s="4">
        <v>35423.98055555556</v>
      </c>
      <c r="D324" s="5">
        <v>151772.0</v>
      </c>
    </row>
    <row r="325">
      <c r="A325" s="2" t="s">
        <v>19112</v>
      </c>
      <c r="B325" s="3"/>
      <c r="C325" s="4">
        <v>35423.98055555556</v>
      </c>
      <c r="D325" s="5">
        <v>151277.0</v>
      </c>
    </row>
    <row r="326">
      <c r="A326" s="2" t="s">
        <v>19113</v>
      </c>
      <c r="B326" s="3"/>
      <c r="C326" s="4">
        <v>35423.98055555556</v>
      </c>
      <c r="D326" s="5">
        <v>253711.0</v>
      </c>
    </row>
    <row r="327">
      <c r="A327" s="2" t="s">
        <v>19114</v>
      </c>
      <c r="B327" s="3"/>
      <c r="C327" s="4">
        <v>35423.98055555556</v>
      </c>
      <c r="D327" s="5">
        <v>337192.0</v>
      </c>
    </row>
    <row r="328">
      <c r="A328" s="2" t="s">
        <v>19115</v>
      </c>
      <c r="B328" s="3"/>
      <c r="C328" s="4">
        <v>35423.98055555556</v>
      </c>
      <c r="D328" s="5">
        <v>337418.0</v>
      </c>
    </row>
    <row r="329">
      <c r="A329" s="2" t="s">
        <v>19116</v>
      </c>
      <c r="B329" s="3"/>
      <c r="C329" s="4">
        <v>35423.98055555556</v>
      </c>
      <c r="D329" s="5">
        <v>435200.0</v>
      </c>
    </row>
    <row r="330">
      <c r="A330" s="2" t="s">
        <v>19117</v>
      </c>
      <c r="B330" s="3"/>
      <c r="C330" s="4">
        <v>35423.98055555556</v>
      </c>
      <c r="D330" s="5">
        <v>45668.0</v>
      </c>
    </row>
    <row r="331">
      <c r="A331" s="2" t="s">
        <v>19118</v>
      </c>
      <c r="B331" s="3"/>
      <c r="C331" s="4">
        <v>35423.98055555556</v>
      </c>
      <c r="D331" s="5">
        <v>273266.0</v>
      </c>
    </row>
    <row r="332">
      <c r="A332" s="2" t="s">
        <v>19119</v>
      </c>
      <c r="B332" s="3"/>
      <c r="C332" s="4">
        <v>35423.98055555556</v>
      </c>
      <c r="D332" s="5">
        <v>110328.0</v>
      </c>
    </row>
    <row r="333">
      <c r="A333" s="2" t="s">
        <v>19120</v>
      </c>
      <c r="B333" s="3"/>
      <c r="C333" s="4">
        <v>35423.98055555556</v>
      </c>
      <c r="D333" s="5">
        <v>108908.0</v>
      </c>
    </row>
    <row r="334">
      <c r="A334" s="2" t="s">
        <v>19121</v>
      </c>
      <c r="B334" s="3"/>
      <c r="C334" s="4">
        <v>35423.98055555556</v>
      </c>
      <c r="D334" s="5">
        <v>238440.0</v>
      </c>
    </row>
    <row r="335">
      <c r="A335" s="2" t="s">
        <v>19122</v>
      </c>
      <c r="B335" s="3"/>
      <c r="C335" s="4">
        <v>35423.98055555556</v>
      </c>
      <c r="D335" s="5">
        <v>115644.0</v>
      </c>
    </row>
    <row r="336">
      <c r="A336" s="2" t="s">
        <v>19123</v>
      </c>
      <c r="B336" s="3"/>
      <c r="C336" s="4">
        <v>35423.98055555556</v>
      </c>
      <c r="D336" s="5">
        <v>41068.0</v>
      </c>
    </row>
    <row r="337">
      <c r="A337" s="2" t="s">
        <v>19124</v>
      </c>
      <c r="B337" s="3"/>
      <c r="C337" s="4">
        <v>35423.98055555556</v>
      </c>
      <c r="D337" s="5">
        <v>308005.0</v>
      </c>
    </row>
    <row r="338">
      <c r="A338" s="2" t="s">
        <v>19125</v>
      </c>
      <c r="B338" s="3"/>
      <c r="C338" s="4">
        <v>35423.98055555556</v>
      </c>
      <c r="D338" s="5">
        <v>162802.0</v>
      </c>
    </row>
    <row r="339">
      <c r="A339" s="2" t="s">
        <v>19126</v>
      </c>
      <c r="B339" s="3"/>
      <c r="C339" s="4">
        <v>35423.98055555556</v>
      </c>
      <c r="D339" s="5">
        <v>161997.0</v>
      </c>
    </row>
    <row r="340">
      <c r="A340" s="2" t="s">
        <v>19127</v>
      </c>
      <c r="B340" s="3"/>
      <c r="C340" s="4">
        <v>35423.98055555556</v>
      </c>
      <c r="D340" s="5">
        <v>138737.0</v>
      </c>
    </row>
    <row r="341">
      <c r="A341" s="2" t="s">
        <v>19128</v>
      </c>
      <c r="B341" s="3"/>
      <c r="C341" s="4">
        <v>35423.98055555556</v>
      </c>
      <c r="D341" s="5">
        <v>305430.0</v>
      </c>
    </row>
    <row r="342">
      <c r="A342" s="2" t="s">
        <v>19129</v>
      </c>
      <c r="B342" s="3"/>
      <c r="C342" s="4">
        <v>35423.98055555556</v>
      </c>
      <c r="D342" s="5">
        <v>105498.0</v>
      </c>
    </row>
    <row r="343">
      <c r="A343" s="2" t="s">
        <v>19130</v>
      </c>
      <c r="B343" s="3"/>
      <c r="C343" s="4">
        <v>35423.98055555556</v>
      </c>
      <c r="D343" s="5">
        <v>262047.0</v>
      </c>
    </row>
    <row r="344">
      <c r="A344" s="2" t="s">
        <v>19131</v>
      </c>
      <c r="B344" s="3"/>
      <c r="C344" s="4">
        <v>35423.98055555556</v>
      </c>
      <c r="D344" s="5">
        <v>261897.0</v>
      </c>
    </row>
    <row r="345">
      <c r="A345" s="2" t="s">
        <v>19132</v>
      </c>
      <c r="B345" s="3"/>
      <c r="C345" s="4">
        <v>35423.98055555556</v>
      </c>
      <c r="D345" s="5">
        <v>261887.0</v>
      </c>
    </row>
    <row r="346">
      <c r="A346" s="2" t="s">
        <v>19133</v>
      </c>
      <c r="B346" s="3"/>
      <c r="C346" s="4">
        <v>35423.98055555556</v>
      </c>
      <c r="D346" s="5">
        <v>262482.0</v>
      </c>
    </row>
    <row r="347">
      <c r="A347" s="2" t="s">
        <v>19134</v>
      </c>
      <c r="B347" s="3"/>
      <c r="C347" s="4">
        <v>35423.98055555556</v>
      </c>
      <c r="D347" s="5">
        <v>263492.0</v>
      </c>
    </row>
    <row r="348">
      <c r="A348" s="2" t="s">
        <v>19135</v>
      </c>
      <c r="B348" s="3"/>
      <c r="C348" s="4">
        <v>35423.98055555556</v>
      </c>
      <c r="D348" s="5">
        <v>263525.0</v>
      </c>
    </row>
    <row r="349">
      <c r="A349" s="2" t="s">
        <v>19136</v>
      </c>
      <c r="B349" s="3"/>
      <c r="C349" s="4">
        <v>35423.98055555556</v>
      </c>
      <c r="D349" s="5">
        <v>263728.0</v>
      </c>
    </row>
    <row r="350">
      <c r="A350" s="2" t="s">
        <v>19137</v>
      </c>
      <c r="B350" s="3"/>
      <c r="C350" s="4">
        <v>35423.98055555556</v>
      </c>
      <c r="D350" s="5">
        <v>124244.0</v>
      </c>
    </row>
    <row r="351">
      <c r="A351" s="2" t="s">
        <v>19138</v>
      </c>
      <c r="B351" s="3"/>
      <c r="C351" s="4">
        <v>35423.98055555556</v>
      </c>
      <c r="D351" s="5">
        <v>124684.0</v>
      </c>
    </row>
    <row r="352">
      <c r="A352" s="2" t="s">
        <v>19139</v>
      </c>
      <c r="B352" s="3"/>
      <c r="C352" s="4">
        <v>35423.98055555556</v>
      </c>
      <c r="D352" s="5">
        <v>331022.0</v>
      </c>
    </row>
    <row r="353">
      <c r="A353" s="2" t="s">
        <v>19140</v>
      </c>
      <c r="B353" s="3"/>
      <c r="C353" s="4">
        <v>35423.98055555556</v>
      </c>
      <c r="D353" s="5">
        <v>276228.0</v>
      </c>
    </row>
    <row r="354">
      <c r="A354" s="2" t="s">
        <v>19141</v>
      </c>
      <c r="B354" s="3"/>
      <c r="C354" s="4">
        <v>35423.98055555556</v>
      </c>
      <c r="D354" s="5">
        <v>278305.0</v>
      </c>
    </row>
    <row r="355">
      <c r="A355" s="2" t="s">
        <v>19142</v>
      </c>
      <c r="B355" s="3"/>
      <c r="C355" s="4">
        <v>35423.98055555556</v>
      </c>
      <c r="D355" s="5">
        <v>247200.0</v>
      </c>
    </row>
    <row r="356">
      <c r="A356" s="2" t="s">
        <v>19143</v>
      </c>
      <c r="B356" s="3"/>
      <c r="C356" s="4">
        <v>35423.98055555556</v>
      </c>
      <c r="D356" s="5">
        <v>249609.0</v>
      </c>
    </row>
    <row r="357">
      <c r="A357" s="2" t="s">
        <v>19144</v>
      </c>
      <c r="B357" s="3"/>
      <c r="C357" s="4">
        <v>35423.98055555556</v>
      </c>
      <c r="D357" s="5">
        <v>249749.0</v>
      </c>
    </row>
    <row r="358">
      <c r="A358" s="2" t="s">
        <v>19145</v>
      </c>
      <c r="B358" s="3"/>
      <c r="C358" s="4">
        <v>35423.98055555556</v>
      </c>
      <c r="D358" s="5">
        <v>250090.0</v>
      </c>
    </row>
    <row r="359">
      <c r="A359" s="2" t="s">
        <v>19146</v>
      </c>
      <c r="B359" s="3"/>
      <c r="C359" s="4">
        <v>35423.98055555556</v>
      </c>
      <c r="D359" s="5">
        <v>250169.0</v>
      </c>
    </row>
    <row r="360">
      <c r="A360" s="2" t="s">
        <v>19147</v>
      </c>
      <c r="B360" s="3"/>
      <c r="C360" s="4">
        <v>35423.98055555556</v>
      </c>
      <c r="D360" s="5">
        <v>250465.0</v>
      </c>
    </row>
    <row r="361">
      <c r="A361" s="2" t="s">
        <v>19148</v>
      </c>
      <c r="B361" s="3"/>
      <c r="C361" s="4">
        <v>35423.98055555556</v>
      </c>
      <c r="D361" s="5">
        <v>251246.0</v>
      </c>
    </row>
    <row r="362">
      <c r="A362" s="2" t="s">
        <v>19149</v>
      </c>
      <c r="B362" s="3"/>
      <c r="C362" s="4">
        <v>35423.98055555556</v>
      </c>
      <c r="D362" s="5">
        <v>257659.0</v>
      </c>
    </row>
    <row r="363">
      <c r="A363" s="2" t="s">
        <v>19150</v>
      </c>
      <c r="B363" s="3"/>
      <c r="C363" s="4">
        <v>35423.98055555556</v>
      </c>
      <c r="D363" s="5">
        <v>276256.0</v>
      </c>
    </row>
    <row r="364">
      <c r="A364" s="2" t="s">
        <v>19151</v>
      </c>
      <c r="B364" s="3"/>
      <c r="C364" s="4">
        <v>35423.98055555556</v>
      </c>
      <c r="D364" s="5">
        <v>276222.0</v>
      </c>
    </row>
    <row r="365">
      <c r="A365" s="2" t="s">
        <v>19152</v>
      </c>
      <c r="B365" s="3"/>
      <c r="C365" s="4">
        <v>35423.98055555556</v>
      </c>
      <c r="D365" s="5">
        <v>360144.0</v>
      </c>
    </row>
    <row r="366">
      <c r="A366" s="2" t="s">
        <v>19153</v>
      </c>
      <c r="B366" s="3"/>
      <c r="C366" s="4">
        <v>35423.98055555556</v>
      </c>
      <c r="D366" s="5">
        <v>160699.0</v>
      </c>
    </row>
    <row r="367">
      <c r="A367" s="2" t="s">
        <v>19154</v>
      </c>
      <c r="B367" s="3"/>
      <c r="C367" s="4">
        <v>35423.98055555556</v>
      </c>
      <c r="D367" s="5">
        <v>307932.0</v>
      </c>
    </row>
    <row r="368">
      <c r="A368" s="2" t="s">
        <v>19155</v>
      </c>
      <c r="B368" s="3"/>
      <c r="C368" s="4">
        <v>35423.98055555556</v>
      </c>
      <c r="D368" s="5">
        <v>226996.0</v>
      </c>
    </row>
    <row r="369">
      <c r="A369" s="2" t="s">
        <v>19156</v>
      </c>
      <c r="B369" s="3"/>
      <c r="C369" s="4">
        <v>35423.98055555556</v>
      </c>
      <c r="D369" s="5">
        <v>262772.0</v>
      </c>
    </row>
    <row r="370">
      <c r="A370" s="2" t="s">
        <v>19157</v>
      </c>
      <c r="B370" s="3"/>
      <c r="C370" s="4">
        <v>35423.98055555556</v>
      </c>
      <c r="D370" s="5">
        <v>269033.0</v>
      </c>
    </row>
    <row r="371">
      <c r="A371" s="2" t="s">
        <v>19158</v>
      </c>
      <c r="B371" s="3"/>
      <c r="C371" s="4">
        <v>35423.98055555556</v>
      </c>
      <c r="D371" s="5">
        <v>410982.0</v>
      </c>
    </row>
    <row r="372">
      <c r="A372" s="2" t="s">
        <v>19159</v>
      </c>
      <c r="B372" s="3"/>
      <c r="C372" s="4">
        <v>35423.98055555556</v>
      </c>
      <c r="D372" s="5">
        <v>379689.0</v>
      </c>
    </row>
    <row r="373">
      <c r="A373" s="2" t="s">
        <v>19160</v>
      </c>
      <c r="B373" s="3"/>
      <c r="C373" s="4">
        <v>35423.98055555556</v>
      </c>
      <c r="D373" s="5">
        <v>413089.0</v>
      </c>
    </row>
    <row r="374">
      <c r="A374" s="2" t="s">
        <v>19161</v>
      </c>
      <c r="B374" s="3"/>
      <c r="C374" s="4">
        <v>35423.98055555556</v>
      </c>
      <c r="D374" s="5">
        <v>420586.0</v>
      </c>
    </row>
    <row r="375">
      <c r="A375" s="2" t="s">
        <v>19162</v>
      </c>
      <c r="B375" s="3"/>
      <c r="C375" s="4">
        <v>35423.98055555556</v>
      </c>
      <c r="D375" s="5">
        <v>420571.0</v>
      </c>
    </row>
    <row r="376">
      <c r="A376" s="2" t="s">
        <v>19163</v>
      </c>
      <c r="B376" s="3"/>
      <c r="C376" s="4">
        <v>35423.98055555556</v>
      </c>
      <c r="D376" s="5">
        <v>244745.0</v>
      </c>
    </row>
    <row r="377">
      <c r="A377" s="2" t="s">
        <v>19164</v>
      </c>
      <c r="B377" s="3"/>
      <c r="C377" s="4">
        <v>35423.98055555556</v>
      </c>
      <c r="D377" s="5">
        <v>264553.0</v>
      </c>
    </row>
    <row r="378">
      <c r="A378" s="2" t="s">
        <v>19165</v>
      </c>
      <c r="B378" s="3"/>
      <c r="C378" s="4">
        <v>35423.98055555556</v>
      </c>
      <c r="D378" s="5">
        <v>59447.0</v>
      </c>
    </row>
    <row r="379">
      <c r="A379" s="2" t="s">
        <v>19166</v>
      </c>
      <c r="B379" s="3"/>
      <c r="C379" s="4">
        <v>35423.98055555556</v>
      </c>
      <c r="D379" s="5">
        <v>80773.0</v>
      </c>
    </row>
    <row r="380">
      <c r="A380" s="2" t="s">
        <v>19167</v>
      </c>
      <c r="B380" s="3"/>
      <c r="C380" s="4">
        <v>35423.98055555556</v>
      </c>
      <c r="D380" s="5">
        <v>25712.0</v>
      </c>
    </row>
    <row r="381">
      <c r="A381" s="2" t="s">
        <v>19168</v>
      </c>
      <c r="B381" s="3"/>
      <c r="C381" s="4">
        <v>35423.98055555556</v>
      </c>
      <c r="D381" s="5">
        <v>96522.0</v>
      </c>
    </row>
    <row r="382">
      <c r="A382" s="2" t="s">
        <v>19169</v>
      </c>
      <c r="B382" s="3"/>
      <c r="C382" s="4">
        <v>35423.98055555556</v>
      </c>
      <c r="D382" s="5">
        <v>133973.0</v>
      </c>
    </row>
    <row r="383">
      <c r="A383" s="2" t="s">
        <v>19170</v>
      </c>
      <c r="B383" s="3"/>
      <c r="C383" s="4">
        <v>35423.98055555556</v>
      </c>
      <c r="D383" s="5">
        <v>47820.0</v>
      </c>
    </row>
    <row r="384">
      <c r="A384" s="2" t="s">
        <v>19171</v>
      </c>
      <c r="B384" s="3"/>
      <c r="C384" s="4">
        <v>35423.98055555556</v>
      </c>
      <c r="D384" s="5">
        <v>91514.0</v>
      </c>
    </row>
    <row r="385">
      <c r="A385" s="2" t="s">
        <v>19172</v>
      </c>
      <c r="B385" s="3"/>
      <c r="C385" s="4">
        <v>35423.98055555556</v>
      </c>
      <c r="D385" s="5">
        <v>198121.0</v>
      </c>
    </row>
    <row r="386">
      <c r="A386" s="2" t="s">
        <v>19173</v>
      </c>
      <c r="B386" s="3"/>
      <c r="C386" s="4">
        <v>35423.98055555556</v>
      </c>
      <c r="D386" s="5">
        <v>164236.0</v>
      </c>
    </row>
    <row r="387">
      <c r="A387" s="2" t="s">
        <v>19174</v>
      </c>
      <c r="B387" s="3"/>
      <c r="C387" s="4">
        <v>35423.98055555556</v>
      </c>
      <c r="D387" s="5">
        <v>164174.0</v>
      </c>
    </row>
    <row r="388">
      <c r="A388" s="2" t="s">
        <v>19175</v>
      </c>
      <c r="B388" s="3"/>
      <c r="C388" s="4">
        <v>35423.98055555556</v>
      </c>
      <c r="D388" s="5">
        <v>198150.0</v>
      </c>
    </row>
    <row r="389">
      <c r="A389" s="2" t="s">
        <v>19176</v>
      </c>
      <c r="B389" s="3"/>
      <c r="C389" s="4">
        <v>35423.98055555556</v>
      </c>
      <c r="D389" s="5">
        <v>299978.0</v>
      </c>
    </row>
    <row r="390">
      <c r="A390" s="2" t="s">
        <v>19177</v>
      </c>
      <c r="B390" s="3"/>
      <c r="C390" s="4">
        <v>35423.98055555556</v>
      </c>
      <c r="D390" s="5">
        <v>315924.0</v>
      </c>
    </row>
    <row r="391">
      <c r="A391" s="2" t="s">
        <v>19178</v>
      </c>
      <c r="B391" s="3"/>
      <c r="C391" s="4">
        <v>35423.98055555556</v>
      </c>
      <c r="D391" s="5">
        <v>117872.0</v>
      </c>
    </row>
    <row r="392">
      <c r="A392" s="2" t="s">
        <v>19179</v>
      </c>
      <c r="B392" s="3"/>
      <c r="C392" s="4">
        <v>35423.98055555556</v>
      </c>
      <c r="D392" s="5">
        <v>265299.0</v>
      </c>
    </row>
    <row r="393">
      <c r="A393" s="2" t="s">
        <v>19180</v>
      </c>
      <c r="B393" s="3"/>
      <c r="C393" s="4">
        <v>35423.98055555556</v>
      </c>
      <c r="D393" s="5">
        <v>144225.0</v>
      </c>
    </row>
    <row r="394">
      <c r="A394" s="2" t="s">
        <v>19181</v>
      </c>
      <c r="B394" s="3"/>
      <c r="C394" s="4">
        <v>35423.98055555556</v>
      </c>
      <c r="D394" s="5">
        <v>305895.0</v>
      </c>
    </row>
    <row r="395">
      <c r="A395" s="2" t="s">
        <v>19182</v>
      </c>
      <c r="B395" s="3"/>
      <c r="C395" s="4">
        <v>35423.98055555556</v>
      </c>
      <c r="D395" s="5">
        <v>155185.0</v>
      </c>
    </row>
    <row r="396">
      <c r="A396" s="2" t="s">
        <v>19183</v>
      </c>
      <c r="B396" s="3"/>
      <c r="C396" s="4">
        <v>35423.98055555556</v>
      </c>
      <c r="D396" s="5">
        <v>154964.0</v>
      </c>
    </row>
    <row r="397">
      <c r="A397" s="2" t="s">
        <v>19184</v>
      </c>
      <c r="B397" s="3"/>
      <c r="C397" s="4">
        <v>35423.98055555556</v>
      </c>
      <c r="D397" s="5">
        <v>216009.0</v>
      </c>
    </row>
    <row r="398">
      <c r="A398" s="2" t="s">
        <v>19185</v>
      </c>
      <c r="B398" s="3"/>
      <c r="C398" s="4">
        <v>35423.98055555556</v>
      </c>
      <c r="D398" s="5">
        <v>236851.0</v>
      </c>
    </row>
    <row r="399">
      <c r="A399" s="2" t="s">
        <v>19186</v>
      </c>
      <c r="B399" s="3"/>
      <c r="C399" s="4">
        <v>35423.98055555556</v>
      </c>
      <c r="D399" s="5">
        <v>325714.0</v>
      </c>
    </row>
    <row r="400">
      <c r="A400" s="2" t="s">
        <v>19187</v>
      </c>
      <c r="B400" s="3"/>
      <c r="C400" s="4">
        <v>35423.98055555556</v>
      </c>
      <c r="D400" s="5">
        <v>334423.0</v>
      </c>
    </row>
    <row r="401">
      <c r="A401" s="2" t="s">
        <v>19188</v>
      </c>
      <c r="B401" s="3"/>
      <c r="C401" s="4">
        <v>35423.98055555556</v>
      </c>
      <c r="D401" s="5">
        <v>290615.0</v>
      </c>
    </row>
    <row r="402">
      <c r="A402" s="2" t="s">
        <v>19189</v>
      </c>
      <c r="B402" s="3"/>
      <c r="C402" s="4">
        <v>35423.98055555556</v>
      </c>
      <c r="D402" s="5">
        <v>23040.0</v>
      </c>
    </row>
    <row r="403">
      <c r="A403" s="2" t="s">
        <v>19190</v>
      </c>
      <c r="B403" s="3"/>
      <c r="C403" s="4">
        <v>35423.98055555556</v>
      </c>
      <c r="D403" s="5">
        <v>122879.0</v>
      </c>
    </row>
    <row r="404">
      <c r="A404" s="2" t="s">
        <v>19191</v>
      </c>
      <c r="B404" s="3"/>
      <c r="C404" s="4">
        <v>35423.98055555556</v>
      </c>
      <c r="D404" s="5">
        <v>138176.0</v>
      </c>
    </row>
    <row r="405">
      <c r="A405" s="2" t="s">
        <v>19192</v>
      </c>
      <c r="B405" s="3"/>
      <c r="C405" s="4">
        <v>35423.98055555556</v>
      </c>
      <c r="D405" s="5">
        <v>379791.0</v>
      </c>
    </row>
    <row r="406">
      <c r="A406" s="2" t="s">
        <v>19193</v>
      </c>
      <c r="B406" s="3"/>
      <c r="C406" s="4">
        <v>35423.98055555556</v>
      </c>
      <c r="D406" s="5">
        <v>379287.0</v>
      </c>
    </row>
    <row r="407">
      <c r="A407" s="2" t="s">
        <v>19194</v>
      </c>
      <c r="B407" s="3"/>
      <c r="C407" s="4">
        <v>35423.98055555556</v>
      </c>
      <c r="D407" s="5">
        <v>379266.0</v>
      </c>
    </row>
    <row r="408">
      <c r="A408" s="2" t="s">
        <v>19195</v>
      </c>
      <c r="B408" s="3"/>
      <c r="C408" s="4">
        <v>35423.98055555556</v>
      </c>
      <c r="D408" s="5">
        <v>269128.0</v>
      </c>
    </row>
    <row r="409">
      <c r="A409" s="2" t="s">
        <v>19196</v>
      </c>
      <c r="B409" s="3"/>
      <c r="C409" s="4">
        <v>35423.98055555556</v>
      </c>
      <c r="D409" s="5">
        <v>394720.0</v>
      </c>
    </row>
    <row r="410">
      <c r="A410" s="2" t="s">
        <v>19197</v>
      </c>
      <c r="B410" s="3"/>
      <c r="C410" s="4">
        <v>35423.98055555556</v>
      </c>
      <c r="D410" s="5">
        <v>6439.0</v>
      </c>
    </row>
    <row r="411">
      <c r="A411" s="2" t="s">
        <v>19198</v>
      </c>
      <c r="B411" s="3"/>
      <c r="C411" s="4">
        <v>35423.98055555556</v>
      </c>
      <c r="D411" s="5">
        <v>7565.0</v>
      </c>
    </row>
    <row r="412">
      <c r="A412" s="2" t="s">
        <v>19199</v>
      </c>
      <c r="B412" s="3"/>
      <c r="C412" s="4">
        <v>35423.98055555556</v>
      </c>
      <c r="D412" s="5">
        <v>4714.0</v>
      </c>
    </row>
    <row r="413">
      <c r="A413" s="2" t="s">
        <v>19200</v>
      </c>
      <c r="B413" s="3"/>
      <c r="C413" s="4">
        <v>35423.98055555556</v>
      </c>
      <c r="D413" s="5">
        <v>47143.0</v>
      </c>
    </row>
    <row r="414">
      <c r="A414" s="2" t="s">
        <v>19201</v>
      </c>
      <c r="B414" s="3"/>
      <c r="C414" s="4">
        <v>35423.98055555556</v>
      </c>
      <c r="D414" s="5">
        <v>140436.0</v>
      </c>
    </row>
    <row r="415">
      <c r="A415" s="2" t="s">
        <v>19202</v>
      </c>
      <c r="B415" s="3"/>
      <c r="C415" s="4">
        <v>35423.98055555556</v>
      </c>
      <c r="D415" s="5">
        <v>140722.0</v>
      </c>
    </row>
    <row r="416">
      <c r="A416" s="2" t="s">
        <v>19203</v>
      </c>
      <c r="B416" s="3"/>
      <c r="C416" s="4">
        <v>35423.98055555556</v>
      </c>
      <c r="D416" s="5">
        <v>141919.0</v>
      </c>
    </row>
    <row r="417">
      <c r="A417" s="2" t="s">
        <v>19204</v>
      </c>
      <c r="B417" s="3"/>
      <c r="C417" s="4">
        <v>35423.98055555556</v>
      </c>
      <c r="D417" s="5">
        <v>142093.0</v>
      </c>
    </row>
    <row r="418">
      <c r="A418" s="2" t="s">
        <v>19205</v>
      </c>
      <c r="B418" s="3"/>
      <c r="C418" s="4">
        <v>35423.98055555556</v>
      </c>
      <c r="D418" s="5">
        <v>142064.0</v>
      </c>
    </row>
    <row r="419">
      <c r="A419" s="2" t="s">
        <v>19206</v>
      </c>
      <c r="B419" s="3"/>
      <c r="C419" s="4">
        <v>35423.98055555556</v>
      </c>
      <c r="D419" s="5">
        <v>142164.0</v>
      </c>
    </row>
    <row r="420">
      <c r="A420" s="2" t="s">
        <v>19207</v>
      </c>
      <c r="B420" s="3"/>
      <c r="C420" s="4">
        <v>35423.98055555556</v>
      </c>
      <c r="D420" s="5">
        <v>142146.0</v>
      </c>
    </row>
    <row r="421">
      <c r="A421" s="2" t="s">
        <v>19208</v>
      </c>
      <c r="B421" s="3"/>
      <c r="C421" s="4">
        <v>35423.98055555556</v>
      </c>
      <c r="D421" s="5">
        <v>142627.0</v>
      </c>
    </row>
    <row r="422">
      <c r="A422" s="2" t="s">
        <v>19209</v>
      </c>
      <c r="B422" s="3"/>
      <c r="C422" s="4">
        <v>35423.98055555556</v>
      </c>
      <c r="D422" s="5">
        <v>142765.0</v>
      </c>
    </row>
    <row r="423">
      <c r="A423" s="2" t="s">
        <v>19210</v>
      </c>
      <c r="B423" s="3"/>
      <c r="C423" s="4">
        <v>35423.98055555556</v>
      </c>
      <c r="D423" s="5">
        <v>142838.0</v>
      </c>
    </row>
    <row r="424">
      <c r="A424" s="2" t="s">
        <v>19211</v>
      </c>
      <c r="B424" s="3"/>
      <c r="C424" s="4">
        <v>35423.98055555556</v>
      </c>
      <c r="D424" s="5">
        <v>142809.0</v>
      </c>
    </row>
    <row r="425">
      <c r="A425" s="2" t="s">
        <v>19212</v>
      </c>
      <c r="B425" s="3"/>
      <c r="C425" s="4">
        <v>35423.98055555556</v>
      </c>
      <c r="D425" s="5">
        <v>143116.0</v>
      </c>
    </row>
    <row r="426">
      <c r="A426" s="2" t="s">
        <v>19213</v>
      </c>
      <c r="B426" s="3"/>
      <c r="C426" s="4">
        <v>35423.98055555556</v>
      </c>
      <c r="D426" s="5">
        <v>143201.0</v>
      </c>
    </row>
    <row r="427">
      <c r="A427" s="2" t="s">
        <v>19214</v>
      </c>
      <c r="B427" s="3"/>
      <c r="C427" s="4">
        <v>35423.98055555556</v>
      </c>
      <c r="D427" s="5">
        <v>143432.0</v>
      </c>
    </row>
    <row r="428">
      <c r="A428" s="2" t="s">
        <v>19215</v>
      </c>
      <c r="B428" s="3"/>
      <c r="C428" s="4">
        <v>35423.98055555556</v>
      </c>
      <c r="D428" s="5">
        <v>143330.0</v>
      </c>
    </row>
    <row r="429">
      <c r="A429" s="2" t="s">
        <v>19216</v>
      </c>
      <c r="B429" s="3"/>
      <c r="C429" s="4">
        <v>35423.98055555556</v>
      </c>
      <c r="D429" s="5">
        <v>142869.0</v>
      </c>
    </row>
    <row r="430">
      <c r="A430" s="2" t="s">
        <v>19217</v>
      </c>
      <c r="B430" s="3"/>
      <c r="C430" s="4">
        <v>35423.98055555556</v>
      </c>
      <c r="D430" s="5">
        <v>142931.0</v>
      </c>
    </row>
    <row r="431">
      <c r="A431" s="2" t="s">
        <v>19218</v>
      </c>
      <c r="B431" s="3"/>
      <c r="C431" s="4">
        <v>35423.98055555556</v>
      </c>
      <c r="D431" s="5">
        <v>142993.0</v>
      </c>
    </row>
    <row r="432">
      <c r="A432" s="2" t="s">
        <v>19219</v>
      </c>
      <c r="B432" s="3"/>
      <c r="C432" s="4">
        <v>35423.98055555556</v>
      </c>
      <c r="D432" s="5">
        <v>142968.0</v>
      </c>
    </row>
    <row r="433">
      <c r="A433" s="2" t="s">
        <v>19220</v>
      </c>
      <c r="B433" s="3"/>
      <c r="C433" s="4">
        <v>35423.98055555556</v>
      </c>
      <c r="D433" s="5">
        <v>143117.0</v>
      </c>
    </row>
    <row r="434">
      <c r="A434" s="2" t="s">
        <v>19221</v>
      </c>
      <c r="B434" s="3"/>
      <c r="C434" s="4">
        <v>35423.98055555556</v>
      </c>
      <c r="D434" s="5">
        <v>144017.0</v>
      </c>
    </row>
    <row r="435">
      <c r="A435" s="2" t="s">
        <v>19222</v>
      </c>
      <c r="B435" s="3"/>
      <c r="C435" s="4">
        <v>35423.98055555556</v>
      </c>
      <c r="D435" s="5">
        <v>143207.0</v>
      </c>
    </row>
    <row r="436">
      <c r="A436" s="2" t="s">
        <v>19223</v>
      </c>
      <c r="B436" s="3"/>
      <c r="C436" s="4">
        <v>35423.98055555556</v>
      </c>
      <c r="D436" s="5">
        <v>143675.0</v>
      </c>
    </row>
    <row r="437">
      <c r="A437" s="2" t="s">
        <v>19224</v>
      </c>
      <c r="B437" s="3"/>
      <c r="C437" s="4">
        <v>35423.98055555556</v>
      </c>
      <c r="D437" s="5">
        <v>143332.0</v>
      </c>
    </row>
    <row r="438">
      <c r="A438" s="2" t="s">
        <v>19225</v>
      </c>
      <c r="B438" s="3"/>
      <c r="C438" s="4">
        <v>35423.98055555556</v>
      </c>
      <c r="D438" s="5">
        <v>143279.0</v>
      </c>
    </row>
    <row r="439">
      <c r="A439" s="2" t="s">
        <v>19226</v>
      </c>
      <c r="B439" s="3"/>
      <c r="C439" s="4">
        <v>35423.98055555556</v>
      </c>
      <c r="D439" s="5">
        <v>143281.0</v>
      </c>
    </row>
    <row r="440">
      <c r="A440" s="2" t="s">
        <v>19227</v>
      </c>
      <c r="B440" s="3"/>
      <c r="C440" s="4">
        <v>35423.98055555556</v>
      </c>
      <c r="D440" s="5">
        <v>143295.0</v>
      </c>
    </row>
    <row r="441">
      <c r="A441" s="2" t="s">
        <v>19228</v>
      </c>
      <c r="B441" s="3"/>
      <c r="C441" s="4">
        <v>35423.98055555556</v>
      </c>
      <c r="D441" s="5">
        <v>143259.0</v>
      </c>
    </row>
    <row r="442">
      <c r="A442" s="2" t="s">
        <v>19229</v>
      </c>
      <c r="B442" s="3"/>
      <c r="C442" s="4">
        <v>35423.98055555556</v>
      </c>
      <c r="D442" s="5">
        <v>143228.0</v>
      </c>
    </row>
    <row r="443">
      <c r="A443" s="2" t="s">
        <v>19230</v>
      </c>
      <c r="B443" s="3"/>
      <c r="C443" s="4">
        <v>35423.98055555556</v>
      </c>
      <c r="D443" s="5">
        <v>143239.0</v>
      </c>
    </row>
    <row r="444">
      <c r="A444" s="2" t="s">
        <v>19231</v>
      </c>
      <c r="B444" s="3"/>
      <c r="C444" s="4">
        <v>35423.98055555556</v>
      </c>
      <c r="D444" s="5">
        <v>143230.0</v>
      </c>
    </row>
    <row r="445">
      <c r="A445" s="2" t="s">
        <v>19232</v>
      </c>
      <c r="B445" s="3"/>
      <c r="C445" s="4">
        <v>35423.98055555556</v>
      </c>
      <c r="D445" s="5">
        <v>240018.0</v>
      </c>
    </row>
    <row r="446">
      <c r="A446" s="2" t="s">
        <v>19233</v>
      </c>
      <c r="B446" s="3"/>
      <c r="C446" s="4">
        <v>35423.98055555556</v>
      </c>
      <c r="D446" s="5">
        <v>240030.0</v>
      </c>
    </row>
    <row r="447">
      <c r="A447" s="2" t="s">
        <v>19234</v>
      </c>
      <c r="B447" s="3"/>
      <c r="C447" s="4">
        <v>35423.98055555556</v>
      </c>
      <c r="D447" s="5">
        <v>239986.0</v>
      </c>
    </row>
    <row r="448">
      <c r="A448" s="2" t="s">
        <v>19235</v>
      </c>
      <c r="B448" s="3"/>
      <c r="C448" s="4">
        <v>35423.98055555556</v>
      </c>
      <c r="D448" s="5">
        <v>297893.0</v>
      </c>
    </row>
    <row r="449">
      <c r="A449" s="2" t="s">
        <v>19236</v>
      </c>
      <c r="B449" s="3"/>
      <c r="C449" s="4">
        <v>35423.98055555556</v>
      </c>
      <c r="D449" s="5">
        <v>289563.0</v>
      </c>
    </row>
    <row r="450">
      <c r="A450" s="2" t="s">
        <v>19237</v>
      </c>
      <c r="B450" s="3"/>
      <c r="C450" s="4">
        <v>35423.98055555556</v>
      </c>
      <c r="D450" s="5">
        <v>287698.0</v>
      </c>
    </row>
    <row r="451">
      <c r="A451" s="2" t="s">
        <v>19238</v>
      </c>
      <c r="B451" s="3"/>
      <c r="C451" s="4">
        <v>35423.98055555556</v>
      </c>
      <c r="D451" s="5">
        <v>287681.0</v>
      </c>
    </row>
    <row r="452">
      <c r="A452" s="2" t="s">
        <v>19239</v>
      </c>
      <c r="B452" s="3"/>
      <c r="C452" s="4">
        <v>35423.98055555556</v>
      </c>
      <c r="D452" s="5">
        <v>288421.0</v>
      </c>
    </row>
    <row r="453">
      <c r="A453" s="2" t="s">
        <v>19240</v>
      </c>
      <c r="B453" s="3"/>
      <c r="C453" s="4">
        <v>35423.98055555556</v>
      </c>
      <c r="D453" s="5">
        <v>292572.0</v>
      </c>
    </row>
    <row r="454">
      <c r="A454" s="2" t="s">
        <v>19241</v>
      </c>
      <c r="B454" s="3"/>
      <c r="C454" s="4">
        <v>35423.98055555556</v>
      </c>
      <c r="D454" s="5">
        <v>292640.0</v>
      </c>
    </row>
    <row r="455">
      <c r="A455" s="2" t="s">
        <v>19242</v>
      </c>
      <c r="B455" s="3"/>
      <c r="C455" s="4">
        <v>35423.98055555556</v>
      </c>
      <c r="D455" s="5">
        <v>280363.0</v>
      </c>
    </row>
    <row r="456">
      <c r="A456" s="2" t="s">
        <v>19243</v>
      </c>
      <c r="B456" s="3"/>
      <c r="C456" s="4">
        <v>35423.98055555556</v>
      </c>
      <c r="D456" s="5">
        <v>293396.0</v>
      </c>
    </row>
    <row r="457">
      <c r="A457" s="2" t="s">
        <v>19244</v>
      </c>
      <c r="B457" s="3"/>
      <c r="C457" s="4">
        <v>35423.98055555556</v>
      </c>
      <c r="D457" s="5">
        <v>285755.0</v>
      </c>
    </row>
    <row r="458">
      <c r="A458" s="2" t="s">
        <v>19245</v>
      </c>
      <c r="B458" s="3"/>
      <c r="C458" s="4">
        <v>35423.98055555556</v>
      </c>
      <c r="D458" s="5">
        <v>293514.0</v>
      </c>
    </row>
    <row r="459">
      <c r="A459" s="2" t="s">
        <v>19246</v>
      </c>
      <c r="B459" s="3"/>
      <c r="C459" s="4">
        <v>35423.98055555556</v>
      </c>
      <c r="D459" s="5">
        <v>293204.0</v>
      </c>
    </row>
    <row r="460">
      <c r="A460" s="2" t="s">
        <v>19247</v>
      </c>
      <c r="B460" s="3"/>
      <c r="C460" s="4">
        <v>35423.98055555556</v>
      </c>
      <c r="D460" s="5">
        <v>291005.0</v>
      </c>
    </row>
    <row r="461">
      <c r="A461" s="2" t="s">
        <v>19248</v>
      </c>
      <c r="B461" s="3"/>
      <c r="C461" s="4">
        <v>35423.98055555556</v>
      </c>
      <c r="D461" s="5">
        <v>293676.0</v>
      </c>
    </row>
    <row r="462">
      <c r="A462" s="2" t="s">
        <v>19249</v>
      </c>
      <c r="B462" s="3"/>
      <c r="C462" s="4">
        <v>35423.98055555556</v>
      </c>
      <c r="D462" s="5">
        <v>293626.0</v>
      </c>
    </row>
    <row r="463">
      <c r="A463" s="2" t="s">
        <v>19250</v>
      </c>
      <c r="B463" s="3"/>
      <c r="C463" s="4">
        <v>35423.98055555556</v>
      </c>
      <c r="D463" s="5">
        <v>169721.0</v>
      </c>
    </row>
    <row r="464">
      <c r="A464" s="2" t="s">
        <v>19251</v>
      </c>
      <c r="B464" s="3"/>
      <c r="C464" s="4">
        <v>35423.98055555556</v>
      </c>
      <c r="D464" s="5">
        <v>168701.0</v>
      </c>
    </row>
    <row r="465">
      <c r="A465" s="2" t="s">
        <v>19252</v>
      </c>
      <c r="B465" s="3"/>
      <c r="C465" s="4">
        <v>35423.98055555556</v>
      </c>
      <c r="D465" s="5">
        <v>158392.0</v>
      </c>
    </row>
    <row r="466">
      <c r="A466" s="2" t="s">
        <v>19253</v>
      </c>
      <c r="B466" s="3"/>
      <c r="C466" s="4">
        <v>35423.98055555556</v>
      </c>
      <c r="D466" s="5">
        <v>158391.0</v>
      </c>
    </row>
    <row r="467">
      <c r="A467" s="2" t="s">
        <v>19254</v>
      </c>
      <c r="B467" s="3"/>
      <c r="C467" s="4">
        <v>35423.98055555556</v>
      </c>
      <c r="D467" s="5">
        <v>166726.0</v>
      </c>
    </row>
    <row r="468">
      <c r="A468" s="2" t="s">
        <v>19255</v>
      </c>
      <c r="B468" s="3"/>
      <c r="C468" s="4">
        <v>35423.98055555556</v>
      </c>
      <c r="D468" s="5">
        <v>166696.0</v>
      </c>
    </row>
    <row r="469">
      <c r="A469" s="2" t="s">
        <v>19256</v>
      </c>
      <c r="B469" s="3"/>
      <c r="C469" s="4">
        <v>35423.98055555556</v>
      </c>
      <c r="D469" s="5">
        <v>166698.0</v>
      </c>
    </row>
    <row r="470">
      <c r="A470" s="2" t="s">
        <v>19257</v>
      </c>
      <c r="B470" s="3"/>
      <c r="C470" s="4">
        <v>35423.98055555556</v>
      </c>
      <c r="D470" s="5">
        <v>166845.0</v>
      </c>
    </row>
    <row r="471">
      <c r="A471" s="2" t="s">
        <v>19258</v>
      </c>
      <c r="B471" s="3"/>
      <c r="C471" s="4">
        <v>35423.98055555556</v>
      </c>
      <c r="D471" s="5">
        <v>168520.0</v>
      </c>
    </row>
    <row r="472">
      <c r="A472" s="2" t="s">
        <v>19259</v>
      </c>
      <c r="B472" s="3"/>
      <c r="C472" s="4">
        <v>35423.98055555556</v>
      </c>
      <c r="D472" s="5">
        <v>168149.0</v>
      </c>
    </row>
    <row r="473">
      <c r="A473" s="2" t="s">
        <v>19260</v>
      </c>
      <c r="B473" s="3"/>
      <c r="C473" s="4">
        <v>35423.98055555556</v>
      </c>
      <c r="D473" s="5">
        <v>168194.0</v>
      </c>
    </row>
    <row r="474">
      <c r="A474" s="2" t="s">
        <v>19261</v>
      </c>
      <c r="B474" s="3"/>
      <c r="C474" s="4">
        <v>35423.98055555556</v>
      </c>
      <c r="D474" s="5">
        <v>168140.0</v>
      </c>
    </row>
    <row r="475">
      <c r="A475" s="2" t="s">
        <v>19262</v>
      </c>
      <c r="B475" s="3"/>
      <c r="C475" s="4">
        <v>35423.98055555556</v>
      </c>
      <c r="D475" s="5">
        <v>169087.0</v>
      </c>
    </row>
    <row r="476">
      <c r="A476" s="2" t="s">
        <v>19263</v>
      </c>
      <c r="B476" s="3"/>
      <c r="C476" s="4">
        <v>35423.98055555556</v>
      </c>
      <c r="D476" s="5">
        <v>168233.0</v>
      </c>
    </row>
    <row r="477">
      <c r="A477" s="2" t="s">
        <v>19264</v>
      </c>
      <c r="B477" s="3"/>
      <c r="C477" s="4">
        <v>35423.98055555556</v>
      </c>
      <c r="D477" s="5">
        <v>168265.0</v>
      </c>
    </row>
    <row r="478">
      <c r="A478" s="2" t="s">
        <v>19265</v>
      </c>
      <c r="B478" s="3"/>
      <c r="C478" s="4">
        <v>35423.98055555556</v>
      </c>
      <c r="D478" s="5">
        <v>168269.0</v>
      </c>
    </row>
    <row r="479">
      <c r="A479" s="2" t="s">
        <v>19266</v>
      </c>
      <c r="B479" s="3"/>
      <c r="C479" s="4">
        <v>35423.98055555556</v>
      </c>
      <c r="D479" s="5">
        <v>168781.0</v>
      </c>
    </row>
    <row r="480">
      <c r="A480" s="2" t="s">
        <v>19267</v>
      </c>
      <c r="B480" s="3"/>
      <c r="C480" s="4">
        <v>35423.98055555556</v>
      </c>
      <c r="D480" s="5">
        <v>168252.0</v>
      </c>
    </row>
    <row r="481">
      <c r="A481" s="2" t="s">
        <v>19268</v>
      </c>
      <c r="B481" s="3"/>
      <c r="C481" s="4">
        <v>35423.98055555556</v>
      </c>
      <c r="D481" s="5">
        <v>168220.0</v>
      </c>
    </row>
    <row r="482">
      <c r="A482" s="2" t="s">
        <v>19269</v>
      </c>
      <c r="B482" s="3"/>
      <c r="C482" s="4">
        <v>35423.98055555556</v>
      </c>
      <c r="D482" s="5">
        <v>168180.0</v>
      </c>
    </row>
    <row r="483">
      <c r="A483" s="2" t="s">
        <v>19270</v>
      </c>
      <c r="B483" s="3"/>
      <c r="C483" s="4">
        <v>35423.98055555556</v>
      </c>
      <c r="D483" s="5">
        <v>317820.0</v>
      </c>
    </row>
    <row r="484">
      <c r="A484" s="2" t="s">
        <v>19271</v>
      </c>
      <c r="B484" s="3"/>
      <c r="C484" s="4">
        <v>35423.98055555556</v>
      </c>
      <c r="D484" s="5">
        <v>68384.0</v>
      </c>
    </row>
    <row r="485">
      <c r="A485" s="2" t="s">
        <v>19272</v>
      </c>
      <c r="B485" s="3"/>
      <c r="C485" s="4">
        <v>35423.98055555556</v>
      </c>
      <c r="D485" s="5">
        <v>68368.0</v>
      </c>
    </row>
    <row r="486">
      <c r="A486" s="2" t="s">
        <v>19273</v>
      </c>
      <c r="B486" s="3"/>
      <c r="C486" s="4">
        <v>35423.98055555556</v>
      </c>
      <c r="D486" s="5">
        <v>128186.0</v>
      </c>
    </row>
    <row r="487">
      <c r="A487" s="2" t="s">
        <v>19274</v>
      </c>
      <c r="B487" s="3"/>
      <c r="C487" s="4">
        <v>35423.98055555556</v>
      </c>
      <c r="D487" s="5">
        <v>128160.0</v>
      </c>
    </row>
    <row r="488">
      <c r="A488" s="2" t="s">
        <v>19275</v>
      </c>
      <c r="B488" s="3"/>
      <c r="C488" s="4">
        <v>35423.98055555556</v>
      </c>
      <c r="D488" s="5">
        <v>127582.0</v>
      </c>
    </row>
    <row r="489">
      <c r="A489" s="2" t="s">
        <v>19276</v>
      </c>
      <c r="B489" s="3"/>
      <c r="C489" s="4">
        <v>35423.98055555556</v>
      </c>
      <c r="D489" s="5">
        <v>2867.0</v>
      </c>
    </row>
    <row r="490">
      <c r="A490" s="2" t="s">
        <v>19277</v>
      </c>
      <c r="B490" s="3"/>
      <c r="C490" s="4">
        <v>35423.98055555556</v>
      </c>
      <c r="D490" s="5">
        <v>2897.0</v>
      </c>
    </row>
    <row r="491">
      <c r="A491" s="2" t="s">
        <v>19278</v>
      </c>
      <c r="B491" s="3"/>
      <c r="C491" s="4">
        <v>35423.98055555556</v>
      </c>
      <c r="D491" s="5">
        <v>181877.0</v>
      </c>
    </row>
    <row r="492">
      <c r="A492" s="2" t="s">
        <v>19279</v>
      </c>
      <c r="B492" s="3"/>
      <c r="C492" s="4">
        <v>35423.98055555556</v>
      </c>
      <c r="D492" s="5">
        <v>66331.0</v>
      </c>
    </row>
    <row r="493">
      <c r="A493" s="2" t="s">
        <v>19280</v>
      </c>
      <c r="B493" s="3"/>
      <c r="C493" s="4">
        <v>35423.98055555556</v>
      </c>
      <c r="D493" s="5">
        <v>66643.0</v>
      </c>
    </row>
    <row r="494">
      <c r="A494" s="2" t="s">
        <v>19281</v>
      </c>
      <c r="B494" s="3"/>
      <c r="C494" s="4">
        <v>35423.98055555556</v>
      </c>
      <c r="D494" s="5">
        <v>290487.0</v>
      </c>
    </row>
    <row r="495">
      <c r="A495" s="2" t="s">
        <v>19282</v>
      </c>
      <c r="B495" s="3"/>
      <c r="C495" s="4">
        <v>35423.98055555556</v>
      </c>
      <c r="D495" s="5">
        <v>310457.0</v>
      </c>
    </row>
    <row r="496">
      <c r="A496" s="2" t="s">
        <v>19283</v>
      </c>
      <c r="B496" s="3"/>
      <c r="C496" s="4">
        <v>35423.98055555556</v>
      </c>
      <c r="D496" s="5">
        <v>239577.0</v>
      </c>
    </row>
    <row r="497">
      <c r="A497" s="2" t="s">
        <v>19284</v>
      </c>
      <c r="B497" s="3"/>
      <c r="C497" s="4">
        <v>35423.98055555556</v>
      </c>
      <c r="D497" s="5">
        <v>143090.0</v>
      </c>
    </row>
    <row r="498">
      <c r="A498" s="2" t="s">
        <v>19285</v>
      </c>
      <c r="B498" s="3"/>
      <c r="C498" s="4">
        <v>35423.98055555556</v>
      </c>
      <c r="D498" s="5">
        <v>101588.0</v>
      </c>
    </row>
    <row r="499">
      <c r="A499" s="2" t="s">
        <v>19286</v>
      </c>
      <c r="B499" s="3"/>
      <c r="C499" s="4">
        <v>35423.98055555556</v>
      </c>
      <c r="D499" s="5">
        <v>143714.0</v>
      </c>
    </row>
    <row r="500">
      <c r="A500" s="2" t="s">
        <v>19287</v>
      </c>
      <c r="B500" s="3"/>
      <c r="C500" s="4">
        <v>35423.98055555556</v>
      </c>
      <c r="D500" s="5">
        <v>142106.0</v>
      </c>
    </row>
    <row r="501">
      <c r="A501" s="2" t="s">
        <v>19288</v>
      </c>
      <c r="B501" s="3"/>
      <c r="C501" s="4">
        <v>35423.98055555556</v>
      </c>
      <c r="D501" s="5">
        <v>142094.0</v>
      </c>
    </row>
    <row r="502">
      <c r="A502" s="2" t="s">
        <v>19289</v>
      </c>
      <c r="B502" s="3"/>
      <c r="C502" s="4">
        <v>35423.98055555556</v>
      </c>
      <c r="D502" s="5">
        <v>112237.0</v>
      </c>
    </row>
    <row r="503">
      <c r="A503" s="2" t="s">
        <v>19290</v>
      </c>
      <c r="B503" s="3"/>
      <c r="C503" s="4">
        <v>35423.98055555556</v>
      </c>
      <c r="D503" s="5">
        <v>65519.0</v>
      </c>
    </row>
    <row r="504">
      <c r="A504" s="2" t="s">
        <v>19291</v>
      </c>
      <c r="B504" s="3"/>
      <c r="C504" s="4">
        <v>35423.98055555556</v>
      </c>
      <c r="D504" s="5">
        <v>65249.0</v>
      </c>
    </row>
    <row r="505">
      <c r="A505" s="2" t="s">
        <v>19292</v>
      </c>
      <c r="B505" s="3"/>
      <c r="C505" s="4">
        <v>35423.98055555556</v>
      </c>
      <c r="D505" s="5">
        <v>102748.0</v>
      </c>
    </row>
    <row r="506">
      <c r="A506" s="2" t="s">
        <v>19293</v>
      </c>
      <c r="B506" s="3"/>
      <c r="C506" s="4">
        <v>35423.98055555556</v>
      </c>
      <c r="D506" s="5">
        <v>102785.0</v>
      </c>
    </row>
    <row r="507">
      <c r="A507" s="2" t="s">
        <v>19294</v>
      </c>
      <c r="B507" s="3"/>
      <c r="C507" s="4">
        <v>35423.98055555556</v>
      </c>
      <c r="D507" s="5">
        <v>334968.0</v>
      </c>
    </row>
    <row r="508">
      <c r="A508" s="2" t="s">
        <v>19295</v>
      </c>
      <c r="B508" s="3"/>
      <c r="C508" s="4">
        <v>35423.98055555556</v>
      </c>
      <c r="D508" s="5">
        <v>179157.0</v>
      </c>
    </row>
    <row r="509">
      <c r="A509" s="2" t="s">
        <v>19296</v>
      </c>
      <c r="B509" s="3"/>
      <c r="C509" s="4">
        <v>35423.98055555556</v>
      </c>
      <c r="D509" s="5">
        <v>180079.0</v>
      </c>
    </row>
    <row r="510">
      <c r="A510" s="2" t="s">
        <v>19297</v>
      </c>
      <c r="B510" s="3"/>
      <c r="C510" s="4">
        <v>35423.98055555556</v>
      </c>
      <c r="D510" s="5">
        <v>333437.0</v>
      </c>
    </row>
    <row r="511">
      <c r="A511" s="2" t="s">
        <v>19298</v>
      </c>
      <c r="B511" s="3"/>
      <c r="C511" s="4">
        <v>35423.98055555556</v>
      </c>
      <c r="D511" s="5">
        <v>67603.0</v>
      </c>
    </row>
    <row r="512">
      <c r="A512" s="2" t="s">
        <v>19299</v>
      </c>
      <c r="B512" s="3"/>
      <c r="C512" s="4">
        <v>35423.98055555556</v>
      </c>
      <c r="D512" s="5">
        <v>21233.0</v>
      </c>
    </row>
    <row r="513">
      <c r="A513" s="2" t="s">
        <v>19300</v>
      </c>
      <c r="B513" s="3"/>
      <c r="C513" s="4">
        <v>35423.98055555556</v>
      </c>
      <c r="D513" s="5">
        <v>21296.0</v>
      </c>
    </row>
    <row r="514">
      <c r="A514" s="2" t="s">
        <v>19301</v>
      </c>
      <c r="B514" s="3"/>
      <c r="C514" s="4">
        <v>35423.98055555556</v>
      </c>
      <c r="D514" s="5">
        <v>182238.0</v>
      </c>
    </row>
    <row r="515">
      <c r="A515" s="2" t="s">
        <v>19302</v>
      </c>
      <c r="B515" s="3"/>
      <c r="C515" s="4">
        <v>35423.98055555556</v>
      </c>
      <c r="D515" s="5">
        <v>142970.0</v>
      </c>
    </row>
    <row r="516">
      <c r="A516" s="2" t="s">
        <v>19303</v>
      </c>
      <c r="B516" s="3"/>
      <c r="C516" s="4">
        <v>35423.98055555556</v>
      </c>
      <c r="D516" s="5">
        <v>52585.0</v>
      </c>
    </row>
    <row r="517">
      <c r="A517" s="2" t="s">
        <v>19304</v>
      </c>
      <c r="B517" s="3"/>
      <c r="C517" s="4">
        <v>35423.98055555556</v>
      </c>
      <c r="D517" s="5">
        <v>136264.0</v>
      </c>
    </row>
    <row r="518">
      <c r="A518" s="2" t="s">
        <v>19305</v>
      </c>
      <c r="B518" s="3"/>
      <c r="C518" s="4">
        <v>35423.98055555556</v>
      </c>
      <c r="D518" s="5">
        <v>136234.0</v>
      </c>
    </row>
    <row r="519">
      <c r="A519" s="2" t="s">
        <v>19306</v>
      </c>
      <c r="B519" s="3"/>
      <c r="C519" s="4">
        <v>35423.98055555556</v>
      </c>
      <c r="D519" s="5">
        <v>20525.0</v>
      </c>
    </row>
    <row r="520">
      <c r="A520" s="2" t="s">
        <v>19307</v>
      </c>
      <c r="B520" s="3"/>
      <c r="C520" s="4">
        <v>35423.98055555556</v>
      </c>
      <c r="D520" s="5">
        <v>20553.0</v>
      </c>
    </row>
    <row r="521">
      <c r="A521" s="2" t="s">
        <v>19308</v>
      </c>
      <c r="B521" s="3"/>
      <c r="C521" s="4">
        <v>35423.98055555556</v>
      </c>
      <c r="D521" s="5">
        <v>244984.0</v>
      </c>
    </row>
    <row r="522">
      <c r="A522" s="2" t="s">
        <v>19309</v>
      </c>
      <c r="B522" s="3"/>
      <c r="C522" s="4">
        <v>35423.98055555556</v>
      </c>
      <c r="D522" s="5">
        <v>93333.0</v>
      </c>
    </row>
    <row r="523">
      <c r="A523" s="2" t="s">
        <v>19310</v>
      </c>
      <c r="B523" s="3"/>
      <c r="C523" s="4">
        <v>35423.98055555556</v>
      </c>
      <c r="D523" s="5">
        <v>16452.0</v>
      </c>
    </row>
    <row r="524">
      <c r="A524" s="2" t="s">
        <v>19311</v>
      </c>
      <c r="B524" s="3"/>
      <c r="C524" s="4">
        <v>35423.98055555556</v>
      </c>
      <c r="D524" s="5">
        <v>65471.0</v>
      </c>
    </row>
    <row r="525">
      <c r="A525" s="2" t="s">
        <v>19312</v>
      </c>
      <c r="B525" s="3"/>
      <c r="C525" s="4">
        <v>35423.98055555556</v>
      </c>
      <c r="D525" s="5">
        <v>159336.0</v>
      </c>
    </row>
    <row r="526">
      <c r="A526" s="2" t="s">
        <v>19313</v>
      </c>
      <c r="B526" s="3"/>
      <c r="C526" s="4">
        <v>35423.98055555556</v>
      </c>
      <c r="D526" s="5">
        <v>254004.0</v>
      </c>
    </row>
    <row r="527">
      <c r="A527" s="2" t="s">
        <v>19314</v>
      </c>
      <c r="B527" s="3"/>
      <c r="C527" s="4">
        <v>35423.98055555556</v>
      </c>
      <c r="D527" s="5">
        <v>80740.0</v>
      </c>
    </row>
    <row r="528">
      <c r="A528" s="2" t="s">
        <v>19315</v>
      </c>
      <c r="B528" s="3"/>
      <c r="C528" s="4">
        <v>35423.98055555556</v>
      </c>
      <c r="D528" s="5">
        <v>66991.0</v>
      </c>
    </row>
    <row r="529">
      <c r="A529" s="2" t="s">
        <v>19316</v>
      </c>
      <c r="B529" s="3"/>
      <c r="C529" s="4">
        <v>35423.98055555556</v>
      </c>
      <c r="D529" s="5">
        <v>83730.0</v>
      </c>
    </row>
    <row r="530">
      <c r="A530" s="2" t="s">
        <v>19317</v>
      </c>
      <c r="B530" s="3"/>
      <c r="C530" s="4">
        <v>35423.98055555556</v>
      </c>
      <c r="D530" s="5">
        <v>75056.0</v>
      </c>
    </row>
    <row r="531">
      <c r="A531" s="2" t="s">
        <v>19318</v>
      </c>
      <c r="B531" s="3"/>
      <c r="C531" s="4">
        <v>35423.98055555556</v>
      </c>
      <c r="D531" s="5">
        <v>75091.0</v>
      </c>
    </row>
    <row r="532">
      <c r="A532" s="2" t="s">
        <v>19319</v>
      </c>
      <c r="B532" s="3"/>
      <c r="C532" s="4">
        <v>35423.98055555556</v>
      </c>
      <c r="D532" s="5">
        <v>66819.0</v>
      </c>
    </row>
    <row r="533">
      <c r="A533" s="2" t="s">
        <v>19320</v>
      </c>
      <c r="B533" s="3"/>
      <c r="C533" s="4">
        <v>35423.98055555556</v>
      </c>
      <c r="D533" s="5">
        <v>61932.0</v>
      </c>
    </row>
    <row r="534">
      <c r="A534" s="2" t="s">
        <v>19321</v>
      </c>
      <c r="B534" s="3"/>
      <c r="C534" s="4">
        <v>35423.98055555556</v>
      </c>
      <c r="D534" s="5">
        <v>95079.0</v>
      </c>
    </row>
    <row r="535">
      <c r="A535" s="2" t="s">
        <v>19322</v>
      </c>
      <c r="B535" s="3"/>
      <c r="C535" s="4">
        <v>35423.98055555556</v>
      </c>
      <c r="D535" s="5">
        <v>70139.0</v>
      </c>
    </row>
    <row r="536">
      <c r="A536" s="2" t="s">
        <v>19323</v>
      </c>
      <c r="B536" s="3"/>
      <c r="C536" s="4">
        <v>35423.98055555556</v>
      </c>
      <c r="D536" s="5">
        <v>210855.0</v>
      </c>
    </row>
    <row r="537">
      <c r="A537" s="2" t="s">
        <v>19324</v>
      </c>
      <c r="B537" s="3"/>
      <c r="C537" s="4">
        <v>35423.98055555556</v>
      </c>
      <c r="D537" s="5">
        <v>281508.0</v>
      </c>
    </row>
    <row r="538">
      <c r="A538" s="2" t="s">
        <v>19325</v>
      </c>
      <c r="B538" s="3"/>
      <c r="C538" s="4">
        <v>35423.98055555556</v>
      </c>
      <c r="D538" s="5">
        <v>150246.0</v>
      </c>
    </row>
    <row r="539">
      <c r="A539" s="2" t="s">
        <v>19326</v>
      </c>
      <c r="B539" s="3"/>
      <c r="C539" s="4">
        <v>35423.98055555556</v>
      </c>
      <c r="D539" s="5">
        <v>114132.0</v>
      </c>
    </row>
    <row r="540">
      <c r="A540" s="2" t="s">
        <v>19327</v>
      </c>
      <c r="B540" s="3"/>
      <c r="C540" s="4">
        <v>35423.98055555556</v>
      </c>
      <c r="D540" s="5">
        <v>313859.0</v>
      </c>
    </row>
    <row r="541">
      <c r="A541" s="2" t="s">
        <v>19328</v>
      </c>
      <c r="B541" s="3"/>
      <c r="C541" s="4">
        <v>35423.98055555556</v>
      </c>
      <c r="D541" s="5">
        <v>112465.0</v>
      </c>
    </row>
    <row r="542">
      <c r="A542" s="2" t="s">
        <v>19329</v>
      </c>
      <c r="B542" s="3"/>
      <c r="C542" s="4">
        <v>35423.98055555556</v>
      </c>
      <c r="D542" s="5">
        <v>112456.0</v>
      </c>
    </row>
    <row r="543">
      <c r="A543" s="2" t="s">
        <v>19330</v>
      </c>
      <c r="B543" s="3"/>
      <c r="C543" s="4">
        <v>35423.98055555556</v>
      </c>
      <c r="D543" s="5">
        <v>45220.0</v>
      </c>
    </row>
    <row r="544">
      <c r="A544" s="2" t="s">
        <v>19331</v>
      </c>
      <c r="B544" s="3"/>
      <c r="C544" s="4">
        <v>35423.98055555556</v>
      </c>
      <c r="D544" s="5">
        <v>73900.0</v>
      </c>
    </row>
    <row r="545">
      <c r="A545" s="2" t="s">
        <v>19332</v>
      </c>
      <c r="B545" s="3"/>
      <c r="C545" s="4">
        <v>35423.98055555556</v>
      </c>
      <c r="D545" s="5">
        <v>185586.0</v>
      </c>
    </row>
    <row r="546">
      <c r="A546" s="2" t="s">
        <v>19333</v>
      </c>
      <c r="B546" s="3"/>
      <c r="C546" s="4">
        <v>35423.98055555556</v>
      </c>
      <c r="D546" s="5">
        <v>110574.0</v>
      </c>
    </row>
    <row r="547">
      <c r="A547" s="2" t="s">
        <v>19334</v>
      </c>
      <c r="B547" s="3"/>
      <c r="C547" s="4">
        <v>35423.98055555556</v>
      </c>
      <c r="D547" s="5">
        <v>77075.0</v>
      </c>
    </row>
    <row r="548">
      <c r="A548" s="2" t="s">
        <v>19335</v>
      </c>
      <c r="B548" s="3"/>
      <c r="C548" s="4">
        <v>35423.98055555556</v>
      </c>
      <c r="D548" s="5">
        <v>77142.0</v>
      </c>
    </row>
    <row r="549">
      <c r="A549" s="2" t="s">
        <v>19336</v>
      </c>
      <c r="B549" s="3"/>
      <c r="C549" s="4">
        <v>35423.98055555556</v>
      </c>
      <c r="D549" s="5">
        <v>42614.0</v>
      </c>
    </row>
    <row r="550">
      <c r="A550" s="2" t="s">
        <v>19337</v>
      </c>
      <c r="B550" s="3"/>
      <c r="C550" s="4">
        <v>35423.98055555556</v>
      </c>
      <c r="D550" s="5">
        <v>42679.0</v>
      </c>
    </row>
    <row r="551">
      <c r="A551" s="2" t="s">
        <v>19338</v>
      </c>
      <c r="B551" s="3"/>
      <c r="C551" s="4">
        <v>35423.98055555556</v>
      </c>
      <c r="D551" s="5">
        <v>161542.0</v>
      </c>
    </row>
    <row r="552">
      <c r="A552" s="2" t="s">
        <v>19339</v>
      </c>
      <c r="B552" s="3"/>
      <c r="C552" s="4">
        <v>35423.98055555556</v>
      </c>
      <c r="D552" s="5">
        <v>269221.0</v>
      </c>
    </row>
    <row r="553">
      <c r="A553" s="2" t="s">
        <v>19340</v>
      </c>
      <c r="B553" s="3"/>
      <c r="C553" s="4">
        <v>35423.98055555556</v>
      </c>
      <c r="D553" s="5">
        <v>269158.0</v>
      </c>
    </row>
    <row r="554">
      <c r="A554" s="2" t="s">
        <v>19341</v>
      </c>
      <c r="B554" s="3"/>
      <c r="C554" s="4">
        <v>35423.98055555556</v>
      </c>
      <c r="D554" s="5">
        <v>322026.0</v>
      </c>
    </row>
    <row r="555">
      <c r="A555" s="2" t="s">
        <v>19342</v>
      </c>
      <c r="B555" s="3"/>
      <c r="C555" s="4">
        <v>35423.98055555556</v>
      </c>
      <c r="D555" s="5">
        <v>267935.0</v>
      </c>
    </row>
    <row r="556">
      <c r="A556" s="2" t="s">
        <v>19343</v>
      </c>
      <c r="B556" s="3"/>
      <c r="C556" s="4">
        <v>35423.98055555556</v>
      </c>
      <c r="D556" s="5">
        <v>150258.0</v>
      </c>
    </row>
    <row r="557">
      <c r="A557" s="2" t="s">
        <v>19344</v>
      </c>
      <c r="B557" s="3"/>
      <c r="C557" s="4">
        <v>35423.98055555556</v>
      </c>
      <c r="D557" s="5">
        <v>14735.0</v>
      </c>
    </row>
    <row r="558">
      <c r="A558" s="2" t="s">
        <v>19345</v>
      </c>
      <c r="B558" s="3"/>
      <c r="C558" s="4">
        <v>35423.98055555556</v>
      </c>
      <c r="D558" s="5">
        <v>299407.0</v>
      </c>
    </row>
    <row r="559">
      <c r="A559" s="2" t="s">
        <v>19346</v>
      </c>
      <c r="B559" s="3"/>
      <c r="C559" s="4">
        <v>35423.98055555556</v>
      </c>
      <c r="D559" s="5">
        <v>303317.0</v>
      </c>
    </row>
    <row r="560">
      <c r="A560" s="2" t="s">
        <v>19347</v>
      </c>
      <c r="B560" s="3"/>
      <c r="C560" s="4">
        <v>35423.98055555556</v>
      </c>
      <c r="D560" s="5">
        <v>146554.0</v>
      </c>
    </row>
    <row r="561">
      <c r="A561" s="2" t="s">
        <v>19348</v>
      </c>
      <c r="B561" s="3"/>
      <c r="C561" s="4">
        <v>35423.98055555556</v>
      </c>
      <c r="D561" s="5">
        <v>82532.0</v>
      </c>
    </row>
    <row r="562">
      <c r="A562" s="2" t="s">
        <v>19349</v>
      </c>
      <c r="B562" s="3"/>
      <c r="C562" s="4">
        <v>35423.98055555556</v>
      </c>
      <c r="D562" s="5">
        <v>129847.0</v>
      </c>
    </row>
    <row r="563">
      <c r="A563" s="2" t="s">
        <v>19350</v>
      </c>
      <c r="B563" s="3"/>
      <c r="C563" s="4">
        <v>35423.98055555556</v>
      </c>
      <c r="D563" s="5">
        <v>79225.0</v>
      </c>
    </row>
    <row r="564">
      <c r="A564" s="2" t="s">
        <v>19351</v>
      </c>
      <c r="B564" s="3"/>
      <c r="C564" s="4">
        <v>35423.98055555556</v>
      </c>
      <c r="D564" s="5">
        <v>110055.0</v>
      </c>
    </row>
    <row r="565">
      <c r="A565" s="2" t="s">
        <v>19352</v>
      </c>
      <c r="B565" s="3"/>
      <c r="C565" s="4">
        <v>35423.98055555556</v>
      </c>
      <c r="D565" s="5">
        <v>110051.0</v>
      </c>
    </row>
    <row r="566">
      <c r="A566" s="2" t="s">
        <v>19353</v>
      </c>
      <c r="B566" s="3"/>
      <c r="C566" s="4">
        <v>35423.98055555556</v>
      </c>
      <c r="D566" s="5">
        <v>288097.0</v>
      </c>
    </row>
    <row r="567">
      <c r="A567" s="2" t="s">
        <v>19354</v>
      </c>
      <c r="B567" s="3"/>
      <c r="C567" s="4">
        <v>35423.98055555556</v>
      </c>
      <c r="D567" s="5">
        <v>274523.0</v>
      </c>
    </row>
    <row r="568">
      <c r="A568" s="2" t="s">
        <v>19355</v>
      </c>
      <c r="B568" s="3"/>
      <c r="C568" s="4">
        <v>35423.98055555556</v>
      </c>
      <c r="D568" s="5">
        <v>300248.0</v>
      </c>
    </row>
    <row r="569">
      <c r="A569" s="2" t="s">
        <v>19356</v>
      </c>
      <c r="B569" s="3"/>
      <c r="C569" s="4">
        <v>35423.98055555556</v>
      </c>
      <c r="D569" s="5">
        <v>302971.0</v>
      </c>
    </row>
    <row r="570">
      <c r="A570" s="2" t="s">
        <v>19357</v>
      </c>
      <c r="B570" s="3"/>
      <c r="C570" s="4">
        <v>35423.98055555556</v>
      </c>
      <c r="D570" s="5">
        <v>304109.0</v>
      </c>
    </row>
    <row r="571">
      <c r="A571" s="2" t="s">
        <v>19358</v>
      </c>
      <c r="B571" s="3"/>
      <c r="C571" s="4">
        <v>35423.98055555556</v>
      </c>
      <c r="D571" s="5">
        <v>304096.0</v>
      </c>
    </row>
    <row r="572">
      <c r="A572" s="2" t="s">
        <v>19359</v>
      </c>
      <c r="B572" s="3"/>
      <c r="C572" s="4">
        <v>35423.98055555556</v>
      </c>
      <c r="D572" s="5">
        <v>305224.0</v>
      </c>
    </row>
    <row r="573">
      <c r="A573" s="2" t="s">
        <v>19360</v>
      </c>
      <c r="B573" s="3"/>
      <c r="C573" s="4">
        <v>35423.98055555556</v>
      </c>
      <c r="D573" s="5">
        <v>299227.0</v>
      </c>
    </row>
    <row r="574">
      <c r="A574" s="2" t="s">
        <v>19361</v>
      </c>
      <c r="B574" s="3"/>
      <c r="C574" s="4">
        <v>35423.98055555556</v>
      </c>
      <c r="D574" s="5">
        <v>299221.0</v>
      </c>
    </row>
    <row r="575">
      <c r="A575" s="2" t="s">
        <v>19362</v>
      </c>
      <c r="B575" s="3"/>
      <c r="C575" s="4">
        <v>35423.98055555556</v>
      </c>
      <c r="D575" s="5">
        <v>112463.0</v>
      </c>
    </row>
    <row r="576">
      <c r="A576" s="2" t="s">
        <v>19363</v>
      </c>
      <c r="B576" s="3"/>
      <c r="C576" s="4">
        <v>35423.98055555556</v>
      </c>
      <c r="D576" s="5">
        <v>279965.0</v>
      </c>
    </row>
    <row r="577">
      <c r="A577" s="2" t="s">
        <v>19364</v>
      </c>
      <c r="B577" s="3"/>
      <c r="C577" s="4">
        <v>35423.98055555556</v>
      </c>
      <c r="D577" s="5">
        <v>383881.0</v>
      </c>
    </row>
    <row r="578">
      <c r="A578" s="2" t="s">
        <v>19365</v>
      </c>
      <c r="B578" s="3"/>
      <c r="C578" s="4">
        <v>35423.98055555556</v>
      </c>
      <c r="D578" s="5">
        <v>66148.0</v>
      </c>
    </row>
    <row r="579">
      <c r="A579" s="2" t="s">
        <v>19366</v>
      </c>
      <c r="B579" s="3"/>
      <c r="C579" s="4">
        <v>35423.98055555556</v>
      </c>
      <c r="D579" s="5">
        <v>240961.0</v>
      </c>
    </row>
    <row r="580">
      <c r="A580" s="2" t="s">
        <v>19367</v>
      </c>
      <c r="B580" s="3"/>
      <c r="C580" s="4">
        <v>35423.98055555556</v>
      </c>
      <c r="D580" s="5">
        <v>312734.0</v>
      </c>
    </row>
    <row r="581">
      <c r="A581" s="2" t="s">
        <v>19368</v>
      </c>
      <c r="B581" s="3"/>
      <c r="C581" s="4">
        <v>35423.98055555556</v>
      </c>
      <c r="D581" s="5">
        <v>317476.0</v>
      </c>
    </row>
    <row r="582">
      <c r="A582" s="2" t="s">
        <v>19369</v>
      </c>
      <c r="B582" s="3"/>
      <c r="C582" s="4">
        <v>35423.98055555556</v>
      </c>
      <c r="D582" s="5">
        <v>151334.0</v>
      </c>
    </row>
    <row r="583">
      <c r="A583" s="2" t="s">
        <v>19370</v>
      </c>
      <c r="B583" s="3"/>
      <c r="C583" s="4">
        <v>35423.98055555556</v>
      </c>
      <c r="D583" s="5">
        <v>151420.0</v>
      </c>
    </row>
    <row r="584">
      <c r="A584" s="2" t="s">
        <v>19371</v>
      </c>
      <c r="B584" s="3"/>
      <c r="C584" s="4">
        <v>35423.98055555556</v>
      </c>
      <c r="D584" s="5">
        <v>117237.0</v>
      </c>
    </row>
    <row r="585">
      <c r="A585" s="2" t="s">
        <v>19372</v>
      </c>
      <c r="B585" s="3"/>
      <c r="C585" s="4">
        <v>35423.98055555556</v>
      </c>
      <c r="D585" s="5">
        <v>124739.0</v>
      </c>
    </row>
    <row r="586">
      <c r="A586" s="2" t="s">
        <v>19373</v>
      </c>
      <c r="B586" s="3"/>
      <c r="C586" s="4">
        <v>35423.98055555556</v>
      </c>
      <c r="D586" s="5">
        <v>73125.0</v>
      </c>
    </row>
    <row r="587">
      <c r="A587" s="2" t="s">
        <v>19374</v>
      </c>
      <c r="B587" s="3"/>
      <c r="C587" s="4">
        <v>35423.98055555556</v>
      </c>
      <c r="D587" s="5">
        <v>406750.0</v>
      </c>
    </row>
    <row r="588">
      <c r="A588" s="2" t="s">
        <v>19375</v>
      </c>
      <c r="B588" s="3"/>
      <c r="C588" s="4">
        <v>35423.98055555556</v>
      </c>
      <c r="D588" s="5">
        <v>46102.0</v>
      </c>
    </row>
    <row r="589">
      <c r="A589" s="2" t="s">
        <v>19376</v>
      </c>
      <c r="B589" s="3"/>
      <c r="C589" s="4">
        <v>35423.98055555556</v>
      </c>
      <c r="D589" s="5">
        <v>46039.0</v>
      </c>
    </row>
    <row r="590">
      <c r="A590" s="2" t="s">
        <v>19377</v>
      </c>
      <c r="B590" s="3"/>
      <c r="C590" s="4">
        <v>35423.98055555556</v>
      </c>
      <c r="D590" s="5">
        <v>282197.0</v>
      </c>
    </row>
    <row r="591">
      <c r="A591" s="2" t="s">
        <v>19378</v>
      </c>
      <c r="B591" s="3"/>
      <c r="C591" s="4">
        <v>35423.98055555556</v>
      </c>
      <c r="D591" s="5">
        <v>70150.0</v>
      </c>
    </row>
    <row r="592">
      <c r="A592" s="2" t="s">
        <v>19379</v>
      </c>
      <c r="B592" s="3"/>
      <c r="C592" s="4">
        <v>35423.98055555556</v>
      </c>
      <c r="D592" s="5">
        <v>376211.0</v>
      </c>
    </row>
    <row r="593">
      <c r="A593" s="2" t="s">
        <v>19380</v>
      </c>
      <c r="B593" s="3"/>
      <c r="C593" s="4">
        <v>35423.98055555556</v>
      </c>
      <c r="D593" s="5">
        <v>376403.0</v>
      </c>
    </row>
    <row r="594">
      <c r="A594" s="2" t="s">
        <v>19381</v>
      </c>
      <c r="B594" s="3"/>
      <c r="C594" s="4">
        <v>35423.98055555556</v>
      </c>
      <c r="D594" s="5">
        <v>376897.0</v>
      </c>
    </row>
    <row r="595">
      <c r="A595" s="2" t="s">
        <v>19382</v>
      </c>
      <c r="B595" s="3"/>
      <c r="C595" s="4">
        <v>35423.98055555556</v>
      </c>
      <c r="D595" s="5">
        <v>376890.0</v>
      </c>
    </row>
    <row r="596">
      <c r="A596" s="2" t="s">
        <v>19383</v>
      </c>
      <c r="B596" s="3"/>
      <c r="C596" s="4">
        <v>35423.98055555556</v>
      </c>
      <c r="D596" s="5">
        <v>376856.0</v>
      </c>
    </row>
    <row r="597">
      <c r="A597" s="2" t="s">
        <v>19384</v>
      </c>
      <c r="B597" s="3"/>
      <c r="C597" s="4">
        <v>35423.98055555556</v>
      </c>
      <c r="D597" s="5">
        <v>377389.0</v>
      </c>
    </row>
    <row r="598">
      <c r="A598" s="2" t="s">
        <v>19385</v>
      </c>
      <c r="B598" s="3"/>
      <c r="C598" s="4">
        <v>35423.98055555556</v>
      </c>
      <c r="D598" s="5">
        <v>316971.0</v>
      </c>
    </row>
    <row r="599">
      <c r="A599" s="2" t="s">
        <v>19386</v>
      </c>
      <c r="B599" s="3"/>
      <c r="C599" s="4">
        <v>35423.98055555556</v>
      </c>
      <c r="D599" s="5">
        <v>402878.0</v>
      </c>
    </row>
    <row r="600">
      <c r="A600" s="2" t="s">
        <v>19387</v>
      </c>
      <c r="B600" s="3"/>
      <c r="C600" s="4">
        <v>35423.98055555556</v>
      </c>
      <c r="D600" s="5">
        <v>402379.0</v>
      </c>
    </row>
    <row r="601">
      <c r="A601" s="2" t="s">
        <v>19388</v>
      </c>
      <c r="B601" s="3"/>
      <c r="C601" s="4">
        <v>35423.98055555556</v>
      </c>
      <c r="D601" s="5">
        <v>378828.0</v>
      </c>
    </row>
    <row r="602">
      <c r="A602" s="2" t="s">
        <v>19389</v>
      </c>
      <c r="B602" s="3"/>
      <c r="C602" s="4">
        <v>35423.98055555556</v>
      </c>
      <c r="D602" s="5">
        <v>181890.0</v>
      </c>
    </row>
    <row r="603">
      <c r="A603" s="2" t="s">
        <v>19390</v>
      </c>
      <c r="B603" s="3"/>
      <c r="C603" s="4">
        <v>35423.98055555556</v>
      </c>
      <c r="D603" s="5">
        <v>181854.0</v>
      </c>
    </row>
    <row r="604">
      <c r="A604" s="2" t="s">
        <v>19391</v>
      </c>
      <c r="B604" s="3"/>
      <c r="C604" s="4">
        <v>35423.98055555556</v>
      </c>
      <c r="D604" s="5">
        <v>170358.0</v>
      </c>
    </row>
    <row r="605">
      <c r="A605" s="2" t="s">
        <v>19392</v>
      </c>
      <c r="B605" s="3"/>
      <c r="C605" s="4">
        <v>35423.98055555556</v>
      </c>
      <c r="D605" s="5">
        <v>8626.0</v>
      </c>
    </row>
    <row r="606">
      <c r="A606" s="2" t="s">
        <v>19393</v>
      </c>
      <c r="B606" s="3"/>
      <c r="C606" s="4">
        <v>35423.98055555556</v>
      </c>
      <c r="D606" s="5">
        <v>103590.0</v>
      </c>
    </row>
    <row r="607">
      <c r="A607" s="2" t="s">
        <v>19394</v>
      </c>
      <c r="B607" s="3"/>
      <c r="C607" s="4">
        <v>35423.98055555556</v>
      </c>
      <c r="D607" s="5">
        <v>185622.0</v>
      </c>
    </row>
    <row r="608">
      <c r="A608" s="2" t="s">
        <v>19395</v>
      </c>
      <c r="B608" s="3"/>
      <c r="C608" s="4">
        <v>35423.98055555556</v>
      </c>
      <c r="D608" s="5">
        <v>148523.0</v>
      </c>
    </row>
    <row r="609">
      <c r="A609" s="2" t="s">
        <v>19396</v>
      </c>
      <c r="B609" s="3"/>
      <c r="C609" s="4">
        <v>35423.98055555556</v>
      </c>
      <c r="D609" s="5">
        <v>168174.0</v>
      </c>
    </row>
    <row r="610">
      <c r="A610" s="2" t="s">
        <v>19397</v>
      </c>
      <c r="B610" s="3"/>
      <c r="C610" s="4">
        <v>35423.98055555556</v>
      </c>
      <c r="D610" s="5">
        <v>53573.0</v>
      </c>
    </row>
    <row r="611">
      <c r="A611" s="2" t="s">
        <v>19398</v>
      </c>
      <c r="B611" s="3"/>
      <c r="C611" s="4">
        <v>35423.98055555556</v>
      </c>
      <c r="D611" s="5">
        <v>54884.0</v>
      </c>
    </row>
    <row r="612">
      <c r="A612" s="2" t="s">
        <v>19399</v>
      </c>
      <c r="B612" s="3"/>
      <c r="C612" s="4">
        <v>35423.98055555556</v>
      </c>
      <c r="D612" s="5">
        <v>135948.0</v>
      </c>
    </row>
    <row r="613">
      <c r="A613" s="2" t="s">
        <v>19400</v>
      </c>
      <c r="B613" s="3"/>
      <c r="C613" s="4">
        <v>35423.98055555556</v>
      </c>
      <c r="D613" s="5">
        <v>148114.0</v>
      </c>
    </row>
    <row r="614">
      <c r="A614" s="2" t="s">
        <v>19401</v>
      </c>
      <c r="B614" s="3"/>
      <c r="C614" s="4">
        <v>35423.98055555556</v>
      </c>
      <c r="D614" s="5">
        <v>127060.0</v>
      </c>
    </row>
    <row r="615">
      <c r="A615" s="2" t="s">
        <v>19402</v>
      </c>
      <c r="B615" s="3"/>
      <c r="C615" s="4">
        <v>35423.98055555556</v>
      </c>
      <c r="D615" s="5">
        <v>66336.0</v>
      </c>
    </row>
    <row r="616">
      <c r="A616" s="2" t="s">
        <v>19403</v>
      </c>
      <c r="B616" s="3"/>
      <c r="C616" s="4">
        <v>35423.98055555556</v>
      </c>
      <c r="D616" s="5">
        <v>226968.0</v>
      </c>
    </row>
    <row r="617">
      <c r="A617" s="2" t="s">
        <v>19404</v>
      </c>
      <c r="B617" s="3"/>
      <c r="C617" s="4">
        <v>35423.98055555556</v>
      </c>
      <c r="D617" s="5">
        <v>221962.0</v>
      </c>
    </row>
    <row r="618">
      <c r="A618" s="2" t="s">
        <v>19405</v>
      </c>
      <c r="B618" s="3"/>
      <c r="C618" s="4">
        <v>35423.98055555556</v>
      </c>
      <c r="D618" s="5">
        <v>281946.0</v>
      </c>
    </row>
    <row r="619">
      <c r="A619" s="2" t="s">
        <v>19406</v>
      </c>
      <c r="B619" s="3"/>
      <c r="C619" s="4">
        <v>35423.98055555556</v>
      </c>
      <c r="D619" s="5">
        <v>125759.0</v>
      </c>
    </row>
    <row r="620">
      <c r="A620" s="2" t="s">
        <v>19407</v>
      </c>
      <c r="B620" s="3"/>
      <c r="C620" s="4">
        <v>35423.98055555556</v>
      </c>
      <c r="D620" s="5">
        <v>274918.0</v>
      </c>
    </row>
    <row r="621">
      <c r="A621" s="2" t="s">
        <v>19408</v>
      </c>
      <c r="B621" s="3"/>
      <c r="C621" s="4">
        <v>35423.98055555556</v>
      </c>
      <c r="D621" s="5">
        <v>353481.0</v>
      </c>
    </row>
    <row r="622">
      <c r="A622" s="2" t="s">
        <v>19409</v>
      </c>
      <c r="B622" s="3"/>
      <c r="C622" s="4">
        <v>35423.98055555556</v>
      </c>
      <c r="D622" s="5">
        <v>446475.0</v>
      </c>
    </row>
    <row r="623">
      <c r="A623" s="2" t="s">
        <v>19410</v>
      </c>
      <c r="B623" s="3"/>
      <c r="C623" s="4">
        <v>35423.98055555556</v>
      </c>
      <c r="D623" s="5">
        <v>451098.0</v>
      </c>
    </row>
    <row r="624">
      <c r="A624" s="2" t="s">
        <v>19411</v>
      </c>
      <c r="B624" s="3"/>
      <c r="C624" s="4">
        <v>35423.98055555556</v>
      </c>
      <c r="D624" s="5">
        <v>457914.0</v>
      </c>
    </row>
    <row r="625">
      <c r="A625" s="2" t="s">
        <v>19412</v>
      </c>
      <c r="B625" s="3"/>
      <c r="C625" s="4">
        <v>35423.98055555556</v>
      </c>
      <c r="D625" s="5">
        <v>458028.0</v>
      </c>
    </row>
    <row r="626">
      <c r="A626" s="2" t="s">
        <v>19413</v>
      </c>
      <c r="B626" s="3"/>
      <c r="C626" s="4">
        <v>35423.98055555556</v>
      </c>
      <c r="D626" s="5">
        <v>134051.0</v>
      </c>
    </row>
    <row r="627">
      <c r="A627" s="2" t="s">
        <v>19414</v>
      </c>
      <c r="B627" s="3"/>
      <c r="C627" s="4">
        <v>35423.98055555556</v>
      </c>
      <c r="D627" s="5">
        <v>222730.0</v>
      </c>
    </row>
    <row r="628">
      <c r="A628" s="2" t="s">
        <v>19415</v>
      </c>
      <c r="B628" s="3"/>
      <c r="C628" s="4">
        <v>35423.98055555556</v>
      </c>
      <c r="D628" s="5">
        <v>184532.0</v>
      </c>
    </row>
    <row r="629">
      <c r="A629" s="2" t="s">
        <v>19416</v>
      </c>
      <c r="B629" s="3"/>
      <c r="C629" s="4">
        <v>35423.98055555556</v>
      </c>
      <c r="D629" s="5">
        <v>182945.0</v>
      </c>
    </row>
    <row r="630">
      <c r="A630" s="2" t="s">
        <v>19417</v>
      </c>
      <c r="B630" s="3"/>
      <c r="C630" s="4">
        <v>35423.98055555556</v>
      </c>
      <c r="D630" s="5">
        <v>293981.0</v>
      </c>
    </row>
    <row r="631">
      <c r="A631" s="2" t="s">
        <v>19418</v>
      </c>
      <c r="B631" s="3"/>
      <c r="C631" s="4">
        <v>35423.98055555556</v>
      </c>
      <c r="D631" s="5">
        <v>212175.0</v>
      </c>
    </row>
    <row r="632">
      <c r="A632" s="2" t="s">
        <v>19419</v>
      </c>
      <c r="B632" s="3"/>
      <c r="C632" s="4">
        <v>35423.98055555556</v>
      </c>
      <c r="D632" s="5">
        <v>212050.0</v>
      </c>
    </row>
    <row r="633">
      <c r="A633" s="2" t="s">
        <v>19420</v>
      </c>
      <c r="B633" s="3"/>
      <c r="C633" s="4">
        <v>35423.98055555556</v>
      </c>
      <c r="D633" s="5">
        <v>227569.0</v>
      </c>
    </row>
    <row r="634">
      <c r="A634" s="2" t="s">
        <v>19421</v>
      </c>
      <c r="B634" s="3"/>
      <c r="C634" s="4">
        <v>35423.98055555556</v>
      </c>
      <c r="D634" s="5">
        <v>214594.0</v>
      </c>
    </row>
    <row r="635">
      <c r="A635" s="2" t="s">
        <v>19422</v>
      </c>
      <c r="B635" s="3"/>
      <c r="C635" s="4">
        <v>35423.98055555556</v>
      </c>
      <c r="D635" s="5">
        <v>215578.0</v>
      </c>
    </row>
    <row r="636">
      <c r="A636" s="2" t="s">
        <v>19423</v>
      </c>
      <c r="B636" s="3"/>
      <c r="C636" s="4">
        <v>35423.98055555556</v>
      </c>
      <c r="D636" s="5">
        <v>223620.0</v>
      </c>
    </row>
    <row r="637">
      <c r="A637" s="2" t="s">
        <v>19424</v>
      </c>
      <c r="B637" s="3"/>
      <c r="C637" s="4">
        <v>35423.98055555556</v>
      </c>
      <c r="D637" s="5">
        <v>224668.0</v>
      </c>
    </row>
    <row r="638">
      <c r="A638" s="2" t="s">
        <v>19425</v>
      </c>
      <c r="B638" s="3"/>
      <c r="C638" s="4">
        <v>35423.98055555556</v>
      </c>
      <c r="D638" s="5">
        <v>226665.0</v>
      </c>
    </row>
    <row r="639">
      <c r="A639" s="2" t="s">
        <v>19426</v>
      </c>
      <c r="B639" s="3"/>
      <c r="C639" s="4">
        <v>35423.98055555556</v>
      </c>
      <c r="D639" s="5">
        <v>226419.0</v>
      </c>
    </row>
    <row r="640">
      <c r="A640" s="2" t="s">
        <v>19427</v>
      </c>
      <c r="B640" s="3"/>
      <c r="C640" s="4">
        <v>35423.98055555556</v>
      </c>
      <c r="D640" s="5">
        <v>228329.0</v>
      </c>
    </row>
    <row r="641">
      <c r="A641" s="2" t="s">
        <v>19428</v>
      </c>
      <c r="B641" s="3"/>
      <c r="C641" s="4">
        <v>35423.98055555556</v>
      </c>
      <c r="D641" s="5">
        <v>228199.0</v>
      </c>
    </row>
    <row r="642">
      <c r="A642" s="2" t="s">
        <v>19429</v>
      </c>
      <c r="B642" s="3"/>
      <c r="C642" s="4">
        <v>35423.98055555556</v>
      </c>
      <c r="D642" s="5">
        <v>227761.0</v>
      </c>
    </row>
    <row r="643">
      <c r="A643" s="2" t="s">
        <v>19430</v>
      </c>
      <c r="B643" s="3"/>
      <c r="C643" s="4">
        <v>35423.98055555556</v>
      </c>
      <c r="D643" s="5">
        <v>227847.0</v>
      </c>
    </row>
    <row r="644">
      <c r="A644" s="2" t="s">
        <v>19431</v>
      </c>
      <c r="B644" s="3"/>
      <c r="C644" s="4">
        <v>35423.98055555556</v>
      </c>
      <c r="D644" s="5">
        <v>228346.0</v>
      </c>
    </row>
    <row r="645">
      <c r="A645" s="2" t="s">
        <v>19432</v>
      </c>
      <c r="B645" s="3"/>
      <c r="C645" s="4">
        <v>35423.98055555556</v>
      </c>
      <c r="D645" s="5">
        <v>156240.0</v>
      </c>
    </row>
    <row r="646">
      <c r="A646" s="2" t="s">
        <v>19433</v>
      </c>
      <c r="B646" s="3"/>
      <c r="C646" s="4">
        <v>35423.98055555556</v>
      </c>
      <c r="D646" s="5">
        <v>229038.0</v>
      </c>
    </row>
    <row r="647">
      <c r="A647" s="2" t="s">
        <v>19434</v>
      </c>
      <c r="B647" s="3"/>
      <c r="C647" s="4">
        <v>35423.98055555556</v>
      </c>
      <c r="D647" s="5">
        <v>228764.0</v>
      </c>
    </row>
    <row r="648">
      <c r="A648" s="2" t="s">
        <v>19435</v>
      </c>
      <c r="B648" s="3"/>
      <c r="C648" s="4">
        <v>35423.98055555556</v>
      </c>
      <c r="D648" s="5">
        <v>229060.0</v>
      </c>
    </row>
    <row r="649">
      <c r="A649" s="2" t="s">
        <v>19436</v>
      </c>
      <c r="B649" s="3"/>
      <c r="C649" s="4">
        <v>35423.98055555556</v>
      </c>
      <c r="D649" s="5">
        <v>229482.0</v>
      </c>
    </row>
    <row r="650">
      <c r="A650" s="2" t="s">
        <v>19437</v>
      </c>
      <c r="B650" s="3"/>
      <c r="C650" s="4">
        <v>35423.98055555556</v>
      </c>
      <c r="D650" s="5">
        <v>229500.0</v>
      </c>
    </row>
    <row r="651">
      <c r="A651" s="2" t="s">
        <v>19438</v>
      </c>
      <c r="B651" s="3"/>
      <c r="C651" s="4">
        <v>35423.98055555556</v>
      </c>
      <c r="D651" s="5">
        <v>230441.0</v>
      </c>
    </row>
    <row r="652">
      <c r="A652" s="2" t="s">
        <v>19439</v>
      </c>
      <c r="B652" s="3"/>
      <c r="C652" s="4">
        <v>35423.98055555556</v>
      </c>
      <c r="D652" s="5">
        <v>230106.0</v>
      </c>
    </row>
    <row r="653">
      <c r="A653" s="2" t="s">
        <v>19440</v>
      </c>
      <c r="B653" s="3"/>
      <c r="C653" s="4">
        <v>35423.98055555556</v>
      </c>
      <c r="D653" s="5">
        <v>230055.0</v>
      </c>
    </row>
    <row r="654">
      <c r="A654" s="2" t="s">
        <v>19441</v>
      </c>
      <c r="B654" s="3"/>
      <c r="C654" s="4">
        <v>35423.98055555556</v>
      </c>
      <c r="D654" s="5">
        <v>145519.0</v>
      </c>
    </row>
    <row r="655">
      <c r="A655" s="2" t="s">
        <v>19442</v>
      </c>
      <c r="B655" s="3"/>
      <c r="C655" s="4">
        <v>35423.98055555556</v>
      </c>
      <c r="D655" s="5">
        <v>155252.0</v>
      </c>
    </row>
    <row r="656">
      <c r="A656" s="2" t="s">
        <v>19443</v>
      </c>
      <c r="B656" s="3"/>
      <c r="C656" s="4">
        <v>35423.98055555556</v>
      </c>
      <c r="D656" s="5">
        <v>155296.0</v>
      </c>
    </row>
    <row r="657">
      <c r="A657" s="2" t="s">
        <v>19444</v>
      </c>
      <c r="B657" s="3"/>
      <c r="C657" s="4">
        <v>35423.98055555556</v>
      </c>
      <c r="D657" s="5">
        <v>155259.0</v>
      </c>
    </row>
    <row r="658">
      <c r="A658" s="2" t="s">
        <v>19445</v>
      </c>
      <c r="B658" s="3"/>
      <c r="C658" s="4">
        <v>35423.98055555556</v>
      </c>
      <c r="D658" s="5">
        <v>282696.0</v>
      </c>
    </row>
    <row r="659">
      <c r="A659" s="2" t="s">
        <v>19446</v>
      </c>
      <c r="B659" s="3"/>
      <c r="C659" s="4">
        <v>35423.98055555556</v>
      </c>
      <c r="D659" s="5">
        <v>282679.0</v>
      </c>
    </row>
    <row r="660">
      <c r="A660" s="2" t="s">
        <v>19447</v>
      </c>
      <c r="B660" s="3"/>
      <c r="C660" s="4">
        <v>35423.98055555556</v>
      </c>
      <c r="D660" s="5">
        <v>64364.0</v>
      </c>
    </row>
    <row r="661">
      <c r="A661" s="2" t="s">
        <v>19448</v>
      </c>
      <c r="B661" s="3"/>
      <c r="C661" s="4">
        <v>35423.98055555556</v>
      </c>
      <c r="D661" s="5">
        <v>223405.0</v>
      </c>
    </row>
    <row r="662">
      <c r="A662" s="2" t="s">
        <v>19449</v>
      </c>
      <c r="B662" s="3"/>
      <c r="C662" s="4">
        <v>35423.98055555556</v>
      </c>
      <c r="D662" s="5">
        <v>223367.0</v>
      </c>
    </row>
    <row r="663">
      <c r="A663" s="2" t="s">
        <v>19450</v>
      </c>
      <c r="B663" s="3"/>
      <c r="C663" s="4">
        <v>35423.98055555556</v>
      </c>
      <c r="D663" s="5">
        <v>47314.0</v>
      </c>
    </row>
    <row r="664">
      <c r="A664" s="2" t="s">
        <v>19451</v>
      </c>
      <c r="B664" s="3"/>
      <c r="C664" s="4">
        <v>35423.98055555556</v>
      </c>
      <c r="D664" s="5">
        <v>88739.0</v>
      </c>
    </row>
    <row r="665">
      <c r="A665" s="2" t="s">
        <v>19452</v>
      </c>
      <c r="B665" s="3"/>
      <c r="C665" s="4">
        <v>35423.98055555556</v>
      </c>
      <c r="D665" s="5">
        <v>142842.0</v>
      </c>
    </row>
    <row r="666">
      <c r="A666" s="2" t="s">
        <v>19453</v>
      </c>
      <c r="B666" s="3"/>
      <c r="C666" s="4">
        <v>35423.98055555556</v>
      </c>
      <c r="D666" s="5">
        <v>150996.0</v>
      </c>
    </row>
    <row r="667">
      <c r="A667" s="2" t="s">
        <v>19454</v>
      </c>
      <c r="B667" s="3"/>
      <c r="C667" s="4">
        <v>35423.98055555556</v>
      </c>
      <c r="D667" s="5">
        <v>222651.0</v>
      </c>
    </row>
    <row r="668">
      <c r="A668" s="2" t="s">
        <v>19455</v>
      </c>
      <c r="B668" s="3"/>
      <c r="C668" s="4">
        <v>35423.98055555556</v>
      </c>
      <c r="D668" s="5">
        <v>294638.0</v>
      </c>
    </row>
    <row r="669">
      <c r="A669" s="2" t="s">
        <v>19456</v>
      </c>
      <c r="B669" s="3"/>
      <c r="C669" s="4">
        <v>35423.98055555556</v>
      </c>
      <c r="D669" s="5">
        <v>199510.0</v>
      </c>
    </row>
    <row r="670">
      <c r="A670" s="2" t="s">
        <v>19457</v>
      </c>
      <c r="B670" s="3"/>
      <c r="C670" s="4">
        <v>35423.98055555556</v>
      </c>
      <c r="D670" s="5">
        <v>105025.0</v>
      </c>
    </row>
    <row r="671">
      <c r="A671" s="2" t="s">
        <v>19458</v>
      </c>
      <c r="B671" s="3"/>
      <c r="C671" s="4">
        <v>35423.98055555556</v>
      </c>
      <c r="D671" s="5">
        <v>104993.0</v>
      </c>
    </row>
    <row r="672">
      <c r="A672" s="2" t="s">
        <v>19459</v>
      </c>
      <c r="B672" s="3"/>
      <c r="C672" s="4">
        <v>35423.98055555556</v>
      </c>
      <c r="D672" s="5">
        <v>105479.0</v>
      </c>
    </row>
    <row r="673">
      <c r="A673" s="2" t="s">
        <v>19460</v>
      </c>
      <c r="B673" s="3"/>
      <c r="C673" s="4">
        <v>35423.98055555556</v>
      </c>
      <c r="D673" s="5">
        <v>101326.0</v>
      </c>
    </row>
    <row r="674">
      <c r="A674" s="2" t="s">
        <v>19461</v>
      </c>
      <c r="B674" s="3"/>
      <c r="C674" s="4">
        <v>35423.98055555556</v>
      </c>
      <c r="D674" s="5">
        <v>101317.0</v>
      </c>
    </row>
    <row r="675">
      <c r="A675" s="2" t="s">
        <v>19462</v>
      </c>
      <c r="B675" s="3"/>
      <c r="C675" s="4">
        <v>35423.98055555556</v>
      </c>
      <c r="D675" s="5">
        <v>102771.0</v>
      </c>
    </row>
    <row r="676">
      <c r="A676" s="2" t="s">
        <v>19463</v>
      </c>
      <c r="B676" s="3"/>
      <c r="C676" s="4">
        <v>35423.98055555556</v>
      </c>
      <c r="D676" s="5">
        <v>102928.0</v>
      </c>
    </row>
    <row r="677">
      <c r="A677" s="2" t="s">
        <v>19464</v>
      </c>
      <c r="B677" s="3"/>
      <c r="C677" s="4">
        <v>35423.98055555556</v>
      </c>
      <c r="D677" s="5">
        <v>102888.0</v>
      </c>
    </row>
    <row r="678">
      <c r="A678" s="2" t="s">
        <v>19465</v>
      </c>
      <c r="B678" s="3"/>
      <c r="C678" s="4">
        <v>35423.98055555556</v>
      </c>
      <c r="D678" s="5">
        <v>206844.0</v>
      </c>
    </row>
    <row r="679">
      <c r="A679" s="2" t="s">
        <v>19466</v>
      </c>
      <c r="B679" s="3"/>
      <c r="C679" s="4">
        <v>35423.98055555556</v>
      </c>
      <c r="D679" s="5">
        <v>201806.0</v>
      </c>
    </row>
    <row r="680">
      <c r="A680" s="2" t="s">
        <v>19467</v>
      </c>
      <c r="B680" s="3"/>
      <c r="C680" s="4">
        <v>35423.98055555556</v>
      </c>
      <c r="D680" s="5">
        <v>207682.0</v>
      </c>
    </row>
    <row r="681">
      <c r="A681" s="2" t="s">
        <v>19468</v>
      </c>
      <c r="B681" s="3"/>
      <c r="C681" s="4">
        <v>35423.98055555556</v>
      </c>
      <c r="D681" s="5">
        <v>212089.0</v>
      </c>
    </row>
    <row r="682">
      <c r="A682" s="2" t="s">
        <v>19469</v>
      </c>
      <c r="B682" s="3"/>
      <c r="C682" s="4">
        <v>35423.98055555556</v>
      </c>
      <c r="D682" s="5">
        <v>212064.0</v>
      </c>
    </row>
    <row r="683">
      <c r="A683" s="2" t="s">
        <v>19470</v>
      </c>
      <c r="B683" s="3"/>
      <c r="C683" s="4">
        <v>35423.98055555556</v>
      </c>
      <c r="D683" s="5">
        <v>210585.0</v>
      </c>
    </row>
    <row r="684">
      <c r="A684" s="2" t="s">
        <v>19471</v>
      </c>
      <c r="B684" s="3"/>
      <c r="C684" s="4">
        <v>35423.98055555556</v>
      </c>
      <c r="D684" s="5">
        <v>213836.0</v>
      </c>
    </row>
    <row r="685">
      <c r="A685" s="2" t="s">
        <v>19472</v>
      </c>
      <c r="B685" s="3"/>
      <c r="C685" s="4">
        <v>35423.98055555556</v>
      </c>
      <c r="D685" s="5">
        <v>214013.0</v>
      </c>
    </row>
    <row r="686">
      <c r="A686" s="2" t="s">
        <v>19473</v>
      </c>
      <c r="B686" s="3"/>
      <c r="C686" s="4">
        <v>35423.98055555556</v>
      </c>
      <c r="D686" s="5">
        <v>213799.0</v>
      </c>
    </row>
    <row r="687">
      <c r="A687" s="2" t="s">
        <v>19474</v>
      </c>
      <c r="B687" s="3"/>
      <c r="C687" s="4">
        <v>35423.98055555556</v>
      </c>
      <c r="D687" s="5">
        <v>214446.0</v>
      </c>
    </row>
    <row r="688">
      <c r="A688" s="2" t="s">
        <v>19475</v>
      </c>
      <c r="B688" s="3"/>
      <c r="C688" s="4">
        <v>35423.98055555556</v>
      </c>
      <c r="D688" s="5">
        <v>214502.0</v>
      </c>
    </row>
    <row r="689">
      <c r="A689" s="2" t="s">
        <v>19476</v>
      </c>
      <c r="B689" s="3"/>
      <c r="C689" s="4">
        <v>35423.98055555556</v>
      </c>
      <c r="D689" s="5">
        <v>215859.0</v>
      </c>
    </row>
    <row r="690">
      <c r="A690" s="2" t="s">
        <v>19477</v>
      </c>
      <c r="B690" s="3"/>
      <c r="C690" s="4">
        <v>35423.98055555556</v>
      </c>
      <c r="D690" s="5">
        <v>215843.0</v>
      </c>
    </row>
    <row r="691">
      <c r="A691" s="2" t="s">
        <v>19478</v>
      </c>
      <c r="B691" s="3"/>
      <c r="C691" s="4">
        <v>35423.98055555556</v>
      </c>
      <c r="D691" s="5">
        <v>215838.0</v>
      </c>
    </row>
    <row r="692">
      <c r="A692" s="2" t="s">
        <v>19479</v>
      </c>
      <c r="B692" s="3"/>
      <c r="C692" s="4">
        <v>35423.98055555556</v>
      </c>
      <c r="D692" s="5">
        <v>212613.0</v>
      </c>
    </row>
    <row r="693">
      <c r="A693" s="2" t="s">
        <v>19480</v>
      </c>
      <c r="B693" s="3"/>
      <c r="C693" s="4">
        <v>35423.98055555556</v>
      </c>
      <c r="D693" s="5">
        <v>212576.0</v>
      </c>
    </row>
    <row r="694">
      <c r="A694" s="2" t="s">
        <v>19481</v>
      </c>
      <c r="B694" s="3"/>
      <c r="C694" s="4">
        <v>35423.98055555556</v>
      </c>
      <c r="D694" s="5">
        <v>215841.0</v>
      </c>
    </row>
    <row r="695">
      <c r="A695" s="2" t="s">
        <v>19482</v>
      </c>
      <c r="B695" s="3"/>
      <c r="C695" s="4">
        <v>35423.98055555556</v>
      </c>
      <c r="D695" s="5">
        <v>215862.0</v>
      </c>
    </row>
    <row r="696">
      <c r="A696" s="2" t="s">
        <v>19483</v>
      </c>
      <c r="B696" s="3"/>
      <c r="C696" s="4">
        <v>35423.98055555556</v>
      </c>
      <c r="D696" s="5">
        <v>211932.0</v>
      </c>
    </row>
    <row r="697">
      <c r="A697" s="2" t="s">
        <v>19484</v>
      </c>
      <c r="B697" s="3"/>
      <c r="C697" s="4">
        <v>35423.98055555556</v>
      </c>
      <c r="D697" s="5">
        <v>215566.0</v>
      </c>
    </row>
    <row r="698">
      <c r="A698" s="2" t="s">
        <v>19485</v>
      </c>
      <c r="B698" s="3"/>
      <c r="C698" s="4">
        <v>35423.98055555556</v>
      </c>
      <c r="D698" s="5">
        <v>215596.0</v>
      </c>
    </row>
    <row r="699">
      <c r="A699" s="2" t="s">
        <v>19486</v>
      </c>
      <c r="B699" s="3"/>
      <c r="C699" s="4">
        <v>35423.98055555556</v>
      </c>
      <c r="D699" s="5">
        <v>215554.0</v>
      </c>
    </row>
    <row r="700">
      <c r="A700" s="2" t="s">
        <v>19487</v>
      </c>
      <c r="B700" s="3"/>
      <c r="C700" s="4">
        <v>35423.98055555556</v>
      </c>
      <c r="D700" s="5">
        <v>216027.0</v>
      </c>
    </row>
    <row r="701">
      <c r="A701" s="2" t="s">
        <v>19488</v>
      </c>
      <c r="B701" s="3"/>
      <c r="C701" s="4">
        <v>35423.98055555556</v>
      </c>
      <c r="D701" s="5">
        <v>216044.0</v>
      </c>
    </row>
    <row r="702">
      <c r="A702" s="2" t="s">
        <v>19489</v>
      </c>
      <c r="B702" s="3"/>
      <c r="C702" s="4">
        <v>35423.98055555556</v>
      </c>
      <c r="D702" s="5">
        <v>216030.0</v>
      </c>
    </row>
    <row r="703">
      <c r="A703" s="2" t="s">
        <v>19490</v>
      </c>
      <c r="B703" s="3"/>
      <c r="C703" s="4">
        <v>35423.98055555556</v>
      </c>
      <c r="D703" s="5">
        <v>216271.0</v>
      </c>
    </row>
    <row r="704">
      <c r="A704" s="2" t="s">
        <v>19491</v>
      </c>
      <c r="B704" s="3"/>
      <c r="C704" s="4">
        <v>35423.98055555556</v>
      </c>
      <c r="D704" s="5">
        <v>215577.0</v>
      </c>
    </row>
    <row r="705">
      <c r="A705" s="2" t="s">
        <v>19492</v>
      </c>
      <c r="B705" s="3"/>
      <c r="C705" s="4">
        <v>35423.98055555556</v>
      </c>
      <c r="D705" s="5">
        <v>214885.0</v>
      </c>
    </row>
    <row r="706">
      <c r="A706" s="2" t="s">
        <v>19493</v>
      </c>
      <c r="B706" s="3"/>
      <c r="C706" s="4">
        <v>35423.98055555556</v>
      </c>
      <c r="D706" s="5">
        <v>215479.0</v>
      </c>
    </row>
    <row r="707">
      <c r="A707" s="2" t="s">
        <v>19494</v>
      </c>
      <c r="B707" s="3"/>
      <c r="C707" s="4">
        <v>35423.98055555556</v>
      </c>
      <c r="D707" s="5">
        <v>214439.0</v>
      </c>
    </row>
    <row r="708">
      <c r="A708" s="2" t="s">
        <v>19495</v>
      </c>
      <c r="B708" s="3"/>
      <c r="C708" s="4">
        <v>35423.98055555556</v>
      </c>
      <c r="D708" s="5">
        <v>163462.0</v>
      </c>
    </row>
    <row r="709">
      <c r="A709" s="2" t="s">
        <v>19496</v>
      </c>
      <c r="B709" s="3"/>
      <c r="C709" s="4">
        <v>35423.98055555556</v>
      </c>
      <c r="D709" s="5">
        <v>147866.0</v>
      </c>
    </row>
    <row r="710">
      <c r="A710" s="2" t="s">
        <v>19497</v>
      </c>
      <c r="B710" s="3"/>
      <c r="C710" s="4">
        <v>35423.98055555556</v>
      </c>
      <c r="D710" s="5">
        <v>275207.0</v>
      </c>
    </row>
    <row r="711">
      <c r="A711" s="2" t="s">
        <v>19498</v>
      </c>
      <c r="B711" s="3"/>
      <c r="C711" s="4">
        <v>35423.98055555556</v>
      </c>
      <c r="D711" s="5">
        <v>275195.0</v>
      </c>
    </row>
    <row r="712">
      <c r="A712" s="2" t="s">
        <v>19499</v>
      </c>
      <c r="B712" s="3"/>
      <c r="C712" s="4">
        <v>35423.98055555556</v>
      </c>
      <c r="D712" s="5">
        <v>132176.0</v>
      </c>
    </row>
    <row r="713">
      <c r="A713" s="2" t="s">
        <v>19500</v>
      </c>
      <c r="B713" s="3"/>
      <c r="C713" s="4">
        <v>35423.98055555556</v>
      </c>
      <c r="D713" s="5">
        <v>10018.0</v>
      </c>
    </row>
    <row r="714">
      <c r="A714" s="2" t="s">
        <v>19501</v>
      </c>
      <c r="B714" s="3"/>
      <c r="C714" s="4">
        <v>35423.98055555556</v>
      </c>
      <c r="D714" s="5">
        <v>176430.0</v>
      </c>
    </row>
    <row r="715">
      <c r="A715" s="2" t="s">
        <v>19502</v>
      </c>
      <c r="B715" s="3"/>
      <c r="C715" s="4">
        <v>35423.98055555556</v>
      </c>
      <c r="D715" s="5">
        <v>171983.0</v>
      </c>
    </row>
    <row r="716">
      <c r="A716" s="2" t="s">
        <v>19503</v>
      </c>
      <c r="B716" s="3"/>
      <c r="C716" s="4">
        <v>35423.98055555556</v>
      </c>
      <c r="D716" s="5">
        <v>166709.0</v>
      </c>
    </row>
    <row r="717">
      <c r="A717" s="2" t="s">
        <v>19504</v>
      </c>
      <c r="B717" s="3"/>
      <c r="C717" s="4">
        <v>35423.98055555556</v>
      </c>
      <c r="D717" s="5">
        <v>146866.0</v>
      </c>
    </row>
    <row r="718">
      <c r="A718" s="2" t="s">
        <v>19505</v>
      </c>
      <c r="B718" s="3"/>
      <c r="C718" s="4">
        <v>35423.98055555556</v>
      </c>
      <c r="D718" s="5">
        <v>261042.0</v>
      </c>
    </row>
    <row r="719">
      <c r="A719" s="2" t="s">
        <v>19506</v>
      </c>
      <c r="B719" s="3"/>
      <c r="C719" s="4">
        <v>35423.98055555556</v>
      </c>
      <c r="D719" s="5">
        <v>261343.0</v>
      </c>
    </row>
    <row r="720">
      <c r="A720" s="2" t="s">
        <v>19507</v>
      </c>
      <c r="B720" s="3"/>
      <c r="C720" s="4">
        <v>35423.98055555556</v>
      </c>
      <c r="D720" s="5">
        <v>245290.0</v>
      </c>
    </row>
    <row r="721">
      <c r="A721" s="2" t="s">
        <v>19508</v>
      </c>
      <c r="B721" s="3"/>
      <c r="C721" s="4">
        <v>35423.98055555556</v>
      </c>
      <c r="D721" s="5">
        <v>130730.0</v>
      </c>
    </row>
    <row r="722">
      <c r="A722" s="2" t="s">
        <v>19509</v>
      </c>
      <c r="B722" s="3"/>
      <c r="C722" s="4">
        <v>35423.98055555556</v>
      </c>
      <c r="D722" s="5">
        <v>62633.0</v>
      </c>
    </row>
    <row r="723">
      <c r="A723" s="2" t="s">
        <v>19510</v>
      </c>
      <c r="B723" s="3"/>
      <c r="C723" s="4">
        <v>35423.98055555556</v>
      </c>
      <c r="D723" s="5">
        <v>27704.0</v>
      </c>
    </row>
    <row r="724">
      <c r="A724" s="2" t="s">
        <v>19511</v>
      </c>
      <c r="B724" s="3"/>
      <c r="C724" s="4">
        <v>35423.98055555556</v>
      </c>
      <c r="D724" s="5">
        <v>41004.0</v>
      </c>
    </row>
    <row r="725">
      <c r="A725" s="2" t="s">
        <v>19512</v>
      </c>
      <c r="B725" s="3"/>
      <c r="C725" s="4">
        <v>35423.98055555556</v>
      </c>
      <c r="D725" s="5">
        <v>55556.0</v>
      </c>
    </row>
    <row r="726">
      <c r="A726" s="2" t="s">
        <v>19513</v>
      </c>
      <c r="B726" s="3"/>
      <c r="C726" s="4">
        <v>35423.98055555556</v>
      </c>
      <c r="D726" s="5">
        <v>60468.0</v>
      </c>
    </row>
    <row r="727">
      <c r="A727" s="2" t="s">
        <v>19514</v>
      </c>
      <c r="B727" s="3"/>
      <c r="C727" s="4">
        <v>35423.98055555556</v>
      </c>
      <c r="D727" s="5">
        <v>60086.0</v>
      </c>
    </row>
    <row r="728">
      <c r="A728" s="2" t="s">
        <v>19515</v>
      </c>
      <c r="B728" s="3"/>
      <c r="C728" s="4">
        <v>35423.98055555556</v>
      </c>
      <c r="D728" s="5">
        <v>60398.0</v>
      </c>
    </row>
    <row r="729">
      <c r="A729" s="2" t="s">
        <v>19516</v>
      </c>
      <c r="B729" s="3"/>
      <c r="C729" s="4">
        <v>35423.98055555556</v>
      </c>
      <c r="D729" s="5">
        <v>61080.0</v>
      </c>
    </row>
    <row r="730">
      <c r="A730" s="2" t="s">
        <v>19517</v>
      </c>
      <c r="B730" s="3"/>
      <c r="C730" s="4">
        <v>35423.98055555556</v>
      </c>
      <c r="D730" s="5">
        <v>61050.0</v>
      </c>
    </row>
    <row r="731">
      <c r="A731" s="2" t="s">
        <v>19518</v>
      </c>
      <c r="B731" s="3"/>
      <c r="C731" s="4">
        <v>35423.98055555556</v>
      </c>
      <c r="D731" s="5">
        <v>63184.0</v>
      </c>
    </row>
    <row r="732">
      <c r="A732" s="2" t="s">
        <v>19519</v>
      </c>
      <c r="B732" s="3"/>
      <c r="C732" s="4">
        <v>35423.98055555556</v>
      </c>
      <c r="D732" s="5">
        <v>63141.0</v>
      </c>
    </row>
    <row r="733">
      <c r="A733" s="2" t="s">
        <v>19520</v>
      </c>
      <c r="B733" s="3"/>
      <c r="C733" s="4">
        <v>35423.98055555556</v>
      </c>
      <c r="D733" s="5">
        <v>99826.0</v>
      </c>
    </row>
    <row r="734">
      <c r="A734" s="2" t="s">
        <v>19521</v>
      </c>
      <c r="B734" s="3"/>
      <c r="C734" s="4">
        <v>35423.98055555556</v>
      </c>
      <c r="D734" s="5">
        <v>386810.0</v>
      </c>
    </row>
    <row r="735">
      <c r="A735" s="2" t="s">
        <v>19522</v>
      </c>
      <c r="B735" s="3"/>
      <c r="C735" s="4">
        <v>35423.98055555556</v>
      </c>
      <c r="D735" s="5">
        <v>63960.0</v>
      </c>
    </row>
    <row r="736">
      <c r="A736" s="2" t="s">
        <v>19523</v>
      </c>
      <c r="B736" s="3"/>
      <c r="C736" s="4">
        <v>35423.98055555556</v>
      </c>
      <c r="D736" s="5">
        <v>64028.0</v>
      </c>
    </row>
    <row r="737">
      <c r="A737" s="2" t="s">
        <v>19524</v>
      </c>
      <c r="B737" s="3"/>
      <c r="C737" s="4">
        <v>35423.98055555556</v>
      </c>
      <c r="D737" s="5">
        <v>59066.0</v>
      </c>
    </row>
    <row r="738">
      <c r="A738" s="2" t="s">
        <v>19525</v>
      </c>
      <c r="B738" s="3"/>
      <c r="C738" s="4">
        <v>35423.98055555556</v>
      </c>
      <c r="D738" s="5">
        <v>61683.0</v>
      </c>
    </row>
    <row r="739">
      <c r="A739" s="2" t="s">
        <v>19526</v>
      </c>
      <c r="B739" s="3"/>
      <c r="C739" s="4">
        <v>35423.98055555556</v>
      </c>
      <c r="D739" s="5">
        <v>33534.0</v>
      </c>
    </row>
    <row r="740">
      <c r="A740" s="2" t="s">
        <v>19527</v>
      </c>
      <c r="B740" s="3"/>
      <c r="C740" s="4">
        <v>35423.98055555556</v>
      </c>
      <c r="D740" s="5">
        <v>88181.0</v>
      </c>
    </row>
    <row r="741">
      <c r="A741" s="2" t="s">
        <v>19528</v>
      </c>
      <c r="B741" s="3"/>
      <c r="C741" s="4">
        <v>35423.98055555556</v>
      </c>
      <c r="D741" s="5">
        <v>129713.0</v>
      </c>
    </row>
    <row r="742">
      <c r="A742" s="2" t="s">
        <v>19529</v>
      </c>
      <c r="B742" s="3"/>
      <c r="C742" s="4">
        <v>35423.98055555556</v>
      </c>
      <c r="D742" s="5">
        <v>335677.0</v>
      </c>
    </row>
    <row r="743">
      <c r="A743" s="2" t="s">
        <v>19530</v>
      </c>
      <c r="B743" s="3"/>
      <c r="C743" s="4">
        <v>35423.98055555556</v>
      </c>
      <c r="D743" s="5">
        <v>90003.0</v>
      </c>
    </row>
    <row r="744">
      <c r="A744" s="2" t="s">
        <v>19531</v>
      </c>
      <c r="B744" s="3"/>
      <c r="C744" s="4">
        <v>35423.98055555556</v>
      </c>
      <c r="D744" s="5">
        <v>90023.0</v>
      </c>
    </row>
    <row r="745">
      <c r="A745" s="2" t="s">
        <v>19532</v>
      </c>
      <c r="B745" s="3"/>
      <c r="C745" s="4">
        <v>35423.98055555556</v>
      </c>
      <c r="D745" s="5">
        <v>283069.0</v>
      </c>
    </row>
    <row r="746">
      <c r="A746" s="2" t="s">
        <v>19533</v>
      </c>
      <c r="B746" s="3"/>
      <c r="C746" s="4">
        <v>35423.98055555556</v>
      </c>
      <c r="D746" s="5">
        <v>33702.0</v>
      </c>
    </row>
    <row r="747">
      <c r="A747" s="2" t="s">
        <v>19534</v>
      </c>
      <c r="B747" s="3"/>
      <c r="C747" s="4">
        <v>35423.98055555556</v>
      </c>
      <c r="D747" s="5">
        <v>24166.0</v>
      </c>
    </row>
    <row r="748">
      <c r="A748" s="2" t="s">
        <v>19535</v>
      </c>
      <c r="B748" s="3"/>
      <c r="C748" s="4">
        <v>35423.98055555556</v>
      </c>
      <c r="D748" s="5">
        <v>121574.0</v>
      </c>
    </row>
    <row r="749">
      <c r="A749" s="2" t="s">
        <v>19536</v>
      </c>
      <c r="B749" s="3"/>
      <c r="C749" s="4">
        <v>35423.98055555556</v>
      </c>
      <c r="D749" s="5">
        <v>319798.0</v>
      </c>
    </row>
    <row r="750">
      <c r="A750" s="2" t="s">
        <v>19537</v>
      </c>
      <c r="B750" s="3"/>
      <c r="C750" s="4">
        <v>35423.98055555556</v>
      </c>
      <c r="D750" s="5">
        <v>258734.0</v>
      </c>
    </row>
    <row r="751">
      <c r="A751" s="2" t="s">
        <v>19538</v>
      </c>
      <c r="B751" s="3"/>
      <c r="C751" s="4">
        <v>35423.98055555556</v>
      </c>
      <c r="D751" s="5">
        <v>258175.0</v>
      </c>
    </row>
    <row r="752">
      <c r="A752" s="2" t="s">
        <v>19539</v>
      </c>
      <c r="B752" s="3"/>
      <c r="C752" s="4">
        <v>35423.98055555556</v>
      </c>
      <c r="D752" s="5">
        <v>244362.0</v>
      </c>
    </row>
    <row r="753">
      <c r="A753" s="2" t="s">
        <v>19540</v>
      </c>
      <c r="B753" s="3"/>
      <c r="C753" s="4">
        <v>35423.98055555556</v>
      </c>
      <c r="D753" s="5">
        <v>244200.0</v>
      </c>
    </row>
    <row r="754">
      <c r="A754" s="2" t="s">
        <v>19541</v>
      </c>
      <c r="B754" s="3"/>
      <c r="C754" s="4">
        <v>35423.98055555556</v>
      </c>
      <c r="D754" s="5">
        <v>122890.0</v>
      </c>
    </row>
    <row r="755">
      <c r="A755" s="2" t="s">
        <v>19542</v>
      </c>
      <c r="B755" s="3"/>
      <c r="C755" s="4">
        <v>35423.98055555556</v>
      </c>
      <c r="D755" s="5">
        <v>104771.0</v>
      </c>
    </row>
    <row r="756">
      <c r="A756" s="2" t="s">
        <v>19543</v>
      </c>
      <c r="B756" s="3"/>
      <c r="C756" s="4">
        <v>35423.98055555556</v>
      </c>
      <c r="D756" s="5">
        <v>91281.0</v>
      </c>
    </row>
    <row r="757">
      <c r="A757" s="2" t="s">
        <v>19544</v>
      </c>
      <c r="B757" s="3"/>
      <c r="C757" s="4">
        <v>35423.98055555556</v>
      </c>
      <c r="D757" s="5">
        <v>257553.0</v>
      </c>
    </row>
    <row r="758">
      <c r="A758" s="2" t="s">
        <v>19545</v>
      </c>
      <c r="B758" s="3"/>
      <c r="C758" s="4">
        <v>35423.98055555556</v>
      </c>
      <c r="D758" s="5">
        <v>57608.0</v>
      </c>
    </row>
    <row r="759">
      <c r="A759" s="2" t="s">
        <v>19546</v>
      </c>
      <c r="B759" s="3"/>
      <c r="C759" s="4">
        <v>35423.98055555556</v>
      </c>
      <c r="D759" s="5">
        <v>142364.0</v>
      </c>
    </row>
    <row r="760">
      <c r="A760" s="2" t="s">
        <v>19547</v>
      </c>
      <c r="B760" s="3"/>
      <c r="C760" s="4">
        <v>35423.98055555556</v>
      </c>
      <c r="D760" s="5">
        <v>97849.0</v>
      </c>
    </row>
    <row r="761">
      <c r="A761" s="2" t="s">
        <v>19548</v>
      </c>
      <c r="B761" s="3"/>
      <c r="C761" s="4">
        <v>35423.98055555556</v>
      </c>
      <c r="D761" s="5">
        <v>91622.0</v>
      </c>
    </row>
    <row r="762">
      <c r="A762" s="2" t="s">
        <v>19549</v>
      </c>
      <c r="B762" s="3"/>
      <c r="C762" s="4">
        <v>35423.98055555556</v>
      </c>
      <c r="D762" s="5">
        <v>113191.0</v>
      </c>
    </row>
    <row r="763">
      <c r="A763" s="2" t="s">
        <v>19550</v>
      </c>
      <c r="B763" s="3"/>
      <c r="C763" s="4">
        <v>35423.98055555556</v>
      </c>
      <c r="D763" s="5">
        <v>160154.0</v>
      </c>
    </row>
    <row r="764">
      <c r="A764" s="2" t="s">
        <v>19551</v>
      </c>
      <c r="B764" s="3"/>
      <c r="C764" s="4">
        <v>35423.98055555556</v>
      </c>
      <c r="D764" s="5">
        <v>113998.0</v>
      </c>
    </row>
    <row r="765">
      <c r="A765" s="2" t="s">
        <v>19552</v>
      </c>
      <c r="B765" s="3"/>
      <c r="C765" s="4">
        <v>35423.98055555556</v>
      </c>
      <c r="D765" s="5">
        <v>110659.0</v>
      </c>
    </row>
    <row r="766">
      <c r="A766" s="2" t="s">
        <v>19553</v>
      </c>
      <c r="B766" s="3"/>
      <c r="C766" s="4">
        <v>35423.98055555556</v>
      </c>
      <c r="D766" s="5">
        <v>231017.0</v>
      </c>
    </row>
    <row r="767">
      <c r="A767" s="2" t="s">
        <v>19554</v>
      </c>
      <c r="B767" s="3"/>
      <c r="C767" s="4">
        <v>35423.98055555556</v>
      </c>
      <c r="D767" s="5">
        <v>242704.0</v>
      </c>
    </row>
    <row r="768">
      <c r="A768" s="2" t="s">
        <v>19555</v>
      </c>
      <c r="B768" s="3"/>
      <c r="C768" s="4">
        <v>35423.98055555556</v>
      </c>
      <c r="D768" s="5">
        <v>290562.0</v>
      </c>
    </row>
    <row r="769">
      <c r="A769" s="2" t="s">
        <v>19556</v>
      </c>
      <c r="B769" s="3"/>
      <c r="C769" s="4">
        <v>35423.98055555556</v>
      </c>
      <c r="D769" s="5">
        <v>291065.0</v>
      </c>
    </row>
    <row r="770">
      <c r="A770" s="2" t="s">
        <v>19557</v>
      </c>
      <c r="B770" s="3"/>
      <c r="C770" s="4">
        <v>35423.98055555556</v>
      </c>
      <c r="D770" s="5">
        <v>295931.0</v>
      </c>
    </row>
    <row r="771">
      <c r="A771" s="2" t="s">
        <v>19558</v>
      </c>
      <c r="B771" s="3"/>
      <c r="C771" s="4">
        <v>35423.98055555556</v>
      </c>
      <c r="D771" s="5">
        <v>298859.0</v>
      </c>
    </row>
    <row r="772">
      <c r="A772" s="2" t="s">
        <v>19559</v>
      </c>
      <c r="B772" s="3"/>
      <c r="C772" s="4">
        <v>35423.98055555556</v>
      </c>
      <c r="D772" s="5">
        <v>300328.0</v>
      </c>
    </row>
    <row r="773">
      <c r="A773" s="2" t="s">
        <v>19560</v>
      </c>
      <c r="B773" s="3"/>
      <c r="C773" s="4">
        <v>35423.98055555556</v>
      </c>
      <c r="D773" s="5">
        <v>297340.0</v>
      </c>
    </row>
    <row r="774">
      <c r="A774" s="2" t="s">
        <v>19561</v>
      </c>
      <c r="B774" s="3"/>
      <c r="C774" s="4">
        <v>35423.98055555556</v>
      </c>
      <c r="D774" s="5">
        <v>297693.0</v>
      </c>
    </row>
    <row r="775">
      <c r="A775" s="2" t="s">
        <v>19562</v>
      </c>
      <c r="B775" s="3"/>
      <c r="C775" s="4">
        <v>35423.98055555556</v>
      </c>
      <c r="D775" s="5">
        <v>297399.0</v>
      </c>
    </row>
    <row r="776">
      <c r="A776" s="2" t="s">
        <v>19563</v>
      </c>
      <c r="B776" s="3"/>
      <c r="C776" s="4">
        <v>35423.98055555556</v>
      </c>
      <c r="D776" s="5">
        <v>298244.0</v>
      </c>
    </row>
    <row r="777">
      <c r="A777" s="2" t="s">
        <v>19564</v>
      </c>
      <c r="B777" s="3"/>
      <c r="C777" s="4">
        <v>35423.98055555556</v>
      </c>
      <c r="D777" s="5">
        <v>298464.0</v>
      </c>
    </row>
    <row r="778">
      <c r="A778" s="2" t="s">
        <v>19565</v>
      </c>
      <c r="B778" s="3"/>
      <c r="C778" s="4">
        <v>35423.98055555556</v>
      </c>
      <c r="D778" s="5">
        <v>298420.0</v>
      </c>
    </row>
    <row r="779">
      <c r="A779" s="2" t="s">
        <v>19566</v>
      </c>
      <c r="B779" s="3"/>
      <c r="C779" s="4">
        <v>35423.98055555556</v>
      </c>
      <c r="D779" s="5">
        <v>298380.0</v>
      </c>
    </row>
    <row r="780">
      <c r="A780" s="2" t="s">
        <v>19567</v>
      </c>
      <c r="B780" s="3"/>
      <c r="C780" s="4">
        <v>35423.98055555556</v>
      </c>
      <c r="D780" s="5">
        <v>166044.0</v>
      </c>
    </row>
    <row r="781">
      <c r="A781" s="2" t="s">
        <v>19568</v>
      </c>
      <c r="B781" s="3"/>
      <c r="C781" s="4">
        <v>35423.98055555556</v>
      </c>
      <c r="D781" s="5">
        <v>181615.0</v>
      </c>
    </row>
    <row r="782">
      <c r="A782" s="2" t="s">
        <v>19569</v>
      </c>
      <c r="B782" s="3"/>
      <c r="C782" s="4">
        <v>35423.98055555556</v>
      </c>
      <c r="D782" s="5">
        <v>196124.0</v>
      </c>
    </row>
    <row r="783">
      <c r="A783" s="2" t="s">
        <v>19570</v>
      </c>
      <c r="B783" s="3"/>
      <c r="C783" s="4">
        <v>35423.98055555556</v>
      </c>
      <c r="D783" s="5">
        <v>201338.0</v>
      </c>
    </row>
    <row r="784">
      <c r="A784" s="2" t="s">
        <v>19571</v>
      </c>
      <c r="B784" s="3"/>
      <c r="C784" s="4">
        <v>35423.98055555556</v>
      </c>
      <c r="D784" s="5">
        <v>215737.0</v>
      </c>
    </row>
    <row r="785">
      <c r="A785" s="2" t="s">
        <v>19572</v>
      </c>
      <c r="B785" s="3"/>
      <c r="C785" s="4">
        <v>35423.98055555556</v>
      </c>
      <c r="D785" s="5">
        <v>223506.0</v>
      </c>
    </row>
    <row r="786">
      <c r="A786" s="2" t="s">
        <v>19573</v>
      </c>
      <c r="B786" s="3"/>
      <c r="C786" s="4">
        <v>35423.98055555556</v>
      </c>
      <c r="D786" s="5">
        <v>224717.0</v>
      </c>
    </row>
    <row r="787">
      <c r="A787" s="2" t="s">
        <v>19574</v>
      </c>
      <c r="B787" s="3"/>
      <c r="C787" s="4">
        <v>35423.98055555556</v>
      </c>
      <c r="D787" s="5">
        <v>227412.0</v>
      </c>
    </row>
    <row r="788">
      <c r="A788" s="2" t="s">
        <v>19575</v>
      </c>
      <c r="B788" s="3"/>
      <c r="C788" s="4">
        <v>35423.98055555556</v>
      </c>
      <c r="D788" s="5">
        <v>228065.0</v>
      </c>
    </row>
    <row r="789">
      <c r="A789" s="2" t="s">
        <v>19576</v>
      </c>
      <c r="B789" s="3"/>
      <c r="C789" s="4">
        <v>35423.98055555556</v>
      </c>
      <c r="D789" s="5">
        <v>228024.0</v>
      </c>
    </row>
    <row r="790">
      <c r="A790" s="2" t="s">
        <v>19577</v>
      </c>
      <c r="B790" s="3"/>
      <c r="C790" s="4">
        <v>35423.98055555556</v>
      </c>
      <c r="D790" s="5">
        <v>115385.0</v>
      </c>
    </row>
    <row r="791">
      <c r="A791" s="2" t="s">
        <v>19578</v>
      </c>
      <c r="B791" s="3"/>
      <c r="C791" s="4">
        <v>35423.98055555556</v>
      </c>
      <c r="D791" s="5">
        <v>115430.0</v>
      </c>
    </row>
    <row r="792">
      <c r="A792" s="2" t="s">
        <v>19579</v>
      </c>
      <c r="B792" s="3"/>
      <c r="C792" s="4">
        <v>35423.98055555556</v>
      </c>
      <c r="D792" s="5">
        <v>126201.0</v>
      </c>
    </row>
    <row r="793">
      <c r="A793" s="2" t="s">
        <v>19580</v>
      </c>
      <c r="B793" s="3"/>
      <c r="C793" s="4">
        <v>35423.98055555556</v>
      </c>
      <c r="D793" s="5">
        <v>144294.0</v>
      </c>
    </row>
    <row r="794">
      <c r="A794" s="2" t="s">
        <v>19581</v>
      </c>
      <c r="B794" s="3"/>
      <c r="C794" s="4">
        <v>35423.98055555556</v>
      </c>
      <c r="D794" s="5">
        <v>21645.0</v>
      </c>
    </row>
    <row r="795">
      <c r="A795" s="2" t="s">
        <v>19582</v>
      </c>
      <c r="B795" s="3"/>
      <c r="C795" s="4">
        <v>35423.98055555556</v>
      </c>
      <c r="D795" s="5">
        <v>19977.0</v>
      </c>
    </row>
    <row r="796">
      <c r="A796" s="2" t="s">
        <v>19583</v>
      </c>
      <c r="B796" s="3"/>
      <c r="C796" s="4">
        <v>35423.98055555556</v>
      </c>
      <c r="D796" s="5">
        <v>325072.0</v>
      </c>
    </row>
    <row r="797">
      <c r="A797" s="2" t="s">
        <v>19584</v>
      </c>
      <c r="B797" s="3"/>
      <c r="C797" s="4">
        <v>35423.98055555556</v>
      </c>
      <c r="D797" s="5">
        <v>120121.0</v>
      </c>
    </row>
    <row r="798">
      <c r="A798" s="2" t="s">
        <v>19585</v>
      </c>
      <c r="B798" s="3"/>
      <c r="C798" s="4">
        <v>35423.98055555556</v>
      </c>
      <c r="D798" s="5">
        <v>120146.0</v>
      </c>
    </row>
    <row r="799">
      <c r="A799" s="2" t="s">
        <v>19586</v>
      </c>
      <c r="B799" s="3"/>
      <c r="C799" s="4">
        <v>35423.98055555556</v>
      </c>
      <c r="D799" s="5">
        <v>258008.0</v>
      </c>
    </row>
    <row r="800">
      <c r="A800" s="2" t="s">
        <v>19587</v>
      </c>
      <c r="B800" s="3"/>
      <c r="C800" s="4">
        <v>35423.98055555556</v>
      </c>
      <c r="D800" s="5">
        <v>230080.0</v>
      </c>
    </row>
    <row r="801">
      <c r="A801" s="2" t="s">
        <v>19588</v>
      </c>
      <c r="B801" s="3"/>
      <c r="C801" s="4">
        <v>35423.98055555556</v>
      </c>
      <c r="D801" s="5">
        <v>130442.0</v>
      </c>
    </row>
    <row r="802">
      <c r="A802" s="2" t="s">
        <v>19589</v>
      </c>
      <c r="B802" s="3"/>
      <c r="C802" s="4">
        <v>35423.98055555556</v>
      </c>
      <c r="D802" s="5">
        <v>300490.0</v>
      </c>
    </row>
    <row r="803">
      <c r="A803" s="2" t="s">
        <v>19590</v>
      </c>
      <c r="B803" s="3"/>
      <c r="C803" s="4">
        <v>35423.98055555556</v>
      </c>
      <c r="D803" s="5">
        <v>340890.0</v>
      </c>
    </row>
    <row r="804">
      <c r="A804" s="2" t="s">
        <v>19591</v>
      </c>
      <c r="B804" s="3"/>
      <c r="C804" s="4">
        <v>35423.98055555556</v>
      </c>
      <c r="D804" s="5">
        <v>164273.0</v>
      </c>
    </row>
    <row r="805">
      <c r="A805" s="2" t="s">
        <v>19592</v>
      </c>
      <c r="B805" s="3"/>
      <c r="C805" s="4">
        <v>35423.98055555556</v>
      </c>
      <c r="D805" s="5">
        <v>164181.0</v>
      </c>
    </row>
    <row r="806">
      <c r="A806" s="2" t="s">
        <v>19593</v>
      </c>
      <c r="B806" s="3"/>
      <c r="C806" s="4">
        <v>35423.98055555556</v>
      </c>
      <c r="D806" s="5">
        <v>431276.0</v>
      </c>
    </row>
    <row r="807">
      <c r="A807" s="2" t="s">
        <v>19594</v>
      </c>
      <c r="B807" s="3"/>
      <c r="C807" s="4">
        <v>35423.98055555556</v>
      </c>
      <c r="D807" s="5">
        <v>429937.0</v>
      </c>
    </row>
    <row r="808">
      <c r="A808" s="2" t="s">
        <v>19595</v>
      </c>
      <c r="B808" s="3"/>
      <c r="C808" s="4">
        <v>35423.98055555556</v>
      </c>
      <c r="D808" s="5">
        <v>310164.0</v>
      </c>
    </row>
    <row r="809">
      <c r="A809" s="2" t="s">
        <v>19596</v>
      </c>
      <c r="B809" s="3"/>
      <c r="C809" s="4">
        <v>35423.98055555556</v>
      </c>
      <c r="D809" s="5">
        <v>144696.0</v>
      </c>
    </row>
    <row r="810">
      <c r="A810" s="2" t="s">
        <v>19597</v>
      </c>
      <c r="B810" s="3"/>
      <c r="C810" s="4">
        <v>35423.98055555556</v>
      </c>
      <c r="D810" s="5">
        <v>89298.0</v>
      </c>
    </row>
    <row r="811">
      <c r="A811" s="2" t="s">
        <v>19598</v>
      </c>
      <c r="B811" s="3"/>
      <c r="C811" s="4">
        <v>35423.98055555556</v>
      </c>
      <c r="D811" s="5">
        <v>14422.0</v>
      </c>
    </row>
    <row r="812">
      <c r="A812" s="2" t="s">
        <v>19599</v>
      </c>
      <c r="B812" s="3"/>
      <c r="C812" s="4">
        <v>35423.98055555556</v>
      </c>
      <c r="D812" s="5">
        <v>78979.0</v>
      </c>
    </row>
    <row r="813">
      <c r="A813" s="2" t="s">
        <v>19600</v>
      </c>
      <c r="B813" s="3"/>
      <c r="C813" s="4">
        <v>35423.98055555556</v>
      </c>
      <c r="D813" s="5">
        <v>33713.0</v>
      </c>
    </row>
    <row r="814">
      <c r="A814" s="2" t="s">
        <v>19601</v>
      </c>
      <c r="B814" s="3"/>
      <c r="C814" s="4">
        <v>35423.98055555556</v>
      </c>
      <c r="D814" s="5">
        <v>78827.0</v>
      </c>
    </row>
    <row r="815">
      <c r="A815" s="2" t="s">
        <v>19602</v>
      </c>
      <c r="B815" s="3"/>
      <c r="C815" s="4">
        <v>35423.98055555556</v>
      </c>
      <c r="D815" s="5">
        <v>13936.0</v>
      </c>
    </row>
    <row r="816">
      <c r="A816" s="2" t="s">
        <v>19603</v>
      </c>
      <c r="B816" s="3"/>
      <c r="C816" s="4">
        <v>35423.98055555556</v>
      </c>
      <c r="D816" s="5">
        <v>57675.0</v>
      </c>
    </row>
    <row r="817">
      <c r="A817" s="2" t="s">
        <v>19604</v>
      </c>
      <c r="B817" s="3"/>
      <c r="C817" s="4">
        <v>35423.98055555556</v>
      </c>
      <c r="D817" s="5">
        <v>57676.0</v>
      </c>
    </row>
    <row r="818">
      <c r="A818" s="2" t="s">
        <v>19605</v>
      </c>
      <c r="B818" s="3"/>
      <c r="C818" s="4">
        <v>35423.98055555556</v>
      </c>
      <c r="D818" s="5">
        <v>258937.0</v>
      </c>
    </row>
    <row r="819">
      <c r="A819" s="2" t="s">
        <v>19606</v>
      </c>
      <c r="B819" s="3"/>
      <c r="C819" s="4">
        <v>35423.98055555556</v>
      </c>
      <c r="D819" s="5">
        <v>258923.0</v>
      </c>
    </row>
    <row r="820">
      <c r="A820" s="2" t="s">
        <v>19607</v>
      </c>
      <c r="B820" s="3"/>
      <c r="C820" s="4">
        <v>35423.98055555556</v>
      </c>
      <c r="D820" s="5">
        <v>111406.0</v>
      </c>
    </row>
    <row r="821">
      <c r="A821" s="2" t="s">
        <v>19608</v>
      </c>
      <c r="B821" s="3"/>
      <c r="C821" s="4">
        <v>35423.98055555556</v>
      </c>
      <c r="D821" s="5">
        <v>143197.0</v>
      </c>
    </row>
    <row r="822">
      <c r="A822" s="2" t="s">
        <v>19609</v>
      </c>
      <c r="B822" s="3"/>
      <c r="C822" s="4">
        <v>35423.98055555556</v>
      </c>
      <c r="D822" s="5">
        <v>79118.0</v>
      </c>
    </row>
    <row r="823">
      <c r="A823" s="2" t="s">
        <v>19610</v>
      </c>
      <c r="B823" s="3"/>
      <c r="C823" s="4">
        <v>35423.98055555556</v>
      </c>
      <c r="D823" s="5">
        <v>79016.0</v>
      </c>
    </row>
    <row r="824">
      <c r="A824" s="2" t="s">
        <v>19611</v>
      </c>
      <c r="B824" s="3"/>
      <c r="C824" s="4">
        <v>35423.98055555556</v>
      </c>
      <c r="D824" s="5">
        <v>79074.0</v>
      </c>
    </row>
    <row r="825">
      <c r="A825" s="2" t="s">
        <v>19612</v>
      </c>
      <c r="B825" s="3"/>
      <c r="C825" s="4">
        <v>35423.98055555556</v>
      </c>
      <c r="D825" s="5">
        <v>138110.0</v>
      </c>
    </row>
    <row r="826">
      <c r="A826" s="2" t="s">
        <v>19613</v>
      </c>
      <c r="B826" s="3"/>
      <c r="C826" s="4">
        <v>35423.98055555556</v>
      </c>
      <c r="D826" s="5">
        <v>138172.0</v>
      </c>
    </row>
    <row r="827">
      <c r="A827" s="2" t="s">
        <v>19614</v>
      </c>
      <c r="B827" s="3"/>
      <c r="C827" s="4">
        <v>35423.98055555556</v>
      </c>
      <c r="D827" s="5">
        <v>22285.0</v>
      </c>
    </row>
    <row r="828">
      <c r="A828" s="2" t="s">
        <v>19615</v>
      </c>
      <c r="B828" s="3"/>
      <c r="C828" s="4">
        <v>35423.98055555556</v>
      </c>
      <c r="D828" s="5">
        <v>22379.0</v>
      </c>
    </row>
    <row r="829">
      <c r="A829" s="2" t="s">
        <v>19616</v>
      </c>
      <c r="B829" s="3"/>
      <c r="C829" s="4">
        <v>35423.98055555556</v>
      </c>
      <c r="D829" s="5">
        <v>129344.0</v>
      </c>
    </row>
    <row r="830">
      <c r="A830" s="2" t="s">
        <v>19617</v>
      </c>
      <c r="B830" s="3"/>
      <c r="C830" s="4">
        <v>35423.98055555556</v>
      </c>
      <c r="D830" s="5">
        <v>239824.0</v>
      </c>
    </row>
    <row r="831">
      <c r="A831" s="2" t="s">
        <v>19618</v>
      </c>
      <c r="B831" s="3"/>
      <c r="C831" s="4">
        <v>35423.98055555556</v>
      </c>
      <c r="D831" s="5">
        <v>280171.0</v>
      </c>
    </row>
    <row r="832">
      <c r="A832" s="2" t="s">
        <v>19619</v>
      </c>
      <c r="B832" s="3"/>
      <c r="C832" s="4">
        <v>35423.98055555556</v>
      </c>
      <c r="D832" s="5">
        <v>132492.0</v>
      </c>
    </row>
    <row r="833">
      <c r="A833" s="2" t="s">
        <v>19620</v>
      </c>
      <c r="B833" s="3"/>
      <c r="C833" s="4">
        <v>35423.98055555556</v>
      </c>
      <c r="D833" s="5">
        <v>180152.0</v>
      </c>
    </row>
    <row r="834">
      <c r="A834" s="2" t="s">
        <v>19621</v>
      </c>
      <c r="B834" s="3"/>
      <c r="C834" s="4">
        <v>35423.98055555556</v>
      </c>
      <c r="D834" s="5">
        <v>175589.0</v>
      </c>
    </row>
    <row r="835">
      <c r="A835" s="2" t="s">
        <v>19622</v>
      </c>
      <c r="B835" s="3"/>
      <c r="C835" s="4">
        <v>35423.98055555556</v>
      </c>
      <c r="D835" s="5">
        <v>189957.0</v>
      </c>
    </row>
    <row r="836">
      <c r="A836" s="2" t="s">
        <v>19623</v>
      </c>
      <c r="B836" s="3"/>
      <c r="C836" s="4">
        <v>35423.98055555556</v>
      </c>
      <c r="D836" s="5">
        <v>191767.0</v>
      </c>
    </row>
    <row r="837">
      <c r="A837" s="2" t="s">
        <v>19624</v>
      </c>
      <c r="B837" s="3"/>
      <c r="C837" s="4">
        <v>35423.98055555556</v>
      </c>
      <c r="D837" s="5">
        <v>191889.0</v>
      </c>
    </row>
    <row r="838">
      <c r="A838" s="2" t="s">
        <v>19625</v>
      </c>
      <c r="B838" s="3"/>
      <c r="C838" s="4">
        <v>35423.98055555556</v>
      </c>
      <c r="D838" s="5">
        <v>191426.0</v>
      </c>
    </row>
    <row r="839">
      <c r="A839" s="2" t="s">
        <v>19626</v>
      </c>
      <c r="B839" s="3"/>
      <c r="C839" s="4">
        <v>35423.98055555556</v>
      </c>
      <c r="D839" s="5">
        <v>113479.0</v>
      </c>
    </row>
    <row r="840">
      <c r="A840" s="2" t="s">
        <v>19627</v>
      </c>
      <c r="B840" s="3"/>
      <c r="C840" s="4">
        <v>35423.98055555556</v>
      </c>
      <c r="D840" s="5">
        <v>115141.0</v>
      </c>
    </row>
    <row r="841">
      <c r="A841" s="2" t="s">
        <v>19628</v>
      </c>
      <c r="B841" s="3"/>
      <c r="C841" s="4">
        <v>35423.98055555556</v>
      </c>
      <c r="D841" s="5">
        <v>251574.0</v>
      </c>
    </row>
    <row r="842">
      <c r="A842" s="2" t="s">
        <v>19629</v>
      </c>
      <c r="B842" s="3"/>
      <c r="C842" s="4">
        <v>35423.98055555556</v>
      </c>
      <c r="D842" s="5">
        <v>221658.0</v>
      </c>
    </row>
    <row r="843">
      <c r="A843" s="2" t="s">
        <v>19630</v>
      </c>
      <c r="B843" s="3"/>
      <c r="C843" s="4">
        <v>35423.98055555556</v>
      </c>
      <c r="D843" s="5">
        <v>258866.0</v>
      </c>
    </row>
    <row r="844">
      <c r="A844" s="2" t="s">
        <v>19631</v>
      </c>
      <c r="B844" s="3"/>
      <c r="C844" s="4">
        <v>35423.98055555556</v>
      </c>
      <c r="D844" s="5">
        <v>259479.0</v>
      </c>
    </row>
    <row r="845">
      <c r="A845" s="2" t="s">
        <v>19632</v>
      </c>
      <c r="B845" s="3"/>
      <c r="C845" s="4">
        <v>35423.98055555556</v>
      </c>
      <c r="D845" s="5">
        <v>259446.0</v>
      </c>
    </row>
    <row r="846">
      <c r="A846" s="2" t="s">
        <v>19633</v>
      </c>
      <c r="B846" s="3"/>
      <c r="C846" s="4">
        <v>35423.98055555556</v>
      </c>
      <c r="D846" s="5">
        <v>214182.0</v>
      </c>
    </row>
    <row r="847">
      <c r="A847" s="2" t="s">
        <v>19634</v>
      </c>
      <c r="B847" s="3"/>
      <c r="C847" s="4">
        <v>35423.98055555556</v>
      </c>
      <c r="D847" s="5">
        <v>169232.0</v>
      </c>
    </row>
    <row r="848">
      <c r="A848" s="2" t="s">
        <v>19635</v>
      </c>
      <c r="B848" s="3"/>
      <c r="C848" s="4">
        <v>35423.98055555556</v>
      </c>
      <c r="D848" s="5">
        <v>156727.0</v>
      </c>
    </row>
    <row r="849">
      <c r="A849" s="2" t="s">
        <v>19636</v>
      </c>
      <c r="B849" s="3"/>
      <c r="C849" s="4">
        <v>35423.98055555556</v>
      </c>
      <c r="D849" s="5">
        <v>156147.0</v>
      </c>
    </row>
    <row r="850">
      <c r="A850" s="2" t="s">
        <v>19637</v>
      </c>
      <c r="B850" s="3"/>
      <c r="C850" s="4">
        <v>35423.98055555556</v>
      </c>
      <c r="D850" s="5">
        <v>160505.0</v>
      </c>
    </row>
    <row r="851">
      <c r="A851" s="2" t="s">
        <v>19638</v>
      </c>
      <c r="B851" s="3"/>
      <c r="C851" s="4">
        <v>35423.98055555556</v>
      </c>
      <c r="D851" s="5">
        <v>161020.0</v>
      </c>
    </row>
    <row r="852">
      <c r="A852" s="2" t="s">
        <v>19639</v>
      </c>
      <c r="B852" s="3"/>
      <c r="C852" s="4">
        <v>35423.98055555556</v>
      </c>
      <c r="D852" s="5">
        <v>161245.0</v>
      </c>
    </row>
    <row r="853">
      <c r="A853" s="2" t="s">
        <v>19640</v>
      </c>
      <c r="B853" s="3"/>
      <c r="C853" s="4">
        <v>35423.98055555556</v>
      </c>
      <c r="D853" s="5">
        <v>163973.0</v>
      </c>
    </row>
    <row r="854">
      <c r="A854" s="2" t="s">
        <v>19641</v>
      </c>
      <c r="B854" s="3"/>
      <c r="C854" s="4">
        <v>35423.98055555556</v>
      </c>
      <c r="D854" s="5">
        <v>3601.0</v>
      </c>
    </row>
    <row r="855">
      <c r="A855" s="2" t="s">
        <v>19642</v>
      </c>
      <c r="B855" s="3"/>
      <c r="C855" s="4">
        <v>35423.98055555556</v>
      </c>
      <c r="D855" s="5">
        <v>3630.0</v>
      </c>
    </row>
    <row r="856">
      <c r="A856" s="2" t="s">
        <v>19643</v>
      </c>
      <c r="B856" s="3"/>
      <c r="C856" s="4">
        <v>35423.98055555556</v>
      </c>
      <c r="D856" s="5">
        <v>20453.0</v>
      </c>
    </row>
    <row r="857">
      <c r="A857" s="2" t="s">
        <v>19644</v>
      </c>
      <c r="B857" s="3"/>
      <c r="C857" s="4">
        <v>35423.98055555556</v>
      </c>
      <c r="D857" s="5">
        <v>185345.0</v>
      </c>
    </row>
    <row r="858">
      <c r="A858" s="2" t="s">
        <v>19645</v>
      </c>
      <c r="B858" s="3"/>
      <c r="C858" s="4">
        <v>35423.98055555556</v>
      </c>
      <c r="D858" s="5">
        <v>246234.0</v>
      </c>
    </row>
    <row r="859">
      <c r="A859" s="2" t="s">
        <v>19646</v>
      </c>
      <c r="B859" s="3"/>
      <c r="C859" s="4">
        <v>35423.98055555556</v>
      </c>
      <c r="D859" s="5">
        <v>239726.0</v>
      </c>
    </row>
    <row r="860">
      <c r="A860" s="2" t="s">
        <v>19647</v>
      </c>
      <c r="B860" s="3"/>
      <c r="C860" s="4">
        <v>35423.98055555556</v>
      </c>
      <c r="D860" s="5">
        <v>17652.0</v>
      </c>
    </row>
    <row r="861">
      <c r="A861" s="2" t="s">
        <v>19648</v>
      </c>
      <c r="B861" s="3"/>
      <c r="C861" s="4">
        <v>35423.98055555556</v>
      </c>
      <c r="D861" s="5">
        <v>39980.0</v>
      </c>
    </row>
    <row r="862">
      <c r="A862" s="2" t="s">
        <v>19649</v>
      </c>
      <c r="B862" s="3"/>
      <c r="C862" s="4">
        <v>35423.98055555556</v>
      </c>
      <c r="D862" s="5">
        <v>135906.0</v>
      </c>
    </row>
    <row r="863">
      <c r="A863" s="2" t="s">
        <v>19650</v>
      </c>
      <c r="B863" s="3"/>
      <c r="C863" s="4">
        <v>35423.98055555556</v>
      </c>
      <c r="D863" s="5">
        <v>134942.0</v>
      </c>
    </row>
    <row r="864">
      <c r="A864" s="2" t="s">
        <v>19651</v>
      </c>
      <c r="B864" s="3"/>
      <c r="C864" s="4">
        <v>35423.98055555556</v>
      </c>
      <c r="D864" s="5">
        <v>134982.0</v>
      </c>
    </row>
    <row r="865">
      <c r="A865" s="2" t="s">
        <v>19652</v>
      </c>
      <c r="B865" s="3"/>
      <c r="C865" s="4">
        <v>35423.98055555556</v>
      </c>
      <c r="D865" s="5">
        <v>9441.0</v>
      </c>
    </row>
    <row r="866">
      <c r="A866" s="2" t="s">
        <v>19653</v>
      </c>
      <c r="B866" s="3"/>
      <c r="C866" s="4">
        <v>35423.98055555556</v>
      </c>
      <c r="D866" s="5">
        <v>53455.0</v>
      </c>
    </row>
    <row r="867">
      <c r="A867" s="2" t="s">
        <v>19654</v>
      </c>
      <c r="B867" s="3"/>
      <c r="C867" s="4">
        <v>35423.98055555556</v>
      </c>
      <c r="D867" s="5">
        <v>53413.0</v>
      </c>
    </row>
    <row r="868">
      <c r="A868" s="2" t="s">
        <v>19655</v>
      </c>
      <c r="B868" s="3"/>
      <c r="C868" s="4">
        <v>35423.98055555556</v>
      </c>
      <c r="D868" s="5">
        <v>1043.0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</hyperlinks>
  <drawing r:id="rId86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19656</v>
      </c>
      <c r="B3" s="3"/>
      <c r="C3" s="4">
        <v>35423.98055555556</v>
      </c>
      <c r="D3" s="5">
        <v>35574.0</v>
      </c>
    </row>
    <row r="4">
      <c r="A4" s="2" t="s">
        <v>19657</v>
      </c>
      <c r="B4" s="3"/>
      <c r="C4" s="4">
        <v>35423.98055555556</v>
      </c>
      <c r="D4" s="5">
        <v>70342.0</v>
      </c>
    </row>
    <row r="5">
      <c r="A5" s="2" t="s">
        <v>19658</v>
      </c>
      <c r="B5" s="3"/>
      <c r="C5" s="4">
        <v>35423.98055555556</v>
      </c>
      <c r="D5" s="5">
        <v>68407.0</v>
      </c>
    </row>
    <row r="6">
      <c r="A6" s="2" t="s">
        <v>19659</v>
      </c>
      <c r="B6" s="3"/>
      <c r="C6" s="4">
        <v>35423.98055555556</v>
      </c>
      <c r="D6" s="5">
        <v>70029.0</v>
      </c>
    </row>
    <row r="7">
      <c r="A7" s="2" t="s">
        <v>19660</v>
      </c>
      <c r="B7" s="3"/>
      <c r="C7" s="4">
        <v>35423.98055555556</v>
      </c>
      <c r="D7" s="5">
        <v>67024.0</v>
      </c>
    </row>
    <row r="8">
      <c r="A8" s="2" t="s">
        <v>19661</v>
      </c>
      <c r="B8" s="3"/>
      <c r="C8" s="4">
        <v>35423.98055555556</v>
      </c>
      <c r="D8" s="5">
        <v>67211.0</v>
      </c>
    </row>
    <row r="9">
      <c r="A9" s="2" t="s">
        <v>19662</v>
      </c>
      <c r="B9" s="3"/>
      <c r="C9" s="4">
        <v>35423.98055555556</v>
      </c>
      <c r="D9" s="5">
        <v>70692.0</v>
      </c>
    </row>
    <row r="10">
      <c r="A10" s="2" t="s">
        <v>19663</v>
      </c>
      <c r="B10" s="3"/>
      <c r="C10" s="4">
        <v>35423.98055555556</v>
      </c>
      <c r="D10" s="5">
        <v>21764.0</v>
      </c>
    </row>
    <row r="11">
      <c r="A11" s="2" t="s">
        <v>19664</v>
      </c>
      <c r="B11" s="3"/>
      <c r="C11" s="4">
        <v>35423.98055555556</v>
      </c>
      <c r="D11" s="5">
        <v>17902.0</v>
      </c>
    </row>
    <row r="12">
      <c r="A12" s="2" t="s">
        <v>19665</v>
      </c>
      <c r="B12" s="3"/>
      <c r="C12" s="4">
        <v>35423.98055555556</v>
      </c>
      <c r="D12" s="5">
        <v>14404.0</v>
      </c>
    </row>
    <row r="13">
      <c r="A13" s="2" t="s">
        <v>19666</v>
      </c>
      <c r="B13" s="3"/>
      <c r="C13" s="4">
        <v>35423.98055555556</v>
      </c>
      <c r="D13" s="5">
        <v>319179.0</v>
      </c>
    </row>
    <row r="14">
      <c r="A14" s="2" t="s">
        <v>19667</v>
      </c>
      <c r="B14" s="3"/>
      <c r="C14" s="4">
        <v>35423.98055555556</v>
      </c>
      <c r="D14" s="5">
        <v>165978.0</v>
      </c>
    </row>
    <row r="15">
      <c r="A15" s="2" t="s">
        <v>19668</v>
      </c>
      <c r="B15" s="3"/>
      <c r="C15" s="4">
        <v>35423.98055555556</v>
      </c>
      <c r="D15" s="5">
        <v>156124.0</v>
      </c>
    </row>
    <row r="16">
      <c r="A16" s="2" t="s">
        <v>19669</v>
      </c>
      <c r="B16" s="3"/>
      <c r="C16" s="4">
        <v>35423.98055555556</v>
      </c>
      <c r="D16" s="5">
        <v>161181.0</v>
      </c>
    </row>
    <row r="17">
      <c r="A17" s="2" t="s">
        <v>19670</v>
      </c>
      <c r="B17" s="3"/>
      <c r="C17" s="4">
        <v>35423.98055555556</v>
      </c>
      <c r="D17" s="5">
        <v>274323.0</v>
      </c>
    </row>
    <row r="18">
      <c r="A18" s="2" t="s">
        <v>19671</v>
      </c>
      <c r="B18" s="3"/>
      <c r="C18" s="4">
        <v>35423.98055555556</v>
      </c>
      <c r="D18" s="5">
        <v>61368.0</v>
      </c>
    </row>
    <row r="19">
      <c r="A19" s="2" t="s">
        <v>19672</v>
      </c>
      <c r="B19" s="3"/>
      <c r="C19" s="4">
        <v>35423.98055555556</v>
      </c>
      <c r="D19" s="5">
        <v>558.0</v>
      </c>
    </row>
    <row r="20">
      <c r="A20" s="2" t="s">
        <v>19673</v>
      </c>
      <c r="B20" s="3"/>
      <c r="C20" s="4">
        <v>35423.98055555556</v>
      </c>
      <c r="D20" s="5">
        <v>1552.0</v>
      </c>
    </row>
    <row r="21">
      <c r="A21" s="2" t="s">
        <v>19674</v>
      </c>
      <c r="B21" s="3"/>
      <c r="C21" s="4">
        <v>35423.98055555556</v>
      </c>
      <c r="D21" s="5">
        <v>4091.0</v>
      </c>
    </row>
    <row r="22">
      <c r="A22" s="2" t="s">
        <v>19675</v>
      </c>
      <c r="B22" s="3"/>
      <c r="C22" s="4">
        <v>35423.98055555556</v>
      </c>
      <c r="D22" s="5">
        <v>644.0</v>
      </c>
    </row>
    <row r="23">
      <c r="A23" s="2" t="s">
        <v>19676</v>
      </c>
      <c r="B23" s="3"/>
      <c r="C23" s="4">
        <v>35423.98055555556</v>
      </c>
      <c r="D23" s="5">
        <v>101713.0</v>
      </c>
    </row>
    <row r="24">
      <c r="A24" s="2" t="s">
        <v>19677</v>
      </c>
      <c r="B24" s="3"/>
      <c r="C24" s="4">
        <v>35423.98055555556</v>
      </c>
      <c r="D24" s="5">
        <v>56396.0</v>
      </c>
    </row>
    <row r="25">
      <c r="A25" s="2" t="s">
        <v>19678</v>
      </c>
      <c r="B25" s="3"/>
      <c r="C25" s="4">
        <v>35423.98055555556</v>
      </c>
      <c r="D25" s="5">
        <v>674495.0</v>
      </c>
    </row>
    <row r="26">
      <c r="A26" s="2" t="s">
        <v>19679</v>
      </c>
      <c r="B26" s="3"/>
      <c r="C26" s="4">
        <v>35423.98055555556</v>
      </c>
      <c r="D26" s="5">
        <v>6188.0</v>
      </c>
    </row>
    <row r="27">
      <c r="A27" s="2" t="s">
        <v>19680</v>
      </c>
      <c r="B27" s="3"/>
      <c r="C27" s="4">
        <v>35423.98055555556</v>
      </c>
      <c r="D27" s="5">
        <v>7109.0</v>
      </c>
    </row>
    <row r="28">
      <c r="A28" s="2" t="s">
        <v>19681</v>
      </c>
      <c r="B28" s="3"/>
      <c r="C28" s="4">
        <v>35423.98055555556</v>
      </c>
      <c r="D28" s="5">
        <v>7109.0</v>
      </c>
    </row>
    <row r="29">
      <c r="A29" s="2" t="s">
        <v>19682</v>
      </c>
      <c r="B29" s="3"/>
      <c r="C29" s="4">
        <v>35423.98055555556</v>
      </c>
      <c r="D29" s="5">
        <v>6668.0</v>
      </c>
    </row>
    <row r="30">
      <c r="A30" s="2" t="s">
        <v>19683</v>
      </c>
      <c r="B30" s="3"/>
      <c r="C30" s="4">
        <v>35423.98055555556</v>
      </c>
      <c r="D30" s="5">
        <v>5707.0</v>
      </c>
    </row>
    <row r="31">
      <c r="A31" s="2" t="s">
        <v>19684</v>
      </c>
      <c r="B31" s="3"/>
      <c r="C31" s="4">
        <v>35423.98055555556</v>
      </c>
      <c r="D31" s="5">
        <v>104518.0</v>
      </c>
    </row>
    <row r="32">
      <c r="A32" s="2" t="s">
        <v>19685</v>
      </c>
      <c r="B32" s="3"/>
      <c r="C32" s="4">
        <v>35423.98055555556</v>
      </c>
      <c r="D32" s="5">
        <v>17287.0</v>
      </c>
    </row>
    <row r="33">
      <c r="A33" s="2" t="s">
        <v>19686</v>
      </c>
      <c r="B33" s="3"/>
      <c r="C33" s="4">
        <v>35423.98055555556</v>
      </c>
      <c r="D33" s="5">
        <v>7568.0</v>
      </c>
    </row>
    <row r="34">
      <c r="A34" s="2" t="s">
        <v>19687</v>
      </c>
      <c r="B34" s="3"/>
      <c r="C34" s="4">
        <v>35423.98055555556</v>
      </c>
      <c r="D34" s="5">
        <v>7724.0</v>
      </c>
    </row>
    <row r="35">
      <c r="A35" s="2" t="s">
        <v>19688</v>
      </c>
      <c r="B35" s="3"/>
      <c r="C35" s="4">
        <v>35423.98055555556</v>
      </c>
      <c r="D35" s="5">
        <v>22746.0</v>
      </c>
    </row>
    <row r="36">
      <c r="A36" s="2" t="s">
        <v>19689</v>
      </c>
      <c r="B36" s="3"/>
      <c r="C36" s="4">
        <v>35423.98055555556</v>
      </c>
      <c r="D36" s="5">
        <v>55877.0</v>
      </c>
    </row>
    <row r="37">
      <c r="A37" s="2" t="s">
        <v>19690</v>
      </c>
      <c r="B37" s="3"/>
      <c r="C37" s="4">
        <v>35423.98055555556</v>
      </c>
      <c r="D37" s="5">
        <v>58067.0</v>
      </c>
    </row>
    <row r="38">
      <c r="A38" s="2" t="s">
        <v>19691</v>
      </c>
      <c r="B38" s="3"/>
      <c r="C38" s="4">
        <v>35423.98055555556</v>
      </c>
      <c r="D38" s="5">
        <v>58766.0</v>
      </c>
    </row>
    <row r="39">
      <c r="A39" s="2" t="s">
        <v>19692</v>
      </c>
      <c r="B39" s="3"/>
      <c r="C39" s="4">
        <v>35423.98055555556</v>
      </c>
      <c r="D39" s="5">
        <v>58096.0</v>
      </c>
    </row>
    <row r="40">
      <c r="A40" s="2" t="s">
        <v>19693</v>
      </c>
      <c r="B40" s="3"/>
      <c r="C40" s="4">
        <v>35423.98055555556</v>
      </c>
      <c r="D40" s="5">
        <v>182451.0</v>
      </c>
    </row>
    <row r="41">
      <c r="A41" s="2" t="s">
        <v>19694</v>
      </c>
      <c r="B41" s="3"/>
      <c r="C41" s="4">
        <v>35423.98055555556</v>
      </c>
      <c r="D41" s="5">
        <v>95071.0</v>
      </c>
    </row>
    <row r="42">
      <c r="A42" s="2" t="s">
        <v>19695</v>
      </c>
      <c r="B42" s="3"/>
      <c r="C42" s="4">
        <v>35423.98055555556</v>
      </c>
      <c r="D42" s="5">
        <v>94390.0</v>
      </c>
    </row>
    <row r="43">
      <c r="A43" s="2" t="s">
        <v>19696</v>
      </c>
      <c r="B43" s="3"/>
      <c r="C43" s="4">
        <v>35423.98055555556</v>
      </c>
      <c r="D43" s="5">
        <v>95047.0</v>
      </c>
    </row>
    <row r="44">
      <c r="A44" s="2" t="s">
        <v>19697</v>
      </c>
      <c r="B44" s="3"/>
      <c r="C44" s="4">
        <v>35423.98055555556</v>
      </c>
      <c r="D44" s="5">
        <v>17572.0</v>
      </c>
    </row>
    <row r="45">
      <c r="A45" s="2" t="s">
        <v>19698</v>
      </c>
      <c r="B45" s="3"/>
      <c r="C45" s="4">
        <v>35423.98055555556</v>
      </c>
      <c r="D45" s="5">
        <v>206628.0</v>
      </c>
    </row>
    <row r="46">
      <c r="A46" s="2" t="s">
        <v>19699</v>
      </c>
      <c r="B46" s="3"/>
      <c r="C46" s="4">
        <v>35423.98055555556</v>
      </c>
      <c r="D46" s="5">
        <v>59618.0</v>
      </c>
    </row>
    <row r="47">
      <c r="A47" s="2" t="s">
        <v>19700</v>
      </c>
      <c r="B47" s="3"/>
      <c r="C47" s="4">
        <v>35423.98055555556</v>
      </c>
      <c r="D47" s="5">
        <v>88382.0</v>
      </c>
    </row>
    <row r="48">
      <c r="A48" s="2" t="s">
        <v>19701</v>
      </c>
      <c r="B48" s="3"/>
      <c r="C48" s="4">
        <v>35423.98055555556</v>
      </c>
      <c r="D48" s="5">
        <v>285177.0</v>
      </c>
    </row>
    <row r="49">
      <c r="A49" s="2" t="s">
        <v>19702</v>
      </c>
      <c r="B49" s="3"/>
      <c r="C49" s="4">
        <v>35423.98055555556</v>
      </c>
      <c r="D49" s="5">
        <v>68461.0</v>
      </c>
    </row>
    <row r="50">
      <c r="A50" s="2" t="s">
        <v>19703</v>
      </c>
      <c r="B50" s="3"/>
      <c r="C50" s="4">
        <v>35423.98055555556</v>
      </c>
      <c r="D50" s="5">
        <v>81916.0</v>
      </c>
    </row>
    <row r="51">
      <c r="A51" s="2" t="s">
        <v>19704</v>
      </c>
      <c r="B51" s="3"/>
      <c r="C51" s="4">
        <v>35423.98055555556</v>
      </c>
      <c r="D51" s="5">
        <v>81912.0</v>
      </c>
    </row>
    <row r="52">
      <c r="A52" s="2" t="s">
        <v>19705</v>
      </c>
      <c r="B52" s="3"/>
      <c r="C52" s="4">
        <v>35423.98055555556</v>
      </c>
      <c r="D52" s="5">
        <v>120871.0</v>
      </c>
    </row>
    <row r="53">
      <c r="A53" s="2" t="s">
        <v>19706</v>
      </c>
      <c r="B53" s="3"/>
      <c r="C53" s="4">
        <v>35423.98055555556</v>
      </c>
      <c r="D53" s="5">
        <v>200694.0</v>
      </c>
    </row>
    <row r="54">
      <c r="A54" s="2" t="s">
        <v>19707</v>
      </c>
      <c r="B54" s="3"/>
      <c r="C54" s="4">
        <v>35423.98055555556</v>
      </c>
      <c r="D54" s="5">
        <v>200614.0</v>
      </c>
    </row>
    <row r="55">
      <c r="A55" s="2" t="s">
        <v>19708</v>
      </c>
      <c r="B55" s="3"/>
      <c r="C55" s="4">
        <v>35423.98055555556</v>
      </c>
      <c r="D55" s="5">
        <v>200648.0</v>
      </c>
    </row>
    <row r="56">
      <c r="A56" s="2" t="s">
        <v>19709</v>
      </c>
      <c r="B56" s="3"/>
      <c r="C56" s="4">
        <v>35423.98055555556</v>
      </c>
      <c r="D56" s="5">
        <v>200493.0</v>
      </c>
    </row>
    <row r="57">
      <c r="A57" s="2" t="s">
        <v>19710</v>
      </c>
      <c r="B57" s="3"/>
      <c r="C57" s="4">
        <v>35423.98055555556</v>
      </c>
      <c r="D57" s="5">
        <v>200617.0</v>
      </c>
    </row>
    <row r="58">
      <c r="A58" s="2" t="s">
        <v>19711</v>
      </c>
      <c r="B58" s="3"/>
      <c r="C58" s="4">
        <v>35423.98055555556</v>
      </c>
      <c r="D58" s="5">
        <v>200653.0</v>
      </c>
    </row>
    <row r="59">
      <c r="A59" s="2" t="s">
        <v>19712</v>
      </c>
      <c r="B59" s="3"/>
      <c r="C59" s="4">
        <v>35423.98055555556</v>
      </c>
      <c r="D59" s="5">
        <v>200601.0</v>
      </c>
    </row>
    <row r="60">
      <c r="A60" s="2" t="s">
        <v>19713</v>
      </c>
      <c r="B60" s="3"/>
      <c r="C60" s="4">
        <v>35423.98055555556</v>
      </c>
      <c r="D60" s="5">
        <v>79696.0</v>
      </c>
    </row>
    <row r="61">
      <c r="A61" s="2" t="s">
        <v>19714</v>
      </c>
      <c r="B61" s="3"/>
      <c r="C61" s="4">
        <v>35423.98055555556</v>
      </c>
      <c r="D61" s="5">
        <v>79743.0</v>
      </c>
    </row>
    <row r="62">
      <c r="A62" s="2" t="s">
        <v>19715</v>
      </c>
      <c r="B62" s="3"/>
      <c r="C62" s="4">
        <v>35423.98055555556</v>
      </c>
      <c r="D62" s="5">
        <v>79669.0</v>
      </c>
    </row>
    <row r="63">
      <c r="A63" s="2" t="s">
        <v>19716</v>
      </c>
      <c r="B63" s="3"/>
      <c r="C63" s="4">
        <v>35423.98055555556</v>
      </c>
      <c r="D63" s="5">
        <v>79835.0</v>
      </c>
    </row>
    <row r="64">
      <c r="A64" s="2" t="s">
        <v>19717</v>
      </c>
      <c r="B64" s="3"/>
      <c r="C64" s="4">
        <v>35423.98055555556</v>
      </c>
      <c r="D64" s="5">
        <v>252281.0</v>
      </c>
    </row>
    <row r="65">
      <c r="A65" s="2" t="s">
        <v>19718</v>
      </c>
      <c r="B65" s="3"/>
      <c r="C65" s="4">
        <v>35423.98055555556</v>
      </c>
      <c r="D65" s="5">
        <v>125715.0</v>
      </c>
    </row>
    <row r="66">
      <c r="A66" s="2" t="s">
        <v>19719</v>
      </c>
      <c r="B66" s="3"/>
      <c r="C66" s="4">
        <v>35423.98055555556</v>
      </c>
      <c r="D66" s="5">
        <v>79531.0</v>
      </c>
    </row>
    <row r="67">
      <c r="A67" s="2" t="s">
        <v>19720</v>
      </c>
      <c r="B67" s="3"/>
      <c r="C67" s="4">
        <v>35423.98055555556</v>
      </c>
      <c r="D67" s="5">
        <v>79346.0</v>
      </c>
    </row>
    <row r="68">
      <c r="A68" s="2" t="s">
        <v>19721</v>
      </c>
      <c r="B68" s="3"/>
      <c r="C68" s="4">
        <v>35423.98055555556</v>
      </c>
      <c r="D68" s="5">
        <v>75896.0</v>
      </c>
    </row>
    <row r="69">
      <c r="A69" s="2" t="s">
        <v>19722</v>
      </c>
      <c r="B69" s="3"/>
      <c r="C69" s="4">
        <v>35423.98055555556</v>
      </c>
      <c r="D69" s="5">
        <v>22284.0</v>
      </c>
    </row>
    <row r="70">
      <c r="A70" s="2" t="s">
        <v>19723</v>
      </c>
      <c r="B70" s="3"/>
      <c r="C70" s="4">
        <v>35423.98055555556</v>
      </c>
      <c r="D70" s="5">
        <v>156156.0</v>
      </c>
    </row>
    <row r="71">
      <c r="A71" s="2" t="s">
        <v>19724</v>
      </c>
      <c r="B71" s="3"/>
      <c r="C71" s="4">
        <v>35423.98055555556</v>
      </c>
      <c r="D71" s="5">
        <v>125282.0</v>
      </c>
    </row>
    <row r="72">
      <c r="A72" s="2" t="s">
        <v>19725</v>
      </c>
      <c r="B72" s="3"/>
      <c r="C72" s="4">
        <v>35423.98055555556</v>
      </c>
      <c r="D72" s="5">
        <v>135071.0</v>
      </c>
    </row>
    <row r="73">
      <c r="A73" s="2" t="s">
        <v>19726</v>
      </c>
      <c r="B73" s="3"/>
      <c r="C73" s="4">
        <v>35423.98055555556</v>
      </c>
      <c r="D73" s="5">
        <v>135081.0</v>
      </c>
    </row>
    <row r="74">
      <c r="A74" s="2" t="s">
        <v>19727</v>
      </c>
      <c r="B74" s="3"/>
      <c r="C74" s="4">
        <v>35423.98055555556</v>
      </c>
      <c r="D74" s="5">
        <v>135332.0</v>
      </c>
    </row>
    <row r="75">
      <c r="A75" s="2" t="s">
        <v>19728</v>
      </c>
      <c r="B75" s="3"/>
      <c r="C75" s="4">
        <v>35423.98055555556</v>
      </c>
      <c r="D75" s="5">
        <v>76983.0</v>
      </c>
    </row>
    <row r="76">
      <c r="A76" s="2" t="s">
        <v>19729</v>
      </c>
      <c r="B76" s="3"/>
      <c r="C76" s="4">
        <v>35423.98055555556</v>
      </c>
      <c r="D76" s="5">
        <v>138274.0</v>
      </c>
    </row>
    <row r="77">
      <c r="A77" s="2" t="s">
        <v>19730</v>
      </c>
      <c r="B77" s="3"/>
      <c r="C77" s="4">
        <v>35423.98055555556</v>
      </c>
      <c r="D77" s="5">
        <v>129441.0</v>
      </c>
    </row>
    <row r="78">
      <c r="A78" s="2" t="s">
        <v>19731</v>
      </c>
      <c r="B78" s="3"/>
      <c r="C78" s="4">
        <v>35423.98055555556</v>
      </c>
      <c r="D78" s="5">
        <v>124393.0</v>
      </c>
    </row>
    <row r="79">
      <c r="A79" s="2" t="s">
        <v>19732</v>
      </c>
      <c r="B79" s="3"/>
      <c r="C79" s="4">
        <v>35423.98055555556</v>
      </c>
      <c r="D79" s="5">
        <v>158910.0</v>
      </c>
    </row>
    <row r="80">
      <c r="A80" s="2" t="s">
        <v>19733</v>
      </c>
      <c r="B80" s="3"/>
      <c r="C80" s="4">
        <v>35423.98055555556</v>
      </c>
      <c r="D80" s="5">
        <v>15291.0</v>
      </c>
    </row>
    <row r="81">
      <c r="A81" s="2" t="s">
        <v>19734</v>
      </c>
      <c r="B81" s="3"/>
      <c r="C81" s="4">
        <v>35423.98055555556</v>
      </c>
      <c r="D81" s="5">
        <v>86149.0</v>
      </c>
    </row>
    <row r="82">
      <c r="A82" s="2" t="s">
        <v>19735</v>
      </c>
      <c r="B82" s="3"/>
      <c r="C82" s="4">
        <v>35423.98055555556</v>
      </c>
      <c r="D82" s="5">
        <v>7779.0</v>
      </c>
    </row>
    <row r="83">
      <c r="A83" s="2" t="s">
        <v>19736</v>
      </c>
      <c r="B83" s="3"/>
      <c r="C83" s="4">
        <v>35423.98055555556</v>
      </c>
      <c r="D83" s="5">
        <v>7787.0</v>
      </c>
    </row>
    <row r="84">
      <c r="A84" s="2" t="s">
        <v>19737</v>
      </c>
      <c r="B84" s="3"/>
      <c r="C84" s="4">
        <v>35423.98055555556</v>
      </c>
      <c r="D84" s="5">
        <v>7774.0</v>
      </c>
    </row>
    <row r="85">
      <c r="A85" s="2" t="s">
        <v>19738</v>
      </c>
      <c r="B85" s="3"/>
      <c r="C85" s="4">
        <v>35423.98055555556</v>
      </c>
      <c r="D85" s="5">
        <v>84281.0</v>
      </c>
    </row>
    <row r="86">
      <c r="A86" s="2" t="s">
        <v>19739</v>
      </c>
      <c r="B86" s="3"/>
      <c r="C86" s="4">
        <v>35423.98055555556</v>
      </c>
      <c r="D86" s="5">
        <v>12141.0</v>
      </c>
    </row>
    <row r="87">
      <c r="A87" s="2" t="s">
        <v>19740</v>
      </c>
      <c r="B87" s="3"/>
      <c r="C87" s="4">
        <v>35423.98055555556</v>
      </c>
      <c r="D87" s="5">
        <v>77435.0</v>
      </c>
    </row>
    <row r="88">
      <c r="A88" s="2" t="s">
        <v>19741</v>
      </c>
      <c r="B88" s="3"/>
      <c r="C88" s="4">
        <v>35423.98055555556</v>
      </c>
      <c r="D88" s="5">
        <v>106671.0</v>
      </c>
    </row>
    <row r="89">
      <c r="A89" s="2" t="s">
        <v>19742</v>
      </c>
      <c r="B89" s="3"/>
      <c r="C89" s="4">
        <v>35423.98055555556</v>
      </c>
      <c r="D89" s="5">
        <v>19236.0</v>
      </c>
    </row>
    <row r="90">
      <c r="A90" s="2" t="s">
        <v>19743</v>
      </c>
      <c r="B90" s="3"/>
      <c r="C90" s="4">
        <v>35423.98055555556</v>
      </c>
      <c r="D90" s="5">
        <v>18649.0</v>
      </c>
    </row>
    <row r="91">
      <c r="A91" s="2" t="s">
        <v>19744</v>
      </c>
      <c r="B91" s="3"/>
      <c r="C91" s="4">
        <v>35423.98055555556</v>
      </c>
      <c r="D91" s="5">
        <v>18361.0</v>
      </c>
    </row>
    <row r="92">
      <c r="A92" s="2" t="s">
        <v>19745</v>
      </c>
      <c r="B92" s="3"/>
      <c r="C92" s="4">
        <v>35423.98055555556</v>
      </c>
      <c r="D92" s="5">
        <v>37310.0</v>
      </c>
    </row>
    <row r="93">
      <c r="A93" s="2" t="s">
        <v>19746</v>
      </c>
      <c r="B93" s="3"/>
      <c r="C93" s="4">
        <v>35423.98055555556</v>
      </c>
      <c r="D93" s="5">
        <v>37468.0</v>
      </c>
    </row>
    <row r="94">
      <c r="A94" s="2" t="s">
        <v>19747</v>
      </c>
      <c r="B94" s="3"/>
      <c r="C94" s="4">
        <v>35423.98055555556</v>
      </c>
      <c r="D94" s="5">
        <v>37496.0</v>
      </c>
    </row>
    <row r="95">
      <c r="A95" s="2" t="s">
        <v>19748</v>
      </c>
      <c r="B95" s="3"/>
      <c r="C95" s="4">
        <v>35423.98055555556</v>
      </c>
      <c r="D95" s="5">
        <v>37811.0</v>
      </c>
    </row>
    <row r="96">
      <c r="A96" s="2" t="s">
        <v>19749</v>
      </c>
      <c r="B96" s="3"/>
      <c r="C96" s="4">
        <v>35423.98055555556</v>
      </c>
      <c r="D96" s="5">
        <v>38029.0</v>
      </c>
    </row>
    <row r="97">
      <c r="A97" s="2" t="s">
        <v>19750</v>
      </c>
      <c r="B97" s="3"/>
      <c r="C97" s="4">
        <v>35423.98055555556</v>
      </c>
      <c r="D97" s="5">
        <v>5165.0</v>
      </c>
    </row>
    <row r="98">
      <c r="A98" s="2" t="s">
        <v>19751</v>
      </c>
      <c r="B98" s="3"/>
      <c r="C98" s="4">
        <v>35423.98055555556</v>
      </c>
      <c r="D98" s="5">
        <v>77758.0</v>
      </c>
    </row>
    <row r="99">
      <c r="A99" s="2" t="s">
        <v>19752</v>
      </c>
      <c r="B99" s="3"/>
      <c r="C99" s="4">
        <v>35423.98055555556</v>
      </c>
      <c r="D99" s="5">
        <v>137805.0</v>
      </c>
    </row>
    <row r="100">
      <c r="A100" s="2" t="s">
        <v>19753</v>
      </c>
      <c r="B100" s="3"/>
      <c r="C100" s="4">
        <v>35423.98055555556</v>
      </c>
      <c r="D100" s="5">
        <v>138022.0</v>
      </c>
    </row>
    <row r="101">
      <c r="A101" s="2" t="s">
        <v>19754</v>
      </c>
      <c r="B101" s="3"/>
      <c r="C101" s="4">
        <v>35423.98055555556</v>
      </c>
      <c r="D101" s="5">
        <v>310021.0</v>
      </c>
    </row>
    <row r="102">
      <c r="A102" s="2" t="s">
        <v>19755</v>
      </c>
      <c r="B102" s="3"/>
      <c r="C102" s="4">
        <v>35423.98055555556</v>
      </c>
      <c r="D102" s="5">
        <v>309893.0</v>
      </c>
    </row>
    <row r="103">
      <c r="A103" s="2" t="s">
        <v>19756</v>
      </c>
      <c r="B103" s="3"/>
      <c r="C103" s="4">
        <v>35423.98055555556</v>
      </c>
      <c r="D103" s="5">
        <v>316578.0</v>
      </c>
    </row>
    <row r="104">
      <c r="A104" s="2" t="s">
        <v>19757</v>
      </c>
      <c r="B104" s="3"/>
      <c r="C104" s="4">
        <v>35423.98055555556</v>
      </c>
      <c r="D104" s="5">
        <v>295517.0</v>
      </c>
    </row>
    <row r="105">
      <c r="A105" s="2" t="s">
        <v>19758</v>
      </c>
      <c r="B105" s="3"/>
      <c r="C105" s="4">
        <v>35423.98055555556</v>
      </c>
      <c r="D105" s="5">
        <v>57258.0</v>
      </c>
    </row>
    <row r="106">
      <c r="A106" s="2" t="s">
        <v>19759</v>
      </c>
      <c r="B106" s="3"/>
      <c r="C106" s="4">
        <v>35423.98055555556</v>
      </c>
      <c r="D106" s="5">
        <v>23454.0</v>
      </c>
    </row>
    <row r="107">
      <c r="A107" s="2" t="s">
        <v>19760</v>
      </c>
      <c r="B107" s="3"/>
      <c r="C107" s="4">
        <v>35423.98055555556</v>
      </c>
      <c r="D107" s="5">
        <v>122462.0</v>
      </c>
    </row>
    <row r="108">
      <c r="A108" s="2" t="s">
        <v>19761</v>
      </c>
      <c r="B108" s="3"/>
      <c r="C108" s="4">
        <v>35423.98055555556</v>
      </c>
      <c r="D108" s="5">
        <v>122473.0</v>
      </c>
    </row>
    <row r="109">
      <c r="A109" s="2" t="s">
        <v>19762</v>
      </c>
      <c r="B109" s="3"/>
      <c r="C109" s="4">
        <v>35423.98055555556</v>
      </c>
      <c r="D109" s="5">
        <v>143675.0</v>
      </c>
    </row>
    <row r="110">
      <c r="A110" s="2" t="s">
        <v>19763</v>
      </c>
      <c r="B110" s="3"/>
      <c r="C110" s="4">
        <v>35423.98055555556</v>
      </c>
      <c r="D110" s="5">
        <v>143658.0</v>
      </c>
    </row>
    <row r="111">
      <c r="A111" s="2" t="s">
        <v>19764</v>
      </c>
      <c r="B111" s="3"/>
      <c r="C111" s="4">
        <v>35423.98055555556</v>
      </c>
      <c r="D111" s="5">
        <v>66454.0</v>
      </c>
    </row>
    <row r="112">
      <c r="A112" s="2" t="s">
        <v>19765</v>
      </c>
      <c r="B112" s="3"/>
      <c r="C112" s="4">
        <v>35423.98055555556</v>
      </c>
      <c r="D112" s="5">
        <v>66414.0</v>
      </c>
    </row>
    <row r="113">
      <c r="A113" s="2" t="s">
        <v>19766</v>
      </c>
      <c r="B113" s="3"/>
      <c r="C113" s="4">
        <v>35423.98055555556</v>
      </c>
      <c r="D113" s="5">
        <v>66397.0</v>
      </c>
    </row>
    <row r="114">
      <c r="A114" s="2" t="s">
        <v>19767</v>
      </c>
      <c r="B114" s="3"/>
      <c r="C114" s="4">
        <v>35423.98055555556</v>
      </c>
      <c r="D114" s="5">
        <v>43483.0</v>
      </c>
    </row>
    <row r="115">
      <c r="A115" s="2" t="s">
        <v>19768</v>
      </c>
      <c r="B115" s="3"/>
      <c r="C115" s="4">
        <v>35423.98055555556</v>
      </c>
      <c r="D115" s="5">
        <v>34505.0</v>
      </c>
    </row>
    <row r="116">
      <c r="A116" s="2" t="s">
        <v>19769</v>
      </c>
      <c r="B116" s="3"/>
      <c r="C116" s="4">
        <v>35423.98055555556</v>
      </c>
      <c r="D116" s="5">
        <v>282635.0</v>
      </c>
    </row>
    <row r="117">
      <c r="A117" s="2" t="s">
        <v>19770</v>
      </c>
      <c r="B117" s="3"/>
      <c r="C117" s="4">
        <v>35423.98055555556</v>
      </c>
      <c r="D117" s="5">
        <v>162746.0</v>
      </c>
    </row>
    <row r="118">
      <c r="A118" s="2" t="s">
        <v>19771</v>
      </c>
      <c r="B118" s="3"/>
      <c r="C118" s="4">
        <v>35423.98055555556</v>
      </c>
      <c r="D118" s="5">
        <v>85753.0</v>
      </c>
    </row>
    <row r="119">
      <c r="A119" s="2" t="s">
        <v>19772</v>
      </c>
      <c r="B119" s="3"/>
      <c r="C119" s="4">
        <v>35423.98055555556</v>
      </c>
      <c r="D119" s="5">
        <v>85510.0</v>
      </c>
    </row>
    <row r="120">
      <c r="A120" s="2" t="s">
        <v>19773</v>
      </c>
      <c r="B120" s="3"/>
      <c r="C120" s="4">
        <v>35423.98055555556</v>
      </c>
      <c r="D120" s="5">
        <v>72245.0</v>
      </c>
    </row>
    <row r="121">
      <c r="A121" s="2" t="s">
        <v>19774</v>
      </c>
      <c r="B121" s="3"/>
      <c r="C121" s="4">
        <v>35423.98055555556</v>
      </c>
      <c r="D121" s="5">
        <v>20414.0</v>
      </c>
    </row>
    <row r="122">
      <c r="A122" s="2" t="s">
        <v>19775</v>
      </c>
      <c r="B122" s="3"/>
      <c r="C122" s="4">
        <v>35423.98055555556</v>
      </c>
      <c r="D122" s="5">
        <v>21621.0</v>
      </c>
    </row>
    <row r="123">
      <c r="A123" s="2" t="s">
        <v>19776</v>
      </c>
      <c r="B123" s="3"/>
      <c r="C123" s="4">
        <v>35423.98055555556</v>
      </c>
      <c r="D123" s="5">
        <v>108103.0</v>
      </c>
    </row>
    <row r="124">
      <c r="A124" s="2" t="s">
        <v>19777</v>
      </c>
      <c r="B124" s="3"/>
      <c r="C124" s="4">
        <v>35423.98055555556</v>
      </c>
      <c r="D124" s="5">
        <v>135199.0</v>
      </c>
    </row>
    <row r="125">
      <c r="A125" s="2" t="s">
        <v>19778</v>
      </c>
      <c r="B125" s="3"/>
      <c r="C125" s="4">
        <v>35423.98055555556</v>
      </c>
      <c r="D125" s="5">
        <v>277869.0</v>
      </c>
    </row>
    <row r="126">
      <c r="A126" s="2" t="s">
        <v>19779</v>
      </c>
      <c r="B126" s="3"/>
      <c r="C126" s="4">
        <v>35423.98055555556</v>
      </c>
      <c r="D126" s="5">
        <v>3727171.0</v>
      </c>
    </row>
    <row r="127">
      <c r="A127" s="2" t="s">
        <v>19780</v>
      </c>
      <c r="B127" s="3"/>
      <c r="C127" s="4">
        <v>35423.98055555556</v>
      </c>
      <c r="D127" s="5">
        <v>2708346.0</v>
      </c>
    </row>
    <row r="128">
      <c r="A128" s="2" t="s">
        <v>19781</v>
      </c>
      <c r="B128" s="3"/>
      <c r="C128" s="4">
        <v>35423.98055555556</v>
      </c>
      <c r="D128" s="5">
        <v>147981.0</v>
      </c>
    </row>
    <row r="129">
      <c r="A129" s="2" t="s">
        <v>19782</v>
      </c>
      <c r="B129" s="3"/>
      <c r="C129" s="4">
        <v>35423.98055555556</v>
      </c>
      <c r="D129" s="5">
        <v>11427.0</v>
      </c>
    </row>
    <row r="130">
      <c r="A130" s="2" t="s">
        <v>19783</v>
      </c>
      <c r="B130" s="3"/>
      <c r="C130" s="4">
        <v>35423.98055555556</v>
      </c>
      <c r="D130" s="5">
        <v>22952.0</v>
      </c>
    </row>
    <row r="131">
      <c r="A131" s="2" t="s">
        <v>19784</v>
      </c>
      <c r="B131" s="3"/>
      <c r="C131" s="4">
        <v>35423.98055555556</v>
      </c>
      <c r="D131" s="5">
        <v>49751.0</v>
      </c>
    </row>
    <row r="132">
      <c r="A132" s="2" t="s">
        <v>19785</v>
      </c>
      <c r="B132" s="3"/>
      <c r="C132" s="4">
        <v>35423.98055555556</v>
      </c>
      <c r="D132" s="5">
        <v>147515.0</v>
      </c>
    </row>
    <row r="133">
      <c r="A133" s="2" t="s">
        <v>19786</v>
      </c>
      <c r="B133" s="3"/>
      <c r="C133" s="4">
        <v>35423.98055555556</v>
      </c>
      <c r="D133" s="5">
        <v>139895.0</v>
      </c>
    </row>
    <row r="134">
      <c r="A134" s="2" t="s">
        <v>19787</v>
      </c>
      <c r="B134" s="3"/>
      <c r="C134" s="4">
        <v>35423.98055555556</v>
      </c>
      <c r="D134" s="5">
        <v>143860.0</v>
      </c>
    </row>
    <row r="135">
      <c r="A135" s="2" t="s">
        <v>19788</v>
      </c>
      <c r="B135" s="3"/>
      <c r="C135" s="4">
        <v>35423.98055555556</v>
      </c>
      <c r="D135" s="5">
        <v>125518.0</v>
      </c>
    </row>
    <row r="136">
      <c r="A136" s="2" t="s">
        <v>19789</v>
      </c>
      <c r="B136" s="3"/>
      <c r="C136" s="4">
        <v>35423.98055555556</v>
      </c>
      <c r="D136" s="5">
        <v>30151.0</v>
      </c>
    </row>
    <row r="137">
      <c r="A137" s="2" t="s">
        <v>19790</v>
      </c>
      <c r="B137" s="3"/>
      <c r="C137" s="4">
        <v>35423.98055555556</v>
      </c>
      <c r="D137" s="5">
        <v>31305.0</v>
      </c>
    </row>
    <row r="138">
      <c r="A138" s="2" t="s">
        <v>19791</v>
      </c>
      <c r="B138" s="3"/>
      <c r="C138" s="4">
        <v>35423.98055555556</v>
      </c>
      <c r="D138" s="5">
        <v>99030.0</v>
      </c>
    </row>
    <row r="139">
      <c r="A139" s="2" t="s">
        <v>19792</v>
      </c>
      <c r="B139" s="3"/>
      <c r="C139" s="4">
        <v>35423.98055555556</v>
      </c>
      <c r="D139" s="5">
        <v>108438.0</v>
      </c>
    </row>
    <row r="140">
      <c r="A140" s="2" t="s">
        <v>19793</v>
      </c>
      <c r="B140" s="3"/>
      <c r="C140" s="4">
        <v>35423.98055555556</v>
      </c>
      <c r="D140" s="5">
        <v>146115.0</v>
      </c>
    </row>
    <row r="141">
      <c r="A141" s="2" t="s">
        <v>19794</v>
      </c>
      <c r="B141" s="3"/>
      <c r="C141" s="4">
        <v>35423.98055555556</v>
      </c>
      <c r="D141" s="5">
        <v>2797.0</v>
      </c>
    </row>
    <row r="142">
      <c r="A142" s="2" t="s">
        <v>19795</v>
      </c>
      <c r="B142" s="3"/>
      <c r="C142" s="4">
        <v>35423.98055555556</v>
      </c>
      <c r="D142" s="5">
        <v>3569.0</v>
      </c>
    </row>
    <row r="143">
      <c r="A143" s="2" t="s">
        <v>19796</v>
      </c>
      <c r="B143" s="3"/>
      <c r="C143" s="4">
        <v>35423.98055555556</v>
      </c>
      <c r="D143" s="5">
        <v>142503.0</v>
      </c>
    </row>
    <row r="144">
      <c r="A144" s="2" t="s">
        <v>19797</v>
      </c>
      <c r="B144" s="3"/>
      <c r="C144" s="4">
        <v>35423.98055555556</v>
      </c>
      <c r="D144" s="5">
        <v>145250.0</v>
      </c>
    </row>
    <row r="145">
      <c r="A145" s="2" t="s">
        <v>19798</v>
      </c>
      <c r="B145" s="3"/>
      <c r="C145" s="4">
        <v>35423.98055555556</v>
      </c>
      <c r="D145" s="5">
        <v>145309.0</v>
      </c>
    </row>
    <row r="146">
      <c r="A146" s="2" t="s">
        <v>19799</v>
      </c>
      <c r="B146" s="3"/>
      <c r="C146" s="4">
        <v>35423.98055555556</v>
      </c>
      <c r="D146" s="5">
        <v>149802.0</v>
      </c>
    </row>
    <row r="147">
      <c r="A147" s="2" t="s">
        <v>19800</v>
      </c>
      <c r="B147" s="3"/>
      <c r="C147" s="4">
        <v>35423.98055555556</v>
      </c>
      <c r="D147" s="5">
        <v>149804.0</v>
      </c>
    </row>
    <row r="148">
      <c r="A148" s="2" t="s">
        <v>19801</v>
      </c>
      <c r="B148" s="3"/>
      <c r="C148" s="4">
        <v>35423.98055555556</v>
      </c>
      <c r="D148" s="5">
        <v>79966.0</v>
      </c>
    </row>
    <row r="149">
      <c r="A149" s="2" t="s">
        <v>19802</v>
      </c>
      <c r="B149" s="3"/>
      <c r="C149" s="4">
        <v>35423.98055555556</v>
      </c>
      <c r="D149" s="5">
        <v>80258.0</v>
      </c>
    </row>
    <row r="150">
      <c r="A150" s="2" t="s">
        <v>19803</v>
      </c>
      <c r="B150" s="3"/>
      <c r="C150" s="4">
        <v>35423.98055555556</v>
      </c>
      <c r="D150" s="5">
        <v>109910.0</v>
      </c>
    </row>
    <row r="151">
      <c r="A151" s="2" t="s">
        <v>19804</v>
      </c>
      <c r="B151" s="3"/>
      <c r="C151" s="4">
        <v>35423.98055555556</v>
      </c>
      <c r="D151" s="5">
        <v>113696.0</v>
      </c>
    </row>
    <row r="152">
      <c r="A152" s="2" t="s">
        <v>19805</v>
      </c>
      <c r="B152" s="3"/>
      <c r="C152" s="4">
        <v>35423.98055555556</v>
      </c>
      <c r="D152" s="5">
        <v>114090.0</v>
      </c>
    </row>
    <row r="153">
      <c r="A153" s="2" t="s">
        <v>19806</v>
      </c>
      <c r="B153" s="3"/>
      <c r="C153" s="4">
        <v>35423.98055555556</v>
      </c>
      <c r="D153" s="5">
        <v>30234.0</v>
      </c>
    </row>
    <row r="154">
      <c r="A154" s="2" t="s">
        <v>19807</v>
      </c>
      <c r="B154" s="3"/>
      <c r="C154" s="4">
        <v>35423.98055555556</v>
      </c>
      <c r="D154" s="5">
        <v>30385.0</v>
      </c>
    </row>
    <row r="155">
      <c r="A155" s="2" t="s">
        <v>19808</v>
      </c>
      <c r="B155" s="3"/>
      <c r="C155" s="4">
        <v>35423.98055555556</v>
      </c>
      <c r="D155" s="5">
        <v>2907.0</v>
      </c>
    </row>
    <row r="156">
      <c r="A156" s="2" t="s">
        <v>19809</v>
      </c>
      <c r="B156" s="3"/>
      <c r="C156" s="4">
        <v>35423.98055555556</v>
      </c>
      <c r="D156" s="5">
        <v>10929.0</v>
      </c>
    </row>
    <row r="157">
      <c r="A157" s="2" t="s">
        <v>19810</v>
      </c>
      <c r="B157" s="3"/>
      <c r="C157" s="4">
        <v>35423.98055555556</v>
      </c>
      <c r="D157" s="5">
        <v>11008.0</v>
      </c>
    </row>
    <row r="158">
      <c r="A158" s="2" t="s">
        <v>19811</v>
      </c>
      <c r="B158" s="3"/>
      <c r="C158" s="4">
        <v>35423.98055555556</v>
      </c>
      <c r="D158" s="5">
        <v>11015.0</v>
      </c>
    </row>
    <row r="159">
      <c r="A159" s="2" t="s">
        <v>19812</v>
      </c>
      <c r="B159" s="3"/>
      <c r="C159" s="4">
        <v>35423.98055555556</v>
      </c>
      <c r="D159" s="5">
        <v>11105.0</v>
      </c>
    </row>
    <row r="160">
      <c r="A160" s="2" t="s">
        <v>19813</v>
      </c>
      <c r="B160" s="3"/>
      <c r="C160" s="4">
        <v>35423.98055555556</v>
      </c>
      <c r="D160" s="5">
        <v>15025.0</v>
      </c>
    </row>
    <row r="161">
      <c r="A161" s="2" t="s">
        <v>19814</v>
      </c>
      <c r="B161" s="3"/>
      <c r="C161" s="4">
        <v>35423.98055555556</v>
      </c>
      <c r="D161" s="5">
        <v>34801.0</v>
      </c>
    </row>
    <row r="162">
      <c r="A162" s="2" t="s">
        <v>19815</v>
      </c>
      <c r="B162" s="3"/>
      <c r="C162" s="4">
        <v>35423.98055555556</v>
      </c>
      <c r="D162" s="5">
        <v>59806.0</v>
      </c>
    </row>
    <row r="163">
      <c r="A163" s="2" t="s">
        <v>19816</v>
      </c>
      <c r="B163" s="3"/>
      <c r="C163" s="4">
        <v>35423.98055555556</v>
      </c>
      <c r="D163" s="5">
        <v>31182.0</v>
      </c>
    </row>
    <row r="164">
      <c r="A164" s="2" t="s">
        <v>19817</v>
      </c>
      <c r="B164" s="3"/>
      <c r="C164" s="4">
        <v>35423.98055555556</v>
      </c>
      <c r="D164" s="5">
        <v>15632.0</v>
      </c>
    </row>
    <row r="165">
      <c r="A165" s="2" t="s">
        <v>19818</v>
      </c>
      <c r="B165" s="3"/>
      <c r="C165" s="4">
        <v>35423.98055555556</v>
      </c>
      <c r="D165" s="5">
        <v>11148.0</v>
      </c>
    </row>
    <row r="166">
      <c r="A166" s="2" t="s">
        <v>19819</v>
      </c>
      <c r="B166" s="3"/>
      <c r="C166" s="4">
        <v>35423.98055555556</v>
      </c>
      <c r="D166" s="5">
        <v>11055.0</v>
      </c>
    </row>
    <row r="167">
      <c r="A167" s="2" t="s">
        <v>19820</v>
      </c>
      <c r="B167" s="3"/>
      <c r="C167" s="4">
        <v>35423.98055555556</v>
      </c>
      <c r="D167" s="5">
        <v>9298.0</v>
      </c>
    </row>
    <row r="168">
      <c r="A168" s="2" t="s">
        <v>19821</v>
      </c>
      <c r="B168" s="3"/>
      <c r="C168" s="4">
        <v>35423.98055555556</v>
      </c>
      <c r="D168" s="5">
        <v>8633.0</v>
      </c>
    </row>
    <row r="169">
      <c r="A169" s="2" t="s">
        <v>19822</v>
      </c>
      <c r="B169" s="3"/>
      <c r="C169" s="4">
        <v>35423.98055555556</v>
      </c>
      <c r="D169" s="5">
        <v>18761.0</v>
      </c>
    </row>
    <row r="170">
      <c r="A170" s="2" t="s">
        <v>19823</v>
      </c>
      <c r="B170" s="3"/>
      <c r="C170" s="4">
        <v>35423.98055555556</v>
      </c>
      <c r="D170" s="5">
        <v>20256.0</v>
      </c>
    </row>
    <row r="171">
      <c r="A171" s="2" t="s">
        <v>19824</v>
      </c>
      <c r="B171" s="3"/>
      <c r="C171" s="4">
        <v>35423.98055555556</v>
      </c>
      <c r="D171" s="5">
        <v>20905.0</v>
      </c>
    </row>
    <row r="172">
      <c r="A172" s="2" t="s">
        <v>19825</v>
      </c>
      <c r="B172" s="3"/>
      <c r="C172" s="4">
        <v>35423.98055555556</v>
      </c>
      <c r="D172" s="5">
        <v>114693.0</v>
      </c>
    </row>
    <row r="173">
      <c r="A173" s="2" t="s">
        <v>19826</v>
      </c>
      <c r="B173" s="3"/>
      <c r="C173" s="4">
        <v>35423.98055555556</v>
      </c>
      <c r="D173" s="5">
        <v>108450.0</v>
      </c>
    </row>
    <row r="174">
      <c r="A174" s="2" t="s">
        <v>19827</v>
      </c>
      <c r="B174" s="3"/>
      <c r="C174" s="4">
        <v>35423.98055555556</v>
      </c>
      <c r="D174" s="5">
        <v>302819.0</v>
      </c>
    </row>
    <row r="175">
      <c r="A175" s="2" t="s">
        <v>19828</v>
      </c>
      <c r="B175" s="3"/>
      <c r="C175" s="4">
        <v>35423.98055555556</v>
      </c>
      <c r="D175" s="5">
        <v>144226.0</v>
      </c>
    </row>
    <row r="176">
      <c r="A176" s="2" t="s">
        <v>19829</v>
      </c>
      <c r="B176" s="3"/>
      <c r="C176" s="4">
        <v>35423.98055555556</v>
      </c>
      <c r="D176" s="5">
        <v>55273.0</v>
      </c>
    </row>
    <row r="177">
      <c r="A177" s="2" t="s">
        <v>19830</v>
      </c>
      <c r="B177" s="3"/>
      <c r="C177" s="4">
        <v>35423.98055555556</v>
      </c>
      <c r="D177" s="5">
        <v>15827.0</v>
      </c>
    </row>
    <row r="178">
      <c r="A178" s="2" t="s">
        <v>19831</v>
      </c>
      <c r="B178" s="3"/>
      <c r="C178" s="4">
        <v>35423.98055555556</v>
      </c>
      <c r="D178" s="5">
        <v>16009.0</v>
      </c>
    </row>
    <row r="179">
      <c r="A179" s="2" t="s">
        <v>19832</v>
      </c>
      <c r="B179" s="3"/>
      <c r="C179" s="4">
        <v>35423.98055555556</v>
      </c>
      <c r="D179" s="5">
        <v>15572.0</v>
      </c>
    </row>
    <row r="180">
      <c r="A180" s="2" t="s">
        <v>19833</v>
      </c>
      <c r="B180" s="3"/>
      <c r="C180" s="4">
        <v>35423.98055555556</v>
      </c>
      <c r="D180" s="5">
        <v>13356.0</v>
      </c>
    </row>
    <row r="181">
      <c r="A181" s="2" t="s">
        <v>19834</v>
      </c>
      <c r="B181" s="3"/>
      <c r="C181" s="4">
        <v>35423.98055555556</v>
      </c>
      <c r="D181" s="5">
        <v>65946.0</v>
      </c>
    </row>
    <row r="182">
      <c r="A182" s="2" t="s">
        <v>19835</v>
      </c>
      <c r="B182" s="3"/>
      <c r="C182" s="4">
        <v>35423.98055555556</v>
      </c>
      <c r="D182" s="5">
        <v>28608.0</v>
      </c>
    </row>
    <row r="183">
      <c r="A183" s="2" t="s">
        <v>19836</v>
      </c>
      <c r="B183" s="3"/>
      <c r="C183" s="4">
        <v>35423.98055555556</v>
      </c>
      <c r="D183" s="5">
        <v>28781.0</v>
      </c>
    </row>
    <row r="184">
      <c r="A184" s="2" t="s">
        <v>19837</v>
      </c>
      <c r="B184" s="3"/>
      <c r="C184" s="4">
        <v>35423.98055555556</v>
      </c>
      <c r="D184" s="5">
        <v>28825.0</v>
      </c>
    </row>
    <row r="185">
      <c r="A185" s="2" t="s">
        <v>19838</v>
      </c>
      <c r="B185" s="3"/>
      <c r="C185" s="4">
        <v>35423.98055555556</v>
      </c>
      <c r="D185" s="5">
        <v>44481.0</v>
      </c>
    </row>
    <row r="186">
      <c r="A186" s="2" t="s">
        <v>19839</v>
      </c>
      <c r="B186" s="3"/>
      <c r="C186" s="4">
        <v>35423.98055555556</v>
      </c>
      <c r="D186" s="5">
        <v>44543.0</v>
      </c>
    </row>
    <row r="187">
      <c r="A187" s="2" t="s">
        <v>19840</v>
      </c>
      <c r="B187" s="3"/>
      <c r="C187" s="4">
        <v>35423.98055555556</v>
      </c>
      <c r="D187" s="5">
        <v>44803.0</v>
      </c>
    </row>
    <row r="188">
      <c r="A188" s="2" t="s">
        <v>19841</v>
      </c>
      <c r="B188" s="3"/>
      <c r="C188" s="4">
        <v>35423.98055555556</v>
      </c>
      <c r="D188" s="5">
        <v>52633.0</v>
      </c>
    </row>
    <row r="189">
      <c r="A189" s="2" t="s">
        <v>19842</v>
      </c>
      <c r="B189" s="3"/>
      <c r="C189" s="4">
        <v>35423.98055555556</v>
      </c>
      <c r="D189" s="5">
        <v>8066.0</v>
      </c>
    </row>
    <row r="190">
      <c r="A190" s="2" t="s">
        <v>19843</v>
      </c>
      <c r="B190" s="3"/>
      <c r="C190" s="4">
        <v>35423.98055555556</v>
      </c>
      <c r="D190" s="5">
        <v>8101.0</v>
      </c>
    </row>
    <row r="191">
      <c r="A191" s="2" t="s">
        <v>19844</v>
      </c>
      <c r="B191" s="3"/>
      <c r="C191" s="4">
        <v>35423.98055555556</v>
      </c>
      <c r="D191" s="5">
        <v>8161.0</v>
      </c>
    </row>
    <row r="192">
      <c r="A192" s="2" t="s">
        <v>19845</v>
      </c>
      <c r="B192" s="3"/>
      <c r="C192" s="4">
        <v>35423.98055555556</v>
      </c>
      <c r="D192" s="5">
        <v>8163.0</v>
      </c>
    </row>
    <row r="193">
      <c r="A193" s="2" t="s">
        <v>19846</v>
      </c>
      <c r="B193" s="3"/>
      <c r="C193" s="4">
        <v>35423.98055555556</v>
      </c>
      <c r="D193" s="5">
        <v>9424.0</v>
      </c>
    </row>
    <row r="194">
      <c r="A194" s="2" t="s">
        <v>19847</v>
      </c>
      <c r="B194" s="3"/>
      <c r="C194" s="4">
        <v>35423.98055555556</v>
      </c>
      <c r="D194" s="5">
        <v>131207.0</v>
      </c>
    </row>
    <row r="195">
      <c r="A195" s="2" t="s">
        <v>19848</v>
      </c>
      <c r="B195" s="3"/>
      <c r="C195" s="4">
        <v>35423.98055555556</v>
      </c>
      <c r="D195" s="5">
        <v>131695.0</v>
      </c>
    </row>
    <row r="196">
      <c r="A196" s="2" t="s">
        <v>19849</v>
      </c>
      <c r="B196" s="3"/>
      <c r="C196" s="4">
        <v>35423.98055555556</v>
      </c>
      <c r="D196" s="5">
        <v>162349.0</v>
      </c>
    </row>
    <row r="197">
      <c r="A197" s="2" t="s">
        <v>19850</v>
      </c>
      <c r="B197" s="3"/>
      <c r="C197" s="4">
        <v>35423.98055555556</v>
      </c>
      <c r="D197" s="5">
        <v>1830.0</v>
      </c>
    </row>
    <row r="198">
      <c r="A198" s="2" t="s">
        <v>19851</v>
      </c>
      <c r="B198" s="3"/>
      <c r="C198" s="4">
        <v>35423.98055555556</v>
      </c>
      <c r="D198" s="5">
        <v>1297.0</v>
      </c>
    </row>
    <row r="199">
      <c r="A199" s="2" t="s">
        <v>19852</v>
      </c>
      <c r="B199" s="3"/>
      <c r="C199" s="4">
        <v>35423.98055555556</v>
      </c>
      <c r="D199" s="5">
        <v>23366.0</v>
      </c>
    </row>
    <row r="200">
      <c r="A200" s="2" t="s">
        <v>19853</v>
      </c>
      <c r="B200" s="3"/>
      <c r="C200" s="4">
        <v>35423.98055555556</v>
      </c>
      <c r="D200" s="5">
        <v>177142.0</v>
      </c>
    </row>
    <row r="201">
      <c r="A201" s="2" t="s">
        <v>19854</v>
      </c>
      <c r="B201" s="3"/>
      <c r="C201" s="4">
        <v>35423.98055555556</v>
      </c>
      <c r="D201" s="5">
        <v>153573.0</v>
      </c>
    </row>
    <row r="202">
      <c r="A202" s="2" t="s">
        <v>19855</v>
      </c>
      <c r="B202" s="3"/>
      <c r="C202" s="4">
        <v>35423.98055555556</v>
      </c>
      <c r="D202" s="5">
        <v>9410.0</v>
      </c>
    </row>
    <row r="203">
      <c r="A203" s="2" t="s">
        <v>19856</v>
      </c>
      <c r="B203" s="3"/>
      <c r="C203" s="4">
        <v>35423.98055555556</v>
      </c>
      <c r="D203" s="5">
        <v>33345.0</v>
      </c>
    </row>
    <row r="204">
      <c r="A204" s="2" t="s">
        <v>19857</v>
      </c>
      <c r="B204" s="3"/>
      <c r="C204" s="4">
        <v>35423.98055555556</v>
      </c>
      <c r="D204" s="5">
        <v>39053.0</v>
      </c>
    </row>
    <row r="205">
      <c r="A205" s="2" t="s">
        <v>19858</v>
      </c>
      <c r="B205" s="3"/>
      <c r="C205" s="4">
        <v>35423.98055555556</v>
      </c>
      <c r="D205" s="5">
        <v>39332.0</v>
      </c>
    </row>
    <row r="206">
      <c r="A206" s="2" t="s">
        <v>19859</v>
      </c>
      <c r="B206" s="3"/>
      <c r="C206" s="4">
        <v>35423.98055555556</v>
      </c>
      <c r="D206" s="5">
        <v>3929.0</v>
      </c>
    </row>
    <row r="207">
      <c r="A207" s="2" t="s">
        <v>19860</v>
      </c>
      <c r="B207" s="3"/>
      <c r="C207" s="4">
        <v>35423.98055555556</v>
      </c>
      <c r="D207" s="5">
        <v>137465.0</v>
      </c>
    </row>
    <row r="208">
      <c r="A208" s="2" t="s">
        <v>19861</v>
      </c>
      <c r="B208" s="3"/>
      <c r="C208" s="4">
        <v>35423.98055555556</v>
      </c>
      <c r="D208" s="5">
        <v>80566.0</v>
      </c>
    </row>
    <row r="209">
      <c r="A209" s="2" t="s">
        <v>19862</v>
      </c>
      <c r="B209" s="3"/>
      <c r="C209" s="4">
        <v>35423.98055555556</v>
      </c>
      <c r="D209" s="5">
        <v>80492.0</v>
      </c>
    </row>
    <row r="210">
      <c r="A210" s="2" t="s">
        <v>19863</v>
      </c>
      <c r="B210" s="3"/>
      <c r="C210" s="4">
        <v>35423.98055555556</v>
      </c>
      <c r="D210" s="5">
        <v>7284.0</v>
      </c>
    </row>
    <row r="211">
      <c r="A211" s="2" t="s">
        <v>19864</v>
      </c>
      <c r="B211" s="3"/>
      <c r="C211" s="4">
        <v>35423.98055555556</v>
      </c>
      <c r="D211" s="5">
        <v>6829.0</v>
      </c>
    </row>
    <row r="212">
      <c r="A212" s="2" t="s">
        <v>19865</v>
      </c>
      <c r="B212" s="3"/>
      <c r="C212" s="4">
        <v>35423.98055555556</v>
      </c>
      <c r="D212" s="5">
        <v>152318.0</v>
      </c>
    </row>
    <row r="213">
      <c r="A213" s="2" t="s">
        <v>19866</v>
      </c>
      <c r="B213" s="3"/>
      <c r="C213" s="4">
        <v>35423.98055555556</v>
      </c>
      <c r="D213" s="5">
        <v>208933.0</v>
      </c>
    </row>
    <row r="214">
      <c r="A214" s="2" t="s">
        <v>19867</v>
      </c>
      <c r="B214" s="3"/>
      <c r="C214" s="4">
        <v>35423.98055555556</v>
      </c>
      <c r="D214" s="5">
        <v>11649.0</v>
      </c>
    </row>
    <row r="215">
      <c r="A215" s="2" t="s">
        <v>19868</v>
      </c>
      <c r="B215" s="3"/>
      <c r="C215" s="4">
        <v>35423.98055555556</v>
      </c>
      <c r="D215" s="5">
        <v>141767.0</v>
      </c>
    </row>
    <row r="216">
      <c r="A216" s="2" t="s">
        <v>19869</v>
      </c>
      <c r="B216" s="3"/>
      <c r="C216" s="4">
        <v>35423.98055555556</v>
      </c>
      <c r="D216" s="5">
        <v>141740.0</v>
      </c>
    </row>
    <row r="217">
      <c r="A217" s="2" t="s">
        <v>19870</v>
      </c>
      <c r="B217" s="3"/>
      <c r="C217" s="4">
        <v>35423.98055555556</v>
      </c>
      <c r="D217" s="5">
        <v>19254.0</v>
      </c>
    </row>
    <row r="218">
      <c r="A218" s="2" t="s">
        <v>19871</v>
      </c>
      <c r="B218" s="3"/>
      <c r="C218" s="4">
        <v>35423.98055555556</v>
      </c>
      <c r="D218" s="5">
        <v>9965.0</v>
      </c>
    </row>
    <row r="219">
      <c r="A219" s="2" t="s">
        <v>19872</v>
      </c>
      <c r="B219" s="3"/>
      <c r="C219" s="4">
        <v>35423.98055555556</v>
      </c>
      <c r="D219" s="5">
        <v>70781.0</v>
      </c>
    </row>
    <row r="220">
      <c r="A220" s="2" t="s">
        <v>19873</v>
      </c>
      <c r="B220" s="3"/>
      <c r="C220" s="4">
        <v>35423.98055555556</v>
      </c>
      <c r="D220" s="5">
        <v>117044.0</v>
      </c>
    </row>
    <row r="221">
      <c r="A221" s="2" t="s">
        <v>19874</v>
      </c>
      <c r="B221" s="3"/>
      <c r="C221" s="4">
        <v>35423.98055555556</v>
      </c>
      <c r="D221" s="5">
        <v>56212.0</v>
      </c>
    </row>
    <row r="222">
      <c r="A222" s="2" t="s">
        <v>19875</v>
      </c>
      <c r="B222" s="3"/>
      <c r="C222" s="4">
        <v>35423.98055555556</v>
      </c>
      <c r="D222" s="5">
        <v>5058.0</v>
      </c>
    </row>
    <row r="223">
      <c r="A223" s="2" t="s">
        <v>19876</v>
      </c>
      <c r="B223" s="3"/>
      <c r="C223" s="4">
        <v>35423.98055555556</v>
      </c>
      <c r="D223" s="5">
        <v>5425.0</v>
      </c>
    </row>
    <row r="224">
      <c r="A224" s="2" t="s">
        <v>19877</v>
      </c>
      <c r="B224" s="3"/>
      <c r="C224" s="4">
        <v>35423.98055555556</v>
      </c>
      <c r="D224" s="5">
        <v>227197.0</v>
      </c>
    </row>
    <row r="225">
      <c r="A225" s="2" t="s">
        <v>19878</v>
      </c>
      <c r="B225" s="3"/>
      <c r="C225" s="4">
        <v>35423.98055555556</v>
      </c>
      <c r="D225" s="5">
        <v>67739.0</v>
      </c>
    </row>
    <row r="226">
      <c r="A226" s="2" t="s">
        <v>19879</v>
      </c>
      <c r="B226" s="3"/>
      <c r="C226" s="4">
        <v>35423.98055555556</v>
      </c>
      <c r="D226" s="5">
        <v>67500.0</v>
      </c>
    </row>
    <row r="227">
      <c r="A227" s="2" t="s">
        <v>19880</v>
      </c>
      <c r="B227" s="3"/>
      <c r="C227" s="4">
        <v>35423.98055555556</v>
      </c>
      <c r="D227" s="5">
        <v>67780.0</v>
      </c>
    </row>
    <row r="228">
      <c r="A228" s="2" t="s">
        <v>19881</v>
      </c>
      <c r="B228" s="3"/>
      <c r="C228" s="4">
        <v>35423.98055555556</v>
      </c>
      <c r="D228" s="5">
        <v>67807.0</v>
      </c>
    </row>
    <row r="229">
      <c r="A229" s="2" t="s">
        <v>19882</v>
      </c>
      <c r="B229" s="3"/>
      <c r="C229" s="4">
        <v>35423.98055555556</v>
      </c>
      <c r="D229" s="5">
        <v>75866.0</v>
      </c>
    </row>
    <row r="230">
      <c r="A230" s="2" t="s">
        <v>19883</v>
      </c>
      <c r="B230" s="3"/>
      <c r="C230" s="4">
        <v>35423.98055555556</v>
      </c>
      <c r="D230" s="5">
        <v>78816.0</v>
      </c>
    </row>
    <row r="231">
      <c r="A231" s="2" t="s">
        <v>19884</v>
      </c>
      <c r="B231" s="3"/>
      <c r="C231" s="4">
        <v>35423.98055555556</v>
      </c>
      <c r="D231" s="5">
        <v>16737.0</v>
      </c>
    </row>
    <row r="232">
      <c r="A232" s="2" t="s">
        <v>19885</v>
      </c>
      <c r="B232" s="3"/>
      <c r="C232" s="4">
        <v>35423.98055555556</v>
      </c>
      <c r="D232" s="5">
        <v>203474.0</v>
      </c>
    </row>
    <row r="233">
      <c r="A233" s="2" t="s">
        <v>19886</v>
      </c>
      <c r="B233" s="3"/>
      <c r="C233" s="4">
        <v>35423.98055555556</v>
      </c>
      <c r="D233" s="5">
        <v>255436.0</v>
      </c>
    </row>
    <row r="234">
      <c r="A234" s="2" t="s">
        <v>19887</v>
      </c>
      <c r="B234" s="3"/>
      <c r="C234" s="4">
        <v>35423.98055555556</v>
      </c>
      <c r="D234" s="5">
        <v>324705.0</v>
      </c>
    </row>
    <row r="235">
      <c r="A235" s="2" t="s">
        <v>19888</v>
      </c>
      <c r="B235" s="3"/>
      <c r="C235" s="4">
        <v>35423.98055555556</v>
      </c>
      <c r="D235" s="5">
        <v>362421.0</v>
      </c>
    </row>
    <row r="236">
      <c r="A236" s="2" t="s">
        <v>19889</v>
      </c>
      <c r="B236" s="3"/>
      <c r="C236" s="4">
        <v>35423.98055555556</v>
      </c>
      <c r="D236" s="5">
        <v>362541.0</v>
      </c>
    </row>
    <row r="237">
      <c r="A237" s="2" t="s">
        <v>19890</v>
      </c>
      <c r="B237" s="3"/>
      <c r="C237" s="4">
        <v>35423.98055555556</v>
      </c>
      <c r="D237" s="5">
        <v>150455.0</v>
      </c>
    </row>
    <row r="238">
      <c r="A238" s="2" t="s">
        <v>19891</v>
      </c>
      <c r="B238" s="3"/>
      <c r="C238" s="4">
        <v>35423.98055555556</v>
      </c>
      <c r="D238" s="5">
        <v>50672.0</v>
      </c>
    </row>
    <row r="239">
      <c r="A239" s="2" t="s">
        <v>19892</v>
      </c>
      <c r="B239" s="3"/>
      <c r="C239" s="4">
        <v>35423.98055555556</v>
      </c>
      <c r="D239" s="5">
        <v>14648.0</v>
      </c>
    </row>
    <row r="240">
      <c r="A240" s="2" t="s">
        <v>19893</v>
      </c>
      <c r="B240" s="3"/>
      <c r="C240" s="4">
        <v>35423.98055555556</v>
      </c>
      <c r="D240" s="5">
        <v>105293.0</v>
      </c>
    </row>
    <row r="241">
      <c r="A241" s="2" t="s">
        <v>19894</v>
      </c>
      <c r="B241" s="3"/>
      <c r="C241" s="4">
        <v>35423.98055555556</v>
      </c>
      <c r="D241" s="5">
        <v>6778.0</v>
      </c>
    </row>
    <row r="242">
      <c r="A242" s="2" t="s">
        <v>19895</v>
      </c>
      <c r="B242" s="3"/>
      <c r="C242" s="4">
        <v>35423.98055555556</v>
      </c>
      <c r="D242" s="5">
        <v>2358.0</v>
      </c>
    </row>
    <row r="243">
      <c r="A243" s="2" t="s">
        <v>19896</v>
      </c>
      <c r="B243" s="3"/>
      <c r="C243" s="4">
        <v>35423.98055555556</v>
      </c>
      <c r="D243" s="5">
        <v>11520.0</v>
      </c>
    </row>
    <row r="244">
      <c r="A244" s="2" t="s">
        <v>19897</v>
      </c>
      <c r="B244" s="3"/>
      <c r="C244" s="4">
        <v>35423.98055555556</v>
      </c>
      <c r="D244" s="5">
        <v>518.0</v>
      </c>
    </row>
    <row r="245">
      <c r="A245" s="2" t="s">
        <v>19898</v>
      </c>
      <c r="B245" s="3"/>
      <c r="C245" s="4">
        <v>35423.98055555556</v>
      </c>
      <c r="D245" s="5">
        <v>29304.0</v>
      </c>
    </row>
    <row r="246">
      <c r="A246" s="2" t="s">
        <v>19899</v>
      </c>
      <c r="B246" s="3"/>
      <c r="C246" s="4">
        <v>35423.98055555556</v>
      </c>
      <c r="D246" s="5">
        <v>39936.0</v>
      </c>
    </row>
    <row r="247">
      <c r="A247" s="2" t="s">
        <v>19900</v>
      </c>
      <c r="B247" s="3"/>
      <c r="C247" s="4">
        <v>35423.98055555556</v>
      </c>
      <c r="D247" s="5">
        <v>26040.0</v>
      </c>
    </row>
    <row r="248">
      <c r="A248" s="2" t="s">
        <v>19901</v>
      </c>
      <c r="B248" s="3"/>
      <c r="C248" s="4">
        <v>35423.98055555556</v>
      </c>
      <c r="D248" s="5">
        <v>25707.0</v>
      </c>
    </row>
    <row r="249">
      <c r="A249" s="2" t="s">
        <v>19902</v>
      </c>
      <c r="B249" s="3"/>
      <c r="C249" s="4">
        <v>35423.98055555556</v>
      </c>
      <c r="D249" s="5">
        <v>23630.0</v>
      </c>
    </row>
    <row r="250">
      <c r="A250" s="2" t="s">
        <v>19903</v>
      </c>
      <c r="B250" s="3"/>
      <c r="C250" s="4">
        <v>35423.98055555556</v>
      </c>
      <c r="D250" s="5">
        <v>23597.0</v>
      </c>
    </row>
    <row r="251">
      <c r="A251" s="2" t="s">
        <v>19904</v>
      </c>
      <c r="B251" s="3"/>
      <c r="C251" s="4">
        <v>35423.98055555556</v>
      </c>
      <c r="D251" s="5">
        <v>23613.0</v>
      </c>
    </row>
    <row r="252">
      <c r="A252" s="2" t="s">
        <v>19905</v>
      </c>
      <c r="B252" s="3"/>
      <c r="C252" s="4">
        <v>35423.98055555556</v>
      </c>
      <c r="D252" s="5">
        <v>16923.0</v>
      </c>
    </row>
    <row r="253">
      <c r="A253" s="2" t="s">
        <v>19906</v>
      </c>
      <c r="B253" s="3"/>
      <c r="C253" s="4">
        <v>35423.98055555556</v>
      </c>
      <c r="D253" s="5">
        <v>151007.0</v>
      </c>
    </row>
    <row r="254">
      <c r="A254" s="2" t="s">
        <v>19907</v>
      </c>
      <c r="B254" s="3"/>
      <c r="C254" s="4">
        <v>35423.98055555556</v>
      </c>
      <c r="D254" s="5">
        <v>10474.0</v>
      </c>
    </row>
    <row r="255">
      <c r="A255" s="2" t="s">
        <v>19908</v>
      </c>
      <c r="B255" s="3"/>
      <c r="C255" s="4">
        <v>35423.98055555556</v>
      </c>
      <c r="D255" s="5">
        <v>198766.0</v>
      </c>
    </row>
    <row r="256">
      <c r="A256" s="2" t="s">
        <v>19909</v>
      </c>
      <c r="B256" s="3"/>
      <c r="C256" s="4">
        <v>35423.98055555556</v>
      </c>
      <c r="D256" s="5">
        <v>49565.0</v>
      </c>
    </row>
    <row r="257">
      <c r="A257" s="2" t="s">
        <v>19910</v>
      </c>
      <c r="B257" s="3"/>
      <c r="C257" s="4">
        <v>35423.98055555556</v>
      </c>
      <c r="D257" s="5">
        <v>4933.0</v>
      </c>
    </row>
    <row r="258">
      <c r="A258" s="2" t="s">
        <v>19911</v>
      </c>
      <c r="B258" s="3"/>
      <c r="C258" s="4">
        <v>35423.98055555556</v>
      </c>
      <c r="D258" s="5">
        <v>5549.0</v>
      </c>
    </row>
    <row r="259">
      <c r="A259" s="2" t="s">
        <v>19912</v>
      </c>
      <c r="B259" s="3"/>
      <c r="C259" s="4">
        <v>35423.98055555556</v>
      </c>
      <c r="D259" s="5">
        <v>8604.0</v>
      </c>
    </row>
    <row r="260">
      <c r="A260" s="2" t="s">
        <v>19913</v>
      </c>
      <c r="B260" s="3"/>
      <c r="C260" s="4">
        <v>35423.98055555556</v>
      </c>
      <c r="D260" s="5">
        <v>8590.0</v>
      </c>
    </row>
    <row r="261">
      <c r="A261" s="2" t="s">
        <v>19914</v>
      </c>
      <c r="B261" s="3"/>
      <c r="C261" s="4">
        <v>35423.98055555556</v>
      </c>
      <c r="D261" s="5">
        <v>7754.0</v>
      </c>
    </row>
    <row r="262">
      <c r="A262" s="2" t="s">
        <v>19915</v>
      </c>
      <c r="B262" s="3"/>
      <c r="C262" s="4">
        <v>35423.98055555556</v>
      </c>
      <c r="D262" s="5">
        <v>8371.0</v>
      </c>
    </row>
    <row r="263">
      <c r="A263" s="2" t="s">
        <v>19916</v>
      </c>
      <c r="B263" s="3"/>
      <c r="C263" s="4">
        <v>35423.98055555556</v>
      </c>
      <c r="D263" s="5">
        <v>10998.0</v>
      </c>
    </row>
    <row r="264">
      <c r="A264" s="2" t="s">
        <v>19917</v>
      </c>
      <c r="B264" s="3"/>
      <c r="C264" s="4">
        <v>35423.98055555556</v>
      </c>
      <c r="D264" s="5">
        <v>11831.0</v>
      </c>
    </row>
    <row r="265">
      <c r="A265" s="2" t="s">
        <v>19918</v>
      </c>
      <c r="B265" s="3"/>
      <c r="C265" s="4">
        <v>35423.98055555556</v>
      </c>
      <c r="D265" s="5">
        <v>8206.0</v>
      </c>
    </row>
    <row r="266">
      <c r="A266" s="2" t="s">
        <v>19919</v>
      </c>
      <c r="B266" s="3"/>
      <c r="C266" s="4">
        <v>35423.98055555556</v>
      </c>
      <c r="D266" s="5">
        <v>8797.0</v>
      </c>
    </row>
    <row r="267">
      <c r="A267" s="2" t="s">
        <v>19920</v>
      </c>
      <c r="B267" s="3"/>
      <c r="C267" s="4">
        <v>35423.98055555556</v>
      </c>
      <c r="D267" s="5">
        <v>37021.0</v>
      </c>
    </row>
    <row r="268">
      <c r="A268" s="2" t="s">
        <v>19921</v>
      </c>
      <c r="B268" s="3"/>
      <c r="C268" s="4">
        <v>35423.98055555556</v>
      </c>
      <c r="D268" s="5">
        <v>129514.0</v>
      </c>
    </row>
    <row r="269">
      <c r="A269" s="2" t="s">
        <v>19922</v>
      </c>
      <c r="B269" s="3"/>
      <c r="C269" s="4">
        <v>35423.98055555556</v>
      </c>
      <c r="D269" s="5">
        <v>129504.0</v>
      </c>
    </row>
    <row r="270">
      <c r="A270" s="2" t="s">
        <v>19923</v>
      </c>
      <c r="B270" s="3"/>
      <c r="C270" s="4">
        <v>35423.98055555556</v>
      </c>
      <c r="D270" s="5">
        <v>78575.0</v>
      </c>
    </row>
    <row r="271">
      <c r="A271" s="2" t="s">
        <v>19924</v>
      </c>
      <c r="B271" s="3"/>
      <c r="C271" s="4">
        <v>35423.98055555556</v>
      </c>
      <c r="D271" s="5">
        <v>78507.0</v>
      </c>
    </row>
    <row r="272">
      <c r="A272" s="2" t="s">
        <v>19925</v>
      </c>
      <c r="B272" s="3"/>
      <c r="C272" s="4">
        <v>35423.98055555556</v>
      </c>
      <c r="D272" s="5">
        <v>83995.0</v>
      </c>
    </row>
    <row r="273">
      <c r="A273" s="2" t="s">
        <v>19926</v>
      </c>
      <c r="B273" s="3"/>
      <c r="C273" s="4">
        <v>35423.98055555556</v>
      </c>
      <c r="D273" s="5">
        <v>19023.0</v>
      </c>
    </row>
    <row r="274">
      <c r="A274" s="2" t="s">
        <v>19927</v>
      </c>
      <c r="B274" s="3"/>
      <c r="C274" s="4">
        <v>35423.98055555556</v>
      </c>
      <c r="D274" s="5">
        <v>44733.0</v>
      </c>
    </row>
    <row r="275">
      <c r="A275" s="2" t="s">
        <v>19928</v>
      </c>
      <c r="B275" s="3"/>
      <c r="C275" s="4">
        <v>35423.98055555556</v>
      </c>
      <c r="D275" s="5">
        <v>3434.0</v>
      </c>
    </row>
    <row r="276">
      <c r="A276" s="2" t="s">
        <v>19929</v>
      </c>
      <c r="B276" s="3"/>
      <c r="C276" s="4">
        <v>35423.98055555556</v>
      </c>
      <c r="D276" s="5">
        <v>140302.0</v>
      </c>
    </row>
    <row r="277">
      <c r="A277" s="2" t="s">
        <v>19930</v>
      </c>
      <c r="B277" s="3"/>
      <c r="C277" s="4">
        <v>35423.98055555556</v>
      </c>
      <c r="D277" s="5">
        <v>317122.0</v>
      </c>
    </row>
    <row r="278">
      <c r="A278" s="2" t="s">
        <v>19931</v>
      </c>
      <c r="B278" s="3"/>
      <c r="C278" s="4">
        <v>35423.98055555556</v>
      </c>
      <c r="D278" s="5">
        <v>151379.0</v>
      </c>
    </row>
    <row r="279">
      <c r="A279" s="2" t="s">
        <v>19932</v>
      </c>
      <c r="B279" s="3"/>
      <c r="C279" s="4">
        <v>35423.98055555556</v>
      </c>
      <c r="D279" s="5">
        <v>6248.0</v>
      </c>
    </row>
    <row r="280">
      <c r="A280" s="2" t="s">
        <v>19933</v>
      </c>
      <c r="B280" s="3"/>
      <c r="C280" s="4">
        <v>35423.98055555556</v>
      </c>
      <c r="D280" s="5">
        <v>142978.0</v>
      </c>
    </row>
    <row r="281">
      <c r="A281" s="2" t="s">
        <v>19934</v>
      </c>
      <c r="B281" s="3"/>
      <c r="C281" s="4">
        <v>35423.98055555556</v>
      </c>
      <c r="D281" s="5">
        <v>11489.0</v>
      </c>
    </row>
    <row r="282">
      <c r="A282" s="2" t="s">
        <v>19935</v>
      </c>
      <c r="B282" s="3"/>
      <c r="C282" s="4">
        <v>35423.98055555556</v>
      </c>
      <c r="D282" s="5">
        <v>3949.0</v>
      </c>
    </row>
    <row r="283">
      <c r="A283" s="2" t="s">
        <v>19936</v>
      </c>
      <c r="B283" s="3"/>
      <c r="C283" s="4">
        <v>35423.98055555556</v>
      </c>
      <c r="D283" s="5">
        <v>92289.0</v>
      </c>
    </row>
    <row r="284">
      <c r="A284" s="2" t="s">
        <v>19937</v>
      </c>
      <c r="B284" s="3"/>
      <c r="C284" s="4">
        <v>35423.98055555556</v>
      </c>
      <c r="D284" s="5">
        <v>72732.0</v>
      </c>
    </row>
    <row r="285">
      <c r="A285" s="2" t="s">
        <v>19938</v>
      </c>
      <c r="B285" s="3"/>
      <c r="C285" s="4">
        <v>35423.98055555556</v>
      </c>
      <c r="D285" s="5">
        <v>112413.0</v>
      </c>
    </row>
    <row r="286">
      <c r="A286" s="2" t="s">
        <v>19939</v>
      </c>
      <c r="B286" s="3"/>
      <c r="C286" s="4">
        <v>35423.98055555556</v>
      </c>
      <c r="D286" s="5">
        <v>111280.0</v>
      </c>
    </row>
    <row r="287">
      <c r="A287" s="2" t="s">
        <v>19940</v>
      </c>
      <c r="B287" s="3"/>
      <c r="C287" s="4">
        <v>35423.98055555556</v>
      </c>
      <c r="D287" s="5">
        <v>56403.0</v>
      </c>
    </row>
    <row r="288">
      <c r="A288" s="2" t="s">
        <v>19941</v>
      </c>
      <c r="B288" s="3"/>
      <c r="C288" s="4">
        <v>35423.98055555556</v>
      </c>
      <c r="D288" s="5">
        <v>57156.0</v>
      </c>
    </row>
    <row r="289">
      <c r="A289" s="2" t="s">
        <v>19942</v>
      </c>
      <c r="B289" s="3"/>
      <c r="C289" s="4">
        <v>35423.98055555556</v>
      </c>
      <c r="D289" s="5">
        <v>71965.0</v>
      </c>
    </row>
    <row r="290">
      <c r="A290" s="2" t="s">
        <v>19943</v>
      </c>
      <c r="B290" s="3"/>
      <c r="C290" s="4">
        <v>35423.98055555556</v>
      </c>
      <c r="D290" s="5">
        <v>18254.0</v>
      </c>
    </row>
    <row r="291">
      <c r="A291" s="2" t="s">
        <v>19944</v>
      </c>
      <c r="B291" s="3"/>
      <c r="C291" s="4">
        <v>35423.98055555556</v>
      </c>
      <c r="D291" s="5">
        <v>250687.0</v>
      </c>
    </row>
    <row r="292">
      <c r="A292" s="2" t="s">
        <v>19945</v>
      </c>
      <c r="B292" s="3"/>
      <c r="C292" s="4">
        <v>35423.98055555556</v>
      </c>
      <c r="D292" s="5">
        <v>2625.0</v>
      </c>
    </row>
    <row r="293">
      <c r="A293" s="2" t="s">
        <v>19946</v>
      </c>
      <c r="B293" s="3"/>
      <c r="C293" s="4">
        <v>35423.98055555556</v>
      </c>
      <c r="D293" s="5">
        <v>191259.0</v>
      </c>
    </row>
    <row r="294">
      <c r="A294" s="2" t="s">
        <v>19947</v>
      </c>
      <c r="B294" s="3"/>
      <c r="C294" s="4">
        <v>35423.98055555556</v>
      </c>
      <c r="D294" s="5">
        <v>202919.0</v>
      </c>
    </row>
    <row r="295">
      <c r="A295" s="2" t="s">
        <v>19948</v>
      </c>
      <c r="B295" s="3"/>
      <c r="C295" s="4">
        <v>35423.98055555556</v>
      </c>
      <c r="D295" s="5">
        <v>2762.0</v>
      </c>
    </row>
    <row r="296">
      <c r="A296" s="2" t="s">
        <v>19949</v>
      </c>
      <c r="B296" s="3"/>
      <c r="C296" s="4">
        <v>35423.98055555556</v>
      </c>
      <c r="D296" s="5">
        <v>100017.0</v>
      </c>
    </row>
    <row r="297">
      <c r="A297" s="2" t="s">
        <v>19950</v>
      </c>
      <c r="B297" s="3"/>
      <c r="C297" s="4">
        <v>35423.98055555556</v>
      </c>
      <c r="D297" s="5">
        <v>22557.0</v>
      </c>
    </row>
    <row r="298">
      <c r="A298" s="2" t="s">
        <v>19951</v>
      </c>
      <c r="B298" s="3"/>
      <c r="C298" s="4">
        <v>35423.98055555556</v>
      </c>
      <c r="D298" s="5">
        <v>18041.0</v>
      </c>
    </row>
    <row r="299">
      <c r="A299" s="2" t="s">
        <v>19952</v>
      </c>
      <c r="B299" s="3"/>
      <c r="C299" s="4">
        <v>35423.98055555556</v>
      </c>
      <c r="D299" s="5">
        <v>59866.0</v>
      </c>
    </row>
    <row r="300">
      <c r="A300" s="2" t="s">
        <v>19953</v>
      </c>
      <c r="B300" s="3"/>
      <c r="C300" s="4">
        <v>35423.98055555556</v>
      </c>
      <c r="D300" s="5">
        <v>57919.0</v>
      </c>
    </row>
    <row r="301">
      <c r="A301" s="2" t="s">
        <v>19954</v>
      </c>
      <c r="B301" s="3"/>
      <c r="C301" s="4">
        <v>35423.98055555556</v>
      </c>
      <c r="D301" s="5">
        <v>57586.0</v>
      </c>
    </row>
    <row r="302">
      <c r="A302" s="2" t="s">
        <v>19955</v>
      </c>
      <c r="B302" s="3"/>
      <c r="C302" s="4">
        <v>35423.98055555556</v>
      </c>
      <c r="D302" s="5">
        <v>16554.0</v>
      </c>
    </row>
    <row r="303">
      <c r="A303" s="2" t="s">
        <v>19956</v>
      </c>
      <c r="B303" s="3"/>
      <c r="C303" s="4">
        <v>35423.98055555556</v>
      </c>
      <c r="D303" s="5">
        <v>20755.0</v>
      </c>
    </row>
    <row r="304">
      <c r="A304" s="2" t="s">
        <v>19957</v>
      </c>
      <c r="B304" s="3"/>
      <c r="C304" s="4">
        <v>35423.98055555556</v>
      </c>
      <c r="D304" s="5">
        <v>20781.0</v>
      </c>
    </row>
    <row r="305">
      <c r="A305" s="2" t="s">
        <v>19958</v>
      </c>
      <c r="B305" s="3"/>
      <c r="C305" s="4">
        <v>35423.98055555556</v>
      </c>
      <c r="D305" s="5">
        <v>20799.0</v>
      </c>
    </row>
    <row r="306">
      <c r="A306" s="2" t="s">
        <v>19959</v>
      </c>
      <c r="B306" s="3"/>
      <c r="C306" s="4">
        <v>35423.98055555556</v>
      </c>
      <c r="D306" s="5">
        <v>20719.0</v>
      </c>
    </row>
    <row r="307">
      <c r="A307" s="2" t="s">
        <v>19960</v>
      </c>
      <c r="B307" s="3"/>
      <c r="C307" s="4">
        <v>35423.98055555556</v>
      </c>
      <c r="D307" s="5">
        <v>20637.0</v>
      </c>
    </row>
    <row r="308">
      <c r="A308" s="2" t="s">
        <v>19961</v>
      </c>
      <c r="B308" s="3"/>
      <c r="C308" s="4">
        <v>35423.98055555556</v>
      </c>
      <c r="D308" s="5">
        <v>22498.0</v>
      </c>
    </row>
    <row r="309">
      <c r="A309" s="2" t="s">
        <v>19962</v>
      </c>
      <c r="B309" s="3"/>
      <c r="C309" s="4">
        <v>35423.98055555556</v>
      </c>
      <c r="D309" s="5">
        <v>48020.0</v>
      </c>
    </row>
    <row r="310">
      <c r="A310" s="2" t="s">
        <v>19963</v>
      </c>
      <c r="B310" s="3"/>
      <c r="C310" s="4">
        <v>35423.98055555556</v>
      </c>
      <c r="D310" s="5">
        <v>98072.0</v>
      </c>
    </row>
    <row r="311">
      <c r="A311" s="2" t="s">
        <v>19964</v>
      </c>
      <c r="B311" s="3"/>
      <c r="C311" s="4">
        <v>35423.98055555556</v>
      </c>
      <c r="D311" s="5">
        <v>98194.0</v>
      </c>
    </row>
    <row r="312">
      <c r="A312" s="2" t="s">
        <v>19965</v>
      </c>
      <c r="B312" s="3"/>
      <c r="C312" s="4">
        <v>35423.98055555556</v>
      </c>
      <c r="D312" s="5">
        <v>87818.0</v>
      </c>
    </row>
    <row r="313">
      <c r="A313" s="2" t="s">
        <v>19966</v>
      </c>
      <c r="B313" s="3"/>
      <c r="C313" s="4">
        <v>35423.98055555556</v>
      </c>
      <c r="D313" s="5">
        <v>87695.0</v>
      </c>
    </row>
    <row r="314">
      <c r="A314" s="2" t="s">
        <v>19967</v>
      </c>
      <c r="B314" s="3"/>
      <c r="C314" s="4">
        <v>35423.98055555556</v>
      </c>
      <c r="D314" s="5">
        <v>78992.0</v>
      </c>
    </row>
    <row r="315">
      <c r="A315" s="2" t="s">
        <v>19968</v>
      </c>
      <c r="B315" s="3"/>
      <c r="C315" s="4">
        <v>35423.98055555556</v>
      </c>
      <c r="D315" s="5">
        <v>20012.0</v>
      </c>
    </row>
    <row r="316">
      <c r="A316" s="2" t="s">
        <v>19969</v>
      </c>
      <c r="B316" s="3"/>
      <c r="C316" s="4">
        <v>35423.98055555556</v>
      </c>
      <c r="D316" s="5">
        <v>18458.0</v>
      </c>
    </row>
    <row r="317">
      <c r="A317" s="2" t="s">
        <v>19970</v>
      </c>
      <c r="B317" s="3"/>
      <c r="C317" s="4">
        <v>35423.98055555556</v>
      </c>
      <c r="D317" s="5">
        <v>121726.0</v>
      </c>
    </row>
    <row r="318">
      <c r="A318" s="2" t="s">
        <v>19971</v>
      </c>
      <c r="B318" s="3"/>
      <c r="C318" s="4">
        <v>35423.98055555556</v>
      </c>
      <c r="D318" s="5">
        <v>125302.0</v>
      </c>
    </row>
    <row r="319">
      <c r="A319" s="2" t="s">
        <v>19972</v>
      </c>
      <c r="B319" s="3"/>
      <c r="C319" s="4">
        <v>35423.98055555556</v>
      </c>
      <c r="D319" s="5">
        <v>12375.0</v>
      </c>
    </row>
    <row r="320">
      <c r="A320" s="2" t="s">
        <v>19973</v>
      </c>
      <c r="B320" s="3"/>
      <c r="C320" s="4">
        <v>35423.98055555556</v>
      </c>
      <c r="D320" s="5">
        <v>62050.0</v>
      </c>
    </row>
    <row r="321">
      <c r="A321" s="2" t="s">
        <v>19974</v>
      </c>
      <c r="B321" s="3"/>
      <c r="C321" s="4">
        <v>35423.98055555556</v>
      </c>
      <c r="D321" s="5">
        <v>1581.0</v>
      </c>
    </row>
    <row r="322">
      <c r="A322" s="2" t="s">
        <v>19975</v>
      </c>
      <c r="B322" s="3"/>
      <c r="C322" s="4">
        <v>35423.98055555556</v>
      </c>
      <c r="D322" s="5">
        <v>6534.0</v>
      </c>
    </row>
    <row r="323">
      <c r="A323" s="2" t="s">
        <v>19976</v>
      </c>
      <c r="B323" s="3"/>
      <c r="C323" s="4">
        <v>35423.98055555556</v>
      </c>
      <c r="D323" s="5">
        <v>7158.0</v>
      </c>
    </row>
    <row r="324">
      <c r="A324" s="2" t="s">
        <v>19977</v>
      </c>
      <c r="B324" s="3"/>
      <c r="C324" s="4">
        <v>35423.98055555556</v>
      </c>
      <c r="D324" s="5">
        <v>7649.0</v>
      </c>
    </row>
    <row r="325">
      <c r="A325" s="2" t="s">
        <v>19978</v>
      </c>
      <c r="B325" s="3"/>
      <c r="C325" s="4">
        <v>35423.98055555556</v>
      </c>
      <c r="D325" s="5">
        <v>8620.0</v>
      </c>
    </row>
    <row r="326">
      <c r="A326" s="2" t="s">
        <v>19979</v>
      </c>
      <c r="B326" s="3"/>
      <c r="C326" s="4">
        <v>35423.98055555556</v>
      </c>
      <c r="D326" s="5">
        <v>8917.0</v>
      </c>
    </row>
    <row r="327">
      <c r="A327" s="2" t="s">
        <v>19980</v>
      </c>
      <c r="B327" s="3"/>
      <c r="C327" s="4">
        <v>35423.98055555556</v>
      </c>
      <c r="D327" s="5">
        <v>9084.0</v>
      </c>
    </row>
    <row r="328">
      <c r="A328" s="2" t="s">
        <v>19981</v>
      </c>
      <c r="B328" s="3"/>
      <c r="C328" s="4">
        <v>35423.98055555556</v>
      </c>
      <c r="D328" s="5">
        <v>11916.0</v>
      </c>
    </row>
    <row r="329">
      <c r="A329" s="2" t="s">
        <v>19982</v>
      </c>
      <c r="B329" s="3"/>
      <c r="C329" s="4">
        <v>35423.98055555556</v>
      </c>
      <c r="D329" s="5">
        <v>159531.0</v>
      </c>
    </row>
    <row r="330">
      <c r="A330" s="2" t="s">
        <v>19983</v>
      </c>
      <c r="B330" s="3"/>
      <c r="C330" s="4">
        <v>35423.98055555556</v>
      </c>
      <c r="D330" s="5">
        <v>93200.0</v>
      </c>
    </row>
    <row r="331">
      <c r="A331" s="2" t="s">
        <v>19984</v>
      </c>
      <c r="B331" s="3"/>
      <c r="C331" s="4">
        <v>35423.98055555556</v>
      </c>
      <c r="D331" s="5">
        <v>124342.0</v>
      </c>
    </row>
    <row r="332">
      <c r="A332" s="2" t="s">
        <v>19985</v>
      </c>
      <c r="B332" s="3"/>
      <c r="C332" s="4">
        <v>35423.98055555556</v>
      </c>
      <c r="D332" s="5">
        <v>134847.0</v>
      </c>
    </row>
    <row r="333">
      <c r="A333" s="2" t="s">
        <v>19986</v>
      </c>
      <c r="B333" s="3"/>
      <c r="C333" s="4">
        <v>35423.98055555556</v>
      </c>
      <c r="D333" s="5">
        <v>199372.0</v>
      </c>
    </row>
    <row r="334">
      <c r="A334" s="2" t="s">
        <v>19987</v>
      </c>
      <c r="B334" s="3"/>
      <c r="C334" s="4">
        <v>35423.98055555556</v>
      </c>
      <c r="D334" s="5">
        <v>140439.0</v>
      </c>
    </row>
    <row r="335">
      <c r="A335" s="2" t="s">
        <v>19988</v>
      </c>
      <c r="B335" s="3"/>
      <c r="C335" s="4">
        <v>35423.98055555556</v>
      </c>
      <c r="D335" s="5">
        <v>132416.0</v>
      </c>
    </row>
    <row r="336">
      <c r="A336" s="2" t="s">
        <v>19989</v>
      </c>
      <c r="B336" s="3"/>
      <c r="C336" s="4">
        <v>35423.98055555556</v>
      </c>
      <c r="D336" s="5">
        <v>140311.0</v>
      </c>
    </row>
    <row r="337">
      <c r="A337" s="2" t="s">
        <v>19990</v>
      </c>
      <c r="B337" s="3"/>
      <c r="C337" s="4">
        <v>35423.98055555556</v>
      </c>
      <c r="D337" s="5">
        <v>140433.0</v>
      </c>
    </row>
    <row r="338">
      <c r="A338" s="2" t="s">
        <v>19991</v>
      </c>
      <c r="B338" s="3"/>
      <c r="C338" s="4">
        <v>35423.98055555556</v>
      </c>
      <c r="D338" s="5">
        <v>140571.0</v>
      </c>
    </row>
    <row r="339">
      <c r="A339" s="2" t="s">
        <v>19992</v>
      </c>
      <c r="B339" s="3"/>
      <c r="C339" s="4">
        <v>35423.98055555556</v>
      </c>
      <c r="D339" s="5">
        <v>140417.0</v>
      </c>
    </row>
    <row r="340">
      <c r="A340" s="2" t="s">
        <v>19993</v>
      </c>
      <c r="B340" s="3"/>
      <c r="C340" s="4">
        <v>35423.98055555556</v>
      </c>
      <c r="D340" s="5">
        <v>21271.0</v>
      </c>
    </row>
    <row r="341">
      <c r="A341" s="2" t="s">
        <v>19994</v>
      </c>
      <c r="B341" s="3"/>
      <c r="C341" s="4">
        <v>35423.98055555556</v>
      </c>
      <c r="D341" s="5">
        <v>16122.0</v>
      </c>
    </row>
    <row r="342">
      <c r="A342" s="2" t="s">
        <v>19995</v>
      </c>
      <c r="B342" s="3"/>
      <c r="C342" s="4">
        <v>35423.98055555556</v>
      </c>
      <c r="D342" s="5">
        <v>251327.0</v>
      </c>
    </row>
    <row r="343">
      <c r="A343" s="2" t="s">
        <v>19996</v>
      </c>
      <c r="B343" s="3"/>
      <c r="C343" s="4">
        <v>35423.98055555556</v>
      </c>
      <c r="D343" s="5">
        <v>221294.0</v>
      </c>
    </row>
    <row r="344">
      <c r="A344" s="2" t="s">
        <v>19997</v>
      </c>
      <c r="B344" s="3"/>
      <c r="C344" s="4">
        <v>35423.98055555556</v>
      </c>
      <c r="D344" s="5">
        <v>221964.0</v>
      </c>
    </row>
    <row r="345">
      <c r="A345" s="2" t="s">
        <v>19998</v>
      </c>
      <c r="B345" s="3"/>
      <c r="C345" s="4">
        <v>35423.98055555556</v>
      </c>
      <c r="D345" s="5">
        <v>289640.0</v>
      </c>
    </row>
    <row r="346">
      <c r="A346" s="2" t="s">
        <v>19999</v>
      </c>
      <c r="B346" s="3"/>
      <c r="C346" s="4">
        <v>35423.98055555556</v>
      </c>
      <c r="D346" s="5">
        <v>144988.0</v>
      </c>
    </row>
    <row r="347">
      <c r="A347" s="2" t="s">
        <v>20000</v>
      </c>
      <c r="B347" s="3"/>
      <c r="C347" s="4">
        <v>35423.98055555556</v>
      </c>
      <c r="D347" s="5">
        <v>78581.0</v>
      </c>
    </row>
    <row r="348">
      <c r="A348" s="2" t="s">
        <v>20001</v>
      </c>
      <c r="B348" s="3"/>
      <c r="C348" s="4">
        <v>35423.98055555556</v>
      </c>
      <c r="D348" s="5">
        <v>99637.0</v>
      </c>
    </row>
    <row r="349">
      <c r="A349" s="2" t="s">
        <v>20002</v>
      </c>
      <c r="B349" s="3"/>
      <c r="C349" s="4">
        <v>35423.98055555556</v>
      </c>
      <c r="D349" s="5">
        <v>74164.0</v>
      </c>
    </row>
    <row r="350">
      <c r="A350" s="2" t="s">
        <v>20003</v>
      </c>
      <c r="B350" s="3"/>
      <c r="C350" s="4">
        <v>35423.98055555556</v>
      </c>
      <c r="D350" s="5">
        <v>74165.0</v>
      </c>
    </row>
    <row r="351">
      <c r="A351" s="2" t="s">
        <v>20004</v>
      </c>
      <c r="B351" s="3"/>
      <c r="C351" s="4">
        <v>35423.98055555556</v>
      </c>
      <c r="D351" s="5">
        <v>78662.0</v>
      </c>
    </row>
    <row r="352">
      <c r="A352" s="2" t="s">
        <v>20005</v>
      </c>
      <c r="B352" s="3"/>
      <c r="C352" s="4">
        <v>35423.98055555556</v>
      </c>
      <c r="D352" s="5">
        <v>78659.0</v>
      </c>
    </row>
    <row r="353">
      <c r="A353" s="2" t="s">
        <v>20006</v>
      </c>
      <c r="B353" s="3"/>
      <c r="C353" s="4">
        <v>35423.98055555556</v>
      </c>
      <c r="D353" s="5">
        <v>87994.0</v>
      </c>
    </row>
    <row r="354">
      <c r="A354" s="2" t="s">
        <v>20007</v>
      </c>
      <c r="B354" s="3"/>
      <c r="C354" s="4">
        <v>35423.98055555556</v>
      </c>
      <c r="D354" s="5">
        <v>21440.0</v>
      </c>
    </row>
    <row r="355">
      <c r="A355" s="2" t="s">
        <v>20008</v>
      </c>
      <c r="B355" s="3"/>
      <c r="C355" s="4">
        <v>35423.98055555556</v>
      </c>
      <c r="D355" s="5">
        <v>21664.0</v>
      </c>
    </row>
    <row r="356">
      <c r="A356" s="2" t="s">
        <v>20009</v>
      </c>
      <c r="B356" s="3"/>
      <c r="C356" s="4">
        <v>35423.98055555556</v>
      </c>
      <c r="D356" s="5">
        <v>21589.0</v>
      </c>
    </row>
    <row r="357">
      <c r="A357" s="2" t="s">
        <v>20010</v>
      </c>
      <c r="B357" s="3"/>
      <c r="C357" s="4">
        <v>35423.98055555556</v>
      </c>
      <c r="D357" s="5">
        <v>21421.0</v>
      </c>
    </row>
    <row r="358">
      <c r="A358" s="2" t="s">
        <v>20011</v>
      </c>
      <c r="B358" s="3"/>
      <c r="C358" s="4">
        <v>35423.98055555556</v>
      </c>
      <c r="D358" s="5">
        <v>71405.0</v>
      </c>
    </row>
    <row r="359">
      <c r="A359" s="2" t="s">
        <v>20012</v>
      </c>
      <c r="B359" s="3"/>
      <c r="C359" s="4">
        <v>35423.98055555556</v>
      </c>
      <c r="D359" s="5">
        <v>21675.0</v>
      </c>
    </row>
    <row r="360">
      <c r="A360" s="2" t="s">
        <v>20013</v>
      </c>
      <c r="B360" s="3"/>
      <c r="C360" s="4">
        <v>35423.98055555556</v>
      </c>
      <c r="D360" s="5">
        <v>253473.0</v>
      </c>
    </row>
    <row r="361">
      <c r="A361" s="2" t="s">
        <v>20014</v>
      </c>
      <c r="B361" s="3"/>
      <c r="C361" s="4">
        <v>35423.98055555556</v>
      </c>
      <c r="D361" s="5">
        <v>10619.0</v>
      </c>
    </row>
    <row r="362">
      <c r="A362" s="2" t="s">
        <v>20015</v>
      </c>
      <c r="B362" s="3"/>
      <c r="C362" s="4">
        <v>35423.98055555556</v>
      </c>
      <c r="D362" s="5">
        <v>34795.0</v>
      </c>
    </row>
    <row r="363">
      <c r="A363" s="2" t="s">
        <v>20016</v>
      </c>
      <c r="B363" s="3"/>
      <c r="C363" s="4">
        <v>35423.98055555556</v>
      </c>
      <c r="D363" s="5">
        <v>12841.0</v>
      </c>
    </row>
    <row r="364">
      <c r="A364" s="2" t="s">
        <v>20017</v>
      </c>
      <c r="B364" s="3"/>
      <c r="C364" s="4">
        <v>35423.98055555556</v>
      </c>
      <c r="D364" s="5">
        <v>12853.0</v>
      </c>
    </row>
    <row r="365">
      <c r="A365" s="2" t="s">
        <v>20018</v>
      </c>
      <c r="B365" s="3"/>
      <c r="C365" s="4">
        <v>35423.98055555556</v>
      </c>
      <c r="D365" s="5">
        <v>12859.0</v>
      </c>
    </row>
    <row r="366">
      <c r="A366" s="2" t="s">
        <v>20019</v>
      </c>
      <c r="B366" s="3"/>
      <c r="C366" s="4">
        <v>35423.98055555556</v>
      </c>
      <c r="D366" s="5">
        <v>81591.0</v>
      </c>
    </row>
    <row r="367">
      <c r="A367" s="2" t="s">
        <v>20020</v>
      </c>
      <c r="B367" s="3"/>
      <c r="C367" s="4">
        <v>35423.98055555556</v>
      </c>
      <c r="D367" s="5">
        <v>191041.0</v>
      </c>
    </row>
    <row r="368">
      <c r="A368" s="2" t="s">
        <v>20021</v>
      </c>
      <c r="B368" s="3"/>
      <c r="C368" s="4">
        <v>35423.98055555556</v>
      </c>
      <c r="D368" s="5">
        <v>78340.0</v>
      </c>
    </row>
    <row r="369">
      <c r="A369" s="2" t="s">
        <v>20022</v>
      </c>
      <c r="B369" s="3"/>
      <c r="C369" s="4">
        <v>35423.98055555556</v>
      </c>
      <c r="D369" s="5">
        <v>78544.0</v>
      </c>
    </row>
    <row r="370">
      <c r="A370" s="2" t="s">
        <v>20023</v>
      </c>
      <c r="B370" s="3"/>
      <c r="C370" s="4">
        <v>35423.98055555556</v>
      </c>
      <c r="D370" s="5">
        <v>78423.0</v>
      </c>
    </row>
    <row r="371">
      <c r="A371" s="2" t="s">
        <v>20024</v>
      </c>
      <c r="B371" s="3"/>
      <c r="C371" s="4">
        <v>35423.98055555556</v>
      </c>
      <c r="D371" s="5">
        <v>78425.0</v>
      </c>
    </row>
    <row r="372">
      <c r="A372" s="2" t="s">
        <v>20025</v>
      </c>
      <c r="B372" s="3"/>
      <c r="C372" s="4">
        <v>35423.98055555556</v>
      </c>
      <c r="D372" s="5">
        <v>66528.0</v>
      </c>
    </row>
    <row r="373">
      <c r="A373" s="2" t="s">
        <v>20026</v>
      </c>
      <c r="B373" s="3"/>
      <c r="C373" s="4">
        <v>35423.98055555556</v>
      </c>
      <c r="D373" s="5">
        <v>66635.0</v>
      </c>
    </row>
    <row r="374">
      <c r="A374" s="2" t="s">
        <v>20027</v>
      </c>
      <c r="B374" s="3"/>
      <c r="C374" s="4">
        <v>35423.98055555556</v>
      </c>
      <c r="D374" s="5">
        <v>162212.0</v>
      </c>
    </row>
    <row r="375">
      <c r="A375" s="2" t="s">
        <v>20028</v>
      </c>
      <c r="B375" s="3"/>
      <c r="C375" s="4">
        <v>35423.98055555556</v>
      </c>
      <c r="D375" s="5">
        <v>162207.0</v>
      </c>
    </row>
    <row r="376">
      <c r="A376" s="2" t="s">
        <v>20029</v>
      </c>
      <c r="B376" s="3"/>
      <c r="C376" s="4">
        <v>35423.98055555556</v>
      </c>
      <c r="D376" s="5">
        <v>51148.0</v>
      </c>
    </row>
    <row r="377">
      <c r="A377" s="2" t="s">
        <v>20030</v>
      </c>
      <c r="B377" s="3"/>
      <c r="C377" s="4">
        <v>35423.98055555556</v>
      </c>
      <c r="D377" s="5">
        <v>127412.0</v>
      </c>
    </row>
    <row r="378">
      <c r="A378" s="2" t="s">
        <v>20031</v>
      </c>
      <c r="B378" s="3"/>
      <c r="C378" s="4">
        <v>35423.98055555556</v>
      </c>
      <c r="D378" s="5">
        <v>132279.0</v>
      </c>
    </row>
    <row r="379">
      <c r="A379" s="2" t="s">
        <v>20032</v>
      </c>
      <c r="B379" s="3"/>
      <c r="C379" s="4">
        <v>35423.98055555556</v>
      </c>
      <c r="D379" s="5">
        <v>117725.0</v>
      </c>
    </row>
    <row r="380">
      <c r="A380" s="2" t="s">
        <v>20033</v>
      </c>
      <c r="B380" s="3"/>
      <c r="C380" s="4">
        <v>35423.98055555556</v>
      </c>
      <c r="D380" s="5">
        <v>95020.0</v>
      </c>
    </row>
    <row r="381">
      <c r="A381" s="2" t="s">
        <v>20034</v>
      </c>
      <c r="B381" s="3"/>
      <c r="C381" s="4">
        <v>35423.98055555556</v>
      </c>
      <c r="D381" s="5">
        <v>185190.0</v>
      </c>
    </row>
    <row r="382">
      <c r="A382" s="2" t="s">
        <v>20035</v>
      </c>
      <c r="B382" s="3"/>
      <c r="C382" s="4">
        <v>35423.98055555556</v>
      </c>
      <c r="D382" s="5">
        <v>16796.0</v>
      </c>
    </row>
    <row r="383">
      <c r="A383" s="2" t="s">
        <v>20036</v>
      </c>
      <c r="B383" s="3"/>
      <c r="C383" s="4">
        <v>35423.98055555556</v>
      </c>
      <c r="D383" s="5">
        <v>80262.0</v>
      </c>
    </row>
    <row r="384">
      <c r="A384" s="2" t="s">
        <v>20037</v>
      </c>
      <c r="B384" s="3"/>
      <c r="C384" s="4">
        <v>35423.98055555556</v>
      </c>
      <c r="D384" s="5">
        <v>80370.0</v>
      </c>
    </row>
    <row r="385">
      <c r="A385" s="2" t="s">
        <v>20038</v>
      </c>
      <c r="B385" s="3"/>
      <c r="C385" s="4">
        <v>35423.98055555556</v>
      </c>
      <c r="D385" s="5">
        <v>80373.0</v>
      </c>
    </row>
    <row r="386">
      <c r="A386" s="2" t="s">
        <v>20039</v>
      </c>
      <c r="B386" s="3"/>
      <c r="C386" s="4">
        <v>35423.98055555556</v>
      </c>
      <c r="D386" s="5">
        <v>105153.0</v>
      </c>
    </row>
    <row r="387">
      <c r="A387" s="2" t="s">
        <v>20040</v>
      </c>
      <c r="B387" s="3"/>
      <c r="C387" s="4">
        <v>35423.98055555556</v>
      </c>
      <c r="D387" s="5">
        <v>3738.0</v>
      </c>
    </row>
    <row r="388">
      <c r="A388" s="2" t="s">
        <v>20041</v>
      </c>
      <c r="B388" s="3"/>
      <c r="C388" s="4">
        <v>35423.98055555556</v>
      </c>
      <c r="D388" s="5">
        <v>9351.0</v>
      </c>
    </row>
    <row r="389">
      <c r="A389" s="2" t="s">
        <v>20042</v>
      </c>
      <c r="B389" s="3"/>
      <c r="C389" s="4">
        <v>35423.98055555556</v>
      </c>
      <c r="D389" s="5">
        <v>153952.0</v>
      </c>
    </row>
    <row r="390">
      <c r="A390" s="2" t="s">
        <v>20043</v>
      </c>
      <c r="B390" s="3"/>
      <c r="C390" s="4">
        <v>35423.98055555556</v>
      </c>
      <c r="D390" s="5">
        <v>153825.0</v>
      </c>
    </row>
    <row r="391">
      <c r="A391" s="2" t="s">
        <v>20044</v>
      </c>
      <c r="B391" s="3"/>
      <c r="C391" s="4">
        <v>35423.98055555556</v>
      </c>
      <c r="D391" s="5">
        <v>18246.0</v>
      </c>
    </row>
    <row r="392">
      <c r="A392" s="2" t="s">
        <v>20045</v>
      </c>
      <c r="B392" s="3"/>
      <c r="C392" s="4">
        <v>35423.98055555556</v>
      </c>
      <c r="D392" s="5">
        <v>1420.0</v>
      </c>
    </row>
    <row r="393">
      <c r="A393" s="2" t="s">
        <v>20046</v>
      </c>
      <c r="B393" s="3"/>
      <c r="C393" s="4">
        <v>35423.98055555556</v>
      </c>
      <c r="D393" s="5">
        <v>24877.0</v>
      </c>
    </row>
    <row r="394">
      <c r="A394" s="2" t="s">
        <v>20047</v>
      </c>
      <c r="B394" s="3"/>
      <c r="C394" s="4">
        <v>35423.98055555556</v>
      </c>
      <c r="D394" s="5">
        <v>24856.0</v>
      </c>
    </row>
    <row r="395">
      <c r="A395" s="2" t="s">
        <v>20048</v>
      </c>
      <c r="B395" s="3"/>
      <c r="C395" s="4">
        <v>35423.98055555556</v>
      </c>
      <c r="D395" s="5">
        <v>106888.0</v>
      </c>
    </row>
    <row r="396">
      <c r="A396" s="2" t="s">
        <v>20049</v>
      </c>
      <c r="B396" s="3"/>
      <c r="C396" s="4">
        <v>35423.98055555556</v>
      </c>
      <c r="D396" s="5">
        <v>210474.0</v>
      </c>
    </row>
    <row r="397">
      <c r="A397" s="2" t="s">
        <v>20050</v>
      </c>
      <c r="B397" s="3"/>
      <c r="C397" s="4">
        <v>35423.98055555556</v>
      </c>
      <c r="D397" s="5">
        <v>240557.0</v>
      </c>
    </row>
    <row r="398">
      <c r="A398" s="2" t="s">
        <v>20051</v>
      </c>
      <c r="B398" s="3"/>
      <c r="C398" s="4">
        <v>35423.98055555556</v>
      </c>
      <c r="D398" s="5">
        <v>119379.0</v>
      </c>
    </row>
    <row r="399">
      <c r="A399" s="2" t="s">
        <v>20052</v>
      </c>
      <c r="B399" s="3"/>
      <c r="C399" s="4">
        <v>35423.98055555556</v>
      </c>
      <c r="D399" s="5">
        <v>119340.0</v>
      </c>
    </row>
    <row r="400">
      <c r="A400" s="2" t="s">
        <v>20053</v>
      </c>
      <c r="B400" s="3"/>
      <c r="C400" s="4">
        <v>35423.98055555556</v>
      </c>
      <c r="D400" s="5">
        <v>71358.0</v>
      </c>
    </row>
    <row r="401">
      <c r="A401" s="2" t="s">
        <v>20054</v>
      </c>
      <c r="B401" s="3"/>
      <c r="C401" s="4">
        <v>35423.98055555556</v>
      </c>
      <c r="D401" s="5">
        <v>89965.0</v>
      </c>
    </row>
    <row r="402">
      <c r="A402" s="2" t="s">
        <v>20055</v>
      </c>
      <c r="B402" s="3"/>
      <c r="C402" s="4">
        <v>35423.98055555556</v>
      </c>
      <c r="D402" s="5">
        <v>90038.0</v>
      </c>
    </row>
    <row r="403">
      <c r="A403" s="2" t="s">
        <v>20056</v>
      </c>
      <c r="B403" s="3"/>
      <c r="C403" s="4">
        <v>35423.98055555556</v>
      </c>
      <c r="D403" s="5">
        <v>89966.0</v>
      </c>
    </row>
    <row r="404">
      <c r="A404" s="2" t="s">
        <v>20057</v>
      </c>
      <c r="B404" s="3"/>
      <c r="C404" s="4">
        <v>35423.98055555556</v>
      </c>
      <c r="D404" s="5">
        <v>18502.0</v>
      </c>
    </row>
    <row r="405">
      <c r="A405" s="2" t="s">
        <v>20058</v>
      </c>
      <c r="B405" s="3"/>
      <c r="C405" s="4">
        <v>35423.98055555556</v>
      </c>
      <c r="D405" s="5">
        <v>258727.0</v>
      </c>
    </row>
    <row r="406">
      <c r="A406" s="2" t="s">
        <v>20059</v>
      </c>
      <c r="B406" s="3"/>
      <c r="C406" s="4">
        <v>35423.98055555556</v>
      </c>
      <c r="D406" s="5">
        <v>258312.0</v>
      </c>
    </row>
    <row r="407">
      <c r="A407" s="2" t="s">
        <v>20060</v>
      </c>
      <c r="B407" s="3"/>
      <c r="C407" s="4">
        <v>35423.98055555556</v>
      </c>
      <c r="D407" s="5">
        <v>86949.0</v>
      </c>
    </row>
    <row r="408">
      <c r="A408" s="2" t="s">
        <v>20061</v>
      </c>
      <c r="B408" s="3"/>
      <c r="C408" s="4">
        <v>35423.98055555556</v>
      </c>
      <c r="D408" s="5">
        <v>683530.0</v>
      </c>
    </row>
    <row r="409">
      <c r="A409" s="2" t="s">
        <v>20062</v>
      </c>
      <c r="B409" s="3"/>
      <c r="C409" s="4">
        <v>35423.98055555556</v>
      </c>
      <c r="D409" s="5">
        <v>646788.0</v>
      </c>
    </row>
    <row r="410">
      <c r="A410" s="2" t="s">
        <v>20063</v>
      </c>
      <c r="B410" s="3"/>
      <c r="C410" s="4">
        <v>35423.98055555556</v>
      </c>
      <c r="D410" s="5">
        <v>646788.0</v>
      </c>
    </row>
    <row r="411">
      <c r="A411" s="2" t="s">
        <v>20064</v>
      </c>
      <c r="B411" s="3"/>
      <c r="C411" s="4">
        <v>35423.98055555556</v>
      </c>
      <c r="D411" s="5">
        <v>126479.0</v>
      </c>
    </row>
    <row r="412">
      <c r="A412" s="2" t="s">
        <v>20065</v>
      </c>
      <c r="B412" s="3"/>
      <c r="C412" s="4">
        <v>35423.98055555556</v>
      </c>
      <c r="D412" s="5">
        <v>36201.0</v>
      </c>
    </row>
    <row r="413">
      <c r="A413" s="2" t="s">
        <v>20066</v>
      </c>
      <c r="B413" s="3"/>
      <c r="C413" s="4">
        <v>35423.98055555556</v>
      </c>
      <c r="D413" s="5">
        <v>72522.0</v>
      </c>
    </row>
    <row r="414">
      <c r="A414" s="2" t="s">
        <v>20067</v>
      </c>
      <c r="B414" s="3"/>
      <c r="C414" s="4">
        <v>35423.98055555556</v>
      </c>
      <c r="D414" s="5">
        <v>1072205.0</v>
      </c>
    </row>
    <row r="415">
      <c r="A415" s="2" t="s">
        <v>20068</v>
      </c>
      <c r="B415" s="3"/>
      <c r="C415" s="4">
        <v>35423.98055555556</v>
      </c>
      <c r="D415" s="5">
        <v>26308.0</v>
      </c>
    </row>
    <row r="416">
      <c r="A416" s="2" t="s">
        <v>20069</v>
      </c>
      <c r="B416" s="3"/>
      <c r="C416" s="4">
        <v>35423.98055555556</v>
      </c>
      <c r="D416" s="5">
        <v>82624.0</v>
      </c>
    </row>
    <row r="417">
      <c r="A417" s="2" t="s">
        <v>20070</v>
      </c>
      <c r="B417" s="3"/>
      <c r="C417" s="4">
        <v>35423.98055555556</v>
      </c>
      <c r="D417" s="5">
        <v>23562.0</v>
      </c>
    </row>
    <row r="418">
      <c r="A418" s="2" t="s">
        <v>20071</v>
      </c>
      <c r="B418" s="3"/>
      <c r="C418" s="4">
        <v>35423.98055555556</v>
      </c>
      <c r="D418" s="5">
        <v>30154.0</v>
      </c>
    </row>
    <row r="419">
      <c r="A419" s="2" t="s">
        <v>20072</v>
      </c>
      <c r="B419" s="3"/>
      <c r="C419" s="4">
        <v>35423.98055555556</v>
      </c>
      <c r="D419" s="5">
        <v>25030.0</v>
      </c>
    </row>
    <row r="420">
      <c r="A420" s="2" t="s">
        <v>20073</v>
      </c>
      <c r="B420" s="3"/>
      <c r="C420" s="4">
        <v>35423.98055555556</v>
      </c>
      <c r="D420" s="5">
        <v>94629.0</v>
      </c>
    </row>
    <row r="421">
      <c r="A421" s="2" t="s">
        <v>20074</v>
      </c>
      <c r="B421" s="3"/>
      <c r="C421" s="4">
        <v>35423.98055555556</v>
      </c>
      <c r="D421" s="5">
        <v>21494.0</v>
      </c>
    </row>
    <row r="422">
      <c r="A422" s="2" t="s">
        <v>20075</v>
      </c>
      <c r="B422" s="3"/>
      <c r="C422" s="4">
        <v>35423.98055555556</v>
      </c>
      <c r="D422" s="5">
        <v>22755.0</v>
      </c>
    </row>
    <row r="423">
      <c r="A423" s="2" t="s">
        <v>20076</v>
      </c>
      <c r="B423" s="3"/>
      <c r="C423" s="4">
        <v>35423.98055555556</v>
      </c>
      <c r="D423" s="5">
        <v>22658.0</v>
      </c>
    </row>
    <row r="424">
      <c r="A424" s="2" t="s">
        <v>20077</v>
      </c>
      <c r="B424" s="3"/>
      <c r="C424" s="4">
        <v>35423.98055555556</v>
      </c>
      <c r="D424" s="5">
        <v>22657.0</v>
      </c>
    </row>
    <row r="425">
      <c r="A425" s="2" t="s">
        <v>20078</v>
      </c>
      <c r="B425" s="3"/>
      <c r="C425" s="4">
        <v>35423.98055555556</v>
      </c>
      <c r="D425" s="5">
        <v>65299.0</v>
      </c>
    </row>
    <row r="426">
      <c r="A426" s="2" t="s">
        <v>20079</v>
      </c>
      <c r="B426" s="3"/>
      <c r="C426" s="4">
        <v>35423.98055555556</v>
      </c>
      <c r="D426" s="5">
        <v>10339.0</v>
      </c>
    </row>
    <row r="427">
      <c r="A427" s="2" t="s">
        <v>20080</v>
      </c>
      <c r="B427" s="3"/>
      <c r="C427" s="4">
        <v>35423.98055555556</v>
      </c>
      <c r="D427" s="5">
        <v>155406.0</v>
      </c>
    </row>
    <row r="428">
      <c r="A428" s="2" t="s">
        <v>20081</v>
      </c>
      <c r="B428" s="3"/>
      <c r="C428" s="4">
        <v>35423.98055555556</v>
      </c>
      <c r="D428" s="5">
        <v>87315.0</v>
      </c>
    </row>
    <row r="429">
      <c r="A429" s="2" t="s">
        <v>20082</v>
      </c>
      <c r="B429" s="3"/>
      <c r="C429" s="4">
        <v>35423.98055555556</v>
      </c>
      <c r="D429" s="5">
        <v>86751.0</v>
      </c>
    </row>
    <row r="430">
      <c r="A430" s="2" t="s">
        <v>20083</v>
      </c>
      <c r="B430" s="3"/>
      <c r="C430" s="4">
        <v>35423.98055555556</v>
      </c>
      <c r="D430" s="5">
        <v>152514.0</v>
      </c>
    </row>
    <row r="431">
      <c r="A431" s="2" t="s">
        <v>20084</v>
      </c>
      <c r="B431" s="3"/>
      <c r="C431" s="4">
        <v>35423.98055555556</v>
      </c>
      <c r="D431" s="5">
        <v>62882.0</v>
      </c>
    </row>
    <row r="432">
      <c r="A432" s="2" t="s">
        <v>20085</v>
      </c>
      <c r="B432" s="3"/>
      <c r="C432" s="4">
        <v>35423.98055555556</v>
      </c>
      <c r="D432" s="5">
        <v>28684.0</v>
      </c>
    </row>
    <row r="433">
      <c r="A433" s="2" t="s">
        <v>20086</v>
      </c>
      <c r="B433" s="3"/>
      <c r="C433" s="4">
        <v>35423.98055555556</v>
      </c>
      <c r="D433" s="5">
        <v>254474.0</v>
      </c>
    </row>
    <row r="434">
      <c r="A434" s="2" t="s">
        <v>20087</v>
      </c>
      <c r="B434" s="3"/>
      <c r="C434" s="4">
        <v>35423.98055555556</v>
      </c>
      <c r="D434" s="5">
        <v>145391.0</v>
      </c>
    </row>
    <row r="435">
      <c r="A435" s="2" t="s">
        <v>20088</v>
      </c>
      <c r="B435" s="3"/>
      <c r="C435" s="4">
        <v>35423.98055555556</v>
      </c>
      <c r="D435" s="5">
        <v>138895.0</v>
      </c>
    </row>
    <row r="436">
      <c r="A436" s="2" t="s">
        <v>20089</v>
      </c>
      <c r="B436" s="3"/>
      <c r="C436" s="4">
        <v>35423.98055555556</v>
      </c>
      <c r="D436" s="5">
        <v>140042.0</v>
      </c>
    </row>
    <row r="437">
      <c r="A437" s="2" t="s">
        <v>20090</v>
      </c>
      <c r="B437" s="3"/>
      <c r="C437" s="4">
        <v>35423.98055555556</v>
      </c>
      <c r="D437" s="5">
        <v>166026.0</v>
      </c>
    </row>
    <row r="438">
      <c r="A438" s="2" t="s">
        <v>20091</v>
      </c>
      <c r="B438" s="3"/>
      <c r="C438" s="4">
        <v>35423.98055555556</v>
      </c>
      <c r="D438" s="5">
        <v>21317.0</v>
      </c>
    </row>
    <row r="439">
      <c r="A439" s="2" t="s">
        <v>20092</v>
      </c>
      <c r="B439" s="3"/>
      <c r="C439" s="4">
        <v>35423.98055555556</v>
      </c>
      <c r="D439" s="5">
        <v>21345.0</v>
      </c>
    </row>
    <row r="440">
      <c r="A440" s="2" t="s">
        <v>20093</v>
      </c>
      <c r="B440" s="3"/>
      <c r="C440" s="4">
        <v>35423.98055555556</v>
      </c>
      <c r="D440" s="5">
        <v>20370.0</v>
      </c>
    </row>
    <row r="441">
      <c r="A441" s="2" t="s">
        <v>20094</v>
      </c>
      <c r="B441" s="3"/>
      <c r="C441" s="4">
        <v>35423.98055555556</v>
      </c>
      <c r="D441" s="5">
        <v>19946.0</v>
      </c>
    </row>
    <row r="442">
      <c r="A442" s="2" t="s">
        <v>20095</v>
      </c>
      <c r="B442" s="3"/>
      <c r="C442" s="4">
        <v>35423.98055555556</v>
      </c>
      <c r="D442" s="5">
        <v>20388.0</v>
      </c>
    </row>
    <row r="443">
      <c r="A443" s="2" t="s">
        <v>20096</v>
      </c>
      <c r="B443" s="3"/>
      <c r="C443" s="4">
        <v>35423.98055555556</v>
      </c>
      <c r="D443" s="5">
        <v>20037.0</v>
      </c>
    </row>
    <row r="444">
      <c r="A444" s="2" t="s">
        <v>20097</v>
      </c>
      <c r="B444" s="3"/>
      <c r="C444" s="4">
        <v>35423.98055555556</v>
      </c>
      <c r="D444" s="5">
        <v>127829.0</v>
      </c>
    </row>
    <row r="445">
      <c r="A445" s="2" t="s">
        <v>20098</v>
      </c>
      <c r="B445" s="3"/>
      <c r="C445" s="4">
        <v>35423.98055555556</v>
      </c>
      <c r="D445" s="5">
        <v>135591.0</v>
      </c>
    </row>
    <row r="446">
      <c r="A446" s="2" t="s">
        <v>20099</v>
      </c>
      <c r="B446" s="3"/>
      <c r="C446" s="4">
        <v>35423.98055555556</v>
      </c>
      <c r="D446" s="5">
        <v>135582.0</v>
      </c>
    </row>
    <row r="447">
      <c r="A447" s="2" t="s">
        <v>20100</v>
      </c>
      <c r="B447" s="3"/>
      <c r="C447" s="4">
        <v>35423.98055555556</v>
      </c>
      <c r="D447" s="5">
        <v>21141.0</v>
      </c>
    </row>
    <row r="448">
      <c r="A448" s="2" t="s">
        <v>20101</v>
      </c>
      <c r="B448" s="3"/>
      <c r="C448" s="4">
        <v>35423.98055555556</v>
      </c>
      <c r="D448" s="5">
        <v>21144.0</v>
      </c>
    </row>
    <row r="449">
      <c r="A449" s="2" t="s">
        <v>20102</v>
      </c>
      <c r="B449" s="3"/>
      <c r="C449" s="4">
        <v>35423.98055555556</v>
      </c>
      <c r="D449" s="5">
        <v>24067.0</v>
      </c>
    </row>
    <row r="450">
      <c r="A450" s="2" t="s">
        <v>20103</v>
      </c>
      <c r="B450" s="3"/>
      <c r="C450" s="4">
        <v>35423.98055555556</v>
      </c>
      <c r="D450" s="5">
        <v>56212.0</v>
      </c>
    </row>
    <row r="451">
      <c r="A451" s="2" t="s">
        <v>20104</v>
      </c>
      <c r="B451" s="3"/>
      <c r="C451" s="4">
        <v>35423.98055555556</v>
      </c>
      <c r="D451" s="5">
        <v>56840.0</v>
      </c>
    </row>
    <row r="452">
      <c r="A452" s="2" t="s">
        <v>20105</v>
      </c>
      <c r="B452" s="3"/>
      <c r="C452" s="4">
        <v>35423.98055555556</v>
      </c>
      <c r="D452" s="5">
        <v>53679.0</v>
      </c>
    </row>
    <row r="453">
      <c r="A453" s="2" t="s">
        <v>20106</v>
      </c>
      <c r="B453" s="3"/>
      <c r="C453" s="4">
        <v>35423.98055555556</v>
      </c>
      <c r="D453" s="5">
        <v>68708.0</v>
      </c>
    </row>
    <row r="454">
      <c r="A454" s="2" t="s">
        <v>20107</v>
      </c>
      <c r="B454" s="3"/>
      <c r="C454" s="4">
        <v>35423.98055555556</v>
      </c>
      <c r="D454" s="5">
        <v>69120.0</v>
      </c>
    </row>
    <row r="455">
      <c r="A455" s="2" t="s">
        <v>20108</v>
      </c>
      <c r="B455" s="3"/>
      <c r="C455" s="4">
        <v>35423.98055555556</v>
      </c>
      <c r="D455" s="5">
        <v>56950.0</v>
      </c>
    </row>
    <row r="456">
      <c r="A456" s="2" t="s">
        <v>20109</v>
      </c>
      <c r="B456" s="3"/>
      <c r="C456" s="4">
        <v>35423.98055555556</v>
      </c>
      <c r="D456" s="5">
        <v>57125.0</v>
      </c>
    </row>
    <row r="457">
      <c r="A457" s="2" t="s">
        <v>20110</v>
      </c>
      <c r="B457" s="3"/>
      <c r="C457" s="4">
        <v>35423.98055555556</v>
      </c>
      <c r="D457" s="5">
        <v>30430.0</v>
      </c>
    </row>
    <row r="458">
      <c r="A458" s="2" t="s">
        <v>20111</v>
      </c>
      <c r="B458" s="3"/>
      <c r="C458" s="4">
        <v>35423.98055555556</v>
      </c>
      <c r="D458" s="5">
        <v>21166.0</v>
      </c>
    </row>
    <row r="459">
      <c r="A459" s="2" t="s">
        <v>20112</v>
      </c>
      <c r="B459" s="3"/>
      <c r="C459" s="4">
        <v>35423.98055555556</v>
      </c>
      <c r="D459" s="5">
        <v>21447.0</v>
      </c>
    </row>
    <row r="460">
      <c r="A460" s="2" t="s">
        <v>20113</v>
      </c>
      <c r="B460" s="3"/>
      <c r="C460" s="4">
        <v>35423.98055555556</v>
      </c>
      <c r="D460" s="5">
        <v>21401.0</v>
      </c>
    </row>
    <row r="461">
      <c r="A461" s="2" t="s">
        <v>20114</v>
      </c>
      <c r="B461" s="3"/>
      <c r="C461" s="4">
        <v>35423.98055555556</v>
      </c>
      <c r="D461" s="5">
        <v>22351.0</v>
      </c>
    </row>
    <row r="462">
      <c r="A462" s="2" t="s">
        <v>20115</v>
      </c>
      <c r="B462" s="3"/>
      <c r="C462" s="4">
        <v>35423.98055555556</v>
      </c>
      <c r="D462" s="5">
        <v>64981.0</v>
      </c>
    </row>
    <row r="463">
      <c r="A463" s="2" t="s">
        <v>20116</v>
      </c>
      <c r="B463" s="3"/>
      <c r="C463" s="4">
        <v>35423.98055555556</v>
      </c>
      <c r="D463" s="5">
        <v>65031.0</v>
      </c>
    </row>
    <row r="464">
      <c r="A464" s="2" t="s">
        <v>20117</v>
      </c>
      <c r="B464" s="3"/>
      <c r="C464" s="4">
        <v>35423.98055555556</v>
      </c>
      <c r="D464" s="5">
        <v>56491.0</v>
      </c>
    </row>
    <row r="465">
      <c r="A465" s="2" t="s">
        <v>20118</v>
      </c>
      <c r="B465" s="3"/>
      <c r="C465" s="4">
        <v>35423.98055555556</v>
      </c>
      <c r="D465" s="5">
        <v>56651.0</v>
      </c>
    </row>
    <row r="466">
      <c r="A466" s="2" t="s">
        <v>20119</v>
      </c>
      <c r="B466" s="3"/>
      <c r="C466" s="4">
        <v>35423.98055555556</v>
      </c>
      <c r="D466" s="5">
        <v>3578.0</v>
      </c>
    </row>
    <row r="467">
      <c r="A467" s="2" t="s">
        <v>20120</v>
      </c>
      <c r="B467" s="3"/>
      <c r="C467" s="4">
        <v>35423.98055555556</v>
      </c>
      <c r="D467" s="5">
        <v>18710.0</v>
      </c>
    </row>
    <row r="468">
      <c r="A468" s="2" t="s">
        <v>20121</v>
      </c>
      <c r="B468" s="3"/>
      <c r="C468" s="4">
        <v>35423.98055555556</v>
      </c>
      <c r="D468" s="5">
        <v>164669.0</v>
      </c>
    </row>
    <row r="469">
      <c r="A469" s="2" t="s">
        <v>20122</v>
      </c>
      <c r="B469" s="3"/>
      <c r="C469" s="4">
        <v>35423.98055555556</v>
      </c>
      <c r="D469" s="5">
        <v>64814.0</v>
      </c>
    </row>
    <row r="470">
      <c r="A470" s="2" t="s">
        <v>20123</v>
      </c>
      <c r="B470" s="3"/>
      <c r="C470" s="4">
        <v>35423.98055555556</v>
      </c>
      <c r="D470" s="5">
        <v>52696.0</v>
      </c>
    </row>
    <row r="471">
      <c r="A471" s="2" t="s">
        <v>20124</v>
      </c>
      <c r="B471" s="3"/>
      <c r="C471" s="4">
        <v>35423.98055555556</v>
      </c>
      <c r="D471" s="5">
        <v>52647.0</v>
      </c>
    </row>
    <row r="472">
      <c r="A472" s="2" t="s">
        <v>20125</v>
      </c>
      <c r="B472" s="3"/>
      <c r="C472" s="4">
        <v>35423.98055555556</v>
      </c>
      <c r="D472" s="5">
        <v>21655.0</v>
      </c>
    </row>
    <row r="473">
      <c r="A473" s="2" t="s">
        <v>20126</v>
      </c>
      <c r="B473" s="3"/>
      <c r="C473" s="4">
        <v>35423.98055555556</v>
      </c>
      <c r="D473" s="5">
        <v>21642.0</v>
      </c>
    </row>
    <row r="474">
      <c r="A474" s="2" t="s">
        <v>20127</v>
      </c>
      <c r="B474" s="3"/>
      <c r="C474" s="4">
        <v>35423.98055555556</v>
      </c>
      <c r="D474" s="5">
        <v>21974.0</v>
      </c>
    </row>
    <row r="475">
      <c r="A475" s="2" t="s">
        <v>20128</v>
      </c>
      <c r="B475" s="3"/>
      <c r="C475" s="4">
        <v>35423.98055555556</v>
      </c>
      <c r="D475" s="5">
        <v>39311.0</v>
      </c>
    </row>
    <row r="476">
      <c r="A476" s="2" t="s">
        <v>20129</v>
      </c>
      <c r="B476" s="3"/>
      <c r="C476" s="4">
        <v>35423.98055555556</v>
      </c>
      <c r="D476" s="5">
        <v>5458.0</v>
      </c>
    </row>
    <row r="477">
      <c r="A477" s="2" t="s">
        <v>20130</v>
      </c>
      <c r="B477" s="3"/>
      <c r="C477" s="4">
        <v>35423.98055555556</v>
      </c>
      <c r="D477" s="5">
        <v>97828.0</v>
      </c>
    </row>
    <row r="478">
      <c r="A478" s="2" t="s">
        <v>20131</v>
      </c>
      <c r="B478" s="3"/>
      <c r="C478" s="4">
        <v>35423.98055555556</v>
      </c>
      <c r="D478" s="5">
        <v>94207.0</v>
      </c>
    </row>
    <row r="479">
      <c r="A479" s="2" t="s">
        <v>20132</v>
      </c>
      <c r="B479" s="3"/>
      <c r="C479" s="4">
        <v>35423.98055555556</v>
      </c>
      <c r="D479" s="5">
        <v>230759.0</v>
      </c>
    </row>
    <row r="480">
      <c r="A480" s="2" t="s">
        <v>20133</v>
      </c>
      <c r="B480" s="3"/>
      <c r="C480" s="4">
        <v>35423.98055555556</v>
      </c>
      <c r="D480" s="5">
        <v>256018.0</v>
      </c>
    </row>
    <row r="481">
      <c r="A481" s="2" t="s">
        <v>20134</v>
      </c>
      <c r="B481" s="3"/>
      <c r="C481" s="4">
        <v>35423.98055555556</v>
      </c>
      <c r="D481" s="5">
        <v>69953.0</v>
      </c>
    </row>
    <row r="482">
      <c r="A482" s="2" t="s">
        <v>20135</v>
      </c>
      <c r="B482" s="3"/>
      <c r="C482" s="4">
        <v>35423.98055555556</v>
      </c>
      <c r="D482" s="5">
        <v>84496.0</v>
      </c>
    </row>
    <row r="483">
      <c r="A483" s="2" t="s">
        <v>20136</v>
      </c>
      <c r="B483" s="3"/>
      <c r="C483" s="4">
        <v>35423.98055555556</v>
      </c>
      <c r="D483" s="5">
        <v>85053.0</v>
      </c>
    </row>
    <row r="484">
      <c r="A484" s="2" t="s">
        <v>20137</v>
      </c>
      <c r="B484" s="3"/>
      <c r="C484" s="4">
        <v>35423.98055555556</v>
      </c>
      <c r="D484" s="5">
        <v>156432.0</v>
      </c>
    </row>
    <row r="485">
      <c r="A485" s="2" t="s">
        <v>20138</v>
      </c>
      <c r="B485" s="3"/>
      <c r="C485" s="4">
        <v>35423.98055555556</v>
      </c>
      <c r="D485" s="5">
        <v>20817.0</v>
      </c>
    </row>
    <row r="486">
      <c r="A486" s="2" t="s">
        <v>20139</v>
      </c>
      <c r="B486" s="3"/>
      <c r="C486" s="4">
        <v>35423.98055555556</v>
      </c>
      <c r="D486" s="5">
        <v>149753.0</v>
      </c>
    </row>
    <row r="487">
      <c r="A487" s="2" t="s">
        <v>20140</v>
      </c>
      <c r="B487" s="3"/>
      <c r="C487" s="4">
        <v>35423.98055555556</v>
      </c>
      <c r="D487" s="5">
        <v>164268.0</v>
      </c>
    </row>
    <row r="488">
      <c r="A488" s="2" t="s">
        <v>20141</v>
      </c>
      <c r="B488" s="3"/>
      <c r="C488" s="4">
        <v>35423.98055555556</v>
      </c>
      <c r="D488" s="5">
        <v>146886.0</v>
      </c>
    </row>
    <row r="489">
      <c r="A489" s="2" t="s">
        <v>20142</v>
      </c>
      <c r="B489" s="3"/>
      <c r="C489" s="4">
        <v>35423.98055555556</v>
      </c>
      <c r="D489" s="5">
        <v>31606.0</v>
      </c>
    </row>
    <row r="490">
      <c r="A490" s="2" t="s">
        <v>20143</v>
      </c>
      <c r="B490" s="3"/>
      <c r="C490" s="4">
        <v>35423.98055555556</v>
      </c>
      <c r="D490" s="5">
        <v>55827.0</v>
      </c>
    </row>
    <row r="491">
      <c r="A491" s="2" t="s">
        <v>20144</v>
      </c>
      <c r="B491" s="3"/>
      <c r="C491" s="4">
        <v>35423.98055555556</v>
      </c>
      <c r="D491" s="5">
        <v>54710.0</v>
      </c>
    </row>
    <row r="492">
      <c r="A492" s="2" t="s">
        <v>20145</v>
      </c>
      <c r="B492" s="3"/>
      <c r="C492" s="4">
        <v>35423.98055555556</v>
      </c>
      <c r="D492" s="5">
        <v>116790.0</v>
      </c>
    </row>
    <row r="493">
      <c r="A493" s="2" t="s">
        <v>20146</v>
      </c>
      <c r="B493" s="3"/>
      <c r="C493" s="4">
        <v>35423.98055555556</v>
      </c>
      <c r="D493" s="5">
        <v>369620.0</v>
      </c>
    </row>
    <row r="494">
      <c r="A494" s="2" t="s">
        <v>20147</v>
      </c>
      <c r="B494" s="3"/>
      <c r="C494" s="4">
        <v>35423.98055555556</v>
      </c>
      <c r="D494" s="5">
        <v>128390.0</v>
      </c>
    </row>
    <row r="495">
      <c r="A495" s="2" t="s">
        <v>20148</v>
      </c>
      <c r="B495" s="3"/>
      <c r="C495" s="4">
        <v>35423.98055555556</v>
      </c>
      <c r="D495" s="5">
        <v>134079.0</v>
      </c>
    </row>
    <row r="496">
      <c r="A496" s="2" t="s">
        <v>20149</v>
      </c>
      <c r="B496" s="3"/>
      <c r="C496" s="4">
        <v>35423.98055555556</v>
      </c>
      <c r="D496" s="5">
        <v>23860.0</v>
      </c>
    </row>
    <row r="497">
      <c r="A497" s="2" t="s">
        <v>20150</v>
      </c>
      <c r="B497" s="3"/>
      <c r="C497" s="4">
        <v>35423.98055555556</v>
      </c>
      <c r="D497" s="5">
        <v>96560.0</v>
      </c>
    </row>
    <row r="498">
      <c r="A498" s="2" t="s">
        <v>20151</v>
      </c>
      <c r="B498" s="3"/>
      <c r="C498" s="4">
        <v>35423.98055555556</v>
      </c>
      <c r="D498" s="5">
        <v>96544.0</v>
      </c>
    </row>
    <row r="499">
      <c r="A499" s="2" t="s">
        <v>20152</v>
      </c>
      <c r="B499" s="3"/>
      <c r="C499" s="4">
        <v>35423.98055555556</v>
      </c>
      <c r="D499" s="5">
        <v>117993.0</v>
      </c>
    </row>
    <row r="500">
      <c r="A500" s="2" t="s">
        <v>20153</v>
      </c>
      <c r="B500" s="3"/>
      <c r="C500" s="4">
        <v>35423.98055555556</v>
      </c>
      <c r="D500" s="5">
        <v>118553.0</v>
      </c>
    </row>
    <row r="501">
      <c r="A501" s="2" t="s">
        <v>20154</v>
      </c>
      <c r="B501" s="3"/>
      <c r="C501" s="4">
        <v>35423.98055555556</v>
      </c>
      <c r="D501" s="5">
        <v>257601.0</v>
      </c>
    </row>
    <row r="502">
      <c r="A502" s="2" t="s">
        <v>20155</v>
      </c>
      <c r="B502" s="3"/>
      <c r="C502" s="4">
        <v>35423.98055555556</v>
      </c>
      <c r="D502" s="5">
        <v>505051.0</v>
      </c>
    </row>
    <row r="503">
      <c r="A503" s="2" t="s">
        <v>20156</v>
      </c>
      <c r="B503" s="3"/>
      <c r="C503" s="4">
        <v>35423.98055555556</v>
      </c>
      <c r="D503" s="5">
        <v>176278.0</v>
      </c>
    </row>
    <row r="504">
      <c r="A504" s="2" t="s">
        <v>20157</v>
      </c>
      <c r="B504" s="3"/>
      <c r="C504" s="4">
        <v>35423.98055555556</v>
      </c>
      <c r="D504" s="5">
        <v>179196.0</v>
      </c>
    </row>
    <row r="505">
      <c r="A505" s="2" t="s">
        <v>20158</v>
      </c>
      <c r="B505" s="3"/>
      <c r="C505" s="4">
        <v>35423.98055555556</v>
      </c>
      <c r="D505" s="5">
        <v>7017.0</v>
      </c>
    </row>
    <row r="506">
      <c r="A506" s="2" t="s">
        <v>20159</v>
      </c>
      <c r="B506" s="3"/>
      <c r="C506" s="4">
        <v>35423.98055555556</v>
      </c>
      <c r="D506" s="5">
        <v>71742.0</v>
      </c>
    </row>
    <row r="507">
      <c r="A507" s="2" t="s">
        <v>20160</v>
      </c>
      <c r="B507" s="3"/>
      <c r="C507" s="4">
        <v>35423.98055555556</v>
      </c>
      <c r="D507" s="5">
        <v>84042.0</v>
      </c>
    </row>
    <row r="508">
      <c r="A508" s="2" t="s">
        <v>20161</v>
      </c>
      <c r="B508" s="3"/>
      <c r="C508" s="4">
        <v>35423.98055555556</v>
      </c>
      <c r="D508" s="5">
        <v>152977.0</v>
      </c>
    </row>
    <row r="509">
      <c r="A509" s="2" t="s">
        <v>20162</v>
      </c>
      <c r="B509" s="3"/>
      <c r="C509" s="4">
        <v>35423.98055555556</v>
      </c>
      <c r="D509" s="5">
        <v>6143.0</v>
      </c>
    </row>
    <row r="510">
      <c r="A510" s="2" t="s">
        <v>20163</v>
      </c>
      <c r="B510" s="3"/>
      <c r="C510" s="4">
        <v>35423.98055555556</v>
      </c>
      <c r="D510" s="5">
        <v>152014.0</v>
      </c>
    </row>
    <row r="511">
      <c r="A511" s="2" t="s">
        <v>20164</v>
      </c>
      <c r="B511" s="3"/>
      <c r="C511" s="4">
        <v>35423.98055555556</v>
      </c>
      <c r="D511" s="5">
        <v>343717.0</v>
      </c>
    </row>
    <row r="512">
      <c r="A512" s="2" t="s">
        <v>20165</v>
      </c>
      <c r="B512" s="3"/>
      <c r="C512" s="4">
        <v>35423.98055555556</v>
      </c>
      <c r="D512" s="5">
        <v>52146.0</v>
      </c>
    </row>
    <row r="513">
      <c r="A513" s="2" t="s">
        <v>20166</v>
      </c>
      <c r="B513" s="3"/>
      <c r="C513" s="4">
        <v>35423.98055555556</v>
      </c>
      <c r="D513" s="5">
        <v>146462.0</v>
      </c>
    </row>
    <row r="514">
      <c r="A514" s="2" t="s">
        <v>20167</v>
      </c>
      <c r="B514" s="3"/>
      <c r="C514" s="4">
        <v>35423.98055555556</v>
      </c>
      <c r="D514" s="5">
        <v>146879.0</v>
      </c>
    </row>
    <row r="515">
      <c r="A515" s="2" t="s">
        <v>20168</v>
      </c>
      <c r="B515" s="3"/>
      <c r="C515" s="4">
        <v>35423.98055555556</v>
      </c>
      <c r="D515" s="5">
        <v>23927.0</v>
      </c>
    </row>
    <row r="516">
      <c r="A516" s="2" t="s">
        <v>20169</v>
      </c>
      <c r="B516" s="3"/>
      <c r="C516" s="4">
        <v>35423.98055555556</v>
      </c>
      <c r="D516" s="5">
        <v>78790.0</v>
      </c>
    </row>
    <row r="517">
      <c r="A517" s="2" t="s">
        <v>20170</v>
      </c>
      <c r="B517" s="3"/>
      <c r="C517" s="4">
        <v>35423.98055555556</v>
      </c>
      <c r="D517" s="5">
        <v>77647.0</v>
      </c>
    </row>
    <row r="518">
      <c r="A518" s="2" t="s">
        <v>20171</v>
      </c>
      <c r="B518" s="3"/>
      <c r="C518" s="4">
        <v>35423.98055555556</v>
      </c>
      <c r="D518" s="5">
        <v>77827.0</v>
      </c>
    </row>
    <row r="519">
      <c r="A519" s="2" t="s">
        <v>20172</v>
      </c>
      <c r="B519" s="3"/>
      <c r="C519" s="4">
        <v>35423.98055555556</v>
      </c>
      <c r="D519" s="5">
        <v>12915.0</v>
      </c>
    </row>
    <row r="520">
      <c r="A520" s="2" t="s">
        <v>20173</v>
      </c>
      <c r="B520" s="3"/>
      <c r="C520" s="4">
        <v>35423.98055555556</v>
      </c>
      <c r="D520" s="5">
        <v>25004.0</v>
      </c>
    </row>
    <row r="521">
      <c r="A521" s="2" t="s">
        <v>20174</v>
      </c>
      <c r="B521" s="3"/>
      <c r="C521" s="4">
        <v>35423.98055555556</v>
      </c>
      <c r="D521" s="5">
        <v>22692.0</v>
      </c>
    </row>
    <row r="522">
      <c r="A522" s="2" t="s">
        <v>20175</v>
      </c>
      <c r="B522" s="3"/>
      <c r="C522" s="4">
        <v>35423.98055555556</v>
      </c>
      <c r="D522" s="5">
        <v>92477.0</v>
      </c>
    </row>
    <row r="523">
      <c r="A523" s="2" t="s">
        <v>20176</v>
      </c>
      <c r="B523" s="3"/>
      <c r="C523" s="4">
        <v>35423.98055555556</v>
      </c>
      <c r="D523" s="5">
        <v>4808.0</v>
      </c>
    </row>
    <row r="524">
      <c r="A524" s="2" t="s">
        <v>20177</v>
      </c>
      <c r="B524" s="3"/>
      <c r="C524" s="4">
        <v>35423.98055555556</v>
      </c>
      <c r="D524" s="5">
        <v>6048.0</v>
      </c>
    </row>
    <row r="525">
      <c r="A525" s="2" t="s">
        <v>20178</v>
      </c>
      <c r="B525" s="3"/>
      <c r="C525" s="4">
        <v>35423.98055555556</v>
      </c>
      <c r="D525" s="5">
        <v>164277.0</v>
      </c>
    </row>
    <row r="526">
      <c r="A526" s="2" t="s">
        <v>20179</v>
      </c>
      <c r="B526" s="3"/>
      <c r="C526" s="4">
        <v>35423.98055555556</v>
      </c>
      <c r="D526" s="5">
        <v>312472.0</v>
      </c>
    </row>
    <row r="527">
      <c r="A527" s="2" t="s">
        <v>20180</v>
      </c>
      <c r="B527" s="3"/>
      <c r="C527" s="4">
        <v>35423.98055555556</v>
      </c>
      <c r="D527" s="5">
        <v>7984.0</v>
      </c>
    </row>
    <row r="528">
      <c r="A528" s="2" t="s">
        <v>20181</v>
      </c>
      <c r="B528" s="3"/>
      <c r="C528" s="4">
        <v>35423.98055555556</v>
      </c>
      <c r="D528" s="5">
        <v>13880.0</v>
      </c>
    </row>
    <row r="529">
      <c r="A529" s="2" t="s">
        <v>20182</v>
      </c>
      <c r="B529" s="3"/>
      <c r="C529" s="4">
        <v>35423.98055555556</v>
      </c>
      <c r="D529" s="5">
        <v>17039.0</v>
      </c>
    </row>
    <row r="530">
      <c r="A530" s="2" t="s">
        <v>20183</v>
      </c>
      <c r="B530" s="3"/>
      <c r="C530" s="4">
        <v>35423.98055555556</v>
      </c>
      <c r="D530" s="5">
        <v>80561.0</v>
      </c>
    </row>
    <row r="531">
      <c r="A531" s="2" t="s">
        <v>20184</v>
      </c>
      <c r="B531" s="3"/>
      <c r="C531" s="4">
        <v>35423.98055555556</v>
      </c>
      <c r="D531" s="5">
        <v>80807.0</v>
      </c>
    </row>
    <row r="532">
      <c r="A532" s="2" t="s">
        <v>20185</v>
      </c>
      <c r="B532" s="3"/>
      <c r="C532" s="4">
        <v>35423.98055555556</v>
      </c>
      <c r="D532" s="5">
        <v>2991.0</v>
      </c>
    </row>
    <row r="533">
      <c r="A533" s="2" t="s">
        <v>20186</v>
      </c>
      <c r="B533" s="3"/>
      <c r="C533" s="4">
        <v>35423.98055555556</v>
      </c>
      <c r="D533" s="5">
        <v>73152.0</v>
      </c>
    </row>
    <row r="534">
      <c r="A534" s="2" t="s">
        <v>20187</v>
      </c>
      <c r="B534" s="3"/>
      <c r="C534" s="4">
        <v>35423.98055555556</v>
      </c>
      <c r="D534" s="5">
        <v>67912.0</v>
      </c>
    </row>
    <row r="535">
      <c r="A535" s="2" t="s">
        <v>20188</v>
      </c>
      <c r="B535" s="3"/>
      <c r="C535" s="4">
        <v>35423.98055555556</v>
      </c>
      <c r="D535" s="5">
        <v>7776.0</v>
      </c>
    </row>
    <row r="536">
      <c r="A536" s="2" t="s">
        <v>20189</v>
      </c>
      <c r="B536" s="3"/>
      <c r="C536" s="4">
        <v>35423.98055555556</v>
      </c>
      <c r="D536" s="5">
        <v>7811.0</v>
      </c>
    </row>
    <row r="537">
      <c r="A537" s="2" t="s">
        <v>20190</v>
      </c>
      <c r="B537" s="3"/>
      <c r="C537" s="4">
        <v>35423.98055555556</v>
      </c>
      <c r="D537" s="5">
        <v>7810.0</v>
      </c>
    </row>
    <row r="538">
      <c r="A538" s="2" t="s">
        <v>20191</v>
      </c>
      <c r="B538" s="3"/>
      <c r="C538" s="4">
        <v>35423.98055555556</v>
      </c>
      <c r="D538" s="5">
        <v>16634.0</v>
      </c>
    </row>
    <row r="539">
      <c r="A539" s="2" t="s">
        <v>20192</v>
      </c>
      <c r="B539" s="3"/>
      <c r="C539" s="4">
        <v>35423.98055555556</v>
      </c>
      <c r="D539" s="5">
        <v>16646.0</v>
      </c>
    </row>
    <row r="540">
      <c r="A540" s="2" t="s">
        <v>20193</v>
      </c>
      <c r="B540" s="3"/>
      <c r="C540" s="4">
        <v>35423.98055555556</v>
      </c>
      <c r="D540" s="5">
        <v>16647.0</v>
      </c>
    </row>
    <row r="541">
      <c r="A541" s="2" t="s">
        <v>20194</v>
      </c>
      <c r="B541" s="3"/>
      <c r="C541" s="4">
        <v>35423.98055555556</v>
      </c>
      <c r="D541" s="5">
        <v>308808.0</v>
      </c>
    </row>
    <row r="542">
      <c r="A542" s="2" t="s">
        <v>20195</v>
      </c>
      <c r="B542" s="3"/>
      <c r="C542" s="4">
        <v>35423.98055555556</v>
      </c>
      <c r="D542" s="5">
        <v>113179.0</v>
      </c>
    </row>
    <row r="543">
      <c r="A543" s="2" t="s">
        <v>20196</v>
      </c>
      <c r="B543" s="3"/>
      <c r="C543" s="4">
        <v>35423.98055555556</v>
      </c>
      <c r="D543" s="5">
        <v>264082.0</v>
      </c>
    </row>
    <row r="544">
      <c r="A544" s="2" t="s">
        <v>20197</v>
      </c>
      <c r="B544" s="3"/>
      <c r="C544" s="4">
        <v>35423.98055555556</v>
      </c>
      <c r="D544" s="5">
        <v>126160.0</v>
      </c>
    </row>
    <row r="545">
      <c r="A545" s="2" t="s">
        <v>20198</v>
      </c>
      <c r="B545" s="3"/>
      <c r="C545" s="4">
        <v>35423.98055555556</v>
      </c>
      <c r="D545" s="5">
        <v>126950.0</v>
      </c>
    </row>
    <row r="546">
      <c r="A546" s="2" t="s">
        <v>20199</v>
      </c>
      <c r="B546" s="3"/>
      <c r="C546" s="4">
        <v>35423.98055555556</v>
      </c>
      <c r="D546" s="5">
        <v>334767.0</v>
      </c>
    </row>
    <row r="547">
      <c r="A547" s="2" t="s">
        <v>20200</v>
      </c>
      <c r="B547" s="3"/>
      <c r="C547" s="4">
        <v>35423.98055555556</v>
      </c>
      <c r="D547" s="5">
        <v>11265.0</v>
      </c>
    </row>
    <row r="548">
      <c r="A548" s="2" t="s">
        <v>20201</v>
      </c>
      <c r="B548" s="3"/>
      <c r="C548" s="4">
        <v>35423.98055555556</v>
      </c>
      <c r="D548" s="5">
        <v>551360.0</v>
      </c>
    </row>
    <row r="549">
      <c r="A549" s="2" t="s">
        <v>20202</v>
      </c>
      <c r="B549" s="3"/>
      <c r="C549" s="4">
        <v>35423.98055555556</v>
      </c>
      <c r="D549" s="5">
        <v>552052.0</v>
      </c>
    </row>
    <row r="550">
      <c r="A550" s="2" t="s">
        <v>20203</v>
      </c>
      <c r="B550" s="3"/>
      <c r="C550" s="4">
        <v>35423.98055555556</v>
      </c>
      <c r="D550" s="5">
        <v>183587.0</v>
      </c>
    </row>
    <row r="551">
      <c r="A551" s="2" t="s">
        <v>20204</v>
      </c>
      <c r="B551" s="3"/>
      <c r="C551" s="4">
        <v>35423.98055555556</v>
      </c>
      <c r="D551" s="5">
        <v>279664.0</v>
      </c>
    </row>
    <row r="552">
      <c r="A552" s="2" t="s">
        <v>20205</v>
      </c>
      <c r="B552" s="3"/>
      <c r="C552" s="4">
        <v>35423.98055555556</v>
      </c>
      <c r="D552" s="5">
        <v>8115.0</v>
      </c>
    </row>
    <row r="553">
      <c r="A553" s="2" t="s">
        <v>20206</v>
      </c>
      <c r="B553" s="3"/>
      <c r="C553" s="4">
        <v>35423.98055555556</v>
      </c>
      <c r="D553" s="5">
        <v>149419.0</v>
      </c>
    </row>
    <row r="554">
      <c r="A554" s="2" t="s">
        <v>20207</v>
      </c>
      <c r="B554" s="3"/>
      <c r="C554" s="4">
        <v>35423.98055555556</v>
      </c>
      <c r="D554" s="5">
        <v>148942.0</v>
      </c>
    </row>
    <row r="555">
      <c r="A555" s="2" t="s">
        <v>20208</v>
      </c>
      <c r="B555" s="3"/>
      <c r="C555" s="4">
        <v>35423.98055555556</v>
      </c>
      <c r="D555" s="5">
        <v>149238.0</v>
      </c>
    </row>
    <row r="556">
      <c r="A556" s="2" t="s">
        <v>20209</v>
      </c>
      <c r="B556" s="3"/>
      <c r="C556" s="4">
        <v>35423.98055555556</v>
      </c>
      <c r="D556" s="5">
        <v>78413.0</v>
      </c>
    </row>
    <row r="557">
      <c r="A557" s="2" t="s">
        <v>20210</v>
      </c>
      <c r="B557" s="3"/>
      <c r="C557" s="4">
        <v>35423.98055555556</v>
      </c>
      <c r="D557" s="5">
        <v>39590.0</v>
      </c>
    </row>
    <row r="558">
      <c r="A558" s="2" t="s">
        <v>20211</v>
      </c>
      <c r="B558" s="3"/>
      <c r="C558" s="4">
        <v>35423.98055555556</v>
      </c>
      <c r="D558" s="5">
        <v>43006.0</v>
      </c>
    </row>
    <row r="559">
      <c r="A559" s="2" t="s">
        <v>20212</v>
      </c>
      <c r="B559" s="3"/>
      <c r="C559" s="4">
        <v>35423.98055555556</v>
      </c>
      <c r="D559" s="5">
        <v>123302.0</v>
      </c>
    </row>
    <row r="560">
      <c r="A560" s="2" t="s">
        <v>20213</v>
      </c>
      <c r="B560" s="3"/>
      <c r="C560" s="4">
        <v>35423.98055555556</v>
      </c>
      <c r="D560" s="5">
        <v>171062.0</v>
      </c>
    </row>
    <row r="561">
      <c r="A561" s="2" t="s">
        <v>20214</v>
      </c>
      <c r="B561" s="3"/>
      <c r="C561" s="4">
        <v>35423.98055555556</v>
      </c>
      <c r="D561" s="5">
        <v>27605.0</v>
      </c>
    </row>
    <row r="562">
      <c r="A562" s="2" t="s">
        <v>20215</v>
      </c>
      <c r="B562" s="3"/>
      <c r="C562" s="4">
        <v>35423.98055555556</v>
      </c>
      <c r="D562" s="5">
        <v>27772.0</v>
      </c>
    </row>
    <row r="563">
      <c r="A563" s="2" t="s">
        <v>20216</v>
      </c>
      <c r="B563" s="3"/>
      <c r="C563" s="4">
        <v>35423.98055555556</v>
      </c>
      <c r="D563" s="5">
        <v>29372.0</v>
      </c>
    </row>
    <row r="564">
      <c r="A564" s="2" t="s">
        <v>20217</v>
      </c>
      <c r="B564" s="3"/>
      <c r="C564" s="4">
        <v>35423.98055555556</v>
      </c>
      <c r="D564" s="5">
        <v>21055.0</v>
      </c>
    </row>
    <row r="565">
      <c r="A565" s="2" t="s">
        <v>20218</v>
      </c>
      <c r="B565" s="3"/>
      <c r="C565" s="4">
        <v>35423.98055555556</v>
      </c>
      <c r="D565" s="5">
        <v>62601.0</v>
      </c>
    </row>
    <row r="566">
      <c r="A566" s="2" t="s">
        <v>20219</v>
      </c>
      <c r="B566" s="3"/>
      <c r="C566" s="4">
        <v>35423.98055555556</v>
      </c>
      <c r="D566" s="5">
        <v>62967.0</v>
      </c>
    </row>
    <row r="567">
      <c r="A567" s="2" t="s">
        <v>20220</v>
      </c>
      <c r="B567" s="3"/>
      <c r="C567" s="4">
        <v>35423.98055555556</v>
      </c>
      <c r="D567" s="5">
        <v>19608.0</v>
      </c>
    </row>
    <row r="568">
      <c r="A568" s="2" t="s">
        <v>20221</v>
      </c>
      <c r="B568" s="3"/>
      <c r="C568" s="4">
        <v>35423.98055555556</v>
      </c>
      <c r="D568" s="5">
        <v>18368.0</v>
      </c>
    </row>
    <row r="569">
      <c r="A569" s="2" t="s">
        <v>20222</v>
      </c>
      <c r="B569" s="3"/>
      <c r="C569" s="4">
        <v>35423.98055555556</v>
      </c>
      <c r="D569" s="5">
        <v>18602.0</v>
      </c>
    </row>
    <row r="570">
      <c r="A570" s="2" t="s">
        <v>20223</v>
      </c>
      <c r="B570" s="3"/>
      <c r="C570" s="4">
        <v>35423.98055555556</v>
      </c>
      <c r="D570" s="5">
        <v>18611.0</v>
      </c>
    </row>
    <row r="571">
      <c r="A571" s="2" t="s">
        <v>20224</v>
      </c>
      <c r="B571" s="3"/>
      <c r="C571" s="4">
        <v>35423.98055555556</v>
      </c>
      <c r="D571" s="5">
        <v>27953.0</v>
      </c>
    </row>
    <row r="572">
      <c r="A572" s="2" t="s">
        <v>20225</v>
      </c>
      <c r="B572" s="3"/>
      <c r="C572" s="4">
        <v>35423.98055555556</v>
      </c>
      <c r="D572" s="5">
        <v>79597.0</v>
      </c>
    </row>
    <row r="573">
      <c r="A573" s="2" t="s">
        <v>20226</v>
      </c>
      <c r="B573" s="3"/>
      <c r="C573" s="4">
        <v>35423.98055555556</v>
      </c>
      <c r="D573" s="5">
        <v>165302.0</v>
      </c>
    </row>
    <row r="574">
      <c r="A574" s="2" t="s">
        <v>20227</v>
      </c>
      <c r="B574" s="3"/>
      <c r="C574" s="4">
        <v>35423.98055555556</v>
      </c>
      <c r="D574" s="5">
        <v>165287.0</v>
      </c>
    </row>
    <row r="575">
      <c r="A575" s="2" t="s">
        <v>20228</v>
      </c>
      <c r="B575" s="3"/>
      <c r="C575" s="4">
        <v>35423.98055555556</v>
      </c>
      <c r="D575" s="5">
        <v>93764.0</v>
      </c>
    </row>
    <row r="576">
      <c r="A576" s="2" t="s">
        <v>20229</v>
      </c>
      <c r="B576" s="3"/>
      <c r="C576" s="4">
        <v>35423.98055555556</v>
      </c>
      <c r="D576" s="5">
        <v>52267.0</v>
      </c>
    </row>
    <row r="577">
      <c r="A577" s="2" t="s">
        <v>20230</v>
      </c>
      <c r="B577" s="3"/>
      <c r="C577" s="4">
        <v>35423.98055555556</v>
      </c>
      <c r="D577" s="5">
        <v>34204.0</v>
      </c>
    </row>
    <row r="578">
      <c r="A578" s="2" t="s">
        <v>20231</v>
      </c>
      <c r="B578" s="3"/>
      <c r="C578" s="4">
        <v>35423.98055555556</v>
      </c>
      <c r="D578" s="5">
        <v>164701.0</v>
      </c>
    </row>
    <row r="579">
      <c r="A579" s="2" t="s">
        <v>20232</v>
      </c>
      <c r="B579" s="3"/>
      <c r="C579" s="4">
        <v>35423.98055555556</v>
      </c>
      <c r="D579" s="5">
        <v>32143.0</v>
      </c>
    </row>
    <row r="580">
      <c r="A580" s="2" t="s">
        <v>20233</v>
      </c>
      <c r="B580" s="3"/>
      <c r="C580" s="4">
        <v>35423.98055555556</v>
      </c>
      <c r="D580" s="5">
        <v>36620.0</v>
      </c>
    </row>
    <row r="581">
      <c r="A581" s="2" t="s">
        <v>20234</v>
      </c>
      <c r="B581" s="3"/>
      <c r="C581" s="4">
        <v>35423.98055555556</v>
      </c>
      <c r="D581" s="5">
        <v>172803.0</v>
      </c>
    </row>
    <row r="582">
      <c r="A582" s="2" t="s">
        <v>20235</v>
      </c>
      <c r="B582" s="3"/>
      <c r="C582" s="4">
        <v>35423.98055555556</v>
      </c>
      <c r="D582" s="5">
        <v>78787.0</v>
      </c>
    </row>
    <row r="583">
      <c r="A583" s="2" t="s">
        <v>20236</v>
      </c>
      <c r="B583" s="3"/>
      <c r="C583" s="4">
        <v>35423.98055555556</v>
      </c>
      <c r="D583" s="5">
        <v>78393.0</v>
      </c>
    </row>
    <row r="584">
      <c r="A584" s="2" t="s">
        <v>20237</v>
      </c>
      <c r="B584" s="3"/>
      <c r="C584" s="4">
        <v>35423.98055555556</v>
      </c>
      <c r="D584" s="5">
        <v>77909.0</v>
      </c>
    </row>
    <row r="585">
      <c r="A585" s="2" t="s">
        <v>20238</v>
      </c>
      <c r="B585" s="3"/>
      <c r="C585" s="4">
        <v>35423.98055555556</v>
      </c>
      <c r="D585" s="5">
        <v>41791.0</v>
      </c>
    </row>
    <row r="586">
      <c r="A586" s="2" t="s">
        <v>20239</v>
      </c>
      <c r="B586" s="3"/>
      <c r="C586" s="4">
        <v>35423.98055555556</v>
      </c>
      <c r="D586" s="5">
        <v>108032.0</v>
      </c>
    </row>
    <row r="587">
      <c r="A587" s="2" t="s">
        <v>20240</v>
      </c>
      <c r="B587" s="3"/>
      <c r="C587" s="4">
        <v>35423.98055555556</v>
      </c>
      <c r="D587" s="5">
        <v>67132.0</v>
      </c>
    </row>
    <row r="588">
      <c r="A588" s="2" t="s">
        <v>20241</v>
      </c>
      <c r="B588" s="3"/>
      <c r="C588" s="4">
        <v>35423.98055555556</v>
      </c>
      <c r="D588" s="5">
        <v>21082.0</v>
      </c>
    </row>
    <row r="589">
      <c r="A589" s="2" t="s">
        <v>20242</v>
      </c>
      <c r="B589" s="3"/>
      <c r="C589" s="4">
        <v>35423.98055555556</v>
      </c>
      <c r="D589" s="5">
        <v>222319.0</v>
      </c>
    </row>
    <row r="590">
      <c r="A590" s="2" t="s">
        <v>20243</v>
      </c>
      <c r="B590" s="3"/>
      <c r="C590" s="4">
        <v>35423.98055555556</v>
      </c>
      <c r="D590" s="5">
        <v>134615.0</v>
      </c>
    </row>
    <row r="591">
      <c r="A591" s="2" t="s">
        <v>20244</v>
      </c>
      <c r="B591" s="3"/>
      <c r="C591" s="4">
        <v>35423.98055555556</v>
      </c>
      <c r="D591" s="5">
        <v>134605.0</v>
      </c>
    </row>
    <row r="592">
      <c r="A592" s="2" t="s">
        <v>20245</v>
      </c>
      <c r="B592" s="3"/>
      <c r="C592" s="4">
        <v>35423.98055555556</v>
      </c>
      <c r="D592" s="5">
        <v>118855.0</v>
      </c>
    </row>
    <row r="593">
      <c r="A593" s="2" t="s">
        <v>20246</v>
      </c>
      <c r="B593" s="3"/>
      <c r="C593" s="4">
        <v>35423.98055555556</v>
      </c>
      <c r="D593" s="5">
        <v>154098.0</v>
      </c>
    </row>
    <row r="594">
      <c r="A594" s="2" t="s">
        <v>20247</v>
      </c>
      <c r="B594" s="3"/>
      <c r="C594" s="4">
        <v>35423.98055555556</v>
      </c>
      <c r="D594" s="5">
        <v>14501.0</v>
      </c>
    </row>
    <row r="595">
      <c r="A595" s="2" t="s">
        <v>20248</v>
      </c>
      <c r="B595" s="3"/>
      <c r="C595" s="4">
        <v>35423.98055555556</v>
      </c>
      <c r="D595" s="5">
        <v>16005.0</v>
      </c>
    </row>
    <row r="596">
      <c r="A596" s="2" t="s">
        <v>20249</v>
      </c>
      <c r="B596" s="3"/>
      <c r="C596" s="4">
        <v>35423.98055555556</v>
      </c>
      <c r="D596" s="5">
        <v>9794.0</v>
      </c>
    </row>
    <row r="597">
      <c r="A597" s="2" t="s">
        <v>20250</v>
      </c>
      <c r="B597" s="3"/>
      <c r="C597" s="4">
        <v>35423.98055555556</v>
      </c>
      <c r="D597" s="5">
        <v>21439.0</v>
      </c>
    </row>
    <row r="598">
      <c r="A598" s="2" t="s">
        <v>20251</v>
      </c>
      <c r="B598" s="3"/>
      <c r="C598" s="4">
        <v>35423.98055555556</v>
      </c>
      <c r="D598" s="5">
        <v>34928.0</v>
      </c>
    </row>
    <row r="599">
      <c r="A599" s="2" t="s">
        <v>20252</v>
      </c>
      <c r="B599" s="3"/>
      <c r="C599" s="4">
        <v>35423.98055555556</v>
      </c>
      <c r="D599" s="5">
        <v>163718.0</v>
      </c>
    </row>
    <row r="600">
      <c r="A600" s="2" t="s">
        <v>20253</v>
      </c>
      <c r="B600" s="3"/>
      <c r="C600" s="4">
        <v>35423.98055555556</v>
      </c>
      <c r="D600" s="5">
        <v>163826.0</v>
      </c>
    </row>
    <row r="601">
      <c r="A601" s="2" t="s">
        <v>20254</v>
      </c>
      <c r="B601" s="3"/>
      <c r="C601" s="4">
        <v>35423.98055555556</v>
      </c>
      <c r="D601" s="5">
        <v>72214.0</v>
      </c>
    </row>
    <row r="602">
      <c r="A602" s="2" t="s">
        <v>20255</v>
      </c>
      <c r="B602" s="3"/>
      <c r="C602" s="4">
        <v>35423.98055555556</v>
      </c>
      <c r="D602" s="5">
        <v>78650.0</v>
      </c>
    </row>
    <row r="603">
      <c r="A603" s="2" t="s">
        <v>20256</v>
      </c>
      <c r="B603" s="3"/>
      <c r="C603" s="4">
        <v>35423.98055555556</v>
      </c>
      <c r="D603" s="5">
        <v>23454.0</v>
      </c>
    </row>
    <row r="604">
      <c r="A604" s="2" t="s">
        <v>20257</v>
      </c>
      <c r="B604" s="3"/>
      <c r="C604" s="4">
        <v>35423.98055555556</v>
      </c>
      <c r="D604" s="5">
        <v>34691.0</v>
      </c>
    </row>
    <row r="605">
      <c r="A605" s="2" t="s">
        <v>20258</v>
      </c>
      <c r="B605" s="3"/>
      <c r="C605" s="4">
        <v>35423.98055555556</v>
      </c>
      <c r="D605" s="5">
        <v>34759.0</v>
      </c>
    </row>
    <row r="606">
      <c r="A606" s="2" t="s">
        <v>20259</v>
      </c>
      <c r="B606" s="3"/>
      <c r="C606" s="4">
        <v>35423.98055555556</v>
      </c>
      <c r="D606" s="5">
        <v>34760.0</v>
      </c>
    </row>
    <row r="607">
      <c r="A607" s="2" t="s">
        <v>20260</v>
      </c>
      <c r="B607" s="3"/>
      <c r="C607" s="4">
        <v>35423.98055555556</v>
      </c>
      <c r="D607" s="5">
        <v>35050.0</v>
      </c>
    </row>
    <row r="608">
      <c r="A608" s="2" t="s">
        <v>20261</v>
      </c>
      <c r="B608" s="3"/>
      <c r="C608" s="4">
        <v>35423.98055555556</v>
      </c>
      <c r="D608" s="5">
        <v>36607.0</v>
      </c>
    </row>
    <row r="609">
      <c r="A609" s="2" t="s">
        <v>20262</v>
      </c>
      <c r="B609" s="3"/>
      <c r="C609" s="4">
        <v>35423.98055555556</v>
      </c>
      <c r="D609" s="5">
        <v>132061.0</v>
      </c>
    </row>
    <row r="610">
      <c r="A610" s="2" t="s">
        <v>20263</v>
      </c>
      <c r="B610" s="3"/>
      <c r="C610" s="4">
        <v>35423.98055555556</v>
      </c>
      <c r="D610" s="5">
        <v>24157.0</v>
      </c>
    </row>
    <row r="611">
      <c r="A611" s="2" t="s">
        <v>20264</v>
      </c>
      <c r="B611" s="3"/>
      <c r="C611" s="4">
        <v>35423.98055555556</v>
      </c>
      <c r="D611" s="5">
        <v>25326.0</v>
      </c>
    </row>
    <row r="612">
      <c r="A612" s="2" t="s">
        <v>20265</v>
      </c>
      <c r="B612" s="3"/>
      <c r="C612" s="4">
        <v>35423.98055555556</v>
      </c>
      <c r="D612" s="5">
        <v>66428.0</v>
      </c>
    </row>
    <row r="613">
      <c r="A613" s="2" t="s">
        <v>20266</v>
      </c>
      <c r="B613" s="3"/>
      <c r="C613" s="4">
        <v>35423.98055555556</v>
      </c>
      <c r="D613" s="5">
        <v>64625.0</v>
      </c>
    </row>
    <row r="614">
      <c r="A614" s="2" t="s">
        <v>20267</v>
      </c>
      <c r="B614" s="3"/>
      <c r="C614" s="4">
        <v>35423.98055555556</v>
      </c>
      <c r="D614" s="5">
        <v>64660.0</v>
      </c>
    </row>
    <row r="615">
      <c r="A615" s="2" t="s">
        <v>20268</v>
      </c>
      <c r="B615" s="3"/>
      <c r="C615" s="4">
        <v>35423.98055555556</v>
      </c>
      <c r="D615" s="5">
        <v>64638.0</v>
      </c>
    </row>
    <row r="616">
      <c r="A616" s="2" t="s">
        <v>20269</v>
      </c>
      <c r="B616" s="3"/>
      <c r="C616" s="4">
        <v>35423.98055555556</v>
      </c>
      <c r="D616" s="5">
        <v>23768.0</v>
      </c>
    </row>
    <row r="617">
      <c r="A617" s="2" t="s">
        <v>20270</v>
      </c>
      <c r="B617" s="3"/>
      <c r="C617" s="4">
        <v>35423.98055555556</v>
      </c>
      <c r="D617" s="5">
        <v>50220.0</v>
      </c>
    </row>
    <row r="618">
      <c r="A618" s="2" t="s">
        <v>20271</v>
      </c>
      <c r="B618" s="3"/>
      <c r="C618" s="4">
        <v>35423.98055555556</v>
      </c>
      <c r="D618" s="5">
        <v>50236.0</v>
      </c>
    </row>
    <row r="619">
      <c r="A619" s="2" t="s">
        <v>20272</v>
      </c>
      <c r="B619" s="3"/>
      <c r="C619" s="4">
        <v>35423.98055555556</v>
      </c>
      <c r="D619" s="5">
        <v>25328.0</v>
      </c>
    </row>
    <row r="620">
      <c r="A620" s="2" t="s">
        <v>20273</v>
      </c>
      <c r="B620" s="3"/>
      <c r="C620" s="4">
        <v>35423.98055555556</v>
      </c>
      <c r="D620" s="5">
        <v>381629.0</v>
      </c>
    </row>
    <row r="621">
      <c r="A621" s="2" t="s">
        <v>20274</v>
      </c>
      <c r="B621" s="3"/>
      <c r="C621" s="4">
        <v>35423.98055555556</v>
      </c>
      <c r="D621" s="5">
        <v>270162.0</v>
      </c>
    </row>
    <row r="622">
      <c r="A622" s="2" t="s">
        <v>20275</v>
      </c>
      <c r="B622" s="3"/>
      <c r="C622" s="4">
        <v>35423.98055555556</v>
      </c>
      <c r="D622" s="5">
        <v>394213.0</v>
      </c>
    </row>
    <row r="623">
      <c r="A623" s="2" t="s">
        <v>20276</v>
      </c>
      <c r="B623" s="3"/>
      <c r="C623" s="4">
        <v>35423.98055555556</v>
      </c>
      <c r="D623" s="5">
        <v>182882.0</v>
      </c>
    </row>
    <row r="624">
      <c r="A624" s="2" t="s">
        <v>20277</v>
      </c>
      <c r="B624" s="3"/>
      <c r="C624" s="4">
        <v>35423.98055555556</v>
      </c>
      <c r="D624" s="5">
        <v>54198.0</v>
      </c>
    </row>
    <row r="625">
      <c r="A625" s="2" t="s">
        <v>20278</v>
      </c>
      <c r="B625" s="3"/>
      <c r="C625" s="4">
        <v>35423.98055555556</v>
      </c>
      <c r="D625" s="5">
        <v>3971.0</v>
      </c>
    </row>
    <row r="626">
      <c r="A626" s="2" t="s">
        <v>20279</v>
      </c>
      <c r="B626" s="3"/>
      <c r="C626" s="4">
        <v>35423.98055555556</v>
      </c>
      <c r="D626" s="5">
        <v>230647.0</v>
      </c>
    </row>
    <row r="627">
      <c r="A627" s="2" t="s">
        <v>20280</v>
      </c>
      <c r="B627" s="3"/>
      <c r="C627" s="4">
        <v>35423.98055555556</v>
      </c>
      <c r="D627" s="5">
        <v>23145.0</v>
      </c>
    </row>
    <row r="628">
      <c r="A628" s="2" t="s">
        <v>20281</v>
      </c>
      <c r="B628" s="3"/>
      <c r="C628" s="4">
        <v>35423.98055555556</v>
      </c>
      <c r="D628" s="5">
        <v>233681.0</v>
      </c>
    </row>
    <row r="629">
      <c r="A629" s="2" t="s">
        <v>20282</v>
      </c>
      <c r="B629" s="3"/>
      <c r="C629" s="4">
        <v>35423.98055555556</v>
      </c>
      <c r="D629" s="5">
        <v>4348.0</v>
      </c>
    </row>
    <row r="630">
      <c r="A630" s="2" t="s">
        <v>20283</v>
      </c>
      <c r="B630" s="3"/>
      <c r="C630" s="4">
        <v>35423.98055555556</v>
      </c>
      <c r="D630" s="5">
        <v>117020.0</v>
      </c>
    </row>
    <row r="631">
      <c r="A631" s="2" t="s">
        <v>20284</v>
      </c>
      <c r="B631" s="3"/>
      <c r="C631" s="4">
        <v>35423.98055555556</v>
      </c>
      <c r="D631" s="5">
        <v>56454.0</v>
      </c>
    </row>
    <row r="632">
      <c r="A632" s="2" t="s">
        <v>20285</v>
      </c>
      <c r="B632" s="3"/>
      <c r="C632" s="4">
        <v>35423.98055555556</v>
      </c>
      <c r="D632" s="5">
        <v>93995.0</v>
      </c>
    </row>
    <row r="633">
      <c r="A633" s="2" t="s">
        <v>20286</v>
      </c>
      <c r="B633" s="3"/>
      <c r="C633" s="4">
        <v>35423.98055555556</v>
      </c>
      <c r="D633" s="5">
        <v>11754.0</v>
      </c>
    </row>
    <row r="634">
      <c r="A634" s="2" t="s">
        <v>20287</v>
      </c>
      <c r="B634" s="3"/>
      <c r="C634" s="4">
        <v>35423.98055555556</v>
      </c>
      <c r="D634" s="5">
        <v>143324.0</v>
      </c>
    </row>
    <row r="635">
      <c r="A635" s="2" t="s">
        <v>20288</v>
      </c>
      <c r="B635" s="3"/>
      <c r="C635" s="4">
        <v>35423.98055555556</v>
      </c>
      <c r="D635" s="5">
        <v>24099.0</v>
      </c>
    </row>
    <row r="636">
      <c r="A636" s="2" t="s">
        <v>20289</v>
      </c>
      <c r="B636" s="3"/>
      <c r="C636" s="4">
        <v>35423.98055555556</v>
      </c>
      <c r="D636" s="5">
        <v>75145.0</v>
      </c>
    </row>
    <row r="637">
      <c r="A637" s="2" t="s">
        <v>20290</v>
      </c>
      <c r="B637" s="3"/>
      <c r="C637" s="4">
        <v>35423.98055555556</v>
      </c>
      <c r="D637" s="5">
        <v>74976.0</v>
      </c>
    </row>
    <row r="638">
      <c r="A638" s="2" t="s">
        <v>20291</v>
      </c>
      <c r="B638" s="3"/>
      <c r="C638" s="4">
        <v>35423.98055555556</v>
      </c>
      <c r="D638" s="5">
        <v>80252.0</v>
      </c>
    </row>
    <row r="639">
      <c r="A639" s="2" t="s">
        <v>20292</v>
      </c>
      <c r="B639" s="3"/>
      <c r="C639" s="4">
        <v>35423.98055555556</v>
      </c>
      <c r="D639" s="5">
        <v>7203.0</v>
      </c>
    </row>
    <row r="640">
      <c r="A640" s="2" t="s">
        <v>20293</v>
      </c>
      <c r="B640" s="3"/>
      <c r="C640" s="4">
        <v>35423.98055555556</v>
      </c>
      <c r="D640" s="5">
        <v>165472.0</v>
      </c>
    </row>
    <row r="641">
      <c r="A641" s="2" t="s">
        <v>20294</v>
      </c>
      <c r="B641" s="3"/>
      <c r="C641" s="4">
        <v>35423.98055555556</v>
      </c>
      <c r="D641" s="5">
        <v>163168.0</v>
      </c>
    </row>
    <row r="642">
      <c r="A642" s="2" t="s">
        <v>20295</v>
      </c>
      <c r="B642" s="3"/>
      <c r="C642" s="4">
        <v>35423.98055555556</v>
      </c>
      <c r="D642" s="5">
        <v>84452.0</v>
      </c>
    </row>
    <row r="643">
      <c r="A643" s="2" t="s">
        <v>20296</v>
      </c>
      <c r="B643" s="3"/>
      <c r="C643" s="4">
        <v>35423.98055555556</v>
      </c>
      <c r="D643" s="5">
        <v>19171.0</v>
      </c>
    </row>
    <row r="644">
      <c r="A644" s="2" t="s">
        <v>20297</v>
      </c>
      <c r="B644" s="3"/>
      <c r="C644" s="4">
        <v>35423.98055555556</v>
      </c>
      <c r="D644" s="5">
        <v>30096.0</v>
      </c>
    </row>
    <row r="645">
      <c r="A645" s="2" t="s">
        <v>20298</v>
      </c>
      <c r="B645" s="3"/>
      <c r="C645" s="4">
        <v>35423.98055555556</v>
      </c>
      <c r="D645" s="5">
        <v>30129.0</v>
      </c>
    </row>
    <row r="646">
      <c r="A646" s="2" t="s">
        <v>20299</v>
      </c>
      <c r="B646" s="3"/>
      <c r="C646" s="4">
        <v>35423.98055555556</v>
      </c>
      <c r="D646" s="5">
        <v>30227.0</v>
      </c>
    </row>
    <row r="647">
      <c r="A647" s="2" t="s">
        <v>20300</v>
      </c>
      <c r="B647" s="3"/>
      <c r="C647" s="4">
        <v>35423.98055555556</v>
      </c>
      <c r="D647" s="5">
        <v>142494.0</v>
      </c>
    </row>
    <row r="648">
      <c r="A648" s="2" t="s">
        <v>20301</v>
      </c>
      <c r="B648" s="3"/>
      <c r="C648" s="4">
        <v>35423.98055555556</v>
      </c>
      <c r="D648" s="5">
        <v>143676.0</v>
      </c>
    </row>
    <row r="649">
      <c r="A649" s="2" t="s">
        <v>20302</v>
      </c>
      <c r="B649" s="3"/>
      <c r="C649" s="4">
        <v>35423.98055555556</v>
      </c>
      <c r="D649" s="5">
        <v>13147.0</v>
      </c>
    </row>
    <row r="650">
      <c r="A650" s="2" t="s">
        <v>20303</v>
      </c>
      <c r="B650" s="3"/>
      <c r="C650" s="4">
        <v>35423.98055555556</v>
      </c>
      <c r="D650" s="5">
        <v>13391.0</v>
      </c>
    </row>
    <row r="651">
      <c r="A651" s="2" t="s">
        <v>20304</v>
      </c>
      <c r="B651" s="3"/>
      <c r="C651" s="4">
        <v>35423.98055555556</v>
      </c>
      <c r="D651" s="5">
        <v>64761.0</v>
      </c>
    </row>
    <row r="652">
      <c r="A652" s="2" t="s">
        <v>20305</v>
      </c>
      <c r="B652" s="3"/>
      <c r="C652" s="4">
        <v>35423.98055555556</v>
      </c>
      <c r="D652" s="5">
        <v>156188.0</v>
      </c>
    </row>
    <row r="653">
      <c r="A653" s="2" t="s">
        <v>20306</v>
      </c>
      <c r="B653" s="3"/>
      <c r="C653" s="4">
        <v>35423.98055555556</v>
      </c>
      <c r="D653" s="5">
        <v>111303.0</v>
      </c>
    </row>
    <row r="654">
      <c r="A654" s="2" t="s">
        <v>20307</v>
      </c>
      <c r="B654" s="3"/>
      <c r="C654" s="4">
        <v>35423.98055555556</v>
      </c>
      <c r="D654" s="5">
        <v>142134.0</v>
      </c>
    </row>
    <row r="655">
      <c r="A655" s="2" t="s">
        <v>20308</v>
      </c>
      <c r="B655" s="3"/>
      <c r="C655" s="4">
        <v>35423.98055555556</v>
      </c>
      <c r="D655" s="5">
        <v>124031.0</v>
      </c>
    </row>
    <row r="656">
      <c r="A656" s="2" t="s">
        <v>20309</v>
      </c>
      <c r="B656" s="3"/>
      <c r="C656" s="4">
        <v>35423.98055555556</v>
      </c>
      <c r="D656" s="5">
        <v>124064.0</v>
      </c>
    </row>
    <row r="657">
      <c r="A657" s="2" t="s">
        <v>20310</v>
      </c>
      <c r="B657" s="3"/>
      <c r="C657" s="4">
        <v>35423.98055555556</v>
      </c>
      <c r="D657" s="5">
        <v>124380.0</v>
      </c>
    </row>
    <row r="658">
      <c r="A658" s="2" t="s">
        <v>20311</v>
      </c>
      <c r="B658" s="3"/>
      <c r="C658" s="4">
        <v>35423.98055555556</v>
      </c>
      <c r="D658" s="5">
        <v>104610.0</v>
      </c>
    </row>
    <row r="659">
      <c r="A659" s="2" t="s">
        <v>20312</v>
      </c>
      <c r="B659" s="3"/>
      <c r="C659" s="4">
        <v>35423.98055555556</v>
      </c>
      <c r="D659" s="5">
        <v>176857.0</v>
      </c>
    </row>
    <row r="660">
      <c r="A660" s="2" t="s">
        <v>20313</v>
      </c>
      <c r="B660" s="3"/>
      <c r="C660" s="4">
        <v>35423.98055555556</v>
      </c>
      <c r="D660" s="5">
        <v>55919.0</v>
      </c>
    </row>
    <row r="661">
      <c r="A661" s="2" t="s">
        <v>20314</v>
      </c>
      <c r="B661" s="3"/>
      <c r="C661" s="4">
        <v>35423.98055555556</v>
      </c>
      <c r="D661" s="5">
        <v>28581.0</v>
      </c>
    </row>
    <row r="662">
      <c r="A662" s="2" t="s">
        <v>20315</v>
      </c>
      <c r="B662" s="3"/>
      <c r="C662" s="4">
        <v>35423.98055555556</v>
      </c>
      <c r="D662" s="5">
        <v>62397.0</v>
      </c>
    </row>
    <row r="663">
      <c r="A663" s="2" t="s">
        <v>20316</v>
      </c>
      <c r="B663" s="3"/>
      <c r="C663" s="4">
        <v>35423.98055555556</v>
      </c>
      <c r="D663" s="5">
        <v>61723.0</v>
      </c>
    </row>
    <row r="664">
      <c r="A664" s="2" t="s">
        <v>20317</v>
      </c>
      <c r="B664" s="3"/>
      <c r="C664" s="4">
        <v>35423.98055555556</v>
      </c>
      <c r="D664" s="5">
        <v>62645.0</v>
      </c>
    </row>
    <row r="665">
      <c r="A665" s="2" t="s">
        <v>20318</v>
      </c>
      <c r="B665" s="3"/>
      <c r="C665" s="4">
        <v>35423.98055555556</v>
      </c>
      <c r="D665" s="5">
        <v>80052.0</v>
      </c>
    </row>
    <row r="666">
      <c r="A666" s="2" t="s">
        <v>20319</v>
      </c>
      <c r="B666" s="3"/>
      <c r="C666" s="4">
        <v>35423.98055555556</v>
      </c>
      <c r="D666" s="5">
        <v>102429.0</v>
      </c>
    </row>
    <row r="667">
      <c r="A667" s="2" t="s">
        <v>20320</v>
      </c>
      <c r="B667" s="3"/>
      <c r="C667" s="4">
        <v>35423.98055555556</v>
      </c>
      <c r="D667" s="5">
        <v>10598.0</v>
      </c>
    </row>
    <row r="668">
      <c r="A668" s="2" t="s">
        <v>20321</v>
      </c>
      <c r="B668" s="3"/>
      <c r="C668" s="4">
        <v>35423.98055555556</v>
      </c>
      <c r="D668" s="5">
        <v>10861.0</v>
      </c>
    </row>
    <row r="669">
      <c r="A669" s="2" t="s">
        <v>20322</v>
      </c>
      <c r="B669" s="3"/>
      <c r="C669" s="4">
        <v>35423.98055555556</v>
      </c>
      <c r="D669" s="5">
        <v>84843.0</v>
      </c>
    </row>
    <row r="670">
      <c r="A670" s="2" t="s">
        <v>20323</v>
      </c>
      <c r="B670" s="3"/>
      <c r="C670" s="4">
        <v>35423.98055555556</v>
      </c>
      <c r="D670" s="5">
        <v>57513.0</v>
      </c>
    </row>
    <row r="671">
      <c r="A671" s="2" t="s">
        <v>20324</v>
      </c>
      <c r="B671" s="3"/>
      <c r="C671" s="4">
        <v>35423.98055555556</v>
      </c>
      <c r="D671" s="5">
        <v>318963.0</v>
      </c>
    </row>
    <row r="672">
      <c r="A672" s="2" t="s">
        <v>20325</v>
      </c>
      <c r="B672" s="3"/>
      <c r="C672" s="4">
        <v>35423.98055555556</v>
      </c>
      <c r="D672" s="5">
        <v>319652.0</v>
      </c>
    </row>
    <row r="673">
      <c r="A673" s="2" t="s">
        <v>20326</v>
      </c>
      <c r="B673" s="3"/>
      <c r="C673" s="4">
        <v>35423.98055555556</v>
      </c>
      <c r="D673" s="5">
        <v>319598.0</v>
      </c>
    </row>
    <row r="674">
      <c r="A674" s="2" t="s">
        <v>20327</v>
      </c>
      <c r="B674" s="3"/>
      <c r="C674" s="4">
        <v>35423.98055555556</v>
      </c>
      <c r="D674" s="5">
        <v>303676.0</v>
      </c>
    </row>
    <row r="675">
      <c r="A675" s="2" t="s">
        <v>20328</v>
      </c>
      <c r="B675" s="3"/>
      <c r="C675" s="4">
        <v>35423.98055555556</v>
      </c>
      <c r="D675" s="5">
        <v>319345.0</v>
      </c>
    </row>
    <row r="676">
      <c r="A676" s="2" t="s">
        <v>20329</v>
      </c>
      <c r="B676" s="3"/>
      <c r="C676" s="4">
        <v>35423.98055555556</v>
      </c>
      <c r="D676" s="5">
        <v>319328.0</v>
      </c>
    </row>
    <row r="677">
      <c r="A677" s="2" t="s">
        <v>20330</v>
      </c>
      <c r="B677" s="3"/>
      <c r="C677" s="4">
        <v>35423.98055555556</v>
      </c>
      <c r="D677" s="5">
        <v>340016.0</v>
      </c>
    </row>
    <row r="678">
      <c r="A678" s="2" t="s">
        <v>20331</v>
      </c>
      <c r="B678" s="3"/>
      <c r="C678" s="4">
        <v>35423.98055555556</v>
      </c>
      <c r="D678" s="5">
        <v>330360.0</v>
      </c>
    </row>
    <row r="679">
      <c r="A679" s="2" t="s">
        <v>20332</v>
      </c>
      <c r="B679" s="3"/>
      <c r="C679" s="4">
        <v>35423.98055555556</v>
      </c>
      <c r="D679" s="5">
        <v>23628.0</v>
      </c>
    </row>
    <row r="680">
      <c r="A680" s="2" t="s">
        <v>20333</v>
      </c>
      <c r="B680" s="3"/>
      <c r="C680" s="4">
        <v>35423.98055555556</v>
      </c>
      <c r="D680" s="5">
        <v>24120.0</v>
      </c>
    </row>
    <row r="681">
      <c r="A681" s="2" t="s">
        <v>20334</v>
      </c>
      <c r="B681" s="3"/>
      <c r="C681" s="4">
        <v>35423.98055555556</v>
      </c>
      <c r="D681" s="5">
        <v>802308.0</v>
      </c>
    </row>
    <row r="682">
      <c r="A682" s="2" t="s">
        <v>20335</v>
      </c>
      <c r="B682" s="3"/>
      <c r="C682" s="4">
        <v>35423.98055555556</v>
      </c>
      <c r="D682" s="5">
        <v>218389.0</v>
      </c>
    </row>
    <row r="683">
      <c r="A683" s="2" t="s">
        <v>20336</v>
      </c>
      <c r="B683" s="3"/>
      <c r="C683" s="4">
        <v>35423.98055555556</v>
      </c>
      <c r="D683" s="5">
        <v>216475.0</v>
      </c>
    </row>
    <row r="684">
      <c r="A684" s="2" t="s">
        <v>20337</v>
      </c>
      <c r="B684" s="3"/>
      <c r="C684" s="4">
        <v>35423.98055555556</v>
      </c>
      <c r="D684" s="5">
        <v>20083.0</v>
      </c>
    </row>
    <row r="685">
      <c r="A685" s="2" t="s">
        <v>20338</v>
      </c>
      <c r="B685" s="3"/>
      <c r="C685" s="4">
        <v>35423.98055555556</v>
      </c>
      <c r="D685" s="5">
        <v>20065.0</v>
      </c>
    </row>
    <row r="686">
      <c r="A686" s="2" t="s">
        <v>20339</v>
      </c>
      <c r="B686" s="3"/>
      <c r="C686" s="4">
        <v>35423.98055555556</v>
      </c>
      <c r="D686" s="5">
        <v>36103.0</v>
      </c>
    </row>
    <row r="687">
      <c r="A687" s="2" t="s">
        <v>20340</v>
      </c>
      <c r="B687" s="3"/>
      <c r="C687" s="4">
        <v>35423.98055555556</v>
      </c>
      <c r="D687" s="5">
        <v>36998.0</v>
      </c>
    </row>
    <row r="688">
      <c r="A688" s="2" t="s">
        <v>20341</v>
      </c>
      <c r="B688" s="3"/>
      <c r="C688" s="4">
        <v>35423.98055555556</v>
      </c>
      <c r="D688" s="5">
        <v>38379.0</v>
      </c>
    </row>
    <row r="689">
      <c r="A689" s="2" t="s">
        <v>20342</v>
      </c>
      <c r="B689" s="3"/>
      <c r="C689" s="4">
        <v>35423.98055555556</v>
      </c>
      <c r="D689" s="5">
        <v>2200.0</v>
      </c>
    </row>
    <row r="690">
      <c r="A690" s="2" t="s">
        <v>20343</v>
      </c>
      <c r="B690" s="3"/>
      <c r="C690" s="4">
        <v>35423.98055555556</v>
      </c>
      <c r="D690" s="5">
        <v>21422.0</v>
      </c>
    </row>
    <row r="691">
      <c r="A691" s="2" t="s">
        <v>20344</v>
      </c>
      <c r="B691" s="3"/>
      <c r="C691" s="4">
        <v>35423.98055555556</v>
      </c>
      <c r="D691" s="5">
        <v>114563.0</v>
      </c>
    </row>
    <row r="692">
      <c r="A692" s="2" t="s">
        <v>20345</v>
      </c>
      <c r="B692" s="3"/>
      <c r="C692" s="4">
        <v>35423.98055555556</v>
      </c>
      <c r="D692" s="5">
        <v>22764.0</v>
      </c>
    </row>
    <row r="693">
      <c r="A693" s="2" t="s">
        <v>20346</v>
      </c>
      <c r="B693" s="3"/>
      <c r="C693" s="4">
        <v>35423.98055555556</v>
      </c>
      <c r="D693" s="5">
        <v>130093.0</v>
      </c>
    </row>
    <row r="694">
      <c r="A694" s="2" t="s">
        <v>20347</v>
      </c>
      <c r="B694" s="3"/>
      <c r="C694" s="4">
        <v>35423.98055555556</v>
      </c>
      <c r="D694" s="5">
        <v>16739.0</v>
      </c>
    </row>
    <row r="695">
      <c r="A695" s="2" t="s">
        <v>20348</v>
      </c>
      <c r="B695" s="3"/>
      <c r="C695" s="4">
        <v>35423.98055555556</v>
      </c>
      <c r="D695" s="5">
        <v>70705.0</v>
      </c>
    </row>
    <row r="696">
      <c r="A696" s="2" t="s">
        <v>20349</v>
      </c>
      <c r="B696" s="3"/>
      <c r="C696" s="4">
        <v>35423.98055555556</v>
      </c>
      <c r="D696" s="5">
        <v>309482.0</v>
      </c>
    </row>
    <row r="697">
      <c r="A697" s="2" t="s">
        <v>20350</v>
      </c>
      <c r="B697" s="3"/>
      <c r="C697" s="4">
        <v>35423.98055555556</v>
      </c>
      <c r="D697" s="5">
        <v>24779.0</v>
      </c>
    </row>
    <row r="698">
      <c r="A698" s="2" t="s">
        <v>20351</v>
      </c>
      <c r="B698" s="3"/>
      <c r="C698" s="4">
        <v>35423.98055555556</v>
      </c>
      <c r="D698" s="5">
        <v>117821.0</v>
      </c>
    </row>
    <row r="699">
      <c r="A699" s="2" t="s">
        <v>20352</v>
      </c>
      <c r="B699" s="3"/>
      <c r="C699" s="4">
        <v>35423.98055555556</v>
      </c>
      <c r="D699" s="5">
        <v>113880.0</v>
      </c>
    </row>
    <row r="700">
      <c r="A700" s="2" t="s">
        <v>20353</v>
      </c>
      <c r="B700" s="3"/>
      <c r="C700" s="4">
        <v>35423.98055555556</v>
      </c>
      <c r="D700" s="5">
        <v>24665.0</v>
      </c>
    </row>
    <row r="701">
      <c r="A701" s="2" t="s">
        <v>20354</v>
      </c>
      <c r="B701" s="3"/>
      <c r="C701" s="4">
        <v>35423.98055555556</v>
      </c>
      <c r="D701" s="5">
        <v>112414.0</v>
      </c>
    </row>
    <row r="702">
      <c r="A702" s="2" t="s">
        <v>20355</v>
      </c>
      <c r="B702" s="3"/>
      <c r="C702" s="4">
        <v>35423.98055555556</v>
      </c>
      <c r="D702" s="5">
        <v>112214.0</v>
      </c>
    </row>
    <row r="703">
      <c r="A703" s="2" t="s">
        <v>20356</v>
      </c>
      <c r="B703" s="3"/>
      <c r="C703" s="4">
        <v>35423.98055555556</v>
      </c>
      <c r="D703" s="5">
        <v>10390.0</v>
      </c>
    </row>
    <row r="704">
      <c r="A704" s="2" t="s">
        <v>20357</v>
      </c>
      <c r="B704" s="3"/>
      <c r="C704" s="4">
        <v>35423.98055555556</v>
      </c>
      <c r="D704" s="5">
        <v>10293.0</v>
      </c>
    </row>
    <row r="705">
      <c r="A705" s="2" t="s">
        <v>20358</v>
      </c>
      <c r="B705" s="3"/>
      <c r="C705" s="4">
        <v>35423.98055555556</v>
      </c>
      <c r="D705" s="5">
        <v>60021.0</v>
      </c>
    </row>
    <row r="706">
      <c r="A706" s="2" t="s">
        <v>20359</v>
      </c>
      <c r="B706" s="3"/>
      <c r="C706" s="4">
        <v>35423.98055555556</v>
      </c>
      <c r="D706" s="5">
        <v>74330.0</v>
      </c>
    </row>
    <row r="707">
      <c r="A707" s="2" t="s">
        <v>20360</v>
      </c>
      <c r="B707" s="3"/>
      <c r="C707" s="4">
        <v>35423.98055555556</v>
      </c>
      <c r="D707" s="5">
        <v>12177.0</v>
      </c>
    </row>
    <row r="708">
      <c r="A708" s="2" t="s">
        <v>20361</v>
      </c>
      <c r="B708" s="3"/>
      <c r="C708" s="4">
        <v>35423.98055555556</v>
      </c>
      <c r="D708" s="5">
        <v>129339.0</v>
      </c>
    </row>
    <row r="709">
      <c r="A709" s="2" t="s">
        <v>20362</v>
      </c>
      <c r="B709" s="3"/>
      <c r="C709" s="4">
        <v>35423.98055555556</v>
      </c>
      <c r="D709" s="5">
        <v>98011.0</v>
      </c>
    </row>
    <row r="710">
      <c r="A710" s="2" t="s">
        <v>20363</v>
      </c>
      <c r="B710" s="3"/>
      <c r="C710" s="4">
        <v>35423.98055555556</v>
      </c>
      <c r="D710" s="5">
        <v>98778.0</v>
      </c>
    </row>
    <row r="711">
      <c r="A711" s="2" t="s">
        <v>20364</v>
      </c>
      <c r="B711" s="3"/>
      <c r="C711" s="4">
        <v>35423.98055555556</v>
      </c>
      <c r="D711" s="5">
        <v>36095.0</v>
      </c>
    </row>
    <row r="712">
      <c r="A712" s="2" t="s">
        <v>20365</v>
      </c>
      <c r="B712" s="3"/>
      <c r="C712" s="4">
        <v>35423.98055555556</v>
      </c>
      <c r="D712" s="5">
        <v>36019.0</v>
      </c>
    </row>
    <row r="713">
      <c r="A713" s="2" t="s">
        <v>20366</v>
      </c>
      <c r="B713" s="3"/>
      <c r="C713" s="4">
        <v>35423.98055555556</v>
      </c>
      <c r="D713" s="5">
        <v>16897.0</v>
      </c>
    </row>
    <row r="714">
      <c r="A714" s="2" t="s">
        <v>20367</v>
      </c>
      <c r="B714" s="3"/>
      <c r="C714" s="4">
        <v>35423.98055555556</v>
      </c>
      <c r="D714" s="5">
        <v>79097.0</v>
      </c>
    </row>
    <row r="715">
      <c r="A715" s="2" t="s">
        <v>20368</v>
      </c>
      <c r="B715" s="3"/>
      <c r="C715" s="4">
        <v>35423.98055555556</v>
      </c>
      <c r="D715" s="5">
        <v>79351.0</v>
      </c>
    </row>
    <row r="716">
      <c r="A716" s="2" t="s">
        <v>20369</v>
      </c>
      <c r="B716" s="3"/>
      <c r="C716" s="4">
        <v>35423.98055555556</v>
      </c>
      <c r="D716" s="5">
        <v>299893.0</v>
      </c>
    </row>
    <row r="717">
      <c r="A717" s="2" t="s">
        <v>20370</v>
      </c>
      <c r="B717" s="3"/>
      <c r="C717" s="4">
        <v>35423.98055555556</v>
      </c>
      <c r="D717" s="5">
        <v>195704.0</v>
      </c>
    </row>
    <row r="718">
      <c r="A718" s="2" t="s">
        <v>20371</v>
      </c>
      <c r="B718" s="3"/>
      <c r="C718" s="4">
        <v>35423.98055555556</v>
      </c>
      <c r="D718" s="5">
        <v>196360.0</v>
      </c>
    </row>
    <row r="719">
      <c r="A719" s="2" t="s">
        <v>20372</v>
      </c>
      <c r="B719" s="3"/>
      <c r="C719" s="4">
        <v>35423.98055555556</v>
      </c>
      <c r="D719" s="5">
        <v>196514.0</v>
      </c>
    </row>
    <row r="720">
      <c r="A720" s="2" t="s">
        <v>20373</v>
      </c>
      <c r="B720" s="3"/>
      <c r="C720" s="4">
        <v>35423.98055555556</v>
      </c>
      <c r="D720" s="5">
        <v>81676.0</v>
      </c>
    </row>
    <row r="721">
      <c r="A721" s="2" t="s">
        <v>20374</v>
      </c>
      <c r="B721" s="3"/>
      <c r="C721" s="4">
        <v>35423.98055555556</v>
      </c>
      <c r="D721" s="5">
        <v>81662.0</v>
      </c>
    </row>
    <row r="722">
      <c r="A722" s="2" t="s">
        <v>20375</v>
      </c>
      <c r="B722" s="3"/>
      <c r="C722" s="4">
        <v>35423.98055555556</v>
      </c>
      <c r="D722" s="5">
        <v>2737.0</v>
      </c>
    </row>
    <row r="723">
      <c r="A723" s="2" t="s">
        <v>20376</v>
      </c>
      <c r="B723" s="3"/>
      <c r="C723" s="4">
        <v>35423.98055555556</v>
      </c>
      <c r="D723" s="5">
        <v>2763.0</v>
      </c>
    </row>
    <row r="724">
      <c r="A724" s="2" t="s">
        <v>20377</v>
      </c>
      <c r="B724" s="3"/>
      <c r="C724" s="4">
        <v>35423.98055555556</v>
      </c>
      <c r="D724" s="5">
        <v>2765.0</v>
      </c>
    </row>
    <row r="725">
      <c r="A725" s="2" t="s">
        <v>20378</v>
      </c>
      <c r="B725" s="3"/>
      <c r="C725" s="4">
        <v>35423.98055555556</v>
      </c>
      <c r="D725" s="5">
        <v>8851.0</v>
      </c>
    </row>
    <row r="726">
      <c r="A726" s="2" t="s">
        <v>20379</v>
      </c>
      <c r="B726" s="3"/>
      <c r="C726" s="4">
        <v>35423.98055555556</v>
      </c>
      <c r="D726" s="5">
        <v>8914.0</v>
      </c>
    </row>
    <row r="727">
      <c r="A727" s="2" t="s">
        <v>20380</v>
      </c>
      <c r="B727" s="3"/>
      <c r="C727" s="4">
        <v>35423.98055555556</v>
      </c>
      <c r="D727" s="5">
        <v>98881.0</v>
      </c>
    </row>
    <row r="728">
      <c r="A728" s="2" t="s">
        <v>20381</v>
      </c>
      <c r="B728" s="3"/>
      <c r="C728" s="4">
        <v>35423.98055555556</v>
      </c>
      <c r="D728" s="5">
        <v>98865.0</v>
      </c>
    </row>
    <row r="729">
      <c r="A729" s="2" t="s">
        <v>20382</v>
      </c>
      <c r="B729" s="3"/>
      <c r="C729" s="4">
        <v>35423.98055555556</v>
      </c>
      <c r="D729" s="5">
        <v>75634.0</v>
      </c>
    </row>
    <row r="730">
      <c r="A730" s="2" t="s">
        <v>20383</v>
      </c>
      <c r="B730" s="3"/>
      <c r="C730" s="4">
        <v>35423.98055555556</v>
      </c>
      <c r="D730" s="5">
        <v>123192.0</v>
      </c>
    </row>
    <row r="731">
      <c r="A731" s="2" t="s">
        <v>20384</v>
      </c>
      <c r="B731" s="3"/>
      <c r="C731" s="4">
        <v>35423.98055555556</v>
      </c>
      <c r="D731" s="5">
        <v>118069.0</v>
      </c>
    </row>
    <row r="732">
      <c r="A732" s="2" t="s">
        <v>20385</v>
      </c>
      <c r="B732" s="3"/>
      <c r="C732" s="4">
        <v>35423.98055555556</v>
      </c>
      <c r="D732" s="5">
        <v>118669.0</v>
      </c>
    </row>
    <row r="733">
      <c r="A733" s="2" t="s">
        <v>20386</v>
      </c>
      <c r="B733" s="3"/>
      <c r="C733" s="4">
        <v>35423.98055555556</v>
      </c>
      <c r="D733" s="5">
        <v>111237.0</v>
      </c>
    </row>
    <row r="734">
      <c r="A734" s="2" t="s">
        <v>20387</v>
      </c>
      <c r="B734" s="3"/>
      <c r="C734" s="4">
        <v>35423.98055555556</v>
      </c>
      <c r="D734" s="5">
        <v>108681.0</v>
      </c>
    </row>
    <row r="735">
      <c r="A735" s="2" t="s">
        <v>20388</v>
      </c>
      <c r="B735" s="3"/>
      <c r="C735" s="4">
        <v>35423.98055555556</v>
      </c>
      <c r="D735" s="5">
        <v>130339.0</v>
      </c>
    </row>
    <row r="736">
      <c r="A736" s="2" t="s">
        <v>20389</v>
      </c>
      <c r="B736" s="3"/>
      <c r="C736" s="4">
        <v>35423.98055555556</v>
      </c>
      <c r="D736" s="5">
        <v>128230.0</v>
      </c>
    </row>
    <row r="737">
      <c r="A737" s="2" t="s">
        <v>20390</v>
      </c>
      <c r="B737" s="3"/>
      <c r="C737" s="4">
        <v>35423.98055555556</v>
      </c>
      <c r="D737" s="5">
        <v>119885.0</v>
      </c>
    </row>
    <row r="738">
      <c r="A738" s="2" t="s">
        <v>20391</v>
      </c>
      <c r="B738" s="3"/>
      <c r="C738" s="4">
        <v>35423.98055555556</v>
      </c>
      <c r="D738" s="5">
        <v>7936.0</v>
      </c>
    </row>
    <row r="739">
      <c r="A739" s="2" t="s">
        <v>20392</v>
      </c>
      <c r="B739" s="3"/>
      <c r="C739" s="4">
        <v>35423.98055555556</v>
      </c>
      <c r="D739" s="5">
        <v>76744.0</v>
      </c>
    </row>
    <row r="740">
      <c r="A740" s="2" t="s">
        <v>20393</v>
      </c>
      <c r="B740" s="3"/>
      <c r="C740" s="4">
        <v>35423.98055555556</v>
      </c>
      <c r="D740" s="5">
        <v>11001.0</v>
      </c>
    </row>
    <row r="741">
      <c r="A741" s="2" t="s">
        <v>20394</v>
      </c>
      <c r="B741" s="3"/>
      <c r="C741" s="4">
        <v>35423.98055555556</v>
      </c>
      <c r="D741" s="5">
        <v>4251.0</v>
      </c>
    </row>
    <row r="742">
      <c r="A742" s="2" t="s">
        <v>20395</v>
      </c>
      <c r="B742" s="3"/>
      <c r="C742" s="4">
        <v>35423.98055555556</v>
      </c>
      <c r="D742" s="5">
        <v>803981.0</v>
      </c>
    </row>
    <row r="743">
      <c r="A743" s="2" t="s">
        <v>20396</v>
      </c>
      <c r="B743" s="3"/>
      <c r="C743" s="4">
        <v>35423.98055555556</v>
      </c>
      <c r="D743" s="5">
        <v>25371.0</v>
      </c>
    </row>
    <row r="744">
      <c r="A744" s="2" t="s">
        <v>20397</v>
      </c>
      <c r="B744" s="3"/>
      <c r="C744" s="4">
        <v>35423.98055555556</v>
      </c>
      <c r="D744" s="5">
        <v>300132.0</v>
      </c>
    </row>
    <row r="745">
      <c r="A745" s="2" t="s">
        <v>20398</v>
      </c>
      <c r="B745" s="3"/>
      <c r="C745" s="4">
        <v>35423.98055555556</v>
      </c>
      <c r="D745" s="5">
        <v>1068.0</v>
      </c>
    </row>
    <row r="746">
      <c r="A746" s="2" t="s">
        <v>20399</v>
      </c>
      <c r="B746" s="3"/>
      <c r="C746" s="4">
        <v>35423.98055555556</v>
      </c>
      <c r="D746" s="5">
        <v>129470.0</v>
      </c>
    </row>
    <row r="747">
      <c r="A747" s="2" t="s">
        <v>20400</v>
      </c>
      <c r="B747" s="3"/>
      <c r="C747" s="4">
        <v>35423.98055555556</v>
      </c>
      <c r="D747" s="5">
        <v>278683.0</v>
      </c>
    </row>
    <row r="748">
      <c r="A748" s="2" t="s">
        <v>20401</v>
      </c>
      <c r="B748" s="3"/>
      <c r="C748" s="4">
        <v>35423.98055555556</v>
      </c>
      <c r="D748" s="5">
        <v>117781.0</v>
      </c>
    </row>
    <row r="749">
      <c r="A749" s="2" t="s">
        <v>20402</v>
      </c>
      <c r="B749" s="3"/>
      <c r="C749" s="4">
        <v>35423.98055555556</v>
      </c>
      <c r="D749" s="5">
        <v>115497.0</v>
      </c>
    </row>
    <row r="750">
      <c r="A750" s="2" t="s">
        <v>20403</v>
      </c>
      <c r="B750" s="3"/>
      <c r="C750" s="4">
        <v>35423.98055555556</v>
      </c>
      <c r="D750" s="5">
        <v>87878.0</v>
      </c>
    </row>
    <row r="751">
      <c r="A751" s="2" t="s">
        <v>20404</v>
      </c>
      <c r="B751" s="3"/>
      <c r="C751" s="4">
        <v>35423.98055555556</v>
      </c>
      <c r="D751" s="5">
        <v>73018.0</v>
      </c>
    </row>
    <row r="752">
      <c r="A752" s="2" t="s">
        <v>20405</v>
      </c>
      <c r="B752" s="3"/>
      <c r="C752" s="4">
        <v>35423.98055555556</v>
      </c>
      <c r="D752" s="5">
        <v>75306.0</v>
      </c>
    </row>
    <row r="753">
      <c r="A753" s="2" t="s">
        <v>20406</v>
      </c>
      <c r="B753" s="3"/>
      <c r="C753" s="4">
        <v>35423.98055555556</v>
      </c>
      <c r="D753" s="5">
        <v>78492.0</v>
      </c>
    </row>
    <row r="754">
      <c r="A754" s="2" t="s">
        <v>20407</v>
      </c>
      <c r="B754" s="3"/>
      <c r="C754" s="4">
        <v>35423.98055555556</v>
      </c>
      <c r="D754" s="5">
        <v>78726.0</v>
      </c>
    </row>
    <row r="755">
      <c r="A755" s="2" t="s">
        <v>20408</v>
      </c>
      <c r="B755" s="3"/>
      <c r="C755" s="4">
        <v>35423.98055555556</v>
      </c>
      <c r="D755" s="5">
        <v>78726.0</v>
      </c>
    </row>
    <row r="756">
      <c r="A756" s="2" t="s">
        <v>20409</v>
      </c>
      <c r="B756" s="3"/>
      <c r="C756" s="4">
        <v>35423.98055555556</v>
      </c>
      <c r="D756" s="5">
        <v>126431.0</v>
      </c>
    </row>
    <row r="757">
      <c r="A757" s="2" t="s">
        <v>20410</v>
      </c>
      <c r="B757" s="3"/>
      <c r="C757" s="4">
        <v>35423.98055555556</v>
      </c>
      <c r="D757" s="5">
        <v>13704.0</v>
      </c>
    </row>
    <row r="758">
      <c r="A758" s="2" t="s">
        <v>20411</v>
      </c>
      <c r="B758" s="3"/>
      <c r="C758" s="4">
        <v>35423.98055555556</v>
      </c>
      <c r="D758" s="5">
        <v>14662.0</v>
      </c>
    </row>
    <row r="759">
      <c r="A759" s="2" t="s">
        <v>20412</v>
      </c>
      <c r="B759" s="3"/>
      <c r="C759" s="4">
        <v>35423.98055555556</v>
      </c>
      <c r="D759" s="5">
        <v>14938.0</v>
      </c>
    </row>
    <row r="760">
      <c r="A760" s="2" t="s">
        <v>20413</v>
      </c>
      <c r="B760" s="3"/>
      <c r="C760" s="4">
        <v>35423.98055555556</v>
      </c>
      <c r="D760" s="5">
        <v>117103.0</v>
      </c>
    </row>
    <row r="761">
      <c r="A761" s="2" t="s">
        <v>20414</v>
      </c>
      <c r="B761" s="3"/>
      <c r="C761" s="4">
        <v>35423.98055555556</v>
      </c>
      <c r="D761" s="5">
        <v>3560.0</v>
      </c>
    </row>
    <row r="762">
      <c r="A762" s="2" t="s">
        <v>20415</v>
      </c>
      <c r="B762" s="3"/>
      <c r="C762" s="4">
        <v>35423.98055555556</v>
      </c>
      <c r="D762" s="5">
        <v>17352.0</v>
      </c>
    </row>
    <row r="763">
      <c r="A763" s="2" t="s">
        <v>20416</v>
      </c>
      <c r="B763" s="3"/>
      <c r="C763" s="4">
        <v>35423.98055555556</v>
      </c>
      <c r="D763" s="5">
        <v>2368.0</v>
      </c>
    </row>
    <row r="764">
      <c r="A764" s="2" t="s">
        <v>20417</v>
      </c>
      <c r="B764" s="3"/>
      <c r="C764" s="4">
        <v>35423.98055555556</v>
      </c>
      <c r="D764" s="5">
        <v>2493.0</v>
      </c>
    </row>
    <row r="765">
      <c r="A765" s="2" t="s">
        <v>20418</v>
      </c>
      <c r="B765" s="3"/>
      <c r="C765" s="4">
        <v>35423.98055555556</v>
      </c>
      <c r="D765" s="5">
        <v>838063.0</v>
      </c>
    </row>
    <row r="766">
      <c r="A766" s="2" t="s">
        <v>20419</v>
      </c>
      <c r="B766" s="3"/>
      <c r="C766" s="4">
        <v>35423.98055555556</v>
      </c>
      <c r="D766" s="5">
        <v>418445.0</v>
      </c>
    </row>
    <row r="767">
      <c r="A767" s="2" t="s">
        <v>20420</v>
      </c>
      <c r="B767" s="3"/>
      <c r="C767" s="4">
        <v>35423.98055555556</v>
      </c>
      <c r="D767" s="5">
        <v>1082.0</v>
      </c>
    </row>
    <row r="768">
      <c r="A768" s="2" t="s">
        <v>20421</v>
      </c>
      <c r="B768" s="3"/>
      <c r="C768" s="4">
        <v>35423.98055555556</v>
      </c>
      <c r="D768" s="5">
        <v>10409.0</v>
      </c>
    </row>
    <row r="769">
      <c r="A769" s="2" t="s">
        <v>20422</v>
      </c>
      <c r="B769" s="3"/>
      <c r="C769" s="4">
        <v>35423.98055555556</v>
      </c>
      <c r="D769" s="5">
        <v>4012.0</v>
      </c>
    </row>
    <row r="770">
      <c r="A770" s="2" t="s">
        <v>20423</v>
      </c>
      <c r="B770" s="3"/>
      <c r="C770" s="4">
        <v>35423.98055555556</v>
      </c>
      <c r="D770" s="5">
        <v>7836.0</v>
      </c>
    </row>
    <row r="771">
      <c r="A771" s="2" t="s">
        <v>20424</v>
      </c>
      <c r="B771" s="3"/>
      <c r="C771" s="4">
        <v>35423.98055555556</v>
      </c>
      <c r="D771" s="5">
        <v>135532.0</v>
      </c>
    </row>
    <row r="772">
      <c r="A772" s="2" t="s">
        <v>20425</v>
      </c>
      <c r="B772" s="3"/>
      <c r="C772" s="4">
        <v>35423.98055555556</v>
      </c>
      <c r="D772" s="5">
        <v>18149.0</v>
      </c>
    </row>
    <row r="773">
      <c r="A773" s="2" t="s">
        <v>20426</v>
      </c>
      <c r="B773" s="3"/>
      <c r="C773" s="4">
        <v>35423.98055555556</v>
      </c>
      <c r="D773" s="5">
        <v>607734.0</v>
      </c>
    </row>
    <row r="774">
      <c r="A774" s="2" t="s">
        <v>20427</v>
      </c>
      <c r="B774" s="3"/>
      <c r="C774" s="4">
        <v>35423.98055555556</v>
      </c>
      <c r="D774" s="5">
        <v>79562.0</v>
      </c>
    </row>
    <row r="775">
      <c r="A775" s="2" t="s">
        <v>20428</v>
      </c>
      <c r="B775" s="3"/>
      <c r="C775" s="4">
        <v>35423.98055555556</v>
      </c>
      <c r="D775" s="5">
        <v>45606.0</v>
      </c>
    </row>
    <row r="776">
      <c r="A776" s="2" t="s">
        <v>20429</v>
      </c>
      <c r="B776" s="3"/>
      <c r="C776" s="4">
        <v>35423.98055555556</v>
      </c>
      <c r="D776" s="5">
        <v>102388.0</v>
      </c>
    </row>
    <row r="777">
      <c r="A777" s="2" t="s">
        <v>20430</v>
      </c>
      <c r="B777" s="3"/>
      <c r="C777" s="4">
        <v>35423.98055555556</v>
      </c>
      <c r="D777" s="5">
        <v>22859.0</v>
      </c>
    </row>
    <row r="778">
      <c r="A778" s="2" t="s">
        <v>20431</v>
      </c>
      <c r="B778" s="3"/>
      <c r="C778" s="4">
        <v>35423.98055555556</v>
      </c>
      <c r="D778" s="5">
        <v>19369.0</v>
      </c>
    </row>
    <row r="779">
      <c r="A779" s="2" t="s">
        <v>20432</v>
      </c>
      <c r="B779" s="3"/>
      <c r="C779" s="4">
        <v>35423.98055555556</v>
      </c>
      <c r="D779" s="5">
        <v>148209.0</v>
      </c>
    </row>
    <row r="780">
      <c r="A780" s="2" t="s">
        <v>20433</v>
      </c>
      <c r="B780" s="3"/>
      <c r="C780" s="4">
        <v>35423.98055555556</v>
      </c>
      <c r="D780" s="5">
        <v>148169.0</v>
      </c>
    </row>
    <row r="781">
      <c r="A781" s="2" t="s">
        <v>20434</v>
      </c>
      <c r="B781" s="3"/>
      <c r="C781" s="4">
        <v>35423.98055555556</v>
      </c>
      <c r="D781" s="5">
        <v>54609.0</v>
      </c>
    </row>
    <row r="782">
      <c r="A782" s="2" t="s">
        <v>20435</v>
      </c>
      <c r="B782" s="3"/>
      <c r="C782" s="4">
        <v>35423.98055555556</v>
      </c>
      <c r="D782" s="5">
        <v>54620.0</v>
      </c>
    </row>
    <row r="783">
      <c r="A783" s="2" t="s">
        <v>20436</v>
      </c>
      <c r="B783" s="3"/>
      <c r="C783" s="4">
        <v>35423.98055555556</v>
      </c>
      <c r="D783" s="5">
        <v>111416.0</v>
      </c>
    </row>
    <row r="784">
      <c r="A784" s="2" t="s">
        <v>20437</v>
      </c>
      <c r="B784" s="3"/>
      <c r="C784" s="4">
        <v>35423.98055555556</v>
      </c>
      <c r="D784" s="5">
        <v>124578.0</v>
      </c>
    </row>
    <row r="785">
      <c r="A785" s="2" t="s">
        <v>20438</v>
      </c>
      <c r="B785" s="3"/>
      <c r="C785" s="4">
        <v>35423.98055555556</v>
      </c>
      <c r="D785" s="5">
        <v>123842.0</v>
      </c>
    </row>
    <row r="786">
      <c r="A786" s="2" t="s">
        <v>20439</v>
      </c>
      <c r="B786" s="3"/>
      <c r="C786" s="4">
        <v>35423.98055555556</v>
      </c>
      <c r="D786" s="5">
        <v>73889.0</v>
      </c>
    </row>
    <row r="787">
      <c r="A787" s="2" t="s">
        <v>20440</v>
      </c>
      <c r="B787" s="3"/>
      <c r="C787" s="4">
        <v>35423.98055555556</v>
      </c>
      <c r="D787" s="5">
        <v>115798.0</v>
      </c>
    </row>
    <row r="788">
      <c r="A788" s="2" t="s">
        <v>20441</v>
      </c>
      <c r="B788" s="3"/>
      <c r="C788" s="4">
        <v>35423.98055555556</v>
      </c>
      <c r="D788" s="5">
        <v>11013.0</v>
      </c>
    </row>
    <row r="789">
      <c r="A789" s="2" t="s">
        <v>20442</v>
      </c>
      <c r="B789" s="3"/>
      <c r="C789" s="4">
        <v>35423.98055555556</v>
      </c>
      <c r="D789" s="5">
        <v>82140.0</v>
      </c>
    </row>
    <row r="790">
      <c r="A790" s="2" t="s">
        <v>20443</v>
      </c>
      <c r="B790" s="3"/>
      <c r="C790" s="4">
        <v>35423.98055555556</v>
      </c>
      <c r="D790" s="5">
        <v>4997.0</v>
      </c>
    </row>
    <row r="791">
      <c r="A791" s="2" t="s">
        <v>20444</v>
      </c>
      <c r="B791" s="3"/>
      <c r="C791" s="4">
        <v>35423.98055555556</v>
      </c>
      <c r="D791" s="5">
        <v>5052.0</v>
      </c>
    </row>
    <row r="792">
      <c r="A792" s="2" t="s">
        <v>20445</v>
      </c>
      <c r="B792" s="3"/>
      <c r="C792" s="4">
        <v>35423.98055555556</v>
      </c>
      <c r="D792" s="5">
        <v>105399.0</v>
      </c>
    </row>
    <row r="793">
      <c r="A793" s="2" t="s">
        <v>20446</v>
      </c>
      <c r="B793" s="3"/>
      <c r="C793" s="4">
        <v>35423.98055555556</v>
      </c>
      <c r="D793" s="5">
        <v>11867.0</v>
      </c>
    </row>
    <row r="794">
      <c r="A794" s="2" t="s">
        <v>20447</v>
      </c>
      <c r="B794" s="3"/>
      <c r="C794" s="4">
        <v>35423.98055555556</v>
      </c>
      <c r="D794" s="5">
        <v>22991.0</v>
      </c>
    </row>
    <row r="795">
      <c r="A795" s="2" t="s">
        <v>20448</v>
      </c>
      <c r="B795" s="3"/>
      <c r="C795" s="4">
        <v>35423.98055555556</v>
      </c>
      <c r="D795" s="5">
        <v>32998.0</v>
      </c>
    </row>
    <row r="796">
      <c r="A796" s="2" t="s">
        <v>20449</v>
      </c>
      <c r="B796" s="3"/>
      <c r="C796" s="4">
        <v>35423.98055555556</v>
      </c>
      <c r="D796" s="5">
        <v>74035.0</v>
      </c>
    </row>
    <row r="797">
      <c r="A797" s="2" t="s">
        <v>20450</v>
      </c>
      <c r="B797" s="3"/>
      <c r="C797" s="4">
        <v>35423.98055555556</v>
      </c>
      <c r="D797" s="5">
        <v>220579.0</v>
      </c>
    </row>
    <row r="798">
      <c r="A798" s="2" t="s">
        <v>20451</v>
      </c>
      <c r="B798" s="3"/>
      <c r="C798" s="4">
        <v>35423.98055555556</v>
      </c>
      <c r="D798" s="5">
        <v>220826.0</v>
      </c>
    </row>
    <row r="799">
      <c r="A799" s="2" t="s">
        <v>20452</v>
      </c>
      <c r="B799" s="3"/>
      <c r="C799" s="4">
        <v>35423.98055555556</v>
      </c>
      <c r="D799" s="5">
        <v>139664.0</v>
      </c>
    </row>
    <row r="800">
      <c r="A800" s="2" t="s">
        <v>20453</v>
      </c>
      <c r="B800" s="3"/>
      <c r="C800" s="4">
        <v>35423.98055555556</v>
      </c>
      <c r="D800" s="5">
        <v>137291.0</v>
      </c>
    </row>
    <row r="801">
      <c r="A801" s="2" t="s">
        <v>20454</v>
      </c>
      <c r="B801" s="3"/>
      <c r="C801" s="4">
        <v>35423.98055555556</v>
      </c>
      <c r="D801" s="5">
        <v>72017.0</v>
      </c>
    </row>
    <row r="802">
      <c r="A802" s="2" t="s">
        <v>20455</v>
      </c>
      <c r="B802" s="3"/>
      <c r="C802" s="4">
        <v>35423.98055555556</v>
      </c>
      <c r="D802" s="5">
        <v>72088.0</v>
      </c>
    </row>
    <row r="803">
      <c r="A803" s="2" t="s">
        <v>20456</v>
      </c>
      <c r="B803" s="3"/>
      <c r="C803" s="4">
        <v>35423.98055555556</v>
      </c>
      <c r="D803" s="5">
        <v>73902.0</v>
      </c>
    </row>
    <row r="804">
      <c r="A804" s="2" t="s">
        <v>20457</v>
      </c>
      <c r="B804" s="3"/>
      <c r="C804" s="4">
        <v>35423.98055555556</v>
      </c>
      <c r="D804" s="5">
        <v>133762.0</v>
      </c>
    </row>
    <row r="805">
      <c r="A805" s="2" t="s">
        <v>20458</v>
      </c>
      <c r="B805" s="3"/>
      <c r="C805" s="4">
        <v>35423.98055555556</v>
      </c>
      <c r="D805" s="5">
        <v>133804.0</v>
      </c>
    </row>
    <row r="806">
      <c r="A806" s="2" t="s">
        <v>20459</v>
      </c>
      <c r="B806" s="3"/>
      <c r="C806" s="4">
        <v>35423.98055555556</v>
      </c>
      <c r="D806" s="5">
        <v>16773.0</v>
      </c>
    </row>
    <row r="807">
      <c r="A807" s="2" t="s">
        <v>20460</v>
      </c>
      <c r="B807" s="3"/>
      <c r="C807" s="4">
        <v>35423.98055555556</v>
      </c>
      <c r="D807" s="5">
        <v>46385.0</v>
      </c>
    </row>
    <row r="808">
      <c r="A808" s="2" t="s">
        <v>20461</v>
      </c>
      <c r="B808" s="3"/>
      <c r="C808" s="4">
        <v>35423.98055555556</v>
      </c>
      <c r="D808" s="5">
        <v>10700.0</v>
      </c>
    </row>
    <row r="809">
      <c r="A809" s="2" t="s">
        <v>20462</v>
      </c>
      <c r="B809" s="3"/>
      <c r="C809" s="4">
        <v>35423.98055555556</v>
      </c>
      <c r="D809" s="5">
        <v>177778.0</v>
      </c>
    </row>
    <row r="810">
      <c r="A810" s="2" t="s">
        <v>20463</v>
      </c>
      <c r="B810" s="3"/>
      <c r="C810" s="4">
        <v>35423.98055555556</v>
      </c>
      <c r="D810" s="5">
        <v>2628.0</v>
      </c>
    </row>
    <row r="811">
      <c r="A811" s="2" t="s">
        <v>20464</v>
      </c>
      <c r="B811" s="3"/>
      <c r="C811" s="4">
        <v>35423.98055555556</v>
      </c>
      <c r="D811" s="5">
        <v>2416.0</v>
      </c>
    </row>
    <row r="812">
      <c r="A812" s="2" t="s">
        <v>20465</v>
      </c>
      <c r="B812" s="3"/>
      <c r="C812" s="4">
        <v>35423.98055555556</v>
      </c>
      <c r="D812" s="5">
        <v>145399.0</v>
      </c>
    </row>
    <row r="813">
      <c r="A813" s="2" t="s">
        <v>20466</v>
      </c>
      <c r="B813" s="3"/>
      <c r="C813" s="4">
        <v>35423.98055555556</v>
      </c>
      <c r="D813" s="5">
        <v>168119.0</v>
      </c>
    </row>
    <row r="814">
      <c r="A814" s="2" t="s">
        <v>20467</v>
      </c>
      <c r="B814" s="3"/>
      <c r="C814" s="4">
        <v>35423.98055555556</v>
      </c>
      <c r="D814" s="5">
        <v>35063.0</v>
      </c>
    </row>
    <row r="815">
      <c r="A815" s="2" t="s">
        <v>20468</v>
      </c>
      <c r="B815" s="3"/>
      <c r="C815" s="4">
        <v>35423.98055555556</v>
      </c>
      <c r="D815" s="5">
        <v>34552.0</v>
      </c>
    </row>
    <row r="816">
      <c r="A816" s="2" t="s">
        <v>20469</v>
      </c>
      <c r="B816" s="3"/>
      <c r="C816" s="4">
        <v>35423.98055555556</v>
      </c>
      <c r="D816" s="5">
        <v>34771.0</v>
      </c>
    </row>
    <row r="817">
      <c r="A817" s="2" t="s">
        <v>20470</v>
      </c>
      <c r="B817" s="3"/>
      <c r="C817" s="4">
        <v>35423.98055555556</v>
      </c>
      <c r="D817" s="5">
        <v>100036.0</v>
      </c>
    </row>
    <row r="818">
      <c r="A818" s="2" t="s">
        <v>20471</v>
      </c>
      <c r="B818" s="3"/>
      <c r="C818" s="4">
        <v>35423.98055555556</v>
      </c>
      <c r="D818" s="5">
        <v>318491.0</v>
      </c>
    </row>
    <row r="819">
      <c r="A819" s="2" t="s">
        <v>20472</v>
      </c>
      <c r="B819" s="3"/>
      <c r="C819" s="4">
        <v>35423.98055555556</v>
      </c>
      <c r="D819" s="5">
        <v>101741.0</v>
      </c>
    </row>
    <row r="820">
      <c r="A820" s="2" t="s">
        <v>20473</v>
      </c>
      <c r="B820" s="3"/>
      <c r="C820" s="4">
        <v>35423.98055555556</v>
      </c>
      <c r="D820" s="5">
        <v>21230.0</v>
      </c>
    </row>
    <row r="821">
      <c r="A821" s="2" t="s">
        <v>20474</v>
      </c>
      <c r="B821" s="3"/>
      <c r="C821" s="4">
        <v>35423.98055555556</v>
      </c>
      <c r="D821" s="5">
        <v>21788.0</v>
      </c>
    </row>
    <row r="822">
      <c r="A822" s="2" t="s">
        <v>20475</v>
      </c>
      <c r="B822" s="3"/>
      <c r="C822" s="4">
        <v>35423.98055555556</v>
      </c>
      <c r="D822" s="5">
        <v>19256.0</v>
      </c>
    </row>
    <row r="823">
      <c r="A823" s="2" t="s">
        <v>20476</v>
      </c>
      <c r="B823" s="3"/>
      <c r="C823" s="4">
        <v>35423.98055555556</v>
      </c>
      <c r="D823" s="5">
        <v>25034.0</v>
      </c>
    </row>
    <row r="824">
      <c r="A824" s="2" t="s">
        <v>20477</v>
      </c>
      <c r="B824" s="3"/>
      <c r="C824" s="4">
        <v>35423.98055555556</v>
      </c>
      <c r="D824" s="5">
        <v>25110.0</v>
      </c>
    </row>
    <row r="825">
      <c r="A825" s="2" t="s">
        <v>20478</v>
      </c>
      <c r="B825" s="3"/>
      <c r="C825" s="4">
        <v>35423.98055555556</v>
      </c>
      <c r="D825" s="5">
        <v>105847.0</v>
      </c>
    </row>
    <row r="826">
      <c r="A826" s="2" t="s">
        <v>20479</v>
      </c>
      <c r="B826" s="3"/>
      <c r="C826" s="4">
        <v>35423.98055555556</v>
      </c>
      <c r="D826" s="5">
        <v>106301.0</v>
      </c>
    </row>
    <row r="827">
      <c r="A827" s="2" t="s">
        <v>20480</v>
      </c>
      <c r="B827" s="3"/>
      <c r="C827" s="4">
        <v>35423.98055555556</v>
      </c>
      <c r="D827" s="5">
        <v>106265.0</v>
      </c>
    </row>
    <row r="828">
      <c r="A828" s="2" t="s">
        <v>20481</v>
      </c>
      <c r="B828" s="3"/>
      <c r="C828" s="4">
        <v>35423.98055555556</v>
      </c>
      <c r="D828" s="5">
        <v>106329.0</v>
      </c>
    </row>
    <row r="829">
      <c r="A829" s="2" t="s">
        <v>20482</v>
      </c>
      <c r="B829" s="3"/>
      <c r="C829" s="4">
        <v>35423.98055555556</v>
      </c>
      <c r="D829" s="5">
        <v>134980.0</v>
      </c>
    </row>
    <row r="830">
      <c r="A830" s="2" t="s">
        <v>20483</v>
      </c>
      <c r="B830" s="3"/>
      <c r="C830" s="4">
        <v>35423.98055555556</v>
      </c>
      <c r="D830" s="5">
        <v>7045.0</v>
      </c>
    </row>
    <row r="831">
      <c r="A831" s="2" t="s">
        <v>20484</v>
      </c>
      <c r="B831" s="3"/>
      <c r="C831" s="4">
        <v>35423.98055555556</v>
      </c>
      <c r="D831" s="5">
        <v>6473.0</v>
      </c>
    </row>
    <row r="832">
      <c r="A832" s="2" t="s">
        <v>20485</v>
      </c>
      <c r="B832" s="3"/>
      <c r="C832" s="4">
        <v>35423.98055555556</v>
      </c>
      <c r="D832" s="5">
        <v>6194.0</v>
      </c>
    </row>
    <row r="833">
      <c r="A833" s="2" t="s">
        <v>20486</v>
      </c>
      <c r="B833" s="3"/>
      <c r="C833" s="4">
        <v>35423.98055555556</v>
      </c>
      <c r="D833" s="5">
        <v>11990.0</v>
      </c>
    </row>
    <row r="834">
      <c r="A834" s="2" t="s">
        <v>20487</v>
      </c>
      <c r="B834" s="3"/>
      <c r="C834" s="4">
        <v>35423.98055555556</v>
      </c>
      <c r="D834" s="5">
        <v>11991.0</v>
      </c>
    </row>
    <row r="835">
      <c r="A835" s="2" t="s">
        <v>20488</v>
      </c>
      <c r="B835" s="3"/>
      <c r="C835" s="4">
        <v>35423.98055555556</v>
      </c>
      <c r="D835" s="5">
        <v>11995.0</v>
      </c>
    </row>
    <row r="836">
      <c r="A836" s="2" t="s">
        <v>20489</v>
      </c>
      <c r="B836" s="3"/>
      <c r="C836" s="4">
        <v>35423.98055555556</v>
      </c>
      <c r="D836" s="5">
        <v>12037.0</v>
      </c>
    </row>
    <row r="837">
      <c r="A837" s="2" t="s">
        <v>20490</v>
      </c>
      <c r="B837" s="3"/>
      <c r="C837" s="4">
        <v>35423.98055555556</v>
      </c>
      <c r="D837" s="5">
        <v>8402.0</v>
      </c>
    </row>
    <row r="838">
      <c r="A838" s="2" t="s">
        <v>20491</v>
      </c>
      <c r="B838" s="3"/>
      <c r="C838" s="4">
        <v>35423.98055555556</v>
      </c>
      <c r="D838" s="5">
        <v>71436.0</v>
      </c>
    </row>
    <row r="839">
      <c r="A839" s="2" t="s">
        <v>20492</v>
      </c>
      <c r="B839" s="3"/>
      <c r="C839" s="4">
        <v>35423.98055555556</v>
      </c>
      <c r="D839" s="5">
        <v>63446.0</v>
      </c>
    </row>
    <row r="840">
      <c r="A840" s="2" t="s">
        <v>20493</v>
      </c>
      <c r="B840" s="3"/>
      <c r="C840" s="4">
        <v>35423.98055555556</v>
      </c>
      <c r="D840" s="5">
        <v>63193.0</v>
      </c>
    </row>
    <row r="841">
      <c r="A841" s="2" t="s">
        <v>20494</v>
      </c>
      <c r="B841" s="3"/>
      <c r="C841" s="4">
        <v>35423.98055555556</v>
      </c>
      <c r="D841" s="5">
        <v>123423.0</v>
      </c>
    </row>
    <row r="842">
      <c r="A842" s="2" t="s">
        <v>20495</v>
      </c>
      <c r="B842" s="3"/>
      <c r="C842" s="4">
        <v>35423.98055555556</v>
      </c>
      <c r="D842" s="5">
        <v>458379.0</v>
      </c>
    </row>
    <row r="843">
      <c r="A843" s="2" t="s">
        <v>20496</v>
      </c>
      <c r="B843" s="3"/>
      <c r="C843" s="4">
        <v>35423.98055555556</v>
      </c>
      <c r="D843" s="5">
        <v>194229.0</v>
      </c>
    </row>
    <row r="844">
      <c r="A844" s="2" t="s">
        <v>20497</v>
      </c>
      <c r="B844" s="3"/>
      <c r="C844" s="4">
        <v>35423.98055555556</v>
      </c>
      <c r="D844" s="5">
        <v>203075.0</v>
      </c>
    </row>
    <row r="845">
      <c r="A845" s="2" t="s">
        <v>20498</v>
      </c>
      <c r="B845" s="3"/>
      <c r="C845" s="4">
        <v>35423.98055555556</v>
      </c>
      <c r="D845" s="5">
        <v>209574.0</v>
      </c>
    </row>
    <row r="846">
      <c r="A846" s="2" t="s">
        <v>20499</v>
      </c>
      <c r="B846" s="3"/>
      <c r="C846" s="4">
        <v>35423.98055555556</v>
      </c>
      <c r="D846" s="5">
        <v>234632.0</v>
      </c>
    </row>
    <row r="847">
      <c r="A847" s="2" t="s">
        <v>20500</v>
      </c>
      <c r="B847" s="3"/>
      <c r="C847" s="4">
        <v>35423.98055555556</v>
      </c>
      <c r="D847" s="5">
        <v>146892.0</v>
      </c>
    </row>
    <row r="848">
      <c r="A848" s="2" t="s">
        <v>20501</v>
      </c>
      <c r="B848" s="3"/>
      <c r="C848" s="4">
        <v>35423.98055555556</v>
      </c>
      <c r="D848" s="5">
        <v>218507.0</v>
      </c>
    </row>
    <row r="849">
      <c r="A849" s="2" t="s">
        <v>20502</v>
      </c>
      <c r="B849" s="3"/>
      <c r="C849" s="4">
        <v>35423.98055555556</v>
      </c>
      <c r="D849" s="5">
        <v>218556.0</v>
      </c>
    </row>
    <row r="850">
      <c r="A850" s="2" t="s">
        <v>20503</v>
      </c>
      <c r="B850" s="3"/>
      <c r="C850" s="4">
        <v>35423.98055555556</v>
      </c>
      <c r="D850" s="5">
        <v>343884.0</v>
      </c>
    </row>
    <row r="851">
      <c r="A851" s="2" t="s">
        <v>20504</v>
      </c>
      <c r="B851" s="3"/>
      <c r="C851" s="4">
        <v>35423.98055555556</v>
      </c>
      <c r="D851" s="5">
        <v>167354.0</v>
      </c>
    </row>
    <row r="852">
      <c r="A852" s="2" t="s">
        <v>20505</v>
      </c>
      <c r="B852" s="3"/>
      <c r="C852" s="4">
        <v>35423.98055555556</v>
      </c>
      <c r="D852" s="5">
        <v>167374.0</v>
      </c>
    </row>
    <row r="853">
      <c r="A853" s="2" t="s">
        <v>20506</v>
      </c>
      <c r="B853" s="3"/>
      <c r="C853" s="4">
        <v>35423.98055555556</v>
      </c>
      <c r="D853" s="5">
        <v>152905.0</v>
      </c>
    </row>
    <row r="854">
      <c r="A854" s="2" t="s">
        <v>20507</v>
      </c>
      <c r="B854" s="3"/>
      <c r="C854" s="4">
        <v>35423.98055555556</v>
      </c>
      <c r="D854" s="5">
        <v>152919.0</v>
      </c>
    </row>
    <row r="855">
      <c r="A855" s="2" t="s">
        <v>20508</v>
      </c>
      <c r="B855" s="3"/>
      <c r="C855" s="4">
        <v>35423.98055555556</v>
      </c>
      <c r="D855" s="5">
        <v>14504.0</v>
      </c>
    </row>
    <row r="856">
      <c r="A856" s="2" t="s">
        <v>20509</v>
      </c>
      <c r="B856" s="3"/>
      <c r="C856" s="4">
        <v>35423.98055555556</v>
      </c>
      <c r="D856" s="5">
        <v>10284.0</v>
      </c>
    </row>
    <row r="857">
      <c r="A857" s="2" t="s">
        <v>20510</v>
      </c>
      <c r="B857" s="3"/>
      <c r="C857" s="4">
        <v>35423.98055555556</v>
      </c>
      <c r="D857" s="5">
        <v>117967.0</v>
      </c>
    </row>
    <row r="858">
      <c r="A858" s="2" t="s">
        <v>20511</v>
      </c>
      <c r="B858" s="3"/>
      <c r="C858" s="4">
        <v>35423.98055555556</v>
      </c>
      <c r="D858" s="5">
        <v>117955.0</v>
      </c>
    </row>
    <row r="859">
      <c r="A859" s="2" t="s">
        <v>20512</v>
      </c>
      <c r="B859" s="3"/>
      <c r="C859" s="4">
        <v>35423.98055555556</v>
      </c>
      <c r="D859" s="5">
        <v>64424.0</v>
      </c>
    </row>
    <row r="860">
      <c r="A860" s="2" t="s">
        <v>20513</v>
      </c>
      <c r="B860" s="3"/>
      <c r="C860" s="4">
        <v>35423.98055555556</v>
      </c>
      <c r="D860" s="5">
        <v>63402.0</v>
      </c>
    </row>
    <row r="861">
      <c r="A861" s="2" t="s">
        <v>20514</v>
      </c>
      <c r="B861" s="3"/>
      <c r="C861" s="4">
        <v>35423.98055555556</v>
      </c>
      <c r="D861" s="5">
        <v>147600.0</v>
      </c>
    </row>
    <row r="862">
      <c r="A862" s="2" t="s">
        <v>20515</v>
      </c>
      <c r="B862" s="3"/>
      <c r="C862" s="4">
        <v>35423.98055555556</v>
      </c>
      <c r="D862" s="5">
        <v>299673.0</v>
      </c>
    </row>
    <row r="863">
      <c r="A863" s="2" t="s">
        <v>20516</v>
      </c>
      <c r="B863" s="3"/>
      <c r="C863" s="4">
        <v>35423.98055555556</v>
      </c>
      <c r="D863" s="5">
        <v>144980.0</v>
      </c>
    </row>
    <row r="864">
      <c r="A864" s="2" t="s">
        <v>20517</v>
      </c>
      <c r="B864" s="3"/>
      <c r="C864" s="4">
        <v>35423.98055555556</v>
      </c>
      <c r="D864" s="5">
        <v>152866.0</v>
      </c>
    </row>
    <row r="865">
      <c r="A865" s="2" t="s">
        <v>20518</v>
      </c>
      <c r="B865" s="3"/>
      <c r="C865" s="4">
        <v>35423.98055555556</v>
      </c>
      <c r="D865" s="5">
        <v>53202.0</v>
      </c>
    </row>
    <row r="866">
      <c r="A866" s="2" t="s">
        <v>20519</v>
      </c>
      <c r="B866" s="3"/>
      <c r="C866" s="4">
        <v>35423.98055555556</v>
      </c>
      <c r="D866" s="5">
        <v>59221.0</v>
      </c>
    </row>
    <row r="867">
      <c r="A867" s="2" t="s">
        <v>20520</v>
      </c>
      <c r="B867" s="3"/>
      <c r="C867" s="4">
        <v>35423.98055555556</v>
      </c>
      <c r="D867" s="5">
        <v>22921.0</v>
      </c>
    </row>
    <row r="868">
      <c r="A868" s="2" t="s">
        <v>20521</v>
      </c>
      <c r="B868" s="3"/>
      <c r="C868" s="4">
        <v>35423.98055555556</v>
      </c>
      <c r="D868" s="5">
        <v>22819.0</v>
      </c>
    </row>
    <row r="869">
      <c r="A869" s="2" t="s">
        <v>20522</v>
      </c>
      <c r="B869" s="3"/>
      <c r="C869" s="4">
        <v>35423.98055555556</v>
      </c>
      <c r="D869" s="5">
        <v>22702.0</v>
      </c>
    </row>
    <row r="870">
      <c r="A870" s="2" t="s">
        <v>20523</v>
      </c>
      <c r="B870" s="3"/>
      <c r="C870" s="4">
        <v>35423.98055555556</v>
      </c>
      <c r="D870" s="5">
        <v>288354.0</v>
      </c>
    </row>
    <row r="871">
      <c r="A871" s="2" t="s">
        <v>20524</v>
      </c>
      <c r="B871" s="3"/>
      <c r="C871" s="4">
        <v>35423.98055555556</v>
      </c>
      <c r="D871" s="5">
        <v>394539.0</v>
      </c>
    </row>
    <row r="872">
      <c r="A872" s="2" t="s">
        <v>20525</v>
      </c>
      <c r="B872" s="3"/>
      <c r="C872" s="4">
        <v>35423.98055555556</v>
      </c>
      <c r="D872" s="5">
        <v>38719.0</v>
      </c>
    </row>
    <row r="873">
      <c r="A873" s="2" t="s">
        <v>20526</v>
      </c>
      <c r="B873" s="3"/>
      <c r="C873" s="4">
        <v>35423.98055555556</v>
      </c>
      <c r="D873" s="5">
        <v>210179.0</v>
      </c>
    </row>
    <row r="874">
      <c r="A874" s="2" t="s">
        <v>20527</v>
      </c>
      <c r="B874" s="3"/>
      <c r="C874" s="4">
        <v>35423.98055555556</v>
      </c>
      <c r="D874" s="5">
        <v>257753.0</v>
      </c>
    </row>
    <row r="875">
      <c r="A875" s="2" t="s">
        <v>20528</v>
      </c>
      <c r="B875" s="3"/>
      <c r="C875" s="4">
        <v>35423.98055555556</v>
      </c>
      <c r="D875" s="5">
        <v>32103.0</v>
      </c>
    </row>
    <row r="876">
      <c r="A876" s="2" t="s">
        <v>20529</v>
      </c>
      <c r="B876" s="3"/>
      <c r="C876" s="4">
        <v>35423.98055555556</v>
      </c>
      <c r="D876" s="5">
        <v>139476.0</v>
      </c>
    </row>
    <row r="877">
      <c r="A877" s="2" t="s">
        <v>20530</v>
      </c>
      <c r="B877" s="3"/>
      <c r="C877" s="4">
        <v>35423.98055555556</v>
      </c>
      <c r="D877" s="5">
        <v>137510.0</v>
      </c>
    </row>
    <row r="878">
      <c r="A878" s="2" t="s">
        <v>20531</v>
      </c>
      <c r="B878" s="3"/>
      <c r="C878" s="4">
        <v>35423.98055555556</v>
      </c>
      <c r="D878" s="5">
        <v>118873.0</v>
      </c>
    </row>
    <row r="879">
      <c r="A879" s="2" t="s">
        <v>20532</v>
      </c>
      <c r="B879" s="3"/>
      <c r="C879" s="4">
        <v>35423.98055555556</v>
      </c>
      <c r="D879" s="5">
        <v>10482.0</v>
      </c>
    </row>
    <row r="880">
      <c r="A880" s="2" t="s">
        <v>20533</v>
      </c>
      <c r="B880" s="3"/>
      <c r="C880" s="4">
        <v>35423.98055555556</v>
      </c>
      <c r="D880" s="5">
        <v>131375.0</v>
      </c>
    </row>
    <row r="881">
      <c r="A881" s="2" t="s">
        <v>20534</v>
      </c>
      <c r="B881" s="3"/>
      <c r="C881" s="4">
        <v>35423.98055555556</v>
      </c>
      <c r="D881" s="5">
        <v>131358.0</v>
      </c>
    </row>
    <row r="882">
      <c r="A882" s="2" t="s">
        <v>20535</v>
      </c>
      <c r="B882" s="3"/>
      <c r="C882" s="4">
        <v>35423.98055555556</v>
      </c>
      <c r="D882" s="5">
        <v>57369.0</v>
      </c>
    </row>
    <row r="883">
      <c r="A883" s="2" t="s">
        <v>20536</v>
      </c>
      <c r="B883" s="3"/>
      <c r="C883" s="4">
        <v>35423.98055555556</v>
      </c>
      <c r="D883" s="5">
        <v>12900.0</v>
      </c>
    </row>
    <row r="884">
      <c r="A884" s="2" t="s">
        <v>20537</v>
      </c>
      <c r="B884" s="3"/>
      <c r="C884" s="4">
        <v>35423.98055555556</v>
      </c>
      <c r="D884" s="5">
        <v>123332.0</v>
      </c>
    </row>
    <row r="885">
      <c r="A885" s="2" t="s">
        <v>20538</v>
      </c>
      <c r="B885" s="3"/>
      <c r="C885" s="4">
        <v>35423.98055555556</v>
      </c>
      <c r="D885" s="5">
        <v>78583.0</v>
      </c>
    </row>
    <row r="886">
      <c r="A886" s="2" t="s">
        <v>20539</v>
      </c>
      <c r="B886" s="3"/>
      <c r="C886" s="4">
        <v>35423.98055555556</v>
      </c>
      <c r="D886" s="5">
        <v>52579.0</v>
      </c>
    </row>
    <row r="887">
      <c r="A887" s="2" t="s">
        <v>20540</v>
      </c>
      <c r="B887" s="3"/>
      <c r="C887" s="4">
        <v>35423.98055555556</v>
      </c>
      <c r="D887" s="5">
        <v>68860.0</v>
      </c>
    </row>
    <row r="888">
      <c r="A888" s="2" t="s">
        <v>20541</v>
      </c>
      <c r="B888" s="3"/>
      <c r="C888" s="4">
        <v>35423.98055555556</v>
      </c>
      <c r="D888" s="5">
        <v>70042.0</v>
      </c>
    </row>
    <row r="889">
      <c r="A889" s="2" t="s">
        <v>20542</v>
      </c>
      <c r="B889" s="3"/>
      <c r="C889" s="4">
        <v>35423.98055555556</v>
      </c>
      <c r="D889" s="5">
        <v>22478.0</v>
      </c>
    </row>
    <row r="890">
      <c r="A890" s="2" t="s">
        <v>20543</v>
      </c>
      <c r="B890" s="3"/>
      <c r="C890" s="4">
        <v>35423.98055555556</v>
      </c>
      <c r="D890" s="5">
        <v>21732.0</v>
      </c>
    </row>
    <row r="891">
      <c r="A891" s="2" t="s">
        <v>20544</v>
      </c>
      <c r="B891" s="3"/>
      <c r="C891" s="4">
        <v>35423.98055555556</v>
      </c>
      <c r="D891" s="5">
        <v>22488.0</v>
      </c>
    </row>
    <row r="892">
      <c r="A892" s="2" t="s">
        <v>20545</v>
      </c>
      <c r="B892" s="3"/>
      <c r="C892" s="4">
        <v>35423.98055555556</v>
      </c>
      <c r="D892" s="5">
        <v>34725.0</v>
      </c>
    </row>
    <row r="893">
      <c r="A893" s="2" t="s">
        <v>20546</v>
      </c>
      <c r="B893" s="3"/>
      <c r="C893" s="4">
        <v>35423.98055555556</v>
      </c>
      <c r="D893" s="5">
        <v>81029.0</v>
      </c>
    </row>
    <row r="894">
      <c r="A894" s="2" t="s">
        <v>20547</v>
      </c>
      <c r="B894" s="3"/>
      <c r="C894" s="4">
        <v>35423.98055555556</v>
      </c>
      <c r="D894" s="5">
        <v>22320.0</v>
      </c>
    </row>
    <row r="895">
      <c r="A895" s="2" t="s">
        <v>20548</v>
      </c>
      <c r="B895" s="3"/>
      <c r="C895" s="4">
        <v>35423.98055555556</v>
      </c>
      <c r="D895" s="5">
        <v>23383.0</v>
      </c>
    </row>
    <row r="896">
      <c r="A896" s="2" t="s">
        <v>20549</v>
      </c>
      <c r="B896" s="3"/>
      <c r="C896" s="4">
        <v>35423.98055555556</v>
      </c>
      <c r="D896" s="5">
        <v>42475.0</v>
      </c>
    </row>
    <row r="897">
      <c r="A897" s="2" t="s">
        <v>20550</v>
      </c>
      <c r="B897" s="3"/>
      <c r="C897" s="4">
        <v>35423.98055555556</v>
      </c>
      <c r="D897" s="5">
        <v>16360.0</v>
      </c>
    </row>
    <row r="898">
      <c r="A898" s="2" t="s">
        <v>20551</v>
      </c>
      <c r="B898" s="3"/>
      <c r="C898" s="4">
        <v>35423.98055555556</v>
      </c>
      <c r="D898" s="5">
        <v>12766.0</v>
      </c>
    </row>
    <row r="899">
      <c r="A899" s="2" t="s">
        <v>20552</v>
      </c>
      <c r="B899" s="3"/>
      <c r="C899" s="4">
        <v>35423.98055555556</v>
      </c>
      <c r="D899" s="5">
        <v>74053.0</v>
      </c>
    </row>
    <row r="900">
      <c r="A900" s="2" t="s">
        <v>20553</v>
      </c>
      <c r="B900" s="3"/>
      <c r="C900" s="4">
        <v>35423.98055555556</v>
      </c>
      <c r="D900" s="5">
        <v>360416.0</v>
      </c>
    </row>
    <row r="901">
      <c r="A901" s="2" t="s">
        <v>20554</v>
      </c>
      <c r="B901" s="3"/>
      <c r="C901" s="4">
        <v>35423.98055555556</v>
      </c>
      <c r="D901" s="5">
        <v>669823.0</v>
      </c>
    </row>
    <row r="902">
      <c r="A902" s="2" t="s">
        <v>20555</v>
      </c>
      <c r="B902" s="3"/>
      <c r="C902" s="4">
        <v>35423.98055555556</v>
      </c>
      <c r="D902" s="5">
        <v>1272445.0</v>
      </c>
    </row>
    <row r="903">
      <c r="A903" s="2" t="s">
        <v>20556</v>
      </c>
      <c r="B903" s="3"/>
      <c r="C903" s="4">
        <v>35423.98055555556</v>
      </c>
      <c r="D903" s="5">
        <v>650151.0</v>
      </c>
    </row>
    <row r="904">
      <c r="A904" s="2" t="s">
        <v>20557</v>
      </c>
      <c r="B904" s="3"/>
      <c r="C904" s="4">
        <v>35423.98055555556</v>
      </c>
      <c r="D904" s="5">
        <v>352897.0</v>
      </c>
    </row>
    <row r="905">
      <c r="A905" s="2" t="s">
        <v>20558</v>
      </c>
      <c r="B905" s="3"/>
      <c r="C905" s="4">
        <v>35423.98055555556</v>
      </c>
      <c r="D905" s="5">
        <v>352084.0</v>
      </c>
    </row>
    <row r="906">
      <c r="A906" s="2" t="s">
        <v>20559</v>
      </c>
      <c r="B906" s="3"/>
      <c r="C906" s="4">
        <v>35423.98055555556</v>
      </c>
      <c r="D906" s="5">
        <v>653937.0</v>
      </c>
    </row>
    <row r="907">
      <c r="A907" s="2" t="s">
        <v>20560</v>
      </c>
      <c r="B907" s="3"/>
      <c r="C907" s="4">
        <v>35423.98055555556</v>
      </c>
      <c r="D907" s="5">
        <v>100925.0</v>
      </c>
    </row>
    <row r="908">
      <c r="A908" s="2" t="s">
        <v>20561</v>
      </c>
      <c r="B908" s="3"/>
      <c r="C908" s="4">
        <v>35423.98055555556</v>
      </c>
      <c r="D908" s="5">
        <v>104745.0</v>
      </c>
    </row>
    <row r="909">
      <c r="A909" s="2" t="s">
        <v>20562</v>
      </c>
      <c r="B909" s="3"/>
      <c r="C909" s="4">
        <v>35423.98055555556</v>
      </c>
      <c r="D909" s="5">
        <v>102818.0</v>
      </c>
    </row>
    <row r="910">
      <c r="A910" s="2" t="s">
        <v>20563</v>
      </c>
      <c r="B910" s="3"/>
      <c r="C910" s="4">
        <v>35423.98055555556</v>
      </c>
      <c r="D910" s="5">
        <v>102897.0</v>
      </c>
    </row>
    <row r="911">
      <c r="A911" s="2" t="s">
        <v>20564</v>
      </c>
      <c r="B911" s="3"/>
      <c r="C911" s="4">
        <v>35423.98055555556</v>
      </c>
      <c r="D911" s="5">
        <v>102847.0</v>
      </c>
    </row>
    <row r="912">
      <c r="A912" s="2" t="s">
        <v>20565</v>
      </c>
      <c r="B912" s="3"/>
      <c r="C912" s="4">
        <v>35423.98055555556</v>
      </c>
      <c r="D912" s="5">
        <v>102867.0</v>
      </c>
    </row>
    <row r="913">
      <c r="A913" s="2" t="s">
        <v>20566</v>
      </c>
      <c r="B913" s="3"/>
      <c r="C913" s="4">
        <v>35423.98055555556</v>
      </c>
      <c r="D913" s="5">
        <v>102852.0</v>
      </c>
    </row>
    <row r="914">
      <c r="A914" s="2" t="s">
        <v>20567</v>
      </c>
      <c r="B914" s="3"/>
      <c r="C914" s="4">
        <v>35423.98055555556</v>
      </c>
      <c r="D914" s="5">
        <v>655757.0</v>
      </c>
    </row>
    <row r="915">
      <c r="A915" s="2" t="s">
        <v>20568</v>
      </c>
      <c r="B915" s="3"/>
      <c r="C915" s="4">
        <v>35423.98055555556</v>
      </c>
      <c r="D915" s="5">
        <v>1289646.0</v>
      </c>
    </row>
    <row r="916">
      <c r="A916" s="2" t="s">
        <v>20569</v>
      </c>
      <c r="B916" s="3"/>
      <c r="C916" s="4">
        <v>35423.98055555556</v>
      </c>
      <c r="D916" s="5">
        <v>63281.0</v>
      </c>
    </row>
    <row r="917">
      <c r="A917" s="2" t="s">
        <v>20570</v>
      </c>
      <c r="B917" s="3"/>
      <c r="C917" s="4">
        <v>35423.98055555556</v>
      </c>
      <c r="D917" s="5">
        <v>63375.0</v>
      </c>
    </row>
    <row r="918">
      <c r="A918" s="2" t="s">
        <v>20571</v>
      </c>
      <c r="B918" s="3"/>
      <c r="C918" s="4">
        <v>35423.98055555556</v>
      </c>
      <c r="D918" s="5">
        <v>18066.0</v>
      </c>
    </row>
    <row r="919">
      <c r="A919" s="2" t="s">
        <v>20572</v>
      </c>
      <c r="B919" s="3"/>
      <c r="C919" s="4">
        <v>35423.98055555556</v>
      </c>
      <c r="D919" s="5">
        <v>109284.0</v>
      </c>
    </row>
    <row r="920">
      <c r="A920" s="2" t="s">
        <v>20573</v>
      </c>
      <c r="B920" s="3"/>
      <c r="C920" s="4">
        <v>35423.98055555556</v>
      </c>
      <c r="D920" s="5">
        <v>102308.0</v>
      </c>
    </row>
    <row r="921">
      <c r="A921" s="2" t="s">
        <v>20574</v>
      </c>
      <c r="B921" s="3"/>
      <c r="C921" s="4">
        <v>35423.98055555556</v>
      </c>
      <c r="D921" s="5">
        <v>136931.0</v>
      </c>
    </row>
    <row r="922">
      <c r="A922" s="2" t="s">
        <v>20575</v>
      </c>
      <c r="B922" s="3"/>
      <c r="C922" s="4">
        <v>35423.98055555556</v>
      </c>
      <c r="D922" s="5">
        <v>22341.0</v>
      </c>
    </row>
    <row r="923">
      <c r="A923" s="2" t="s">
        <v>20576</v>
      </c>
      <c r="B923" s="3"/>
      <c r="C923" s="4">
        <v>35423.98055555556</v>
      </c>
      <c r="D923" s="5">
        <v>22795.0</v>
      </c>
    </row>
    <row r="924">
      <c r="A924" s="2" t="s">
        <v>20577</v>
      </c>
      <c r="B924" s="3"/>
      <c r="C924" s="4">
        <v>35423.98055555556</v>
      </c>
      <c r="D924" s="5">
        <v>130883.0</v>
      </c>
    </row>
    <row r="925">
      <c r="A925" s="2" t="s">
        <v>20578</v>
      </c>
      <c r="B925" s="3"/>
      <c r="C925" s="4">
        <v>35423.98055555556</v>
      </c>
      <c r="D925" s="5">
        <v>87948.0</v>
      </c>
    </row>
    <row r="926">
      <c r="A926" s="2" t="s">
        <v>20579</v>
      </c>
      <c r="B926" s="3"/>
      <c r="C926" s="4">
        <v>35423.98055555556</v>
      </c>
      <c r="D926" s="5">
        <v>44288.0</v>
      </c>
    </row>
    <row r="927">
      <c r="A927" s="2" t="s">
        <v>20580</v>
      </c>
      <c r="B927" s="3"/>
      <c r="C927" s="4">
        <v>35423.98055555556</v>
      </c>
      <c r="D927" s="5">
        <v>46887.0</v>
      </c>
    </row>
    <row r="928">
      <c r="A928" s="2" t="s">
        <v>20581</v>
      </c>
      <c r="B928" s="3"/>
      <c r="C928" s="4">
        <v>35423.98055555556</v>
      </c>
      <c r="D928" s="5">
        <v>257148.0</v>
      </c>
    </row>
    <row r="929">
      <c r="A929" s="2" t="s">
        <v>20582</v>
      </c>
      <c r="B929" s="3"/>
      <c r="C929" s="4">
        <v>35423.98055555556</v>
      </c>
      <c r="D929" s="5">
        <v>357187.0</v>
      </c>
    </row>
    <row r="930">
      <c r="A930" s="2" t="s">
        <v>20583</v>
      </c>
      <c r="B930" s="3"/>
      <c r="C930" s="4">
        <v>35423.98055555556</v>
      </c>
      <c r="D930" s="5">
        <v>87627.0</v>
      </c>
    </row>
    <row r="931">
      <c r="A931" s="2" t="s">
        <v>20584</v>
      </c>
      <c r="B931" s="3"/>
      <c r="C931" s="4">
        <v>35423.98055555556</v>
      </c>
      <c r="D931" s="5">
        <v>90382.0</v>
      </c>
    </row>
    <row r="932">
      <c r="A932" s="2" t="s">
        <v>20585</v>
      </c>
      <c r="B932" s="3"/>
      <c r="C932" s="4">
        <v>35423.98055555556</v>
      </c>
      <c r="D932" s="5">
        <v>26833.0</v>
      </c>
    </row>
    <row r="933">
      <c r="A933" s="2" t="s">
        <v>20586</v>
      </c>
      <c r="B933" s="3"/>
      <c r="C933" s="4">
        <v>35423.98055555556</v>
      </c>
      <c r="D933" s="5">
        <v>18096.0</v>
      </c>
    </row>
    <row r="934">
      <c r="A934" s="2" t="s">
        <v>20587</v>
      </c>
      <c r="B934" s="3"/>
      <c r="C934" s="4">
        <v>35423.98055555556</v>
      </c>
      <c r="D934" s="5">
        <v>101595.0</v>
      </c>
    </row>
    <row r="935">
      <c r="A935" s="2" t="s">
        <v>20588</v>
      </c>
      <c r="B935" s="3"/>
      <c r="C935" s="4">
        <v>35423.98055555556</v>
      </c>
      <c r="D935" s="5">
        <v>102846.0</v>
      </c>
    </row>
    <row r="936">
      <c r="A936" s="2" t="s">
        <v>20589</v>
      </c>
      <c r="B936" s="3"/>
      <c r="C936" s="4">
        <v>35423.98055555556</v>
      </c>
      <c r="D936" s="5">
        <v>299108.0</v>
      </c>
    </row>
    <row r="937">
      <c r="A937" s="2" t="s">
        <v>20590</v>
      </c>
      <c r="B937" s="3"/>
      <c r="C937" s="4">
        <v>35423.98055555556</v>
      </c>
      <c r="D937" s="5">
        <v>94163.0</v>
      </c>
    </row>
    <row r="938">
      <c r="A938" s="2" t="s">
        <v>20591</v>
      </c>
      <c r="B938" s="3"/>
      <c r="C938" s="4">
        <v>35423.98055555556</v>
      </c>
      <c r="D938" s="5">
        <v>97805.0</v>
      </c>
    </row>
    <row r="939">
      <c r="A939" s="2" t="s">
        <v>20592</v>
      </c>
      <c r="B939" s="3"/>
      <c r="C939" s="4">
        <v>35423.98055555556</v>
      </c>
      <c r="D939" s="5">
        <v>21118.0</v>
      </c>
    </row>
    <row r="940">
      <c r="A940" s="2" t="s">
        <v>20593</v>
      </c>
      <c r="B940" s="3"/>
      <c r="C940" s="4">
        <v>35423.98055555556</v>
      </c>
      <c r="D940" s="5">
        <v>21693.0</v>
      </c>
    </row>
    <row r="941">
      <c r="A941" s="2" t="s">
        <v>20594</v>
      </c>
      <c r="B941" s="3"/>
      <c r="C941" s="4">
        <v>35423.98055555556</v>
      </c>
      <c r="D941" s="5">
        <v>21523.0</v>
      </c>
    </row>
    <row r="942">
      <c r="A942" s="2" t="s">
        <v>20595</v>
      </c>
      <c r="B942" s="3"/>
      <c r="C942" s="4">
        <v>35423.98055555556</v>
      </c>
      <c r="D942" s="5">
        <v>142968.0</v>
      </c>
    </row>
    <row r="943">
      <c r="A943" s="2" t="s">
        <v>20596</v>
      </c>
      <c r="B943" s="3"/>
      <c r="C943" s="4">
        <v>35423.98055555556</v>
      </c>
      <c r="D943" s="5">
        <v>113359.0</v>
      </c>
    </row>
    <row r="944">
      <c r="A944" s="2" t="s">
        <v>20597</v>
      </c>
      <c r="B944" s="3"/>
      <c r="C944" s="4">
        <v>35423.98055555556</v>
      </c>
      <c r="D944" s="5">
        <v>128497.0</v>
      </c>
    </row>
    <row r="945">
      <c r="A945" s="2" t="s">
        <v>20598</v>
      </c>
      <c r="B945" s="3"/>
      <c r="C945" s="4">
        <v>35423.98055555556</v>
      </c>
      <c r="D945" s="5">
        <v>128477.0</v>
      </c>
    </row>
    <row r="946">
      <c r="A946" s="2" t="s">
        <v>20599</v>
      </c>
      <c r="B946" s="3"/>
      <c r="C946" s="4">
        <v>35423.98055555556</v>
      </c>
      <c r="D946" s="5">
        <v>139087.0</v>
      </c>
    </row>
    <row r="947">
      <c r="A947" s="2" t="s">
        <v>20600</v>
      </c>
      <c r="B947" s="3"/>
      <c r="C947" s="4">
        <v>35423.98055555556</v>
      </c>
      <c r="D947" s="5">
        <v>2523.0</v>
      </c>
    </row>
    <row r="948">
      <c r="A948" s="2" t="s">
        <v>20601</v>
      </c>
      <c r="B948" s="3"/>
      <c r="C948" s="4">
        <v>35423.98055555556</v>
      </c>
      <c r="D948" s="5">
        <v>23484.0</v>
      </c>
    </row>
    <row r="949">
      <c r="A949" s="2" t="s">
        <v>20602</v>
      </c>
      <c r="B949" s="3"/>
      <c r="C949" s="4">
        <v>35423.98055555556</v>
      </c>
      <c r="D949" s="5">
        <v>119810.0</v>
      </c>
    </row>
    <row r="950">
      <c r="A950" s="2" t="s">
        <v>20603</v>
      </c>
      <c r="B950" s="3"/>
      <c r="C950" s="4">
        <v>35423.98055555556</v>
      </c>
      <c r="D950" s="5">
        <v>119272.0</v>
      </c>
    </row>
    <row r="951">
      <c r="A951" s="2" t="s">
        <v>20604</v>
      </c>
      <c r="B951" s="3"/>
      <c r="C951" s="4">
        <v>35423.98055555556</v>
      </c>
      <c r="D951" s="5">
        <v>119918.0</v>
      </c>
    </row>
    <row r="952">
      <c r="A952" s="2" t="s">
        <v>20605</v>
      </c>
      <c r="B952" s="3"/>
      <c r="C952" s="4">
        <v>35423.98055555556</v>
      </c>
      <c r="D952" s="5">
        <v>119923.0</v>
      </c>
    </row>
    <row r="953">
      <c r="A953" s="2" t="s">
        <v>20606</v>
      </c>
      <c r="B953" s="3"/>
      <c r="C953" s="4">
        <v>35423.98055555556</v>
      </c>
      <c r="D953" s="5">
        <v>121217.0</v>
      </c>
    </row>
    <row r="954">
      <c r="A954" s="2" t="s">
        <v>20607</v>
      </c>
      <c r="B954" s="3"/>
      <c r="C954" s="4">
        <v>35423.98055555556</v>
      </c>
      <c r="D954" s="5">
        <v>113300.0</v>
      </c>
    </row>
    <row r="955">
      <c r="A955" s="2" t="s">
        <v>20608</v>
      </c>
      <c r="B955" s="3"/>
      <c r="C955" s="4">
        <v>35423.98055555556</v>
      </c>
      <c r="D955" s="5">
        <v>114183.0</v>
      </c>
    </row>
    <row r="956">
      <c r="A956" s="2" t="s">
        <v>20609</v>
      </c>
      <c r="B956" s="3"/>
      <c r="C956" s="4">
        <v>35423.98055555556</v>
      </c>
      <c r="D956" s="5">
        <v>93874.0</v>
      </c>
    </row>
    <row r="957">
      <c r="A957" s="2" t="s">
        <v>20610</v>
      </c>
      <c r="B957" s="3"/>
      <c r="C957" s="4">
        <v>35423.98055555556</v>
      </c>
      <c r="D957" s="5">
        <v>5174.0</v>
      </c>
    </row>
    <row r="958">
      <c r="A958" s="2" t="s">
        <v>20611</v>
      </c>
      <c r="B958" s="3"/>
      <c r="C958" s="4">
        <v>35423.98055555556</v>
      </c>
      <c r="D958" s="5">
        <v>22629.0</v>
      </c>
    </row>
    <row r="959">
      <c r="A959" s="2" t="s">
        <v>20612</v>
      </c>
      <c r="B959" s="3"/>
      <c r="C959" s="4">
        <v>35423.98055555556</v>
      </c>
      <c r="D959" s="5">
        <v>22666.0</v>
      </c>
    </row>
    <row r="960">
      <c r="A960" s="2" t="s">
        <v>20613</v>
      </c>
      <c r="B960" s="3"/>
      <c r="C960" s="4">
        <v>35423.98055555556</v>
      </c>
      <c r="D960" s="5">
        <v>324809.0</v>
      </c>
    </row>
    <row r="961">
      <c r="A961" s="2" t="s">
        <v>20614</v>
      </c>
      <c r="B961" s="3"/>
      <c r="C961" s="4">
        <v>35423.98055555556</v>
      </c>
      <c r="D961" s="5">
        <v>22982.0</v>
      </c>
    </row>
    <row r="962">
      <c r="A962" s="2" t="s">
        <v>20615</v>
      </c>
      <c r="B962" s="3"/>
      <c r="C962" s="4">
        <v>35423.98055555556</v>
      </c>
      <c r="D962" s="5">
        <v>144766.0</v>
      </c>
    </row>
    <row r="963">
      <c r="A963" s="2" t="s">
        <v>20616</v>
      </c>
      <c r="B963" s="3"/>
      <c r="C963" s="4">
        <v>35423.98055555556</v>
      </c>
      <c r="D963" s="5">
        <v>4285.0</v>
      </c>
    </row>
    <row r="964">
      <c r="A964" s="2" t="s">
        <v>20617</v>
      </c>
      <c r="B964" s="3"/>
      <c r="C964" s="4">
        <v>35423.98055555556</v>
      </c>
      <c r="D964" s="5">
        <v>241058.0</v>
      </c>
    </row>
    <row r="965">
      <c r="A965" s="2" t="s">
        <v>20618</v>
      </c>
      <c r="B965" s="3"/>
      <c r="C965" s="4">
        <v>35423.98055555556</v>
      </c>
      <c r="D965" s="5">
        <v>241505.0</v>
      </c>
    </row>
    <row r="966">
      <c r="A966" s="2" t="s">
        <v>20619</v>
      </c>
      <c r="B966" s="3"/>
      <c r="C966" s="4">
        <v>35423.98055555556</v>
      </c>
      <c r="D966" s="5">
        <v>134067.0</v>
      </c>
    </row>
    <row r="967">
      <c r="A967" s="2" t="s">
        <v>20620</v>
      </c>
      <c r="B967" s="3"/>
      <c r="C967" s="4">
        <v>35423.98055555556</v>
      </c>
      <c r="D967" s="5">
        <v>5031.0</v>
      </c>
    </row>
    <row r="968">
      <c r="A968" s="2" t="s">
        <v>20621</v>
      </c>
      <c r="B968" s="3"/>
      <c r="C968" s="4">
        <v>35423.98055555556</v>
      </c>
      <c r="D968" s="5">
        <v>164481.0</v>
      </c>
    </row>
    <row r="969">
      <c r="A969" s="2" t="s">
        <v>20622</v>
      </c>
      <c r="B969" s="3"/>
      <c r="C969" s="4">
        <v>35423.98055555556</v>
      </c>
      <c r="D969" s="5">
        <v>105836.0</v>
      </c>
    </row>
    <row r="970">
      <c r="A970" s="2" t="s">
        <v>20623</v>
      </c>
      <c r="B970" s="3"/>
      <c r="C970" s="4">
        <v>35423.98055555556</v>
      </c>
      <c r="D970" s="5">
        <v>568882.0</v>
      </c>
    </row>
    <row r="971">
      <c r="A971" s="2" t="s">
        <v>20624</v>
      </c>
      <c r="B971" s="3"/>
      <c r="C971" s="4">
        <v>35423.98055555556</v>
      </c>
      <c r="D971" s="5">
        <v>7760.0</v>
      </c>
    </row>
    <row r="972">
      <c r="A972" s="2" t="s">
        <v>20625</v>
      </c>
      <c r="B972" s="3"/>
      <c r="C972" s="4">
        <v>35423.98055555556</v>
      </c>
      <c r="D972" s="5">
        <v>7791.0</v>
      </c>
    </row>
    <row r="973">
      <c r="A973" s="2" t="s">
        <v>20626</v>
      </c>
      <c r="B973" s="3"/>
      <c r="C973" s="4">
        <v>35423.98055555556</v>
      </c>
      <c r="D973" s="5">
        <v>7833.0</v>
      </c>
    </row>
    <row r="974">
      <c r="A974" s="2" t="s">
        <v>20627</v>
      </c>
      <c r="B974" s="3"/>
      <c r="C974" s="4">
        <v>35423.98055555556</v>
      </c>
      <c r="D974" s="5">
        <v>13521.0</v>
      </c>
    </row>
    <row r="975">
      <c r="A975" s="2" t="s">
        <v>20628</v>
      </c>
      <c r="B975" s="3"/>
      <c r="C975" s="4">
        <v>35423.98055555556</v>
      </c>
      <c r="D975" s="5">
        <v>14515.0</v>
      </c>
    </row>
    <row r="976">
      <c r="A976" s="2" t="s">
        <v>20629</v>
      </c>
      <c r="B976" s="3"/>
      <c r="C976" s="4">
        <v>35423.98055555556</v>
      </c>
      <c r="D976" s="5">
        <v>8057.0</v>
      </c>
    </row>
    <row r="977">
      <c r="A977" s="2" t="s">
        <v>20630</v>
      </c>
      <c r="B977" s="3"/>
      <c r="C977" s="4">
        <v>35423.98055555556</v>
      </c>
      <c r="D977" s="5">
        <v>125039.0</v>
      </c>
    </row>
    <row r="978">
      <c r="A978" s="2" t="s">
        <v>20631</v>
      </c>
      <c r="B978" s="3"/>
      <c r="C978" s="4">
        <v>35423.98055555556</v>
      </c>
      <c r="D978" s="5">
        <v>432603.0</v>
      </c>
    </row>
    <row r="979">
      <c r="A979" s="2" t="s">
        <v>20632</v>
      </c>
      <c r="B979" s="3"/>
      <c r="C979" s="4">
        <v>35423.98055555556</v>
      </c>
      <c r="D979" s="5">
        <v>144604.0</v>
      </c>
    </row>
    <row r="980">
      <c r="A980" s="2" t="s">
        <v>20633</v>
      </c>
      <c r="B980" s="3"/>
      <c r="C980" s="4">
        <v>35423.98055555556</v>
      </c>
      <c r="D980" s="5">
        <v>7198.0</v>
      </c>
    </row>
    <row r="981">
      <c r="A981" s="2" t="s">
        <v>20634</v>
      </c>
      <c r="B981" s="3"/>
      <c r="C981" s="4">
        <v>35423.98055555556</v>
      </c>
      <c r="D981" s="5">
        <v>62239.0</v>
      </c>
    </row>
    <row r="982">
      <c r="A982" s="2" t="s">
        <v>20635</v>
      </c>
      <c r="B982" s="3"/>
      <c r="C982" s="4">
        <v>35423.98055555556</v>
      </c>
      <c r="D982" s="5">
        <v>127416.0</v>
      </c>
    </row>
    <row r="983">
      <c r="A983" s="2" t="s">
        <v>20636</v>
      </c>
      <c r="B983" s="3"/>
      <c r="C983" s="4">
        <v>35423.98055555556</v>
      </c>
      <c r="D983" s="5">
        <v>70538.0</v>
      </c>
    </row>
    <row r="984">
      <c r="A984" s="2" t="s">
        <v>20637</v>
      </c>
      <c r="B984" s="3"/>
      <c r="C984" s="4">
        <v>35423.98055555556</v>
      </c>
      <c r="D984" s="5">
        <v>14361.0</v>
      </c>
    </row>
    <row r="985">
      <c r="A985" s="2" t="s">
        <v>20638</v>
      </c>
      <c r="B985" s="3"/>
      <c r="C985" s="4">
        <v>35423.98055555556</v>
      </c>
      <c r="D985" s="5">
        <v>185583.0</v>
      </c>
    </row>
    <row r="986">
      <c r="A986" s="2" t="s">
        <v>20639</v>
      </c>
      <c r="B986" s="3"/>
      <c r="C986" s="4">
        <v>35423.98055555556</v>
      </c>
      <c r="D986" s="5">
        <v>37425.0</v>
      </c>
    </row>
    <row r="987">
      <c r="A987" s="2" t="s">
        <v>20640</v>
      </c>
      <c r="B987" s="3"/>
      <c r="C987" s="4">
        <v>35423.98055555556</v>
      </c>
      <c r="D987" s="5">
        <v>78563.0</v>
      </c>
    </row>
    <row r="988">
      <c r="A988" s="2" t="s">
        <v>20641</v>
      </c>
      <c r="B988" s="3"/>
      <c r="C988" s="4">
        <v>35423.98055555556</v>
      </c>
      <c r="D988" s="5">
        <v>74027.0</v>
      </c>
    </row>
    <row r="989">
      <c r="A989" s="2" t="s">
        <v>20642</v>
      </c>
      <c r="B989" s="3"/>
      <c r="C989" s="4">
        <v>35423.98055555556</v>
      </c>
      <c r="D989" s="5">
        <v>119181.0</v>
      </c>
    </row>
    <row r="990">
      <c r="A990" s="2" t="s">
        <v>20643</v>
      </c>
      <c r="B990" s="3"/>
      <c r="C990" s="4">
        <v>35423.98055555556</v>
      </c>
      <c r="D990" s="5">
        <v>121536.0</v>
      </c>
    </row>
    <row r="991">
      <c r="A991" s="2" t="s">
        <v>20644</v>
      </c>
      <c r="B991" s="3"/>
      <c r="C991" s="4">
        <v>35423.98055555556</v>
      </c>
      <c r="D991" s="5">
        <v>142961.0</v>
      </c>
    </row>
    <row r="992">
      <c r="A992" s="2" t="s">
        <v>20645</v>
      </c>
      <c r="B992" s="3"/>
      <c r="C992" s="4">
        <v>35423.98055555556</v>
      </c>
      <c r="D992" s="5">
        <v>59588.0</v>
      </c>
    </row>
    <row r="993">
      <c r="A993" s="2" t="s">
        <v>20646</v>
      </c>
      <c r="B993" s="3"/>
      <c r="C993" s="4">
        <v>35423.98055555556</v>
      </c>
      <c r="D993" s="5">
        <v>59647.0</v>
      </c>
    </row>
    <row r="994">
      <c r="A994" s="2" t="s">
        <v>20647</v>
      </c>
      <c r="B994" s="3"/>
      <c r="C994" s="4">
        <v>35423.98055555556</v>
      </c>
      <c r="D994" s="5">
        <v>59659.0</v>
      </c>
    </row>
    <row r="995">
      <c r="A995" s="2" t="s">
        <v>20648</v>
      </c>
      <c r="B995" s="3"/>
      <c r="C995" s="4">
        <v>35423.98055555556</v>
      </c>
      <c r="D995" s="5">
        <v>61509.0</v>
      </c>
    </row>
    <row r="996">
      <c r="A996" s="2" t="s">
        <v>20649</v>
      </c>
      <c r="B996" s="3"/>
      <c r="C996" s="4">
        <v>35423.98055555556</v>
      </c>
      <c r="D996" s="5">
        <v>264168.0</v>
      </c>
    </row>
    <row r="997">
      <c r="A997" s="2" t="s">
        <v>20650</v>
      </c>
      <c r="B997" s="3"/>
      <c r="C997" s="4">
        <v>35423.98055555556</v>
      </c>
      <c r="D997" s="5">
        <v>258464.0</v>
      </c>
    </row>
    <row r="998">
      <c r="A998" s="2" t="s">
        <v>20651</v>
      </c>
      <c r="B998" s="3"/>
      <c r="C998" s="4">
        <v>35423.98055555556</v>
      </c>
      <c r="D998" s="5">
        <v>147366.0</v>
      </c>
    </row>
    <row r="999">
      <c r="A999" s="2" t="s">
        <v>20652</v>
      </c>
      <c r="B999" s="3"/>
      <c r="C999" s="4">
        <v>35423.98055555556</v>
      </c>
      <c r="D999" s="5">
        <v>77907.0</v>
      </c>
    </row>
    <row r="1000">
      <c r="A1000" s="2" t="s">
        <v>20653</v>
      </c>
      <c r="B1000" s="3"/>
      <c r="C1000" s="4">
        <v>35423.98055555556</v>
      </c>
      <c r="D1000" s="5">
        <v>77945.0</v>
      </c>
    </row>
    <row r="1001">
      <c r="A1001" s="2" t="s">
        <v>20654</v>
      </c>
      <c r="B1001" s="3"/>
      <c r="C1001" s="4">
        <v>35423.98055555556</v>
      </c>
      <c r="D1001" s="5">
        <v>138916.0</v>
      </c>
    </row>
    <row r="1002">
      <c r="A1002" s="2" t="s">
        <v>20655</v>
      </c>
      <c r="B1002" s="3"/>
      <c r="C1002" s="4">
        <v>35423.98055555556</v>
      </c>
      <c r="D1002" s="5">
        <v>139331.0</v>
      </c>
    </row>
    <row r="1003">
      <c r="A1003" s="2" t="s">
        <v>20656</v>
      </c>
      <c r="B1003" s="3"/>
      <c r="C1003" s="4">
        <v>35423.98055555556</v>
      </c>
      <c r="D1003" s="5">
        <v>130893.0</v>
      </c>
    </row>
    <row r="1004">
      <c r="A1004" s="2" t="s">
        <v>20657</v>
      </c>
      <c r="B1004" s="3"/>
      <c r="C1004" s="4">
        <v>35423.98055555556</v>
      </c>
      <c r="D1004" s="5">
        <v>131621.0</v>
      </c>
    </row>
    <row r="1005">
      <c r="A1005" s="2" t="s">
        <v>20658</v>
      </c>
      <c r="B1005" s="3"/>
      <c r="C1005" s="4">
        <v>35423.98055555556</v>
      </c>
      <c r="D1005" s="5">
        <v>139065.0</v>
      </c>
    </row>
    <row r="1006">
      <c r="A1006" s="2" t="s">
        <v>20659</v>
      </c>
      <c r="B1006" s="3"/>
      <c r="C1006" s="4">
        <v>35423.98055555556</v>
      </c>
      <c r="D1006" s="5">
        <v>190773.0</v>
      </c>
    </row>
    <row r="1007">
      <c r="A1007" s="2" t="s">
        <v>20660</v>
      </c>
      <c r="B1007" s="3"/>
      <c r="C1007" s="4">
        <v>35423.98055555556</v>
      </c>
      <c r="D1007" s="5">
        <v>52552.0</v>
      </c>
    </row>
    <row r="1008">
      <c r="A1008" s="2" t="s">
        <v>20661</v>
      </c>
      <c r="B1008" s="3"/>
      <c r="C1008" s="4">
        <v>35423.98055555556</v>
      </c>
      <c r="D1008" s="5">
        <v>21754.0</v>
      </c>
    </row>
    <row r="1009">
      <c r="A1009" s="2" t="s">
        <v>20662</v>
      </c>
      <c r="B1009" s="3"/>
      <c r="C1009" s="4">
        <v>35423.98055555556</v>
      </c>
      <c r="D1009" s="5">
        <v>140972.0</v>
      </c>
    </row>
    <row r="1010">
      <c r="A1010" s="2" t="s">
        <v>20663</v>
      </c>
      <c r="B1010" s="3"/>
      <c r="C1010" s="4">
        <v>35423.98055555556</v>
      </c>
      <c r="D1010" s="5">
        <v>67949.0</v>
      </c>
    </row>
    <row r="1011">
      <c r="A1011" s="2" t="s">
        <v>20664</v>
      </c>
      <c r="B1011" s="3"/>
      <c r="C1011" s="4">
        <v>35423.98055555556</v>
      </c>
      <c r="D1011" s="5">
        <v>57739.0</v>
      </c>
    </row>
    <row r="1012">
      <c r="A1012" s="2" t="s">
        <v>20665</v>
      </c>
      <c r="B1012" s="3"/>
      <c r="C1012" s="4">
        <v>35423.98055555556</v>
      </c>
      <c r="D1012" s="5">
        <v>252542.0</v>
      </c>
    </row>
    <row r="1013">
      <c r="A1013" s="2" t="s">
        <v>20666</v>
      </c>
      <c r="B1013" s="3"/>
      <c r="C1013" s="4">
        <v>35423.98055555556</v>
      </c>
      <c r="D1013" s="5">
        <v>82207.0</v>
      </c>
    </row>
    <row r="1014">
      <c r="A1014" s="2" t="s">
        <v>20667</v>
      </c>
      <c r="B1014" s="3"/>
      <c r="C1014" s="4">
        <v>35423.98055555556</v>
      </c>
      <c r="D1014" s="5">
        <v>82247.0</v>
      </c>
    </row>
    <row r="1015">
      <c r="A1015" s="2" t="s">
        <v>20668</v>
      </c>
      <c r="B1015" s="3"/>
      <c r="C1015" s="4">
        <v>35423.98055555556</v>
      </c>
      <c r="D1015" s="5">
        <v>50597.0</v>
      </c>
    </row>
    <row r="1016">
      <c r="A1016" s="2" t="s">
        <v>20669</v>
      </c>
      <c r="B1016" s="3"/>
      <c r="C1016" s="4">
        <v>35423.98055555556</v>
      </c>
      <c r="D1016" s="5">
        <v>42845.0</v>
      </c>
    </row>
    <row r="1017">
      <c r="A1017" s="2" t="s">
        <v>20670</v>
      </c>
      <c r="B1017" s="3"/>
      <c r="C1017" s="4">
        <v>35423.98055555556</v>
      </c>
      <c r="D1017" s="5">
        <v>50903.0</v>
      </c>
    </row>
    <row r="1018">
      <c r="A1018" s="2" t="s">
        <v>20671</v>
      </c>
      <c r="B1018" s="3"/>
      <c r="C1018" s="4">
        <v>35423.98055555556</v>
      </c>
      <c r="D1018" s="5">
        <v>58433.0</v>
      </c>
    </row>
    <row r="1019">
      <c r="A1019" s="2" t="s">
        <v>20672</v>
      </c>
      <c r="B1019" s="3"/>
      <c r="C1019" s="4">
        <v>35423.98055555556</v>
      </c>
      <c r="D1019" s="5">
        <v>164613.0</v>
      </c>
    </row>
    <row r="1020">
      <c r="A1020" s="2" t="s">
        <v>20673</v>
      </c>
      <c r="B1020" s="3"/>
      <c r="C1020" s="4">
        <v>35423.98055555556</v>
      </c>
      <c r="D1020" s="5">
        <v>125560.0</v>
      </c>
    </row>
    <row r="1021">
      <c r="A1021" s="2" t="s">
        <v>20674</v>
      </c>
      <c r="B1021" s="3"/>
      <c r="C1021" s="4">
        <v>35423.98055555556</v>
      </c>
      <c r="D1021" s="5">
        <v>125404.0</v>
      </c>
    </row>
    <row r="1022">
      <c r="A1022" s="2" t="s">
        <v>20675</v>
      </c>
      <c r="B1022" s="3"/>
      <c r="C1022" s="4">
        <v>35423.98055555556</v>
      </c>
      <c r="D1022" s="5">
        <v>19207.0</v>
      </c>
    </row>
    <row r="1023">
      <c r="A1023" s="2" t="s">
        <v>20676</v>
      </c>
      <c r="B1023" s="3"/>
      <c r="C1023" s="4">
        <v>35423.98055555556</v>
      </c>
      <c r="D1023" s="5">
        <v>175280.0</v>
      </c>
    </row>
    <row r="1024">
      <c r="A1024" s="2" t="s">
        <v>20677</v>
      </c>
      <c r="B1024" s="3"/>
      <c r="C1024" s="4">
        <v>35423.98055555556</v>
      </c>
      <c r="D1024" s="5">
        <v>82289.0</v>
      </c>
    </row>
    <row r="1025">
      <c r="A1025" s="2" t="s">
        <v>20678</v>
      </c>
      <c r="B1025" s="3"/>
      <c r="C1025" s="4">
        <v>35423.98055555556</v>
      </c>
      <c r="D1025" s="5">
        <v>172945.0</v>
      </c>
    </row>
    <row r="1026">
      <c r="A1026" s="2" t="s">
        <v>20679</v>
      </c>
      <c r="B1026" s="3"/>
      <c r="C1026" s="4">
        <v>35423.98055555556</v>
      </c>
      <c r="D1026" s="5">
        <v>22722.0</v>
      </c>
    </row>
    <row r="1027">
      <c r="A1027" s="2" t="s">
        <v>20680</v>
      </c>
      <c r="B1027" s="3"/>
      <c r="C1027" s="4">
        <v>35423.98055555556</v>
      </c>
      <c r="D1027" s="5">
        <v>83590.0</v>
      </c>
    </row>
    <row r="1028">
      <c r="A1028" s="2" t="s">
        <v>20681</v>
      </c>
      <c r="B1028" s="3"/>
      <c r="C1028" s="4">
        <v>35423.98055555556</v>
      </c>
      <c r="D1028" s="5">
        <v>83684.0</v>
      </c>
    </row>
    <row r="1029">
      <c r="A1029" s="2" t="s">
        <v>20682</v>
      </c>
      <c r="B1029" s="3"/>
      <c r="C1029" s="4">
        <v>35423.98055555556</v>
      </c>
      <c r="D1029" s="5">
        <v>368800.0</v>
      </c>
    </row>
    <row r="1030">
      <c r="A1030" s="2" t="s">
        <v>20683</v>
      </c>
      <c r="B1030" s="3"/>
      <c r="C1030" s="4">
        <v>35423.98055555556</v>
      </c>
      <c r="D1030" s="5">
        <v>335519.0</v>
      </c>
    </row>
    <row r="1031">
      <c r="A1031" s="2" t="s">
        <v>20684</v>
      </c>
      <c r="B1031" s="3"/>
      <c r="C1031" s="4">
        <v>35423.98055555556</v>
      </c>
      <c r="D1031" s="5">
        <v>704112.0</v>
      </c>
    </row>
    <row r="1032">
      <c r="A1032" s="2" t="s">
        <v>20685</v>
      </c>
      <c r="B1032" s="3"/>
      <c r="C1032" s="4">
        <v>35423.98055555556</v>
      </c>
      <c r="D1032" s="5">
        <v>332376.0</v>
      </c>
    </row>
    <row r="1033">
      <c r="A1033" s="2" t="s">
        <v>20686</v>
      </c>
      <c r="B1033" s="3"/>
      <c r="C1033" s="4">
        <v>35423.98055555556</v>
      </c>
      <c r="D1033" s="5">
        <v>76829.0</v>
      </c>
    </row>
    <row r="1034">
      <c r="A1034" s="2" t="s">
        <v>20687</v>
      </c>
      <c r="B1034" s="3"/>
      <c r="C1034" s="4">
        <v>35423.98055555556</v>
      </c>
      <c r="D1034" s="5">
        <v>76753.0</v>
      </c>
    </row>
    <row r="1035">
      <c r="A1035" s="2" t="s">
        <v>20688</v>
      </c>
      <c r="B1035" s="3"/>
      <c r="C1035" s="4">
        <v>35423.98055555556</v>
      </c>
      <c r="D1035" s="5">
        <v>76813.0</v>
      </c>
    </row>
    <row r="1036">
      <c r="A1036" s="2" t="s">
        <v>20689</v>
      </c>
      <c r="B1036" s="3"/>
      <c r="C1036" s="4">
        <v>35423.98055555556</v>
      </c>
      <c r="D1036" s="5">
        <v>72262.0</v>
      </c>
    </row>
    <row r="1037">
      <c r="A1037" s="2" t="s">
        <v>20690</v>
      </c>
      <c r="B1037" s="3"/>
      <c r="C1037" s="4">
        <v>35423.98055555556</v>
      </c>
      <c r="D1037" s="5">
        <v>70081.0</v>
      </c>
    </row>
    <row r="1038">
      <c r="A1038" s="2" t="s">
        <v>20691</v>
      </c>
      <c r="B1038" s="3"/>
      <c r="C1038" s="4">
        <v>35423.98055555556</v>
      </c>
      <c r="D1038" s="5">
        <v>124530.0</v>
      </c>
    </row>
    <row r="1039">
      <c r="A1039" s="2" t="s">
        <v>20692</v>
      </c>
      <c r="B1039" s="3"/>
      <c r="C1039" s="4">
        <v>35423.98055555556</v>
      </c>
      <c r="D1039" s="5">
        <v>160551.0</v>
      </c>
    </row>
    <row r="1040">
      <c r="A1040" s="2" t="s">
        <v>20693</v>
      </c>
      <c r="B1040" s="3"/>
      <c r="C1040" s="4">
        <v>35423.98055555556</v>
      </c>
      <c r="D1040" s="5">
        <v>160850.0</v>
      </c>
    </row>
    <row r="1041">
      <c r="A1041" s="2" t="s">
        <v>20694</v>
      </c>
      <c r="B1041" s="3"/>
      <c r="C1041" s="4">
        <v>35423.98055555556</v>
      </c>
      <c r="D1041" s="5">
        <v>139697.0</v>
      </c>
    </row>
    <row r="1042">
      <c r="A1042" s="2" t="s">
        <v>20695</v>
      </c>
      <c r="B1042" s="3"/>
      <c r="C1042" s="4">
        <v>35423.98055555556</v>
      </c>
      <c r="D1042" s="5">
        <v>80726.0</v>
      </c>
    </row>
    <row r="1043">
      <c r="A1043" s="2" t="s">
        <v>20696</v>
      </c>
      <c r="B1043" s="3"/>
      <c r="C1043" s="4">
        <v>35423.98055555556</v>
      </c>
      <c r="D1043" s="5">
        <v>78417.0</v>
      </c>
    </row>
    <row r="1044">
      <c r="A1044" s="2" t="s">
        <v>20697</v>
      </c>
      <c r="B1044" s="3"/>
      <c r="C1044" s="4">
        <v>35423.98055555556</v>
      </c>
      <c r="D1044" s="5">
        <v>80649.0</v>
      </c>
    </row>
    <row r="1045">
      <c r="A1045" s="2" t="s">
        <v>20698</v>
      </c>
      <c r="B1045" s="3"/>
      <c r="C1045" s="4">
        <v>35423.98055555556</v>
      </c>
      <c r="D1045" s="5">
        <v>60837.0</v>
      </c>
    </row>
    <row r="1046">
      <c r="A1046" s="2" t="s">
        <v>20699</v>
      </c>
      <c r="B1046" s="3"/>
      <c r="C1046" s="4">
        <v>35423.98055555556</v>
      </c>
      <c r="D1046" s="5">
        <v>28425.0</v>
      </c>
    </row>
    <row r="1047">
      <c r="A1047" s="2" t="s">
        <v>20700</v>
      </c>
      <c r="B1047" s="3"/>
      <c r="C1047" s="4">
        <v>35423.98055555556</v>
      </c>
      <c r="D1047" s="5">
        <v>81269.0</v>
      </c>
    </row>
    <row r="1048">
      <c r="A1048" s="2" t="s">
        <v>20701</v>
      </c>
      <c r="B1048" s="3"/>
      <c r="C1048" s="4">
        <v>35423.98055555556</v>
      </c>
      <c r="D1048" s="5">
        <v>6733.0</v>
      </c>
    </row>
    <row r="1049">
      <c r="A1049" s="2" t="s">
        <v>20702</v>
      </c>
      <c r="B1049" s="3"/>
      <c r="C1049" s="4">
        <v>35423.98055555556</v>
      </c>
      <c r="D1049" s="5">
        <v>5997.0</v>
      </c>
    </row>
    <row r="1050">
      <c r="A1050" s="2" t="s">
        <v>20703</v>
      </c>
      <c r="B1050" s="3"/>
      <c r="C1050" s="4">
        <v>35423.98055555556</v>
      </c>
      <c r="D1050" s="5">
        <v>2440.0</v>
      </c>
    </row>
    <row r="1051">
      <c r="A1051" s="2" t="s">
        <v>20704</v>
      </c>
      <c r="B1051" s="3"/>
      <c r="C1051" s="4">
        <v>35423.98055555556</v>
      </c>
      <c r="D1051" s="5">
        <v>3805.0</v>
      </c>
    </row>
    <row r="1052">
      <c r="A1052" s="2" t="s">
        <v>20705</v>
      </c>
      <c r="B1052" s="3"/>
      <c r="C1052" s="4">
        <v>35423.98055555556</v>
      </c>
      <c r="D1052" s="5">
        <v>7950.0</v>
      </c>
    </row>
    <row r="1053">
      <c r="A1053" s="2" t="s">
        <v>20706</v>
      </c>
      <c r="B1053" s="3"/>
      <c r="C1053" s="4">
        <v>35423.98055555556</v>
      </c>
      <c r="D1053" s="5">
        <v>6750.0</v>
      </c>
    </row>
    <row r="1054">
      <c r="A1054" s="2" t="s">
        <v>20707</v>
      </c>
      <c r="B1054" s="3"/>
      <c r="C1054" s="4">
        <v>35423.98055555556</v>
      </c>
      <c r="D1054" s="5">
        <v>147306.0</v>
      </c>
    </row>
    <row r="1055">
      <c r="A1055" s="2" t="s">
        <v>20708</v>
      </c>
      <c r="B1055" s="3"/>
      <c r="C1055" s="4">
        <v>35423.98055555556</v>
      </c>
      <c r="D1055" s="5">
        <v>21340.0</v>
      </c>
    </row>
    <row r="1056">
      <c r="A1056" s="2" t="s">
        <v>20709</v>
      </c>
      <c r="B1056" s="3"/>
      <c r="C1056" s="4">
        <v>35423.98055555556</v>
      </c>
      <c r="D1056" s="5">
        <v>12225.0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2"/>
    <hyperlink r:id="rId871" ref="A873"/>
    <hyperlink r:id="rId872" ref="A874"/>
    <hyperlink r:id="rId873" ref="A875"/>
    <hyperlink r:id="rId874" ref="A876"/>
    <hyperlink r:id="rId875" ref="A877"/>
    <hyperlink r:id="rId876" ref="A878"/>
    <hyperlink r:id="rId877" ref="A879"/>
    <hyperlink r:id="rId878" ref="A880"/>
    <hyperlink r:id="rId879" ref="A881"/>
    <hyperlink r:id="rId880" ref="A882"/>
    <hyperlink r:id="rId881" ref="A883"/>
    <hyperlink r:id="rId882" ref="A884"/>
    <hyperlink r:id="rId883" ref="A885"/>
    <hyperlink r:id="rId884" ref="A886"/>
    <hyperlink r:id="rId885" ref="A887"/>
    <hyperlink r:id="rId886" ref="A888"/>
    <hyperlink r:id="rId887" ref="A889"/>
    <hyperlink r:id="rId888" ref="A890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0"/>
    <hyperlink r:id="rId959" ref="A961"/>
    <hyperlink r:id="rId960" ref="A962"/>
    <hyperlink r:id="rId961" ref="A963"/>
    <hyperlink r:id="rId962" ref="A964"/>
    <hyperlink r:id="rId963" ref="A965"/>
    <hyperlink r:id="rId964" ref="A966"/>
    <hyperlink r:id="rId965" ref="A967"/>
    <hyperlink r:id="rId966" ref="A968"/>
    <hyperlink r:id="rId967" ref="A969"/>
    <hyperlink r:id="rId968" ref="A970"/>
    <hyperlink r:id="rId969" ref="A971"/>
    <hyperlink r:id="rId970" ref="A972"/>
    <hyperlink r:id="rId971" ref="A973"/>
    <hyperlink r:id="rId972" ref="A974"/>
    <hyperlink r:id="rId973" ref="A975"/>
    <hyperlink r:id="rId974" ref="A976"/>
    <hyperlink r:id="rId975" ref="A977"/>
    <hyperlink r:id="rId976" ref="A978"/>
    <hyperlink r:id="rId977" ref="A979"/>
    <hyperlink r:id="rId978" ref="A980"/>
    <hyperlink r:id="rId979" ref="A981"/>
    <hyperlink r:id="rId980" ref="A982"/>
    <hyperlink r:id="rId981" ref="A983"/>
    <hyperlink r:id="rId982" ref="A984"/>
    <hyperlink r:id="rId983" ref="A985"/>
    <hyperlink r:id="rId984" ref="A986"/>
    <hyperlink r:id="rId985" ref="A987"/>
    <hyperlink r:id="rId986" ref="A988"/>
    <hyperlink r:id="rId987" ref="A989"/>
    <hyperlink r:id="rId988" ref="A990"/>
    <hyperlink r:id="rId989" ref="A991"/>
    <hyperlink r:id="rId990" ref="A992"/>
    <hyperlink r:id="rId991" ref="A993"/>
    <hyperlink r:id="rId992" ref="A994"/>
    <hyperlink r:id="rId993" ref="A995"/>
    <hyperlink r:id="rId994" ref="A996"/>
    <hyperlink r:id="rId995" ref="A997"/>
    <hyperlink r:id="rId996" ref="A998"/>
    <hyperlink r:id="rId997" ref="A999"/>
    <hyperlink r:id="rId998" ref="A1000"/>
    <hyperlink r:id="rId999" ref="A1001"/>
    <hyperlink r:id="rId1000" ref="A1002"/>
    <hyperlink r:id="rId1001" ref="A1003"/>
    <hyperlink r:id="rId1002" ref="A1004"/>
    <hyperlink r:id="rId1003" ref="A1005"/>
    <hyperlink r:id="rId1004" ref="A1006"/>
    <hyperlink r:id="rId1005" ref="A1007"/>
    <hyperlink r:id="rId1006" ref="A1008"/>
    <hyperlink r:id="rId1007" ref="A1009"/>
    <hyperlink r:id="rId1008" ref="A1010"/>
    <hyperlink r:id="rId1009" ref="A1011"/>
    <hyperlink r:id="rId1010" ref="A1012"/>
    <hyperlink r:id="rId1011" ref="A1013"/>
    <hyperlink r:id="rId1012" ref="A1014"/>
    <hyperlink r:id="rId1013" ref="A1015"/>
    <hyperlink r:id="rId1014" ref="A1016"/>
    <hyperlink r:id="rId1015" ref="A1017"/>
    <hyperlink r:id="rId1016" ref="A1018"/>
    <hyperlink r:id="rId1017" ref="A1019"/>
    <hyperlink r:id="rId1018" ref="A1020"/>
    <hyperlink r:id="rId1019" ref="A1021"/>
    <hyperlink r:id="rId1020" ref="A1022"/>
    <hyperlink r:id="rId1021" ref="A1023"/>
    <hyperlink r:id="rId1022" ref="A1024"/>
    <hyperlink r:id="rId1023" ref="A1025"/>
    <hyperlink r:id="rId1024" ref="A1026"/>
    <hyperlink r:id="rId1025" ref="A1027"/>
    <hyperlink r:id="rId1026" ref="A1028"/>
    <hyperlink r:id="rId1027" ref="A1029"/>
    <hyperlink r:id="rId1028" ref="A1030"/>
    <hyperlink r:id="rId1029" ref="A1031"/>
    <hyperlink r:id="rId1030" ref="A1032"/>
    <hyperlink r:id="rId1031" ref="A1033"/>
    <hyperlink r:id="rId1032" ref="A1034"/>
    <hyperlink r:id="rId1033" ref="A1035"/>
    <hyperlink r:id="rId1034" ref="A1036"/>
    <hyperlink r:id="rId1035" ref="A1037"/>
    <hyperlink r:id="rId1036" ref="A1038"/>
    <hyperlink r:id="rId1037" ref="A1039"/>
    <hyperlink r:id="rId1038" ref="A1040"/>
    <hyperlink r:id="rId1039" ref="A1041"/>
    <hyperlink r:id="rId1040" ref="A1042"/>
    <hyperlink r:id="rId1041" ref="A1043"/>
    <hyperlink r:id="rId1042" ref="A1044"/>
    <hyperlink r:id="rId1043" ref="A1045"/>
    <hyperlink r:id="rId1044" ref="A1046"/>
    <hyperlink r:id="rId1045" ref="A1047"/>
    <hyperlink r:id="rId1046" ref="A1048"/>
    <hyperlink r:id="rId1047" ref="A1049"/>
    <hyperlink r:id="rId1048" ref="A1050"/>
    <hyperlink r:id="rId1049" ref="A1051"/>
    <hyperlink r:id="rId1050" ref="A1052"/>
    <hyperlink r:id="rId1051" ref="A1053"/>
    <hyperlink r:id="rId1052" ref="A1054"/>
    <hyperlink r:id="rId1053" ref="A1055"/>
    <hyperlink r:id="rId1054" ref="A1056"/>
  </hyperlinks>
  <drawing r:id="rId105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20710</v>
      </c>
      <c r="B3" s="3"/>
      <c r="C3" s="4">
        <v>35423.98055555556</v>
      </c>
      <c r="D3" s="5">
        <v>169588.0</v>
      </c>
    </row>
    <row r="4">
      <c r="A4" s="2" t="s">
        <v>20711</v>
      </c>
      <c r="B4" s="3"/>
      <c r="C4" s="4">
        <v>35423.98055555556</v>
      </c>
      <c r="D4" s="5">
        <v>429053.0</v>
      </c>
    </row>
    <row r="5">
      <c r="A5" s="2" t="s">
        <v>20712</v>
      </c>
      <c r="B5" s="3"/>
      <c r="C5" s="4">
        <v>35423.98055555556</v>
      </c>
      <c r="D5" s="5">
        <v>819843.0</v>
      </c>
    </row>
    <row r="6">
      <c r="A6" s="2" t="s">
        <v>20713</v>
      </c>
      <c r="B6" s="3"/>
      <c r="C6" s="4">
        <v>35423.98055555556</v>
      </c>
      <c r="D6" s="5">
        <v>918556.0</v>
      </c>
    </row>
    <row r="7">
      <c r="A7" s="2" t="s">
        <v>20714</v>
      </c>
      <c r="B7" s="3"/>
      <c r="C7" s="4">
        <v>35423.98055555556</v>
      </c>
      <c r="D7" s="5">
        <v>1841916.0</v>
      </c>
    </row>
    <row r="8">
      <c r="A8" s="2" t="s">
        <v>20715</v>
      </c>
      <c r="B8" s="3"/>
      <c r="C8" s="4">
        <v>35423.98055555556</v>
      </c>
      <c r="D8" s="5">
        <v>305847.0</v>
      </c>
    </row>
    <row r="9">
      <c r="A9" s="2" t="s">
        <v>20716</v>
      </c>
      <c r="B9" s="3"/>
      <c r="C9" s="4">
        <v>35423.98055555556</v>
      </c>
      <c r="D9" s="5">
        <v>2748488.0</v>
      </c>
    </row>
    <row r="10">
      <c r="A10" s="2" t="s">
        <v>20717</v>
      </c>
      <c r="B10" s="3"/>
      <c r="C10" s="4">
        <v>35423.98055555556</v>
      </c>
      <c r="D10" s="5">
        <v>2354432.0</v>
      </c>
    </row>
    <row r="11">
      <c r="A11" s="2" t="s">
        <v>20718</v>
      </c>
      <c r="B11" s="3"/>
      <c r="C11" s="4">
        <v>35423.98055555556</v>
      </c>
      <c r="D11" s="5">
        <v>113816.0</v>
      </c>
    </row>
    <row r="12">
      <c r="A12" s="2" t="s">
        <v>20719</v>
      </c>
      <c r="B12" s="3"/>
      <c r="C12" s="4">
        <v>35423.98055555556</v>
      </c>
      <c r="D12" s="5">
        <v>114269.0</v>
      </c>
    </row>
    <row r="13">
      <c r="A13" s="2" t="s">
        <v>20720</v>
      </c>
      <c r="B13" s="3"/>
      <c r="C13" s="4">
        <v>35423.98055555556</v>
      </c>
      <c r="D13" s="5">
        <v>113783.0</v>
      </c>
    </row>
    <row r="14">
      <c r="A14" s="2" t="s">
        <v>20721</v>
      </c>
      <c r="B14" s="3"/>
      <c r="C14" s="4">
        <v>35423.98055555556</v>
      </c>
      <c r="D14" s="5">
        <v>186779.0</v>
      </c>
    </row>
    <row r="15">
      <c r="A15" s="2" t="s">
        <v>20722</v>
      </c>
      <c r="B15" s="3"/>
      <c r="C15" s="4">
        <v>35423.98055555556</v>
      </c>
      <c r="D15" s="5">
        <v>186163.0</v>
      </c>
    </row>
    <row r="16">
      <c r="A16" s="2" t="s">
        <v>20723</v>
      </c>
      <c r="B16" s="3"/>
      <c r="C16" s="4">
        <v>35423.98055555556</v>
      </c>
      <c r="D16" s="5">
        <v>43093.0</v>
      </c>
    </row>
    <row r="17">
      <c r="A17" s="2" t="s">
        <v>20724</v>
      </c>
      <c r="B17" s="3"/>
      <c r="C17" s="4">
        <v>35423.98055555556</v>
      </c>
      <c r="D17" s="5">
        <v>80221.0</v>
      </c>
    </row>
    <row r="18">
      <c r="A18" s="2" t="s">
        <v>20725</v>
      </c>
      <c r="B18" s="3"/>
      <c r="C18" s="4">
        <v>35423.98055555556</v>
      </c>
      <c r="D18" s="5">
        <v>80208.0</v>
      </c>
    </row>
    <row r="19">
      <c r="A19" s="2" t="s">
        <v>20726</v>
      </c>
      <c r="B19" s="3"/>
      <c r="C19" s="4">
        <v>35423.98055555556</v>
      </c>
      <c r="D19" s="5">
        <v>623730.0</v>
      </c>
    </row>
    <row r="20">
      <c r="A20" s="2" t="s">
        <v>20727</v>
      </c>
      <c r="B20" s="3"/>
      <c r="C20" s="4">
        <v>35423.98055555556</v>
      </c>
      <c r="D20" s="5">
        <v>1087274.0</v>
      </c>
    </row>
    <row r="21">
      <c r="A21" s="2" t="s">
        <v>20728</v>
      </c>
      <c r="B21" s="3"/>
      <c r="C21" s="4">
        <v>35423.98055555556</v>
      </c>
      <c r="D21" s="5">
        <v>69473.0</v>
      </c>
    </row>
    <row r="22">
      <c r="A22" s="2" t="s">
        <v>20729</v>
      </c>
      <c r="B22" s="3"/>
      <c r="C22" s="4">
        <v>35423.98055555556</v>
      </c>
      <c r="D22" s="5">
        <v>188867.0</v>
      </c>
    </row>
    <row r="23">
      <c r="A23" s="2" t="s">
        <v>20730</v>
      </c>
      <c r="B23" s="3"/>
      <c r="C23" s="4">
        <v>35423.98055555556</v>
      </c>
      <c r="D23" s="5">
        <v>259713.0</v>
      </c>
    </row>
    <row r="24">
      <c r="A24" s="2" t="s">
        <v>20731</v>
      </c>
      <c r="B24" s="3"/>
      <c r="C24" s="4">
        <v>35423.98055555556</v>
      </c>
      <c r="D24" s="5">
        <v>1038252.0</v>
      </c>
    </row>
    <row r="25">
      <c r="A25" s="2" t="s">
        <v>20732</v>
      </c>
      <c r="B25" s="3"/>
      <c r="C25" s="4">
        <v>35423.98055555556</v>
      </c>
      <c r="D25" s="5">
        <v>960066.0</v>
      </c>
    </row>
    <row r="26">
      <c r="A26" s="2" t="s">
        <v>20733</v>
      </c>
      <c r="B26" s="3"/>
      <c r="C26" s="4">
        <v>35423.98055555556</v>
      </c>
      <c r="D26" s="5">
        <v>1037845.0</v>
      </c>
    </row>
    <row r="27">
      <c r="A27" s="2" t="s">
        <v>20734</v>
      </c>
      <c r="B27" s="3"/>
      <c r="C27" s="4">
        <v>35423.98055555556</v>
      </c>
      <c r="D27" s="5">
        <v>1038011.0</v>
      </c>
    </row>
    <row r="28">
      <c r="A28" s="2" t="s">
        <v>20735</v>
      </c>
      <c r="B28" s="3"/>
      <c r="C28" s="4">
        <v>35423.98055555556</v>
      </c>
      <c r="D28" s="5">
        <v>1037684.0</v>
      </c>
    </row>
    <row r="29">
      <c r="A29" s="2" t="s">
        <v>20736</v>
      </c>
      <c r="B29" s="3"/>
      <c r="C29" s="4">
        <v>35423.98055555556</v>
      </c>
      <c r="D29" s="5">
        <v>1037830.0</v>
      </c>
    </row>
    <row r="30">
      <c r="A30" s="2" t="s">
        <v>20737</v>
      </c>
      <c r="B30" s="3"/>
      <c r="C30" s="4">
        <v>35423.98055555556</v>
      </c>
      <c r="D30" s="5">
        <v>1037893.0</v>
      </c>
    </row>
    <row r="31">
      <c r="A31" s="2" t="s">
        <v>20738</v>
      </c>
      <c r="B31" s="3"/>
      <c r="C31" s="4">
        <v>35423.98055555556</v>
      </c>
      <c r="D31" s="5">
        <v>1038132.0</v>
      </c>
    </row>
    <row r="32">
      <c r="A32" s="2" t="s">
        <v>20739</v>
      </c>
      <c r="B32" s="3"/>
      <c r="C32" s="4">
        <v>35423.98055555556</v>
      </c>
      <c r="D32" s="5">
        <v>1038137.0</v>
      </c>
    </row>
    <row r="33">
      <c r="A33" s="2" t="s">
        <v>20740</v>
      </c>
      <c r="B33" s="3"/>
      <c r="C33" s="4">
        <v>35423.98055555556</v>
      </c>
      <c r="D33" s="5">
        <v>1088164.0</v>
      </c>
    </row>
    <row r="34">
      <c r="A34" s="2" t="s">
        <v>20741</v>
      </c>
      <c r="B34" s="3"/>
      <c r="C34" s="4">
        <v>35423.98055555556</v>
      </c>
      <c r="D34" s="5">
        <v>952979.0</v>
      </c>
    </row>
    <row r="35">
      <c r="A35" s="2" t="s">
        <v>20742</v>
      </c>
      <c r="B35" s="3"/>
      <c r="C35" s="4">
        <v>35423.98055555556</v>
      </c>
      <c r="D35" s="5">
        <v>954213.0</v>
      </c>
    </row>
    <row r="36">
      <c r="A36" s="2" t="s">
        <v>20743</v>
      </c>
      <c r="B36" s="3"/>
      <c r="C36" s="4">
        <v>35423.98055555556</v>
      </c>
      <c r="D36" s="5">
        <v>952948.0</v>
      </c>
    </row>
    <row r="37">
      <c r="A37" s="2" t="s">
        <v>20744</v>
      </c>
      <c r="B37" s="3"/>
      <c r="C37" s="4">
        <v>35423.98055555556</v>
      </c>
      <c r="D37" s="5">
        <v>1036397.0</v>
      </c>
    </row>
    <row r="38">
      <c r="A38" s="2" t="s">
        <v>20745</v>
      </c>
      <c r="B38" s="3"/>
      <c r="C38" s="4">
        <v>35423.98055555556</v>
      </c>
      <c r="D38" s="5">
        <v>155916.0</v>
      </c>
    </row>
    <row r="39">
      <c r="A39" s="2" t="s">
        <v>20746</v>
      </c>
      <c r="B39" s="3"/>
      <c r="C39" s="4">
        <v>35423.98055555556</v>
      </c>
      <c r="D39" s="5">
        <v>207611.0</v>
      </c>
    </row>
    <row r="40">
      <c r="A40" s="2" t="s">
        <v>20747</v>
      </c>
      <c r="B40" s="3"/>
      <c r="C40" s="4">
        <v>35423.98055555556</v>
      </c>
      <c r="D40" s="5">
        <v>207481.0</v>
      </c>
    </row>
    <row r="41">
      <c r="A41" s="2" t="s">
        <v>20748</v>
      </c>
      <c r="B41" s="3"/>
      <c r="C41" s="4">
        <v>35423.98055555556</v>
      </c>
      <c r="D41" s="5">
        <v>238529.0</v>
      </c>
    </row>
    <row r="42">
      <c r="A42" s="2" t="s">
        <v>20749</v>
      </c>
      <c r="B42" s="3"/>
      <c r="C42" s="4">
        <v>35423.98055555556</v>
      </c>
      <c r="D42" s="5">
        <v>562168.0</v>
      </c>
    </row>
    <row r="43">
      <c r="A43" s="2" t="s">
        <v>20750</v>
      </c>
      <c r="B43" s="3"/>
      <c r="C43" s="4">
        <v>35423.98055555556</v>
      </c>
      <c r="D43" s="5">
        <v>10834.0</v>
      </c>
    </row>
    <row r="44">
      <c r="A44" s="2" t="s">
        <v>20751</v>
      </c>
      <c r="B44" s="3"/>
      <c r="C44" s="4">
        <v>35423.98055555556</v>
      </c>
      <c r="D44" s="5">
        <v>615477.0</v>
      </c>
    </row>
    <row r="45">
      <c r="A45" s="2" t="s">
        <v>20752</v>
      </c>
      <c r="B45" s="3"/>
      <c r="C45" s="4">
        <v>35423.98055555556</v>
      </c>
      <c r="D45" s="5">
        <v>615620.0</v>
      </c>
    </row>
    <row r="46">
      <c r="A46" s="2" t="s">
        <v>20753</v>
      </c>
      <c r="B46" s="3"/>
      <c r="C46" s="4">
        <v>35423.98055555556</v>
      </c>
      <c r="D46" s="5">
        <v>1123143.0</v>
      </c>
    </row>
    <row r="47">
      <c r="A47" s="2" t="s">
        <v>20754</v>
      </c>
      <c r="B47" s="3"/>
      <c r="C47" s="4">
        <v>35423.98055555556</v>
      </c>
      <c r="D47" s="5">
        <v>992468.0</v>
      </c>
    </row>
    <row r="48">
      <c r="A48" s="2" t="s">
        <v>20755</v>
      </c>
      <c r="B48" s="3"/>
      <c r="C48" s="4">
        <v>35423.98055555556</v>
      </c>
      <c r="D48" s="5">
        <v>785246.0</v>
      </c>
    </row>
    <row r="49">
      <c r="A49" s="2" t="s">
        <v>20756</v>
      </c>
      <c r="B49" s="3"/>
      <c r="C49" s="4">
        <v>35423.98055555556</v>
      </c>
      <c r="D49" s="5">
        <v>783738.0</v>
      </c>
    </row>
    <row r="50">
      <c r="A50" s="2" t="s">
        <v>20757</v>
      </c>
      <c r="B50" s="3"/>
      <c r="C50" s="4">
        <v>35423.98055555556</v>
      </c>
      <c r="D50" s="5">
        <v>745892.0</v>
      </c>
    </row>
    <row r="51">
      <c r="A51" s="2" t="s">
        <v>20758</v>
      </c>
      <c r="B51" s="3"/>
      <c r="C51" s="4">
        <v>35423.98055555556</v>
      </c>
      <c r="D51" s="5">
        <v>748581.0</v>
      </c>
    </row>
    <row r="52">
      <c r="A52" s="2" t="s">
        <v>20759</v>
      </c>
      <c r="B52" s="3"/>
      <c r="C52" s="4">
        <v>35423.98055555556</v>
      </c>
      <c r="D52" s="5">
        <v>1191793.0</v>
      </c>
    </row>
    <row r="53">
      <c r="A53" s="2" t="s">
        <v>20760</v>
      </c>
      <c r="B53" s="3"/>
      <c r="C53" s="4">
        <v>35423.98055555556</v>
      </c>
      <c r="D53" s="5">
        <v>1088912.0</v>
      </c>
    </row>
    <row r="54">
      <c r="A54" s="2" t="s">
        <v>20761</v>
      </c>
      <c r="B54" s="3"/>
      <c r="C54" s="4">
        <v>35423.98055555556</v>
      </c>
      <c r="D54" s="5">
        <v>1143596.0</v>
      </c>
    </row>
    <row r="55">
      <c r="A55" s="2" t="s">
        <v>20762</v>
      </c>
      <c r="B55" s="3"/>
      <c r="C55" s="4">
        <v>35423.98055555556</v>
      </c>
      <c r="D55" s="5">
        <v>1165365.0</v>
      </c>
    </row>
    <row r="56">
      <c r="A56" s="2" t="s">
        <v>20763</v>
      </c>
      <c r="B56" s="3"/>
      <c r="C56" s="4">
        <v>35423.98055555556</v>
      </c>
      <c r="D56" s="5">
        <v>1180581.0</v>
      </c>
    </row>
    <row r="57">
      <c r="A57" s="2" t="s">
        <v>20764</v>
      </c>
      <c r="B57" s="3"/>
      <c r="C57" s="4">
        <v>35423.98055555556</v>
      </c>
      <c r="D57" s="5">
        <v>1194534.0</v>
      </c>
    </row>
    <row r="58">
      <c r="A58" s="2" t="s">
        <v>20765</v>
      </c>
      <c r="B58" s="3"/>
      <c r="C58" s="4">
        <v>35423.98055555556</v>
      </c>
      <c r="D58" s="5">
        <v>1194945.0</v>
      </c>
    </row>
    <row r="59">
      <c r="A59" s="2" t="s">
        <v>20766</v>
      </c>
      <c r="B59" s="3"/>
      <c r="C59" s="4">
        <v>35423.98055555556</v>
      </c>
      <c r="D59" s="5">
        <v>1196588.0</v>
      </c>
    </row>
    <row r="60">
      <c r="A60" s="2" t="s">
        <v>20767</v>
      </c>
      <c r="B60" s="3"/>
      <c r="C60" s="4">
        <v>35423.98055555556</v>
      </c>
      <c r="D60" s="5">
        <v>1185617.0</v>
      </c>
    </row>
    <row r="61">
      <c r="A61" s="2" t="s">
        <v>20768</v>
      </c>
      <c r="B61" s="3"/>
      <c r="C61" s="4">
        <v>35423.98055555556</v>
      </c>
      <c r="D61" s="5">
        <v>1187420.0</v>
      </c>
    </row>
    <row r="62">
      <c r="A62" s="2" t="s">
        <v>20769</v>
      </c>
      <c r="B62" s="3"/>
      <c r="C62" s="4">
        <v>35423.98055555556</v>
      </c>
      <c r="D62" s="5">
        <v>1191421.0</v>
      </c>
    </row>
    <row r="63">
      <c r="A63" s="2" t="s">
        <v>20770</v>
      </c>
      <c r="B63" s="3"/>
      <c r="C63" s="4">
        <v>35423.98055555556</v>
      </c>
      <c r="D63" s="5">
        <v>1191555.0</v>
      </c>
    </row>
    <row r="64">
      <c r="A64" s="2" t="s">
        <v>20771</v>
      </c>
      <c r="B64" s="3"/>
      <c r="C64" s="4">
        <v>35423.98055555556</v>
      </c>
      <c r="D64" s="5">
        <v>1191696.0</v>
      </c>
    </row>
    <row r="65">
      <c r="A65" s="2" t="s">
        <v>20772</v>
      </c>
      <c r="B65" s="3"/>
      <c r="C65" s="4">
        <v>35423.98055555556</v>
      </c>
      <c r="D65" s="5">
        <v>1191650.0</v>
      </c>
    </row>
    <row r="66">
      <c r="A66" s="2" t="s">
        <v>20773</v>
      </c>
      <c r="B66" s="3"/>
      <c r="C66" s="4">
        <v>35423.98055555556</v>
      </c>
      <c r="D66" s="5">
        <v>555356.0</v>
      </c>
    </row>
    <row r="67">
      <c r="A67" s="2" t="s">
        <v>20774</v>
      </c>
      <c r="B67" s="3"/>
      <c r="C67" s="4">
        <v>35423.98055555556</v>
      </c>
      <c r="D67" s="5">
        <v>555330.0</v>
      </c>
    </row>
    <row r="68">
      <c r="A68" s="2" t="s">
        <v>20775</v>
      </c>
      <c r="B68" s="3"/>
      <c r="C68" s="4">
        <v>35423.98055555556</v>
      </c>
      <c r="D68" s="5">
        <v>560147.0</v>
      </c>
    </row>
    <row r="69">
      <c r="A69" s="2" t="s">
        <v>20776</v>
      </c>
      <c r="B69" s="3"/>
      <c r="C69" s="4">
        <v>35423.98055555556</v>
      </c>
      <c r="D69" s="5">
        <v>137808.0</v>
      </c>
    </row>
    <row r="70">
      <c r="A70" s="2" t="s">
        <v>20777</v>
      </c>
      <c r="B70" s="3"/>
      <c r="C70" s="4">
        <v>35423.98055555556</v>
      </c>
      <c r="D70" s="5">
        <v>195337.0</v>
      </c>
    </row>
    <row r="71">
      <c r="A71" s="2" t="s">
        <v>20778</v>
      </c>
      <c r="B71" s="3"/>
      <c r="C71" s="4">
        <v>35423.98055555556</v>
      </c>
      <c r="D71" s="5">
        <v>320609.0</v>
      </c>
    </row>
    <row r="72">
      <c r="A72" s="2" t="s">
        <v>20779</v>
      </c>
      <c r="B72" s="3"/>
      <c r="C72" s="4">
        <v>35423.98055555556</v>
      </c>
      <c r="D72" s="5">
        <v>422117.0</v>
      </c>
    </row>
    <row r="73">
      <c r="A73" s="2" t="s">
        <v>20780</v>
      </c>
      <c r="B73" s="3"/>
      <c r="C73" s="4">
        <v>35423.98055555556</v>
      </c>
      <c r="D73" s="5">
        <v>475642.0</v>
      </c>
    </row>
    <row r="74">
      <c r="A74" s="2" t="s">
        <v>20781</v>
      </c>
      <c r="B74" s="3"/>
      <c r="C74" s="4">
        <v>35423.98055555556</v>
      </c>
      <c r="D74" s="5">
        <v>518892.0</v>
      </c>
    </row>
    <row r="75">
      <c r="A75" s="2" t="s">
        <v>20782</v>
      </c>
      <c r="B75" s="3"/>
      <c r="C75" s="4">
        <v>35423.98055555556</v>
      </c>
      <c r="D75" s="5">
        <v>518878.0</v>
      </c>
    </row>
    <row r="76">
      <c r="A76" s="2" t="s">
        <v>20783</v>
      </c>
      <c r="B76" s="3"/>
      <c r="C76" s="4">
        <v>35423.98055555556</v>
      </c>
      <c r="D76" s="5">
        <v>519575.0</v>
      </c>
    </row>
    <row r="77">
      <c r="A77" s="2" t="s">
        <v>20784</v>
      </c>
      <c r="B77" s="3"/>
      <c r="C77" s="4">
        <v>35423.98055555556</v>
      </c>
      <c r="D77" s="5">
        <v>1129810.0</v>
      </c>
    </row>
    <row r="78">
      <c r="A78" s="2" t="s">
        <v>20785</v>
      </c>
      <c r="B78" s="3"/>
      <c r="C78" s="4">
        <v>35423.98055555556</v>
      </c>
      <c r="D78" s="5">
        <v>1129620.0</v>
      </c>
    </row>
    <row r="79">
      <c r="A79" s="2" t="s">
        <v>20786</v>
      </c>
      <c r="B79" s="3"/>
      <c r="C79" s="4">
        <v>35423.98055555556</v>
      </c>
      <c r="D79" s="5">
        <v>247647.0</v>
      </c>
    </row>
    <row r="80">
      <c r="A80" s="2" t="s">
        <v>20787</v>
      </c>
      <c r="B80" s="3"/>
      <c r="C80" s="4">
        <v>35423.98055555556</v>
      </c>
      <c r="D80" s="5">
        <v>245764.0</v>
      </c>
    </row>
    <row r="81">
      <c r="A81" s="2" t="s">
        <v>20788</v>
      </c>
      <c r="B81" s="3"/>
      <c r="C81" s="4">
        <v>35423.98055555556</v>
      </c>
      <c r="D81" s="5">
        <v>584867.0</v>
      </c>
    </row>
    <row r="82">
      <c r="A82" s="2" t="s">
        <v>20789</v>
      </c>
      <c r="B82" s="3"/>
      <c r="C82" s="4">
        <v>35423.98055555556</v>
      </c>
      <c r="D82" s="5">
        <v>579584.0</v>
      </c>
    </row>
    <row r="83">
      <c r="A83" s="2" t="s">
        <v>20790</v>
      </c>
      <c r="B83" s="3"/>
      <c r="C83" s="4">
        <v>35423.98055555556</v>
      </c>
      <c r="D83" s="5">
        <v>626516.0</v>
      </c>
    </row>
    <row r="84">
      <c r="A84" s="2" t="s">
        <v>20791</v>
      </c>
      <c r="B84" s="3"/>
      <c r="C84" s="4">
        <v>35423.98055555556</v>
      </c>
      <c r="D84" s="5">
        <v>320022.0</v>
      </c>
    </row>
    <row r="85">
      <c r="A85" s="2" t="s">
        <v>20792</v>
      </c>
      <c r="B85" s="3"/>
      <c r="C85" s="4">
        <v>35423.98055555556</v>
      </c>
      <c r="D85" s="5">
        <v>276323.0</v>
      </c>
    </row>
    <row r="86">
      <c r="A86" s="2" t="s">
        <v>20793</v>
      </c>
      <c r="B86" s="3"/>
      <c r="C86" s="4">
        <v>35423.98055555556</v>
      </c>
      <c r="D86" s="5">
        <v>277524.0</v>
      </c>
    </row>
    <row r="87">
      <c r="A87" s="2" t="s">
        <v>20794</v>
      </c>
      <c r="B87" s="3"/>
      <c r="C87" s="4">
        <v>35423.98055555556</v>
      </c>
      <c r="D87" s="5">
        <v>68940.0</v>
      </c>
    </row>
    <row r="88">
      <c r="A88" s="2" t="s">
        <v>20795</v>
      </c>
      <c r="B88" s="3"/>
      <c r="C88" s="4">
        <v>35423.98055555556</v>
      </c>
      <c r="D88" s="5">
        <v>70428.0</v>
      </c>
    </row>
    <row r="89">
      <c r="A89" s="2" t="s">
        <v>20796</v>
      </c>
      <c r="B89" s="3"/>
      <c r="C89" s="4">
        <v>35423.98055555556</v>
      </c>
      <c r="D89" s="5">
        <v>440833.0</v>
      </c>
    </row>
    <row r="90">
      <c r="A90" s="2" t="s">
        <v>20797</v>
      </c>
      <c r="B90" s="3"/>
      <c r="C90" s="4">
        <v>35423.98055555556</v>
      </c>
      <c r="D90" s="5">
        <v>471205.0</v>
      </c>
    </row>
    <row r="91">
      <c r="A91" s="2" t="s">
        <v>20798</v>
      </c>
      <c r="B91" s="3"/>
      <c r="C91" s="4">
        <v>35423.98055555556</v>
      </c>
      <c r="D91" s="5">
        <v>1318829.0</v>
      </c>
    </row>
    <row r="92">
      <c r="A92" s="2" t="s">
        <v>20799</v>
      </c>
      <c r="B92" s="3"/>
      <c r="C92" s="4">
        <v>35423.98055555556</v>
      </c>
      <c r="D92" s="5">
        <v>1068145.0</v>
      </c>
    </row>
    <row r="93">
      <c r="A93" s="2" t="s">
        <v>20800</v>
      </c>
      <c r="B93" s="3"/>
      <c r="C93" s="4">
        <v>35423.98055555556</v>
      </c>
      <c r="D93" s="5">
        <v>1174816.0</v>
      </c>
    </row>
    <row r="94">
      <c r="A94" s="2" t="s">
        <v>20801</v>
      </c>
      <c r="B94" s="3"/>
      <c r="C94" s="4">
        <v>35423.98055555556</v>
      </c>
      <c r="D94" s="5">
        <v>1174799.0</v>
      </c>
    </row>
    <row r="95">
      <c r="A95" s="2" t="s">
        <v>20802</v>
      </c>
      <c r="B95" s="3"/>
      <c r="C95" s="4">
        <v>35423.98055555556</v>
      </c>
      <c r="D95" s="5">
        <v>1172998.0</v>
      </c>
    </row>
    <row r="96">
      <c r="A96" s="2" t="s">
        <v>20803</v>
      </c>
      <c r="B96" s="3"/>
      <c r="C96" s="4">
        <v>35423.98055555556</v>
      </c>
      <c r="D96" s="5">
        <v>1139310.0</v>
      </c>
    </row>
    <row r="97">
      <c r="A97" s="2" t="s">
        <v>20804</v>
      </c>
      <c r="B97" s="3"/>
      <c r="C97" s="4">
        <v>35423.98055555556</v>
      </c>
      <c r="D97" s="5">
        <v>1174830.0</v>
      </c>
    </row>
    <row r="98">
      <c r="A98" s="2" t="s">
        <v>20805</v>
      </c>
      <c r="B98" s="3"/>
      <c r="C98" s="4">
        <v>35423.98055555556</v>
      </c>
      <c r="D98" s="5">
        <v>1295130.0</v>
      </c>
    </row>
    <row r="99">
      <c r="A99" s="2" t="s">
        <v>20806</v>
      </c>
      <c r="B99" s="3"/>
      <c r="C99" s="4">
        <v>35423.98055555556</v>
      </c>
      <c r="D99" s="5">
        <v>1174803.0</v>
      </c>
    </row>
    <row r="100">
      <c r="A100" s="2" t="s">
        <v>20807</v>
      </c>
      <c r="B100" s="3"/>
      <c r="C100" s="4">
        <v>35423.98055555556</v>
      </c>
      <c r="D100" s="5">
        <v>1139318.0</v>
      </c>
    </row>
    <row r="101">
      <c r="A101" s="2" t="s">
        <v>20808</v>
      </c>
      <c r="B101" s="3"/>
      <c r="C101" s="4">
        <v>35423.98055555556</v>
      </c>
      <c r="D101" s="5">
        <v>1174844.0</v>
      </c>
    </row>
    <row r="102">
      <c r="A102" s="2" t="s">
        <v>20809</v>
      </c>
      <c r="B102" s="3"/>
      <c r="C102" s="4">
        <v>35423.98055555556</v>
      </c>
      <c r="D102" s="5">
        <v>1173050.0</v>
      </c>
    </row>
    <row r="103">
      <c r="A103" s="2" t="s">
        <v>20810</v>
      </c>
      <c r="B103" s="3"/>
      <c r="C103" s="4">
        <v>35423.98055555556</v>
      </c>
      <c r="D103" s="5">
        <v>707403.0</v>
      </c>
    </row>
    <row r="104">
      <c r="A104" s="2" t="s">
        <v>20811</v>
      </c>
      <c r="B104" s="3"/>
      <c r="C104" s="4">
        <v>35423.98055555556</v>
      </c>
      <c r="D104" s="5">
        <v>153585.0</v>
      </c>
    </row>
    <row r="105">
      <c r="A105" s="2" t="s">
        <v>20812</v>
      </c>
      <c r="B105" s="3"/>
      <c r="C105" s="4">
        <v>35423.98055555556</v>
      </c>
      <c r="D105" s="5">
        <v>158059.0</v>
      </c>
    </row>
    <row r="106">
      <c r="A106" s="2" t="s">
        <v>20813</v>
      </c>
      <c r="B106" s="3"/>
      <c r="C106" s="4">
        <v>35423.98055555556</v>
      </c>
      <c r="D106" s="5">
        <v>153453.0</v>
      </c>
    </row>
    <row r="107">
      <c r="A107" s="2" t="s">
        <v>20814</v>
      </c>
      <c r="B107" s="3"/>
      <c r="C107" s="4">
        <v>35423.98055555556</v>
      </c>
      <c r="D107" s="5">
        <v>153425.0</v>
      </c>
    </row>
    <row r="108">
      <c r="A108" s="2" t="s">
        <v>20815</v>
      </c>
      <c r="B108" s="3"/>
      <c r="C108" s="4">
        <v>35423.98055555556</v>
      </c>
      <c r="D108" s="5">
        <v>318063.0</v>
      </c>
    </row>
    <row r="109">
      <c r="A109" s="2" t="s">
        <v>20816</v>
      </c>
      <c r="B109" s="3"/>
      <c r="C109" s="4">
        <v>35423.98055555556</v>
      </c>
      <c r="D109" s="5">
        <v>317537.0</v>
      </c>
    </row>
    <row r="110">
      <c r="A110" s="2" t="s">
        <v>20817</v>
      </c>
      <c r="B110" s="3"/>
      <c r="C110" s="4">
        <v>35423.98055555556</v>
      </c>
      <c r="D110" s="5">
        <v>317562.0</v>
      </c>
    </row>
    <row r="111">
      <c r="A111" s="2" t="s">
        <v>20818</v>
      </c>
      <c r="B111" s="3"/>
      <c r="C111" s="4">
        <v>35423.98055555556</v>
      </c>
      <c r="D111" s="5">
        <v>273937.0</v>
      </c>
    </row>
    <row r="112">
      <c r="A112" s="2" t="s">
        <v>20819</v>
      </c>
      <c r="B112" s="3"/>
      <c r="C112" s="4">
        <v>35423.98055555556</v>
      </c>
      <c r="D112" s="5">
        <v>1106881.0</v>
      </c>
    </row>
    <row r="113">
      <c r="A113" s="2" t="s">
        <v>20820</v>
      </c>
      <c r="B113" s="3"/>
      <c r="C113" s="4">
        <v>35423.98055555556</v>
      </c>
      <c r="D113" s="5">
        <v>1106270.0</v>
      </c>
    </row>
    <row r="114">
      <c r="A114" s="2" t="s">
        <v>20821</v>
      </c>
      <c r="B114" s="3"/>
      <c r="C114" s="4">
        <v>35423.98055555556</v>
      </c>
      <c r="D114" s="5">
        <v>1106909.0</v>
      </c>
    </row>
    <row r="115">
      <c r="A115" s="2" t="s">
        <v>20822</v>
      </c>
      <c r="B115" s="3"/>
      <c r="C115" s="4">
        <v>35423.98055555556</v>
      </c>
      <c r="D115" s="5">
        <v>1106924.0</v>
      </c>
    </row>
    <row r="116">
      <c r="A116" s="2" t="s">
        <v>20823</v>
      </c>
      <c r="B116" s="3"/>
      <c r="C116" s="4">
        <v>35423.98055555556</v>
      </c>
      <c r="D116" s="5">
        <v>371289.0</v>
      </c>
    </row>
    <row r="117">
      <c r="A117" s="2" t="s">
        <v>20824</v>
      </c>
      <c r="B117" s="3"/>
      <c r="C117" s="4">
        <v>35423.98055555556</v>
      </c>
      <c r="D117" s="5">
        <v>371021.0</v>
      </c>
    </row>
    <row r="118">
      <c r="A118" s="2" t="s">
        <v>20825</v>
      </c>
      <c r="B118" s="3"/>
      <c r="C118" s="4">
        <v>35423.98055555556</v>
      </c>
      <c r="D118" s="5">
        <v>609200.0</v>
      </c>
    </row>
    <row r="119">
      <c r="A119" s="2" t="s">
        <v>20826</v>
      </c>
      <c r="B119" s="3"/>
      <c r="C119" s="4">
        <v>35423.98055555556</v>
      </c>
      <c r="D119" s="5">
        <v>609968.0</v>
      </c>
    </row>
    <row r="120">
      <c r="A120" s="2" t="s">
        <v>20827</v>
      </c>
      <c r="B120" s="3"/>
      <c r="C120" s="4">
        <v>35423.98055555556</v>
      </c>
      <c r="D120" s="5">
        <v>609926.0</v>
      </c>
    </row>
    <row r="121">
      <c r="A121" s="2" t="s">
        <v>20828</v>
      </c>
      <c r="B121" s="3"/>
      <c r="C121" s="4">
        <v>35423.98055555556</v>
      </c>
      <c r="D121" s="5">
        <v>609024.0</v>
      </c>
    </row>
    <row r="122">
      <c r="A122" s="2" t="s">
        <v>20829</v>
      </c>
      <c r="B122" s="3"/>
      <c r="C122" s="4">
        <v>35423.98055555556</v>
      </c>
      <c r="D122" s="5">
        <v>608992.0</v>
      </c>
    </row>
    <row r="123">
      <c r="A123" s="2" t="s">
        <v>20830</v>
      </c>
      <c r="B123" s="3"/>
      <c r="C123" s="4">
        <v>35423.98055555556</v>
      </c>
      <c r="D123" s="5">
        <v>247454.0</v>
      </c>
    </row>
    <row r="124">
      <c r="A124" s="2" t="s">
        <v>20831</v>
      </c>
      <c r="B124" s="3"/>
      <c r="C124" s="4">
        <v>35423.98055555556</v>
      </c>
      <c r="D124" s="5">
        <v>245433.0</v>
      </c>
    </row>
    <row r="125">
      <c r="A125" s="2" t="s">
        <v>20832</v>
      </c>
      <c r="B125" s="3"/>
      <c r="C125" s="4">
        <v>35423.98055555556</v>
      </c>
      <c r="D125" s="5">
        <v>322979.0</v>
      </c>
    </row>
    <row r="126">
      <c r="A126" s="2" t="s">
        <v>20833</v>
      </c>
      <c r="B126" s="3"/>
      <c r="C126" s="4">
        <v>35423.98055555556</v>
      </c>
      <c r="D126" s="5">
        <v>323099.0</v>
      </c>
    </row>
    <row r="127">
      <c r="A127" s="2" t="s">
        <v>20834</v>
      </c>
      <c r="B127" s="3"/>
      <c r="C127" s="4">
        <v>35423.98055555556</v>
      </c>
      <c r="D127" s="5">
        <v>325333.0</v>
      </c>
    </row>
    <row r="128">
      <c r="A128" s="2" t="s">
        <v>20835</v>
      </c>
      <c r="B128" s="3"/>
      <c r="C128" s="4">
        <v>35423.98055555556</v>
      </c>
      <c r="D128" s="5">
        <v>325179.0</v>
      </c>
    </row>
    <row r="129">
      <c r="A129" s="2" t="s">
        <v>20836</v>
      </c>
      <c r="B129" s="3"/>
      <c r="C129" s="4">
        <v>35423.98055555556</v>
      </c>
      <c r="D129" s="5">
        <v>422454.0</v>
      </c>
    </row>
    <row r="130">
      <c r="A130" s="2" t="s">
        <v>20837</v>
      </c>
      <c r="B130" s="3"/>
      <c r="C130" s="4">
        <v>35423.98055555556</v>
      </c>
      <c r="D130" s="5">
        <v>46724.0</v>
      </c>
    </row>
    <row r="131">
      <c r="A131" s="2" t="s">
        <v>20838</v>
      </c>
      <c r="B131" s="3"/>
      <c r="C131" s="4">
        <v>35423.98055555556</v>
      </c>
      <c r="D131" s="5">
        <v>337371.0</v>
      </c>
    </row>
    <row r="132">
      <c r="A132" s="2" t="s">
        <v>20839</v>
      </c>
      <c r="B132" s="3"/>
      <c r="C132" s="4">
        <v>35423.98055555556</v>
      </c>
      <c r="D132" s="5">
        <v>335491.0</v>
      </c>
    </row>
    <row r="133">
      <c r="A133" s="2" t="s">
        <v>20840</v>
      </c>
      <c r="B133" s="3"/>
      <c r="C133" s="4">
        <v>35423.98055555556</v>
      </c>
      <c r="D133" s="5">
        <v>336774.0</v>
      </c>
    </row>
    <row r="134">
      <c r="A134" s="2" t="s">
        <v>20841</v>
      </c>
      <c r="B134" s="3"/>
      <c r="C134" s="4">
        <v>35423.98055555556</v>
      </c>
      <c r="D134" s="5">
        <v>1443225.0</v>
      </c>
    </row>
    <row r="135">
      <c r="A135" s="2" t="s">
        <v>20842</v>
      </c>
      <c r="B135" s="3"/>
      <c r="C135" s="4">
        <v>35423.98055555556</v>
      </c>
      <c r="D135" s="5">
        <v>194612.0</v>
      </c>
    </row>
    <row r="136">
      <c r="A136" s="2" t="s">
        <v>20843</v>
      </c>
      <c r="B136" s="3"/>
      <c r="C136" s="4">
        <v>35423.98055555556</v>
      </c>
      <c r="D136" s="5">
        <v>177141.0</v>
      </c>
    </row>
    <row r="137">
      <c r="A137" s="2" t="s">
        <v>20844</v>
      </c>
      <c r="B137" s="3"/>
      <c r="C137" s="4">
        <v>35423.98055555556</v>
      </c>
      <c r="D137" s="5">
        <v>638937.0</v>
      </c>
    </row>
    <row r="138">
      <c r="A138" s="2" t="s">
        <v>20845</v>
      </c>
      <c r="B138" s="3"/>
      <c r="C138" s="4">
        <v>35423.98055555556</v>
      </c>
      <c r="D138" s="5">
        <v>632764.0</v>
      </c>
    </row>
    <row r="139">
      <c r="A139" s="2" t="s">
        <v>20846</v>
      </c>
      <c r="B139" s="3"/>
      <c r="C139" s="4">
        <v>35423.98055555556</v>
      </c>
      <c r="D139" s="5">
        <v>52360.0</v>
      </c>
    </row>
    <row r="140">
      <c r="A140" s="2" t="s">
        <v>20847</v>
      </c>
      <c r="B140" s="3"/>
      <c r="C140" s="4">
        <v>35423.98055555556</v>
      </c>
      <c r="D140" s="5">
        <v>516215.0</v>
      </c>
    </row>
    <row r="141">
      <c r="A141" s="2" t="s">
        <v>20848</v>
      </c>
      <c r="B141" s="3"/>
      <c r="C141" s="4">
        <v>35423.98055555556</v>
      </c>
      <c r="D141" s="5">
        <v>715773.0</v>
      </c>
    </row>
    <row r="142">
      <c r="A142" s="2" t="s">
        <v>20849</v>
      </c>
      <c r="B142" s="3"/>
      <c r="C142" s="4">
        <v>35423.98055555556</v>
      </c>
      <c r="D142" s="5">
        <v>34367.0</v>
      </c>
    </row>
    <row r="143">
      <c r="A143" s="2" t="s">
        <v>20850</v>
      </c>
      <c r="B143" s="3"/>
      <c r="C143" s="4">
        <v>35423.98055555556</v>
      </c>
      <c r="D143" s="5">
        <v>205316.0</v>
      </c>
    </row>
    <row r="144">
      <c r="A144" s="2" t="s">
        <v>20851</v>
      </c>
      <c r="B144" s="3"/>
      <c r="C144" s="4">
        <v>35423.98055555556</v>
      </c>
      <c r="D144" s="5">
        <v>103517.0</v>
      </c>
    </row>
    <row r="145">
      <c r="A145" s="2" t="s">
        <v>20852</v>
      </c>
      <c r="B145" s="3"/>
      <c r="C145" s="4">
        <v>35423.98055555556</v>
      </c>
      <c r="D145" s="5">
        <v>2451313.0</v>
      </c>
    </row>
    <row r="146">
      <c r="A146" s="2" t="s">
        <v>20853</v>
      </c>
      <c r="B146" s="3"/>
      <c r="C146" s="4">
        <v>35423.98055555556</v>
      </c>
      <c r="D146" s="5">
        <v>2141874.0</v>
      </c>
    </row>
    <row r="147">
      <c r="A147" s="2" t="s">
        <v>20854</v>
      </c>
      <c r="B147" s="3"/>
      <c r="C147" s="4">
        <v>35423.98055555556</v>
      </c>
      <c r="D147" s="5">
        <v>201404.0</v>
      </c>
    </row>
    <row r="148">
      <c r="A148" s="2" t="s">
        <v>20855</v>
      </c>
      <c r="B148" s="3"/>
      <c r="C148" s="4">
        <v>35423.98055555556</v>
      </c>
      <c r="D148" s="5">
        <v>823924.0</v>
      </c>
    </row>
    <row r="149">
      <c r="A149" s="2" t="s">
        <v>20856</v>
      </c>
      <c r="B149" s="3"/>
      <c r="C149" s="4">
        <v>35423.98055555556</v>
      </c>
      <c r="D149" s="5">
        <v>803442.0</v>
      </c>
    </row>
    <row r="150">
      <c r="A150" s="2" t="s">
        <v>20857</v>
      </c>
      <c r="B150" s="3"/>
      <c r="C150" s="4">
        <v>35423.98055555556</v>
      </c>
      <c r="D150" s="5">
        <v>802438.0</v>
      </c>
    </row>
    <row r="151">
      <c r="A151" s="2" t="s">
        <v>20858</v>
      </c>
      <c r="B151" s="3"/>
      <c r="C151" s="4">
        <v>35423.98055555556</v>
      </c>
      <c r="D151" s="5">
        <v>1198266.0</v>
      </c>
    </row>
    <row r="152">
      <c r="A152" s="2" t="s">
        <v>20859</v>
      </c>
      <c r="B152" s="3"/>
      <c r="C152" s="4">
        <v>35423.98055555556</v>
      </c>
      <c r="D152" s="5">
        <v>308341.0</v>
      </c>
    </row>
    <row r="153">
      <c r="A153" s="2" t="s">
        <v>20860</v>
      </c>
      <c r="B153" s="3"/>
      <c r="C153" s="4">
        <v>35423.98055555556</v>
      </c>
      <c r="D153" s="5">
        <v>308270.0</v>
      </c>
    </row>
    <row r="154">
      <c r="A154" s="2" t="s">
        <v>20861</v>
      </c>
      <c r="B154" s="3"/>
      <c r="C154" s="4">
        <v>35423.98055555556</v>
      </c>
      <c r="D154" s="5">
        <v>308290.0</v>
      </c>
    </row>
    <row r="155">
      <c r="A155" s="2" t="s">
        <v>20862</v>
      </c>
      <c r="B155" s="3"/>
      <c r="C155" s="4">
        <v>35423.98055555556</v>
      </c>
      <c r="D155" s="5">
        <v>265225.0</v>
      </c>
    </row>
    <row r="156">
      <c r="A156" s="2" t="s">
        <v>20863</v>
      </c>
      <c r="B156" s="3"/>
      <c r="C156" s="4">
        <v>35423.98055555556</v>
      </c>
      <c r="D156" s="5">
        <v>265881.0</v>
      </c>
    </row>
    <row r="157">
      <c r="A157" s="2" t="s">
        <v>20864</v>
      </c>
      <c r="B157" s="3"/>
      <c r="C157" s="4">
        <v>35423.98055555556</v>
      </c>
      <c r="D157" s="5">
        <v>266145.0</v>
      </c>
    </row>
    <row r="158">
      <c r="A158" s="2" t="s">
        <v>20865</v>
      </c>
      <c r="B158" s="3"/>
      <c r="C158" s="4">
        <v>35423.98055555556</v>
      </c>
      <c r="D158" s="5">
        <v>270326.0</v>
      </c>
    </row>
    <row r="159">
      <c r="A159" s="2" t="s">
        <v>20866</v>
      </c>
      <c r="B159" s="3"/>
      <c r="C159" s="4">
        <v>35423.98055555556</v>
      </c>
      <c r="D159" s="5">
        <v>270442.0</v>
      </c>
    </row>
    <row r="160">
      <c r="A160" s="2" t="s">
        <v>20867</v>
      </c>
      <c r="B160" s="3"/>
      <c r="C160" s="4">
        <v>35423.98055555556</v>
      </c>
      <c r="D160" s="5">
        <v>270312.0</v>
      </c>
    </row>
    <row r="161">
      <c r="A161" s="2" t="s">
        <v>20868</v>
      </c>
      <c r="B161" s="3"/>
      <c r="C161" s="4">
        <v>35423.98055555556</v>
      </c>
      <c r="D161" s="5">
        <v>983476.0</v>
      </c>
    </row>
    <row r="162">
      <c r="A162" s="2" t="s">
        <v>20869</v>
      </c>
      <c r="B162" s="3"/>
      <c r="C162" s="4">
        <v>35423.98055555556</v>
      </c>
      <c r="D162" s="5">
        <v>23477.0</v>
      </c>
    </row>
    <row r="163">
      <c r="A163" s="2" t="s">
        <v>20870</v>
      </c>
      <c r="B163" s="3"/>
      <c r="C163" s="4">
        <v>35423.98055555556</v>
      </c>
      <c r="D163" s="5">
        <v>298081.0</v>
      </c>
    </row>
    <row r="164">
      <c r="A164" s="2" t="s">
        <v>20871</v>
      </c>
      <c r="B164" s="3"/>
      <c r="C164" s="4">
        <v>35423.98055555556</v>
      </c>
      <c r="D164" s="5">
        <v>297297.0</v>
      </c>
    </row>
    <row r="165">
      <c r="A165" s="2" t="s">
        <v>20872</v>
      </c>
      <c r="B165" s="3"/>
      <c r="C165" s="4">
        <v>35423.98055555556</v>
      </c>
      <c r="D165" s="5">
        <v>257695.0</v>
      </c>
    </row>
    <row r="166">
      <c r="A166" s="2" t="s">
        <v>20873</v>
      </c>
      <c r="B166" s="3"/>
      <c r="C166" s="4">
        <v>35423.98055555556</v>
      </c>
      <c r="D166" s="5">
        <v>257884.0</v>
      </c>
    </row>
    <row r="167">
      <c r="A167" s="2" t="s">
        <v>20874</v>
      </c>
      <c r="B167" s="3"/>
      <c r="C167" s="4">
        <v>35423.98055555556</v>
      </c>
      <c r="D167" s="5">
        <v>59561.0</v>
      </c>
    </row>
    <row r="168">
      <c r="A168" s="2" t="s">
        <v>20875</v>
      </c>
      <c r="B168" s="3"/>
      <c r="C168" s="4">
        <v>35423.98055555556</v>
      </c>
      <c r="D168" s="5">
        <v>58851.0</v>
      </c>
    </row>
    <row r="169">
      <c r="A169" s="2" t="s">
        <v>20876</v>
      </c>
      <c r="B169" s="3"/>
      <c r="C169" s="4">
        <v>35423.98055555556</v>
      </c>
      <c r="D169" s="5">
        <v>951495.0</v>
      </c>
    </row>
    <row r="170">
      <c r="A170" s="2" t="s">
        <v>20877</v>
      </c>
      <c r="B170" s="3"/>
      <c r="C170" s="4">
        <v>35423.98055555556</v>
      </c>
      <c r="D170" s="5">
        <v>953478.0</v>
      </c>
    </row>
    <row r="171">
      <c r="A171" s="2" t="s">
        <v>20878</v>
      </c>
      <c r="B171" s="3"/>
      <c r="C171" s="4">
        <v>35423.98055555556</v>
      </c>
      <c r="D171" s="5">
        <v>953420.0</v>
      </c>
    </row>
    <row r="172">
      <c r="A172" s="2" t="s">
        <v>20879</v>
      </c>
      <c r="B172" s="3"/>
      <c r="C172" s="4">
        <v>35423.98055555556</v>
      </c>
      <c r="D172" s="5">
        <v>70578.0</v>
      </c>
    </row>
    <row r="173">
      <c r="A173" s="2" t="s">
        <v>20880</v>
      </c>
      <c r="B173" s="3"/>
      <c r="C173" s="4">
        <v>35423.98055555556</v>
      </c>
      <c r="D173" s="5">
        <v>1787380.0</v>
      </c>
    </row>
    <row r="174">
      <c r="A174" s="2" t="s">
        <v>20881</v>
      </c>
      <c r="B174" s="3"/>
      <c r="C174" s="4">
        <v>35423.98055555556</v>
      </c>
      <c r="D174" s="5">
        <v>2093435.0</v>
      </c>
    </row>
    <row r="175">
      <c r="A175" s="2" t="s">
        <v>20882</v>
      </c>
      <c r="B175" s="3"/>
      <c r="C175" s="4">
        <v>35423.98055555556</v>
      </c>
      <c r="D175" s="5">
        <v>6445775.0</v>
      </c>
    </row>
    <row r="176">
      <c r="A176" s="2" t="s">
        <v>20883</v>
      </c>
      <c r="B176" s="3"/>
      <c r="C176" s="4">
        <v>35423.98055555556</v>
      </c>
      <c r="D176" s="5">
        <v>2093426.0</v>
      </c>
    </row>
    <row r="177">
      <c r="A177" s="2" t="s">
        <v>20884</v>
      </c>
      <c r="B177" s="3"/>
      <c r="C177" s="4">
        <v>35423.98055555556</v>
      </c>
      <c r="D177" s="5">
        <v>1821670.0</v>
      </c>
    </row>
    <row r="178">
      <c r="A178" s="2" t="s">
        <v>20885</v>
      </c>
      <c r="B178" s="3"/>
      <c r="C178" s="4">
        <v>35423.98055555556</v>
      </c>
      <c r="D178" s="5">
        <v>274330.0</v>
      </c>
    </row>
    <row r="179">
      <c r="A179" s="2" t="s">
        <v>20886</v>
      </c>
      <c r="B179" s="3"/>
      <c r="C179" s="4">
        <v>35423.98055555556</v>
      </c>
      <c r="D179" s="5">
        <v>990498.0</v>
      </c>
    </row>
    <row r="180">
      <c r="A180" s="2" t="s">
        <v>20887</v>
      </c>
      <c r="B180" s="3"/>
      <c r="C180" s="4">
        <v>35423.98055555556</v>
      </c>
      <c r="D180" s="5">
        <v>993313.0</v>
      </c>
    </row>
    <row r="181">
      <c r="A181" s="2" t="s">
        <v>20888</v>
      </c>
      <c r="B181" s="3"/>
      <c r="C181" s="4">
        <v>35423.98055555556</v>
      </c>
      <c r="D181" s="5">
        <v>1108347.0</v>
      </c>
    </row>
    <row r="182">
      <c r="A182" s="2" t="s">
        <v>20889</v>
      </c>
      <c r="B182" s="3"/>
      <c r="C182" s="4">
        <v>35423.98055555556</v>
      </c>
      <c r="D182" s="5">
        <v>917559.0</v>
      </c>
    </row>
    <row r="183">
      <c r="A183" s="2" t="s">
        <v>20890</v>
      </c>
      <c r="B183" s="3"/>
      <c r="C183" s="4">
        <v>35423.98055555556</v>
      </c>
      <c r="D183" s="5">
        <v>198951.0</v>
      </c>
    </row>
    <row r="184">
      <c r="A184" s="2" t="s">
        <v>20891</v>
      </c>
      <c r="B184" s="3"/>
      <c r="C184" s="4">
        <v>35423.98055555556</v>
      </c>
      <c r="D184" s="5">
        <v>198575.0</v>
      </c>
    </row>
    <row r="185">
      <c r="A185" s="2" t="s">
        <v>20892</v>
      </c>
      <c r="B185" s="3"/>
      <c r="C185" s="4">
        <v>35423.98055555556</v>
      </c>
      <c r="D185" s="5">
        <v>525707.0</v>
      </c>
    </row>
    <row r="186">
      <c r="A186" s="2" t="s">
        <v>20893</v>
      </c>
      <c r="B186" s="3"/>
      <c r="C186" s="4">
        <v>35423.98055555556</v>
      </c>
      <c r="D186" s="5">
        <v>525788.0</v>
      </c>
    </row>
    <row r="187">
      <c r="A187" s="2" t="s">
        <v>20894</v>
      </c>
      <c r="B187" s="3"/>
      <c r="C187" s="4">
        <v>35423.98055555556</v>
      </c>
      <c r="D187" s="5">
        <v>490990.0</v>
      </c>
    </row>
    <row r="188">
      <c r="A188" s="2" t="s">
        <v>20895</v>
      </c>
      <c r="B188" s="3"/>
      <c r="C188" s="4">
        <v>35423.98055555556</v>
      </c>
      <c r="D188" s="5">
        <v>657831.0</v>
      </c>
    </row>
    <row r="189">
      <c r="A189" s="2" t="s">
        <v>20896</v>
      </c>
      <c r="B189" s="3"/>
      <c r="C189" s="4">
        <v>35423.98055555556</v>
      </c>
      <c r="D189" s="5">
        <v>657390.0</v>
      </c>
    </row>
    <row r="190">
      <c r="A190" s="2" t="s">
        <v>20897</v>
      </c>
      <c r="B190" s="3"/>
      <c r="C190" s="4">
        <v>35423.98055555556</v>
      </c>
      <c r="D190" s="5">
        <v>191748.0</v>
      </c>
    </row>
    <row r="191">
      <c r="A191" s="2" t="s">
        <v>20898</v>
      </c>
      <c r="B191" s="3"/>
      <c r="C191" s="4">
        <v>35423.98055555556</v>
      </c>
      <c r="D191" s="5">
        <v>1245015.0</v>
      </c>
    </row>
    <row r="192">
      <c r="A192" s="2" t="s">
        <v>20899</v>
      </c>
      <c r="B192" s="3"/>
      <c r="C192" s="4">
        <v>35423.98055555556</v>
      </c>
      <c r="D192" s="5">
        <v>1265100.0</v>
      </c>
    </row>
    <row r="193">
      <c r="A193" s="2" t="s">
        <v>20900</v>
      </c>
      <c r="B193" s="3"/>
      <c r="C193" s="4">
        <v>35423.98055555556</v>
      </c>
      <c r="D193" s="5">
        <v>1217333.0</v>
      </c>
    </row>
    <row r="194">
      <c r="A194" s="2" t="s">
        <v>20901</v>
      </c>
      <c r="B194" s="3"/>
      <c r="C194" s="4">
        <v>35423.98055555556</v>
      </c>
      <c r="D194" s="5">
        <v>1265384.0</v>
      </c>
    </row>
    <row r="195">
      <c r="A195" s="2" t="s">
        <v>20902</v>
      </c>
      <c r="B195" s="3"/>
      <c r="C195" s="4">
        <v>35423.98055555556</v>
      </c>
      <c r="D195" s="5">
        <v>1265117.0</v>
      </c>
    </row>
    <row r="196">
      <c r="A196" s="2" t="s">
        <v>20903</v>
      </c>
      <c r="B196" s="3"/>
      <c r="C196" s="4">
        <v>35423.98055555556</v>
      </c>
      <c r="D196" s="5">
        <v>113343.0</v>
      </c>
    </row>
    <row r="197">
      <c r="A197" s="2" t="s">
        <v>20904</v>
      </c>
      <c r="B197" s="3"/>
      <c r="C197" s="4">
        <v>35423.98055555556</v>
      </c>
      <c r="D197" s="5">
        <v>113873.0</v>
      </c>
    </row>
    <row r="198">
      <c r="A198" s="2" t="s">
        <v>20905</v>
      </c>
      <c r="B198" s="3"/>
      <c r="C198" s="4">
        <v>35423.98055555556</v>
      </c>
      <c r="D198" s="5">
        <v>761757.0</v>
      </c>
    </row>
    <row r="199">
      <c r="A199" s="2" t="s">
        <v>20906</v>
      </c>
      <c r="B199" s="3"/>
      <c r="C199" s="4">
        <v>35423.98055555556</v>
      </c>
      <c r="D199" s="5">
        <v>723834.0</v>
      </c>
    </row>
    <row r="200">
      <c r="A200" s="2" t="s">
        <v>20907</v>
      </c>
      <c r="B200" s="3"/>
      <c r="C200" s="4">
        <v>35423.98055555556</v>
      </c>
      <c r="D200" s="5">
        <v>761833.0</v>
      </c>
    </row>
    <row r="201">
      <c r="A201" s="2" t="s">
        <v>20908</v>
      </c>
      <c r="B201" s="3"/>
      <c r="C201" s="4">
        <v>35423.98055555556</v>
      </c>
      <c r="D201" s="5">
        <v>630147.0</v>
      </c>
    </row>
    <row r="202">
      <c r="A202" s="2" t="s">
        <v>20909</v>
      </c>
      <c r="B202" s="3"/>
      <c r="C202" s="4">
        <v>35423.98055555556</v>
      </c>
      <c r="D202" s="5">
        <v>641988.0</v>
      </c>
    </row>
    <row r="203">
      <c r="A203" s="2" t="s">
        <v>20910</v>
      </c>
      <c r="B203" s="3"/>
      <c r="C203" s="4">
        <v>35423.98055555556</v>
      </c>
      <c r="D203" s="5">
        <v>436231.0</v>
      </c>
    </row>
    <row r="204">
      <c r="A204" s="2" t="s">
        <v>20911</v>
      </c>
      <c r="B204" s="3"/>
      <c r="C204" s="4">
        <v>35423.98055555556</v>
      </c>
      <c r="D204" s="5">
        <v>563773.0</v>
      </c>
    </row>
    <row r="205">
      <c r="A205" s="2" t="s">
        <v>20912</v>
      </c>
      <c r="B205" s="3"/>
      <c r="C205" s="4">
        <v>35423.98055555556</v>
      </c>
      <c r="D205" s="5">
        <v>245811.0</v>
      </c>
    </row>
    <row r="206">
      <c r="A206" s="2" t="s">
        <v>20913</v>
      </c>
      <c r="B206" s="3"/>
      <c r="C206" s="4">
        <v>35423.98055555556</v>
      </c>
      <c r="D206" s="5">
        <v>246625.0</v>
      </c>
    </row>
    <row r="207">
      <c r="A207" s="2" t="s">
        <v>20914</v>
      </c>
      <c r="B207" s="3"/>
      <c r="C207" s="4">
        <v>35423.98055555556</v>
      </c>
      <c r="D207" s="5">
        <v>624132.0</v>
      </c>
    </row>
    <row r="208">
      <c r="A208" s="2" t="s">
        <v>20915</v>
      </c>
      <c r="B208" s="3"/>
      <c r="C208" s="4">
        <v>35423.98055555556</v>
      </c>
      <c r="D208" s="5">
        <v>200200.0</v>
      </c>
    </row>
    <row r="209">
      <c r="A209" s="2" t="s">
        <v>20916</v>
      </c>
      <c r="B209" s="3"/>
      <c r="C209" s="4">
        <v>35423.98055555556</v>
      </c>
      <c r="D209" s="5">
        <v>201600.0</v>
      </c>
    </row>
    <row r="210">
      <c r="A210" s="2" t="s">
        <v>20917</v>
      </c>
      <c r="B210" s="3"/>
      <c r="C210" s="4">
        <v>35423.98055555556</v>
      </c>
      <c r="D210" s="5">
        <v>329468.0</v>
      </c>
    </row>
    <row r="211">
      <c r="A211" s="2" t="s">
        <v>20918</v>
      </c>
      <c r="B211" s="3"/>
      <c r="C211" s="4">
        <v>35423.98055555556</v>
      </c>
      <c r="D211" s="5">
        <v>422887.0</v>
      </c>
    </row>
    <row r="212">
      <c r="A212" s="2" t="s">
        <v>20919</v>
      </c>
      <c r="B212" s="3"/>
      <c r="C212" s="4">
        <v>35423.98055555556</v>
      </c>
      <c r="D212" s="5">
        <v>155651.0</v>
      </c>
    </row>
    <row r="213">
      <c r="A213" s="2" t="s">
        <v>20920</v>
      </c>
      <c r="B213" s="3"/>
      <c r="C213" s="4">
        <v>35423.98055555556</v>
      </c>
      <c r="D213" s="5">
        <v>1112271.0</v>
      </c>
    </row>
    <row r="214">
      <c r="A214" s="2" t="s">
        <v>20921</v>
      </c>
      <c r="B214" s="3"/>
      <c r="C214" s="4">
        <v>35423.98055555556</v>
      </c>
      <c r="D214" s="5">
        <v>1084722.0</v>
      </c>
    </row>
    <row r="215">
      <c r="A215" s="2" t="s">
        <v>20922</v>
      </c>
      <c r="B215" s="3"/>
      <c r="C215" s="4">
        <v>35423.98055555556</v>
      </c>
      <c r="D215" s="5">
        <v>1085334.0</v>
      </c>
    </row>
    <row r="216">
      <c r="A216" s="2" t="s">
        <v>20923</v>
      </c>
      <c r="B216" s="3"/>
      <c r="C216" s="4">
        <v>35423.98055555556</v>
      </c>
      <c r="D216" s="5">
        <v>54956.0</v>
      </c>
    </row>
    <row r="217">
      <c r="A217" s="2" t="s">
        <v>20924</v>
      </c>
      <c r="B217" s="3"/>
      <c r="C217" s="4">
        <v>35423.98055555556</v>
      </c>
      <c r="D217" s="5">
        <v>499879.0</v>
      </c>
    </row>
    <row r="218">
      <c r="A218" s="2" t="s">
        <v>20925</v>
      </c>
      <c r="B218" s="3"/>
      <c r="C218" s="4">
        <v>35423.98055555556</v>
      </c>
      <c r="D218" s="5">
        <v>501619.0</v>
      </c>
    </row>
    <row r="219">
      <c r="A219" s="2" t="s">
        <v>20926</v>
      </c>
      <c r="B219" s="3"/>
      <c r="C219" s="4">
        <v>35423.98055555556</v>
      </c>
      <c r="D219" s="5">
        <v>272469.0</v>
      </c>
    </row>
    <row r="220">
      <c r="A220" s="2" t="s">
        <v>20927</v>
      </c>
      <c r="B220" s="3"/>
      <c r="C220" s="4">
        <v>35423.98055555556</v>
      </c>
      <c r="D220" s="5">
        <v>962088.0</v>
      </c>
    </row>
    <row r="221">
      <c r="A221" s="2" t="s">
        <v>20928</v>
      </c>
      <c r="B221" s="3"/>
      <c r="C221" s="4">
        <v>35423.98055555556</v>
      </c>
      <c r="D221" s="5">
        <v>1134307.0</v>
      </c>
    </row>
    <row r="222">
      <c r="A222" s="2" t="s">
        <v>20929</v>
      </c>
      <c r="B222" s="3"/>
      <c r="C222" s="4">
        <v>35423.98055555556</v>
      </c>
      <c r="D222" s="5">
        <v>1719245.0</v>
      </c>
    </row>
    <row r="223">
      <c r="A223" s="2" t="s">
        <v>20930</v>
      </c>
      <c r="B223" s="3"/>
      <c r="C223" s="4">
        <v>35423.98055555556</v>
      </c>
      <c r="D223" s="5">
        <v>512796.0</v>
      </c>
    </row>
    <row r="224">
      <c r="A224" s="2" t="s">
        <v>20931</v>
      </c>
      <c r="B224" s="3"/>
      <c r="C224" s="4">
        <v>35423.98055555556</v>
      </c>
      <c r="D224" s="5">
        <v>661729.0</v>
      </c>
    </row>
    <row r="225">
      <c r="A225" s="2" t="s">
        <v>20932</v>
      </c>
      <c r="B225" s="3"/>
      <c r="C225" s="4">
        <v>35423.98055555556</v>
      </c>
      <c r="D225" s="5">
        <v>329604.0</v>
      </c>
    </row>
    <row r="226">
      <c r="A226" s="2" t="s">
        <v>20933</v>
      </c>
      <c r="B226" s="3"/>
      <c r="C226" s="4">
        <v>35423.98055555556</v>
      </c>
      <c r="D226" s="5">
        <v>380581.0</v>
      </c>
    </row>
    <row r="227">
      <c r="A227" s="2" t="s">
        <v>20934</v>
      </c>
      <c r="B227" s="3"/>
      <c r="C227" s="4">
        <v>35423.98055555556</v>
      </c>
      <c r="D227" s="5">
        <v>521250.0</v>
      </c>
    </row>
    <row r="228">
      <c r="A228" s="2" t="s">
        <v>20935</v>
      </c>
      <c r="B228" s="3"/>
      <c r="C228" s="4">
        <v>35423.98055555556</v>
      </c>
      <c r="D228" s="5">
        <v>334583.0</v>
      </c>
    </row>
    <row r="229">
      <c r="A229" s="2" t="s">
        <v>20936</v>
      </c>
      <c r="B229" s="3"/>
      <c r="C229" s="4">
        <v>35423.98055555556</v>
      </c>
      <c r="D229" s="5">
        <v>1768892.0</v>
      </c>
    </row>
    <row r="230">
      <c r="A230" s="2" t="s">
        <v>20937</v>
      </c>
      <c r="B230" s="3"/>
      <c r="C230" s="4">
        <v>35423.98055555556</v>
      </c>
      <c r="D230" s="5">
        <v>1768888.0</v>
      </c>
    </row>
    <row r="231">
      <c r="A231" s="2" t="s">
        <v>20938</v>
      </c>
      <c r="B231" s="3"/>
      <c r="C231" s="4">
        <v>35423.98055555556</v>
      </c>
      <c r="D231" s="5">
        <v>136234.0</v>
      </c>
    </row>
    <row r="232">
      <c r="A232" s="2" t="s">
        <v>20939</v>
      </c>
      <c r="B232" s="3"/>
      <c r="C232" s="4">
        <v>35423.98055555556</v>
      </c>
      <c r="D232" s="5">
        <v>564373.0</v>
      </c>
    </row>
    <row r="233">
      <c r="A233" s="2" t="s">
        <v>20940</v>
      </c>
      <c r="B233" s="3"/>
      <c r="C233" s="4">
        <v>35423.98055555556</v>
      </c>
      <c r="D233" s="5">
        <v>1168550.0</v>
      </c>
    </row>
    <row r="234">
      <c r="A234" s="2" t="s">
        <v>20941</v>
      </c>
      <c r="B234" s="3"/>
      <c r="C234" s="4">
        <v>35423.98055555556</v>
      </c>
      <c r="D234" s="5">
        <v>1183354.0</v>
      </c>
    </row>
    <row r="235">
      <c r="A235" s="2" t="s">
        <v>20942</v>
      </c>
      <c r="B235" s="3"/>
      <c r="C235" s="4">
        <v>35423.98055555556</v>
      </c>
      <c r="D235" s="5">
        <v>583766.0</v>
      </c>
    </row>
    <row r="236">
      <c r="A236" s="2" t="s">
        <v>20943</v>
      </c>
      <c r="B236" s="3"/>
      <c r="C236" s="4">
        <v>35423.98055555556</v>
      </c>
      <c r="D236" s="5">
        <v>584112.0</v>
      </c>
    </row>
    <row r="237">
      <c r="A237" s="2" t="s">
        <v>20944</v>
      </c>
      <c r="B237" s="3"/>
      <c r="C237" s="4">
        <v>35423.98055555556</v>
      </c>
      <c r="D237" s="5">
        <v>725146.0</v>
      </c>
    </row>
    <row r="238">
      <c r="A238" s="2" t="s">
        <v>20945</v>
      </c>
      <c r="B238" s="3"/>
      <c r="C238" s="4">
        <v>35423.98055555556</v>
      </c>
      <c r="D238" s="5">
        <v>1173995.0</v>
      </c>
    </row>
    <row r="239">
      <c r="A239" s="2" t="s">
        <v>20946</v>
      </c>
      <c r="B239" s="3"/>
      <c r="C239" s="4">
        <v>35423.98055555556</v>
      </c>
      <c r="D239" s="5">
        <v>47741.0</v>
      </c>
    </row>
    <row r="240">
      <c r="A240" s="2" t="s">
        <v>20947</v>
      </c>
      <c r="B240" s="3"/>
      <c r="C240" s="4">
        <v>35423.98055555556</v>
      </c>
      <c r="D240" s="5">
        <v>303862.0</v>
      </c>
    </row>
    <row r="241">
      <c r="A241" s="2" t="s">
        <v>20948</v>
      </c>
      <c r="B241" s="3"/>
      <c r="C241" s="4">
        <v>35423.98055555556</v>
      </c>
      <c r="D241" s="5">
        <v>303138.0</v>
      </c>
    </row>
    <row r="242">
      <c r="A242" s="2" t="s">
        <v>20949</v>
      </c>
      <c r="B242" s="3"/>
      <c r="C242" s="4">
        <v>35423.98055555556</v>
      </c>
      <c r="D242" s="5">
        <v>616812.0</v>
      </c>
    </row>
    <row r="243">
      <c r="A243" s="2" t="s">
        <v>20950</v>
      </c>
      <c r="B243" s="3"/>
      <c r="C243" s="4">
        <v>35423.98055555556</v>
      </c>
      <c r="D243" s="5">
        <v>303888.0</v>
      </c>
    </row>
    <row r="244">
      <c r="A244" s="2" t="s">
        <v>20951</v>
      </c>
      <c r="B244" s="3"/>
      <c r="C244" s="4">
        <v>35423.98055555556</v>
      </c>
      <c r="D244" s="5">
        <v>2148783.0</v>
      </c>
    </row>
    <row r="245">
      <c r="A245" s="2" t="s">
        <v>20952</v>
      </c>
      <c r="B245" s="3"/>
      <c r="C245" s="4">
        <v>35423.98055555556</v>
      </c>
      <c r="D245" s="5">
        <v>640454.0</v>
      </c>
    </row>
    <row r="246">
      <c r="A246" s="2" t="s">
        <v>20953</v>
      </c>
      <c r="B246" s="3"/>
      <c r="C246" s="4">
        <v>35423.98055555556</v>
      </c>
      <c r="D246" s="5">
        <v>89374.0</v>
      </c>
    </row>
    <row r="247">
      <c r="A247" s="2" t="s">
        <v>20954</v>
      </c>
      <c r="B247" s="3"/>
      <c r="C247" s="4">
        <v>35423.98055555556</v>
      </c>
      <c r="D247" s="5">
        <v>273886.0</v>
      </c>
    </row>
    <row r="248">
      <c r="A248" s="2" t="s">
        <v>20955</v>
      </c>
      <c r="B248" s="3"/>
      <c r="C248" s="4">
        <v>35423.98055555556</v>
      </c>
      <c r="D248" s="5">
        <v>297683.0</v>
      </c>
    </row>
    <row r="249">
      <c r="A249" s="2" t="s">
        <v>20956</v>
      </c>
      <c r="B249" s="3"/>
      <c r="C249" s="4">
        <v>35423.98055555556</v>
      </c>
      <c r="D249" s="5">
        <v>306231.0</v>
      </c>
    </row>
    <row r="250">
      <c r="A250" s="2" t="s">
        <v>20957</v>
      </c>
      <c r="B250" s="3"/>
      <c r="C250" s="4">
        <v>35423.98055555556</v>
      </c>
      <c r="D250" s="5">
        <v>700476.0</v>
      </c>
    </row>
    <row r="251">
      <c r="A251" s="2" t="s">
        <v>20958</v>
      </c>
      <c r="B251" s="3"/>
      <c r="C251" s="4">
        <v>35423.98055555556</v>
      </c>
      <c r="D251" s="5">
        <v>260956.0</v>
      </c>
    </row>
    <row r="252">
      <c r="A252" s="2" t="s">
        <v>20959</v>
      </c>
      <c r="B252" s="3"/>
      <c r="C252" s="4">
        <v>35423.98055555556</v>
      </c>
      <c r="D252" s="5">
        <v>260871.0</v>
      </c>
    </row>
    <row r="253">
      <c r="A253" s="2" t="s">
        <v>20960</v>
      </c>
      <c r="B253" s="3"/>
      <c r="C253" s="4">
        <v>35423.98055555556</v>
      </c>
      <c r="D253" s="5">
        <v>384855.0</v>
      </c>
    </row>
    <row r="254">
      <c r="A254" s="2" t="s">
        <v>20961</v>
      </c>
      <c r="B254" s="3"/>
      <c r="C254" s="4">
        <v>35423.98055555556</v>
      </c>
      <c r="D254" s="5">
        <v>824335.0</v>
      </c>
    </row>
    <row r="255">
      <c r="A255" s="2" t="s">
        <v>20962</v>
      </c>
      <c r="B255" s="3"/>
      <c r="C255" s="4">
        <v>35423.98055555556</v>
      </c>
      <c r="D255" s="5">
        <v>359440.0</v>
      </c>
    </row>
    <row r="256">
      <c r="A256" s="2" t="s">
        <v>20963</v>
      </c>
      <c r="B256" s="3"/>
      <c r="C256" s="4">
        <v>35423.98055555556</v>
      </c>
      <c r="D256" s="5">
        <v>471019.0</v>
      </c>
    </row>
    <row r="257">
      <c r="A257" s="2" t="s">
        <v>20964</v>
      </c>
      <c r="B257" s="3"/>
      <c r="C257" s="4">
        <v>35423.98055555556</v>
      </c>
      <c r="D257" s="5">
        <v>686207.0</v>
      </c>
    </row>
    <row r="258">
      <c r="A258" s="2" t="s">
        <v>20965</v>
      </c>
      <c r="B258" s="3"/>
      <c r="C258" s="4">
        <v>35423.98055555556</v>
      </c>
      <c r="D258" s="5">
        <v>685680.0</v>
      </c>
    </row>
    <row r="259">
      <c r="A259" s="2" t="s">
        <v>20966</v>
      </c>
      <c r="B259" s="3"/>
      <c r="C259" s="4">
        <v>35423.98055555556</v>
      </c>
      <c r="D259" s="5">
        <v>685695.0</v>
      </c>
    </row>
    <row r="260">
      <c r="A260" s="2" t="s">
        <v>20967</v>
      </c>
      <c r="B260" s="3"/>
      <c r="C260" s="4">
        <v>35423.98055555556</v>
      </c>
      <c r="D260" s="5">
        <v>684702.0</v>
      </c>
    </row>
    <row r="261">
      <c r="A261" s="2" t="s">
        <v>20968</v>
      </c>
      <c r="B261" s="3"/>
      <c r="C261" s="4">
        <v>35423.98055555556</v>
      </c>
      <c r="D261" s="5">
        <v>406100.0</v>
      </c>
    </row>
    <row r="262">
      <c r="A262" s="2" t="s">
        <v>20969</v>
      </c>
      <c r="B262" s="3"/>
      <c r="C262" s="4">
        <v>35423.98055555556</v>
      </c>
      <c r="D262" s="5">
        <v>406845.0</v>
      </c>
    </row>
    <row r="263">
      <c r="A263" s="2" t="s">
        <v>20970</v>
      </c>
      <c r="B263" s="3"/>
      <c r="C263" s="4">
        <v>35423.98055555556</v>
      </c>
      <c r="D263" s="5">
        <v>627252.0</v>
      </c>
    </row>
    <row r="264">
      <c r="A264" s="2" t="s">
        <v>20971</v>
      </c>
      <c r="B264" s="3"/>
      <c r="C264" s="4">
        <v>35423.98055555556</v>
      </c>
      <c r="D264" s="5">
        <v>594653.0</v>
      </c>
    </row>
    <row r="265">
      <c r="A265" s="2" t="s">
        <v>20972</v>
      </c>
      <c r="B265" s="3"/>
      <c r="C265" s="4">
        <v>35423.98055555556</v>
      </c>
      <c r="D265" s="5">
        <v>1131183.0</v>
      </c>
    </row>
    <row r="266">
      <c r="A266" s="2" t="s">
        <v>20973</v>
      </c>
      <c r="B266" s="3"/>
      <c r="C266" s="4">
        <v>35423.98055555556</v>
      </c>
      <c r="D266" s="5">
        <v>1153702.0</v>
      </c>
    </row>
    <row r="267">
      <c r="A267" s="2" t="s">
        <v>20974</v>
      </c>
      <c r="B267" s="3"/>
      <c r="C267" s="4">
        <v>35423.98055555556</v>
      </c>
      <c r="D267" s="5">
        <v>1120326.0</v>
      </c>
    </row>
    <row r="268">
      <c r="A268" s="2" t="s">
        <v>20975</v>
      </c>
      <c r="B268" s="3"/>
      <c r="C268" s="4">
        <v>35423.98055555556</v>
      </c>
      <c r="D268" s="5">
        <v>516808.0</v>
      </c>
    </row>
    <row r="269">
      <c r="A269" s="2" t="s">
        <v>20976</v>
      </c>
      <c r="B269" s="3"/>
      <c r="C269" s="4">
        <v>35423.98055555556</v>
      </c>
      <c r="D269" s="5">
        <v>2071562.0</v>
      </c>
    </row>
    <row r="270">
      <c r="A270" s="2" t="s">
        <v>20977</v>
      </c>
      <c r="B270" s="3"/>
      <c r="C270" s="4">
        <v>35423.98055555556</v>
      </c>
      <c r="D270" s="5">
        <v>2071668.0</v>
      </c>
    </row>
    <row r="271">
      <c r="A271" s="2" t="s">
        <v>20978</v>
      </c>
      <c r="B271" s="3"/>
      <c r="C271" s="4">
        <v>35423.98055555556</v>
      </c>
      <c r="D271" s="5">
        <v>256833.0</v>
      </c>
    </row>
    <row r="272">
      <c r="A272" s="2" t="s">
        <v>20979</v>
      </c>
      <c r="B272" s="3"/>
      <c r="C272" s="4">
        <v>35423.98055555556</v>
      </c>
      <c r="D272" s="5">
        <v>496134.0</v>
      </c>
    </row>
    <row r="273">
      <c r="A273" s="2" t="s">
        <v>20980</v>
      </c>
      <c r="B273" s="3"/>
      <c r="C273" s="4">
        <v>35423.98055555556</v>
      </c>
      <c r="D273" s="5">
        <v>560275.0</v>
      </c>
    </row>
    <row r="274">
      <c r="A274" s="2" t="s">
        <v>20981</v>
      </c>
      <c r="B274" s="3"/>
      <c r="C274" s="4">
        <v>35423.98055555556</v>
      </c>
      <c r="D274" s="5">
        <v>558869.0</v>
      </c>
    </row>
    <row r="275">
      <c r="A275" s="2" t="s">
        <v>20982</v>
      </c>
      <c r="B275" s="3"/>
      <c r="C275" s="4">
        <v>35423.98055555556</v>
      </c>
      <c r="D275" s="5">
        <v>561975.0</v>
      </c>
    </row>
    <row r="276">
      <c r="A276" s="2" t="s">
        <v>20983</v>
      </c>
      <c r="B276" s="3"/>
      <c r="C276" s="4">
        <v>35423.98055555556</v>
      </c>
      <c r="D276" s="5">
        <v>574696.0</v>
      </c>
    </row>
    <row r="277">
      <c r="A277" s="2" t="s">
        <v>20984</v>
      </c>
      <c r="B277" s="3"/>
      <c r="C277" s="4">
        <v>35423.98055555556</v>
      </c>
      <c r="D277" s="5">
        <v>575932.0</v>
      </c>
    </row>
    <row r="278">
      <c r="A278" s="2" t="s">
        <v>20985</v>
      </c>
      <c r="B278" s="3"/>
      <c r="C278" s="4">
        <v>35423.98055555556</v>
      </c>
      <c r="D278" s="5">
        <v>577043.0</v>
      </c>
    </row>
    <row r="279">
      <c r="A279" s="2" t="s">
        <v>20986</v>
      </c>
      <c r="B279" s="3"/>
      <c r="C279" s="4">
        <v>35423.98055555556</v>
      </c>
      <c r="D279" s="5">
        <v>577061.0</v>
      </c>
    </row>
    <row r="280">
      <c r="A280" s="2" t="s">
        <v>20987</v>
      </c>
      <c r="B280" s="3"/>
      <c r="C280" s="4">
        <v>35423.98055555556</v>
      </c>
      <c r="D280" s="5">
        <v>578029.0</v>
      </c>
    </row>
    <row r="281">
      <c r="A281" s="2" t="s">
        <v>20988</v>
      </c>
      <c r="B281" s="3"/>
      <c r="C281" s="4">
        <v>35423.98055555556</v>
      </c>
      <c r="D281" s="5">
        <v>578315.0</v>
      </c>
    </row>
    <row r="282">
      <c r="A282" s="2" t="s">
        <v>20989</v>
      </c>
      <c r="B282" s="3"/>
      <c r="C282" s="4">
        <v>35423.98055555556</v>
      </c>
      <c r="D282" s="5">
        <v>578967.0</v>
      </c>
    </row>
    <row r="283">
      <c r="A283" s="2" t="s">
        <v>20990</v>
      </c>
      <c r="B283" s="3"/>
      <c r="C283" s="4">
        <v>35423.98055555556</v>
      </c>
      <c r="D283" s="5">
        <v>579430.0</v>
      </c>
    </row>
    <row r="284">
      <c r="A284" s="2" t="s">
        <v>20991</v>
      </c>
      <c r="B284" s="3"/>
      <c r="C284" s="4">
        <v>35423.98055555556</v>
      </c>
      <c r="D284" s="5">
        <v>583715.0</v>
      </c>
    </row>
    <row r="285">
      <c r="A285" s="2" t="s">
        <v>20992</v>
      </c>
      <c r="B285" s="3"/>
      <c r="C285" s="4">
        <v>35423.98055555556</v>
      </c>
      <c r="D285" s="5">
        <v>583774.0</v>
      </c>
    </row>
    <row r="286">
      <c r="A286" s="2" t="s">
        <v>20993</v>
      </c>
      <c r="B286" s="3"/>
      <c r="C286" s="4">
        <v>35423.98055555556</v>
      </c>
      <c r="D286" s="5">
        <v>584391.0</v>
      </c>
    </row>
    <row r="287">
      <c r="A287" s="2" t="s">
        <v>20994</v>
      </c>
      <c r="B287" s="3"/>
      <c r="C287" s="4">
        <v>35423.98055555556</v>
      </c>
      <c r="D287" s="5">
        <v>584414.0</v>
      </c>
    </row>
    <row r="288">
      <c r="A288" s="2" t="s">
        <v>20995</v>
      </c>
      <c r="B288" s="3"/>
      <c r="C288" s="4">
        <v>35423.98055555556</v>
      </c>
      <c r="D288" s="5">
        <v>584553.0</v>
      </c>
    </row>
    <row r="289">
      <c r="A289" s="2" t="s">
        <v>20996</v>
      </c>
      <c r="B289" s="3"/>
      <c r="C289" s="4">
        <v>35423.98055555556</v>
      </c>
      <c r="D289" s="5">
        <v>584576.0</v>
      </c>
    </row>
    <row r="290">
      <c r="A290" s="2" t="s">
        <v>20997</v>
      </c>
      <c r="B290" s="3"/>
      <c r="C290" s="4">
        <v>35423.98055555556</v>
      </c>
      <c r="D290" s="5">
        <v>584867.0</v>
      </c>
    </row>
    <row r="291">
      <c r="A291" s="2" t="s">
        <v>20998</v>
      </c>
      <c r="B291" s="3"/>
      <c r="C291" s="4">
        <v>35423.98055555556</v>
      </c>
      <c r="D291" s="5">
        <v>585048.0</v>
      </c>
    </row>
    <row r="292">
      <c r="A292" s="2" t="s">
        <v>20999</v>
      </c>
      <c r="B292" s="3"/>
      <c r="C292" s="4">
        <v>35423.98055555556</v>
      </c>
      <c r="D292" s="5">
        <v>585005.0</v>
      </c>
    </row>
    <row r="293">
      <c r="A293" s="2" t="s">
        <v>21000</v>
      </c>
      <c r="B293" s="3"/>
      <c r="C293" s="4">
        <v>35423.98055555556</v>
      </c>
      <c r="D293" s="5">
        <v>498237.0</v>
      </c>
    </row>
    <row r="294">
      <c r="A294" s="2" t="s">
        <v>21001</v>
      </c>
      <c r="B294" s="3"/>
      <c r="C294" s="4">
        <v>35423.98055555556</v>
      </c>
      <c r="D294" s="5">
        <v>498436.0</v>
      </c>
    </row>
    <row r="295">
      <c r="A295" s="2" t="s">
        <v>21002</v>
      </c>
      <c r="B295" s="3"/>
      <c r="C295" s="4">
        <v>35423.98055555556</v>
      </c>
      <c r="D295" s="5">
        <v>1801855.0</v>
      </c>
    </row>
    <row r="296">
      <c r="A296" s="2" t="s">
        <v>21003</v>
      </c>
      <c r="B296" s="3"/>
      <c r="C296" s="4">
        <v>35423.98055555556</v>
      </c>
      <c r="D296" s="5">
        <v>1802740.0</v>
      </c>
    </row>
    <row r="297">
      <c r="A297" s="2" t="s">
        <v>21004</v>
      </c>
      <c r="B297" s="3"/>
      <c r="C297" s="4">
        <v>35423.98055555556</v>
      </c>
      <c r="D297" s="5">
        <v>649269.0</v>
      </c>
    </row>
    <row r="298">
      <c r="A298" s="2" t="s">
        <v>21005</v>
      </c>
      <c r="B298" s="3"/>
      <c r="C298" s="4">
        <v>35423.98055555556</v>
      </c>
      <c r="D298" s="5">
        <v>112273.0</v>
      </c>
    </row>
    <row r="299">
      <c r="A299" s="2" t="s">
        <v>21006</v>
      </c>
      <c r="B299" s="3"/>
      <c r="C299" s="4">
        <v>35423.98055555556</v>
      </c>
      <c r="D299" s="5">
        <v>60679.0</v>
      </c>
    </row>
    <row r="300">
      <c r="A300" s="2" t="s">
        <v>21007</v>
      </c>
      <c r="B300" s="3"/>
      <c r="C300" s="4">
        <v>35423.98055555556</v>
      </c>
      <c r="D300" s="5">
        <v>447596.0</v>
      </c>
    </row>
    <row r="301">
      <c r="A301" s="2" t="s">
        <v>21008</v>
      </c>
      <c r="B301" s="3"/>
      <c r="C301" s="4">
        <v>35423.98055555556</v>
      </c>
      <c r="D301" s="5">
        <v>561551.0</v>
      </c>
    </row>
    <row r="302">
      <c r="A302" s="2" t="s">
        <v>21009</v>
      </c>
      <c r="B302" s="3"/>
      <c r="C302" s="4">
        <v>35423.98055555556</v>
      </c>
      <c r="D302" s="5">
        <v>917725.0</v>
      </c>
    </row>
    <row r="303">
      <c r="A303" s="2" t="s">
        <v>21010</v>
      </c>
      <c r="B303" s="3"/>
      <c r="C303" s="4">
        <v>35423.98055555556</v>
      </c>
      <c r="D303" s="5">
        <v>310880.0</v>
      </c>
    </row>
    <row r="304">
      <c r="A304" s="2" t="s">
        <v>21011</v>
      </c>
      <c r="B304" s="3"/>
      <c r="C304" s="4">
        <v>35423.98055555556</v>
      </c>
      <c r="D304" s="5">
        <v>81409.0</v>
      </c>
    </row>
    <row r="305">
      <c r="A305" s="2" t="s">
        <v>21012</v>
      </c>
      <c r="B305" s="3"/>
      <c r="C305" s="4">
        <v>35423.98055555556</v>
      </c>
      <c r="D305" s="5">
        <v>362137.0</v>
      </c>
    </row>
    <row r="306">
      <c r="A306" s="2" t="s">
        <v>21013</v>
      </c>
      <c r="B306" s="3"/>
      <c r="C306" s="4">
        <v>35423.98055555556</v>
      </c>
      <c r="D306" s="5">
        <v>502170.0</v>
      </c>
    </row>
    <row r="307">
      <c r="A307" s="2" t="s">
        <v>21014</v>
      </c>
      <c r="B307" s="3"/>
      <c r="C307" s="4">
        <v>35423.98055555556</v>
      </c>
      <c r="D307" s="5">
        <v>357969.0</v>
      </c>
    </row>
    <row r="308">
      <c r="A308" s="2" t="s">
        <v>21015</v>
      </c>
      <c r="B308" s="3"/>
      <c r="C308" s="4">
        <v>35423.98055555556</v>
      </c>
      <c r="D308" s="5">
        <v>582367.0</v>
      </c>
    </row>
    <row r="309">
      <c r="A309" s="2" t="s">
        <v>21016</v>
      </c>
      <c r="B309" s="3"/>
      <c r="C309" s="4">
        <v>35423.98055555556</v>
      </c>
      <c r="D309" s="5">
        <v>582520.0</v>
      </c>
    </row>
    <row r="310">
      <c r="A310" s="2" t="s">
        <v>21017</v>
      </c>
      <c r="B310" s="3"/>
      <c r="C310" s="4">
        <v>35423.98055555556</v>
      </c>
      <c r="D310" s="5">
        <v>1104105.0</v>
      </c>
    </row>
    <row r="311">
      <c r="A311" s="2" t="s">
        <v>21018</v>
      </c>
      <c r="B311" s="3"/>
      <c r="C311" s="4">
        <v>35423.98055555556</v>
      </c>
      <c r="D311" s="5">
        <v>892051.0</v>
      </c>
    </row>
    <row r="312">
      <c r="A312" s="2" t="s">
        <v>21019</v>
      </c>
      <c r="B312" s="3"/>
      <c r="C312" s="4">
        <v>35423.98055555556</v>
      </c>
      <c r="D312" s="5">
        <v>914815.0</v>
      </c>
    </row>
    <row r="313">
      <c r="A313" s="2" t="s">
        <v>21020</v>
      </c>
      <c r="B313" s="3"/>
      <c r="C313" s="4">
        <v>35423.98055555556</v>
      </c>
      <c r="D313" s="5">
        <v>580771.0</v>
      </c>
    </row>
    <row r="314">
      <c r="A314" s="2" t="s">
        <v>21021</v>
      </c>
      <c r="B314" s="3"/>
      <c r="C314" s="4">
        <v>35423.98055555556</v>
      </c>
      <c r="D314" s="5">
        <v>410552.0</v>
      </c>
    </row>
    <row r="315">
      <c r="A315" s="2" t="s">
        <v>21022</v>
      </c>
      <c r="B315" s="3"/>
      <c r="C315" s="4">
        <v>35423.98055555556</v>
      </c>
      <c r="D315" s="5">
        <v>410757.0</v>
      </c>
    </row>
    <row r="316">
      <c r="A316" s="2" t="s">
        <v>21023</v>
      </c>
      <c r="B316" s="3"/>
      <c r="C316" s="4">
        <v>35423.98055555556</v>
      </c>
      <c r="D316" s="5">
        <v>2248203.0</v>
      </c>
    </row>
    <row r="317">
      <c r="A317" s="2" t="s">
        <v>21024</v>
      </c>
      <c r="B317" s="3"/>
      <c r="C317" s="4">
        <v>35423.98055555556</v>
      </c>
      <c r="D317" s="5">
        <v>70003.0</v>
      </c>
    </row>
    <row r="318">
      <c r="A318" s="2" t="s">
        <v>21025</v>
      </c>
      <c r="B318" s="3"/>
      <c r="C318" s="4">
        <v>35423.98055555556</v>
      </c>
      <c r="D318" s="5">
        <v>493627.0</v>
      </c>
    </row>
    <row r="319">
      <c r="A319" s="2" t="s">
        <v>21026</v>
      </c>
      <c r="B319" s="3"/>
      <c r="C319" s="4">
        <v>35423.98055555556</v>
      </c>
      <c r="D319" s="5">
        <v>520453.0</v>
      </c>
    </row>
    <row r="320">
      <c r="A320" s="2" t="s">
        <v>21027</v>
      </c>
      <c r="B320" s="3"/>
      <c r="C320" s="4">
        <v>35423.98055555556</v>
      </c>
      <c r="D320" s="5">
        <v>395755.0</v>
      </c>
    </row>
    <row r="321">
      <c r="A321" s="2" t="s">
        <v>21028</v>
      </c>
      <c r="B321" s="3"/>
      <c r="C321" s="4">
        <v>35423.98055555556</v>
      </c>
      <c r="D321" s="5">
        <v>395984.0</v>
      </c>
    </row>
    <row r="322">
      <c r="A322" s="2" t="s">
        <v>21029</v>
      </c>
      <c r="B322" s="3"/>
      <c r="C322" s="4">
        <v>35423.98055555556</v>
      </c>
      <c r="D322" s="5">
        <v>396004.0</v>
      </c>
    </row>
    <row r="323">
      <c r="A323" s="2" t="s">
        <v>21030</v>
      </c>
      <c r="B323" s="3"/>
      <c r="C323" s="4">
        <v>35423.98055555556</v>
      </c>
      <c r="D323" s="5">
        <v>396053.0</v>
      </c>
    </row>
    <row r="324">
      <c r="A324" s="2" t="s">
        <v>21031</v>
      </c>
      <c r="B324" s="3"/>
      <c r="C324" s="4">
        <v>35423.98055555556</v>
      </c>
      <c r="D324" s="5">
        <v>395951.0</v>
      </c>
    </row>
    <row r="325">
      <c r="A325" s="2" t="s">
        <v>21032</v>
      </c>
      <c r="B325" s="3"/>
      <c r="C325" s="4">
        <v>35423.98055555556</v>
      </c>
      <c r="D325" s="5">
        <v>395931.0</v>
      </c>
    </row>
    <row r="326">
      <c r="A326" s="2" t="s">
        <v>21033</v>
      </c>
      <c r="B326" s="3"/>
      <c r="C326" s="4">
        <v>35423.98055555556</v>
      </c>
      <c r="D326" s="5">
        <v>395799.0</v>
      </c>
    </row>
    <row r="327">
      <c r="A327" s="2" t="s">
        <v>21034</v>
      </c>
      <c r="B327" s="3"/>
      <c r="C327" s="4">
        <v>35423.98055555556</v>
      </c>
      <c r="D327" s="5">
        <v>35882.0</v>
      </c>
    </row>
    <row r="328">
      <c r="A328" s="2" t="s">
        <v>21035</v>
      </c>
      <c r="B328" s="3"/>
      <c r="C328" s="4">
        <v>35423.98055555556</v>
      </c>
      <c r="D328" s="5">
        <v>35884.0</v>
      </c>
    </row>
    <row r="329">
      <c r="A329" s="2" t="s">
        <v>21036</v>
      </c>
      <c r="B329" s="3"/>
      <c r="C329" s="4">
        <v>35423.98055555556</v>
      </c>
      <c r="D329" s="5">
        <v>809133.0</v>
      </c>
    </row>
    <row r="330">
      <c r="A330" s="2" t="s">
        <v>21037</v>
      </c>
      <c r="B330" s="3"/>
      <c r="C330" s="4">
        <v>35423.98055555556</v>
      </c>
      <c r="D330" s="5">
        <v>803828.0</v>
      </c>
    </row>
    <row r="331">
      <c r="A331" s="2" t="s">
        <v>21038</v>
      </c>
      <c r="B331" s="3"/>
      <c r="C331" s="4">
        <v>35423.98055555556</v>
      </c>
      <c r="D331" s="5">
        <v>1286441.0</v>
      </c>
    </row>
    <row r="332">
      <c r="A332" s="2" t="s">
        <v>21039</v>
      </c>
      <c r="B332" s="3"/>
      <c r="C332" s="4">
        <v>35423.98055555556</v>
      </c>
      <c r="D332" s="5">
        <v>197773.0</v>
      </c>
    </row>
    <row r="333">
      <c r="A333" s="2" t="s">
        <v>21040</v>
      </c>
      <c r="B333" s="3"/>
      <c r="C333" s="4">
        <v>35423.98055555556</v>
      </c>
      <c r="D333" s="5">
        <v>201046.0</v>
      </c>
    </row>
    <row r="334">
      <c r="A334" s="2" t="s">
        <v>21041</v>
      </c>
      <c r="B334" s="3"/>
      <c r="C334" s="4">
        <v>35423.98055555556</v>
      </c>
      <c r="D334" s="5">
        <v>204281.0</v>
      </c>
    </row>
    <row r="335">
      <c r="A335" s="2" t="s">
        <v>21042</v>
      </c>
      <c r="B335" s="3"/>
      <c r="C335" s="4">
        <v>35423.98055555556</v>
      </c>
      <c r="D335" s="5">
        <v>1122447.0</v>
      </c>
    </row>
    <row r="336">
      <c r="A336" s="2" t="s">
        <v>21043</v>
      </c>
      <c r="B336" s="3"/>
      <c r="C336" s="4">
        <v>35423.98055555556</v>
      </c>
      <c r="D336" s="5">
        <v>973472.0</v>
      </c>
    </row>
    <row r="337">
      <c r="A337" s="2" t="s">
        <v>21044</v>
      </c>
      <c r="B337" s="3"/>
      <c r="C337" s="4">
        <v>35423.98055555556</v>
      </c>
      <c r="D337" s="5">
        <v>961623.0</v>
      </c>
    </row>
    <row r="338">
      <c r="A338" s="2" t="s">
        <v>21045</v>
      </c>
      <c r="B338" s="3"/>
      <c r="C338" s="4">
        <v>35423.98055555556</v>
      </c>
      <c r="D338" s="5">
        <v>593013.0</v>
      </c>
    </row>
    <row r="339">
      <c r="A339" s="2" t="s">
        <v>21046</v>
      </c>
      <c r="B339" s="3"/>
      <c r="C339" s="4">
        <v>35423.98055555556</v>
      </c>
      <c r="D339" s="5">
        <v>548590.0</v>
      </c>
    </row>
    <row r="340">
      <c r="A340" s="2" t="s">
        <v>21047</v>
      </c>
      <c r="B340" s="3"/>
      <c r="C340" s="4">
        <v>35423.98055555556</v>
      </c>
      <c r="D340" s="5">
        <v>572181.0</v>
      </c>
    </row>
    <row r="341">
      <c r="A341" s="2" t="s">
        <v>21048</v>
      </c>
      <c r="B341" s="3"/>
      <c r="C341" s="4">
        <v>35423.98055555556</v>
      </c>
      <c r="D341" s="5">
        <v>583240.0</v>
      </c>
    </row>
    <row r="342">
      <c r="A342" s="2" t="s">
        <v>21049</v>
      </c>
      <c r="B342" s="3"/>
      <c r="C342" s="4">
        <v>35423.98055555556</v>
      </c>
      <c r="D342" s="5">
        <v>591882.0</v>
      </c>
    </row>
    <row r="343">
      <c r="A343" s="2" t="s">
        <v>21050</v>
      </c>
      <c r="B343" s="3"/>
      <c r="C343" s="4">
        <v>35423.98055555556</v>
      </c>
      <c r="D343" s="5">
        <v>587773.0</v>
      </c>
    </row>
    <row r="344">
      <c r="A344" s="2" t="s">
        <v>21051</v>
      </c>
      <c r="B344" s="3"/>
      <c r="C344" s="4">
        <v>35423.98055555556</v>
      </c>
      <c r="D344" s="5">
        <v>1574197.0</v>
      </c>
    </row>
    <row r="345">
      <c r="A345" s="2" t="s">
        <v>21052</v>
      </c>
      <c r="B345" s="3"/>
      <c r="C345" s="4">
        <v>35423.98055555556</v>
      </c>
      <c r="D345" s="5">
        <v>1574185.0</v>
      </c>
    </row>
    <row r="346">
      <c r="A346" s="2" t="s">
        <v>21053</v>
      </c>
      <c r="B346" s="3"/>
      <c r="C346" s="4">
        <v>35423.98055555556</v>
      </c>
      <c r="D346" s="5">
        <v>173388.0</v>
      </c>
    </row>
    <row r="347">
      <c r="A347" s="2" t="s">
        <v>21054</v>
      </c>
      <c r="B347" s="3"/>
      <c r="C347" s="4">
        <v>35423.98055555556</v>
      </c>
      <c r="D347" s="5">
        <v>42238.0</v>
      </c>
    </row>
    <row r="348">
      <c r="A348" s="2" t="s">
        <v>21055</v>
      </c>
      <c r="B348" s="3"/>
      <c r="C348" s="4">
        <v>35423.98055555556</v>
      </c>
      <c r="D348" s="5">
        <v>42188.0</v>
      </c>
    </row>
    <row r="349">
      <c r="A349" s="2" t="s">
        <v>21056</v>
      </c>
      <c r="B349" s="3"/>
      <c r="C349" s="4">
        <v>35423.98055555556</v>
      </c>
      <c r="D349" s="5">
        <v>574683.0</v>
      </c>
    </row>
    <row r="350">
      <c r="A350" s="2" t="s">
        <v>21057</v>
      </c>
      <c r="B350" s="3"/>
      <c r="C350" s="4">
        <v>35423.98055555556</v>
      </c>
      <c r="D350" s="5">
        <v>611337.0</v>
      </c>
    </row>
    <row r="351">
      <c r="A351" s="2" t="s">
        <v>21058</v>
      </c>
      <c r="B351" s="3"/>
      <c r="C351" s="4">
        <v>35423.98055555556</v>
      </c>
      <c r="D351" s="5">
        <v>611367.0</v>
      </c>
    </row>
    <row r="352">
      <c r="A352" s="2" t="s">
        <v>21059</v>
      </c>
      <c r="B352" s="3"/>
      <c r="C352" s="4">
        <v>35423.98055555556</v>
      </c>
      <c r="D352" s="5">
        <v>1064951.0</v>
      </c>
    </row>
    <row r="353">
      <c r="A353" s="2" t="s">
        <v>21060</v>
      </c>
      <c r="B353" s="3"/>
      <c r="C353" s="4">
        <v>35423.98055555556</v>
      </c>
      <c r="D353" s="5">
        <v>973961.0</v>
      </c>
    </row>
    <row r="354">
      <c r="A354" s="2" t="s">
        <v>21061</v>
      </c>
      <c r="B354" s="3"/>
      <c r="C354" s="4">
        <v>35423.98055555556</v>
      </c>
      <c r="D354" s="5">
        <v>186562.0</v>
      </c>
    </row>
    <row r="355">
      <c r="A355" s="2" t="s">
        <v>21062</v>
      </c>
      <c r="B355" s="3"/>
      <c r="C355" s="4">
        <v>35423.98055555556</v>
      </c>
      <c r="D355" s="5">
        <v>1174074.0</v>
      </c>
    </row>
    <row r="356">
      <c r="A356" s="2" t="s">
        <v>21063</v>
      </c>
      <c r="B356" s="3"/>
      <c r="C356" s="4">
        <v>35423.98055555556</v>
      </c>
      <c r="D356" s="5">
        <v>456819.0</v>
      </c>
    </row>
    <row r="357">
      <c r="A357" s="2" t="s">
        <v>21064</v>
      </c>
      <c r="B357" s="3"/>
      <c r="C357" s="4">
        <v>35423.98055555556</v>
      </c>
      <c r="D357" s="5">
        <v>448085.0</v>
      </c>
    </row>
    <row r="358">
      <c r="A358" s="2" t="s">
        <v>21065</v>
      </c>
      <c r="B358" s="3"/>
      <c r="C358" s="4">
        <v>35423.98055555556</v>
      </c>
      <c r="D358" s="5">
        <v>541182.0</v>
      </c>
    </row>
    <row r="359">
      <c r="A359" s="2" t="s">
        <v>21066</v>
      </c>
      <c r="B359" s="3"/>
      <c r="C359" s="4">
        <v>35423.98055555556</v>
      </c>
      <c r="D359" s="5">
        <v>548876.0</v>
      </c>
    </row>
    <row r="360">
      <c r="A360" s="2" t="s">
        <v>21067</v>
      </c>
      <c r="B360" s="3"/>
      <c r="C360" s="4">
        <v>35423.98055555556</v>
      </c>
      <c r="D360" s="5">
        <v>1121430.0</v>
      </c>
    </row>
    <row r="361">
      <c r="A361" s="2" t="s">
        <v>21068</v>
      </c>
      <c r="B361" s="3"/>
      <c r="C361" s="4">
        <v>35423.98055555556</v>
      </c>
      <c r="D361" s="5">
        <v>1113521.0</v>
      </c>
    </row>
    <row r="362">
      <c r="A362" s="2" t="s">
        <v>21069</v>
      </c>
      <c r="B362" s="3"/>
      <c r="C362" s="4">
        <v>35423.98055555556</v>
      </c>
      <c r="D362" s="5">
        <v>549190.0</v>
      </c>
    </row>
    <row r="363">
      <c r="A363" s="2" t="s">
        <v>21070</v>
      </c>
      <c r="B363" s="3"/>
      <c r="C363" s="4">
        <v>35423.98055555556</v>
      </c>
      <c r="D363" s="5">
        <v>547771.0</v>
      </c>
    </row>
    <row r="364">
      <c r="A364" s="2" t="s">
        <v>21071</v>
      </c>
      <c r="B364" s="3"/>
      <c r="C364" s="4">
        <v>35423.98055555556</v>
      </c>
      <c r="D364" s="5">
        <v>549299.0</v>
      </c>
    </row>
    <row r="365">
      <c r="A365" s="2" t="s">
        <v>21072</v>
      </c>
      <c r="B365" s="3"/>
      <c r="C365" s="4">
        <v>35423.98055555556</v>
      </c>
      <c r="D365" s="5">
        <v>303534.0</v>
      </c>
    </row>
    <row r="366">
      <c r="A366" s="2" t="s">
        <v>21073</v>
      </c>
      <c r="B366" s="3"/>
      <c r="C366" s="4">
        <v>35423.98055555556</v>
      </c>
      <c r="D366" s="5">
        <v>303531.0</v>
      </c>
    </row>
    <row r="367">
      <c r="A367" s="2" t="s">
        <v>21074</v>
      </c>
      <c r="B367" s="3"/>
      <c r="C367" s="4">
        <v>35423.98055555556</v>
      </c>
      <c r="D367" s="5">
        <v>1069384.0</v>
      </c>
    </row>
    <row r="368">
      <c r="A368" s="2" t="s">
        <v>21075</v>
      </c>
      <c r="B368" s="3"/>
      <c r="C368" s="4">
        <v>35423.98055555556</v>
      </c>
      <c r="D368" s="5">
        <v>951757.0</v>
      </c>
    </row>
    <row r="369">
      <c r="A369" s="2" t="s">
        <v>21076</v>
      </c>
      <c r="B369" s="3"/>
      <c r="C369" s="4">
        <v>35423.98055555556</v>
      </c>
      <c r="D369" s="5">
        <v>883517.0</v>
      </c>
    </row>
    <row r="370">
      <c r="A370" s="2" t="s">
        <v>21077</v>
      </c>
      <c r="B370" s="3"/>
      <c r="C370" s="4">
        <v>35423.98055555556</v>
      </c>
      <c r="D370" s="5">
        <v>360230.0</v>
      </c>
    </row>
    <row r="371">
      <c r="A371" s="2" t="s">
        <v>21078</v>
      </c>
      <c r="B371" s="3"/>
      <c r="C371" s="4">
        <v>35423.98055555556</v>
      </c>
      <c r="D371" s="5">
        <v>360259.0</v>
      </c>
    </row>
    <row r="372">
      <c r="A372" s="2" t="s">
        <v>21079</v>
      </c>
      <c r="B372" s="3"/>
      <c r="C372" s="4">
        <v>35423.98055555556</v>
      </c>
      <c r="D372" s="5">
        <v>359659.0</v>
      </c>
    </row>
    <row r="373">
      <c r="A373" s="2" t="s">
        <v>21080</v>
      </c>
      <c r="B373" s="3"/>
      <c r="C373" s="4">
        <v>35423.98055555556</v>
      </c>
      <c r="D373" s="5">
        <v>92819.0</v>
      </c>
    </row>
    <row r="374">
      <c r="A374" s="2" t="s">
        <v>21081</v>
      </c>
      <c r="B374" s="3"/>
      <c r="C374" s="4">
        <v>35423.98055555556</v>
      </c>
      <c r="D374" s="5">
        <v>1160962.0</v>
      </c>
    </row>
    <row r="375">
      <c r="A375" s="2" t="s">
        <v>21082</v>
      </c>
      <c r="B375" s="3"/>
      <c r="C375" s="4">
        <v>35423.98055555556</v>
      </c>
      <c r="D375" s="5">
        <v>1161122.0</v>
      </c>
    </row>
    <row r="376">
      <c r="A376" s="2" t="s">
        <v>21083</v>
      </c>
      <c r="B376" s="3"/>
      <c r="C376" s="4">
        <v>35423.98055555556</v>
      </c>
      <c r="D376" s="5">
        <v>480970.0</v>
      </c>
    </row>
    <row r="377">
      <c r="A377" s="2" t="s">
        <v>21084</v>
      </c>
      <c r="B377" s="3"/>
      <c r="C377" s="4">
        <v>35423.98055555556</v>
      </c>
      <c r="D377" s="5">
        <v>464140.0</v>
      </c>
    </row>
    <row r="378">
      <c r="A378" s="2" t="s">
        <v>21085</v>
      </c>
      <c r="B378" s="3"/>
      <c r="C378" s="4">
        <v>35423.98055555556</v>
      </c>
      <c r="D378" s="5">
        <v>464123.0</v>
      </c>
    </row>
    <row r="379">
      <c r="A379" s="2" t="s">
        <v>21086</v>
      </c>
      <c r="B379" s="3"/>
      <c r="C379" s="4">
        <v>35423.98055555556</v>
      </c>
      <c r="D379" s="5">
        <v>260937.0</v>
      </c>
    </row>
    <row r="380">
      <c r="A380" s="2" t="s">
        <v>21087</v>
      </c>
      <c r="B380" s="3"/>
      <c r="C380" s="4">
        <v>35423.98055555556</v>
      </c>
      <c r="D380" s="5">
        <v>260940.0</v>
      </c>
    </row>
    <row r="381">
      <c r="A381" s="2" t="s">
        <v>21088</v>
      </c>
      <c r="B381" s="3"/>
      <c r="C381" s="4">
        <v>35423.98055555556</v>
      </c>
      <c r="D381" s="5">
        <v>260954.0</v>
      </c>
    </row>
    <row r="382">
      <c r="A382" s="2" t="s">
        <v>21089</v>
      </c>
      <c r="B382" s="3"/>
      <c r="C382" s="4">
        <v>35423.98055555556</v>
      </c>
      <c r="D382" s="5">
        <v>262098.0</v>
      </c>
    </row>
    <row r="383">
      <c r="A383" s="2" t="s">
        <v>21090</v>
      </c>
      <c r="B383" s="3"/>
      <c r="C383" s="4">
        <v>35423.98055555556</v>
      </c>
      <c r="D383" s="5">
        <v>6504.0</v>
      </c>
    </row>
    <row r="384">
      <c r="A384" s="2" t="s">
        <v>21091</v>
      </c>
      <c r="B384" s="3"/>
      <c r="C384" s="4">
        <v>35423.98055555556</v>
      </c>
      <c r="D384" s="5">
        <v>45420.0</v>
      </c>
    </row>
    <row r="385">
      <c r="A385" s="2" t="s">
        <v>21092</v>
      </c>
      <c r="B385" s="3"/>
      <c r="C385" s="4">
        <v>35423.98055555556</v>
      </c>
      <c r="D385" s="5">
        <v>338112.0</v>
      </c>
    </row>
    <row r="386">
      <c r="A386" s="2" t="s">
        <v>21093</v>
      </c>
      <c r="B386" s="3"/>
      <c r="C386" s="4">
        <v>35423.98055555556</v>
      </c>
      <c r="D386" s="5">
        <v>2233199.0</v>
      </c>
    </row>
    <row r="387">
      <c r="A387" s="2" t="s">
        <v>21094</v>
      </c>
      <c r="B387" s="3"/>
      <c r="C387" s="4">
        <v>35423.98055555556</v>
      </c>
      <c r="D387" s="5">
        <v>1375626.0</v>
      </c>
    </row>
    <row r="388">
      <c r="A388" s="2" t="s">
        <v>21095</v>
      </c>
      <c r="B388" s="3"/>
      <c r="C388" s="4">
        <v>35423.98055555556</v>
      </c>
      <c r="D388" s="5">
        <v>1388699.0</v>
      </c>
    </row>
    <row r="389">
      <c r="A389" s="2" t="s">
        <v>21096</v>
      </c>
      <c r="B389" s="3"/>
      <c r="C389" s="4">
        <v>35423.98055555556</v>
      </c>
      <c r="D389" s="5">
        <v>358114.0</v>
      </c>
    </row>
    <row r="390">
      <c r="A390" s="2" t="s">
        <v>21097</v>
      </c>
      <c r="B390" s="3"/>
      <c r="C390" s="4">
        <v>35423.98055555556</v>
      </c>
      <c r="D390" s="5">
        <v>383822.0</v>
      </c>
    </row>
    <row r="391">
      <c r="A391" s="2" t="s">
        <v>21098</v>
      </c>
      <c r="B391" s="3"/>
      <c r="C391" s="4">
        <v>35423.98055555556</v>
      </c>
      <c r="D391" s="5">
        <v>286910.0</v>
      </c>
    </row>
    <row r="392">
      <c r="A392" s="2" t="s">
        <v>21099</v>
      </c>
      <c r="B392" s="3"/>
      <c r="C392" s="4">
        <v>35423.98055555556</v>
      </c>
      <c r="D392" s="5">
        <v>433429.0</v>
      </c>
    </row>
    <row r="393">
      <c r="A393" s="2" t="s">
        <v>21100</v>
      </c>
      <c r="B393" s="3"/>
      <c r="C393" s="4">
        <v>35423.98055555556</v>
      </c>
      <c r="D393" s="5">
        <v>271784.0</v>
      </c>
    </row>
    <row r="394">
      <c r="A394" s="2" t="s">
        <v>21101</v>
      </c>
      <c r="B394" s="3"/>
      <c r="C394" s="4">
        <v>35423.98055555556</v>
      </c>
      <c r="D394" s="5">
        <v>334182.0</v>
      </c>
    </row>
    <row r="395">
      <c r="A395" s="2" t="s">
        <v>21102</v>
      </c>
      <c r="B395" s="3"/>
      <c r="C395" s="4">
        <v>35423.98055555556</v>
      </c>
      <c r="D395" s="5">
        <v>595842.0</v>
      </c>
    </row>
    <row r="396">
      <c r="A396" s="2" t="s">
        <v>21103</v>
      </c>
      <c r="B396" s="3"/>
      <c r="C396" s="4">
        <v>35423.98055555556</v>
      </c>
      <c r="D396" s="5">
        <v>72658.0</v>
      </c>
    </row>
    <row r="397">
      <c r="A397" s="2" t="s">
        <v>21104</v>
      </c>
      <c r="B397" s="3"/>
      <c r="C397" s="4">
        <v>35423.98055555556</v>
      </c>
      <c r="D397" s="5">
        <v>570511.0</v>
      </c>
    </row>
    <row r="398">
      <c r="A398" s="2" t="s">
        <v>21105</v>
      </c>
      <c r="B398" s="3"/>
      <c r="C398" s="4">
        <v>35423.98055555556</v>
      </c>
      <c r="D398" s="5">
        <v>568696.0</v>
      </c>
    </row>
    <row r="399">
      <c r="A399" s="2" t="s">
        <v>21106</v>
      </c>
      <c r="B399" s="3"/>
      <c r="C399" s="4">
        <v>35423.98055555556</v>
      </c>
      <c r="D399" s="5">
        <v>1025625.0</v>
      </c>
    </row>
    <row r="400">
      <c r="A400" s="2" t="s">
        <v>21107</v>
      </c>
      <c r="B400" s="3"/>
      <c r="C400" s="4">
        <v>35423.98055555556</v>
      </c>
      <c r="D400" s="5">
        <v>147231.0</v>
      </c>
    </row>
    <row r="401">
      <c r="A401" s="2" t="s">
        <v>21108</v>
      </c>
      <c r="B401" s="3"/>
      <c r="C401" s="4">
        <v>35423.98055555556</v>
      </c>
      <c r="D401" s="5">
        <v>659380.0</v>
      </c>
    </row>
    <row r="402">
      <c r="A402" s="2" t="s">
        <v>21109</v>
      </c>
      <c r="B402" s="3"/>
      <c r="C402" s="4">
        <v>35423.98055555556</v>
      </c>
      <c r="D402" s="5">
        <v>629568.0</v>
      </c>
    </row>
    <row r="403">
      <c r="A403" s="2" t="s">
        <v>21110</v>
      </c>
      <c r="B403" s="3"/>
      <c r="C403" s="4">
        <v>35423.98055555556</v>
      </c>
      <c r="D403" s="5">
        <v>650289.0</v>
      </c>
    </row>
    <row r="404">
      <c r="A404" s="2" t="s">
        <v>21111</v>
      </c>
      <c r="B404" s="3"/>
      <c r="C404" s="4">
        <v>35423.98055555556</v>
      </c>
      <c r="D404" s="5">
        <v>661141.0</v>
      </c>
    </row>
    <row r="405">
      <c r="A405" s="2" t="s">
        <v>21112</v>
      </c>
      <c r="B405" s="3"/>
      <c r="C405" s="4">
        <v>35423.98055555556</v>
      </c>
      <c r="D405" s="5">
        <v>366452.0</v>
      </c>
    </row>
    <row r="406">
      <c r="A406" s="2" t="s">
        <v>21113</v>
      </c>
      <c r="B406" s="3"/>
      <c r="C406" s="4">
        <v>35423.98055555556</v>
      </c>
      <c r="D406" s="5">
        <v>367755.0</v>
      </c>
    </row>
    <row r="407">
      <c r="A407" s="2" t="s">
        <v>21114</v>
      </c>
      <c r="B407" s="3"/>
      <c r="C407" s="4">
        <v>35423.98055555556</v>
      </c>
      <c r="D407" s="5">
        <v>1437033.0</v>
      </c>
    </row>
    <row r="408">
      <c r="A408" s="2" t="s">
        <v>21115</v>
      </c>
      <c r="B408" s="3"/>
      <c r="C408" s="4">
        <v>35423.98055555556</v>
      </c>
      <c r="D408" s="5">
        <v>257408.0</v>
      </c>
    </row>
    <row r="409">
      <c r="A409" s="2" t="s">
        <v>21116</v>
      </c>
      <c r="B409" s="3"/>
      <c r="C409" s="4">
        <v>35423.98055555556</v>
      </c>
      <c r="D409" s="5">
        <v>1927218.0</v>
      </c>
    </row>
    <row r="410">
      <c r="A410" s="2" t="s">
        <v>21117</v>
      </c>
      <c r="B410" s="3"/>
      <c r="C410" s="4">
        <v>35423.98055555556</v>
      </c>
      <c r="D410" s="5">
        <v>1588691.0</v>
      </c>
    </row>
    <row r="411">
      <c r="A411" s="2" t="s">
        <v>21118</v>
      </c>
      <c r="B411" s="3"/>
      <c r="C411" s="4">
        <v>35423.98055555556</v>
      </c>
      <c r="D411" s="5">
        <v>2953252.0</v>
      </c>
    </row>
    <row r="412">
      <c r="A412" s="2" t="s">
        <v>21119</v>
      </c>
      <c r="B412" s="3"/>
      <c r="C412" s="4">
        <v>35423.98055555556</v>
      </c>
      <c r="D412" s="5">
        <v>398418.0</v>
      </c>
    </row>
    <row r="413">
      <c r="A413" s="2" t="s">
        <v>21120</v>
      </c>
      <c r="B413" s="3"/>
      <c r="C413" s="4">
        <v>35423.98055555556</v>
      </c>
      <c r="D413" s="5">
        <v>450128.0</v>
      </c>
    </row>
    <row r="414">
      <c r="A414" s="2" t="s">
        <v>21121</v>
      </c>
      <c r="B414" s="3"/>
      <c r="C414" s="4">
        <v>35423.98055555556</v>
      </c>
      <c r="D414" s="5">
        <v>650204.0</v>
      </c>
    </row>
    <row r="415">
      <c r="A415" s="2" t="s">
        <v>21122</v>
      </c>
      <c r="B415" s="3"/>
      <c r="C415" s="4">
        <v>35423.98055555556</v>
      </c>
      <c r="D415" s="5">
        <v>707211.0</v>
      </c>
    </row>
    <row r="416">
      <c r="A416" s="2" t="s">
        <v>21123</v>
      </c>
      <c r="B416" s="3"/>
      <c r="C416" s="4">
        <v>35423.98055555556</v>
      </c>
      <c r="D416" s="5">
        <v>707100.0</v>
      </c>
    </row>
    <row r="417">
      <c r="A417" s="2" t="s">
        <v>21124</v>
      </c>
      <c r="B417" s="3"/>
      <c r="C417" s="4">
        <v>35423.98055555556</v>
      </c>
      <c r="D417" s="5">
        <v>707151.0</v>
      </c>
    </row>
    <row r="418">
      <c r="A418" s="2" t="s">
        <v>21125</v>
      </c>
      <c r="B418" s="3"/>
      <c r="C418" s="4">
        <v>35423.98055555556</v>
      </c>
      <c r="D418" s="5">
        <v>704699.0</v>
      </c>
    </row>
    <row r="419">
      <c r="A419" s="2" t="s">
        <v>21126</v>
      </c>
      <c r="B419" s="3"/>
      <c r="C419" s="4">
        <v>35423.98055555556</v>
      </c>
      <c r="D419" s="5">
        <v>706640.0</v>
      </c>
    </row>
    <row r="420">
      <c r="A420" s="2" t="s">
        <v>21127</v>
      </c>
      <c r="B420" s="3"/>
      <c r="C420" s="4">
        <v>35423.98055555556</v>
      </c>
      <c r="D420" s="5">
        <v>706602.0</v>
      </c>
    </row>
    <row r="421">
      <c r="A421" s="2" t="s">
        <v>21128</v>
      </c>
      <c r="B421" s="3"/>
      <c r="C421" s="4">
        <v>35423.98055555556</v>
      </c>
      <c r="D421" s="5">
        <v>49178.0</v>
      </c>
    </row>
    <row r="422">
      <c r="A422" s="2" t="s">
        <v>21129</v>
      </c>
      <c r="B422" s="3"/>
      <c r="C422" s="4">
        <v>35423.98055555556</v>
      </c>
      <c r="D422" s="5">
        <v>699742.0</v>
      </c>
    </row>
    <row r="423">
      <c r="A423" s="2" t="s">
        <v>21130</v>
      </c>
      <c r="B423" s="3"/>
      <c r="C423" s="4">
        <v>35423.98055555556</v>
      </c>
      <c r="D423" s="5">
        <v>752413.0</v>
      </c>
    </row>
    <row r="424">
      <c r="A424" s="2" t="s">
        <v>21131</v>
      </c>
      <c r="B424" s="3"/>
      <c r="C424" s="4">
        <v>35423.98055555556</v>
      </c>
      <c r="D424" s="5">
        <v>767891.0</v>
      </c>
    </row>
    <row r="425">
      <c r="A425" s="2" t="s">
        <v>21132</v>
      </c>
      <c r="B425" s="3"/>
      <c r="C425" s="4">
        <v>35423.98055555556</v>
      </c>
      <c r="D425" s="5">
        <v>1568713.0</v>
      </c>
    </row>
    <row r="426">
      <c r="A426" s="2" t="s">
        <v>21133</v>
      </c>
      <c r="B426" s="3"/>
      <c r="C426" s="4">
        <v>35423.98055555556</v>
      </c>
      <c r="D426" s="5">
        <v>1508781.0</v>
      </c>
    </row>
    <row r="427">
      <c r="A427" s="2" t="s">
        <v>21134</v>
      </c>
      <c r="B427" s="3"/>
      <c r="C427" s="4">
        <v>35423.98055555556</v>
      </c>
      <c r="D427" s="5">
        <v>1525319.0</v>
      </c>
    </row>
    <row r="428">
      <c r="A428" s="2" t="s">
        <v>21135</v>
      </c>
      <c r="B428" s="3"/>
      <c r="C428" s="4">
        <v>35423.98055555556</v>
      </c>
      <c r="D428" s="5">
        <v>1561256.0</v>
      </c>
    </row>
    <row r="429">
      <c r="A429" s="2" t="s">
        <v>21136</v>
      </c>
      <c r="B429" s="3"/>
      <c r="C429" s="4">
        <v>35423.98055555556</v>
      </c>
      <c r="D429" s="5">
        <v>967528.0</v>
      </c>
    </row>
    <row r="430">
      <c r="A430" s="2" t="s">
        <v>21137</v>
      </c>
      <c r="B430" s="3"/>
      <c r="C430" s="4">
        <v>35423.98055555556</v>
      </c>
      <c r="D430" s="5">
        <v>1021302.0</v>
      </c>
    </row>
    <row r="431">
      <c r="A431" s="2" t="s">
        <v>21138</v>
      </c>
      <c r="B431" s="3"/>
      <c r="C431" s="4">
        <v>35423.98055555556</v>
      </c>
      <c r="D431" s="5">
        <v>1136619.0</v>
      </c>
    </row>
    <row r="432">
      <c r="A432" s="2" t="s">
        <v>21139</v>
      </c>
      <c r="B432" s="3"/>
      <c r="C432" s="4">
        <v>35423.98055555556</v>
      </c>
      <c r="D432" s="5">
        <v>1179651.0</v>
      </c>
    </row>
    <row r="433">
      <c r="A433" s="2" t="s">
        <v>21140</v>
      </c>
      <c r="B433" s="3"/>
      <c r="C433" s="4">
        <v>35423.98055555556</v>
      </c>
      <c r="D433" s="5">
        <v>1195416.0</v>
      </c>
    </row>
    <row r="434">
      <c r="A434" s="2" t="s">
        <v>21141</v>
      </c>
      <c r="B434" s="3"/>
      <c r="C434" s="4">
        <v>35423.98055555556</v>
      </c>
      <c r="D434" s="5">
        <v>1194890.0</v>
      </c>
    </row>
    <row r="435">
      <c r="A435" s="2" t="s">
        <v>21142</v>
      </c>
      <c r="B435" s="3"/>
      <c r="C435" s="4">
        <v>35423.98055555556</v>
      </c>
      <c r="D435" s="5">
        <v>1196148.0</v>
      </c>
    </row>
    <row r="436">
      <c r="A436" s="2" t="s">
        <v>21143</v>
      </c>
      <c r="B436" s="3"/>
      <c r="C436" s="4">
        <v>35423.98055555556</v>
      </c>
      <c r="D436" s="5">
        <v>1195734.0</v>
      </c>
    </row>
    <row r="437">
      <c r="A437" s="2" t="s">
        <v>21144</v>
      </c>
      <c r="B437" s="3"/>
      <c r="C437" s="4">
        <v>35423.98055555556</v>
      </c>
      <c r="D437" s="5">
        <v>1262206.0</v>
      </c>
    </row>
    <row r="438">
      <c r="A438" s="2" t="s">
        <v>21145</v>
      </c>
      <c r="B438" s="3"/>
      <c r="C438" s="4">
        <v>35423.98055555556</v>
      </c>
      <c r="D438" s="5">
        <v>1261828.0</v>
      </c>
    </row>
    <row r="439">
      <c r="A439" s="2" t="s">
        <v>21146</v>
      </c>
      <c r="B439" s="3"/>
      <c r="C439" s="4">
        <v>35423.98055555556</v>
      </c>
      <c r="D439" s="5">
        <v>1423555.0</v>
      </c>
    </row>
    <row r="440">
      <c r="A440" s="2" t="s">
        <v>21147</v>
      </c>
      <c r="B440" s="3"/>
      <c r="C440" s="4">
        <v>35423.98055555556</v>
      </c>
      <c r="D440" s="5">
        <v>1423707.0</v>
      </c>
    </row>
    <row r="441">
      <c r="A441" s="2" t="s">
        <v>21148</v>
      </c>
      <c r="B441" s="3"/>
      <c r="C441" s="4">
        <v>35423.98055555556</v>
      </c>
      <c r="D441" s="5">
        <v>1423817.0</v>
      </c>
    </row>
    <row r="442">
      <c r="A442" s="2" t="s">
        <v>21149</v>
      </c>
      <c r="B442" s="3"/>
      <c r="C442" s="4">
        <v>35423.98055555556</v>
      </c>
      <c r="D442" s="5">
        <v>1498545.0</v>
      </c>
    </row>
    <row r="443">
      <c r="A443" s="2" t="s">
        <v>21150</v>
      </c>
      <c r="B443" s="3"/>
      <c r="C443" s="4">
        <v>35423.98055555556</v>
      </c>
      <c r="D443" s="5">
        <v>1498924.0</v>
      </c>
    </row>
    <row r="444">
      <c r="A444" s="2" t="s">
        <v>21151</v>
      </c>
      <c r="B444" s="3"/>
      <c r="C444" s="4">
        <v>35423.98055555556</v>
      </c>
      <c r="D444" s="5">
        <v>1531266.0</v>
      </c>
    </row>
    <row r="445">
      <c r="A445" s="2" t="s">
        <v>21152</v>
      </c>
      <c r="B445" s="3"/>
      <c r="C445" s="4">
        <v>35423.98055555556</v>
      </c>
      <c r="D445" s="5">
        <v>1590617.0</v>
      </c>
    </row>
    <row r="446">
      <c r="A446" s="2" t="s">
        <v>21153</v>
      </c>
      <c r="B446" s="3"/>
      <c r="C446" s="4">
        <v>35423.98055555556</v>
      </c>
      <c r="D446" s="5">
        <v>1501586.0</v>
      </c>
    </row>
    <row r="447">
      <c r="A447" s="2" t="s">
        <v>21154</v>
      </c>
      <c r="B447" s="3"/>
      <c r="C447" s="4">
        <v>35423.98055555556</v>
      </c>
      <c r="D447" s="5">
        <v>1518064.0</v>
      </c>
    </row>
    <row r="448">
      <c r="A448" s="2" t="s">
        <v>21155</v>
      </c>
      <c r="B448" s="3"/>
      <c r="C448" s="4">
        <v>35423.98055555556</v>
      </c>
      <c r="D448" s="5">
        <v>1563336.0</v>
      </c>
    </row>
    <row r="449">
      <c r="A449" s="2" t="s">
        <v>21156</v>
      </c>
      <c r="B449" s="3"/>
      <c r="C449" s="4">
        <v>35423.98055555556</v>
      </c>
      <c r="D449" s="5">
        <v>1503587.0</v>
      </c>
    </row>
    <row r="450">
      <c r="A450" s="2" t="s">
        <v>21157</v>
      </c>
      <c r="B450" s="3"/>
      <c r="C450" s="4">
        <v>35423.98055555556</v>
      </c>
      <c r="D450" s="5">
        <v>1520100.0</v>
      </c>
    </row>
    <row r="451">
      <c r="A451" s="2" t="s">
        <v>21158</v>
      </c>
      <c r="B451" s="3"/>
      <c r="C451" s="4">
        <v>35423.98055555556</v>
      </c>
      <c r="D451" s="5">
        <v>1563217.0</v>
      </c>
    </row>
    <row r="452">
      <c r="A452" s="2" t="s">
        <v>21159</v>
      </c>
      <c r="B452" s="3"/>
      <c r="C452" s="4">
        <v>35423.98055555556</v>
      </c>
      <c r="D452" s="5">
        <v>1562779.0</v>
      </c>
    </row>
    <row r="453">
      <c r="A453" s="2" t="s">
        <v>21160</v>
      </c>
      <c r="B453" s="3"/>
      <c r="C453" s="4">
        <v>35423.98055555556</v>
      </c>
      <c r="D453" s="5">
        <v>1503060.0</v>
      </c>
    </row>
    <row r="454">
      <c r="A454" s="2" t="s">
        <v>21161</v>
      </c>
      <c r="B454" s="3"/>
      <c r="C454" s="4">
        <v>35423.98055555556</v>
      </c>
      <c r="D454" s="5">
        <v>1519558.0</v>
      </c>
    </row>
    <row r="455">
      <c r="A455" s="2" t="s">
        <v>21162</v>
      </c>
      <c r="B455" s="3"/>
      <c r="C455" s="4">
        <v>35423.98055555556</v>
      </c>
      <c r="D455" s="5">
        <v>1565416.0</v>
      </c>
    </row>
    <row r="456">
      <c r="A456" s="2" t="s">
        <v>21163</v>
      </c>
      <c r="B456" s="3"/>
      <c r="C456" s="4">
        <v>35423.98055555556</v>
      </c>
      <c r="D456" s="5">
        <v>1505567.0</v>
      </c>
    </row>
    <row r="457">
      <c r="A457" s="2" t="s">
        <v>21164</v>
      </c>
      <c r="B457" s="3"/>
      <c r="C457" s="4">
        <v>35423.98055555556</v>
      </c>
      <c r="D457" s="5">
        <v>1522110.0</v>
      </c>
    </row>
    <row r="458">
      <c r="A458" s="2" t="s">
        <v>21165</v>
      </c>
      <c r="B458" s="3"/>
      <c r="C458" s="4">
        <v>35423.98055555556</v>
      </c>
      <c r="D458" s="5">
        <v>1564122.0</v>
      </c>
    </row>
    <row r="459">
      <c r="A459" s="2" t="s">
        <v>21166</v>
      </c>
      <c r="B459" s="3"/>
      <c r="C459" s="4">
        <v>35423.98055555556</v>
      </c>
      <c r="D459" s="5">
        <v>1520863.0</v>
      </c>
    </row>
    <row r="460">
      <c r="A460" s="2" t="s">
        <v>21167</v>
      </c>
      <c r="B460" s="3"/>
      <c r="C460" s="4">
        <v>35423.98055555556</v>
      </c>
      <c r="D460" s="5">
        <v>1563114.0</v>
      </c>
    </row>
    <row r="461">
      <c r="A461" s="2" t="s">
        <v>21168</v>
      </c>
      <c r="B461" s="3"/>
      <c r="C461" s="4">
        <v>35423.98055555556</v>
      </c>
      <c r="D461" s="5">
        <v>1503359.0</v>
      </c>
    </row>
    <row r="462">
      <c r="A462" s="2" t="s">
        <v>21169</v>
      </c>
      <c r="B462" s="3"/>
      <c r="C462" s="4">
        <v>35423.98055555556</v>
      </c>
      <c r="D462" s="5">
        <v>1519899.0</v>
      </c>
    </row>
    <row r="463">
      <c r="A463" s="2" t="s">
        <v>21170</v>
      </c>
      <c r="B463" s="3"/>
      <c r="C463" s="4">
        <v>35423.98055555556</v>
      </c>
      <c r="D463" s="5">
        <v>1562054.0</v>
      </c>
    </row>
    <row r="464">
      <c r="A464" s="2" t="s">
        <v>21171</v>
      </c>
      <c r="B464" s="3"/>
      <c r="C464" s="4">
        <v>35423.98055555556</v>
      </c>
      <c r="D464" s="5">
        <v>1502347.0</v>
      </c>
    </row>
    <row r="465">
      <c r="A465" s="2" t="s">
        <v>21172</v>
      </c>
      <c r="B465" s="3"/>
      <c r="C465" s="4">
        <v>35423.98055555556</v>
      </c>
      <c r="D465" s="5">
        <v>1518846.0</v>
      </c>
    </row>
    <row r="466">
      <c r="A466" s="2" t="s">
        <v>21173</v>
      </c>
      <c r="B466" s="3"/>
      <c r="C466" s="4">
        <v>35423.98055555556</v>
      </c>
      <c r="D466" s="5">
        <v>1562571.0</v>
      </c>
    </row>
    <row r="467">
      <c r="A467" s="2" t="s">
        <v>21174</v>
      </c>
      <c r="B467" s="3"/>
      <c r="C467" s="4">
        <v>35423.98055555556</v>
      </c>
      <c r="D467" s="5">
        <v>907143.0</v>
      </c>
    </row>
    <row r="468">
      <c r="A468" s="2" t="s">
        <v>21175</v>
      </c>
      <c r="B468" s="3"/>
      <c r="C468" s="4">
        <v>35423.98055555556</v>
      </c>
      <c r="D468" s="5">
        <v>909180.0</v>
      </c>
    </row>
    <row r="469">
      <c r="A469" s="2" t="s">
        <v>21176</v>
      </c>
      <c r="B469" s="3"/>
      <c r="C469" s="4">
        <v>35423.98055555556</v>
      </c>
      <c r="D469" s="5">
        <v>922411.0</v>
      </c>
    </row>
    <row r="470">
      <c r="A470" s="2" t="s">
        <v>21177</v>
      </c>
      <c r="B470" s="3"/>
      <c r="C470" s="4">
        <v>35423.98055555556</v>
      </c>
      <c r="D470" s="5">
        <v>918844.0</v>
      </c>
    </row>
    <row r="471">
      <c r="A471" s="2" t="s">
        <v>21178</v>
      </c>
      <c r="B471" s="3"/>
      <c r="C471" s="4">
        <v>35423.98055555556</v>
      </c>
      <c r="D471" s="5">
        <v>911332.0</v>
      </c>
    </row>
    <row r="472">
      <c r="A472" s="2" t="s">
        <v>21179</v>
      </c>
      <c r="B472" s="3"/>
      <c r="C472" s="4">
        <v>35423.98055555556</v>
      </c>
      <c r="D472" s="5">
        <v>923428.0</v>
      </c>
    </row>
    <row r="473">
      <c r="A473" s="2" t="s">
        <v>21180</v>
      </c>
      <c r="B473" s="3"/>
      <c r="C473" s="4">
        <v>35423.98055555556</v>
      </c>
      <c r="D473" s="5">
        <v>1579680.0</v>
      </c>
    </row>
    <row r="474">
      <c r="A474" s="2" t="s">
        <v>21181</v>
      </c>
      <c r="B474" s="3"/>
      <c r="C474" s="4">
        <v>35423.98055555556</v>
      </c>
      <c r="D474" s="5">
        <v>1536545.0</v>
      </c>
    </row>
    <row r="475">
      <c r="A475" s="2" t="s">
        <v>21182</v>
      </c>
      <c r="B475" s="3"/>
      <c r="C475" s="4">
        <v>35423.98055555556</v>
      </c>
      <c r="D475" s="5">
        <v>512895.0</v>
      </c>
    </row>
    <row r="476">
      <c r="A476" s="2" t="s">
        <v>21183</v>
      </c>
      <c r="B476" s="3"/>
      <c r="C476" s="4">
        <v>35423.98055555556</v>
      </c>
      <c r="D476" s="5">
        <v>500443.0</v>
      </c>
    </row>
    <row r="477">
      <c r="A477" s="2" t="s">
        <v>21184</v>
      </c>
      <c r="B477" s="3"/>
      <c r="C477" s="4">
        <v>35423.98055555556</v>
      </c>
      <c r="D477" s="5">
        <v>671506.0</v>
      </c>
    </row>
    <row r="478">
      <c r="A478" s="2" t="s">
        <v>21185</v>
      </c>
      <c r="B478" s="3"/>
      <c r="C478" s="4">
        <v>35423.98055555556</v>
      </c>
      <c r="D478" s="5">
        <v>671436.0</v>
      </c>
    </row>
    <row r="479">
      <c r="A479" s="2" t="s">
        <v>21186</v>
      </c>
      <c r="B479" s="3"/>
      <c r="C479" s="4">
        <v>35423.98055555556</v>
      </c>
      <c r="D479" s="5">
        <v>747105.0</v>
      </c>
    </row>
    <row r="480">
      <c r="A480" s="2" t="s">
        <v>21187</v>
      </c>
      <c r="B480" s="3"/>
      <c r="C480" s="4">
        <v>35423.98055555556</v>
      </c>
      <c r="D480" s="5">
        <v>508592.0</v>
      </c>
    </row>
    <row r="481">
      <c r="A481" s="2" t="s">
        <v>21188</v>
      </c>
      <c r="B481" s="3"/>
      <c r="C481" s="4">
        <v>35423.98055555556</v>
      </c>
      <c r="D481" s="5">
        <v>512691.0</v>
      </c>
    </row>
    <row r="482">
      <c r="A482" s="2" t="s">
        <v>21189</v>
      </c>
      <c r="B482" s="3"/>
      <c r="C482" s="4">
        <v>35423.98055555556</v>
      </c>
      <c r="D482" s="5">
        <v>181034.0</v>
      </c>
    </row>
    <row r="483">
      <c r="A483" s="2" t="s">
        <v>21190</v>
      </c>
      <c r="B483" s="3"/>
      <c r="C483" s="4">
        <v>35423.98055555556</v>
      </c>
      <c r="D483" s="5">
        <v>219675.0</v>
      </c>
    </row>
    <row r="484">
      <c r="A484" s="2" t="s">
        <v>21191</v>
      </c>
      <c r="B484" s="3"/>
      <c r="C484" s="4">
        <v>35423.98055555556</v>
      </c>
      <c r="D484" s="5">
        <v>101942.0</v>
      </c>
    </row>
    <row r="485">
      <c r="A485" s="2" t="s">
        <v>21192</v>
      </c>
      <c r="B485" s="3"/>
      <c r="C485" s="4">
        <v>35423.98055555556</v>
      </c>
      <c r="D485" s="5">
        <v>344211.0</v>
      </c>
    </row>
    <row r="486">
      <c r="A486" s="2" t="s">
        <v>21193</v>
      </c>
      <c r="B486" s="3"/>
      <c r="C486" s="4">
        <v>35423.98055555556</v>
      </c>
      <c r="D486" s="5">
        <v>619021.0</v>
      </c>
    </row>
    <row r="487">
      <c r="A487" s="2" t="s">
        <v>21194</v>
      </c>
      <c r="B487" s="3"/>
      <c r="C487" s="4">
        <v>35423.98055555556</v>
      </c>
      <c r="D487" s="5">
        <v>1860121.0</v>
      </c>
    </row>
    <row r="488">
      <c r="A488" s="2" t="s">
        <v>21195</v>
      </c>
      <c r="B488" s="3"/>
      <c r="C488" s="4">
        <v>35423.98055555556</v>
      </c>
      <c r="D488" s="5">
        <v>804771.0</v>
      </c>
    </row>
    <row r="489">
      <c r="A489" s="2" t="s">
        <v>21196</v>
      </c>
      <c r="B489" s="3"/>
      <c r="C489" s="4">
        <v>35423.98055555556</v>
      </c>
      <c r="D489" s="5">
        <v>197830.0</v>
      </c>
    </row>
    <row r="490">
      <c r="A490" s="2" t="s">
        <v>21197</v>
      </c>
      <c r="B490" s="3"/>
      <c r="C490" s="4">
        <v>35423.98055555556</v>
      </c>
      <c r="D490" s="5">
        <v>107137.0</v>
      </c>
    </row>
    <row r="491">
      <c r="A491" s="2" t="s">
        <v>21198</v>
      </c>
      <c r="B491" s="3"/>
      <c r="C491" s="4">
        <v>35423.98055555556</v>
      </c>
      <c r="D491" s="5">
        <v>228816.0</v>
      </c>
    </row>
    <row r="492">
      <c r="A492" s="2" t="s">
        <v>21199</v>
      </c>
      <c r="B492" s="3"/>
      <c r="C492" s="4">
        <v>35423.98055555556</v>
      </c>
      <c r="D492" s="5">
        <v>478331.0</v>
      </c>
    </row>
    <row r="493">
      <c r="A493" s="2" t="s">
        <v>21200</v>
      </c>
      <c r="B493" s="3"/>
      <c r="C493" s="4">
        <v>35423.98055555556</v>
      </c>
      <c r="D493" s="5">
        <v>1247139.0</v>
      </c>
    </row>
    <row r="494">
      <c r="A494" s="2" t="s">
        <v>21201</v>
      </c>
      <c r="B494" s="3"/>
      <c r="C494" s="4">
        <v>35423.98055555556</v>
      </c>
      <c r="D494" s="5">
        <v>529539.0</v>
      </c>
    </row>
    <row r="495">
      <c r="A495" s="2" t="s">
        <v>21202</v>
      </c>
      <c r="B495" s="3"/>
      <c r="C495" s="4">
        <v>35423.98055555556</v>
      </c>
      <c r="D495" s="5">
        <v>718132.0</v>
      </c>
    </row>
    <row r="496">
      <c r="A496" s="2" t="s">
        <v>21203</v>
      </c>
      <c r="B496" s="3"/>
      <c r="C496" s="4">
        <v>35423.98055555556</v>
      </c>
      <c r="D496" s="5">
        <v>94444.0</v>
      </c>
    </row>
    <row r="497">
      <c r="A497" s="2" t="s">
        <v>21204</v>
      </c>
      <c r="B497" s="3"/>
      <c r="C497" s="4">
        <v>35423.98055555556</v>
      </c>
      <c r="D497" s="5">
        <v>626980.0</v>
      </c>
    </row>
    <row r="498">
      <c r="A498" s="2" t="s">
        <v>21205</v>
      </c>
      <c r="B498" s="3"/>
      <c r="C498" s="4">
        <v>35423.98055555556</v>
      </c>
      <c r="D498" s="5">
        <v>429042.0</v>
      </c>
    </row>
    <row r="499">
      <c r="A499" s="2" t="s">
        <v>21206</v>
      </c>
      <c r="B499" s="3"/>
      <c r="C499" s="4">
        <v>35423.98055555556</v>
      </c>
      <c r="D499" s="5">
        <v>238063.0</v>
      </c>
    </row>
    <row r="500">
      <c r="A500" s="2" t="s">
        <v>21207</v>
      </c>
      <c r="B500" s="3"/>
      <c r="C500" s="4">
        <v>35423.98055555556</v>
      </c>
      <c r="D500" s="5">
        <v>166862.0</v>
      </c>
    </row>
    <row r="501">
      <c r="A501" s="2" t="s">
        <v>21208</v>
      </c>
      <c r="B501" s="3"/>
      <c r="C501" s="4">
        <v>35423.98055555556</v>
      </c>
      <c r="D501" s="5">
        <v>507404.0</v>
      </c>
    </row>
    <row r="502">
      <c r="A502" s="2" t="s">
        <v>21209</v>
      </c>
      <c r="B502" s="3"/>
      <c r="C502" s="4">
        <v>35423.98055555556</v>
      </c>
      <c r="D502" s="5">
        <v>505095.0</v>
      </c>
    </row>
    <row r="503">
      <c r="A503" s="2" t="s">
        <v>21210</v>
      </c>
      <c r="B503" s="3"/>
      <c r="C503" s="4">
        <v>35423.98055555556</v>
      </c>
      <c r="D503" s="5">
        <v>137876.0</v>
      </c>
    </row>
    <row r="504">
      <c r="A504" s="2" t="s">
        <v>21211</v>
      </c>
      <c r="B504" s="3"/>
      <c r="C504" s="4">
        <v>35423.98055555556</v>
      </c>
      <c r="D504" s="5">
        <v>164030.0</v>
      </c>
    </row>
    <row r="505">
      <c r="A505" s="2" t="s">
        <v>21212</v>
      </c>
      <c r="B505" s="3"/>
      <c r="C505" s="4">
        <v>35423.98055555556</v>
      </c>
      <c r="D505" s="5">
        <v>430678.0</v>
      </c>
    </row>
    <row r="506">
      <c r="A506" s="2" t="s">
        <v>21213</v>
      </c>
      <c r="B506" s="3"/>
      <c r="C506" s="4">
        <v>35423.98055555556</v>
      </c>
      <c r="D506" s="5">
        <v>1157110.0</v>
      </c>
    </row>
    <row r="507">
      <c r="A507" s="2" t="s">
        <v>21214</v>
      </c>
      <c r="B507" s="3"/>
      <c r="C507" s="4">
        <v>35423.98055555556</v>
      </c>
      <c r="D507" s="5">
        <v>267325.0</v>
      </c>
    </row>
    <row r="508">
      <c r="A508" s="2" t="s">
        <v>21215</v>
      </c>
      <c r="B508" s="3"/>
      <c r="C508" s="4">
        <v>35423.98055555556</v>
      </c>
      <c r="D508" s="5">
        <v>54201.0</v>
      </c>
    </row>
    <row r="509">
      <c r="A509" s="2" t="s">
        <v>21216</v>
      </c>
      <c r="B509" s="3"/>
      <c r="C509" s="4">
        <v>35423.98055555556</v>
      </c>
      <c r="D509" s="5">
        <v>362035.0</v>
      </c>
    </row>
    <row r="510">
      <c r="A510" s="2" t="s">
        <v>21217</v>
      </c>
      <c r="B510" s="3"/>
      <c r="C510" s="4">
        <v>35423.98055555556</v>
      </c>
      <c r="D510" s="5">
        <v>362059.0</v>
      </c>
    </row>
    <row r="511">
      <c r="A511" s="2" t="s">
        <v>21218</v>
      </c>
      <c r="B511" s="3"/>
      <c r="C511" s="4">
        <v>35423.98055555556</v>
      </c>
      <c r="D511" s="5">
        <v>362039.0</v>
      </c>
    </row>
    <row r="512">
      <c r="A512" s="2" t="s">
        <v>21219</v>
      </c>
      <c r="B512" s="3"/>
      <c r="C512" s="4">
        <v>35423.98055555556</v>
      </c>
      <c r="D512" s="5">
        <v>556145.0</v>
      </c>
    </row>
    <row r="513">
      <c r="A513" s="2" t="s">
        <v>21220</v>
      </c>
      <c r="B513" s="3"/>
      <c r="C513" s="4">
        <v>35423.98055555556</v>
      </c>
      <c r="D513" s="5">
        <v>556388.0</v>
      </c>
    </row>
    <row r="514">
      <c r="A514" s="2" t="s">
        <v>21221</v>
      </c>
      <c r="B514" s="3"/>
      <c r="C514" s="4">
        <v>35423.98055555556</v>
      </c>
      <c r="D514" s="5">
        <v>556973.0</v>
      </c>
    </row>
    <row r="515">
      <c r="A515" s="2" t="s">
        <v>21222</v>
      </c>
      <c r="B515" s="3"/>
      <c r="C515" s="4">
        <v>35423.98055555556</v>
      </c>
      <c r="D515" s="5">
        <v>556457.0</v>
      </c>
    </row>
    <row r="516">
      <c r="A516" s="2" t="s">
        <v>21223</v>
      </c>
      <c r="B516" s="3"/>
      <c r="C516" s="4">
        <v>35423.98055555556</v>
      </c>
      <c r="D516" s="5">
        <v>1346306.0</v>
      </c>
    </row>
    <row r="517">
      <c r="A517" s="2" t="s">
        <v>21224</v>
      </c>
      <c r="B517" s="3"/>
      <c r="C517" s="4">
        <v>35423.98055555556</v>
      </c>
      <c r="D517" s="5">
        <v>1346323.0</v>
      </c>
    </row>
    <row r="518">
      <c r="A518" s="2" t="s">
        <v>21225</v>
      </c>
      <c r="B518" s="3"/>
      <c r="C518" s="4">
        <v>35423.98055555556</v>
      </c>
      <c r="D518" s="5">
        <v>1217713.0</v>
      </c>
    </row>
    <row r="519">
      <c r="A519" s="2" t="s">
        <v>21226</v>
      </c>
      <c r="B519" s="3"/>
      <c r="C519" s="4">
        <v>35423.98055555556</v>
      </c>
      <c r="D519" s="5">
        <v>1300223.0</v>
      </c>
    </row>
    <row r="520">
      <c r="A520" s="2" t="s">
        <v>21227</v>
      </c>
      <c r="B520" s="3"/>
      <c r="C520" s="4">
        <v>35423.98055555556</v>
      </c>
      <c r="D520" s="5">
        <v>1300220.0</v>
      </c>
    </row>
    <row r="521">
      <c r="A521" s="2" t="s">
        <v>21228</v>
      </c>
      <c r="B521" s="3"/>
      <c r="C521" s="4">
        <v>35423.98055555556</v>
      </c>
      <c r="D521" s="5">
        <v>547244.0</v>
      </c>
    </row>
    <row r="522">
      <c r="A522" s="2" t="s">
        <v>21229</v>
      </c>
      <c r="B522" s="3"/>
      <c r="C522" s="4">
        <v>35423.98055555556</v>
      </c>
      <c r="D522" s="5">
        <v>549169.0</v>
      </c>
    </row>
    <row r="523">
      <c r="A523" s="2" t="s">
        <v>21230</v>
      </c>
      <c r="B523" s="3"/>
      <c r="C523" s="4">
        <v>35423.98055555556</v>
      </c>
      <c r="D523" s="5">
        <v>335671.0</v>
      </c>
    </row>
    <row r="524">
      <c r="A524" s="2" t="s">
        <v>21231</v>
      </c>
      <c r="B524" s="3"/>
      <c r="C524" s="4">
        <v>35423.98055555556</v>
      </c>
      <c r="D524" s="5">
        <v>1116455.0</v>
      </c>
    </row>
    <row r="525">
      <c r="A525" s="2" t="s">
        <v>21232</v>
      </c>
      <c r="B525" s="3"/>
      <c r="C525" s="4">
        <v>35423.98055555556</v>
      </c>
      <c r="D525" s="5">
        <v>957685.0</v>
      </c>
    </row>
    <row r="526">
      <c r="A526" s="2" t="s">
        <v>21233</v>
      </c>
      <c r="B526" s="3"/>
      <c r="C526" s="4">
        <v>35423.98055555556</v>
      </c>
      <c r="D526" s="5">
        <v>859417.0</v>
      </c>
    </row>
    <row r="527">
      <c r="A527" s="2" t="s">
        <v>21234</v>
      </c>
      <c r="B527" s="3"/>
      <c r="C527" s="4">
        <v>35423.98055555556</v>
      </c>
      <c r="D527" s="5">
        <v>1072965.0</v>
      </c>
    </row>
    <row r="528">
      <c r="A528" s="2" t="s">
        <v>21235</v>
      </c>
      <c r="B528" s="3"/>
      <c r="C528" s="4">
        <v>35423.98055555556</v>
      </c>
      <c r="D528" s="5">
        <v>1089366.0</v>
      </c>
    </row>
    <row r="529">
      <c r="A529" s="2" t="s">
        <v>21236</v>
      </c>
      <c r="B529" s="3"/>
      <c r="C529" s="4">
        <v>35423.98055555556</v>
      </c>
      <c r="D529" s="5">
        <v>1089364.0</v>
      </c>
    </row>
    <row r="530">
      <c r="A530" s="2" t="s">
        <v>21237</v>
      </c>
      <c r="B530" s="3"/>
      <c r="C530" s="4">
        <v>35423.98055555556</v>
      </c>
      <c r="D530" s="5">
        <v>1098288.0</v>
      </c>
    </row>
    <row r="531">
      <c r="A531" s="2" t="s">
        <v>21238</v>
      </c>
      <c r="B531" s="3"/>
      <c r="C531" s="4">
        <v>35423.98055555556</v>
      </c>
      <c r="D531" s="5">
        <v>1098301.0</v>
      </c>
    </row>
    <row r="532">
      <c r="A532" s="2" t="s">
        <v>21239</v>
      </c>
      <c r="B532" s="3"/>
      <c r="C532" s="4">
        <v>35423.98055555556</v>
      </c>
      <c r="D532" s="5">
        <v>1098968.0</v>
      </c>
    </row>
    <row r="533">
      <c r="A533" s="2" t="s">
        <v>21240</v>
      </c>
      <c r="B533" s="3"/>
      <c r="C533" s="4">
        <v>35423.98055555556</v>
      </c>
      <c r="D533" s="5">
        <v>1099224.0</v>
      </c>
    </row>
    <row r="534">
      <c r="A534" s="2" t="s">
        <v>21241</v>
      </c>
      <c r="B534" s="3"/>
      <c r="C534" s="4">
        <v>35423.98055555556</v>
      </c>
      <c r="D534" s="5">
        <v>1099002.0</v>
      </c>
    </row>
    <row r="535">
      <c r="A535" s="2" t="s">
        <v>21242</v>
      </c>
      <c r="B535" s="3"/>
      <c r="C535" s="4">
        <v>35423.98055555556</v>
      </c>
      <c r="D535" s="5">
        <v>1100181.0</v>
      </c>
    </row>
    <row r="536">
      <c r="A536" s="2" t="s">
        <v>21243</v>
      </c>
      <c r="B536" s="3"/>
      <c r="C536" s="4">
        <v>35423.98055555556</v>
      </c>
      <c r="D536" s="5">
        <v>1099432.0</v>
      </c>
    </row>
    <row r="537">
      <c r="A537" s="2" t="s">
        <v>21244</v>
      </c>
      <c r="B537" s="3"/>
      <c r="C537" s="4">
        <v>35423.98055555556</v>
      </c>
      <c r="D537" s="5">
        <v>1099112.0</v>
      </c>
    </row>
    <row r="538">
      <c r="A538" s="2" t="s">
        <v>21245</v>
      </c>
      <c r="B538" s="3"/>
      <c r="C538" s="4">
        <v>35423.98055555556</v>
      </c>
      <c r="D538" s="5">
        <v>1099432.0</v>
      </c>
    </row>
    <row r="539">
      <c r="A539" s="2" t="s">
        <v>21246</v>
      </c>
      <c r="B539" s="3"/>
      <c r="C539" s="4">
        <v>35423.98055555556</v>
      </c>
      <c r="D539" s="5">
        <v>1101385.0</v>
      </c>
    </row>
    <row r="540">
      <c r="A540" s="2" t="s">
        <v>21247</v>
      </c>
      <c r="B540" s="3"/>
      <c r="C540" s="4">
        <v>35423.98055555556</v>
      </c>
      <c r="D540" s="5">
        <v>1096153.0</v>
      </c>
    </row>
    <row r="541">
      <c r="A541" s="2" t="s">
        <v>21248</v>
      </c>
      <c r="B541" s="3"/>
      <c r="C541" s="4">
        <v>35423.98055555556</v>
      </c>
      <c r="D541" s="5">
        <v>1096046.0</v>
      </c>
    </row>
    <row r="542">
      <c r="A542" s="2" t="s">
        <v>21249</v>
      </c>
      <c r="B542" s="3"/>
      <c r="C542" s="4">
        <v>35423.98055555556</v>
      </c>
      <c r="D542" s="5">
        <v>1098292.0</v>
      </c>
    </row>
    <row r="543">
      <c r="A543" s="2" t="s">
        <v>21250</v>
      </c>
      <c r="B543" s="3"/>
      <c r="C543" s="4">
        <v>35423.98055555556</v>
      </c>
      <c r="D543" s="5">
        <v>1098382.0</v>
      </c>
    </row>
    <row r="544">
      <c r="A544" s="2" t="s">
        <v>21251</v>
      </c>
      <c r="B544" s="3"/>
      <c r="C544" s="4">
        <v>35423.98055555556</v>
      </c>
      <c r="D544" s="5">
        <v>1097815.0</v>
      </c>
    </row>
    <row r="545">
      <c r="A545" s="2" t="s">
        <v>21252</v>
      </c>
      <c r="B545" s="3"/>
      <c r="C545" s="4">
        <v>35423.98055555556</v>
      </c>
      <c r="D545" s="5">
        <v>1097811.0</v>
      </c>
    </row>
    <row r="546">
      <c r="A546" s="2" t="s">
        <v>21253</v>
      </c>
      <c r="B546" s="3"/>
      <c r="C546" s="4">
        <v>35423.98055555556</v>
      </c>
      <c r="D546" s="5">
        <v>1097778.0</v>
      </c>
    </row>
    <row r="547">
      <c r="A547" s="2" t="s">
        <v>21254</v>
      </c>
      <c r="B547" s="3"/>
      <c r="C547" s="4">
        <v>35423.98055555556</v>
      </c>
      <c r="D547" s="5">
        <v>778998.0</v>
      </c>
    </row>
    <row r="548">
      <c r="A548" s="2" t="s">
        <v>21255</v>
      </c>
      <c r="B548" s="3"/>
      <c r="C548" s="4">
        <v>35423.98055555556</v>
      </c>
      <c r="D548" s="5">
        <v>1086002.0</v>
      </c>
    </row>
    <row r="549">
      <c r="A549" s="2" t="s">
        <v>21256</v>
      </c>
      <c r="B549" s="3"/>
      <c r="C549" s="4">
        <v>35423.98055555556</v>
      </c>
      <c r="D549" s="5">
        <v>1085962.0</v>
      </c>
    </row>
    <row r="550">
      <c r="A550" s="2" t="s">
        <v>21257</v>
      </c>
      <c r="B550" s="3"/>
      <c r="C550" s="4">
        <v>35423.98055555556</v>
      </c>
      <c r="D550" s="5">
        <v>1246514.0</v>
      </c>
    </row>
    <row r="551">
      <c r="A551" s="2" t="s">
        <v>21258</v>
      </c>
      <c r="B551" s="3"/>
      <c r="C551" s="4">
        <v>35423.98055555556</v>
      </c>
      <c r="D551" s="5">
        <v>2240505.0</v>
      </c>
    </row>
    <row r="552">
      <c r="A552" s="2" t="s">
        <v>21259</v>
      </c>
      <c r="B552" s="3"/>
      <c r="C552" s="4">
        <v>35423.98055555556</v>
      </c>
      <c r="D552" s="5">
        <v>83513.0</v>
      </c>
    </row>
    <row r="553">
      <c r="A553" s="2" t="s">
        <v>21260</v>
      </c>
      <c r="B553" s="3"/>
      <c r="C553" s="4">
        <v>35423.98055555556</v>
      </c>
      <c r="D553" s="5">
        <v>84068.0</v>
      </c>
    </row>
    <row r="554">
      <c r="A554" s="2" t="s">
        <v>21261</v>
      </c>
      <c r="B554" s="3"/>
      <c r="C554" s="4">
        <v>35423.98055555556</v>
      </c>
      <c r="D554" s="5">
        <v>83545.0</v>
      </c>
    </row>
    <row r="555">
      <c r="A555" s="2" t="s">
        <v>21262</v>
      </c>
      <c r="B555" s="3"/>
      <c r="C555" s="4">
        <v>35423.98055555556</v>
      </c>
      <c r="D555" s="5">
        <v>83905.0</v>
      </c>
    </row>
    <row r="556">
      <c r="A556" s="2" t="s">
        <v>21263</v>
      </c>
      <c r="B556" s="3"/>
      <c r="C556" s="4">
        <v>35423.98055555556</v>
      </c>
      <c r="D556" s="5">
        <v>245700.0</v>
      </c>
    </row>
    <row r="557">
      <c r="A557" s="2" t="s">
        <v>21264</v>
      </c>
      <c r="B557" s="3"/>
      <c r="C557" s="4">
        <v>35423.98055555556</v>
      </c>
      <c r="D557" s="5">
        <v>250805.0</v>
      </c>
    </row>
    <row r="558">
      <c r="A558" s="2" t="s">
        <v>21265</v>
      </c>
      <c r="B558" s="3"/>
      <c r="C558" s="4">
        <v>35423.98055555556</v>
      </c>
      <c r="D558" s="5">
        <v>63465.0</v>
      </c>
    </row>
    <row r="559">
      <c r="A559" s="2" t="s">
        <v>21266</v>
      </c>
      <c r="B559" s="3"/>
      <c r="C559" s="4">
        <v>35423.98055555556</v>
      </c>
      <c r="D559" s="5">
        <v>516708.0</v>
      </c>
    </row>
    <row r="560">
      <c r="A560" s="2" t="s">
        <v>21267</v>
      </c>
      <c r="B560" s="3"/>
      <c r="C560" s="4">
        <v>35423.98055555556</v>
      </c>
      <c r="D560" s="5">
        <v>1613473.0</v>
      </c>
    </row>
    <row r="561">
      <c r="A561" s="2" t="s">
        <v>21268</v>
      </c>
      <c r="B561" s="3"/>
      <c r="C561" s="4">
        <v>35423.98055555556</v>
      </c>
      <c r="D561" s="5">
        <v>1613489.0</v>
      </c>
    </row>
    <row r="562">
      <c r="A562" s="2" t="s">
        <v>21269</v>
      </c>
      <c r="B562" s="3"/>
      <c r="C562" s="4">
        <v>35423.98055555556</v>
      </c>
      <c r="D562" s="5">
        <v>1613465.0</v>
      </c>
    </row>
    <row r="563">
      <c r="A563" s="2" t="s">
        <v>21270</v>
      </c>
      <c r="B563" s="3"/>
      <c r="C563" s="4">
        <v>35423.98055555556</v>
      </c>
      <c r="D563" s="5">
        <v>1624044.0</v>
      </c>
    </row>
    <row r="564">
      <c r="A564" s="2" t="s">
        <v>21271</v>
      </c>
      <c r="B564" s="3"/>
      <c r="C564" s="4">
        <v>35423.98055555556</v>
      </c>
      <c r="D564" s="5">
        <v>1618810.0</v>
      </c>
    </row>
    <row r="565">
      <c r="A565" s="2" t="s">
        <v>21272</v>
      </c>
      <c r="B565" s="3"/>
      <c r="C565" s="4">
        <v>35423.98055555556</v>
      </c>
      <c r="D565" s="5">
        <v>1642236.0</v>
      </c>
    </row>
    <row r="566">
      <c r="A566" s="2" t="s">
        <v>21273</v>
      </c>
      <c r="B566" s="3"/>
      <c r="C566" s="4">
        <v>35423.98055555556</v>
      </c>
      <c r="D566" s="5">
        <v>1629930.0</v>
      </c>
    </row>
    <row r="567">
      <c r="A567" s="2" t="s">
        <v>21274</v>
      </c>
      <c r="B567" s="3"/>
      <c r="C567" s="4">
        <v>35423.98055555556</v>
      </c>
      <c r="D567" s="5">
        <v>1620014.0</v>
      </c>
    </row>
    <row r="568">
      <c r="A568" s="2" t="s">
        <v>21275</v>
      </c>
      <c r="B568" s="3"/>
      <c r="C568" s="4">
        <v>35423.98055555556</v>
      </c>
      <c r="D568" s="5">
        <v>1619363.0</v>
      </c>
    </row>
    <row r="569">
      <c r="A569" s="2" t="s">
        <v>21276</v>
      </c>
      <c r="B569" s="3"/>
      <c r="C569" s="4">
        <v>35423.98055555556</v>
      </c>
      <c r="D569" s="5">
        <v>1619175.0</v>
      </c>
    </row>
    <row r="570">
      <c r="A570" s="2" t="s">
        <v>21277</v>
      </c>
      <c r="B570" s="3"/>
      <c r="C570" s="4">
        <v>35423.98055555556</v>
      </c>
      <c r="D570" s="5">
        <v>1619205.0</v>
      </c>
    </row>
    <row r="571">
      <c r="A571" s="2" t="s">
        <v>21278</v>
      </c>
      <c r="B571" s="3"/>
      <c r="C571" s="4">
        <v>35423.98055555556</v>
      </c>
      <c r="D571" s="5">
        <v>1619321.0</v>
      </c>
    </row>
    <row r="572">
      <c r="A572" s="2" t="s">
        <v>21279</v>
      </c>
      <c r="B572" s="3"/>
      <c r="C572" s="4">
        <v>35423.98055555556</v>
      </c>
      <c r="D572" s="5">
        <v>1619333.0</v>
      </c>
    </row>
    <row r="573">
      <c r="A573" s="2" t="s">
        <v>21280</v>
      </c>
      <c r="B573" s="3"/>
      <c r="C573" s="4">
        <v>35423.98055555556</v>
      </c>
      <c r="D573" s="5">
        <v>1619437.0</v>
      </c>
    </row>
    <row r="574">
      <c r="A574" s="2" t="s">
        <v>21281</v>
      </c>
      <c r="B574" s="3"/>
      <c r="C574" s="4">
        <v>35423.98055555556</v>
      </c>
      <c r="D574" s="5">
        <v>1618778.0</v>
      </c>
    </row>
    <row r="575">
      <c r="A575" s="2" t="s">
        <v>21282</v>
      </c>
      <c r="B575" s="3"/>
      <c r="C575" s="4">
        <v>35423.98055555556</v>
      </c>
      <c r="D575" s="5">
        <v>1330675.0</v>
      </c>
    </row>
    <row r="576">
      <c r="A576" s="2" t="s">
        <v>21283</v>
      </c>
      <c r="B576" s="3"/>
      <c r="C576" s="4">
        <v>35423.98055555556</v>
      </c>
      <c r="D576" s="5">
        <v>1618789.0</v>
      </c>
    </row>
    <row r="577">
      <c r="A577" s="2" t="s">
        <v>21284</v>
      </c>
      <c r="B577" s="3"/>
      <c r="C577" s="4">
        <v>35423.98055555556</v>
      </c>
      <c r="D577" s="5">
        <v>1618766.0</v>
      </c>
    </row>
    <row r="578">
      <c r="A578" s="2" t="s">
        <v>21285</v>
      </c>
      <c r="B578" s="3"/>
      <c r="C578" s="4">
        <v>35423.98055555556</v>
      </c>
      <c r="D578" s="5">
        <v>516716.0</v>
      </c>
    </row>
    <row r="579">
      <c r="A579" s="2" t="s">
        <v>21286</v>
      </c>
      <c r="B579" s="3"/>
      <c r="C579" s="4">
        <v>35423.98055555556</v>
      </c>
      <c r="D579" s="5">
        <v>1361896.0</v>
      </c>
    </row>
    <row r="580">
      <c r="A580" s="2" t="s">
        <v>21287</v>
      </c>
      <c r="B580" s="3"/>
      <c r="C580" s="4">
        <v>35423.98055555556</v>
      </c>
      <c r="D580" s="5">
        <v>1361705.0</v>
      </c>
    </row>
    <row r="581">
      <c r="A581" s="2" t="s">
        <v>21288</v>
      </c>
      <c r="B581" s="3"/>
      <c r="C581" s="4">
        <v>35423.98055555556</v>
      </c>
      <c r="D581" s="5">
        <v>1361934.0</v>
      </c>
    </row>
    <row r="582">
      <c r="A582" s="2" t="s">
        <v>21289</v>
      </c>
      <c r="B582" s="3"/>
      <c r="C582" s="4">
        <v>35423.98055555556</v>
      </c>
      <c r="D582" s="5">
        <v>1371523.0</v>
      </c>
    </row>
    <row r="583">
      <c r="A583" s="2" t="s">
        <v>21290</v>
      </c>
      <c r="B583" s="3"/>
      <c r="C583" s="4">
        <v>35423.98055555556</v>
      </c>
      <c r="D583" s="5">
        <v>1371356.0</v>
      </c>
    </row>
    <row r="584">
      <c r="A584" s="2" t="s">
        <v>21291</v>
      </c>
      <c r="B584" s="3"/>
      <c r="C584" s="4">
        <v>35423.98055555556</v>
      </c>
      <c r="D584" s="5">
        <v>1371553.0</v>
      </c>
    </row>
    <row r="585">
      <c r="A585" s="2" t="s">
        <v>21292</v>
      </c>
      <c r="B585" s="3"/>
      <c r="C585" s="4">
        <v>35423.98055555556</v>
      </c>
      <c r="D585" s="5">
        <v>632902.0</v>
      </c>
    </row>
    <row r="586">
      <c r="A586" s="2" t="s">
        <v>21293</v>
      </c>
      <c r="B586" s="3"/>
      <c r="C586" s="4">
        <v>35423.98055555556</v>
      </c>
      <c r="D586" s="5">
        <v>632490.0</v>
      </c>
    </row>
    <row r="587">
      <c r="A587" s="2" t="s">
        <v>21294</v>
      </c>
      <c r="B587" s="3"/>
      <c r="C587" s="4">
        <v>35423.98055555556</v>
      </c>
      <c r="D587" s="5">
        <v>633035.0</v>
      </c>
    </row>
    <row r="588">
      <c r="A588" s="2" t="s">
        <v>21295</v>
      </c>
      <c r="B588" s="3"/>
      <c r="C588" s="4">
        <v>35423.98055555556</v>
      </c>
      <c r="D588" s="5">
        <v>633061.0</v>
      </c>
    </row>
    <row r="589">
      <c r="A589" s="2" t="s">
        <v>21296</v>
      </c>
      <c r="B589" s="3"/>
      <c r="C589" s="4">
        <v>35423.98055555556</v>
      </c>
      <c r="D589" s="5">
        <v>295558.0</v>
      </c>
    </row>
    <row r="590">
      <c r="A590" s="2" t="s">
        <v>21297</v>
      </c>
      <c r="B590" s="3"/>
      <c r="C590" s="4">
        <v>35423.98055555556</v>
      </c>
      <c r="D590" s="5">
        <v>43602.0</v>
      </c>
    </row>
    <row r="591">
      <c r="A591" s="2" t="s">
        <v>21298</v>
      </c>
      <c r="B591" s="3"/>
      <c r="C591" s="4">
        <v>35423.98055555556</v>
      </c>
      <c r="D591" s="5">
        <v>670016.0</v>
      </c>
    </row>
    <row r="592">
      <c r="A592" s="2" t="s">
        <v>21299</v>
      </c>
      <c r="B592" s="3"/>
      <c r="C592" s="4">
        <v>35423.98055555556</v>
      </c>
      <c r="D592" s="5">
        <v>669866.0</v>
      </c>
    </row>
    <row r="593">
      <c r="A593" s="2" t="s">
        <v>21300</v>
      </c>
      <c r="B593" s="3"/>
      <c r="C593" s="4">
        <v>35423.98055555556</v>
      </c>
      <c r="D593" s="5">
        <v>126056.0</v>
      </c>
    </row>
    <row r="594">
      <c r="A594" s="2" t="s">
        <v>21301</v>
      </c>
      <c r="B594" s="3"/>
      <c r="C594" s="4">
        <v>35423.98055555556</v>
      </c>
      <c r="D594" s="5">
        <v>225576.0</v>
      </c>
    </row>
    <row r="595">
      <c r="A595" s="2" t="s">
        <v>21302</v>
      </c>
      <c r="B595" s="3"/>
      <c r="C595" s="4">
        <v>35423.98055555556</v>
      </c>
      <c r="D595" s="5">
        <v>225945.0</v>
      </c>
    </row>
    <row r="596">
      <c r="A596" s="2" t="s">
        <v>21303</v>
      </c>
      <c r="B596" s="3"/>
      <c r="C596" s="4">
        <v>35423.98055555556</v>
      </c>
      <c r="D596" s="5">
        <v>226252.0</v>
      </c>
    </row>
    <row r="597">
      <c r="A597" s="2" t="s">
        <v>21304</v>
      </c>
      <c r="B597" s="3"/>
      <c r="C597" s="4">
        <v>35423.98055555556</v>
      </c>
      <c r="D597" s="5">
        <v>1165178.0</v>
      </c>
    </row>
    <row r="598">
      <c r="A598" s="2" t="s">
        <v>21305</v>
      </c>
      <c r="B598" s="3"/>
      <c r="C598" s="4">
        <v>35423.98055555556</v>
      </c>
      <c r="D598" s="5">
        <v>26701.0</v>
      </c>
    </row>
    <row r="599">
      <c r="A599" s="2" t="s">
        <v>21306</v>
      </c>
      <c r="B599" s="3"/>
      <c r="C599" s="4">
        <v>35423.98055555556</v>
      </c>
      <c r="D599" s="5">
        <v>18318.0</v>
      </c>
    </row>
    <row r="600">
      <c r="A600" s="2" t="s">
        <v>21307</v>
      </c>
      <c r="B600" s="3"/>
      <c r="C600" s="4">
        <v>35423.98055555556</v>
      </c>
      <c r="D600" s="5">
        <v>20651.0</v>
      </c>
    </row>
    <row r="601">
      <c r="A601" s="2" t="s">
        <v>21308</v>
      </c>
      <c r="B601" s="3"/>
      <c r="C601" s="4">
        <v>35423.98055555556</v>
      </c>
      <c r="D601" s="5">
        <v>242116.0</v>
      </c>
    </row>
    <row r="602">
      <c r="A602" s="2" t="s">
        <v>21309</v>
      </c>
      <c r="B602" s="3"/>
      <c r="C602" s="4">
        <v>35423.98055555556</v>
      </c>
      <c r="D602" s="5">
        <v>241643.0</v>
      </c>
    </row>
    <row r="603">
      <c r="A603" s="2" t="s">
        <v>21310</v>
      </c>
      <c r="B603" s="3"/>
      <c r="C603" s="4">
        <v>35423.98055555556</v>
      </c>
      <c r="D603" s="5">
        <v>222262.0</v>
      </c>
    </row>
    <row r="604">
      <c r="A604" s="2" t="s">
        <v>21311</v>
      </c>
      <c r="B604" s="3"/>
      <c r="C604" s="4">
        <v>35423.98055555556</v>
      </c>
      <c r="D604" s="5">
        <v>546732.0</v>
      </c>
    </row>
    <row r="605">
      <c r="A605" s="2" t="s">
        <v>21312</v>
      </c>
      <c r="B605" s="3"/>
      <c r="C605" s="4">
        <v>35423.98055555556</v>
      </c>
      <c r="D605" s="5">
        <v>546746.0</v>
      </c>
    </row>
    <row r="606">
      <c r="A606" s="2" t="s">
        <v>21313</v>
      </c>
      <c r="B606" s="3"/>
      <c r="C606" s="4">
        <v>35423.98055555556</v>
      </c>
      <c r="D606" s="5">
        <v>215660.0</v>
      </c>
    </row>
    <row r="607">
      <c r="A607" s="2" t="s">
        <v>21314</v>
      </c>
      <c r="B607" s="3"/>
      <c r="C607" s="4">
        <v>35423.98055555556</v>
      </c>
      <c r="D607" s="5">
        <v>216285.0</v>
      </c>
    </row>
    <row r="608">
      <c r="A608" s="2" t="s">
        <v>21315</v>
      </c>
      <c r="B608" s="3"/>
      <c r="C608" s="4">
        <v>35423.98055555556</v>
      </c>
      <c r="D608" s="5">
        <v>1312626.0</v>
      </c>
    </row>
    <row r="609">
      <c r="A609" s="2" t="s">
        <v>21316</v>
      </c>
      <c r="B609" s="3"/>
      <c r="C609" s="4">
        <v>35423.98055555556</v>
      </c>
      <c r="D609" s="5">
        <v>585111.0</v>
      </c>
    </row>
    <row r="610">
      <c r="A610" s="2" t="s">
        <v>21317</v>
      </c>
      <c r="B610" s="3"/>
      <c r="C610" s="4">
        <v>35423.98055555556</v>
      </c>
      <c r="D610" s="5">
        <v>467783.0</v>
      </c>
    </row>
    <row r="611">
      <c r="A611" s="2" t="s">
        <v>21318</v>
      </c>
      <c r="B611" s="3"/>
      <c r="C611" s="4">
        <v>35423.98055555556</v>
      </c>
      <c r="D611" s="5">
        <v>466549.0</v>
      </c>
    </row>
    <row r="612">
      <c r="A612" s="2" t="s">
        <v>21319</v>
      </c>
      <c r="B612" s="3"/>
      <c r="C612" s="4">
        <v>35423.98055555556</v>
      </c>
      <c r="D612" s="5">
        <v>468595.0</v>
      </c>
    </row>
    <row r="613">
      <c r="A613" s="2" t="s">
        <v>21320</v>
      </c>
      <c r="B613" s="3"/>
      <c r="C613" s="4">
        <v>35423.98055555556</v>
      </c>
      <c r="D613" s="5">
        <v>467694.0</v>
      </c>
    </row>
    <row r="614">
      <c r="A614" s="2" t="s">
        <v>21321</v>
      </c>
      <c r="B614" s="3"/>
      <c r="C614" s="4">
        <v>35423.98055555556</v>
      </c>
      <c r="D614" s="5">
        <v>467365.0</v>
      </c>
    </row>
    <row r="615">
      <c r="A615" s="2" t="s">
        <v>21322</v>
      </c>
      <c r="B615" s="3"/>
      <c r="C615" s="4">
        <v>35423.98055555556</v>
      </c>
      <c r="D615" s="5">
        <v>472781.0</v>
      </c>
    </row>
    <row r="616">
      <c r="A616" s="2" t="s">
        <v>21323</v>
      </c>
      <c r="B616" s="3"/>
      <c r="C616" s="4">
        <v>35423.98055555556</v>
      </c>
      <c r="D616" s="5">
        <v>474554.0</v>
      </c>
    </row>
    <row r="617">
      <c r="A617" s="2" t="s">
        <v>21324</v>
      </c>
      <c r="B617" s="3"/>
      <c r="C617" s="4">
        <v>35423.98055555556</v>
      </c>
      <c r="D617" s="5">
        <v>474801.0</v>
      </c>
    </row>
    <row r="618">
      <c r="A618" s="2" t="s">
        <v>21325</v>
      </c>
      <c r="B618" s="3"/>
      <c r="C618" s="4">
        <v>35423.98055555556</v>
      </c>
      <c r="D618" s="5">
        <v>474295.0</v>
      </c>
    </row>
    <row r="619">
      <c r="A619" s="2" t="s">
        <v>21326</v>
      </c>
      <c r="B619" s="3"/>
      <c r="C619" s="4">
        <v>35423.98055555556</v>
      </c>
      <c r="D619" s="5">
        <v>474335.0</v>
      </c>
    </row>
    <row r="620">
      <c r="A620" s="2" t="s">
        <v>21327</v>
      </c>
      <c r="B620" s="3"/>
      <c r="C620" s="4">
        <v>35423.98055555556</v>
      </c>
      <c r="D620" s="5">
        <v>474339.0</v>
      </c>
    </row>
    <row r="621">
      <c r="A621" s="2" t="s">
        <v>21328</v>
      </c>
      <c r="B621" s="3"/>
      <c r="C621" s="4">
        <v>35423.98055555556</v>
      </c>
      <c r="D621" s="5">
        <v>474438.0</v>
      </c>
    </row>
    <row r="622">
      <c r="A622" s="2" t="s">
        <v>21329</v>
      </c>
      <c r="B622" s="3"/>
      <c r="C622" s="4">
        <v>35423.98055555556</v>
      </c>
      <c r="D622" s="5">
        <v>473826.0</v>
      </c>
    </row>
    <row r="623">
      <c r="A623" s="2" t="s">
        <v>21330</v>
      </c>
      <c r="B623" s="3"/>
      <c r="C623" s="4">
        <v>35423.98055555556</v>
      </c>
      <c r="D623" s="5">
        <v>473851.0</v>
      </c>
    </row>
    <row r="624">
      <c r="A624" s="2" t="s">
        <v>21331</v>
      </c>
      <c r="B624" s="3"/>
      <c r="C624" s="4">
        <v>35423.98055555556</v>
      </c>
      <c r="D624" s="5">
        <v>473794.0</v>
      </c>
    </row>
    <row r="625">
      <c r="A625" s="2" t="s">
        <v>21332</v>
      </c>
      <c r="B625" s="3"/>
      <c r="C625" s="4">
        <v>35423.98055555556</v>
      </c>
      <c r="D625" s="5">
        <v>473876.0</v>
      </c>
    </row>
    <row r="626">
      <c r="A626" s="2" t="s">
        <v>21333</v>
      </c>
      <c r="B626" s="3"/>
      <c r="C626" s="4">
        <v>35423.98055555556</v>
      </c>
      <c r="D626" s="5">
        <v>188136.0</v>
      </c>
    </row>
    <row r="627">
      <c r="A627" s="2" t="s">
        <v>21334</v>
      </c>
      <c r="B627" s="3"/>
      <c r="C627" s="4">
        <v>35423.98055555556</v>
      </c>
      <c r="D627" s="5">
        <v>188310.0</v>
      </c>
    </row>
    <row r="628">
      <c r="A628" s="2" t="s">
        <v>21335</v>
      </c>
      <c r="B628" s="3"/>
      <c r="C628" s="4">
        <v>35423.98055555556</v>
      </c>
      <c r="D628" s="5">
        <v>468112.0</v>
      </c>
    </row>
    <row r="629">
      <c r="A629" s="2" t="s">
        <v>21336</v>
      </c>
      <c r="B629" s="3"/>
      <c r="C629" s="4">
        <v>35423.98055555556</v>
      </c>
      <c r="D629" s="5">
        <v>1324867.0</v>
      </c>
    </row>
    <row r="630">
      <c r="A630" s="2" t="s">
        <v>21337</v>
      </c>
      <c r="B630" s="3"/>
      <c r="C630" s="4">
        <v>35423.98055555556</v>
      </c>
      <c r="D630" s="5">
        <v>842159.0</v>
      </c>
    </row>
    <row r="631">
      <c r="A631" s="2" t="s">
        <v>21338</v>
      </c>
      <c r="B631" s="3"/>
      <c r="C631" s="4">
        <v>35423.98055555556</v>
      </c>
      <c r="D631" s="5">
        <v>497523.0</v>
      </c>
    </row>
    <row r="632">
      <c r="A632" s="2" t="s">
        <v>21339</v>
      </c>
      <c r="B632" s="3"/>
      <c r="C632" s="4">
        <v>35423.98055555556</v>
      </c>
      <c r="D632" s="5">
        <v>737606.0</v>
      </c>
    </row>
    <row r="633">
      <c r="A633" s="2" t="s">
        <v>21340</v>
      </c>
      <c r="B633" s="3"/>
      <c r="C633" s="4">
        <v>35423.98055555556</v>
      </c>
      <c r="D633" s="5">
        <v>1216184.0</v>
      </c>
    </row>
    <row r="634">
      <c r="A634" s="2" t="s">
        <v>21341</v>
      </c>
      <c r="B634" s="3"/>
      <c r="C634" s="4">
        <v>35423.98055555556</v>
      </c>
      <c r="D634" s="5">
        <v>266068.0</v>
      </c>
    </row>
    <row r="635">
      <c r="A635" s="2" t="s">
        <v>21342</v>
      </c>
      <c r="B635" s="3"/>
      <c r="C635" s="4">
        <v>35423.98055555556</v>
      </c>
      <c r="D635" s="5">
        <v>420678.0</v>
      </c>
    </row>
    <row r="636">
      <c r="A636" s="2" t="s">
        <v>21343</v>
      </c>
      <c r="B636" s="3"/>
      <c r="C636" s="4">
        <v>35423.98055555556</v>
      </c>
      <c r="D636" s="5">
        <v>499831.0</v>
      </c>
    </row>
    <row r="637">
      <c r="A637" s="2" t="s">
        <v>21344</v>
      </c>
      <c r="B637" s="3"/>
      <c r="C637" s="4">
        <v>35423.98055555556</v>
      </c>
      <c r="D637" s="5">
        <v>885381.0</v>
      </c>
    </row>
    <row r="638">
      <c r="A638" s="2" t="s">
        <v>21345</v>
      </c>
      <c r="B638" s="3"/>
      <c r="C638" s="4">
        <v>35423.98055555556</v>
      </c>
      <c r="D638" s="5">
        <v>885336.0</v>
      </c>
    </row>
    <row r="639">
      <c r="A639" s="2" t="s">
        <v>21346</v>
      </c>
      <c r="B639" s="3"/>
      <c r="C639" s="4">
        <v>35423.98055555556</v>
      </c>
      <c r="D639" s="5">
        <v>298206.0</v>
      </c>
    </row>
    <row r="640">
      <c r="A640" s="2" t="s">
        <v>21347</v>
      </c>
      <c r="B640" s="3"/>
      <c r="C640" s="4">
        <v>35423.98055555556</v>
      </c>
      <c r="D640" s="5">
        <v>294513.0</v>
      </c>
    </row>
    <row r="641">
      <c r="A641" s="2" t="s">
        <v>21348</v>
      </c>
      <c r="B641" s="3"/>
      <c r="C641" s="4">
        <v>35423.98055555556</v>
      </c>
      <c r="D641" s="5">
        <v>675082.0</v>
      </c>
    </row>
    <row r="642">
      <c r="A642" s="2" t="s">
        <v>21349</v>
      </c>
      <c r="B642" s="3"/>
      <c r="C642" s="4">
        <v>35423.98055555556</v>
      </c>
      <c r="D642" s="5">
        <v>701270.0</v>
      </c>
    </row>
    <row r="643">
      <c r="A643" s="2" t="s">
        <v>21350</v>
      </c>
      <c r="B643" s="3"/>
      <c r="C643" s="4">
        <v>35423.98055555556</v>
      </c>
      <c r="D643" s="5">
        <v>373480.0</v>
      </c>
    </row>
    <row r="644">
      <c r="A644" s="2" t="s">
        <v>21351</v>
      </c>
      <c r="B644" s="3"/>
      <c r="C644" s="4">
        <v>35423.98055555556</v>
      </c>
      <c r="D644" s="5">
        <v>296490.0</v>
      </c>
    </row>
    <row r="645">
      <c r="A645" s="2" t="s">
        <v>21352</v>
      </c>
      <c r="B645" s="3"/>
      <c r="C645" s="4">
        <v>35423.98055555556</v>
      </c>
      <c r="D645" s="5">
        <v>235347.0</v>
      </c>
    </row>
    <row r="646">
      <c r="A646" s="2" t="s">
        <v>21353</v>
      </c>
      <c r="B646" s="3"/>
      <c r="C646" s="4">
        <v>35423.98055555556</v>
      </c>
      <c r="D646" s="5">
        <v>249347.0</v>
      </c>
    </row>
    <row r="647">
      <c r="A647" s="2" t="s">
        <v>21354</v>
      </c>
      <c r="B647" s="3"/>
      <c r="C647" s="4">
        <v>35423.98055555556</v>
      </c>
      <c r="D647" s="5">
        <v>251623.0</v>
      </c>
    </row>
    <row r="648">
      <c r="A648" s="2" t="s">
        <v>21355</v>
      </c>
      <c r="B648" s="3"/>
      <c r="C648" s="4">
        <v>35423.98055555556</v>
      </c>
      <c r="D648" s="5">
        <v>224648.0</v>
      </c>
    </row>
    <row r="649">
      <c r="A649" s="2" t="s">
        <v>21356</v>
      </c>
      <c r="B649" s="3"/>
      <c r="C649" s="4">
        <v>35423.98055555556</v>
      </c>
      <c r="D649" s="5">
        <v>236810.0</v>
      </c>
    </row>
    <row r="650">
      <c r="A650" s="2" t="s">
        <v>21357</v>
      </c>
      <c r="B650" s="3"/>
      <c r="C650" s="4">
        <v>35423.98055555556</v>
      </c>
      <c r="D650" s="5">
        <v>224661.0</v>
      </c>
    </row>
    <row r="651">
      <c r="A651" s="2" t="s">
        <v>21358</v>
      </c>
      <c r="B651" s="3"/>
      <c r="C651" s="4">
        <v>35423.98055555556</v>
      </c>
      <c r="D651" s="5">
        <v>424780.0</v>
      </c>
    </row>
    <row r="652">
      <c r="A652" s="2" t="s">
        <v>21359</v>
      </c>
      <c r="B652" s="3"/>
      <c r="C652" s="4">
        <v>35423.98055555556</v>
      </c>
      <c r="D652" s="5">
        <v>1081728.0</v>
      </c>
    </row>
    <row r="653">
      <c r="A653" s="2" t="s">
        <v>21360</v>
      </c>
      <c r="B653" s="3"/>
      <c r="C653" s="4">
        <v>35423.98055555556</v>
      </c>
      <c r="D653" s="5">
        <v>1085735.0</v>
      </c>
    </row>
    <row r="654">
      <c r="A654" s="2" t="s">
        <v>21361</v>
      </c>
      <c r="B654" s="3"/>
      <c r="C654" s="4">
        <v>35423.98055555556</v>
      </c>
      <c r="D654" s="5">
        <v>752900.0</v>
      </c>
    </row>
    <row r="655">
      <c r="A655" s="2" t="s">
        <v>21362</v>
      </c>
      <c r="B655" s="3"/>
      <c r="C655" s="4">
        <v>35423.98055555556</v>
      </c>
      <c r="D655" s="5">
        <v>946839.0</v>
      </c>
    </row>
    <row r="656">
      <c r="A656" s="2" t="s">
        <v>21363</v>
      </c>
      <c r="B656" s="3"/>
      <c r="C656" s="4">
        <v>35423.98055555556</v>
      </c>
      <c r="D656" s="5">
        <v>952895.0</v>
      </c>
    </row>
    <row r="657">
      <c r="A657" s="2" t="s">
        <v>21364</v>
      </c>
      <c r="B657" s="3"/>
      <c r="C657" s="4">
        <v>35423.98055555556</v>
      </c>
      <c r="D657" s="5">
        <v>354183.0</v>
      </c>
    </row>
    <row r="658">
      <c r="A658" s="2" t="s">
        <v>21365</v>
      </c>
      <c r="B658" s="3"/>
      <c r="C658" s="4">
        <v>35423.98055555556</v>
      </c>
      <c r="D658" s="5">
        <v>352099.0</v>
      </c>
    </row>
    <row r="659">
      <c r="A659" s="2" t="s">
        <v>21366</v>
      </c>
      <c r="B659" s="3"/>
      <c r="C659" s="4">
        <v>35423.98055555556</v>
      </c>
      <c r="D659" s="5">
        <v>352076.0</v>
      </c>
    </row>
    <row r="660">
      <c r="A660" s="2" t="s">
        <v>21367</v>
      </c>
      <c r="B660" s="3"/>
      <c r="C660" s="4">
        <v>35423.98055555556</v>
      </c>
      <c r="D660" s="5">
        <v>394623.0</v>
      </c>
    </row>
    <row r="661">
      <c r="A661" s="2" t="s">
        <v>21368</v>
      </c>
      <c r="B661" s="3"/>
      <c r="C661" s="4">
        <v>35423.98055555556</v>
      </c>
      <c r="D661" s="5">
        <v>1065051.0</v>
      </c>
    </row>
    <row r="662">
      <c r="A662" s="2" t="s">
        <v>21369</v>
      </c>
      <c r="B662" s="3"/>
      <c r="C662" s="4">
        <v>35423.98055555556</v>
      </c>
      <c r="D662" s="5">
        <v>437093.0</v>
      </c>
    </row>
    <row r="663">
      <c r="A663" s="2" t="s">
        <v>21370</v>
      </c>
      <c r="B663" s="3"/>
      <c r="C663" s="4">
        <v>35423.98055555556</v>
      </c>
      <c r="D663" s="5">
        <v>320662.0</v>
      </c>
    </row>
    <row r="664">
      <c r="A664" s="2" t="s">
        <v>21371</v>
      </c>
      <c r="B664" s="3"/>
      <c r="C664" s="4">
        <v>35423.98055555556</v>
      </c>
      <c r="D664" s="5">
        <v>290368.0</v>
      </c>
    </row>
    <row r="665">
      <c r="A665" s="2" t="s">
        <v>21372</v>
      </c>
      <c r="B665" s="3"/>
      <c r="C665" s="4">
        <v>35423.98055555556</v>
      </c>
      <c r="D665" s="5">
        <v>1462866.0</v>
      </c>
    </row>
    <row r="666">
      <c r="A666" s="2" t="s">
        <v>21373</v>
      </c>
      <c r="B666" s="3"/>
      <c r="C666" s="4">
        <v>35423.98055555556</v>
      </c>
      <c r="D666" s="5">
        <v>431048.0</v>
      </c>
    </row>
    <row r="667">
      <c r="A667" s="2" t="s">
        <v>21374</v>
      </c>
      <c r="B667" s="3"/>
      <c r="C667" s="4">
        <v>35423.98055555556</v>
      </c>
      <c r="D667" s="5">
        <v>431102.0</v>
      </c>
    </row>
    <row r="668">
      <c r="A668" s="2" t="s">
        <v>21375</v>
      </c>
      <c r="B668" s="3"/>
      <c r="C668" s="4">
        <v>35423.98055555556</v>
      </c>
      <c r="D668" s="5">
        <v>392302.0</v>
      </c>
    </row>
    <row r="669">
      <c r="A669" s="2" t="s">
        <v>21376</v>
      </c>
      <c r="B669" s="3"/>
      <c r="C669" s="4">
        <v>35423.98055555556</v>
      </c>
      <c r="D669" s="5">
        <v>147654.0</v>
      </c>
    </row>
    <row r="670">
      <c r="A670" s="2" t="s">
        <v>21377</v>
      </c>
      <c r="B670" s="3"/>
      <c r="C670" s="4">
        <v>35423.98055555556</v>
      </c>
      <c r="D670" s="5">
        <v>181148.0</v>
      </c>
    </row>
    <row r="671">
      <c r="A671" s="2" t="s">
        <v>21378</v>
      </c>
      <c r="B671" s="3"/>
      <c r="C671" s="4">
        <v>35423.98055555556</v>
      </c>
      <c r="D671" s="5">
        <v>181109.0</v>
      </c>
    </row>
    <row r="672">
      <c r="A672" s="2" t="s">
        <v>21379</v>
      </c>
      <c r="B672" s="3"/>
      <c r="C672" s="4">
        <v>35423.98055555556</v>
      </c>
      <c r="D672" s="5">
        <v>642601.0</v>
      </c>
    </row>
    <row r="673">
      <c r="A673" s="2" t="s">
        <v>21380</v>
      </c>
      <c r="B673" s="3"/>
      <c r="C673" s="4">
        <v>35423.98055555556</v>
      </c>
      <c r="D673" s="5">
        <v>611015.0</v>
      </c>
    </row>
    <row r="674">
      <c r="A674" s="2" t="s">
        <v>21381</v>
      </c>
      <c r="B674" s="3"/>
      <c r="C674" s="4">
        <v>35423.98055555556</v>
      </c>
      <c r="D674" s="5">
        <v>642504.0</v>
      </c>
    </row>
    <row r="675">
      <c r="A675" s="2" t="s">
        <v>21382</v>
      </c>
      <c r="B675" s="3"/>
      <c r="C675" s="4">
        <v>35423.98055555556</v>
      </c>
      <c r="D675" s="5">
        <v>392315.0</v>
      </c>
    </row>
    <row r="676">
      <c r="A676" s="2" t="s">
        <v>21383</v>
      </c>
      <c r="B676" s="3"/>
      <c r="C676" s="4">
        <v>35423.98055555556</v>
      </c>
      <c r="D676" s="5">
        <v>260436.0</v>
      </c>
    </row>
    <row r="677">
      <c r="A677" s="2" t="s">
        <v>21384</v>
      </c>
      <c r="B677" s="3"/>
      <c r="C677" s="4">
        <v>35423.98055555556</v>
      </c>
      <c r="D677" s="5">
        <v>260478.0</v>
      </c>
    </row>
    <row r="678">
      <c r="A678" s="2" t="s">
        <v>21385</v>
      </c>
      <c r="B678" s="3"/>
      <c r="C678" s="4">
        <v>35423.98055555556</v>
      </c>
      <c r="D678" s="5">
        <v>260413.0</v>
      </c>
    </row>
    <row r="679">
      <c r="A679" s="2" t="s">
        <v>21386</v>
      </c>
      <c r="B679" s="3"/>
      <c r="C679" s="4">
        <v>35423.98055555556</v>
      </c>
      <c r="D679" s="5">
        <v>1003583.0</v>
      </c>
    </row>
    <row r="680">
      <c r="A680" s="2" t="s">
        <v>21387</v>
      </c>
      <c r="B680" s="3"/>
      <c r="C680" s="4">
        <v>35423.98055555556</v>
      </c>
      <c r="D680" s="5">
        <v>1003218.0</v>
      </c>
    </row>
    <row r="681">
      <c r="A681" s="2" t="s">
        <v>21388</v>
      </c>
      <c r="B681" s="3"/>
      <c r="C681" s="4">
        <v>35423.98055555556</v>
      </c>
      <c r="D681" s="5">
        <v>540688.0</v>
      </c>
    </row>
    <row r="682">
      <c r="A682" s="2" t="s">
        <v>21389</v>
      </c>
      <c r="B682" s="3"/>
      <c r="C682" s="4">
        <v>35423.98055555556</v>
      </c>
      <c r="D682" s="5">
        <v>549702.0</v>
      </c>
    </row>
    <row r="683">
      <c r="A683" s="2" t="s">
        <v>21390</v>
      </c>
      <c r="B683" s="3"/>
      <c r="C683" s="4">
        <v>35423.98055555556</v>
      </c>
      <c r="D683" s="5">
        <v>546356.0</v>
      </c>
    </row>
    <row r="684">
      <c r="A684" s="2" t="s">
        <v>21391</v>
      </c>
      <c r="B684" s="3"/>
      <c r="C684" s="4">
        <v>35423.98055555556</v>
      </c>
      <c r="D684" s="5">
        <v>1219921.0</v>
      </c>
    </row>
    <row r="685">
      <c r="A685" s="2" t="s">
        <v>21392</v>
      </c>
      <c r="B685" s="3"/>
      <c r="C685" s="4">
        <v>35423.98055555556</v>
      </c>
      <c r="D685" s="5">
        <v>1219892.0</v>
      </c>
    </row>
    <row r="686">
      <c r="A686" s="2" t="s">
        <v>21393</v>
      </c>
      <c r="B686" s="3"/>
      <c r="C686" s="4">
        <v>35423.98055555556</v>
      </c>
      <c r="D686" s="5">
        <v>567809.0</v>
      </c>
    </row>
    <row r="687">
      <c r="A687" s="2" t="s">
        <v>21394</v>
      </c>
      <c r="B687" s="3"/>
      <c r="C687" s="4">
        <v>35423.98055555556</v>
      </c>
      <c r="D687" s="5">
        <v>1802588.0</v>
      </c>
    </row>
    <row r="688">
      <c r="A688" s="2" t="s">
        <v>21395</v>
      </c>
      <c r="B688" s="3"/>
      <c r="C688" s="4">
        <v>35423.98055555556</v>
      </c>
      <c r="D688" s="5">
        <v>521418.0</v>
      </c>
    </row>
    <row r="689">
      <c r="A689" s="2" t="s">
        <v>21396</v>
      </c>
      <c r="B689" s="3"/>
      <c r="C689" s="4">
        <v>35423.98055555556</v>
      </c>
      <c r="D689" s="5">
        <v>516229.0</v>
      </c>
    </row>
    <row r="690">
      <c r="A690" s="2" t="s">
        <v>21397</v>
      </c>
      <c r="B690" s="3"/>
      <c r="C690" s="4">
        <v>35423.98055555556</v>
      </c>
      <c r="D690" s="5">
        <v>65965.0</v>
      </c>
    </row>
    <row r="691">
      <c r="A691" s="2" t="s">
        <v>21398</v>
      </c>
      <c r="B691" s="3"/>
      <c r="C691" s="4">
        <v>35423.98055555556</v>
      </c>
      <c r="D691" s="5">
        <v>70074.0</v>
      </c>
    </row>
    <row r="692">
      <c r="A692" s="2" t="s">
        <v>21399</v>
      </c>
      <c r="B692" s="3"/>
      <c r="C692" s="4">
        <v>35423.98055555556</v>
      </c>
      <c r="D692" s="5">
        <v>1112202.0</v>
      </c>
    </row>
    <row r="693">
      <c r="A693" s="2" t="s">
        <v>21400</v>
      </c>
      <c r="B693" s="3"/>
      <c r="C693" s="4">
        <v>35423.98055555556</v>
      </c>
      <c r="D693" s="5">
        <v>1111985.0</v>
      </c>
    </row>
    <row r="694">
      <c r="A694" s="2" t="s">
        <v>21401</v>
      </c>
      <c r="B694" s="3"/>
      <c r="C694" s="4">
        <v>35423.98055555556</v>
      </c>
      <c r="D694" s="5">
        <v>330863.0</v>
      </c>
    </row>
    <row r="695">
      <c r="A695" s="2" t="s">
        <v>21402</v>
      </c>
      <c r="B695" s="3"/>
      <c r="C695" s="4">
        <v>35423.98055555556</v>
      </c>
      <c r="D695" s="5">
        <v>624964.0</v>
      </c>
    </row>
    <row r="696">
      <c r="A696" s="2" t="s">
        <v>21403</v>
      </c>
      <c r="B696" s="3"/>
      <c r="C696" s="4">
        <v>35423.98055555556</v>
      </c>
      <c r="D696" s="5">
        <v>466632.0</v>
      </c>
    </row>
    <row r="697">
      <c r="A697" s="2" t="s">
        <v>21404</v>
      </c>
      <c r="B697" s="3"/>
      <c r="C697" s="4">
        <v>35423.98055555556</v>
      </c>
      <c r="D697" s="5">
        <v>466629.0</v>
      </c>
    </row>
    <row r="698">
      <c r="A698" s="2" t="s">
        <v>21405</v>
      </c>
      <c r="B698" s="3"/>
      <c r="C698" s="4">
        <v>35423.98055555556</v>
      </c>
      <c r="D698" s="5">
        <v>281015.0</v>
      </c>
    </row>
    <row r="699">
      <c r="A699" s="2" t="s">
        <v>21406</v>
      </c>
      <c r="B699" s="3"/>
      <c r="C699" s="4">
        <v>35423.98055555556</v>
      </c>
      <c r="D699" s="5">
        <v>826628.0</v>
      </c>
    </row>
    <row r="700">
      <c r="A700" s="2" t="s">
        <v>21407</v>
      </c>
      <c r="B700" s="3"/>
      <c r="C700" s="4">
        <v>35423.98055555556</v>
      </c>
      <c r="D700" s="5">
        <v>828722.0</v>
      </c>
    </row>
    <row r="701">
      <c r="A701" s="2" t="s">
        <v>21408</v>
      </c>
      <c r="B701" s="3"/>
      <c r="C701" s="4">
        <v>35423.98055555556</v>
      </c>
      <c r="D701" s="5">
        <v>83969.0</v>
      </c>
    </row>
    <row r="702">
      <c r="A702" s="2" t="s">
        <v>21409</v>
      </c>
      <c r="B702" s="3"/>
      <c r="C702" s="4">
        <v>35423.98055555556</v>
      </c>
      <c r="D702" s="5">
        <v>1398381.0</v>
      </c>
    </row>
    <row r="703">
      <c r="A703" s="2" t="s">
        <v>21410</v>
      </c>
      <c r="B703" s="3"/>
      <c r="C703" s="4">
        <v>35423.98055555556</v>
      </c>
      <c r="D703" s="5">
        <v>513296.0</v>
      </c>
    </row>
    <row r="704">
      <c r="A704" s="2" t="s">
        <v>21411</v>
      </c>
      <c r="B704" s="3"/>
      <c r="C704" s="4">
        <v>35423.98055555556</v>
      </c>
      <c r="D704" s="5">
        <v>6379187.0</v>
      </c>
    </row>
    <row r="705">
      <c r="A705" s="2" t="s">
        <v>21412</v>
      </c>
      <c r="B705" s="3"/>
      <c r="C705" s="4">
        <v>35423.98055555556</v>
      </c>
      <c r="D705" s="5">
        <v>6382490.0</v>
      </c>
    </row>
    <row r="706">
      <c r="A706" s="2" t="s">
        <v>21413</v>
      </c>
      <c r="B706" s="3"/>
      <c r="C706" s="4">
        <v>35423.98055555556</v>
      </c>
      <c r="D706" s="5">
        <v>6382645.0</v>
      </c>
    </row>
    <row r="707">
      <c r="A707" s="2" t="s">
        <v>21414</v>
      </c>
      <c r="B707" s="3"/>
      <c r="C707" s="4">
        <v>35423.98055555556</v>
      </c>
      <c r="D707" s="5">
        <v>6332854.0</v>
      </c>
    </row>
    <row r="708">
      <c r="A708" s="2" t="s">
        <v>21415</v>
      </c>
      <c r="B708" s="3"/>
      <c r="C708" s="4">
        <v>35423.98055555556</v>
      </c>
      <c r="D708" s="5">
        <v>513296.0</v>
      </c>
    </row>
    <row r="709">
      <c r="A709" s="2" t="s">
        <v>21416</v>
      </c>
      <c r="B709" s="3"/>
      <c r="C709" s="4">
        <v>35423.98055555556</v>
      </c>
      <c r="D709" s="5">
        <v>630985.0</v>
      </c>
    </row>
    <row r="710">
      <c r="A710" s="2" t="s">
        <v>21417</v>
      </c>
      <c r="B710" s="3"/>
      <c r="C710" s="4">
        <v>35423.98055555556</v>
      </c>
      <c r="D710" s="5">
        <v>610223.0</v>
      </c>
    </row>
    <row r="711">
      <c r="A711" s="2" t="s">
        <v>21418</v>
      </c>
      <c r="B711" s="3"/>
      <c r="C711" s="4">
        <v>35423.98055555556</v>
      </c>
      <c r="D711" s="5">
        <v>628817.0</v>
      </c>
    </row>
    <row r="712">
      <c r="A712" s="2" t="s">
        <v>21419</v>
      </c>
      <c r="B712" s="3"/>
      <c r="C712" s="4">
        <v>35423.98055555556</v>
      </c>
      <c r="D712" s="5">
        <v>651627.0</v>
      </c>
    </row>
    <row r="713">
      <c r="A713" s="2" t="s">
        <v>21420</v>
      </c>
      <c r="B713" s="3"/>
      <c r="C713" s="4">
        <v>35423.98055555556</v>
      </c>
      <c r="D713" s="5">
        <v>608310.0</v>
      </c>
    </row>
    <row r="714">
      <c r="A714" s="2" t="s">
        <v>21421</v>
      </c>
      <c r="B714" s="3"/>
      <c r="C714" s="4">
        <v>35423.98055555556</v>
      </c>
      <c r="D714" s="5">
        <v>607304.0</v>
      </c>
    </row>
    <row r="715">
      <c r="A715" s="2" t="s">
        <v>21422</v>
      </c>
      <c r="B715" s="3"/>
      <c r="C715" s="4">
        <v>35423.98055555556</v>
      </c>
      <c r="D715" s="5">
        <v>607844.0</v>
      </c>
    </row>
    <row r="716">
      <c r="A716" s="2" t="s">
        <v>21423</v>
      </c>
      <c r="B716" s="3"/>
      <c r="C716" s="4">
        <v>35423.98055555556</v>
      </c>
      <c r="D716" s="5">
        <v>607939.0</v>
      </c>
    </row>
    <row r="717">
      <c r="A717" s="2" t="s">
        <v>21424</v>
      </c>
      <c r="B717" s="3"/>
      <c r="C717" s="4">
        <v>35423.98055555556</v>
      </c>
      <c r="D717" s="5">
        <v>607633.0</v>
      </c>
    </row>
    <row r="718">
      <c r="A718" s="2" t="s">
        <v>21425</v>
      </c>
      <c r="B718" s="3"/>
      <c r="C718" s="4">
        <v>35423.98055555556</v>
      </c>
      <c r="D718" s="5">
        <v>607746.0</v>
      </c>
    </row>
    <row r="719">
      <c r="A719" s="2" t="s">
        <v>21426</v>
      </c>
      <c r="B719" s="3"/>
      <c r="C719" s="4">
        <v>35423.98055555556</v>
      </c>
      <c r="D719" s="5">
        <v>581788.0</v>
      </c>
    </row>
    <row r="720">
      <c r="A720" s="2" t="s">
        <v>21427</v>
      </c>
      <c r="B720" s="3"/>
      <c r="C720" s="4">
        <v>35423.98055555556</v>
      </c>
      <c r="D720" s="5">
        <v>582015.0</v>
      </c>
    </row>
    <row r="721">
      <c r="A721" s="2" t="s">
        <v>21428</v>
      </c>
      <c r="B721" s="3"/>
      <c r="C721" s="4">
        <v>35423.98055555556</v>
      </c>
      <c r="D721" s="5">
        <v>387552.0</v>
      </c>
    </row>
    <row r="722">
      <c r="A722" s="2" t="s">
        <v>21429</v>
      </c>
      <c r="B722" s="3"/>
      <c r="C722" s="4">
        <v>35423.98055555556</v>
      </c>
      <c r="D722" s="5">
        <v>387525.0</v>
      </c>
    </row>
    <row r="723">
      <c r="A723" s="2" t="s">
        <v>21430</v>
      </c>
      <c r="B723" s="3"/>
      <c r="C723" s="4">
        <v>35423.98055555556</v>
      </c>
      <c r="D723" s="5">
        <v>326509.0</v>
      </c>
    </row>
    <row r="724">
      <c r="A724" s="2" t="s">
        <v>21431</v>
      </c>
      <c r="B724" s="3"/>
      <c r="C724" s="4">
        <v>35423.98055555556</v>
      </c>
      <c r="D724" s="5">
        <v>326509.0</v>
      </c>
    </row>
    <row r="725">
      <c r="A725" s="2" t="s">
        <v>21432</v>
      </c>
      <c r="B725" s="3"/>
      <c r="C725" s="4">
        <v>35423.98055555556</v>
      </c>
      <c r="D725" s="5">
        <v>169969.0</v>
      </c>
    </row>
    <row r="726">
      <c r="A726" s="2" t="s">
        <v>21433</v>
      </c>
      <c r="B726" s="3"/>
      <c r="C726" s="4">
        <v>35423.98055555556</v>
      </c>
      <c r="D726" s="5">
        <v>512483.0</v>
      </c>
    </row>
    <row r="727">
      <c r="A727" s="2" t="s">
        <v>21434</v>
      </c>
      <c r="B727" s="3"/>
      <c r="C727" s="4">
        <v>35423.98055555556</v>
      </c>
      <c r="D727" s="5">
        <v>527445.0</v>
      </c>
    </row>
    <row r="728">
      <c r="A728" s="2" t="s">
        <v>21435</v>
      </c>
      <c r="B728" s="3"/>
      <c r="C728" s="4">
        <v>35423.98055555556</v>
      </c>
      <c r="D728" s="5">
        <v>840149.0</v>
      </c>
    </row>
    <row r="729">
      <c r="A729" s="2" t="s">
        <v>21436</v>
      </c>
      <c r="B729" s="3"/>
      <c r="C729" s="4">
        <v>35423.98055555556</v>
      </c>
      <c r="D729" s="5">
        <v>839231.0</v>
      </c>
    </row>
    <row r="730">
      <c r="A730" s="2" t="s">
        <v>21437</v>
      </c>
      <c r="B730" s="3"/>
      <c r="C730" s="4">
        <v>35423.98055555556</v>
      </c>
      <c r="D730" s="5">
        <v>1412117.0</v>
      </c>
    </row>
    <row r="731">
      <c r="A731" s="2" t="s">
        <v>21438</v>
      </c>
      <c r="B731" s="3"/>
      <c r="C731" s="4">
        <v>35423.98055555556</v>
      </c>
      <c r="D731" s="5">
        <v>1412438.0</v>
      </c>
    </row>
    <row r="732">
      <c r="A732" s="2" t="s">
        <v>21439</v>
      </c>
      <c r="B732" s="3"/>
      <c r="C732" s="4">
        <v>35423.98055555556</v>
      </c>
      <c r="D732" s="5">
        <v>261099.0</v>
      </c>
    </row>
    <row r="733">
      <c r="A733" s="2" t="s">
        <v>21440</v>
      </c>
      <c r="B733" s="3"/>
      <c r="C733" s="4">
        <v>35423.98055555556</v>
      </c>
      <c r="D733" s="5">
        <v>357760.0</v>
      </c>
    </row>
    <row r="734">
      <c r="A734" s="2" t="s">
        <v>21441</v>
      </c>
      <c r="B734" s="3"/>
      <c r="C734" s="4">
        <v>35423.98055555556</v>
      </c>
      <c r="D734" s="5">
        <v>1074194.0</v>
      </c>
    </row>
    <row r="735">
      <c r="A735" s="2" t="s">
        <v>21442</v>
      </c>
      <c r="B735" s="3"/>
      <c r="C735" s="4">
        <v>35423.98055555556</v>
      </c>
      <c r="D735" s="5">
        <v>1087837.0</v>
      </c>
    </row>
    <row r="736">
      <c r="A736" s="2" t="s">
        <v>21443</v>
      </c>
      <c r="B736" s="3"/>
      <c r="C736" s="4">
        <v>35423.98055555556</v>
      </c>
      <c r="D736" s="5">
        <v>1093828.0</v>
      </c>
    </row>
    <row r="737">
      <c r="A737" s="2" t="s">
        <v>21444</v>
      </c>
      <c r="B737" s="3"/>
      <c r="C737" s="4">
        <v>35423.98055555556</v>
      </c>
      <c r="D737" s="5">
        <v>407557.0</v>
      </c>
    </row>
    <row r="738">
      <c r="A738" s="2" t="s">
        <v>21445</v>
      </c>
      <c r="B738" s="3"/>
      <c r="C738" s="4">
        <v>35423.98055555556</v>
      </c>
      <c r="D738" s="5">
        <v>605245.0</v>
      </c>
    </row>
    <row r="739">
      <c r="A739" s="2" t="s">
        <v>21446</v>
      </c>
      <c r="B739" s="3"/>
      <c r="C739" s="4">
        <v>35423.98055555556</v>
      </c>
      <c r="D739" s="5">
        <v>267237.0</v>
      </c>
    </row>
    <row r="740">
      <c r="A740" s="2" t="s">
        <v>21447</v>
      </c>
      <c r="B740" s="3"/>
      <c r="C740" s="4">
        <v>35423.98055555556</v>
      </c>
      <c r="D740" s="5">
        <v>263623.0</v>
      </c>
    </row>
    <row r="741">
      <c r="A741" s="2" t="s">
        <v>21448</v>
      </c>
      <c r="B741" s="3"/>
      <c r="C741" s="4">
        <v>35423.98055555556</v>
      </c>
      <c r="D741" s="5">
        <v>262909.0</v>
      </c>
    </row>
    <row r="742">
      <c r="A742" s="2" t="s">
        <v>21449</v>
      </c>
      <c r="B742" s="3"/>
      <c r="C742" s="4">
        <v>35423.98055555556</v>
      </c>
      <c r="D742" s="5">
        <v>45687.0</v>
      </c>
    </row>
    <row r="743">
      <c r="A743" s="2" t="s">
        <v>21450</v>
      </c>
      <c r="B743" s="3"/>
      <c r="C743" s="4">
        <v>35423.98055555556</v>
      </c>
      <c r="D743" s="5">
        <v>499421.0</v>
      </c>
    </row>
    <row r="744">
      <c r="A744" s="2" t="s">
        <v>21451</v>
      </c>
      <c r="B744" s="3"/>
      <c r="C744" s="4">
        <v>35423.98055555556</v>
      </c>
      <c r="D744" s="5">
        <v>802326.0</v>
      </c>
    </row>
    <row r="745">
      <c r="A745" s="2" t="s">
        <v>21452</v>
      </c>
      <c r="B745" s="3"/>
      <c r="C745" s="4">
        <v>35423.98055555556</v>
      </c>
      <c r="D745" s="5">
        <v>431975.0</v>
      </c>
    </row>
    <row r="746">
      <c r="A746" s="2" t="s">
        <v>21453</v>
      </c>
      <c r="B746" s="3"/>
      <c r="C746" s="4">
        <v>35423.98055555556</v>
      </c>
      <c r="D746" s="5">
        <v>276273.0</v>
      </c>
    </row>
    <row r="747">
      <c r="A747" s="2" t="s">
        <v>21454</v>
      </c>
      <c r="B747" s="3"/>
      <c r="C747" s="4">
        <v>35423.98055555556</v>
      </c>
      <c r="D747" s="5">
        <v>35777.0</v>
      </c>
    </row>
    <row r="748">
      <c r="A748" s="2" t="s">
        <v>21455</v>
      </c>
      <c r="B748" s="3"/>
      <c r="C748" s="4">
        <v>35423.98055555556</v>
      </c>
      <c r="D748" s="5">
        <v>637695.0</v>
      </c>
    </row>
    <row r="749">
      <c r="A749" s="2" t="s">
        <v>21456</v>
      </c>
      <c r="B749" s="3"/>
      <c r="C749" s="4">
        <v>35423.98055555556</v>
      </c>
      <c r="D749" s="5">
        <v>567719.0</v>
      </c>
    </row>
    <row r="750">
      <c r="A750" s="2" t="s">
        <v>21457</v>
      </c>
      <c r="B750" s="3"/>
      <c r="C750" s="4">
        <v>35423.98055555556</v>
      </c>
      <c r="D750" s="5">
        <v>1520712.0</v>
      </c>
    </row>
    <row r="751">
      <c r="A751" s="2" t="s">
        <v>21458</v>
      </c>
      <c r="B751" s="3"/>
      <c r="C751" s="4">
        <v>35423.98055555556</v>
      </c>
      <c r="D751" s="5">
        <v>1518296.0</v>
      </c>
    </row>
    <row r="752">
      <c r="A752" s="2" t="s">
        <v>21459</v>
      </c>
      <c r="B752" s="3"/>
      <c r="C752" s="4">
        <v>35423.98055555556</v>
      </c>
      <c r="D752" s="5">
        <v>569921.0</v>
      </c>
    </row>
    <row r="753">
      <c r="A753" s="2" t="s">
        <v>21460</v>
      </c>
      <c r="B753" s="3"/>
      <c r="C753" s="4">
        <v>35423.98055555556</v>
      </c>
      <c r="D753" s="5">
        <v>67058.0</v>
      </c>
    </row>
    <row r="754">
      <c r="A754" s="2" t="s">
        <v>21461</v>
      </c>
      <c r="B754" s="3"/>
      <c r="C754" s="4">
        <v>35423.98055555556</v>
      </c>
      <c r="D754" s="5">
        <v>1302182.0</v>
      </c>
    </row>
    <row r="755">
      <c r="A755" s="2" t="s">
        <v>21462</v>
      </c>
      <c r="B755" s="3"/>
      <c r="C755" s="4">
        <v>35423.98055555556</v>
      </c>
      <c r="D755" s="5">
        <v>274136.0</v>
      </c>
    </row>
    <row r="756">
      <c r="A756" s="2" t="s">
        <v>21463</v>
      </c>
      <c r="B756" s="3"/>
      <c r="C756" s="4">
        <v>35423.98055555556</v>
      </c>
      <c r="D756" s="5">
        <v>31284.0</v>
      </c>
    </row>
    <row r="757">
      <c r="A757" s="2" t="s">
        <v>21464</v>
      </c>
      <c r="B757" s="3"/>
      <c r="C757" s="4">
        <v>35423.98055555556</v>
      </c>
      <c r="D757" s="5">
        <v>174480.0</v>
      </c>
    </row>
    <row r="758">
      <c r="A758" s="2" t="s">
        <v>21465</v>
      </c>
      <c r="B758" s="3"/>
      <c r="C758" s="4">
        <v>35423.98055555556</v>
      </c>
      <c r="D758" s="5">
        <v>173103.0</v>
      </c>
    </row>
    <row r="759">
      <c r="A759" s="2" t="s">
        <v>21466</v>
      </c>
      <c r="B759" s="3"/>
      <c r="C759" s="4">
        <v>35423.98055555556</v>
      </c>
      <c r="D759" s="5">
        <v>160183.0</v>
      </c>
    </row>
    <row r="760">
      <c r="A760" s="2" t="s">
        <v>21467</v>
      </c>
      <c r="B760" s="3"/>
      <c r="C760" s="4">
        <v>35423.98055555556</v>
      </c>
      <c r="D760" s="5">
        <v>160220.0</v>
      </c>
    </row>
    <row r="761">
      <c r="A761" s="2" t="s">
        <v>21468</v>
      </c>
      <c r="B761" s="3"/>
      <c r="C761" s="4">
        <v>35423.98055555556</v>
      </c>
      <c r="D761" s="5">
        <v>244122.0</v>
      </c>
    </row>
    <row r="762">
      <c r="A762" s="2" t="s">
        <v>21469</v>
      </c>
      <c r="B762" s="3"/>
      <c r="C762" s="4">
        <v>35423.98055555556</v>
      </c>
      <c r="D762" s="5">
        <v>469667.0</v>
      </c>
    </row>
    <row r="763">
      <c r="A763" s="2" t="s">
        <v>21470</v>
      </c>
      <c r="B763" s="3"/>
      <c r="C763" s="4">
        <v>35423.98055555556</v>
      </c>
      <c r="D763" s="5">
        <v>236132.0</v>
      </c>
    </row>
    <row r="764">
      <c r="A764" s="2" t="s">
        <v>21471</v>
      </c>
      <c r="B764" s="3"/>
      <c r="C764" s="4">
        <v>35423.98055555556</v>
      </c>
      <c r="D764" s="5">
        <v>236415.0</v>
      </c>
    </row>
    <row r="765">
      <c r="A765" s="2" t="s">
        <v>21472</v>
      </c>
      <c r="B765" s="3"/>
      <c r="C765" s="4">
        <v>35423.98055555556</v>
      </c>
      <c r="D765" s="5">
        <v>1634178.0</v>
      </c>
    </row>
    <row r="766">
      <c r="A766" s="2" t="s">
        <v>21473</v>
      </c>
      <c r="B766" s="3"/>
      <c r="C766" s="4">
        <v>35423.98055555556</v>
      </c>
      <c r="D766" s="5">
        <v>1122873.0</v>
      </c>
    </row>
    <row r="767">
      <c r="A767" s="2" t="s">
        <v>21474</v>
      </c>
      <c r="B767" s="3"/>
      <c r="C767" s="4">
        <v>35423.98055555556</v>
      </c>
      <c r="D767" s="5">
        <v>135966.0</v>
      </c>
    </row>
    <row r="768">
      <c r="A768" s="2" t="s">
        <v>21475</v>
      </c>
      <c r="B768" s="3"/>
      <c r="C768" s="4">
        <v>35423.98055555556</v>
      </c>
      <c r="D768" s="5">
        <v>135970.0</v>
      </c>
    </row>
    <row r="769">
      <c r="A769" s="2" t="s">
        <v>21476</v>
      </c>
      <c r="B769" s="3"/>
      <c r="C769" s="4">
        <v>35423.98055555556</v>
      </c>
      <c r="D769" s="5">
        <v>1572482.0</v>
      </c>
    </row>
    <row r="770">
      <c r="A770" s="2" t="s">
        <v>21477</v>
      </c>
      <c r="B770" s="3"/>
      <c r="C770" s="4">
        <v>35423.98055555556</v>
      </c>
      <c r="D770" s="5">
        <v>1519603.0</v>
      </c>
    </row>
    <row r="771">
      <c r="A771" s="2" t="s">
        <v>21478</v>
      </c>
      <c r="B771" s="3"/>
      <c r="C771" s="4">
        <v>35423.98055555556</v>
      </c>
      <c r="D771" s="5">
        <v>1530191.0</v>
      </c>
    </row>
    <row r="772">
      <c r="A772" s="2" t="s">
        <v>21479</v>
      </c>
      <c r="B772" s="3"/>
      <c r="C772" s="4">
        <v>35423.98055555556</v>
      </c>
      <c r="D772" s="5">
        <v>148389.0</v>
      </c>
    </row>
    <row r="773">
      <c r="A773" s="2" t="s">
        <v>21480</v>
      </c>
      <c r="B773" s="3"/>
      <c r="C773" s="4">
        <v>35423.98055555556</v>
      </c>
      <c r="D773" s="5">
        <v>569919.0</v>
      </c>
    </row>
    <row r="774">
      <c r="A774" s="2" t="s">
        <v>21481</v>
      </c>
      <c r="B774" s="3"/>
      <c r="C774" s="4">
        <v>35423.98055555556</v>
      </c>
      <c r="D774" s="5">
        <v>578599.0</v>
      </c>
    </row>
    <row r="775">
      <c r="A775" s="2" t="s">
        <v>21482</v>
      </c>
      <c r="B775" s="3"/>
      <c r="C775" s="4">
        <v>35423.98055555556</v>
      </c>
      <c r="D775" s="5">
        <v>569785.0</v>
      </c>
    </row>
    <row r="776">
      <c r="A776" s="2" t="s">
        <v>21483</v>
      </c>
      <c r="B776" s="3"/>
      <c r="C776" s="4">
        <v>35423.98055555556</v>
      </c>
      <c r="D776" s="5">
        <v>569921.0</v>
      </c>
    </row>
    <row r="777">
      <c r="A777" s="2" t="s">
        <v>21484</v>
      </c>
      <c r="B777" s="3"/>
      <c r="C777" s="4">
        <v>35423.98055555556</v>
      </c>
      <c r="D777" s="5">
        <v>68639.0</v>
      </c>
    </row>
    <row r="778">
      <c r="A778" s="2" t="s">
        <v>21485</v>
      </c>
      <c r="B778" s="3"/>
      <c r="C778" s="4">
        <v>35423.98055555556</v>
      </c>
      <c r="D778" s="5">
        <v>170092.0</v>
      </c>
    </row>
    <row r="779">
      <c r="A779" s="2" t="s">
        <v>21486</v>
      </c>
      <c r="B779" s="3"/>
      <c r="C779" s="4">
        <v>35423.98055555556</v>
      </c>
      <c r="D779" s="5">
        <v>372317.0</v>
      </c>
    </row>
    <row r="780">
      <c r="A780" s="2" t="s">
        <v>21487</v>
      </c>
      <c r="B780" s="3"/>
      <c r="C780" s="4">
        <v>35423.98055555556</v>
      </c>
      <c r="D780" s="5">
        <v>323601.0</v>
      </c>
    </row>
    <row r="781">
      <c r="A781" s="2" t="s">
        <v>21488</v>
      </c>
      <c r="B781" s="3"/>
      <c r="C781" s="4">
        <v>35423.98055555556</v>
      </c>
      <c r="D781" s="5">
        <v>726200.0</v>
      </c>
    </row>
    <row r="782">
      <c r="A782" s="2" t="s">
        <v>21489</v>
      </c>
      <c r="B782" s="3"/>
      <c r="C782" s="4">
        <v>35423.98055555556</v>
      </c>
      <c r="D782" s="5">
        <v>726187.0</v>
      </c>
    </row>
    <row r="783">
      <c r="A783" s="2" t="s">
        <v>21490</v>
      </c>
      <c r="B783" s="3"/>
      <c r="C783" s="4">
        <v>35423.98055555556</v>
      </c>
      <c r="D783" s="5">
        <v>1446827.0</v>
      </c>
    </row>
    <row r="784">
      <c r="A784" s="2" t="s">
        <v>21491</v>
      </c>
      <c r="B784" s="3"/>
      <c r="C784" s="4">
        <v>35423.98055555556</v>
      </c>
      <c r="D784" s="5">
        <v>1448214.0</v>
      </c>
    </row>
    <row r="785">
      <c r="A785" s="2" t="s">
        <v>21492</v>
      </c>
      <c r="B785" s="3"/>
      <c r="C785" s="4">
        <v>35423.98055555556</v>
      </c>
      <c r="D785" s="5">
        <v>969481.0</v>
      </c>
    </row>
    <row r="786">
      <c r="A786" s="2" t="s">
        <v>21493</v>
      </c>
      <c r="B786" s="3"/>
      <c r="C786" s="4">
        <v>35423.98055555556</v>
      </c>
      <c r="D786" s="5">
        <v>1495027.0</v>
      </c>
    </row>
    <row r="787">
      <c r="A787" s="2" t="s">
        <v>21494</v>
      </c>
      <c r="B787" s="3"/>
      <c r="C787" s="4">
        <v>35423.98055555556</v>
      </c>
      <c r="D787" s="5">
        <v>1481686.0</v>
      </c>
    </row>
    <row r="788">
      <c r="A788" s="2" t="s">
        <v>21495</v>
      </c>
      <c r="B788" s="3"/>
      <c r="C788" s="4">
        <v>35423.98055555556</v>
      </c>
      <c r="D788" s="5">
        <v>1390510.0</v>
      </c>
    </row>
    <row r="789">
      <c r="A789" s="2" t="s">
        <v>21496</v>
      </c>
      <c r="B789" s="3"/>
      <c r="C789" s="4">
        <v>35423.98055555556</v>
      </c>
      <c r="D789" s="5">
        <v>1559901.0</v>
      </c>
    </row>
    <row r="790">
      <c r="A790" s="2" t="s">
        <v>21497</v>
      </c>
      <c r="B790" s="3"/>
      <c r="C790" s="4">
        <v>35423.98055555556</v>
      </c>
      <c r="D790" s="5">
        <v>575986.0</v>
      </c>
    </row>
    <row r="791">
      <c r="A791" s="2" t="s">
        <v>21498</v>
      </c>
      <c r="B791" s="3"/>
      <c r="C791" s="4">
        <v>35423.98055555556</v>
      </c>
      <c r="D791" s="5">
        <v>194904.0</v>
      </c>
    </row>
    <row r="792">
      <c r="A792" s="2" t="s">
        <v>21499</v>
      </c>
      <c r="B792" s="3"/>
      <c r="C792" s="4">
        <v>35423.98055555556</v>
      </c>
      <c r="D792" s="5">
        <v>191259.0</v>
      </c>
    </row>
    <row r="793">
      <c r="A793" s="2" t="s">
        <v>21500</v>
      </c>
      <c r="B793" s="3"/>
      <c r="C793" s="4">
        <v>35423.98055555556</v>
      </c>
      <c r="D793" s="5">
        <v>191114.0</v>
      </c>
    </row>
    <row r="794">
      <c r="A794" s="2" t="s">
        <v>21501</v>
      </c>
      <c r="B794" s="3"/>
      <c r="C794" s="4">
        <v>35423.98055555556</v>
      </c>
      <c r="D794" s="5">
        <v>445498.0</v>
      </c>
    </row>
    <row r="795">
      <c r="A795" s="2" t="s">
        <v>21502</v>
      </c>
      <c r="B795" s="3"/>
      <c r="C795" s="4">
        <v>35423.98055555556</v>
      </c>
      <c r="D795" s="5">
        <v>923522.0</v>
      </c>
    </row>
    <row r="796">
      <c r="A796" s="2" t="s">
        <v>21503</v>
      </c>
      <c r="B796" s="3"/>
      <c r="C796" s="4">
        <v>35423.98055555556</v>
      </c>
      <c r="D796" s="5">
        <v>946154.0</v>
      </c>
    </row>
    <row r="797">
      <c r="A797" s="2" t="s">
        <v>21504</v>
      </c>
      <c r="B797" s="3"/>
      <c r="C797" s="4">
        <v>35423.98055555556</v>
      </c>
      <c r="D797" s="5">
        <v>690232.0</v>
      </c>
    </row>
    <row r="798">
      <c r="A798" s="2" t="s">
        <v>21505</v>
      </c>
      <c r="B798" s="3"/>
      <c r="C798" s="4">
        <v>35423.98055555556</v>
      </c>
      <c r="D798" s="5">
        <v>642916.0</v>
      </c>
    </row>
    <row r="799">
      <c r="A799" s="2" t="s">
        <v>21506</v>
      </c>
      <c r="B799" s="3"/>
      <c r="C799" s="4">
        <v>35423.98055555556</v>
      </c>
      <c r="D799" s="5">
        <v>600792.0</v>
      </c>
    </row>
    <row r="800">
      <c r="A800" s="2" t="s">
        <v>21507</v>
      </c>
      <c r="B800" s="3"/>
      <c r="C800" s="4">
        <v>35423.98055555556</v>
      </c>
      <c r="D800" s="5">
        <v>587196.0</v>
      </c>
    </row>
    <row r="801">
      <c r="A801" s="2" t="s">
        <v>21508</v>
      </c>
      <c r="B801" s="3"/>
      <c r="C801" s="4">
        <v>35423.98055555556</v>
      </c>
      <c r="D801" s="5">
        <v>600791.0</v>
      </c>
    </row>
    <row r="802">
      <c r="A802" s="2" t="s">
        <v>21509</v>
      </c>
      <c r="B802" s="3"/>
      <c r="C802" s="4">
        <v>35423.98055555556</v>
      </c>
      <c r="D802" s="5">
        <v>600715.0</v>
      </c>
    </row>
    <row r="803">
      <c r="A803" s="2" t="s">
        <v>21510</v>
      </c>
      <c r="B803" s="3"/>
      <c r="C803" s="4">
        <v>35423.98055555556</v>
      </c>
      <c r="D803" s="5">
        <v>523690.0</v>
      </c>
    </row>
    <row r="804">
      <c r="A804" s="2" t="s">
        <v>21511</v>
      </c>
      <c r="B804" s="3"/>
      <c r="C804" s="4">
        <v>35423.98055555556</v>
      </c>
      <c r="D804" s="5">
        <v>606866.0</v>
      </c>
    </row>
    <row r="805">
      <c r="A805" s="2" t="s">
        <v>21512</v>
      </c>
      <c r="B805" s="3"/>
      <c r="C805" s="4">
        <v>35423.98055555556</v>
      </c>
      <c r="D805" s="5">
        <v>1434938.0</v>
      </c>
    </row>
    <row r="806">
      <c r="A806" s="2" t="s">
        <v>21513</v>
      </c>
      <c r="B806" s="3"/>
      <c r="C806" s="4">
        <v>35423.98055555556</v>
      </c>
      <c r="D806" s="5">
        <v>1470381.0</v>
      </c>
    </row>
    <row r="807">
      <c r="A807" s="2" t="s">
        <v>21514</v>
      </c>
      <c r="B807" s="3"/>
      <c r="C807" s="4">
        <v>35423.98055555556</v>
      </c>
      <c r="D807" s="5">
        <v>355152.0</v>
      </c>
    </row>
    <row r="808">
      <c r="A808" s="2" t="s">
        <v>21515</v>
      </c>
      <c r="B808" s="3"/>
      <c r="C808" s="4">
        <v>35423.98055555556</v>
      </c>
      <c r="D808" s="5">
        <v>355698.0</v>
      </c>
    </row>
    <row r="809">
      <c r="A809" s="2" t="s">
        <v>21516</v>
      </c>
      <c r="B809" s="3"/>
      <c r="C809" s="4">
        <v>35423.98055555556</v>
      </c>
      <c r="D809" s="5">
        <v>355186.0</v>
      </c>
    </row>
    <row r="810">
      <c r="A810" s="2" t="s">
        <v>21517</v>
      </c>
      <c r="B810" s="3"/>
      <c r="C810" s="4">
        <v>35423.98055555556</v>
      </c>
      <c r="D810" s="5">
        <v>957079.0</v>
      </c>
    </row>
    <row r="811">
      <c r="A811" s="2" t="s">
        <v>21518</v>
      </c>
      <c r="B811" s="3"/>
      <c r="C811" s="4">
        <v>35423.98055555556</v>
      </c>
      <c r="D811" s="5">
        <v>1395624.0</v>
      </c>
    </row>
    <row r="812">
      <c r="A812" s="2" t="s">
        <v>21519</v>
      </c>
      <c r="B812" s="3"/>
      <c r="C812" s="4">
        <v>35423.98055555556</v>
      </c>
      <c r="D812" s="5">
        <v>1395577.0</v>
      </c>
    </row>
    <row r="813">
      <c r="A813" s="2" t="s">
        <v>21520</v>
      </c>
      <c r="B813" s="3"/>
      <c r="C813" s="4">
        <v>35423.98055555556</v>
      </c>
      <c r="D813" s="5">
        <v>1394345.0</v>
      </c>
    </row>
    <row r="814">
      <c r="A814" s="2" t="s">
        <v>21521</v>
      </c>
      <c r="B814" s="3"/>
      <c r="C814" s="4">
        <v>35423.98055555556</v>
      </c>
      <c r="D814" s="5">
        <v>1394263.0</v>
      </c>
    </row>
    <row r="815">
      <c r="A815" s="2" t="s">
        <v>21522</v>
      </c>
      <c r="B815" s="3"/>
      <c r="C815" s="4">
        <v>35423.98055555556</v>
      </c>
      <c r="D815" s="5">
        <v>1395686.0</v>
      </c>
    </row>
    <row r="816">
      <c r="A816" s="2" t="s">
        <v>21523</v>
      </c>
      <c r="B816" s="3"/>
      <c r="C816" s="4">
        <v>35423.98055555556</v>
      </c>
      <c r="D816" s="5">
        <v>1397080.0</v>
      </c>
    </row>
    <row r="817">
      <c r="A817" s="2" t="s">
        <v>21524</v>
      </c>
      <c r="B817" s="3"/>
      <c r="C817" s="4">
        <v>35423.98055555556</v>
      </c>
      <c r="D817" s="5">
        <v>672589.0</v>
      </c>
    </row>
    <row r="818">
      <c r="A818" s="2" t="s">
        <v>21525</v>
      </c>
      <c r="B818" s="3"/>
      <c r="C818" s="4">
        <v>35423.98055555556</v>
      </c>
      <c r="D818" s="5">
        <v>272058.0</v>
      </c>
    </row>
    <row r="819">
      <c r="A819" s="2" t="s">
        <v>21526</v>
      </c>
      <c r="B819" s="3"/>
      <c r="C819" s="4">
        <v>35423.98055555556</v>
      </c>
      <c r="D819" s="5">
        <v>274121.0</v>
      </c>
    </row>
    <row r="820">
      <c r="A820" s="2" t="s">
        <v>21527</v>
      </c>
      <c r="B820" s="3"/>
      <c r="C820" s="4">
        <v>35423.98055555556</v>
      </c>
      <c r="D820" s="5">
        <v>520852.0</v>
      </c>
    </row>
    <row r="821">
      <c r="A821" s="2" t="s">
        <v>21528</v>
      </c>
      <c r="B821" s="3"/>
      <c r="C821" s="4">
        <v>35423.98055555556</v>
      </c>
      <c r="D821" s="5">
        <v>988557.0</v>
      </c>
    </row>
    <row r="822">
      <c r="A822" s="2" t="s">
        <v>21529</v>
      </c>
      <c r="B822" s="3"/>
      <c r="C822" s="4">
        <v>35423.98055555556</v>
      </c>
      <c r="D822" s="5">
        <v>878820.0</v>
      </c>
    </row>
    <row r="823">
      <c r="A823" s="2" t="s">
        <v>21530</v>
      </c>
      <c r="B823" s="3"/>
      <c r="C823" s="4">
        <v>35423.98055555556</v>
      </c>
      <c r="D823" s="5">
        <v>878398.0</v>
      </c>
    </row>
    <row r="824">
      <c r="A824" s="2" t="s">
        <v>21531</v>
      </c>
      <c r="B824" s="3"/>
      <c r="C824" s="4">
        <v>35423.98055555556</v>
      </c>
      <c r="D824" s="5">
        <v>966188.0</v>
      </c>
    </row>
    <row r="825">
      <c r="A825" s="2" t="s">
        <v>21532</v>
      </c>
      <c r="B825" s="3"/>
      <c r="C825" s="4">
        <v>35423.98055555556</v>
      </c>
      <c r="D825" s="5">
        <v>965929.0</v>
      </c>
    </row>
    <row r="826">
      <c r="A826" s="2" t="s">
        <v>21533</v>
      </c>
      <c r="B826" s="3"/>
      <c r="C826" s="4">
        <v>35423.98055555556</v>
      </c>
      <c r="D826" s="5">
        <v>985562.0</v>
      </c>
    </row>
    <row r="827">
      <c r="A827" s="2" t="s">
        <v>21534</v>
      </c>
      <c r="B827" s="3"/>
      <c r="C827" s="4">
        <v>35423.98055555556</v>
      </c>
      <c r="D827" s="5">
        <v>930548.0</v>
      </c>
    </row>
    <row r="828">
      <c r="A828" s="2" t="s">
        <v>21535</v>
      </c>
      <c r="B828" s="3"/>
      <c r="C828" s="4">
        <v>35423.98055555556</v>
      </c>
      <c r="D828" s="5">
        <v>374978.0</v>
      </c>
    </row>
    <row r="829">
      <c r="A829" s="2" t="s">
        <v>21536</v>
      </c>
      <c r="B829" s="3"/>
      <c r="C829" s="4">
        <v>35423.98055555556</v>
      </c>
      <c r="D829" s="5">
        <v>562514.0</v>
      </c>
    </row>
    <row r="830">
      <c r="A830" s="2" t="s">
        <v>21537</v>
      </c>
      <c r="B830" s="3"/>
      <c r="C830" s="4">
        <v>35423.98055555556</v>
      </c>
      <c r="D830" s="5">
        <v>547963.0</v>
      </c>
    </row>
    <row r="831">
      <c r="A831" s="2" t="s">
        <v>21538</v>
      </c>
      <c r="B831" s="3"/>
      <c r="C831" s="4">
        <v>35423.98055555556</v>
      </c>
      <c r="D831" s="5">
        <v>208642.0</v>
      </c>
    </row>
    <row r="832">
      <c r="A832" s="2" t="s">
        <v>21539</v>
      </c>
      <c r="B832" s="3"/>
      <c r="C832" s="4">
        <v>35423.98055555556</v>
      </c>
      <c r="D832" s="5">
        <v>1903566.0</v>
      </c>
    </row>
    <row r="833">
      <c r="A833" s="2" t="s">
        <v>21540</v>
      </c>
      <c r="B833" s="3"/>
      <c r="C833" s="4">
        <v>35423.98055555556</v>
      </c>
      <c r="D833" s="5">
        <v>1903193.0</v>
      </c>
    </row>
    <row r="834">
      <c r="A834" s="2" t="s">
        <v>21541</v>
      </c>
      <c r="B834" s="3"/>
      <c r="C834" s="4">
        <v>35423.98055555556</v>
      </c>
      <c r="D834" s="5">
        <v>1903311.0</v>
      </c>
    </row>
    <row r="835">
      <c r="A835" s="2" t="s">
        <v>21542</v>
      </c>
      <c r="B835" s="3"/>
      <c r="C835" s="4">
        <v>35423.98055555556</v>
      </c>
      <c r="D835" s="5">
        <v>1903265.0</v>
      </c>
    </row>
    <row r="836">
      <c r="A836" s="2" t="s">
        <v>21543</v>
      </c>
      <c r="B836" s="3"/>
      <c r="C836" s="4">
        <v>35423.98055555556</v>
      </c>
      <c r="D836" s="5">
        <v>1795070.0</v>
      </c>
    </row>
    <row r="837">
      <c r="A837" s="2" t="s">
        <v>21544</v>
      </c>
      <c r="B837" s="3"/>
      <c r="C837" s="4">
        <v>35423.98055555556</v>
      </c>
      <c r="D837" s="5">
        <v>1795080.0</v>
      </c>
    </row>
    <row r="838">
      <c r="A838" s="2" t="s">
        <v>21545</v>
      </c>
      <c r="B838" s="3"/>
      <c r="C838" s="4">
        <v>35423.98055555556</v>
      </c>
      <c r="D838" s="5">
        <v>1795152.0</v>
      </c>
    </row>
    <row r="839">
      <c r="A839" s="2" t="s">
        <v>21546</v>
      </c>
      <c r="B839" s="3"/>
      <c r="C839" s="4">
        <v>35423.98055555556</v>
      </c>
      <c r="D839" s="5">
        <v>1237013.0</v>
      </c>
    </row>
    <row r="840">
      <c r="A840" s="2" t="s">
        <v>21547</v>
      </c>
      <c r="B840" s="3"/>
      <c r="C840" s="4">
        <v>35423.98055555556</v>
      </c>
      <c r="D840" s="5">
        <v>874160.0</v>
      </c>
    </row>
    <row r="841">
      <c r="A841" s="2" t="s">
        <v>21548</v>
      </c>
      <c r="B841" s="3"/>
      <c r="C841" s="4">
        <v>35423.98055555556</v>
      </c>
      <c r="D841" s="5">
        <v>1173026.0</v>
      </c>
    </row>
    <row r="842">
      <c r="A842" s="2" t="s">
        <v>21549</v>
      </c>
      <c r="B842" s="3"/>
      <c r="C842" s="4">
        <v>35423.98055555556</v>
      </c>
      <c r="D842" s="5">
        <v>1204863.0</v>
      </c>
    </row>
    <row r="843">
      <c r="A843" s="2" t="s">
        <v>21550</v>
      </c>
      <c r="B843" s="3"/>
      <c r="C843" s="4">
        <v>35423.98055555556</v>
      </c>
      <c r="D843" s="5">
        <v>1229246.0</v>
      </c>
    </row>
    <row r="844">
      <c r="A844" s="2" t="s">
        <v>21551</v>
      </c>
      <c r="B844" s="3"/>
      <c r="C844" s="4">
        <v>35423.98055555556</v>
      </c>
      <c r="D844" s="5">
        <v>509231.0</v>
      </c>
    </row>
    <row r="845">
      <c r="A845" s="2" t="s">
        <v>21552</v>
      </c>
      <c r="B845" s="3"/>
      <c r="C845" s="4">
        <v>35423.98055555556</v>
      </c>
      <c r="D845" s="5">
        <v>509416.0</v>
      </c>
    </row>
    <row r="846">
      <c r="A846" s="2" t="s">
        <v>21553</v>
      </c>
      <c r="B846" s="3"/>
      <c r="C846" s="4">
        <v>35423.98055555556</v>
      </c>
      <c r="D846" s="5">
        <v>537042.0</v>
      </c>
    </row>
    <row r="847">
      <c r="A847" s="2" t="s">
        <v>21554</v>
      </c>
      <c r="B847" s="3"/>
      <c r="C847" s="4">
        <v>35423.98055555556</v>
      </c>
      <c r="D847" s="5">
        <v>540366.0</v>
      </c>
    </row>
    <row r="848">
      <c r="A848" s="2" t="s">
        <v>21555</v>
      </c>
      <c r="B848" s="3"/>
      <c r="C848" s="4">
        <v>35423.98055555556</v>
      </c>
      <c r="D848" s="5">
        <v>525975.0</v>
      </c>
    </row>
    <row r="849">
      <c r="A849" s="2" t="s">
        <v>21556</v>
      </c>
      <c r="B849" s="3"/>
      <c r="C849" s="4">
        <v>35423.98055555556</v>
      </c>
      <c r="D849" s="5">
        <v>516373.0</v>
      </c>
    </row>
    <row r="850">
      <c r="A850" s="2" t="s">
        <v>21557</v>
      </c>
      <c r="B850" s="3"/>
      <c r="C850" s="4">
        <v>35423.98055555556</v>
      </c>
      <c r="D850" s="5">
        <v>1230499.0</v>
      </c>
    </row>
    <row r="851">
      <c r="A851" s="2" t="s">
        <v>21558</v>
      </c>
      <c r="B851" s="3"/>
      <c r="C851" s="4">
        <v>35423.98055555556</v>
      </c>
      <c r="D851" s="5">
        <v>695184.0</v>
      </c>
    </row>
    <row r="852">
      <c r="A852" s="2" t="s">
        <v>21559</v>
      </c>
      <c r="B852" s="3"/>
      <c r="C852" s="4">
        <v>35423.98055555556</v>
      </c>
      <c r="D852" s="5">
        <v>683995.0</v>
      </c>
    </row>
    <row r="853">
      <c r="A853" s="2" t="s">
        <v>21560</v>
      </c>
      <c r="B853" s="3"/>
      <c r="C853" s="4">
        <v>35423.98055555556</v>
      </c>
      <c r="D853" s="5">
        <v>683557.0</v>
      </c>
    </row>
    <row r="854">
      <c r="A854" s="2" t="s">
        <v>21561</v>
      </c>
      <c r="B854" s="3"/>
      <c r="C854" s="4">
        <v>35423.98055555556</v>
      </c>
      <c r="D854" s="5">
        <v>413083.0</v>
      </c>
    </row>
    <row r="855">
      <c r="A855" s="2" t="s">
        <v>21562</v>
      </c>
      <c r="B855" s="3"/>
      <c r="C855" s="4">
        <v>35423.98055555556</v>
      </c>
      <c r="D855" s="5">
        <v>406860.0</v>
      </c>
    </row>
    <row r="856">
      <c r="A856" s="2" t="s">
        <v>21563</v>
      </c>
      <c r="B856" s="3"/>
      <c r="C856" s="4">
        <v>35423.98055555556</v>
      </c>
      <c r="D856" s="5">
        <v>503824.0</v>
      </c>
    </row>
    <row r="857">
      <c r="A857" s="2" t="s">
        <v>21564</v>
      </c>
      <c r="B857" s="3"/>
      <c r="C857" s="4">
        <v>35423.98055555556</v>
      </c>
      <c r="D857" s="5">
        <v>77455.0</v>
      </c>
    </row>
    <row r="858">
      <c r="A858" s="2" t="s">
        <v>21565</v>
      </c>
      <c r="B858" s="3"/>
      <c r="C858" s="4">
        <v>35423.98055555556</v>
      </c>
      <c r="D858" s="5">
        <v>76019.0</v>
      </c>
    </row>
    <row r="859">
      <c r="A859" s="2" t="s">
        <v>21566</v>
      </c>
      <c r="B859" s="3"/>
      <c r="C859" s="4">
        <v>35423.98055555556</v>
      </c>
      <c r="D859" s="5">
        <v>76348.0</v>
      </c>
    </row>
    <row r="860">
      <c r="A860" s="2" t="s">
        <v>21567</v>
      </c>
      <c r="B860" s="3"/>
      <c r="C860" s="4">
        <v>35423.98055555556</v>
      </c>
      <c r="D860" s="5">
        <v>874944.0</v>
      </c>
    </row>
    <row r="861">
      <c r="A861" s="2" t="s">
        <v>21568</v>
      </c>
      <c r="B861" s="3"/>
      <c r="C861" s="4">
        <v>35423.98055555556</v>
      </c>
      <c r="D861" s="5">
        <v>912094.0</v>
      </c>
    </row>
    <row r="862">
      <c r="A862" s="2" t="s">
        <v>21569</v>
      </c>
      <c r="B862" s="3"/>
      <c r="C862" s="4">
        <v>35423.98055555556</v>
      </c>
      <c r="D862" s="5">
        <v>472386.0</v>
      </c>
    </row>
    <row r="863">
      <c r="A863" s="2" t="s">
        <v>21570</v>
      </c>
      <c r="B863" s="3"/>
      <c r="C863" s="4">
        <v>35423.98055555556</v>
      </c>
      <c r="D863" s="5">
        <v>929187.0</v>
      </c>
    </row>
    <row r="864">
      <c r="A864" s="2" t="s">
        <v>21571</v>
      </c>
      <c r="B864" s="3"/>
      <c r="C864" s="4">
        <v>35423.98055555556</v>
      </c>
      <c r="D864" s="5">
        <v>1039741.0</v>
      </c>
    </row>
    <row r="865">
      <c r="A865" s="2" t="s">
        <v>21572</v>
      </c>
      <c r="B865" s="3"/>
      <c r="C865" s="4">
        <v>35423.98055555556</v>
      </c>
      <c r="D865" s="5">
        <v>942526.0</v>
      </c>
    </row>
    <row r="866">
      <c r="A866" s="2" t="s">
        <v>21573</v>
      </c>
      <c r="B866" s="3"/>
      <c r="C866" s="4">
        <v>35423.98055555556</v>
      </c>
      <c r="D866" s="5">
        <v>340434.0</v>
      </c>
    </row>
    <row r="867">
      <c r="A867" s="2" t="s">
        <v>21574</v>
      </c>
      <c r="B867" s="3"/>
      <c r="C867" s="4">
        <v>35423.98055555556</v>
      </c>
      <c r="D867" s="5">
        <v>496200.0</v>
      </c>
    </row>
    <row r="868">
      <c r="A868" s="2" t="s">
        <v>21575</v>
      </c>
      <c r="B868" s="3"/>
      <c r="C868" s="4">
        <v>35423.98055555556</v>
      </c>
      <c r="D868" s="5">
        <v>763912.0</v>
      </c>
    </row>
    <row r="869">
      <c r="A869" s="2" t="s">
        <v>21576</v>
      </c>
      <c r="B869" s="3"/>
      <c r="C869" s="4">
        <v>35423.98055555556</v>
      </c>
      <c r="D869" s="5">
        <v>991769.0</v>
      </c>
    </row>
    <row r="870">
      <c r="A870" s="2" t="s">
        <v>21577</v>
      </c>
      <c r="B870" s="3"/>
      <c r="C870" s="4">
        <v>35423.98055555556</v>
      </c>
      <c r="D870" s="5">
        <v>998679.0</v>
      </c>
    </row>
    <row r="871">
      <c r="A871" s="2" t="s">
        <v>21578</v>
      </c>
      <c r="B871" s="3"/>
      <c r="C871" s="4">
        <v>35423.98055555556</v>
      </c>
      <c r="D871" s="5">
        <v>1069818.0</v>
      </c>
    </row>
    <row r="872">
      <c r="A872" s="2" t="s">
        <v>21579</v>
      </c>
      <c r="B872" s="3"/>
      <c r="C872" s="4">
        <v>35423.98055555556</v>
      </c>
      <c r="D872" s="5">
        <v>1072746.0</v>
      </c>
    </row>
    <row r="873">
      <c r="A873" s="2" t="s">
        <v>21580</v>
      </c>
      <c r="B873" s="3"/>
      <c r="C873" s="4">
        <v>35423.98055555556</v>
      </c>
      <c r="D873" s="5">
        <v>1073675.0</v>
      </c>
    </row>
    <row r="874">
      <c r="A874" s="2" t="s">
        <v>21581</v>
      </c>
      <c r="B874" s="3"/>
      <c r="C874" s="4">
        <v>35423.98055555556</v>
      </c>
      <c r="D874" s="5">
        <v>1604572.0</v>
      </c>
    </row>
    <row r="875">
      <c r="A875" s="2" t="s">
        <v>21582</v>
      </c>
      <c r="B875" s="3"/>
      <c r="C875" s="4">
        <v>35423.98055555556</v>
      </c>
      <c r="D875" s="5">
        <v>1604497.0</v>
      </c>
    </row>
    <row r="876">
      <c r="A876" s="2" t="s">
        <v>21583</v>
      </c>
      <c r="B876" s="3"/>
      <c r="C876" s="4">
        <v>35423.98055555556</v>
      </c>
      <c r="D876" s="5">
        <v>1604507.0</v>
      </c>
    </row>
    <row r="877">
      <c r="A877" s="2" t="s">
        <v>21584</v>
      </c>
      <c r="B877" s="3"/>
      <c r="C877" s="4">
        <v>35423.98055555556</v>
      </c>
      <c r="D877" s="5">
        <v>1604540.0</v>
      </c>
    </row>
    <row r="878">
      <c r="A878" s="2" t="s">
        <v>21585</v>
      </c>
      <c r="B878" s="3"/>
      <c r="C878" s="4">
        <v>35423.98055555556</v>
      </c>
      <c r="D878" s="5">
        <v>1604428.0</v>
      </c>
    </row>
    <row r="879">
      <c r="A879" s="2" t="s">
        <v>21586</v>
      </c>
      <c r="B879" s="3"/>
      <c r="C879" s="4">
        <v>35423.98055555556</v>
      </c>
      <c r="D879" s="5">
        <v>621434.0</v>
      </c>
    </row>
    <row r="880">
      <c r="A880" s="2" t="s">
        <v>21587</v>
      </c>
      <c r="B880" s="3"/>
      <c r="C880" s="4">
        <v>35423.98055555556</v>
      </c>
      <c r="D880" s="5">
        <v>267335.0</v>
      </c>
    </row>
    <row r="881">
      <c r="A881" s="2" t="s">
        <v>21588</v>
      </c>
      <c r="B881" s="3"/>
      <c r="C881" s="4">
        <v>35423.98055555556</v>
      </c>
      <c r="D881" s="5">
        <v>275304.0</v>
      </c>
    </row>
    <row r="882">
      <c r="A882" s="2" t="s">
        <v>21589</v>
      </c>
      <c r="B882" s="3"/>
      <c r="C882" s="4">
        <v>35423.98055555556</v>
      </c>
      <c r="D882" s="5">
        <v>350916.0</v>
      </c>
    </row>
    <row r="883">
      <c r="A883" s="2" t="s">
        <v>21590</v>
      </c>
      <c r="B883" s="3"/>
      <c r="C883" s="4">
        <v>35423.98055555556</v>
      </c>
      <c r="D883" s="5">
        <v>558618.0</v>
      </c>
    </row>
    <row r="884">
      <c r="A884" s="2" t="s">
        <v>21591</v>
      </c>
      <c r="B884" s="3"/>
      <c r="C884" s="4">
        <v>35423.98055555556</v>
      </c>
      <c r="D884" s="5">
        <v>557725.0</v>
      </c>
    </row>
    <row r="885">
      <c r="A885" s="2" t="s">
        <v>21592</v>
      </c>
      <c r="B885" s="3"/>
      <c r="C885" s="4">
        <v>35423.98055555556</v>
      </c>
      <c r="D885" s="5">
        <v>571543.0</v>
      </c>
    </row>
    <row r="886">
      <c r="A886" s="2" t="s">
        <v>21593</v>
      </c>
      <c r="B886" s="3"/>
      <c r="C886" s="4">
        <v>35423.98055555556</v>
      </c>
      <c r="D886" s="5">
        <v>585584.0</v>
      </c>
    </row>
    <row r="887">
      <c r="A887" s="2" t="s">
        <v>21594</v>
      </c>
      <c r="B887" s="3"/>
      <c r="C887" s="4">
        <v>35423.98055555556</v>
      </c>
      <c r="D887" s="5">
        <v>802624.0</v>
      </c>
    </row>
    <row r="888">
      <c r="A888" s="2" t="s">
        <v>21595</v>
      </c>
      <c r="B888" s="3"/>
      <c r="C888" s="4">
        <v>35423.98055555556</v>
      </c>
      <c r="D888" s="5">
        <v>802553.0</v>
      </c>
    </row>
    <row r="889">
      <c r="A889" s="2" t="s">
        <v>21596</v>
      </c>
      <c r="B889" s="3"/>
      <c r="C889" s="4">
        <v>35423.98055555556</v>
      </c>
      <c r="D889" s="5">
        <v>809690.0</v>
      </c>
    </row>
    <row r="890">
      <c r="A890" s="2" t="s">
        <v>21597</v>
      </c>
      <c r="B890" s="3"/>
      <c r="C890" s="4">
        <v>35423.98055555556</v>
      </c>
      <c r="D890" s="5">
        <v>816542.0</v>
      </c>
    </row>
    <row r="891">
      <c r="A891" s="2" t="s">
        <v>21598</v>
      </c>
      <c r="B891" s="3"/>
      <c r="C891" s="4">
        <v>35423.98055555556</v>
      </c>
      <c r="D891" s="5">
        <v>760576.0</v>
      </c>
    </row>
    <row r="892">
      <c r="A892" s="2" t="s">
        <v>21599</v>
      </c>
      <c r="B892" s="3"/>
      <c r="C892" s="4">
        <v>35423.98055555556</v>
      </c>
      <c r="D892" s="5">
        <v>749765.0</v>
      </c>
    </row>
    <row r="893">
      <c r="A893" s="2" t="s">
        <v>21600</v>
      </c>
      <c r="B893" s="3"/>
      <c r="C893" s="4">
        <v>35423.98055555556</v>
      </c>
      <c r="D893" s="5">
        <v>761234.0</v>
      </c>
    </row>
    <row r="894">
      <c r="A894" s="2" t="s">
        <v>21601</v>
      </c>
      <c r="B894" s="3"/>
      <c r="C894" s="4">
        <v>35423.98055555556</v>
      </c>
      <c r="D894" s="5">
        <v>400573.0</v>
      </c>
    </row>
    <row r="895">
      <c r="A895" s="2" t="s">
        <v>21602</v>
      </c>
      <c r="B895" s="3"/>
      <c r="C895" s="4">
        <v>35423.98055555556</v>
      </c>
      <c r="D895" s="5">
        <v>106661.0</v>
      </c>
    </row>
    <row r="896">
      <c r="A896" s="2" t="s">
        <v>21603</v>
      </c>
      <c r="B896" s="3"/>
      <c r="C896" s="4">
        <v>35423.98055555556</v>
      </c>
      <c r="D896" s="5">
        <v>436419.0</v>
      </c>
    </row>
    <row r="897">
      <c r="A897" s="2" t="s">
        <v>21604</v>
      </c>
      <c r="B897" s="3"/>
      <c r="C897" s="4">
        <v>35423.98055555556</v>
      </c>
      <c r="D897" s="5">
        <v>423301.0</v>
      </c>
    </row>
    <row r="898">
      <c r="A898" s="2" t="s">
        <v>21605</v>
      </c>
      <c r="B898" s="3"/>
      <c r="C898" s="4">
        <v>35423.98055555556</v>
      </c>
      <c r="D898" s="5">
        <v>429779.0</v>
      </c>
    </row>
    <row r="899">
      <c r="A899" s="2" t="s">
        <v>21606</v>
      </c>
      <c r="B899" s="3"/>
      <c r="C899" s="4">
        <v>35423.98055555556</v>
      </c>
      <c r="D899" s="5">
        <v>289608.0</v>
      </c>
    </row>
    <row r="900">
      <c r="A900" s="2" t="s">
        <v>21607</v>
      </c>
      <c r="B900" s="3"/>
      <c r="C900" s="4">
        <v>35423.98055555556</v>
      </c>
      <c r="D900" s="5">
        <v>860836.0</v>
      </c>
    </row>
    <row r="901">
      <c r="A901" s="2" t="s">
        <v>21608</v>
      </c>
      <c r="B901" s="3"/>
      <c r="C901" s="4">
        <v>35423.98055555556</v>
      </c>
      <c r="D901" s="5">
        <v>429803.0</v>
      </c>
    </row>
    <row r="902">
      <c r="A902" s="2" t="s">
        <v>21609</v>
      </c>
      <c r="B902" s="3"/>
      <c r="C902" s="4">
        <v>35423.98055555556</v>
      </c>
      <c r="D902" s="5">
        <v>409781.0</v>
      </c>
    </row>
    <row r="903">
      <c r="A903" s="2" t="s">
        <v>21610</v>
      </c>
      <c r="B903" s="3"/>
      <c r="C903" s="4">
        <v>35423.98055555556</v>
      </c>
      <c r="D903" s="5">
        <v>385877.0</v>
      </c>
    </row>
    <row r="904">
      <c r="A904" s="2" t="s">
        <v>21611</v>
      </c>
      <c r="B904" s="3"/>
      <c r="C904" s="4">
        <v>35423.98055555556</v>
      </c>
      <c r="D904" s="5">
        <v>379646.0</v>
      </c>
    </row>
    <row r="905">
      <c r="A905" s="2" t="s">
        <v>21612</v>
      </c>
      <c r="B905" s="3"/>
      <c r="C905" s="4">
        <v>35423.98055555556</v>
      </c>
      <c r="D905" s="5">
        <v>387221.0</v>
      </c>
    </row>
    <row r="906">
      <c r="A906" s="2" t="s">
        <v>21613</v>
      </c>
      <c r="B906" s="3"/>
      <c r="C906" s="4">
        <v>35423.98055555556</v>
      </c>
      <c r="D906" s="5">
        <v>384315.0</v>
      </c>
    </row>
    <row r="907">
      <c r="A907" s="2" t="s">
        <v>21614</v>
      </c>
      <c r="B907" s="3"/>
      <c r="C907" s="4">
        <v>35423.98055555556</v>
      </c>
      <c r="D907" s="5">
        <v>1124280.0</v>
      </c>
    </row>
    <row r="908">
      <c r="A908" s="2" t="s">
        <v>21615</v>
      </c>
      <c r="B908" s="3"/>
      <c r="C908" s="4">
        <v>35423.98055555556</v>
      </c>
      <c r="D908" s="5">
        <v>1132559.0</v>
      </c>
    </row>
    <row r="909">
      <c r="A909" s="2" t="s">
        <v>21616</v>
      </c>
      <c r="B909" s="3"/>
      <c r="C909" s="4">
        <v>35423.98055555556</v>
      </c>
      <c r="D909" s="5">
        <v>449683.0</v>
      </c>
    </row>
    <row r="910">
      <c r="A910" s="2" t="s">
        <v>21617</v>
      </c>
      <c r="B910" s="3"/>
      <c r="C910" s="4">
        <v>35423.98055555556</v>
      </c>
      <c r="D910" s="5">
        <v>691023.0</v>
      </c>
    </row>
    <row r="911">
      <c r="A911" s="2" t="s">
        <v>21618</v>
      </c>
      <c r="B911" s="3"/>
      <c r="C911" s="4">
        <v>35423.98055555556</v>
      </c>
      <c r="D911" s="5">
        <v>691456.0</v>
      </c>
    </row>
    <row r="912">
      <c r="A912" s="2" t="s">
        <v>21619</v>
      </c>
      <c r="B912" s="3"/>
      <c r="C912" s="4">
        <v>35423.98055555556</v>
      </c>
      <c r="D912" s="5">
        <v>614545.0</v>
      </c>
    </row>
    <row r="913">
      <c r="A913" s="2" t="s">
        <v>21620</v>
      </c>
      <c r="B913" s="3"/>
      <c r="C913" s="4">
        <v>35423.98055555556</v>
      </c>
      <c r="D913" s="5">
        <v>691019.0</v>
      </c>
    </row>
    <row r="914">
      <c r="A914" s="2" t="s">
        <v>21621</v>
      </c>
      <c r="B914" s="3"/>
      <c r="C914" s="4">
        <v>35423.98055555556</v>
      </c>
      <c r="D914" s="5">
        <v>331314.0</v>
      </c>
    </row>
    <row r="915">
      <c r="A915" s="2" t="s">
        <v>21622</v>
      </c>
      <c r="B915" s="3"/>
      <c r="C915" s="4">
        <v>35423.98055555556</v>
      </c>
      <c r="D915" s="5">
        <v>330984.0</v>
      </c>
    </row>
    <row r="916">
      <c r="A916" s="2" t="s">
        <v>21623</v>
      </c>
      <c r="B916" s="3"/>
      <c r="C916" s="4">
        <v>35423.98055555556</v>
      </c>
      <c r="D916" s="5">
        <v>1089570.0</v>
      </c>
    </row>
    <row r="917">
      <c r="A917" s="2" t="s">
        <v>21624</v>
      </c>
      <c r="B917" s="3"/>
      <c r="C917" s="4">
        <v>35423.98055555556</v>
      </c>
      <c r="D917" s="5">
        <v>1152056.0</v>
      </c>
    </row>
    <row r="918">
      <c r="A918" s="2" t="s">
        <v>21625</v>
      </c>
      <c r="B918" s="3"/>
      <c r="C918" s="4">
        <v>35423.98055555556</v>
      </c>
      <c r="D918" s="5">
        <v>972735.0</v>
      </c>
    </row>
    <row r="919">
      <c r="A919" s="2" t="s">
        <v>21626</v>
      </c>
      <c r="B919" s="3"/>
      <c r="C919" s="4">
        <v>35423.98055555556</v>
      </c>
      <c r="D919" s="5">
        <v>986557.0</v>
      </c>
    </row>
    <row r="920">
      <c r="A920" s="2" t="s">
        <v>21627</v>
      </c>
      <c r="B920" s="3"/>
      <c r="C920" s="4">
        <v>35423.98055555556</v>
      </c>
      <c r="D920" s="5">
        <v>1163400.0</v>
      </c>
    </row>
    <row r="921">
      <c r="A921" s="2" t="s">
        <v>21628</v>
      </c>
      <c r="B921" s="3"/>
      <c r="C921" s="4">
        <v>35423.98055555556</v>
      </c>
      <c r="D921" s="5">
        <v>1163487.0</v>
      </c>
    </row>
    <row r="922">
      <c r="A922" s="2" t="s">
        <v>21629</v>
      </c>
      <c r="B922" s="3"/>
      <c r="C922" s="4">
        <v>35423.98055555556</v>
      </c>
      <c r="D922" s="5">
        <v>1132703.0</v>
      </c>
    </row>
    <row r="923">
      <c r="A923" s="2" t="s">
        <v>21630</v>
      </c>
      <c r="B923" s="3"/>
      <c r="C923" s="4">
        <v>35423.98055555556</v>
      </c>
      <c r="D923" s="5">
        <v>1101541.0</v>
      </c>
    </row>
    <row r="924">
      <c r="A924" s="2" t="s">
        <v>21631</v>
      </c>
      <c r="B924" s="3"/>
      <c r="C924" s="4">
        <v>35423.98055555556</v>
      </c>
      <c r="D924" s="5">
        <v>1133552.0</v>
      </c>
    </row>
    <row r="925">
      <c r="A925" s="2" t="s">
        <v>21632</v>
      </c>
      <c r="B925" s="3"/>
      <c r="C925" s="4">
        <v>35423.98055555556</v>
      </c>
      <c r="D925" s="5">
        <v>1103718.0</v>
      </c>
    </row>
    <row r="926">
      <c r="A926" s="2" t="s">
        <v>21633</v>
      </c>
      <c r="B926" s="3"/>
      <c r="C926" s="4">
        <v>35423.98055555556</v>
      </c>
      <c r="D926" s="5">
        <v>281938.0</v>
      </c>
    </row>
    <row r="927">
      <c r="A927" s="2" t="s">
        <v>21634</v>
      </c>
      <c r="B927" s="3"/>
      <c r="C927" s="4">
        <v>35423.98055555556</v>
      </c>
      <c r="D927" s="5">
        <v>315658.0</v>
      </c>
    </row>
    <row r="928">
      <c r="A928" s="2" t="s">
        <v>21635</v>
      </c>
      <c r="B928" s="3"/>
      <c r="C928" s="4">
        <v>35423.98055555556</v>
      </c>
      <c r="D928" s="5">
        <v>282084.0</v>
      </c>
    </row>
    <row r="929">
      <c r="A929" s="2" t="s">
        <v>21636</v>
      </c>
      <c r="B929" s="3"/>
      <c r="C929" s="4">
        <v>35423.98055555556</v>
      </c>
      <c r="D929" s="5">
        <v>282128.0</v>
      </c>
    </row>
    <row r="930">
      <c r="A930" s="2" t="s">
        <v>21637</v>
      </c>
      <c r="B930" s="3"/>
      <c r="C930" s="4">
        <v>35423.98055555556</v>
      </c>
      <c r="D930" s="5">
        <v>281998.0</v>
      </c>
    </row>
    <row r="931">
      <c r="A931" s="2" t="s">
        <v>21638</v>
      </c>
      <c r="B931" s="3"/>
      <c r="C931" s="4">
        <v>35423.98055555556</v>
      </c>
      <c r="D931" s="5">
        <v>282089.0</v>
      </c>
    </row>
    <row r="932">
      <c r="A932" s="2" t="s">
        <v>21639</v>
      </c>
      <c r="B932" s="3"/>
      <c r="C932" s="4">
        <v>35423.98055555556</v>
      </c>
      <c r="D932" s="5">
        <v>296365.0</v>
      </c>
    </row>
    <row r="933">
      <c r="A933" s="2" t="s">
        <v>21640</v>
      </c>
      <c r="B933" s="3"/>
      <c r="C933" s="4">
        <v>35423.98055555556</v>
      </c>
      <c r="D933" s="5">
        <v>406466.0</v>
      </c>
    </row>
    <row r="934">
      <c r="A934" s="2" t="s">
        <v>21641</v>
      </c>
      <c r="B934" s="3"/>
      <c r="C934" s="4">
        <v>35423.98055555556</v>
      </c>
      <c r="D934" s="5">
        <v>148146.0</v>
      </c>
    </row>
    <row r="935">
      <c r="A935" s="2" t="s">
        <v>21642</v>
      </c>
      <c r="B935" s="3"/>
      <c r="C935" s="4">
        <v>35423.98055555556</v>
      </c>
      <c r="D935" s="5">
        <v>657844.0</v>
      </c>
    </row>
    <row r="936">
      <c r="A936" s="2" t="s">
        <v>21643</v>
      </c>
      <c r="B936" s="3"/>
      <c r="C936" s="4">
        <v>35423.98055555556</v>
      </c>
      <c r="D936" s="5">
        <v>221398.0</v>
      </c>
    </row>
    <row r="937">
      <c r="A937" s="2" t="s">
        <v>21644</v>
      </c>
      <c r="B937" s="3"/>
      <c r="C937" s="4">
        <v>35423.98055555556</v>
      </c>
      <c r="D937" s="5">
        <v>843870.0</v>
      </c>
    </row>
    <row r="938">
      <c r="A938" s="2" t="s">
        <v>21645</v>
      </c>
      <c r="B938" s="3"/>
      <c r="C938" s="4">
        <v>35423.98055555556</v>
      </c>
      <c r="D938" s="5">
        <v>842490.0</v>
      </c>
    </row>
    <row r="939">
      <c r="A939" s="2" t="s">
        <v>21646</v>
      </c>
      <c r="B939" s="3"/>
      <c r="C939" s="4">
        <v>35423.98055555556</v>
      </c>
      <c r="D939" s="5">
        <v>1789220.0</v>
      </c>
    </row>
    <row r="940">
      <c r="A940" s="2" t="s">
        <v>21647</v>
      </c>
      <c r="B940" s="3"/>
      <c r="C940" s="4">
        <v>35423.98055555556</v>
      </c>
      <c r="D940" s="5">
        <v>2678248.0</v>
      </c>
    </row>
    <row r="941">
      <c r="A941" s="2" t="s">
        <v>21648</v>
      </c>
      <c r="B941" s="3"/>
      <c r="C941" s="4">
        <v>35423.98055555556</v>
      </c>
      <c r="D941" s="5">
        <v>2580775.0</v>
      </c>
    </row>
    <row r="942">
      <c r="A942" s="2" t="s">
        <v>21649</v>
      </c>
      <c r="B942" s="3"/>
      <c r="C942" s="4">
        <v>35423.98055555556</v>
      </c>
      <c r="D942" s="5">
        <v>103642.0</v>
      </c>
    </row>
    <row r="943">
      <c r="A943" s="2" t="s">
        <v>21650</v>
      </c>
      <c r="B943" s="3"/>
      <c r="C943" s="4">
        <v>35423.98055555556</v>
      </c>
      <c r="D943" s="5">
        <v>230428.0</v>
      </c>
    </row>
    <row r="944">
      <c r="A944" s="2" t="s">
        <v>21651</v>
      </c>
      <c r="B944" s="3"/>
      <c r="C944" s="4">
        <v>35423.98055555556</v>
      </c>
      <c r="D944" s="5">
        <v>233736.0</v>
      </c>
    </row>
    <row r="945">
      <c r="A945" s="2" t="s">
        <v>21652</v>
      </c>
      <c r="B945" s="3"/>
      <c r="C945" s="4">
        <v>35423.98055555556</v>
      </c>
      <c r="D945" s="5">
        <v>159875.0</v>
      </c>
    </row>
    <row r="946">
      <c r="A946" s="2" t="s">
        <v>21653</v>
      </c>
      <c r="B946" s="3"/>
      <c r="C946" s="4">
        <v>35423.98055555556</v>
      </c>
      <c r="D946" s="5">
        <v>351699.0</v>
      </c>
    </row>
    <row r="947">
      <c r="A947" s="2" t="s">
        <v>21654</v>
      </c>
      <c r="B947" s="3"/>
      <c r="C947" s="4">
        <v>35423.98055555556</v>
      </c>
      <c r="D947" s="5">
        <v>137093.0</v>
      </c>
    </row>
    <row r="948">
      <c r="A948" s="2" t="s">
        <v>21655</v>
      </c>
      <c r="B948" s="3"/>
      <c r="C948" s="4">
        <v>35423.98055555556</v>
      </c>
      <c r="D948" s="5">
        <v>1030638.0</v>
      </c>
    </row>
    <row r="949">
      <c r="A949" s="2" t="s">
        <v>21656</v>
      </c>
      <c r="B949" s="3"/>
      <c r="C949" s="4">
        <v>35423.98055555556</v>
      </c>
      <c r="D949" s="5">
        <v>344898.0</v>
      </c>
    </row>
    <row r="950">
      <c r="A950" s="2" t="s">
        <v>21657</v>
      </c>
      <c r="B950" s="3"/>
      <c r="C950" s="4">
        <v>35423.98055555556</v>
      </c>
      <c r="D950" s="5">
        <v>403629.0</v>
      </c>
    </row>
    <row r="951">
      <c r="A951" s="2" t="s">
        <v>21658</v>
      </c>
      <c r="B951" s="3"/>
      <c r="C951" s="4">
        <v>35423.98055555556</v>
      </c>
      <c r="D951" s="5">
        <v>411841.0</v>
      </c>
    </row>
    <row r="952">
      <c r="A952" s="2" t="s">
        <v>21659</v>
      </c>
      <c r="B952" s="3"/>
      <c r="C952" s="4">
        <v>35423.98055555556</v>
      </c>
      <c r="D952" s="5">
        <v>411649.0</v>
      </c>
    </row>
    <row r="953">
      <c r="A953" s="2" t="s">
        <v>21660</v>
      </c>
      <c r="B953" s="3"/>
      <c r="C953" s="4">
        <v>35423.98055555556</v>
      </c>
      <c r="D953" s="5">
        <v>722796.0</v>
      </c>
    </row>
    <row r="954">
      <c r="A954" s="2" t="s">
        <v>21661</v>
      </c>
      <c r="B954" s="3"/>
      <c r="C954" s="4">
        <v>35423.98055555556</v>
      </c>
      <c r="D954" s="5">
        <v>144143.0</v>
      </c>
    </row>
    <row r="955">
      <c r="A955" s="2" t="s">
        <v>21662</v>
      </c>
      <c r="B955" s="3"/>
      <c r="C955" s="4">
        <v>35423.98055555556</v>
      </c>
      <c r="D955" s="5">
        <v>471948.0</v>
      </c>
    </row>
    <row r="956">
      <c r="A956" s="2" t="s">
        <v>21663</v>
      </c>
      <c r="B956" s="3"/>
      <c r="C956" s="4">
        <v>35423.98055555556</v>
      </c>
      <c r="D956" s="5">
        <v>1163494.0</v>
      </c>
    </row>
    <row r="957">
      <c r="A957" s="2" t="s">
        <v>21664</v>
      </c>
      <c r="B957" s="3"/>
      <c r="C957" s="4">
        <v>35423.98055555556</v>
      </c>
      <c r="D957" s="5">
        <v>2747362.0</v>
      </c>
    </row>
    <row r="958">
      <c r="A958" s="2" t="s">
        <v>21665</v>
      </c>
      <c r="B958" s="3"/>
      <c r="C958" s="4">
        <v>35423.98055555556</v>
      </c>
      <c r="D958" s="5">
        <v>1375485.0</v>
      </c>
    </row>
    <row r="959">
      <c r="A959" s="2" t="s">
        <v>21666</v>
      </c>
      <c r="B959" s="3"/>
      <c r="C959" s="4">
        <v>35423.98055555556</v>
      </c>
      <c r="D959" s="5">
        <v>2695585.0</v>
      </c>
    </row>
    <row r="960">
      <c r="A960" s="2" t="s">
        <v>21667</v>
      </c>
      <c r="B960" s="3"/>
      <c r="C960" s="4">
        <v>35423.98055555556</v>
      </c>
      <c r="D960" s="5">
        <v>1117797.0</v>
      </c>
    </row>
    <row r="961">
      <c r="A961" s="2" t="s">
        <v>21668</v>
      </c>
      <c r="B961" s="3"/>
      <c r="C961" s="4">
        <v>35423.98055555556</v>
      </c>
      <c r="D961" s="5">
        <v>231373.0</v>
      </c>
    </row>
    <row r="962">
      <c r="A962" s="2" t="s">
        <v>21669</v>
      </c>
      <c r="B962" s="3"/>
      <c r="C962" s="4">
        <v>35423.98055555556</v>
      </c>
      <c r="D962" s="5">
        <v>228515.0</v>
      </c>
    </row>
    <row r="963">
      <c r="A963" s="2" t="s">
        <v>21670</v>
      </c>
      <c r="B963" s="3"/>
      <c r="C963" s="4">
        <v>35423.98055555556</v>
      </c>
      <c r="D963" s="5">
        <v>217298.0</v>
      </c>
    </row>
    <row r="964">
      <c r="A964" s="2" t="s">
        <v>21671</v>
      </c>
      <c r="B964" s="3"/>
      <c r="C964" s="4">
        <v>35423.98055555556</v>
      </c>
      <c r="D964" s="5">
        <v>217260.0</v>
      </c>
    </row>
    <row r="965">
      <c r="A965" s="2" t="s">
        <v>21672</v>
      </c>
      <c r="B965" s="3"/>
      <c r="C965" s="4">
        <v>35423.98055555556</v>
      </c>
      <c r="D965" s="5">
        <v>2223466.0</v>
      </c>
    </row>
    <row r="966">
      <c r="A966" s="2" t="s">
        <v>21673</v>
      </c>
      <c r="B966" s="3"/>
      <c r="C966" s="4">
        <v>35423.98055555556</v>
      </c>
      <c r="D966" s="5">
        <v>281186.0</v>
      </c>
    </row>
    <row r="967">
      <c r="A967" s="2" t="s">
        <v>21674</v>
      </c>
      <c r="B967" s="3"/>
      <c r="C967" s="4">
        <v>35423.98055555556</v>
      </c>
      <c r="D967" s="5">
        <v>280469.0</v>
      </c>
    </row>
    <row r="968">
      <c r="A968" s="2" t="s">
        <v>21675</v>
      </c>
      <c r="B968" s="3"/>
      <c r="C968" s="4">
        <v>35423.98055555556</v>
      </c>
      <c r="D968" s="5">
        <v>178856.0</v>
      </c>
    </row>
    <row r="969">
      <c r="A969" s="2" t="s">
        <v>21676</v>
      </c>
      <c r="B969" s="3"/>
      <c r="C969" s="4">
        <v>35423.98055555556</v>
      </c>
      <c r="D969" s="5">
        <v>199758.0</v>
      </c>
    </row>
    <row r="970">
      <c r="A970" s="2" t="s">
        <v>21677</v>
      </c>
      <c r="B970" s="3"/>
      <c r="C970" s="4">
        <v>35423.98055555556</v>
      </c>
      <c r="D970" s="5">
        <v>199741.0</v>
      </c>
    </row>
    <row r="971">
      <c r="A971" s="2" t="s">
        <v>21678</v>
      </c>
      <c r="B971" s="3"/>
      <c r="C971" s="4">
        <v>35423.98055555556</v>
      </c>
      <c r="D971" s="5">
        <v>197679.0</v>
      </c>
    </row>
    <row r="972">
      <c r="A972" s="2" t="s">
        <v>21679</v>
      </c>
      <c r="B972" s="3"/>
      <c r="C972" s="4">
        <v>35423.98055555556</v>
      </c>
      <c r="D972" s="5">
        <v>17491.0</v>
      </c>
    </row>
    <row r="973">
      <c r="A973" s="2" t="s">
        <v>21680</v>
      </c>
      <c r="B973" s="3"/>
      <c r="C973" s="4">
        <v>35423.98055555556</v>
      </c>
      <c r="D973" s="5">
        <v>70067.0</v>
      </c>
    </row>
    <row r="974">
      <c r="A974" s="2" t="s">
        <v>21681</v>
      </c>
      <c r="B974" s="3"/>
      <c r="C974" s="4">
        <v>35423.98055555556</v>
      </c>
      <c r="D974" s="5">
        <v>71687.0</v>
      </c>
    </row>
    <row r="975">
      <c r="A975" s="2" t="s">
        <v>21682</v>
      </c>
      <c r="B975" s="3"/>
      <c r="C975" s="4">
        <v>35423.98055555556</v>
      </c>
      <c r="D975" s="5">
        <v>44043.0</v>
      </c>
    </row>
    <row r="976">
      <c r="A976" s="2" t="s">
        <v>21683</v>
      </c>
      <c r="B976" s="3"/>
      <c r="C976" s="4">
        <v>35423.98055555556</v>
      </c>
      <c r="D976" s="5">
        <v>70131.0</v>
      </c>
    </row>
    <row r="977">
      <c r="A977" s="2" t="s">
        <v>21684</v>
      </c>
      <c r="B977" s="3"/>
      <c r="C977" s="4">
        <v>35423.98055555556</v>
      </c>
      <c r="D977" s="5">
        <v>983635.0</v>
      </c>
    </row>
    <row r="978">
      <c r="A978" s="2" t="s">
        <v>21685</v>
      </c>
      <c r="B978" s="3"/>
      <c r="C978" s="4">
        <v>35423.98055555556</v>
      </c>
      <c r="D978" s="5">
        <v>981466.0</v>
      </c>
    </row>
    <row r="979">
      <c r="A979" s="2" t="s">
        <v>21686</v>
      </c>
      <c r="B979" s="3"/>
      <c r="C979" s="4">
        <v>35423.98055555556</v>
      </c>
      <c r="D979" s="5">
        <v>981812.0</v>
      </c>
    </row>
    <row r="980">
      <c r="A980" s="2" t="s">
        <v>21687</v>
      </c>
      <c r="B980" s="3"/>
      <c r="C980" s="4">
        <v>35423.98055555556</v>
      </c>
      <c r="D980" s="5">
        <v>981670.0</v>
      </c>
    </row>
    <row r="981">
      <c r="A981" s="2" t="s">
        <v>21688</v>
      </c>
      <c r="B981" s="3"/>
      <c r="C981" s="4">
        <v>35423.98055555556</v>
      </c>
      <c r="D981" s="5">
        <v>43430.0</v>
      </c>
    </row>
    <row r="982">
      <c r="A982" s="2" t="s">
        <v>21689</v>
      </c>
      <c r="B982" s="3"/>
      <c r="C982" s="4">
        <v>35423.98055555556</v>
      </c>
      <c r="D982" s="5">
        <v>786743.0</v>
      </c>
    </row>
    <row r="983">
      <c r="A983" s="2" t="s">
        <v>21690</v>
      </c>
      <c r="B983" s="3"/>
      <c r="C983" s="4">
        <v>35423.98055555556</v>
      </c>
      <c r="D983" s="5">
        <v>786786.0</v>
      </c>
    </row>
    <row r="984">
      <c r="A984" s="2" t="s">
        <v>21691</v>
      </c>
      <c r="B984" s="3"/>
      <c r="C984" s="4">
        <v>35423.98055555556</v>
      </c>
      <c r="D984" s="5">
        <v>326804.0</v>
      </c>
    </row>
    <row r="985">
      <c r="A985" s="2" t="s">
        <v>21692</v>
      </c>
      <c r="B985" s="3"/>
      <c r="C985" s="4">
        <v>35423.98055555556</v>
      </c>
      <c r="D985" s="5">
        <v>326460.0</v>
      </c>
    </row>
    <row r="986">
      <c r="A986" s="2" t="s">
        <v>21693</v>
      </c>
      <c r="B986" s="3"/>
      <c r="C986" s="4">
        <v>35423.98055555556</v>
      </c>
      <c r="D986" s="5">
        <v>325813.0</v>
      </c>
    </row>
    <row r="987">
      <c r="A987" s="2" t="s">
        <v>21694</v>
      </c>
      <c r="B987" s="3"/>
      <c r="C987" s="4">
        <v>35423.98055555556</v>
      </c>
      <c r="D987" s="5">
        <v>425666.0</v>
      </c>
    </row>
    <row r="988">
      <c r="A988" s="2" t="s">
        <v>21695</v>
      </c>
      <c r="B988" s="3"/>
      <c r="C988" s="4">
        <v>35423.98055555556</v>
      </c>
      <c r="D988" s="5">
        <v>326770.0</v>
      </c>
    </row>
    <row r="989">
      <c r="A989" s="2" t="s">
        <v>21696</v>
      </c>
      <c r="B989" s="3"/>
      <c r="C989" s="4">
        <v>35423.98055555556</v>
      </c>
      <c r="D989" s="5">
        <v>151057.0</v>
      </c>
    </row>
    <row r="990">
      <c r="A990" s="2" t="s">
        <v>21697</v>
      </c>
      <c r="B990" s="3"/>
      <c r="C990" s="4">
        <v>35423.98055555556</v>
      </c>
      <c r="D990" s="5">
        <v>151922.0</v>
      </c>
    </row>
    <row r="991">
      <c r="A991" s="2" t="s">
        <v>21698</v>
      </c>
      <c r="B991" s="3"/>
      <c r="C991" s="4">
        <v>35423.98055555556</v>
      </c>
      <c r="D991" s="5">
        <v>127394.0</v>
      </c>
    </row>
    <row r="992">
      <c r="A992" s="2" t="s">
        <v>21699</v>
      </c>
      <c r="B992" s="3"/>
      <c r="C992" s="4">
        <v>35423.98055555556</v>
      </c>
      <c r="D992" s="5">
        <v>820388.0</v>
      </c>
    </row>
    <row r="993">
      <c r="A993" s="2" t="s">
        <v>21700</v>
      </c>
      <c r="B993" s="3"/>
      <c r="C993" s="4">
        <v>35423.98055555556</v>
      </c>
      <c r="D993" s="5">
        <v>385963.0</v>
      </c>
    </row>
    <row r="994">
      <c r="A994" s="2" t="s">
        <v>21701</v>
      </c>
      <c r="B994" s="3"/>
      <c r="C994" s="4">
        <v>35423.98055555556</v>
      </c>
      <c r="D994" s="5">
        <v>385914.0</v>
      </c>
    </row>
    <row r="995">
      <c r="A995" s="2" t="s">
        <v>21702</v>
      </c>
      <c r="B995" s="3"/>
      <c r="C995" s="4">
        <v>35423.98055555556</v>
      </c>
      <c r="D995" s="5">
        <v>450364.0</v>
      </c>
    </row>
    <row r="996">
      <c r="A996" s="2" t="s">
        <v>21703</v>
      </c>
      <c r="B996" s="3"/>
      <c r="C996" s="4">
        <v>35423.98055555556</v>
      </c>
      <c r="D996" s="5">
        <v>255330.0</v>
      </c>
    </row>
    <row r="997">
      <c r="A997" s="2" t="s">
        <v>21704</v>
      </c>
      <c r="B997" s="3"/>
      <c r="C997" s="4">
        <v>35423.98055555556</v>
      </c>
      <c r="D997" s="5">
        <v>1848515.0</v>
      </c>
    </row>
    <row r="998">
      <c r="A998" s="2" t="s">
        <v>21705</v>
      </c>
      <c r="B998" s="3"/>
      <c r="C998" s="4">
        <v>35423.98055555556</v>
      </c>
      <c r="D998" s="5">
        <v>29247.0</v>
      </c>
    </row>
    <row r="999">
      <c r="A999" s="2" t="s">
        <v>21706</v>
      </c>
      <c r="B999" s="3"/>
      <c r="C999" s="4">
        <v>35423.98055555556</v>
      </c>
      <c r="D999" s="5">
        <v>29042.0</v>
      </c>
    </row>
    <row r="1000">
      <c r="A1000" s="2" t="s">
        <v>21707</v>
      </c>
      <c r="B1000" s="3"/>
      <c r="C1000" s="4">
        <v>35423.98055555556</v>
      </c>
      <c r="D1000" s="5">
        <v>28432.0</v>
      </c>
    </row>
    <row r="1001">
      <c r="A1001" s="2" t="s">
        <v>21708</v>
      </c>
      <c r="B1001" s="3"/>
      <c r="C1001" s="4">
        <v>35423.98055555556</v>
      </c>
      <c r="D1001" s="5">
        <v>925545.0</v>
      </c>
    </row>
    <row r="1002">
      <c r="A1002" s="2" t="s">
        <v>21709</v>
      </c>
      <c r="B1002" s="3"/>
      <c r="C1002" s="4">
        <v>35423.98055555556</v>
      </c>
      <c r="D1002" s="5">
        <v>562394.0</v>
      </c>
    </row>
    <row r="1003">
      <c r="A1003" s="2" t="s">
        <v>21710</v>
      </c>
      <c r="B1003" s="3"/>
      <c r="C1003" s="4">
        <v>35423.98055555556</v>
      </c>
      <c r="D1003" s="5">
        <v>569633.0</v>
      </c>
    </row>
    <row r="1004">
      <c r="A1004" s="2" t="s">
        <v>21711</v>
      </c>
      <c r="B1004" s="3"/>
      <c r="C1004" s="4">
        <v>35423.98055555556</v>
      </c>
      <c r="D1004" s="5">
        <v>237592.0</v>
      </c>
    </row>
    <row r="1005">
      <c r="A1005" s="2" t="s">
        <v>21712</v>
      </c>
      <c r="B1005" s="3"/>
      <c r="C1005" s="4">
        <v>35423.98055555556</v>
      </c>
      <c r="D1005" s="5">
        <v>186548.0</v>
      </c>
    </row>
    <row r="1006">
      <c r="A1006" s="2" t="s">
        <v>21713</v>
      </c>
      <c r="B1006" s="3"/>
      <c r="C1006" s="4">
        <v>35423.98055555556</v>
      </c>
      <c r="D1006" s="5">
        <v>753764.0</v>
      </c>
    </row>
    <row r="1007">
      <c r="A1007" s="2" t="s">
        <v>21714</v>
      </c>
      <c r="B1007" s="3"/>
      <c r="C1007" s="4">
        <v>35423.98055555556</v>
      </c>
      <c r="D1007" s="5">
        <v>1131735.0</v>
      </c>
    </row>
    <row r="1008">
      <c r="A1008" s="2" t="s">
        <v>21715</v>
      </c>
      <c r="B1008" s="3"/>
      <c r="C1008" s="4">
        <v>35423.98055555556</v>
      </c>
      <c r="D1008" s="5">
        <v>1159956.0</v>
      </c>
    </row>
    <row r="1009">
      <c r="A1009" s="2" t="s">
        <v>21716</v>
      </c>
      <c r="B1009" s="3"/>
      <c r="C1009" s="4">
        <v>35423.98055555556</v>
      </c>
      <c r="D1009" s="5">
        <v>1204724.0</v>
      </c>
    </row>
    <row r="1010">
      <c r="A1010" s="2" t="s">
        <v>21717</v>
      </c>
      <c r="B1010" s="3"/>
      <c r="C1010" s="4">
        <v>35423.98055555556</v>
      </c>
      <c r="D1010" s="5">
        <v>501900.0</v>
      </c>
    </row>
    <row r="1011">
      <c r="A1011" s="2" t="s">
        <v>21718</v>
      </c>
      <c r="B1011" s="3"/>
      <c r="C1011" s="4">
        <v>35423.98055555556</v>
      </c>
      <c r="D1011" s="5">
        <v>479946.0</v>
      </c>
    </row>
    <row r="1012">
      <c r="A1012" s="2" t="s">
        <v>21719</v>
      </c>
      <c r="B1012" s="3"/>
      <c r="C1012" s="4">
        <v>35423.98055555556</v>
      </c>
      <c r="D1012" s="5">
        <v>501841.0</v>
      </c>
    </row>
    <row r="1013">
      <c r="A1013" s="2" t="s">
        <v>21720</v>
      </c>
      <c r="B1013" s="3"/>
      <c r="C1013" s="4">
        <v>35423.98055555556</v>
      </c>
      <c r="D1013" s="5">
        <v>246176.0</v>
      </c>
    </row>
    <row r="1014">
      <c r="A1014" s="2" t="s">
        <v>21721</v>
      </c>
      <c r="B1014" s="3"/>
      <c r="C1014" s="4">
        <v>35423.98055555556</v>
      </c>
      <c r="D1014" s="5">
        <v>10615.0</v>
      </c>
    </row>
    <row r="1015">
      <c r="A1015" s="2" t="s">
        <v>21722</v>
      </c>
      <c r="B1015" s="3"/>
      <c r="C1015" s="4">
        <v>35423.98055555556</v>
      </c>
      <c r="D1015" s="5">
        <v>404196.0</v>
      </c>
    </row>
    <row r="1016">
      <c r="A1016" s="2" t="s">
        <v>21723</v>
      </c>
      <c r="B1016" s="3"/>
      <c r="C1016" s="4">
        <v>35423.98055555556</v>
      </c>
      <c r="D1016" s="5">
        <v>607553.0</v>
      </c>
    </row>
    <row r="1017">
      <c r="A1017" s="2" t="s">
        <v>21724</v>
      </c>
      <c r="B1017" s="3"/>
      <c r="C1017" s="4">
        <v>35423.98055555556</v>
      </c>
      <c r="D1017" s="5">
        <v>606774.0</v>
      </c>
    </row>
    <row r="1018">
      <c r="A1018" s="2" t="s">
        <v>21725</v>
      </c>
      <c r="B1018" s="3"/>
      <c r="C1018" s="4">
        <v>35423.98055555556</v>
      </c>
      <c r="D1018" s="5">
        <v>364967.0</v>
      </c>
    </row>
    <row r="1019">
      <c r="A1019" s="2" t="s">
        <v>21726</v>
      </c>
      <c r="B1019" s="3"/>
      <c r="C1019" s="4">
        <v>35423.98055555556</v>
      </c>
      <c r="D1019" s="5">
        <v>367097.0</v>
      </c>
    </row>
    <row r="1020">
      <c r="A1020" s="2" t="s">
        <v>21727</v>
      </c>
      <c r="B1020" s="3"/>
      <c r="C1020" s="4">
        <v>35423.98055555556</v>
      </c>
      <c r="D1020" s="5">
        <v>336749.0</v>
      </c>
    </row>
    <row r="1021">
      <c r="A1021" s="2" t="s">
        <v>21728</v>
      </c>
      <c r="B1021" s="3"/>
      <c r="C1021" s="4">
        <v>35423.98055555556</v>
      </c>
      <c r="D1021" s="5">
        <v>364937.0</v>
      </c>
    </row>
    <row r="1022">
      <c r="A1022" s="2" t="s">
        <v>21729</v>
      </c>
      <c r="B1022" s="3"/>
      <c r="C1022" s="4">
        <v>35423.98055555556</v>
      </c>
      <c r="D1022" s="5">
        <v>433293.0</v>
      </c>
    </row>
    <row r="1023">
      <c r="A1023" s="2" t="s">
        <v>21730</v>
      </c>
      <c r="B1023" s="3"/>
      <c r="C1023" s="4">
        <v>35423.98055555556</v>
      </c>
      <c r="D1023" s="5">
        <v>433252.0</v>
      </c>
    </row>
    <row r="1024">
      <c r="A1024" s="2" t="s">
        <v>21731</v>
      </c>
      <c r="B1024" s="3"/>
      <c r="C1024" s="4">
        <v>35423.98055555556</v>
      </c>
      <c r="D1024" s="5">
        <v>433248.0</v>
      </c>
    </row>
    <row r="1025">
      <c r="A1025" s="2" t="s">
        <v>21732</v>
      </c>
      <c r="B1025" s="3"/>
      <c r="C1025" s="4">
        <v>35423.98055555556</v>
      </c>
      <c r="D1025" s="5">
        <v>433340.0</v>
      </c>
    </row>
    <row r="1026">
      <c r="A1026" s="2" t="s">
        <v>21733</v>
      </c>
      <c r="B1026" s="3"/>
      <c r="C1026" s="4">
        <v>35423.98055555556</v>
      </c>
      <c r="D1026" s="5">
        <v>433299.0</v>
      </c>
    </row>
    <row r="1027">
      <c r="A1027" s="2" t="s">
        <v>21734</v>
      </c>
      <c r="B1027" s="3"/>
      <c r="C1027" s="4">
        <v>35423.98055555556</v>
      </c>
      <c r="D1027" s="5">
        <v>317702.0</v>
      </c>
    </row>
    <row r="1028">
      <c r="A1028" s="2" t="s">
        <v>21735</v>
      </c>
      <c r="B1028" s="3"/>
      <c r="C1028" s="4">
        <v>35423.98055555556</v>
      </c>
      <c r="D1028" s="5">
        <v>12326.0</v>
      </c>
    </row>
    <row r="1029">
      <c r="A1029" s="2" t="s">
        <v>21736</v>
      </c>
      <c r="B1029" s="3"/>
      <c r="C1029" s="4">
        <v>35423.98055555556</v>
      </c>
      <c r="D1029" s="5">
        <v>11591.0</v>
      </c>
    </row>
    <row r="1030">
      <c r="A1030" s="2" t="s">
        <v>21737</v>
      </c>
      <c r="B1030" s="3"/>
      <c r="C1030" s="4">
        <v>35423.98055555556</v>
      </c>
      <c r="D1030" s="5">
        <v>80380.0</v>
      </c>
    </row>
    <row r="1031">
      <c r="A1031" s="2" t="s">
        <v>21738</v>
      </c>
      <c r="B1031" s="3"/>
      <c r="C1031" s="4">
        <v>35423.98055555556</v>
      </c>
      <c r="D1031" s="5">
        <v>2451953.0</v>
      </c>
    </row>
    <row r="1032">
      <c r="A1032" s="2" t="s">
        <v>21739</v>
      </c>
      <c r="B1032" s="3"/>
      <c r="C1032" s="4">
        <v>35423.98055555556</v>
      </c>
      <c r="D1032" s="5">
        <v>624171.0</v>
      </c>
    </row>
    <row r="1033">
      <c r="A1033" s="2" t="s">
        <v>21740</v>
      </c>
      <c r="B1033" s="3"/>
      <c r="C1033" s="4">
        <v>35423.98055555556</v>
      </c>
      <c r="D1033" s="5">
        <v>1181862.0</v>
      </c>
    </row>
    <row r="1034">
      <c r="A1034" s="2" t="s">
        <v>21741</v>
      </c>
      <c r="B1034" s="3"/>
      <c r="C1034" s="4">
        <v>35423.98055555556</v>
      </c>
      <c r="D1034" s="5">
        <v>1185906.0</v>
      </c>
    </row>
    <row r="1035">
      <c r="A1035" s="2" t="s">
        <v>21742</v>
      </c>
      <c r="B1035" s="3"/>
      <c r="C1035" s="4">
        <v>35423.98055555556</v>
      </c>
      <c r="D1035" s="5">
        <v>1536934.0</v>
      </c>
    </row>
    <row r="1036">
      <c r="A1036" s="2" t="s">
        <v>21743</v>
      </c>
      <c r="B1036" s="3"/>
      <c r="C1036" s="4">
        <v>35423.98055555556</v>
      </c>
      <c r="D1036" s="5">
        <v>1537084.0</v>
      </c>
    </row>
    <row r="1037">
      <c r="A1037" s="2" t="s">
        <v>21744</v>
      </c>
      <c r="B1037" s="3"/>
      <c r="C1037" s="4">
        <v>35423.98055555556</v>
      </c>
      <c r="D1037" s="5">
        <v>848036.0</v>
      </c>
    </row>
    <row r="1038">
      <c r="A1038" s="2" t="s">
        <v>21745</v>
      </c>
      <c r="B1038" s="3"/>
      <c r="C1038" s="4">
        <v>35423.98055555556</v>
      </c>
      <c r="D1038" s="5">
        <v>1799678.0</v>
      </c>
    </row>
    <row r="1039">
      <c r="A1039" s="2" t="s">
        <v>21746</v>
      </c>
      <c r="B1039" s="3"/>
      <c r="C1039" s="4">
        <v>35423.98055555556</v>
      </c>
      <c r="D1039" s="5">
        <v>293685.0</v>
      </c>
    </row>
    <row r="1040">
      <c r="A1040" s="2" t="s">
        <v>21747</v>
      </c>
      <c r="B1040" s="3"/>
      <c r="C1040" s="4">
        <v>35423.98055555556</v>
      </c>
      <c r="D1040" s="5">
        <v>548603.0</v>
      </c>
    </row>
    <row r="1041">
      <c r="A1041" s="2" t="s">
        <v>21748</v>
      </c>
      <c r="B1041" s="3"/>
      <c r="C1041" s="4">
        <v>35423.98055555556</v>
      </c>
      <c r="D1041" s="5">
        <v>535077.0</v>
      </c>
    </row>
    <row r="1042">
      <c r="A1042" s="2" t="s">
        <v>21749</v>
      </c>
      <c r="B1042" s="3"/>
      <c r="C1042" s="4">
        <v>35423.98055555556</v>
      </c>
      <c r="D1042" s="5">
        <v>541198.0</v>
      </c>
    </row>
    <row r="1043">
      <c r="A1043" s="2" t="s">
        <v>21750</v>
      </c>
      <c r="B1043" s="3"/>
      <c r="C1043" s="4">
        <v>35423.98055555556</v>
      </c>
      <c r="D1043" s="5">
        <v>541327.0</v>
      </c>
    </row>
    <row r="1044">
      <c r="A1044" s="2" t="s">
        <v>21751</v>
      </c>
      <c r="B1044" s="3"/>
      <c r="C1044" s="4">
        <v>35423.98055555556</v>
      </c>
      <c r="D1044" s="5">
        <v>417840.0</v>
      </c>
    </row>
    <row r="1045">
      <c r="A1045" s="2" t="s">
        <v>21752</v>
      </c>
      <c r="B1045" s="3"/>
      <c r="C1045" s="4">
        <v>35423.98055555556</v>
      </c>
      <c r="D1045" s="5">
        <v>21565.0</v>
      </c>
    </row>
    <row r="1046">
      <c r="A1046" s="2" t="s">
        <v>21753</v>
      </c>
      <c r="B1046" s="3"/>
      <c r="C1046" s="4">
        <v>35423.98055555556</v>
      </c>
      <c r="D1046" s="5">
        <v>510979.0</v>
      </c>
    </row>
    <row r="1047">
      <c r="A1047" s="2" t="s">
        <v>21754</v>
      </c>
      <c r="B1047" s="3"/>
      <c r="C1047" s="4">
        <v>35423.98055555556</v>
      </c>
      <c r="D1047" s="5">
        <v>510064.0</v>
      </c>
    </row>
    <row r="1048">
      <c r="A1048" s="2" t="s">
        <v>21755</v>
      </c>
      <c r="B1048" s="3"/>
      <c r="C1048" s="4">
        <v>35423.98055555556</v>
      </c>
      <c r="D1048" s="5">
        <v>672128.0</v>
      </c>
    </row>
    <row r="1049">
      <c r="A1049" s="2" t="s">
        <v>21756</v>
      </c>
      <c r="B1049" s="3"/>
      <c r="C1049" s="4">
        <v>35423.98055555556</v>
      </c>
      <c r="D1049" s="5">
        <v>636376.0</v>
      </c>
    </row>
    <row r="1050">
      <c r="A1050" s="2" t="s">
        <v>21757</v>
      </c>
      <c r="B1050" s="3"/>
      <c r="C1050" s="4">
        <v>35423.98055555556</v>
      </c>
      <c r="D1050" s="5">
        <v>522055.0</v>
      </c>
    </row>
    <row r="1051">
      <c r="A1051" s="2" t="s">
        <v>21758</v>
      </c>
      <c r="B1051" s="3"/>
      <c r="C1051" s="4">
        <v>35423.98055555556</v>
      </c>
      <c r="D1051" s="5">
        <v>563927.0</v>
      </c>
    </row>
    <row r="1052">
      <c r="A1052" s="2" t="s">
        <v>21759</v>
      </c>
      <c r="B1052" s="3"/>
      <c r="C1052" s="4">
        <v>35423.98055555556</v>
      </c>
      <c r="D1052" s="5">
        <v>643647.0</v>
      </c>
    </row>
    <row r="1053">
      <c r="A1053" s="2" t="s">
        <v>21760</v>
      </c>
      <c r="B1053" s="3"/>
      <c r="C1053" s="4">
        <v>35423.98055555556</v>
      </c>
      <c r="D1053" s="5">
        <v>643664.0</v>
      </c>
    </row>
    <row r="1054">
      <c r="A1054" s="2" t="s">
        <v>21761</v>
      </c>
      <c r="B1054" s="3"/>
      <c r="C1054" s="4">
        <v>35423.98055555556</v>
      </c>
      <c r="D1054" s="5">
        <v>359196.0</v>
      </c>
    </row>
    <row r="1055">
      <c r="A1055" s="2" t="s">
        <v>21762</v>
      </c>
      <c r="B1055" s="3"/>
      <c r="C1055" s="4">
        <v>35423.98055555556</v>
      </c>
      <c r="D1055" s="5">
        <v>359226.0</v>
      </c>
    </row>
    <row r="1056">
      <c r="A1056" s="2" t="s">
        <v>21763</v>
      </c>
      <c r="B1056" s="3"/>
      <c r="C1056" s="4">
        <v>35423.98055555556</v>
      </c>
      <c r="D1056" s="5">
        <v>358865.0</v>
      </c>
    </row>
    <row r="1057">
      <c r="A1057" s="2" t="s">
        <v>21764</v>
      </c>
      <c r="B1057" s="3"/>
      <c r="C1057" s="4">
        <v>35423.98055555556</v>
      </c>
      <c r="D1057" s="5">
        <v>442397.0</v>
      </c>
    </row>
    <row r="1058">
      <c r="A1058" s="2" t="s">
        <v>21765</v>
      </c>
      <c r="B1058" s="3"/>
      <c r="C1058" s="4">
        <v>35423.98055555556</v>
      </c>
      <c r="D1058" s="5">
        <v>443446.0</v>
      </c>
    </row>
    <row r="1059">
      <c r="A1059" s="2" t="s">
        <v>21766</v>
      </c>
      <c r="B1059" s="3"/>
      <c r="C1059" s="4">
        <v>35423.98055555556</v>
      </c>
      <c r="D1059" s="5">
        <v>442377.0</v>
      </c>
    </row>
    <row r="1060">
      <c r="A1060" s="2" t="s">
        <v>21767</v>
      </c>
      <c r="B1060" s="3"/>
      <c r="C1060" s="4">
        <v>35423.98055555556</v>
      </c>
      <c r="D1060" s="5">
        <v>673556.0</v>
      </c>
    </row>
    <row r="1061">
      <c r="A1061" s="2" t="s">
        <v>21768</v>
      </c>
      <c r="B1061" s="3"/>
      <c r="C1061" s="4">
        <v>35423.98055555556</v>
      </c>
      <c r="D1061" s="5">
        <v>305623.0</v>
      </c>
    </row>
    <row r="1062">
      <c r="A1062" s="2" t="s">
        <v>21769</v>
      </c>
      <c r="B1062" s="3"/>
      <c r="C1062" s="4">
        <v>35423.98055555556</v>
      </c>
      <c r="D1062" s="5">
        <v>303866.0</v>
      </c>
    </row>
    <row r="1063">
      <c r="A1063" s="2" t="s">
        <v>21770</v>
      </c>
      <c r="B1063" s="3"/>
      <c r="C1063" s="4">
        <v>35423.98055555556</v>
      </c>
      <c r="D1063" s="5">
        <v>55323.0</v>
      </c>
    </row>
    <row r="1064">
      <c r="A1064" s="2" t="s">
        <v>21771</v>
      </c>
      <c r="B1064" s="3"/>
      <c r="C1064" s="4">
        <v>35423.98055555556</v>
      </c>
      <c r="D1064" s="5">
        <v>59774.0</v>
      </c>
    </row>
    <row r="1065">
      <c r="A1065" s="2" t="s">
        <v>21772</v>
      </c>
      <c r="B1065" s="3"/>
      <c r="C1065" s="4">
        <v>35423.98055555556</v>
      </c>
      <c r="D1065" s="5">
        <v>264049.0</v>
      </c>
    </row>
    <row r="1066">
      <c r="A1066" s="2" t="s">
        <v>21773</v>
      </c>
      <c r="B1066" s="3"/>
      <c r="C1066" s="4">
        <v>35423.98055555556</v>
      </c>
      <c r="D1066" s="5">
        <v>442818.0</v>
      </c>
    </row>
    <row r="1067">
      <c r="A1067" s="2" t="s">
        <v>21774</v>
      </c>
      <c r="B1067" s="3"/>
      <c r="C1067" s="4">
        <v>35423.98055555556</v>
      </c>
      <c r="D1067" s="5">
        <v>448186.0</v>
      </c>
    </row>
    <row r="1068">
      <c r="A1068" s="2" t="s">
        <v>21775</v>
      </c>
      <c r="B1068" s="3"/>
      <c r="C1068" s="4">
        <v>35423.98055555556</v>
      </c>
      <c r="D1068" s="5">
        <v>444571.0</v>
      </c>
    </row>
    <row r="1069">
      <c r="A1069" s="2" t="s">
        <v>21776</v>
      </c>
      <c r="B1069" s="3"/>
      <c r="C1069" s="4">
        <v>35423.98055555556</v>
      </c>
      <c r="D1069" s="5">
        <v>444685.0</v>
      </c>
    </row>
    <row r="1070">
      <c r="A1070" s="2" t="s">
        <v>21777</v>
      </c>
      <c r="B1070" s="3"/>
      <c r="C1070" s="4">
        <v>35423.98055555556</v>
      </c>
      <c r="D1070" s="5">
        <v>2261459.0</v>
      </c>
    </row>
    <row r="1071">
      <c r="A1071" s="2" t="s">
        <v>21778</v>
      </c>
      <c r="B1071" s="3"/>
      <c r="C1071" s="4">
        <v>35423.98055555556</v>
      </c>
      <c r="D1071" s="5">
        <v>346630.0</v>
      </c>
    </row>
    <row r="1072">
      <c r="A1072" s="2" t="s">
        <v>21779</v>
      </c>
      <c r="B1072" s="3"/>
      <c r="C1072" s="4">
        <v>35423.98055555556</v>
      </c>
      <c r="D1072" s="5">
        <v>347117.0</v>
      </c>
    </row>
    <row r="1073">
      <c r="A1073" s="2" t="s">
        <v>21780</v>
      </c>
      <c r="B1073" s="3"/>
      <c r="C1073" s="4">
        <v>35423.98055555556</v>
      </c>
      <c r="D1073" s="5">
        <v>347458.0</v>
      </c>
    </row>
    <row r="1074">
      <c r="A1074" s="2" t="s">
        <v>21781</v>
      </c>
      <c r="B1074" s="3"/>
      <c r="C1074" s="4">
        <v>35423.98055555556</v>
      </c>
      <c r="D1074" s="5">
        <v>347706.0</v>
      </c>
    </row>
    <row r="1075">
      <c r="A1075" s="2" t="s">
        <v>21782</v>
      </c>
      <c r="B1075" s="3"/>
      <c r="C1075" s="4">
        <v>35423.98055555556</v>
      </c>
      <c r="D1075" s="5">
        <v>347075.0</v>
      </c>
    </row>
    <row r="1076">
      <c r="A1076" s="2" t="s">
        <v>21783</v>
      </c>
      <c r="B1076" s="3"/>
      <c r="C1076" s="4">
        <v>35423.98055555556</v>
      </c>
      <c r="D1076" s="5">
        <v>332606.0</v>
      </c>
    </row>
    <row r="1077">
      <c r="A1077" s="2" t="s">
        <v>21784</v>
      </c>
      <c r="B1077" s="3"/>
      <c r="C1077" s="4">
        <v>35423.98055555556</v>
      </c>
      <c r="D1077" s="5">
        <v>334570.0</v>
      </c>
    </row>
    <row r="1078">
      <c r="A1078" s="2" t="s">
        <v>21785</v>
      </c>
      <c r="B1078" s="3"/>
      <c r="C1078" s="4">
        <v>35423.98055555556</v>
      </c>
      <c r="D1078" s="5">
        <v>684359.0</v>
      </c>
    </row>
    <row r="1079">
      <c r="A1079" s="2" t="s">
        <v>21786</v>
      </c>
      <c r="B1079" s="3"/>
      <c r="C1079" s="4">
        <v>35423.98055555556</v>
      </c>
      <c r="D1079" s="5">
        <v>684403.0</v>
      </c>
    </row>
    <row r="1080">
      <c r="A1080" s="2" t="s">
        <v>21787</v>
      </c>
      <c r="B1080" s="3"/>
      <c r="C1080" s="4">
        <v>35423.98055555556</v>
      </c>
      <c r="D1080" s="5">
        <v>506837.0</v>
      </c>
    </row>
    <row r="1081">
      <c r="A1081" s="2" t="s">
        <v>21788</v>
      </c>
      <c r="B1081" s="3"/>
      <c r="C1081" s="4">
        <v>35423.98055555556</v>
      </c>
      <c r="D1081" s="5">
        <v>1535951.0</v>
      </c>
    </row>
    <row r="1082">
      <c r="A1082" s="2" t="s">
        <v>21789</v>
      </c>
      <c r="B1082" s="3"/>
      <c r="C1082" s="4">
        <v>35423.98055555556</v>
      </c>
      <c r="D1082" s="5">
        <v>305120.0</v>
      </c>
    </row>
    <row r="1083">
      <c r="A1083" s="2" t="s">
        <v>21790</v>
      </c>
      <c r="B1083" s="3"/>
      <c r="C1083" s="4">
        <v>35423.98055555556</v>
      </c>
      <c r="D1083" s="5">
        <v>305128.0</v>
      </c>
    </row>
    <row r="1084">
      <c r="A1084" s="2" t="s">
        <v>21791</v>
      </c>
      <c r="B1084" s="3"/>
      <c r="C1084" s="4">
        <v>35423.98055555556</v>
      </c>
      <c r="D1084" s="5">
        <v>304991.0</v>
      </c>
    </row>
    <row r="1085">
      <c r="A1085" s="2" t="s">
        <v>21792</v>
      </c>
      <c r="B1085" s="3"/>
      <c r="C1085" s="4">
        <v>35423.98055555556</v>
      </c>
      <c r="D1085" s="5">
        <v>304351.0</v>
      </c>
    </row>
    <row r="1086">
      <c r="A1086" s="2" t="s">
        <v>21793</v>
      </c>
      <c r="B1086" s="3"/>
      <c r="C1086" s="4">
        <v>35423.98055555556</v>
      </c>
      <c r="D1086" s="5">
        <v>191959.0</v>
      </c>
    </row>
    <row r="1087">
      <c r="A1087" s="2" t="s">
        <v>21794</v>
      </c>
      <c r="B1087" s="3"/>
      <c r="C1087" s="4">
        <v>35423.98055555556</v>
      </c>
      <c r="D1087" s="5">
        <v>191999.0</v>
      </c>
    </row>
    <row r="1088">
      <c r="A1088" s="2" t="s">
        <v>21795</v>
      </c>
      <c r="B1088" s="3"/>
      <c r="C1088" s="4">
        <v>35423.98055555556</v>
      </c>
      <c r="D1088" s="5">
        <v>204347.0</v>
      </c>
    </row>
    <row r="1089">
      <c r="A1089" s="2" t="s">
        <v>21796</v>
      </c>
      <c r="B1089" s="3"/>
      <c r="C1089" s="4">
        <v>35423.98055555556</v>
      </c>
      <c r="D1089" s="5">
        <v>342648.0</v>
      </c>
    </row>
    <row r="1090">
      <c r="A1090" s="2" t="s">
        <v>21797</v>
      </c>
      <c r="B1090" s="3"/>
      <c r="C1090" s="4">
        <v>35423.98055555556</v>
      </c>
      <c r="D1090" s="5">
        <v>342481.0</v>
      </c>
    </row>
    <row r="1091">
      <c r="A1091" s="2" t="s">
        <v>21798</v>
      </c>
      <c r="B1091" s="3"/>
      <c r="C1091" s="4">
        <v>35423.98055555556</v>
      </c>
      <c r="D1091" s="5">
        <v>818070.0</v>
      </c>
    </row>
    <row r="1092">
      <c r="A1092" s="2" t="s">
        <v>21799</v>
      </c>
      <c r="B1092" s="3"/>
      <c r="C1092" s="4">
        <v>35423.98055555556</v>
      </c>
      <c r="D1092" s="5">
        <v>817601.0</v>
      </c>
    </row>
    <row r="1093">
      <c r="A1093" s="2" t="s">
        <v>21800</v>
      </c>
      <c r="B1093" s="3"/>
      <c r="C1093" s="4">
        <v>35423.98055555556</v>
      </c>
      <c r="D1093" s="5">
        <v>315168.0</v>
      </c>
    </row>
    <row r="1094">
      <c r="A1094" s="2" t="s">
        <v>21801</v>
      </c>
      <c r="B1094" s="3"/>
      <c r="C1094" s="4">
        <v>35423.98055555556</v>
      </c>
      <c r="D1094" s="5">
        <v>1333503.0</v>
      </c>
    </row>
    <row r="1095">
      <c r="A1095" s="2" t="s">
        <v>21802</v>
      </c>
      <c r="B1095" s="3"/>
      <c r="C1095" s="4">
        <v>35423.98055555556</v>
      </c>
      <c r="D1095" s="5">
        <v>1238903.0</v>
      </c>
    </row>
    <row r="1096">
      <c r="A1096" s="2" t="s">
        <v>21803</v>
      </c>
      <c r="B1096" s="3"/>
      <c r="C1096" s="4">
        <v>35423.98055555556</v>
      </c>
      <c r="D1096" s="5">
        <v>1300956.0</v>
      </c>
    </row>
    <row r="1097">
      <c r="A1097" s="2" t="s">
        <v>21804</v>
      </c>
      <c r="B1097" s="3"/>
      <c r="C1097" s="4">
        <v>35423.98055555556</v>
      </c>
      <c r="D1097" s="5">
        <v>395052.0</v>
      </c>
    </row>
    <row r="1098">
      <c r="A1098" s="2" t="s">
        <v>21805</v>
      </c>
      <c r="B1098" s="3"/>
      <c r="C1098" s="4">
        <v>35423.98055555556</v>
      </c>
      <c r="D1098" s="5">
        <v>715488.0</v>
      </c>
    </row>
    <row r="1099">
      <c r="A1099" s="2" t="s">
        <v>21806</v>
      </c>
      <c r="B1099" s="3"/>
      <c r="C1099" s="4">
        <v>35423.98055555556</v>
      </c>
      <c r="D1099" s="5">
        <v>498507.0</v>
      </c>
    </row>
    <row r="1100">
      <c r="A1100" s="2" t="s">
        <v>21807</v>
      </c>
      <c r="B1100" s="3"/>
      <c r="C1100" s="4">
        <v>35423.98055555556</v>
      </c>
      <c r="D1100" s="5">
        <v>271258.0</v>
      </c>
    </row>
    <row r="1101">
      <c r="A1101" s="2" t="s">
        <v>21808</v>
      </c>
      <c r="B1101" s="3"/>
      <c r="C1101" s="4">
        <v>35423.98055555556</v>
      </c>
      <c r="D1101" s="5">
        <v>268685.0</v>
      </c>
    </row>
    <row r="1102">
      <c r="A1102" s="2" t="s">
        <v>21809</v>
      </c>
      <c r="B1102" s="3"/>
      <c r="C1102" s="4">
        <v>35423.98055555556</v>
      </c>
      <c r="D1102" s="5">
        <v>193844.0</v>
      </c>
    </row>
    <row r="1103">
      <c r="A1103" s="2" t="s">
        <v>21810</v>
      </c>
      <c r="B1103" s="3"/>
      <c r="C1103" s="4">
        <v>35423.98055555556</v>
      </c>
      <c r="D1103" s="5">
        <v>74472.0</v>
      </c>
    </row>
    <row r="1104">
      <c r="A1104" s="2" t="s">
        <v>21811</v>
      </c>
      <c r="B1104" s="3"/>
      <c r="C1104" s="4">
        <v>35423.98055555556</v>
      </c>
      <c r="D1104" s="5">
        <v>3840067.0</v>
      </c>
    </row>
    <row r="1105">
      <c r="A1105" s="2" t="s">
        <v>21812</v>
      </c>
      <c r="B1105" s="3"/>
      <c r="C1105" s="4">
        <v>35423.98055555556</v>
      </c>
      <c r="D1105" s="5">
        <v>3839171.0</v>
      </c>
    </row>
    <row r="1106">
      <c r="A1106" s="2" t="s">
        <v>21813</v>
      </c>
      <c r="B1106" s="3"/>
      <c r="C1106" s="4">
        <v>35423.98055555556</v>
      </c>
      <c r="D1106" s="5">
        <v>3120255.0</v>
      </c>
    </row>
    <row r="1107">
      <c r="A1107" s="2" t="s">
        <v>21814</v>
      </c>
      <c r="B1107" s="3"/>
      <c r="C1107" s="4">
        <v>35423.98055555556</v>
      </c>
      <c r="D1107" s="5">
        <v>3135832.0</v>
      </c>
    </row>
    <row r="1108">
      <c r="A1108" s="2" t="s">
        <v>21815</v>
      </c>
      <c r="B1108" s="3"/>
      <c r="C1108" s="4">
        <v>35423.98055555556</v>
      </c>
      <c r="D1108" s="5">
        <v>3137328.0</v>
      </c>
    </row>
    <row r="1109">
      <c r="A1109" s="2" t="s">
        <v>21816</v>
      </c>
      <c r="B1109" s="3"/>
      <c r="C1109" s="4">
        <v>35423.98055555556</v>
      </c>
      <c r="D1109" s="5">
        <v>234608.0</v>
      </c>
    </row>
    <row r="1110">
      <c r="A1110" s="2" t="s">
        <v>21817</v>
      </c>
      <c r="B1110" s="3"/>
      <c r="C1110" s="4">
        <v>35423.98055555556</v>
      </c>
      <c r="D1110" s="5">
        <v>601354.0</v>
      </c>
    </row>
    <row r="1111">
      <c r="A1111" s="2" t="s">
        <v>21818</v>
      </c>
      <c r="B1111" s="3"/>
      <c r="C1111" s="4">
        <v>35423.98055555556</v>
      </c>
      <c r="D1111" s="5">
        <v>661847.0</v>
      </c>
    </row>
    <row r="1112">
      <c r="A1112" s="2" t="s">
        <v>21819</v>
      </c>
      <c r="B1112" s="3"/>
      <c r="C1112" s="4">
        <v>35423.98055555556</v>
      </c>
      <c r="D1112" s="5">
        <v>596669.0</v>
      </c>
    </row>
    <row r="1113">
      <c r="A1113" s="2" t="s">
        <v>21820</v>
      </c>
      <c r="B1113" s="3"/>
      <c r="C1113" s="4">
        <v>35423.98055555556</v>
      </c>
      <c r="D1113" s="5">
        <v>661986.0</v>
      </c>
    </row>
    <row r="1114">
      <c r="A1114" s="2" t="s">
        <v>21821</v>
      </c>
      <c r="B1114" s="3"/>
      <c r="C1114" s="4">
        <v>35423.98055555556</v>
      </c>
      <c r="D1114" s="5">
        <v>661835.0</v>
      </c>
    </row>
    <row r="1115">
      <c r="A1115" s="2" t="s">
        <v>21822</v>
      </c>
      <c r="B1115" s="3"/>
      <c r="C1115" s="4">
        <v>35423.98055555556</v>
      </c>
      <c r="D1115" s="5">
        <v>288515.0</v>
      </c>
    </row>
    <row r="1116">
      <c r="A1116" s="2" t="s">
        <v>21823</v>
      </c>
      <c r="B1116" s="3"/>
      <c r="C1116" s="4">
        <v>35423.98055555556</v>
      </c>
      <c r="D1116" s="5">
        <v>288815.0</v>
      </c>
    </row>
    <row r="1117">
      <c r="A1117" s="2" t="s">
        <v>21824</v>
      </c>
      <c r="B1117" s="3"/>
      <c r="C1117" s="4">
        <v>35423.98055555556</v>
      </c>
      <c r="D1117" s="5">
        <v>40048.0</v>
      </c>
    </row>
    <row r="1118">
      <c r="A1118" s="2" t="s">
        <v>21825</v>
      </c>
      <c r="B1118" s="3"/>
      <c r="C1118" s="4">
        <v>35423.98055555556</v>
      </c>
      <c r="D1118" s="5">
        <v>42428.0</v>
      </c>
    </row>
    <row r="1119">
      <c r="A1119" s="2" t="s">
        <v>21826</v>
      </c>
      <c r="B1119" s="3"/>
      <c r="C1119" s="4">
        <v>35423.98055555556</v>
      </c>
      <c r="D1119" s="5">
        <v>1078514.0</v>
      </c>
    </row>
    <row r="1120">
      <c r="A1120" s="2" t="s">
        <v>21827</v>
      </c>
      <c r="B1120" s="3"/>
      <c r="C1120" s="4">
        <v>35423.98055555556</v>
      </c>
      <c r="D1120" s="5">
        <v>509683.0</v>
      </c>
    </row>
    <row r="1121">
      <c r="A1121" s="2" t="s">
        <v>21828</v>
      </c>
      <c r="B1121" s="3"/>
      <c r="C1121" s="4">
        <v>35423.98055555556</v>
      </c>
      <c r="D1121" s="5">
        <v>452878.0</v>
      </c>
    </row>
    <row r="1122">
      <c r="A1122" s="2" t="s">
        <v>21829</v>
      </c>
      <c r="B1122" s="3"/>
      <c r="C1122" s="4">
        <v>35423.98055555556</v>
      </c>
      <c r="D1122" s="5">
        <v>909382.0</v>
      </c>
    </row>
    <row r="1123">
      <c r="A1123" s="2" t="s">
        <v>21830</v>
      </c>
      <c r="B1123" s="3"/>
      <c r="C1123" s="4">
        <v>35423.98055555556</v>
      </c>
      <c r="D1123" s="5">
        <v>1633097.0</v>
      </c>
    </row>
    <row r="1124">
      <c r="A1124" s="2" t="s">
        <v>21831</v>
      </c>
      <c r="B1124" s="3"/>
      <c r="C1124" s="4">
        <v>35423.98055555556</v>
      </c>
      <c r="D1124" s="5">
        <v>93010.0</v>
      </c>
    </row>
    <row r="1125">
      <c r="A1125" s="2" t="s">
        <v>21832</v>
      </c>
      <c r="B1125" s="3"/>
      <c r="C1125" s="4">
        <v>35423.98055555556</v>
      </c>
      <c r="D1125" s="5">
        <v>855940.0</v>
      </c>
    </row>
    <row r="1126">
      <c r="A1126" s="2" t="s">
        <v>21833</v>
      </c>
      <c r="B1126" s="3"/>
      <c r="C1126" s="4">
        <v>35423.98055555556</v>
      </c>
      <c r="D1126" s="5">
        <v>594772.0</v>
      </c>
    </row>
    <row r="1127">
      <c r="A1127" s="2" t="s">
        <v>21834</v>
      </c>
      <c r="B1127" s="3"/>
      <c r="C1127" s="4">
        <v>35423.98055555556</v>
      </c>
      <c r="D1127" s="5">
        <v>1602691.0</v>
      </c>
    </row>
    <row r="1128">
      <c r="A1128" s="2" t="s">
        <v>21835</v>
      </c>
      <c r="B1128" s="3"/>
      <c r="C1128" s="4">
        <v>35423.98055555556</v>
      </c>
      <c r="D1128" s="5">
        <v>664369.0</v>
      </c>
    </row>
    <row r="1129">
      <c r="A1129" s="2" t="s">
        <v>21836</v>
      </c>
      <c r="B1129" s="3"/>
      <c r="C1129" s="4">
        <v>35423.98055555556</v>
      </c>
      <c r="D1129" s="5">
        <v>1598050.0</v>
      </c>
    </row>
    <row r="1130">
      <c r="A1130" s="2" t="s">
        <v>21837</v>
      </c>
      <c r="B1130" s="3"/>
      <c r="C1130" s="4">
        <v>35423.98055555556</v>
      </c>
      <c r="D1130" s="5">
        <v>719199.0</v>
      </c>
    </row>
    <row r="1131">
      <c r="A1131" s="2" t="s">
        <v>21838</v>
      </c>
      <c r="B1131" s="3"/>
      <c r="C1131" s="4">
        <v>35423.98055555556</v>
      </c>
      <c r="D1131" s="5">
        <v>109886.0</v>
      </c>
    </row>
    <row r="1132">
      <c r="A1132" s="2" t="s">
        <v>21839</v>
      </c>
      <c r="B1132" s="3"/>
      <c r="C1132" s="4">
        <v>35423.98055555556</v>
      </c>
      <c r="D1132" s="5">
        <v>558682.0</v>
      </c>
    </row>
    <row r="1133">
      <c r="A1133" s="2" t="s">
        <v>21840</v>
      </c>
      <c r="B1133" s="3"/>
      <c r="C1133" s="4">
        <v>35423.98055555556</v>
      </c>
      <c r="D1133" s="5">
        <v>240887.0</v>
      </c>
    </row>
    <row r="1134">
      <c r="A1134" s="2" t="s">
        <v>21841</v>
      </c>
      <c r="B1134" s="3"/>
      <c r="C1134" s="4">
        <v>35423.98055555556</v>
      </c>
      <c r="D1134" s="5">
        <v>353873.0</v>
      </c>
    </row>
    <row r="1135">
      <c r="A1135" s="2" t="s">
        <v>21842</v>
      </c>
      <c r="B1135" s="3"/>
      <c r="C1135" s="4">
        <v>35423.98055555556</v>
      </c>
      <c r="D1135" s="5">
        <v>204122.0</v>
      </c>
    </row>
    <row r="1136">
      <c r="A1136" s="2" t="s">
        <v>21843</v>
      </c>
      <c r="B1136" s="3"/>
      <c r="C1136" s="4">
        <v>35423.98055555556</v>
      </c>
      <c r="D1136" s="5">
        <v>202590.0</v>
      </c>
    </row>
    <row r="1137">
      <c r="A1137" s="2" t="s">
        <v>21844</v>
      </c>
      <c r="B1137" s="3"/>
      <c r="C1137" s="4">
        <v>35423.98055555556</v>
      </c>
      <c r="D1137" s="5">
        <v>204354.0</v>
      </c>
    </row>
    <row r="1138">
      <c r="A1138" s="2" t="s">
        <v>21845</v>
      </c>
      <c r="B1138" s="3"/>
      <c r="C1138" s="4">
        <v>35423.98055555556</v>
      </c>
      <c r="D1138" s="5">
        <v>204126.0</v>
      </c>
    </row>
    <row r="1139">
      <c r="A1139" s="2" t="s">
        <v>21846</v>
      </c>
      <c r="B1139" s="3"/>
      <c r="C1139" s="4">
        <v>35423.98055555556</v>
      </c>
      <c r="D1139" s="5">
        <v>203331.0</v>
      </c>
    </row>
    <row r="1140">
      <c r="A1140" s="2" t="s">
        <v>21847</v>
      </c>
      <c r="B1140" s="3"/>
      <c r="C1140" s="4">
        <v>35423.98055555556</v>
      </c>
      <c r="D1140" s="5">
        <v>554537.0</v>
      </c>
    </row>
    <row r="1141">
      <c r="A1141" s="2" t="s">
        <v>21848</v>
      </c>
      <c r="B1141" s="3"/>
      <c r="C1141" s="4">
        <v>35423.98055555556</v>
      </c>
      <c r="D1141" s="5">
        <v>180145.0</v>
      </c>
    </row>
    <row r="1142">
      <c r="A1142" s="2" t="s">
        <v>21849</v>
      </c>
      <c r="B1142" s="3"/>
      <c r="C1142" s="4">
        <v>35423.98055555556</v>
      </c>
      <c r="D1142" s="5">
        <v>314730.0</v>
      </c>
    </row>
    <row r="1143">
      <c r="A1143" s="2" t="s">
        <v>21850</v>
      </c>
      <c r="B1143" s="3"/>
      <c r="C1143" s="4">
        <v>35423.98055555556</v>
      </c>
      <c r="D1143" s="5">
        <v>314780.0</v>
      </c>
    </row>
    <row r="1144">
      <c r="A1144" s="2" t="s">
        <v>21851</v>
      </c>
      <c r="B1144" s="3"/>
      <c r="C1144" s="4">
        <v>35423.98055555556</v>
      </c>
      <c r="D1144" s="5">
        <v>5665.0</v>
      </c>
    </row>
    <row r="1145">
      <c r="A1145" s="2" t="s">
        <v>21852</v>
      </c>
      <c r="B1145" s="3"/>
      <c r="C1145" s="4">
        <v>35423.98055555556</v>
      </c>
      <c r="D1145" s="5">
        <v>32720.0</v>
      </c>
    </row>
    <row r="1146">
      <c r="A1146" s="2" t="s">
        <v>21853</v>
      </c>
      <c r="B1146" s="3"/>
      <c r="C1146" s="4">
        <v>35423.98055555556</v>
      </c>
      <c r="D1146" s="5">
        <v>52801.0</v>
      </c>
    </row>
    <row r="1147">
      <c r="A1147" s="2" t="s">
        <v>21854</v>
      </c>
      <c r="B1147" s="3"/>
      <c r="C1147" s="4">
        <v>35423.98055555556</v>
      </c>
      <c r="D1147" s="5">
        <v>478436.0</v>
      </c>
    </row>
    <row r="1148">
      <c r="A1148" s="2" t="s">
        <v>21855</v>
      </c>
      <c r="B1148" s="3"/>
      <c r="C1148" s="4">
        <v>35423.98055555556</v>
      </c>
      <c r="D1148" s="5">
        <v>661131.0</v>
      </c>
    </row>
    <row r="1149">
      <c r="A1149" s="2" t="s">
        <v>21856</v>
      </c>
      <c r="B1149" s="3"/>
      <c r="C1149" s="4">
        <v>35423.98055555556</v>
      </c>
      <c r="D1149" s="5">
        <v>246700.0</v>
      </c>
    </row>
    <row r="1150">
      <c r="A1150" s="2" t="s">
        <v>21857</v>
      </c>
      <c r="B1150" s="3"/>
      <c r="C1150" s="4">
        <v>35423.98055555556</v>
      </c>
      <c r="D1150" s="5">
        <v>303142.0</v>
      </c>
    </row>
    <row r="1151">
      <c r="A1151" s="2" t="s">
        <v>21858</v>
      </c>
      <c r="B1151" s="3"/>
      <c r="C1151" s="4">
        <v>35423.98055555556</v>
      </c>
      <c r="D1151" s="5">
        <v>331986.0</v>
      </c>
    </row>
    <row r="1152">
      <c r="A1152" s="2" t="s">
        <v>21859</v>
      </c>
      <c r="B1152" s="3"/>
      <c r="C1152" s="4">
        <v>35423.98055555556</v>
      </c>
      <c r="D1152" s="5">
        <v>330650.0</v>
      </c>
    </row>
    <row r="1153">
      <c r="A1153" s="2" t="s">
        <v>21860</v>
      </c>
      <c r="B1153" s="3"/>
      <c r="C1153" s="4">
        <v>35423.98055555556</v>
      </c>
      <c r="D1153" s="5">
        <v>379169.0</v>
      </c>
    </row>
    <row r="1154">
      <c r="A1154" s="2" t="s">
        <v>21861</v>
      </c>
      <c r="B1154" s="3"/>
      <c r="C1154" s="4">
        <v>35423.98055555556</v>
      </c>
      <c r="D1154" s="5">
        <v>379130.0</v>
      </c>
    </row>
    <row r="1155">
      <c r="A1155" s="2" t="s">
        <v>21862</v>
      </c>
      <c r="B1155" s="3"/>
      <c r="C1155" s="4">
        <v>35423.98055555556</v>
      </c>
      <c r="D1155" s="5">
        <v>227598.0</v>
      </c>
    </row>
    <row r="1156">
      <c r="A1156" s="2" t="s">
        <v>21863</v>
      </c>
      <c r="B1156" s="3"/>
      <c r="C1156" s="4">
        <v>35423.98055555556</v>
      </c>
      <c r="D1156" s="5">
        <v>368633.0</v>
      </c>
    </row>
    <row r="1157">
      <c r="A1157" s="2" t="s">
        <v>21864</v>
      </c>
      <c r="B1157" s="3"/>
      <c r="C1157" s="4">
        <v>35423.98055555556</v>
      </c>
      <c r="D1157" s="5">
        <v>419756.0</v>
      </c>
    </row>
    <row r="1158">
      <c r="A1158" s="2" t="s">
        <v>21865</v>
      </c>
      <c r="B1158" s="3"/>
      <c r="C1158" s="4">
        <v>35423.98055555556</v>
      </c>
      <c r="D1158" s="5">
        <v>419409.0</v>
      </c>
    </row>
    <row r="1159">
      <c r="A1159" s="2" t="s">
        <v>21866</v>
      </c>
      <c r="B1159" s="3"/>
      <c r="C1159" s="4">
        <v>35423.98055555556</v>
      </c>
      <c r="D1159" s="5">
        <v>574466.0</v>
      </c>
    </row>
    <row r="1160">
      <c r="A1160" s="2" t="s">
        <v>21867</v>
      </c>
      <c r="B1160" s="3"/>
      <c r="C1160" s="4">
        <v>35423.98055555556</v>
      </c>
      <c r="D1160" s="5">
        <v>1197500.0</v>
      </c>
    </row>
    <row r="1161">
      <c r="A1161" s="2" t="s">
        <v>21868</v>
      </c>
      <c r="B1161" s="3"/>
      <c r="C1161" s="4">
        <v>35423.98055555556</v>
      </c>
      <c r="D1161" s="5">
        <v>78607.0</v>
      </c>
    </row>
    <row r="1162">
      <c r="A1162" s="2" t="s">
        <v>21869</v>
      </c>
      <c r="B1162" s="3"/>
      <c r="C1162" s="4">
        <v>35423.98055555556</v>
      </c>
      <c r="D1162" s="5">
        <v>441172.0</v>
      </c>
    </row>
    <row r="1163">
      <c r="A1163" s="2" t="s">
        <v>21870</v>
      </c>
      <c r="B1163" s="3"/>
      <c r="C1163" s="4">
        <v>35423.98055555556</v>
      </c>
      <c r="D1163" s="5">
        <v>142629.0</v>
      </c>
    </row>
    <row r="1164">
      <c r="A1164" s="2" t="s">
        <v>21871</v>
      </c>
      <c r="B1164" s="3"/>
      <c r="C1164" s="4">
        <v>35423.98055555556</v>
      </c>
      <c r="D1164" s="5">
        <v>719365.0</v>
      </c>
    </row>
    <row r="1165">
      <c r="A1165" s="2" t="s">
        <v>21872</v>
      </c>
      <c r="B1165" s="3"/>
      <c r="C1165" s="4">
        <v>35423.98055555556</v>
      </c>
      <c r="D1165" s="5">
        <v>569212.0</v>
      </c>
    </row>
    <row r="1166">
      <c r="A1166" s="2" t="s">
        <v>21873</v>
      </c>
      <c r="B1166" s="3"/>
      <c r="C1166" s="4">
        <v>35423.98055555556</v>
      </c>
      <c r="D1166" s="5">
        <v>1195291.0</v>
      </c>
    </row>
    <row r="1167">
      <c r="A1167" s="2" t="s">
        <v>21874</v>
      </c>
      <c r="B1167" s="3"/>
      <c r="C1167" s="4">
        <v>35423.98055555556</v>
      </c>
      <c r="D1167" s="5">
        <v>1332395.0</v>
      </c>
    </row>
    <row r="1168">
      <c r="A1168" s="2" t="s">
        <v>21875</v>
      </c>
      <c r="B1168" s="3"/>
      <c r="C1168" s="4">
        <v>35423.98055555556</v>
      </c>
      <c r="D1168" s="5">
        <v>860849.0</v>
      </c>
    </row>
    <row r="1169">
      <c r="A1169" s="2" t="s">
        <v>21876</v>
      </c>
      <c r="B1169" s="3"/>
      <c r="C1169" s="4">
        <v>35423.98055555556</v>
      </c>
      <c r="D1169" s="5">
        <v>1110386.0</v>
      </c>
    </row>
    <row r="1170">
      <c r="A1170" s="2" t="s">
        <v>21877</v>
      </c>
      <c r="B1170" s="3"/>
      <c r="C1170" s="4">
        <v>35423.98055555556</v>
      </c>
      <c r="D1170" s="5">
        <v>1191488.0</v>
      </c>
    </row>
    <row r="1171">
      <c r="A1171" s="2" t="s">
        <v>21878</v>
      </c>
      <c r="B1171" s="3"/>
      <c r="C1171" s="4">
        <v>35423.98055555556</v>
      </c>
      <c r="D1171" s="5">
        <v>195183.0</v>
      </c>
    </row>
    <row r="1172">
      <c r="A1172" s="2" t="s">
        <v>21879</v>
      </c>
      <c r="B1172" s="3"/>
      <c r="C1172" s="4">
        <v>35423.98055555556</v>
      </c>
      <c r="D1172" s="5">
        <v>1122110.0</v>
      </c>
    </row>
    <row r="1173">
      <c r="A1173" s="2" t="s">
        <v>21880</v>
      </c>
      <c r="B1173" s="3"/>
      <c r="C1173" s="4">
        <v>35423.98055555556</v>
      </c>
      <c r="D1173" s="5">
        <v>1108518.0</v>
      </c>
    </row>
    <row r="1174">
      <c r="A1174" s="2" t="s">
        <v>21881</v>
      </c>
      <c r="B1174" s="3"/>
      <c r="C1174" s="4">
        <v>35423.98055555556</v>
      </c>
      <c r="D1174" s="5">
        <v>1110460.0</v>
      </c>
    </row>
    <row r="1175">
      <c r="A1175" s="2" t="s">
        <v>21882</v>
      </c>
      <c r="B1175" s="3"/>
      <c r="C1175" s="4">
        <v>35423.98055555556</v>
      </c>
      <c r="D1175" s="5">
        <v>111079.0</v>
      </c>
    </row>
    <row r="1176">
      <c r="A1176" s="2" t="s">
        <v>21883</v>
      </c>
      <c r="B1176" s="3"/>
      <c r="C1176" s="4">
        <v>35423.98055555556</v>
      </c>
      <c r="D1176" s="5">
        <v>111260.0</v>
      </c>
    </row>
    <row r="1177">
      <c r="A1177" s="2" t="s">
        <v>21884</v>
      </c>
      <c r="B1177" s="3"/>
      <c r="C1177" s="4">
        <v>35423.98055555556</v>
      </c>
      <c r="D1177" s="5">
        <v>111046.0</v>
      </c>
    </row>
    <row r="1178">
      <c r="A1178" s="2" t="s">
        <v>21885</v>
      </c>
      <c r="B1178" s="3"/>
      <c r="C1178" s="4">
        <v>35423.98055555556</v>
      </c>
      <c r="D1178" s="5">
        <v>569036.0</v>
      </c>
    </row>
    <row r="1179">
      <c r="A1179" s="2" t="s">
        <v>21886</v>
      </c>
      <c r="B1179" s="3"/>
      <c r="C1179" s="4">
        <v>35423.98055555556</v>
      </c>
      <c r="D1179" s="5">
        <v>399933.0</v>
      </c>
    </row>
    <row r="1180">
      <c r="A1180" s="2" t="s">
        <v>21887</v>
      </c>
      <c r="B1180" s="3"/>
      <c r="C1180" s="4">
        <v>35423.98055555556</v>
      </c>
      <c r="D1180" s="5">
        <v>775324.0</v>
      </c>
    </row>
    <row r="1181">
      <c r="A1181" s="2" t="s">
        <v>21888</v>
      </c>
      <c r="B1181" s="3"/>
      <c r="C1181" s="4">
        <v>35423.98055555556</v>
      </c>
      <c r="D1181" s="5">
        <v>775306.0</v>
      </c>
    </row>
    <row r="1182">
      <c r="A1182" s="2" t="s">
        <v>21889</v>
      </c>
      <c r="B1182" s="3"/>
      <c r="C1182" s="4">
        <v>35423.98055555556</v>
      </c>
      <c r="D1182" s="5">
        <v>718920.0</v>
      </c>
    </row>
    <row r="1183">
      <c r="A1183" s="2" t="s">
        <v>21890</v>
      </c>
      <c r="B1183" s="3"/>
      <c r="C1183" s="4">
        <v>35423.98055555556</v>
      </c>
      <c r="D1183" s="5">
        <v>120449.0</v>
      </c>
    </row>
    <row r="1184">
      <c r="A1184" s="2" t="s">
        <v>21891</v>
      </c>
      <c r="B1184" s="3"/>
      <c r="C1184" s="4">
        <v>35423.98055555556</v>
      </c>
      <c r="D1184" s="5">
        <v>120416.0</v>
      </c>
    </row>
    <row r="1185">
      <c r="A1185" s="2" t="s">
        <v>21892</v>
      </c>
      <c r="B1185" s="3"/>
      <c r="C1185" s="4">
        <v>35423.98055555556</v>
      </c>
      <c r="D1185" s="5">
        <v>758839.0</v>
      </c>
    </row>
    <row r="1186">
      <c r="A1186" s="2" t="s">
        <v>21893</v>
      </c>
      <c r="B1186" s="3"/>
      <c r="C1186" s="4">
        <v>35423.98055555556</v>
      </c>
      <c r="D1186" s="5">
        <v>758876.0</v>
      </c>
    </row>
    <row r="1187">
      <c r="A1187" s="2" t="s">
        <v>21894</v>
      </c>
      <c r="B1187" s="3"/>
      <c r="C1187" s="4">
        <v>35423.98055555556</v>
      </c>
      <c r="D1187" s="5">
        <v>563702.0</v>
      </c>
    </row>
    <row r="1188">
      <c r="A1188" s="2" t="s">
        <v>21895</v>
      </c>
      <c r="B1188" s="3"/>
      <c r="C1188" s="4">
        <v>35423.98055555556</v>
      </c>
      <c r="D1188" s="5">
        <v>540712.0</v>
      </c>
    </row>
    <row r="1189">
      <c r="A1189" s="2" t="s">
        <v>21896</v>
      </c>
      <c r="B1189" s="3"/>
      <c r="C1189" s="4">
        <v>35423.98055555556</v>
      </c>
      <c r="D1189" s="5">
        <v>998475.0</v>
      </c>
    </row>
    <row r="1190">
      <c r="A1190" s="2" t="s">
        <v>21897</v>
      </c>
      <c r="B1190" s="3"/>
      <c r="C1190" s="4">
        <v>35423.98055555556</v>
      </c>
      <c r="D1190" s="5">
        <v>490038.0</v>
      </c>
    </row>
    <row r="1191">
      <c r="A1191" s="2" t="s">
        <v>21898</v>
      </c>
      <c r="B1191" s="3"/>
      <c r="C1191" s="4">
        <v>35423.98055555556</v>
      </c>
      <c r="D1191" s="5">
        <v>490036.0</v>
      </c>
    </row>
    <row r="1192">
      <c r="A1192" s="2" t="s">
        <v>21899</v>
      </c>
      <c r="B1192" s="3"/>
      <c r="C1192" s="4">
        <v>35423.98055555556</v>
      </c>
      <c r="D1192" s="5">
        <v>899744.0</v>
      </c>
    </row>
    <row r="1193">
      <c r="A1193" s="2" t="s">
        <v>21900</v>
      </c>
      <c r="B1193" s="3"/>
      <c r="C1193" s="4">
        <v>35423.98055555556</v>
      </c>
      <c r="D1193" s="5">
        <v>941752.0</v>
      </c>
    </row>
    <row r="1194">
      <c r="A1194" s="2" t="s">
        <v>21901</v>
      </c>
      <c r="B1194" s="3"/>
      <c r="C1194" s="4">
        <v>35423.98055555556</v>
      </c>
      <c r="D1194" s="5">
        <v>220180.0</v>
      </c>
    </row>
    <row r="1195">
      <c r="A1195" s="2" t="s">
        <v>21902</v>
      </c>
      <c r="B1195" s="3"/>
      <c r="C1195" s="4">
        <v>35423.98055555556</v>
      </c>
      <c r="D1195" s="5">
        <v>220209.0</v>
      </c>
    </row>
    <row r="1196">
      <c r="A1196" s="2" t="s">
        <v>21903</v>
      </c>
      <c r="B1196" s="3"/>
      <c r="C1196" s="4">
        <v>35423.98055555556</v>
      </c>
      <c r="D1196" s="5">
        <v>679218.0</v>
      </c>
    </row>
    <row r="1197">
      <c r="A1197" s="2" t="s">
        <v>21904</v>
      </c>
      <c r="B1197" s="3"/>
      <c r="C1197" s="4">
        <v>35423.98055555556</v>
      </c>
      <c r="D1197" s="5">
        <v>621069.0</v>
      </c>
    </row>
    <row r="1198">
      <c r="A1198" s="2" t="s">
        <v>21905</v>
      </c>
      <c r="B1198" s="3"/>
      <c r="C1198" s="4">
        <v>35423.98055555556</v>
      </c>
      <c r="D1198" s="5">
        <v>622222.0</v>
      </c>
    </row>
    <row r="1199">
      <c r="A1199" s="2" t="s">
        <v>21906</v>
      </c>
      <c r="B1199" s="3"/>
      <c r="C1199" s="4">
        <v>35423.98055555556</v>
      </c>
      <c r="D1199" s="5">
        <v>622455.0</v>
      </c>
    </row>
    <row r="1200">
      <c r="A1200" s="2" t="s">
        <v>21907</v>
      </c>
      <c r="B1200" s="3"/>
      <c r="C1200" s="4">
        <v>35423.98055555556</v>
      </c>
      <c r="D1200" s="5">
        <v>622453.0</v>
      </c>
    </row>
    <row r="1201">
      <c r="A1201" s="2" t="s">
        <v>21908</v>
      </c>
      <c r="B1201" s="3"/>
      <c r="C1201" s="4">
        <v>35423.98055555556</v>
      </c>
      <c r="D1201" s="5">
        <v>622454.0</v>
      </c>
    </row>
    <row r="1202">
      <c r="A1202" s="2" t="s">
        <v>21909</v>
      </c>
      <c r="B1202" s="3"/>
      <c r="C1202" s="4">
        <v>35423.98055555556</v>
      </c>
      <c r="D1202" s="5">
        <v>622355.0</v>
      </c>
    </row>
    <row r="1203">
      <c r="A1203" s="2" t="s">
        <v>21910</v>
      </c>
      <c r="B1203" s="3"/>
      <c r="C1203" s="4">
        <v>35423.98055555556</v>
      </c>
      <c r="D1203" s="5">
        <v>621513.0</v>
      </c>
    </row>
    <row r="1204">
      <c r="A1204" s="2" t="s">
        <v>21911</v>
      </c>
      <c r="B1204" s="3"/>
      <c r="C1204" s="4">
        <v>35423.98055555556</v>
      </c>
      <c r="D1204" s="5">
        <v>621709.0</v>
      </c>
    </row>
    <row r="1205">
      <c r="A1205" s="2" t="s">
        <v>21912</v>
      </c>
      <c r="B1205" s="3"/>
      <c r="C1205" s="4">
        <v>35423.98055555556</v>
      </c>
      <c r="D1205" s="5">
        <v>621662.0</v>
      </c>
    </row>
    <row r="1206">
      <c r="A1206" s="2" t="s">
        <v>21913</v>
      </c>
      <c r="B1206" s="3"/>
      <c r="C1206" s="4">
        <v>35423.98055555556</v>
      </c>
      <c r="D1206" s="5">
        <v>247559.0</v>
      </c>
    </row>
    <row r="1207">
      <c r="A1207" s="2" t="s">
        <v>21914</v>
      </c>
      <c r="B1207" s="3"/>
      <c r="C1207" s="4">
        <v>35423.98055555556</v>
      </c>
      <c r="D1207" s="5">
        <v>224482.0</v>
      </c>
    </row>
    <row r="1208">
      <c r="A1208" s="2" t="s">
        <v>21915</v>
      </c>
      <c r="B1208" s="3"/>
      <c r="C1208" s="4">
        <v>35423.98055555556</v>
      </c>
      <c r="D1208" s="5">
        <v>1205323.0</v>
      </c>
    </row>
    <row r="1209">
      <c r="A1209" s="2" t="s">
        <v>21916</v>
      </c>
      <c r="B1209" s="3"/>
      <c r="C1209" s="4">
        <v>35423.98055555556</v>
      </c>
      <c r="D1209" s="5">
        <v>367539.0</v>
      </c>
    </row>
    <row r="1210">
      <c r="A1210" s="2" t="s">
        <v>21917</v>
      </c>
      <c r="B1210" s="3"/>
      <c r="C1210" s="4">
        <v>35423.98055555556</v>
      </c>
      <c r="D1210" s="5">
        <v>372305.0</v>
      </c>
    </row>
    <row r="1211">
      <c r="A1211" s="2" t="s">
        <v>21918</v>
      </c>
      <c r="B1211" s="3"/>
      <c r="C1211" s="4">
        <v>35423.98055555556</v>
      </c>
      <c r="D1211" s="5">
        <v>417603.0</v>
      </c>
    </row>
    <row r="1212">
      <c r="A1212" s="2" t="s">
        <v>21919</v>
      </c>
      <c r="B1212" s="3"/>
      <c r="C1212" s="4">
        <v>35423.98055555556</v>
      </c>
      <c r="D1212" s="5">
        <v>709454.0</v>
      </c>
    </row>
    <row r="1213">
      <c r="A1213" s="2" t="s">
        <v>21920</v>
      </c>
      <c r="B1213" s="3"/>
      <c r="C1213" s="4">
        <v>35423.98055555556</v>
      </c>
      <c r="D1213" s="5">
        <v>759387.0</v>
      </c>
    </row>
    <row r="1214">
      <c r="A1214" s="2" t="s">
        <v>21921</v>
      </c>
      <c r="B1214" s="3"/>
      <c r="C1214" s="4">
        <v>35423.98055555556</v>
      </c>
      <c r="D1214" s="5">
        <v>758531.0</v>
      </c>
    </row>
    <row r="1215">
      <c r="A1215" s="2" t="s">
        <v>21922</v>
      </c>
      <c r="B1215" s="3"/>
      <c r="C1215" s="4">
        <v>35423.98055555556</v>
      </c>
      <c r="D1215" s="5">
        <v>834997.0</v>
      </c>
    </row>
    <row r="1216">
      <c r="A1216" s="2" t="s">
        <v>21923</v>
      </c>
      <c r="B1216" s="3"/>
      <c r="C1216" s="4">
        <v>35423.98055555556</v>
      </c>
      <c r="D1216" s="5">
        <v>835541.0</v>
      </c>
    </row>
    <row r="1217">
      <c r="A1217" s="2" t="s">
        <v>21924</v>
      </c>
      <c r="B1217" s="3"/>
      <c r="C1217" s="4">
        <v>35423.98055555556</v>
      </c>
      <c r="D1217" s="5">
        <v>367533.0</v>
      </c>
    </row>
    <row r="1218">
      <c r="A1218" s="2" t="s">
        <v>21925</v>
      </c>
      <c r="B1218" s="3"/>
      <c r="C1218" s="4">
        <v>35423.98055555556</v>
      </c>
      <c r="D1218" s="5">
        <v>598934.0</v>
      </c>
    </row>
    <row r="1219">
      <c r="A1219" s="2" t="s">
        <v>21926</v>
      </c>
      <c r="B1219" s="3"/>
      <c r="C1219" s="4">
        <v>35423.98055555556</v>
      </c>
      <c r="D1219" s="5">
        <v>131197.0</v>
      </c>
    </row>
    <row r="1220">
      <c r="A1220" s="2" t="s">
        <v>21927</v>
      </c>
      <c r="B1220" s="3"/>
      <c r="C1220" s="4">
        <v>35423.98055555556</v>
      </c>
      <c r="D1220" s="5">
        <v>61185.0</v>
      </c>
    </row>
    <row r="1221">
      <c r="A1221" s="2" t="s">
        <v>21928</v>
      </c>
      <c r="B1221" s="3"/>
      <c r="C1221" s="4">
        <v>35423.98055555556</v>
      </c>
      <c r="D1221" s="5">
        <v>295511.0</v>
      </c>
    </row>
    <row r="1222">
      <c r="A1222" s="2" t="s">
        <v>21929</v>
      </c>
      <c r="B1222" s="3"/>
      <c r="C1222" s="4">
        <v>35423.98055555556</v>
      </c>
      <c r="D1222" s="5">
        <v>517828.0</v>
      </c>
    </row>
    <row r="1223">
      <c r="A1223" s="2" t="s">
        <v>21930</v>
      </c>
      <c r="B1223" s="3"/>
      <c r="C1223" s="4">
        <v>35423.98055555556</v>
      </c>
      <c r="D1223" s="5">
        <v>581498.0</v>
      </c>
    </row>
    <row r="1224">
      <c r="A1224" s="2" t="s">
        <v>21931</v>
      </c>
      <c r="B1224" s="3"/>
      <c r="C1224" s="4">
        <v>35423.98055555556</v>
      </c>
      <c r="D1224" s="5">
        <v>148012.0</v>
      </c>
    </row>
    <row r="1225">
      <c r="A1225" s="2" t="s">
        <v>21932</v>
      </c>
      <c r="B1225" s="3"/>
      <c r="C1225" s="4">
        <v>35423.98055555556</v>
      </c>
      <c r="D1225" s="5">
        <v>963584.0</v>
      </c>
    </row>
    <row r="1226">
      <c r="A1226" s="2" t="s">
        <v>21933</v>
      </c>
      <c r="B1226" s="3"/>
      <c r="C1226" s="4">
        <v>35423.98055555556</v>
      </c>
      <c r="D1226" s="5">
        <v>229738.0</v>
      </c>
    </row>
    <row r="1227">
      <c r="A1227" s="2" t="s">
        <v>21934</v>
      </c>
      <c r="B1227" s="3"/>
      <c r="C1227" s="4">
        <v>35423.98055555556</v>
      </c>
      <c r="D1227" s="5">
        <v>696530.0</v>
      </c>
    </row>
    <row r="1228">
      <c r="A1228" s="2" t="s">
        <v>21935</v>
      </c>
      <c r="B1228" s="3"/>
      <c r="C1228" s="4">
        <v>35423.98055555556</v>
      </c>
      <c r="D1228" s="5">
        <v>696278.0</v>
      </c>
    </row>
    <row r="1229">
      <c r="A1229" s="2" t="s">
        <v>21936</v>
      </c>
      <c r="B1229" s="3"/>
      <c r="C1229" s="4">
        <v>35423.98055555556</v>
      </c>
      <c r="D1229" s="5">
        <v>1056124.0</v>
      </c>
    </row>
    <row r="1230">
      <c r="A1230" s="2" t="s">
        <v>21937</v>
      </c>
      <c r="B1230" s="3"/>
      <c r="C1230" s="4">
        <v>35423.98055555556</v>
      </c>
      <c r="D1230" s="5">
        <v>694793.0</v>
      </c>
    </row>
    <row r="1231">
      <c r="A1231" s="2" t="s">
        <v>21938</v>
      </c>
      <c r="B1231" s="3"/>
      <c r="C1231" s="4">
        <v>35423.98055555556</v>
      </c>
      <c r="D1231" s="5">
        <v>622457.0</v>
      </c>
    </row>
    <row r="1232">
      <c r="A1232" s="2" t="s">
        <v>21939</v>
      </c>
      <c r="B1232" s="3"/>
      <c r="C1232" s="4">
        <v>35423.98055555556</v>
      </c>
      <c r="D1232" s="5">
        <v>214479.0</v>
      </c>
    </row>
    <row r="1233">
      <c r="A1233" s="2" t="s">
        <v>21940</v>
      </c>
      <c r="B1233" s="3"/>
      <c r="C1233" s="4">
        <v>35423.98055555556</v>
      </c>
      <c r="D1233" s="5">
        <v>294601.0</v>
      </c>
    </row>
    <row r="1234">
      <c r="A1234" s="2" t="s">
        <v>21941</v>
      </c>
      <c r="B1234" s="3"/>
      <c r="C1234" s="4">
        <v>35423.98055555556</v>
      </c>
      <c r="D1234" s="5">
        <v>298198.0</v>
      </c>
    </row>
    <row r="1235">
      <c r="A1235" s="2" t="s">
        <v>21942</v>
      </c>
      <c r="B1235" s="3"/>
      <c r="C1235" s="4">
        <v>35423.98055555556</v>
      </c>
      <c r="D1235" s="5">
        <v>200955.0</v>
      </c>
    </row>
    <row r="1236">
      <c r="A1236" s="2" t="s">
        <v>21943</v>
      </c>
      <c r="B1236" s="3"/>
      <c r="C1236" s="4">
        <v>35423.98055555556</v>
      </c>
      <c r="D1236" s="5">
        <v>1250061.0</v>
      </c>
    </row>
    <row r="1237">
      <c r="A1237" s="2" t="s">
        <v>21944</v>
      </c>
      <c r="B1237" s="3"/>
      <c r="C1237" s="4">
        <v>35423.98055555556</v>
      </c>
      <c r="D1237" s="5">
        <v>294558.0</v>
      </c>
    </row>
    <row r="1238">
      <c r="A1238" s="2" t="s">
        <v>21945</v>
      </c>
      <c r="B1238" s="3"/>
      <c r="C1238" s="4">
        <v>35423.98055555556</v>
      </c>
      <c r="D1238" s="5">
        <v>293699.0</v>
      </c>
    </row>
    <row r="1239">
      <c r="A1239" s="2" t="s">
        <v>21946</v>
      </c>
      <c r="B1239" s="3"/>
      <c r="C1239" s="4">
        <v>35423.98055555556</v>
      </c>
      <c r="D1239" s="5">
        <v>1208193.0</v>
      </c>
    </row>
    <row r="1240">
      <c r="A1240" s="2" t="s">
        <v>21947</v>
      </c>
      <c r="B1240" s="3"/>
      <c r="C1240" s="4">
        <v>35423.98055555556</v>
      </c>
      <c r="D1240" s="5">
        <v>284548.0</v>
      </c>
    </row>
    <row r="1241">
      <c r="A1241" s="2" t="s">
        <v>21948</v>
      </c>
      <c r="B1241" s="3"/>
      <c r="C1241" s="4">
        <v>35423.98055555556</v>
      </c>
      <c r="D1241" s="5">
        <v>948582.0</v>
      </c>
    </row>
    <row r="1242">
      <c r="A1242" s="2" t="s">
        <v>21949</v>
      </c>
      <c r="B1242" s="3"/>
      <c r="C1242" s="4">
        <v>35423.98055555556</v>
      </c>
      <c r="D1242" s="5">
        <v>456185.0</v>
      </c>
    </row>
    <row r="1243">
      <c r="A1243" s="2" t="s">
        <v>21950</v>
      </c>
      <c r="B1243" s="3"/>
      <c r="C1243" s="4">
        <v>35423.98055555556</v>
      </c>
      <c r="D1243" s="5">
        <v>606943.0</v>
      </c>
    </row>
    <row r="1244">
      <c r="A1244" s="2" t="s">
        <v>21951</v>
      </c>
      <c r="B1244" s="3"/>
      <c r="C1244" s="4">
        <v>35423.98055555556</v>
      </c>
      <c r="D1244" s="5">
        <v>202616.0</v>
      </c>
    </row>
    <row r="1245">
      <c r="A1245" s="2" t="s">
        <v>21952</v>
      </c>
      <c r="B1245" s="3"/>
      <c r="C1245" s="4">
        <v>35423.98055555556</v>
      </c>
      <c r="D1245" s="5">
        <v>267457.0</v>
      </c>
    </row>
    <row r="1246">
      <c r="A1246" s="2" t="s">
        <v>21953</v>
      </c>
      <c r="B1246" s="3"/>
      <c r="C1246" s="4">
        <v>35423.98055555556</v>
      </c>
      <c r="D1246" s="5">
        <v>333655.0</v>
      </c>
    </row>
    <row r="1247">
      <c r="A1247" s="2" t="s">
        <v>21954</v>
      </c>
      <c r="B1247" s="3"/>
      <c r="C1247" s="4">
        <v>35423.98055555556</v>
      </c>
      <c r="D1247" s="5">
        <v>303350.0</v>
      </c>
    </row>
    <row r="1248">
      <c r="A1248" s="2" t="s">
        <v>21955</v>
      </c>
      <c r="B1248" s="3"/>
      <c r="C1248" s="4">
        <v>35423.98055555556</v>
      </c>
      <c r="D1248" s="5">
        <v>451856.0</v>
      </c>
    </row>
    <row r="1249">
      <c r="A1249" s="2" t="s">
        <v>21956</v>
      </c>
      <c r="B1249" s="3"/>
      <c r="C1249" s="4">
        <v>35423.98055555556</v>
      </c>
      <c r="D1249" s="5">
        <v>177105.0</v>
      </c>
    </row>
    <row r="1250">
      <c r="A1250" s="2" t="s">
        <v>21957</v>
      </c>
      <c r="B1250" s="3"/>
      <c r="C1250" s="4">
        <v>35423.98055555556</v>
      </c>
      <c r="D1250" s="5">
        <v>495142.0</v>
      </c>
    </row>
    <row r="1251">
      <c r="A1251" s="2" t="s">
        <v>21958</v>
      </c>
      <c r="B1251" s="3"/>
      <c r="C1251" s="4">
        <v>35423.98055555556</v>
      </c>
      <c r="D1251" s="5">
        <v>318440.0</v>
      </c>
    </row>
    <row r="1252">
      <c r="A1252" s="2" t="s">
        <v>21959</v>
      </c>
      <c r="B1252" s="3"/>
      <c r="C1252" s="4">
        <v>35423.98055555556</v>
      </c>
      <c r="D1252" s="5">
        <v>318629.0</v>
      </c>
    </row>
    <row r="1253">
      <c r="A1253" s="2" t="s">
        <v>21960</v>
      </c>
      <c r="B1253" s="3"/>
      <c r="C1253" s="4">
        <v>35423.98055555556</v>
      </c>
      <c r="D1253" s="5">
        <v>574368.0</v>
      </c>
    </row>
    <row r="1254">
      <c r="A1254" s="2" t="s">
        <v>21961</v>
      </c>
      <c r="B1254" s="3"/>
      <c r="C1254" s="4">
        <v>35423.98055555556</v>
      </c>
      <c r="D1254" s="5">
        <v>103707.0</v>
      </c>
    </row>
    <row r="1255">
      <c r="A1255" s="2" t="s">
        <v>21962</v>
      </c>
      <c r="B1255" s="3"/>
      <c r="C1255" s="4">
        <v>35423.98055555556</v>
      </c>
      <c r="D1255" s="5">
        <v>220305.0</v>
      </c>
    </row>
    <row r="1256">
      <c r="A1256" s="2" t="s">
        <v>21963</v>
      </c>
      <c r="B1256" s="3"/>
      <c r="C1256" s="4">
        <v>35423.98055555556</v>
      </c>
      <c r="D1256" s="5">
        <v>771259.0</v>
      </c>
    </row>
    <row r="1257">
      <c r="A1257" s="2" t="s">
        <v>21964</v>
      </c>
      <c r="B1257" s="3"/>
      <c r="C1257" s="4">
        <v>35423.98055555556</v>
      </c>
      <c r="D1257" s="5">
        <v>379320.0</v>
      </c>
    </row>
    <row r="1258">
      <c r="A1258" s="2" t="s">
        <v>21965</v>
      </c>
      <c r="B1258" s="3"/>
      <c r="C1258" s="4">
        <v>35423.98055555556</v>
      </c>
      <c r="D1258" s="5">
        <v>625657.0</v>
      </c>
    </row>
    <row r="1259">
      <c r="A1259" s="2" t="s">
        <v>21966</v>
      </c>
      <c r="B1259" s="3"/>
      <c r="C1259" s="4">
        <v>35423.98055555556</v>
      </c>
      <c r="D1259" s="5">
        <v>200467.0</v>
      </c>
    </row>
    <row r="1260">
      <c r="A1260" s="2" t="s">
        <v>21967</v>
      </c>
      <c r="B1260" s="3"/>
      <c r="C1260" s="4">
        <v>35423.98055555556</v>
      </c>
      <c r="D1260" s="5">
        <v>592357.0</v>
      </c>
    </row>
    <row r="1261">
      <c r="A1261" s="2" t="s">
        <v>21968</v>
      </c>
      <c r="B1261" s="3"/>
      <c r="C1261" s="4">
        <v>35423.98055555556</v>
      </c>
      <c r="D1261" s="5">
        <v>590438.0</v>
      </c>
    </row>
    <row r="1262">
      <c r="A1262" s="2" t="s">
        <v>21969</v>
      </c>
      <c r="B1262" s="3"/>
      <c r="C1262" s="4">
        <v>35423.98055555556</v>
      </c>
      <c r="D1262" s="5">
        <v>592349.0</v>
      </c>
    </row>
    <row r="1263">
      <c r="A1263" s="2" t="s">
        <v>21970</v>
      </c>
      <c r="B1263" s="3"/>
      <c r="C1263" s="4">
        <v>35423.98055555556</v>
      </c>
      <c r="D1263" s="5">
        <v>312161.0</v>
      </c>
    </row>
    <row r="1264">
      <c r="A1264" s="2" t="s">
        <v>21971</v>
      </c>
      <c r="B1264" s="3"/>
      <c r="C1264" s="4">
        <v>35423.98055555556</v>
      </c>
      <c r="D1264" s="5">
        <v>508881.0</v>
      </c>
    </row>
    <row r="1265">
      <c r="A1265" s="2" t="s">
        <v>21972</v>
      </c>
      <c r="B1265" s="3"/>
      <c r="C1265" s="4">
        <v>35423.98055555556</v>
      </c>
      <c r="D1265" s="5">
        <v>495892.0</v>
      </c>
    </row>
    <row r="1266">
      <c r="A1266" s="2" t="s">
        <v>21973</v>
      </c>
      <c r="B1266" s="3"/>
      <c r="C1266" s="4">
        <v>35423.98055555556</v>
      </c>
      <c r="D1266" s="5">
        <v>244615.0</v>
      </c>
    </row>
    <row r="1267">
      <c r="A1267" s="2" t="s">
        <v>21974</v>
      </c>
      <c r="B1267" s="3"/>
      <c r="C1267" s="4">
        <v>35423.98055555556</v>
      </c>
      <c r="D1267" s="5">
        <v>244559.0</v>
      </c>
    </row>
    <row r="1268">
      <c r="A1268" s="2" t="s">
        <v>21975</v>
      </c>
      <c r="B1268" s="3"/>
      <c r="C1268" s="4">
        <v>35423.98055555556</v>
      </c>
      <c r="D1268" s="5">
        <v>509617.0</v>
      </c>
    </row>
    <row r="1269">
      <c r="A1269" s="2" t="s">
        <v>21976</v>
      </c>
      <c r="B1269" s="3"/>
      <c r="C1269" s="4">
        <v>35423.98055555556</v>
      </c>
      <c r="D1269" s="5">
        <v>312214.0</v>
      </c>
    </row>
    <row r="1270">
      <c r="A1270" s="2" t="s">
        <v>21977</v>
      </c>
      <c r="B1270" s="3"/>
      <c r="C1270" s="4">
        <v>35423.98055555556</v>
      </c>
      <c r="D1270" s="5">
        <v>302481.0</v>
      </c>
    </row>
    <row r="1271">
      <c r="A1271" s="2" t="s">
        <v>21978</v>
      </c>
      <c r="B1271" s="3"/>
      <c r="C1271" s="4">
        <v>35423.98055555556</v>
      </c>
      <c r="D1271" s="5">
        <v>302343.0</v>
      </c>
    </row>
    <row r="1272">
      <c r="A1272" s="2" t="s">
        <v>21979</v>
      </c>
      <c r="B1272" s="3"/>
      <c r="C1272" s="4">
        <v>35423.98055555556</v>
      </c>
      <c r="D1272" s="5">
        <v>303695.0</v>
      </c>
    </row>
    <row r="1273">
      <c r="A1273" s="2" t="s">
        <v>21980</v>
      </c>
      <c r="B1273" s="3"/>
      <c r="C1273" s="4">
        <v>35423.98055555556</v>
      </c>
      <c r="D1273" s="5">
        <v>170472.0</v>
      </c>
    </row>
    <row r="1274">
      <c r="A1274" s="2" t="s">
        <v>21981</v>
      </c>
      <c r="B1274" s="3"/>
      <c r="C1274" s="4">
        <v>35423.98055555556</v>
      </c>
      <c r="D1274" s="5">
        <v>607344.0</v>
      </c>
    </row>
    <row r="1275">
      <c r="A1275" s="2" t="s">
        <v>21982</v>
      </c>
      <c r="B1275" s="3"/>
      <c r="C1275" s="4">
        <v>35423.98055555556</v>
      </c>
      <c r="D1275" s="5">
        <v>1088342.0</v>
      </c>
    </row>
    <row r="1276">
      <c r="A1276" s="2" t="s">
        <v>21983</v>
      </c>
      <c r="B1276" s="3"/>
      <c r="C1276" s="4">
        <v>35423.98055555556</v>
      </c>
      <c r="D1276" s="5">
        <v>1088358.0</v>
      </c>
    </row>
    <row r="1277">
      <c r="A1277" s="2" t="s">
        <v>21984</v>
      </c>
      <c r="B1277" s="3"/>
      <c r="C1277" s="4">
        <v>35423.98055555556</v>
      </c>
      <c r="D1277" s="5">
        <v>4557.0</v>
      </c>
    </row>
    <row r="1278">
      <c r="A1278" s="2" t="s">
        <v>21985</v>
      </c>
      <c r="B1278" s="3"/>
      <c r="C1278" s="4">
        <v>35423.98055555556</v>
      </c>
      <c r="D1278" s="5">
        <v>278837.0</v>
      </c>
    </row>
    <row r="1279">
      <c r="A1279" s="2" t="s">
        <v>21986</v>
      </c>
      <c r="B1279" s="3"/>
      <c r="C1279" s="4">
        <v>35423.98055555556</v>
      </c>
      <c r="D1279" s="5">
        <v>1103058.0</v>
      </c>
    </row>
    <row r="1280">
      <c r="A1280" s="2" t="s">
        <v>21987</v>
      </c>
      <c r="B1280" s="3"/>
      <c r="C1280" s="4">
        <v>35423.98055555556</v>
      </c>
      <c r="D1280" s="5">
        <v>1092548.0</v>
      </c>
    </row>
    <row r="1281">
      <c r="A1281" s="2" t="s">
        <v>21988</v>
      </c>
      <c r="B1281" s="3"/>
      <c r="C1281" s="4">
        <v>35423.98055555556</v>
      </c>
      <c r="D1281" s="5">
        <v>204561.0</v>
      </c>
    </row>
    <row r="1282">
      <c r="A1282" s="2" t="s">
        <v>21989</v>
      </c>
      <c r="B1282" s="3"/>
      <c r="C1282" s="4">
        <v>35423.98055555556</v>
      </c>
      <c r="D1282" s="5">
        <v>659719.0</v>
      </c>
    </row>
    <row r="1283">
      <c r="A1283" s="2" t="s">
        <v>21990</v>
      </c>
      <c r="B1283" s="3"/>
      <c r="C1283" s="4">
        <v>35423.98055555556</v>
      </c>
      <c r="D1283" s="5">
        <v>1356275.0</v>
      </c>
    </row>
    <row r="1284">
      <c r="A1284" s="2" t="s">
        <v>21991</v>
      </c>
      <c r="B1284" s="3"/>
      <c r="C1284" s="4">
        <v>35423.98055555556</v>
      </c>
      <c r="D1284" s="5">
        <v>1356289.0</v>
      </c>
    </row>
    <row r="1285">
      <c r="A1285" s="2" t="s">
        <v>21992</v>
      </c>
      <c r="B1285" s="3"/>
      <c r="C1285" s="4">
        <v>35423.98055555556</v>
      </c>
      <c r="D1285" s="5">
        <v>1356248.0</v>
      </c>
    </row>
    <row r="1286">
      <c r="A1286" s="2" t="s">
        <v>21993</v>
      </c>
      <c r="B1286" s="3"/>
      <c r="C1286" s="4">
        <v>35423.98055555556</v>
      </c>
      <c r="D1286" s="5">
        <v>1252143.0</v>
      </c>
    </row>
    <row r="1287">
      <c r="A1287" s="2" t="s">
        <v>21994</v>
      </c>
      <c r="B1287" s="3"/>
      <c r="C1287" s="4">
        <v>35423.98055555556</v>
      </c>
      <c r="D1287" s="5">
        <v>1249216.0</v>
      </c>
    </row>
    <row r="1288">
      <c r="A1288" s="2" t="s">
        <v>21995</v>
      </c>
      <c r="B1288" s="3"/>
      <c r="C1288" s="4">
        <v>35423.98055555556</v>
      </c>
      <c r="D1288" s="5">
        <v>1248986.0</v>
      </c>
    </row>
    <row r="1289">
      <c r="A1289" s="2" t="s">
        <v>21996</v>
      </c>
      <c r="B1289" s="3"/>
      <c r="C1289" s="4">
        <v>35423.98055555556</v>
      </c>
      <c r="D1289" s="5">
        <v>45908.0</v>
      </c>
    </row>
    <row r="1290">
      <c r="A1290" s="2" t="s">
        <v>21997</v>
      </c>
      <c r="B1290" s="3"/>
      <c r="C1290" s="4">
        <v>35423.98055555556</v>
      </c>
      <c r="D1290" s="5">
        <v>543255.0</v>
      </c>
    </row>
    <row r="1291">
      <c r="A1291" s="2" t="s">
        <v>21998</v>
      </c>
      <c r="B1291" s="3"/>
      <c r="C1291" s="4">
        <v>35423.98055555556</v>
      </c>
      <c r="D1291" s="5">
        <v>544112.0</v>
      </c>
    </row>
    <row r="1292">
      <c r="A1292" s="2" t="s">
        <v>21999</v>
      </c>
      <c r="B1292" s="3"/>
      <c r="C1292" s="4">
        <v>35423.98055555556</v>
      </c>
      <c r="D1292" s="5">
        <v>149432.0</v>
      </c>
    </row>
    <row r="1293">
      <c r="A1293" s="2" t="s">
        <v>22000</v>
      </c>
      <c r="B1293" s="3"/>
      <c r="C1293" s="4">
        <v>35423.98055555556</v>
      </c>
      <c r="D1293" s="5">
        <v>1151002.0</v>
      </c>
    </row>
    <row r="1294">
      <c r="A1294" s="2" t="s">
        <v>22001</v>
      </c>
      <c r="B1294" s="3"/>
      <c r="C1294" s="4">
        <v>35423.98055555556</v>
      </c>
      <c r="D1294" s="5">
        <v>1150942.0</v>
      </c>
    </row>
    <row r="1295">
      <c r="A1295" s="2" t="s">
        <v>22002</v>
      </c>
      <c r="B1295" s="3"/>
      <c r="C1295" s="4">
        <v>35423.98055555556</v>
      </c>
      <c r="D1295" s="5">
        <v>1150943.0</v>
      </c>
    </row>
    <row r="1296">
      <c r="A1296" s="2" t="s">
        <v>22003</v>
      </c>
      <c r="B1296" s="3"/>
      <c r="C1296" s="4">
        <v>35423.98055555556</v>
      </c>
      <c r="D1296" s="5">
        <v>1150611.0</v>
      </c>
    </row>
    <row r="1297">
      <c r="A1297" s="2" t="s">
        <v>22004</v>
      </c>
      <c r="B1297" s="3"/>
      <c r="C1297" s="4">
        <v>35423.98055555556</v>
      </c>
      <c r="D1297" s="5">
        <v>931490.0</v>
      </c>
    </row>
    <row r="1298">
      <c r="A1298" s="2" t="s">
        <v>22005</v>
      </c>
      <c r="B1298" s="3"/>
      <c r="C1298" s="4">
        <v>35423.98055555556</v>
      </c>
      <c r="D1298" s="5">
        <v>1150913.0</v>
      </c>
    </row>
    <row r="1299">
      <c r="A1299" s="2" t="s">
        <v>22006</v>
      </c>
      <c r="B1299" s="3"/>
      <c r="C1299" s="4">
        <v>35423.98055555556</v>
      </c>
      <c r="D1299" s="5">
        <v>1020955.0</v>
      </c>
    </row>
    <row r="1300">
      <c r="A1300" s="2" t="s">
        <v>22007</v>
      </c>
      <c r="B1300" s="3"/>
      <c r="C1300" s="4">
        <v>35423.98055555556</v>
      </c>
      <c r="D1300" s="5">
        <v>1004803.0</v>
      </c>
    </row>
    <row r="1301">
      <c r="A1301" s="2" t="s">
        <v>22008</v>
      </c>
      <c r="B1301" s="3"/>
      <c r="C1301" s="4">
        <v>35423.98055555556</v>
      </c>
      <c r="D1301" s="5">
        <v>1010428.0</v>
      </c>
    </row>
    <row r="1302">
      <c r="A1302" s="2" t="s">
        <v>22009</v>
      </c>
      <c r="B1302" s="3"/>
      <c r="C1302" s="4">
        <v>35423.98055555556</v>
      </c>
      <c r="D1302" s="5">
        <v>1020870.0</v>
      </c>
    </row>
    <row r="1303">
      <c r="A1303" s="2" t="s">
        <v>22010</v>
      </c>
      <c r="B1303" s="3"/>
      <c r="C1303" s="4">
        <v>35423.98055555556</v>
      </c>
      <c r="D1303" s="5">
        <v>1020314.0</v>
      </c>
    </row>
    <row r="1304">
      <c r="A1304" s="2" t="s">
        <v>22011</v>
      </c>
      <c r="B1304" s="3"/>
      <c r="C1304" s="4">
        <v>35423.98055555556</v>
      </c>
      <c r="D1304" s="5">
        <v>1020423.0</v>
      </c>
    </row>
    <row r="1305">
      <c r="A1305" s="2" t="s">
        <v>22012</v>
      </c>
      <c r="B1305" s="3"/>
      <c r="C1305" s="4">
        <v>35423.98055555556</v>
      </c>
      <c r="D1305" s="5">
        <v>1021088.0</v>
      </c>
    </row>
    <row r="1306">
      <c r="A1306" s="2" t="s">
        <v>22013</v>
      </c>
      <c r="B1306" s="3"/>
      <c r="C1306" s="4">
        <v>35423.98055555556</v>
      </c>
      <c r="D1306" s="5">
        <v>1006683.0</v>
      </c>
    </row>
    <row r="1307">
      <c r="A1307" s="2" t="s">
        <v>22014</v>
      </c>
      <c r="B1307" s="3"/>
      <c r="C1307" s="4">
        <v>35423.98055555556</v>
      </c>
      <c r="D1307" s="5">
        <v>1006997.0</v>
      </c>
    </row>
    <row r="1308">
      <c r="A1308" s="2" t="s">
        <v>22015</v>
      </c>
      <c r="B1308" s="3"/>
      <c r="C1308" s="4">
        <v>35423.98055555556</v>
      </c>
      <c r="D1308" s="5">
        <v>1007173.0</v>
      </c>
    </row>
    <row r="1309">
      <c r="A1309" s="2" t="s">
        <v>22016</v>
      </c>
      <c r="B1309" s="3"/>
      <c r="C1309" s="4">
        <v>35423.98055555556</v>
      </c>
      <c r="D1309" s="5">
        <v>1563284.0</v>
      </c>
    </row>
    <row r="1310">
      <c r="A1310" s="2" t="s">
        <v>22017</v>
      </c>
      <c r="B1310" s="3"/>
      <c r="C1310" s="4">
        <v>35423.98055555556</v>
      </c>
      <c r="D1310" s="5">
        <v>322770.0</v>
      </c>
    </row>
    <row r="1311">
      <c r="A1311" s="2" t="s">
        <v>22018</v>
      </c>
      <c r="B1311" s="3"/>
      <c r="C1311" s="4">
        <v>35423.98055555556</v>
      </c>
      <c r="D1311" s="5">
        <v>272498.0</v>
      </c>
    </row>
    <row r="1312">
      <c r="A1312" s="2" t="s">
        <v>22019</v>
      </c>
      <c r="B1312" s="3"/>
      <c r="C1312" s="4">
        <v>35423.98055555556</v>
      </c>
      <c r="D1312" s="5">
        <v>272501.0</v>
      </c>
    </row>
    <row r="1313">
      <c r="A1313" s="2" t="s">
        <v>22020</v>
      </c>
      <c r="B1313" s="3"/>
      <c r="C1313" s="4">
        <v>35423.98055555556</v>
      </c>
      <c r="D1313" s="5">
        <v>272466.0</v>
      </c>
    </row>
    <row r="1314">
      <c r="A1314" s="2" t="s">
        <v>22021</v>
      </c>
      <c r="B1314" s="3"/>
      <c r="C1314" s="4">
        <v>35423.98055555556</v>
      </c>
      <c r="D1314" s="5">
        <v>426661.0</v>
      </c>
    </row>
    <row r="1315">
      <c r="A1315" s="2" t="s">
        <v>22022</v>
      </c>
      <c r="B1315" s="3"/>
      <c r="C1315" s="4">
        <v>35423.98055555556</v>
      </c>
      <c r="D1315" s="5">
        <v>425278.0</v>
      </c>
    </row>
    <row r="1316">
      <c r="A1316" s="2" t="s">
        <v>22023</v>
      </c>
      <c r="B1316" s="3"/>
      <c r="C1316" s="4">
        <v>35423.98055555556</v>
      </c>
      <c r="D1316" s="5">
        <v>475607.0</v>
      </c>
    </row>
    <row r="1317">
      <c r="A1317" s="2" t="s">
        <v>22024</v>
      </c>
      <c r="B1317" s="3"/>
      <c r="C1317" s="4">
        <v>35423.98055555556</v>
      </c>
      <c r="D1317" s="5">
        <v>474074.0</v>
      </c>
    </row>
    <row r="1318">
      <c r="A1318" s="2" t="s">
        <v>22025</v>
      </c>
      <c r="B1318" s="3"/>
      <c r="C1318" s="4">
        <v>35423.98055555556</v>
      </c>
      <c r="D1318" s="5">
        <v>482453.0</v>
      </c>
    </row>
    <row r="1319">
      <c r="A1319" s="2" t="s">
        <v>22026</v>
      </c>
      <c r="B1319" s="3"/>
      <c r="C1319" s="4">
        <v>35423.98055555556</v>
      </c>
      <c r="D1319" s="5">
        <v>277439.0</v>
      </c>
    </row>
    <row r="1320">
      <c r="A1320" s="2" t="s">
        <v>22027</v>
      </c>
      <c r="B1320" s="3"/>
      <c r="C1320" s="4">
        <v>35423.98055555556</v>
      </c>
      <c r="D1320" s="5">
        <v>368460.0</v>
      </c>
    </row>
    <row r="1321">
      <c r="A1321" s="2" t="s">
        <v>22028</v>
      </c>
      <c r="B1321" s="3"/>
      <c r="C1321" s="4">
        <v>35423.98055555556</v>
      </c>
      <c r="D1321" s="5">
        <v>747080.0</v>
      </c>
    </row>
    <row r="1322">
      <c r="A1322" s="2" t="s">
        <v>22029</v>
      </c>
      <c r="B1322" s="3"/>
      <c r="C1322" s="4">
        <v>35423.98055555556</v>
      </c>
      <c r="D1322" s="5">
        <v>747067.0</v>
      </c>
    </row>
    <row r="1323">
      <c r="A1323" s="2" t="s">
        <v>22030</v>
      </c>
      <c r="B1323" s="3"/>
      <c r="C1323" s="4">
        <v>35423.98055555556</v>
      </c>
      <c r="D1323" s="5">
        <v>261452.0</v>
      </c>
    </row>
    <row r="1324">
      <c r="A1324" s="2" t="s">
        <v>22031</v>
      </c>
      <c r="B1324" s="3"/>
      <c r="C1324" s="4">
        <v>35423.98055555556</v>
      </c>
      <c r="D1324" s="5">
        <v>479527.0</v>
      </c>
    </row>
    <row r="1325">
      <c r="A1325" s="2" t="s">
        <v>22032</v>
      </c>
      <c r="B1325" s="3"/>
      <c r="C1325" s="4">
        <v>35423.98055555556</v>
      </c>
      <c r="D1325" s="5">
        <v>250446.0</v>
      </c>
    </row>
    <row r="1326">
      <c r="A1326" s="2" t="s">
        <v>22033</v>
      </c>
      <c r="B1326" s="3"/>
      <c r="C1326" s="4">
        <v>35423.98055555556</v>
      </c>
      <c r="D1326" s="5">
        <v>195855.0</v>
      </c>
    </row>
    <row r="1327">
      <c r="A1327" s="2" t="s">
        <v>22034</v>
      </c>
      <c r="B1327" s="3"/>
      <c r="C1327" s="4">
        <v>35423.98055555556</v>
      </c>
      <c r="D1327" s="5">
        <v>177027.0</v>
      </c>
    </row>
    <row r="1328">
      <c r="A1328" s="2" t="s">
        <v>22035</v>
      </c>
      <c r="B1328" s="3"/>
      <c r="C1328" s="4">
        <v>35423.98055555556</v>
      </c>
      <c r="D1328" s="5">
        <v>1491353.0</v>
      </c>
    </row>
    <row r="1329">
      <c r="A1329" s="2" t="s">
        <v>22036</v>
      </c>
      <c r="B1329" s="3"/>
      <c r="C1329" s="4">
        <v>35423.98055555556</v>
      </c>
      <c r="D1329" s="5">
        <v>1108706.0</v>
      </c>
    </row>
    <row r="1330">
      <c r="A1330" s="2" t="s">
        <v>22037</v>
      </c>
      <c r="B1330" s="3"/>
      <c r="C1330" s="4">
        <v>35423.98055555556</v>
      </c>
      <c r="D1330" s="5">
        <v>1115726.0</v>
      </c>
    </row>
    <row r="1331">
      <c r="A1331" s="2" t="s">
        <v>22038</v>
      </c>
      <c r="B1331" s="3"/>
      <c r="C1331" s="4">
        <v>35423.98055555556</v>
      </c>
      <c r="D1331" s="5">
        <v>598744.0</v>
      </c>
    </row>
    <row r="1332">
      <c r="A1332" s="2" t="s">
        <v>22039</v>
      </c>
      <c r="B1332" s="3"/>
      <c r="C1332" s="4">
        <v>35423.98055555556</v>
      </c>
      <c r="D1332" s="5">
        <v>601021.0</v>
      </c>
    </row>
    <row r="1333">
      <c r="A1333" s="2" t="s">
        <v>22040</v>
      </c>
      <c r="B1333" s="3"/>
      <c r="C1333" s="4">
        <v>35423.98055555556</v>
      </c>
      <c r="D1333" s="5">
        <v>598811.0</v>
      </c>
    </row>
    <row r="1334">
      <c r="A1334" s="2" t="s">
        <v>22041</v>
      </c>
      <c r="B1334" s="3"/>
      <c r="C1334" s="4">
        <v>35423.98055555556</v>
      </c>
      <c r="D1334" s="5">
        <v>1145259.0</v>
      </c>
    </row>
    <row r="1335">
      <c r="A1335" s="2" t="s">
        <v>22042</v>
      </c>
      <c r="B1335" s="3"/>
      <c r="C1335" s="4">
        <v>35423.98055555556</v>
      </c>
      <c r="D1335" s="5">
        <v>471238.0</v>
      </c>
    </row>
    <row r="1336">
      <c r="A1336" s="2" t="s">
        <v>22043</v>
      </c>
      <c r="B1336" s="3"/>
      <c r="C1336" s="4">
        <v>35423.98055555556</v>
      </c>
      <c r="D1336" s="5">
        <v>110777.0</v>
      </c>
    </row>
    <row r="1337">
      <c r="A1337" s="2" t="s">
        <v>22044</v>
      </c>
      <c r="B1337" s="3"/>
      <c r="C1337" s="4">
        <v>35423.98055555556</v>
      </c>
      <c r="D1337" s="5">
        <v>103499.0</v>
      </c>
    </row>
    <row r="1338">
      <c r="A1338" s="2" t="s">
        <v>22045</v>
      </c>
      <c r="B1338" s="3"/>
      <c r="C1338" s="4">
        <v>35423.98055555556</v>
      </c>
      <c r="D1338" s="5">
        <v>110281.0</v>
      </c>
    </row>
    <row r="1339">
      <c r="A1339" s="2" t="s">
        <v>22046</v>
      </c>
      <c r="B1339" s="3"/>
      <c r="C1339" s="4">
        <v>35423.98055555556</v>
      </c>
      <c r="D1339" s="5">
        <v>110298.0</v>
      </c>
    </row>
    <row r="1340">
      <c r="A1340" s="2" t="s">
        <v>22047</v>
      </c>
      <c r="B1340" s="3"/>
      <c r="C1340" s="4">
        <v>35423.98055555556</v>
      </c>
      <c r="D1340" s="5">
        <v>71752.0</v>
      </c>
    </row>
    <row r="1341">
      <c r="A1341" s="2" t="s">
        <v>22048</v>
      </c>
      <c r="B1341" s="3"/>
      <c r="C1341" s="4">
        <v>35423.98055555556</v>
      </c>
      <c r="D1341" s="5">
        <v>42513.0</v>
      </c>
    </row>
    <row r="1342">
      <c r="A1342" s="2" t="s">
        <v>22049</v>
      </c>
      <c r="B1342" s="3"/>
      <c r="C1342" s="4">
        <v>35423.98055555556</v>
      </c>
      <c r="D1342" s="5">
        <v>344756.0</v>
      </c>
    </row>
    <row r="1343">
      <c r="A1343" s="2" t="s">
        <v>22050</v>
      </c>
      <c r="B1343" s="3"/>
      <c r="C1343" s="4">
        <v>35423.98055555556</v>
      </c>
      <c r="D1343" s="5">
        <v>469823.0</v>
      </c>
    </row>
    <row r="1344">
      <c r="A1344" s="2" t="s">
        <v>22051</v>
      </c>
      <c r="B1344" s="3"/>
      <c r="C1344" s="4">
        <v>35423.98055555556</v>
      </c>
      <c r="D1344" s="5">
        <v>271778.0</v>
      </c>
    </row>
    <row r="1345">
      <c r="A1345" s="2" t="s">
        <v>22052</v>
      </c>
      <c r="B1345" s="3"/>
      <c r="C1345" s="4">
        <v>35423.98055555556</v>
      </c>
      <c r="D1345" s="5">
        <v>271115.0</v>
      </c>
    </row>
    <row r="1346">
      <c r="A1346" s="2" t="s">
        <v>22053</v>
      </c>
      <c r="B1346" s="3"/>
      <c r="C1346" s="4">
        <v>35423.98055555556</v>
      </c>
      <c r="D1346" s="5">
        <v>254932.0</v>
      </c>
    </row>
    <row r="1347">
      <c r="A1347" s="2" t="s">
        <v>22054</v>
      </c>
      <c r="B1347" s="3"/>
      <c r="C1347" s="4">
        <v>35423.98055555556</v>
      </c>
      <c r="D1347" s="5">
        <v>539202.0</v>
      </c>
    </row>
    <row r="1348">
      <c r="A1348" s="2" t="s">
        <v>22055</v>
      </c>
      <c r="B1348" s="3"/>
      <c r="C1348" s="4">
        <v>35423.98055555556</v>
      </c>
      <c r="D1348" s="5">
        <v>2135763.0</v>
      </c>
    </row>
    <row r="1349">
      <c r="A1349" s="2" t="s">
        <v>22056</v>
      </c>
      <c r="B1349" s="3"/>
      <c r="C1349" s="4">
        <v>35423.98055555556</v>
      </c>
      <c r="D1349" s="5">
        <v>2632061.0</v>
      </c>
    </row>
    <row r="1350">
      <c r="A1350" s="2" t="s">
        <v>22057</v>
      </c>
      <c r="B1350" s="3"/>
      <c r="C1350" s="4">
        <v>35423.98055555556</v>
      </c>
      <c r="D1350" s="5">
        <v>435869.0</v>
      </c>
    </row>
    <row r="1351">
      <c r="A1351" s="2" t="s">
        <v>22058</v>
      </c>
      <c r="B1351" s="3"/>
      <c r="C1351" s="4">
        <v>35423.98055555556</v>
      </c>
      <c r="D1351" s="5">
        <v>296487.0</v>
      </c>
    </row>
    <row r="1352">
      <c r="A1352" s="2" t="s">
        <v>22059</v>
      </c>
      <c r="B1352" s="3"/>
      <c r="C1352" s="4">
        <v>35423.98055555556</v>
      </c>
      <c r="D1352" s="5">
        <v>296492.0</v>
      </c>
    </row>
    <row r="1353">
      <c r="A1353" s="2" t="s">
        <v>22060</v>
      </c>
      <c r="B1353" s="3"/>
      <c r="C1353" s="4">
        <v>35423.98055555556</v>
      </c>
      <c r="D1353" s="5">
        <v>349616.0</v>
      </c>
    </row>
    <row r="1354">
      <c r="A1354" s="2" t="s">
        <v>22061</v>
      </c>
      <c r="B1354" s="3"/>
      <c r="C1354" s="4">
        <v>35423.98055555556</v>
      </c>
      <c r="D1354" s="5">
        <v>522091.0</v>
      </c>
    </row>
    <row r="1355">
      <c r="A1355" s="2" t="s">
        <v>22062</v>
      </c>
      <c r="B1355" s="3"/>
      <c r="C1355" s="4">
        <v>35423.98055555556</v>
      </c>
      <c r="D1355" s="5">
        <v>526264.0</v>
      </c>
    </row>
    <row r="1356">
      <c r="A1356" s="2" t="s">
        <v>22063</v>
      </c>
      <c r="B1356" s="3"/>
      <c r="C1356" s="4">
        <v>35423.98055555556</v>
      </c>
      <c r="D1356" s="5">
        <v>904047.0</v>
      </c>
    </row>
    <row r="1357">
      <c r="A1357" s="2" t="s">
        <v>22064</v>
      </c>
      <c r="B1357" s="3"/>
      <c r="C1357" s="4">
        <v>35423.98055555556</v>
      </c>
      <c r="D1357" s="5">
        <v>263920.0</v>
      </c>
    </row>
    <row r="1358">
      <c r="A1358" s="2" t="s">
        <v>22065</v>
      </c>
      <c r="B1358" s="3"/>
      <c r="C1358" s="4">
        <v>35423.98055555556</v>
      </c>
      <c r="D1358" s="5">
        <v>263943.0</v>
      </c>
    </row>
    <row r="1359">
      <c r="A1359" s="2" t="s">
        <v>22066</v>
      </c>
      <c r="B1359" s="3"/>
      <c r="C1359" s="4">
        <v>35423.98055555556</v>
      </c>
      <c r="D1359" s="5">
        <v>1402479.0</v>
      </c>
    </row>
    <row r="1360">
      <c r="A1360" s="2" t="s">
        <v>22067</v>
      </c>
      <c r="B1360" s="3"/>
      <c r="C1360" s="4">
        <v>35423.98055555556</v>
      </c>
      <c r="D1360" s="5">
        <v>1401214.0</v>
      </c>
    </row>
    <row r="1361">
      <c r="A1361" s="2" t="s">
        <v>22068</v>
      </c>
      <c r="B1361" s="3"/>
      <c r="C1361" s="4">
        <v>35423.98055555556</v>
      </c>
      <c r="D1361" s="5">
        <v>1402524.0</v>
      </c>
    </row>
    <row r="1362">
      <c r="A1362" s="2" t="s">
        <v>22069</v>
      </c>
      <c r="B1362" s="3"/>
      <c r="C1362" s="4">
        <v>35423.98055555556</v>
      </c>
      <c r="D1362" s="5">
        <v>1402406.0</v>
      </c>
    </row>
    <row r="1363">
      <c r="A1363" s="2" t="s">
        <v>22070</v>
      </c>
      <c r="B1363" s="3"/>
      <c r="C1363" s="4">
        <v>35423.98055555556</v>
      </c>
      <c r="D1363" s="5">
        <v>1401268.0</v>
      </c>
    </row>
    <row r="1364">
      <c r="A1364" s="2" t="s">
        <v>22071</v>
      </c>
      <c r="B1364" s="3"/>
      <c r="C1364" s="4">
        <v>35423.98055555556</v>
      </c>
      <c r="D1364" s="5">
        <v>1401147.0</v>
      </c>
    </row>
    <row r="1365">
      <c r="A1365" s="2" t="s">
        <v>22072</v>
      </c>
      <c r="B1365" s="3"/>
      <c r="C1365" s="4">
        <v>35423.98055555556</v>
      </c>
      <c r="D1365" s="5">
        <v>1403157.0</v>
      </c>
    </row>
    <row r="1366">
      <c r="A1366" s="2" t="s">
        <v>22073</v>
      </c>
      <c r="B1366" s="3"/>
      <c r="C1366" s="4">
        <v>35423.98055555556</v>
      </c>
      <c r="D1366" s="5">
        <v>1403024.0</v>
      </c>
    </row>
    <row r="1367">
      <c r="A1367" s="2" t="s">
        <v>22074</v>
      </c>
      <c r="B1367" s="3"/>
      <c r="C1367" s="4">
        <v>35423.98055555556</v>
      </c>
      <c r="D1367" s="5">
        <v>1401999.0</v>
      </c>
    </row>
    <row r="1368">
      <c r="A1368" s="2" t="s">
        <v>22075</v>
      </c>
      <c r="B1368" s="3"/>
      <c r="C1368" s="4">
        <v>35423.98055555556</v>
      </c>
      <c r="D1368" s="5">
        <v>1401875.0</v>
      </c>
    </row>
    <row r="1369">
      <c r="A1369" s="2" t="s">
        <v>22076</v>
      </c>
      <c r="B1369" s="3"/>
      <c r="C1369" s="4">
        <v>35423.98055555556</v>
      </c>
      <c r="D1369" s="5">
        <v>1402228.0</v>
      </c>
    </row>
    <row r="1370">
      <c r="A1370" s="2" t="s">
        <v>22077</v>
      </c>
      <c r="B1370" s="3"/>
      <c r="C1370" s="4">
        <v>35423.98055555556</v>
      </c>
      <c r="D1370" s="5">
        <v>1402249.0</v>
      </c>
    </row>
    <row r="1371">
      <c r="A1371" s="2" t="s">
        <v>22078</v>
      </c>
      <c r="B1371" s="3"/>
      <c r="C1371" s="4">
        <v>35423.98055555556</v>
      </c>
      <c r="D1371" s="5">
        <v>1402109.0</v>
      </c>
    </row>
    <row r="1372">
      <c r="A1372" s="2" t="s">
        <v>22079</v>
      </c>
      <c r="B1372" s="3"/>
      <c r="C1372" s="4">
        <v>35423.98055555556</v>
      </c>
      <c r="D1372" s="5">
        <v>291339.0</v>
      </c>
    </row>
    <row r="1373">
      <c r="A1373" s="2" t="s">
        <v>22080</v>
      </c>
      <c r="B1373" s="3"/>
      <c r="C1373" s="4">
        <v>35423.98055555556</v>
      </c>
      <c r="D1373" s="5">
        <v>970539.0</v>
      </c>
    </row>
    <row r="1374">
      <c r="A1374" s="2" t="s">
        <v>22081</v>
      </c>
      <c r="B1374" s="3"/>
      <c r="C1374" s="4">
        <v>35423.98055555556</v>
      </c>
      <c r="D1374" s="5">
        <v>970593.0</v>
      </c>
    </row>
    <row r="1375">
      <c r="A1375" s="2" t="s">
        <v>22082</v>
      </c>
      <c r="B1375" s="3"/>
      <c r="C1375" s="4">
        <v>35423.98055555556</v>
      </c>
      <c r="D1375" s="5">
        <v>970421.0</v>
      </c>
    </row>
    <row r="1376">
      <c r="A1376" s="2" t="s">
        <v>22083</v>
      </c>
      <c r="B1376" s="3"/>
      <c r="C1376" s="4">
        <v>35423.98055555556</v>
      </c>
      <c r="D1376" s="5">
        <v>337132.0</v>
      </c>
    </row>
    <row r="1377">
      <c r="A1377" s="2" t="s">
        <v>22084</v>
      </c>
      <c r="B1377" s="3"/>
      <c r="C1377" s="4">
        <v>35423.98055555556</v>
      </c>
      <c r="D1377" s="5">
        <v>303090.0</v>
      </c>
    </row>
    <row r="1378">
      <c r="A1378" s="2" t="s">
        <v>22085</v>
      </c>
      <c r="B1378" s="3"/>
      <c r="C1378" s="4">
        <v>35423.98055555556</v>
      </c>
      <c r="D1378" s="5">
        <v>1089025.0</v>
      </c>
    </row>
    <row r="1379">
      <c r="A1379" s="2" t="s">
        <v>22086</v>
      </c>
      <c r="B1379" s="3"/>
      <c r="C1379" s="4">
        <v>35423.98055555556</v>
      </c>
      <c r="D1379" s="5">
        <v>400024.0</v>
      </c>
    </row>
    <row r="1380">
      <c r="A1380" s="2" t="s">
        <v>22087</v>
      </c>
      <c r="B1380" s="3"/>
      <c r="C1380" s="4">
        <v>35423.98055555556</v>
      </c>
      <c r="D1380" s="5">
        <v>99516.0</v>
      </c>
    </row>
    <row r="1381">
      <c r="A1381" s="2" t="s">
        <v>22088</v>
      </c>
      <c r="B1381" s="3"/>
      <c r="C1381" s="4">
        <v>35423.98055555556</v>
      </c>
      <c r="D1381" s="5">
        <v>1800355.0</v>
      </c>
    </row>
    <row r="1382">
      <c r="A1382" s="2" t="s">
        <v>22089</v>
      </c>
      <c r="B1382" s="3"/>
      <c r="C1382" s="4">
        <v>35423.98055555556</v>
      </c>
      <c r="D1382" s="5">
        <v>1800319.0</v>
      </c>
    </row>
    <row r="1383">
      <c r="A1383" s="2" t="s">
        <v>22090</v>
      </c>
      <c r="B1383" s="3"/>
      <c r="C1383" s="4">
        <v>35423.98055555556</v>
      </c>
      <c r="D1383" s="5">
        <v>703302.0</v>
      </c>
    </row>
    <row r="1384">
      <c r="A1384" s="2" t="s">
        <v>22091</v>
      </c>
      <c r="B1384" s="3"/>
      <c r="C1384" s="4">
        <v>35423.98055555556</v>
      </c>
      <c r="D1384" s="5">
        <v>619564.0</v>
      </c>
    </row>
    <row r="1385">
      <c r="A1385" s="2" t="s">
        <v>22092</v>
      </c>
      <c r="B1385" s="3"/>
      <c r="C1385" s="4">
        <v>35423.98055555556</v>
      </c>
      <c r="D1385" s="5">
        <v>140751.0</v>
      </c>
    </row>
    <row r="1386">
      <c r="A1386" s="2" t="s">
        <v>22093</v>
      </c>
      <c r="B1386" s="3"/>
      <c r="C1386" s="4">
        <v>35423.98055555556</v>
      </c>
      <c r="D1386" s="5">
        <v>207286.0</v>
      </c>
    </row>
    <row r="1387">
      <c r="A1387" s="2" t="s">
        <v>22094</v>
      </c>
      <c r="B1387" s="3"/>
      <c r="C1387" s="4">
        <v>35423.98055555556</v>
      </c>
      <c r="D1387" s="5">
        <v>144078.0</v>
      </c>
    </row>
    <row r="1388">
      <c r="A1388" s="2" t="s">
        <v>22095</v>
      </c>
      <c r="B1388" s="3"/>
      <c r="C1388" s="4">
        <v>35423.98055555556</v>
      </c>
      <c r="D1388" s="5">
        <v>495723.0</v>
      </c>
    </row>
    <row r="1389">
      <c r="A1389" s="2" t="s">
        <v>22096</v>
      </c>
      <c r="B1389" s="3"/>
      <c r="C1389" s="4">
        <v>35423.98055555556</v>
      </c>
      <c r="D1389" s="5">
        <v>494352.0</v>
      </c>
    </row>
    <row r="1390">
      <c r="A1390" s="2" t="s">
        <v>22097</v>
      </c>
      <c r="B1390" s="3"/>
      <c r="C1390" s="4">
        <v>35423.98055555556</v>
      </c>
      <c r="D1390" s="5">
        <v>492793.0</v>
      </c>
    </row>
    <row r="1391">
      <c r="A1391" s="2" t="s">
        <v>22098</v>
      </c>
      <c r="B1391" s="3"/>
      <c r="C1391" s="4">
        <v>35423.98055555556</v>
      </c>
      <c r="D1391" s="5">
        <v>754079.0</v>
      </c>
    </row>
    <row r="1392">
      <c r="A1392" s="2" t="s">
        <v>22099</v>
      </c>
      <c r="B1392" s="3"/>
      <c r="C1392" s="4">
        <v>35423.98055555556</v>
      </c>
      <c r="D1392" s="5">
        <v>754751.0</v>
      </c>
    </row>
    <row r="1393">
      <c r="A1393" s="2" t="s">
        <v>22100</v>
      </c>
      <c r="B1393" s="3"/>
      <c r="C1393" s="4">
        <v>35423.98055555556</v>
      </c>
      <c r="D1393" s="5">
        <v>100682.0</v>
      </c>
    </row>
    <row r="1394">
      <c r="A1394" s="2" t="s">
        <v>22101</v>
      </c>
      <c r="B1394" s="3"/>
      <c r="C1394" s="4">
        <v>35423.98055555556</v>
      </c>
      <c r="D1394" s="5">
        <v>1679961.0</v>
      </c>
    </row>
    <row r="1395">
      <c r="A1395" s="2" t="s">
        <v>22102</v>
      </c>
      <c r="B1395" s="3"/>
      <c r="C1395" s="4">
        <v>35423.98055555556</v>
      </c>
      <c r="D1395" s="5">
        <v>1679855.0</v>
      </c>
    </row>
    <row r="1396">
      <c r="A1396" s="2" t="s">
        <v>22103</v>
      </c>
      <c r="B1396" s="3"/>
      <c r="C1396" s="4">
        <v>35423.98055555556</v>
      </c>
      <c r="D1396" s="5">
        <v>1680095.0</v>
      </c>
    </row>
    <row r="1397">
      <c r="A1397" s="2" t="s">
        <v>22104</v>
      </c>
      <c r="B1397" s="3"/>
      <c r="C1397" s="4">
        <v>35423.98055555556</v>
      </c>
      <c r="D1397" s="5">
        <v>1679881.0</v>
      </c>
    </row>
    <row r="1398">
      <c r="A1398" s="2" t="s">
        <v>22105</v>
      </c>
      <c r="B1398" s="3"/>
      <c r="C1398" s="4">
        <v>35423.98055555556</v>
      </c>
      <c r="D1398" s="5">
        <v>1667000.0</v>
      </c>
    </row>
    <row r="1399">
      <c r="A1399" s="2" t="s">
        <v>22106</v>
      </c>
      <c r="B1399" s="3"/>
      <c r="C1399" s="4">
        <v>35423.98055555556</v>
      </c>
      <c r="D1399" s="5">
        <v>1667030.0</v>
      </c>
    </row>
    <row r="1400">
      <c r="A1400" s="2" t="s">
        <v>22107</v>
      </c>
      <c r="B1400" s="3"/>
      <c r="C1400" s="4">
        <v>35423.98055555556</v>
      </c>
      <c r="D1400" s="5">
        <v>1112922.0</v>
      </c>
    </row>
    <row r="1401">
      <c r="A1401" s="2" t="s">
        <v>22108</v>
      </c>
      <c r="B1401" s="3"/>
      <c r="C1401" s="4">
        <v>35423.98055555556</v>
      </c>
      <c r="D1401" s="5">
        <v>647538.0</v>
      </c>
    </row>
    <row r="1402">
      <c r="A1402" s="2" t="s">
        <v>22109</v>
      </c>
      <c r="B1402" s="3"/>
      <c r="C1402" s="4">
        <v>35423.98055555556</v>
      </c>
      <c r="D1402" s="5">
        <v>1590967.0</v>
      </c>
    </row>
    <row r="1403">
      <c r="A1403" s="2" t="s">
        <v>22110</v>
      </c>
      <c r="B1403" s="3"/>
      <c r="C1403" s="4">
        <v>35423.98055555556</v>
      </c>
      <c r="D1403" s="5">
        <v>1201899.0</v>
      </c>
    </row>
    <row r="1404">
      <c r="A1404" s="2" t="s">
        <v>22111</v>
      </c>
      <c r="B1404" s="3"/>
      <c r="C1404" s="4">
        <v>35423.98055555556</v>
      </c>
      <c r="D1404" s="5">
        <v>1201849.0</v>
      </c>
    </row>
    <row r="1405">
      <c r="A1405" s="2" t="s">
        <v>22112</v>
      </c>
      <c r="B1405" s="3"/>
      <c r="C1405" s="4">
        <v>35423.98055555556</v>
      </c>
      <c r="D1405" s="5">
        <v>1182222.0</v>
      </c>
    </row>
    <row r="1406">
      <c r="A1406" s="2" t="s">
        <v>22113</v>
      </c>
      <c r="B1406" s="3"/>
      <c r="C1406" s="4">
        <v>35423.98055555556</v>
      </c>
      <c r="D1406" s="5">
        <v>1182177.0</v>
      </c>
    </row>
    <row r="1407">
      <c r="A1407" s="2" t="s">
        <v>22114</v>
      </c>
      <c r="B1407" s="3"/>
      <c r="C1407" s="4">
        <v>35423.98055555556</v>
      </c>
      <c r="D1407" s="5">
        <v>1192291.0</v>
      </c>
    </row>
    <row r="1408">
      <c r="A1408" s="2" t="s">
        <v>22115</v>
      </c>
      <c r="B1408" s="3"/>
      <c r="C1408" s="4">
        <v>35423.98055555556</v>
      </c>
      <c r="D1408" s="5">
        <v>1201825.0</v>
      </c>
    </row>
    <row r="1409">
      <c r="A1409" s="2" t="s">
        <v>22116</v>
      </c>
      <c r="B1409" s="3"/>
      <c r="C1409" s="4">
        <v>35423.98055555556</v>
      </c>
      <c r="D1409" s="5">
        <v>1201876.0</v>
      </c>
    </row>
    <row r="1410">
      <c r="A1410" s="2" t="s">
        <v>22117</v>
      </c>
      <c r="B1410" s="3"/>
      <c r="C1410" s="4">
        <v>35423.98055555556</v>
      </c>
      <c r="D1410" s="5">
        <v>1201834.0</v>
      </c>
    </row>
    <row r="1411">
      <c r="A1411" s="2" t="s">
        <v>22118</v>
      </c>
      <c r="B1411" s="3"/>
      <c r="C1411" s="4">
        <v>35423.98055555556</v>
      </c>
      <c r="D1411" s="5">
        <v>816534.0</v>
      </c>
    </row>
    <row r="1412">
      <c r="A1412" s="2" t="s">
        <v>22119</v>
      </c>
      <c r="B1412" s="3"/>
      <c r="C1412" s="4">
        <v>35423.98055555556</v>
      </c>
      <c r="D1412" s="5">
        <v>729623.0</v>
      </c>
    </row>
    <row r="1413">
      <c r="A1413" s="2" t="s">
        <v>22120</v>
      </c>
      <c r="B1413" s="3"/>
      <c r="C1413" s="4">
        <v>35423.98055555556</v>
      </c>
      <c r="D1413" s="5">
        <v>71347.0</v>
      </c>
    </row>
    <row r="1414">
      <c r="A1414" s="2" t="s">
        <v>22121</v>
      </c>
      <c r="B1414" s="3"/>
      <c r="C1414" s="4">
        <v>35423.98055555556</v>
      </c>
      <c r="D1414" s="5">
        <v>1597983.0</v>
      </c>
    </row>
    <row r="1415">
      <c r="A1415" s="2" t="s">
        <v>22122</v>
      </c>
      <c r="B1415" s="3"/>
      <c r="C1415" s="4">
        <v>35423.98055555556</v>
      </c>
      <c r="D1415" s="5">
        <v>1587621.0</v>
      </c>
    </row>
    <row r="1416">
      <c r="A1416" s="2" t="s">
        <v>22123</v>
      </c>
      <c r="B1416" s="3"/>
      <c r="C1416" s="4">
        <v>35423.98055555556</v>
      </c>
      <c r="D1416" s="5">
        <v>1587760.0</v>
      </c>
    </row>
    <row r="1417">
      <c r="A1417" s="2" t="s">
        <v>22124</v>
      </c>
      <c r="B1417" s="3"/>
      <c r="C1417" s="4">
        <v>35423.98055555556</v>
      </c>
      <c r="D1417" s="5">
        <v>382383.0</v>
      </c>
    </row>
    <row r="1418">
      <c r="A1418" s="2" t="s">
        <v>22125</v>
      </c>
      <c r="B1418" s="3"/>
      <c r="C1418" s="4">
        <v>35423.98055555556</v>
      </c>
      <c r="D1418" s="5">
        <v>635705.0</v>
      </c>
    </row>
    <row r="1419">
      <c r="A1419" s="2" t="s">
        <v>22126</v>
      </c>
      <c r="B1419" s="3"/>
      <c r="C1419" s="4">
        <v>35423.98055555556</v>
      </c>
      <c r="D1419" s="5">
        <v>636317.0</v>
      </c>
    </row>
    <row r="1420">
      <c r="A1420" s="2" t="s">
        <v>22127</v>
      </c>
      <c r="B1420" s="3"/>
      <c r="C1420" s="4">
        <v>35423.98055555556</v>
      </c>
      <c r="D1420" s="5">
        <v>411281.0</v>
      </c>
    </row>
    <row r="1421">
      <c r="A1421" s="2" t="s">
        <v>22128</v>
      </c>
      <c r="B1421" s="3"/>
      <c r="C1421" s="4">
        <v>35423.98055555556</v>
      </c>
      <c r="D1421" s="5">
        <v>642658.0</v>
      </c>
    </row>
    <row r="1422">
      <c r="A1422" s="2" t="s">
        <v>22129</v>
      </c>
      <c r="B1422" s="3"/>
      <c r="C1422" s="4">
        <v>35423.98055555556</v>
      </c>
      <c r="D1422" s="5">
        <v>1458940.0</v>
      </c>
    </row>
    <row r="1423">
      <c r="A1423" s="2" t="s">
        <v>22130</v>
      </c>
      <c r="B1423" s="3"/>
      <c r="C1423" s="4">
        <v>35423.98055555556</v>
      </c>
      <c r="D1423" s="5">
        <v>1458923.0</v>
      </c>
    </row>
    <row r="1424">
      <c r="A1424" s="2" t="s">
        <v>22131</v>
      </c>
      <c r="B1424" s="3"/>
      <c r="C1424" s="4">
        <v>35423.98055555556</v>
      </c>
      <c r="D1424" s="5">
        <v>1370048.0</v>
      </c>
    </row>
    <row r="1425">
      <c r="A1425" s="2" t="s">
        <v>22132</v>
      </c>
      <c r="B1425" s="3"/>
      <c r="C1425" s="4">
        <v>35423.98055555556</v>
      </c>
      <c r="D1425" s="5">
        <v>958712.0</v>
      </c>
    </row>
    <row r="1426">
      <c r="A1426" s="2" t="s">
        <v>22133</v>
      </c>
      <c r="B1426" s="3"/>
      <c r="C1426" s="4">
        <v>35423.98055555556</v>
      </c>
      <c r="D1426" s="5">
        <v>676185.0</v>
      </c>
    </row>
    <row r="1427">
      <c r="A1427" s="2" t="s">
        <v>22134</v>
      </c>
      <c r="B1427" s="3"/>
      <c r="C1427" s="4">
        <v>35423.98055555556</v>
      </c>
      <c r="D1427" s="5">
        <v>676736.0</v>
      </c>
    </row>
    <row r="1428">
      <c r="A1428" s="2" t="s">
        <v>22135</v>
      </c>
      <c r="B1428" s="3"/>
      <c r="C1428" s="4">
        <v>35423.98055555556</v>
      </c>
      <c r="D1428" s="5">
        <v>700600.0</v>
      </c>
    </row>
    <row r="1429">
      <c r="A1429" s="2" t="s">
        <v>22136</v>
      </c>
      <c r="B1429" s="3"/>
      <c r="C1429" s="4">
        <v>35423.98055555556</v>
      </c>
      <c r="D1429" s="5">
        <v>700595.0</v>
      </c>
    </row>
    <row r="1430">
      <c r="A1430" s="2" t="s">
        <v>22137</v>
      </c>
      <c r="B1430" s="3"/>
      <c r="C1430" s="4">
        <v>35423.98055555556</v>
      </c>
      <c r="D1430" s="5">
        <v>2033036.0</v>
      </c>
    </row>
    <row r="1431">
      <c r="A1431" s="2" t="s">
        <v>22138</v>
      </c>
      <c r="B1431" s="3"/>
      <c r="C1431" s="4">
        <v>35423.98055555556</v>
      </c>
      <c r="D1431" s="5">
        <v>484404.0</v>
      </c>
    </row>
    <row r="1432">
      <c r="A1432" s="2" t="s">
        <v>22139</v>
      </c>
      <c r="B1432" s="3"/>
      <c r="C1432" s="4">
        <v>35423.98055555556</v>
      </c>
      <c r="D1432" s="5">
        <v>483422.0</v>
      </c>
    </row>
    <row r="1433">
      <c r="A1433" s="2" t="s">
        <v>22140</v>
      </c>
      <c r="B1433" s="3"/>
      <c r="C1433" s="4">
        <v>35423.98055555556</v>
      </c>
      <c r="D1433" s="5">
        <v>444603.0</v>
      </c>
    </row>
    <row r="1434">
      <c r="A1434" s="2" t="s">
        <v>22141</v>
      </c>
      <c r="B1434" s="3"/>
      <c r="C1434" s="4">
        <v>35423.98055555556</v>
      </c>
      <c r="D1434" s="5">
        <v>38708.0</v>
      </c>
    </row>
    <row r="1435">
      <c r="A1435" s="2" t="s">
        <v>22142</v>
      </c>
      <c r="B1435" s="3"/>
      <c r="C1435" s="4">
        <v>35423.98055555556</v>
      </c>
      <c r="D1435" s="5">
        <v>91420.0</v>
      </c>
    </row>
    <row r="1436">
      <c r="A1436" s="2" t="s">
        <v>22143</v>
      </c>
      <c r="B1436" s="3"/>
      <c r="C1436" s="4">
        <v>35423.98055555556</v>
      </c>
      <c r="D1436" s="5">
        <v>385232.0</v>
      </c>
    </row>
    <row r="1437">
      <c r="A1437" s="2" t="s">
        <v>22144</v>
      </c>
      <c r="B1437" s="3"/>
      <c r="C1437" s="4">
        <v>35423.98055555556</v>
      </c>
      <c r="D1437" s="5">
        <v>314594.0</v>
      </c>
    </row>
    <row r="1438">
      <c r="A1438" s="2" t="s">
        <v>22145</v>
      </c>
      <c r="B1438" s="3"/>
      <c r="C1438" s="4">
        <v>35423.98055555556</v>
      </c>
      <c r="D1438" s="5">
        <v>82652.0</v>
      </c>
    </row>
    <row r="1439">
      <c r="A1439" s="2" t="s">
        <v>22146</v>
      </c>
      <c r="B1439" s="3"/>
      <c r="C1439" s="4">
        <v>35423.98055555556</v>
      </c>
      <c r="D1439" s="5">
        <v>757044.0</v>
      </c>
    </row>
    <row r="1440">
      <c r="A1440" s="2" t="s">
        <v>22147</v>
      </c>
      <c r="B1440" s="3"/>
      <c r="C1440" s="4">
        <v>35423.98055555556</v>
      </c>
      <c r="D1440" s="5">
        <v>997268.0</v>
      </c>
    </row>
    <row r="1441">
      <c r="A1441" s="2" t="s">
        <v>22148</v>
      </c>
      <c r="B1441" s="3"/>
      <c r="C1441" s="4">
        <v>35423.98055555556</v>
      </c>
      <c r="D1441" s="5">
        <v>100480.0</v>
      </c>
    </row>
    <row r="1442">
      <c r="A1442" s="2" t="s">
        <v>22149</v>
      </c>
      <c r="B1442" s="3"/>
      <c r="C1442" s="4">
        <v>35423.98055555556</v>
      </c>
      <c r="D1442" s="5">
        <v>385905.0</v>
      </c>
    </row>
    <row r="1443">
      <c r="A1443" s="2" t="s">
        <v>22150</v>
      </c>
      <c r="B1443" s="3"/>
      <c r="C1443" s="4">
        <v>35423.98055555556</v>
      </c>
      <c r="D1443" s="5">
        <v>386020.0</v>
      </c>
    </row>
    <row r="1444">
      <c r="A1444" s="2" t="s">
        <v>22151</v>
      </c>
      <c r="B1444" s="3"/>
      <c r="C1444" s="4">
        <v>35423.98055555556</v>
      </c>
      <c r="D1444" s="5">
        <v>9914.0</v>
      </c>
    </row>
    <row r="1445">
      <c r="A1445" s="2" t="s">
        <v>22152</v>
      </c>
      <c r="B1445" s="3"/>
      <c r="C1445" s="4">
        <v>35423.98055555556</v>
      </c>
      <c r="D1445" s="5">
        <v>927864.0</v>
      </c>
    </row>
    <row r="1446">
      <c r="A1446" s="2" t="s">
        <v>22153</v>
      </c>
      <c r="B1446" s="3"/>
      <c r="C1446" s="4">
        <v>35423.98055555556</v>
      </c>
      <c r="D1446" s="5">
        <v>943530.0</v>
      </c>
    </row>
    <row r="1447">
      <c r="A1447" s="2" t="s">
        <v>22154</v>
      </c>
      <c r="B1447" s="3"/>
      <c r="C1447" s="4">
        <v>35423.98055555556</v>
      </c>
      <c r="D1447" s="5">
        <v>1211860.0</v>
      </c>
    </row>
    <row r="1448">
      <c r="A1448" s="2" t="s">
        <v>22155</v>
      </c>
      <c r="B1448" s="3"/>
      <c r="C1448" s="4">
        <v>35423.98055555556</v>
      </c>
      <c r="D1448" s="5">
        <v>1093817.0</v>
      </c>
    </row>
    <row r="1449">
      <c r="A1449" s="2" t="s">
        <v>22156</v>
      </c>
      <c r="B1449" s="3"/>
      <c r="C1449" s="4">
        <v>35423.98055555556</v>
      </c>
      <c r="D1449" s="5">
        <v>1076464.0</v>
      </c>
    </row>
    <row r="1450">
      <c r="A1450" s="2" t="s">
        <v>22157</v>
      </c>
      <c r="B1450" s="3"/>
      <c r="C1450" s="4">
        <v>35423.98055555556</v>
      </c>
      <c r="D1450" s="5">
        <v>1096133.0</v>
      </c>
    </row>
    <row r="1451">
      <c r="A1451" s="2" t="s">
        <v>22158</v>
      </c>
      <c r="B1451" s="3"/>
      <c r="C1451" s="4">
        <v>35423.98055555556</v>
      </c>
      <c r="D1451" s="5">
        <v>167091.0</v>
      </c>
    </row>
    <row r="1452">
      <c r="A1452" s="2" t="s">
        <v>22159</v>
      </c>
      <c r="B1452" s="3"/>
      <c r="C1452" s="4">
        <v>35423.98055555556</v>
      </c>
      <c r="D1452" s="5">
        <v>275631.0</v>
      </c>
    </row>
    <row r="1453">
      <c r="A1453" s="2" t="s">
        <v>22160</v>
      </c>
      <c r="B1453" s="3"/>
      <c r="C1453" s="4">
        <v>35423.98055555556</v>
      </c>
      <c r="D1453" s="5">
        <v>355987.0</v>
      </c>
    </row>
    <row r="1454">
      <c r="A1454" s="2" t="s">
        <v>22161</v>
      </c>
      <c r="B1454" s="3"/>
      <c r="C1454" s="4">
        <v>35423.98055555556</v>
      </c>
      <c r="D1454" s="5">
        <v>495497.0</v>
      </c>
    </row>
    <row r="1455">
      <c r="A1455" s="2" t="s">
        <v>22162</v>
      </c>
      <c r="B1455" s="3"/>
      <c r="C1455" s="4">
        <v>35423.98055555556</v>
      </c>
      <c r="D1455" s="5">
        <v>504862.0</v>
      </c>
    </row>
    <row r="1456">
      <c r="A1456" s="2" t="s">
        <v>22163</v>
      </c>
      <c r="B1456" s="3"/>
      <c r="C1456" s="4">
        <v>35423.98055555556</v>
      </c>
      <c r="D1456" s="5">
        <v>484066.0</v>
      </c>
    </row>
    <row r="1457">
      <c r="A1457" s="2" t="s">
        <v>22164</v>
      </c>
      <c r="B1457" s="3"/>
      <c r="C1457" s="4">
        <v>35423.98055555556</v>
      </c>
      <c r="D1457" s="5">
        <v>517068.0</v>
      </c>
    </row>
    <row r="1458">
      <c r="A1458" s="2" t="s">
        <v>22165</v>
      </c>
      <c r="B1458" s="3"/>
      <c r="C1458" s="4">
        <v>35423.98055555556</v>
      </c>
      <c r="D1458" s="5">
        <v>529884.0</v>
      </c>
    </row>
    <row r="1459">
      <c r="A1459" s="2" t="s">
        <v>22166</v>
      </c>
      <c r="B1459" s="3"/>
      <c r="C1459" s="4">
        <v>35423.98055555556</v>
      </c>
      <c r="D1459" s="5">
        <v>546731.0</v>
      </c>
    </row>
    <row r="1460">
      <c r="A1460" s="2" t="s">
        <v>22167</v>
      </c>
      <c r="B1460" s="3"/>
      <c r="C1460" s="4">
        <v>35423.98055555556</v>
      </c>
      <c r="D1460" s="5">
        <v>556906.0</v>
      </c>
    </row>
    <row r="1461">
      <c r="A1461" s="2" t="s">
        <v>22168</v>
      </c>
      <c r="B1461" s="3"/>
      <c r="C1461" s="4">
        <v>35423.98055555556</v>
      </c>
      <c r="D1461" s="5">
        <v>567817.0</v>
      </c>
    </row>
    <row r="1462">
      <c r="A1462" s="2" t="s">
        <v>22169</v>
      </c>
      <c r="B1462" s="3"/>
      <c r="C1462" s="4">
        <v>35423.98055555556</v>
      </c>
      <c r="D1462" s="5">
        <v>572731.0</v>
      </c>
    </row>
    <row r="1463">
      <c r="A1463" s="2" t="s">
        <v>22170</v>
      </c>
      <c r="B1463" s="3"/>
      <c r="C1463" s="4">
        <v>35423.98055555556</v>
      </c>
      <c r="D1463" s="5">
        <v>573911.0</v>
      </c>
    </row>
    <row r="1464">
      <c r="A1464" s="2" t="s">
        <v>22171</v>
      </c>
      <c r="B1464" s="3"/>
      <c r="C1464" s="4">
        <v>35423.98055555556</v>
      </c>
      <c r="D1464" s="5">
        <v>576025.0</v>
      </c>
    </row>
    <row r="1465">
      <c r="A1465" s="2" t="s">
        <v>22172</v>
      </c>
      <c r="B1465" s="3"/>
      <c r="C1465" s="4">
        <v>35423.98055555556</v>
      </c>
      <c r="D1465" s="5">
        <v>576148.0</v>
      </c>
    </row>
    <row r="1466">
      <c r="A1466" s="2" t="s">
        <v>22173</v>
      </c>
      <c r="B1466" s="3"/>
      <c r="C1466" s="4">
        <v>35423.98055555556</v>
      </c>
      <c r="D1466" s="5">
        <v>576157.0</v>
      </c>
    </row>
    <row r="1467">
      <c r="A1467" s="2" t="s">
        <v>22174</v>
      </c>
      <c r="B1467" s="3"/>
      <c r="C1467" s="4">
        <v>35423.98055555556</v>
      </c>
      <c r="D1467" s="5">
        <v>224920.0</v>
      </c>
    </row>
    <row r="1468">
      <c r="A1468" s="2" t="s">
        <v>22175</v>
      </c>
      <c r="B1468" s="3"/>
      <c r="C1468" s="4">
        <v>35423.98055555556</v>
      </c>
      <c r="D1468" s="5">
        <v>405046.0</v>
      </c>
    </row>
    <row r="1469">
      <c r="A1469" s="2" t="s">
        <v>22176</v>
      </c>
      <c r="B1469" s="3"/>
      <c r="C1469" s="4">
        <v>35423.98055555556</v>
      </c>
      <c r="D1469" s="5">
        <v>166142.0</v>
      </c>
    </row>
    <row r="1470">
      <c r="A1470" s="2" t="s">
        <v>22177</v>
      </c>
      <c r="B1470" s="3"/>
      <c r="C1470" s="4">
        <v>35423.98055555556</v>
      </c>
      <c r="D1470" s="5">
        <v>500385.0</v>
      </c>
    </row>
    <row r="1471">
      <c r="A1471" s="2" t="s">
        <v>22178</v>
      </c>
      <c r="B1471" s="3"/>
      <c r="C1471" s="4">
        <v>35423.98055555556</v>
      </c>
      <c r="D1471" s="5">
        <v>458171.0</v>
      </c>
    </row>
    <row r="1472">
      <c r="A1472" s="2" t="s">
        <v>22179</v>
      </c>
      <c r="B1472" s="3"/>
      <c r="C1472" s="4">
        <v>35423.98055555556</v>
      </c>
      <c r="D1472" s="5">
        <v>280101.0</v>
      </c>
    </row>
    <row r="1473">
      <c r="A1473" s="2" t="s">
        <v>22180</v>
      </c>
      <c r="B1473" s="3"/>
      <c r="C1473" s="4">
        <v>35423.98055555556</v>
      </c>
      <c r="D1473" s="5">
        <v>384724.0</v>
      </c>
    </row>
    <row r="1474">
      <c r="A1474" s="2" t="s">
        <v>22181</v>
      </c>
      <c r="B1474" s="3"/>
      <c r="C1474" s="4">
        <v>35423.98055555556</v>
      </c>
      <c r="D1474" s="5">
        <v>53267.0</v>
      </c>
    </row>
    <row r="1475">
      <c r="A1475" s="2" t="s">
        <v>22182</v>
      </c>
      <c r="B1475" s="3"/>
      <c r="C1475" s="4">
        <v>35423.98055555556</v>
      </c>
      <c r="D1475" s="5">
        <v>805665.0</v>
      </c>
    </row>
    <row r="1476">
      <c r="A1476" s="2" t="s">
        <v>22183</v>
      </c>
      <c r="B1476" s="3"/>
      <c r="C1476" s="4">
        <v>35423.98055555556</v>
      </c>
      <c r="D1476" s="5">
        <v>804130.0</v>
      </c>
    </row>
    <row r="1477">
      <c r="A1477" s="2" t="s">
        <v>22184</v>
      </c>
      <c r="B1477" s="3"/>
      <c r="C1477" s="4">
        <v>35423.98055555556</v>
      </c>
      <c r="D1477" s="5">
        <v>204074.0</v>
      </c>
    </row>
    <row r="1478">
      <c r="A1478" s="2" t="s">
        <v>22185</v>
      </c>
      <c r="B1478" s="3"/>
      <c r="C1478" s="4">
        <v>35423.98055555556</v>
      </c>
      <c r="D1478" s="5">
        <v>164879.0</v>
      </c>
    </row>
    <row r="1479">
      <c r="A1479" s="2" t="s">
        <v>22186</v>
      </c>
      <c r="B1479" s="3"/>
      <c r="C1479" s="4">
        <v>35423.98055555556</v>
      </c>
      <c r="D1479" s="5">
        <v>220986.0</v>
      </c>
    </row>
    <row r="1480">
      <c r="A1480" s="2" t="s">
        <v>22187</v>
      </c>
      <c r="B1480" s="3"/>
      <c r="C1480" s="4">
        <v>35423.98055555556</v>
      </c>
      <c r="D1480" s="5">
        <v>302928.0</v>
      </c>
    </row>
    <row r="1481">
      <c r="A1481" s="2" t="s">
        <v>22188</v>
      </c>
      <c r="B1481" s="3"/>
      <c r="C1481" s="4">
        <v>35423.98055555556</v>
      </c>
      <c r="D1481" s="5">
        <v>303381.0</v>
      </c>
    </row>
    <row r="1482">
      <c r="A1482" s="2" t="s">
        <v>22189</v>
      </c>
      <c r="B1482" s="3"/>
      <c r="C1482" s="4">
        <v>35423.98055555556</v>
      </c>
      <c r="D1482" s="5">
        <v>290920.0</v>
      </c>
    </row>
    <row r="1483">
      <c r="A1483" s="2" t="s">
        <v>22190</v>
      </c>
      <c r="B1483" s="3"/>
      <c r="C1483" s="4">
        <v>35423.98055555556</v>
      </c>
      <c r="D1483" s="5">
        <v>977862.0</v>
      </c>
    </row>
    <row r="1484">
      <c r="A1484" s="2" t="s">
        <v>22191</v>
      </c>
      <c r="B1484" s="3"/>
      <c r="C1484" s="4">
        <v>35423.98055555556</v>
      </c>
      <c r="D1484" s="5">
        <v>266579.0</v>
      </c>
    </row>
    <row r="1485">
      <c r="A1485" s="2" t="s">
        <v>22192</v>
      </c>
      <c r="B1485" s="3"/>
      <c r="C1485" s="4">
        <v>35423.98055555556</v>
      </c>
      <c r="D1485" s="5">
        <v>821195.0</v>
      </c>
    </row>
    <row r="1486">
      <c r="A1486" s="2" t="s">
        <v>22193</v>
      </c>
      <c r="B1486" s="3"/>
      <c r="C1486" s="4">
        <v>35423.98055555556</v>
      </c>
      <c r="D1486" s="5">
        <v>821046.0</v>
      </c>
    </row>
    <row r="1487">
      <c r="A1487" s="2" t="s">
        <v>22194</v>
      </c>
      <c r="B1487" s="3"/>
      <c r="C1487" s="4">
        <v>35423.98055555556</v>
      </c>
      <c r="D1487" s="5">
        <v>820951.0</v>
      </c>
    </row>
    <row r="1488">
      <c r="A1488" s="2" t="s">
        <v>22195</v>
      </c>
      <c r="B1488" s="3"/>
      <c r="C1488" s="4">
        <v>35423.98055555556</v>
      </c>
      <c r="D1488" s="5">
        <v>1038555.0</v>
      </c>
    </row>
    <row r="1489">
      <c r="A1489" s="2" t="s">
        <v>22196</v>
      </c>
      <c r="B1489" s="3"/>
      <c r="C1489" s="4">
        <v>35423.98055555556</v>
      </c>
      <c r="D1489" s="5">
        <v>1037111.0</v>
      </c>
    </row>
    <row r="1490">
      <c r="A1490" s="2" t="s">
        <v>22197</v>
      </c>
      <c r="B1490" s="3"/>
      <c r="C1490" s="4">
        <v>35423.98055555556</v>
      </c>
      <c r="D1490" s="5">
        <v>494079.0</v>
      </c>
    </row>
    <row r="1491">
      <c r="A1491" s="2" t="s">
        <v>22198</v>
      </c>
      <c r="B1491" s="3"/>
      <c r="C1491" s="4">
        <v>35423.98055555556</v>
      </c>
      <c r="D1491" s="5">
        <v>487184.0</v>
      </c>
    </row>
    <row r="1492">
      <c r="A1492" s="2" t="s">
        <v>22199</v>
      </c>
      <c r="B1492" s="3"/>
      <c r="C1492" s="4">
        <v>35423.98055555556</v>
      </c>
      <c r="D1492" s="5">
        <v>926539.0</v>
      </c>
    </row>
    <row r="1493">
      <c r="A1493" s="2" t="s">
        <v>22200</v>
      </c>
      <c r="B1493" s="3"/>
      <c r="C1493" s="4">
        <v>35423.98055555556</v>
      </c>
      <c r="D1493" s="5">
        <v>292609.0</v>
      </c>
    </row>
    <row r="1494">
      <c r="A1494" s="2" t="s">
        <v>22201</v>
      </c>
      <c r="B1494" s="3"/>
      <c r="C1494" s="4">
        <v>35423.98055555556</v>
      </c>
      <c r="D1494" s="5">
        <v>307958.0</v>
      </c>
    </row>
    <row r="1495">
      <c r="A1495" s="2" t="s">
        <v>22202</v>
      </c>
      <c r="B1495" s="3"/>
      <c r="C1495" s="4">
        <v>35423.98055555556</v>
      </c>
      <c r="D1495" s="5">
        <v>307939.0</v>
      </c>
    </row>
    <row r="1496">
      <c r="A1496" s="2" t="s">
        <v>22203</v>
      </c>
      <c r="B1496" s="3"/>
      <c r="C1496" s="4">
        <v>35423.98055555556</v>
      </c>
      <c r="D1496" s="5">
        <v>182003.0</v>
      </c>
    </row>
    <row r="1497">
      <c r="A1497" s="2" t="s">
        <v>22204</v>
      </c>
      <c r="B1497" s="3"/>
      <c r="C1497" s="4">
        <v>35423.98055555556</v>
      </c>
      <c r="D1497" s="5">
        <v>691319.0</v>
      </c>
    </row>
    <row r="1498">
      <c r="A1498" s="2" t="s">
        <v>22205</v>
      </c>
      <c r="B1498" s="3"/>
      <c r="C1498" s="4">
        <v>35423.98055555556</v>
      </c>
      <c r="D1498" s="5">
        <v>493600.0</v>
      </c>
    </row>
    <row r="1499">
      <c r="A1499" s="2" t="s">
        <v>22206</v>
      </c>
      <c r="B1499" s="3"/>
      <c r="C1499" s="4">
        <v>35423.98055555556</v>
      </c>
      <c r="D1499" s="5">
        <v>687456.0</v>
      </c>
    </row>
    <row r="1500">
      <c r="A1500" s="2" t="s">
        <v>22207</v>
      </c>
      <c r="B1500" s="3"/>
      <c r="C1500" s="4">
        <v>35423.98055555556</v>
      </c>
      <c r="D1500" s="5">
        <v>690068.0</v>
      </c>
    </row>
    <row r="1501">
      <c r="A1501" s="2" t="s">
        <v>22208</v>
      </c>
      <c r="B1501" s="3"/>
      <c r="C1501" s="4">
        <v>35423.98055555556</v>
      </c>
      <c r="D1501" s="5">
        <v>687061.0</v>
      </c>
    </row>
    <row r="1502">
      <c r="A1502" s="2" t="s">
        <v>22209</v>
      </c>
      <c r="B1502" s="3"/>
      <c r="C1502" s="4">
        <v>35423.98055555556</v>
      </c>
      <c r="D1502" s="5">
        <v>688987.0</v>
      </c>
    </row>
    <row r="1503">
      <c r="A1503" s="2" t="s">
        <v>22210</v>
      </c>
      <c r="B1503" s="3"/>
      <c r="C1503" s="4">
        <v>35423.98055555556</v>
      </c>
      <c r="D1503" s="5">
        <v>748707.0</v>
      </c>
    </row>
    <row r="1504">
      <c r="A1504" s="2" t="s">
        <v>22211</v>
      </c>
      <c r="B1504" s="3"/>
      <c r="C1504" s="4">
        <v>35423.98055555556</v>
      </c>
      <c r="D1504" s="5">
        <v>599416.0</v>
      </c>
    </row>
    <row r="1505">
      <c r="A1505" s="2" t="s">
        <v>22212</v>
      </c>
      <c r="B1505" s="3"/>
      <c r="C1505" s="4">
        <v>35423.98055555556</v>
      </c>
      <c r="D1505" s="5">
        <v>748771.0</v>
      </c>
    </row>
    <row r="1506">
      <c r="A1506" s="2" t="s">
        <v>22213</v>
      </c>
      <c r="B1506" s="3"/>
      <c r="C1506" s="4">
        <v>35423.98055555556</v>
      </c>
      <c r="D1506" s="5">
        <v>749720.0</v>
      </c>
    </row>
    <row r="1507">
      <c r="A1507" s="2" t="s">
        <v>22214</v>
      </c>
      <c r="B1507" s="3"/>
      <c r="C1507" s="4">
        <v>35423.98055555556</v>
      </c>
      <c r="D1507" s="5">
        <v>108565.0</v>
      </c>
    </row>
    <row r="1508">
      <c r="A1508" s="2" t="s">
        <v>22215</v>
      </c>
      <c r="B1508" s="3"/>
      <c r="C1508" s="4">
        <v>35423.98055555556</v>
      </c>
      <c r="D1508" s="5">
        <v>555407.0</v>
      </c>
    </row>
    <row r="1509">
      <c r="A1509" s="2" t="s">
        <v>22216</v>
      </c>
      <c r="B1509" s="3"/>
      <c r="C1509" s="4">
        <v>35423.98055555556</v>
      </c>
      <c r="D1509" s="5">
        <v>552180.0</v>
      </c>
    </row>
    <row r="1510">
      <c r="A1510" s="2" t="s">
        <v>22217</v>
      </c>
      <c r="B1510" s="3"/>
      <c r="C1510" s="4">
        <v>35423.98055555556</v>
      </c>
      <c r="D1510" s="5">
        <v>578484.0</v>
      </c>
    </row>
    <row r="1511">
      <c r="A1511" s="2" t="s">
        <v>22218</v>
      </c>
      <c r="B1511" s="3"/>
      <c r="C1511" s="4">
        <v>35423.98055555556</v>
      </c>
      <c r="D1511" s="5">
        <v>550193.0</v>
      </c>
    </row>
    <row r="1512">
      <c r="A1512" s="2" t="s">
        <v>22219</v>
      </c>
      <c r="B1512" s="3"/>
      <c r="C1512" s="4">
        <v>35423.98055555556</v>
      </c>
      <c r="D1512" s="5">
        <v>1789239.0</v>
      </c>
    </row>
    <row r="1513">
      <c r="A1513" s="2" t="s">
        <v>22220</v>
      </c>
      <c r="B1513" s="3"/>
      <c r="C1513" s="4">
        <v>35423.98055555556</v>
      </c>
      <c r="D1513" s="5">
        <v>244653.0</v>
      </c>
    </row>
    <row r="1514">
      <c r="A1514" s="2" t="s">
        <v>22221</v>
      </c>
      <c r="B1514" s="3"/>
      <c r="C1514" s="4">
        <v>35423.98055555556</v>
      </c>
      <c r="D1514" s="5">
        <v>537862.0</v>
      </c>
    </row>
    <row r="1515">
      <c r="A1515" s="2" t="s">
        <v>22222</v>
      </c>
      <c r="B1515" s="3"/>
      <c r="C1515" s="4">
        <v>35423.98055555556</v>
      </c>
      <c r="D1515" s="5">
        <v>537838.0</v>
      </c>
    </row>
    <row r="1516">
      <c r="A1516" s="2" t="s">
        <v>22223</v>
      </c>
      <c r="B1516" s="3"/>
      <c r="C1516" s="4">
        <v>35423.98055555556</v>
      </c>
      <c r="D1516" s="5">
        <v>50948.0</v>
      </c>
    </row>
    <row r="1517">
      <c r="A1517" s="2" t="s">
        <v>22224</v>
      </c>
      <c r="B1517" s="3"/>
      <c r="C1517" s="4">
        <v>35423.98055555556</v>
      </c>
      <c r="D1517" s="5">
        <v>712905.0</v>
      </c>
    </row>
    <row r="1518">
      <c r="A1518" s="2" t="s">
        <v>22225</v>
      </c>
      <c r="B1518" s="3"/>
      <c r="C1518" s="4">
        <v>35423.98055555556</v>
      </c>
      <c r="D1518" s="5">
        <v>557094.0</v>
      </c>
    </row>
    <row r="1519">
      <c r="A1519" s="2" t="s">
        <v>22226</v>
      </c>
      <c r="B1519" s="3"/>
      <c r="C1519" s="4">
        <v>35423.98055555556</v>
      </c>
      <c r="D1519" s="5">
        <v>517712.0</v>
      </c>
    </row>
    <row r="1520">
      <c r="A1520" s="2" t="s">
        <v>22227</v>
      </c>
      <c r="B1520" s="3"/>
      <c r="C1520" s="4">
        <v>35423.98055555556</v>
      </c>
      <c r="D1520" s="5">
        <v>654043.0</v>
      </c>
    </row>
    <row r="1521">
      <c r="A1521" s="2" t="s">
        <v>22228</v>
      </c>
      <c r="B1521" s="3"/>
      <c r="C1521" s="4">
        <v>35423.98055555556</v>
      </c>
      <c r="D1521" s="5">
        <v>124124.0</v>
      </c>
    </row>
    <row r="1522">
      <c r="A1522" s="2" t="s">
        <v>22229</v>
      </c>
      <c r="B1522" s="3"/>
      <c r="C1522" s="4">
        <v>35423.98055555556</v>
      </c>
      <c r="D1522" s="5">
        <v>1113050.0</v>
      </c>
    </row>
    <row r="1523">
      <c r="A1523" s="2" t="s">
        <v>22230</v>
      </c>
      <c r="B1523" s="3"/>
      <c r="C1523" s="4">
        <v>35423.98055555556</v>
      </c>
      <c r="D1523" s="5">
        <v>1047939.0</v>
      </c>
    </row>
    <row r="1524">
      <c r="A1524" s="2" t="s">
        <v>22231</v>
      </c>
      <c r="B1524" s="3"/>
      <c r="C1524" s="4">
        <v>35423.98055555556</v>
      </c>
      <c r="D1524" s="5">
        <v>1613004.0</v>
      </c>
    </row>
    <row r="1525">
      <c r="A1525" s="2" t="s">
        <v>22232</v>
      </c>
      <c r="B1525" s="3"/>
      <c r="C1525" s="4">
        <v>35423.98055555556</v>
      </c>
      <c r="D1525" s="5">
        <v>1549096.0</v>
      </c>
    </row>
    <row r="1526">
      <c r="A1526" s="2" t="s">
        <v>22233</v>
      </c>
      <c r="B1526" s="3"/>
      <c r="C1526" s="4">
        <v>35423.98055555556</v>
      </c>
      <c r="D1526" s="5">
        <v>505557.0</v>
      </c>
    </row>
    <row r="1527">
      <c r="A1527" s="2" t="s">
        <v>22234</v>
      </c>
      <c r="B1527" s="3"/>
      <c r="C1527" s="4">
        <v>35423.98055555556</v>
      </c>
      <c r="D1527" s="5">
        <v>1835665.0</v>
      </c>
    </row>
    <row r="1528">
      <c r="A1528" s="2" t="s">
        <v>22235</v>
      </c>
      <c r="B1528" s="3"/>
      <c r="C1528" s="4">
        <v>35423.98055555556</v>
      </c>
      <c r="D1528" s="5">
        <v>1833027.0</v>
      </c>
    </row>
    <row r="1529">
      <c r="A1529" s="2" t="s">
        <v>22236</v>
      </c>
      <c r="B1529" s="3"/>
      <c r="C1529" s="4">
        <v>35423.98055555556</v>
      </c>
      <c r="D1529" s="5">
        <v>966519.0</v>
      </c>
    </row>
    <row r="1530">
      <c r="A1530" s="2" t="s">
        <v>22237</v>
      </c>
      <c r="B1530" s="3"/>
      <c r="C1530" s="4">
        <v>35423.98055555556</v>
      </c>
      <c r="D1530" s="5">
        <v>966492.0</v>
      </c>
    </row>
    <row r="1531">
      <c r="A1531" s="2" t="s">
        <v>22238</v>
      </c>
      <c r="B1531" s="3"/>
      <c r="C1531" s="4">
        <v>35423.98055555556</v>
      </c>
      <c r="D1531" s="5">
        <v>966038.0</v>
      </c>
    </row>
    <row r="1532">
      <c r="A1532" s="2" t="s">
        <v>22239</v>
      </c>
      <c r="B1532" s="3"/>
      <c r="C1532" s="4">
        <v>35423.98055555556</v>
      </c>
      <c r="D1532" s="5">
        <v>403182.0</v>
      </c>
    </row>
    <row r="1533">
      <c r="A1533" s="2" t="s">
        <v>22240</v>
      </c>
      <c r="B1533" s="3"/>
      <c r="C1533" s="4">
        <v>35423.98055555556</v>
      </c>
      <c r="D1533" s="5">
        <v>871924.0</v>
      </c>
    </row>
    <row r="1534">
      <c r="A1534" s="2" t="s">
        <v>22241</v>
      </c>
      <c r="B1534" s="3"/>
      <c r="C1534" s="4">
        <v>35423.98055555556</v>
      </c>
      <c r="D1534" s="5">
        <v>871897.0</v>
      </c>
    </row>
    <row r="1535">
      <c r="A1535" s="2" t="s">
        <v>22242</v>
      </c>
      <c r="B1535" s="3"/>
      <c r="C1535" s="4">
        <v>35423.98055555556</v>
      </c>
      <c r="D1535" s="5">
        <v>871903.0</v>
      </c>
    </row>
    <row r="1536">
      <c r="A1536" s="2" t="s">
        <v>22243</v>
      </c>
      <c r="B1536" s="3"/>
      <c r="C1536" s="4">
        <v>35423.98055555556</v>
      </c>
      <c r="D1536" s="5">
        <v>100750.0</v>
      </c>
    </row>
    <row r="1537">
      <c r="A1537" s="2" t="s">
        <v>22244</v>
      </c>
      <c r="B1537" s="3"/>
      <c r="C1537" s="4">
        <v>35423.98055555556</v>
      </c>
      <c r="D1537" s="5">
        <v>448611.0</v>
      </c>
    </row>
    <row r="1538">
      <c r="A1538" s="2" t="s">
        <v>22245</v>
      </c>
      <c r="B1538" s="3"/>
      <c r="C1538" s="4">
        <v>35423.98055555556</v>
      </c>
      <c r="D1538" s="5">
        <v>448635.0</v>
      </c>
    </row>
    <row r="1539">
      <c r="A1539" s="2" t="s">
        <v>22246</v>
      </c>
      <c r="B1539" s="3"/>
      <c r="C1539" s="4">
        <v>35423.98055555556</v>
      </c>
      <c r="D1539" s="5">
        <v>148001.0</v>
      </c>
    </row>
    <row r="1540">
      <c r="A1540" s="2" t="s">
        <v>22247</v>
      </c>
      <c r="B1540" s="3"/>
      <c r="C1540" s="4">
        <v>35423.98055555556</v>
      </c>
      <c r="D1540" s="5">
        <v>192204.0</v>
      </c>
    </row>
    <row r="1541">
      <c r="A1541" s="2" t="s">
        <v>22248</v>
      </c>
      <c r="B1541" s="3"/>
      <c r="C1541" s="4">
        <v>35423.98055555556</v>
      </c>
      <c r="D1541" s="5">
        <v>43725.0</v>
      </c>
    </row>
    <row r="1542">
      <c r="A1542" s="2" t="s">
        <v>22249</v>
      </c>
      <c r="B1542" s="3"/>
      <c r="C1542" s="4">
        <v>35423.98055555556</v>
      </c>
      <c r="D1542" s="5">
        <v>130640.0</v>
      </c>
    </row>
    <row r="1543">
      <c r="A1543" s="2" t="s">
        <v>22250</v>
      </c>
      <c r="B1543" s="3"/>
      <c r="C1543" s="4">
        <v>35423.98055555556</v>
      </c>
      <c r="D1543" s="5">
        <v>130230.0</v>
      </c>
    </row>
    <row r="1544">
      <c r="A1544" s="2" t="s">
        <v>22251</v>
      </c>
      <c r="B1544" s="3"/>
      <c r="C1544" s="4">
        <v>35423.98055555556</v>
      </c>
      <c r="D1544" s="5">
        <v>564315.0</v>
      </c>
    </row>
    <row r="1545">
      <c r="A1545" s="2" t="s">
        <v>22252</v>
      </c>
      <c r="B1545" s="3"/>
      <c r="C1545" s="4">
        <v>35423.98055555556</v>
      </c>
      <c r="D1545" s="5">
        <v>687146.0</v>
      </c>
    </row>
    <row r="1546">
      <c r="A1546" s="2" t="s">
        <v>22253</v>
      </c>
      <c r="B1546" s="3"/>
      <c r="C1546" s="4">
        <v>35423.98055555556</v>
      </c>
      <c r="D1546" s="5">
        <v>496248.0</v>
      </c>
    </row>
    <row r="1547">
      <c r="A1547" s="2" t="s">
        <v>22254</v>
      </c>
      <c r="B1547" s="3"/>
      <c r="C1547" s="4">
        <v>35423.98055555556</v>
      </c>
      <c r="D1547" s="5">
        <v>246085.0</v>
      </c>
    </row>
    <row r="1548">
      <c r="A1548" s="2" t="s">
        <v>22255</v>
      </c>
      <c r="B1548" s="3"/>
      <c r="C1548" s="4">
        <v>35423.98055555556</v>
      </c>
      <c r="D1548" s="5">
        <v>256615.0</v>
      </c>
    </row>
    <row r="1549">
      <c r="A1549" s="2" t="s">
        <v>22256</v>
      </c>
      <c r="B1549" s="3"/>
      <c r="C1549" s="4">
        <v>35423.98055555556</v>
      </c>
      <c r="D1549" s="5">
        <v>256237.0</v>
      </c>
    </row>
    <row r="1550">
      <c r="A1550" s="2" t="s">
        <v>22257</v>
      </c>
      <c r="B1550" s="3"/>
      <c r="C1550" s="4">
        <v>35423.98055555556</v>
      </c>
      <c r="D1550" s="5">
        <v>582793.0</v>
      </c>
    </row>
    <row r="1551">
      <c r="A1551" s="2" t="s">
        <v>22258</v>
      </c>
      <c r="B1551" s="3"/>
      <c r="C1551" s="4">
        <v>35423.98055555556</v>
      </c>
      <c r="D1551" s="5">
        <v>565403.0</v>
      </c>
    </row>
    <row r="1552">
      <c r="A1552" s="2" t="s">
        <v>22259</v>
      </c>
      <c r="B1552" s="3"/>
      <c r="C1552" s="4">
        <v>35423.98055555556</v>
      </c>
      <c r="D1552" s="5">
        <v>589688.0</v>
      </c>
    </row>
    <row r="1553">
      <c r="A1553" s="2" t="s">
        <v>22260</v>
      </c>
      <c r="B1553" s="3"/>
      <c r="C1553" s="4">
        <v>35423.98055555556</v>
      </c>
      <c r="D1553" s="5">
        <v>589641.0</v>
      </c>
    </row>
    <row r="1554">
      <c r="A1554" s="2" t="s">
        <v>22261</v>
      </c>
      <c r="B1554" s="3"/>
      <c r="C1554" s="4">
        <v>35423.98055555556</v>
      </c>
      <c r="D1554" s="5">
        <v>1110606.0</v>
      </c>
    </row>
    <row r="1555">
      <c r="A1555" s="2" t="s">
        <v>22262</v>
      </c>
      <c r="B1555" s="3"/>
      <c r="C1555" s="4">
        <v>35423.98055555556</v>
      </c>
      <c r="D1555" s="5">
        <v>129495.0</v>
      </c>
    </row>
    <row r="1556">
      <c r="A1556" s="2" t="s">
        <v>22263</v>
      </c>
      <c r="B1556" s="3"/>
      <c r="C1556" s="4">
        <v>35423.98055555556</v>
      </c>
      <c r="D1556" s="5">
        <v>577076.0</v>
      </c>
    </row>
    <row r="1557">
      <c r="A1557" s="2" t="s">
        <v>22264</v>
      </c>
      <c r="B1557" s="3"/>
      <c r="C1557" s="4">
        <v>35423.98055555556</v>
      </c>
      <c r="D1557" s="5">
        <v>45182.0</v>
      </c>
    </row>
    <row r="1558">
      <c r="A1558" s="2" t="s">
        <v>22265</v>
      </c>
      <c r="B1558" s="3"/>
      <c r="C1558" s="4">
        <v>35423.98055555556</v>
      </c>
      <c r="D1558" s="5">
        <v>29402.0</v>
      </c>
    </row>
    <row r="1559">
      <c r="A1559" s="2" t="s">
        <v>22266</v>
      </c>
      <c r="B1559" s="3"/>
      <c r="C1559" s="4">
        <v>35423.98055555556</v>
      </c>
      <c r="D1559" s="5">
        <v>455994.0</v>
      </c>
    </row>
    <row r="1560">
      <c r="A1560" s="2" t="s">
        <v>22267</v>
      </c>
      <c r="B1560" s="3"/>
      <c r="C1560" s="4">
        <v>35423.98055555556</v>
      </c>
      <c r="D1560" s="5">
        <v>376589.0</v>
      </c>
    </row>
    <row r="1561">
      <c r="A1561" s="2" t="s">
        <v>22268</v>
      </c>
      <c r="B1561" s="3"/>
      <c r="C1561" s="4">
        <v>35423.98055555556</v>
      </c>
      <c r="D1561" s="5">
        <v>1010514.0</v>
      </c>
    </row>
    <row r="1562">
      <c r="A1562" s="2" t="s">
        <v>22269</v>
      </c>
      <c r="B1562" s="3"/>
      <c r="C1562" s="4">
        <v>35423.98055555556</v>
      </c>
      <c r="D1562" s="5">
        <v>351978.0</v>
      </c>
    </row>
    <row r="1563">
      <c r="A1563" s="2" t="s">
        <v>22270</v>
      </c>
      <c r="B1563" s="3"/>
      <c r="C1563" s="4">
        <v>35423.98055555556</v>
      </c>
      <c r="D1563" s="5">
        <v>884433.0</v>
      </c>
    </row>
    <row r="1564">
      <c r="A1564" s="2" t="s">
        <v>22271</v>
      </c>
      <c r="B1564" s="3"/>
      <c r="C1564" s="4">
        <v>35423.98055555556</v>
      </c>
      <c r="D1564" s="5">
        <v>1741205.0</v>
      </c>
    </row>
    <row r="1565">
      <c r="A1565" s="2" t="s">
        <v>22272</v>
      </c>
      <c r="B1565" s="3"/>
      <c r="C1565" s="4">
        <v>35423.98055555556</v>
      </c>
      <c r="D1565" s="5">
        <v>651416.0</v>
      </c>
    </row>
    <row r="1566">
      <c r="A1566" s="2" t="s">
        <v>22273</v>
      </c>
      <c r="B1566" s="3"/>
      <c r="C1566" s="4">
        <v>35423.98055555556</v>
      </c>
      <c r="D1566" s="5">
        <v>523067.0</v>
      </c>
    </row>
    <row r="1567">
      <c r="A1567" s="2" t="s">
        <v>22274</v>
      </c>
      <c r="B1567" s="3"/>
      <c r="C1567" s="4">
        <v>35423.98055555556</v>
      </c>
      <c r="D1567" s="5">
        <v>501720.0</v>
      </c>
    </row>
    <row r="1568">
      <c r="A1568" s="2" t="s">
        <v>22275</v>
      </c>
      <c r="B1568" s="3"/>
      <c r="C1568" s="4">
        <v>35423.98055555556</v>
      </c>
      <c r="D1568" s="5">
        <v>699074.0</v>
      </c>
    </row>
    <row r="1569">
      <c r="A1569" s="2" t="s">
        <v>22276</v>
      </c>
      <c r="B1569" s="3"/>
      <c r="C1569" s="4">
        <v>35423.98055555556</v>
      </c>
      <c r="D1569" s="5">
        <v>351265.0</v>
      </c>
    </row>
    <row r="1570">
      <c r="A1570" s="2" t="s">
        <v>22277</v>
      </c>
      <c r="B1570" s="3"/>
      <c r="C1570" s="4">
        <v>35423.98055555556</v>
      </c>
      <c r="D1570" s="5">
        <v>742159.0</v>
      </c>
    </row>
    <row r="1571">
      <c r="A1571" s="2" t="s">
        <v>22278</v>
      </c>
      <c r="B1571" s="3"/>
      <c r="C1571" s="4">
        <v>35423.98055555556</v>
      </c>
      <c r="D1571" s="5">
        <v>823741.0</v>
      </c>
    </row>
    <row r="1572">
      <c r="A1572" s="2" t="s">
        <v>22279</v>
      </c>
      <c r="B1572" s="3"/>
      <c r="C1572" s="4">
        <v>35423.98055555556</v>
      </c>
      <c r="D1572" s="5">
        <v>823729.0</v>
      </c>
    </row>
    <row r="1573">
      <c r="A1573" s="2" t="s">
        <v>22280</v>
      </c>
      <c r="B1573" s="3"/>
      <c r="C1573" s="4">
        <v>35423.98055555556</v>
      </c>
      <c r="D1573" s="5">
        <v>823495.0</v>
      </c>
    </row>
    <row r="1574">
      <c r="A1574" s="2" t="s">
        <v>22281</v>
      </c>
      <c r="B1574" s="3"/>
      <c r="C1574" s="4">
        <v>35423.98055555556</v>
      </c>
      <c r="D1574" s="5">
        <v>850947.0</v>
      </c>
    </row>
    <row r="1575">
      <c r="A1575" s="2" t="s">
        <v>22282</v>
      </c>
      <c r="B1575" s="3"/>
      <c r="C1575" s="4">
        <v>35423.98055555556</v>
      </c>
      <c r="D1575" s="5">
        <v>855411.0</v>
      </c>
    </row>
    <row r="1576">
      <c r="A1576" s="2" t="s">
        <v>22283</v>
      </c>
      <c r="B1576" s="3"/>
      <c r="C1576" s="4">
        <v>35423.98055555556</v>
      </c>
      <c r="D1576" s="5">
        <v>316797.0</v>
      </c>
    </row>
    <row r="1577">
      <c r="A1577" s="2" t="s">
        <v>22284</v>
      </c>
      <c r="B1577" s="3"/>
      <c r="C1577" s="4">
        <v>35423.98055555556</v>
      </c>
      <c r="D1577" s="5">
        <v>336056.0</v>
      </c>
    </row>
    <row r="1578">
      <c r="A1578" s="2" t="s">
        <v>22285</v>
      </c>
      <c r="B1578" s="3"/>
      <c r="C1578" s="4">
        <v>35423.98055555556</v>
      </c>
      <c r="D1578" s="5">
        <v>336389.0</v>
      </c>
    </row>
    <row r="1579">
      <c r="A1579" s="2" t="s">
        <v>22286</v>
      </c>
      <c r="B1579" s="3"/>
      <c r="C1579" s="4">
        <v>35423.98055555556</v>
      </c>
      <c r="D1579" s="5">
        <v>667010.0</v>
      </c>
    </row>
    <row r="1580">
      <c r="A1580" s="2" t="s">
        <v>22287</v>
      </c>
      <c r="B1580" s="3"/>
      <c r="C1580" s="4">
        <v>35423.98055555556</v>
      </c>
      <c r="D1580" s="5">
        <v>675792.0</v>
      </c>
    </row>
    <row r="1581">
      <c r="A1581" s="2" t="s">
        <v>22288</v>
      </c>
      <c r="B1581" s="3"/>
      <c r="C1581" s="4">
        <v>35423.98055555556</v>
      </c>
      <c r="D1581" s="5">
        <v>440476.0</v>
      </c>
    </row>
    <row r="1582">
      <c r="A1582" s="2" t="s">
        <v>22289</v>
      </c>
      <c r="B1582" s="3"/>
      <c r="C1582" s="4">
        <v>35423.98055555556</v>
      </c>
      <c r="D1582" s="5">
        <v>1282075.0</v>
      </c>
    </row>
    <row r="1583">
      <c r="A1583" s="2" t="s">
        <v>22290</v>
      </c>
      <c r="B1583" s="3"/>
      <c r="C1583" s="4">
        <v>35423.98055555556</v>
      </c>
      <c r="D1583" s="5">
        <v>1291664.0</v>
      </c>
    </row>
    <row r="1584">
      <c r="A1584" s="2" t="s">
        <v>22291</v>
      </c>
      <c r="B1584" s="3"/>
      <c r="C1584" s="4">
        <v>35423.98055555556</v>
      </c>
      <c r="D1584" s="5">
        <v>1176444.0</v>
      </c>
    </row>
    <row r="1585">
      <c r="A1585" s="2" t="s">
        <v>22292</v>
      </c>
      <c r="B1585" s="3"/>
      <c r="C1585" s="4">
        <v>35423.98055555556</v>
      </c>
      <c r="D1585" s="5">
        <v>1212835.0</v>
      </c>
    </row>
    <row r="1586">
      <c r="A1586" s="2" t="s">
        <v>22293</v>
      </c>
      <c r="B1586" s="3"/>
      <c r="C1586" s="4">
        <v>35423.98055555556</v>
      </c>
      <c r="D1586" s="5">
        <v>1282150.0</v>
      </c>
    </row>
    <row r="1587">
      <c r="A1587" s="2" t="s">
        <v>22294</v>
      </c>
      <c r="B1587" s="3"/>
      <c r="C1587" s="4">
        <v>35423.98055555556</v>
      </c>
      <c r="D1587" s="5">
        <v>322548.0</v>
      </c>
    </row>
    <row r="1588">
      <c r="A1588" s="2" t="s">
        <v>22295</v>
      </c>
      <c r="B1588" s="3"/>
      <c r="C1588" s="4">
        <v>35423.98055555556</v>
      </c>
      <c r="D1588" s="5">
        <v>322514.0</v>
      </c>
    </row>
    <row r="1589">
      <c r="A1589" s="2" t="s">
        <v>22296</v>
      </c>
      <c r="B1589" s="3"/>
      <c r="C1589" s="4">
        <v>35423.98055555556</v>
      </c>
      <c r="D1589" s="5">
        <v>322529.0</v>
      </c>
    </row>
    <row r="1590">
      <c r="A1590" s="2" t="s">
        <v>22297</v>
      </c>
      <c r="B1590" s="3"/>
      <c r="C1590" s="4">
        <v>35423.98055555556</v>
      </c>
      <c r="D1590" s="5">
        <v>323698.0</v>
      </c>
    </row>
    <row r="1591">
      <c r="A1591" s="2" t="s">
        <v>22298</v>
      </c>
      <c r="B1591" s="3"/>
      <c r="C1591" s="4">
        <v>35423.98055555556</v>
      </c>
      <c r="D1591" s="5">
        <v>318660.0</v>
      </c>
    </row>
    <row r="1592">
      <c r="A1592" s="2" t="s">
        <v>22299</v>
      </c>
      <c r="B1592" s="3"/>
      <c r="C1592" s="4">
        <v>35423.98055555556</v>
      </c>
      <c r="D1592" s="5">
        <v>551373.0</v>
      </c>
    </row>
    <row r="1593">
      <c r="A1593" s="2" t="s">
        <v>22300</v>
      </c>
      <c r="B1593" s="3"/>
      <c r="C1593" s="4">
        <v>35423.98055555556</v>
      </c>
      <c r="D1593" s="5">
        <v>729707.0</v>
      </c>
    </row>
    <row r="1594">
      <c r="A1594" s="2" t="s">
        <v>22301</v>
      </c>
      <c r="B1594" s="3"/>
      <c r="C1594" s="4">
        <v>35423.98055555556</v>
      </c>
      <c r="D1594" s="5">
        <v>851981.0</v>
      </c>
    </row>
    <row r="1595">
      <c r="A1595" s="2" t="s">
        <v>22302</v>
      </c>
      <c r="B1595" s="3"/>
      <c r="C1595" s="4">
        <v>35423.98055555556</v>
      </c>
      <c r="D1595" s="5">
        <v>852076.0</v>
      </c>
    </row>
    <row r="1596">
      <c r="A1596" s="2" t="s">
        <v>22303</v>
      </c>
      <c r="B1596" s="3"/>
      <c r="C1596" s="4">
        <v>35423.98055555556</v>
      </c>
      <c r="D1596" s="5">
        <v>867731.0</v>
      </c>
    </row>
    <row r="1597">
      <c r="A1597" s="2" t="s">
        <v>22304</v>
      </c>
      <c r="B1597" s="3"/>
      <c r="C1597" s="4">
        <v>35423.98055555556</v>
      </c>
      <c r="D1597" s="5">
        <v>867772.0</v>
      </c>
    </row>
    <row r="1598">
      <c r="A1598" s="2" t="s">
        <v>22305</v>
      </c>
      <c r="B1598" s="3"/>
      <c r="C1598" s="4">
        <v>35423.98055555556</v>
      </c>
      <c r="D1598" s="5">
        <v>867549.0</v>
      </c>
    </row>
    <row r="1599">
      <c r="A1599" s="2" t="s">
        <v>22306</v>
      </c>
      <c r="B1599" s="3"/>
      <c r="C1599" s="4">
        <v>35423.98055555556</v>
      </c>
      <c r="D1599" s="5">
        <v>345709.0</v>
      </c>
    </row>
    <row r="1600">
      <c r="A1600" s="2" t="s">
        <v>22307</v>
      </c>
      <c r="B1600" s="3"/>
      <c r="C1600" s="4">
        <v>35423.98055555556</v>
      </c>
      <c r="D1600" s="5">
        <v>345538.0</v>
      </c>
    </row>
    <row r="1601">
      <c r="A1601" s="2" t="s">
        <v>22308</v>
      </c>
      <c r="B1601" s="3"/>
      <c r="C1601" s="4">
        <v>35423.98055555556</v>
      </c>
      <c r="D1601" s="5">
        <v>344660.0</v>
      </c>
    </row>
    <row r="1602">
      <c r="A1602" s="2" t="s">
        <v>22309</v>
      </c>
      <c r="B1602" s="3"/>
      <c r="C1602" s="4">
        <v>35423.98055555556</v>
      </c>
      <c r="D1602" s="5">
        <v>271796.0</v>
      </c>
    </row>
    <row r="1603">
      <c r="A1603" s="2" t="s">
        <v>22310</v>
      </c>
      <c r="B1603" s="3"/>
      <c r="C1603" s="4">
        <v>35423.98055555556</v>
      </c>
      <c r="D1603" s="5">
        <v>821310.0</v>
      </c>
    </row>
    <row r="1604">
      <c r="A1604" s="2" t="s">
        <v>22311</v>
      </c>
      <c r="B1604" s="3"/>
      <c r="C1604" s="4">
        <v>35423.98055555556</v>
      </c>
      <c r="D1604" s="5">
        <v>811255.0</v>
      </c>
    </row>
    <row r="1605">
      <c r="A1605" s="2" t="s">
        <v>22312</v>
      </c>
      <c r="B1605" s="3"/>
      <c r="C1605" s="4">
        <v>35423.98055555556</v>
      </c>
      <c r="D1605" s="5">
        <v>811596.0</v>
      </c>
    </row>
    <row r="1606">
      <c r="A1606" s="2" t="s">
        <v>22313</v>
      </c>
      <c r="B1606" s="3"/>
      <c r="C1606" s="4">
        <v>35423.98055555556</v>
      </c>
      <c r="D1606" s="5">
        <v>546056.0</v>
      </c>
    </row>
    <row r="1607">
      <c r="A1607" s="2" t="s">
        <v>22314</v>
      </c>
      <c r="B1607" s="3"/>
      <c r="C1607" s="4">
        <v>35423.98055555556</v>
      </c>
      <c r="D1607" s="5">
        <v>1235057.0</v>
      </c>
    </row>
    <row r="1608">
      <c r="A1608" s="2" t="s">
        <v>22315</v>
      </c>
      <c r="B1608" s="3"/>
      <c r="C1608" s="4">
        <v>35423.98055555556</v>
      </c>
      <c r="D1608" s="5">
        <v>68625.0</v>
      </c>
    </row>
    <row r="1609">
      <c r="A1609" s="2" t="s">
        <v>22316</v>
      </c>
      <c r="B1609" s="3"/>
      <c r="C1609" s="4">
        <v>35423.98055555556</v>
      </c>
      <c r="D1609" s="5">
        <v>81574.0</v>
      </c>
    </row>
    <row r="1610">
      <c r="A1610" s="2" t="s">
        <v>22317</v>
      </c>
      <c r="B1610" s="3"/>
      <c r="C1610" s="4">
        <v>35423.98055555556</v>
      </c>
      <c r="D1610" s="5">
        <v>1049817.0</v>
      </c>
    </row>
    <row r="1611">
      <c r="A1611" s="2" t="s">
        <v>22318</v>
      </c>
      <c r="B1611" s="3"/>
      <c r="C1611" s="4">
        <v>35423.98055555556</v>
      </c>
      <c r="D1611" s="5">
        <v>1048806.0</v>
      </c>
    </row>
    <row r="1612">
      <c r="A1612" s="2" t="s">
        <v>22319</v>
      </c>
      <c r="B1612" s="3"/>
      <c r="C1612" s="4">
        <v>35423.98055555556</v>
      </c>
      <c r="D1612" s="5">
        <v>999179.0</v>
      </c>
    </row>
    <row r="1613">
      <c r="A1613" s="2" t="s">
        <v>22320</v>
      </c>
      <c r="B1613" s="3"/>
      <c r="C1613" s="4">
        <v>35423.98055555556</v>
      </c>
      <c r="D1613" s="5">
        <v>1041171.0</v>
      </c>
    </row>
    <row r="1614">
      <c r="A1614" s="2" t="s">
        <v>22321</v>
      </c>
      <c r="B1614" s="3"/>
      <c r="C1614" s="4">
        <v>35423.98055555556</v>
      </c>
      <c r="D1614" s="5">
        <v>1049265.0</v>
      </c>
    </row>
    <row r="1615">
      <c r="A1615" s="2" t="s">
        <v>22322</v>
      </c>
      <c r="B1615" s="3"/>
      <c r="C1615" s="4">
        <v>35423.98055555556</v>
      </c>
      <c r="D1615" s="5">
        <v>1049840.0</v>
      </c>
    </row>
    <row r="1616">
      <c r="A1616" s="2" t="s">
        <v>22323</v>
      </c>
      <c r="B1616" s="3"/>
      <c r="C1616" s="4">
        <v>35423.98055555556</v>
      </c>
      <c r="D1616" s="5">
        <v>1049823.0</v>
      </c>
    </row>
    <row r="1617">
      <c r="A1617" s="2" t="s">
        <v>22324</v>
      </c>
      <c r="B1617" s="3"/>
      <c r="C1617" s="4">
        <v>35423.98055555556</v>
      </c>
      <c r="D1617" s="5">
        <v>1049805.0</v>
      </c>
    </row>
    <row r="1618">
      <c r="A1618" s="2" t="s">
        <v>22325</v>
      </c>
      <c r="B1618" s="3"/>
      <c r="C1618" s="4">
        <v>35423.98055555556</v>
      </c>
      <c r="D1618" s="5">
        <v>887292.0</v>
      </c>
    </row>
    <row r="1619">
      <c r="A1619" s="2" t="s">
        <v>22326</v>
      </c>
      <c r="B1619" s="3"/>
      <c r="C1619" s="4">
        <v>35423.98055555556</v>
      </c>
      <c r="D1619" s="5">
        <v>998492.0</v>
      </c>
    </row>
    <row r="1620">
      <c r="A1620" s="2" t="s">
        <v>22327</v>
      </c>
      <c r="B1620" s="3"/>
      <c r="C1620" s="4">
        <v>35423.98055555556</v>
      </c>
      <c r="D1620" s="5">
        <v>990932.0</v>
      </c>
    </row>
    <row r="1621">
      <c r="A1621" s="2" t="s">
        <v>22328</v>
      </c>
      <c r="B1621" s="3"/>
      <c r="C1621" s="4">
        <v>35423.98055555556</v>
      </c>
      <c r="D1621" s="5">
        <v>995092.0</v>
      </c>
    </row>
    <row r="1622">
      <c r="A1622" s="2" t="s">
        <v>22329</v>
      </c>
      <c r="B1622" s="3"/>
      <c r="C1622" s="4">
        <v>35423.98055555556</v>
      </c>
      <c r="D1622" s="5">
        <v>997991.0</v>
      </c>
    </row>
    <row r="1623">
      <c r="A1623" s="2" t="s">
        <v>22330</v>
      </c>
      <c r="B1623" s="3"/>
      <c r="C1623" s="4">
        <v>35423.98055555556</v>
      </c>
      <c r="D1623" s="5">
        <v>997978.0</v>
      </c>
    </row>
    <row r="1624">
      <c r="A1624" s="2" t="s">
        <v>22331</v>
      </c>
      <c r="B1624" s="3"/>
      <c r="C1624" s="4">
        <v>35423.98055555556</v>
      </c>
      <c r="D1624" s="5">
        <v>997992.0</v>
      </c>
    </row>
    <row r="1625">
      <c r="A1625" s="2" t="s">
        <v>22332</v>
      </c>
      <c r="B1625" s="3"/>
      <c r="C1625" s="4">
        <v>35423.98055555556</v>
      </c>
      <c r="D1625" s="5">
        <v>549358.0</v>
      </c>
    </row>
    <row r="1626">
      <c r="A1626" s="2" t="s">
        <v>22333</v>
      </c>
      <c r="B1626" s="3"/>
      <c r="C1626" s="4">
        <v>35423.98055555556</v>
      </c>
      <c r="D1626" s="5">
        <v>549263.0</v>
      </c>
    </row>
    <row r="1627">
      <c r="A1627" s="2" t="s">
        <v>22334</v>
      </c>
      <c r="B1627" s="3"/>
      <c r="C1627" s="4">
        <v>35423.98055555556</v>
      </c>
      <c r="D1627" s="5">
        <v>1948759.0</v>
      </c>
    </row>
    <row r="1628">
      <c r="A1628" s="2" t="s">
        <v>22335</v>
      </c>
      <c r="B1628" s="3"/>
      <c r="C1628" s="4">
        <v>35423.98055555556</v>
      </c>
      <c r="D1628" s="5">
        <v>629660.0</v>
      </c>
    </row>
    <row r="1629">
      <c r="A1629" s="2" t="s">
        <v>22336</v>
      </c>
      <c r="B1629" s="3"/>
      <c r="C1629" s="4">
        <v>35423.98055555556</v>
      </c>
      <c r="D1629" s="5">
        <v>87474.0</v>
      </c>
    </row>
    <row r="1630">
      <c r="A1630" s="2" t="s">
        <v>22337</v>
      </c>
      <c r="B1630" s="3"/>
      <c r="C1630" s="4">
        <v>35423.98055555556</v>
      </c>
      <c r="D1630" s="5">
        <v>103169.0</v>
      </c>
    </row>
    <row r="1631">
      <c r="A1631" s="2" t="s">
        <v>22338</v>
      </c>
      <c r="B1631" s="3"/>
      <c r="C1631" s="4">
        <v>35423.98055555556</v>
      </c>
      <c r="D1631" s="5">
        <v>104382.0</v>
      </c>
    </row>
    <row r="1632">
      <c r="A1632" s="2" t="s">
        <v>22339</v>
      </c>
      <c r="B1632" s="3"/>
      <c r="C1632" s="4">
        <v>35423.98055555556</v>
      </c>
      <c r="D1632" s="5">
        <v>151387.0</v>
      </c>
    </row>
    <row r="1633">
      <c r="A1633" s="2" t="s">
        <v>22340</v>
      </c>
      <c r="B1633" s="3"/>
      <c r="C1633" s="4">
        <v>35423.98055555556</v>
      </c>
      <c r="D1633" s="5">
        <v>502589.0</v>
      </c>
    </row>
    <row r="1634">
      <c r="A1634" s="2" t="s">
        <v>22341</v>
      </c>
      <c r="B1634" s="3"/>
      <c r="C1634" s="4">
        <v>35423.98055555556</v>
      </c>
      <c r="D1634" s="5">
        <v>239426.0</v>
      </c>
    </row>
    <row r="1635">
      <c r="A1635" s="2" t="s">
        <v>22342</v>
      </c>
      <c r="B1635" s="3"/>
      <c r="C1635" s="4">
        <v>35423.98055555556</v>
      </c>
      <c r="D1635" s="5">
        <v>260009.0</v>
      </c>
    </row>
    <row r="1636">
      <c r="A1636" s="2" t="s">
        <v>22343</v>
      </c>
      <c r="B1636" s="3"/>
      <c r="C1636" s="4">
        <v>35423.98055555556</v>
      </c>
      <c r="D1636" s="5">
        <v>260028.0</v>
      </c>
    </row>
    <row r="1637">
      <c r="A1637" s="2" t="s">
        <v>22344</v>
      </c>
      <c r="B1637" s="3"/>
      <c r="C1637" s="4">
        <v>35423.98055555556</v>
      </c>
      <c r="D1637" s="5">
        <v>414618.0</v>
      </c>
    </row>
    <row r="1638">
      <c r="A1638" s="2" t="s">
        <v>22345</v>
      </c>
      <c r="B1638" s="3"/>
      <c r="C1638" s="4">
        <v>35423.98055555556</v>
      </c>
      <c r="D1638" s="5">
        <v>243524.0</v>
      </c>
    </row>
    <row r="1639">
      <c r="A1639" s="2" t="s">
        <v>22346</v>
      </c>
      <c r="B1639" s="3"/>
      <c r="C1639" s="4">
        <v>35423.98055555556</v>
      </c>
      <c r="D1639" s="5">
        <v>244918.0</v>
      </c>
    </row>
    <row r="1640">
      <c r="A1640" s="2" t="s">
        <v>22347</v>
      </c>
      <c r="B1640" s="3"/>
      <c r="C1640" s="4">
        <v>35423.98055555556</v>
      </c>
      <c r="D1640" s="5">
        <v>980818.0</v>
      </c>
    </row>
    <row r="1641">
      <c r="A1641" s="2" t="s">
        <v>22348</v>
      </c>
      <c r="B1641" s="3"/>
      <c r="C1641" s="4">
        <v>35423.98055555556</v>
      </c>
      <c r="D1641" s="5">
        <v>1005295.0</v>
      </c>
    </row>
    <row r="1642">
      <c r="A1642" s="2" t="s">
        <v>22349</v>
      </c>
      <c r="B1642" s="3"/>
      <c r="C1642" s="4">
        <v>35423.98055555556</v>
      </c>
      <c r="D1642" s="5">
        <v>1005339.0</v>
      </c>
    </row>
    <row r="1643">
      <c r="A1643" s="2" t="s">
        <v>22350</v>
      </c>
      <c r="B1643" s="3"/>
      <c r="C1643" s="4">
        <v>35423.98055555556</v>
      </c>
      <c r="D1643" s="5">
        <v>1014430.0</v>
      </c>
    </row>
    <row r="1644">
      <c r="A1644" s="2" t="s">
        <v>22351</v>
      </c>
      <c r="B1644" s="3"/>
      <c r="C1644" s="4">
        <v>35423.98055555556</v>
      </c>
      <c r="D1644" s="5">
        <v>1026723.0</v>
      </c>
    </row>
    <row r="1645">
      <c r="A1645" s="2" t="s">
        <v>22352</v>
      </c>
      <c r="B1645" s="3"/>
      <c r="C1645" s="4">
        <v>35423.98055555556</v>
      </c>
      <c r="D1645" s="5">
        <v>1015486.0</v>
      </c>
    </row>
    <row r="1646">
      <c r="A1646" s="2" t="s">
        <v>22353</v>
      </c>
      <c r="B1646" s="3"/>
      <c r="C1646" s="4">
        <v>35423.98055555556</v>
      </c>
      <c r="D1646" s="5">
        <v>3357977.0</v>
      </c>
    </row>
    <row r="1647">
      <c r="A1647" s="2" t="s">
        <v>22354</v>
      </c>
      <c r="B1647" s="3"/>
      <c r="C1647" s="4">
        <v>35423.98055555556</v>
      </c>
      <c r="D1647" s="5">
        <v>3360524.0</v>
      </c>
    </row>
    <row r="1648">
      <c r="A1648" s="2" t="s">
        <v>22355</v>
      </c>
      <c r="B1648" s="3"/>
      <c r="C1648" s="4">
        <v>35423.98055555556</v>
      </c>
      <c r="D1648" s="5">
        <v>3357849.0</v>
      </c>
    </row>
    <row r="1649">
      <c r="A1649" s="2" t="s">
        <v>22356</v>
      </c>
      <c r="B1649" s="3"/>
      <c r="C1649" s="4">
        <v>35423.98055555556</v>
      </c>
      <c r="D1649" s="5">
        <v>3357831.0</v>
      </c>
    </row>
    <row r="1650">
      <c r="A1650" s="2" t="s">
        <v>22357</v>
      </c>
      <c r="B1650" s="3"/>
      <c r="C1650" s="4">
        <v>35423.98055555556</v>
      </c>
      <c r="D1650" s="5">
        <v>2357036.0</v>
      </c>
    </row>
    <row r="1651">
      <c r="A1651" s="2" t="s">
        <v>22358</v>
      </c>
      <c r="B1651" s="3"/>
      <c r="C1651" s="4">
        <v>35423.98055555556</v>
      </c>
      <c r="D1651" s="5">
        <v>47831.0</v>
      </c>
    </row>
    <row r="1652">
      <c r="A1652" s="2" t="s">
        <v>22359</v>
      </c>
      <c r="B1652" s="3"/>
      <c r="C1652" s="4">
        <v>35423.98055555556</v>
      </c>
      <c r="D1652" s="5">
        <v>743775.0</v>
      </c>
    </row>
    <row r="1653">
      <c r="A1653" s="2" t="s">
        <v>22360</v>
      </c>
      <c r="B1653" s="3"/>
      <c r="C1653" s="4">
        <v>35423.98055555556</v>
      </c>
      <c r="D1653" s="5">
        <v>757765.0</v>
      </c>
    </row>
    <row r="1654">
      <c r="A1654" s="2" t="s">
        <v>22361</v>
      </c>
      <c r="B1654" s="3"/>
      <c r="C1654" s="4">
        <v>35423.98055555556</v>
      </c>
      <c r="D1654" s="5">
        <v>72040.0</v>
      </c>
    </row>
    <row r="1655">
      <c r="A1655" s="2" t="s">
        <v>22362</v>
      </c>
      <c r="B1655" s="3"/>
      <c r="C1655" s="4">
        <v>35423.98055555556</v>
      </c>
      <c r="D1655" s="5">
        <v>757432.0</v>
      </c>
    </row>
    <row r="1656">
      <c r="A1656" s="2" t="s">
        <v>22363</v>
      </c>
      <c r="B1656" s="3"/>
      <c r="C1656" s="4">
        <v>35423.98055555556</v>
      </c>
      <c r="D1656" s="5">
        <v>595612.0</v>
      </c>
    </row>
    <row r="1657">
      <c r="A1657" s="2" t="s">
        <v>22364</v>
      </c>
      <c r="B1657" s="3"/>
      <c r="C1657" s="4">
        <v>35423.98055555556</v>
      </c>
      <c r="D1657" s="5">
        <v>593234.0</v>
      </c>
    </row>
    <row r="1658">
      <c r="A1658" s="2" t="s">
        <v>22365</v>
      </c>
      <c r="B1658" s="3"/>
      <c r="C1658" s="4">
        <v>35423.98055555556</v>
      </c>
      <c r="D1658" s="5">
        <v>594885.0</v>
      </c>
    </row>
    <row r="1659">
      <c r="A1659" s="2" t="s">
        <v>22366</v>
      </c>
      <c r="B1659" s="3"/>
      <c r="C1659" s="4">
        <v>35423.98055555556</v>
      </c>
      <c r="D1659" s="5">
        <v>595493.0</v>
      </c>
    </row>
    <row r="1660">
      <c r="A1660" s="2" t="s">
        <v>22367</v>
      </c>
      <c r="B1660" s="3"/>
      <c r="C1660" s="4">
        <v>35423.98055555556</v>
      </c>
      <c r="D1660" s="5">
        <v>835854.0</v>
      </c>
    </row>
    <row r="1661">
      <c r="A1661" s="2" t="s">
        <v>22368</v>
      </c>
      <c r="B1661" s="3"/>
      <c r="C1661" s="4">
        <v>35423.98055555556</v>
      </c>
      <c r="D1661" s="5">
        <v>390494.0</v>
      </c>
    </row>
    <row r="1662">
      <c r="A1662" s="2" t="s">
        <v>22369</v>
      </c>
      <c r="B1662" s="3"/>
      <c r="C1662" s="4">
        <v>35423.98055555556</v>
      </c>
      <c r="D1662" s="5">
        <v>390426.0</v>
      </c>
    </row>
    <row r="1663">
      <c r="A1663" s="2" t="s">
        <v>22370</v>
      </c>
      <c r="B1663" s="3"/>
      <c r="C1663" s="4">
        <v>35423.98055555556</v>
      </c>
      <c r="D1663" s="5">
        <v>585339.0</v>
      </c>
    </row>
    <row r="1664">
      <c r="A1664" s="2" t="s">
        <v>22371</v>
      </c>
      <c r="B1664" s="3"/>
      <c r="C1664" s="4">
        <v>35423.98055555556</v>
      </c>
      <c r="D1664" s="5">
        <v>588724.0</v>
      </c>
    </row>
    <row r="1665">
      <c r="A1665" s="2" t="s">
        <v>22372</v>
      </c>
      <c r="B1665" s="3"/>
      <c r="C1665" s="4">
        <v>35423.98055555556</v>
      </c>
      <c r="D1665" s="5">
        <v>867439.0</v>
      </c>
    </row>
    <row r="1666">
      <c r="A1666" s="2" t="s">
        <v>22373</v>
      </c>
      <c r="B1666" s="3"/>
      <c r="C1666" s="4">
        <v>35423.98055555556</v>
      </c>
      <c r="D1666" s="5">
        <v>16554.0</v>
      </c>
    </row>
    <row r="1667">
      <c r="A1667" s="2" t="s">
        <v>22374</v>
      </c>
      <c r="B1667" s="3"/>
      <c r="C1667" s="4">
        <v>35423.98055555556</v>
      </c>
      <c r="D1667" s="5">
        <v>106192.0</v>
      </c>
    </row>
    <row r="1668">
      <c r="A1668" s="2" t="s">
        <v>22375</v>
      </c>
      <c r="B1668" s="3"/>
      <c r="C1668" s="4">
        <v>35423.98055555556</v>
      </c>
      <c r="D1668" s="5">
        <v>672744.0</v>
      </c>
    </row>
    <row r="1669">
      <c r="A1669" s="2" t="s">
        <v>22376</v>
      </c>
      <c r="B1669" s="3"/>
      <c r="C1669" s="4">
        <v>35423.98055555556</v>
      </c>
      <c r="D1669" s="5">
        <v>279624.0</v>
      </c>
    </row>
    <row r="1670">
      <c r="A1670" s="2" t="s">
        <v>22377</v>
      </c>
      <c r="B1670" s="3"/>
      <c r="C1670" s="4">
        <v>35423.98055555556</v>
      </c>
      <c r="D1670" s="5">
        <v>279783.0</v>
      </c>
    </row>
    <row r="1671">
      <c r="A1671" s="2" t="s">
        <v>22378</v>
      </c>
      <c r="B1671" s="3"/>
      <c r="C1671" s="4">
        <v>35423.98055555556</v>
      </c>
      <c r="D1671" s="5">
        <v>279717.0</v>
      </c>
    </row>
    <row r="1672">
      <c r="A1672" s="2" t="s">
        <v>22379</v>
      </c>
      <c r="B1672" s="3"/>
      <c r="C1672" s="4">
        <v>35423.98055555556</v>
      </c>
      <c r="D1672" s="5">
        <v>205422.0</v>
      </c>
    </row>
    <row r="1673">
      <c r="A1673" s="2" t="s">
        <v>22380</v>
      </c>
      <c r="B1673" s="3"/>
      <c r="C1673" s="4">
        <v>35423.98055555556</v>
      </c>
      <c r="D1673" s="5">
        <v>2449183.0</v>
      </c>
    </row>
    <row r="1674">
      <c r="A1674" s="2" t="s">
        <v>22381</v>
      </c>
      <c r="B1674" s="3"/>
      <c r="C1674" s="4">
        <v>35423.98055555556</v>
      </c>
      <c r="D1674" s="5">
        <v>1001300.0</v>
      </c>
    </row>
    <row r="1675">
      <c r="A1675" s="2" t="s">
        <v>22382</v>
      </c>
      <c r="B1675" s="3"/>
      <c r="C1675" s="4">
        <v>35423.98055555556</v>
      </c>
      <c r="D1675" s="5">
        <v>1026808.0</v>
      </c>
    </row>
    <row r="1676">
      <c r="A1676" s="2" t="s">
        <v>22383</v>
      </c>
      <c r="B1676" s="3"/>
      <c r="C1676" s="4">
        <v>35423.98055555556</v>
      </c>
      <c r="D1676" s="5">
        <v>1003889.0</v>
      </c>
    </row>
    <row r="1677">
      <c r="A1677" s="2" t="s">
        <v>22384</v>
      </c>
      <c r="B1677" s="3"/>
      <c r="C1677" s="4">
        <v>35423.98055555556</v>
      </c>
      <c r="D1677" s="5">
        <v>664235.0</v>
      </c>
    </row>
    <row r="1678">
      <c r="A1678" s="2" t="s">
        <v>22385</v>
      </c>
      <c r="B1678" s="3"/>
      <c r="C1678" s="4">
        <v>35423.98055555556</v>
      </c>
      <c r="D1678" s="5">
        <v>667147.0</v>
      </c>
    </row>
    <row r="1679">
      <c r="A1679" s="2" t="s">
        <v>22386</v>
      </c>
      <c r="B1679" s="3"/>
      <c r="C1679" s="4">
        <v>35423.98055555556</v>
      </c>
      <c r="D1679" s="5">
        <v>827128.0</v>
      </c>
    </row>
    <row r="1680">
      <c r="A1680" s="2" t="s">
        <v>22387</v>
      </c>
      <c r="B1680" s="3"/>
      <c r="C1680" s="4">
        <v>35423.98055555556</v>
      </c>
      <c r="D1680" s="5">
        <v>871583.0</v>
      </c>
    </row>
    <row r="1681">
      <c r="A1681" s="2" t="s">
        <v>22388</v>
      </c>
      <c r="B1681" s="3"/>
      <c r="C1681" s="4">
        <v>35423.98055555556</v>
      </c>
      <c r="D1681" s="5">
        <v>869164.0</v>
      </c>
    </row>
    <row r="1682">
      <c r="A1682" s="2" t="s">
        <v>22389</v>
      </c>
      <c r="B1682" s="3"/>
      <c r="C1682" s="4">
        <v>35423.98055555556</v>
      </c>
      <c r="D1682" s="5">
        <v>1046544.0</v>
      </c>
    </row>
    <row r="1683">
      <c r="A1683" s="2" t="s">
        <v>22390</v>
      </c>
      <c r="B1683" s="3"/>
      <c r="C1683" s="4">
        <v>35423.98055555556</v>
      </c>
      <c r="D1683" s="5">
        <v>1043807.0</v>
      </c>
    </row>
    <row r="1684">
      <c r="A1684" s="2" t="s">
        <v>22391</v>
      </c>
      <c r="B1684" s="3"/>
      <c r="C1684" s="4">
        <v>35423.98055555556</v>
      </c>
      <c r="D1684" s="5">
        <v>1041394.0</v>
      </c>
    </row>
    <row r="1685">
      <c r="A1685" s="2" t="s">
        <v>22392</v>
      </c>
      <c r="B1685" s="3"/>
      <c r="C1685" s="4">
        <v>35423.98055555556</v>
      </c>
      <c r="D1685" s="5">
        <v>1029573.0</v>
      </c>
    </row>
    <row r="1686">
      <c r="A1686" s="2" t="s">
        <v>22393</v>
      </c>
      <c r="B1686" s="3"/>
      <c r="C1686" s="4">
        <v>35423.98055555556</v>
      </c>
      <c r="D1686" s="5">
        <v>1041575.0</v>
      </c>
    </row>
    <row r="1687">
      <c r="A1687" s="2" t="s">
        <v>22394</v>
      </c>
      <c r="B1687" s="3"/>
      <c r="C1687" s="4">
        <v>35423.98055555556</v>
      </c>
      <c r="D1687" s="5">
        <v>1035394.0</v>
      </c>
    </row>
    <row r="1688">
      <c r="A1688" s="2" t="s">
        <v>22395</v>
      </c>
      <c r="B1688" s="3"/>
      <c r="C1688" s="4">
        <v>35423.98055555556</v>
      </c>
      <c r="D1688" s="5">
        <v>1039159.0</v>
      </c>
    </row>
    <row r="1689">
      <c r="A1689" s="2" t="s">
        <v>22396</v>
      </c>
      <c r="B1689" s="3"/>
      <c r="C1689" s="4">
        <v>35423.98055555556</v>
      </c>
      <c r="D1689" s="5">
        <v>1043626.0</v>
      </c>
    </row>
    <row r="1690">
      <c r="A1690" s="2" t="s">
        <v>22397</v>
      </c>
      <c r="B1690" s="3"/>
      <c r="C1690" s="4">
        <v>35423.98055555556</v>
      </c>
      <c r="D1690" s="5">
        <v>1040871.0</v>
      </c>
    </row>
    <row r="1691">
      <c r="A1691" s="2" t="s">
        <v>22398</v>
      </c>
      <c r="B1691" s="3"/>
      <c r="C1691" s="4">
        <v>35423.98055555556</v>
      </c>
      <c r="D1691" s="5">
        <v>1044041.0</v>
      </c>
    </row>
    <row r="1692">
      <c r="A1692" s="2" t="s">
        <v>22399</v>
      </c>
      <c r="B1692" s="3"/>
      <c r="C1692" s="4">
        <v>35423.98055555556</v>
      </c>
      <c r="D1692" s="5">
        <v>1046969.0</v>
      </c>
    </row>
    <row r="1693">
      <c r="A1693" s="2" t="s">
        <v>22400</v>
      </c>
      <c r="B1693" s="3"/>
      <c r="C1693" s="4">
        <v>35423.98055555556</v>
      </c>
      <c r="D1693" s="5">
        <v>1046643.0</v>
      </c>
    </row>
    <row r="1694">
      <c r="A1694" s="2" t="s">
        <v>22401</v>
      </c>
      <c r="B1694" s="3"/>
      <c r="C1694" s="4">
        <v>35423.98055555556</v>
      </c>
      <c r="D1694" s="5">
        <v>1043657.0</v>
      </c>
    </row>
    <row r="1695">
      <c r="A1695" s="2" t="s">
        <v>22402</v>
      </c>
      <c r="B1695" s="3"/>
      <c r="C1695" s="4">
        <v>35423.98055555556</v>
      </c>
      <c r="D1695" s="5">
        <v>1041293.0</v>
      </c>
    </row>
    <row r="1696">
      <c r="A1696" s="2" t="s">
        <v>22403</v>
      </c>
      <c r="B1696" s="3"/>
      <c r="C1696" s="4">
        <v>35423.98055555556</v>
      </c>
      <c r="D1696" s="5">
        <v>1041281.0</v>
      </c>
    </row>
    <row r="1697">
      <c r="A1697" s="2" t="s">
        <v>22404</v>
      </c>
      <c r="B1697" s="3"/>
      <c r="C1697" s="4">
        <v>35423.98055555556</v>
      </c>
      <c r="D1697" s="5">
        <v>1041280.0</v>
      </c>
    </row>
    <row r="1698">
      <c r="A1698" s="2" t="s">
        <v>22405</v>
      </c>
      <c r="B1698" s="3"/>
      <c r="C1698" s="4">
        <v>35423.98055555556</v>
      </c>
      <c r="D1698" s="5">
        <v>1041032.0</v>
      </c>
    </row>
    <row r="1699">
      <c r="A1699" s="2" t="s">
        <v>22406</v>
      </c>
      <c r="B1699" s="3"/>
      <c r="C1699" s="4">
        <v>35423.98055555556</v>
      </c>
      <c r="D1699" s="5">
        <v>1041569.0</v>
      </c>
    </row>
    <row r="1700">
      <c r="A1700" s="2" t="s">
        <v>22407</v>
      </c>
      <c r="B1700" s="3"/>
      <c r="C1700" s="4">
        <v>35423.98055555556</v>
      </c>
      <c r="D1700" s="5">
        <v>1041538.0</v>
      </c>
    </row>
    <row r="1701">
      <c r="A1701" s="2" t="s">
        <v>22408</v>
      </c>
      <c r="B1701" s="3"/>
      <c r="C1701" s="4">
        <v>35423.98055555556</v>
      </c>
      <c r="D1701" s="5">
        <v>1041556.0</v>
      </c>
    </row>
    <row r="1702">
      <c r="A1702" s="2" t="s">
        <v>22409</v>
      </c>
      <c r="B1702" s="3"/>
      <c r="C1702" s="4">
        <v>35423.98055555556</v>
      </c>
      <c r="D1702" s="5">
        <v>1041596.0</v>
      </c>
    </row>
    <row r="1703">
      <c r="A1703" s="2" t="s">
        <v>22410</v>
      </c>
      <c r="B1703" s="3"/>
      <c r="C1703" s="4">
        <v>35423.98055555556</v>
      </c>
      <c r="D1703" s="5">
        <v>487705.0</v>
      </c>
    </row>
    <row r="1704">
      <c r="A1704" s="2" t="s">
        <v>22411</v>
      </c>
      <c r="B1704" s="3"/>
      <c r="C1704" s="4">
        <v>35423.98055555556</v>
      </c>
      <c r="D1704" s="5">
        <v>1683058.0</v>
      </c>
    </row>
    <row r="1705">
      <c r="A1705" s="2" t="s">
        <v>22412</v>
      </c>
      <c r="B1705" s="3"/>
      <c r="C1705" s="4">
        <v>35423.98055555556</v>
      </c>
      <c r="D1705" s="5">
        <v>1682814.0</v>
      </c>
    </row>
    <row r="1706">
      <c r="A1706" s="2" t="s">
        <v>22413</v>
      </c>
      <c r="B1706" s="3"/>
      <c r="C1706" s="4">
        <v>35423.98055555556</v>
      </c>
      <c r="D1706" s="5">
        <v>1176644.0</v>
      </c>
    </row>
    <row r="1707">
      <c r="A1707" s="2" t="s">
        <v>22414</v>
      </c>
      <c r="B1707" s="3"/>
      <c r="C1707" s="4">
        <v>35423.98055555556</v>
      </c>
      <c r="D1707" s="5">
        <v>568084.0</v>
      </c>
    </row>
    <row r="1708">
      <c r="A1708" s="2" t="s">
        <v>22415</v>
      </c>
      <c r="B1708" s="3"/>
      <c r="C1708" s="4">
        <v>35423.98055555556</v>
      </c>
      <c r="D1708" s="5">
        <v>1169922.0</v>
      </c>
    </row>
    <row r="1709">
      <c r="A1709" s="2" t="s">
        <v>22416</v>
      </c>
      <c r="B1709" s="3"/>
      <c r="C1709" s="4">
        <v>35423.98055555556</v>
      </c>
      <c r="D1709" s="5">
        <v>1181711.0</v>
      </c>
    </row>
    <row r="1710">
      <c r="A1710" s="2" t="s">
        <v>22417</v>
      </c>
      <c r="B1710" s="3"/>
      <c r="C1710" s="4">
        <v>35423.98055555556</v>
      </c>
      <c r="D1710" s="5">
        <v>1834324.0</v>
      </c>
    </row>
    <row r="1711">
      <c r="A1711" s="2" t="s">
        <v>22418</v>
      </c>
      <c r="B1711" s="3"/>
      <c r="C1711" s="4">
        <v>35423.98055555556</v>
      </c>
      <c r="D1711" s="5">
        <v>1156972.0</v>
      </c>
    </row>
    <row r="1712">
      <c r="A1712" s="2" t="s">
        <v>22419</v>
      </c>
      <c r="B1712" s="3"/>
      <c r="C1712" s="4">
        <v>35423.98055555556</v>
      </c>
      <c r="D1712" s="5">
        <v>1157101.0</v>
      </c>
    </row>
    <row r="1713">
      <c r="A1713" s="2" t="s">
        <v>22420</v>
      </c>
      <c r="B1713" s="3"/>
      <c r="C1713" s="4">
        <v>35423.98055555556</v>
      </c>
      <c r="D1713" s="5">
        <v>1149099.0</v>
      </c>
    </row>
    <row r="1714">
      <c r="A1714" s="2" t="s">
        <v>22421</v>
      </c>
      <c r="B1714" s="3"/>
      <c r="C1714" s="4">
        <v>35423.98055555556</v>
      </c>
      <c r="D1714" s="5">
        <v>1084096.0</v>
      </c>
    </row>
    <row r="1715">
      <c r="A1715" s="2" t="s">
        <v>22422</v>
      </c>
      <c r="B1715" s="3"/>
      <c r="C1715" s="4">
        <v>35423.98055555556</v>
      </c>
      <c r="D1715" s="5">
        <v>1021156.0</v>
      </c>
    </row>
    <row r="1716">
      <c r="A1716" s="2" t="s">
        <v>22423</v>
      </c>
      <c r="B1716" s="3"/>
      <c r="C1716" s="4">
        <v>35423.98055555556</v>
      </c>
      <c r="D1716" s="5">
        <v>481722.0</v>
      </c>
    </row>
    <row r="1717">
      <c r="A1717" s="2" t="s">
        <v>22424</v>
      </c>
      <c r="B1717" s="3"/>
      <c r="C1717" s="4">
        <v>35423.98055555556</v>
      </c>
      <c r="D1717" s="5">
        <v>901233.0</v>
      </c>
    </row>
    <row r="1718">
      <c r="A1718" s="2" t="s">
        <v>22425</v>
      </c>
      <c r="B1718" s="3"/>
      <c r="C1718" s="4">
        <v>35423.98055555556</v>
      </c>
      <c r="D1718" s="5">
        <v>468011.0</v>
      </c>
    </row>
    <row r="1719">
      <c r="A1719" s="2" t="s">
        <v>22426</v>
      </c>
      <c r="B1719" s="3"/>
      <c r="C1719" s="4">
        <v>35423.98055555556</v>
      </c>
      <c r="D1719" s="5">
        <v>900362.0</v>
      </c>
    </row>
    <row r="1720">
      <c r="A1720" s="2" t="s">
        <v>22427</v>
      </c>
      <c r="B1720" s="3"/>
      <c r="C1720" s="4">
        <v>35423.98055555556</v>
      </c>
      <c r="D1720" s="5">
        <v>486869.0</v>
      </c>
    </row>
    <row r="1721">
      <c r="A1721" s="2" t="s">
        <v>22428</v>
      </c>
      <c r="B1721" s="3"/>
      <c r="C1721" s="4">
        <v>35423.98055555556</v>
      </c>
      <c r="D1721" s="5">
        <v>490402.0</v>
      </c>
    </row>
    <row r="1722">
      <c r="A1722" s="2" t="s">
        <v>22429</v>
      </c>
      <c r="B1722" s="3"/>
      <c r="C1722" s="4">
        <v>35423.98055555556</v>
      </c>
      <c r="D1722" s="5">
        <v>639965.0</v>
      </c>
    </row>
    <row r="1723">
      <c r="A1723" s="2" t="s">
        <v>22430</v>
      </c>
      <c r="B1723" s="3"/>
      <c r="C1723" s="4">
        <v>35423.98055555556</v>
      </c>
      <c r="D1723" s="5">
        <v>645323.0</v>
      </c>
    </row>
    <row r="1724">
      <c r="A1724" s="2" t="s">
        <v>22431</v>
      </c>
      <c r="B1724" s="3"/>
      <c r="C1724" s="4">
        <v>35423.98055555556</v>
      </c>
      <c r="D1724" s="5">
        <v>872546.0</v>
      </c>
    </row>
    <row r="1725">
      <c r="A1725" s="2" t="s">
        <v>22432</v>
      </c>
      <c r="B1725" s="3"/>
      <c r="C1725" s="4">
        <v>35423.98055555556</v>
      </c>
      <c r="D1725" s="5">
        <v>898500.0</v>
      </c>
    </row>
    <row r="1726">
      <c r="A1726" s="2" t="s">
        <v>22433</v>
      </c>
      <c r="B1726" s="3"/>
      <c r="C1726" s="4">
        <v>35423.98055555556</v>
      </c>
      <c r="D1726" s="5">
        <v>900126.0</v>
      </c>
    </row>
    <row r="1727">
      <c r="A1727" s="2" t="s">
        <v>22434</v>
      </c>
      <c r="B1727" s="3"/>
      <c r="C1727" s="4">
        <v>35423.98055555556</v>
      </c>
      <c r="D1727" s="5">
        <v>884572.0</v>
      </c>
    </row>
    <row r="1728">
      <c r="A1728" s="2" t="s">
        <v>22435</v>
      </c>
      <c r="B1728" s="3"/>
      <c r="C1728" s="4">
        <v>35423.98055555556</v>
      </c>
      <c r="D1728" s="5">
        <v>884553.0</v>
      </c>
    </row>
    <row r="1729">
      <c r="A1729" s="2" t="s">
        <v>22436</v>
      </c>
      <c r="B1729" s="3"/>
      <c r="C1729" s="4">
        <v>35423.98055555556</v>
      </c>
      <c r="D1729" s="5">
        <v>910152.0</v>
      </c>
    </row>
    <row r="1730">
      <c r="A1730" s="2" t="s">
        <v>22437</v>
      </c>
      <c r="B1730" s="3"/>
      <c r="C1730" s="4">
        <v>35423.98055555556</v>
      </c>
      <c r="D1730" s="5">
        <v>909373.0</v>
      </c>
    </row>
    <row r="1731">
      <c r="A1731" s="2" t="s">
        <v>22438</v>
      </c>
      <c r="B1731" s="3"/>
      <c r="C1731" s="4">
        <v>35423.98055555556</v>
      </c>
      <c r="D1731" s="5">
        <v>909617.0</v>
      </c>
    </row>
    <row r="1732">
      <c r="A1732" s="2" t="s">
        <v>22439</v>
      </c>
      <c r="B1732" s="3"/>
      <c r="C1732" s="4">
        <v>35423.98055555556</v>
      </c>
      <c r="D1732" s="5">
        <v>900679.0</v>
      </c>
    </row>
    <row r="1733">
      <c r="A1733" s="2" t="s">
        <v>22440</v>
      </c>
      <c r="B1733" s="3"/>
      <c r="C1733" s="4">
        <v>35423.98055555556</v>
      </c>
      <c r="D1733" s="5">
        <v>904980.0</v>
      </c>
    </row>
    <row r="1734">
      <c r="A1734" s="2" t="s">
        <v>22441</v>
      </c>
      <c r="B1734" s="3"/>
      <c r="C1734" s="4">
        <v>35423.98055555556</v>
      </c>
      <c r="D1734" s="5">
        <v>903612.0</v>
      </c>
    </row>
    <row r="1735">
      <c r="A1735" s="2" t="s">
        <v>22442</v>
      </c>
      <c r="B1735" s="3"/>
      <c r="C1735" s="4">
        <v>35423.98055555556</v>
      </c>
      <c r="D1735" s="5">
        <v>906230.0</v>
      </c>
    </row>
    <row r="1736">
      <c r="A1736" s="2" t="s">
        <v>22443</v>
      </c>
      <c r="B1736" s="3"/>
      <c r="C1736" s="4">
        <v>35423.98055555556</v>
      </c>
      <c r="D1736" s="5">
        <v>904394.0</v>
      </c>
    </row>
    <row r="1737">
      <c r="A1737" s="2" t="s">
        <v>22444</v>
      </c>
      <c r="B1737" s="3"/>
      <c r="C1737" s="4">
        <v>35423.98055555556</v>
      </c>
      <c r="D1737" s="5">
        <v>906595.0</v>
      </c>
    </row>
    <row r="1738">
      <c r="A1738" s="2" t="s">
        <v>22445</v>
      </c>
      <c r="B1738" s="3"/>
      <c r="C1738" s="4">
        <v>35423.98055555556</v>
      </c>
      <c r="D1738" s="5">
        <v>906211.0</v>
      </c>
    </row>
    <row r="1739">
      <c r="A1739" s="2" t="s">
        <v>22446</v>
      </c>
      <c r="B1739" s="3"/>
      <c r="C1739" s="4">
        <v>35423.98055555556</v>
      </c>
      <c r="D1739" s="5">
        <v>906335.0</v>
      </c>
    </row>
    <row r="1740">
      <c r="A1740" s="2" t="s">
        <v>22447</v>
      </c>
      <c r="B1740" s="3"/>
      <c r="C1740" s="4">
        <v>35423.98055555556</v>
      </c>
      <c r="D1740" s="5">
        <v>907067.0</v>
      </c>
    </row>
    <row r="1741">
      <c r="A1741" s="2" t="s">
        <v>22448</v>
      </c>
      <c r="B1741" s="3"/>
      <c r="C1741" s="4">
        <v>35423.98055555556</v>
      </c>
      <c r="D1741" s="5">
        <v>908280.0</v>
      </c>
    </row>
    <row r="1742">
      <c r="A1742" s="2" t="s">
        <v>22449</v>
      </c>
      <c r="B1742" s="3"/>
      <c r="C1742" s="4">
        <v>35423.98055555556</v>
      </c>
      <c r="D1742" s="5">
        <v>908327.0</v>
      </c>
    </row>
    <row r="1743">
      <c r="A1743" s="2" t="s">
        <v>22450</v>
      </c>
      <c r="B1743" s="3"/>
      <c r="C1743" s="4">
        <v>35423.98055555556</v>
      </c>
      <c r="D1743" s="5">
        <v>908282.0</v>
      </c>
    </row>
    <row r="1744">
      <c r="A1744" s="2" t="s">
        <v>22451</v>
      </c>
      <c r="B1744" s="3"/>
      <c r="C1744" s="4">
        <v>35423.98055555556</v>
      </c>
      <c r="D1744" s="5">
        <v>1022434.0</v>
      </c>
    </row>
    <row r="1745">
      <c r="A1745" s="2" t="s">
        <v>22452</v>
      </c>
      <c r="B1745" s="3"/>
      <c r="C1745" s="4">
        <v>35423.98055555556</v>
      </c>
      <c r="D1745" s="5">
        <v>1015012.0</v>
      </c>
    </row>
    <row r="1746">
      <c r="A1746" s="2" t="s">
        <v>22453</v>
      </c>
      <c r="B1746" s="3"/>
      <c r="C1746" s="4">
        <v>35423.98055555556</v>
      </c>
      <c r="D1746" s="5">
        <v>1072828.0</v>
      </c>
    </row>
    <row r="1747">
      <c r="A1747" s="2" t="s">
        <v>22454</v>
      </c>
      <c r="B1747" s="3"/>
      <c r="C1747" s="4">
        <v>35423.98055555556</v>
      </c>
      <c r="D1747" s="5">
        <v>1072770.0</v>
      </c>
    </row>
    <row r="1748">
      <c r="A1748" s="2" t="s">
        <v>22455</v>
      </c>
      <c r="B1748" s="3"/>
      <c r="C1748" s="4">
        <v>35423.98055555556</v>
      </c>
      <c r="D1748" s="5">
        <v>1072748.0</v>
      </c>
    </row>
    <row r="1749">
      <c r="A1749" s="2" t="s">
        <v>22456</v>
      </c>
      <c r="B1749" s="3"/>
      <c r="C1749" s="4">
        <v>35423.98055555556</v>
      </c>
      <c r="D1749" s="5">
        <v>927847.0</v>
      </c>
    </row>
    <row r="1750">
      <c r="A1750" s="2" t="s">
        <v>22457</v>
      </c>
      <c r="B1750" s="3"/>
      <c r="C1750" s="4">
        <v>35423.98055555556</v>
      </c>
      <c r="D1750" s="5">
        <v>1670212.0</v>
      </c>
    </row>
    <row r="1751">
      <c r="A1751" s="2" t="s">
        <v>22458</v>
      </c>
      <c r="B1751" s="3"/>
      <c r="C1751" s="4">
        <v>35423.98055555556</v>
      </c>
      <c r="D1751" s="5">
        <v>2009201.0</v>
      </c>
    </row>
    <row r="1752">
      <c r="A1752" s="2" t="s">
        <v>22459</v>
      </c>
      <c r="B1752" s="3"/>
      <c r="C1752" s="4">
        <v>35423.98055555556</v>
      </c>
      <c r="D1752" s="5">
        <v>872398.0</v>
      </c>
    </row>
    <row r="1753">
      <c r="A1753" s="2" t="s">
        <v>22460</v>
      </c>
      <c r="B1753" s="3"/>
      <c r="C1753" s="4">
        <v>35423.98055555556</v>
      </c>
      <c r="D1753" s="5">
        <v>872316.0</v>
      </c>
    </row>
    <row r="1754">
      <c r="A1754" s="2" t="s">
        <v>22461</v>
      </c>
      <c r="B1754" s="3"/>
      <c r="C1754" s="4">
        <v>35423.98055555556</v>
      </c>
      <c r="D1754" s="5">
        <v>434265.0</v>
      </c>
    </row>
    <row r="1755">
      <c r="A1755" s="2" t="s">
        <v>22462</v>
      </c>
      <c r="B1755" s="3"/>
      <c r="C1755" s="4">
        <v>35423.98055555556</v>
      </c>
      <c r="D1755" s="5">
        <v>593152.0</v>
      </c>
    </row>
    <row r="1756">
      <c r="A1756" s="2" t="s">
        <v>22463</v>
      </c>
      <c r="B1756" s="3"/>
      <c r="C1756" s="4">
        <v>35423.98055555556</v>
      </c>
      <c r="D1756" s="5">
        <v>578250.0</v>
      </c>
    </row>
    <row r="1757">
      <c r="A1757" s="2" t="s">
        <v>22464</v>
      </c>
      <c r="B1757" s="3"/>
      <c r="C1757" s="4">
        <v>35423.98055555556</v>
      </c>
      <c r="D1757" s="5">
        <v>940193.0</v>
      </c>
    </row>
    <row r="1758">
      <c r="A1758" s="2" t="s">
        <v>22465</v>
      </c>
      <c r="B1758" s="3"/>
      <c r="C1758" s="4">
        <v>35423.98055555556</v>
      </c>
      <c r="D1758" s="5">
        <v>942265.0</v>
      </c>
    </row>
    <row r="1759">
      <c r="A1759" s="2" t="s">
        <v>22466</v>
      </c>
      <c r="B1759" s="3"/>
      <c r="C1759" s="4">
        <v>35423.98055555556</v>
      </c>
      <c r="D1759" s="5">
        <v>1001447.0</v>
      </c>
    </row>
    <row r="1760">
      <c r="A1760" s="2" t="s">
        <v>22467</v>
      </c>
      <c r="B1760" s="3"/>
      <c r="C1760" s="4">
        <v>35423.98055555556</v>
      </c>
      <c r="D1760" s="5">
        <v>1000920.0</v>
      </c>
    </row>
    <row r="1761">
      <c r="A1761" s="2" t="s">
        <v>22468</v>
      </c>
      <c r="B1761" s="3"/>
      <c r="C1761" s="4">
        <v>35423.98055555556</v>
      </c>
      <c r="D1761" s="5">
        <v>828912.0</v>
      </c>
    </row>
    <row r="1762">
      <c r="A1762" s="2" t="s">
        <v>22469</v>
      </c>
      <c r="B1762" s="3"/>
      <c r="C1762" s="4">
        <v>35423.98055555556</v>
      </c>
      <c r="D1762" s="5">
        <v>951498.0</v>
      </c>
    </row>
    <row r="1763">
      <c r="A1763" s="2" t="s">
        <v>22470</v>
      </c>
      <c r="B1763" s="3"/>
      <c r="C1763" s="4">
        <v>35423.98055555556</v>
      </c>
      <c r="D1763" s="5">
        <v>957455.0</v>
      </c>
    </row>
    <row r="1764">
      <c r="A1764" s="2" t="s">
        <v>22471</v>
      </c>
      <c r="B1764" s="3"/>
      <c r="C1764" s="4">
        <v>35423.98055555556</v>
      </c>
      <c r="D1764" s="5">
        <v>964547.0</v>
      </c>
    </row>
    <row r="1765">
      <c r="A1765" s="2" t="s">
        <v>22472</v>
      </c>
      <c r="B1765" s="3"/>
      <c r="C1765" s="4">
        <v>35423.98055555556</v>
      </c>
      <c r="D1765" s="5">
        <v>965517.0</v>
      </c>
    </row>
    <row r="1766">
      <c r="A1766" s="2" t="s">
        <v>22473</v>
      </c>
      <c r="B1766" s="3"/>
      <c r="C1766" s="4">
        <v>35423.98055555556</v>
      </c>
      <c r="D1766" s="5">
        <v>967176.0</v>
      </c>
    </row>
    <row r="1767">
      <c r="A1767" s="2" t="s">
        <v>22474</v>
      </c>
      <c r="B1767" s="3"/>
      <c r="C1767" s="4">
        <v>35423.98055555556</v>
      </c>
      <c r="D1767" s="5">
        <v>969089.0</v>
      </c>
    </row>
    <row r="1768">
      <c r="A1768" s="2" t="s">
        <v>22475</v>
      </c>
      <c r="B1768" s="3"/>
      <c r="C1768" s="4">
        <v>35423.98055555556</v>
      </c>
      <c r="D1768" s="5">
        <v>969407.0</v>
      </c>
    </row>
    <row r="1769">
      <c r="A1769" s="2" t="s">
        <v>22476</v>
      </c>
      <c r="B1769" s="3"/>
      <c r="C1769" s="4">
        <v>35423.98055555556</v>
      </c>
      <c r="D1769" s="5">
        <v>969503.0</v>
      </c>
    </row>
    <row r="1770">
      <c r="A1770" s="2" t="s">
        <v>22477</v>
      </c>
      <c r="B1770" s="3"/>
      <c r="C1770" s="4">
        <v>35423.98055555556</v>
      </c>
      <c r="D1770" s="5">
        <v>969975.0</v>
      </c>
    </row>
    <row r="1771">
      <c r="A1771" s="2" t="s">
        <v>22478</v>
      </c>
      <c r="B1771" s="3"/>
      <c r="C1771" s="4">
        <v>35423.98055555556</v>
      </c>
      <c r="D1771" s="5">
        <v>971087.0</v>
      </c>
    </row>
    <row r="1772">
      <c r="A1772" s="2" t="s">
        <v>22479</v>
      </c>
      <c r="B1772" s="3"/>
      <c r="C1772" s="4">
        <v>35423.98055555556</v>
      </c>
      <c r="D1772" s="5">
        <v>971193.0</v>
      </c>
    </row>
    <row r="1773">
      <c r="A1773" s="2" t="s">
        <v>22480</v>
      </c>
      <c r="B1773" s="3"/>
      <c r="C1773" s="4">
        <v>35423.98055555556</v>
      </c>
      <c r="D1773" s="5">
        <v>971548.0</v>
      </c>
    </row>
    <row r="1774">
      <c r="A1774" s="2" t="s">
        <v>22481</v>
      </c>
      <c r="B1774" s="3"/>
      <c r="C1774" s="4">
        <v>35423.98055555556</v>
      </c>
      <c r="D1774" s="5">
        <v>971281.0</v>
      </c>
    </row>
    <row r="1775">
      <c r="A1775" s="2" t="s">
        <v>22482</v>
      </c>
      <c r="B1775" s="3"/>
      <c r="C1775" s="4">
        <v>35423.98055555556</v>
      </c>
      <c r="D1775" s="5">
        <v>967500.0</v>
      </c>
    </row>
    <row r="1776">
      <c r="A1776" s="2" t="s">
        <v>22483</v>
      </c>
      <c r="B1776" s="3"/>
      <c r="C1776" s="4">
        <v>35423.98055555556</v>
      </c>
      <c r="D1776" s="5">
        <v>967520.0</v>
      </c>
    </row>
    <row r="1777">
      <c r="A1777" s="2" t="s">
        <v>22484</v>
      </c>
      <c r="B1777" s="3"/>
      <c r="C1777" s="4">
        <v>35423.98055555556</v>
      </c>
      <c r="D1777" s="5">
        <v>967492.0</v>
      </c>
    </row>
    <row r="1778">
      <c r="A1778" s="2" t="s">
        <v>22485</v>
      </c>
      <c r="B1778" s="3"/>
      <c r="C1778" s="4">
        <v>35423.98055555556</v>
      </c>
      <c r="D1778" s="5">
        <v>279888.0</v>
      </c>
    </row>
    <row r="1779">
      <c r="A1779" s="2" t="s">
        <v>22486</v>
      </c>
      <c r="B1779" s="3"/>
      <c r="C1779" s="4">
        <v>35423.98055555556</v>
      </c>
      <c r="D1779" s="5">
        <v>279925.0</v>
      </c>
    </row>
    <row r="1780">
      <c r="A1780" s="2" t="s">
        <v>22487</v>
      </c>
      <c r="B1780" s="3"/>
      <c r="C1780" s="4">
        <v>35423.98055555556</v>
      </c>
      <c r="D1780" s="5">
        <v>314644.0</v>
      </c>
    </row>
    <row r="1781">
      <c r="A1781" s="2" t="s">
        <v>22488</v>
      </c>
      <c r="B1781" s="3"/>
      <c r="C1781" s="4">
        <v>35423.98055555556</v>
      </c>
      <c r="D1781" s="5">
        <v>315120.0</v>
      </c>
    </row>
    <row r="1782">
      <c r="A1782" s="2" t="s">
        <v>22489</v>
      </c>
      <c r="B1782" s="3"/>
      <c r="C1782" s="4">
        <v>35423.98055555556</v>
      </c>
      <c r="D1782" s="5">
        <v>308406.0</v>
      </c>
    </row>
    <row r="1783">
      <c r="A1783" s="2" t="s">
        <v>22490</v>
      </c>
      <c r="B1783" s="3"/>
      <c r="C1783" s="4">
        <v>35423.98055555556</v>
      </c>
      <c r="D1783" s="5">
        <v>316183.0</v>
      </c>
    </row>
    <row r="1784">
      <c r="A1784" s="2" t="s">
        <v>22491</v>
      </c>
      <c r="B1784" s="3"/>
      <c r="C1784" s="4">
        <v>35423.98055555556</v>
      </c>
      <c r="D1784" s="5">
        <v>315155.0</v>
      </c>
    </row>
    <row r="1785">
      <c r="A1785" s="2" t="s">
        <v>22492</v>
      </c>
      <c r="B1785" s="3"/>
      <c r="C1785" s="4">
        <v>35423.98055555556</v>
      </c>
      <c r="D1785" s="5">
        <v>290805.0</v>
      </c>
    </row>
    <row r="1786">
      <c r="A1786" s="2" t="s">
        <v>22493</v>
      </c>
      <c r="B1786" s="3"/>
      <c r="C1786" s="4">
        <v>35423.98055555556</v>
      </c>
      <c r="D1786" s="5">
        <v>423344.0</v>
      </c>
    </row>
    <row r="1787">
      <c r="A1787" s="2" t="s">
        <v>22494</v>
      </c>
      <c r="B1787" s="3"/>
      <c r="C1787" s="4">
        <v>35423.98055555556</v>
      </c>
      <c r="D1787" s="5">
        <v>455633.0</v>
      </c>
    </row>
    <row r="1788">
      <c r="A1788" s="2" t="s">
        <v>22495</v>
      </c>
      <c r="B1788" s="3"/>
      <c r="C1788" s="4">
        <v>35423.98055555556</v>
      </c>
      <c r="D1788" s="5">
        <v>240228.0</v>
      </c>
    </row>
    <row r="1789">
      <c r="A1789" s="2" t="s">
        <v>22496</v>
      </c>
      <c r="B1789" s="3"/>
      <c r="C1789" s="4">
        <v>35423.98055555556</v>
      </c>
      <c r="D1789" s="5">
        <v>782127.0</v>
      </c>
    </row>
    <row r="1790">
      <c r="A1790" s="2" t="s">
        <v>22497</v>
      </c>
      <c r="B1790" s="3"/>
      <c r="C1790" s="4">
        <v>35423.98055555556</v>
      </c>
      <c r="D1790" s="5">
        <v>678070.0</v>
      </c>
    </row>
    <row r="1791">
      <c r="A1791" s="2" t="s">
        <v>22498</v>
      </c>
      <c r="B1791" s="3"/>
      <c r="C1791" s="4">
        <v>35423.98055555556</v>
      </c>
      <c r="D1791" s="5">
        <v>652268.0</v>
      </c>
    </row>
    <row r="1792">
      <c r="A1792" s="2" t="s">
        <v>22499</v>
      </c>
      <c r="B1792" s="3"/>
      <c r="C1792" s="4">
        <v>35423.98055555556</v>
      </c>
      <c r="D1792" s="5">
        <v>703827.0</v>
      </c>
    </row>
    <row r="1793">
      <c r="A1793" s="2" t="s">
        <v>22500</v>
      </c>
      <c r="B1793" s="3"/>
      <c r="C1793" s="4">
        <v>35423.98055555556</v>
      </c>
      <c r="D1793" s="5">
        <v>1013790.0</v>
      </c>
    </row>
    <row r="1794">
      <c r="A1794" s="2" t="s">
        <v>22501</v>
      </c>
      <c r="B1794" s="3"/>
      <c r="C1794" s="4">
        <v>35423.98055555556</v>
      </c>
      <c r="D1794" s="5">
        <v>166162.0</v>
      </c>
    </row>
    <row r="1795">
      <c r="A1795" s="2" t="s">
        <v>22502</v>
      </c>
      <c r="B1795" s="3"/>
      <c r="C1795" s="4">
        <v>35423.98055555556</v>
      </c>
      <c r="D1795" s="5">
        <v>223964.0</v>
      </c>
    </row>
    <row r="1796">
      <c r="A1796" s="2" t="s">
        <v>22503</v>
      </c>
      <c r="B1796" s="3"/>
      <c r="C1796" s="4">
        <v>35423.98055555556</v>
      </c>
      <c r="D1796" s="5">
        <v>723680.0</v>
      </c>
    </row>
    <row r="1797">
      <c r="A1797" s="2" t="s">
        <v>22504</v>
      </c>
      <c r="B1797" s="3"/>
      <c r="C1797" s="4">
        <v>35423.98055555556</v>
      </c>
      <c r="D1797" s="5">
        <v>458145.0</v>
      </c>
    </row>
    <row r="1798">
      <c r="A1798" s="2" t="s">
        <v>22505</v>
      </c>
      <c r="B1798" s="3"/>
      <c r="C1798" s="4">
        <v>35423.98055555556</v>
      </c>
      <c r="D1798" s="5">
        <v>496417.0</v>
      </c>
    </row>
    <row r="1799">
      <c r="A1799" s="2" t="s">
        <v>22506</v>
      </c>
      <c r="B1799" s="3"/>
      <c r="C1799" s="4">
        <v>35423.98055555556</v>
      </c>
      <c r="D1799" s="5">
        <v>1937174.0</v>
      </c>
    </row>
    <row r="1800">
      <c r="A1800" s="2" t="s">
        <v>22507</v>
      </c>
      <c r="B1800" s="3"/>
      <c r="C1800" s="4">
        <v>35423.98055555556</v>
      </c>
      <c r="D1800" s="5">
        <v>1045987.0</v>
      </c>
    </row>
    <row r="1801">
      <c r="A1801" s="2" t="s">
        <v>22508</v>
      </c>
      <c r="B1801" s="3"/>
      <c r="C1801" s="4">
        <v>35423.98055555556</v>
      </c>
      <c r="D1801" s="5">
        <v>1046560.0</v>
      </c>
    </row>
    <row r="1802">
      <c r="A1802" s="2" t="s">
        <v>22509</v>
      </c>
      <c r="B1802" s="3"/>
      <c r="C1802" s="4">
        <v>35423.98055555556</v>
      </c>
      <c r="D1802" s="5">
        <v>290723.0</v>
      </c>
    </row>
    <row r="1803">
      <c r="A1803" s="2" t="s">
        <v>22510</v>
      </c>
      <c r="B1803" s="3"/>
      <c r="C1803" s="4">
        <v>35423.98055555556</v>
      </c>
      <c r="D1803" s="5">
        <v>829482.0</v>
      </c>
    </row>
    <row r="1804">
      <c r="A1804" s="2" t="s">
        <v>22511</v>
      </c>
      <c r="B1804" s="3"/>
      <c r="C1804" s="4">
        <v>35423.98055555556</v>
      </c>
      <c r="D1804" s="5">
        <v>845145.0</v>
      </c>
    </row>
    <row r="1805">
      <c r="A1805" s="2" t="s">
        <v>22512</v>
      </c>
      <c r="B1805" s="3"/>
      <c r="C1805" s="4">
        <v>35423.98055555556</v>
      </c>
      <c r="D1805" s="5">
        <v>418638.0</v>
      </c>
    </row>
    <row r="1806">
      <c r="A1806" s="2" t="s">
        <v>22513</v>
      </c>
      <c r="B1806" s="3"/>
      <c r="C1806" s="4">
        <v>35423.98055555556</v>
      </c>
      <c r="D1806" s="5">
        <v>980992.0</v>
      </c>
    </row>
    <row r="1807">
      <c r="A1807" s="2" t="s">
        <v>22514</v>
      </c>
      <c r="B1807" s="3"/>
      <c r="C1807" s="4">
        <v>35423.98055555556</v>
      </c>
      <c r="D1807" s="5">
        <v>250907.0</v>
      </c>
    </row>
    <row r="1808">
      <c r="A1808" s="2" t="s">
        <v>22515</v>
      </c>
      <c r="B1808" s="3"/>
      <c r="C1808" s="4">
        <v>35423.98055555556</v>
      </c>
      <c r="D1808" s="5">
        <v>412915.0</v>
      </c>
    </row>
    <row r="1809">
      <c r="A1809" s="2" t="s">
        <v>22516</v>
      </c>
      <c r="B1809" s="3"/>
      <c r="C1809" s="4">
        <v>35423.98055555556</v>
      </c>
      <c r="D1809" s="5">
        <v>982341.0</v>
      </c>
    </row>
    <row r="1810">
      <c r="A1810" s="2" t="s">
        <v>22517</v>
      </c>
      <c r="B1810" s="3"/>
      <c r="C1810" s="4">
        <v>35423.98055555556</v>
      </c>
      <c r="D1810" s="5">
        <v>247079.0</v>
      </c>
    </row>
    <row r="1811">
      <c r="A1811" s="2" t="s">
        <v>22518</v>
      </c>
      <c r="B1811" s="3"/>
      <c r="C1811" s="4">
        <v>35423.98055555556</v>
      </c>
      <c r="D1811" s="5">
        <v>554838.0</v>
      </c>
    </row>
    <row r="1812">
      <c r="A1812" s="2" t="s">
        <v>22519</v>
      </c>
      <c r="B1812" s="3"/>
      <c r="C1812" s="4">
        <v>35423.98055555556</v>
      </c>
      <c r="D1812" s="5">
        <v>1149916.0</v>
      </c>
    </row>
    <row r="1813">
      <c r="A1813" s="2" t="s">
        <v>22520</v>
      </c>
      <c r="B1813" s="3"/>
      <c r="C1813" s="4">
        <v>35423.98055555556</v>
      </c>
      <c r="D1813" s="5">
        <v>13137.0</v>
      </c>
    </row>
    <row r="1814">
      <c r="A1814" s="2" t="s">
        <v>22521</v>
      </c>
      <c r="B1814" s="3"/>
      <c r="C1814" s="4">
        <v>35423.98055555556</v>
      </c>
      <c r="D1814" s="5">
        <v>201427.0</v>
      </c>
    </row>
    <row r="1815">
      <c r="A1815" s="2" t="s">
        <v>22522</v>
      </c>
      <c r="B1815" s="3"/>
      <c r="C1815" s="4">
        <v>35423.98055555556</v>
      </c>
      <c r="D1815" s="5">
        <v>444116.0</v>
      </c>
    </row>
    <row r="1816">
      <c r="A1816" s="2" t="s">
        <v>22523</v>
      </c>
      <c r="B1816" s="3"/>
      <c r="C1816" s="4">
        <v>35423.98055555556</v>
      </c>
      <c r="D1816" s="5">
        <v>345340.0</v>
      </c>
    </row>
    <row r="1817">
      <c r="A1817" s="2" t="s">
        <v>22524</v>
      </c>
      <c r="B1817" s="3"/>
      <c r="C1817" s="4">
        <v>35423.98055555556</v>
      </c>
      <c r="D1817" s="5">
        <v>302700.0</v>
      </c>
    </row>
    <row r="1818">
      <c r="A1818" s="2" t="s">
        <v>22525</v>
      </c>
      <c r="B1818" s="3"/>
      <c r="C1818" s="4">
        <v>35423.98055555556</v>
      </c>
      <c r="D1818" s="5">
        <v>302401.0</v>
      </c>
    </row>
    <row r="1819">
      <c r="A1819" s="2" t="s">
        <v>22526</v>
      </c>
      <c r="B1819" s="3"/>
      <c r="C1819" s="4">
        <v>35423.98055555556</v>
      </c>
      <c r="D1819" s="5">
        <v>248474.0</v>
      </c>
    </row>
    <row r="1820">
      <c r="A1820" s="2" t="s">
        <v>22527</v>
      </c>
      <c r="B1820" s="3"/>
      <c r="C1820" s="4">
        <v>35423.98055555556</v>
      </c>
      <c r="D1820" s="5">
        <v>248507.0</v>
      </c>
    </row>
    <row r="1821">
      <c r="A1821" s="2" t="s">
        <v>22528</v>
      </c>
      <c r="B1821" s="3"/>
      <c r="C1821" s="4">
        <v>35423.98055555556</v>
      </c>
      <c r="D1821" s="5">
        <v>248635.0</v>
      </c>
    </row>
    <row r="1822">
      <c r="A1822" s="2" t="s">
        <v>22529</v>
      </c>
      <c r="B1822" s="3"/>
      <c r="C1822" s="4">
        <v>35423.98055555556</v>
      </c>
      <c r="D1822" s="5">
        <v>255329.0</v>
      </c>
    </row>
    <row r="1823">
      <c r="A1823" s="2" t="s">
        <v>22530</v>
      </c>
      <c r="B1823" s="3"/>
      <c r="C1823" s="4">
        <v>35423.98055555556</v>
      </c>
      <c r="D1823" s="5">
        <v>255405.0</v>
      </c>
    </row>
    <row r="1824">
      <c r="A1824" s="2" t="s">
        <v>22531</v>
      </c>
      <c r="B1824" s="3"/>
      <c r="C1824" s="4">
        <v>35423.98055555556</v>
      </c>
      <c r="D1824" s="5">
        <v>255676.0</v>
      </c>
    </row>
    <row r="1825">
      <c r="A1825" s="2" t="s">
        <v>22532</v>
      </c>
      <c r="B1825" s="3"/>
      <c r="C1825" s="4">
        <v>35423.98055555556</v>
      </c>
      <c r="D1825" s="5">
        <v>718437.0</v>
      </c>
    </row>
    <row r="1826">
      <c r="A1826" s="2" t="s">
        <v>22533</v>
      </c>
      <c r="B1826" s="3"/>
      <c r="C1826" s="4">
        <v>35423.98055555556</v>
      </c>
      <c r="D1826" s="5">
        <v>718431.0</v>
      </c>
    </row>
    <row r="1827">
      <c r="A1827" s="2" t="s">
        <v>22534</v>
      </c>
      <c r="B1827" s="3"/>
      <c r="C1827" s="4">
        <v>35423.98055555556</v>
      </c>
      <c r="D1827" s="5">
        <v>220706.0</v>
      </c>
    </row>
    <row r="1828">
      <c r="A1828" s="2" t="s">
        <v>22535</v>
      </c>
      <c r="B1828" s="3"/>
      <c r="C1828" s="4">
        <v>35423.98055555556</v>
      </c>
      <c r="D1828" s="5">
        <v>304464.0</v>
      </c>
    </row>
    <row r="1829">
      <c r="A1829" s="2" t="s">
        <v>22536</v>
      </c>
      <c r="B1829" s="3"/>
      <c r="C1829" s="4">
        <v>35423.98055555556</v>
      </c>
      <c r="D1829" s="5">
        <v>236177.0</v>
      </c>
    </row>
    <row r="1830">
      <c r="A1830" s="2" t="s">
        <v>22537</v>
      </c>
      <c r="B1830" s="3"/>
      <c r="C1830" s="4">
        <v>35423.98055555556</v>
      </c>
      <c r="D1830" s="5">
        <v>533076.0</v>
      </c>
    </row>
    <row r="1831">
      <c r="A1831" s="2" t="s">
        <v>22538</v>
      </c>
      <c r="B1831" s="3"/>
      <c r="C1831" s="4">
        <v>35423.98055555556</v>
      </c>
      <c r="D1831" s="5">
        <v>533019.0</v>
      </c>
    </row>
    <row r="1832">
      <c r="A1832" s="2" t="s">
        <v>22539</v>
      </c>
      <c r="B1832" s="3"/>
      <c r="C1832" s="4">
        <v>35423.98055555556</v>
      </c>
      <c r="D1832" s="5">
        <v>531797.0</v>
      </c>
    </row>
    <row r="1833">
      <c r="A1833" s="2" t="s">
        <v>22540</v>
      </c>
      <c r="B1833" s="3"/>
      <c r="C1833" s="4">
        <v>35423.98055555556</v>
      </c>
      <c r="D1833" s="5">
        <v>499226.0</v>
      </c>
    </row>
    <row r="1834">
      <c r="A1834" s="2" t="s">
        <v>22541</v>
      </c>
      <c r="B1834" s="3"/>
      <c r="C1834" s="4">
        <v>35423.98055555556</v>
      </c>
      <c r="D1834" s="5">
        <v>514318.0</v>
      </c>
    </row>
    <row r="1835">
      <c r="A1835" s="2" t="s">
        <v>22542</v>
      </c>
      <c r="B1835" s="3"/>
      <c r="C1835" s="4">
        <v>35423.98055555556</v>
      </c>
      <c r="D1835" s="5">
        <v>524234.0</v>
      </c>
    </row>
    <row r="1836">
      <c r="A1836" s="2" t="s">
        <v>22543</v>
      </c>
      <c r="B1836" s="3"/>
      <c r="C1836" s="4">
        <v>35423.98055555556</v>
      </c>
      <c r="D1836" s="5">
        <v>526679.0</v>
      </c>
    </row>
    <row r="1837">
      <c r="A1837" s="2" t="s">
        <v>22544</v>
      </c>
      <c r="B1837" s="3"/>
      <c r="C1837" s="4">
        <v>35423.98055555556</v>
      </c>
      <c r="D1837" s="5">
        <v>531272.0</v>
      </c>
    </row>
    <row r="1838">
      <c r="A1838" s="2" t="s">
        <v>22545</v>
      </c>
      <c r="B1838" s="3"/>
      <c r="C1838" s="4">
        <v>35423.98055555556</v>
      </c>
      <c r="D1838" s="5">
        <v>530925.0</v>
      </c>
    </row>
    <row r="1839">
      <c r="A1839" s="2" t="s">
        <v>22546</v>
      </c>
      <c r="B1839" s="3"/>
      <c r="C1839" s="4">
        <v>35423.98055555556</v>
      </c>
      <c r="D1839" s="5">
        <v>610994.0</v>
      </c>
    </row>
    <row r="1840">
      <c r="A1840" s="2" t="s">
        <v>22547</v>
      </c>
      <c r="B1840" s="3"/>
      <c r="C1840" s="4">
        <v>35423.98055555556</v>
      </c>
      <c r="D1840" s="5">
        <v>62071.0</v>
      </c>
    </row>
    <row r="1841">
      <c r="A1841" s="2" t="s">
        <v>22548</v>
      </c>
      <c r="B1841" s="3"/>
      <c r="C1841" s="4">
        <v>35423.98055555556</v>
      </c>
      <c r="D1841" s="5">
        <v>143203.0</v>
      </c>
    </row>
    <row r="1842">
      <c r="A1842" s="2" t="s">
        <v>22549</v>
      </c>
      <c r="B1842" s="3"/>
      <c r="C1842" s="4">
        <v>35423.98055555556</v>
      </c>
      <c r="D1842" s="5">
        <v>393941.0</v>
      </c>
    </row>
    <row r="1843">
      <c r="A1843" s="2" t="s">
        <v>22550</v>
      </c>
      <c r="B1843" s="3"/>
      <c r="C1843" s="4">
        <v>35423.98055555556</v>
      </c>
      <c r="D1843" s="5">
        <v>454257.0</v>
      </c>
    </row>
    <row r="1844">
      <c r="A1844" s="2" t="s">
        <v>22551</v>
      </c>
      <c r="B1844" s="3"/>
      <c r="C1844" s="4">
        <v>35423.98055555556</v>
      </c>
      <c r="D1844" s="5">
        <v>523162.0</v>
      </c>
    </row>
    <row r="1845">
      <c r="A1845" s="2" t="s">
        <v>22552</v>
      </c>
      <c r="B1845" s="3"/>
      <c r="C1845" s="4">
        <v>35423.98055555556</v>
      </c>
      <c r="D1845" s="5">
        <v>523129.0</v>
      </c>
    </row>
    <row r="1846">
      <c r="A1846" s="2" t="s">
        <v>22553</v>
      </c>
      <c r="B1846" s="3"/>
      <c r="C1846" s="4">
        <v>35423.98055555556</v>
      </c>
      <c r="D1846" s="5">
        <v>513163.0</v>
      </c>
    </row>
    <row r="1847">
      <c r="A1847" s="2" t="s">
        <v>22554</v>
      </c>
      <c r="B1847" s="3"/>
      <c r="C1847" s="4">
        <v>35423.98055555556</v>
      </c>
      <c r="D1847" s="5">
        <v>513103.0</v>
      </c>
    </row>
    <row r="1848">
      <c r="A1848" s="2" t="s">
        <v>22555</v>
      </c>
      <c r="B1848" s="3"/>
      <c r="C1848" s="4">
        <v>35423.98055555556</v>
      </c>
      <c r="D1848" s="5">
        <v>543746.0</v>
      </c>
    </row>
    <row r="1849">
      <c r="A1849" s="2" t="s">
        <v>22556</v>
      </c>
      <c r="B1849" s="3"/>
      <c r="C1849" s="4">
        <v>35423.98055555556</v>
      </c>
      <c r="D1849" s="5">
        <v>543646.0</v>
      </c>
    </row>
    <row r="1850">
      <c r="A1850" s="2" t="s">
        <v>22557</v>
      </c>
      <c r="B1850" s="3"/>
      <c r="C1850" s="4">
        <v>35423.98055555556</v>
      </c>
      <c r="D1850" s="5">
        <v>543644.0</v>
      </c>
    </row>
    <row r="1851">
      <c r="A1851" s="2" t="s">
        <v>22558</v>
      </c>
      <c r="B1851" s="3"/>
      <c r="C1851" s="4">
        <v>35423.98055555556</v>
      </c>
      <c r="D1851" s="5">
        <v>543712.0</v>
      </c>
    </row>
    <row r="1852">
      <c r="A1852" s="2" t="s">
        <v>22559</v>
      </c>
      <c r="B1852" s="3"/>
      <c r="C1852" s="4">
        <v>35423.98055555556</v>
      </c>
      <c r="D1852" s="5">
        <v>1054935.0</v>
      </c>
    </row>
    <row r="1853">
      <c r="A1853" s="2" t="s">
        <v>22560</v>
      </c>
      <c r="B1853" s="3"/>
      <c r="C1853" s="4">
        <v>35423.98055555556</v>
      </c>
      <c r="D1853" s="5">
        <v>1055502.0</v>
      </c>
    </row>
    <row r="1854">
      <c r="A1854" s="2" t="s">
        <v>22561</v>
      </c>
      <c r="B1854" s="3"/>
      <c r="C1854" s="4">
        <v>35423.98055555556</v>
      </c>
      <c r="D1854" s="5">
        <v>646780.0</v>
      </c>
    </row>
    <row r="1855">
      <c r="A1855" s="2" t="s">
        <v>22562</v>
      </c>
      <c r="B1855" s="3"/>
      <c r="C1855" s="4">
        <v>35423.98055555556</v>
      </c>
      <c r="D1855" s="5">
        <v>421434.0</v>
      </c>
    </row>
    <row r="1856">
      <c r="A1856" s="2" t="s">
        <v>22563</v>
      </c>
      <c r="B1856" s="3"/>
      <c r="C1856" s="4">
        <v>35423.98055555556</v>
      </c>
      <c r="D1856" s="5">
        <v>421652.0</v>
      </c>
    </row>
    <row r="1857">
      <c r="A1857" s="2" t="s">
        <v>22564</v>
      </c>
      <c r="B1857" s="3"/>
      <c r="C1857" s="4">
        <v>35423.98055555556</v>
      </c>
      <c r="D1857" s="5">
        <v>600760.0</v>
      </c>
    </row>
    <row r="1858">
      <c r="A1858" s="2" t="s">
        <v>22565</v>
      </c>
      <c r="B1858" s="3"/>
      <c r="C1858" s="4">
        <v>35423.98055555556</v>
      </c>
      <c r="D1858" s="5">
        <v>516434.0</v>
      </c>
    </row>
    <row r="1859">
      <c r="A1859" s="2" t="s">
        <v>22566</v>
      </c>
      <c r="B1859" s="3"/>
      <c r="C1859" s="4">
        <v>35423.98055555556</v>
      </c>
      <c r="D1859" s="5">
        <v>1258099.0</v>
      </c>
    </row>
    <row r="1860">
      <c r="A1860" s="2" t="s">
        <v>22567</v>
      </c>
      <c r="B1860" s="3"/>
      <c r="C1860" s="4">
        <v>35423.98055555556</v>
      </c>
      <c r="D1860" s="5">
        <v>548261.0</v>
      </c>
    </row>
    <row r="1861">
      <c r="A1861" s="2" t="s">
        <v>22568</v>
      </c>
      <c r="B1861" s="3"/>
      <c r="C1861" s="4">
        <v>35423.98055555556</v>
      </c>
      <c r="D1861" s="5">
        <v>2275359.0</v>
      </c>
    </row>
    <row r="1862">
      <c r="A1862" s="2" t="s">
        <v>22569</v>
      </c>
      <c r="B1862" s="3"/>
      <c r="C1862" s="4">
        <v>35423.98055555556</v>
      </c>
      <c r="D1862" s="5">
        <v>2249375.0</v>
      </c>
    </row>
    <row r="1863">
      <c r="A1863" s="2" t="s">
        <v>22570</v>
      </c>
      <c r="B1863" s="3"/>
      <c r="C1863" s="4">
        <v>35423.98055555556</v>
      </c>
      <c r="D1863" s="5">
        <v>4018412.0</v>
      </c>
    </row>
    <row r="1864">
      <c r="A1864" s="2" t="s">
        <v>22571</v>
      </c>
      <c r="B1864" s="3"/>
      <c r="C1864" s="4">
        <v>35423.98055555556</v>
      </c>
      <c r="D1864" s="5">
        <v>292719.0</v>
      </c>
    </row>
    <row r="1865">
      <c r="A1865" s="2" t="s">
        <v>22572</v>
      </c>
      <c r="B1865" s="3"/>
      <c r="C1865" s="4">
        <v>35423.98055555556</v>
      </c>
      <c r="D1865" s="5">
        <v>506233.0</v>
      </c>
    </row>
    <row r="1866">
      <c r="A1866" s="2" t="s">
        <v>22573</v>
      </c>
      <c r="B1866" s="3"/>
      <c r="C1866" s="4">
        <v>35423.98055555556</v>
      </c>
      <c r="D1866" s="5">
        <v>635466.0</v>
      </c>
    </row>
    <row r="1867">
      <c r="A1867" s="2" t="s">
        <v>22574</v>
      </c>
      <c r="B1867" s="3"/>
      <c r="C1867" s="4">
        <v>35423.98055555556</v>
      </c>
      <c r="D1867" s="5">
        <v>1160467.0</v>
      </c>
    </row>
    <row r="1868">
      <c r="A1868" s="2" t="s">
        <v>22575</v>
      </c>
      <c r="B1868" s="3"/>
      <c r="C1868" s="4">
        <v>35423.98055555556</v>
      </c>
      <c r="D1868" s="5">
        <v>636162.0</v>
      </c>
    </row>
    <row r="1869">
      <c r="A1869" s="2" t="s">
        <v>22576</v>
      </c>
      <c r="B1869" s="3"/>
      <c r="C1869" s="4">
        <v>35423.98055555556</v>
      </c>
      <c r="D1869" s="5">
        <v>347799.0</v>
      </c>
    </row>
    <row r="1870">
      <c r="A1870" s="2" t="s">
        <v>22577</v>
      </c>
      <c r="B1870" s="3"/>
      <c r="C1870" s="4">
        <v>35423.98055555556</v>
      </c>
      <c r="D1870" s="5">
        <v>347793.0</v>
      </c>
    </row>
    <row r="1871">
      <c r="A1871" s="2" t="s">
        <v>22578</v>
      </c>
      <c r="B1871" s="3"/>
      <c r="C1871" s="4">
        <v>35423.98055555556</v>
      </c>
      <c r="D1871" s="5">
        <v>664587.0</v>
      </c>
    </row>
    <row r="1872">
      <c r="A1872" s="2" t="s">
        <v>22579</v>
      </c>
      <c r="B1872" s="3"/>
      <c r="C1872" s="4">
        <v>35423.98055555556</v>
      </c>
      <c r="D1872" s="5">
        <v>628595.0</v>
      </c>
    </row>
    <row r="1873">
      <c r="A1873" s="2" t="s">
        <v>22580</v>
      </c>
      <c r="B1873" s="3"/>
      <c r="C1873" s="4">
        <v>35423.98055555556</v>
      </c>
      <c r="D1873" s="5">
        <v>667715.0</v>
      </c>
    </row>
    <row r="1874">
      <c r="A1874" s="2" t="s">
        <v>22581</v>
      </c>
      <c r="B1874" s="3"/>
      <c r="C1874" s="4">
        <v>35423.98055555556</v>
      </c>
      <c r="D1874" s="5">
        <v>1566727.0</v>
      </c>
    </row>
    <row r="1875">
      <c r="A1875" s="2" t="s">
        <v>22582</v>
      </c>
      <c r="B1875" s="3"/>
      <c r="C1875" s="4">
        <v>35423.98055555556</v>
      </c>
      <c r="D1875" s="5">
        <v>154631.0</v>
      </c>
    </row>
    <row r="1876">
      <c r="A1876" s="2" t="s">
        <v>22583</v>
      </c>
      <c r="B1876" s="3"/>
      <c r="C1876" s="4">
        <v>35423.98055555556</v>
      </c>
      <c r="D1876" s="5">
        <v>1049731.0</v>
      </c>
    </row>
    <row r="1877">
      <c r="A1877" s="2" t="s">
        <v>22584</v>
      </c>
      <c r="B1877" s="3"/>
      <c r="C1877" s="4">
        <v>35423.98055555556</v>
      </c>
      <c r="D1877" s="5">
        <v>74784.0</v>
      </c>
    </row>
    <row r="1878">
      <c r="A1878" s="2" t="s">
        <v>22585</v>
      </c>
      <c r="B1878" s="3"/>
      <c r="C1878" s="4">
        <v>35423.98055555556</v>
      </c>
      <c r="D1878" s="5">
        <v>155539.0</v>
      </c>
    </row>
    <row r="1879">
      <c r="A1879" s="2" t="s">
        <v>22586</v>
      </c>
      <c r="B1879" s="3"/>
      <c r="C1879" s="4">
        <v>35423.98055555556</v>
      </c>
      <c r="D1879" s="5">
        <v>596630.0</v>
      </c>
    </row>
    <row r="1880">
      <c r="A1880" s="2" t="s">
        <v>22587</v>
      </c>
      <c r="B1880" s="3"/>
      <c r="C1880" s="4">
        <v>35423.98055555556</v>
      </c>
      <c r="D1880" s="5">
        <v>114634.0</v>
      </c>
    </row>
    <row r="1881">
      <c r="A1881" s="2" t="s">
        <v>22588</v>
      </c>
      <c r="B1881" s="3"/>
      <c r="C1881" s="4">
        <v>35423.98055555556</v>
      </c>
      <c r="D1881" s="5">
        <v>114603.0</v>
      </c>
    </row>
    <row r="1882">
      <c r="A1882" s="2" t="s">
        <v>22589</v>
      </c>
      <c r="B1882" s="3"/>
      <c r="C1882" s="4">
        <v>35423.98055555556</v>
      </c>
      <c r="D1882" s="5">
        <v>1209018.0</v>
      </c>
    </row>
    <row r="1883">
      <c r="A1883" s="2" t="s">
        <v>22590</v>
      </c>
      <c r="B1883" s="3"/>
      <c r="C1883" s="4">
        <v>35423.98055555556</v>
      </c>
      <c r="D1883" s="5">
        <v>1201117.0</v>
      </c>
    </row>
    <row r="1884">
      <c r="A1884" s="2" t="s">
        <v>22591</v>
      </c>
      <c r="B1884" s="3"/>
      <c r="C1884" s="4">
        <v>35423.98055555556</v>
      </c>
      <c r="D1884" s="5">
        <v>1203375.0</v>
      </c>
    </row>
    <row r="1885">
      <c r="A1885" s="2" t="s">
        <v>22592</v>
      </c>
      <c r="B1885" s="3"/>
      <c r="C1885" s="4">
        <v>35423.98055555556</v>
      </c>
      <c r="D1885" s="5">
        <v>1928209.0</v>
      </c>
    </row>
    <row r="1886">
      <c r="A1886" s="2" t="s">
        <v>22593</v>
      </c>
      <c r="B1886" s="3"/>
      <c r="C1886" s="4">
        <v>35423.98055555556</v>
      </c>
      <c r="D1886" s="5">
        <v>1319747.0</v>
      </c>
    </row>
    <row r="1887">
      <c r="A1887" s="2" t="s">
        <v>22594</v>
      </c>
      <c r="B1887" s="3"/>
      <c r="C1887" s="4">
        <v>35423.98055555556</v>
      </c>
      <c r="D1887" s="5">
        <v>1316334.0</v>
      </c>
    </row>
    <row r="1888">
      <c r="A1888" s="2" t="s">
        <v>22595</v>
      </c>
      <c r="B1888" s="3"/>
      <c r="C1888" s="4">
        <v>35423.98055555556</v>
      </c>
      <c r="D1888" s="5">
        <v>250103.0</v>
      </c>
    </row>
    <row r="1889">
      <c r="A1889" s="2" t="s">
        <v>22596</v>
      </c>
      <c r="B1889" s="3"/>
      <c r="C1889" s="4">
        <v>35423.98055555556</v>
      </c>
      <c r="D1889" s="5">
        <v>247650.0</v>
      </c>
    </row>
    <row r="1890">
      <c r="A1890" s="2" t="s">
        <v>22597</v>
      </c>
      <c r="B1890" s="3"/>
      <c r="C1890" s="4">
        <v>35423.98055555556</v>
      </c>
      <c r="D1890" s="5">
        <v>247574.0</v>
      </c>
    </row>
    <row r="1891">
      <c r="A1891" s="2" t="s">
        <v>22598</v>
      </c>
      <c r="B1891" s="3"/>
      <c r="C1891" s="4">
        <v>35423.98055555556</v>
      </c>
      <c r="D1891" s="5">
        <v>451841.0</v>
      </c>
    </row>
    <row r="1892">
      <c r="A1892" s="2" t="s">
        <v>22599</v>
      </c>
      <c r="B1892" s="3"/>
      <c r="C1892" s="4">
        <v>35423.98055555556</v>
      </c>
      <c r="D1892" s="5">
        <v>1848222.0</v>
      </c>
    </row>
    <row r="1893">
      <c r="A1893" s="2" t="s">
        <v>22600</v>
      </c>
      <c r="B1893" s="3"/>
      <c r="C1893" s="4">
        <v>35423.98055555556</v>
      </c>
      <c r="D1893" s="5">
        <v>1806131.0</v>
      </c>
    </row>
    <row r="1894">
      <c r="A1894" s="2" t="s">
        <v>22601</v>
      </c>
      <c r="B1894" s="3"/>
      <c r="C1894" s="4">
        <v>35423.98055555556</v>
      </c>
      <c r="D1894" s="5">
        <v>877740.0</v>
      </c>
    </row>
    <row r="1895">
      <c r="A1895" s="2" t="s">
        <v>22602</v>
      </c>
      <c r="B1895" s="3"/>
      <c r="C1895" s="4">
        <v>35423.98055555556</v>
      </c>
      <c r="D1895" s="5">
        <v>1893980.0</v>
      </c>
    </row>
    <row r="1896">
      <c r="A1896" s="2" t="s">
        <v>22603</v>
      </c>
      <c r="B1896" s="3"/>
      <c r="C1896" s="4">
        <v>35423.98055555556</v>
      </c>
      <c r="D1896" s="5">
        <v>1895483.0</v>
      </c>
    </row>
    <row r="1897">
      <c r="A1897" s="2" t="s">
        <v>22604</v>
      </c>
      <c r="B1897" s="3"/>
      <c r="C1897" s="4">
        <v>35423.98055555556</v>
      </c>
      <c r="D1897" s="5">
        <v>1825050.0</v>
      </c>
    </row>
    <row r="1898">
      <c r="A1898" s="2" t="s">
        <v>22605</v>
      </c>
      <c r="B1898" s="3"/>
      <c r="C1898" s="4">
        <v>35423.98055555556</v>
      </c>
      <c r="D1898" s="5">
        <v>636788.0</v>
      </c>
    </row>
    <row r="1899">
      <c r="A1899" s="2" t="s">
        <v>22606</v>
      </c>
      <c r="B1899" s="3"/>
      <c r="C1899" s="4">
        <v>35423.98055555556</v>
      </c>
      <c r="D1899" s="5">
        <v>188077.0</v>
      </c>
    </row>
    <row r="1900">
      <c r="A1900" s="2" t="s">
        <v>22607</v>
      </c>
      <c r="B1900" s="3"/>
      <c r="C1900" s="4">
        <v>35423.98055555556</v>
      </c>
      <c r="D1900" s="5">
        <v>93230.0</v>
      </c>
    </row>
    <row r="1901">
      <c r="A1901" s="2" t="s">
        <v>22608</v>
      </c>
      <c r="B1901" s="3"/>
      <c r="C1901" s="4">
        <v>35423.98055555556</v>
      </c>
      <c r="D1901" s="5">
        <v>434589.0</v>
      </c>
    </row>
    <row r="1902">
      <c r="A1902" s="2" t="s">
        <v>22609</v>
      </c>
      <c r="B1902" s="3"/>
      <c r="C1902" s="4">
        <v>35423.98055555556</v>
      </c>
      <c r="D1902" s="5">
        <v>623807.0</v>
      </c>
    </row>
    <row r="1903">
      <c r="A1903" s="2" t="s">
        <v>22610</v>
      </c>
      <c r="B1903" s="3"/>
      <c r="C1903" s="4">
        <v>35423.98055555556</v>
      </c>
      <c r="D1903" s="5">
        <v>194118.0</v>
      </c>
    </row>
    <row r="1904">
      <c r="A1904" s="2" t="s">
        <v>22611</v>
      </c>
      <c r="B1904" s="3"/>
      <c r="C1904" s="4">
        <v>35423.98055555556</v>
      </c>
      <c r="D1904" s="5">
        <v>193886.0</v>
      </c>
    </row>
    <row r="1905">
      <c r="A1905" s="2" t="s">
        <v>22612</v>
      </c>
      <c r="B1905" s="3"/>
      <c r="C1905" s="4">
        <v>35423.98055555556</v>
      </c>
      <c r="D1905" s="5">
        <v>1030300.0</v>
      </c>
    </row>
    <row r="1906">
      <c r="A1906" s="2" t="s">
        <v>22613</v>
      </c>
      <c r="B1906" s="3"/>
      <c r="C1906" s="4">
        <v>35423.98055555556</v>
      </c>
      <c r="D1906" s="5">
        <v>925095.0</v>
      </c>
    </row>
    <row r="1907">
      <c r="A1907" s="2" t="s">
        <v>22614</v>
      </c>
      <c r="B1907" s="3"/>
      <c r="C1907" s="4">
        <v>35423.98055555556</v>
      </c>
      <c r="D1907" s="5">
        <v>656098.0</v>
      </c>
    </row>
    <row r="1908">
      <c r="A1908" s="2" t="s">
        <v>22615</v>
      </c>
      <c r="B1908" s="3"/>
      <c r="C1908" s="4">
        <v>35423.98055555556</v>
      </c>
      <c r="D1908" s="5">
        <v>656239.0</v>
      </c>
    </row>
    <row r="1909">
      <c r="A1909" s="2" t="s">
        <v>22616</v>
      </c>
      <c r="B1909" s="3"/>
      <c r="C1909" s="4">
        <v>35423.98055555556</v>
      </c>
      <c r="D1909" s="5">
        <v>656166.0</v>
      </c>
    </row>
    <row r="1910">
      <c r="A1910" s="2" t="s">
        <v>22617</v>
      </c>
      <c r="B1910" s="3"/>
      <c r="C1910" s="4">
        <v>35423.98055555556</v>
      </c>
      <c r="D1910" s="5">
        <v>158045.0</v>
      </c>
    </row>
    <row r="1911">
      <c r="A1911" s="2" t="s">
        <v>22618</v>
      </c>
      <c r="B1911" s="3"/>
      <c r="C1911" s="4">
        <v>35423.98055555556</v>
      </c>
      <c r="D1911" s="5">
        <v>247781.0</v>
      </c>
    </row>
    <row r="1912">
      <c r="A1912" s="2" t="s">
        <v>22619</v>
      </c>
      <c r="B1912" s="3"/>
      <c r="C1912" s="4">
        <v>35423.98055555556</v>
      </c>
      <c r="D1912" s="5">
        <v>568033.0</v>
      </c>
    </row>
    <row r="1913">
      <c r="A1913" s="2" t="s">
        <v>22620</v>
      </c>
      <c r="B1913" s="3"/>
      <c r="C1913" s="4">
        <v>35423.98055555556</v>
      </c>
      <c r="D1913" s="5">
        <v>731599.0</v>
      </c>
    </row>
    <row r="1914">
      <c r="A1914" s="2" t="s">
        <v>22621</v>
      </c>
      <c r="B1914" s="3"/>
      <c r="C1914" s="4">
        <v>35423.98055555556</v>
      </c>
      <c r="D1914" s="5">
        <v>867168.0</v>
      </c>
    </row>
    <row r="1915">
      <c r="A1915" s="2" t="s">
        <v>22622</v>
      </c>
      <c r="B1915" s="3"/>
      <c r="C1915" s="4">
        <v>35423.98055555556</v>
      </c>
      <c r="D1915" s="5">
        <v>350805.0</v>
      </c>
    </row>
    <row r="1916">
      <c r="A1916" s="2" t="s">
        <v>22623</v>
      </c>
      <c r="B1916" s="3"/>
      <c r="C1916" s="4">
        <v>35423.98055555556</v>
      </c>
      <c r="D1916" s="5">
        <v>207950.0</v>
      </c>
    </row>
    <row r="1917">
      <c r="A1917" s="2" t="s">
        <v>22624</v>
      </c>
      <c r="B1917" s="3"/>
      <c r="C1917" s="4">
        <v>35423.98055555556</v>
      </c>
      <c r="D1917" s="5">
        <v>250074.0</v>
      </c>
    </row>
    <row r="1918">
      <c r="A1918" s="2" t="s">
        <v>22625</v>
      </c>
      <c r="B1918" s="3"/>
      <c r="C1918" s="4">
        <v>35423.98055555556</v>
      </c>
      <c r="D1918" s="5">
        <v>250805.0</v>
      </c>
    </row>
    <row r="1919">
      <c r="A1919" s="2" t="s">
        <v>22626</v>
      </c>
      <c r="B1919" s="3"/>
      <c r="C1919" s="4">
        <v>35423.98055555556</v>
      </c>
      <c r="D1919" s="5">
        <v>654397.0</v>
      </c>
    </row>
    <row r="1920">
      <c r="A1920" s="2" t="s">
        <v>22627</v>
      </c>
      <c r="B1920" s="3"/>
      <c r="C1920" s="4">
        <v>35423.98055555556</v>
      </c>
      <c r="D1920" s="5">
        <v>650338.0</v>
      </c>
    </row>
    <row r="1921">
      <c r="A1921" s="2" t="s">
        <v>22628</v>
      </c>
      <c r="B1921" s="3"/>
      <c r="C1921" s="4">
        <v>35423.98055555556</v>
      </c>
      <c r="D1921" s="5">
        <v>654419.0</v>
      </c>
    </row>
    <row r="1922">
      <c r="A1922" s="2" t="s">
        <v>22629</v>
      </c>
      <c r="B1922" s="3"/>
      <c r="C1922" s="4">
        <v>35423.98055555556</v>
      </c>
      <c r="D1922" s="5">
        <v>2379769.0</v>
      </c>
    </row>
    <row r="1923">
      <c r="A1923" s="2" t="s">
        <v>22630</v>
      </c>
      <c r="B1923" s="3"/>
      <c r="C1923" s="4">
        <v>35423.98055555556</v>
      </c>
      <c r="D1923" s="5">
        <v>2377872.0</v>
      </c>
    </row>
    <row r="1924">
      <c r="A1924" s="2" t="s">
        <v>22631</v>
      </c>
      <c r="B1924" s="3"/>
      <c r="C1924" s="4">
        <v>35423.98055555556</v>
      </c>
      <c r="D1924" s="5">
        <v>2377722.0</v>
      </c>
    </row>
    <row r="1925">
      <c r="A1925" s="2" t="s">
        <v>22632</v>
      </c>
      <c r="B1925" s="3"/>
      <c r="C1925" s="4">
        <v>35423.98055555556</v>
      </c>
      <c r="D1925" s="5">
        <v>319636.0</v>
      </c>
    </row>
    <row r="1926">
      <c r="A1926" s="2" t="s">
        <v>22633</v>
      </c>
      <c r="B1926" s="3"/>
      <c r="C1926" s="4">
        <v>35423.98055555556</v>
      </c>
      <c r="D1926" s="5">
        <v>473197.0</v>
      </c>
    </row>
    <row r="1927">
      <c r="A1927" s="2" t="s">
        <v>22634</v>
      </c>
      <c r="B1927" s="3"/>
      <c r="C1927" s="4">
        <v>35423.98055555556</v>
      </c>
      <c r="D1927" s="5">
        <v>473261.0</v>
      </c>
    </row>
    <row r="1928">
      <c r="A1928" s="2" t="s">
        <v>22635</v>
      </c>
      <c r="B1928" s="3"/>
      <c r="C1928" s="4">
        <v>35423.98055555556</v>
      </c>
      <c r="D1928" s="5">
        <v>473611.0</v>
      </c>
    </row>
    <row r="1929">
      <c r="A1929" s="2" t="s">
        <v>22636</v>
      </c>
      <c r="B1929" s="3"/>
      <c r="C1929" s="4">
        <v>35423.98055555556</v>
      </c>
      <c r="D1929" s="5">
        <v>481569.0</v>
      </c>
    </row>
    <row r="1930">
      <c r="A1930" s="2" t="s">
        <v>22637</v>
      </c>
      <c r="B1930" s="3"/>
      <c r="C1930" s="4">
        <v>35423.98055555556</v>
      </c>
      <c r="D1930" s="5">
        <v>480868.0</v>
      </c>
    </row>
    <row r="1931">
      <c r="A1931" s="2" t="s">
        <v>22638</v>
      </c>
      <c r="B1931" s="3"/>
      <c r="C1931" s="4">
        <v>35423.98055555556</v>
      </c>
      <c r="D1931" s="5">
        <v>473053.0</v>
      </c>
    </row>
    <row r="1932">
      <c r="A1932" s="2" t="s">
        <v>22639</v>
      </c>
      <c r="B1932" s="3"/>
      <c r="C1932" s="4">
        <v>35423.98055555556</v>
      </c>
      <c r="D1932" s="5">
        <v>473038.0</v>
      </c>
    </row>
    <row r="1933">
      <c r="A1933" s="2" t="s">
        <v>22640</v>
      </c>
      <c r="B1933" s="3"/>
      <c r="C1933" s="4">
        <v>35423.98055555556</v>
      </c>
      <c r="D1933" s="5">
        <v>116081.0</v>
      </c>
    </row>
    <row r="1934">
      <c r="A1934" s="2" t="s">
        <v>22641</v>
      </c>
      <c r="B1934" s="3"/>
      <c r="C1934" s="4">
        <v>35423.98055555556</v>
      </c>
      <c r="D1934" s="5">
        <v>115454.0</v>
      </c>
    </row>
    <row r="1935">
      <c r="A1935" s="2" t="s">
        <v>22642</v>
      </c>
      <c r="B1935" s="3"/>
      <c r="C1935" s="4">
        <v>35423.98055555556</v>
      </c>
      <c r="D1935" s="5">
        <v>115109.0</v>
      </c>
    </row>
    <row r="1936">
      <c r="A1936" s="2" t="s">
        <v>22643</v>
      </c>
      <c r="B1936" s="3"/>
      <c r="C1936" s="4">
        <v>35423.98055555556</v>
      </c>
      <c r="D1936" s="5">
        <v>116161.0</v>
      </c>
    </row>
    <row r="1937">
      <c r="A1937" s="2" t="s">
        <v>22644</v>
      </c>
      <c r="B1937" s="3"/>
      <c r="C1937" s="4">
        <v>35423.98055555556</v>
      </c>
      <c r="D1937" s="5">
        <v>116846.0</v>
      </c>
    </row>
    <row r="1938">
      <c r="A1938" s="2" t="s">
        <v>22645</v>
      </c>
      <c r="B1938" s="3"/>
      <c r="C1938" s="4">
        <v>35423.98055555556</v>
      </c>
      <c r="D1938" s="5">
        <v>115944.0</v>
      </c>
    </row>
    <row r="1939">
      <c r="A1939" s="2" t="s">
        <v>22646</v>
      </c>
      <c r="B1939" s="3"/>
      <c r="C1939" s="4">
        <v>35423.98055555556</v>
      </c>
      <c r="D1939" s="5">
        <v>471708.0</v>
      </c>
    </row>
    <row r="1940">
      <c r="A1940" s="2" t="s">
        <v>22647</v>
      </c>
      <c r="B1940" s="3"/>
      <c r="C1940" s="4">
        <v>35423.98055555556</v>
      </c>
      <c r="D1940" s="5">
        <v>471123.0</v>
      </c>
    </row>
    <row r="1941">
      <c r="A1941" s="2" t="s">
        <v>22648</v>
      </c>
      <c r="B1941" s="3"/>
      <c r="C1941" s="4">
        <v>35423.98055555556</v>
      </c>
      <c r="D1941" s="5">
        <v>116780.0</v>
      </c>
    </row>
    <row r="1942">
      <c r="A1942" s="2" t="s">
        <v>22649</v>
      </c>
      <c r="B1942" s="3"/>
      <c r="C1942" s="4">
        <v>35423.98055555556</v>
      </c>
      <c r="D1942" s="5">
        <v>115819.0</v>
      </c>
    </row>
    <row r="1943">
      <c r="A1943" s="2" t="s">
        <v>22650</v>
      </c>
      <c r="B1943" s="3"/>
      <c r="C1943" s="4">
        <v>35423.98055555556</v>
      </c>
      <c r="D1943" s="5">
        <v>121919.0</v>
      </c>
    </row>
    <row r="1944">
      <c r="A1944" s="2" t="s">
        <v>22651</v>
      </c>
      <c r="B1944" s="3"/>
      <c r="C1944" s="4">
        <v>35423.98055555556</v>
      </c>
      <c r="D1944" s="5">
        <v>116189.0</v>
      </c>
    </row>
    <row r="1945">
      <c r="A1945" s="2" t="s">
        <v>22652</v>
      </c>
      <c r="B1945" s="3"/>
      <c r="C1945" s="4">
        <v>35423.98055555556</v>
      </c>
      <c r="D1945" s="5">
        <v>112993.0</v>
      </c>
    </row>
    <row r="1946">
      <c r="A1946" s="2" t="s">
        <v>22653</v>
      </c>
      <c r="B1946" s="3"/>
      <c r="C1946" s="4">
        <v>35423.98055555556</v>
      </c>
      <c r="D1946" s="5">
        <v>113845.0</v>
      </c>
    </row>
    <row r="1947">
      <c r="A1947" s="2" t="s">
        <v>22654</v>
      </c>
      <c r="B1947" s="3"/>
      <c r="C1947" s="4">
        <v>35423.98055555556</v>
      </c>
      <c r="D1947" s="5">
        <v>461611.0</v>
      </c>
    </row>
    <row r="1948">
      <c r="A1948" s="2" t="s">
        <v>22655</v>
      </c>
      <c r="B1948" s="3"/>
      <c r="C1948" s="4">
        <v>35423.98055555556</v>
      </c>
      <c r="D1948" s="5">
        <v>452299.0</v>
      </c>
    </row>
    <row r="1949">
      <c r="A1949" s="2" t="s">
        <v>22656</v>
      </c>
      <c r="B1949" s="3"/>
      <c r="C1949" s="4">
        <v>35423.98055555556</v>
      </c>
      <c r="D1949" s="5">
        <v>451389.0</v>
      </c>
    </row>
    <row r="1950">
      <c r="A1950" s="2" t="s">
        <v>22657</v>
      </c>
      <c r="B1950" s="3"/>
      <c r="C1950" s="4">
        <v>35423.98055555556</v>
      </c>
      <c r="D1950" s="5">
        <v>2389167.0</v>
      </c>
    </row>
    <row r="1951">
      <c r="A1951" s="2" t="s">
        <v>22658</v>
      </c>
      <c r="B1951" s="3"/>
      <c r="C1951" s="4">
        <v>35423.98055555556</v>
      </c>
      <c r="D1951" s="5">
        <v>2390412.0</v>
      </c>
    </row>
    <row r="1952">
      <c r="A1952" s="2" t="s">
        <v>22659</v>
      </c>
      <c r="B1952" s="3"/>
      <c r="C1952" s="4">
        <v>35423.98055555556</v>
      </c>
      <c r="D1952" s="5">
        <v>2390425.0</v>
      </c>
    </row>
    <row r="1953">
      <c r="A1953" s="2" t="s">
        <v>22660</v>
      </c>
      <c r="B1953" s="3"/>
      <c r="C1953" s="4">
        <v>35423.98055555556</v>
      </c>
      <c r="D1953" s="5">
        <v>2389965.0</v>
      </c>
    </row>
    <row r="1954">
      <c r="A1954" s="2" t="s">
        <v>22661</v>
      </c>
      <c r="B1954" s="3"/>
      <c r="C1954" s="4">
        <v>35423.98055555556</v>
      </c>
      <c r="D1954" s="5">
        <v>2389212.0</v>
      </c>
    </row>
    <row r="1955">
      <c r="A1955" s="2" t="s">
        <v>22662</v>
      </c>
      <c r="B1955" s="3"/>
      <c r="C1955" s="4">
        <v>35423.98055555556</v>
      </c>
      <c r="D1955" s="5">
        <v>2822325.0</v>
      </c>
    </row>
    <row r="1956">
      <c r="A1956" s="2" t="s">
        <v>22663</v>
      </c>
      <c r="B1956" s="3"/>
      <c r="C1956" s="4">
        <v>35423.98055555556</v>
      </c>
      <c r="D1956" s="5">
        <v>2391298.0</v>
      </c>
    </row>
    <row r="1957">
      <c r="A1957" s="2" t="s">
        <v>22664</v>
      </c>
      <c r="B1957" s="3"/>
      <c r="C1957" s="4">
        <v>35423.98055555556</v>
      </c>
      <c r="D1957" s="5">
        <v>2389188.0</v>
      </c>
    </row>
    <row r="1958">
      <c r="A1958" s="2" t="s">
        <v>22665</v>
      </c>
      <c r="B1958" s="3"/>
      <c r="C1958" s="4">
        <v>35423.98055555556</v>
      </c>
      <c r="D1958" s="5">
        <v>2389153.0</v>
      </c>
    </row>
    <row r="1959">
      <c r="A1959" s="2" t="s">
        <v>22666</v>
      </c>
      <c r="B1959" s="3"/>
      <c r="C1959" s="4">
        <v>35423.98055555556</v>
      </c>
      <c r="D1959" s="5">
        <v>1079212.0</v>
      </c>
    </row>
    <row r="1960">
      <c r="A1960" s="2" t="s">
        <v>22667</v>
      </c>
      <c r="B1960" s="3"/>
      <c r="C1960" s="4">
        <v>35423.98055555556</v>
      </c>
      <c r="D1960" s="5">
        <v>1145506.0</v>
      </c>
    </row>
    <row r="1961">
      <c r="A1961" s="2" t="s">
        <v>22668</v>
      </c>
      <c r="B1961" s="3"/>
      <c r="C1961" s="4">
        <v>35423.98055555556</v>
      </c>
      <c r="D1961" s="5">
        <v>131341.0</v>
      </c>
    </row>
    <row r="1962">
      <c r="A1962" s="2" t="s">
        <v>22669</v>
      </c>
      <c r="B1962" s="3"/>
      <c r="C1962" s="4">
        <v>35423.98055555556</v>
      </c>
      <c r="D1962" s="5">
        <v>131424.0</v>
      </c>
    </row>
    <row r="1963">
      <c r="A1963" s="2" t="s">
        <v>22670</v>
      </c>
      <c r="B1963" s="3"/>
      <c r="C1963" s="4">
        <v>35423.98055555556</v>
      </c>
      <c r="D1963" s="5">
        <v>131413.0</v>
      </c>
    </row>
    <row r="1964">
      <c r="A1964" s="2" t="s">
        <v>22671</v>
      </c>
      <c r="B1964" s="3"/>
      <c r="C1964" s="4">
        <v>35423.98055555556</v>
      </c>
      <c r="D1964" s="5">
        <v>137147.0</v>
      </c>
    </row>
    <row r="1965">
      <c r="A1965" s="2" t="s">
        <v>22672</v>
      </c>
      <c r="B1965" s="3"/>
      <c r="C1965" s="4">
        <v>35423.98055555556</v>
      </c>
      <c r="D1965" s="5">
        <v>168207.0</v>
      </c>
    </row>
    <row r="1966">
      <c r="A1966" s="2" t="s">
        <v>22673</v>
      </c>
      <c r="B1966" s="3"/>
      <c r="C1966" s="4">
        <v>35423.98055555556</v>
      </c>
      <c r="D1966" s="5">
        <v>195437.0</v>
      </c>
    </row>
    <row r="1967">
      <c r="A1967" s="2" t="s">
        <v>22674</v>
      </c>
      <c r="B1967" s="3"/>
      <c r="C1967" s="4">
        <v>35423.98055555556</v>
      </c>
      <c r="D1967" s="5">
        <v>357415.0</v>
      </c>
    </row>
    <row r="1968">
      <c r="A1968" s="2" t="s">
        <v>22675</v>
      </c>
      <c r="B1968" s="3"/>
      <c r="C1968" s="4">
        <v>35423.98055555556</v>
      </c>
      <c r="D1968" s="5">
        <v>365263.0</v>
      </c>
    </row>
    <row r="1969">
      <c r="A1969" s="2" t="s">
        <v>22676</v>
      </c>
      <c r="B1969" s="3"/>
      <c r="C1969" s="4">
        <v>35423.98055555556</v>
      </c>
      <c r="D1969" s="5">
        <v>413295.0</v>
      </c>
    </row>
    <row r="1970">
      <c r="A1970" s="2" t="s">
        <v>22677</v>
      </c>
      <c r="B1970" s="3"/>
      <c r="C1970" s="4">
        <v>35423.98055555556</v>
      </c>
      <c r="D1970" s="5">
        <v>727969.0</v>
      </c>
    </row>
    <row r="1971">
      <c r="A1971" s="2" t="s">
        <v>22678</v>
      </c>
      <c r="B1971" s="3"/>
      <c r="C1971" s="4">
        <v>35423.98055555556</v>
      </c>
      <c r="D1971" s="5">
        <v>798317.0</v>
      </c>
    </row>
    <row r="1972">
      <c r="A1972" s="2" t="s">
        <v>22679</v>
      </c>
      <c r="B1972" s="3"/>
      <c r="C1972" s="4">
        <v>35423.98055555556</v>
      </c>
      <c r="D1972" s="5">
        <v>260576.0</v>
      </c>
    </row>
    <row r="1973">
      <c r="A1973" s="2" t="s">
        <v>22680</v>
      </c>
      <c r="B1973" s="3"/>
      <c r="C1973" s="4">
        <v>35423.98055555556</v>
      </c>
      <c r="D1973" s="5">
        <v>260195.0</v>
      </c>
    </row>
    <row r="1974">
      <c r="A1974" s="2" t="s">
        <v>22681</v>
      </c>
      <c r="B1974" s="3"/>
      <c r="C1974" s="4">
        <v>35423.98055555556</v>
      </c>
      <c r="D1974" s="5">
        <v>260159.0</v>
      </c>
    </row>
    <row r="1975">
      <c r="A1975" s="2" t="s">
        <v>22682</v>
      </c>
      <c r="B1975" s="3"/>
      <c r="C1975" s="4">
        <v>35423.98055555556</v>
      </c>
      <c r="D1975" s="5">
        <v>259714.0</v>
      </c>
    </row>
    <row r="1976">
      <c r="A1976" s="2" t="s">
        <v>22683</v>
      </c>
      <c r="B1976" s="3"/>
      <c r="C1976" s="4">
        <v>35423.98055555556</v>
      </c>
      <c r="D1976" s="5">
        <v>259625.0</v>
      </c>
    </row>
    <row r="1977">
      <c r="A1977" s="2" t="s">
        <v>22684</v>
      </c>
      <c r="B1977" s="3"/>
      <c r="C1977" s="4">
        <v>35423.98055555556</v>
      </c>
      <c r="D1977" s="5">
        <v>4192916.0</v>
      </c>
    </row>
    <row r="1978">
      <c r="A1978" s="2" t="s">
        <v>22685</v>
      </c>
      <c r="B1978" s="3"/>
      <c r="C1978" s="4">
        <v>35423.98055555556</v>
      </c>
      <c r="D1978" s="5">
        <v>4194111.0</v>
      </c>
    </row>
    <row r="1979">
      <c r="A1979" s="2" t="s">
        <v>22686</v>
      </c>
      <c r="B1979" s="3"/>
      <c r="C1979" s="4">
        <v>35423.98055555556</v>
      </c>
      <c r="D1979" s="5">
        <v>4194317.0</v>
      </c>
    </row>
    <row r="1980">
      <c r="A1980" s="2" t="s">
        <v>22687</v>
      </c>
      <c r="B1980" s="3"/>
      <c r="C1980" s="4">
        <v>35423.98055555556</v>
      </c>
      <c r="D1980" s="5">
        <v>4200445.0</v>
      </c>
    </row>
    <row r="1981">
      <c r="A1981" s="2" t="s">
        <v>22688</v>
      </c>
      <c r="B1981" s="3"/>
      <c r="C1981" s="4">
        <v>35423.98055555556</v>
      </c>
      <c r="D1981" s="5">
        <v>845778.0</v>
      </c>
    </row>
    <row r="1982">
      <c r="A1982" s="2" t="s">
        <v>22689</v>
      </c>
      <c r="B1982" s="3"/>
      <c r="C1982" s="4">
        <v>35423.98055555556</v>
      </c>
      <c r="D1982" s="5">
        <v>4211421.0</v>
      </c>
    </row>
    <row r="1983">
      <c r="A1983" s="2" t="s">
        <v>22690</v>
      </c>
      <c r="B1983" s="3"/>
      <c r="C1983" s="4">
        <v>35423.98055555556</v>
      </c>
      <c r="D1983" s="5">
        <v>920453.0</v>
      </c>
    </row>
    <row r="1984">
      <c r="A1984" s="2" t="s">
        <v>22691</v>
      </c>
      <c r="B1984" s="3"/>
      <c r="C1984" s="4">
        <v>35423.98055555556</v>
      </c>
      <c r="D1984" s="5">
        <v>920427.0</v>
      </c>
    </row>
    <row r="1985">
      <c r="A1985" s="2" t="s">
        <v>22692</v>
      </c>
      <c r="B1985" s="3"/>
      <c r="C1985" s="4">
        <v>35423.98055555556</v>
      </c>
      <c r="D1985" s="5">
        <v>745470.0</v>
      </c>
    </row>
    <row r="1986">
      <c r="A1986" s="2" t="s">
        <v>22693</v>
      </c>
      <c r="B1986" s="3"/>
      <c r="C1986" s="4">
        <v>35423.98055555556</v>
      </c>
      <c r="D1986" s="5">
        <v>630984.0</v>
      </c>
    </row>
    <row r="1987">
      <c r="A1987" s="2" t="s">
        <v>22694</v>
      </c>
      <c r="B1987" s="3"/>
      <c r="C1987" s="4">
        <v>35423.98055555556</v>
      </c>
      <c r="D1987" s="5">
        <v>630893.0</v>
      </c>
    </row>
    <row r="1988">
      <c r="A1988" s="2" t="s">
        <v>22695</v>
      </c>
      <c r="B1988" s="3"/>
      <c r="C1988" s="4">
        <v>35423.98055555556</v>
      </c>
      <c r="D1988" s="5">
        <v>1451688.0</v>
      </c>
    </row>
    <row r="1989">
      <c r="A1989" s="2" t="s">
        <v>22696</v>
      </c>
      <c r="B1989" s="3"/>
      <c r="C1989" s="4">
        <v>35423.98055555556</v>
      </c>
      <c r="D1989" s="5">
        <v>1451694.0</v>
      </c>
    </row>
    <row r="1990">
      <c r="A1990" s="2" t="s">
        <v>22697</v>
      </c>
      <c r="B1990" s="3"/>
      <c r="C1990" s="4">
        <v>35423.98055555556</v>
      </c>
      <c r="D1990" s="5">
        <v>800716.0</v>
      </c>
    </row>
    <row r="1991">
      <c r="A1991" s="2" t="s">
        <v>22698</v>
      </c>
      <c r="B1991" s="3"/>
      <c r="C1991" s="4">
        <v>35423.98055555556</v>
      </c>
      <c r="D1991" s="5">
        <v>811506.0</v>
      </c>
    </row>
    <row r="1992">
      <c r="A1992" s="2" t="s">
        <v>22699</v>
      </c>
      <c r="B1992" s="3"/>
      <c r="C1992" s="4">
        <v>35423.98055555556</v>
      </c>
      <c r="D1992" s="5">
        <v>727246.0</v>
      </c>
    </row>
    <row r="1993">
      <c r="A1993" s="2" t="s">
        <v>22700</v>
      </c>
      <c r="B1993" s="3"/>
      <c r="C1993" s="4">
        <v>35423.98055555556</v>
      </c>
      <c r="D1993" s="5">
        <v>1191931.0</v>
      </c>
    </row>
    <row r="1994">
      <c r="A1994" s="2" t="s">
        <v>22701</v>
      </c>
      <c r="B1994" s="3"/>
      <c r="C1994" s="4">
        <v>35423.98055555556</v>
      </c>
      <c r="D1994" s="5">
        <v>1191647.0</v>
      </c>
    </row>
    <row r="1995">
      <c r="A1995" s="2" t="s">
        <v>22702</v>
      </c>
      <c r="B1995" s="3"/>
      <c r="C1995" s="4">
        <v>35423.98055555556</v>
      </c>
      <c r="D1995" s="5">
        <v>359892.0</v>
      </c>
    </row>
    <row r="1996">
      <c r="A1996" s="2" t="s">
        <v>22703</v>
      </c>
      <c r="B1996" s="3"/>
      <c r="C1996" s="4">
        <v>35423.98055555556</v>
      </c>
      <c r="D1996" s="5">
        <v>26163.0</v>
      </c>
    </row>
    <row r="1997">
      <c r="A1997" s="2" t="s">
        <v>22704</v>
      </c>
      <c r="B1997" s="3"/>
      <c r="C1997" s="4">
        <v>35423.98055555556</v>
      </c>
      <c r="D1997" s="5">
        <v>60498.0</v>
      </c>
    </row>
    <row r="1998">
      <c r="A1998" s="2" t="s">
        <v>22705</v>
      </c>
      <c r="B1998" s="3"/>
      <c r="C1998" s="4">
        <v>35423.98055555556</v>
      </c>
      <c r="D1998" s="5">
        <v>643182.0</v>
      </c>
    </row>
    <row r="1999">
      <c r="A1999" s="2" t="s">
        <v>22706</v>
      </c>
      <c r="B1999" s="3"/>
      <c r="C1999" s="4">
        <v>35423.98055555556</v>
      </c>
      <c r="D1999" s="5">
        <v>644999.0</v>
      </c>
    </row>
    <row r="2000">
      <c r="A2000" s="2" t="s">
        <v>22707</v>
      </c>
      <c r="B2000" s="3"/>
      <c r="C2000" s="4">
        <v>35423.98055555556</v>
      </c>
      <c r="D2000" s="5">
        <v>643196.0</v>
      </c>
    </row>
    <row r="2001">
      <c r="A2001" s="2" t="s">
        <v>22708</v>
      </c>
      <c r="B2001" s="3"/>
      <c r="C2001" s="4">
        <v>35423.98055555556</v>
      </c>
      <c r="D2001" s="5">
        <v>1344145.0</v>
      </c>
    </row>
    <row r="2002">
      <c r="A2002" s="2" t="s">
        <v>22709</v>
      </c>
      <c r="B2002" s="3"/>
      <c r="C2002" s="4">
        <v>35423.98055555556</v>
      </c>
      <c r="D2002" s="5">
        <v>1346897.0</v>
      </c>
    </row>
    <row r="2003">
      <c r="A2003" s="2" t="s">
        <v>22710</v>
      </c>
      <c r="B2003" s="3"/>
      <c r="C2003" s="4">
        <v>35423.98055555556</v>
      </c>
      <c r="D2003" s="5">
        <v>716776.0</v>
      </c>
    </row>
    <row r="2004">
      <c r="A2004" s="2" t="s">
        <v>22711</v>
      </c>
      <c r="B2004" s="3"/>
      <c r="C2004" s="4">
        <v>35423.98055555556</v>
      </c>
      <c r="D2004" s="5">
        <v>212141.0</v>
      </c>
    </row>
    <row r="2005">
      <c r="A2005" s="2" t="s">
        <v>22712</v>
      </c>
      <c r="B2005" s="3"/>
      <c r="C2005" s="4">
        <v>35423.98055555556</v>
      </c>
      <c r="D2005" s="5">
        <v>1700805.0</v>
      </c>
    </row>
    <row r="2006">
      <c r="A2006" s="2" t="s">
        <v>22713</v>
      </c>
      <c r="B2006" s="3"/>
      <c r="C2006" s="4">
        <v>35423.98055555556</v>
      </c>
      <c r="D2006" s="5">
        <v>1700596.0</v>
      </c>
    </row>
    <row r="2007">
      <c r="A2007" s="2" t="s">
        <v>22714</v>
      </c>
      <c r="B2007" s="3"/>
      <c r="C2007" s="4">
        <v>35423.98055555556</v>
      </c>
      <c r="D2007" s="5">
        <v>1055706.0</v>
      </c>
    </row>
    <row r="2008">
      <c r="A2008" s="2" t="s">
        <v>22715</v>
      </c>
      <c r="B2008" s="3"/>
      <c r="C2008" s="4">
        <v>35423.98055555556</v>
      </c>
      <c r="D2008" s="5">
        <v>710001.0</v>
      </c>
    </row>
    <row r="2009">
      <c r="A2009" s="2" t="s">
        <v>22716</v>
      </c>
      <c r="B2009" s="3"/>
      <c r="C2009" s="4">
        <v>35423.98055555556</v>
      </c>
      <c r="D2009" s="5">
        <v>772211.0</v>
      </c>
    </row>
    <row r="2010">
      <c r="A2010" s="2" t="s">
        <v>22717</v>
      </c>
      <c r="B2010" s="3"/>
      <c r="C2010" s="4">
        <v>35423.98055555556</v>
      </c>
      <c r="D2010" s="5">
        <v>384677.0</v>
      </c>
    </row>
    <row r="2011">
      <c r="A2011" s="2" t="s">
        <v>22718</v>
      </c>
      <c r="B2011" s="3"/>
      <c r="C2011" s="4">
        <v>35423.98055555556</v>
      </c>
      <c r="D2011" s="5">
        <v>186323.0</v>
      </c>
    </row>
    <row r="2012">
      <c r="A2012" s="2" t="s">
        <v>22719</v>
      </c>
      <c r="B2012" s="3"/>
      <c r="C2012" s="4">
        <v>35423.98055555556</v>
      </c>
      <c r="D2012" s="5">
        <v>186310.0</v>
      </c>
    </row>
    <row r="2013">
      <c r="A2013" s="2" t="s">
        <v>22720</v>
      </c>
      <c r="B2013" s="3"/>
      <c r="C2013" s="4">
        <v>35423.98055555556</v>
      </c>
      <c r="D2013" s="5">
        <v>184266.0</v>
      </c>
    </row>
    <row r="2014">
      <c r="A2014" s="2" t="s">
        <v>22721</v>
      </c>
      <c r="B2014" s="3"/>
      <c r="C2014" s="4">
        <v>35423.98055555556</v>
      </c>
      <c r="D2014" s="5">
        <v>567537.0</v>
      </c>
    </row>
    <row r="2015">
      <c r="A2015" s="2" t="s">
        <v>22722</v>
      </c>
      <c r="B2015" s="3"/>
      <c r="C2015" s="4">
        <v>35423.98055555556</v>
      </c>
      <c r="D2015" s="5">
        <v>677252.0</v>
      </c>
    </row>
    <row r="2016">
      <c r="A2016" s="2" t="s">
        <v>22723</v>
      </c>
      <c r="B2016" s="3"/>
      <c r="C2016" s="4">
        <v>35423.98055555556</v>
      </c>
      <c r="D2016" s="5">
        <v>551100.0</v>
      </c>
    </row>
    <row r="2017">
      <c r="A2017" s="2" t="s">
        <v>22724</v>
      </c>
      <c r="B2017" s="3"/>
      <c r="C2017" s="4">
        <v>35423.98055555556</v>
      </c>
      <c r="D2017" s="5">
        <v>344071.0</v>
      </c>
    </row>
    <row r="2018">
      <c r="A2018" s="2" t="s">
        <v>22725</v>
      </c>
      <c r="B2018" s="3"/>
      <c r="C2018" s="4">
        <v>35423.98055555556</v>
      </c>
      <c r="D2018" s="5">
        <v>325401.0</v>
      </c>
    </row>
    <row r="2019">
      <c r="A2019" s="2" t="s">
        <v>22726</v>
      </c>
      <c r="B2019" s="3"/>
      <c r="C2019" s="4">
        <v>35423.98055555556</v>
      </c>
      <c r="D2019" s="5">
        <v>308699.0</v>
      </c>
    </row>
    <row r="2020">
      <c r="A2020" s="2" t="s">
        <v>22727</v>
      </c>
      <c r="B2020" s="3"/>
      <c r="C2020" s="4">
        <v>35423.98055555556</v>
      </c>
      <c r="D2020" s="5">
        <v>492348.0</v>
      </c>
    </row>
    <row r="2021">
      <c r="A2021" s="2" t="s">
        <v>22728</v>
      </c>
      <c r="B2021" s="3"/>
      <c r="C2021" s="4">
        <v>35423.98055555556</v>
      </c>
      <c r="D2021" s="5">
        <v>392574.0</v>
      </c>
    </row>
    <row r="2022">
      <c r="A2022" s="2" t="s">
        <v>22729</v>
      </c>
      <c r="B2022" s="3"/>
      <c r="C2022" s="4">
        <v>35423.98055555556</v>
      </c>
      <c r="D2022" s="5">
        <v>386054.0</v>
      </c>
    </row>
    <row r="2023">
      <c r="A2023" s="2" t="s">
        <v>22730</v>
      </c>
      <c r="B2023" s="3"/>
      <c r="C2023" s="4">
        <v>35423.98055555556</v>
      </c>
      <c r="D2023" s="5">
        <v>385018.0</v>
      </c>
    </row>
    <row r="2024">
      <c r="A2024" s="2" t="s">
        <v>22731</v>
      </c>
      <c r="B2024" s="3"/>
      <c r="C2024" s="4">
        <v>35423.98055555556</v>
      </c>
      <c r="D2024" s="5">
        <v>1864295.0</v>
      </c>
    </row>
    <row r="2025">
      <c r="A2025" s="2" t="s">
        <v>22732</v>
      </c>
      <c r="B2025" s="3"/>
      <c r="C2025" s="4">
        <v>35423.98055555556</v>
      </c>
      <c r="D2025" s="5">
        <v>2425158.0</v>
      </c>
    </row>
    <row r="2026">
      <c r="A2026" s="2" t="s">
        <v>22733</v>
      </c>
      <c r="B2026" s="3"/>
      <c r="C2026" s="4">
        <v>35423.98055555556</v>
      </c>
      <c r="D2026" s="5">
        <v>2922782.0</v>
      </c>
    </row>
    <row r="2027">
      <c r="A2027" s="2" t="s">
        <v>22734</v>
      </c>
      <c r="B2027" s="3"/>
      <c r="C2027" s="4">
        <v>35423.98055555556</v>
      </c>
      <c r="D2027" s="5">
        <v>2423645.0</v>
      </c>
    </row>
    <row r="2028">
      <c r="A2028" s="2" t="s">
        <v>22735</v>
      </c>
      <c r="B2028" s="3"/>
      <c r="C2028" s="4">
        <v>35423.98055555556</v>
      </c>
      <c r="D2028" s="5">
        <v>2423752.0</v>
      </c>
    </row>
    <row r="2029">
      <c r="A2029" s="2" t="s">
        <v>22736</v>
      </c>
      <c r="B2029" s="3"/>
      <c r="C2029" s="4">
        <v>35423.98055555556</v>
      </c>
      <c r="D2029" s="5">
        <v>1062151.0</v>
      </c>
    </row>
    <row r="2030">
      <c r="A2030" s="2" t="s">
        <v>22737</v>
      </c>
      <c r="B2030" s="3"/>
      <c r="C2030" s="4">
        <v>35423.98055555556</v>
      </c>
      <c r="D2030" s="5">
        <v>77260.0</v>
      </c>
    </row>
    <row r="2031">
      <c r="A2031" s="2" t="s">
        <v>22738</v>
      </c>
      <c r="B2031" s="3"/>
      <c r="C2031" s="4">
        <v>35423.98055555556</v>
      </c>
      <c r="D2031" s="5">
        <v>391075.0</v>
      </c>
    </row>
    <row r="2032">
      <c r="A2032" s="2" t="s">
        <v>22739</v>
      </c>
      <c r="B2032" s="3"/>
      <c r="C2032" s="4">
        <v>35423.98055555556</v>
      </c>
      <c r="D2032" s="5">
        <v>391473.0</v>
      </c>
    </row>
    <row r="2033">
      <c r="A2033" s="2" t="s">
        <v>22740</v>
      </c>
      <c r="B2033" s="3"/>
      <c r="C2033" s="4">
        <v>35423.98055555556</v>
      </c>
      <c r="D2033" s="5">
        <v>393119.0</v>
      </c>
    </row>
    <row r="2034">
      <c r="A2034" s="2" t="s">
        <v>22741</v>
      </c>
      <c r="B2034" s="3"/>
      <c r="C2034" s="4">
        <v>35423.98055555556</v>
      </c>
      <c r="D2034" s="5">
        <v>1321011.0</v>
      </c>
    </row>
    <row r="2035">
      <c r="A2035" s="2" t="s">
        <v>22742</v>
      </c>
      <c r="B2035" s="3"/>
      <c r="C2035" s="4">
        <v>35423.98055555556</v>
      </c>
      <c r="D2035" s="5">
        <v>66904.0</v>
      </c>
    </row>
    <row r="2036">
      <c r="A2036" s="2" t="s">
        <v>22743</v>
      </c>
      <c r="B2036" s="3"/>
      <c r="C2036" s="4">
        <v>35423.98055555556</v>
      </c>
      <c r="D2036" s="5">
        <v>11773.0</v>
      </c>
    </row>
    <row r="2037">
      <c r="A2037" s="2" t="s">
        <v>22744</v>
      </c>
      <c r="B2037" s="3"/>
      <c r="C2037" s="4">
        <v>35423.98055555556</v>
      </c>
      <c r="D2037" s="5">
        <v>11335.0</v>
      </c>
    </row>
    <row r="2038">
      <c r="A2038" s="2" t="s">
        <v>22745</v>
      </c>
      <c r="B2038" s="3"/>
      <c r="C2038" s="4">
        <v>35423.98055555556</v>
      </c>
      <c r="D2038" s="5">
        <v>20577.0</v>
      </c>
    </row>
    <row r="2039">
      <c r="A2039" s="2" t="s">
        <v>22746</v>
      </c>
      <c r="B2039" s="3"/>
      <c r="C2039" s="4">
        <v>35423.98055555556</v>
      </c>
      <c r="D2039" s="5">
        <v>322580.0</v>
      </c>
    </row>
    <row r="2040">
      <c r="A2040" s="2" t="s">
        <v>22747</v>
      </c>
      <c r="B2040" s="3"/>
      <c r="C2040" s="4">
        <v>35423.98055555556</v>
      </c>
      <c r="D2040" s="5">
        <v>509557.0</v>
      </c>
    </row>
    <row r="2041">
      <c r="A2041" s="2" t="s">
        <v>22748</v>
      </c>
      <c r="B2041" s="3"/>
      <c r="C2041" s="4">
        <v>35423.98055555556</v>
      </c>
      <c r="D2041" s="5">
        <v>1004463.0</v>
      </c>
    </row>
    <row r="2042">
      <c r="A2042" s="2" t="s">
        <v>22749</v>
      </c>
      <c r="B2042" s="3"/>
      <c r="C2042" s="4">
        <v>35423.98055555556</v>
      </c>
      <c r="D2042" s="5">
        <v>293540.0</v>
      </c>
    </row>
    <row r="2043">
      <c r="A2043" s="2" t="s">
        <v>22750</v>
      </c>
      <c r="B2043" s="3"/>
      <c r="C2043" s="4">
        <v>35423.98055555556</v>
      </c>
      <c r="D2043" s="5">
        <v>1357757.0</v>
      </c>
    </row>
    <row r="2044">
      <c r="A2044" s="2" t="s">
        <v>22751</v>
      </c>
      <c r="B2044" s="3"/>
      <c r="C2044" s="4">
        <v>35423.98055555556</v>
      </c>
      <c r="D2044" s="5">
        <v>1357582.0</v>
      </c>
    </row>
    <row r="2045">
      <c r="A2045" s="2" t="s">
        <v>22752</v>
      </c>
      <c r="B2045" s="3"/>
      <c r="C2045" s="4">
        <v>35423.98055555556</v>
      </c>
      <c r="D2045" s="5">
        <v>1357796.0</v>
      </c>
    </row>
    <row r="2046">
      <c r="A2046" s="2" t="s">
        <v>22753</v>
      </c>
      <c r="B2046" s="3"/>
      <c r="C2046" s="4">
        <v>35423.98055555556</v>
      </c>
      <c r="D2046" s="5">
        <v>1357781.0</v>
      </c>
    </row>
    <row r="2047">
      <c r="A2047" s="2" t="s">
        <v>22754</v>
      </c>
      <c r="B2047" s="3"/>
      <c r="C2047" s="4">
        <v>35423.98055555556</v>
      </c>
      <c r="D2047" s="5">
        <v>192222.0</v>
      </c>
    </row>
    <row r="2048">
      <c r="A2048" s="2" t="s">
        <v>22755</v>
      </c>
      <c r="B2048" s="3"/>
      <c r="C2048" s="4">
        <v>35423.98055555556</v>
      </c>
      <c r="D2048" s="5">
        <v>192244.0</v>
      </c>
    </row>
    <row r="2049">
      <c r="A2049" s="2" t="s">
        <v>22756</v>
      </c>
      <c r="B2049" s="3"/>
      <c r="C2049" s="4">
        <v>35423.98055555556</v>
      </c>
      <c r="D2049" s="5">
        <v>192453.0</v>
      </c>
    </row>
    <row r="2050">
      <c r="A2050" s="2" t="s">
        <v>22757</v>
      </c>
      <c r="B2050" s="3"/>
      <c r="C2050" s="4">
        <v>35423.98055555556</v>
      </c>
      <c r="D2050" s="5">
        <v>192486.0</v>
      </c>
    </row>
    <row r="2051">
      <c r="A2051" s="2" t="s">
        <v>22758</v>
      </c>
      <c r="B2051" s="3"/>
      <c r="C2051" s="4">
        <v>35423.98055555556</v>
      </c>
      <c r="D2051" s="5">
        <v>509351.0</v>
      </c>
    </row>
    <row r="2052">
      <c r="A2052" s="2" t="s">
        <v>22759</v>
      </c>
      <c r="B2052" s="3"/>
      <c r="C2052" s="4">
        <v>35423.98055555556</v>
      </c>
      <c r="D2052" s="5">
        <v>1050198.0</v>
      </c>
    </row>
    <row r="2053">
      <c r="A2053" s="2" t="s">
        <v>22760</v>
      </c>
      <c r="B2053" s="3"/>
      <c r="C2053" s="4">
        <v>35423.98055555556</v>
      </c>
      <c r="D2053" s="5">
        <v>759508.0</v>
      </c>
    </row>
    <row r="2054">
      <c r="A2054" s="2" t="s">
        <v>22761</v>
      </c>
      <c r="B2054" s="3"/>
      <c r="C2054" s="4">
        <v>35423.98055555556</v>
      </c>
      <c r="D2054" s="5">
        <v>759558.0</v>
      </c>
    </row>
    <row r="2055">
      <c r="A2055" s="2" t="s">
        <v>22762</v>
      </c>
      <c r="B2055" s="3"/>
      <c r="C2055" s="4">
        <v>35423.98055555556</v>
      </c>
      <c r="D2055" s="5">
        <v>758843.0</v>
      </c>
    </row>
    <row r="2056">
      <c r="A2056" s="2" t="s">
        <v>22763</v>
      </c>
      <c r="B2056" s="3"/>
      <c r="C2056" s="4">
        <v>35423.98055555556</v>
      </c>
      <c r="D2056" s="5">
        <v>779151.0</v>
      </c>
    </row>
    <row r="2057">
      <c r="A2057" s="2" t="s">
        <v>22764</v>
      </c>
      <c r="B2057" s="3"/>
      <c r="C2057" s="4">
        <v>35423.98055555556</v>
      </c>
      <c r="D2057" s="5">
        <v>34312.0</v>
      </c>
    </row>
    <row r="2058">
      <c r="A2058" s="2" t="s">
        <v>22765</v>
      </c>
      <c r="B2058" s="3"/>
      <c r="C2058" s="4">
        <v>35423.98055555556</v>
      </c>
      <c r="D2058" s="5">
        <v>779118.0</v>
      </c>
    </row>
    <row r="2059">
      <c r="A2059" s="2" t="s">
        <v>22766</v>
      </c>
      <c r="B2059" s="3"/>
      <c r="C2059" s="4">
        <v>35423.98055555556</v>
      </c>
      <c r="D2059" s="5">
        <v>1267284.0</v>
      </c>
    </row>
    <row r="2060">
      <c r="A2060" s="2" t="s">
        <v>22767</v>
      </c>
      <c r="B2060" s="3"/>
      <c r="C2060" s="4">
        <v>35423.98055555556</v>
      </c>
      <c r="D2060" s="5">
        <v>1035957.0</v>
      </c>
    </row>
    <row r="2061">
      <c r="A2061" s="2" t="s">
        <v>22768</v>
      </c>
      <c r="B2061" s="3"/>
      <c r="C2061" s="4">
        <v>35423.98055555556</v>
      </c>
      <c r="D2061" s="5">
        <v>1035917.0</v>
      </c>
    </row>
    <row r="2062">
      <c r="A2062" s="2" t="s">
        <v>22769</v>
      </c>
      <c r="B2062" s="3"/>
      <c r="C2062" s="4">
        <v>35423.98055555556</v>
      </c>
      <c r="D2062" s="5">
        <v>112177.0</v>
      </c>
    </row>
    <row r="2063">
      <c r="A2063" s="2" t="s">
        <v>22770</v>
      </c>
      <c r="B2063" s="3"/>
      <c r="C2063" s="4">
        <v>35423.98055555556</v>
      </c>
      <c r="D2063" s="5">
        <v>112144.0</v>
      </c>
    </row>
    <row r="2064">
      <c r="A2064" s="2" t="s">
        <v>22771</v>
      </c>
      <c r="B2064" s="3"/>
      <c r="C2064" s="4">
        <v>35423.98055555556</v>
      </c>
      <c r="D2064" s="5">
        <v>170963.0</v>
      </c>
    </row>
    <row r="2065">
      <c r="A2065" s="2" t="s">
        <v>22772</v>
      </c>
      <c r="B2065" s="3"/>
      <c r="C2065" s="4">
        <v>35423.98055555556</v>
      </c>
      <c r="D2065" s="5">
        <v>503567.0</v>
      </c>
    </row>
    <row r="2066">
      <c r="A2066" s="2" t="s">
        <v>22773</v>
      </c>
      <c r="B2066" s="3"/>
      <c r="C2066" s="4">
        <v>35423.98055555556</v>
      </c>
      <c r="D2066" s="5">
        <v>352583.0</v>
      </c>
    </row>
    <row r="2067">
      <c r="A2067" s="2" t="s">
        <v>22774</v>
      </c>
      <c r="B2067" s="3"/>
      <c r="C2067" s="4">
        <v>35423.98055555556</v>
      </c>
      <c r="D2067" s="5">
        <v>1034068.0</v>
      </c>
    </row>
    <row r="2068">
      <c r="A2068" s="2" t="s">
        <v>22775</v>
      </c>
      <c r="B2068" s="3"/>
      <c r="C2068" s="4">
        <v>35423.98055555556</v>
      </c>
      <c r="D2068" s="5">
        <v>1034037.0</v>
      </c>
    </row>
    <row r="2069">
      <c r="A2069" s="2" t="s">
        <v>22776</v>
      </c>
      <c r="B2069" s="3"/>
      <c r="C2069" s="4">
        <v>35423.98055555556</v>
      </c>
      <c r="D2069" s="5">
        <v>1034113.0</v>
      </c>
    </row>
    <row r="2070">
      <c r="A2070" s="2" t="s">
        <v>22777</v>
      </c>
      <c r="B2070" s="3"/>
      <c r="C2070" s="4">
        <v>35423.98055555556</v>
      </c>
      <c r="D2070" s="5">
        <v>1245345.0</v>
      </c>
    </row>
    <row r="2071">
      <c r="A2071" s="2" t="s">
        <v>22778</v>
      </c>
      <c r="B2071" s="3"/>
      <c r="C2071" s="4">
        <v>35423.98055555556</v>
      </c>
      <c r="D2071" s="5">
        <v>1245383.0</v>
      </c>
    </row>
    <row r="2072">
      <c r="A2072" s="2" t="s">
        <v>22779</v>
      </c>
      <c r="B2072" s="3"/>
      <c r="C2072" s="4">
        <v>35423.98055555556</v>
      </c>
      <c r="D2072" s="5">
        <v>1110558.0</v>
      </c>
    </row>
    <row r="2073">
      <c r="A2073" s="2" t="s">
        <v>22780</v>
      </c>
      <c r="B2073" s="3"/>
      <c r="C2073" s="4">
        <v>35423.98055555556</v>
      </c>
      <c r="D2073" s="5">
        <v>559465.0</v>
      </c>
    </row>
    <row r="2074">
      <c r="A2074" s="2" t="s">
        <v>22781</v>
      </c>
      <c r="B2074" s="3"/>
      <c r="C2074" s="4">
        <v>35423.98055555556</v>
      </c>
      <c r="D2074" s="5">
        <v>110837.0</v>
      </c>
    </row>
    <row r="2075">
      <c r="A2075" s="2" t="s">
        <v>22782</v>
      </c>
      <c r="B2075" s="3"/>
      <c r="C2075" s="4">
        <v>35423.98055555556</v>
      </c>
      <c r="D2075" s="5">
        <v>110805.0</v>
      </c>
    </row>
    <row r="2076">
      <c r="A2076" s="2" t="s">
        <v>22783</v>
      </c>
      <c r="B2076" s="3"/>
      <c r="C2076" s="4">
        <v>35423.98055555556</v>
      </c>
      <c r="D2076" s="5">
        <v>113848.0</v>
      </c>
    </row>
    <row r="2077">
      <c r="A2077" s="2" t="s">
        <v>22784</v>
      </c>
      <c r="B2077" s="3"/>
      <c r="C2077" s="4">
        <v>35423.98055555556</v>
      </c>
      <c r="D2077" s="5">
        <v>116584.0</v>
      </c>
    </row>
    <row r="2078">
      <c r="A2078" s="2" t="s">
        <v>22785</v>
      </c>
      <c r="B2078" s="3"/>
      <c r="C2078" s="4">
        <v>35423.98055555556</v>
      </c>
      <c r="D2078" s="5">
        <v>114078.0</v>
      </c>
    </row>
    <row r="2079">
      <c r="A2079" s="2" t="s">
        <v>22786</v>
      </c>
      <c r="B2079" s="3"/>
      <c r="C2079" s="4">
        <v>35423.98055555556</v>
      </c>
      <c r="D2079" s="5">
        <v>933370.0</v>
      </c>
    </row>
    <row r="2080">
      <c r="A2080" s="2" t="s">
        <v>22787</v>
      </c>
      <c r="B2080" s="3"/>
      <c r="C2080" s="4">
        <v>35423.98055555556</v>
      </c>
      <c r="D2080" s="5">
        <v>401734.0</v>
      </c>
    </row>
    <row r="2081">
      <c r="A2081" s="2" t="s">
        <v>22788</v>
      </c>
      <c r="B2081" s="3"/>
      <c r="C2081" s="4">
        <v>35423.98055555556</v>
      </c>
      <c r="D2081" s="5">
        <v>401093.0</v>
      </c>
    </row>
    <row r="2082">
      <c r="A2082" s="2" t="s">
        <v>22789</v>
      </c>
      <c r="B2082" s="3"/>
      <c r="C2082" s="4">
        <v>35423.98055555556</v>
      </c>
      <c r="D2082" s="5">
        <v>257400.0</v>
      </c>
    </row>
    <row r="2083">
      <c r="A2083" s="2" t="s">
        <v>22790</v>
      </c>
      <c r="B2083" s="3"/>
      <c r="C2083" s="4">
        <v>35423.98055555556</v>
      </c>
      <c r="D2083" s="5">
        <v>258554.0</v>
      </c>
    </row>
    <row r="2084">
      <c r="A2084" s="2" t="s">
        <v>22791</v>
      </c>
      <c r="B2084" s="3"/>
      <c r="C2084" s="4">
        <v>35423.98055555556</v>
      </c>
      <c r="D2084" s="5">
        <v>301590.0</v>
      </c>
    </row>
    <row r="2085">
      <c r="A2085" s="2" t="s">
        <v>22792</v>
      </c>
      <c r="B2085" s="3"/>
      <c r="C2085" s="4">
        <v>35423.98055555556</v>
      </c>
      <c r="D2085" s="5">
        <v>301458.0</v>
      </c>
    </row>
    <row r="2086">
      <c r="A2086" s="2" t="s">
        <v>22793</v>
      </c>
      <c r="B2086" s="3"/>
      <c r="C2086" s="4">
        <v>35423.98055555556</v>
      </c>
      <c r="D2086" s="5">
        <v>307652.0</v>
      </c>
    </row>
    <row r="2087">
      <c r="A2087" s="2" t="s">
        <v>22794</v>
      </c>
      <c r="B2087" s="3"/>
      <c r="C2087" s="4">
        <v>35423.98055555556</v>
      </c>
      <c r="D2087" s="5">
        <v>391139.0</v>
      </c>
    </row>
    <row r="2088">
      <c r="A2088" s="2" t="s">
        <v>22795</v>
      </c>
      <c r="B2088" s="3"/>
      <c r="C2088" s="4">
        <v>35423.98055555556</v>
      </c>
      <c r="D2088" s="5">
        <v>538227.0</v>
      </c>
    </row>
    <row r="2089">
      <c r="A2089" s="2" t="s">
        <v>22796</v>
      </c>
      <c r="B2089" s="3"/>
      <c r="C2089" s="4">
        <v>35423.98055555556</v>
      </c>
      <c r="D2089" s="5">
        <v>1185021.0</v>
      </c>
    </row>
    <row r="2090">
      <c r="A2090" s="2" t="s">
        <v>22797</v>
      </c>
      <c r="B2090" s="3"/>
      <c r="C2090" s="4">
        <v>35423.98055555556</v>
      </c>
      <c r="D2090" s="5">
        <v>998487.0</v>
      </c>
    </row>
    <row r="2091">
      <c r="A2091" s="2" t="s">
        <v>22798</v>
      </c>
      <c r="B2091" s="3"/>
      <c r="C2091" s="4">
        <v>35423.98055555556</v>
      </c>
      <c r="D2091" s="5">
        <v>210357.0</v>
      </c>
    </row>
    <row r="2092">
      <c r="A2092" s="2" t="s">
        <v>22799</v>
      </c>
      <c r="B2092" s="3"/>
      <c r="C2092" s="4">
        <v>35423.98055555556</v>
      </c>
      <c r="D2092" s="5">
        <v>211685.0</v>
      </c>
    </row>
    <row r="2093">
      <c r="A2093" s="2" t="s">
        <v>22800</v>
      </c>
      <c r="B2093" s="3"/>
      <c r="C2093" s="4">
        <v>35423.98055555556</v>
      </c>
      <c r="D2093" s="5">
        <v>519944.0</v>
      </c>
    </row>
    <row r="2094">
      <c r="A2094" s="2" t="s">
        <v>22801</v>
      </c>
      <c r="B2094" s="3"/>
      <c r="C2094" s="4">
        <v>35423.98055555556</v>
      </c>
      <c r="D2094" s="5">
        <v>522394.0</v>
      </c>
    </row>
    <row r="2095">
      <c r="A2095" s="2" t="s">
        <v>22802</v>
      </c>
      <c r="B2095" s="3"/>
      <c r="C2095" s="4">
        <v>35423.98055555556</v>
      </c>
      <c r="D2095" s="5">
        <v>522379.0</v>
      </c>
    </row>
    <row r="2096">
      <c r="A2096" s="2" t="s">
        <v>22803</v>
      </c>
      <c r="B2096" s="3"/>
      <c r="C2096" s="4">
        <v>35423.98055555556</v>
      </c>
      <c r="D2096" s="5">
        <v>158532.0</v>
      </c>
    </row>
    <row r="2097">
      <c r="A2097" s="2" t="s">
        <v>22804</v>
      </c>
      <c r="B2097" s="3"/>
      <c r="C2097" s="4">
        <v>35423.98055555556</v>
      </c>
      <c r="D2097" s="5">
        <v>158745.0</v>
      </c>
    </row>
    <row r="2098">
      <c r="A2098" s="2" t="s">
        <v>22805</v>
      </c>
      <c r="B2098" s="3"/>
      <c r="C2098" s="4">
        <v>35423.98055555556</v>
      </c>
      <c r="D2098" s="5">
        <v>205695.0</v>
      </c>
    </row>
    <row r="2099">
      <c r="A2099" s="2" t="s">
        <v>22806</v>
      </c>
      <c r="B2099" s="3"/>
      <c r="C2099" s="4">
        <v>35423.98055555556</v>
      </c>
      <c r="D2099" s="5">
        <v>648160.0</v>
      </c>
    </row>
    <row r="2100">
      <c r="A2100" s="2" t="s">
        <v>22807</v>
      </c>
      <c r="B2100" s="3"/>
      <c r="C2100" s="4">
        <v>35423.98055555556</v>
      </c>
      <c r="D2100" s="5">
        <v>648175.0</v>
      </c>
    </row>
    <row r="2101">
      <c r="A2101" s="2" t="s">
        <v>22808</v>
      </c>
      <c r="B2101" s="3"/>
      <c r="C2101" s="4">
        <v>35423.98055555556</v>
      </c>
      <c r="D2101" s="5">
        <v>648126.0</v>
      </c>
    </row>
    <row r="2102">
      <c r="A2102" s="2" t="s">
        <v>22809</v>
      </c>
      <c r="B2102" s="3"/>
      <c r="C2102" s="4">
        <v>35423.98055555556</v>
      </c>
      <c r="D2102" s="5">
        <v>489657.0</v>
      </c>
    </row>
    <row r="2103">
      <c r="A2103" s="2" t="s">
        <v>22810</v>
      </c>
      <c r="B2103" s="3"/>
      <c r="C2103" s="4">
        <v>35423.98055555556</v>
      </c>
      <c r="D2103" s="5">
        <v>222293.0</v>
      </c>
    </row>
    <row r="2104">
      <c r="A2104" s="2" t="s">
        <v>22811</v>
      </c>
      <c r="B2104" s="3"/>
      <c r="C2104" s="4">
        <v>35423.98055555556</v>
      </c>
      <c r="D2104" s="5">
        <v>197521.0</v>
      </c>
    </row>
    <row r="2105">
      <c r="A2105" s="2" t="s">
        <v>22812</v>
      </c>
      <c r="B2105" s="3"/>
      <c r="C2105" s="4">
        <v>35423.98055555556</v>
      </c>
      <c r="D2105" s="5">
        <v>190325.0</v>
      </c>
    </row>
    <row r="2106">
      <c r="A2106" s="2" t="s">
        <v>22813</v>
      </c>
      <c r="B2106" s="3"/>
      <c r="C2106" s="4">
        <v>35423.98055555556</v>
      </c>
      <c r="D2106" s="5">
        <v>190362.0</v>
      </c>
    </row>
    <row r="2107">
      <c r="A2107" s="2" t="s">
        <v>22814</v>
      </c>
      <c r="B2107" s="3"/>
      <c r="C2107" s="4">
        <v>35423.98055555556</v>
      </c>
      <c r="D2107" s="5">
        <v>284005.0</v>
      </c>
    </row>
    <row r="2108">
      <c r="A2108" s="2" t="s">
        <v>22815</v>
      </c>
      <c r="B2108" s="3"/>
      <c r="C2108" s="4">
        <v>35423.98055555556</v>
      </c>
      <c r="D2108" s="5">
        <v>281774.0</v>
      </c>
    </row>
    <row r="2109">
      <c r="A2109" s="2" t="s">
        <v>22816</v>
      </c>
      <c r="B2109" s="3"/>
      <c r="C2109" s="4">
        <v>35423.98055555556</v>
      </c>
      <c r="D2109" s="5">
        <v>586182.0</v>
      </c>
    </row>
    <row r="2110">
      <c r="A2110" s="2" t="s">
        <v>22817</v>
      </c>
      <c r="B2110" s="3"/>
      <c r="C2110" s="4">
        <v>35423.98055555556</v>
      </c>
      <c r="D2110" s="5">
        <v>586210.0</v>
      </c>
    </row>
    <row r="2111">
      <c r="A2111" s="2" t="s">
        <v>22818</v>
      </c>
      <c r="B2111" s="3"/>
      <c r="C2111" s="4">
        <v>35423.98055555556</v>
      </c>
      <c r="D2111" s="5">
        <v>404186.0</v>
      </c>
    </row>
    <row r="2112">
      <c r="A2112" s="2" t="s">
        <v>22819</v>
      </c>
      <c r="B2112" s="3"/>
      <c r="C2112" s="4">
        <v>35423.98055555556</v>
      </c>
      <c r="D2112" s="5">
        <v>166398.0</v>
      </c>
    </row>
    <row r="2113">
      <c r="A2113" s="2" t="s">
        <v>22820</v>
      </c>
      <c r="B2113" s="3"/>
      <c r="C2113" s="4">
        <v>35423.98055555556</v>
      </c>
      <c r="D2113" s="5">
        <v>168333.0</v>
      </c>
    </row>
    <row r="2114">
      <c r="A2114" s="2" t="s">
        <v>22821</v>
      </c>
      <c r="B2114" s="3"/>
      <c r="C2114" s="4">
        <v>35423.98055555556</v>
      </c>
      <c r="D2114" s="5">
        <v>2847010.0</v>
      </c>
    </row>
    <row r="2115">
      <c r="A2115" s="2" t="s">
        <v>22822</v>
      </c>
      <c r="B2115" s="3"/>
      <c r="C2115" s="4">
        <v>35423.98055555556</v>
      </c>
      <c r="D2115" s="5">
        <v>40315.0</v>
      </c>
    </row>
    <row r="2116">
      <c r="A2116" s="2" t="s">
        <v>22823</v>
      </c>
      <c r="B2116" s="3"/>
      <c r="C2116" s="4">
        <v>35423.98055555556</v>
      </c>
      <c r="D2116" s="5">
        <v>1152744.0</v>
      </c>
    </row>
    <row r="2117">
      <c r="A2117" s="2" t="s">
        <v>22824</v>
      </c>
      <c r="B2117" s="3"/>
      <c r="C2117" s="4">
        <v>35423.98055555556</v>
      </c>
      <c r="D2117" s="5">
        <v>638976.0</v>
      </c>
    </row>
    <row r="2118">
      <c r="A2118" s="2" t="s">
        <v>22825</v>
      </c>
      <c r="B2118" s="3"/>
      <c r="C2118" s="4">
        <v>35423.98055555556</v>
      </c>
      <c r="D2118" s="5">
        <v>247035.0</v>
      </c>
    </row>
    <row r="2119">
      <c r="A2119" s="2" t="s">
        <v>22826</v>
      </c>
      <c r="B2119" s="3"/>
      <c r="C2119" s="4">
        <v>35423.98055555556</v>
      </c>
      <c r="D2119" s="5">
        <v>248036.0</v>
      </c>
    </row>
    <row r="2120">
      <c r="A2120" s="2" t="s">
        <v>22827</v>
      </c>
      <c r="B2120" s="3"/>
      <c r="C2120" s="4">
        <v>35423.98055555556</v>
      </c>
      <c r="D2120" s="5">
        <v>688024.0</v>
      </c>
    </row>
    <row r="2121">
      <c r="A2121" s="2" t="s">
        <v>22828</v>
      </c>
      <c r="B2121" s="3"/>
      <c r="C2121" s="4">
        <v>35423.98055555556</v>
      </c>
      <c r="D2121" s="5">
        <v>687981.0</v>
      </c>
    </row>
    <row r="2122">
      <c r="A2122" s="2" t="s">
        <v>22829</v>
      </c>
      <c r="B2122" s="3"/>
      <c r="C2122" s="4">
        <v>35423.98055555556</v>
      </c>
      <c r="D2122" s="5">
        <v>433981.0</v>
      </c>
    </row>
    <row r="2123">
      <c r="A2123" s="2" t="s">
        <v>22830</v>
      </c>
      <c r="B2123" s="3"/>
      <c r="C2123" s="4">
        <v>35423.98055555556</v>
      </c>
      <c r="D2123" s="5">
        <v>688003.0</v>
      </c>
    </row>
    <row r="2124">
      <c r="A2124" s="2" t="s">
        <v>22831</v>
      </c>
      <c r="B2124" s="3"/>
      <c r="C2124" s="4">
        <v>35423.98055555556</v>
      </c>
      <c r="D2124" s="5">
        <v>742779.0</v>
      </c>
    </row>
    <row r="2125">
      <c r="A2125" s="2" t="s">
        <v>22832</v>
      </c>
      <c r="B2125" s="3"/>
      <c r="C2125" s="4">
        <v>35423.98055555556</v>
      </c>
      <c r="D2125" s="5">
        <v>858638.0</v>
      </c>
    </row>
    <row r="2126">
      <c r="A2126" s="2" t="s">
        <v>22833</v>
      </c>
      <c r="B2126" s="3"/>
      <c r="C2126" s="4">
        <v>35423.98055555556</v>
      </c>
      <c r="D2126" s="5">
        <v>469916.0</v>
      </c>
    </row>
    <row r="2127">
      <c r="A2127" s="2" t="s">
        <v>22834</v>
      </c>
      <c r="B2127" s="3"/>
      <c r="C2127" s="4">
        <v>35423.98055555556</v>
      </c>
      <c r="D2127" s="5">
        <v>545215.0</v>
      </c>
    </row>
    <row r="2128">
      <c r="A2128" s="2" t="s">
        <v>22835</v>
      </c>
      <c r="B2128" s="3"/>
      <c r="C2128" s="4">
        <v>35423.98055555556</v>
      </c>
      <c r="D2128" s="5">
        <v>244722.0</v>
      </c>
    </row>
    <row r="2129">
      <c r="A2129" s="2" t="s">
        <v>22836</v>
      </c>
      <c r="B2129" s="3"/>
      <c r="C2129" s="4">
        <v>35423.98055555556</v>
      </c>
      <c r="D2129" s="5">
        <v>367111.0</v>
      </c>
    </row>
    <row r="2130">
      <c r="A2130" s="2" t="s">
        <v>22837</v>
      </c>
      <c r="B2130" s="3"/>
      <c r="C2130" s="4">
        <v>35423.98055555556</v>
      </c>
      <c r="D2130" s="5">
        <v>368448.0</v>
      </c>
    </row>
    <row r="2131">
      <c r="A2131" s="2" t="s">
        <v>22838</v>
      </c>
      <c r="B2131" s="3"/>
      <c r="C2131" s="4">
        <v>35423.98055555556</v>
      </c>
      <c r="D2131" s="5">
        <v>368383.0</v>
      </c>
    </row>
    <row r="2132">
      <c r="A2132" s="2" t="s">
        <v>22839</v>
      </c>
      <c r="B2132" s="3"/>
      <c r="C2132" s="4">
        <v>35423.98055555556</v>
      </c>
      <c r="D2132" s="5">
        <v>366882.0</v>
      </c>
    </row>
    <row r="2133">
      <c r="A2133" s="2" t="s">
        <v>22840</v>
      </c>
      <c r="B2133" s="3"/>
      <c r="C2133" s="4">
        <v>35423.98055555556</v>
      </c>
      <c r="D2133" s="5">
        <v>367684.0</v>
      </c>
    </row>
    <row r="2134">
      <c r="A2134" s="2" t="s">
        <v>22841</v>
      </c>
      <c r="B2134" s="3"/>
      <c r="C2134" s="4">
        <v>35423.98055555556</v>
      </c>
      <c r="D2134" s="5">
        <v>367903.0</v>
      </c>
    </row>
    <row r="2135">
      <c r="A2135" s="2" t="s">
        <v>22842</v>
      </c>
      <c r="B2135" s="3"/>
      <c r="C2135" s="4">
        <v>35423.98055555556</v>
      </c>
      <c r="D2135" s="5">
        <v>1805771.0</v>
      </c>
    </row>
    <row r="2136">
      <c r="A2136" s="2" t="s">
        <v>22843</v>
      </c>
      <c r="B2136" s="3"/>
      <c r="C2136" s="4">
        <v>35423.98055555556</v>
      </c>
      <c r="D2136" s="5">
        <v>1394132.0</v>
      </c>
    </row>
    <row r="2137">
      <c r="A2137" s="2" t="s">
        <v>22844</v>
      </c>
      <c r="B2137" s="3"/>
      <c r="C2137" s="4">
        <v>35423.98055555556</v>
      </c>
      <c r="D2137" s="5">
        <v>1445125.0</v>
      </c>
    </row>
    <row r="2138">
      <c r="A2138" s="2" t="s">
        <v>22845</v>
      </c>
      <c r="B2138" s="3"/>
      <c r="C2138" s="4">
        <v>35423.98055555556</v>
      </c>
      <c r="D2138" s="5">
        <v>1445150.0</v>
      </c>
    </row>
    <row r="2139">
      <c r="A2139" s="2" t="s">
        <v>22846</v>
      </c>
      <c r="B2139" s="3"/>
      <c r="C2139" s="4">
        <v>35423.98055555556</v>
      </c>
      <c r="D2139" s="5">
        <v>1446828.0</v>
      </c>
    </row>
    <row r="2140">
      <c r="A2140" s="2" t="s">
        <v>22847</v>
      </c>
      <c r="B2140" s="3"/>
      <c r="C2140" s="4">
        <v>35423.98055555556</v>
      </c>
      <c r="D2140" s="5">
        <v>1453340.0</v>
      </c>
    </row>
    <row r="2141">
      <c r="A2141" s="2" t="s">
        <v>22848</v>
      </c>
      <c r="B2141" s="3"/>
      <c r="C2141" s="4">
        <v>35423.98055555556</v>
      </c>
      <c r="D2141" s="5">
        <v>1713341.0</v>
      </c>
    </row>
    <row r="2142">
      <c r="A2142" s="2" t="s">
        <v>22849</v>
      </c>
      <c r="B2142" s="3"/>
      <c r="C2142" s="4">
        <v>35423.98055555556</v>
      </c>
      <c r="D2142" s="5">
        <v>1447452.0</v>
      </c>
    </row>
    <row r="2143">
      <c r="A2143" s="2" t="s">
        <v>22850</v>
      </c>
      <c r="B2143" s="3"/>
      <c r="C2143" s="4">
        <v>35423.98055555556</v>
      </c>
      <c r="D2143" s="5">
        <v>1447412.0</v>
      </c>
    </row>
    <row r="2144">
      <c r="A2144" s="2" t="s">
        <v>22851</v>
      </c>
      <c r="B2144" s="3"/>
      <c r="C2144" s="4">
        <v>35423.98055555556</v>
      </c>
      <c r="D2144" s="5">
        <v>2271289.0</v>
      </c>
    </row>
    <row r="2145">
      <c r="A2145" s="2" t="s">
        <v>22852</v>
      </c>
      <c r="B2145" s="3"/>
      <c r="C2145" s="4">
        <v>35423.98055555556</v>
      </c>
      <c r="D2145" s="5">
        <v>460069.0</v>
      </c>
    </row>
    <row r="2146">
      <c r="A2146" s="2" t="s">
        <v>22853</v>
      </c>
      <c r="B2146" s="3"/>
      <c r="C2146" s="4">
        <v>35423.98055555556</v>
      </c>
      <c r="D2146" s="5">
        <v>119100.0</v>
      </c>
    </row>
    <row r="2147">
      <c r="A2147" s="2" t="s">
        <v>22854</v>
      </c>
      <c r="B2147" s="3"/>
      <c r="C2147" s="4">
        <v>35423.98055555556</v>
      </c>
      <c r="D2147" s="5">
        <v>76170.0</v>
      </c>
    </row>
    <row r="2148">
      <c r="A2148" s="2" t="s">
        <v>22855</v>
      </c>
      <c r="B2148" s="3"/>
      <c r="C2148" s="4">
        <v>35423.98055555556</v>
      </c>
      <c r="D2148" s="5">
        <v>75600.0</v>
      </c>
    </row>
    <row r="2149">
      <c r="A2149" s="2" t="s">
        <v>22856</v>
      </c>
      <c r="B2149" s="3"/>
      <c r="C2149" s="4">
        <v>35423.98055555556</v>
      </c>
      <c r="D2149" s="5">
        <v>621542.0</v>
      </c>
    </row>
    <row r="2150">
      <c r="A2150" s="2" t="s">
        <v>22857</v>
      </c>
      <c r="B2150" s="3"/>
      <c r="C2150" s="4">
        <v>35423.98055555556</v>
      </c>
      <c r="D2150" s="5">
        <v>1754090.0</v>
      </c>
    </row>
    <row r="2151">
      <c r="A2151" s="2" t="s">
        <v>22858</v>
      </c>
      <c r="B2151" s="3"/>
      <c r="C2151" s="4">
        <v>35423.98055555556</v>
      </c>
      <c r="D2151" s="5">
        <v>325376.0</v>
      </c>
    </row>
    <row r="2152">
      <c r="A2152" s="2" t="s">
        <v>22859</v>
      </c>
      <c r="B2152" s="3"/>
      <c r="C2152" s="4">
        <v>35423.98055555556</v>
      </c>
      <c r="D2152" s="5">
        <v>455402.0</v>
      </c>
    </row>
    <row r="2153">
      <c r="A2153" s="2" t="s">
        <v>22860</v>
      </c>
      <c r="B2153" s="3"/>
      <c r="C2153" s="4">
        <v>35423.98055555556</v>
      </c>
      <c r="D2153" s="5">
        <v>1411870.0</v>
      </c>
    </row>
    <row r="2154">
      <c r="A2154" s="2" t="s">
        <v>22861</v>
      </c>
      <c r="B2154" s="3"/>
      <c r="C2154" s="4">
        <v>35423.98055555556</v>
      </c>
      <c r="D2154" s="5">
        <v>1411800.0</v>
      </c>
    </row>
    <row r="2155">
      <c r="A2155" s="2" t="s">
        <v>22862</v>
      </c>
      <c r="B2155" s="3"/>
      <c r="C2155" s="4">
        <v>35423.98055555556</v>
      </c>
      <c r="D2155" s="5">
        <v>1287166.0</v>
      </c>
    </row>
    <row r="2156">
      <c r="A2156" s="2" t="s">
        <v>22863</v>
      </c>
      <c r="B2156" s="3"/>
      <c r="C2156" s="4">
        <v>35423.98055555556</v>
      </c>
      <c r="D2156" s="5">
        <v>1408260.0</v>
      </c>
    </row>
    <row r="2157">
      <c r="A2157" s="2" t="s">
        <v>22864</v>
      </c>
      <c r="B2157" s="3"/>
      <c r="C2157" s="4">
        <v>35423.98055555556</v>
      </c>
      <c r="D2157" s="5">
        <v>1410335.0</v>
      </c>
    </row>
    <row r="2158">
      <c r="A2158" s="2" t="s">
        <v>22865</v>
      </c>
      <c r="B2158" s="3"/>
      <c r="C2158" s="4">
        <v>35423.98055555556</v>
      </c>
      <c r="D2158" s="5">
        <v>246334.0</v>
      </c>
    </row>
    <row r="2159">
      <c r="A2159" s="2" t="s">
        <v>22866</v>
      </c>
      <c r="B2159" s="3"/>
      <c r="C2159" s="4">
        <v>35423.98055555556</v>
      </c>
      <c r="D2159" s="5">
        <v>246090.0</v>
      </c>
    </row>
    <row r="2160">
      <c r="A2160" s="2" t="s">
        <v>22867</v>
      </c>
      <c r="B2160" s="3"/>
      <c r="C2160" s="4">
        <v>35423.98055555556</v>
      </c>
      <c r="D2160" s="5">
        <v>244503.0</v>
      </c>
    </row>
    <row r="2161">
      <c r="A2161" s="2" t="s">
        <v>22868</v>
      </c>
      <c r="B2161" s="3"/>
      <c r="C2161" s="4">
        <v>35423.98055555556</v>
      </c>
      <c r="D2161" s="5">
        <v>403566.0</v>
      </c>
    </row>
    <row r="2162">
      <c r="A2162" s="2" t="s">
        <v>22869</v>
      </c>
      <c r="B2162" s="3"/>
      <c r="C2162" s="4">
        <v>35423.98055555556</v>
      </c>
      <c r="D2162" s="5">
        <v>400962.0</v>
      </c>
    </row>
    <row r="2163">
      <c r="A2163" s="2" t="s">
        <v>22870</v>
      </c>
      <c r="B2163" s="3"/>
      <c r="C2163" s="4">
        <v>35423.98055555556</v>
      </c>
      <c r="D2163" s="5">
        <v>1199779.0</v>
      </c>
    </row>
    <row r="2164">
      <c r="A2164" s="2" t="s">
        <v>22871</v>
      </c>
      <c r="B2164" s="3"/>
      <c r="C2164" s="4">
        <v>35423.98055555556</v>
      </c>
      <c r="D2164" s="5">
        <v>1197579.0</v>
      </c>
    </row>
    <row r="2165">
      <c r="A2165" s="2" t="s">
        <v>22872</v>
      </c>
      <c r="B2165" s="3"/>
      <c r="C2165" s="4">
        <v>35423.98055555556</v>
      </c>
      <c r="D2165" s="5">
        <v>560967.0</v>
      </c>
    </row>
    <row r="2166">
      <c r="A2166" s="2" t="s">
        <v>22873</v>
      </c>
      <c r="B2166" s="3"/>
      <c r="C2166" s="4">
        <v>35423.98055555556</v>
      </c>
      <c r="D2166" s="5">
        <v>560935.0</v>
      </c>
    </row>
    <row r="2167">
      <c r="A2167" s="2" t="s">
        <v>22874</v>
      </c>
      <c r="B2167" s="3"/>
      <c r="C2167" s="4">
        <v>35423.98055555556</v>
      </c>
      <c r="D2167" s="5">
        <v>558491.0</v>
      </c>
    </row>
    <row r="2168">
      <c r="A2168" s="2" t="s">
        <v>22875</v>
      </c>
      <c r="B2168" s="3"/>
      <c r="C2168" s="4">
        <v>35423.98055555556</v>
      </c>
      <c r="D2168" s="5">
        <v>558488.0</v>
      </c>
    </row>
    <row r="2169">
      <c r="A2169" s="2" t="s">
        <v>22876</v>
      </c>
      <c r="B2169" s="3"/>
      <c r="C2169" s="4">
        <v>35423.98055555556</v>
      </c>
      <c r="D2169" s="5">
        <v>558537.0</v>
      </c>
    </row>
    <row r="2170">
      <c r="A2170" s="2" t="s">
        <v>22877</v>
      </c>
      <c r="B2170" s="3"/>
      <c r="C2170" s="4">
        <v>35423.98055555556</v>
      </c>
      <c r="D2170" s="5">
        <v>495043.0</v>
      </c>
    </row>
    <row r="2171">
      <c r="A2171" s="2" t="s">
        <v>22878</v>
      </c>
      <c r="B2171" s="3"/>
      <c r="C2171" s="4">
        <v>35423.98055555556</v>
      </c>
      <c r="D2171" s="5">
        <v>652479.0</v>
      </c>
    </row>
    <row r="2172">
      <c r="A2172" s="2" t="s">
        <v>22879</v>
      </c>
      <c r="B2172" s="3"/>
      <c r="C2172" s="4">
        <v>35423.98055555556</v>
      </c>
      <c r="D2172" s="5">
        <v>1801454.0</v>
      </c>
    </row>
    <row r="2173">
      <c r="A2173" s="2" t="s">
        <v>22880</v>
      </c>
      <c r="B2173" s="3"/>
      <c r="C2173" s="4">
        <v>35423.98055555556</v>
      </c>
      <c r="D2173" s="5">
        <v>323624.0</v>
      </c>
    </row>
    <row r="2174">
      <c r="A2174" s="2" t="s">
        <v>22881</v>
      </c>
      <c r="B2174" s="3"/>
      <c r="C2174" s="4">
        <v>35423.98055555556</v>
      </c>
      <c r="D2174" s="5">
        <v>1079255.0</v>
      </c>
    </row>
    <row r="2175">
      <c r="A2175" s="2" t="s">
        <v>22882</v>
      </c>
      <c r="B2175" s="3"/>
      <c r="C2175" s="4">
        <v>35423.98055555556</v>
      </c>
      <c r="D2175" s="5">
        <v>1079517.0</v>
      </c>
    </row>
    <row r="2176">
      <c r="A2176" s="2" t="s">
        <v>22883</v>
      </c>
      <c r="B2176" s="3"/>
      <c r="C2176" s="4">
        <v>35423.98055555556</v>
      </c>
      <c r="D2176" s="5">
        <v>1079532.0</v>
      </c>
    </row>
    <row r="2177">
      <c r="A2177" s="2" t="s">
        <v>22884</v>
      </c>
      <c r="B2177" s="3"/>
      <c r="C2177" s="4">
        <v>35423.98055555556</v>
      </c>
      <c r="D2177" s="5">
        <v>1068176.0</v>
      </c>
    </row>
    <row r="2178">
      <c r="A2178" s="2" t="s">
        <v>22885</v>
      </c>
      <c r="B2178" s="3"/>
      <c r="C2178" s="4">
        <v>35423.98055555556</v>
      </c>
      <c r="D2178" s="5">
        <v>1079513.0</v>
      </c>
    </row>
    <row r="2179">
      <c r="A2179" s="2" t="s">
        <v>22886</v>
      </c>
      <c r="B2179" s="3"/>
      <c r="C2179" s="4">
        <v>35423.98055555556</v>
      </c>
      <c r="D2179" s="5">
        <v>1093412.0</v>
      </c>
    </row>
    <row r="2180">
      <c r="A2180" s="2" t="s">
        <v>22887</v>
      </c>
      <c r="B2180" s="3"/>
      <c r="C2180" s="4">
        <v>35423.98055555556</v>
      </c>
      <c r="D2180" s="5">
        <v>111673.0</v>
      </c>
    </row>
    <row r="2181">
      <c r="A2181" s="2" t="s">
        <v>22888</v>
      </c>
      <c r="B2181" s="3"/>
      <c r="C2181" s="4">
        <v>35423.98055555556</v>
      </c>
      <c r="D2181" s="5">
        <v>246176.0</v>
      </c>
    </row>
    <row r="2182">
      <c r="A2182" s="2" t="s">
        <v>22889</v>
      </c>
      <c r="B2182" s="3"/>
      <c r="C2182" s="4">
        <v>35423.98055555556</v>
      </c>
      <c r="D2182" s="5">
        <v>669066.0</v>
      </c>
    </row>
    <row r="2183">
      <c r="A2183" s="2" t="s">
        <v>22890</v>
      </c>
      <c r="B2183" s="3"/>
      <c r="C2183" s="4">
        <v>35423.98055555556</v>
      </c>
      <c r="D2183" s="5">
        <v>672316.0</v>
      </c>
    </row>
    <row r="2184">
      <c r="A2184" s="2" t="s">
        <v>22891</v>
      </c>
      <c r="B2184" s="3"/>
      <c r="C2184" s="4">
        <v>35423.98055555556</v>
      </c>
      <c r="D2184" s="5">
        <v>672380.0</v>
      </c>
    </row>
    <row r="2185">
      <c r="A2185" s="2" t="s">
        <v>22892</v>
      </c>
      <c r="B2185" s="3"/>
      <c r="C2185" s="4">
        <v>35423.98055555556</v>
      </c>
      <c r="D2185" s="5">
        <v>672218.0</v>
      </c>
    </row>
    <row r="2186">
      <c r="A2186" s="2" t="s">
        <v>22893</v>
      </c>
      <c r="B2186" s="3"/>
      <c r="C2186" s="4">
        <v>35423.98055555556</v>
      </c>
      <c r="D2186" s="5">
        <v>672130.0</v>
      </c>
    </row>
    <row r="2187">
      <c r="A2187" s="2" t="s">
        <v>22894</v>
      </c>
      <c r="B2187" s="3"/>
      <c r="C2187" s="4">
        <v>35423.98055555556</v>
      </c>
      <c r="D2187" s="5">
        <v>114084.0</v>
      </c>
    </row>
    <row r="2188">
      <c r="A2188" s="2" t="s">
        <v>22895</v>
      </c>
      <c r="B2188" s="3"/>
      <c r="C2188" s="4">
        <v>35423.98055555556</v>
      </c>
      <c r="D2188" s="5">
        <v>253550.0</v>
      </c>
    </row>
    <row r="2189">
      <c r="A2189" s="2" t="s">
        <v>22896</v>
      </c>
      <c r="B2189" s="3"/>
      <c r="C2189" s="4">
        <v>35423.98055555556</v>
      </c>
      <c r="D2189" s="5">
        <v>254554.0</v>
      </c>
    </row>
    <row r="2190">
      <c r="A2190" s="2" t="s">
        <v>22897</v>
      </c>
      <c r="B2190" s="3"/>
      <c r="C2190" s="4">
        <v>35423.98055555556</v>
      </c>
      <c r="D2190" s="5">
        <v>966419.0</v>
      </c>
    </row>
    <row r="2191">
      <c r="A2191" s="2" t="s">
        <v>22898</v>
      </c>
      <c r="B2191" s="3"/>
      <c r="C2191" s="4">
        <v>35423.98055555556</v>
      </c>
      <c r="D2191" s="5">
        <v>966377.0</v>
      </c>
    </row>
    <row r="2192">
      <c r="A2192" s="2" t="s">
        <v>22899</v>
      </c>
      <c r="B2192" s="3"/>
      <c r="C2192" s="4">
        <v>35423.98055555556</v>
      </c>
      <c r="D2192" s="5">
        <v>538697.0</v>
      </c>
    </row>
    <row r="2193">
      <c r="A2193" s="2" t="s">
        <v>22900</v>
      </c>
      <c r="B2193" s="3"/>
      <c r="C2193" s="4">
        <v>35423.98055555556</v>
      </c>
      <c r="D2193" s="5">
        <v>669073.0</v>
      </c>
    </row>
    <row r="2194">
      <c r="A2194" s="2" t="s">
        <v>22901</v>
      </c>
      <c r="B2194" s="3"/>
      <c r="C2194" s="4">
        <v>35423.98055555556</v>
      </c>
      <c r="D2194" s="5">
        <v>405608.0</v>
      </c>
    </row>
    <row r="2195">
      <c r="A2195" s="2" t="s">
        <v>22902</v>
      </c>
      <c r="B2195" s="3"/>
      <c r="C2195" s="4">
        <v>35423.98055555556</v>
      </c>
      <c r="D2195" s="5">
        <v>464488.0</v>
      </c>
    </row>
    <row r="2196">
      <c r="A2196" s="2" t="s">
        <v>22903</v>
      </c>
      <c r="B2196" s="3"/>
      <c r="C2196" s="4">
        <v>35423.98055555556</v>
      </c>
      <c r="D2196" s="5">
        <v>46318.0</v>
      </c>
    </row>
    <row r="2197">
      <c r="A2197" s="2" t="s">
        <v>22904</v>
      </c>
      <c r="B2197" s="3"/>
      <c r="C2197" s="4">
        <v>35423.98055555556</v>
      </c>
      <c r="D2197" s="5">
        <v>662230.0</v>
      </c>
    </row>
    <row r="2198">
      <c r="A2198" s="2" t="s">
        <v>22905</v>
      </c>
      <c r="B2198" s="3"/>
      <c r="C2198" s="4">
        <v>35423.98055555556</v>
      </c>
      <c r="D2198" s="5">
        <v>662261.0</v>
      </c>
    </row>
    <row r="2199">
      <c r="A2199" s="2" t="s">
        <v>22906</v>
      </c>
      <c r="B2199" s="3"/>
      <c r="C2199" s="4">
        <v>35423.98055555556</v>
      </c>
      <c r="D2199" s="5">
        <v>662240.0</v>
      </c>
    </row>
    <row r="2200">
      <c r="A2200" s="2" t="s">
        <v>22907</v>
      </c>
      <c r="B2200" s="3"/>
      <c r="C2200" s="4">
        <v>35423.98055555556</v>
      </c>
      <c r="D2200" s="5">
        <v>728281.0</v>
      </c>
    </row>
    <row r="2201">
      <c r="A2201" s="2" t="s">
        <v>22908</v>
      </c>
      <c r="B2201" s="3"/>
      <c r="C2201" s="4">
        <v>35423.98055555556</v>
      </c>
      <c r="D2201" s="5">
        <v>303111.0</v>
      </c>
    </row>
    <row r="2202">
      <c r="A2202" s="2" t="s">
        <v>22909</v>
      </c>
      <c r="B2202" s="3"/>
      <c r="C2202" s="4">
        <v>35423.98055555556</v>
      </c>
      <c r="D2202" s="5">
        <v>448171.0</v>
      </c>
    </row>
    <row r="2203">
      <c r="A2203" s="2" t="s">
        <v>22910</v>
      </c>
      <c r="B2203" s="3"/>
      <c r="C2203" s="4">
        <v>35423.98055555556</v>
      </c>
      <c r="D2203" s="5">
        <v>714135.0</v>
      </c>
    </row>
    <row r="2204">
      <c r="A2204" s="2" t="s">
        <v>22911</v>
      </c>
      <c r="B2204" s="3"/>
      <c r="C2204" s="4">
        <v>35423.98055555556</v>
      </c>
      <c r="D2204" s="5">
        <v>451365.0</v>
      </c>
    </row>
    <row r="2205">
      <c r="A2205" s="2" t="s">
        <v>22912</v>
      </c>
      <c r="B2205" s="3"/>
      <c r="C2205" s="4">
        <v>35423.98055555556</v>
      </c>
      <c r="D2205" s="5">
        <v>1196982.0</v>
      </c>
    </row>
    <row r="2206">
      <c r="A2206" s="2" t="s">
        <v>22913</v>
      </c>
      <c r="B2206" s="3"/>
      <c r="C2206" s="4">
        <v>35423.98055555556</v>
      </c>
      <c r="D2206" s="5">
        <v>423435.0</v>
      </c>
    </row>
    <row r="2207">
      <c r="A2207" s="2" t="s">
        <v>22914</v>
      </c>
      <c r="B2207" s="3"/>
      <c r="C2207" s="4">
        <v>35423.98055555556</v>
      </c>
      <c r="D2207" s="5">
        <v>679602.0</v>
      </c>
    </row>
    <row r="2208">
      <c r="A2208" s="2" t="s">
        <v>22915</v>
      </c>
      <c r="B2208" s="3"/>
      <c r="C2208" s="4">
        <v>35423.98055555556</v>
      </c>
      <c r="D2208" s="5">
        <v>264201.0</v>
      </c>
    </row>
    <row r="2209">
      <c r="A2209" s="2" t="s">
        <v>22916</v>
      </c>
      <c r="B2209" s="3"/>
      <c r="C2209" s="4">
        <v>35423.98055555556</v>
      </c>
      <c r="D2209" s="5">
        <v>157201.0</v>
      </c>
    </row>
    <row r="2210">
      <c r="A2210" s="2" t="s">
        <v>22917</v>
      </c>
      <c r="B2210" s="3"/>
      <c r="C2210" s="4">
        <v>35423.98055555556</v>
      </c>
      <c r="D2210" s="5">
        <v>203288.0</v>
      </c>
    </row>
    <row r="2211">
      <c r="A2211" s="2" t="s">
        <v>22918</v>
      </c>
      <c r="B2211" s="3"/>
      <c r="C2211" s="4">
        <v>35423.98055555556</v>
      </c>
      <c r="D2211" s="5">
        <v>192406.0</v>
      </c>
    </row>
    <row r="2212">
      <c r="A2212" s="2" t="s">
        <v>22919</v>
      </c>
      <c r="B2212" s="3"/>
      <c r="C2212" s="4">
        <v>35423.98055555556</v>
      </c>
      <c r="D2212" s="5">
        <v>953952.0</v>
      </c>
    </row>
    <row r="2213">
      <c r="A2213" s="2" t="s">
        <v>22920</v>
      </c>
      <c r="B2213" s="3"/>
      <c r="C2213" s="4">
        <v>35423.98055555556</v>
      </c>
      <c r="D2213" s="5">
        <v>45706.0</v>
      </c>
    </row>
    <row r="2214">
      <c r="A2214" s="2" t="s">
        <v>22921</v>
      </c>
      <c r="B2214" s="3"/>
      <c r="C2214" s="4">
        <v>35423.98055555556</v>
      </c>
      <c r="D2214" s="5">
        <v>289328.0</v>
      </c>
    </row>
    <row r="2215">
      <c r="A2215" s="2" t="s">
        <v>22922</v>
      </c>
      <c r="B2215" s="3"/>
      <c r="C2215" s="4">
        <v>35423.98055555556</v>
      </c>
      <c r="D2215" s="5">
        <v>524756.0</v>
      </c>
    </row>
    <row r="2216">
      <c r="A2216" s="2" t="s">
        <v>22923</v>
      </c>
      <c r="B2216" s="3"/>
      <c r="C2216" s="4">
        <v>35423.98055555556</v>
      </c>
      <c r="D2216" s="5">
        <v>39238.0</v>
      </c>
    </row>
    <row r="2217">
      <c r="A2217" s="2" t="s">
        <v>22924</v>
      </c>
      <c r="B2217" s="3"/>
      <c r="C2217" s="4">
        <v>35423.98055555556</v>
      </c>
      <c r="D2217" s="5">
        <v>1271923.0</v>
      </c>
    </row>
    <row r="2218">
      <c r="A2218" s="2" t="s">
        <v>22925</v>
      </c>
      <c r="B2218" s="3"/>
      <c r="C2218" s="4">
        <v>35423.98055555556</v>
      </c>
      <c r="D2218" s="5">
        <v>2439789.0</v>
      </c>
    </row>
    <row r="2219">
      <c r="A2219" s="2" t="s">
        <v>22926</v>
      </c>
      <c r="B2219" s="3"/>
      <c r="C2219" s="4">
        <v>35423.98055555556</v>
      </c>
      <c r="D2219" s="5">
        <v>2439841.0</v>
      </c>
    </row>
    <row r="2220">
      <c r="A2220" s="2" t="s">
        <v>22927</v>
      </c>
      <c r="B2220" s="3"/>
      <c r="C2220" s="4">
        <v>35423.98055555556</v>
      </c>
      <c r="D2220" s="5">
        <v>1221333.0</v>
      </c>
    </row>
    <row r="2221">
      <c r="A2221" s="2" t="s">
        <v>22928</v>
      </c>
      <c r="B2221" s="3"/>
      <c r="C2221" s="4">
        <v>35423.98055555556</v>
      </c>
      <c r="D2221" s="5">
        <v>1856616.0</v>
      </c>
    </row>
    <row r="2222">
      <c r="A2222" s="2" t="s">
        <v>22929</v>
      </c>
      <c r="B2222" s="3"/>
      <c r="C2222" s="4">
        <v>35423.98055555556</v>
      </c>
      <c r="D2222" s="5">
        <v>1266045.0</v>
      </c>
    </row>
    <row r="2223">
      <c r="A2223" s="2" t="s">
        <v>22930</v>
      </c>
      <c r="B2223" s="3"/>
      <c r="C2223" s="4">
        <v>35423.98055555556</v>
      </c>
      <c r="D2223" s="5">
        <v>1124926.0</v>
      </c>
    </row>
    <row r="2224">
      <c r="A2224" s="2" t="s">
        <v>22931</v>
      </c>
      <c r="B2224" s="3"/>
      <c r="C2224" s="4">
        <v>35423.98055555556</v>
      </c>
      <c r="D2224" s="5">
        <v>430338.0</v>
      </c>
    </row>
    <row r="2225">
      <c r="A2225" s="2" t="s">
        <v>22932</v>
      </c>
      <c r="B2225" s="3"/>
      <c r="C2225" s="4">
        <v>35423.98055555556</v>
      </c>
      <c r="D2225" s="5">
        <v>348578.0</v>
      </c>
    </row>
    <row r="2226">
      <c r="A2226" s="2" t="s">
        <v>22933</v>
      </c>
      <c r="B2226" s="3"/>
      <c r="C2226" s="4">
        <v>35423.98055555556</v>
      </c>
      <c r="D2226" s="5">
        <v>348807.0</v>
      </c>
    </row>
    <row r="2227">
      <c r="A2227" s="2" t="s">
        <v>22934</v>
      </c>
      <c r="B2227" s="3"/>
      <c r="C2227" s="4">
        <v>35423.98055555556</v>
      </c>
      <c r="D2227" s="5">
        <v>199822.0</v>
      </c>
    </row>
    <row r="2228">
      <c r="A2228" s="2" t="s">
        <v>22935</v>
      </c>
      <c r="B2228" s="3"/>
      <c r="C2228" s="4">
        <v>35423.98055555556</v>
      </c>
      <c r="D2228" s="5">
        <v>199713.0</v>
      </c>
    </row>
    <row r="2229">
      <c r="A2229" s="2" t="s">
        <v>22936</v>
      </c>
      <c r="B2229" s="3"/>
      <c r="C2229" s="4">
        <v>35423.98055555556</v>
      </c>
      <c r="D2229" s="5">
        <v>1252708.0</v>
      </c>
    </row>
    <row r="2230">
      <c r="A2230" s="2" t="s">
        <v>22937</v>
      </c>
      <c r="B2230" s="3"/>
      <c r="C2230" s="4">
        <v>35423.98055555556</v>
      </c>
      <c r="D2230" s="5">
        <v>1742081.0</v>
      </c>
    </row>
    <row r="2231">
      <c r="A2231" s="2" t="s">
        <v>22938</v>
      </c>
      <c r="B2231" s="3"/>
      <c r="C2231" s="4">
        <v>35423.98055555556</v>
      </c>
      <c r="D2231" s="5">
        <v>1743249.0</v>
      </c>
    </row>
    <row r="2232">
      <c r="A2232" s="2" t="s">
        <v>22939</v>
      </c>
      <c r="B2232" s="3"/>
      <c r="C2232" s="4">
        <v>35423.98055555556</v>
      </c>
      <c r="D2232" s="5">
        <v>1757946.0</v>
      </c>
    </row>
    <row r="2233">
      <c r="A2233" s="2" t="s">
        <v>22940</v>
      </c>
      <c r="B2233" s="3"/>
      <c r="C2233" s="4">
        <v>35423.98055555556</v>
      </c>
      <c r="D2233" s="5">
        <v>447949.0</v>
      </c>
    </row>
    <row r="2234">
      <c r="A2234" s="2" t="s">
        <v>22941</v>
      </c>
      <c r="B2234" s="3"/>
      <c r="C2234" s="4">
        <v>35423.98055555556</v>
      </c>
      <c r="D2234" s="5">
        <v>458901.0</v>
      </c>
    </row>
    <row r="2235">
      <c r="A2235" s="2" t="s">
        <v>22942</v>
      </c>
      <c r="B2235" s="3"/>
      <c r="C2235" s="4">
        <v>35423.98055555556</v>
      </c>
      <c r="D2235" s="5">
        <v>770821.0</v>
      </c>
    </row>
    <row r="2236">
      <c r="A2236" s="2" t="s">
        <v>22943</v>
      </c>
      <c r="B2236" s="3"/>
      <c r="C2236" s="4">
        <v>35423.98055555556</v>
      </c>
      <c r="D2236" s="5">
        <v>447101.0</v>
      </c>
    </row>
    <row r="2237">
      <c r="A2237" s="2" t="s">
        <v>22944</v>
      </c>
      <c r="B2237" s="3"/>
      <c r="C2237" s="4">
        <v>35423.98055555556</v>
      </c>
      <c r="D2237" s="5">
        <v>630764.0</v>
      </c>
    </row>
    <row r="2238">
      <c r="A2238" s="2" t="s">
        <v>22945</v>
      </c>
      <c r="B2238" s="3"/>
      <c r="C2238" s="4">
        <v>35423.98055555556</v>
      </c>
      <c r="D2238" s="5">
        <v>1077422.0</v>
      </c>
    </row>
    <row r="2239">
      <c r="A2239" s="2" t="s">
        <v>22946</v>
      </c>
      <c r="B2239" s="3"/>
      <c r="C2239" s="4">
        <v>35423.98055555556</v>
      </c>
      <c r="D2239" s="5">
        <v>383167.0</v>
      </c>
    </row>
    <row r="2240">
      <c r="A2240" s="2" t="s">
        <v>22947</v>
      </c>
      <c r="B2240" s="3"/>
      <c r="C2240" s="4">
        <v>35423.98055555556</v>
      </c>
      <c r="D2240" s="5">
        <v>2481381.0</v>
      </c>
    </row>
    <row r="2241">
      <c r="A2241" s="2" t="s">
        <v>22948</v>
      </c>
      <c r="B2241" s="3"/>
      <c r="C2241" s="4">
        <v>35423.98055555556</v>
      </c>
      <c r="D2241" s="5">
        <v>2481269.0</v>
      </c>
    </row>
    <row r="2242">
      <c r="A2242" s="2" t="s">
        <v>22949</v>
      </c>
      <c r="B2242" s="3"/>
      <c r="C2242" s="4">
        <v>35423.98055555556</v>
      </c>
      <c r="D2242" s="5">
        <v>217354.0</v>
      </c>
    </row>
    <row r="2243">
      <c r="A2243" s="2" t="s">
        <v>22950</v>
      </c>
      <c r="B2243" s="3"/>
      <c r="C2243" s="4">
        <v>35423.98055555556</v>
      </c>
      <c r="D2243" s="5">
        <v>186941.0</v>
      </c>
    </row>
    <row r="2244">
      <c r="A2244" s="2" t="s">
        <v>22951</v>
      </c>
      <c r="B2244" s="3"/>
      <c r="C2244" s="4">
        <v>35423.98055555556</v>
      </c>
      <c r="D2244" s="5">
        <v>217443.0</v>
      </c>
    </row>
    <row r="2245">
      <c r="A2245" s="2" t="s">
        <v>22952</v>
      </c>
      <c r="B2245" s="3"/>
      <c r="C2245" s="4">
        <v>35423.98055555556</v>
      </c>
      <c r="D2245" s="5">
        <v>807942.0</v>
      </c>
    </row>
    <row r="2246">
      <c r="A2246" s="2" t="s">
        <v>22953</v>
      </c>
      <c r="B2246" s="3"/>
      <c r="C2246" s="4">
        <v>35423.98055555556</v>
      </c>
      <c r="D2246" s="5">
        <v>1260869.0</v>
      </c>
    </row>
    <row r="2247">
      <c r="A2247" s="2" t="s">
        <v>22954</v>
      </c>
      <c r="B2247" s="3"/>
      <c r="C2247" s="4">
        <v>35423.98055555556</v>
      </c>
      <c r="D2247" s="5">
        <v>561151.0</v>
      </c>
    </row>
    <row r="2248">
      <c r="A2248" s="2" t="s">
        <v>22955</v>
      </c>
      <c r="B2248" s="3"/>
      <c r="C2248" s="4">
        <v>35423.98055555556</v>
      </c>
      <c r="D2248" s="5">
        <v>60615.0</v>
      </c>
    </row>
    <row r="2249">
      <c r="A2249" s="2" t="s">
        <v>22956</v>
      </c>
      <c r="B2249" s="3"/>
      <c r="C2249" s="4">
        <v>35423.98055555556</v>
      </c>
      <c r="D2249" s="5">
        <v>60136.0</v>
      </c>
    </row>
    <row r="2250">
      <c r="A2250" s="2" t="s">
        <v>22957</v>
      </c>
      <c r="B2250" s="3"/>
      <c r="C2250" s="4">
        <v>35423.98055555556</v>
      </c>
      <c r="D2250" s="5">
        <v>1297074.0</v>
      </c>
    </row>
    <row r="2251">
      <c r="A2251" s="2" t="s">
        <v>22958</v>
      </c>
      <c r="B2251" s="3"/>
      <c r="C2251" s="4">
        <v>35423.98055555556</v>
      </c>
      <c r="D2251" s="5">
        <v>1389564.0</v>
      </c>
    </row>
    <row r="2252">
      <c r="A2252" s="2" t="s">
        <v>22959</v>
      </c>
      <c r="B2252" s="3"/>
      <c r="C2252" s="4">
        <v>35423.98055555556</v>
      </c>
      <c r="D2252" s="5">
        <v>661119.0</v>
      </c>
    </row>
    <row r="2253">
      <c r="A2253" s="2" t="s">
        <v>22960</v>
      </c>
      <c r="B2253" s="3"/>
      <c r="C2253" s="4">
        <v>35423.98055555556</v>
      </c>
      <c r="D2253" s="5">
        <v>7217.0</v>
      </c>
    </row>
    <row r="2254">
      <c r="A2254" s="2" t="s">
        <v>22961</v>
      </c>
      <c r="B2254" s="3"/>
      <c r="C2254" s="4">
        <v>35423.98055555556</v>
      </c>
      <c r="D2254" s="5">
        <v>184606.0</v>
      </c>
    </row>
    <row r="2255">
      <c r="A2255" s="2" t="s">
        <v>22962</v>
      </c>
      <c r="B2255" s="3"/>
      <c r="C2255" s="4">
        <v>35423.98055555556</v>
      </c>
      <c r="D2255" s="5">
        <v>176883.0</v>
      </c>
    </row>
    <row r="2256">
      <c r="A2256" s="2" t="s">
        <v>22963</v>
      </c>
      <c r="B2256" s="3"/>
      <c r="C2256" s="4">
        <v>35423.98055555556</v>
      </c>
      <c r="D2256" s="5">
        <v>86862.0</v>
      </c>
    </row>
    <row r="2257">
      <c r="A2257" s="2" t="s">
        <v>22964</v>
      </c>
      <c r="B2257" s="3"/>
      <c r="C2257" s="4">
        <v>35423.98055555556</v>
      </c>
      <c r="D2257" s="5">
        <v>146767.0</v>
      </c>
    </row>
    <row r="2258">
      <c r="A2258" s="2" t="s">
        <v>22965</v>
      </c>
      <c r="B2258" s="3"/>
      <c r="C2258" s="4">
        <v>35423.98055555556</v>
      </c>
      <c r="D2258" s="5">
        <v>131219.0</v>
      </c>
    </row>
    <row r="2259">
      <c r="A2259" s="2" t="s">
        <v>22966</v>
      </c>
      <c r="B2259" s="3"/>
      <c r="C2259" s="4">
        <v>35423.98055555556</v>
      </c>
      <c r="D2259" s="5">
        <v>231717.0</v>
      </c>
    </row>
    <row r="2260">
      <c r="A2260" s="2" t="s">
        <v>22967</v>
      </c>
      <c r="B2260" s="3"/>
      <c r="C2260" s="4">
        <v>35423.98055555556</v>
      </c>
      <c r="D2260" s="5">
        <v>4528.0</v>
      </c>
    </row>
    <row r="2261">
      <c r="A2261" s="2" t="s">
        <v>22968</v>
      </c>
      <c r="B2261" s="3"/>
      <c r="C2261" s="4">
        <v>35423.98055555556</v>
      </c>
      <c r="D2261" s="5">
        <v>1230742.0</v>
      </c>
    </row>
    <row r="2262">
      <c r="A2262" s="2" t="s">
        <v>22969</v>
      </c>
      <c r="B2262" s="3"/>
      <c r="C2262" s="4">
        <v>35423.98055555556</v>
      </c>
      <c r="D2262" s="5">
        <v>1225162.0</v>
      </c>
    </row>
    <row r="2263">
      <c r="A2263" s="2" t="s">
        <v>22970</v>
      </c>
      <c r="B2263" s="3"/>
      <c r="C2263" s="4">
        <v>35423.98055555556</v>
      </c>
      <c r="D2263" s="5">
        <v>200888.0</v>
      </c>
    </row>
    <row r="2264">
      <c r="A2264" s="2" t="s">
        <v>22971</v>
      </c>
      <c r="B2264" s="3"/>
      <c r="C2264" s="4">
        <v>35423.98055555556</v>
      </c>
      <c r="D2264" s="5">
        <v>224686.0</v>
      </c>
    </row>
    <row r="2265">
      <c r="A2265" s="2" t="s">
        <v>22972</v>
      </c>
      <c r="B2265" s="3"/>
      <c r="C2265" s="4">
        <v>35423.98055555556</v>
      </c>
      <c r="D2265" s="5">
        <v>224795.0</v>
      </c>
    </row>
    <row r="2266">
      <c r="A2266" s="2" t="s">
        <v>22973</v>
      </c>
      <c r="B2266" s="3"/>
      <c r="C2266" s="4">
        <v>35423.98055555556</v>
      </c>
      <c r="D2266" s="5">
        <v>221873.0</v>
      </c>
    </row>
    <row r="2267">
      <c r="A2267" s="2" t="s">
        <v>22974</v>
      </c>
      <c r="B2267" s="3"/>
      <c r="C2267" s="4">
        <v>35423.98055555556</v>
      </c>
      <c r="D2267" s="5">
        <v>513720.0</v>
      </c>
    </row>
    <row r="2268">
      <c r="A2268" s="2" t="s">
        <v>22975</v>
      </c>
      <c r="B2268" s="3"/>
      <c r="C2268" s="4">
        <v>35423.98055555556</v>
      </c>
      <c r="D2268" s="5">
        <v>282227.0</v>
      </c>
    </row>
    <row r="2269">
      <c r="A2269" s="2" t="s">
        <v>22976</v>
      </c>
      <c r="B2269" s="3"/>
      <c r="C2269" s="4">
        <v>35423.98055555556</v>
      </c>
      <c r="D2269" s="5">
        <v>347369.0</v>
      </c>
    </row>
    <row r="2270">
      <c r="A2270" s="2" t="s">
        <v>22977</v>
      </c>
      <c r="B2270" s="3"/>
      <c r="C2270" s="4">
        <v>35423.98055555556</v>
      </c>
      <c r="D2270" s="5">
        <v>347478.0</v>
      </c>
    </row>
    <row r="2271">
      <c r="A2271" s="2" t="s">
        <v>22978</v>
      </c>
      <c r="B2271" s="3"/>
      <c r="C2271" s="4">
        <v>35423.98055555556</v>
      </c>
      <c r="D2271" s="5">
        <v>345816.0</v>
      </c>
    </row>
    <row r="2272">
      <c r="A2272" s="2" t="s">
        <v>22979</v>
      </c>
      <c r="B2272" s="3"/>
      <c r="C2272" s="4">
        <v>35423.98055555556</v>
      </c>
      <c r="D2272" s="5">
        <v>347469.0</v>
      </c>
    </row>
    <row r="2273">
      <c r="A2273" s="2" t="s">
        <v>22980</v>
      </c>
      <c r="B2273" s="3"/>
      <c r="C2273" s="4">
        <v>35423.98055555556</v>
      </c>
      <c r="D2273" s="5">
        <v>384361.0</v>
      </c>
    </row>
    <row r="2274">
      <c r="A2274" s="2" t="s">
        <v>22981</v>
      </c>
      <c r="B2274" s="3"/>
      <c r="C2274" s="4">
        <v>35423.98055555556</v>
      </c>
      <c r="D2274" s="5">
        <v>365066.0</v>
      </c>
    </row>
    <row r="2275">
      <c r="A2275" s="2" t="s">
        <v>22982</v>
      </c>
      <c r="B2275" s="3"/>
      <c r="C2275" s="4">
        <v>35423.98055555556</v>
      </c>
      <c r="D2275" s="5">
        <v>384368.0</v>
      </c>
    </row>
    <row r="2276">
      <c r="A2276" s="2" t="s">
        <v>22983</v>
      </c>
      <c r="B2276" s="3"/>
      <c r="C2276" s="4">
        <v>35423.98055555556</v>
      </c>
      <c r="D2276" s="5">
        <v>391464.0</v>
      </c>
    </row>
    <row r="2277">
      <c r="A2277" s="2" t="s">
        <v>22984</v>
      </c>
      <c r="B2277" s="3"/>
      <c r="C2277" s="4">
        <v>35423.98055555556</v>
      </c>
      <c r="D2277" s="5">
        <v>1020222.0</v>
      </c>
    </row>
    <row r="2278">
      <c r="A2278" s="2" t="s">
        <v>22985</v>
      </c>
      <c r="B2278" s="3"/>
      <c r="C2278" s="4">
        <v>35423.98055555556</v>
      </c>
      <c r="D2278" s="5">
        <v>1008967.0</v>
      </c>
    </row>
    <row r="2279">
      <c r="A2279" s="2" t="s">
        <v>22986</v>
      </c>
      <c r="B2279" s="3"/>
      <c r="C2279" s="4">
        <v>35423.98055555556</v>
      </c>
      <c r="D2279" s="5">
        <v>1009296.0</v>
      </c>
    </row>
    <row r="2280">
      <c r="A2280" s="2" t="s">
        <v>22987</v>
      </c>
      <c r="B2280" s="3"/>
      <c r="C2280" s="4">
        <v>35423.98055555556</v>
      </c>
      <c r="D2280" s="5">
        <v>1020077.0</v>
      </c>
    </row>
    <row r="2281">
      <c r="A2281" s="2" t="s">
        <v>22988</v>
      </c>
      <c r="B2281" s="3"/>
      <c r="C2281" s="4">
        <v>35423.98055555556</v>
      </c>
      <c r="D2281" s="5">
        <v>1020308.0</v>
      </c>
    </row>
    <row r="2282">
      <c r="A2282" s="2" t="s">
        <v>22989</v>
      </c>
      <c r="B2282" s="3"/>
      <c r="C2282" s="4">
        <v>35423.98055555556</v>
      </c>
      <c r="D2282" s="5">
        <v>1020210.0</v>
      </c>
    </row>
    <row r="2283">
      <c r="A2283" s="2" t="s">
        <v>22990</v>
      </c>
      <c r="B2283" s="3"/>
      <c r="C2283" s="4">
        <v>35423.98055555556</v>
      </c>
      <c r="D2283" s="5">
        <v>543415.0</v>
      </c>
    </row>
    <row r="2284">
      <c r="A2284" s="2" t="s">
        <v>22991</v>
      </c>
      <c r="B2284" s="3"/>
      <c r="C2284" s="4">
        <v>35423.98055555556</v>
      </c>
      <c r="D2284" s="5">
        <v>552183.0</v>
      </c>
    </row>
    <row r="2285">
      <c r="A2285" s="2" t="s">
        <v>22992</v>
      </c>
      <c r="B2285" s="3"/>
      <c r="C2285" s="4">
        <v>35423.98055555556</v>
      </c>
      <c r="D2285" s="5">
        <v>552189.0</v>
      </c>
    </row>
    <row r="2286">
      <c r="A2286" s="2" t="s">
        <v>22993</v>
      </c>
      <c r="B2286" s="3"/>
      <c r="C2286" s="4">
        <v>35423.98055555556</v>
      </c>
      <c r="D2286" s="5">
        <v>581035.0</v>
      </c>
    </row>
    <row r="2287">
      <c r="A2287" s="2" t="s">
        <v>22994</v>
      </c>
      <c r="B2287" s="3"/>
      <c r="C2287" s="4">
        <v>35423.98055555556</v>
      </c>
      <c r="D2287" s="5">
        <v>2146101.0</v>
      </c>
    </row>
    <row r="2288">
      <c r="A2288" s="2" t="s">
        <v>22995</v>
      </c>
      <c r="B2288" s="3"/>
      <c r="C2288" s="4">
        <v>35423.98055555556</v>
      </c>
      <c r="D2288" s="5">
        <v>134028.0</v>
      </c>
    </row>
    <row r="2289">
      <c r="A2289" s="2" t="s">
        <v>22996</v>
      </c>
      <c r="B2289" s="3"/>
      <c r="C2289" s="4">
        <v>35423.98055555556</v>
      </c>
      <c r="D2289" s="5">
        <v>478281.0</v>
      </c>
    </row>
    <row r="2290">
      <c r="A2290" s="2" t="s">
        <v>22997</v>
      </c>
      <c r="B2290" s="3"/>
      <c r="C2290" s="4">
        <v>35423.98055555556</v>
      </c>
      <c r="D2290" s="5">
        <v>338196.0</v>
      </c>
    </row>
    <row r="2291">
      <c r="A2291" s="2" t="s">
        <v>22998</v>
      </c>
      <c r="B2291" s="3"/>
      <c r="C2291" s="4">
        <v>35423.98055555556</v>
      </c>
      <c r="D2291" s="5">
        <v>71594.0</v>
      </c>
    </row>
    <row r="2292">
      <c r="A2292" s="2" t="s">
        <v>22999</v>
      </c>
      <c r="B2292" s="3"/>
      <c r="C2292" s="4">
        <v>35423.98055555556</v>
      </c>
      <c r="D2292" s="5">
        <v>251760.0</v>
      </c>
    </row>
    <row r="2293">
      <c r="A2293" s="2" t="s">
        <v>23000</v>
      </c>
      <c r="B2293" s="3"/>
      <c r="C2293" s="4">
        <v>35423.98055555556</v>
      </c>
      <c r="D2293" s="5">
        <v>792337.0</v>
      </c>
    </row>
    <row r="2294">
      <c r="A2294" s="2" t="s">
        <v>23001</v>
      </c>
      <c r="B2294" s="3"/>
      <c r="C2294" s="4">
        <v>35423.98055555556</v>
      </c>
      <c r="D2294" s="5">
        <v>441042.0</v>
      </c>
    </row>
    <row r="2295">
      <c r="A2295" s="2" t="s">
        <v>23002</v>
      </c>
      <c r="B2295" s="3"/>
      <c r="C2295" s="4">
        <v>35423.98055555556</v>
      </c>
      <c r="D2295" s="5">
        <v>364355.0</v>
      </c>
    </row>
    <row r="2296">
      <c r="A2296" s="2" t="s">
        <v>23003</v>
      </c>
      <c r="B2296" s="3"/>
      <c r="C2296" s="4">
        <v>35423.98055555556</v>
      </c>
      <c r="D2296" s="5">
        <v>1309850.0</v>
      </c>
    </row>
    <row r="2297">
      <c r="A2297" s="2" t="s">
        <v>23004</v>
      </c>
      <c r="B2297" s="3"/>
      <c r="C2297" s="4">
        <v>35423.98055555556</v>
      </c>
      <c r="D2297" s="5">
        <v>610143.0</v>
      </c>
    </row>
    <row r="2298">
      <c r="A2298" s="2" t="s">
        <v>23005</v>
      </c>
      <c r="B2298" s="3"/>
      <c r="C2298" s="4">
        <v>35423.98055555556</v>
      </c>
      <c r="D2298" s="5">
        <v>1149124.0</v>
      </c>
    </row>
    <row r="2299">
      <c r="A2299" s="2" t="s">
        <v>23006</v>
      </c>
      <c r="B2299" s="3"/>
      <c r="C2299" s="4">
        <v>35423.98055555556</v>
      </c>
      <c r="D2299" s="5">
        <v>1175604.0</v>
      </c>
    </row>
    <row r="2300">
      <c r="A2300" s="2" t="s">
        <v>23007</v>
      </c>
      <c r="B2300" s="3"/>
      <c r="C2300" s="4">
        <v>35423.98055555556</v>
      </c>
      <c r="D2300" s="5">
        <v>1174792.0</v>
      </c>
    </row>
    <row r="2301">
      <c r="A2301" s="2" t="s">
        <v>23008</v>
      </c>
      <c r="B2301" s="3"/>
      <c r="C2301" s="4">
        <v>35423.98055555556</v>
      </c>
      <c r="D2301" s="5">
        <v>1175751.0</v>
      </c>
    </row>
    <row r="2302">
      <c r="A2302" s="2" t="s">
        <v>23009</v>
      </c>
      <c r="B2302" s="3"/>
      <c r="C2302" s="4">
        <v>35423.98055555556</v>
      </c>
      <c r="D2302" s="5">
        <v>1175666.0</v>
      </c>
    </row>
    <row r="2303">
      <c r="A2303" s="2" t="s">
        <v>23010</v>
      </c>
      <c r="B2303" s="3"/>
      <c r="C2303" s="4">
        <v>35423.98055555556</v>
      </c>
      <c r="D2303" s="5">
        <v>1187827.0</v>
      </c>
    </row>
    <row r="2304">
      <c r="A2304" s="2" t="s">
        <v>23011</v>
      </c>
      <c r="B2304" s="3"/>
      <c r="C2304" s="4">
        <v>35423.98055555556</v>
      </c>
      <c r="D2304" s="5">
        <v>1187183.0</v>
      </c>
    </row>
    <row r="2305">
      <c r="A2305" s="2" t="s">
        <v>23012</v>
      </c>
      <c r="B2305" s="3"/>
      <c r="C2305" s="4">
        <v>35423.98055555556</v>
      </c>
      <c r="D2305" s="5">
        <v>1503945.0</v>
      </c>
    </row>
    <row r="2306">
      <c r="A2306" s="2" t="s">
        <v>23013</v>
      </c>
      <c r="B2306" s="3"/>
      <c r="C2306" s="4">
        <v>35423.98055555556</v>
      </c>
      <c r="D2306" s="5">
        <v>1499687.0</v>
      </c>
    </row>
    <row r="2307">
      <c r="A2307" s="2" t="s">
        <v>23014</v>
      </c>
      <c r="B2307" s="3"/>
      <c r="C2307" s="4">
        <v>35423.98055555556</v>
      </c>
      <c r="D2307" s="5">
        <v>1503834.0</v>
      </c>
    </row>
    <row r="2308">
      <c r="A2308" s="2" t="s">
        <v>23015</v>
      </c>
      <c r="B2308" s="3"/>
      <c r="C2308" s="4">
        <v>35423.98055555556</v>
      </c>
      <c r="D2308" s="5">
        <v>1503943.0</v>
      </c>
    </row>
    <row r="2309">
      <c r="A2309" s="2" t="s">
        <v>23016</v>
      </c>
      <c r="B2309" s="3"/>
      <c r="C2309" s="4">
        <v>35423.98055555556</v>
      </c>
      <c r="D2309" s="5">
        <v>1504088.0</v>
      </c>
    </row>
    <row r="2310">
      <c r="A2310" s="2" t="s">
        <v>23017</v>
      </c>
      <c r="B2310" s="3"/>
      <c r="C2310" s="4">
        <v>35423.98055555556</v>
      </c>
      <c r="D2310" s="5">
        <v>1517153.0</v>
      </c>
    </row>
    <row r="2311">
      <c r="A2311" s="2" t="s">
        <v>23018</v>
      </c>
      <c r="B2311" s="3"/>
      <c r="C2311" s="4">
        <v>35423.98055555556</v>
      </c>
      <c r="D2311" s="5">
        <v>1517022.0</v>
      </c>
    </row>
    <row r="2312">
      <c r="A2312" s="2" t="s">
        <v>23019</v>
      </c>
      <c r="B2312" s="3"/>
      <c r="C2312" s="4">
        <v>35423.98055555556</v>
      </c>
      <c r="D2312" s="5">
        <v>632774.0</v>
      </c>
    </row>
    <row r="2313">
      <c r="A2313" s="2" t="s">
        <v>23020</v>
      </c>
      <c r="B2313" s="3"/>
      <c r="C2313" s="4">
        <v>35423.98055555556</v>
      </c>
      <c r="D2313" s="5">
        <v>628279.0</v>
      </c>
    </row>
    <row r="2314">
      <c r="A2314" s="2" t="s">
        <v>23021</v>
      </c>
      <c r="B2314" s="3"/>
      <c r="C2314" s="4">
        <v>35423.98055555556</v>
      </c>
      <c r="D2314" s="5">
        <v>628431.0</v>
      </c>
    </row>
    <row r="2315">
      <c r="A2315" s="2" t="s">
        <v>23022</v>
      </c>
      <c r="B2315" s="3"/>
      <c r="C2315" s="4">
        <v>35423.98055555556</v>
      </c>
      <c r="D2315" s="5">
        <v>103726.0</v>
      </c>
    </row>
    <row r="2316">
      <c r="A2316" s="2" t="s">
        <v>23023</v>
      </c>
      <c r="B2316" s="3"/>
      <c r="C2316" s="4">
        <v>35423.98055555556</v>
      </c>
      <c r="D2316" s="5">
        <v>118088.0</v>
      </c>
    </row>
    <row r="2317">
      <c r="A2317" s="2" t="s">
        <v>23024</v>
      </c>
      <c r="B2317" s="3"/>
      <c r="C2317" s="4">
        <v>35423.98055555556</v>
      </c>
      <c r="D2317" s="5">
        <v>499714.0</v>
      </c>
    </row>
    <row r="2318">
      <c r="A2318" s="2" t="s">
        <v>23025</v>
      </c>
      <c r="B2318" s="3"/>
      <c r="C2318" s="4">
        <v>35423.98055555556</v>
      </c>
      <c r="D2318" s="5">
        <v>636726.0</v>
      </c>
    </row>
    <row r="2319">
      <c r="A2319" s="2" t="s">
        <v>23026</v>
      </c>
      <c r="B2319" s="3"/>
      <c r="C2319" s="4">
        <v>35423.98055555556</v>
      </c>
      <c r="D2319" s="5">
        <v>636744.0</v>
      </c>
    </row>
    <row r="2320">
      <c r="A2320" s="2" t="s">
        <v>23027</v>
      </c>
      <c r="B2320" s="3"/>
      <c r="C2320" s="4">
        <v>35423.98055555556</v>
      </c>
      <c r="D2320" s="5">
        <v>637535.0</v>
      </c>
    </row>
    <row r="2321">
      <c r="A2321" s="2" t="s">
        <v>23028</v>
      </c>
      <c r="B2321" s="3"/>
      <c r="C2321" s="4">
        <v>35423.98055555556</v>
      </c>
      <c r="D2321" s="5">
        <v>636707.0</v>
      </c>
    </row>
    <row r="2322">
      <c r="A2322" s="2" t="s">
        <v>23029</v>
      </c>
      <c r="B2322" s="3"/>
      <c r="C2322" s="4">
        <v>35423.98055555556</v>
      </c>
      <c r="D2322" s="5">
        <v>29323.0</v>
      </c>
    </row>
    <row r="2323">
      <c r="A2323" s="2" t="s">
        <v>23030</v>
      </c>
      <c r="B2323" s="3"/>
      <c r="C2323" s="4">
        <v>35423.98055555556</v>
      </c>
      <c r="D2323" s="5">
        <v>19587.0</v>
      </c>
    </row>
    <row r="2324">
      <c r="A2324" s="2" t="s">
        <v>23031</v>
      </c>
      <c r="B2324" s="3"/>
      <c r="C2324" s="4">
        <v>35423.98055555556</v>
      </c>
      <c r="D2324" s="5">
        <v>270900.0</v>
      </c>
    </row>
    <row r="2325">
      <c r="A2325" s="2" t="s">
        <v>23032</v>
      </c>
      <c r="B2325" s="3"/>
      <c r="C2325" s="4">
        <v>35423.98055555556</v>
      </c>
      <c r="D2325" s="5">
        <v>286743.0</v>
      </c>
    </row>
    <row r="2326">
      <c r="A2326" s="2" t="s">
        <v>23033</v>
      </c>
      <c r="B2326" s="3"/>
      <c r="C2326" s="4">
        <v>35423.98055555556</v>
      </c>
      <c r="D2326" s="5">
        <v>111236.0</v>
      </c>
    </row>
    <row r="2327">
      <c r="A2327" s="2" t="s">
        <v>23034</v>
      </c>
      <c r="B2327" s="3"/>
      <c r="C2327" s="4">
        <v>35423.98055555556</v>
      </c>
      <c r="D2327" s="5">
        <v>48772.0</v>
      </c>
    </row>
    <row r="2328">
      <c r="A2328" s="2" t="s">
        <v>23035</v>
      </c>
      <c r="B2328" s="3"/>
      <c r="C2328" s="4">
        <v>35423.98055555556</v>
      </c>
      <c r="D2328" s="5">
        <v>1274332.0</v>
      </c>
    </row>
    <row r="2329">
      <c r="A2329" s="2" t="s">
        <v>23036</v>
      </c>
      <c r="B2329" s="3"/>
      <c r="C2329" s="4">
        <v>35423.98055555556</v>
      </c>
      <c r="D2329" s="5">
        <v>1269596.0</v>
      </c>
    </row>
    <row r="2330">
      <c r="A2330" s="2" t="s">
        <v>23037</v>
      </c>
      <c r="B2330" s="3"/>
      <c r="C2330" s="4">
        <v>35423.98055555556</v>
      </c>
      <c r="D2330" s="5">
        <v>408713.0</v>
      </c>
    </row>
    <row r="2331">
      <c r="A2331" s="2" t="s">
        <v>23038</v>
      </c>
      <c r="B2331" s="3"/>
      <c r="C2331" s="4">
        <v>35423.98055555556</v>
      </c>
      <c r="D2331" s="5">
        <v>873322.0</v>
      </c>
    </row>
    <row r="2332">
      <c r="A2332" s="2" t="s">
        <v>23039</v>
      </c>
      <c r="B2332" s="3"/>
      <c r="C2332" s="4">
        <v>35423.98055555556</v>
      </c>
      <c r="D2332" s="5">
        <v>935221.0</v>
      </c>
    </row>
    <row r="2333">
      <c r="A2333" s="2" t="s">
        <v>23040</v>
      </c>
      <c r="B2333" s="3"/>
      <c r="C2333" s="4">
        <v>35423.98055555556</v>
      </c>
      <c r="D2333" s="5">
        <v>802832.0</v>
      </c>
    </row>
    <row r="2334">
      <c r="A2334" s="2" t="s">
        <v>23041</v>
      </c>
      <c r="B2334" s="3"/>
      <c r="C2334" s="4">
        <v>35423.98055555556</v>
      </c>
      <c r="D2334" s="5">
        <v>591999.0</v>
      </c>
    </row>
    <row r="2335">
      <c r="A2335" s="2" t="s">
        <v>23042</v>
      </c>
      <c r="B2335" s="3"/>
      <c r="C2335" s="4">
        <v>35423.98055555556</v>
      </c>
      <c r="D2335" s="5">
        <v>472214.0</v>
      </c>
    </row>
    <row r="2336">
      <c r="A2336" s="2" t="s">
        <v>23043</v>
      </c>
      <c r="B2336" s="3"/>
      <c r="C2336" s="4">
        <v>35423.98055555556</v>
      </c>
      <c r="D2336" s="5">
        <v>472442.0</v>
      </c>
    </row>
    <row r="2337">
      <c r="A2337" s="2" t="s">
        <v>23044</v>
      </c>
      <c r="B2337" s="3"/>
      <c r="C2337" s="4">
        <v>35423.98055555556</v>
      </c>
      <c r="D2337" s="5">
        <v>472414.0</v>
      </c>
    </row>
    <row r="2338">
      <c r="A2338" s="2" t="s">
        <v>23045</v>
      </c>
      <c r="B2338" s="3"/>
      <c r="C2338" s="4">
        <v>35423.98055555556</v>
      </c>
      <c r="D2338" s="5">
        <v>3677256.0</v>
      </c>
    </row>
    <row r="2339">
      <c r="A2339" s="2" t="s">
        <v>23046</v>
      </c>
      <c r="B2339" s="3"/>
      <c r="C2339" s="4">
        <v>35423.98055555556</v>
      </c>
      <c r="D2339" s="5">
        <v>3688932.0</v>
      </c>
    </row>
    <row r="2340">
      <c r="A2340" s="2" t="s">
        <v>23047</v>
      </c>
      <c r="B2340" s="3"/>
      <c r="C2340" s="4">
        <v>35423.98055555556</v>
      </c>
      <c r="D2340" s="5">
        <v>644157.0</v>
      </c>
    </row>
    <row r="2341">
      <c r="A2341" s="2" t="s">
        <v>23048</v>
      </c>
      <c r="B2341" s="3"/>
      <c r="C2341" s="4">
        <v>35423.98055555556</v>
      </c>
      <c r="D2341" s="5">
        <v>196327.0</v>
      </c>
    </row>
    <row r="2342">
      <c r="A2342" s="2" t="s">
        <v>23049</v>
      </c>
      <c r="B2342" s="3"/>
      <c r="C2342" s="4">
        <v>35423.98055555556</v>
      </c>
      <c r="D2342" s="5">
        <v>204639.0</v>
      </c>
    </row>
    <row r="2343">
      <c r="A2343" s="2" t="s">
        <v>23050</v>
      </c>
      <c r="B2343" s="3"/>
      <c r="C2343" s="4">
        <v>35423.98055555556</v>
      </c>
      <c r="D2343" s="5">
        <v>204622.0</v>
      </c>
    </row>
    <row r="2344">
      <c r="A2344" s="2" t="s">
        <v>23051</v>
      </c>
      <c r="B2344" s="3"/>
      <c r="C2344" s="4">
        <v>35423.98055555556</v>
      </c>
      <c r="D2344" s="5">
        <v>485152.0</v>
      </c>
    </row>
    <row r="2345">
      <c r="A2345" s="2" t="s">
        <v>23052</v>
      </c>
      <c r="B2345" s="3"/>
      <c r="C2345" s="4">
        <v>35423.98055555556</v>
      </c>
      <c r="D2345" s="5">
        <v>279821.0</v>
      </c>
    </row>
    <row r="2346">
      <c r="A2346" s="2" t="s">
        <v>23053</v>
      </c>
      <c r="B2346" s="3"/>
      <c r="C2346" s="4">
        <v>35423.98055555556</v>
      </c>
      <c r="D2346" s="5">
        <v>789301.0</v>
      </c>
    </row>
    <row r="2347">
      <c r="A2347" s="2" t="s">
        <v>23054</v>
      </c>
      <c r="B2347" s="3"/>
      <c r="C2347" s="4">
        <v>35423.98055555556</v>
      </c>
      <c r="D2347" s="5">
        <v>789307.0</v>
      </c>
    </row>
    <row r="2348">
      <c r="A2348" s="2" t="s">
        <v>23055</v>
      </c>
      <c r="B2348" s="3"/>
      <c r="C2348" s="4">
        <v>35423.98055555556</v>
      </c>
      <c r="D2348" s="5">
        <v>1012860.0</v>
      </c>
    </row>
    <row r="2349">
      <c r="A2349" s="2" t="s">
        <v>23056</v>
      </c>
      <c r="B2349" s="3"/>
      <c r="C2349" s="4">
        <v>35423.98055555556</v>
      </c>
      <c r="D2349" s="5">
        <v>973139.0</v>
      </c>
    </row>
    <row r="2350">
      <c r="A2350" s="2" t="s">
        <v>23057</v>
      </c>
      <c r="B2350" s="3"/>
      <c r="C2350" s="4">
        <v>35423.98055555556</v>
      </c>
      <c r="D2350" s="5">
        <v>305423.0</v>
      </c>
    </row>
    <row r="2351">
      <c r="A2351" s="2" t="s">
        <v>23058</v>
      </c>
      <c r="B2351" s="3"/>
      <c r="C2351" s="4">
        <v>35423.98055555556</v>
      </c>
      <c r="D2351" s="5">
        <v>306174.0</v>
      </c>
    </row>
    <row r="2352">
      <c r="A2352" s="2" t="s">
        <v>23059</v>
      </c>
      <c r="B2352" s="3"/>
      <c r="C2352" s="4">
        <v>35423.98055555556</v>
      </c>
      <c r="D2352" s="5">
        <v>353652.0</v>
      </c>
    </row>
    <row r="2353">
      <c r="A2353" s="2" t="s">
        <v>23060</v>
      </c>
      <c r="B2353" s="3"/>
      <c r="C2353" s="4">
        <v>35423.98055555556</v>
      </c>
      <c r="D2353" s="5">
        <v>218955.0</v>
      </c>
    </row>
    <row r="2354">
      <c r="A2354" s="2" t="s">
        <v>23061</v>
      </c>
      <c r="B2354" s="3"/>
      <c r="C2354" s="4">
        <v>35423.98055555556</v>
      </c>
      <c r="D2354" s="5">
        <v>143814.0</v>
      </c>
    </row>
    <row r="2355">
      <c r="A2355" s="2" t="s">
        <v>23062</v>
      </c>
      <c r="B2355" s="3"/>
      <c r="C2355" s="4">
        <v>35423.98055555556</v>
      </c>
      <c r="D2355" s="5">
        <v>688869.0</v>
      </c>
    </row>
    <row r="2356">
      <c r="A2356" s="2" t="s">
        <v>23063</v>
      </c>
      <c r="B2356" s="3"/>
      <c r="C2356" s="4">
        <v>35423.98055555556</v>
      </c>
      <c r="D2356" s="5">
        <v>688811.0</v>
      </c>
    </row>
    <row r="2357">
      <c r="A2357" s="2" t="s">
        <v>23064</v>
      </c>
      <c r="B2357" s="3"/>
      <c r="C2357" s="4">
        <v>35423.98055555556</v>
      </c>
      <c r="D2357" s="5">
        <v>258599.0</v>
      </c>
    </row>
    <row r="2358">
      <c r="A2358" s="2" t="s">
        <v>23065</v>
      </c>
      <c r="B2358" s="3"/>
      <c r="C2358" s="4">
        <v>35423.98055555556</v>
      </c>
      <c r="D2358" s="5">
        <v>379469.0</v>
      </c>
    </row>
    <row r="2359">
      <c r="A2359" s="2" t="s">
        <v>23066</v>
      </c>
      <c r="B2359" s="3"/>
      <c r="C2359" s="4">
        <v>35423.98055555556</v>
      </c>
      <c r="D2359" s="5">
        <v>425670.0</v>
      </c>
    </row>
    <row r="2360">
      <c r="A2360" s="2" t="s">
        <v>23067</v>
      </c>
      <c r="B2360" s="3"/>
      <c r="C2360" s="4">
        <v>35423.98055555556</v>
      </c>
      <c r="D2360" s="5">
        <v>371327.0</v>
      </c>
    </row>
    <row r="2361">
      <c r="A2361" s="2" t="s">
        <v>23068</v>
      </c>
      <c r="B2361" s="3"/>
      <c r="C2361" s="4">
        <v>35423.98055555556</v>
      </c>
      <c r="D2361" s="5">
        <v>371261.0</v>
      </c>
    </row>
    <row r="2362">
      <c r="A2362" s="2" t="s">
        <v>23069</v>
      </c>
      <c r="B2362" s="3"/>
      <c r="C2362" s="4">
        <v>35423.98055555556</v>
      </c>
      <c r="D2362" s="5">
        <v>370350.0</v>
      </c>
    </row>
    <row r="2363">
      <c r="A2363" s="2" t="s">
        <v>23070</v>
      </c>
      <c r="B2363" s="3"/>
      <c r="C2363" s="4">
        <v>35423.98055555556</v>
      </c>
      <c r="D2363" s="5">
        <v>84280.0</v>
      </c>
    </row>
    <row r="2364">
      <c r="A2364" s="2" t="s">
        <v>23071</v>
      </c>
      <c r="B2364" s="3"/>
      <c r="C2364" s="4">
        <v>35423.98055555556</v>
      </c>
      <c r="D2364" s="5">
        <v>808136.0</v>
      </c>
    </row>
    <row r="2365">
      <c r="A2365" s="2" t="s">
        <v>23072</v>
      </c>
      <c r="B2365" s="3"/>
      <c r="C2365" s="4">
        <v>35423.98055555556</v>
      </c>
      <c r="D2365" s="5">
        <v>1153169.0</v>
      </c>
    </row>
    <row r="2366">
      <c r="A2366" s="2" t="s">
        <v>23073</v>
      </c>
      <c r="B2366" s="3"/>
      <c r="C2366" s="4">
        <v>35423.98055555556</v>
      </c>
      <c r="D2366" s="5">
        <v>1153328.0</v>
      </c>
    </row>
    <row r="2367">
      <c r="A2367" s="2" t="s">
        <v>23074</v>
      </c>
      <c r="B2367" s="3"/>
      <c r="C2367" s="4">
        <v>35423.98055555556</v>
      </c>
      <c r="D2367" s="5">
        <v>1152867.0</v>
      </c>
    </row>
    <row r="2368">
      <c r="A2368" s="2" t="s">
        <v>23075</v>
      </c>
      <c r="B2368" s="3"/>
      <c r="C2368" s="4">
        <v>35423.98055555556</v>
      </c>
      <c r="D2368" s="5">
        <v>1155172.0</v>
      </c>
    </row>
    <row r="2369">
      <c r="A2369" s="2" t="s">
        <v>23076</v>
      </c>
      <c r="B2369" s="3"/>
      <c r="C2369" s="4">
        <v>35423.98055555556</v>
      </c>
      <c r="D2369" s="5">
        <v>165930.0</v>
      </c>
    </row>
    <row r="2370">
      <c r="A2370" s="2" t="s">
        <v>23077</v>
      </c>
      <c r="B2370" s="3"/>
      <c r="C2370" s="4">
        <v>35423.98055555556</v>
      </c>
      <c r="D2370" s="5">
        <v>2523284.0</v>
      </c>
    </row>
    <row r="2371">
      <c r="A2371" s="2" t="s">
        <v>23078</v>
      </c>
      <c r="B2371" s="3"/>
      <c r="C2371" s="4">
        <v>35423.98055555556</v>
      </c>
      <c r="D2371" s="5">
        <v>1280125.0</v>
      </c>
    </row>
    <row r="2372">
      <c r="A2372" s="2" t="s">
        <v>23079</v>
      </c>
      <c r="B2372" s="3"/>
      <c r="C2372" s="4">
        <v>35423.98055555556</v>
      </c>
      <c r="D2372" s="5">
        <v>1280767.0</v>
      </c>
    </row>
    <row r="2373">
      <c r="A2373" s="2" t="s">
        <v>23080</v>
      </c>
      <c r="B2373" s="3"/>
      <c r="C2373" s="4">
        <v>35423.98055555556</v>
      </c>
      <c r="D2373" s="5">
        <v>1285203.0</v>
      </c>
    </row>
    <row r="2374">
      <c r="A2374" s="2" t="s">
        <v>23081</v>
      </c>
      <c r="B2374" s="3"/>
      <c r="C2374" s="4">
        <v>35423.98055555556</v>
      </c>
      <c r="D2374" s="5">
        <v>1285548.0</v>
      </c>
    </row>
    <row r="2375">
      <c r="A2375" s="2" t="s">
        <v>23082</v>
      </c>
      <c r="B2375" s="3"/>
      <c r="C2375" s="4">
        <v>35423.98055555556</v>
      </c>
      <c r="D2375" s="5">
        <v>1285743.0</v>
      </c>
    </row>
    <row r="2376">
      <c r="A2376" s="2" t="s">
        <v>23083</v>
      </c>
      <c r="B2376" s="3"/>
      <c r="C2376" s="4">
        <v>35423.98055555556</v>
      </c>
      <c r="D2376" s="5">
        <v>1285753.0</v>
      </c>
    </row>
    <row r="2377">
      <c r="A2377" s="2" t="s">
        <v>23084</v>
      </c>
      <c r="B2377" s="3"/>
      <c r="C2377" s="4">
        <v>35423.98055555556</v>
      </c>
      <c r="D2377" s="5">
        <v>1285770.0</v>
      </c>
    </row>
    <row r="2378">
      <c r="A2378" s="2" t="s">
        <v>23085</v>
      </c>
      <c r="B2378" s="3"/>
      <c r="C2378" s="4">
        <v>35423.98055555556</v>
      </c>
      <c r="D2378" s="5">
        <v>1425408.0</v>
      </c>
    </row>
    <row r="2379">
      <c r="A2379" s="2" t="s">
        <v>23086</v>
      </c>
      <c r="B2379" s="3"/>
      <c r="C2379" s="4">
        <v>35423.98055555556</v>
      </c>
      <c r="D2379" s="5">
        <v>1670970.0</v>
      </c>
    </row>
    <row r="2380">
      <c r="A2380" s="2" t="s">
        <v>23087</v>
      </c>
      <c r="B2380" s="3"/>
      <c r="C2380" s="4">
        <v>35423.98055555556</v>
      </c>
      <c r="D2380" s="5">
        <v>1672370.0</v>
      </c>
    </row>
    <row r="2381">
      <c r="A2381" s="2" t="s">
        <v>23088</v>
      </c>
      <c r="B2381" s="3"/>
      <c r="C2381" s="4">
        <v>35423.98055555556</v>
      </c>
      <c r="D2381" s="5">
        <v>2160341.0</v>
      </c>
    </row>
    <row r="2382">
      <c r="A2382" s="2" t="s">
        <v>23089</v>
      </c>
      <c r="B2382" s="3"/>
      <c r="C2382" s="4">
        <v>35423.98055555556</v>
      </c>
      <c r="D2382" s="5">
        <v>2174875.0</v>
      </c>
    </row>
    <row r="2383">
      <c r="A2383" s="2" t="s">
        <v>23090</v>
      </c>
      <c r="B2383" s="3"/>
      <c r="C2383" s="4">
        <v>35423.98055555556</v>
      </c>
      <c r="D2383" s="5">
        <v>3428950.0</v>
      </c>
    </row>
    <row r="2384">
      <c r="A2384" s="2" t="s">
        <v>23091</v>
      </c>
      <c r="B2384" s="3"/>
      <c r="C2384" s="4">
        <v>35423.98055555556</v>
      </c>
      <c r="D2384" s="5">
        <v>2540319.0</v>
      </c>
    </row>
    <row r="2385">
      <c r="A2385" s="2" t="s">
        <v>23092</v>
      </c>
      <c r="B2385" s="3"/>
      <c r="C2385" s="4">
        <v>35423.98055555556</v>
      </c>
      <c r="D2385" s="5">
        <v>2540326.0</v>
      </c>
    </row>
    <row r="2386">
      <c r="A2386" s="2" t="s">
        <v>23093</v>
      </c>
      <c r="B2386" s="3"/>
      <c r="C2386" s="4">
        <v>35423.98055555556</v>
      </c>
      <c r="D2386" s="5">
        <v>2540313.0</v>
      </c>
    </row>
    <row r="2387">
      <c r="A2387" s="2" t="s">
        <v>23094</v>
      </c>
      <c r="B2387" s="3"/>
      <c r="C2387" s="4">
        <v>35423.98055555556</v>
      </c>
      <c r="D2387" s="5">
        <v>1254596.0</v>
      </c>
    </row>
    <row r="2388">
      <c r="A2388" s="2" t="s">
        <v>23095</v>
      </c>
      <c r="B2388" s="3"/>
      <c r="C2388" s="4">
        <v>35423.98055555556</v>
      </c>
      <c r="D2388" s="5">
        <v>968312.0</v>
      </c>
    </row>
    <row r="2389">
      <c r="A2389" s="2" t="s">
        <v>23096</v>
      </c>
      <c r="B2389" s="3"/>
      <c r="C2389" s="4">
        <v>35423.98055555556</v>
      </c>
      <c r="D2389" s="5">
        <v>1628563.0</v>
      </c>
    </row>
    <row r="2390">
      <c r="A2390" s="2" t="s">
        <v>23097</v>
      </c>
      <c r="B2390" s="3"/>
      <c r="C2390" s="4">
        <v>35423.98055555556</v>
      </c>
      <c r="D2390" s="5">
        <v>1782447.0</v>
      </c>
    </row>
    <row r="2391">
      <c r="A2391" s="2" t="s">
        <v>23098</v>
      </c>
      <c r="B2391" s="3"/>
      <c r="C2391" s="4">
        <v>35423.98055555556</v>
      </c>
      <c r="D2391" s="5">
        <v>2585397.0</v>
      </c>
    </row>
    <row r="2392">
      <c r="A2392" s="2" t="s">
        <v>23099</v>
      </c>
      <c r="B2392" s="3"/>
      <c r="C2392" s="4">
        <v>35423.98055555556</v>
      </c>
      <c r="D2392" s="5">
        <v>2602723.0</v>
      </c>
    </row>
    <row r="2393">
      <c r="A2393" s="2" t="s">
        <v>23100</v>
      </c>
      <c r="B2393" s="3"/>
      <c r="C2393" s="4">
        <v>35423.98055555556</v>
      </c>
      <c r="D2393" s="5">
        <v>2615413.0</v>
      </c>
    </row>
    <row r="2394">
      <c r="A2394" s="2" t="s">
        <v>23101</v>
      </c>
      <c r="B2394" s="3"/>
      <c r="C2394" s="4">
        <v>35423.98055555556</v>
      </c>
      <c r="D2394" s="5">
        <v>2613897.0</v>
      </c>
    </row>
    <row r="2395">
      <c r="A2395" s="2" t="s">
        <v>23102</v>
      </c>
      <c r="B2395" s="3"/>
      <c r="C2395" s="4">
        <v>35423.98055555556</v>
      </c>
      <c r="D2395" s="5">
        <v>2614003.0</v>
      </c>
    </row>
    <row r="2396">
      <c r="A2396" s="2" t="s">
        <v>23103</v>
      </c>
      <c r="B2396" s="3"/>
      <c r="C2396" s="4">
        <v>35423.98055555556</v>
      </c>
      <c r="D2396" s="5">
        <v>2602854.0</v>
      </c>
    </row>
    <row r="2397">
      <c r="A2397" s="2" t="s">
        <v>23104</v>
      </c>
      <c r="B2397" s="3"/>
      <c r="C2397" s="4">
        <v>35423.98055555556</v>
      </c>
      <c r="D2397" s="5">
        <v>1723058.0</v>
      </c>
    </row>
    <row r="2398">
      <c r="A2398" s="2" t="s">
        <v>23105</v>
      </c>
      <c r="B2398" s="3"/>
      <c r="C2398" s="4">
        <v>35423.98055555556</v>
      </c>
      <c r="D2398" s="5">
        <v>1723111.0</v>
      </c>
    </row>
    <row r="2399">
      <c r="A2399" s="2" t="s">
        <v>23106</v>
      </c>
      <c r="B2399" s="3"/>
      <c r="C2399" s="4">
        <v>35423.98055555556</v>
      </c>
      <c r="D2399" s="5">
        <v>411026.0</v>
      </c>
    </row>
    <row r="2400">
      <c r="A2400" s="2" t="s">
        <v>23107</v>
      </c>
      <c r="B2400" s="3"/>
      <c r="C2400" s="4">
        <v>35423.98055555556</v>
      </c>
      <c r="D2400" s="5">
        <v>110537.0</v>
      </c>
    </row>
    <row r="2401">
      <c r="A2401" s="2" t="s">
        <v>23108</v>
      </c>
      <c r="B2401" s="3"/>
      <c r="C2401" s="4">
        <v>35423.98055555556</v>
      </c>
      <c r="D2401" s="5">
        <v>337933.0</v>
      </c>
    </row>
    <row r="2402">
      <c r="A2402" s="2" t="s">
        <v>23109</v>
      </c>
      <c r="B2402" s="3"/>
      <c r="C2402" s="4">
        <v>35423.98055555556</v>
      </c>
      <c r="D2402" s="5">
        <v>527732.0</v>
      </c>
    </row>
    <row r="2403">
      <c r="A2403" s="2" t="s">
        <v>23110</v>
      </c>
      <c r="B2403" s="3"/>
      <c r="C2403" s="4">
        <v>35423.98055555556</v>
      </c>
      <c r="D2403" s="5">
        <v>526885.0</v>
      </c>
    </row>
    <row r="2404">
      <c r="A2404" s="2" t="s">
        <v>23111</v>
      </c>
      <c r="B2404" s="3"/>
      <c r="C2404" s="4">
        <v>35423.98055555556</v>
      </c>
      <c r="D2404" s="5">
        <v>526850.0</v>
      </c>
    </row>
    <row r="2405">
      <c r="A2405" s="2" t="s">
        <v>23112</v>
      </c>
      <c r="B2405" s="3"/>
      <c r="C2405" s="4">
        <v>35423.98055555556</v>
      </c>
      <c r="D2405" s="5">
        <v>527117.0</v>
      </c>
    </row>
    <row r="2406">
      <c r="A2406" s="2" t="s">
        <v>23113</v>
      </c>
      <c r="B2406" s="3"/>
      <c r="C2406" s="4">
        <v>35423.98055555556</v>
      </c>
      <c r="D2406" s="5">
        <v>526950.0</v>
      </c>
    </row>
    <row r="2407">
      <c r="A2407" s="2" t="s">
        <v>23114</v>
      </c>
      <c r="B2407" s="3"/>
      <c r="C2407" s="4">
        <v>35423.98055555556</v>
      </c>
      <c r="D2407" s="5">
        <v>589331.0</v>
      </c>
    </row>
    <row r="2408">
      <c r="A2408" s="2" t="s">
        <v>23115</v>
      </c>
      <c r="B2408" s="3"/>
      <c r="C2408" s="4">
        <v>35423.98055555556</v>
      </c>
      <c r="D2408" s="5">
        <v>526973.0</v>
      </c>
    </row>
    <row r="2409">
      <c r="A2409" s="2" t="s">
        <v>23116</v>
      </c>
      <c r="B2409" s="3"/>
      <c r="C2409" s="4">
        <v>35423.98055555556</v>
      </c>
      <c r="D2409" s="5">
        <v>526878.0</v>
      </c>
    </row>
    <row r="2410">
      <c r="A2410" s="2" t="s">
        <v>23117</v>
      </c>
      <c r="B2410" s="3"/>
      <c r="C2410" s="4">
        <v>35423.98055555556</v>
      </c>
      <c r="D2410" s="5">
        <v>385512.0</v>
      </c>
    </row>
    <row r="2411">
      <c r="A2411" s="2" t="s">
        <v>23118</v>
      </c>
      <c r="B2411" s="3"/>
      <c r="C2411" s="4">
        <v>35423.98055555556</v>
      </c>
      <c r="D2411" s="5">
        <v>385543.0</v>
      </c>
    </row>
    <row r="2412">
      <c r="A2412" s="2" t="s">
        <v>23119</v>
      </c>
      <c r="B2412" s="3"/>
      <c r="C2412" s="4">
        <v>35423.98055555556</v>
      </c>
      <c r="D2412" s="5">
        <v>386937.0</v>
      </c>
    </row>
    <row r="2413">
      <c r="A2413" s="2" t="s">
        <v>23120</v>
      </c>
      <c r="B2413" s="3"/>
      <c r="C2413" s="4">
        <v>35423.98055555556</v>
      </c>
      <c r="D2413" s="5">
        <v>279281.0</v>
      </c>
    </row>
    <row r="2414">
      <c r="A2414" s="2" t="s">
        <v>23121</v>
      </c>
      <c r="B2414" s="3"/>
      <c r="C2414" s="4">
        <v>35423.98055555556</v>
      </c>
      <c r="D2414" s="5">
        <v>385538.0</v>
      </c>
    </row>
    <row r="2415">
      <c r="A2415" s="2" t="s">
        <v>23122</v>
      </c>
      <c r="B2415" s="3"/>
      <c r="C2415" s="4">
        <v>35423.98055555556</v>
      </c>
      <c r="D2415" s="5">
        <v>651556.0</v>
      </c>
    </row>
    <row r="2416">
      <c r="A2416" s="2" t="s">
        <v>23123</v>
      </c>
      <c r="B2416" s="3"/>
      <c r="C2416" s="4">
        <v>35423.98055555556</v>
      </c>
      <c r="D2416" s="5">
        <v>719469.0</v>
      </c>
    </row>
    <row r="2417">
      <c r="A2417" s="2" t="s">
        <v>23124</v>
      </c>
      <c r="B2417" s="3"/>
      <c r="C2417" s="4">
        <v>35423.98055555556</v>
      </c>
      <c r="D2417" s="5">
        <v>728969.0</v>
      </c>
    </row>
    <row r="2418">
      <c r="A2418" s="2" t="s">
        <v>23125</v>
      </c>
      <c r="B2418" s="3"/>
      <c r="C2418" s="4">
        <v>35423.98055555556</v>
      </c>
      <c r="D2418" s="5">
        <v>743236.0</v>
      </c>
    </row>
    <row r="2419">
      <c r="A2419" s="2" t="s">
        <v>23126</v>
      </c>
      <c r="B2419" s="3"/>
      <c r="C2419" s="4">
        <v>35423.98055555556</v>
      </c>
      <c r="D2419" s="5">
        <v>746721.0</v>
      </c>
    </row>
    <row r="2420">
      <c r="A2420" s="2" t="s">
        <v>23127</v>
      </c>
      <c r="B2420" s="3"/>
      <c r="C2420" s="4">
        <v>35423.98055555556</v>
      </c>
      <c r="D2420" s="5">
        <v>746536.0</v>
      </c>
    </row>
    <row r="2421">
      <c r="A2421" s="2" t="s">
        <v>23128</v>
      </c>
      <c r="B2421" s="3"/>
      <c r="C2421" s="4">
        <v>35423.98055555556</v>
      </c>
      <c r="D2421" s="5">
        <v>749240.0</v>
      </c>
    </row>
    <row r="2422">
      <c r="A2422" s="2" t="s">
        <v>23129</v>
      </c>
      <c r="B2422" s="3"/>
      <c r="C2422" s="4">
        <v>35423.98055555556</v>
      </c>
      <c r="D2422" s="5">
        <v>529233.0</v>
      </c>
    </row>
    <row r="2423">
      <c r="A2423" s="2" t="s">
        <v>23130</v>
      </c>
      <c r="B2423" s="3"/>
      <c r="C2423" s="4">
        <v>35423.98055555556</v>
      </c>
      <c r="D2423" s="5">
        <v>637535.0</v>
      </c>
    </row>
    <row r="2424">
      <c r="A2424" s="2" t="s">
        <v>23131</v>
      </c>
      <c r="B2424" s="3"/>
      <c r="C2424" s="4">
        <v>35423.98055555556</v>
      </c>
      <c r="D2424" s="5">
        <v>725120.0</v>
      </c>
    </row>
    <row r="2425">
      <c r="A2425" s="2" t="s">
        <v>23132</v>
      </c>
      <c r="B2425" s="3"/>
      <c r="C2425" s="4">
        <v>35423.98055555556</v>
      </c>
      <c r="D2425" s="5">
        <v>749741.0</v>
      </c>
    </row>
    <row r="2426">
      <c r="A2426" s="2" t="s">
        <v>23133</v>
      </c>
      <c r="B2426" s="3"/>
      <c r="C2426" s="4">
        <v>35423.98055555556</v>
      </c>
      <c r="D2426" s="5">
        <v>749712.0</v>
      </c>
    </row>
    <row r="2427">
      <c r="A2427" s="2" t="s">
        <v>23134</v>
      </c>
      <c r="B2427" s="3"/>
      <c r="C2427" s="4">
        <v>35423.98055555556</v>
      </c>
      <c r="D2427" s="5">
        <v>749666.0</v>
      </c>
    </row>
    <row r="2428">
      <c r="A2428" s="2" t="s">
        <v>23135</v>
      </c>
      <c r="B2428" s="3"/>
      <c r="C2428" s="4">
        <v>35423.98055555556</v>
      </c>
      <c r="D2428" s="5">
        <v>746659.0</v>
      </c>
    </row>
    <row r="2429">
      <c r="A2429" s="2" t="s">
        <v>23136</v>
      </c>
      <c r="B2429" s="3"/>
      <c r="C2429" s="4">
        <v>35423.98055555556</v>
      </c>
      <c r="D2429" s="5">
        <v>749652.0</v>
      </c>
    </row>
    <row r="2430">
      <c r="A2430" s="2" t="s">
        <v>23137</v>
      </c>
      <c r="B2430" s="3"/>
      <c r="C2430" s="4">
        <v>35423.98055555556</v>
      </c>
      <c r="D2430" s="5">
        <v>1254643.0</v>
      </c>
    </row>
    <row r="2431">
      <c r="A2431" s="2" t="s">
        <v>23138</v>
      </c>
      <c r="B2431" s="3"/>
      <c r="C2431" s="4">
        <v>35423.98055555556</v>
      </c>
      <c r="D2431" s="5">
        <v>1254659.0</v>
      </c>
    </row>
    <row r="2432">
      <c r="A2432" s="2" t="s">
        <v>23139</v>
      </c>
      <c r="B2432" s="3"/>
      <c r="C2432" s="4">
        <v>35423.98055555556</v>
      </c>
      <c r="D2432" s="5">
        <v>1254721.0</v>
      </c>
    </row>
    <row r="2433">
      <c r="A2433" s="2" t="s">
        <v>23140</v>
      </c>
      <c r="B2433" s="3"/>
      <c r="C2433" s="4">
        <v>35423.98055555556</v>
      </c>
      <c r="D2433" s="5">
        <v>1254617.0</v>
      </c>
    </row>
    <row r="2434">
      <c r="A2434" s="2" t="s">
        <v>23141</v>
      </c>
      <c r="B2434" s="3"/>
      <c r="C2434" s="4">
        <v>35423.98055555556</v>
      </c>
      <c r="D2434" s="5">
        <v>1178791.0</v>
      </c>
    </row>
    <row r="2435">
      <c r="A2435" s="2" t="s">
        <v>23142</v>
      </c>
      <c r="B2435" s="3"/>
      <c r="C2435" s="4">
        <v>35423.98055555556</v>
      </c>
      <c r="D2435" s="5">
        <v>2303143.0</v>
      </c>
    </row>
    <row r="2436">
      <c r="A2436" s="2" t="s">
        <v>23143</v>
      </c>
      <c r="B2436" s="3"/>
      <c r="C2436" s="4">
        <v>35423.98055555556</v>
      </c>
      <c r="D2436" s="5">
        <v>2454439.0</v>
      </c>
    </row>
    <row r="2437">
      <c r="A2437" s="2" t="s">
        <v>23144</v>
      </c>
      <c r="B2437" s="3"/>
      <c r="C2437" s="4">
        <v>35423.98055555556</v>
      </c>
      <c r="D2437" s="5">
        <v>411117.0</v>
      </c>
    </row>
    <row r="2438">
      <c r="A2438" s="2" t="s">
        <v>23145</v>
      </c>
      <c r="B2438" s="3"/>
      <c r="C2438" s="4">
        <v>35423.98055555556</v>
      </c>
      <c r="D2438" s="5">
        <v>420090.0</v>
      </c>
    </row>
    <row r="2439">
      <c r="A2439" s="2" t="s">
        <v>23146</v>
      </c>
      <c r="B2439" s="3"/>
      <c r="C2439" s="4">
        <v>35423.98055555556</v>
      </c>
      <c r="D2439" s="5">
        <v>425207.0</v>
      </c>
    </row>
    <row r="2440">
      <c r="A2440" s="2" t="s">
        <v>23147</v>
      </c>
      <c r="B2440" s="3"/>
      <c r="C2440" s="4">
        <v>35423.98055555556</v>
      </c>
      <c r="D2440" s="5">
        <v>425205.0</v>
      </c>
    </row>
    <row r="2441">
      <c r="A2441" s="2" t="s">
        <v>23148</v>
      </c>
      <c r="B2441" s="3"/>
      <c r="C2441" s="4">
        <v>35423.98055555556</v>
      </c>
      <c r="D2441" s="5">
        <v>426947.0</v>
      </c>
    </row>
    <row r="2442">
      <c r="A2442" s="2" t="s">
        <v>23149</v>
      </c>
      <c r="B2442" s="3"/>
      <c r="C2442" s="4">
        <v>35423.98055555556</v>
      </c>
      <c r="D2442" s="5">
        <v>426858.0</v>
      </c>
    </row>
    <row r="2443">
      <c r="A2443" s="2" t="s">
        <v>23150</v>
      </c>
      <c r="B2443" s="3"/>
      <c r="C2443" s="4">
        <v>35423.98055555556</v>
      </c>
      <c r="D2443" s="5">
        <v>1949183.0</v>
      </c>
    </row>
    <row r="2444">
      <c r="A2444" s="2" t="s">
        <v>23151</v>
      </c>
      <c r="B2444" s="3"/>
      <c r="C2444" s="4">
        <v>35423.98055555556</v>
      </c>
      <c r="D2444" s="5">
        <v>1073955.0</v>
      </c>
    </row>
    <row r="2445">
      <c r="A2445" s="2" t="s">
        <v>23152</v>
      </c>
      <c r="B2445" s="3"/>
      <c r="C2445" s="4">
        <v>35423.98055555556</v>
      </c>
      <c r="D2445" s="5">
        <v>643220.0</v>
      </c>
    </row>
    <row r="2446">
      <c r="A2446" s="2" t="s">
        <v>23153</v>
      </c>
      <c r="B2446" s="3"/>
      <c r="C2446" s="4">
        <v>35423.98055555556</v>
      </c>
      <c r="D2446" s="5">
        <v>298925.0</v>
      </c>
    </row>
    <row r="2447">
      <c r="A2447" s="2" t="s">
        <v>23154</v>
      </c>
      <c r="B2447" s="3"/>
      <c r="C2447" s="4">
        <v>35423.98055555556</v>
      </c>
      <c r="D2447" s="5">
        <v>298969.0</v>
      </c>
    </row>
    <row r="2448">
      <c r="A2448" s="2" t="s">
        <v>23155</v>
      </c>
      <c r="B2448" s="3"/>
      <c r="C2448" s="4">
        <v>35423.98055555556</v>
      </c>
      <c r="D2448" s="5">
        <v>396201.0</v>
      </c>
    </row>
    <row r="2449">
      <c r="A2449" s="2" t="s">
        <v>23156</v>
      </c>
      <c r="B2449" s="3"/>
      <c r="C2449" s="4">
        <v>35423.98055555556</v>
      </c>
      <c r="D2449" s="5">
        <v>496953.0</v>
      </c>
    </row>
    <row r="2450">
      <c r="A2450" s="2" t="s">
        <v>23157</v>
      </c>
      <c r="B2450" s="3"/>
      <c r="C2450" s="4">
        <v>35423.98055555556</v>
      </c>
      <c r="D2450" s="5">
        <v>107039.0</v>
      </c>
    </row>
    <row r="2451">
      <c r="A2451" s="2" t="s">
        <v>23158</v>
      </c>
      <c r="B2451" s="3"/>
      <c r="C2451" s="4">
        <v>35423.98055555556</v>
      </c>
      <c r="D2451" s="5">
        <v>120560.0</v>
      </c>
    </row>
    <row r="2452">
      <c r="A2452" s="2" t="s">
        <v>23159</v>
      </c>
      <c r="B2452" s="3"/>
      <c r="C2452" s="4">
        <v>35423.98055555556</v>
      </c>
      <c r="D2452" s="5">
        <v>107001.0</v>
      </c>
    </row>
    <row r="2453">
      <c r="A2453" s="2" t="s">
        <v>23160</v>
      </c>
      <c r="B2453" s="3"/>
      <c r="C2453" s="4">
        <v>35423.98055555556</v>
      </c>
      <c r="D2453" s="5">
        <v>630732.0</v>
      </c>
    </row>
    <row r="2454">
      <c r="A2454" s="2" t="s">
        <v>23161</v>
      </c>
      <c r="B2454" s="3"/>
      <c r="C2454" s="4">
        <v>35423.98055555556</v>
      </c>
      <c r="D2454" s="5">
        <v>630725.0</v>
      </c>
    </row>
    <row r="2455">
      <c r="A2455" s="2" t="s">
        <v>23162</v>
      </c>
      <c r="B2455" s="3"/>
      <c r="C2455" s="4">
        <v>35423.98055555556</v>
      </c>
      <c r="D2455" s="5">
        <v>630785.0</v>
      </c>
    </row>
    <row r="2456">
      <c r="A2456" s="2" t="s">
        <v>23163</v>
      </c>
      <c r="B2456" s="3"/>
      <c r="C2456" s="4">
        <v>35423.98055555556</v>
      </c>
      <c r="D2456" s="5">
        <v>150381.0</v>
      </c>
    </row>
    <row r="2457">
      <c r="A2457" s="2" t="s">
        <v>23164</v>
      </c>
      <c r="B2457" s="3"/>
      <c r="C2457" s="4">
        <v>35423.98055555556</v>
      </c>
      <c r="D2457" s="5">
        <v>267152.0</v>
      </c>
    </row>
    <row r="2458">
      <c r="A2458" s="2" t="s">
        <v>23165</v>
      </c>
      <c r="B2458" s="3"/>
      <c r="C2458" s="4">
        <v>35423.98055555556</v>
      </c>
      <c r="D2458" s="5">
        <v>265364.0</v>
      </c>
    </row>
    <row r="2459">
      <c r="A2459" s="2" t="s">
        <v>23166</v>
      </c>
      <c r="B2459" s="3"/>
      <c r="C2459" s="4">
        <v>35423.98055555556</v>
      </c>
      <c r="D2459" s="5">
        <v>256812.0</v>
      </c>
    </row>
    <row r="2460">
      <c r="A2460" s="2" t="s">
        <v>23167</v>
      </c>
      <c r="B2460" s="3"/>
      <c r="C2460" s="4">
        <v>35423.98055555556</v>
      </c>
      <c r="D2460" s="5">
        <v>257106.0</v>
      </c>
    </row>
    <row r="2461">
      <c r="A2461" s="2" t="s">
        <v>23168</v>
      </c>
      <c r="B2461" s="3"/>
      <c r="C2461" s="4">
        <v>35423.98055555556</v>
      </c>
      <c r="D2461" s="5">
        <v>256063.0</v>
      </c>
    </row>
    <row r="2462">
      <c r="A2462" s="2" t="s">
        <v>23169</v>
      </c>
      <c r="B2462" s="3"/>
      <c r="C2462" s="4">
        <v>35423.98055555556</v>
      </c>
      <c r="D2462" s="5">
        <v>86058.0</v>
      </c>
    </row>
    <row r="2463">
      <c r="A2463" s="2" t="s">
        <v>23170</v>
      </c>
      <c r="B2463" s="3"/>
      <c r="C2463" s="4">
        <v>35423.98055555556</v>
      </c>
      <c r="D2463" s="5">
        <v>1079701.0</v>
      </c>
    </row>
    <row r="2464">
      <c r="A2464" s="2" t="s">
        <v>23171</v>
      </c>
      <c r="B2464" s="3"/>
      <c r="C2464" s="4">
        <v>35423.98055555556</v>
      </c>
      <c r="D2464" s="5">
        <v>1268020.0</v>
      </c>
    </row>
    <row r="2465">
      <c r="A2465" s="2" t="s">
        <v>23172</v>
      </c>
      <c r="B2465" s="3"/>
      <c r="C2465" s="4">
        <v>35423.98055555556</v>
      </c>
      <c r="D2465" s="5">
        <v>1254897.0</v>
      </c>
    </row>
    <row r="2466">
      <c r="A2466" s="2" t="s">
        <v>23173</v>
      </c>
      <c r="B2466" s="3"/>
      <c r="C2466" s="4">
        <v>35423.98055555556</v>
      </c>
      <c r="D2466" s="5">
        <v>388004.0</v>
      </c>
    </row>
    <row r="2467">
      <c r="A2467" s="2" t="s">
        <v>23174</v>
      </c>
      <c r="B2467" s="3"/>
      <c r="C2467" s="4">
        <v>35423.98055555556</v>
      </c>
      <c r="D2467" s="5">
        <v>964358.0</v>
      </c>
    </row>
    <row r="2468">
      <c r="A2468" s="2" t="s">
        <v>23175</v>
      </c>
      <c r="B2468" s="3"/>
      <c r="C2468" s="4">
        <v>35423.98055555556</v>
      </c>
      <c r="D2468" s="5">
        <v>455211.0</v>
      </c>
    </row>
    <row r="2469">
      <c r="A2469" s="2" t="s">
        <v>23176</v>
      </c>
      <c r="B2469" s="3"/>
      <c r="C2469" s="4">
        <v>35423.98055555556</v>
      </c>
      <c r="D2469" s="5">
        <v>455222.0</v>
      </c>
    </row>
    <row r="2470">
      <c r="A2470" s="2" t="s">
        <v>23177</v>
      </c>
      <c r="B2470" s="3"/>
      <c r="C2470" s="4">
        <v>35423.98055555556</v>
      </c>
      <c r="D2470" s="5">
        <v>511778.0</v>
      </c>
    </row>
    <row r="2471">
      <c r="A2471" s="2" t="s">
        <v>23178</v>
      </c>
      <c r="B2471" s="3"/>
      <c r="C2471" s="4">
        <v>35423.98055555556</v>
      </c>
      <c r="D2471" s="5">
        <v>150536.0</v>
      </c>
    </row>
    <row r="2472">
      <c r="A2472" s="2" t="s">
        <v>23179</v>
      </c>
      <c r="B2472" s="3"/>
      <c r="C2472" s="4">
        <v>35423.98055555556</v>
      </c>
      <c r="D2472" s="5">
        <v>706448.0</v>
      </c>
    </row>
    <row r="2473">
      <c r="A2473" s="2" t="s">
        <v>23180</v>
      </c>
      <c r="B2473" s="3"/>
      <c r="C2473" s="4">
        <v>35423.98055555556</v>
      </c>
      <c r="D2473" s="5">
        <v>706413.0</v>
      </c>
    </row>
    <row r="2474">
      <c r="A2474" s="2" t="s">
        <v>23181</v>
      </c>
      <c r="B2474" s="3"/>
      <c r="C2474" s="4">
        <v>35423.98055555556</v>
      </c>
      <c r="D2474" s="5">
        <v>444660.0</v>
      </c>
    </row>
    <row r="2475">
      <c r="A2475" s="2" t="s">
        <v>23182</v>
      </c>
      <c r="B2475" s="3"/>
      <c r="C2475" s="4">
        <v>35423.98055555556</v>
      </c>
      <c r="D2475" s="5">
        <v>464722.0</v>
      </c>
    </row>
    <row r="2476">
      <c r="A2476" s="2" t="s">
        <v>23183</v>
      </c>
      <c r="B2476" s="3"/>
      <c r="C2476" s="4">
        <v>35423.98055555556</v>
      </c>
      <c r="D2476" s="5">
        <v>464666.0</v>
      </c>
    </row>
    <row r="2477">
      <c r="A2477" s="2" t="s">
        <v>23184</v>
      </c>
      <c r="B2477" s="3"/>
      <c r="C2477" s="4">
        <v>35423.98055555556</v>
      </c>
      <c r="D2477" s="5">
        <v>465923.0</v>
      </c>
    </row>
    <row r="2478">
      <c r="A2478" s="2" t="s">
        <v>23185</v>
      </c>
      <c r="B2478" s="3"/>
      <c r="C2478" s="4">
        <v>35423.98055555556</v>
      </c>
      <c r="D2478" s="5">
        <v>1089562.0</v>
      </c>
    </row>
    <row r="2479">
      <c r="A2479" s="2" t="s">
        <v>23186</v>
      </c>
      <c r="B2479" s="3"/>
      <c r="C2479" s="4">
        <v>35423.98055555556</v>
      </c>
      <c r="D2479" s="5">
        <v>1090905.0</v>
      </c>
    </row>
    <row r="2480">
      <c r="A2480" s="2" t="s">
        <v>23187</v>
      </c>
      <c r="B2480" s="3"/>
      <c r="C2480" s="4">
        <v>35423.98055555556</v>
      </c>
      <c r="D2480" s="5">
        <v>461414.0</v>
      </c>
    </row>
    <row r="2481">
      <c r="A2481" s="2" t="s">
        <v>23188</v>
      </c>
      <c r="B2481" s="3"/>
      <c r="C2481" s="4">
        <v>35423.98055555556</v>
      </c>
      <c r="D2481" s="5">
        <v>1090238.0</v>
      </c>
    </row>
    <row r="2482">
      <c r="A2482" s="2" t="s">
        <v>23189</v>
      </c>
      <c r="B2482" s="3"/>
      <c r="C2482" s="4">
        <v>35423.98055555556</v>
      </c>
      <c r="D2482" s="5">
        <v>1840247.0</v>
      </c>
    </row>
    <row r="2483">
      <c r="A2483" s="2" t="s">
        <v>23190</v>
      </c>
      <c r="B2483" s="3"/>
      <c r="C2483" s="4">
        <v>35423.98055555556</v>
      </c>
      <c r="D2483" s="5">
        <v>599799.0</v>
      </c>
    </row>
    <row r="2484">
      <c r="A2484" s="2" t="s">
        <v>23191</v>
      </c>
      <c r="B2484" s="3"/>
      <c r="C2484" s="4">
        <v>35423.98055555556</v>
      </c>
      <c r="D2484" s="5">
        <v>1904467.0</v>
      </c>
    </row>
    <row r="2485">
      <c r="A2485" s="2" t="s">
        <v>23192</v>
      </c>
      <c r="B2485" s="3"/>
      <c r="C2485" s="4">
        <v>35423.98055555556</v>
      </c>
      <c r="D2485" s="5">
        <v>1904794.0</v>
      </c>
    </row>
    <row r="2486">
      <c r="A2486" s="2" t="s">
        <v>23193</v>
      </c>
      <c r="B2486" s="3"/>
      <c r="C2486" s="4">
        <v>35423.98055555556</v>
      </c>
      <c r="D2486" s="5">
        <v>260381.0</v>
      </c>
    </row>
    <row r="2487">
      <c r="A2487" s="2" t="s">
        <v>23194</v>
      </c>
      <c r="B2487" s="3"/>
      <c r="C2487" s="4">
        <v>35423.98055555556</v>
      </c>
      <c r="D2487" s="5">
        <v>679128.0</v>
      </c>
    </row>
    <row r="2488">
      <c r="A2488" s="2" t="s">
        <v>23195</v>
      </c>
      <c r="B2488" s="3"/>
      <c r="C2488" s="4">
        <v>35423.98055555556</v>
      </c>
      <c r="D2488" s="5">
        <v>344115.0</v>
      </c>
    </row>
    <row r="2489">
      <c r="A2489" s="2" t="s">
        <v>23196</v>
      </c>
      <c r="B2489" s="3"/>
      <c r="C2489" s="4">
        <v>35423.98055555556</v>
      </c>
      <c r="D2489" s="5">
        <v>728781.0</v>
      </c>
    </row>
    <row r="2490">
      <c r="A2490" s="2" t="s">
        <v>23197</v>
      </c>
      <c r="B2490" s="3"/>
      <c r="C2490" s="4">
        <v>35423.98055555556</v>
      </c>
      <c r="D2490" s="5">
        <v>107726.0</v>
      </c>
    </row>
    <row r="2491">
      <c r="A2491" s="2" t="s">
        <v>23198</v>
      </c>
      <c r="B2491" s="3"/>
      <c r="C2491" s="4">
        <v>35423.98055555556</v>
      </c>
      <c r="D2491" s="5">
        <v>107771.0</v>
      </c>
    </row>
    <row r="2492">
      <c r="A2492" s="2" t="s">
        <v>23199</v>
      </c>
      <c r="B2492" s="3"/>
      <c r="C2492" s="4">
        <v>35423.98055555556</v>
      </c>
      <c r="D2492" s="5">
        <v>487779.0</v>
      </c>
    </row>
    <row r="2493">
      <c r="A2493" s="2" t="s">
        <v>23200</v>
      </c>
      <c r="B2493" s="3"/>
      <c r="C2493" s="4">
        <v>35423.98055555556</v>
      </c>
      <c r="D2493" s="5">
        <v>607361.0</v>
      </c>
    </row>
    <row r="2494">
      <c r="A2494" s="2" t="s">
        <v>23201</v>
      </c>
      <c r="B2494" s="3"/>
      <c r="C2494" s="4">
        <v>35423.98055555556</v>
      </c>
      <c r="D2494" s="5">
        <v>610725.0</v>
      </c>
    </row>
    <row r="2495">
      <c r="A2495" s="2" t="s">
        <v>23202</v>
      </c>
      <c r="B2495" s="3"/>
      <c r="C2495" s="4">
        <v>35423.98055555556</v>
      </c>
      <c r="D2495" s="5">
        <v>610678.0</v>
      </c>
    </row>
    <row r="2496">
      <c r="A2496" s="2" t="s">
        <v>23203</v>
      </c>
      <c r="B2496" s="3"/>
      <c r="C2496" s="4">
        <v>35423.98055555556</v>
      </c>
      <c r="D2496" s="5">
        <v>1105166.0</v>
      </c>
    </row>
    <row r="2497">
      <c r="A2497" s="2" t="s">
        <v>23204</v>
      </c>
      <c r="B2497" s="3"/>
      <c r="C2497" s="4">
        <v>35423.98055555556</v>
      </c>
      <c r="D2497" s="5">
        <v>1105161.0</v>
      </c>
    </row>
    <row r="2498">
      <c r="A2498" s="2" t="s">
        <v>23205</v>
      </c>
      <c r="B2498" s="3"/>
      <c r="C2498" s="4">
        <v>35423.98055555556</v>
      </c>
      <c r="D2498" s="5">
        <v>1105664.0</v>
      </c>
    </row>
    <row r="2499">
      <c r="A2499" s="2" t="s">
        <v>23206</v>
      </c>
      <c r="B2499" s="3"/>
      <c r="C2499" s="4">
        <v>35423.98055555556</v>
      </c>
      <c r="D2499" s="5">
        <v>1104779.0</v>
      </c>
    </row>
    <row r="2500">
      <c r="A2500" s="2" t="s">
        <v>23207</v>
      </c>
      <c r="B2500" s="3"/>
      <c r="C2500" s="4">
        <v>35423.98055555556</v>
      </c>
      <c r="D2500" s="5">
        <v>1106412.0</v>
      </c>
    </row>
    <row r="2501">
      <c r="A2501" s="2" t="s">
        <v>23208</v>
      </c>
      <c r="B2501" s="3"/>
      <c r="C2501" s="4">
        <v>35423.98055555556</v>
      </c>
      <c r="D2501" s="5">
        <v>1104837.0</v>
      </c>
    </row>
    <row r="2502">
      <c r="A2502" s="2" t="s">
        <v>23209</v>
      </c>
      <c r="B2502" s="3"/>
      <c r="C2502" s="4">
        <v>35423.98055555556</v>
      </c>
      <c r="D2502" s="5">
        <v>1102178.0</v>
      </c>
    </row>
    <row r="2503">
      <c r="A2503" s="2" t="s">
        <v>23210</v>
      </c>
      <c r="B2503" s="3"/>
      <c r="C2503" s="4">
        <v>35423.98055555556</v>
      </c>
      <c r="D2503" s="5">
        <v>1101930.0</v>
      </c>
    </row>
    <row r="2504">
      <c r="A2504" s="2" t="s">
        <v>23211</v>
      </c>
      <c r="B2504" s="3"/>
      <c r="C2504" s="4">
        <v>35423.98055555556</v>
      </c>
      <c r="D2504" s="5">
        <v>557205.0</v>
      </c>
    </row>
    <row r="2505">
      <c r="A2505" s="2" t="s">
        <v>23212</v>
      </c>
      <c r="B2505" s="3"/>
      <c r="C2505" s="4">
        <v>35423.98055555556</v>
      </c>
      <c r="D2505" s="5">
        <v>433395.0</v>
      </c>
    </row>
    <row r="2506">
      <c r="A2506" s="2" t="s">
        <v>23213</v>
      </c>
      <c r="B2506" s="3"/>
      <c r="C2506" s="4">
        <v>35423.98055555556</v>
      </c>
      <c r="D2506" s="5">
        <v>433194.0</v>
      </c>
    </row>
    <row r="2507">
      <c r="A2507" s="2" t="s">
        <v>23214</v>
      </c>
      <c r="B2507" s="3"/>
      <c r="C2507" s="4">
        <v>35423.98055555556</v>
      </c>
      <c r="D2507" s="5">
        <v>1103641.0</v>
      </c>
    </row>
    <row r="2508">
      <c r="A2508" s="2" t="s">
        <v>23215</v>
      </c>
      <c r="B2508" s="3"/>
      <c r="C2508" s="4">
        <v>35423.98055555556</v>
      </c>
      <c r="D2508" s="5">
        <v>1144745.0</v>
      </c>
    </row>
    <row r="2509">
      <c r="A2509" s="2" t="s">
        <v>23216</v>
      </c>
      <c r="B2509" s="3"/>
      <c r="C2509" s="4">
        <v>35423.98055555556</v>
      </c>
      <c r="D2509" s="5">
        <v>1144697.0</v>
      </c>
    </row>
    <row r="2510">
      <c r="A2510" s="2" t="s">
        <v>23217</v>
      </c>
      <c r="B2510" s="3"/>
      <c r="C2510" s="4">
        <v>35423.98055555556</v>
      </c>
      <c r="D2510" s="5">
        <v>473183.0</v>
      </c>
    </row>
    <row r="2511">
      <c r="A2511" s="2" t="s">
        <v>23218</v>
      </c>
      <c r="B2511" s="3"/>
      <c r="C2511" s="4">
        <v>35423.98055555556</v>
      </c>
      <c r="D2511" s="5">
        <v>473122.0</v>
      </c>
    </row>
    <row r="2512">
      <c r="A2512" s="2" t="s">
        <v>23219</v>
      </c>
      <c r="B2512" s="3"/>
      <c r="C2512" s="4">
        <v>35423.98055555556</v>
      </c>
      <c r="D2512" s="5">
        <v>252897.0</v>
      </c>
    </row>
    <row r="2513">
      <c r="A2513" s="2" t="s">
        <v>23220</v>
      </c>
      <c r="B2513" s="3"/>
      <c r="C2513" s="4">
        <v>35423.98055555556</v>
      </c>
      <c r="D2513" s="5">
        <v>249695.0</v>
      </c>
    </row>
    <row r="2514">
      <c r="A2514" s="2" t="s">
        <v>23221</v>
      </c>
      <c r="B2514" s="3"/>
      <c r="C2514" s="4">
        <v>35423.98055555556</v>
      </c>
      <c r="D2514" s="5">
        <v>249641.0</v>
      </c>
    </row>
    <row r="2515">
      <c r="A2515" s="2" t="s">
        <v>23222</v>
      </c>
      <c r="B2515" s="3"/>
      <c r="C2515" s="4">
        <v>35423.98055555556</v>
      </c>
      <c r="D2515" s="5">
        <v>249614.0</v>
      </c>
    </row>
    <row r="2516">
      <c r="A2516" s="2" t="s">
        <v>23223</v>
      </c>
      <c r="B2516" s="3"/>
      <c r="C2516" s="4">
        <v>35423.98055555556</v>
      </c>
      <c r="D2516" s="5">
        <v>160738.0</v>
      </c>
    </row>
    <row r="2517">
      <c r="A2517" s="2" t="s">
        <v>23224</v>
      </c>
      <c r="B2517" s="3"/>
      <c r="C2517" s="4">
        <v>35423.98055555556</v>
      </c>
      <c r="D2517" s="5">
        <v>1154230.0</v>
      </c>
    </row>
    <row r="2518">
      <c r="A2518" s="2" t="s">
        <v>23225</v>
      </c>
      <c r="B2518" s="3"/>
      <c r="C2518" s="4">
        <v>35423.98055555556</v>
      </c>
      <c r="D2518" s="5">
        <v>265570.0</v>
      </c>
    </row>
    <row r="2519">
      <c r="A2519" s="2" t="s">
        <v>23226</v>
      </c>
      <c r="B2519" s="3"/>
      <c r="C2519" s="4">
        <v>35423.98055555556</v>
      </c>
      <c r="D2519" s="5">
        <v>264401.0</v>
      </c>
    </row>
    <row r="2520">
      <c r="A2520" s="2" t="s">
        <v>23227</v>
      </c>
      <c r="B2520" s="3"/>
      <c r="C2520" s="4">
        <v>35423.98055555556</v>
      </c>
      <c r="D2520" s="5">
        <v>555331.0</v>
      </c>
    </row>
    <row r="2521">
      <c r="A2521" s="2" t="s">
        <v>23228</v>
      </c>
      <c r="B2521" s="3"/>
      <c r="C2521" s="4">
        <v>35423.98055555556</v>
      </c>
      <c r="D2521" s="5">
        <v>1804048.0</v>
      </c>
    </row>
    <row r="2522">
      <c r="A2522" s="2" t="s">
        <v>23229</v>
      </c>
      <c r="B2522" s="3"/>
      <c r="C2522" s="4">
        <v>35423.98055555556</v>
      </c>
      <c r="D2522" s="5">
        <v>1807324.0</v>
      </c>
    </row>
    <row r="2523">
      <c r="A2523" s="2" t="s">
        <v>23230</v>
      </c>
      <c r="B2523" s="3"/>
      <c r="C2523" s="4">
        <v>35423.98055555556</v>
      </c>
      <c r="D2523" s="5">
        <v>1807408.0</v>
      </c>
    </row>
    <row r="2524">
      <c r="A2524" s="2" t="s">
        <v>23231</v>
      </c>
      <c r="B2524" s="3"/>
      <c r="C2524" s="4">
        <v>35423.98055555556</v>
      </c>
      <c r="D2524" s="5">
        <v>1807372.0</v>
      </c>
    </row>
    <row r="2525">
      <c r="A2525" s="2" t="s">
        <v>23232</v>
      </c>
      <c r="B2525" s="3"/>
      <c r="C2525" s="4">
        <v>35423.98055555556</v>
      </c>
      <c r="D2525" s="5">
        <v>1801312.0</v>
      </c>
    </row>
    <row r="2526">
      <c r="A2526" s="2" t="s">
        <v>23233</v>
      </c>
      <c r="B2526" s="3"/>
      <c r="C2526" s="4">
        <v>35423.98055555556</v>
      </c>
      <c r="D2526" s="5">
        <v>1801275.0</v>
      </c>
    </row>
    <row r="2527">
      <c r="A2527" s="2" t="s">
        <v>23234</v>
      </c>
      <c r="B2527" s="3"/>
      <c r="C2527" s="4">
        <v>35423.98055555556</v>
      </c>
      <c r="D2527" s="5">
        <v>1804436.0</v>
      </c>
    </row>
    <row r="2528">
      <c r="A2528" s="2" t="s">
        <v>23235</v>
      </c>
      <c r="B2528" s="3"/>
      <c r="C2528" s="4">
        <v>35423.98055555556</v>
      </c>
      <c r="D2528" s="5">
        <v>1804228.0</v>
      </c>
    </row>
    <row r="2529">
      <c r="A2529" s="2" t="s">
        <v>23236</v>
      </c>
      <c r="B2529" s="3"/>
      <c r="C2529" s="4">
        <v>35423.98055555556</v>
      </c>
      <c r="D2529" s="5">
        <v>1804192.0</v>
      </c>
    </row>
    <row r="2530">
      <c r="A2530" s="2" t="s">
        <v>23237</v>
      </c>
      <c r="B2530" s="3"/>
      <c r="C2530" s="4">
        <v>35423.98055555556</v>
      </c>
      <c r="D2530" s="5">
        <v>1805304.0</v>
      </c>
    </row>
    <row r="2531">
      <c r="A2531" s="2" t="s">
        <v>23238</v>
      </c>
      <c r="B2531" s="3"/>
      <c r="C2531" s="4">
        <v>35423.98055555556</v>
      </c>
      <c r="D2531" s="5">
        <v>1281256.0</v>
      </c>
    </row>
    <row r="2532">
      <c r="A2532" s="2" t="s">
        <v>23239</v>
      </c>
      <c r="B2532" s="3"/>
      <c r="C2532" s="4">
        <v>35423.98055555556</v>
      </c>
      <c r="D2532" s="5">
        <v>1280564.0</v>
      </c>
    </row>
    <row r="2533">
      <c r="A2533" s="2" t="s">
        <v>23240</v>
      </c>
      <c r="B2533" s="3"/>
      <c r="C2533" s="4">
        <v>35423.98055555556</v>
      </c>
      <c r="D2533" s="5">
        <v>1595067.0</v>
      </c>
    </row>
    <row r="2534">
      <c r="A2534" s="2" t="s">
        <v>23241</v>
      </c>
      <c r="B2534" s="3"/>
      <c r="C2534" s="4">
        <v>35423.98055555556</v>
      </c>
      <c r="D2534" s="5">
        <v>1595020.0</v>
      </c>
    </row>
    <row r="2535">
      <c r="A2535" s="2" t="s">
        <v>23242</v>
      </c>
      <c r="B2535" s="3"/>
      <c r="C2535" s="4">
        <v>35423.98055555556</v>
      </c>
      <c r="D2535" s="5">
        <v>1595093.0</v>
      </c>
    </row>
    <row r="2536">
      <c r="A2536" s="2" t="s">
        <v>23243</v>
      </c>
      <c r="B2536" s="3"/>
      <c r="C2536" s="4">
        <v>35423.98055555556</v>
      </c>
      <c r="D2536" s="5">
        <v>1595037.0</v>
      </c>
    </row>
    <row r="2537">
      <c r="A2537" s="2" t="s">
        <v>23244</v>
      </c>
      <c r="B2537" s="3"/>
      <c r="C2537" s="4">
        <v>35423.98055555556</v>
      </c>
      <c r="D2537" s="5">
        <v>1595839.0</v>
      </c>
    </row>
    <row r="2538">
      <c r="A2538" s="2" t="s">
        <v>23245</v>
      </c>
      <c r="B2538" s="3"/>
      <c r="C2538" s="4">
        <v>35423.98055555556</v>
      </c>
      <c r="D2538" s="5">
        <v>1595844.0</v>
      </c>
    </row>
    <row r="2539">
      <c r="A2539" s="2" t="s">
        <v>23246</v>
      </c>
      <c r="B2539" s="3"/>
      <c r="C2539" s="4">
        <v>35423.98055555556</v>
      </c>
      <c r="D2539" s="5">
        <v>592201.0</v>
      </c>
    </row>
    <row r="2540">
      <c r="A2540" s="2" t="s">
        <v>23247</v>
      </c>
      <c r="B2540" s="3"/>
      <c r="C2540" s="4">
        <v>35423.98055555556</v>
      </c>
      <c r="D2540" s="5">
        <v>592132.0</v>
      </c>
    </row>
    <row r="2541">
      <c r="A2541" s="2" t="s">
        <v>23248</v>
      </c>
      <c r="B2541" s="3"/>
      <c r="C2541" s="4">
        <v>35423.98055555556</v>
      </c>
      <c r="D2541" s="5">
        <v>205619.0</v>
      </c>
    </row>
    <row r="2542">
      <c r="A2542" s="2" t="s">
        <v>23249</v>
      </c>
      <c r="B2542" s="3"/>
      <c r="C2542" s="4">
        <v>35423.98055555556</v>
      </c>
      <c r="D2542" s="5">
        <v>207568.0</v>
      </c>
    </row>
    <row r="2543">
      <c r="A2543" s="2" t="s">
        <v>23250</v>
      </c>
      <c r="B2543" s="3"/>
      <c r="C2543" s="4">
        <v>35423.98055555556</v>
      </c>
      <c r="D2543" s="5">
        <v>370655.0</v>
      </c>
    </row>
    <row r="2544">
      <c r="A2544" s="2" t="s">
        <v>23251</v>
      </c>
      <c r="B2544" s="3"/>
      <c r="C2544" s="4">
        <v>35423.98055555556</v>
      </c>
      <c r="D2544" s="5">
        <v>370658.0</v>
      </c>
    </row>
    <row r="2545">
      <c r="A2545" s="2" t="s">
        <v>23252</v>
      </c>
      <c r="B2545" s="3"/>
      <c r="C2545" s="4">
        <v>35423.98055555556</v>
      </c>
      <c r="D2545" s="5">
        <v>370650.0</v>
      </c>
    </row>
    <row r="2546">
      <c r="A2546" s="2" t="s">
        <v>23253</v>
      </c>
      <c r="B2546" s="3"/>
      <c r="C2546" s="4">
        <v>35423.98055555556</v>
      </c>
      <c r="D2546" s="5">
        <v>1031161.0</v>
      </c>
    </row>
    <row r="2547">
      <c r="A2547" s="2" t="s">
        <v>23254</v>
      </c>
      <c r="B2547" s="3"/>
      <c r="C2547" s="4">
        <v>35423.98055555556</v>
      </c>
      <c r="D2547" s="5">
        <v>1031009.0</v>
      </c>
    </row>
    <row r="2548">
      <c r="A2548" s="2" t="s">
        <v>23255</v>
      </c>
      <c r="B2548" s="3"/>
      <c r="C2548" s="4">
        <v>35423.98055555556</v>
      </c>
      <c r="D2548" s="5">
        <v>1681446.0</v>
      </c>
    </row>
    <row r="2549">
      <c r="A2549" s="2" t="s">
        <v>23256</v>
      </c>
      <c r="B2549" s="3"/>
      <c r="C2549" s="4">
        <v>35423.98055555556</v>
      </c>
      <c r="D2549" s="5">
        <v>1681447.0</v>
      </c>
    </row>
    <row r="2550">
      <c r="A2550" s="2" t="s">
        <v>23257</v>
      </c>
      <c r="B2550" s="3"/>
      <c r="C2550" s="4">
        <v>35423.98055555556</v>
      </c>
      <c r="D2550" s="5">
        <v>1681450.0</v>
      </c>
    </row>
    <row r="2551">
      <c r="A2551" s="2" t="s">
        <v>23258</v>
      </c>
      <c r="B2551" s="3"/>
      <c r="C2551" s="4">
        <v>35423.98055555556</v>
      </c>
      <c r="D2551" s="5">
        <v>1681498.0</v>
      </c>
    </row>
    <row r="2552">
      <c r="A2552" s="2" t="s">
        <v>23259</v>
      </c>
      <c r="B2552" s="3"/>
      <c r="C2552" s="4">
        <v>35423.98055555556</v>
      </c>
      <c r="D2552" s="5">
        <v>1681533.0</v>
      </c>
    </row>
    <row r="2553">
      <c r="A2553" s="2" t="s">
        <v>23260</v>
      </c>
      <c r="B2553" s="3"/>
      <c r="C2553" s="4">
        <v>35423.98055555556</v>
      </c>
      <c r="D2553" s="5">
        <v>1681509.0</v>
      </c>
    </row>
    <row r="2554">
      <c r="A2554" s="2" t="s">
        <v>23261</v>
      </c>
      <c r="B2554" s="3"/>
      <c r="C2554" s="4">
        <v>35423.98055555556</v>
      </c>
      <c r="D2554" s="5">
        <v>1681468.0</v>
      </c>
    </row>
    <row r="2555">
      <c r="A2555" s="2" t="s">
        <v>23262</v>
      </c>
      <c r="B2555" s="3"/>
      <c r="C2555" s="4">
        <v>35423.98055555556</v>
      </c>
      <c r="D2555" s="5">
        <v>1677050.0</v>
      </c>
    </row>
    <row r="2556">
      <c r="A2556" s="2" t="s">
        <v>23263</v>
      </c>
      <c r="B2556" s="3"/>
      <c r="C2556" s="4">
        <v>35423.98055555556</v>
      </c>
      <c r="D2556" s="5">
        <v>1362971.0</v>
      </c>
    </row>
    <row r="2557">
      <c r="A2557" s="2" t="s">
        <v>23264</v>
      </c>
      <c r="B2557" s="3"/>
      <c r="C2557" s="4">
        <v>35423.98055555556</v>
      </c>
      <c r="D2557" s="5">
        <v>1677932.0</v>
      </c>
    </row>
    <row r="2558">
      <c r="A2558" s="2" t="s">
        <v>23265</v>
      </c>
      <c r="B2558" s="3"/>
      <c r="C2558" s="4">
        <v>35423.98055555556</v>
      </c>
      <c r="D2558" s="5">
        <v>1678427.0</v>
      </c>
    </row>
    <row r="2559">
      <c r="A2559" s="2" t="s">
        <v>23266</v>
      </c>
      <c r="B2559" s="3"/>
      <c r="C2559" s="4">
        <v>35423.98055555556</v>
      </c>
      <c r="D2559" s="5">
        <v>1680205.0</v>
      </c>
    </row>
    <row r="2560">
      <c r="A2560" s="2" t="s">
        <v>23267</v>
      </c>
      <c r="B2560" s="3"/>
      <c r="C2560" s="4">
        <v>35423.98055555556</v>
      </c>
      <c r="D2560" s="5">
        <v>1682036.0</v>
      </c>
    </row>
    <row r="2561">
      <c r="A2561" s="2" t="s">
        <v>23268</v>
      </c>
      <c r="B2561" s="3"/>
      <c r="C2561" s="4">
        <v>35423.98055555556</v>
      </c>
      <c r="D2561" s="5">
        <v>1681375.0</v>
      </c>
    </row>
    <row r="2562">
      <c r="A2562" s="2" t="s">
        <v>23269</v>
      </c>
      <c r="B2562" s="3"/>
      <c r="C2562" s="4">
        <v>35423.98055555556</v>
      </c>
      <c r="D2562" s="5">
        <v>1681411.0</v>
      </c>
    </row>
    <row r="2563">
      <c r="A2563" s="2" t="s">
        <v>23270</v>
      </c>
      <c r="B2563" s="3"/>
      <c r="C2563" s="4">
        <v>35423.98055555556</v>
      </c>
      <c r="D2563" s="5">
        <v>1681431.0</v>
      </c>
    </row>
    <row r="2564">
      <c r="A2564" s="2" t="s">
        <v>23271</v>
      </c>
      <c r="B2564" s="3"/>
      <c r="C2564" s="4">
        <v>35423.98055555556</v>
      </c>
      <c r="D2564" s="5">
        <v>1681418.0</v>
      </c>
    </row>
    <row r="2565">
      <c r="A2565" s="2" t="s">
        <v>23272</v>
      </c>
      <c r="B2565" s="3"/>
      <c r="C2565" s="4">
        <v>35423.98055555556</v>
      </c>
      <c r="D2565" s="5">
        <v>1681470.0</v>
      </c>
    </row>
    <row r="2566">
      <c r="A2566" s="2" t="s">
        <v>23273</v>
      </c>
      <c r="B2566" s="3"/>
      <c r="C2566" s="4">
        <v>35423.98055555556</v>
      </c>
      <c r="D2566" s="5">
        <v>1031143.0</v>
      </c>
    </row>
    <row r="2567">
      <c r="A2567" s="2" t="s">
        <v>23274</v>
      </c>
      <c r="B2567" s="3"/>
      <c r="C2567" s="4">
        <v>35423.98055555556</v>
      </c>
      <c r="D2567" s="5">
        <v>686128.0</v>
      </c>
    </row>
    <row r="2568">
      <c r="A2568" s="2" t="s">
        <v>23275</v>
      </c>
      <c r="B2568" s="3"/>
      <c r="C2568" s="4">
        <v>35423.98055555556</v>
      </c>
      <c r="D2568" s="5">
        <v>674345.0</v>
      </c>
    </row>
    <row r="2569">
      <c r="A2569" s="2" t="s">
        <v>23276</v>
      </c>
      <c r="B2569" s="3"/>
      <c r="C2569" s="4">
        <v>35423.98055555556</v>
      </c>
      <c r="D2569" s="5">
        <v>672711.0</v>
      </c>
    </row>
    <row r="2570">
      <c r="A2570" s="2" t="s">
        <v>23277</v>
      </c>
      <c r="B2570" s="3"/>
      <c r="C2570" s="4">
        <v>35423.98055555556</v>
      </c>
      <c r="D2570" s="5">
        <v>684847.0</v>
      </c>
    </row>
    <row r="2571">
      <c r="A2571" s="2" t="s">
        <v>23278</v>
      </c>
      <c r="B2571" s="3"/>
      <c r="C2571" s="4">
        <v>35423.98055555556</v>
      </c>
      <c r="D2571" s="5">
        <v>671657.0</v>
      </c>
    </row>
    <row r="2572">
      <c r="A2572" s="2" t="s">
        <v>23279</v>
      </c>
      <c r="B2572" s="3"/>
      <c r="C2572" s="4">
        <v>35423.98055555556</v>
      </c>
      <c r="D2572" s="5">
        <v>614463.0</v>
      </c>
    </row>
    <row r="2573">
      <c r="A2573" s="2" t="s">
        <v>23280</v>
      </c>
      <c r="B2573" s="3"/>
      <c r="C2573" s="4">
        <v>35423.98055555556</v>
      </c>
      <c r="D2573" s="5">
        <v>561285.0</v>
      </c>
    </row>
    <row r="2574">
      <c r="A2574" s="2" t="s">
        <v>23281</v>
      </c>
      <c r="B2574" s="3"/>
      <c r="C2574" s="4">
        <v>35423.98055555556</v>
      </c>
      <c r="D2574" s="5">
        <v>986734.0</v>
      </c>
    </row>
    <row r="2575">
      <c r="A2575" s="2" t="s">
        <v>23282</v>
      </c>
      <c r="B2575" s="3"/>
      <c r="C2575" s="4">
        <v>35423.98055555556</v>
      </c>
      <c r="D2575" s="5">
        <v>959271.0</v>
      </c>
    </row>
    <row r="2576">
      <c r="A2576" s="2" t="s">
        <v>23283</v>
      </c>
      <c r="B2576" s="3"/>
      <c r="C2576" s="4">
        <v>35423.98055555556</v>
      </c>
      <c r="D2576" s="5">
        <v>959226.0</v>
      </c>
    </row>
    <row r="2577">
      <c r="A2577" s="2" t="s">
        <v>23284</v>
      </c>
      <c r="B2577" s="3"/>
      <c r="C2577" s="4">
        <v>35423.98055555556</v>
      </c>
      <c r="D2577" s="5">
        <v>959218.0</v>
      </c>
    </row>
    <row r="2578">
      <c r="A2578" s="2" t="s">
        <v>23285</v>
      </c>
      <c r="B2578" s="3"/>
      <c r="C2578" s="4">
        <v>35423.98055555556</v>
      </c>
      <c r="D2578" s="5">
        <v>636202.0</v>
      </c>
    </row>
    <row r="2579">
      <c r="A2579" s="2" t="s">
        <v>23286</v>
      </c>
      <c r="B2579" s="3"/>
      <c r="C2579" s="4">
        <v>35423.98055555556</v>
      </c>
      <c r="D2579" s="5">
        <v>941699.0</v>
      </c>
    </row>
    <row r="2580">
      <c r="A2580" s="2" t="s">
        <v>23287</v>
      </c>
      <c r="B2580" s="3"/>
      <c r="C2580" s="4">
        <v>35423.98055555556</v>
      </c>
      <c r="D2580" s="5">
        <v>941910.0</v>
      </c>
    </row>
    <row r="2581">
      <c r="A2581" s="2" t="s">
        <v>23288</v>
      </c>
      <c r="B2581" s="3"/>
      <c r="C2581" s="4">
        <v>35423.98055555556</v>
      </c>
      <c r="D2581" s="5">
        <v>959212.0</v>
      </c>
    </row>
    <row r="2582">
      <c r="A2582" s="2" t="s">
        <v>23289</v>
      </c>
      <c r="B2582" s="3"/>
      <c r="C2582" s="4">
        <v>35423.98055555556</v>
      </c>
      <c r="D2582" s="5">
        <v>216912.0</v>
      </c>
    </row>
    <row r="2583">
      <c r="A2583" s="2" t="s">
        <v>23290</v>
      </c>
      <c r="B2583" s="3"/>
      <c r="C2583" s="4">
        <v>35423.98055555556</v>
      </c>
      <c r="D2583" s="5">
        <v>381676.0</v>
      </c>
    </row>
    <row r="2584">
      <c r="A2584" s="2" t="s">
        <v>23291</v>
      </c>
      <c r="B2584" s="3"/>
      <c r="C2584" s="4">
        <v>35423.98055555556</v>
      </c>
      <c r="D2584" s="5">
        <v>631714.0</v>
      </c>
    </row>
    <row r="2585">
      <c r="A2585" s="2" t="s">
        <v>23292</v>
      </c>
      <c r="B2585" s="3"/>
      <c r="C2585" s="4">
        <v>35423.98055555556</v>
      </c>
      <c r="D2585" s="5">
        <v>622962.0</v>
      </c>
    </row>
    <row r="2586">
      <c r="A2586" s="2" t="s">
        <v>23293</v>
      </c>
      <c r="B2586" s="3"/>
      <c r="C2586" s="4">
        <v>35423.98055555556</v>
      </c>
      <c r="D2586" s="5">
        <v>623964.0</v>
      </c>
    </row>
    <row r="2587">
      <c r="A2587" s="2" t="s">
        <v>23294</v>
      </c>
      <c r="B2587" s="3"/>
      <c r="C2587" s="4">
        <v>35423.98055555556</v>
      </c>
      <c r="D2587" s="5">
        <v>75634.0</v>
      </c>
    </row>
    <row r="2588">
      <c r="A2588" s="2" t="s">
        <v>23295</v>
      </c>
      <c r="B2588" s="3"/>
      <c r="C2588" s="4">
        <v>35423.98055555556</v>
      </c>
      <c r="D2588" s="5">
        <v>365804.0</v>
      </c>
    </row>
    <row r="2589">
      <c r="A2589" s="2" t="s">
        <v>23296</v>
      </c>
      <c r="B2589" s="3"/>
      <c r="C2589" s="4">
        <v>35423.98055555556</v>
      </c>
      <c r="D2589" s="5">
        <v>365805.0</v>
      </c>
    </row>
    <row r="2590">
      <c r="A2590" s="2" t="s">
        <v>23297</v>
      </c>
      <c r="B2590" s="3"/>
      <c r="C2590" s="4">
        <v>35423.98055555556</v>
      </c>
      <c r="D2590" s="5">
        <v>220537.0</v>
      </c>
    </row>
    <row r="2591">
      <c r="A2591" s="2" t="s">
        <v>23298</v>
      </c>
      <c r="B2591" s="3"/>
      <c r="C2591" s="4">
        <v>35423.98055555556</v>
      </c>
      <c r="D2591" s="5">
        <v>1082095.0</v>
      </c>
    </row>
    <row r="2592">
      <c r="A2592" s="2" t="s">
        <v>23299</v>
      </c>
      <c r="B2592" s="3"/>
      <c r="C2592" s="4">
        <v>35423.98055555556</v>
      </c>
      <c r="D2592" s="5">
        <v>228293.0</v>
      </c>
    </row>
    <row r="2593">
      <c r="A2593" s="2" t="s">
        <v>23300</v>
      </c>
      <c r="B2593" s="3"/>
      <c r="C2593" s="4">
        <v>35423.98055555556</v>
      </c>
      <c r="D2593" s="5">
        <v>321748.0</v>
      </c>
    </row>
    <row r="2594">
      <c r="A2594" s="2" t="s">
        <v>23301</v>
      </c>
      <c r="B2594" s="3"/>
      <c r="C2594" s="4">
        <v>35423.98055555556</v>
      </c>
      <c r="D2594" s="5">
        <v>127627.0</v>
      </c>
    </row>
    <row r="2595">
      <c r="A2595" s="2" t="s">
        <v>23302</v>
      </c>
      <c r="B2595" s="3"/>
      <c r="C2595" s="4">
        <v>35423.98055555556</v>
      </c>
      <c r="D2595" s="5">
        <v>244073.0</v>
      </c>
    </row>
    <row r="2596">
      <c r="A2596" s="2" t="s">
        <v>23303</v>
      </c>
      <c r="B2596" s="3"/>
      <c r="C2596" s="4">
        <v>35423.98055555556</v>
      </c>
      <c r="D2596" s="5">
        <v>243751.0</v>
      </c>
    </row>
    <row r="2597">
      <c r="A2597" s="2" t="s">
        <v>23304</v>
      </c>
      <c r="B2597" s="3"/>
      <c r="C2597" s="4">
        <v>35423.98055555556</v>
      </c>
      <c r="D2597" s="5">
        <v>605133.0</v>
      </c>
    </row>
    <row r="2598">
      <c r="A2598" s="2" t="s">
        <v>23305</v>
      </c>
      <c r="B2598" s="3"/>
      <c r="C2598" s="4">
        <v>35423.98055555556</v>
      </c>
      <c r="D2598" s="5">
        <v>439212.0</v>
      </c>
    </row>
    <row r="2599">
      <c r="A2599" s="2" t="s">
        <v>23306</v>
      </c>
      <c r="B2599" s="3"/>
      <c r="C2599" s="4">
        <v>35423.98055555556</v>
      </c>
      <c r="D2599" s="5">
        <v>439992.0</v>
      </c>
    </row>
    <row r="2600">
      <c r="A2600" s="2" t="s">
        <v>23307</v>
      </c>
      <c r="B2600" s="3"/>
      <c r="C2600" s="4">
        <v>35423.98055555556</v>
      </c>
      <c r="D2600" s="5">
        <v>439943.0</v>
      </c>
    </row>
    <row r="2601">
      <c r="A2601" s="2" t="s">
        <v>23308</v>
      </c>
      <c r="B2601" s="3"/>
      <c r="C2601" s="4">
        <v>35423.98055555556</v>
      </c>
      <c r="D2601" s="5">
        <v>227889.0</v>
      </c>
    </row>
    <row r="2602">
      <c r="A2602" s="2" t="s">
        <v>23309</v>
      </c>
      <c r="B2602" s="3"/>
      <c r="C2602" s="4">
        <v>35423.98055555556</v>
      </c>
      <c r="D2602" s="5">
        <v>258632.0</v>
      </c>
    </row>
    <row r="2603">
      <c r="A2603" s="2" t="s">
        <v>23310</v>
      </c>
      <c r="B2603" s="3"/>
      <c r="C2603" s="4">
        <v>35423.98055555556</v>
      </c>
      <c r="D2603" s="5">
        <v>258518.0</v>
      </c>
    </row>
    <row r="2604">
      <c r="A2604" s="2" t="s">
        <v>23311</v>
      </c>
      <c r="B2604" s="3"/>
      <c r="C2604" s="4">
        <v>35423.98055555556</v>
      </c>
      <c r="D2604" s="5">
        <v>258542.0</v>
      </c>
    </row>
    <row r="2605">
      <c r="A2605" s="2" t="s">
        <v>23312</v>
      </c>
      <c r="B2605" s="3"/>
      <c r="C2605" s="4">
        <v>35423.98055555556</v>
      </c>
      <c r="D2605" s="5">
        <v>258528.0</v>
      </c>
    </row>
    <row r="2606">
      <c r="A2606" s="2" t="s">
        <v>23313</v>
      </c>
      <c r="B2606" s="3"/>
      <c r="C2606" s="4">
        <v>35423.98055555556</v>
      </c>
      <c r="D2606" s="5">
        <v>507112.0</v>
      </c>
    </row>
    <row r="2607">
      <c r="A2607" s="2" t="s">
        <v>23314</v>
      </c>
      <c r="B2607" s="3"/>
      <c r="C2607" s="4">
        <v>35423.98055555556</v>
      </c>
      <c r="D2607" s="5">
        <v>689859.0</v>
      </c>
    </row>
    <row r="2608">
      <c r="A2608" s="2" t="s">
        <v>23315</v>
      </c>
      <c r="B2608" s="3"/>
      <c r="C2608" s="4">
        <v>35423.98055555556</v>
      </c>
      <c r="D2608" s="5">
        <v>255489.0</v>
      </c>
    </row>
    <row r="2609">
      <c r="A2609" s="2" t="s">
        <v>23316</v>
      </c>
      <c r="B2609" s="3"/>
      <c r="C2609" s="4">
        <v>35423.98055555556</v>
      </c>
      <c r="D2609" s="5">
        <v>257857.0</v>
      </c>
    </row>
    <row r="2610">
      <c r="A2610" s="2" t="s">
        <v>23317</v>
      </c>
      <c r="B2610" s="3"/>
      <c r="C2610" s="4">
        <v>35423.98055555556</v>
      </c>
      <c r="D2610" s="5">
        <v>255583.0</v>
      </c>
    </row>
    <row r="2611">
      <c r="A2611" s="2" t="s">
        <v>23318</v>
      </c>
      <c r="B2611" s="3"/>
      <c r="C2611" s="4">
        <v>35423.98055555556</v>
      </c>
      <c r="D2611" s="5">
        <v>255308.0</v>
      </c>
    </row>
    <row r="2612">
      <c r="A2612" s="2" t="s">
        <v>23319</v>
      </c>
      <c r="B2612" s="3"/>
      <c r="C2612" s="4">
        <v>35423.98055555556</v>
      </c>
      <c r="D2612" s="5">
        <v>283464.0</v>
      </c>
    </row>
    <row r="2613">
      <c r="A2613" s="2" t="s">
        <v>23320</v>
      </c>
      <c r="B2613" s="3"/>
      <c r="C2613" s="4">
        <v>35423.98055555556</v>
      </c>
      <c r="D2613" s="5">
        <v>609639.0</v>
      </c>
    </row>
    <row r="2614">
      <c r="A2614" s="2" t="s">
        <v>23321</v>
      </c>
      <c r="B2614" s="3"/>
      <c r="C2614" s="4">
        <v>35423.98055555556</v>
      </c>
      <c r="D2614" s="5">
        <v>279670.0</v>
      </c>
    </row>
    <row r="2615">
      <c r="A2615" s="2" t="s">
        <v>23322</v>
      </c>
      <c r="B2615" s="3"/>
      <c r="C2615" s="4">
        <v>35423.98055555556</v>
      </c>
      <c r="D2615" s="5">
        <v>300160.0</v>
      </c>
    </row>
    <row r="2616">
      <c r="A2616" s="2" t="s">
        <v>23323</v>
      </c>
      <c r="B2616" s="3"/>
      <c r="C2616" s="4">
        <v>35423.98055555556</v>
      </c>
      <c r="D2616" s="5">
        <v>84452.0</v>
      </c>
    </row>
    <row r="2617">
      <c r="A2617" s="2" t="s">
        <v>23324</v>
      </c>
      <c r="B2617" s="3"/>
      <c r="C2617" s="4">
        <v>35423.98055555556</v>
      </c>
      <c r="D2617" s="5">
        <v>304501.0</v>
      </c>
    </row>
    <row r="2618">
      <c r="A2618" s="2" t="s">
        <v>23325</v>
      </c>
      <c r="B2618" s="3"/>
      <c r="C2618" s="4">
        <v>35423.98055555556</v>
      </c>
      <c r="D2618" s="5">
        <v>311793.0</v>
      </c>
    </row>
    <row r="2619">
      <c r="A2619" s="2" t="s">
        <v>23326</v>
      </c>
      <c r="B2619" s="3"/>
      <c r="C2619" s="4">
        <v>35423.98055555556</v>
      </c>
      <c r="D2619" s="5">
        <v>617216.0</v>
      </c>
    </row>
    <row r="2620">
      <c r="A2620" s="2" t="s">
        <v>23327</v>
      </c>
      <c r="B2620" s="3"/>
      <c r="C2620" s="4">
        <v>35423.98055555556</v>
      </c>
      <c r="D2620" s="5">
        <v>298336.0</v>
      </c>
    </row>
    <row r="2621">
      <c r="A2621" s="2" t="s">
        <v>23328</v>
      </c>
      <c r="B2621" s="3"/>
      <c r="C2621" s="4">
        <v>35423.98055555556</v>
      </c>
      <c r="D2621" s="5">
        <v>180304.0</v>
      </c>
    </row>
    <row r="2622">
      <c r="A2622" s="2" t="s">
        <v>23329</v>
      </c>
      <c r="B2622" s="3"/>
      <c r="C2622" s="4">
        <v>35423.98055555556</v>
      </c>
      <c r="D2622" s="5">
        <v>240832.0</v>
      </c>
    </row>
    <row r="2623">
      <c r="A2623" s="2" t="s">
        <v>23330</v>
      </c>
      <c r="B2623" s="3"/>
      <c r="C2623" s="4">
        <v>35423.98055555556</v>
      </c>
      <c r="D2623" s="5">
        <v>394183.0</v>
      </c>
    </row>
    <row r="2624">
      <c r="A2624" s="2" t="s">
        <v>23331</v>
      </c>
      <c r="B2624" s="3"/>
      <c r="C2624" s="4">
        <v>35423.98055555556</v>
      </c>
      <c r="D2624" s="5">
        <v>395123.0</v>
      </c>
    </row>
    <row r="2625">
      <c r="A2625" s="2" t="s">
        <v>23332</v>
      </c>
      <c r="B2625" s="3"/>
      <c r="C2625" s="4">
        <v>35423.98055555556</v>
      </c>
      <c r="D2625" s="5">
        <v>394212.0</v>
      </c>
    </row>
    <row r="2626">
      <c r="A2626" s="2" t="s">
        <v>23333</v>
      </c>
      <c r="B2626" s="3"/>
      <c r="C2626" s="4">
        <v>35423.98055555556</v>
      </c>
      <c r="D2626" s="5">
        <v>394197.0</v>
      </c>
    </row>
    <row r="2627">
      <c r="A2627" s="2" t="s">
        <v>23334</v>
      </c>
      <c r="B2627" s="3"/>
      <c r="C2627" s="4">
        <v>35423.98055555556</v>
      </c>
      <c r="D2627" s="5">
        <v>163218.0</v>
      </c>
    </row>
    <row r="2628">
      <c r="A2628" s="2" t="s">
        <v>23335</v>
      </c>
      <c r="B2628" s="3"/>
      <c r="C2628" s="4">
        <v>35423.98055555556</v>
      </c>
      <c r="D2628" s="5">
        <v>194612.0</v>
      </c>
    </row>
    <row r="2629">
      <c r="A2629" s="2" t="s">
        <v>23336</v>
      </c>
      <c r="B2629" s="3"/>
      <c r="C2629" s="4">
        <v>35423.98055555556</v>
      </c>
      <c r="D2629" s="5">
        <v>188864.0</v>
      </c>
    </row>
    <row r="2630">
      <c r="A2630" s="2" t="s">
        <v>23337</v>
      </c>
      <c r="B2630" s="3"/>
      <c r="C2630" s="4">
        <v>35423.98055555556</v>
      </c>
      <c r="D2630" s="5">
        <v>337142.0</v>
      </c>
    </row>
    <row r="2631">
      <c r="A2631" s="2" t="s">
        <v>23338</v>
      </c>
      <c r="B2631" s="3"/>
      <c r="C2631" s="4">
        <v>35423.98055555556</v>
      </c>
      <c r="D2631" s="5">
        <v>337173.0</v>
      </c>
    </row>
    <row r="2632">
      <c r="A2632" s="2" t="s">
        <v>23339</v>
      </c>
      <c r="B2632" s="3"/>
      <c r="C2632" s="4">
        <v>35423.98055555556</v>
      </c>
      <c r="D2632" s="5">
        <v>532544.0</v>
      </c>
    </row>
    <row r="2633">
      <c r="A2633" s="2" t="s">
        <v>23340</v>
      </c>
      <c r="B2633" s="3"/>
      <c r="C2633" s="4">
        <v>35423.98055555556</v>
      </c>
      <c r="D2633" s="5">
        <v>597044.0</v>
      </c>
    </row>
    <row r="2634">
      <c r="A2634" s="2" t="s">
        <v>23341</v>
      </c>
      <c r="B2634" s="3"/>
      <c r="C2634" s="4">
        <v>35423.98055555556</v>
      </c>
      <c r="D2634" s="5">
        <v>635619.0</v>
      </c>
    </row>
    <row r="2635">
      <c r="A2635" s="2" t="s">
        <v>23342</v>
      </c>
      <c r="B2635" s="3"/>
      <c r="C2635" s="4">
        <v>35423.98055555556</v>
      </c>
      <c r="D2635" s="5">
        <v>1184648.0</v>
      </c>
    </row>
    <row r="2636">
      <c r="A2636" s="2" t="s">
        <v>23343</v>
      </c>
      <c r="B2636" s="3"/>
      <c r="C2636" s="4">
        <v>35423.98055555556</v>
      </c>
      <c r="D2636" s="5">
        <v>1169426.0</v>
      </c>
    </row>
    <row r="2637">
      <c r="A2637" s="2" t="s">
        <v>23344</v>
      </c>
      <c r="B2637" s="3"/>
      <c r="C2637" s="4">
        <v>35423.98055555556</v>
      </c>
      <c r="D2637" s="5">
        <v>330557.0</v>
      </c>
    </row>
    <row r="2638">
      <c r="A2638" s="2" t="s">
        <v>23345</v>
      </c>
      <c r="B2638" s="3"/>
      <c r="C2638" s="4">
        <v>35423.98055555556</v>
      </c>
      <c r="D2638" s="5">
        <v>2848390.0</v>
      </c>
    </row>
    <row r="2639">
      <c r="A2639" s="2" t="s">
        <v>23346</v>
      </c>
      <c r="B2639" s="3"/>
      <c r="C2639" s="4">
        <v>35423.98055555556</v>
      </c>
      <c r="D2639" s="5">
        <v>2848172.0</v>
      </c>
    </row>
    <row r="2640">
      <c r="A2640" s="2" t="s">
        <v>23347</v>
      </c>
      <c r="B2640" s="3"/>
      <c r="C2640" s="4">
        <v>35423.98055555556</v>
      </c>
      <c r="D2640" s="5">
        <v>2827853.0</v>
      </c>
    </row>
    <row r="2641">
      <c r="A2641" s="2" t="s">
        <v>23348</v>
      </c>
      <c r="B2641" s="3"/>
      <c r="C2641" s="4">
        <v>35423.98055555556</v>
      </c>
      <c r="D2641" s="5">
        <v>2827766.0</v>
      </c>
    </row>
    <row r="2642">
      <c r="A2642" s="2" t="s">
        <v>23349</v>
      </c>
      <c r="B2642" s="3"/>
      <c r="C2642" s="4">
        <v>35423.98055555556</v>
      </c>
      <c r="D2642" s="5">
        <v>2860066.0</v>
      </c>
    </row>
    <row r="2643">
      <c r="A2643" s="2" t="s">
        <v>23350</v>
      </c>
      <c r="B2643" s="3"/>
      <c r="C2643" s="4">
        <v>35423.98055555556</v>
      </c>
      <c r="D2643" s="5">
        <v>2859968.0</v>
      </c>
    </row>
    <row r="2644">
      <c r="A2644" s="2" t="s">
        <v>23351</v>
      </c>
      <c r="B2644" s="3"/>
      <c r="C2644" s="4">
        <v>35423.98055555556</v>
      </c>
      <c r="D2644" s="5">
        <v>79800.0</v>
      </c>
    </row>
    <row r="2645">
      <c r="A2645" s="2" t="s">
        <v>23352</v>
      </c>
      <c r="B2645" s="3"/>
      <c r="C2645" s="4">
        <v>35423.98055555556</v>
      </c>
      <c r="D2645" s="5">
        <v>257461.0</v>
      </c>
    </row>
    <row r="2646">
      <c r="A2646" s="2" t="s">
        <v>23353</v>
      </c>
      <c r="B2646" s="3"/>
      <c r="C2646" s="4">
        <v>35423.98055555556</v>
      </c>
      <c r="D2646" s="5">
        <v>257473.0</v>
      </c>
    </row>
    <row r="2647">
      <c r="A2647" s="2" t="s">
        <v>23354</v>
      </c>
      <c r="B2647" s="3"/>
      <c r="C2647" s="4">
        <v>35423.98055555556</v>
      </c>
      <c r="D2647" s="5">
        <v>95106.0</v>
      </c>
    </row>
    <row r="2648">
      <c r="A2648" s="2" t="s">
        <v>23355</v>
      </c>
      <c r="B2648" s="3"/>
      <c r="C2648" s="4">
        <v>35423.98055555556</v>
      </c>
      <c r="D2648" s="5">
        <v>92212.0</v>
      </c>
    </row>
    <row r="2649">
      <c r="A2649" s="2" t="s">
        <v>23356</v>
      </c>
      <c r="B2649" s="3"/>
      <c r="C2649" s="4">
        <v>35423.98055555556</v>
      </c>
      <c r="D2649" s="5">
        <v>398893.0</v>
      </c>
    </row>
    <row r="2650">
      <c r="A2650" s="2" t="s">
        <v>23357</v>
      </c>
      <c r="B2650" s="3"/>
      <c r="C2650" s="4">
        <v>35423.98055555556</v>
      </c>
      <c r="D2650" s="5">
        <v>402192.0</v>
      </c>
    </row>
    <row r="2651">
      <c r="A2651" s="2" t="s">
        <v>23358</v>
      </c>
      <c r="B2651" s="3"/>
      <c r="C2651" s="4">
        <v>35423.98055555556</v>
      </c>
      <c r="D2651" s="5">
        <v>402510.0</v>
      </c>
    </row>
    <row r="2652">
      <c r="A2652" s="2" t="s">
        <v>23359</v>
      </c>
      <c r="B2652" s="3"/>
      <c r="C2652" s="4">
        <v>35423.98055555556</v>
      </c>
      <c r="D2652" s="5">
        <v>69707.0</v>
      </c>
    </row>
    <row r="2653">
      <c r="A2653" s="2" t="s">
        <v>23360</v>
      </c>
      <c r="B2653" s="3"/>
      <c r="C2653" s="4">
        <v>35423.98055555556</v>
      </c>
      <c r="D2653" s="5">
        <v>1282227.0</v>
      </c>
    </row>
    <row r="2654">
      <c r="A2654" s="2" t="s">
        <v>23361</v>
      </c>
      <c r="B2654" s="3"/>
      <c r="C2654" s="4">
        <v>35423.98055555556</v>
      </c>
      <c r="D2654" s="5">
        <v>187743.0</v>
      </c>
    </row>
    <row r="2655">
      <c r="A2655" s="2" t="s">
        <v>23362</v>
      </c>
      <c r="B2655" s="3"/>
      <c r="C2655" s="4">
        <v>35423.98055555556</v>
      </c>
      <c r="D2655" s="5">
        <v>214336.0</v>
      </c>
    </row>
    <row r="2656">
      <c r="A2656" s="2" t="s">
        <v>23363</v>
      </c>
      <c r="B2656" s="3"/>
      <c r="C2656" s="4">
        <v>35423.98055555556</v>
      </c>
      <c r="D2656" s="5">
        <v>198001.0</v>
      </c>
    </row>
    <row r="2657">
      <c r="A2657" s="2" t="s">
        <v>23364</v>
      </c>
      <c r="B2657" s="3"/>
      <c r="C2657" s="4">
        <v>35423.98055555556</v>
      </c>
      <c r="D2657" s="5">
        <v>486198.0</v>
      </c>
    </row>
    <row r="2658">
      <c r="A2658" s="2" t="s">
        <v>23365</v>
      </c>
      <c r="B2658" s="3"/>
      <c r="C2658" s="4">
        <v>35423.98055555556</v>
      </c>
      <c r="D2658" s="5">
        <v>392354.0</v>
      </c>
    </row>
    <row r="2659">
      <c r="A2659" s="2" t="s">
        <v>23366</v>
      </c>
      <c r="B2659" s="3"/>
      <c r="C2659" s="4">
        <v>35423.98055555556</v>
      </c>
      <c r="D2659" s="5">
        <v>392357.0</v>
      </c>
    </row>
    <row r="2660">
      <c r="A2660" s="2" t="s">
        <v>23367</v>
      </c>
      <c r="B2660" s="3"/>
      <c r="C2660" s="4">
        <v>35423.98055555556</v>
      </c>
      <c r="D2660" s="5">
        <v>392357.0</v>
      </c>
    </row>
    <row r="2661">
      <c r="A2661" s="2" t="s">
        <v>23368</v>
      </c>
      <c r="B2661" s="3"/>
      <c r="C2661" s="4">
        <v>35423.98055555556</v>
      </c>
      <c r="D2661" s="5">
        <v>382570.0</v>
      </c>
    </row>
    <row r="2662">
      <c r="A2662" s="2" t="s">
        <v>23369</v>
      </c>
      <c r="B2662" s="3"/>
      <c r="C2662" s="4">
        <v>35423.98055555556</v>
      </c>
      <c r="D2662" s="5">
        <v>382004.0</v>
      </c>
    </row>
    <row r="2663">
      <c r="A2663" s="2" t="s">
        <v>23370</v>
      </c>
      <c r="B2663" s="3"/>
      <c r="C2663" s="4">
        <v>35423.98055555556</v>
      </c>
      <c r="D2663" s="5">
        <v>287777.0</v>
      </c>
    </row>
    <row r="2664">
      <c r="A2664" s="2" t="s">
        <v>23371</v>
      </c>
      <c r="B2664" s="3"/>
      <c r="C2664" s="4">
        <v>35423.98055555556</v>
      </c>
      <c r="D2664" s="5">
        <v>734579.0</v>
      </c>
    </row>
    <row r="2665">
      <c r="A2665" s="2" t="s">
        <v>23372</v>
      </c>
      <c r="B2665" s="3"/>
      <c r="C2665" s="4">
        <v>35423.98055555556</v>
      </c>
      <c r="D2665" s="5">
        <v>737272.0</v>
      </c>
    </row>
    <row r="2666">
      <c r="A2666" s="2" t="s">
        <v>23373</v>
      </c>
      <c r="B2666" s="3"/>
      <c r="C2666" s="4">
        <v>35423.98055555556</v>
      </c>
      <c r="D2666" s="5">
        <v>736190.0</v>
      </c>
    </row>
    <row r="2667">
      <c r="A2667" s="2" t="s">
        <v>23374</v>
      </c>
      <c r="B2667" s="3"/>
      <c r="C2667" s="4">
        <v>35423.98055555556</v>
      </c>
      <c r="D2667" s="5">
        <v>1129281.0</v>
      </c>
    </row>
    <row r="2668">
      <c r="A2668" s="2" t="s">
        <v>23375</v>
      </c>
      <c r="B2668" s="3"/>
      <c r="C2668" s="4">
        <v>35423.98055555556</v>
      </c>
      <c r="D2668" s="5">
        <v>633858.0</v>
      </c>
    </row>
    <row r="2669">
      <c r="A2669" s="2" t="s">
        <v>23376</v>
      </c>
      <c r="B2669" s="3"/>
      <c r="C2669" s="4">
        <v>35423.98055555556</v>
      </c>
      <c r="D2669" s="5">
        <v>485112.0</v>
      </c>
    </row>
    <row r="2670">
      <c r="A2670" s="2" t="s">
        <v>23377</v>
      </c>
      <c r="B2670" s="3"/>
      <c r="C2670" s="4">
        <v>35423.98055555556</v>
      </c>
      <c r="D2670" s="5">
        <v>573632.0</v>
      </c>
    </row>
    <row r="2671">
      <c r="A2671" s="2" t="s">
        <v>23378</v>
      </c>
      <c r="B2671" s="3"/>
      <c r="C2671" s="4">
        <v>35423.98055555556</v>
      </c>
      <c r="D2671" s="5">
        <v>485124.0</v>
      </c>
    </row>
    <row r="2672">
      <c r="A2672" s="2" t="s">
        <v>23379</v>
      </c>
      <c r="B2672" s="3"/>
      <c r="C2672" s="4">
        <v>35423.98055555556</v>
      </c>
      <c r="D2672" s="5">
        <v>603234.0</v>
      </c>
    </row>
    <row r="2673">
      <c r="A2673" s="2" t="s">
        <v>23380</v>
      </c>
      <c r="B2673" s="3"/>
      <c r="C2673" s="4">
        <v>35423.98055555556</v>
      </c>
      <c r="D2673" s="5">
        <v>740799.0</v>
      </c>
    </row>
    <row r="2674">
      <c r="A2674" s="2" t="s">
        <v>23381</v>
      </c>
      <c r="B2674" s="3"/>
      <c r="C2674" s="4">
        <v>35423.98055555556</v>
      </c>
      <c r="D2674" s="5">
        <v>560441.0</v>
      </c>
    </row>
    <row r="2675">
      <c r="A2675" s="2" t="s">
        <v>23382</v>
      </c>
      <c r="B2675" s="3"/>
      <c r="C2675" s="4">
        <v>35423.98055555556</v>
      </c>
      <c r="D2675" s="5">
        <v>699022.0</v>
      </c>
    </row>
    <row r="2676">
      <c r="A2676" s="2" t="s">
        <v>23383</v>
      </c>
      <c r="B2676" s="3"/>
      <c r="C2676" s="4">
        <v>35423.98055555556</v>
      </c>
      <c r="D2676" s="5">
        <v>700023.0</v>
      </c>
    </row>
    <row r="2677">
      <c r="A2677" s="2" t="s">
        <v>23384</v>
      </c>
      <c r="B2677" s="3"/>
      <c r="C2677" s="4">
        <v>35423.98055555556</v>
      </c>
      <c r="D2677" s="5">
        <v>1129943.0</v>
      </c>
    </row>
    <row r="2678">
      <c r="A2678" s="2" t="s">
        <v>23385</v>
      </c>
      <c r="B2678" s="3"/>
      <c r="C2678" s="4">
        <v>35423.98055555556</v>
      </c>
      <c r="D2678" s="5">
        <v>689636.0</v>
      </c>
    </row>
    <row r="2679">
      <c r="A2679" s="2" t="s">
        <v>23386</v>
      </c>
      <c r="B2679" s="3"/>
      <c r="C2679" s="4">
        <v>35423.98055555556</v>
      </c>
      <c r="D2679" s="5">
        <v>540746.0</v>
      </c>
    </row>
    <row r="2680">
      <c r="A2680" s="2" t="s">
        <v>23387</v>
      </c>
      <c r="B2680" s="3"/>
      <c r="C2680" s="4">
        <v>35423.98055555556</v>
      </c>
      <c r="D2680" s="5">
        <v>450709.0</v>
      </c>
    </row>
    <row r="2681">
      <c r="A2681" s="2" t="s">
        <v>23388</v>
      </c>
      <c r="B2681" s="3"/>
      <c r="C2681" s="4">
        <v>35423.98055555556</v>
      </c>
      <c r="D2681" s="5">
        <v>374181.0</v>
      </c>
    </row>
    <row r="2682">
      <c r="A2682" s="2" t="s">
        <v>23389</v>
      </c>
      <c r="B2682" s="3"/>
      <c r="C2682" s="4">
        <v>35423.98055555556</v>
      </c>
      <c r="D2682" s="5">
        <v>359165.0</v>
      </c>
    </row>
    <row r="2683">
      <c r="A2683" s="2" t="s">
        <v>23390</v>
      </c>
      <c r="B2683" s="3"/>
      <c r="C2683" s="4">
        <v>35423.98055555556</v>
      </c>
      <c r="D2683" s="5">
        <v>487776.0</v>
      </c>
    </row>
    <row r="2684">
      <c r="A2684" s="2" t="s">
        <v>23391</v>
      </c>
      <c r="B2684" s="3"/>
      <c r="C2684" s="4">
        <v>35423.98055555556</v>
      </c>
      <c r="D2684" s="5">
        <v>1169281.0</v>
      </c>
    </row>
    <row r="2685">
      <c r="A2685" s="2" t="s">
        <v>23392</v>
      </c>
      <c r="B2685" s="3"/>
      <c r="C2685" s="4">
        <v>35423.98055555556</v>
      </c>
      <c r="D2685" s="5">
        <v>575549.0</v>
      </c>
    </row>
    <row r="2686">
      <c r="A2686" s="2" t="s">
        <v>23393</v>
      </c>
      <c r="B2686" s="3"/>
      <c r="C2686" s="4">
        <v>35423.98055555556</v>
      </c>
      <c r="D2686" s="5">
        <v>575542.0</v>
      </c>
    </row>
    <row r="2687">
      <c r="A2687" s="2" t="s">
        <v>23394</v>
      </c>
      <c r="B2687" s="3"/>
      <c r="C2687" s="4">
        <v>35423.98055555556</v>
      </c>
      <c r="D2687" s="5">
        <v>152343.0</v>
      </c>
    </row>
    <row r="2688">
      <c r="A2688" s="2" t="s">
        <v>23395</v>
      </c>
      <c r="B2688" s="3"/>
      <c r="C2688" s="4">
        <v>35423.98055555556</v>
      </c>
      <c r="D2688" s="5">
        <v>162268.0</v>
      </c>
    </row>
    <row r="2689">
      <c r="A2689" s="2" t="s">
        <v>23396</v>
      </c>
      <c r="B2689" s="3"/>
      <c r="C2689" s="4">
        <v>35423.98055555556</v>
      </c>
      <c r="D2689" s="5">
        <v>165441.0</v>
      </c>
    </row>
    <row r="2690">
      <c r="A2690" s="2" t="s">
        <v>23397</v>
      </c>
      <c r="B2690" s="3"/>
      <c r="C2690" s="4">
        <v>35423.98055555556</v>
      </c>
      <c r="D2690" s="5">
        <v>302341.0</v>
      </c>
    </row>
    <row r="2691">
      <c r="A2691" s="2" t="s">
        <v>23398</v>
      </c>
      <c r="B2691" s="3"/>
      <c r="C2691" s="4">
        <v>35423.98055555556</v>
      </c>
      <c r="D2691" s="5">
        <v>664373.0</v>
      </c>
    </row>
    <row r="2692">
      <c r="A2692" s="2" t="s">
        <v>23399</v>
      </c>
      <c r="B2692" s="3"/>
      <c r="C2692" s="4">
        <v>35423.98055555556</v>
      </c>
      <c r="D2692" s="5">
        <v>575279.0</v>
      </c>
    </row>
    <row r="2693">
      <c r="A2693" s="2" t="s">
        <v>23400</v>
      </c>
      <c r="B2693" s="3"/>
      <c r="C2693" s="4">
        <v>35423.98055555556</v>
      </c>
      <c r="D2693" s="5">
        <v>575397.0</v>
      </c>
    </row>
    <row r="2694">
      <c r="A2694" s="2" t="s">
        <v>23401</v>
      </c>
      <c r="B2694" s="3"/>
      <c r="C2694" s="4">
        <v>35423.98055555556</v>
      </c>
      <c r="D2694" s="5">
        <v>282899.0</v>
      </c>
    </row>
    <row r="2695">
      <c r="A2695" s="2" t="s">
        <v>23402</v>
      </c>
      <c r="B2695" s="3"/>
      <c r="C2695" s="4">
        <v>35423.98055555556</v>
      </c>
      <c r="D2695" s="5">
        <v>228131.0</v>
      </c>
    </row>
    <row r="2696">
      <c r="A2696" s="2" t="s">
        <v>23403</v>
      </c>
      <c r="B2696" s="3"/>
      <c r="C2696" s="4">
        <v>35423.98055555556</v>
      </c>
      <c r="D2696" s="5">
        <v>512901.0</v>
      </c>
    </row>
    <row r="2697">
      <c r="A2697" s="2" t="s">
        <v>23404</v>
      </c>
      <c r="B2697" s="3"/>
      <c r="C2697" s="4">
        <v>35423.98055555556</v>
      </c>
      <c r="D2697" s="5">
        <v>927181.0</v>
      </c>
    </row>
    <row r="2698">
      <c r="A2698" s="2" t="s">
        <v>23405</v>
      </c>
      <c r="B2698" s="3"/>
      <c r="C2698" s="4">
        <v>35423.98055555556</v>
      </c>
      <c r="D2698" s="5">
        <v>271084.0</v>
      </c>
    </row>
    <row r="2699">
      <c r="A2699" s="2" t="s">
        <v>23406</v>
      </c>
      <c r="B2699" s="3"/>
      <c r="C2699" s="4">
        <v>35423.98055555556</v>
      </c>
      <c r="D2699" s="5">
        <v>271122.0</v>
      </c>
    </row>
    <row r="2700">
      <c r="A2700" s="2" t="s">
        <v>23407</v>
      </c>
      <c r="B2700" s="3"/>
      <c r="C2700" s="4">
        <v>35423.98055555556</v>
      </c>
      <c r="D2700" s="5">
        <v>271171.0</v>
      </c>
    </row>
    <row r="2701">
      <c r="A2701" s="2" t="s">
        <v>23408</v>
      </c>
      <c r="B2701" s="3"/>
      <c r="C2701" s="4">
        <v>35423.98055555556</v>
      </c>
      <c r="D2701" s="5">
        <v>590434.0</v>
      </c>
    </row>
    <row r="2702">
      <c r="A2702" s="2" t="s">
        <v>23409</v>
      </c>
      <c r="B2702" s="3"/>
      <c r="C2702" s="4">
        <v>35423.98055555556</v>
      </c>
      <c r="D2702" s="5">
        <v>590425.0</v>
      </c>
    </row>
    <row r="2703">
      <c r="A2703" s="2" t="s">
        <v>23410</v>
      </c>
      <c r="B2703" s="3"/>
      <c r="C2703" s="4">
        <v>35423.98055555556</v>
      </c>
      <c r="D2703" s="5">
        <v>340886.0</v>
      </c>
    </row>
    <row r="2704">
      <c r="A2704" s="2" t="s">
        <v>23411</v>
      </c>
      <c r="B2704" s="3"/>
      <c r="C2704" s="4">
        <v>35423.98055555556</v>
      </c>
      <c r="D2704" s="5">
        <v>340645.0</v>
      </c>
    </row>
    <row r="2705">
      <c r="A2705" s="2" t="s">
        <v>23412</v>
      </c>
      <c r="B2705" s="3"/>
      <c r="C2705" s="4">
        <v>35423.98055555556</v>
      </c>
      <c r="D2705" s="5">
        <v>340631.0</v>
      </c>
    </row>
    <row r="2706">
      <c r="A2706" s="2" t="s">
        <v>23413</v>
      </c>
      <c r="B2706" s="3"/>
      <c r="C2706" s="4">
        <v>35423.98055555556</v>
      </c>
      <c r="D2706" s="5">
        <v>1078738.0</v>
      </c>
    </row>
    <row r="2707">
      <c r="A2707" s="2" t="s">
        <v>23414</v>
      </c>
      <c r="B2707" s="3"/>
      <c r="C2707" s="4">
        <v>35423.98055555556</v>
      </c>
      <c r="D2707" s="5">
        <v>1079520.0</v>
      </c>
    </row>
    <row r="2708">
      <c r="A2708" s="2" t="s">
        <v>23415</v>
      </c>
      <c r="B2708" s="3"/>
      <c r="C2708" s="4">
        <v>35423.98055555556</v>
      </c>
      <c r="D2708" s="5">
        <v>578746.0</v>
      </c>
    </row>
    <row r="2709">
      <c r="A2709" s="2" t="s">
        <v>23416</v>
      </c>
      <c r="B2709" s="3"/>
      <c r="C2709" s="4">
        <v>35423.98055555556</v>
      </c>
      <c r="D2709" s="5">
        <v>530430.0</v>
      </c>
    </row>
    <row r="2710">
      <c r="A2710" s="2" t="s">
        <v>23417</v>
      </c>
      <c r="B2710" s="3"/>
      <c r="C2710" s="4">
        <v>35423.98055555556</v>
      </c>
      <c r="D2710" s="5">
        <v>256259.0</v>
      </c>
    </row>
    <row r="2711">
      <c r="A2711" s="2" t="s">
        <v>23418</v>
      </c>
      <c r="B2711" s="3"/>
      <c r="C2711" s="4">
        <v>35423.98055555556</v>
      </c>
      <c r="D2711" s="5">
        <v>256008.0</v>
      </c>
    </row>
    <row r="2712">
      <c r="A2712" s="2" t="s">
        <v>23419</v>
      </c>
      <c r="B2712" s="3"/>
      <c r="C2712" s="4">
        <v>35423.98055555556</v>
      </c>
      <c r="D2712" s="5">
        <v>256008.0</v>
      </c>
    </row>
    <row r="2713">
      <c r="A2713" s="2" t="s">
        <v>23420</v>
      </c>
      <c r="B2713" s="3"/>
      <c r="C2713" s="4">
        <v>35423.98055555556</v>
      </c>
      <c r="D2713" s="5">
        <v>340509.0</v>
      </c>
    </row>
    <row r="2714">
      <c r="A2714" s="2" t="s">
        <v>23421</v>
      </c>
      <c r="B2714" s="3"/>
      <c r="C2714" s="4">
        <v>35423.98055555556</v>
      </c>
      <c r="D2714" s="5">
        <v>649792.0</v>
      </c>
    </row>
    <row r="2715">
      <c r="A2715" s="2" t="s">
        <v>23422</v>
      </c>
      <c r="B2715" s="3"/>
      <c r="C2715" s="4">
        <v>35423.98055555556</v>
      </c>
      <c r="D2715" s="5">
        <v>449063.0</v>
      </c>
    </row>
    <row r="2716">
      <c r="A2716" s="2" t="s">
        <v>23423</v>
      </c>
      <c r="B2716" s="3"/>
      <c r="C2716" s="4">
        <v>35423.98055555556</v>
      </c>
      <c r="D2716" s="5">
        <v>447564.0</v>
      </c>
    </row>
    <row r="2717">
      <c r="A2717" s="2" t="s">
        <v>23424</v>
      </c>
      <c r="B2717" s="3"/>
      <c r="C2717" s="4">
        <v>35423.98055555556</v>
      </c>
      <c r="D2717" s="5">
        <v>449126.0</v>
      </c>
    </row>
    <row r="2718">
      <c r="A2718" s="2" t="s">
        <v>23425</v>
      </c>
      <c r="B2718" s="3"/>
      <c r="C2718" s="4">
        <v>35423.98055555556</v>
      </c>
      <c r="D2718" s="5">
        <v>990809.0</v>
      </c>
    </row>
    <row r="2719">
      <c r="A2719" s="2" t="s">
        <v>23426</v>
      </c>
      <c r="B2719" s="3"/>
      <c r="C2719" s="4">
        <v>35423.98055555556</v>
      </c>
      <c r="D2719" s="5">
        <v>992058.0</v>
      </c>
    </row>
    <row r="2720">
      <c r="A2720" s="2" t="s">
        <v>23427</v>
      </c>
      <c r="B2720" s="3"/>
      <c r="C2720" s="4">
        <v>35423.98055555556</v>
      </c>
      <c r="D2720" s="5">
        <v>892778.0</v>
      </c>
    </row>
    <row r="2721">
      <c r="A2721" s="2" t="s">
        <v>23428</v>
      </c>
      <c r="B2721" s="3"/>
      <c r="C2721" s="4">
        <v>35423.98055555556</v>
      </c>
      <c r="D2721" s="5">
        <v>600102.0</v>
      </c>
    </row>
    <row r="2722">
      <c r="A2722" s="2" t="s">
        <v>23429</v>
      </c>
      <c r="B2722" s="3"/>
      <c r="C2722" s="4">
        <v>35423.98055555556</v>
      </c>
      <c r="D2722" s="5">
        <v>647926.0</v>
      </c>
    </row>
    <row r="2723">
      <c r="A2723" s="2" t="s">
        <v>23430</v>
      </c>
      <c r="B2723" s="3"/>
      <c r="C2723" s="4">
        <v>35423.98055555556</v>
      </c>
      <c r="D2723" s="5">
        <v>647900.0</v>
      </c>
    </row>
    <row r="2724">
      <c r="A2724" s="2" t="s">
        <v>23431</v>
      </c>
      <c r="B2724" s="3"/>
      <c r="C2724" s="4">
        <v>35423.98055555556</v>
      </c>
      <c r="D2724" s="5">
        <v>165900.0</v>
      </c>
    </row>
    <row r="2725">
      <c r="A2725" s="2" t="s">
        <v>23432</v>
      </c>
      <c r="B2725" s="3"/>
      <c r="C2725" s="4">
        <v>35423.98055555556</v>
      </c>
      <c r="D2725" s="5">
        <v>162558.0</v>
      </c>
    </row>
    <row r="2726">
      <c r="A2726" s="2" t="s">
        <v>23433</v>
      </c>
      <c r="B2726" s="3"/>
      <c r="C2726" s="4">
        <v>35423.98055555556</v>
      </c>
      <c r="D2726" s="5">
        <v>121405.0</v>
      </c>
    </row>
    <row r="2727">
      <c r="A2727" s="2" t="s">
        <v>23434</v>
      </c>
      <c r="B2727" s="3"/>
      <c r="C2727" s="4">
        <v>35423.98055555556</v>
      </c>
      <c r="D2727" s="5">
        <v>668058.0</v>
      </c>
    </row>
    <row r="2728">
      <c r="A2728" s="2" t="s">
        <v>23435</v>
      </c>
      <c r="B2728" s="3"/>
      <c r="C2728" s="4">
        <v>35423.98055555556</v>
      </c>
      <c r="D2728" s="5">
        <v>1058374.0</v>
      </c>
    </row>
    <row r="2729">
      <c r="A2729" s="2" t="s">
        <v>23436</v>
      </c>
      <c r="B2729" s="3"/>
      <c r="C2729" s="4">
        <v>35423.98055555556</v>
      </c>
      <c r="D2729" s="5">
        <v>667581.0</v>
      </c>
    </row>
    <row r="2730">
      <c r="A2730" s="2" t="s">
        <v>23437</v>
      </c>
      <c r="B2730" s="3"/>
      <c r="C2730" s="4">
        <v>35423.98055555556</v>
      </c>
      <c r="D2730" s="5">
        <v>667549.0</v>
      </c>
    </row>
    <row r="2731">
      <c r="A2731" s="2" t="s">
        <v>23438</v>
      </c>
      <c r="B2731" s="3"/>
      <c r="C2731" s="4">
        <v>35423.98055555556</v>
      </c>
      <c r="D2731" s="5">
        <v>665969.0</v>
      </c>
    </row>
    <row r="2732">
      <c r="A2732" s="2" t="s">
        <v>23439</v>
      </c>
      <c r="B2732" s="3"/>
      <c r="C2732" s="4">
        <v>35423.98055555556</v>
      </c>
      <c r="D2732" s="5">
        <v>665936.0</v>
      </c>
    </row>
    <row r="2733">
      <c r="A2733" s="2" t="s">
        <v>23440</v>
      </c>
      <c r="B2733" s="3"/>
      <c r="C2733" s="4">
        <v>35423.98055555556</v>
      </c>
      <c r="D2733" s="5">
        <v>308670.0</v>
      </c>
    </row>
    <row r="2734">
      <c r="A2734" s="2" t="s">
        <v>23441</v>
      </c>
      <c r="B2734" s="3"/>
      <c r="C2734" s="4">
        <v>35423.98055555556</v>
      </c>
      <c r="D2734" s="5">
        <v>1058079.0</v>
      </c>
    </row>
    <row r="2735">
      <c r="A2735" s="2" t="s">
        <v>23442</v>
      </c>
      <c r="B2735" s="3"/>
      <c r="C2735" s="4">
        <v>35423.98055555556</v>
      </c>
      <c r="D2735" s="5">
        <v>1058024.0</v>
      </c>
    </row>
    <row r="2736">
      <c r="A2736" s="2" t="s">
        <v>23443</v>
      </c>
      <c r="B2736" s="3"/>
      <c r="C2736" s="4">
        <v>35423.98055555556</v>
      </c>
      <c r="D2736" s="5">
        <v>1119386.0</v>
      </c>
    </row>
    <row r="2737">
      <c r="A2737" s="2" t="s">
        <v>23444</v>
      </c>
      <c r="B2737" s="3"/>
      <c r="C2737" s="4">
        <v>35423.98055555556</v>
      </c>
      <c r="D2737" s="5">
        <v>1119332.0</v>
      </c>
    </row>
    <row r="2738">
      <c r="A2738" s="2" t="s">
        <v>23445</v>
      </c>
      <c r="B2738" s="3"/>
      <c r="C2738" s="4">
        <v>35423.98055555556</v>
      </c>
      <c r="D2738" s="5">
        <v>167129.0</v>
      </c>
    </row>
    <row r="2739">
      <c r="A2739" s="2" t="s">
        <v>23446</v>
      </c>
      <c r="B2739" s="3"/>
      <c r="C2739" s="4">
        <v>35423.98055555556</v>
      </c>
      <c r="D2739" s="5">
        <v>534851.0</v>
      </c>
    </row>
    <row r="2740">
      <c r="A2740" s="2" t="s">
        <v>23447</v>
      </c>
      <c r="B2740" s="3"/>
      <c r="C2740" s="4">
        <v>35423.98055555556</v>
      </c>
      <c r="D2740" s="5">
        <v>903321.0</v>
      </c>
    </row>
    <row r="2741">
      <c r="A2741" s="2" t="s">
        <v>23448</v>
      </c>
      <c r="B2741" s="3"/>
      <c r="C2741" s="4">
        <v>35423.98055555556</v>
      </c>
      <c r="D2741" s="5">
        <v>897487.0</v>
      </c>
    </row>
    <row r="2742">
      <c r="A2742" s="2" t="s">
        <v>23449</v>
      </c>
      <c r="B2742" s="3"/>
      <c r="C2742" s="4">
        <v>35423.98055555556</v>
      </c>
      <c r="D2742" s="5">
        <v>897475.0</v>
      </c>
    </row>
    <row r="2743">
      <c r="A2743" s="2" t="s">
        <v>23450</v>
      </c>
      <c r="B2743" s="3"/>
      <c r="C2743" s="4">
        <v>35423.98055555556</v>
      </c>
      <c r="D2743" s="5">
        <v>143853.0</v>
      </c>
    </row>
    <row r="2744">
      <c r="A2744" s="2" t="s">
        <v>23451</v>
      </c>
      <c r="B2744" s="3"/>
      <c r="C2744" s="4">
        <v>35423.98055555556</v>
      </c>
      <c r="D2744" s="5">
        <v>295396.0</v>
      </c>
    </row>
    <row r="2745">
      <c r="A2745" s="2" t="s">
        <v>23452</v>
      </c>
      <c r="B2745" s="3"/>
      <c r="C2745" s="4">
        <v>35423.98055555556</v>
      </c>
      <c r="D2745" s="5">
        <v>50734.0</v>
      </c>
    </row>
    <row r="2746">
      <c r="A2746" s="2" t="s">
        <v>23453</v>
      </c>
      <c r="B2746" s="3"/>
      <c r="C2746" s="4">
        <v>35423.98055555556</v>
      </c>
      <c r="D2746" s="5">
        <v>344670.0</v>
      </c>
    </row>
    <row r="2747">
      <c r="A2747" s="2" t="s">
        <v>23454</v>
      </c>
      <c r="B2747" s="3"/>
      <c r="C2747" s="4">
        <v>35423.98055555556</v>
      </c>
      <c r="D2747" s="5">
        <v>975384.0</v>
      </c>
    </row>
    <row r="2748">
      <c r="A2748" s="2" t="s">
        <v>23455</v>
      </c>
      <c r="B2748" s="3"/>
      <c r="C2748" s="4">
        <v>35423.98055555556</v>
      </c>
      <c r="D2748" s="5">
        <v>2270038.0</v>
      </c>
    </row>
    <row r="2749">
      <c r="A2749" s="2" t="s">
        <v>23456</v>
      </c>
      <c r="B2749" s="3"/>
      <c r="C2749" s="4">
        <v>35423.98055555556</v>
      </c>
      <c r="D2749" s="5">
        <v>408439.0</v>
      </c>
    </row>
    <row r="2750">
      <c r="A2750" s="2" t="s">
        <v>23457</v>
      </c>
      <c r="B2750" s="3"/>
      <c r="C2750" s="4">
        <v>35423.98055555556</v>
      </c>
      <c r="D2750" s="5">
        <v>408483.0</v>
      </c>
    </row>
    <row r="2751">
      <c r="A2751" s="2" t="s">
        <v>23458</v>
      </c>
      <c r="B2751" s="3"/>
      <c r="C2751" s="4">
        <v>35423.98055555556</v>
      </c>
      <c r="D2751" s="5">
        <v>408429.0</v>
      </c>
    </row>
    <row r="2752">
      <c r="A2752" s="2" t="s">
        <v>23459</v>
      </c>
      <c r="B2752" s="3"/>
      <c r="C2752" s="4">
        <v>35423.98055555556</v>
      </c>
      <c r="D2752" s="5">
        <v>633867.0</v>
      </c>
    </row>
    <row r="2753">
      <c r="A2753" s="2" t="s">
        <v>23460</v>
      </c>
      <c r="B2753" s="3"/>
      <c r="C2753" s="4">
        <v>35423.98055555556</v>
      </c>
      <c r="D2753" s="5">
        <v>710889.0</v>
      </c>
    </row>
    <row r="2754">
      <c r="A2754" s="2" t="s">
        <v>23461</v>
      </c>
      <c r="B2754" s="3"/>
      <c r="C2754" s="4">
        <v>35423.98055555556</v>
      </c>
      <c r="D2754" s="5">
        <v>388900.0</v>
      </c>
    </row>
    <row r="2755">
      <c r="A2755" s="2" t="s">
        <v>23462</v>
      </c>
      <c r="B2755" s="3"/>
      <c r="C2755" s="4">
        <v>35423.98055555556</v>
      </c>
      <c r="D2755" s="5">
        <v>6811.0</v>
      </c>
    </row>
    <row r="2756">
      <c r="A2756" s="2" t="s">
        <v>23463</v>
      </c>
      <c r="B2756" s="3"/>
      <c r="C2756" s="4">
        <v>35423.98055555556</v>
      </c>
      <c r="D2756" s="5">
        <v>9386.0</v>
      </c>
    </row>
    <row r="2757">
      <c r="A2757" s="2" t="s">
        <v>23464</v>
      </c>
      <c r="B2757" s="3"/>
      <c r="C2757" s="4">
        <v>35423.98055555556</v>
      </c>
      <c r="D2757" s="5">
        <v>55269.0</v>
      </c>
    </row>
    <row r="2758">
      <c r="A2758" s="2" t="s">
        <v>23465</v>
      </c>
      <c r="B2758" s="3"/>
      <c r="C2758" s="4">
        <v>35423.98055555556</v>
      </c>
      <c r="D2758" s="5">
        <v>43034.0</v>
      </c>
    </row>
    <row r="2759">
      <c r="A2759" s="2" t="s">
        <v>23466</v>
      </c>
      <c r="B2759" s="3"/>
      <c r="C2759" s="4">
        <v>35423.98055555556</v>
      </c>
      <c r="D2759" s="5">
        <v>127044.0</v>
      </c>
    </row>
    <row r="2760">
      <c r="A2760" s="2" t="s">
        <v>23467</v>
      </c>
      <c r="B2760" s="3"/>
      <c r="C2760" s="4">
        <v>35423.98055555556</v>
      </c>
      <c r="D2760" s="5">
        <v>121525.0</v>
      </c>
    </row>
    <row r="2761">
      <c r="A2761" s="2" t="s">
        <v>23468</v>
      </c>
      <c r="B2761" s="3"/>
      <c r="C2761" s="4">
        <v>35423.98055555556</v>
      </c>
      <c r="D2761" s="5">
        <v>127034.0</v>
      </c>
    </row>
    <row r="2762">
      <c r="A2762" s="2" t="s">
        <v>23469</v>
      </c>
      <c r="B2762" s="3"/>
      <c r="C2762" s="4">
        <v>35423.98055555556</v>
      </c>
      <c r="D2762" s="5">
        <v>824973.0</v>
      </c>
    </row>
    <row r="2763">
      <c r="A2763" s="2" t="s">
        <v>23470</v>
      </c>
      <c r="B2763" s="3"/>
      <c r="C2763" s="4">
        <v>35423.98055555556</v>
      </c>
      <c r="D2763" s="5">
        <v>744791.0</v>
      </c>
    </row>
    <row r="2764">
      <c r="A2764" s="2" t="s">
        <v>23471</v>
      </c>
      <c r="B2764" s="3"/>
      <c r="C2764" s="4">
        <v>35423.98055555556</v>
      </c>
      <c r="D2764" s="5">
        <v>654372.0</v>
      </c>
    </row>
    <row r="2765">
      <c r="A2765" s="2" t="s">
        <v>23472</v>
      </c>
      <c r="B2765" s="3"/>
      <c r="C2765" s="4">
        <v>35423.98055555556</v>
      </c>
      <c r="D2765" s="5">
        <v>381167.0</v>
      </c>
    </row>
    <row r="2766">
      <c r="A2766" s="2" t="s">
        <v>23473</v>
      </c>
      <c r="B2766" s="3"/>
      <c r="C2766" s="4">
        <v>35423.98055555556</v>
      </c>
      <c r="D2766" s="5">
        <v>345710.0</v>
      </c>
    </row>
    <row r="2767">
      <c r="A2767" s="2" t="s">
        <v>23474</v>
      </c>
      <c r="B2767" s="3"/>
      <c r="C2767" s="4">
        <v>35423.98055555556</v>
      </c>
      <c r="D2767" s="5">
        <v>345900.0</v>
      </c>
    </row>
    <row r="2768">
      <c r="A2768" s="2" t="s">
        <v>23475</v>
      </c>
      <c r="B2768" s="3"/>
      <c r="C2768" s="4">
        <v>35423.98055555556</v>
      </c>
      <c r="D2768" s="5">
        <v>381156.0</v>
      </c>
    </row>
    <row r="2769">
      <c r="A2769" s="2" t="s">
        <v>23476</v>
      </c>
      <c r="B2769" s="3"/>
      <c r="C2769" s="4">
        <v>35423.98055555556</v>
      </c>
      <c r="D2769" s="5">
        <v>728846.0</v>
      </c>
    </row>
    <row r="2770">
      <c r="A2770" s="2" t="s">
        <v>23477</v>
      </c>
      <c r="B2770" s="3"/>
      <c r="C2770" s="4">
        <v>35423.98055555556</v>
      </c>
      <c r="D2770" s="5">
        <v>816291.0</v>
      </c>
    </row>
    <row r="2771">
      <c r="A2771" s="2" t="s">
        <v>23478</v>
      </c>
      <c r="B2771" s="3"/>
      <c r="C2771" s="4">
        <v>35423.98055555556</v>
      </c>
      <c r="D2771" s="5">
        <v>729161.0</v>
      </c>
    </row>
    <row r="2772">
      <c r="A2772" s="2" t="s">
        <v>23479</v>
      </c>
      <c r="B2772" s="3"/>
      <c r="C2772" s="4">
        <v>35423.98055555556</v>
      </c>
      <c r="D2772" s="5">
        <v>576624.0</v>
      </c>
    </row>
    <row r="2773">
      <c r="A2773" s="2" t="s">
        <v>23480</v>
      </c>
      <c r="B2773" s="3"/>
      <c r="C2773" s="4">
        <v>35423.98055555556</v>
      </c>
      <c r="D2773" s="5">
        <v>577322.0</v>
      </c>
    </row>
    <row r="2774">
      <c r="A2774" s="2" t="s">
        <v>23481</v>
      </c>
      <c r="B2774" s="3"/>
      <c r="C2774" s="4">
        <v>35423.98055555556</v>
      </c>
      <c r="D2774" s="5">
        <v>353605.0</v>
      </c>
    </row>
    <row r="2775">
      <c r="A2775" s="2" t="s">
        <v>23482</v>
      </c>
      <c r="B2775" s="3"/>
      <c r="C2775" s="4">
        <v>35423.98055555556</v>
      </c>
      <c r="D2775" s="5">
        <v>612682.0</v>
      </c>
    </row>
    <row r="2776">
      <c r="A2776" s="2" t="s">
        <v>23483</v>
      </c>
      <c r="B2776" s="3"/>
      <c r="C2776" s="4">
        <v>35423.98055555556</v>
      </c>
      <c r="D2776" s="5">
        <v>175604.0</v>
      </c>
    </row>
    <row r="2777">
      <c r="A2777" s="2" t="s">
        <v>23484</v>
      </c>
      <c r="B2777" s="3"/>
      <c r="C2777" s="4">
        <v>35423.98055555556</v>
      </c>
      <c r="D2777" s="5">
        <v>2520143.0</v>
      </c>
    </row>
    <row r="2778">
      <c r="A2778" s="2" t="s">
        <v>23485</v>
      </c>
      <c r="B2778" s="3"/>
      <c r="C2778" s="4">
        <v>35423.98055555556</v>
      </c>
      <c r="D2778" s="5">
        <v>953289.0</v>
      </c>
    </row>
    <row r="2779">
      <c r="A2779" s="2" t="s">
        <v>23486</v>
      </c>
      <c r="B2779" s="3"/>
      <c r="C2779" s="4">
        <v>35423.98055555556</v>
      </c>
      <c r="D2779" s="5">
        <v>428396.0</v>
      </c>
    </row>
    <row r="2780">
      <c r="A2780" s="2" t="s">
        <v>23487</v>
      </c>
      <c r="B2780" s="3"/>
      <c r="C2780" s="4">
        <v>35423.98055555556</v>
      </c>
      <c r="D2780" s="5">
        <v>1311679.0</v>
      </c>
    </row>
    <row r="2781">
      <c r="A2781" s="2" t="s">
        <v>23488</v>
      </c>
      <c r="B2781" s="3"/>
      <c r="C2781" s="4">
        <v>35423.98055555556</v>
      </c>
      <c r="D2781" s="5">
        <v>1311677.0</v>
      </c>
    </row>
    <row r="2782">
      <c r="A2782" s="2" t="s">
        <v>23489</v>
      </c>
      <c r="B2782" s="3"/>
      <c r="C2782" s="4">
        <v>35423.98055555556</v>
      </c>
      <c r="D2782" s="5">
        <v>581392.0</v>
      </c>
    </row>
    <row r="2783">
      <c r="A2783" s="2" t="s">
        <v>23490</v>
      </c>
      <c r="B2783" s="3"/>
      <c r="C2783" s="4">
        <v>35423.98055555556</v>
      </c>
      <c r="D2783" s="5">
        <v>488866.0</v>
      </c>
    </row>
    <row r="2784">
      <c r="A2784" s="2" t="s">
        <v>23491</v>
      </c>
      <c r="B2784" s="3"/>
      <c r="C2784" s="4">
        <v>35423.98055555556</v>
      </c>
      <c r="D2784" s="5">
        <v>488886.0</v>
      </c>
    </row>
    <row r="2785">
      <c r="A2785" s="2" t="s">
        <v>23492</v>
      </c>
      <c r="B2785" s="3"/>
      <c r="C2785" s="4">
        <v>35423.98055555556</v>
      </c>
      <c r="D2785" s="5">
        <v>866407.0</v>
      </c>
    </row>
    <row r="2786">
      <c r="A2786" s="2" t="s">
        <v>23493</v>
      </c>
      <c r="B2786" s="3"/>
      <c r="C2786" s="4">
        <v>35423.98055555556</v>
      </c>
      <c r="D2786" s="5">
        <v>861726.0</v>
      </c>
    </row>
    <row r="2787">
      <c r="A2787" s="2" t="s">
        <v>23494</v>
      </c>
      <c r="B2787" s="3"/>
      <c r="C2787" s="4">
        <v>35423.98055555556</v>
      </c>
      <c r="D2787" s="5">
        <v>366865.0</v>
      </c>
    </row>
    <row r="2788">
      <c r="A2788" s="2" t="s">
        <v>23495</v>
      </c>
      <c r="B2788" s="3"/>
      <c r="C2788" s="4">
        <v>35423.98055555556</v>
      </c>
      <c r="D2788" s="5">
        <v>578632.0</v>
      </c>
    </row>
    <row r="2789">
      <c r="A2789" s="2" t="s">
        <v>23496</v>
      </c>
      <c r="B2789" s="3"/>
      <c r="C2789" s="4">
        <v>35423.98055555556</v>
      </c>
      <c r="D2789" s="5">
        <v>578582.0</v>
      </c>
    </row>
    <row r="2790">
      <c r="A2790" s="2" t="s">
        <v>23497</v>
      </c>
      <c r="B2790" s="3"/>
      <c r="C2790" s="4">
        <v>35423.98055555556</v>
      </c>
      <c r="D2790" s="5">
        <v>366987.0</v>
      </c>
    </row>
    <row r="2791">
      <c r="A2791" s="2" t="s">
        <v>23498</v>
      </c>
      <c r="B2791" s="3"/>
      <c r="C2791" s="4">
        <v>35423.98055555556</v>
      </c>
      <c r="D2791" s="5">
        <v>366914.0</v>
      </c>
    </row>
    <row r="2792">
      <c r="A2792" s="2" t="s">
        <v>23499</v>
      </c>
      <c r="B2792" s="3"/>
      <c r="C2792" s="4">
        <v>35423.98055555556</v>
      </c>
      <c r="D2792" s="5">
        <v>241610.0</v>
      </c>
    </row>
    <row r="2793">
      <c r="A2793" s="2" t="s">
        <v>23500</v>
      </c>
      <c r="B2793" s="3"/>
      <c r="C2793" s="4">
        <v>35423.98055555556</v>
      </c>
      <c r="D2793" s="5">
        <v>218969.0</v>
      </c>
    </row>
    <row r="2794">
      <c r="A2794" s="2" t="s">
        <v>23501</v>
      </c>
      <c r="B2794" s="3"/>
      <c r="C2794" s="4">
        <v>35423.98055555556</v>
      </c>
      <c r="D2794" s="5">
        <v>618299.0</v>
      </c>
    </row>
    <row r="2795">
      <c r="A2795" s="2" t="s">
        <v>23502</v>
      </c>
      <c r="B2795" s="3"/>
      <c r="C2795" s="4">
        <v>35423.98055555556</v>
      </c>
      <c r="D2795" s="5">
        <v>618236.0</v>
      </c>
    </row>
    <row r="2796">
      <c r="A2796" s="2" t="s">
        <v>23503</v>
      </c>
      <c r="B2796" s="3"/>
      <c r="C2796" s="4">
        <v>35423.98055555556</v>
      </c>
      <c r="D2796" s="5">
        <v>1346668.0</v>
      </c>
    </row>
    <row r="2797">
      <c r="A2797" s="2" t="s">
        <v>23504</v>
      </c>
      <c r="B2797" s="3"/>
      <c r="C2797" s="4">
        <v>35423.98055555556</v>
      </c>
      <c r="D2797" s="5">
        <v>1346408.0</v>
      </c>
    </row>
    <row r="2798">
      <c r="A2798" s="2" t="s">
        <v>23505</v>
      </c>
      <c r="B2798" s="3"/>
      <c r="C2798" s="4">
        <v>35423.98055555556</v>
      </c>
      <c r="D2798" s="5">
        <v>1346730.0</v>
      </c>
    </row>
    <row r="2799">
      <c r="A2799" s="2" t="s">
        <v>23506</v>
      </c>
      <c r="B2799" s="3"/>
      <c r="C2799" s="4">
        <v>35423.98055555556</v>
      </c>
      <c r="D2799" s="5">
        <v>1143809.0</v>
      </c>
    </row>
    <row r="2800">
      <c r="A2800" s="2" t="s">
        <v>23507</v>
      </c>
      <c r="B2800" s="3"/>
      <c r="C2800" s="4">
        <v>35423.98055555556</v>
      </c>
      <c r="D2800" s="5">
        <v>1346655.0</v>
      </c>
    </row>
    <row r="2801">
      <c r="A2801" s="2" t="s">
        <v>23508</v>
      </c>
      <c r="B2801" s="3"/>
      <c r="C2801" s="4">
        <v>35423.98055555556</v>
      </c>
      <c r="D2801" s="5">
        <v>1350442.0</v>
      </c>
    </row>
    <row r="2802">
      <c r="A2802" s="2" t="s">
        <v>23509</v>
      </c>
      <c r="B2802" s="3"/>
      <c r="C2802" s="4">
        <v>35423.98055555556</v>
      </c>
      <c r="D2802" s="5">
        <v>280817.0</v>
      </c>
    </row>
    <row r="2803">
      <c r="A2803" s="2" t="s">
        <v>23510</v>
      </c>
      <c r="B2803" s="3"/>
      <c r="C2803" s="4">
        <v>35423.98055555556</v>
      </c>
      <c r="D2803" s="5">
        <v>453054.0</v>
      </c>
    </row>
    <row r="2804">
      <c r="A2804" s="2" t="s">
        <v>23511</v>
      </c>
      <c r="B2804" s="3"/>
      <c r="C2804" s="4">
        <v>35423.98055555556</v>
      </c>
      <c r="D2804" s="5">
        <v>121636.0</v>
      </c>
    </row>
    <row r="2805">
      <c r="A2805" s="2" t="s">
        <v>23512</v>
      </c>
      <c r="B2805" s="3"/>
      <c r="C2805" s="4">
        <v>35423.98055555556</v>
      </c>
      <c r="D2805" s="5">
        <v>456697.0</v>
      </c>
    </row>
    <row r="2806">
      <c r="A2806" s="2" t="s">
        <v>23513</v>
      </c>
      <c r="B2806" s="3"/>
      <c r="C2806" s="4">
        <v>35423.98055555556</v>
      </c>
      <c r="D2806" s="5">
        <v>628238.0</v>
      </c>
    </row>
    <row r="2807">
      <c r="A2807" s="2" t="s">
        <v>23514</v>
      </c>
      <c r="B2807" s="3"/>
      <c r="C2807" s="4">
        <v>35423.98055555556</v>
      </c>
      <c r="D2807" s="5">
        <v>629095.0</v>
      </c>
    </row>
    <row r="2808">
      <c r="A2808" s="2" t="s">
        <v>23515</v>
      </c>
      <c r="B2808" s="3"/>
      <c r="C2808" s="4">
        <v>35423.98055555556</v>
      </c>
      <c r="D2808" s="5">
        <v>629948.0</v>
      </c>
    </row>
    <row r="2809">
      <c r="A2809" s="2" t="s">
        <v>23516</v>
      </c>
      <c r="B2809" s="3"/>
      <c r="C2809" s="4">
        <v>35423.98055555556</v>
      </c>
      <c r="D2809" s="5">
        <v>629385.0</v>
      </c>
    </row>
    <row r="2810">
      <c r="A2810" s="2" t="s">
        <v>23517</v>
      </c>
      <c r="B2810" s="3"/>
      <c r="C2810" s="4">
        <v>35423.98055555556</v>
      </c>
      <c r="D2810" s="5">
        <v>508049.0</v>
      </c>
    </row>
    <row r="2811">
      <c r="A2811" s="2" t="s">
        <v>23518</v>
      </c>
      <c r="B2811" s="3"/>
      <c r="C2811" s="4">
        <v>35423.98055555556</v>
      </c>
      <c r="D2811" s="5">
        <v>509529.0</v>
      </c>
    </row>
    <row r="2812">
      <c r="A2812" s="2" t="s">
        <v>23519</v>
      </c>
      <c r="B2812" s="3"/>
      <c r="C2812" s="4">
        <v>35423.98055555556</v>
      </c>
      <c r="D2812" s="5">
        <v>508064.0</v>
      </c>
    </row>
    <row r="2813">
      <c r="A2813" s="2" t="s">
        <v>23520</v>
      </c>
      <c r="B2813" s="3"/>
      <c r="C2813" s="4">
        <v>35423.98055555556</v>
      </c>
      <c r="D2813" s="5">
        <v>283541.0</v>
      </c>
    </row>
    <row r="2814">
      <c r="A2814" s="2" t="s">
        <v>23521</v>
      </c>
      <c r="B2814" s="3"/>
      <c r="C2814" s="4">
        <v>35423.98055555556</v>
      </c>
      <c r="D2814" s="5">
        <v>283728.0</v>
      </c>
    </row>
    <row r="2815">
      <c r="A2815" s="2" t="s">
        <v>23522</v>
      </c>
      <c r="B2815" s="3"/>
      <c r="C2815" s="4">
        <v>35423.98055555556</v>
      </c>
      <c r="D2815" s="5">
        <v>476935.0</v>
      </c>
    </row>
    <row r="2816">
      <c r="A2816" s="2" t="s">
        <v>23523</v>
      </c>
      <c r="B2816" s="3"/>
      <c r="C2816" s="4">
        <v>35423.98055555556</v>
      </c>
      <c r="D2816" s="5">
        <v>1104536.0</v>
      </c>
    </row>
    <row r="2817">
      <c r="A2817" s="2" t="s">
        <v>23524</v>
      </c>
      <c r="B2817" s="3"/>
      <c r="C2817" s="4">
        <v>35423.98055555556</v>
      </c>
      <c r="D2817" s="5">
        <v>1109004.0</v>
      </c>
    </row>
    <row r="2818">
      <c r="A2818" s="2" t="s">
        <v>23525</v>
      </c>
      <c r="B2818" s="3"/>
      <c r="C2818" s="4">
        <v>35423.98055555556</v>
      </c>
      <c r="D2818" s="5">
        <v>444945.0</v>
      </c>
    </row>
    <row r="2819">
      <c r="A2819" s="2" t="s">
        <v>23526</v>
      </c>
      <c r="B2819" s="3"/>
      <c r="C2819" s="4">
        <v>35423.98055555556</v>
      </c>
      <c r="D2819" s="5">
        <v>244134.0</v>
      </c>
    </row>
    <row r="2820">
      <c r="A2820" s="2" t="s">
        <v>23527</v>
      </c>
      <c r="B2820" s="3"/>
      <c r="C2820" s="4">
        <v>35423.98055555556</v>
      </c>
      <c r="D2820" s="5">
        <v>247352.0</v>
      </c>
    </row>
    <row r="2821">
      <c r="A2821" s="2" t="s">
        <v>23528</v>
      </c>
      <c r="B2821" s="3"/>
      <c r="C2821" s="4">
        <v>35423.98055555556</v>
      </c>
      <c r="D2821" s="5">
        <v>751298.0</v>
      </c>
    </row>
    <row r="2822">
      <c r="A2822" s="2" t="s">
        <v>23529</v>
      </c>
      <c r="B2822" s="3"/>
      <c r="C2822" s="4">
        <v>35423.98055555556</v>
      </c>
      <c r="D2822" s="5">
        <v>2844693.0</v>
      </c>
    </row>
    <row r="2823">
      <c r="A2823" s="2" t="s">
        <v>23530</v>
      </c>
      <c r="B2823" s="3"/>
      <c r="C2823" s="4">
        <v>35423.98055555556</v>
      </c>
      <c r="D2823" s="5">
        <v>598761.0</v>
      </c>
    </row>
    <row r="2824">
      <c r="A2824" s="2" t="s">
        <v>23531</v>
      </c>
      <c r="B2824" s="3"/>
      <c r="C2824" s="4">
        <v>35423.98055555556</v>
      </c>
      <c r="D2824" s="5">
        <v>213118.0</v>
      </c>
    </row>
    <row r="2825">
      <c r="A2825" s="2" t="s">
        <v>23532</v>
      </c>
      <c r="B2825" s="3"/>
      <c r="C2825" s="4">
        <v>35423.98055555556</v>
      </c>
      <c r="D2825" s="5">
        <v>356560.0</v>
      </c>
    </row>
    <row r="2826">
      <c r="A2826" s="2" t="s">
        <v>23533</v>
      </c>
      <c r="B2826" s="3"/>
      <c r="C2826" s="4">
        <v>35423.98055555556</v>
      </c>
      <c r="D2826" s="5">
        <v>2681911.0</v>
      </c>
    </row>
    <row r="2827">
      <c r="A2827" s="2" t="s">
        <v>23534</v>
      </c>
      <c r="B2827" s="3"/>
      <c r="C2827" s="4">
        <v>35423.98055555556</v>
      </c>
      <c r="D2827" s="5">
        <v>2366257.0</v>
      </c>
    </row>
    <row r="2828">
      <c r="A2828" s="2" t="s">
        <v>23535</v>
      </c>
      <c r="B2828" s="3"/>
      <c r="C2828" s="4">
        <v>35423.98055555556</v>
      </c>
      <c r="D2828" s="5">
        <v>2679620.0</v>
      </c>
    </row>
    <row r="2829">
      <c r="A2829" s="2" t="s">
        <v>23536</v>
      </c>
      <c r="B2829" s="3"/>
      <c r="C2829" s="4">
        <v>35423.98055555556</v>
      </c>
      <c r="D2829" s="5">
        <v>420246.0</v>
      </c>
    </row>
    <row r="2830">
      <c r="A2830" s="2" t="s">
        <v>23537</v>
      </c>
      <c r="B2830" s="3"/>
      <c r="C2830" s="4">
        <v>35423.98055555556</v>
      </c>
      <c r="D2830" s="5">
        <v>161840.0</v>
      </c>
    </row>
    <row r="2831">
      <c r="A2831" s="2" t="s">
        <v>23538</v>
      </c>
      <c r="B2831" s="3"/>
      <c r="C2831" s="4">
        <v>35423.98055555556</v>
      </c>
      <c r="D2831" s="5">
        <v>593380.0</v>
      </c>
    </row>
    <row r="2832">
      <c r="A2832" s="2" t="s">
        <v>23539</v>
      </c>
      <c r="B2832" s="3"/>
      <c r="C2832" s="4">
        <v>35423.98055555556</v>
      </c>
      <c r="D2832" s="5">
        <v>593312.0</v>
      </c>
    </row>
    <row r="2833">
      <c r="A2833" s="2" t="s">
        <v>23540</v>
      </c>
      <c r="B2833" s="3"/>
      <c r="C2833" s="4">
        <v>35423.98055555556</v>
      </c>
      <c r="D2833" s="5">
        <v>592552.0</v>
      </c>
    </row>
    <row r="2834">
      <c r="A2834" s="2" t="s">
        <v>23541</v>
      </c>
      <c r="B2834" s="3"/>
      <c r="C2834" s="4">
        <v>35423.98055555556</v>
      </c>
      <c r="D2834" s="5">
        <v>1961924.0</v>
      </c>
    </row>
    <row r="2835">
      <c r="A2835" s="2" t="s">
        <v>23542</v>
      </c>
      <c r="B2835" s="3"/>
      <c r="C2835" s="4">
        <v>35423.98055555556</v>
      </c>
      <c r="D2835" s="5">
        <v>1964850.0</v>
      </c>
    </row>
    <row r="2836">
      <c r="A2836" s="2" t="s">
        <v>23543</v>
      </c>
      <c r="B2836" s="3"/>
      <c r="C2836" s="4">
        <v>35423.98055555556</v>
      </c>
      <c r="D2836" s="5">
        <v>228951.0</v>
      </c>
    </row>
    <row r="2837">
      <c r="A2837" s="2" t="s">
        <v>23544</v>
      </c>
      <c r="B2837" s="3"/>
      <c r="C2837" s="4">
        <v>35423.98055555556</v>
      </c>
      <c r="D2837" s="5">
        <v>96714.0</v>
      </c>
    </row>
    <row r="2838">
      <c r="A2838" s="2" t="s">
        <v>23545</v>
      </c>
      <c r="B2838" s="3"/>
      <c r="C2838" s="4">
        <v>35423.98055555556</v>
      </c>
      <c r="D2838" s="5">
        <v>92358.0</v>
      </c>
    </row>
    <row r="2839">
      <c r="A2839" s="2" t="s">
        <v>23546</v>
      </c>
      <c r="B2839" s="3"/>
      <c r="C2839" s="4">
        <v>35423.98055555556</v>
      </c>
      <c r="D2839" s="5">
        <v>304660.0</v>
      </c>
    </row>
    <row r="2840">
      <c r="A2840" s="2" t="s">
        <v>23547</v>
      </c>
      <c r="B2840" s="3"/>
      <c r="C2840" s="4">
        <v>35423.98055555556</v>
      </c>
      <c r="D2840" s="5">
        <v>304620.0</v>
      </c>
    </row>
    <row r="2841">
      <c r="A2841" s="2" t="s">
        <v>23548</v>
      </c>
      <c r="B2841" s="3"/>
      <c r="C2841" s="4">
        <v>35423.98055555556</v>
      </c>
      <c r="D2841" s="5">
        <v>898190.0</v>
      </c>
    </row>
    <row r="2842">
      <c r="A2842" s="2" t="s">
        <v>23549</v>
      </c>
      <c r="B2842" s="3"/>
      <c r="C2842" s="4">
        <v>35423.98055555556</v>
      </c>
      <c r="D2842" s="5">
        <v>630760.0</v>
      </c>
    </row>
    <row r="2843">
      <c r="A2843" s="2" t="s">
        <v>23550</v>
      </c>
      <c r="B2843" s="3"/>
      <c r="C2843" s="4">
        <v>35423.98055555556</v>
      </c>
      <c r="D2843" s="5">
        <v>1246827.0</v>
      </c>
    </row>
    <row r="2844">
      <c r="A2844" s="2" t="s">
        <v>23551</v>
      </c>
      <c r="B2844" s="3"/>
      <c r="C2844" s="4">
        <v>35423.98055555556</v>
      </c>
      <c r="D2844" s="5">
        <v>230570.0</v>
      </c>
    </row>
    <row r="2845">
      <c r="A2845" s="2" t="s">
        <v>23552</v>
      </c>
      <c r="B2845" s="3"/>
      <c r="C2845" s="4">
        <v>35423.98055555556</v>
      </c>
      <c r="D2845" s="5">
        <v>230395.0</v>
      </c>
    </row>
    <row r="2846">
      <c r="A2846" s="2" t="s">
        <v>23553</v>
      </c>
      <c r="B2846" s="3"/>
      <c r="C2846" s="4">
        <v>35423.98055555556</v>
      </c>
      <c r="D2846" s="5">
        <v>21922.0</v>
      </c>
    </row>
    <row r="2847">
      <c r="A2847" s="2" t="s">
        <v>23554</v>
      </c>
      <c r="B2847" s="3"/>
      <c r="C2847" s="4">
        <v>35423.98055555556</v>
      </c>
      <c r="D2847" s="5">
        <v>1052867.0</v>
      </c>
    </row>
    <row r="2848">
      <c r="A2848" s="2" t="s">
        <v>23555</v>
      </c>
      <c r="B2848" s="3"/>
      <c r="C2848" s="4">
        <v>35423.98055555556</v>
      </c>
      <c r="D2848" s="5">
        <v>1056570.0</v>
      </c>
    </row>
    <row r="2849">
      <c r="A2849" s="2" t="s">
        <v>23556</v>
      </c>
      <c r="B2849" s="3"/>
      <c r="C2849" s="4">
        <v>35423.98055555556</v>
      </c>
      <c r="D2849" s="5">
        <v>976155.0</v>
      </c>
    </row>
    <row r="2850">
      <c r="A2850" s="2" t="s">
        <v>23557</v>
      </c>
      <c r="B2850" s="3"/>
      <c r="C2850" s="4">
        <v>35423.98055555556</v>
      </c>
      <c r="D2850" s="5">
        <v>291819.0</v>
      </c>
    </row>
    <row r="2851">
      <c r="A2851" s="2" t="s">
        <v>23558</v>
      </c>
      <c r="B2851" s="3"/>
      <c r="C2851" s="4">
        <v>35423.98055555556</v>
      </c>
      <c r="D2851" s="5">
        <v>293063.0</v>
      </c>
    </row>
    <row r="2852">
      <c r="A2852" s="2" t="s">
        <v>23559</v>
      </c>
      <c r="B2852" s="3"/>
      <c r="C2852" s="4">
        <v>35423.98055555556</v>
      </c>
      <c r="D2852" s="5">
        <v>563699.0</v>
      </c>
    </row>
    <row r="2853">
      <c r="A2853" s="2" t="s">
        <v>23560</v>
      </c>
      <c r="B2853" s="3"/>
      <c r="C2853" s="4">
        <v>35423.98055555556</v>
      </c>
      <c r="D2853" s="5">
        <v>299781.0</v>
      </c>
    </row>
    <row r="2854">
      <c r="A2854" s="2" t="s">
        <v>23561</v>
      </c>
      <c r="B2854" s="3"/>
      <c r="C2854" s="4">
        <v>35423.98055555556</v>
      </c>
      <c r="D2854" s="5">
        <v>353064.0</v>
      </c>
    </row>
    <row r="2855">
      <c r="A2855" s="2" t="s">
        <v>23562</v>
      </c>
      <c r="B2855" s="3"/>
      <c r="C2855" s="4">
        <v>35423.98055555556</v>
      </c>
      <c r="D2855" s="5">
        <v>196185.0</v>
      </c>
    </row>
    <row r="2856">
      <c r="A2856" s="2" t="s">
        <v>23563</v>
      </c>
      <c r="B2856" s="3"/>
      <c r="C2856" s="4">
        <v>35423.98055555556</v>
      </c>
      <c r="D2856" s="5">
        <v>196195.0</v>
      </c>
    </row>
    <row r="2857">
      <c r="A2857" s="2" t="s">
        <v>23564</v>
      </c>
      <c r="B2857" s="3"/>
      <c r="C2857" s="4">
        <v>35423.98055555556</v>
      </c>
      <c r="D2857" s="5">
        <v>538903.0</v>
      </c>
    </row>
    <row r="2858">
      <c r="A2858" s="2" t="s">
        <v>23565</v>
      </c>
      <c r="B2858" s="3"/>
      <c r="C2858" s="4">
        <v>35423.98055555556</v>
      </c>
      <c r="D2858" s="5">
        <v>188535.0</v>
      </c>
    </row>
    <row r="2859">
      <c r="A2859" s="2" t="s">
        <v>23566</v>
      </c>
      <c r="B2859" s="3"/>
      <c r="C2859" s="4">
        <v>35423.98055555556</v>
      </c>
      <c r="D2859" s="5">
        <v>210188.0</v>
      </c>
    </row>
    <row r="2860">
      <c r="A2860" s="2" t="s">
        <v>23567</v>
      </c>
      <c r="B2860" s="3"/>
      <c r="C2860" s="4">
        <v>35423.98055555556</v>
      </c>
      <c r="D2860" s="5">
        <v>544919.0</v>
      </c>
    </row>
    <row r="2861">
      <c r="A2861" s="2" t="s">
        <v>23568</v>
      </c>
      <c r="B2861" s="3"/>
      <c r="C2861" s="4">
        <v>35423.98055555556</v>
      </c>
      <c r="D2861" s="5">
        <v>545355.0</v>
      </c>
    </row>
    <row r="2862">
      <c r="A2862" s="2" t="s">
        <v>23569</v>
      </c>
      <c r="B2862" s="3"/>
      <c r="C2862" s="4">
        <v>35423.98055555556</v>
      </c>
      <c r="D2862" s="5">
        <v>545215.0</v>
      </c>
    </row>
    <row r="2863">
      <c r="A2863" s="2" t="s">
        <v>23570</v>
      </c>
      <c r="B2863" s="3"/>
      <c r="C2863" s="4">
        <v>35423.98055555556</v>
      </c>
      <c r="D2863" s="5">
        <v>544512.0</v>
      </c>
    </row>
    <row r="2864">
      <c r="A2864" s="2" t="s">
        <v>23571</v>
      </c>
      <c r="B2864" s="3"/>
      <c r="C2864" s="4">
        <v>35423.98055555556</v>
      </c>
      <c r="D2864" s="5">
        <v>211719.0</v>
      </c>
    </row>
    <row r="2865">
      <c r="A2865" s="2" t="s">
        <v>23572</v>
      </c>
      <c r="B2865" s="3"/>
      <c r="C2865" s="4">
        <v>35423.98055555556</v>
      </c>
      <c r="D2865" s="5">
        <v>467458.0</v>
      </c>
    </row>
    <row r="2866">
      <c r="A2866" s="2" t="s">
        <v>23573</v>
      </c>
      <c r="B2866" s="3"/>
      <c r="C2866" s="4">
        <v>35423.98055555556</v>
      </c>
      <c r="D2866" s="5">
        <v>553026.0</v>
      </c>
    </row>
    <row r="2867">
      <c r="A2867" s="2" t="s">
        <v>23574</v>
      </c>
      <c r="B2867" s="3"/>
      <c r="C2867" s="4">
        <v>35423.98055555556</v>
      </c>
      <c r="D2867" s="5">
        <v>40796.0</v>
      </c>
    </row>
    <row r="2868">
      <c r="A2868" s="2" t="s">
        <v>23575</v>
      </c>
      <c r="B2868" s="3"/>
      <c r="C2868" s="4">
        <v>35423.98055555556</v>
      </c>
      <c r="D2868" s="5">
        <v>40185.0</v>
      </c>
    </row>
    <row r="2869">
      <c r="A2869" s="2" t="s">
        <v>23576</v>
      </c>
      <c r="B2869" s="3"/>
      <c r="C2869" s="4">
        <v>35423.98055555556</v>
      </c>
      <c r="D2869" s="5">
        <v>40247.0</v>
      </c>
    </row>
    <row r="2870">
      <c r="A2870" s="2" t="s">
        <v>23577</v>
      </c>
      <c r="B2870" s="3"/>
      <c r="C2870" s="4">
        <v>35423.98055555556</v>
      </c>
      <c r="D2870" s="5">
        <v>419429.0</v>
      </c>
    </row>
    <row r="2871">
      <c r="A2871" s="2" t="s">
        <v>23578</v>
      </c>
      <c r="B2871" s="3"/>
      <c r="C2871" s="4">
        <v>35423.98055555556</v>
      </c>
      <c r="D2871" s="5">
        <v>3321894.0</v>
      </c>
    </row>
    <row r="2872">
      <c r="A2872" s="2" t="s">
        <v>23579</v>
      </c>
      <c r="B2872" s="3"/>
      <c r="C2872" s="4">
        <v>35423.98055555556</v>
      </c>
      <c r="D2872" s="5">
        <v>3325557.0</v>
      </c>
    </row>
    <row r="2873">
      <c r="A2873" s="2" t="s">
        <v>23580</v>
      </c>
      <c r="B2873" s="3"/>
      <c r="C2873" s="4">
        <v>35423.98055555556</v>
      </c>
      <c r="D2873" s="5">
        <v>137831.0</v>
      </c>
    </row>
    <row r="2874">
      <c r="A2874" s="2" t="s">
        <v>23581</v>
      </c>
      <c r="B2874" s="3"/>
      <c r="C2874" s="4">
        <v>35423.98055555556</v>
      </c>
      <c r="D2874" s="5">
        <v>322275.0</v>
      </c>
    </row>
    <row r="2875">
      <c r="A2875" s="2" t="s">
        <v>23582</v>
      </c>
      <c r="B2875" s="3"/>
      <c r="C2875" s="4">
        <v>35423.98055555556</v>
      </c>
      <c r="D2875" s="5">
        <v>321122.0</v>
      </c>
    </row>
    <row r="2876">
      <c r="A2876" s="2" t="s">
        <v>23583</v>
      </c>
      <c r="B2876" s="3"/>
      <c r="C2876" s="4">
        <v>35423.98055555556</v>
      </c>
      <c r="D2876" s="5">
        <v>328688.0</v>
      </c>
    </row>
    <row r="2877">
      <c r="A2877" s="2" t="s">
        <v>23584</v>
      </c>
      <c r="B2877" s="3"/>
      <c r="C2877" s="4">
        <v>35423.98055555556</v>
      </c>
      <c r="D2877" s="5">
        <v>355796.0</v>
      </c>
    </row>
    <row r="2878">
      <c r="A2878" s="2" t="s">
        <v>23585</v>
      </c>
      <c r="B2878" s="3"/>
      <c r="C2878" s="4">
        <v>35423.98055555556</v>
      </c>
      <c r="D2878" s="5">
        <v>386586.0</v>
      </c>
    </row>
    <row r="2879">
      <c r="A2879" s="2" t="s">
        <v>23586</v>
      </c>
      <c r="B2879" s="3"/>
      <c r="C2879" s="4">
        <v>35423.98055555556</v>
      </c>
      <c r="D2879" s="5">
        <v>430791.0</v>
      </c>
    </row>
    <row r="2880">
      <c r="A2880" s="2" t="s">
        <v>23587</v>
      </c>
      <c r="B2880" s="3"/>
      <c r="C2880" s="4">
        <v>35423.98055555556</v>
      </c>
      <c r="D2880" s="5">
        <v>339579.0</v>
      </c>
    </row>
    <row r="2881">
      <c r="A2881" s="2" t="s">
        <v>23588</v>
      </c>
      <c r="B2881" s="3"/>
      <c r="C2881" s="4">
        <v>35423.98055555556</v>
      </c>
      <c r="D2881" s="5">
        <v>425000.0</v>
      </c>
    </row>
    <row r="2882">
      <c r="A2882" s="2" t="s">
        <v>23589</v>
      </c>
      <c r="B2882" s="3"/>
      <c r="C2882" s="4">
        <v>35423.98055555556</v>
      </c>
      <c r="D2882" s="5">
        <v>447021.0</v>
      </c>
    </row>
    <row r="2883">
      <c r="A2883" s="2" t="s">
        <v>23590</v>
      </c>
      <c r="B2883" s="3"/>
      <c r="C2883" s="4">
        <v>35423.98055555556</v>
      </c>
      <c r="D2883" s="5">
        <v>766509.0</v>
      </c>
    </row>
    <row r="2884">
      <c r="A2884" s="2" t="s">
        <v>23591</v>
      </c>
      <c r="B2884" s="3"/>
      <c r="C2884" s="4">
        <v>35423.98055555556</v>
      </c>
      <c r="D2884" s="5">
        <v>63518.0</v>
      </c>
    </row>
    <row r="2885">
      <c r="A2885" s="2" t="s">
        <v>23592</v>
      </c>
      <c r="B2885" s="3"/>
      <c r="C2885" s="4">
        <v>35423.98055555556</v>
      </c>
      <c r="D2885" s="5">
        <v>2667175.0</v>
      </c>
    </row>
    <row r="2886">
      <c r="A2886" s="2" t="s">
        <v>23593</v>
      </c>
      <c r="B2886" s="3"/>
      <c r="C2886" s="4">
        <v>35423.98055555556</v>
      </c>
      <c r="D2886" s="5">
        <v>2667172.0</v>
      </c>
    </row>
    <row r="2887">
      <c r="A2887" s="2" t="s">
        <v>23594</v>
      </c>
      <c r="B2887" s="3"/>
      <c r="C2887" s="4">
        <v>35423.98055555556</v>
      </c>
      <c r="D2887" s="5">
        <v>1046861.0</v>
      </c>
    </row>
    <row r="2888">
      <c r="A2888" s="2" t="s">
        <v>23595</v>
      </c>
      <c r="B2888" s="3"/>
      <c r="C2888" s="4">
        <v>35423.98055555556</v>
      </c>
      <c r="D2888" s="5">
        <v>291042.0</v>
      </c>
    </row>
    <row r="2889">
      <c r="A2889" s="2" t="s">
        <v>23596</v>
      </c>
      <c r="B2889" s="3"/>
      <c r="C2889" s="4">
        <v>35423.98055555556</v>
      </c>
      <c r="D2889" s="5">
        <v>498674.0</v>
      </c>
    </row>
    <row r="2890">
      <c r="A2890" s="2" t="s">
        <v>23597</v>
      </c>
      <c r="B2890" s="3"/>
      <c r="C2890" s="4">
        <v>35423.98055555556</v>
      </c>
      <c r="D2890" s="5">
        <v>1127769.0</v>
      </c>
    </row>
    <row r="2891">
      <c r="A2891" s="2" t="s">
        <v>23598</v>
      </c>
      <c r="B2891" s="3"/>
      <c r="C2891" s="4">
        <v>35423.98055555556</v>
      </c>
      <c r="D2891" s="5">
        <v>1533058.0</v>
      </c>
    </row>
    <row r="2892">
      <c r="A2892" s="2" t="s">
        <v>23599</v>
      </c>
      <c r="B2892" s="3"/>
      <c r="C2892" s="4">
        <v>35423.98055555556</v>
      </c>
      <c r="D2892" s="5">
        <v>1503119.0</v>
      </c>
    </row>
    <row r="2893">
      <c r="A2893" s="2" t="s">
        <v>23600</v>
      </c>
      <c r="B2893" s="3"/>
      <c r="C2893" s="4">
        <v>35423.98055555556</v>
      </c>
      <c r="D2893" s="5">
        <v>751051.0</v>
      </c>
    </row>
    <row r="2894">
      <c r="A2894" s="2" t="s">
        <v>23601</v>
      </c>
      <c r="B2894" s="3"/>
      <c r="C2894" s="4">
        <v>35423.98055555556</v>
      </c>
      <c r="D2894" s="5">
        <v>750954.0</v>
      </c>
    </row>
    <row r="2895">
      <c r="A2895" s="2" t="s">
        <v>23602</v>
      </c>
      <c r="B2895" s="3"/>
      <c r="C2895" s="4">
        <v>35423.98055555556</v>
      </c>
      <c r="D2895" s="5">
        <v>750022.0</v>
      </c>
    </row>
    <row r="2896">
      <c r="A2896" s="2" t="s">
        <v>23603</v>
      </c>
      <c r="B2896" s="3"/>
      <c r="C2896" s="4">
        <v>35423.98055555556</v>
      </c>
      <c r="D2896" s="5">
        <v>806454.0</v>
      </c>
    </row>
    <row r="2897">
      <c r="A2897" s="2" t="s">
        <v>23604</v>
      </c>
      <c r="B2897" s="3"/>
      <c r="C2897" s="4">
        <v>35423.98055555556</v>
      </c>
      <c r="D2897" s="5">
        <v>780955.0</v>
      </c>
    </row>
    <row r="2898">
      <c r="A2898" s="2" t="s">
        <v>23605</v>
      </c>
      <c r="B2898" s="3"/>
      <c r="C2898" s="4">
        <v>35423.98055555556</v>
      </c>
      <c r="D2898" s="5">
        <v>779750.0</v>
      </c>
    </row>
    <row r="2899">
      <c r="A2899" s="2" t="s">
        <v>23606</v>
      </c>
      <c r="B2899" s="3"/>
      <c r="C2899" s="4">
        <v>35423.98055555556</v>
      </c>
      <c r="D2899" s="5">
        <v>705650.0</v>
      </c>
    </row>
    <row r="2900">
      <c r="A2900" s="2" t="s">
        <v>23607</v>
      </c>
      <c r="B2900" s="3"/>
      <c r="C2900" s="4">
        <v>35423.98055555556</v>
      </c>
      <c r="D2900" s="5">
        <v>705580.0</v>
      </c>
    </row>
    <row r="2901">
      <c r="A2901" s="2" t="s">
        <v>23608</v>
      </c>
      <c r="B2901" s="3"/>
      <c r="C2901" s="4">
        <v>35423.98055555556</v>
      </c>
      <c r="D2901" s="5">
        <v>705545.0</v>
      </c>
    </row>
    <row r="2902">
      <c r="A2902" s="2" t="s">
        <v>23609</v>
      </c>
      <c r="B2902" s="3"/>
      <c r="C2902" s="4">
        <v>35423.98055555556</v>
      </c>
      <c r="D2902" s="5">
        <v>443367.0</v>
      </c>
    </row>
    <row r="2903">
      <c r="A2903" s="2" t="s">
        <v>23610</v>
      </c>
      <c r="B2903" s="3"/>
      <c r="C2903" s="4">
        <v>35423.98055555556</v>
      </c>
      <c r="D2903" s="5">
        <v>443340.0</v>
      </c>
    </row>
    <row r="2904">
      <c r="A2904" s="2" t="s">
        <v>23611</v>
      </c>
      <c r="B2904" s="3"/>
      <c r="C2904" s="4">
        <v>35423.98055555556</v>
      </c>
      <c r="D2904" s="5">
        <v>1049876.0</v>
      </c>
    </row>
    <row r="2905">
      <c r="A2905" s="2" t="s">
        <v>23612</v>
      </c>
      <c r="B2905" s="3"/>
      <c r="C2905" s="4">
        <v>35423.98055555556</v>
      </c>
      <c r="D2905" s="5">
        <v>900716.0</v>
      </c>
    </row>
    <row r="2906">
      <c r="A2906" s="2" t="s">
        <v>23613</v>
      </c>
      <c r="B2906" s="3"/>
      <c r="C2906" s="4">
        <v>35423.98055555556</v>
      </c>
      <c r="D2906" s="5">
        <v>1043921.0</v>
      </c>
    </row>
    <row r="2907">
      <c r="A2907" s="2" t="s">
        <v>23614</v>
      </c>
      <c r="B2907" s="3"/>
      <c r="C2907" s="4">
        <v>35423.98055555556</v>
      </c>
      <c r="D2907" s="5">
        <v>1049913.0</v>
      </c>
    </row>
    <row r="2908">
      <c r="A2908" s="2" t="s">
        <v>23615</v>
      </c>
      <c r="B2908" s="3"/>
      <c r="C2908" s="4">
        <v>35423.98055555556</v>
      </c>
      <c r="D2908" s="5">
        <v>1049922.0</v>
      </c>
    </row>
    <row r="2909">
      <c r="A2909" s="2" t="s">
        <v>23616</v>
      </c>
      <c r="B2909" s="3"/>
      <c r="C2909" s="4">
        <v>35423.98055555556</v>
      </c>
      <c r="D2909" s="5">
        <v>1049869.0</v>
      </c>
    </row>
    <row r="2910">
      <c r="A2910" s="2" t="s">
        <v>23617</v>
      </c>
      <c r="B2910" s="3"/>
      <c r="C2910" s="4">
        <v>35423.98055555556</v>
      </c>
      <c r="D2910" s="5">
        <v>680667.0</v>
      </c>
    </row>
    <row r="2911">
      <c r="A2911" s="2" t="s">
        <v>23618</v>
      </c>
      <c r="B2911" s="3"/>
      <c r="C2911" s="4">
        <v>35423.98055555556</v>
      </c>
      <c r="D2911" s="5">
        <v>1282492.0</v>
      </c>
    </row>
    <row r="2912">
      <c r="A2912" s="2" t="s">
        <v>23619</v>
      </c>
      <c r="B2912" s="3"/>
      <c r="C2912" s="4">
        <v>35423.98055555556</v>
      </c>
      <c r="D2912" s="5">
        <v>1284468.0</v>
      </c>
    </row>
    <row r="2913">
      <c r="A2913" s="2" t="s">
        <v>23620</v>
      </c>
      <c r="B2913" s="3"/>
      <c r="C2913" s="4">
        <v>35423.98055555556</v>
      </c>
      <c r="D2913" s="5">
        <v>1367727.0</v>
      </c>
    </row>
    <row r="2914">
      <c r="A2914" s="2" t="s">
        <v>23621</v>
      </c>
      <c r="B2914" s="3"/>
      <c r="C2914" s="4">
        <v>35423.98055555556</v>
      </c>
      <c r="D2914" s="5">
        <v>1389322.0</v>
      </c>
    </row>
    <row r="2915">
      <c r="A2915" s="2" t="s">
        <v>23622</v>
      </c>
      <c r="B2915" s="3"/>
      <c r="C2915" s="4">
        <v>35423.98055555556</v>
      </c>
      <c r="D2915" s="5">
        <v>1364404.0</v>
      </c>
    </row>
    <row r="2916">
      <c r="A2916" s="2" t="s">
        <v>23623</v>
      </c>
      <c r="B2916" s="3"/>
      <c r="C2916" s="4">
        <v>35423.98055555556</v>
      </c>
      <c r="D2916" s="5">
        <v>1374319.0</v>
      </c>
    </row>
    <row r="2917">
      <c r="A2917" s="2" t="s">
        <v>23624</v>
      </c>
      <c r="B2917" s="3"/>
      <c r="C2917" s="4">
        <v>35423.98055555556</v>
      </c>
      <c r="D2917" s="5">
        <v>1374240.0</v>
      </c>
    </row>
    <row r="2918">
      <c r="A2918" s="2" t="s">
        <v>23625</v>
      </c>
      <c r="B2918" s="3"/>
      <c r="C2918" s="4">
        <v>35423.98055555556</v>
      </c>
      <c r="D2918" s="5">
        <v>1114059.0</v>
      </c>
    </row>
    <row r="2919">
      <c r="A2919" s="2" t="s">
        <v>23626</v>
      </c>
      <c r="B2919" s="3"/>
      <c r="C2919" s="4">
        <v>35423.98055555556</v>
      </c>
      <c r="D2919" s="5">
        <v>387780.0</v>
      </c>
    </row>
    <row r="2920">
      <c r="A2920" s="2" t="s">
        <v>23627</v>
      </c>
      <c r="B2920" s="3"/>
      <c r="C2920" s="4">
        <v>35423.98055555556</v>
      </c>
      <c r="D2920" s="5">
        <v>387679.0</v>
      </c>
    </row>
    <row r="2921">
      <c r="A2921" s="2" t="s">
        <v>23628</v>
      </c>
      <c r="B2921" s="3"/>
      <c r="C2921" s="4">
        <v>35423.98055555556</v>
      </c>
      <c r="D2921" s="5">
        <v>211067.0</v>
      </c>
    </row>
    <row r="2922">
      <c r="A2922" s="2" t="s">
        <v>23629</v>
      </c>
      <c r="B2922" s="3"/>
      <c r="C2922" s="4">
        <v>35423.98055555556</v>
      </c>
      <c r="D2922" s="5">
        <v>579518.0</v>
      </c>
    </row>
    <row r="2923">
      <c r="A2923" s="2" t="s">
        <v>23630</v>
      </c>
      <c r="B2923" s="3"/>
      <c r="C2923" s="4">
        <v>35423.98055555556</v>
      </c>
      <c r="D2923" s="5">
        <v>611070.0</v>
      </c>
    </row>
    <row r="2924">
      <c r="A2924" s="2" t="s">
        <v>23631</v>
      </c>
      <c r="B2924" s="3"/>
      <c r="C2924" s="4">
        <v>35423.98055555556</v>
      </c>
      <c r="D2924" s="5">
        <v>611909.0</v>
      </c>
    </row>
    <row r="2925">
      <c r="A2925" s="2" t="s">
        <v>23632</v>
      </c>
      <c r="B2925" s="3"/>
      <c r="C2925" s="4">
        <v>35423.98055555556</v>
      </c>
      <c r="D2925" s="5">
        <v>130153.0</v>
      </c>
    </row>
    <row r="2926">
      <c r="A2926" s="2" t="s">
        <v>23633</v>
      </c>
      <c r="B2926" s="3"/>
      <c r="C2926" s="4">
        <v>35423.98055555556</v>
      </c>
      <c r="D2926" s="5">
        <v>161697.0</v>
      </c>
    </row>
    <row r="2927">
      <c r="A2927" s="2" t="s">
        <v>23634</v>
      </c>
      <c r="B2927" s="3"/>
      <c r="C2927" s="4">
        <v>35423.98055555556</v>
      </c>
      <c r="D2927" s="5">
        <v>2562914.0</v>
      </c>
    </row>
    <row r="2928">
      <c r="A2928" s="2" t="s">
        <v>23635</v>
      </c>
      <c r="B2928" s="3"/>
      <c r="C2928" s="4">
        <v>35423.98055555556</v>
      </c>
      <c r="D2928" s="5">
        <v>2003969.0</v>
      </c>
    </row>
    <row r="2929">
      <c r="A2929" s="2" t="s">
        <v>23636</v>
      </c>
      <c r="B2929" s="3"/>
      <c r="C2929" s="4">
        <v>35423.98055555556</v>
      </c>
      <c r="D2929" s="5">
        <v>1702638.0</v>
      </c>
    </row>
    <row r="2930">
      <c r="A2930" s="2" t="s">
        <v>23637</v>
      </c>
      <c r="B2930" s="3"/>
      <c r="C2930" s="4">
        <v>35423.98055555556</v>
      </c>
      <c r="D2930" s="5">
        <v>1704700.0</v>
      </c>
    </row>
    <row r="2931">
      <c r="A2931" s="2" t="s">
        <v>23638</v>
      </c>
      <c r="B2931" s="3"/>
      <c r="C2931" s="4">
        <v>35423.98055555556</v>
      </c>
      <c r="D2931" s="5">
        <v>2010427.0</v>
      </c>
    </row>
    <row r="2932">
      <c r="A2932" s="2" t="s">
        <v>23639</v>
      </c>
      <c r="B2932" s="3"/>
      <c r="C2932" s="4">
        <v>35423.98055555556</v>
      </c>
      <c r="D2932" s="5">
        <v>2000117.0</v>
      </c>
    </row>
    <row r="2933">
      <c r="A2933" s="2" t="s">
        <v>23640</v>
      </c>
      <c r="B2933" s="3"/>
      <c r="C2933" s="4">
        <v>35423.98055555556</v>
      </c>
      <c r="D2933" s="5">
        <v>2001993.0</v>
      </c>
    </row>
    <row r="2934">
      <c r="A2934" s="2" t="s">
        <v>23641</v>
      </c>
      <c r="B2934" s="3"/>
      <c r="C2934" s="4">
        <v>35423.98055555556</v>
      </c>
      <c r="D2934" s="5">
        <v>2002267.0</v>
      </c>
    </row>
    <row r="2935">
      <c r="A2935" s="2" t="s">
        <v>23642</v>
      </c>
      <c r="B2935" s="3"/>
      <c r="C2935" s="4">
        <v>35423.98055555556</v>
      </c>
      <c r="D2935" s="5">
        <v>940282.0</v>
      </c>
    </row>
    <row r="2936">
      <c r="A2936" s="2" t="s">
        <v>23643</v>
      </c>
      <c r="B2936" s="3"/>
      <c r="C2936" s="4">
        <v>35423.98055555556</v>
      </c>
      <c r="D2936" s="5">
        <v>703562.0</v>
      </c>
    </row>
    <row r="2937">
      <c r="A2937" s="2" t="s">
        <v>23644</v>
      </c>
      <c r="B2937" s="3"/>
      <c r="C2937" s="4">
        <v>35423.98055555556</v>
      </c>
      <c r="D2937" s="5">
        <v>703711.0</v>
      </c>
    </row>
    <row r="2938">
      <c r="A2938" s="2" t="s">
        <v>23645</v>
      </c>
      <c r="B2938" s="3"/>
      <c r="C2938" s="4">
        <v>35423.98055555556</v>
      </c>
      <c r="D2938" s="5">
        <v>703854.0</v>
      </c>
    </row>
    <row r="2939">
      <c r="A2939" s="2" t="s">
        <v>23646</v>
      </c>
      <c r="B2939" s="3"/>
      <c r="C2939" s="4">
        <v>35423.98055555556</v>
      </c>
      <c r="D2939" s="5">
        <v>703870.0</v>
      </c>
    </row>
    <row r="2940">
      <c r="A2940" s="2" t="s">
        <v>23647</v>
      </c>
      <c r="B2940" s="3"/>
      <c r="C2940" s="4">
        <v>35423.98055555556</v>
      </c>
      <c r="D2940" s="5">
        <v>1392837.0</v>
      </c>
    </row>
    <row r="2941">
      <c r="A2941" s="2" t="s">
        <v>23648</v>
      </c>
      <c r="B2941" s="3"/>
      <c r="C2941" s="4">
        <v>35423.98055555556</v>
      </c>
      <c r="D2941" s="5">
        <v>293112.0</v>
      </c>
    </row>
    <row r="2942">
      <c r="A2942" s="2" t="s">
        <v>23649</v>
      </c>
      <c r="B2942" s="3"/>
      <c r="C2942" s="4">
        <v>35423.98055555556</v>
      </c>
      <c r="D2942" s="5">
        <v>678866.0</v>
      </c>
    </row>
    <row r="2943">
      <c r="A2943" s="2" t="s">
        <v>23650</v>
      </c>
      <c r="B2943" s="3"/>
      <c r="C2943" s="4">
        <v>35423.98055555556</v>
      </c>
      <c r="D2943" s="5">
        <v>128746.0</v>
      </c>
    </row>
    <row r="2944">
      <c r="A2944" s="2" t="s">
        <v>23651</v>
      </c>
      <c r="B2944" s="3"/>
      <c r="C2944" s="4">
        <v>35423.98055555556</v>
      </c>
      <c r="D2944" s="5">
        <v>2186633.0</v>
      </c>
    </row>
    <row r="2945">
      <c r="A2945" s="2" t="s">
        <v>23652</v>
      </c>
      <c r="B2945" s="3"/>
      <c r="C2945" s="4">
        <v>35423.98055555556</v>
      </c>
      <c r="D2945" s="5">
        <v>1405917.0</v>
      </c>
    </row>
    <row r="2946">
      <c r="A2946" s="2" t="s">
        <v>23653</v>
      </c>
      <c r="B2946" s="3"/>
      <c r="C2946" s="4">
        <v>35423.98055555556</v>
      </c>
      <c r="D2946" s="5">
        <v>629629.0</v>
      </c>
    </row>
    <row r="2947">
      <c r="A2947" s="2" t="s">
        <v>23654</v>
      </c>
      <c r="B2947" s="3"/>
      <c r="C2947" s="4">
        <v>35423.98055555556</v>
      </c>
      <c r="D2947" s="5">
        <v>149655.0</v>
      </c>
    </row>
    <row r="2948">
      <c r="A2948" s="2" t="s">
        <v>23655</v>
      </c>
      <c r="B2948" s="3"/>
      <c r="C2948" s="4">
        <v>35423.98055555556</v>
      </c>
      <c r="D2948" s="5">
        <v>3291933.0</v>
      </c>
    </row>
    <row r="2949">
      <c r="A2949" s="2" t="s">
        <v>23656</v>
      </c>
      <c r="B2949" s="3"/>
      <c r="C2949" s="4">
        <v>35423.98055555556</v>
      </c>
      <c r="D2949" s="5">
        <v>974336.0</v>
      </c>
    </row>
    <row r="2950">
      <c r="A2950" s="2" t="s">
        <v>23657</v>
      </c>
      <c r="B2950" s="3"/>
      <c r="C2950" s="4">
        <v>35423.98055555556</v>
      </c>
      <c r="D2950" s="5">
        <v>389524.0</v>
      </c>
    </row>
    <row r="2951">
      <c r="A2951" s="2" t="s">
        <v>23658</v>
      </c>
      <c r="B2951" s="3"/>
      <c r="C2951" s="4">
        <v>35423.98055555556</v>
      </c>
      <c r="D2951" s="5">
        <v>397114.0</v>
      </c>
    </row>
    <row r="2952">
      <c r="A2952" s="2" t="s">
        <v>23659</v>
      </c>
      <c r="B2952" s="3"/>
      <c r="C2952" s="4">
        <v>35423.98055555556</v>
      </c>
      <c r="D2952" s="5">
        <v>398848.0</v>
      </c>
    </row>
    <row r="2953">
      <c r="A2953" s="2" t="s">
        <v>23660</v>
      </c>
      <c r="B2953" s="3"/>
      <c r="C2953" s="4">
        <v>35423.98055555556</v>
      </c>
      <c r="D2953" s="5">
        <v>410987.0</v>
      </c>
    </row>
    <row r="2954">
      <c r="A2954" s="2" t="s">
        <v>23661</v>
      </c>
      <c r="B2954" s="3"/>
      <c r="C2954" s="4">
        <v>35423.98055555556</v>
      </c>
      <c r="D2954" s="5">
        <v>396464.0</v>
      </c>
    </row>
    <row r="2955">
      <c r="A2955" s="2" t="s">
        <v>23662</v>
      </c>
      <c r="B2955" s="3"/>
      <c r="C2955" s="4">
        <v>35423.98055555556</v>
      </c>
      <c r="D2955" s="5">
        <v>228512.0</v>
      </c>
    </row>
    <row r="2956">
      <c r="A2956" s="2" t="s">
        <v>23663</v>
      </c>
      <c r="B2956" s="3"/>
      <c r="C2956" s="4">
        <v>35423.98055555556</v>
      </c>
      <c r="D2956" s="5">
        <v>228423.0</v>
      </c>
    </row>
    <row r="2957">
      <c r="A2957" s="2" t="s">
        <v>23664</v>
      </c>
      <c r="B2957" s="3"/>
      <c r="C2957" s="4">
        <v>35423.98055555556</v>
      </c>
      <c r="D2957" s="5">
        <v>985321.0</v>
      </c>
    </row>
    <row r="2958">
      <c r="A2958" s="2" t="s">
        <v>23665</v>
      </c>
      <c r="B2958" s="3"/>
      <c r="C2958" s="4">
        <v>35423.98055555556</v>
      </c>
      <c r="D2958" s="5">
        <v>985320.0</v>
      </c>
    </row>
    <row r="2959">
      <c r="A2959" s="2" t="s">
        <v>23666</v>
      </c>
      <c r="B2959" s="3"/>
      <c r="C2959" s="4">
        <v>35423.98055555556</v>
      </c>
      <c r="D2959" s="5">
        <v>769006.0</v>
      </c>
    </row>
    <row r="2960">
      <c r="A2960" s="2" t="s">
        <v>23667</v>
      </c>
      <c r="B2960" s="3"/>
      <c r="C2960" s="4">
        <v>35423.98055555556</v>
      </c>
      <c r="D2960" s="5">
        <v>342708.0</v>
      </c>
    </row>
    <row r="2961">
      <c r="A2961" s="2" t="s">
        <v>23668</v>
      </c>
      <c r="B2961" s="3"/>
      <c r="C2961" s="4">
        <v>35423.98055555556</v>
      </c>
      <c r="D2961" s="5">
        <v>365212.0</v>
      </c>
    </row>
    <row r="2962">
      <c r="A2962" s="2" t="s">
        <v>23669</v>
      </c>
      <c r="B2962" s="3"/>
      <c r="C2962" s="4">
        <v>35423.98055555556</v>
      </c>
      <c r="D2962" s="5">
        <v>289715.0</v>
      </c>
    </row>
    <row r="2963">
      <c r="A2963" s="2" t="s">
        <v>23670</v>
      </c>
      <c r="B2963" s="3"/>
      <c r="C2963" s="4">
        <v>35423.98055555556</v>
      </c>
      <c r="D2963" s="5">
        <v>289706.0</v>
      </c>
    </row>
    <row r="2964">
      <c r="A2964" s="2" t="s">
        <v>23671</v>
      </c>
      <c r="B2964" s="3"/>
      <c r="C2964" s="4">
        <v>35423.98055555556</v>
      </c>
      <c r="D2964" s="5">
        <v>918095.0</v>
      </c>
    </row>
    <row r="2965">
      <c r="A2965" s="2" t="s">
        <v>23672</v>
      </c>
      <c r="B2965" s="3"/>
      <c r="C2965" s="4">
        <v>35423.98055555556</v>
      </c>
      <c r="D2965" s="5">
        <v>822620.0</v>
      </c>
    </row>
    <row r="2966">
      <c r="A2966" s="2" t="s">
        <v>23673</v>
      </c>
      <c r="B2966" s="3"/>
      <c r="C2966" s="4">
        <v>35423.98055555556</v>
      </c>
      <c r="D2966" s="5">
        <v>673321.0</v>
      </c>
    </row>
    <row r="2967">
      <c r="A2967" s="2" t="s">
        <v>23674</v>
      </c>
      <c r="B2967" s="3"/>
      <c r="C2967" s="4">
        <v>35423.98055555556</v>
      </c>
      <c r="D2967" s="5">
        <v>1221114.0</v>
      </c>
    </row>
    <row r="2968">
      <c r="A2968" s="2" t="s">
        <v>23675</v>
      </c>
      <c r="B2968" s="3"/>
      <c r="C2968" s="4">
        <v>35423.98055555556</v>
      </c>
      <c r="D2968" s="5">
        <v>1222639.0</v>
      </c>
    </row>
    <row r="2969">
      <c r="A2969" s="2" t="s">
        <v>23676</v>
      </c>
      <c r="B2969" s="3"/>
      <c r="C2969" s="4">
        <v>35423.98055555556</v>
      </c>
      <c r="D2969" s="5">
        <v>2040524.0</v>
      </c>
    </row>
    <row r="2970">
      <c r="A2970" s="2" t="s">
        <v>23677</v>
      </c>
      <c r="B2970" s="3"/>
      <c r="C2970" s="4">
        <v>35423.98055555556</v>
      </c>
      <c r="D2970" s="5">
        <v>150773.0</v>
      </c>
    </row>
    <row r="2971">
      <c r="A2971" s="2" t="s">
        <v>23678</v>
      </c>
      <c r="B2971" s="3"/>
      <c r="C2971" s="4">
        <v>35423.98055555556</v>
      </c>
      <c r="D2971" s="5">
        <v>278219.0</v>
      </c>
    </row>
    <row r="2972">
      <c r="A2972" s="2" t="s">
        <v>23679</v>
      </c>
      <c r="B2972" s="3"/>
      <c r="C2972" s="4">
        <v>35423.98055555556</v>
      </c>
      <c r="D2972" s="5">
        <v>654021.0</v>
      </c>
    </row>
    <row r="2973">
      <c r="A2973" s="2" t="s">
        <v>23680</v>
      </c>
      <c r="B2973" s="3"/>
      <c r="C2973" s="4">
        <v>35423.98055555556</v>
      </c>
      <c r="D2973" s="5">
        <v>721088.0</v>
      </c>
    </row>
    <row r="2974">
      <c r="A2974" s="2" t="s">
        <v>23681</v>
      </c>
      <c r="B2974" s="3"/>
      <c r="C2974" s="4">
        <v>35423.98055555556</v>
      </c>
      <c r="D2974" s="5">
        <v>737168.0</v>
      </c>
    </row>
    <row r="2975">
      <c r="A2975" s="2" t="s">
        <v>23682</v>
      </c>
      <c r="B2975" s="3"/>
      <c r="C2975" s="4">
        <v>35423.98055555556</v>
      </c>
      <c r="D2975" s="5">
        <v>730348.0</v>
      </c>
    </row>
    <row r="2976">
      <c r="A2976" s="2" t="s">
        <v>23683</v>
      </c>
      <c r="B2976" s="3"/>
      <c r="C2976" s="4">
        <v>35423.98055555556</v>
      </c>
      <c r="D2976" s="5">
        <v>215962.0</v>
      </c>
    </row>
    <row r="2977">
      <c r="A2977" s="2" t="s">
        <v>23684</v>
      </c>
      <c r="B2977" s="3"/>
      <c r="C2977" s="4">
        <v>35423.98055555556</v>
      </c>
      <c r="D2977" s="5">
        <v>216981.0</v>
      </c>
    </row>
    <row r="2978">
      <c r="A2978" s="2" t="s">
        <v>23685</v>
      </c>
      <c r="B2978" s="3"/>
      <c r="C2978" s="4">
        <v>35423.98055555556</v>
      </c>
      <c r="D2978" s="5">
        <v>220324.0</v>
      </c>
    </row>
    <row r="2979">
      <c r="A2979" s="2" t="s">
        <v>23686</v>
      </c>
      <c r="B2979" s="3"/>
      <c r="C2979" s="4">
        <v>35423.98055555556</v>
      </c>
      <c r="D2979" s="5">
        <v>179201.0</v>
      </c>
    </row>
    <row r="2980">
      <c r="A2980" s="2" t="s">
        <v>23687</v>
      </c>
      <c r="B2980" s="3"/>
      <c r="C2980" s="4">
        <v>35423.98055555556</v>
      </c>
      <c r="D2980" s="5">
        <v>272483.0</v>
      </c>
    </row>
    <row r="2981">
      <c r="A2981" s="2" t="s">
        <v>23688</v>
      </c>
      <c r="B2981" s="3"/>
      <c r="C2981" s="4">
        <v>35423.98055555556</v>
      </c>
      <c r="D2981" s="5">
        <v>526259.0</v>
      </c>
    </row>
    <row r="2982">
      <c r="A2982" s="2" t="s">
        <v>23689</v>
      </c>
      <c r="B2982" s="3"/>
      <c r="C2982" s="4">
        <v>35423.98055555556</v>
      </c>
      <c r="D2982" s="5">
        <v>525062.0</v>
      </c>
    </row>
    <row r="2983">
      <c r="A2983" s="2" t="s">
        <v>23690</v>
      </c>
      <c r="B2983" s="3"/>
      <c r="C2983" s="4">
        <v>35423.98055555556</v>
      </c>
      <c r="D2983" s="5">
        <v>526255.0</v>
      </c>
    </row>
    <row r="2984">
      <c r="A2984" s="2" t="s">
        <v>23691</v>
      </c>
      <c r="B2984" s="3"/>
      <c r="C2984" s="4">
        <v>35423.98055555556</v>
      </c>
      <c r="D2984" s="5">
        <v>525038.0</v>
      </c>
    </row>
    <row r="2985">
      <c r="A2985" s="2" t="s">
        <v>23692</v>
      </c>
      <c r="B2985" s="3"/>
      <c r="C2985" s="4">
        <v>35423.98055555556</v>
      </c>
      <c r="D2985" s="5">
        <v>501968.0</v>
      </c>
    </row>
    <row r="2986">
      <c r="A2986" s="2" t="s">
        <v>23693</v>
      </c>
      <c r="B2986" s="3"/>
      <c r="C2986" s="4">
        <v>35423.98055555556</v>
      </c>
      <c r="D2986" s="5">
        <v>226321.0</v>
      </c>
    </row>
    <row r="2987">
      <c r="A2987" s="2" t="s">
        <v>23694</v>
      </c>
      <c r="B2987" s="3"/>
      <c r="C2987" s="4">
        <v>35423.98055555556</v>
      </c>
      <c r="D2987" s="5">
        <v>288196.0</v>
      </c>
    </row>
    <row r="2988">
      <c r="A2988" s="2" t="s">
        <v>23695</v>
      </c>
      <c r="B2988" s="3"/>
      <c r="C2988" s="4">
        <v>35423.98055555556</v>
      </c>
      <c r="D2988" s="5">
        <v>462159.0</v>
      </c>
    </row>
    <row r="2989">
      <c r="A2989" s="2" t="s">
        <v>23696</v>
      </c>
      <c r="B2989" s="3"/>
      <c r="C2989" s="4">
        <v>35423.98055555556</v>
      </c>
      <c r="D2989" s="5">
        <v>463254.0</v>
      </c>
    </row>
    <row r="2990">
      <c r="A2990" s="2" t="s">
        <v>23697</v>
      </c>
      <c r="B2990" s="3"/>
      <c r="C2990" s="4">
        <v>35423.98055555556</v>
      </c>
      <c r="D2990" s="5">
        <v>462928.0</v>
      </c>
    </row>
    <row r="2991">
      <c r="A2991" s="2" t="s">
        <v>23698</v>
      </c>
      <c r="B2991" s="3"/>
      <c r="C2991" s="4">
        <v>35423.98055555556</v>
      </c>
      <c r="D2991" s="5">
        <v>462165.0</v>
      </c>
    </row>
    <row r="2992">
      <c r="A2992" s="2" t="s">
        <v>23699</v>
      </c>
      <c r="B2992" s="3"/>
      <c r="C2992" s="4">
        <v>35423.98055555556</v>
      </c>
      <c r="D2992" s="5">
        <v>790338.0</v>
      </c>
    </row>
    <row r="2993">
      <c r="A2993" s="2" t="s">
        <v>23700</v>
      </c>
      <c r="B2993" s="3"/>
      <c r="C2993" s="4">
        <v>35423.98055555556</v>
      </c>
      <c r="D2993" s="5">
        <v>790336.0</v>
      </c>
    </row>
    <row r="2994">
      <c r="A2994" s="2" t="s">
        <v>23701</v>
      </c>
      <c r="B2994" s="3"/>
      <c r="C2994" s="4">
        <v>35423.98055555556</v>
      </c>
      <c r="D2994" s="5">
        <v>837573.0</v>
      </c>
    </row>
    <row r="2995">
      <c r="A2995" s="2" t="s">
        <v>23702</v>
      </c>
      <c r="B2995" s="3"/>
      <c r="C2995" s="4">
        <v>35423.98055555556</v>
      </c>
      <c r="D2995" s="5">
        <v>687943.0</v>
      </c>
    </row>
    <row r="2996">
      <c r="A2996" s="2" t="s">
        <v>23703</v>
      </c>
      <c r="B2996" s="3"/>
      <c r="C2996" s="4">
        <v>35423.98055555556</v>
      </c>
      <c r="D2996" s="5">
        <v>688039.0</v>
      </c>
    </row>
    <row r="2997">
      <c r="A2997" s="2" t="s">
        <v>23704</v>
      </c>
      <c r="B2997" s="3"/>
      <c r="C2997" s="4">
        <v>35423.98055555556</v>
      </c>
      <c r="D2997" s="5">
        <v>832586.0</v>
      </c>
    </row>
    <row r="2998">
      <c r="A2998" s="2" t="s">
        <v>23705</v>
      </c>
      <c r="B2998" s="3"/>
      <c r="C2998" s="4">
        <v>35423.98055555556</v>
      </c>
      <c r="D2998" s="5">
        <v>361133.0</v>
      </c>
    </row>
    <row r="2999">
      <c r="A2999" s="2" t="s">
        <v>23706</v>
      </c>
      <c r="B2999" s="3"/>
      <c r="C2999" s="4">
        <v>35423.98055555556</v>
      </c>
      <c r="D2999" s="5">
        <v>534084.0</v>
      </c>
    </row>
    <row r="3000">
      <c r="A3000" s="2" t="s">
        <v>23707</v>
      </c>
      <c r="B3000" s="3"/>
      <c r="C3000" s="4">
        <v>35423.98055555556</v>
      </c>
      <c r="D3000" s="5">
        <v>1258627.0</v>
      </c>
    </row>
    <row r="3001">
      <c r="A3001" s="2" t="s">
        <v>23708</v>
      </c>
      <c r="B3001" s="3"/>
      <c r="C3001" s="4">
        <v>35423.98055555556</v>
      </c>
      <c r="D3001" s="5">
        <v>219543.0</v>
      </c>
    </row>
    <row r="3002">
      <c r="A3002" s="2" t="s">
        <v>23709</v>
      </c>
      <c r="B3002" s="3"/>
      <c r="C3002" s="4">
        <v>35423.98055555556</v>
      </c>
      <c r="D3002" s="5">
        <v>521913.0</v>
      </c>
    </row>
    <row r="3003">
      <c r="A3003" s="2" t="s">
        <v>23710</v>
      </c>
      <c r="B3003" s="3"/>
      <c r="C3003" s="4">
        <v>35423.98055555556</v>
      </c>
      <c r="D3003" s="5">
        <v>521329.0</v>
      </c>
    </row>
    <row r="3004">
      <c r="A3004" s="2" t="s">
        <v>23711</v>
      </c>
      <c r="B3004" s="3"/>
      <c r="C3004" s="4">
        <v>35423.98055555556</v>
      </c>
      <c r="D3004" s="5">
        <v>530037.0</v>
      </c>
    </row>
    <row r="3005">
      <c r="A3005" s="2" t="s">
        <v>23712</v>
      </c>
      <c r="B3005" s="3"/>
      <c r="C3005" s="4">
        <v>35423.98055555556</v>
      </c>
      <c r="D3005" s="5">
        <v>190920.0</v>
      </c>
    </row>
    <row r="3006">
      <c r="A3006" s="2" t="s">
        <v>23713</v>
      </c>
      <c r="B3006" s="3"/>
      <c r="C3006" s="4">
        <v>35423.98055555556</v>
      </c>
      <c r="D3006" s="5">
        <v>114066.0</v>
      </c>
    </row>
    <row r="3007">
      <c r="A3007" s="2" t="s">
        <v>23714</v>
      </c>
      <c r="B3007" s="3"/>
      <c r="C3007" s="4">
        <v>35423.98055555556</v>
      </c>
      <c r="D3007" s="5">
        <v>471870.0</v>
      </c>
    </row>
    <row r="3008">
      <c r="A3008" s="2" t="s">
        <v>23715</v>
      </c>
      <c r="B3008" s="3"/>
      <c r="C3008" s="4">
        <v>35423.98055555556</v>
      </c>
      <c r="D3008" s="5">
        <v>158610.0</v>
      </c>
    </row>
    <row r="3009">
      <c r="A3009" s="2" t="s">
        <v>23716</v>
      </c>
      <c r="B3009" s="3"/>
      <c r="C3009" s="4">
        <v>35423.98055555556</v>
      </c>
      <c r="D3009" s="5">
        <v>160104.0</v>
      </c>
    </row>
    <row r="3010">
      <c r="A3010" s="2" t="s">
        <v>23717</v>
      </c>
      <c r="B3010" s="3"/>
      <c r="C3010" s="4">
        <v>35423.98055555556</v>
      </c>
      <c r="D3010" s="5">
        <v>158588.0</v>
      </c>
    </row>
    <row r="3011">
      <c r="A3011" s="2" t="s">
        <v>23718</v>
      </c>
      <c r="B3011" s="3"/>
      <c r="C3011" s="4">
        <v>35423.98055555556</v>
      </c>
      <c r="D3011" s="5">
        <v>498346.0</v>
      </c>
    </row>
    <row r="3012">
      <c r="A3012" s="2" t="s">
        <v>23719</v>
      </c>
      <c r="B3012" s="3"/>
      <c r="C3012" s="4">
        <v>35423.98055555556</v>
      </c>
      <c r="D3012" s="5">
        <v>321876.0</v>
      </c>
    </row>
    <row r="3013">
      <c r="A3013" s="2" t="s">
        <v>23720</v>
      </c>
      <c r="B3013" s="3"/>
      <c r="C3013" s="4">
        <v>35423.98055555556</v>
      </c>
      <c r="D3013" s="5">
        <v>336148.0</v>
      </c>
    </row>
    <row r="3014">
      <c r="A3014" s="2" t="s">
        <v>23721</v>
      </c>
      <c r="B3014" s="3"/>
      <c r="C3014" s="4">
        <v>35423.98055555556</v>
      </c>
      <c r="D3014" s="5">
        <v>336544.0</v>
      </c>
    </row>
    <row r="3015">
      <c r="A3015" s="2" t="s">
        <v>23722</v>
      </c>
      <c r="B3015" s="3"/>
      <c r="C3015" s="4">
        <v>35423.98055555556</v>
      </c>
      <c r="D3015" s="5">
        <v>337575.0</v>
      </c>
    </row>
    <row r="3016">
      <c r="A3016" s="2" t="s">
        <v>23723</v>
      </c>
      <c r="B3016" s="3"/>
      <c r="C3016" s="4">
        <v>35423.98055555556</v>
      </c>
      <c r="D3016" s="5">
        <v>342974.0</v>
      </c>
    </row>
    <row r="3017">
      <c r="A3017" s="2" t="s">
        <v>23724</v>
      </c>
      <c r="B3017" s="3"/>
      <c r="C3017" s="4">
        <v>35423.98055555556</v>
      </c>
      <c r="D3017" s="5">
        <v>359794.0</v>
      </c>
    </row>
    <row r="3018">
      <c r="A3018" s="2" t="s">
        <v>23725</v>
      </c>
      <c r="B3018" s="3"/>
      <c r="C3018" s="4">
        <v>35423.98055555556</v>
      </c>
      <c r="D3018" s="5">
        <v>361236.0</v>
      </c>
    </row>
    <row r="3019">
      <c r="A3019" s="2" t="s">
        <v>23726</v>
      </c>
      <c r="B3019" s="3"/>
      <c r="C3019" s="4">
        <v>35423.98055555556</v>
      </c>
      <c r="D3019" s="5">
        <v>353155.0</v>
      </c>
    </row>
    <row r="3020">
      <c r="A3020" s="2" t="s">
        <v>23727</v>
      </c>
      <c r="B3020" s="3"/>
      <c r="C3020" s="4">
        <v>35423.98055555556</v>
      </c>
      <c r="D3020" s="5">
        <v>353143.0</v>
      </c>
    </row>
    <row r="3021">
      <c r="A3021" s="2" t="s">
        <v>23728</v>
      </c>
      <c r="B3021" s="3"/>
      <c r="C3021" s="4">
        <v>35423.98055555556</v>
      </c>
      <c r="D3021" s="5">
        <v>425401.0</v>
      </c>
    </row>
    <row r="3022">
      <c r="A3022" s="2" t="s">
        <v>23729</v>
      </c>
      <c r="B3022" s="3"/>
      <c r="C3022" s="4">
        <v>35423.98055555556</v>
      </c>
      <c r="D3022" s="5">
        <v>473414.0</v>
      </c>
    </row>
    <row r="3023">
      <c r="A3023" s="2" t="s">
        <v>23730</v>
      </c>
      <c r="B3023" s="3"/>
      <c r="C3023" s="4">
        <v>35423.98055555556</v>
      </c>
      <c r="D3023" s="5">
        <v>476493.0</v>
      </c>
    </row>
    <row r="3024">
      <c r="A3024" s="2" t="s">
        <v>23731</v>
      </c>
      <c r="B3024" s="3"/>
      <c r="C3024" s="4">
        <v>35423.98055555556</v>
      </c>
      <c r="D3024" s="5">
        <v>475492.0</v>
      </c>
    </row>
    <row r="3025">
      <c r="A3025" s="2" t="s">
        <v>23732</v>
      </c>
      <c r="B3025" s="3"/>
      <c r="C3025" s="4">
        <v>35423.98055555556</v>
      </c>
      <c r="D3025" s="5">
        <v>497648.0</v>
      </c>
    </row>
    <row r="3026">
      <c r="A3026" s="2" t="s">
        <v>23733</v>
      </c>
      <c r="B3026" s="3"/>
      <c r="C3026" s="4">
        <v>35423.98055555556</v>
      </c>
      <c r="D3026" s="5">
        <v>501593.0</v>
      </c>
    </row>
    <row r="3027">
      <c r="A3027" s="2" t="s">
        <v>23734</v>
      </c>
      <c r="B3027" s="3"/>
      <c r="C3027" s="4">
        <v>35423.98055555556</v>
      </c>
      <c r="D3027" s="5">
        <v>501611.0</v>
      </c>
    </row>
    <row r="3028">
      <c r="A3028" s="2" t="s">
        <v>23735</v>
      </c>
      <c r="B3028" s="3"/>
      <c r="C3028" s="4">
        <v>35423.98055555556</v>
      </c>
      <c r="D3028" s="5">
        <v>498351.0</v>
      </c>
    </row>
    <row r="3029">
      <c r="A3029" s="2" t="s">
        <v>23736</v>
      </c>
      <c r="B3029" s="3"/>
      <c r="C3029" s="4">
        <v>35423.98055555556</v>
      </c>
      <c r="D3029" s="5">
        <v>498340.0</v>
      </c>
    </row>
    <row r="3030">
      <c r="A3030" s="2" t="s">
        <v>23737</v>
      </c>
      <c r="B3030" s="3"/>
      <c r="C3030" s="4">
        <v>35423.98055555556</v>
      </c>
      <c r="D3030" s="5">
        <v>498333.0</v>
      </c>
    </row>
    <row r="3031">
      <c r="A3031" s="2" t="s">
        <v>23738</v>
      </c>
      <c r="B3031" s="3"/>
      <c r="C3031" s="4">
        <v>35423.98055555556</v>
      </c>
      <c r="D3031" s="5">
        <v>498353.0</v>
      </c>
    </row>
    <row r="3032">
      <c r="A3032" s="2" t="s">
        <v>23739</v>
      </c>
      <c r="B3032" s="3"/>
      <c r="C3032" s="4">
        <v>35423.98055555556</v>
      </c>
      <c r="D3032" s="5">
        <v>267073.0</v>
      </c>
    </row>
    <row r="3033">
      <c r="A3033" s="2" t="s">
        <v>23740</v>
      </c>
      <c r="B3033" s="3"/>
      <c r="C3033" s="4">
        <v>35423.98055555556</v>
      </c>
      <c r="D3033" s="5">
        <v>271410.0</v>
      </c>
    </row>
    <row r="3034">
      <c r="A3034" s="2" t="s">
        <v>23741</v>
      </c>
      <c r="B3034" s="3"/>
      <c r="C3034" s="4">
        <v>35423.98055555556</v>
      </c>
      <c r="D3034" s="5">
        <v>157135.0</v>
      </c>
    </row>
    <row r="3035">
      <c r="A3035" s="2" t="s">
        <v>23742</v>
      </c>
      <c r="B3035" s="3"/>
      <c r="C3035" s="4">
        <v>35423.98055555556</v>
      </c>
      <c r="D3035" s="5">
        <v>158196.0</v>
      </c>
    </row>
    <row r="3036">
      <c r="A3036" s="2" t="s">
        <v>23743</v>
      </c>
      <c r="B3036" s="3"/>
      <c r="C3036" s="4">
        <v>35423.98055555556</v>
      </c>
      <c r="D3036" s="5">
        <v>430341.0</v>
      </c>
    </row>
    <row r="3037">
      <c r="A3037" s="2" t="s">
        <v>23744</v>
      </c>
      <c r="B3037" s="3"/>
      <c r="C3037" s="4">
        <v>35423.98055555556</v>
      </c>
      <c r="D3037" s="5">
        <v>1417902.0</v>
      </c>
    </row>
    <row r="3038">
      <c r="A3038" s="2" t="s">
        <v>23745</v>
      </c>
      <c r="B3038" s="3"/>
      <c r="C3038" s="4">
        <v>35423.98055555556</v>
      </c>
      <c r="D3038" s="5">
        <v>1417738.0</v>
      </c>
    </row>
    <row r="3039">
      <c r="A3039" s="2" t="s">
        <v>23746</v>
      </c>
      <c r="B3039" s="3"/>
      <c r="C3039" s="4">
        <v>35423.98055555556</v>
      </c>
      <c r="D3039" s="5">
        <v>1414427.0</v>
      </c>
    </row>
    <row r="3040">
      <c r="A3040" s="2" t="s">
        <v>23747</v>
      </c>
      <c r="B3040" s="3"/>
      <c r="C3040" s="4">
        <v>35423.98055555556</v>
      </c>
      <c r="D3040" s="5">
        <v>1283371.0</v>
      </c>
    </row>
    <row r="3041">
      <c r="A3041" s="2" t="s">
        <v>23748</v>
      </c>
      <c r="B3041" s="3"/>
      <c r="C3041" s="4">
        <v>35423.98055555556</v>
      </c>
      <c r="D3041" s="5">
        <v>1414401.0</v>
      </c>
    </row>
    <row r="3042">
      <c r="A3042" s="2" t="s">
        <v>23749</v>
      </c>
      <c r="B3042" s="3"/>
      <c r="C3042" s="4">
        <v>35423.98055555556</v>
      </c>
      <c r="D3042" s="5">
        <v>1414429.0</v>
      </c>
    </row>
    <row r="3043">
      <c r="A3043" s="2" t="s">
        <v>23750</v>
      </c>
      <c r="B3043" s="3"/>
      <c r="C3043" s="4">
        <v>35423.98055555556</v>
      </c>
      <c r="D3043" s="5">
        <v>1408531.0</v>
      </c>
    </row>
    <row r="3044">
      <c r="A3044" s="2" t="s">
        <v>23751</v>
      </c>
      <c r="B3044" s="3"/>
      <c r="C3044" s="4">
        <v>35423.98055555556</v>
      </c>
      <c r="D3044" s="5">
        <v>1410122.0</v>
      </c>
    </row>
    <row r="3045">
      <c r="A3045" s="2" t="s">
        <v>23752</v>
      </c>
      <c r="B3045" s="3"/>
      <c r="C3045" s="4">
        <v>35423.98055555556</v>
      </c>
      <c r="D3045" s="5">
        <v>1409313.0</v>
      </c>
    </row>
    <row r="3046">
      <c r="A3046" s="2" t="s">
        <v>23753</v>
      </c>
      <c r="B3046" s="3"/>
      <c r="C3046" s="4">
        <v>35423.98055555556</v>
      </c>
      <c r="D3046" s="5">
        <v>1409627.0</v>
      </c>
    </row>
    <row r="3047">
      <c r="A3047" s="2" t="s">
        <v>23754</v>
      </c>
      <c r="B3047" s="3"/>
      <c r="C3047" s="4">
        <v>35423.98055555556</v>
      </c>
      <c r="D3047" s="5">
        <v>1412277.0</v>
      </c>
    </row>
    <row r="3048">
      <c r="A3048" s="2" t="s">
        <v>23755</v>
      </c>
      <c r="B3048" s="3"/>
      <c r="C3048" s="4">
        <v>35423.98055555556</v>
      </c>
      <c r="D3048" s="5">
        <v>1412334.0</v>
      </c>
    </row>
    <row r="3049">
      <c r="A3049" s="2" t="s">
        <v>23756</v>
      </c>
      <c r="B3049" s="3"/>
      <c r="C3049" s="4">
        <v>35423.98055555556</v>
      </c>
      <c r="D3049" s="5">
        <v>1412938.0</v>
      </c>
    </row>
    <row r="3050">
      <c r="A3050" s="2" t="s">
        <v>23757</v>
      </c>
      <c r="B3050" s="3"/>
      <c r="C3050" s="4">
        <v>35423.98055555556</v>
      </c>
      <c r="D3050" s="5">
        <v>1286651.0</v>
      </c>
    </row>
    <row r="3051">
      <c r="A3051" s="2" t="s">
        <v>23758</v>
      </c>
      <c r="B3051" s="3"/>
      <c r="C3051" s="4">
        <v>35423.98055555556</v>
      </c>
      <c r="D3051" s="5">
        <v>1413190.0</v>
      </c>
    </row>
    <row r="3052">
      <c r="A3052" s="2" t="s">
        <v>23759</v>
      </c>
      <c r="B3052" s="3"/>
      <c r="C3052" s="4">
        <v>35423.98055555556</v>
      </c>
      <c r="D3052" s="5">
        <v>1413104.0</v>
      </c>
    </row>
    <row r="3053">
      <c r="A3053" s="2" t="s">
        <v>23760</v>
      </c>
      <c r="B3053" s="3"/>
      <c r="C3053" s="4">
        <v>35423.98055555556</v>
      </c>
      <c r="D3053" s="5">
        <v>1417893.0</v>
      </c>
    </row>
    <row r="3054">
      <c r="A3054" s="2" t="s">
        <v>23761</v>
      </c>
      <c r="B3054" s="3"/>
      <c r="C3054" s="4">
        <v>35423.98055555556</v>
      </c>
      <c r="D3054" s="5">
        <v>1417947.0</v>
      </c>
    </row>
    <row r="3055">
      <c r="A3055" s="2" t="s">
        <v>23762</v>
      </c>
      <c r="B3055" s="3"/>
      <c r="C3055" s="4">
        <v>35423.98055555556</v>
      </c>
      <c r="D3055" s="5">
        <v>1417718.0</v>
      </c>
    </row>
    <row r="3056">
      <c r="A3056" s="2" t="s">
        <v>23763</v>
      </c>
      <c r="B3056" s="3"/>
      <c r="C3056" s="4">
        <v>35423.98055555556</v>
      </c>
      <c r="D3056" s="5">
        <v>1417688.0</v>
      </c>
    </row>
    <row r="3057">
      <c r="A3057" s="2" t="s">
        <v>23764</v>
      </c>
      <c r="B3057" s="3"/>
      <c r="C3057" s="4">
        <v>35423.98055555556</v>
      </c>
      <c r="D3057" s="5">
        <v>1511670.0</v>
      </c>
    </row>
    <row r="3058">
      <c r="A3058" s="2" t="s">
        <v>23765</v>
      </c>
      <c r="B3058" s="3"/>
      <c r="C3058" s="4">
        <v>35423.98055555556</v>
      </c>
      <c r="D3058" s="5">
        <v>1538129.0</v>
      </c>
    </row>
    <row r="3059">
      <c r="A3059" s="2" t="s">
        <v>23766</v>
      </c>
      <c r="B3059" s="3"/>
      <c r="C3059" s="4">
        <v>35423.98055555556</v>
      </c>
      <c r="D3059" s="5">
        <v>1530073.0</v>
      </c>
    </row>
    <row r="3060">
      <c r="A3060" s="2" t="s">
        <v>23767</v>
      </c>
      <c r="B3060" s="3"/>
      <c r="C3060" s="4">
        <v>35423.98055555556</v>
      </c>
      <c r="D3060" s="5">
        <v>1548386.0</v>
      </c>
    </row>
    <row r="3061">
      <c r="A3061" s="2" t="s">
        <v>23768</v>
      </c>
      <c r="B3061" s="3"/>
      <c r="C3061" s="4">
        <v>35423.98055555556</v>
      </c>
      <c r="D3061" s="5">
        <v>1541374.0</v>
      </c>
    </row>
    <row r="3062">
      <c r="A3062" s="2" t="s">
        <v>23769</v>
      </c>
      <c r="B3062" s="3"/>
      <c r="C3062" s="4">
        <v>35423.98055555556</v>
      </c>
      <c r="D3062" s="5">
        <v>1535569.0</v>
      </c>
    </row>
    <row r="3063">
      <c r="A3063" s="2" t="s">
        <v>23770</v>
      </c>
      <c r="B3063" s="3"/>
      <c r="C3063" s="4">
        <v>35423.98055555556</v>
      </c>
      <c r="D3063" s="5">
        <v>1546546.0</v>
      </c>
    </row>
    <row r="3064">
      <c r="A3064" s="2" t="s">
        <v>23771</v>
      </c>
      <c r="B3064" s="3"/>
      <c r="C3064" s="4">
        <v>35423.98055555556</v>
      </c>
      <c r="D3064" s="5">
        <v>1551004.0</v>
      </c>
    </row>
    <row r="3065">
      <c r="A3065" s="2" t="s">
        <v>23772</v>
      </c>
      <c r="B3065" s="3"/>
      <c r="C3065" s="4">
        <v>35423.98055555556</v>
      </c>
      <c r="D3065" s="5">
        <v>1571894.0</v>
      </c>
    </row>
    <row r="3066">
      <c r="A3066" s="2" t="s">
        <v>23773</v>
      </c>
      <c r="B3066" s="3"/>
      <c r="C3066" s="4">
        <v>35423.98055555556</v>
      </c>
      <c r="D3066" s="5">
        <v>1555613.0</v>
      </c>
    </row>
    <row r="3067">
      <c r="A3067" s="2" t="s">
        <v>23774</v>
      </c>
      <c r="B3067" s="3"/>
      <c r="C3067" s="4">
        <v>35423.98055555556</v>
      </c>
      <c r="D3067" s="5">
        <v>1572926.0</v>
      </c>
    </row>
    <row r="3068">
      <c r="A3068" s="2" t="s">
        <v>23775</v>
      </c>
      <c r="B3068" s="3"/>
      <c r="C3068" s="4">
        <v>35423.98055555556</v>
      </c>
      <c r="D3068" s="5">
        <v>1556654.0</v>
      </c>
    </row>
    <row r="3069">
      <c r="A3069" s="2" t="s">
        <v>23776</v>
      </c>
      <c r="B3069" s="3"/>
      <c r="C3069" s="4">
        <v>35423.98055555556</v>
      </c>
      <c r="D3069" s="5">
        <v>1557264.0</v>
      </c>
    </row>
    <row r="3070">
      <c r="A3070" s="2" t="s">
        <v>23777</v>
      </c>
      <c r="B3070" s="3"/>
      <c r="C3070" s="4">
        <v>35423.98055555556</v>
      </c>
      <c r="D3070" s="5">
        <v>1553105.0</v>
      </c>
    </row>
    <row r="3071">
      <c r="A3071" s="2" t="s">
        <v>23778</v>
      </c>
      <c r="B3071" s="3"/>
      <c r="C3071" s="4">
        <v>35423.98055555556</v>
      </c>
      <c r="D3071" s="5">
        <v>1554486.0</v>
      </c>
    </row>
    <row r="3072">
      <c r="A3072" s="2" t="s">
        <v>23779</v>
      </c>
      <c r="B3072" s="3"/>
      <c r="C3072" s="4">
        <v>35423.98055555556</v>
      </c>
      <c r="D3072" s="5">
        <v>1550292.0</v>
      </c>
    </row>
    <row r="3073">
      <c r="A3073" s="2" t="s">
        <v>23780</v>
      </c>
      <c r="B3073" s="3"/>
      <c r="C3073" s="4">
        <v>35423.98055555556</v>
      </c>
      <c r="D3073" s="5">
        <v>1545589.0</v>
      </c>
    </row>
    <row r="3074">
      <c r="A3074" s="2" t="s">
        <v>23781</v>
      </c>
      <c r="B3074" s="3"/>
      <c r="C3074" s="4">
        <v>35423.98055555556</v>
      </c>
      <c r="D3074" s="5">
        <v>1545649.0</v>
      </c>
    </row>
    <row r="3075">
      <c r="A3075" s="2" t="s">
        <v>23782</v>
      </c>
      <c r="B3075" s="3"/>
      <c r="C3075" s="4">
        <v>35423.98055555556</v>
      </c>
      <c r="D3075" s="5">
        <v>1545708.0</v>
      </c>
    </row>
    <row r="3076">
      <c r="A3076" s="2" t="s">
        <v>23783</v>
      </c>
      <c r="B3076" s="3"/>
      <c r="C3076" s="4">
        <v>35423.98055555556</v>
      </c>
      <c r="D3076" s="5">
        <v>1545854.0</v>
      </c>
    </row>
    <row r="3077">
      <c r="A3077" s="2" t="s">
        <v>23784</v>
      </c>
      <c r="B3077" s="3"/>
      <c r="C3077" s="4">
        <v>35423.98055555556</v>
      </c>
      <c r="D3077" s="5">
        <v>1545842.0</v>
      </c>
    </row>
    <row r="3078">
      <c r="A3078" s="2" t="s">
        <v>23785</v>
      </c>
      <c r="B3078" s="3"/>
      <c r="C3078" s="4">
        <v>35423.98055555556</v>
      </c>
      <c r="D3078" s="5">
        <v>1546155.0</v>
      </c>
    </row>
    <row r="3079">
      <c r="A3079" s="2" t="s">
        <v>23786</v>
      </c>
      <c r="B3079" s="3"/>
      <c r="C3079" s="4">
        <v>35423.98055555556</v>
      </c>
      <c r="D3079" s="5">
        <v>1546239.0</v>
      </c>
    </row>
    <row r="3080">
      <c r="A3080" s="2" t="s">
        <v>23787</v>
      </c>
      <c r="B3080" s="3"/>
      <c r="C3080" s="4">
        <v>35423.98055555556</v>
      </c>
      <c r="D3080" s="5">
        <v>1546201.0</v>
      </c>
    </row>
    <row r="3081">
      <c r="A3081" s="2" t="s">
        <v>23788</v>
      </c>
      <c r="B3081" s="3"/>
      <c r="C3081" s="4">
        <v>35423.98055555556</v>
      </c>
      <c r="D3081" s="5">
        <v>1544608.0</v>
      </c>
    </row>
    <row r="3082">
      <c r="A3082" s="2" t="s">
        <v>23789</v>
      </c>
      <c r="B3082" s="3"/>
      <c r="C3082" s="4">
        <v>35423.98055555556</v>
      </c>
      <c r="D3082" s="5">
        <v>1204278.0</v>
      </c>
    </row>
    <row r="3083">
      <c r="A3083" s="2" t="s">
        <v>23790</v>
      </c>
      <c r="B3083" s="3"/>
      <c r="C3083" s="4">
        <v>35423.98055555556</v>
      </c>
      <c r="D3083" s="5">
        <v>1205150.0</v>
      </c>
    </row>
    <row r="3084">
      <c r="A3084" s="2" t="s">
        <v>23791</v>
      </c>
      <c r="B3084" s="3"/>
      <c r="C3084" s="4">
        <v>35423.98055555556</v>
      </c>
      <c r="D3084" s="5">
        <v>1197177.0</v>
      </c>
    </row>
    <row r="3085">
      <c r="A3085" s="2" t="s">
        <v>23792</v>
      </c>
      <c r="B3085" s="3"/>
      <c r="C3085" s="4">
        <v>35423.98055555556</v>
      </c>
      <c r="D3085" s="5">
        <v>1197540.0</v>
      </c>
    </row>
    <row r="3086">
      <c r="A3086" s="2" t="s">
        <v>23793</v>
      </c>
      <c r="B3086" s="3"/>
      <c r="C3086" s="4">
        <v>35423.98055555556</v>
      </c>
      <c r="D3086" s="5">
        <v>1198906.0</v>
      </c>
    </row>
    <row r="3087">
      <c r="A3087" s="2" t="s">
        <v>23794</v>
      </c>
      <c r="B3087" s="3"/>
      <c r="C3087" s="4">
        <v>35423.98055555556</v>
      </c>
      <c r="D3087" s="5">
        <v>1201771.0</v>
      </c>
    </row>
    <row r="3088">
      <c r="A3088" s="2" t="s">
        <v>23795</v>
      </c>
      <c r="B3088" s="3"/>
      <c r="C3088" s="4">
        <v>35423.98055555556</v>
      </c>
      <c r="D3088" s="5">
        <v>1202099.0</v>
      </c>
    </row>
    <row r="3089">
      <c r="A3089" s="2" t="s">
        <v>23796</v>
      </c>
      <c r="B3089" s="3"/>
      <c r="C3089" s="4">
        <v>35423.98055555556</v>
      </c>
      <c r="D3089" s="5">
        <v>1202537.0</v>
      </c>
    </row>
    <row r="3090">
      <c r="A3090" s="2" t="s">
        <v>23797</v>
      </c>
      <c r="B3090" s="3"/>
      <c r="C3090" s="4">
        <v>35423.98055555556</v>
      </c>
      <c r="D3090" s="5">
        <v>1209735.0</v>
      </c>
    </row>
    <row r="3091">
      <c r="A3091" s="2" t="s">
        <v>23798</v>
      </c>
      <c r="B3091" s="3"/>
      <c r="C3091" s="4">
        <v>35423.98055555556</v>
      </c>
      <c r="D3091" s="5">
        <v>1202857.0</v>
      </c>
    </row>
    <row r="3092">
      <c r="A3092" s="2" t="s">
        <v>23799</v>
      </c>
      <c r="B3092" s="3"/>
      <c r="C3092" s="4">
        <v>35423.98055555556</v>
      </c>
      <c r="D3092" s="5">
        <v>1202366.0</v>
      </c>
    </row>
    <row r="3093">
      <c r="A3093" s="2" t="s">
        <v>23800</v>
      </c>
      <c r="B3093" s="3"/>
      <c r="C3093" s="4">
        <v>35423.98055555556</v>
      </c>
      <c r="D3093" s="5">
        <v>1570086.0</v>
      </c>
    </row>
    <row r="3094">
      <c r="A3094" s="2" t="s">
        <v>23801</v>
      </c>
      <c r="B3094" s="3"/>
      <c r="C3094" s="4">
        <v>35423.98055555556</v>
      </c>
      <c r="D3094" s="5">
        <v>233715.0</v>
      </c>
    </row>
    <row r="3095">
      <c r="A3095" s="2" t="s">
        <v>23802</v>
      </c>
      <c r="B3095" s="3"/>
      <c r="C3095" s="4">
        <v>35423.98055555556</v>
      </c>
      <c r="D3095" s="5">
        <v>233773.0</v>
      </c>
    </row>
    <row r="3096">
      <c r="A3096" s="2" t="s">
        <v>23803</v>
      </c>
      <c r="B3096" s="3"/>
      <c r="C3096" s="4">
        <v>35423.98055555556</v>
      </c>
      <c r="D3096" s="5">
        <v>773008.0</v>
      </c>
    </row>
    <row r="3097">
      <c r="A3097" s="2" t="s">
        <v>23804</v>
      </c>
      <c r="B3097" s="3"/>
      <c r="C3097" s="4">
        <v>35423.98055555556</v>
      </c>
      <c r="D3097" s="5">
        <v>773046.0</v>
      </c>
    </row>
    <row r="3098">
      <c r="A3098" s="2" t="s">
        <v>23805</v>
      </c>
      <c r="B3098" s="3"/>
      <c r="C3098" s="4">
        <v>35423.98055555556</v>
      </c>
      <c r="D3098" s="5">
        <v>773079.0</v>
      </c>
    </row>
    <row r="3099">
      <c r="A3099" s="2" t="s">
        <v>23806</v>
      </c>
      <c r="B3099" s="3"/>
      <c r="C3099" s="4">
        <v>35423.98055555556</v>
      </c>
      <c r="D3099" s="5">
        <v>693097.0</v>
      </c>
    </row>
    <row r="3100">
      <c r="A3100" s="2" t="s">
        <v>23807</v>
      </c>
      <c r="B3100" s="3"/>
      <c r="C3100" s="4">
        <v>35423.98055555556</v>
      </c>
      <c r="D3100" s="5">
        <v>696401.0</v>
      </c>
    </row>
    <row r="3101">
      <c r="A3101" s="2" t="s">
        <v>23808</v>
      </c>
      <c r="B3101" s="3"/>
      <c r="C3101" s="4">
        <v>35423.98055555556</v>
      </c>
      <c r="D3101" s="5">
        <v>352680.0</v>
      </c>
    </row>
    <row r="3102">
      <c r="A3102" s="2" t="s">
        <v>23809</v>
      </c>
      <c r="B3102" s="3"/>
      <c r="C3102" s="4">
        <v>35423.98055555556</v>
      </c>
      <c r="D3102" s="5">
        <v>684607.0</v>
      </c>
    </row>
    <row r="3103">
      <c r="A3103" s="2" t="s">
        <v>23810</v>
      </c>
      <c r="B3103" s="3"/>
      <c r="C3103" s="4">
        <v>35423.98055555556</v>
      </c>
      <c r="D3103" s="5">
        <v>843480.0</v>
      </c>
    </row>
    <row r="3104">
      <c r="A3104" s="2" t="s">
        <v>23811</v>
      </c>
      <c r="B3104" s="3"/>
      <c r="C3104" s="4">
        <v>35423.98055555556</v>
      </c>
      <c r="D3104" s="5">
        <v>686479.0</v>
      </c>
    </row>
    <row r="3105">
      <c r="A3105" s="2" t="s">
        <v>23812</v>
      </c>
      <c r="B3105" s="3"/>
      <c r="C3105" s="4">
        <v>35423.98055555556</v>
      </c>
      <c r="D3105" s="5">
        <v>842703.0</v>
      </c>
    </row>
    <row r="3106">
      <c r="A3106" s="2" t="s">
        <v>23813</v>
      </c>
      <c r="B3106" s="3"/>
      <c r="C3106" s="4">
        <v>35423.98055555556</v>
      </c>
      <c r="D3106" s="5">
        <v>407159.0</v>
      </c>
    </row>
    <row r="3107">
      <c r="A3107" s="2" t="s">
        <v>23814</v>
      </c>
      <c r="B3107" s="3"/>
      <c r="C3107" s="4">
        <v>35423.98055555556</v>
      </c>
      <c r="D3107" s="5">
        <v>352883.0</v>
      </c>
    </row>
    <row r="3108">
      <c r="A3108" s="2" t="s">
        <v>23815</v>
      </c>
      <c r="B3108" s="3"/>
      <c r="C3108" s="4">
        <v>35423.98055555556</v>
      </c>
      <c r="D3108" s="5">
        <v>315295.0</v>
      </c>
    </row>
    <row r="3109">
      <c r="A3109" s="2" t="s">
        <v>23816</v>
      </c>
      <c r="B3109" s="3"/>
      <c r="C3109" s="4">
        <v>35423.98055555556</v>
      </c>
      <c r="D3109" s="5">
        <v>1029806.0</v>
      </c>
    </row>
    <row r="3110">
      <c r="A3110" s="2" t="s">
        <v>23817</v>
      </c>
      <c r="B3110" s="3"/>
      <c r="C3110" s="4">
        <v>35423.98055555556</v>
      </c>
      <c r="D3110" s="5">
        <v>1030213.0</v>
      </c>
    </row>
    <row r="3111">
      <c r="A3111" s="2" t="s">
        <v>23818</v>
      </c>
      <c r="B3111" s="3"/>
      <c r="C3111" s="4">
        <v>35423.98055555556</v>
      </c>
      <c r="D3111" s="5">
        <v>425599.0</v>
      </c>
    </row>
    <row r="3112">
      <c r="A3112" s="2" t="s">
        <v>23819</v>
      </c>
      <c r="B3112" s="3"/>
      <c r="C3112" s="4">
        <v>35423.98055555556</v>
      </c>
      <c r="D3112" s="5">
        <v>744560.0</v>
      </c>
    </row>
    <row r="3113">
      <c r="A3113" s="2" t="s">
        <v>23820</v>
      </c>
      <c r="B3113" s="3"/>
      <c r="C3113" s="4">
        <v>35423.98055555556</v>
      </c>
      <c r="D3113" s="5">
        <v>744554.0</v>
      </c>
    </row>
    <row r="3114">
      <c r="A3114" s="2" t="s">
        <v>23821</v>
      </c>
      <c r="B3114" s="3"/>
      <c r="C3114" s="4">
        <v>35423.98055555556</v>
      </c>
      <c r="D3114" s="5">
        <v>762938.0</v>
      </c>
    </row>
    <row r="3115">
      <c r="A3115" s="2" t="s">
        <v>23822</v>
      </c>
      <c r="B3115" s="3"/>
      <c r="C3115" s="4">
        <v>35423.98055555556</v>
      </c>
      <c r="D3115" s="5">
        <v>765005.0</v>
      </c>
    </row>
    <row r="3116">
      <c r="A3116" s="2" t="s">
        <v>23823</v>
      </c>
      <c r="B3116" s="3"/>
      <c r="C3116" s="4">
        <v>35423.98055555556</v>
      </c>
      <c r="D3116" s="5">
        <v>865271.0</v>
      </c>
    </row>
    <row r="3117">
      <c r="A3117" s="2" t="s">
        <v>23824</v>
      </c>
      <c r="B3117" s="3"/>
      <c r="C3117" s="4">
        <v>35423.98055555556</v>
      </c>
      <c r="D3117" s="5">
        <v>1044546.0</v>
      </c>
    </row>
    <row r="3118">
      <c r="A3118" s="2" t="s">
        <v>23825</v>
      </c>
      <c r="B3118" s="3"/>
      <c r="C3118" s="4">
        <v>35423.98055555556</v>
      </c>
      <c r="D3118" s="5">
        <v>1149970.0</v>
      </c>
    </row>
    <row r="3119">
      <c r="A3119" s="2" t="s">
        <v>23826</v>
      </c>
      <c r="B3119" s="3"/>
      <c r="C3119" s="4">
        <v>35423.98055555556</v>
      </c>
      <c r="D3119" s="5">
        <v>1153499.0</v>
      </c>
    </row>
    <row r="3120">
      <c r="A3120" s="2" t="s">
        <v>23827</v>
      </c>
      <c r="B3120" s="3"/>
      <c r="C3120" s="4">
        <v>35423.98055555556</v>
      </c>
      <c r="D3120" s="5">
        <v>1155893.0</v>
      </c>
    </row>
    <row r="3121">
      <c r="A3121" s="2" t="s">
        <v>23828</v>
      </c>
      <c r="B3121" s="3"/>
      <c r="C3121" s="4">
        <v>35423.98055555556</v>
      </c>
      <c r="D3121" s="5">
        <v>1162214.0</v>
      </c>
    </row>
    <row r="3122">
      <c r="A3122" s="2" t="s">
        <v>23829</v>
      </c>
      <c r="B3122" s="3"/>
      <c r="C3122" s="4">
        <v>35423.98055555556</v>
      </c>
      <c r="D3122" s="5">
        <v>1168392.0</v>
      </c>
    </row>
    <row r="3123">
      <c r="A3123" s="2" t="s">
        <v>23830</v>
      </c>
      <c r="B3123" s="3"/>
      <c r="C3123" s="4">
        <v>35423.98055555556</v>
      </c>
      <c r="D3123" s="5">
        <v>1166284.0</v>
      </c>
    </row>
    <row r="3124">
      <c r="A3124" s="2" t="s">
        <v>23831</v>
      </c>
      <c r="B3124" s="3"/>
      <c r="C3124" s="4">
        <v>35423.98055555556</v>
      </c>
      <c r="D3124" s="5">
        <v>1168247.0</v>
      </c>
    </row>
    <row r="3125">
      <c r="A3125" s="2" t="s">
        <v>23832</v>
      </c>
      <c r="B3125" s="3"/>
      <c r="C3125" s="4">
        <v>35423.98055555556</v>
      </c>
      <c r="D3125" s="5">
        <v>1167670.0</v>
      </c>
    </row>
    <row r="3126">
      <c r="A3126" s="2" t="s">
        <v>23833</v>
      </c>
      <c r="B3126" s="3"/>
      <c r="C3126" s="4">
        <v>35423.98055555556</v>
      </c>
      <c r="D3126" s="5">
        <v>1168206.0</v>
      </c>
    </row>
    <row r="3127">
      <c r="A3127" s="2" t="s">
        <v>23834</v>
      </c>
      <c r="B3127" s="3"/>
      <c r="C3127" s="4">
        <v>35423.98055555556</v>
      </c>
      <c r="D3127" s="5">
        <v>1169710.0</v>
      </c>
    </row>
    <row r="3128">
      <c r="A3128" s="2" t="s">
        <v>23835</v>
      </c>
      <c r="B3128" s="3"/>
      <c r="C3128" s="4">
        <v>35423.98055555556</v>
      </c>
      <c r="D3128" s="5">
        <v>1170114.0</v>
      </c>
    </row>
    <row r="3129">
      <c r="A3129" s="2" t="s">
        <v>23836</v>
      </c>
      <c r="B3129" s="3"/>
      <c r="C3129" s="4">
        <v>35423.98055555556</v>
      </c>
      <c r="D3129" s="5">
        <v>1170453.0</v>
      </c>
    </row>
    <row r="3130">
      <c r="A3130" s="2" t="s">
        <v>23837</v>
      </c>
      <c r="B3130" s="3"/>
      <c r="C3130" s="4">
        <v>35423.98055555556</v>
      </c>
      <c r="D3130" s="5">
        <v>1169489.0</v>
      </c>
    </row>
    <row r="3131">
      <c r="A3131" s="2" t="s">
        <v>23838</v>
      </c>
      <c r="B3131" s="3"/>
      <c r="C3131" s="4">
        <v>35423.98055555556</v>
      </c>
      <c r="D3131" s="5">
        <v>1169498.0</v>
      </c>
    </row>
    <row r="3132">
      <c r="A3132" s="2" t="s">
        <v>23839</v>
      </c>
      <c r="B3132" s="3"/>
      <c r="C3132" s="4">
        <v>35423.98055555556</v>
      </c>
      <c r="D3132" s="5">
        <v>1169508.0</v>
      </c>
    </row>
    <row r="3133">
      <c r="A3133" s="2" t="s">
        <v>23840</v>
      </c>
      <c r="B3133" s="3"/>
      <c r="C3133" s="4">
        <v>35423.98055555556</v>
      </c>
      <c r="D3133" s="5">
        <v>1169528.0</v>
      </c>
    </row>
    <row r="3134">
      <c r="A3134" s="2" t="s">
        <v>23841</v>
      </c>
      <c r="B3134" s="3"/>
      <c r="C3134" s="4">
        <v>35423.98055555556</v>
      </c>
      <c r="D3134" s="5">
        <v>2206841.0</v>
      </c>
    </row>
    <row r="3135">
      <c r="A3135" s="2" t="s">
        <v>23842</v>
      </c>
      <c r="B3135" s="3"/>
      <c r="C3135" s="4">
        <v>35423.98055555556</v>
      </c>
      <c r="D3135" s="5">
        <v>2557189.0</v>
      </c>
    </row>
    <row r="3136">
      <c r="A3136" s="2" t="s">
        <v>23843</v>
      </c>
      <c r="B3136" s="3"/>
      <c r="C3136" s="4">
        <v>35423.98055555556</v>
      </c>
      <c r="D3136" s="5">
        <v>123429.0</v>
      </c>
    </row>
    <row r="3137">
      <c r="A3137" s="2" t="s">
        <v>23844</v>
      </c>
      <c r="B3137" s="3"/>
      <c r="C3137" s="4">
        <v>35423.98055555556</v>
      </c>
      <c r="D3137" s="5">
        <v>1969428.0</v>
      </c>
    </row>
    <row r="3138">
      <c r="A3138" s="2" t="s">
        <v>23845</v>
      </c>
      <c r="B3138" s="3"/>
      <c r="C3138" s="4">
        <v>35423.98055555556</v>
      </c>
      <c r="D3138" s="5">
        <v>260043.0</v>
      </c>
    </row>
    <row r="3139">
      <c r="A3139" s="2" t="s">
        <v>23846</v>
      </c>
      <c r="B3139" s="3"/>
      <c r="C3139" s="4">
        <v>35423.98055555556</v>
      </c>
      <c r="D3139" s="5">
        <v>258447.0</v>
      </c>
    </row>
    <row r="3140">
      <c r="A3140" s="2" t="s">
        <v>23847</v>
      </c>
      <c r="B3140" s="3"/>
      <c r="C3140" s="4">
        <v>35423.98055555556</v>
      </c>
      <c r="D3140" s="5">
        <v>267621.0</v>
      </c>
    </row>
    <row r="3141">
      <c r="A3141" s="2" t="s">
        <v>23848</v>
      </c>
      <c r="B3141" s="3"/>
      <c r="C3141" s="4">
        <v>35423.98055555556</v>
      </c>
      <c r="D3141" s="5">
        <v>1193657.0</v>
      </c>
    </row>
    <row r="3142">
      <c r="A3142" s="2" t="s">
        <v>23849</v>
      </c>
      <c r="B3142" s="3"/>
      <c r="C3142" s="4">
        <v>35423.98055555556</v>
      </c>
      <c r="D3142" s="5">
        <v>2359151.0</v>
      </c>
    </row>
    <row r="3143">
      <c r="A3143" s="2" t="s">
        <v>23850</v>
      </c>
      <c r="B3143" s="3"/>
      <c r="C3143" s="4">
        <v>35423.98055555556</v>
      </c>
      <c r="D3143" s="5">
        <v>1940935.0</v>
      </c>
    </row>
    <row r="3144">
      <c r="A3144" s="2" t="s">
        <v>23851</v>
      </c>
      <c r="B3144" s="3"/>
      <c r="C3144" s="4">
        <v>35423.98055555556</v>
      </c>
      <c r="D3144" s="5">
        <v>1799267.0</v>
      </c>
    </row>
    <row r="3145">
      <c r="A3145" s="2" t="s">
        <v>23852</v>
      </c>
      <c r="B3145" s="3"/>
      <c r="C3145" s="4">
        <v>35423.98055555556</v>
      </c>
      <c r="D3145" s="5">
        <v>1799655.0</v>
      </c>
    </row>
    <row r="3146">
      <c r="A3146" s="2" t="s">
        <v>23853</v>
      </c>
      <c r="B3146" s="3"/>
      <c r="C3146" s="4">
        <v>35423.98055555556</v>
      </c>
      <c r="D3146" s="5">
        <v>419093.0</v>
      </c>
    </row>
    <row r="3147">
      <c r="A3147" s="2" t="s">
        <v>23854</v>
      </c>
      <c r="B3147" s="3"/>
      <c r="C3147" s="4">
        <v>35423.98055555556</v>
      </c>
      <c r="D3147" s="5">
        <v>992361.0</v>
      </c>
    </row>
    <row r="3148">
      <c r="A3148" s="2" t="s">
        <v>23855</v>
      </c>
      <c r="B3148" s="3"/>
      <c r="C3148" s="4">
        <v>35423.98055555556</v>
      </c>
      <c r="D3148" s="5">
        <v>175291.0</v>
      </c>
    </row>
    <row r="3149">
      <c r="A3149" s="2" t="s">
        <v>23856</v>
      </c>
      <c r="B3149" s="3"/>
      <c r="C3149" s="4">
        <v>35423.98055555556</v>
      </c>
      <c r="D3149" s="5">
        <v>718212.0</v>
      </c>
    </row>
    <row r="3150">
      <c r="A3150" s="2" t="s">
        <v>23857</v>
      </c>
      <c r="B3150" s="3"/>
      <c r="C3150" s="4">
        <v>35423.98055555556</v>
      </c>
      <c r="D3150" s="5">
        <v>1113869.0</v>
      </c>
    </row>
    <row r="3151">
      <c r="A3151" s="2" t="s">
        <v>23858</v>
      </c>
      <c r="B3151" s="3"/>
      <c r="C3151" s="4">
        <v>35423.98055555556</v>
      </c>
      <c r="D3151" s="5">
        <v>220392.0</v>
      </c>
    </row>
    <row r="3152">
      <c r="A3152" s="2" t="s">
        <v>23859</v>
      </c>
      <c r="B3152" s="3"/>
      <c r="C3152" s="4">
        <v>35423.98055555556</v>
      </c>
      <c r="D3152" s="5">
        <v>160067.0</v>
      </c>
    </row>
    <row r="3153">
      <c r="A3153" s="2" t="s">
        <v>23860</v>
      </c>
      <c r="B3153" s="3"/>
      <c r="C3153" s="4">
        <v>35423.98055555556</v>
      </c>
      <c r="D3153" s="5">
        <v>160453.0</v>
      </c>
    </row>
    <row r="3154">
      <c r="A3154" s="2" t="s">
        <v>23861</v>
      </c>
      <c r="B3154" s="3"/>
      <c r="C3154" s="4">
        <v>35423.98055555556</v>
      </c>
      <c r="D3154" s="5">
        <v>220407.0</v>
      </c>
    </row>
    <row r="3155">
      <c r="A3155" s="2" t="s">
        <v>23862</v>
      </c>
      <c r="B3155" s="3"/>
      <c r="C3155" s="4">
        <v>35423.98055555556</v>
      </c>
      <c r="D3155" s="5">
        <v>27583.0</v>
      </c>
    </row>
    <row r="3156">
      <c r="A3156" s="2" t="s">
        <v>23863</v>
      </c>
      <c r="B3156" s="3"/>
      <c r="C3156" s="4">
        <v>35423.98055555556</v>
      </c>
      <c r="D3156" s="5">
        <v>631955.0</v>
      </c>
    </row>
    <row r="3157">
      <c r="A3157" s="2" t="s">
        <v>23864</v>
      </c>
      <c r="B3157" s="3"/>
      <c r="C3157" s="4">
        <v>35423.98055555556</v>
      </c>
      <c r="D3157" s="5">
        <v>504794.0</v>
      </c>
    </row>
    <row r="3158">
      <c r="A3158" s="2" t="s">
        <v>23865</v>
      </c>
      <c r="B3158" s="3"/>
      <c r="C3158" s="4">
        <v>35423.98055555556</v>
      </c>
      <c r="D3158" s="5">
        <v>842588.0</v>
      </c>
    </row>
    <row r="3159">
      <c r="A3159" s="2" t="s">
        <v>23866</v>
      </c>
      <c r="B3159" s="3"/>
      <c r="C3159" s="4">
        <v>35423.98055555556</v>
      </c>
      <c r="D3159" s="5">
        <v>180964.0</v>
      </c>
    </row>
    <row r="3160">
      <c r="A3160" s="2" t="s">
        <v>23867</v>
      </c>
      <c r="B3160" s="3"/>
      <c r="C3160" s="4">
        <v>35423.98055555556</v>
      </c>
      <c r="D3160" s="5">
        <v>766388.0</v>
      </c>
    </row>
    <row r="3161">
      <c r="A3161" s="2" t="s">
        <v>23868</v>
      </c>
      <c r="B3161" s="3"/>
      <c r="C3161" s="4">
        <v>35423.98055555556</v>
      </c>
      <c r="D3161" s="5">
        <v>725913.0</v>
      </c>
    </row>
    <row r="3162">
      <c r="A3162" s="2" t="s">
        <v>23869</v>
      </c>
      <c r="B3162" s="3"/>
      <c r="C3162" s="4">
        <v>35423.98055555556</v>
      </c>
      <c r="D3162" s="5">
        <v>726180.0</v>
      </c>
    </row>
    <row r="3163">
      <c r="A3163" s="2" t="s">
        <v>23870</v>
      </c>
      <c r="B3163" s="3"/>
      <c r="C3163" s="4">
        <v>35423.98055555556</v>
      </c>
      <c r="D3163" s="5">
        <v>1682126.0</v>
      </c>
    </row>
    <row r="3164">
      <c r="A3164" s="2" t="s">
        <v>23871</v>
      </c>
      <c r="B3164" s="3"/>
      <c r="C3164" s="4">
        <v>35423.98055555556</v>
      </c>
      <c r="D3164" s="5">
        <v>1206481.0</v>
      </c>
    </row>
    <row r="3165">
      <c r="A3165" s="2" t="s">
        <v>23872</v>
      </c>
      <c r="B3165" s="3"/>
      <c r="C3165" s="4">
        <v>35423.98055555556</v>
      </c>
      <c r="D3165" s="5">
        <v>1220447.0</v>
      </c>
    </row>
    <row r="3166">
      <c r="A3166" s="2" t="s">
        <v>23873</v>
      </c>
      <c r="B3166" s="3"/>
      <c r="C3166" s="4">
        <v>35423.98055555556</v>
      </c>
      <c r="D3166" s="5">
        <v>1405962.0</v>
      </c>
    </row>
    <row r="3167">
      <c r="A3167" s="2" t="s">
        <v>23874</v>
      </c>
      <c r="B3167" s="3"/>
      <c r="C3167" s="4">
        <v>35423.98055555556</v>
      </c>
      <c r="D3167" s="5">
        <v>1554301.0</v>
      </c>
    </row>
    <row r="3168">
      <c r="A3168" s="2" t="s">
        <v>23875</v>
      </c>
      <c r="B3168" s="3"/>
      <c r="C3168" s="4">
        <v>35423.98055555556</v>
      </c>
      <c r="D3168" s="5">
        <v>358741.0</v>
      </c>
    </row>
    <row r="3169">
      <c r="A3169" s="2" t="s">
        <v>23876</v>
      </c>
      <c r="B3169" s="3"/>
      <c r="C3169" s="4">
        <v>35423.98055555556</v>
      </c>
      <c r="D3169" s="5">
        <v>314215.0</v>
      </c>
    </row>
    <row r="3170">
      <c r="A3170" s="2" t="s">
        <v>23877</v>
      </c>
      <c r="B3170" s="3"/>
      <c r="C3170" s="4">
        <v>35423.98055555556</v>
      </c>
      <c r="D3170" s="5">
        <v>314695.0</v>
      </c>
    </row>
    <row r="3171">
      <c r="A3171" s="2" t="s">
        <v>23878</v>
      </c>
      <c r="B3171" s="3"/>
      <c r="C3171" s="4">
        <v>35423.98055555556</v>
      </c>
      <c r="D3171" s="5">
        <v>167688.0</v>
      </c>
    </row>
    <row r="3172">
      <c r="A3172" s="2" t="s">
        <v>23879</v>
      </c>
      <c r="B3172" s="3"/>
      <c r="C3172" s="4">
        <v>35423.98055555556</v>
      </c>
      <c r="D3172" s="5">
        <v>738611.0</v>
      </c>
    </row>
    <row r="3173">
      <c r="A3173" s="2" t="s">
        <v>23880</v>
      </c>
      <c r="B3173" s="3"/>
      <c r="C3173" s="4">
        <v>35423.98055555556</v>
      </c>
      <c r="D3173" s="5">
        <v>738652.0</v>
      </c>
    </row>
    <row r="3174">
      <c r="A3174" s="2" t="s">
        <v>23881</v>
      </c>
      <c r="B3174" s="3"/>
      <c r="C3174" s="4">
        <v>35423.98055555556</v>
      </c>
      <c r="D3174" s="5">
        <v>736909.0</v>
      </c>
    </row>
    <row r="3175">
      <c r="A3175" s="2" t="s">
        <v>23882</v>
      </c>
      <c r="B3175" s="3"/>
      <c r="C3175" s="4">
        <v>35423.98055555556</v>
      </c>
      <c r="D3175" s="5">
        <v>366692.0</v>
      </c>
    </row>
    <row r="3176">
      <c r="A3176" s="2" t="s">
        <v>23883</v>
      </c>
      <c r="B3176" s="3"/>
      <c r="C3176" s="4">
        <v>35423.98055555556</v>
      </c>
      <c r="D3176" s="5">
        <v>367985.0</v>
      </c>
    </row>
    <row r="3177">
      <c r="A3177" s="2" t="s">
        <v>23884</v>
      </c>
      <c r="B3177" s="3"/>
      <c r="C3177" s="4">
        <v>35423.98055555556</v>
      </c>
      <c r="D3177" s="5">
        <v>368097.0</v>
      </c>
    </row>
    <row r="3178">
      <c r="A3178" s="2" t="s">
        <v>23885</v>
      </c>
      <c r="B3178" s="3"/>
      <c r="C3178" s="4">
        <v>35423.98055555556</v>
      </c>
      <c r="D3178" s="5">
        <v>1158373.0</v>
      </c>
    </row>
    <row r="3179">
      <c r="A3179" s="2" t="s">
        <v>23886</v>
      </c>
      <c r="B3179" s="3"/>
      <c r="C3179" s="4">
        <v>35423.98055555556</v>
      </c>
      <c r="D3179" s="5">
        <v>1158139.0</v>
      </c>
    </row>
    <row r="3180">
      <c r="A3180" s="2" t="s">
        <v>23887</v>
      </c>
      <c r="B3180" s="3"/>
      <c r="C3180" s="4">
        <v>35423.98055555556</v>
      </c>
      <c r="D3180" s="5">
        <v>456911.0</v>
      </c>
    </row>
    <row r="3181">
      <c r="A3181" s="2" t="s">
        <v>23888</v>
      </c>
      <c r="B3181" s="3"/>
      <c r="C3181" s="4">
        <v>35423.98055555556</v>
      </c>
      <c r="D3181" s="5">
        <v>1018117.0</v>
      </c>
    </row>
    <row r="3182">
      <c r="A3182" s="2" t="s">
        <v>23889</v>
      </c>
      <c r="B3182" s="3"/>
      <c r="C3182" s="4">
        <v>35423.98055555556</v>
      </c>
      <c r="D3182" s="5">
        <v>1018138.0</v>
      </c>
    </row>
    <row r="3183">
      <c r="A3183" s="2" t="s">
        <v>23890</v>
      </c>
      <c r="B3183" s="3"/>
      <c r="C3183" s="4">
        <v>35423.98055555556</v>
      </c>
      <c r="D3183" s="5">
        <v>234203.0</v>
      </c>
    </row>
    <row r="3184">
      <c r="A3184" s="2" t="s">
        <v>23891</v>
      </c>
      <c r="B3184" s="3"/>
      <c r="C3184" s="4">
        <v>35423.98055555556</v>
      </c>
      <c r="D3184" s="5">
        <v>170185.0</v>
      </c>
    </row>
    <row r="3185">
      <c r="A3185" s="2" t="s">
        <v>23892</v>
      </c>
      <c r="B3185" s="3"/>
      <c r="C3185" s="4">
        <v>35423.98055555556</v>
      </c>
      <c r="D3185" s="5">
        <v>265502.0</v>
      </c>
    </row>
    <row r="3186">
      <c r="A3186" s="2" t="s">
        <v>23893</v>
      </c>
      <c r="B3186" s="3"/>
      <c r="C3186" s="4">
        <v>35423.98055555556</v>
      </c>
      <c r="D3186" s="5">
        <v>400911.0</v>
      </c>
    </row>
    <row r="3187">
      <c r="A3187" s="2" t="s">
        <v>23894</v>
      </c>
      <c r="B3187" s="3"/>
      <c r="C3187" s="4">
        <v>35423.98055555556</v>
      </c>
      <c r="D3187" s="5">
        <v>536169.0</v>
      </c>
    </row>
    <row r="3188">
      <c r="A3188" s="2" t="s">
        <v>23895</v>
      </c>
      <c r="B3188" s="3"/>
      <c r="C3188" s="4">
        <v>35423.98055555556</v>
      </c>
      <c r="D3188" s="5">
        <v>536797.0</v>
      </c>
    </row>
    <row r="3189">
      <c r="A3189" s="2" t="s">
        <v>23896</v>
      </c>
      <c r="B3189" s="3"/>
      <c r="C3189" s="4">
        <v>35423.98055555556</v>
      </c>
      <c r="D3189" s="5">
        <v>254173.0</v>
      </c>
    </row>
    <row r="3190">
      <c r="A3190" s="2" t="s">
        <v>23897</v>
      </c>
      <c r="B3190" s="3"/>
      <c r="C3190" s="4">
        <v>35423.98055555556</v>
      </c>
      <c r="D3190" s="5">
        <v>534368.0</v>
      </c>
    </row>
    <row r="3191">
      <c r="A3191" s="2" t="s">
        <v>23898</v>
      </c>
      <c r="B3191" s="3"/>
      <c r="C3191" s="4">
        <v>35423.98055555556</v>
      </c>
      <c r="D3191" s="5">
        <v>555337.0</v>
      </c>
    </row>
    <row r="3192">
      <c r="A3192" s="2" t="s">
        <v>23899</v>
      </c>
      <c r="B3192" s="3"/>
      <c r="C3192" s="4">
        <v>35423.98055555556</v>
      </c>
      <c r="D3192" s="5">
        <v>534917.0</v>
      </c>
    </row>
    <row r="3193">
      <c r="A3193" s="2" t="s">
        <v>23900</v>
      </c>
      <c r="B3193" s="3"/>
      <c r="C3193" s="4">
        <v>35423.98055555556</v>
      </c>
      <c r="D3193" s="5">
        <v>157776.0</v>
      </c>
    </row>
    <row r="3194">
      <c r="A3194" s="2" t="s">
        <v>23901</v>
      </c>
      <c r="B3194" s="3"/>
      <c r="C3194" s="4">
        <v>35423.98055555556</v>
      </c>
      <c r="D3194" s="5">
        <v>166517.0</v>
      </c>
    </row>
    <row r="3195">
      <c r="A3195" s="2" t="s">
        <v>23902</v>
      </c>
      <c r="B3195" s="3"/>
      <c r="C3195" s="4">
        <v>35423.98055555556</v>
      </c>
      <c r="D3195" s="5">
        <v>105976.0</v>
      </c>
    </row>
    <row r="3196">
      <c r="A3196" s="2" t="s">
        <v>23903</v>
      </c>
      <c r="B3196" s="3"/>
      <c r="C3196" s="4">
        <v>35423.98055555556</v>
      </c>
      <c r="D3196" s="5">
        <v>104517.0</v>
      </c>
    </row>
    <row r="3197">
      <c r="A3197" s="2" t="s">
        <v>23904</v>
      </c>
      <c r="B3197" s="3"/>
      <c r="C3197" s="4">
        <v>35423.98055555556</v>
      </c>
      <c r="D3197" s="5">
        <v>105931.0</v>
      </c>
    </row>
    <row r="3198">
      <c r="A3198" s="2" t="s">
        <v>23905</v>
      </c>
      <c r="B3198" s="3"/>
      <c r="C3198" s="4">
        <v>35423.98055555556</v>
      </c>
      <c r="D3198" s="5">
        <v>303763.0</v>
      </c>
    </row>
    <row r="3199">
      <c r="A3199" s="2" t="s">
        <v>23906</v>
      </c>
      <c r="B3199" s="3"/>
      <c r="C3199" s="4">
        <v>35423.98055555556</v>
      </c>
      <c r="D3199" s="5">
        <v>87749.0</v>
      </c>
    </row>
    <row r="3200">
      <c r="A3200" s="2" t="s">
        <v>23907</v>
      </c>
      <c r="B3200" s="3"/>
      <c r="C3200" s="4">
        <v>35423.98055555556</v>
      </c>
      <c r="D3200" s="5">
        <v>88968.0</v>
      </c>
    </row>
    <row r="3201">
      <c r="A3201" s="2" t="s">
        <v>23908</v>
      </c>
      <c r="B3201" s="3"/>
      <c r="C3201" s="4">
        <v>35423.98055555556</v>
      </c>
      <c r="D3201" s="5">
        <v>82535.0</v>
      </c>
    </row>
    <row r="3202">
      <c r="A3202" s="2" t="s">
        <v>23909</v>
      </c>
      <c r="B3202" s="3"/>
      <c r="C3202" s="4">
        <v>35423.98055555556</v>
      </c>
      <c r="D3202" s="5">
        <v>89789.0</v>
      </c>
    </row>
    <row r="3203">
      <c r="A3203" s="2" t="s">
        <v>23910</v>
      </c>
      <c r="B3203" s="3"/>
      <c r="C3203" s="4">
        <v>35423.98055555556</v>
      </c>
      <c r="D3203" s="5">
        <v>89880.0</v>
      </c>
    </row>
    <row r="3204">
      <c r="A3204" s="2" t="s">
        <v>23911</v>
      </c>
      <c r="B3204" s="3"/>
      <c r="C3204" s="4">
        <v>35423.98055555556</v>
      </c>
      <c r="D3204" s="5">
        <v>86962.0</v>
      </c>
    </row>
    <row r="3205">
      <c r="A3205" s="2" t="s">
        <v>23912</v>
      </c>
      <c r="B3205" s="3"/>
      <c r="C3205" s="4">
        <v>35423.98055555556</v>
      </c>
      <c r="D3205" s="5">
        <v>89310.0</v>
      </c>
    </row>
    <row r="3206">
      <c r="A3206" s="2" t="s">
        <v>23913</v>
      </c>
      <c r="B3206" s="3"/>
      <c r="C3206" s="4">
        <v>35423.98055555556</v>
      </c>
      <c r="D3206" s="5">
        <v>86198.0</v>
      </c>
    </row>
    <row r="3207">
      <c r="A3207" s="2" t="s">
        <v>23914</v>
      </c>
      <c r="B3207" s="3"/>
      <c r="C3207" s="4">
        <v>35423.98055555556</v>
      </c>
      <c r="D3207" s="5">
        <v>86278.0</v>
      </c>
    </row>
    <row r="3208">
      <c r="A3208" s="2" t="s">
        <v>23915</v>
      </c>
      <c r="B3208" s="3"/>
      <c r="C3208" s="4">
        <v>35423.98055555556</v>
      </c>
      <c r="D3208" s="5">
        <v>86418.0</v>
      </c>
    </row>
    <row r="3209">
      <c r="A3209" s="2" t="s">
        <v>23916</v>
      </c>
      <c r="B3209" s="3"/>
      <c r="C3209" s="4">
        <v>35423.98055555556</v>
      </c>
      <c r="D3209" s="5">
        <v>86691.0</v>
      </c>
    </row>
    <row r="3210">
      <c r="A3210" s="2" t="s">
        <v>23917</v>
      </c>
      <c r="B3210" s="3"/>
      <c r="C3210" s="4">
        <v>35423.98055555556</v>
      </c>
      <c r="D3210" s="5">
        <v>86804.0</v>
      </c>
    </row>
    <row r="3211">
      <c r="A3211" s="2" t="s">
        <v>23918</v>
      </c>
      <c r="B3211" s="3"/>
      <c r="C3211" s="4">
        <v>35423.98055555556</v>
      </c>
      <c r="D3211" s="5">
        <v>86805.0</v>
      </c>
    </row>
    <row r="3212">
      <c r="A3212" s="2" t="s">
        <v>23919</v>
      </c>
      <c r="B3212" s="3"/>
      <c r="C3212" s="4">
        <v>35423.98055555556</v>
      </c>
      <c r="D3212" s="5">
        <v>86960.0</v>
      </c>
    </row>
    <row r="3213">
      <c r="A3213" s="2" t="s">
        <v>23920</v>
      </c>
      <c r="B3213" s="3"/>
      <c r="C3213" s="4">
        <v>35423.98055555556</v>
      </c>
      <c r="D3213" s="5">
        <v>87233.0</v>
      </c>
    </row>
    <row r="3214">
      <c r="A3214" s="2" t="s">
        <v>23921</v>
      </c>
      <c r="B3214" s="3"/>
      <c r="C3214" s="4">
        <v>35423.98055555556</v>
      </c>
      <c r="D3214" s="5">
        <v>92034.0</v>
      </c>
    </row>
    <row r="3215">
      <c r="A3215" s="2" t="s">
        <v>23922</v>
      </c>
      <c r="B3215" s="3"/>
      <c r="C3215" s="4">
        <v>35423.98055555556</v>
      </c>
      <c r="D3215" s="5">
        <v>92870.0</v>
      </c>
    </row>
    <row r="3216">
      <c r="A3216" s="2" t="s">
        <v>23923</v>
      </c>
      <c r="B3216" s="3"/>
      <c r="C3216" s="4">
        <v>35423.98055555556</v>
      </c>
      <c r="D3216" s="5">
        <v>92005.0</v>
      </c>
    </row>
    <row r="3217">
      <c r="A3217" s="2" t="s">
        <v>23924</v>
      </c>
      <c r="B3217" s="3"/>
      <c r="C3217" s="4">
        <v>35423.98055555556</v>
      </c>
      <c r="D3217" s="5">
        <v>86880.0</v>
      </c>
    </row>
    <row r="3218">
      <c r="A3218" s="2" t="s">
        <v>23925</v>
      </c>
      <c r="B3218" s="3"/>
      <c r="C3218" s="4">
        <v>35423.98055555556</v>
      </c>
      <c r="D3218" s="5">
        <v>92576.0</v>
      </c>
    </row>
    <row r="3219">
      <c r="A3219" s="2" t="s">
        <v>23926</v>
      </c>
      <c r="B3219" s="3"/>
      <c r="C3219" s="4">
        <v>35423.98055555556</v>
      </c>
      <c r="D3219" s="5">
        <v>93293.0</v>
      </c>
    </row>
    <row r="3220">
      <c r="A3220" s="2" t="s">
        <v>23927</v>
      </c>
      <c r="B3220" s="3"/>
      <c r="C3220" s="4">
        <v>35423.98055555556</v>
      </c>
      <c r="D3220" s="5">
        <v>93219.0</v>
      </c>
    </row>
    <row r="3221">
      <c r="A3221" s="2" t="s">
        <v>23928</v>
      </c>
      <c r="B3221" s="3"/>
      <c r="C3221" s="4">
        <v>35423.98055555556</v>
      </c>
      <c r="D3221" s="5">
        <v>93567.0</v>
      </c>
    </row>
    <row r="3222">
      <c r="A3222" s="2" t="s">
        <v>23929</v>
      </c>
      <c r="B3222" s="3"/>
      <c r="C3222" s="4">
        <v>35423.98055555556</v>
      </c>
      <c r="D3222" s="5">
        <v>93548.0</v>
      </c>
    </row>
    <row r="3223">
      <c r="A3223" s="2" t="s">
        <v>23930</v>
      </c>
      <c r="B3223" s="3"/>
      <c r="C3223" s="4">
        <v>35423.98055555556</v>
      </c>
      <c r="D3223" s="5">
        <v>94384.0</v>
      </c>
    </row>
    <row r="3224">
      <c r="A3224" s="2" t="s">
        <v>23931</v>
      </c>
      <c r="B3224" s="3"/>
      <c r="C3224" s="4">
        <v>35423.98055555556</v>
      </c>
      <c r="D3224" s="5">
        <v>94302.0</v>
      </c>
    </row>
    <row r="3225">
      <c r="A3225" s="2" t="s">
        <v>23932</v>
      </c>
      <c r="B3225" s="3"/>
      <c r="C3225" s="4">
        <v>35423.98055555556</v>
      </c>
      <c r="D3225" s="5">
        <v>934.0</v>
      </c>
    </row>
    <row r="3226">
      <c r="A3226" s="2" t="s">
        <v>23933</v>
      </c>
      <c r="B3226" s="3"/>
      <c r="C3226" s="4">
        <v>35423.98055555556</v>
      </c>
      <c r="D3226" s="5">
        <v>3045.0</v>
      </c>
    </row>
    <row r="3227">
      <c r="A3227" s="2" t="s">
        <v>23934</v>
      </c>
      <c r="B3227" s="3"/>
      <c r="C3227" s="4">
        <v>35423.98055555556</v>
      </c>
      <c r="D3227" s="5">
        <v>85754.0</v>
      </c>
    </row>
    <row r="3228">
      <c r="A3228" s="2" t="s">
        <v>23935</v>
      </c>
      <c r="B3228" s="3"/>
      <c r="C3228" s="4">
        <v>35423.98055555556</v>
      </c>
      <c r="D3228" s="5">
        <v>88088.0</v>
      </c>
    </row>
    <row r="3229">
      <c r="A3229" s="2" t="s">
        <v>23936</v>
      </c>
      <c r="B3229" s="3"/>
      <c r="C3229" s="4">
        <v>35423.98055555556</v>
      </c>
      <c r="D3229" s="5">
        <v>87848.0</v>
      </c>
    </row>
    <row r="3230">
      <c r="A3230" s="2" t="s">
        <v>23937</v>
      </c>
      <c r="B3230" s="3"/>
      <c r="C3230" s="4">
        <v>35423.98055555556</v>
      </c>
      <c r="D3230" s="5">
        <v>1555377.0</v>
      </c>
    </row>
    <row r="3231">
      <c r="A3231" s="2" t="s">
        <v>23938</v>
      </c>
      <c r="B3231" s="3"/>
      <c r="C3231" s="4">
        <v>35423.98055555556</v>
      </c>
      <c r="D3231" s="5">
        <v>1105446.0</v>
      </c>
    </row>
    <row r="3232">
      <c r="A3232" s="2" t="s">
        <v>23939</v>
      </c>
      <c r="B3232" s="3"/>
      <c r="C3232" s="4">
        <v>35423.98055555556</v>
      </c>
      <c r="D3232" s="5">
        <v>1104233.0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  <hyperlink r:id="rId448" ref="A450"/>
    <hyperlink r:id="rId449" ref="A451"/>
    <hyperlink r:id="rId450" ref="A452"/>
    <hyperlink r:id="rId451" ref="A453"/>
    <hyperlink r:id="rId452" ref="A454"/>
    <hyperlink r:id="rId453" ref="A455"/>
    <hyperlink r:id="rId454" ref="A456"/>
    <hyperlink r:id="rId455" ref="A457"/>
    <hyperlink r:id="rId456" ref="A458"/>
    <hyperlink r:id="rId457" ref="A459"/>
    <hyperlink r:id="rId458" ref="A460"/>
    <hyperlink r:id="rId459" ref="A461"/>
    <hyperlink r:id="rId460" ref="A462"/>
    <hyperlink r:id="rId461" ref="A463"/>
    <hyperlink r:id="rId462" ref="A464"/>
    <hyperlink r:id="rId463" ref="A465"/>
    <hyperlink r:id="rId464" ref="A466"/>
    <hyperlink r:id="rId465" ref="A467"/>
    <hyperlink r:id="rId466" ref="A468"/>
    <hyperlink r:id="rId467" ref="A469"/>
    <hyperlink r:id="rId468" ref="A470"/>
    <hyperlink r:id="rId469" ref="A471"/>
    <hyperlink r:id="rId470" ref="A472"/>
    <hyperlink r:id="rId471" ref="A473"/>
    <hyperlink r:id="rId472" ref="A474"/>
    <hyperlink r:id="rId473" ref="A475"/>
    <hyperlink r:id="rId474" ref="A476"/>
    <hyperlink r:id="rId475" ref="A477"/>
    <hyperlink r:id="rId476" ref="A478"/>
    <hyperlink r:id="rId477" ref="A479"/>
    <hyperlink r:id="rId478" ref="A480"/>
    <hyperlink r:id="rId479" ref="A481"/>
    <hyperlink r:id="rId480" ref="A482"/>
    <hyperlink r:id="rId481" ref="A483"/>
    <hyperlink r:id="rId482" ref="A484"/>
    <hyperlink r:id="rId483" ref="A485"/>
    <hyperlink r:id="rId484" ref="A486"/>
    <hyperlink r:id="rId485" ref="A487"/>
    <hyperlink r:id="rId486" ref="A488"/>
    <hyperlink r:id="rId487" ref="A489"/>
    <hyperlink r:id="rId488" ref="A490"/>
    <hyperlink r:id="rId489" ref="A491"/>
    <hyperlink r:id="rId490" ref="A492"/>
    <hyperlink r:id="rId491" ref="A493"/>
    <hyperlink r:id="rId492" ref="A494"/>
    <hyperlink r:id="rId493" ref="A495"/>
    <hyperlink r:id="rId494" ref="A496"/>
    <hyperlink r:id="rId495" ref="A497"/>
    <hyperlink r:id="rId496" ref="A498"/>
    <hyperlink r:id="rId497" ref="A499"/>
    <hyperlink r:id="rId498" ref="A500"/>
    <hyperlink r:id="rId499" ref="A501"/>
    <hyperlink r:id="rId500" ref="A502"/>
    <hyperlink r:id="rId501" ref="A503"/>
    <hyperlink r:id="rId502" ref="A504"/>
    <hyperlink r:id="rId503" ref="A505"/>
    <hyperlink r:id="rId504" ref="A506"/>
    <hyperlink r:id="rId505" ref="A507"/>
    <hyperlink r:id="rId506" ref="A508"/>
    <hyperlink r:id="rId507" ref="A509"/>
    <hyperlink r:id="rId508" ref="A510"/>
    <hyperlink r:id="rId509" ref="A511"/>
    <hyperlink r:id="rId510" ref="A512"/>
    <hyperlink r:id="rId511" ref="A513"/>
    <hyperlink r:id="rId512" ref="A514"/>
    <hyperlink r:id="rId513" ref="A515"/>
    <hyperlink r:id="rId514" ref="A516"/>
    <hyperlink r:id="rId515" ref="A517"/>
    <hyperlink r:id="rId516" ref="A518"/>
    <hyperlink r:id="rId517" ref="A519"/>
    <hyperlink r:id="rId518" ref="A520"/>
    <hyperlink r:id="rId519" ref="A521"/>
    <hyperlink r:id="rId520" ref="A522"/>
    <hyperlink r:id="rId521" ref="A523"/>
    <hyperlink r:id="rId522" ref="A524"/>
    <hyperlink r:id="rId523" ref="A525"/>
    <hyperlink r:id="rId524" ref="A526"/>
    <hyperlink r:id="rId525" ref="A527"/>
    <hyperlink r:id="rId526" ref="A528"/>
    <hyperlink r:id="rId527" ref="A529"/>
    <hyperlink r:id="rId528" ref="A530"/>
    <hyperlink r:id="rId529" ref="A531"/>
    <hyperlink r:id="rId530" ref="A532"/>
    <hyperlink r:id="rId531" ref="A533"/>
    <hyperlink r:id="rId532" ref="A534"/>
    <hyperlink r:id="rId533" ref="A535"/>
    <hyperlink r:id="rId534" ref="A536"/>
    <hyperlink r:id="rId535" ref="A537"/>
    <hyperlink r:id="rId536" ref="A538"/>
    <hyperlink r:id="rId537" ref="A539"/>
    <hyperlink r:id="rId538" ref="A540"/>
    <hyperlink r:id="rId539" ref="A541"/>
    <hyperlink r:id="rId540" ref="A542"/>
    <hyperlink r:id="rId541" ref="A543"/>
    <hyperlink r:id="rId542" ref="A544"/>
    <hyperlink r:id="rId543" ref="A545"/>
    <hyperlink r:id="rId544" ref="A546"/>
    <hyperlink r:id="rId545" ref="A547"/>
    <hyperlink r:id="rId546" ref="A548"/>
    <hyperlink r:id="rId547" ref="A549"/>
    <hyperlink r:id="rId548" ref="A550"/>
    <hyperlink r:id="rId549" ref="A551"/>
    <hyperlink r:id="rId550" ref="A552"/>
    <hyperlink r:id="rId551" ref="A553"/>
    <hyperlink r:id="rId552" ref="A554"/>
    <hyperlink r:id="rId553" ref="A555"/>
    <hyperlink r:id="rId554" ref="A556"/>
    <hyperlink r:id="rId555" ref="A557"/>
    <hyperlink r:id="rId556" ref="A558"/>
    <hyperlink r:id="rId557" ref="A559"/>
    <hyperlink r:id="rId558" ref="A560"/>
    <hyperlink r:id="rId559" ref="A561"/>
    <hyperlink r:id="rId560" ref="A562"/>
    <hyperlink r:id="rId561" ref="A563"/>
    <hyperlink r:id="rId562" ref="A564"/>
    <hyperlink r:id="rId563" ref="A565"/>
    <hyperlink r:id="rId564" ref="A566"/>
    <hyperlink r:id="rId565" ref="A567"/>
    <hyperlink r:id="rId566" ref="A568"/>
    <hyperlink r:id="rId567" ref="A569"/>
    <hyperlink r:id="rId568" ref="A570"/>
    <hyperlink r:id="rId569" ref="A571"/>
    <hyperlink r:id="rId570" ref="A572"/>
    <hyperlink r:id="rId571" ref="A573"/>
    <hyperlink r:id="rId572" ref="A574"/>
    <hyperlink r:id="rId573" ref="A575"/>
    <hyperlink r:id="rId574" ref="A576"/>
    <hyperlink r:id="rId575" ref="A577"/>
    <hyperlink r:id="rId576" ref="A578"/>
    <hyperlink r:id="rId577" ref="A579"/>
    <hyperlink r:id="rId578" ref="A580"/>
    <hyperlink r:id="rId579" ref="A581"/>
    <hyperlink r:id="rId580" ref="A582"/>
    <hyperlink r:id="rId581" ref="A583"/>
    <hyperlink r:id="rId582" ref="A584"/>
    <hyperlink r:id="rId583" ref="A585"/>
    <hyperlink r:id="rId584" ref="A586"/>
    <hyperlink r:id="rId585" ref="A587"/>
    <hyperlink r:id="rId586" ref="A588"/>
    <hyperlink r:id="rId587" ref="A589"/>
    <hyperlink r:id="rId588" ref="A590"/>
    <hyperlink r:id="rId589" ref="A591"/>
    <hyperlink r:id="rId590" ref="A592"/>
    <hyperlink r:id="rId591" ref="A593"/>
    <hyperlink r:id="rId592" ref="A594"/>
    <hyperlink r:id="rId593" ref="A595"/>
    <hyperlink r:id="rId594" ref="A596"/>
    <hyperlink r:id="rId595" ref="A597"/>
    <hyperlink r:id="rId596" ref="A598"/>
    <hyperlink r:id="rId597" ref="A599"/>
    <hyperlink r:id="rId598" ref="A600"/>
    <hyperlink r:id="rId599" ref="A601"/>
    <hyperlink r:id="rId600" ref="A602"/>
    <hyperlink r:id="rId601" ref="A603"/>
    <hyperlink r:id="rId602" ref="A604"/>
    <hyperlink r:id="rId603" ref="A605"/>
    <hyperlink r:id="rId604" ref="A606"/>
    <hyperlink r:id="rId605" ref="A607"/>
    <hyperlink r:id="rId606" ref="A608"/>
    <hyperlink r:id="rId607" ref="A609"/>
    <hyperlink r:id="rId608" ref="A610"/>
    <hyperlink r:id="rId609" ref="A611"/>
    <hyperlink r:id="rId610" ref="A612"/>
    <hyperlink r:id="rId611" ref="A613"/>
    <hyperlink r:id="rId612" ref="A614"/>
    <hyperlink r:id="rId613" ref="A615"/>
    <hyperlink r:id="rId614" ref="A616"/>
    <hyperlink r:id="rId615" ref="A617"/>
    <hyperlink r:id="rId616" ref="A618"/>
    <hyperlink r:id="rId617" ref="A619"/>
    <hyperlink r:id="rId618" ref="A620"/>
    <hyperlink r:id="rId619" ref="A621"/>
    <hyperlink r:id="rId620" ref="A622"/>
    <hyperlink r:id="rId621" ref="A623"/>
    <hyperlink r:id="rId622" ref="A624"/>
    <hyperlink r:id="rId623" ref="A625"/>
    <hyperlink r:id="rId624" ref="A626"/>
    <hyperlink r:id="rId625" ref="A627"/>
    <hyperlink r:id="rId626" ref="A628"/>
    <hyperlink r:id="rId627" ref="A629"/>
    <hyperlink r:id="rId628" ref="A630"/>
    <hyperlink r:id="rId629" ref="A631"/>
    <hyperlink r:id="rId630" ref="A632"/>
    <hyperlink r:id="rId631" ref="A633"/>
    <hyperlink r:id="rId632" ref="A634"/>
    <hyperlink r:id="rId633" ref="A635"/>
    <hyperlink r:id="rId634" ref="A636"/>
    <hyperlink r:id="rId635" ref="A637"/>
    <hyperlink r:id="rId636" ref="A638"/>
    <hyperlink r:id="rId637" ref="A639"/>
    <hyperlink r:id="rId638" ref="A640"/>
    <hyperlink r:id="rId639" ref="A641"/>
    <hyperlink r:id="rId640" ref="A642"/>
    <hyperlink r:id="rId641" ref="A643"/>
    <hyperlink r:id="rId642" ref="A644"/>
    <hyperlink r:id="rId643" ref="A645"/>
    <hyperlink r:id="rId644" ref="A646"/>
    <hyperlink r:id="rId645" ref="A647"/>
    <hyperlink r:id="rId646" ref="A648"/>
    <hyperlink r:id="rId647" ref="A649"/>
    <hyperlink r:id="rId648" ref="A650"/>
    <hyperlink r:id="rId649" ref="A651"/>
    <hyperlink r:id="rId650" ref="A652"/>
    <hyperlink r:id="rId651" ref="A653"/>
    <hyperlink r:id="rId652" ref="A654"/>
    <hyperlink r:id="rId653" ref="A655"/>
    <hyperlink r:id="rId654" ref="A656"/>
    <hyperlink r:id="rId655" ref="A657"/>
    <hyperlink r:id="rId656" ref="A658"/>
    <hyperlink r:id="rId657" ref="A659"/>
    <hyperlink r:id="rId658" ref="A660"/>
    <hyperlink r:id="rId659" ref="A661"/>
    <hyperlink r:id="rId660" ref="A662"/>
    <hyperlink r:id="rId661" ref="A663"/>
    <hyperlink r:id="rId662" ref="A664"/>
    <hyperlink r:id="rId663" ref="A665"/>
    <hyperlink r:id="rId664" ref="A666"/>
    <hyperlink r:id="rId665" ref="A667"/>
    <hyperlink r:id="rId666" ref="A668"/>
    <hyperlink r:id="rId667" ref="A669"/>
    <hyperlink r:id="rId668" ref="A670"/>
    <hyperlink r:id="rId669" ref="A671"/>
    <hyperlink r:id="rId670" ref="A672"/>
    <hyperlink r:id="rId671" ref="A673"/>
    <hyperlink r:id="rId672" ref="A674"/>
    <hyperlink r:id="rId673" ref="A675"/>
    <hyperlink r:id="rId674" ref="A676"/>
    <hyperlink r:id="rId675" ref="A677"/>
    <hyperlink r:id="rId676" ref="A678"/>
    <hyperlink r:id="rId677" ref="A679"/>
    <hyperlink r:id="rId678" ref="A680"/>
    <hyperlink r:id="rId679" ref="A681"/>
    <hyperlink r:id="rId680" ref="A682"/>
    <hyperlink r:id="rId681" ref="A683"/>
    <hyperlink r:id="rId682" ref="A684"/>
    <hyperlink r:id="rId683" ref="A685"/>
    <hyperlink r:id="rId684" ref="A686"/>
    <hyperlink r:id="rId685" ref="A687"/>
    <hyperlink r:id="rId686" ref="A688"/>
    <hyperlink r:id="rId687" ref="A689"/>
    <hyperlink r:id="rId688" ref="A690"/>
    <hyperlink r:id="rId689" ref="A691"/>
    <hyperlink r:id="rId690" ref="A692"/>
    <hyperlink r:id="rId691" ref="A693"/>
    <hyperlink r:id="rId692" ref="A694"/>
    <hyperlink r:id="rId693" ref="A695"/>
    <hyperlink r:id="rId694" ref="A696"/>
    <hyperlink r:id="rId695" ref="A697"/>
    <hyperlink r:id="rId696" ref="A698"/>
    <hyperlink r:id="rId697" ref="A699"/>
    <hyperlink r:id="rId698" ref="A700"/>
    <hyperlink r:id="rId699" ref="A701"/>
    <hyperlink r:id="rId700" ref="A702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2"/>
    <hyperlink r:id="rId721" ref="A723"/>
    <hyperlink r:id="rId722" ref="A724"/>
    <hyperlink r:id="rId723" ref="A725"/>
    <hyperlink r:id="rId724" ref="A726"/>
    <hyperlink r:id="rId725" ref="A727"/>
    <hyperlink r:id="rId726" ref="A728"/>
    <hyperlink r:id="rId727" ref="A729"/>
    <hyperlink r:id="rId728" ref="A730"/>
    <hyperlink r:id="rId729" ref="A731"/>
    <hyperlink r:id="rId730" ref="A732"/>
    <hyperlink r:id="rId731" ref="A733"/>
    <hyperlink r:id="rId732" ref="A734"/>
    <hyperlink r:id="rId733" ref="A735"/>
    <hyperlink r:id="rId734" ref="A736"/>
    <hyperlink r:id="rId735" ref="A737"/>
    <hyperlink r:id="rId736" ref="A738"/>
    <hyperlink r:id="rId737" ref="A739"/>
    <hyperlink r:id="rId738" ref="A740"/>
    <hyperlink r:id="rId739" ref="A741"/>
    <hyperlink r:id="rId740" ref="A742"/>
    <hyperlink r:id="rId741" ref="A743"/>
    <hyperlink r:id="rId742" ref="A744"/>
    <hyperlink r:id="rId743" ref="A745"/>
    <hyperlink r:id="rId744" ref="A746"/>
    <hyperlink r:id="rId745" ref="A747"/>
    <hyperlink r:id="rId746" ref="A748"/>
    <hyperlink r:id="rId747" ref="A749"/>
    <hyperlink r:id="rId748" ref="A750"/>
    <hyperlink r:id="rId749" ref="A751"/>
    <hyperlink r:id="rId750" ref="A752"/>
    <hyperlink r:id="rId751" ref="A753"/>
    <hyperlink r:id="rId752" ref="A754"/>
    <hyperlink r:id="rId753" ref="A755"/>
    <hyperlink r:id="rId754" ref="A756"/>
    <hyperlink r:id="rId755" ref="A757"/>
    <hyperlink r:id="rId756" ref="A758"/>
    <hyperlink r:id="rId757" ref="A759"/>
    <hyperlink r:id="rId758" ref="A760"/>
    <hyperlink r:id="rId759" ref="A761"/>
    <hyperlink r:id="rId760" ref="A762"/>
    <hyperlink r:id="rId761" ref="A763"/>
    <hyperlink r:id="rId762" ref="A764"/>
    <hyperlink r:id="rId763" ref="A765"/>
    <hyperlink r:id="rId764" ref="A766"/>
    <hyperlink r:id="rId765" ref="A767"/>
    <hyperlink r:id="rId766" ref="A768"/>
    <hyperlink r:id="rId767" ref="A769"/>
    <hyperlink r:id="rId768" ref="A770"/>
    <hyperlink r:id="rId769" ref="A771"/>
    <hyperlink r:id="rId770" ref="A772"/>
    <hyperlink r:id="rId771" ref="A773"/>
    <hyperlink r:id="rId772" ref="A774"/>
    <hyperlink r:id="rId773" ref="A775"/>
    <hyperlink r:id="rId774" ref="A776"/>
    <hyperlink r:id="rId775" ref="A777"/>
    <hyperlink r:id="rId776" ref="A778"/>
    <hyperlink r:id="rId777" ref="A779"/>
    <hyperlink r:id="rId778" ref="A780"/>
    <hyperlink r:id="rId779" ref="A781"/>
    <hyperlink r:id="rId780" ref="A782"/>
    <hyperlink r:id="rId781" ref="A783"/>
    <hyperlink r:id="rId782" ref="A784"/>
    <hyperlink r:id="rId783" ref="A785"/>
    <hyperlink r:id="rId784" ref="A786"/>
    <hyperlink r:id="rId785" ref="A787"/>
    <hyperlink r:id="rId786" ref="A788"/>
    <hyperlink r:id="rId787" ref="A789"/>
    <hyperlink r:id="rId788" ref="A790"/>
    <hyperlink r:id="rId789" ref="A791"/>
    <hyperlink r:id="rId790" ref="A792"/>
    <hyperlink r:id="rId791" ref="A793"/>
    <hyperlink r:id="rId792" ref="A794"/>
    <hyperlink r:id="rId793" ref="A795"/>
    <hyperlink r:id="rId794" ref="A796"/>
    <hyperlink r:id="rId795" ref="A797"/>
    <hyperlink r:id="rId796" ref="A798"/>
    <hyperlink r:id="rId797" ref="A799"/>
    <hyperlink r:id="rId798" ref="A800"/>
    <hyperlink r:id="rId799" ref="A801"/>
    <hyperlink r:id="rId800" ref="A802"/>
    <hyperlink r:id="rId801" ref="A803"/>
    <hyperlink r:id="rId802" ref="A804"/>
    <hyperlink r:id="rId803" ref="A805"/>
    <hyperlink r:id="rId804" ref="A806"/>
    <hyperlink r:id="rId805" ref="A807"/>
    <hyperlink r:id="rId806" ref="A808"/>
    <hyperlink r:id="rId807" ref="A809"/>
    <hyperlink r:id="rId808" ref="A810"/>
    <hyperlink r:id="rId809" ref="A811"/>
    <hyperlink r:id="rId810" ref="A812"/>
    <hyperlink r:id="rId811" ref="A813"/>
    <hyperlink r:id="rId812" ref="A814"/>
    <hyperlink r:id="rId813" ref="A815"/>
    <hyperlink r:id="rId814" ref="A816"/>
    <hyperlink r:id="rId815" ref="A817"/>
    <hyperlink r:id="rId816" ref="A818"/>
    <hyperlink r:id="rId817" ref="A819"/>
    <hyperlink r:id="rId818" ref="A820"/>
    <hyperlink r:id="rId819" ref="A821"/>
    <hyperlink r:id="rId820" ref="A822"/>
    <hyperlink r:id="rId821" ref="A823"/>
    <hyperlink r:id="rId822" ref="A824"/>
    <hyperlink r:id="rId823" ref="A825"/>
    <hyperlink r:id="rId824" ref="A826"/>
    <hyperlink r:id="rId825" ref="A827"/>
    <hyperlink r:id="rId826" ref="A828"/>
    <hyperlink r:id="rId827" ref="A829"/>
    <hyperlink r:id="rId828" ref="A830"/>
    <hyperlink r:id="rId829" ref="A831"/>
    <hyperlink r:id="rId830" ref="A832"/>
    <hyperlink r:id="rId831" ref="A833"/>
    <hyperlink r:id="rId832" ref="A834"/>
    <hyperlink r:id="rId833" ref="A835"/>
    <hyperlink r:id="rId834" ref="A836"/>
    <hyperlink r:id="rId835" ref="A837"/>
    <hyperlink r:id="rId836" ref="A838"/>
    <hyperlink r:id="rId837" ref="A839"/>
    <hyperlink r:id="rId838" ref="A840"/>
    <hyperlink r:id="rId839" ref="A841"/>
    <hyperlink r:id="rId840" ref="A842"/>
    <hyperlink r:id="rId841" ref="A843"/>
    <hyperlink r:id="rId842" ref="A844"/>
    <hyperlink r:id="rId843" ref="A845"/>
    <hyperlink r:id="rId844" ref="A846"/>
    <hyperlink r:id="rId845" ref="A847"/>
    <hyperlink r:id="rId846" ref="A848"/>
    <hyperlink r:id="rId847" ref="A849"/>
    <hyperlink r:id="rId848" ref="A850"/>
    <hyperlink r:id="rId849" ref="A851"/>
    <hyperlink r:id="rId850" ref="A852"/>
    <hyperlink r:id="rId851" ref="A853"/>
    <hyperlink r:id="rId852" ref="A854"/>
    <hyperlink r:id="rId853" ref="A855"/>
    <hyperlink r:id="rId854" ref="A856"/>
    <hyperlink r:id="rId855" ref="A857"/>
    <hyperlink r:id="rId856" ref="A858"/>
    <hyperlink r:id="rId857" ref="A859"/>
    <hyperlink r:id="rId858" ref="A860"/>
    <hyperlink r:id="rId859" ref="A861"/>
    <hyperlink r:id="rId860" ref="A862"/>
    <hyperlink r:id="rId861" ref="A863"/>
    <hyperlink r:id="rId862" ref="A864"/>
    <hyperlink r:id="rId863" ref="A865"/>
    <hyperlink r:id="rId864" ref="A866"/>
    <hyperlink r:id="rId865" ref="A867"/>
    <hyperlink r:id="rId866" ref="A868"/>
    <hyperlink r:id="rId867" ref="A869"/>
    <hyperlink r:id="rId868" ref="A870"/>
    <hyperlink r:id="rId869" ref="A871"/>
    <hyperlink r:id="rId870" ref="A872"/>
    <hyperlink r:id="rId871" ref="A873"/>
    <hyperlink r:id="rId872" ref="A874"/>
    <hyperlink r:id="rId873" ref="A875"/>
    <hyperlink r:id="rId874" ref="A876"/>
    <hyperlink r:id="rId875" ref="A877"/>
    <hyperlink r:id="rId876" ref="A878"/>
    <hyperlink r:id="rId877" ref="A879"/>
    <hyperlink r:id="rId878" ref="A880"/>
    <hyperlink r:id="rId879" ref="A881"/>
    <hyperlink r:id="rId880" ref="A882"/>
    <hyperlink r:id="rId881" ref="A883"/>
    <hyperlink r:id="rId882" ref="A884"/>
    <hyperlink r:id="rId883" ref="A885"/>
    <hyperlink r:id="rId884" ref="A886"/>
    <hyperlink r:id="rId885" ref="A887"/>
    <hyperlink r:id="rId886" ref="A888"/>
    <hyperlink r:id="rId887" ref="A889"/>
    <hyperlink r:id="rId888" ref="A890"/>
    <hyperlink r:id="rId889" ref="A891"/>
    <hyperlink r:id="rId890" ref="A892"/>
    <hyperlink r:id="rId891" ref="A893"/>
    <hyperlink r:id="rId892" ref="A894"/>
    <hyperlink r:id="rId893" ref="A895"/>
    <hyperlink r:id="rId894" ref="A896"/>
    <hyperlink r:id="rId895" ref="A897"/>
    <hyperlink r:id="rId896" ref="A898"/>
    <hyperlink r:id="rId897" ref="A899"/>
    <hyperlink r:id="rId898" ref="A900"/>
    <hyperlink r:id="rId899" ref="A901"/>
    <hyperlink r:id="rId900" ref="A902"/>
    <hyperlink r:id="rId901" ref="A903"/>
    <hyperlink r:id="rId902" ref="A904"/>
    <hyperlink r:id="rId903" ref="A905"/>
    <hyperlink r:id="rId904" ref="A906"/>
    <hyperlink r:id="rId905" ref="A907"/>
    <hyperlink r:id="rId906" ref="A908"/>
    <hyperlink r:id="rId907" ref="A909"/>
    <hyperlink r:id="rId908" ref="A910"/>
    <hyperlink r:id="rId909" ref="A911"/>
    <hyperlink r:id="rId910" ref="A912"/>
    <hyperlink r:id="rId911" ref="A913"/>
    <hyperlink r:id="rId912" ref="A914"/>
    <hyperlink r:id="rId913" ref="A915"/>
    <hyperlink r:id="rId914" ref="A916"/>
    <hyperlink r:id="rId915" ref="A917"/>
    <hyperlink r:id="rId916" ref="A918"/>
    <hyperlink r:id="rId917" ref="A919"/>
    <hyperlink r:id="rId918" ref="A920"/>
    <hyperlink r:id="rId919" ref="A921"/>
    <hyperlink r:id="rId920" ref="A922"/>
    <hyperlink r:id="rId921" ref="A923"/>
    <hyperlink r:id="rId922" ref="A924"/>
    <hyperlink r:id="rId923" ref="A925"/>
    <hyperlink r:id="rId924" ref="A926"/>
    <hyperlink r:id="rId925" ref="A927"/>
    <hyperlink r:id="rId926" ref="A928"/>
    <hyperlink r:id="rId927" ref="A929"/>
    <hyperlink r:id="rId928" ref="A930"/>
    <hyperlink r:id="rId929" ref="A931"/>
    <hyperlink r:id="rId930" ref="A932"/>
    <hyperlink r:id="rId931" ref="A933"/>
    <hyperlink r:id="rId932" ref="A934"/>
    <hyperlink r:id="rId933" ref="A935"/>
    <hyperlink r:id="rId934" ref="A936"/>
    <hyperlink r:id="rId935" ref="A937"/>
    <hyperlink r:id="rId936" ref="A938"/>
    <hyperlink r:id="rId937" ref="A939"/>
    <hyperlink r:id="rId938" ref="A940"/>
    <hyperlink r:id="rId939" ref="A941"/>
    <hyperlink r:id="rId940" ref="A942"/>
    <hyperlink r:id="rId941" ref="A943"/>
    <hyperlink r:id="rId942" ref="A944"/>
    <hyperlink r:id="rId943" ref="A945"/>
    <hyperlink r:id="rId944" ref="A946"/>
    <hyperlink r:id="rId945" ref="A947"/>
    <hyperlink r:id="rId946" ref="A948"/>
    <hyperlink r:id="rId947" ref="A949"/>
    <hyperlink r:id="rId948" ref="A950"/>
    <hyperlink r:id="rId949" ref="A951"/>
    <hyperlink r:id="rId950" ref="A952"/>
    <hyperlink r:id="rId951" ref="A953"/>
    <hyperlink r:id="rId952" ref="A954"/>
    <hyperlink r:id="rId953" ref="A955"/>
    <hyperlink r:id="rId954" ref="A956"/>
    <hyperlink r:id="rId955" ref="A957"/>
    <hyperlink r:id="rId956" ref="A958"/>
    <hyperlink r:id="rId957" ref="A959"/>
    <hyperlink r:id="rId958" ref="A960"/>
    <hyperlink r:id="rId959" ref="A961"/>
    <hyperlink r:id="rId960" ref="A962"/>
    <hyperlink r:id="rId961" ref="A963"/>
    <hyperlink r:id="rId962" ref="A964"/>
    <hyperlink r:id="rId963" ref="A965"/>
    <hyperlink r:id="rId964" ref="A966"/>
    <hyperlink r:id="rId965" ref="A967"/>
    <hyperlink r:id="rId966" ref="A968"/>
    <hyperlink r:id="rId967" ref="A969"/>
    <hyperlink r:id="rId968" ref="A970"/>
    <hyperlink r:id="rId969" ref="A971"/>
    <hyperlink r:id="rId970" ref="A972"/>
    <hyperlink r:id="rId971" ref="A973"/>
    <hyperlink r:id="rId972" ref="A974"/>
    <hyperlink r:id="rId973" ref="A975"/>
    <hyperlink r:id="rId974" ref="A976"/>
    <hyperlink r:id="rId975" ref="A977"/>
    <hyperlink r:id="rId976" ref="A978"/>
    <hyperlink r:id="rId977" ref="A979"/>
    <hyperlink r:id="rId978" ref="A980"/>
    <hyperlink r:id="rId979" ref="A981"/>
    <hyperlink r:id="rId980" ref="A982"/>
    <hyperlink r:id="rId981" ref="A983"/>
    <hyperlink r:id="rId982" ref="A984"/>
    <hyperlink r:id="rId983" ref="A985"/>
    <hyperlink r:id="rId984" ref="A986"/>
    <hyperlink r:id="rId985" ref="A987"/>
    <hyperlink r:id="rId986" ref="A988"/>
    <hyperlink r:id="rId987" ref="A989"/>
    <hyperlink r:id="rId988" ref="A990"/>
    <hyperlink r:id="rId989" ref="A991"/>
    <hyperlink r:id="rId990" ref="A992"/>
    <hyperlink r:id="rId991" ref="A993"/>
    <hyperlink r:id="rId992" ref="A994"/>
    <hyperlink r:id="rId993" ref="A995"/>
    <hyperlink r:id="rId994" ref="A996"/>
    <hyperlink r:id="rId995" ref="A997"/>
    <hyperlink r:id="rId996" ref="A998"/>
    <hyperlink r:id="rId997" ref="A999"/>
    <hyperlink r:id="rId998" ref="A1000"/>
    <hyperlink r:id="rId999" ref="A1001"/>
    <hyperlink r:id="rId1000" ref="A1002"/>
    <hyperlink r:id="rId1001" ref="A1003"/>
    <hyperlink r:id="rId1002" ref="A1004"/>
    <hyperlink r:id="rId1003" ref="A1005"/>
    <hyperlink r:id="rId1004" ref="A1006"/>
    <hyperlink r:id="rId1005" ref="A1007"/>
    <hyperlink r:id="rId1006" ref="A1008"/>
    <hyperlink r:id="rId1007" ref="A1009"/>
    <hyperlink r:id="rId1008" ref="A1010"/>
    <hyperlink r:id="rId1009" ref="A1011"/>
    <hyperlink r:id="rId1010" ref="A1012"/>
    <hyperlink r:id="rId1011" ref="A1013"/>
    <hyperlink r:id="rId1012" ref="A1014"/>
    <hyperlink r:id="rId1013" ref="A1015"/>
    <hyperlink r:id="rId1014" ref="A1016"/>
    <hyperlink r:id="rId1015" ref="A1017"/>
    <hyperlink r:id="rId1016" ref="A1018"/>
    <hyperlink r:id="rId1017" ref="A1019"/>
    <hyperlink r:id="rId1018" ref="A1020"/>
    <hyperlink r:id="rId1019" ref="A1021"/>
    <hyperlink r:id="rId1020" ref="A1022"/>
    <hyperlink r:id="rId1021" ref="A1023"/>
    <hyperlink r:id="rId1022" ref="A1024"/>
    <hyperlink r:id="rId1023" ref="A1025"/>
    <hyperlink r:id="rId1024" ref="A1026"/>
    <hyperlink r:id="rId1025" ref="A1027"/>
    <hyperlink r:id="rId1026" ref="A1028"/>
    <hyperlink r:id="rId1027" ref="A1029"/>
    <hyperlink r:id="rId1028" ref="A1030"/>
    <hyperlink r:id="rId1029" ref="A1031"/>
    <hyperlink r:id="rId1030" ref="A1032"/>
    <hyperlink r:id="rId1031" ref="A1033"/>
    <hyperlink r:id="rId1032" ref="A1034"/>
    <hyperlink r:id="rId1033" ref="A1035"/>
    <hyperlink r:id="rId1034" ref="A1036"/>
    <hyperlink r:id="rId1035" ref="A1037"/>
    <hyperlink r:id="rId1036" ref="A1038"/>
    <hyperlink r:id="rId1037" ref="A1039"/>
    <hyperlink r:id="rId1038" ref="A1040"/>
    <hyperlink r:id="rId1039" ref="A1041"/>
    <hyperlink r:id="rId1040" ref="A1042"/>
    <hyperlink r:id="rId1041" ref="A1043"/>
    <hyperlink r:id="rId1042" ref="A1044"/>
    <hyperlink r:id="rId1043" ref="A1045"/>
    <hyperlink r:id="rId1044" ref="A1046"/>
    <hyperlink r:id="rId1045" ref="A1047"/>
    <hyperlink r:id="rId1046" ref="A1048"/>
    <hyperlink r:id="rId1047" ref="A1049"/>
    <hyperlink r:id="rId1048" ref="A1050"/>
    <hyperlink r:id="rId1049" ref="A1051"/>
    <hyperlink r:id="rId1050" ref="A1052"/>
    <hyperlink r:id="rId1051" ref="A1053"/>
    <hyperlink r:id="rId1052" ref="A1054"/>
    <hyperlink r:id="rId1053" ref="A1055"/>
    <hyperlink r:id="rId1054" ref="A1056"/>
    <hyperlink r:id="rId1055" ref="A1057"/>
    <hyperlink r:id="rId1056" ref="A1058"/>
    <hyperlink r:id="rId1057" ref="A1059"/>
    <hyperlink r:id="rId1058" ref="A1060"/>
    <hyperlink r:id="rId1059" ref="A1061"/>
    <hyperlink r:id="rId1060" ref="A1062"/>
    <hyperlink r:id="rId1061" ref="A1063"/>
    <hyperlink r:id="rId1062" ref="A1064"/>
    <hyperlink r:id="rId1063" ref="A1065"/>
    <hyperlink r:id="rId1064" ref="A1066"/>
    <hyperlink r:id="rId1065" ref="A1067"/>
    <hyperlink r:id="rId1066" ref="A1068"/>
    <hyperlink r:id="rId1067" ref="A1069"/>
    <hyperlink r:id="rId1068" ref="A1070"/>
    <hyperlink r:id="rId1069" ref="A1071"/>
    <hyperlink r:id="rId1070" ref="A1072"/>
    <hyperlink r:id="rId1071" ref="A1073"/>
    <hyperlink r:id="rId1072" ref="A1074"/>
    <hyperlink r:id="rId1073" ref="A1075"/>
    <hyperlink r:id="rId1074" ref="A1076"/>
    <hyperlink r:id="rId1075" ref="A1077"/>
    <hyperlink r:id="rId1076" ref="A1078"/>
    <hyperlink r:id="rId1077" ref="A1079"/>
    <hyperlink r:id="rId1078" ref="A1080"/>
    <hyperlink r:id="rId1079" ref="A1081"/>
    <hyperlink r:id="rId1080" ref="A1082"/>
    <hyperlink r:id="rId1081" ref="A1083"/>
    <hyperlink r:id="rId1082" ref="A1084"/>
    <hyperlink r:id="rId1083" ref="A1085"/>
    <hyperlink r:id="rId1084" ref="A1086"/>
    <hyperlink r:id="rId1085" ref="A1087"/>
    <hyperlink r:id="rId1086" ref="A1088"/>
    <hyperlink r:id="rId1087" ref="A1089"/>
    <hyperlink r:id="rId1088" ref="A1090"/>
    <hyperlink r:id="rId1089" ref="A1091"/>
    <hyperlink r:id="rId1090" ref="A1092"/>
    <hyperlink r:id="rId1091" ref="A1093"/>
    <hyperlink r:id="rId1092" ref="A1094"/>
    <hyperlink r:id="rId1093" ref="A1095"/>
    <hyperlink r:id="rId1094" ref="A1096"/>
    <hyperlink r:id="rId1095" ref="A1097"/>
    <hyperlink r:id="rId1096" ref="A1098"/>
    <hyperlink r:id="rId1097" ref="A1099"/>
    <hyperlink r:id="rId1098" ref="A1100"/>
    <hyperlink r:id="rId1099" ref="A1101"/>
    <hyperlink r:id="rId1100" ref="A1102"/>
    <hyperlink r:id="rId1101" ref="A1103"/>
    <hyperlink r:id="rId1102" ref="A1104"/>
    <hyperlink r:id="rId1103" ref="A1105"/>
    <hyperlink r:id="rId1104" ref="A1106"/>
    <hyperlink r:id="rId1105" ref="A1107"/>
    <hyperlink r:id="rId1106" ref="A1108"/>
    <hyperlink r:id="rId1107" ref="A1109"/>
    <hyperlink r:id="rId1108" ref="A1110"/>
    <hyperlink r:id="rId1109" ref="A1111"/>
    <hyperlink r:id="rId1110" ref="A1112"/>
    <hyperlink r:id="rId1111" ref="A1113"/>
    <hyperlink r:id="rId1112" ref="A1114"/>
    <hyperlink r:id="rId1113" ref="A1115"/>
    <hyperlink r:id="rId1114" ref="A1116"/>
    <hyperlink r:id="rId1115" ref="A1117"/>
    <hyperlink r:id="rId1116" ref="A1118"/>
    <hyperlink r:id="rId1117" ref="A1119"/>
    <hyperlink r:id="rId1118" ref="A1120"/>
    <hyperlink r:id="rId1119" ref="A1121"/>
    <hyperlink r:id="rId1120" ref="A1122"/>
    <hyperlink r:id="rId1121" ref="A1123"/>
    <hyperlink r:id="rId1122" ref="A1124"/>
    <hyperlink r:id="rId1123" ref="A1125"/>
    <hyperlink r:id="rId1124" ref="A1126"/>
    <hyperlink r:id="rId1125" ref="A1127"/>
    <hyperlink r:id="rId1126" ref="A1128"/>
    <hyperlink r:id="rId1127" ref="A1129"/>
    <hyperlink r:id="rId1128" ref="A1130"/>
    <hyperlink r:id="rId1129" ref="A1131"/>
    <hyperlink r:id="rId1130" ref="A1132"/>
    <hyperlink r:id="rId1131" ref="A1133"/>
    <hyperlink r:id="rId1132" ref="A1134"/>
    <hyperlink r:id="rId1133" ref="A1135"/>
    <hyperlink r:id="rId1134" ref="A1136"/>
    <hyperlink r:id="rId1135" ref="A1137"/>
    <hyperlink r:id="rId1136" ref="A1138"/>
    <hyperlink r:id="rId1137" ref="A1139"/>
    <hyperlink r:id="rId1138" ref="A1140"/>
    <hyperlink r:id="rId1139" ref="A1141"/>
    <hyperlink r:id="rId1140" ref="A1142"/>
    <hyperlink r:id="rId1141" ref="A1143"/>
    <hyperlink r:id="rId1142" ref="A1144"/>
    <hyperlink r:id="rId1143" ref="A1145"/>
    <hyperlink r:id="rId1144" ref="A1146"/>
    <hyperlink r:id="rId1145" ref="A1147"/>
    <hyperlink r:id="rId1146" ref="A1148"/>
    <hyperlink r:id="rId1147" ref="A1149"/>
    <hyperlink r:id="rId1148" ref="A1150"/>
    <hyperlink r:id="rId1149" ref="A1151"/>
    <hyperlink r:id="rId1150" ref="A1152"/>
    <hyperlink r:id="rId1151" ref="A1153"/>
    <hyperlink r:id="rId1152" ref="A1154"/>
    <hyperlink r:id="rId1153" ref="A1155"/>
    <hyperlink r:id="rId1154" ref="A1156"/>
    <hyperlink r:id="rId1155" ref="A1157"/>
    <hyperlink r:id="rId1156" ref="A1158"/>
    <hyperlink r:id="rId1157" ref="A1159"/>
    <hyperlink r:id="rId1158" ref="A1160"/>
    <hyperlink r:id="rId1159" ref="A1161"/>
    <hyperlink r:id="rId1160" ref="A1162"/>
    <hyperlink r:id="rId1161" ref="A1163"/>
    <hyperlink r:id="rId1162" ref="A1164"/>
    <hyperlink r:id="rId1163" ref="A1165"/>
    <hyperlink r:id="rId1164" ref="A1166"/>
    <hyperlink r:id="rId1165" ref="A1167"/>
    <hyperlink r:id="rId1166" ref="A1168"/>
    <hyperlink r:id="rId1167" ref="A1169"/>
    <hyperlink r:id="rId1168" ref="A1170"/>
    <hyperlink r:id="rId1169" ref="A1171"/>
    <hyperlink r:id="rId1170" ref="A1172"/>
    <hyperlink r:id="rId1171" ref="A1173"/>
    <hyperlink r:id="rId1172" ref="A1174"/>
    <hyperlink r:id="rId1173" ref="A1175"/>
    <hyperlink r:id="rId1174" ref="A1176"/>
    <hyperlink r:id="rId1175" ref="A1177"/>
    <hyperlink r:id="rId1176" ref="A1178"/>
    <hyperlink r:id="rId1177" ref="A1179"/>
    <hyperlink r:id="rId1178" ref="A1180"/>
    <hyperlink r:id="rId1179" ref="A1181"/>
    <hyperlink r:id="rId1180" ref="A1182"/>
    <hyperlink r:id="rId1181" ref="A1183"/>
    <hyperlink r:id="rId1182" ref="A1184"/>
    <hyperlink r:id="rId1183" ref="A1185"/>
    <hyperlink r:id="rId1184" ref="A1186"/>
    <hyperlink r:id="rId1185" ref="A1187"/>
    <hyperlink r:id="rId1186" ref="A1188"/>
    <hyperlink r:id="rId1187" ref="A1189"/>
    <hyperlink r:id="rId1188" ref="A1190"/>
    <hyperlink r:id="rId1189" ref="A1191"/>
    <hyperlink r:id="rId1190" ref="A1192"/>
    <hyperlink r:id="rId1191" ref="A1193"/>
    <hyperlink r:id="rId1192" ref="A1194"/>
    <hyperlink r:id="rId1193" ref="A1195"/>
    <hyperlink r:id="rId1194" ref="A1196"/>
    <hyperlink r:id="rId1195" ref="A1197"/>
    <hyperlink r:id="rId1196" ref="A1198"/>
    <hyperlink r:id="rId1197" ref="A1199"/>
    <hyperlink r:id="rId1198" ref="A1200"/>
    <hyperlink r:id="rId1199" ref="A1201"/>
    <hyperlink r:id="rId1200" ref="A1202"/>
    <hyperlink r:id="rId1201" ref="A1203"/>
    <hyperlink r:id="rId1202" ref="A1204"/>
    <hyperlink r:id="rId1203" ref="A1205"/>
    <hyperlink r:id="rId1204" ref="A1206"/>
    <hyperlink r:id="rId1205" ref="A1207"/>
    <hyperlink r:id="rId1206" ref="A1208"/>
    <hyperlink r:id="rId1207" ref="A1209"/>
    <hyperlink r:id="rId1208" ref="A1210"/>
    <hyperlink r:id="rId1209" ref="A1211"/>
    <hyperlink r:id="rId1210" ref="A1212"/>
    <hyperlink r:id="rId1211" ref="A1213"/>
    <hyperlink r:id="rId1212" ref="A1214"/>
    <hyperlink r:id="rId1213" ref="A1215"/>
    <hyperlink r:id="rId1214" ref="A1216"/>
    <hyperlink r:id="rId1215" ref="A1217"/>
    <hyperlink r:id="rId1216" ref="A1218"/>
    <hyperlink r:id="rId1217" ref="A1219"/>
    <hyperlink r:id="rId1218" ref="A1220"/>
    <hyperlink r:id="rId1219" ref="A1221"/>
    <hyperlink r:id="rId1220" ref="A1222"/>
    <hyperlink r:id="rId1221" ref="A1223"/>
    <hyperlink r:id="rId1222" ref="A1224"/>
    <hyperlink r:id="rId1223" ref="A1225"/>
    <hyperlink r:id="rId1224" ref="A1226"/>
    <hyperlink r:id="rId1225" ref="A1227"/>
    <hyperlink r:id="rId1226" ref="A1228"/>
    <hyperlink r:id="rId1227" ref="A1229"/>
    <hyperlink r:id="rId1228" ref="A1230"/>
    <hyperlink r:id="rId1229" ref="A1231"/>
    <hyperlink r:id="rId1230" ref="A1232"/>
    <hyperlink r:id="rId1231" ref="A1233"/>
    <hyperlink r:id="rId1232" ref="A1234"/>
    <hyperlink r:id="rId1233" ref="A1235"/>
    <hyperlink r:id="rId1234" ref="A1236"/>
    <hyperlink r:id="rId1235" ref="A1237"/>
    <hyperlink r:id="rId1236" ref="A1238"/>
    <hyperlink r:id="rId1237" ref="A1239"/>
    <hyperlink r:id="rId1238" ref="A1240"/>
    <hyperlink r:id="rId1239" ref="A1241"/>
    <hyperlink r:id="rId1240" ref="A1242"/>
    <hyperlink r:id="rId1241" ref="A1243"/>
    <hyperlink r:id="rId1242" ref="A1244"/>
    <hyperlink r:id="rId1243" ref="A1245"/>
    <hyperlink r:id="rId1244" ref="A1246"/>
    <hyperlink r:id="rId1245" ref="A1247"/>
    <hyperlink r:id="rId1246" ref="A1248"/>
    <hyperlink r:id="rId1247" ref="A1249"/>
    <hyperlink r:id="rId1248" ref="A1250"/>
    <hyperlink r:id="rId1249" ref="A1251"/>
    <hyperlink r:id="rId1250" ref="A1252"/>
    <hyperlink r:id="rId1251" ref="A1253"/>
    <hyperlink r:id="rId1252" ref="A1254"/>
    <hyperlink r:id="rId1253" ref="A1255"/>
    <hyperlink r:id="rId1254" ref="A1256"/>
    <hyperlink r:id="rId1255" ref="A1257"/>
    <hyperlink r:id="rId1256" ref="A1258"/>
    <hyperlink r:id="rId1257" ref="A1259"/>
    <hyperlink r:id="rId1258" ref="A1260"/>
    <hyperlink r:id="rId1259" ref="A1261"/>
    <hyperlink r:id="rId1260" ref="A1262"/>
    <hyperlink r:id="rId1261" ref="A1263"/>
    <hyperlink r:id="rId1262" ref="A1264"/>
    <hyperlink r:id="rId1263" ref="A1265"/>
    <hyperlink r:id="rId1264" ref="A1266"/>
    <hyperlink r:id="rId1265" ref="A1267"/>
    <hyperlink r:id="rId1266" ref="A1268"/>
    <hyperlink r:id="rId1267" ref="A1269"/>
    <hyperlink r:id="rId1268" ref="A1270"/>
    <hyperlink r:id="rId1269" ref="A1271"/>
    <hyperlink r:id="rId1270" ref="A1272"/>
    <hyperlink r:id="rId1271" ref="A1273"/>
    <hyperlink r:id="rId1272" ref="A1274"/>
    <hyperlink r:id="rId1273" ref="A1275"/>
    <hyperlink r:id="rId1274" ref="A1276"/>
    <hyperlink r:id="rId1275" ref="A1277"/>
    <hyperlink r:id="rId1276" ref="A1278"/>
    <hyperlink r:id="rId1277" ref="A1279"/>
    <hyperlink r:id="rId1278" ref="A1280"/>
    <hyperlink r:id="rId1279" ref="A1281"/>
    <hyperlink r:id="rId1280" ref="A1282"/>
    <hyperlink r:id="rId1281" ref="A1283"/>
    <hyperlink r:id="rId1282" ref="A1284"/>
    <hyperlink r:id="rId1283" ref="A1285"/>
    <hyperlink r:id="rId1284" ref="A1286"/>
    <hyperlink r:id="rId1285" ref="A1287"/>
    <hyperlink r:id="rId1286" ref="A1288"/>
    <hyperlink r:id="rId1287" ref="A1289"/>
    <hyperlink r:id="rId1288" ref="A1290"/>
    <hyperlink r:id="rId1289" ref="A1291"/>
    <hyperlink r:id="rId1290" ref="A1292"/>
    <hyperlink r:id="rId1291" ref="A1293"/>
    <hyperlink r:id="rId1292" ref="A1294"/>
    <hyperlink r:id="rId1293" ref="A1295"/>
    <hyperlink r:id="rId1294" ref="A1296"/>
    <hyperlink r:id="rId1295" ref="A1297"/>
    <hyperlink r:id="rId1296" ref="A1298"/>
    <hyperlink r:id="rId1297" ref="A1299"/>
    <hyperlink r:id="rId1298" ref="A1300"/>
    <hyperlink r:id="rId1299" ref="A1301"/>
    <hyperlink r:id="rId1300" ref="A1302"/>
    <hyperlink r:id="rId1301" ref="A1303"/>
    <hyperlink r:id="rId1302" ref="A1304"/>
    <hyperlink r:id="rId1303" ref="A1305"/>
    <hyperlink r:id="rId1304" ref="A1306"/>
    <hyperlink r:id="rId1305" ref="A1307"/>
    <hyperlink r:id="rId1306" ref="A1308"/>
    <hyperlink r:id="rId1307" ref="A1309"/>
    <hyperlink r:id="rId1308" ref="A1310"/>
    <hyperlink r:id="rId1309" ref="A1311"/>
    <hyperlink r:id="rId1310" ref="A1312"/>
    <hyperlink r:id="rId1311" ref="A1313"/>
    <hyperlink r:id="rId1312" ref="A1314"/>
    <hyperlink r:id="rId1313" ref="A1315"/>
    <hyperlink r:id="rId1314" ref="A1316"/>
    <hyperlink r:id="rId1315" ref="A1317"/>
    <hyperlink r:id="rId1316" ref="A1318"/>
    <hyperlink r:id="rId1317" ref="A1319"/>
    <hyperlink r:id="rId1318" ref="A1320"/>
    <hyperlink r:id="rId1319" ref="A1321"/>
    <hyperlink r:id="rId1320" ref="A1322"/>
    <hyperlink r:id="rId1321" ref="A1323"/>
    <hyperlink r:id="rId1322" ref="A1324"/>
    <hyperlink r:id="rId1323" ref="A1325"/>
    <hyperlink r:id="rId1324" ref="A1326"/>
    <hyperlink r:id="rId1325" ref="A1327"/>
    <hyperlink r:id="rId1326" ref="A1328"/>
    <hyperlink r:id="rId1327" ref="A1329"/>
    <hyperlink r:id="rId1328" ref="A1330"/>
    <hyperlink r:id="rId1329" ref="A1331"/>
    <hyperlink r:id="rId1330" ref="A1332"/>
    <hyperlink r:id="rId1331" ref="A1333"/>
    <hyperlink r:id="rId1332" ref="A1334"/>
    <hyperlink r:id="rId1333" ref="A1335"/>
    <hyperlink r:id="rId1334" ref="A1336"/>
    <hyperlink r:id="rId1335" ref="A1337"/>
    <hyperlink r:id="rId1336" ref="A1338"/>
    <hyperlink r:id="rId1337" ref="A1339"/>
    <hyperlink r:id="rId1338" ref="A1340"/>
    <hyperlink r:id="rId1339" ref="A1341"/>
    <hyperlink r:id="rId1340" ref="A1342"/>
    <hyperlink r:id="rId1341" ref="A1343"/>
    <hyperlink r:id="rId1342" ref="A1344"/>
    <hyperlink r:id="rId1343" ref="A1345"/>
    <hyperlink r:id="rId1344" ref="A1346"/>
    <hyperlink r:id="rId1345" ref="A1347"/>
    <hyperlink r:id="rId1346" ref="A1348"/>
    <hyperlink r:id="rId1347" ref="A1349"/>
    <hyperlink r:id="rId1348" ref="A1350"/>
    <hyperlink r:id="rId1349" ref="A1351"/>
    <hyperlink r:id="rId1350" ref="A1352"/>
    <hyperlink r:id="rId1351" ref="A1353"/>
    <hyperlink r:id="rId1352" ref="A1354"/>
    <hyperlink r:id="rId1353" ref="A1355"/>
    <hyperlink r:id="rId1354" ref="A1356"/>
    <hyperlink r:id="rId1355" ref="A1357"/>
    <hyperlink r:id="rId1356" ref="A1358"/>
    <hyperlink r:id="rId1357" ref="A1359"/>
    <hyperlink r:id="rId1358" ref="A1360"/>
    <hyperlink r:id="rId1359" ref="A1361"/>
    <hyperlink r:id="rId1360" ref="A1362"/>
    <hyperlink r:id="rId1361" ref="A1363"/>
    <hyperlink r:id="rId1362" ref="A1364"/>
    <hyperlink r:id="rId1363" ref="A1365"/>
    <hyperlink r:id="rId1364" ref="A1366"/>
    <hyperlink r:id="rId1365" ref="A1367"/>
    <hyperlink r:id="rId1366" ref="A1368"/>
    <hyperlink r:id="rId1367" ref="A1369"/>
    <hyperlink r:id="rId1368" ref="A1370"/>
    <hyperlink r:id="rId1369" ref="A1371"/>
    <hyperlink r:id="rId1370" ref="A1372"/>
    <hyperlink r:id="rId1371" ref="A1373"/>
    <hyperlink r:id="rId1372" ref="A1374"/>
    <hyperlink r:id="rId1373" ref="A1375"/>
    <hyperlink r:id="rId1374" ref="A1376"/>
    <hyperlink r:id="rId1375" ref="A1377"/>
    <hyperlink r:id="rId1376" ref="A1378"/>
    <hyperlink r:id="rId1377" ref="A1379"/>
    <hyperlink r:id="rId1378" ref="A1380"/>
    <hyperlink r:id="rId1379" ref="A1381"/>
    <hyperlink r:id="rId1380" ref="A1382"/>
    <hyperlink r:id="rId1381" ref="A1383"/>
    <hyperlink r:id="rId1382" ref="A1384"/>
    <hyperlink r:id="rId1383" ref="A1385"/>
    <hyperlink r:id="rId1384" ref="A1386"/>
    <hyperlink r:id="rId1385" ref="A1387"/>
    <hyperlink r:id="rId1386" ref="A1388"/>
    <hyperlink r:id="rId1387" ref="A1389"/>
    <hyperlink r:id="rId1388" ref="A1390"/>
    <hyperlink r:id="rId1389" ref="A1391"/>
    <hyperlink r:id="rId1390" ref="A1392"/>
    <hyperlink r:id="rId1391" ref="A1393"/>
    <hyperlink r:id="rId1392" ref="A1394"/>
    <hyperlink r:id="rId1393" ref="A1395"/>
    <hyperlink r:id="rId1394" ref="A1396"/>
    <hyperlink r:id="rId1395" ref="A1397"/>
    <hyperlink r:id="rId1396" ref="A1398"/>
    <hyperlink r:id="rId1397" ref="A1399"/>
    <hyperlink r:id="rId1398" ref="A1400"/>
    <hyperlink r:id="rId1399" ref="A1401"/>
    <hyperlink r:id="rId1400" ref="A1402"/>
    <hyperlink r:id="rId1401" ref="A1403"/>
    <hyperlink r:id="rId1402" ref="A1404"/>
    <hyperlink r:id="rId1403" ref="A1405"/>
    <hyperlink r:id="rId1404" ref="A1406"/>
    <hyperlink r:id="rId1405" ref="A1407"/>
    <hyperlink r:id="rId1406" ref="A1408"/>
    <hyperlink r:id="rId1407" ref="A1409"/>
    <hyperlink r:id="rId1408" ref="A1410"/>
    <hyperlink r:id="rId1409" ref="A1411"/>
    <hyperlink r:id="rId1410" ref="A1412"/>
    <hyperlink r:id="rId1411" ref="A1413"/>
    <hyperlink r:id="rId1412" ref="A1414"/>
    <hyperlink r:id="rId1413" ref="A1415"/>
    <hyperlink r:id="rId1414" ref="A1416"/>
    <hyperlink r:id="rId1415" ref="A1417"/>
    <hyperlink r:id="rId1416" ref="A1418"/>
    <hyperlink r:id="rId1417" ref="A1419"/>
    <hyperlink r:id="rId1418" ref="A1420"/>
    <hyperlink r:id="rId1419" ref="A1421"/>
    <hyperlink r:id="rId1420" ref="A1422"/>
    <hyperlink r:id="rId1421" ref="A1423"/>
    <hyperlink r:id="rId1422" ref="A1424"/>
    <hyperlink r:id="rId1423" ref="A1425"/>
    <hyperlink r:id="rId1424" ref="A1426"/>
    <hyperlink r:id="rId1425" ref="A1427"/>
    <hyperlink r:id="rId1426" ref="A1428"/>
    <hyperlink r:id="rId1427" ref="A1429"/>
    <hyperlink r:id="rId1428" ref="A1430"/>
    <hyperlink r:id="rId1429" ref="A1431"/>
    <hyperlink r:id="rId1430" ref="A1432"/>
    <hyperlink r:id="rId1431" ref="A1433"/>
    <hyperlink r:id="rId1432" ref="A1434"/>
    <hyperlink r:id="rId1433" ref="A1435"/>
    <hyperlink r:id="rId1434" ref="A1436"/>
    <hyperlink r:id="rId1435" ref="A1437"/>
    <hyperlink r:id="rId1436" ref="A1438"/>
    <hyperlink r:id="rId1437" ref="A1439"/>
    <hyperlink r:id="rId1438" ref="A1440"/>
    <hyperlink r:id="rId1439" ref="A1441"/>
    <hyperlink r:id="rId1440" ref="A1442"/>
    <hyperlink r:id="rId1441" ref="A1443"/>
    <hyperlink r:id="rId1442" ref="A1444"/>
    <hyperlink r:id="rId1443" ref="A1445"/>
    <hyperlink r:id="rId1444" ref="A1446"/>
    <hyperlink r:id="rId1445" ref="A1447"/>
    <hyperlink r:id="rId1446" ref="A1448"/>
    <hyperlink r:id="rId1447" ref="A1449"/>
    <hyperlink r:id="rId1448" ref="A1450"/>
    <hyperlink r:id="rId1449" ref="A1451"/>
    <hyperlink r:id="rId1450" ref="A1452"/>
    <hyperlink r:id="rId1451" ref="A1453"/>
    <hyperlink r:id="rId1452" ref="A1454"/>
    <hyperlink r:id="rId1453" ref="A1455"/>
    <hyperlink r:id="rId1454" ref="A1456"/>
    <hyperlink r:id="rId1455" ref="A1457"/>
    <hyperlink r:id="rId1456" ref="A1458"/>
    <hyperlink r:id="rId1457" ref="A1459"/>
    <hyperlink r:id="rId1458" ref="A1460"/>
    <hyperlink r:id="rId1459" ref="A1461"/>
    <hyperlink r:id="rId1460" ref="A1462"/>
    <hyperlink r:id="rId1461" ref="A1463"/>
    <hyperlink r:id="rId1462" ref="A1464"/>
    <hyperlink r:id="rId1463" ref="A1465"/>
    <hyperlink r:id="rId1464" ref="A1466"/>
    <hyperlink r:id="rId1465" ref="A1467"/>
    <hyperlink r:id="rId1466" ref="A1468"/>
    <hyperlink r:id="rId1467" ref="A1469"/>
    <hyperlink r:id="rId1468" ref="A1470"/>
    <hyperlink r:id="rId1469" ref="A1471"/>
    <hyperlink r:id="rId1470" ref="A1472"/>
    <hyperlink r:id="rId1471" ref="A1473"/>
    <hyperlink r:id="rId1472" ref="A1474"/>
    <hyperlink r:id="rId1473" ref="A1475"/>
    <hyperlink r:id="rId1474" ref="A1476"/>
    <hyperlink r:id="rId1475" ref="A1477"/>
    <hyperlink r:id="rId1476" ref="A1478"/>
    <hyperlink r:id="rId1477" ref="A1479"/>
    <hyperlink r:id="rId1478" ref="A1480"/>
    <hyperlink r:id="rId1479" ref="A1481"/>
    <hyperlink r:id="rId1480" ref="A1482"/>
    <hyperlink r:id="rId1481" ref="A1483"/>
    <hyperlink r:id="rId1482" ref="A1484"/>
    <hyperlink r:id="rId1483" ref="A1485"/>
    <hyperlink r:id="rId1484" ref="A1486"/>
    <hyperlink r:id="rId1485" ref="A1487"/>
    <hyperlink r:id="rId1486" ref="A1488"/>
    <hyperlink r:id="rId1487" ref="A1489"/>
    <hyperlink r:id="rId1488" ref="A1490"/>
    <hyperlink r:id="rId1489" ref="A1491"/>
    <hyperlink r:id="rId1490" ref="A1492"/>
    <hyperlink r:id="rId1491" ref="A1493"/>
    <hyperlink r:id="rId1492" ref="A1494"/>
    <hyperlink r:id="rId1493" ref="A1495"/>
    <hyperlink r:id="rId1494" ref="A1496"/>
    <hyperlink r:id="rId1495" ref="A1497"/>
    <hyperlink r:id="rId1496" ref="A1498"/>
    <hyperlink r:id="rId1497" ref="A1499"/>
    <hyperlink r:id="rId1498" ref="A1500"/>
    <hyperlink r:id="rId1499" ref="A1501"/>
    <hyperlink r:id="rId1500" ref="A1502"/>
    <hyperlink r:id="rId1501" ref="A1503"/>
    <hyperlink r:id="rId1502" ref="A1504"/>
    <hyperlink r:id="rId1503" ref="A1505"/>
    <hyperlink r:id="rId1504" ref="A1506"/>
    <hyperlink r:id="rId1505" ref="A1507"/>
    <hyperlink r:id="rId1506" ref="A1508"/>
    <hyperlink r:id="rId1507" ref="A1509"/>
    <hyperlink r:id="rId1508" ref="A1510"/>
    <hyperlink r:id="rId1509" ref="A1511"/>
    <hyperlink r:id="rId1510" ref="A1512"/>
    <hyperlink r:id="rId1511" ref="A1513"/>
    <hyperlink r:id="rId1512" ref="A1514"/>
    <hyperlink r:id="rId1513" ref="A1515"/>
    <hyperlink r:id="rId1514" ref="A1516"/>
    <hyperlink r:id="rId1515" ref="A1517"/>
    <hyperlink r:id="rId1516" ref="A1518"/>
    <hyperlink r:id="rId1517" ref="A1519"/>
    <hyperlink r:id="rId1518" ref="A1520"/>
    <hyperlink r:id="rId1519" ref="A1521"/>
    <hyperlink r:id="rId1520" ref="A1522"/>
    <hyperlink r:id="rId1521" ref="A1523"/>
    <hyperlink r:id="rId1522" ref="A1524"/>
    <hyperlink r:id="rId1523" ref="A1525"/>
    <hyperlink r:id="rId1524" ref="A1526"/>
    <hyperlink r:id="rId1525" ref="A1527"/>
    <hyperlink r:id="rId1526" ref="A1528"/>
    <hyperlink r:id="rId1527" ref="A1529"/>
    <hyperlink r:id="rId1528" ref="A1530"/>
    <hyperlink r:id="rId1529" ref="A1531"/>
    <hyperlink r:id="rId1530" ref="A1532"/>
    <hyperlink r:id="rId1531" ref="A1533"/>
    <hyperlink r:id="rId1532" ref="A1534"/>
    <hyperlink r:id="rId1533" ref="A1535"/>
    <hyperlink r:id="rId1534" ref="A1536"/>
    <hyperlink r:id="rId1535" ref="A1537"/>
    <hyperlink r:id="rId1536" ref="A1538"/>
    <hyperlink r:id="rId1537" ref="A1539"/>
    <hyperlink r:id="rId1538" ref="A1540"/>
    <hyperlink r:id="rId1539" ref="A1541"/>
    <hyperlink r:id="rId1540" ref="A1542"/>
    <hyperlink r:id="rId1541" ref="A1543"/>
    <hyperlink r:id="rId1542" ref="A1544"/>
    <hyperlink r:id="rId1543" ref="A1545"/>
    <hyperlink r:id="rId1544" ref="A1546"/>
    <hyperlink r:id="rId1545" ref="A1547"/>
    <hyperlink r:id="rId1546" ref="A1548"/>
    <hyperlink r:id="rId1547" ref="A1549"/>
    <hyperlink r:id="rId1548" ref="A1550"/>
    <hyperlink r:id="rId1549" ref="A1551"/>
    <hyperlink r:id="rId1550" ref="A1552"/>
    <hyperlink r:id="rId1551" ref="A1553"/>
    <hyperlink r:id="rId1552" ref="A1554"/>
    <hyperlink r:id="rId1553" ref="A1555"/>
    <hyperlink r:id="rId1554" ref="A1556"/>
    <hyperlink r:id="rId1555" ref="A1557"/>
    <hyperlink r:id="rId1556" ref="A1558"/>
    <hyperlink r:id="rId1557" ref="A1559"/>
    <hyperlink r:id="rId1558" ref="A1560"/>
    <hyperlink r:id="rId1559" ref="A1561"/>
    <hyperlink r:id="rId1560" ref="A1562"/>
    <hyperlink r:id="rId1561" ref="A1563"/>
    <hyperlink r:id="rId1562" ref="A1564"/>
    <hyperlink r:id="rId1563" ref="A1565"/>
    <hyperlink r:id="rId1564" ref="A1566"/>
    <hyperlink r:id="rId1565" ref="A1567"/>
    <hyperlink r:id="rId1566" ref="A1568"/>
    <hyperlink r:id="rId1567" ref="A1569"/>
    <hyperlink r:id="rId1568" ref="A1570"/>
    <hyperlink r:id="rId1569" ref="A1571"/>
    <hyperlink r:id="rId1570" ref="A1572"/>
    <hyperlink r:id="rId1571" ref="A1573"/>
    <hyperlink r:id="rId1572" ref="A1574"/>
    <hyperlink r:id="rId1573" ref="A1575"/>
    <hyperlink r:id="rId1574" ref="A1576"/>
    <hyperlink r:id="rId1575" ref="A1577"/>
    <hyperlink r:id="rId1576" ref="A1578"/>
    <hyperlink r:id="rId1577" ref="A1579"/>
    <hyperlink r:id="rId1578" ref="A1580"/>
    <hyperlink r:id="rId1579" ref="A1581"/>
    <hyperlink r:id="rId1580" ref="A1582"/>
    <hyperlink r:id="rId1581" ref="A1583"/>
    <hyperlink r:id="rId1582" ref="A1584"/>
    <hyperlink r:id="rId1583" ref="A1585"/>
    <hyperlink r:id="rId1584" ref="A1586"/>
    <hyperlink r:id="rId1585" ref="A1587"/>
    <hyperlink r:id="rId1586" ref="A1588"/>
    <hyperlink r:id="rId1587" ref="A1589"/>
    <hyperlink r:id="rId1588" ref="A1590"/>
    <hyperlink r:id="rId1589" ref="A1591"/>
    <hyperlink r:id="rId1590" ref="A1592"/>
    <hyperlink r:id="rId1591" ref="A1593"/>
    <hyperlink r:id="rId1592" ref="A1594"/>
    <hyperlink r:id="rId1593" ref="A1595"/>
    <hyperlink r:id="rId1594" ref="A1596"/>
    <hyperlink r:id="rId1595" ref="A1597"/>
    <hyperlink r:id="rId1596" ref="A1598"/>
    <hyperlink r:id="rId1597" ref="A1599"/>
    <hyperlink r:id="rId1598" ref="A1600"/>
    <hyperlink r:id="rId1599" ref="A1601"/>
    <hyperlink r:id="rId1600" ref="A1602"/>
    <hyperlink r:id="rId1601" ref="A1603"/>
    <hyperlink r:id="rId1602" ref="A1604"/>
    <hyperlink r:id="rId1603" ref="A1605"/>
    <hyperlink r:id="rId1604" ref="A1606"/>
    <hyperlink r:id="rId1605" ref="A1607"/>
    <hyperlink r:id="rId1606" ref="A1608"/>
    <hyperlink r:id="rId1607" ref="A1609"/>
    <hyperlink r:id="rId1608" ref="A1610"/>
    <hyperlink r:id="rId1609" ref="A1611"/>
    <hyperlink r:id="rId1610" ref="A1612"/>
    <hyperlink r:id="rId1611" ref="A1613"/>
    <hyperlink r:id="rId1612" ref="A1614"/>
    <hyperlink r:id="rId1613" ref="A1615"/>
    <hyperlink r:id="rId1614" ref="A1616"/>
    <hyperlink r:id="rId1615" ref="A1617"/>
    <hyperlink r:id="rId1616" ref="A1618"/>
    <hyperlink r:id="rId1617" ref="A1619"/>
    <hyperlink r:id="rId1618" ref="A1620"/>
    <hyperlink r:id="rId1619" ref="A1621"/>
    <hyperlink r:id="rId1620" ref="A1622"/>
    <hyperlink r:id="rId1621" ref="A1623"/>
    <hyperlink r:id="rId1622" ref="A1624"/>
    <hyperlink r:id="rId1623" ref="A1625"/>
    <hyperlink r:id="rId1624" ref="A1626"/>
    <hyperlink r:id="rId1625" ref="A1627"/>
    <hyperlink r:id="rId1626" ref="A1628"/>
    <hyperlink r:id="rId1627" ref="A1629"/>
    <hyperlink r:id="rId1628" ref="A1630"/>
    <hyperlink r:id="rId1629" ref="A1631"/>
    <hyperlink r:id="rId1630" ref="A1632"/>
    <hyperlink r:id="rId1631" ref="A1633"/>
    <hyperlink r:id="rId1632" ref="A1634"/>
    <hyperlink r:id="rId1633" ref="A1635"/>
    <hyperlink r:id="rId1634" ref="A1636"/>
    <hyperlink r:id="rId1635" ref="A1637"/>
    <hyperlink r:id="rId1636" ref="A1638"/>
    <hyperlink r:id="rId1637" ref="A1639"/>
    <hyperlink r:id="rId1638" ref="A1640"/>
    <hyperlink r:id="rId1639" ref="A1641"/>
    <hyperlink r:id="rId1640" ref="A1642"/>
    <hyperlink r:id="rId1641" ref="A1643"/>
    <hyperlink r:id="rId1642" ref="A1644"/>
    <hyperlink r:id="rId1643" ref="A1645"/>
    <hyperlink r:id="rId1644" ref="A1646"/>
    <hyperlink r:id="rId1645" ref="A1647"/>
    <hyperlink r:id="rId1646" ref="A1648"/>
    <hyperlink r:id="rId1647" ref="A1649"/>
    <hyperlink r:id="rId1648" ref="A1650"/>
    <hyperlink r:id="rId1649" ref="A1651"/>
    <hyperlink r:id="rId1650" ref="A1652"/>
    <hyperlink r:id="rId1651" ref="A1653"/>
    <hyperlink r:id="rId1652" ref="A1654"/>
    <hyperlink r:id="rId1653" ref="A1655"/>
    <hyperlink r:id="rId1654" ref="A1656"/>
    <hyperlink r:id="rId1655" ref="A1657"/>
    <hyperlink r:id="rId1656" ref="A1658"/>
    <hyperlink r:id="rId1657" ref="A1659"/>
    <hyperlink r:id="rId1658" ref="A1660"/>
    <hyperlink r:id="rId1659" ref="A1661"/>
    <hyperlink r:id="rId1660" ref="A1662"/>
    <hyperlink r:id="rId1661" ref="A1663"/>
    <hyperlink r:id="rId1662" ref="A1664"/>
    <hyperlink r:id="rId1663" ref="A1665"/>
    <hyperlink r:id="rId1664" ref="A1666"/>
    <hyperlink r:id="rId1665" ref="A1667"/>
    <hyperlink r:id="rId1666" ref="A1668"/>
    <hyperlink r:id="rId1667" ref="A1669"/>
    <hyperlink r:id="rId1668" ref="A1670"/>
    <hyperlink r:id="rId1669" ref="A1671"/>
    <hyperlink r:id="rId1670" ref="A1672"/>
    <hyperlink r:id="rId1671" ref="A1673"/>
    <hyperlink r:id="rId1672" ref="A1674"/>
    <hyperlink r:id="rId1673" ref="A1675"/>
    <hyperlink r:id="rId1674" ref="A1676"/>
    <hyperlink r:id="rId1675" ref="A1677"/>
    <hyperlink r:id="rId1676" ref="A1678"/>
    <hyperlink r:id="rId1677" ref="A1679"/>
    <hyperlink r:id="rId1678" ref="A1680"/>
    <hyperlink r:id="rId1679" ref="A1681"/>
    <hyperlink r:id="rId1680" ref="A1682"/>
    <hyperlink r:id="rId1681" ref="A1683"/>
    <hyperlink r:id="rId1682" ref="A1684"/>
    <hyperlink r:id="rId1683" ref="A1685"/>
    <hyperlink r:id="rId1684" ref="A1686"/>
    <hyperlink r:id="rId1685" ref="A1687"/>
    <hyperlink r:id="rId1686" ref="A1688"/>
    <hyperlink r:id="rId1687" ref="A1689"/>
    <hyperlink r:id="rId1688" ref="A1690"/>
    <hyperlink r:id="rId1689" ref="A1691"/>
    <hyperlink r:id="rId1690" ref="A1692"/>
    <hyperlink r:id="rId1691" ref="A1693"/>
    <hyperlink r:id="rId1692" ref="A1694"/>
    <hyperlink r:id="rId1693" ref="A1695"/>
    <hyperlink r:id="rId1694" ref="A1696"/>
    <hyperlink r:id="rId1695" ref="A1697"/>
    <hyperlink r:id="rId1696" ref="A1698"/>
    <hyperlink r:id="rId1697" ref="A1699"/>
    <hyperlink r:id="rId1698" ref="A1700"/>
    <hyperlink r:id="rId1699" ref="A1701"/>
    <hyperlink r:id="rId1700" ref="A1702"/>
    <hyperlink r:id="rId1701" ref="A1703"/>
    <hyperlink r:id="rId1702" ref="A1704"/>
    <hyperlink r:id="rId1703" ref="A1705"/>
    <hyperlink r:id="rId1704" ref="A1706"/>
    <hyperlink r:id="rId1705" ref="A1707"/>
    <hyperlink r:id="rId1706" ref="A1708"/>
    <hyperlink r:id="rId1707" ref="A1709"/>
    <hyperlink r:id="rId1708" ref="A1710"/>
    <hyperlink r:id="rId1709" ref="A1711"/>
    <hyperlink r:id="rId1710" ref="A1712"/>
    <hyperlink r:id="rId1711" ref="A1713"/>
    <hyperlink r:id="rId1712" ref="A1714"/>
    <hyperlink r:id="rId1713" ref="A1715"/>
    <hyperlink r:id="rId1714" ref="A1716"/>
    <hyperlink r:id="rId1715" ref="A1717"/>
    <hyperlink r:id="rId1716" ref="A1718"/>
    <hyperlink r:id="rId1717" ref="A1719"/>
    <hyperlink r:id="rId1718" ref="A1720"/>
    <hyperlink r:id="rId1719" ref="A1721"/>
    <hyperlink r:id="rId1720" ref="A1722"/>
    <hyperlink r:id="rId1721" ref="A1723"/>
    <hyperlink r:id="rId1722" ref="A1724"/>
    <hyperlink r:id="rId1723" ref="A1725"/>
    <hyperlink r:id="rId1724" ref="A1726"/>
    <hyperlink r:id="rId1725" ref="A1727"/>
    <hyperlink r:id="rId1726" ref="A1728"/>
    <hyperlink r:id="rId1727" ref="A1729"/>
    <hyperlink r:id="rId1728" ref="A1730"/>
    <hyperlink r:id="rId1729" ref="A1731"/>
    <hyperlink r:id="rId1730" ref="A1732"/>
    <hyperlink r:id="rId1731" ref="A1733"/>
    <hyperlink r:id="rId1732" ref="A1734"/>
    <hyperlink r:id="rId1733" ref="A1735"/>
    <hyperlink r:id="rId1734" ref="A1736"/>
    <hyperlink r:id="rId1735" ref="A1737"/>
    <hyperlink r:id="rId1736" ref="A1738"/>
    <hyperlink r:id="rId1737" ref="A1739"/>
    <hyperlink r:id="rId1738" ref="A1740"/>
    <hyperlink r:id="rId1739" ref="A1741"/>
    <hyperlink r:id="rId1740" ref="A1742"/>
    <hyperlink r:id="rId1741" ref="A1743"/>
    <hyperlink r:id="rId1742" ref="A1744"/>
    <hyperlink r:id="rId1743" ref="A1745"/>
    <hyperlink r:id="rId1744" ref="A1746"/>
    <hyperlink r:id="rId1745" ref="A1747"/>
    <hyperlink r:id="rId1746" ref="A1748"/>
    <hyperlink r:id="rId1747" ref="A1749"/>
    <hyperlink r:id="rId1748" ref="A1750"/>
    <hyperlink r:id="rId1749" ref="A1751"/>
    <hyperlink r:id="rId1750" ref="A1752"/>
    <hyperlink r:id="rId1751" ref="A1753"/>
    <hyperlink r:id="rId1752" ref="A1754"/>
    <hyperlink r:id="rId1753" ref="A1755"/>
    <hyperlink r:id="rId1754" ref="A1756"/>
    <hyperlink r:id="rId1755" ref="A1757"/>
    <hyperlink r:id="rId1756" ref="A1758"/>
    <hyperlink r:id="rId1757" ref="A1759"/>
    <hyperlink r:id="rId1758" ref="A1760"/>
    <hyperlink r:id="rId1759" ref="A1761"/>
    <hyperlink r:id="rId1760" ref="A1762"/>
    <hyperlink r:id="rId1761" ref="A1763"/>
    <hyperlink r:id="rId1762" ref="A1764"/>
    <hyperlink r:id="rId1763" ref="A1765"/>
    <hyperlink r:id="rId1764" ref="A1766"/>
    <hyperlink r:id="rId1765" ref="A1767"/>
    <hyperlink r:id="rId1766" ref="A1768"/>
    <hyperlink r:id="rId1767" ref="A1769"/>
    <hyperlink r:id="rId1768" ref="A1770"/>
    <hyperlink r:id="rId1769" ref="A1771"/>
    <hyperlink r:id="rId1770" ref="A1772"/>
    <hyperlink r:id="rId1771" ref="A1773"/>
    <hyperlink r:id="rId1772" ref="A1774"/>
    <hyperlink r:id="rId1773" ref="A1775"/>
    <hyperlink r:id="rId1774" ref="A1776"/>
    <hyperlink r:id="rId1775" ref="A1777"/>
    <hyperlink r:id="rId1776" ref="A1778"/>
    <hyperlink r:id="rId1777" ref="A1779"/>
    <hyperlink r:id="rId1778" ref="A1780"/>
    <hyperlink r:id="rId1779" ref="A1781"/>
    <hyperlink r:id="rId1780" ref="A1782"/>
    <hyperlink r:id="rId1781" ref="A1783"/>
    <hyperlink r:id="rId1782" ref="A1784"/>
    <hyperlink r:id="rId1783" ref="A1785"/>
    <hyperlink r:id="rId1784" ref="A1786"/>
    <hyperlink r:id="rId1785" ref="A1787"/>
    <hyperlink r:id="rId1786" ref="A1788"/>
    <hyperlink r:id="rId1787" ref="A1789"/>
    <hyperlink r:id="rId1788" ref="A1790"/>
    <hyperlink r:id="rId1789" ref="A1791"/>
    <hyperlink r:id="rId1790" ref="A1792"/>
    <hyperlink r:id="rId1791" ref="A1793"/>
    <hyperlink r:id="rId1792" ref="A1794"/>
    <hyperlink r:id="rId1793" ref="A1795"/>
    <hyperlink r:id="rId1794" ref="A1796"/>
    <hyperlink r:id="rId1795" ref="A1797"/>
    <hyperlink r:id="rId1796" ref="A1798"/>
    <hyperlink r:id="rId1797" ref="A1799"/>
    <hyperlink r:id="rId1798" ref="A1800"/>
    <hyperlink r:id="rId1799" ref="A1801"/>
    <hyperlink r:id="rId1800" ref="A1802"/>
    <hyperlink r:id="rId1801" ref="A1803"/>
    <hyperlink r:id="rId1802" ref="A1804"/>
    <hyperlink r:id="rId1803" ref="A1805"/>
    <hyperlink r:id="rId1804" ref="A1806"/>
    <hyperlink r:id="rId1805" ref="A1807"/>
    <hyperlink r:id="rId1806" ref="A1808"/>
    <hyperlink r:id="rId1807" ref="A1809"/>
    <hyperlink r:id="rId1808" ref="A1810"/>
    <hyperlink r:id="rId1809" ref="A1811"/>
    <hyperlink r:id="rId1810" ref="A1812"/>
    <hyperlink r:id="rId1811" ref="A1813"/>
    <hyperlink r:id="rId1812" ref="A1814"/>
    <hyperlink r:id="rId1813" ref="A1815"/>
    <hyperlink r:id="rId1814" ref="A1816"/>
    <hyperlink r:id="rId1815" ref="A1817"/>
    <hyperlink r:id="rId1816" ref="A1818"/>
    <hyperlink r:id="rId1817" ref="A1819"/>
    <hyperlink r:id="rId1818" ref="A1820"/>
    <hyperlink r:id="rId1819" ref="A1821"/>
    <hyperlink r:id="rId1820" ref="A1822"/>
    <hyperlink r:id="rId1821" ref="A1823"/>
    <hyperlink r:id="rId1822" ref="A1824"/>
    <hyperlink r:id="rId1823" ref="A1825"/>
    <hyperlink r:id="rId1824" ref="A1826"/>
    <hyperlink r:id="rId1825" ref="A1827"/>
    <hyperlink r:id="rId1826" ref="A1828"/>
    <hyperlink r:id="rId1827" ref="A1829"/>
    <hyperlink r:id="rId1828" ref="A1830"/>
    <hyperlink r:id="rId1829" ref="A1831"/>
    <hyperlink r:id="rId1830" ref="A1832"/>
    <hyperlink r:id="rId1831" ref="A1833"/>
    <hyperlink r:id="rId1832" ref="A1834"/>
    <hyperlink r:id="rId1833" ref="A1835"/>
    <hyperlink r:id="rId1834" ref="A1836"/>
    <hyperlink r:id="rId1835" ref="A1837"/>
    <hyperlink r:id="rId1836" ref="A1838"/>
    <hyperlink r:id="rId1837" ref="A1839"/>
    <hyperlink r:id="rId1838" ref="A1840"/>
    <hyperlink r:id="rId1839" ref="A1841"/>
    <hyperlink r:id="rId1840" ref="A1842"/>
    <hyperlink r:id="rId1841" ref="A1843"/>
    <hyperlink r:id="rId1842" ref="A1844"/>
    <hyperlink r:id="rId1843" ref="A1845"/>
    <hyperlink r:id="rId1844" ref="A1846"/>
    <hyperlink r:id="rId1845" ref="A1847"/>
    <hyperlink r:id="rId1846" ref="A1848"/>
    <hyperlink r:id="rId1847" ref="A1849"/>
    <hyperlink r:id="rId1848" ref="A1850"/>
    <hyperlink r:id="rId1849" ref="A1851"/>
    <hyperlink r:id="rId1850" ref="A1852"/>
    <hyperlink r:id="rId1851" ref="A1853"/>
    <hyperlink r:id="rId1852" ref="A1854"/>
    <hyperlink r:id="rId1853" ref="A1855"/>
    <hyperlink r:id="rId1854" ref="A1856"/>
    <hyperlink r:id="rId1855" ref="A1857"/>
    <hyperlink r:id="rId1856" ref="A1858"/>
    <hyperlink r:id="rId1857" ref="A1859"/>
    <hyperlink r:id="rId1858" ref="A1860"/>
    <hyperlink r:id="rId1859" ref="A1861"/>
    <hyperlink r:id="rId1860" ref="A1862"/>
    <hyperlink r:id="rId1861" ref="A1863"/>
    <hyperlink r:id="rId1862" ref="A1864"/>
    <hyperlink r:id="rId1863" ref="A1865"/>
    <hyperlink r:id="rId1864" ref="A1866"/>
    <hyperlink r:id="rId1865" ref="A1867"/>
    <hyperlink r:id="rId1866" ref="A1868"/>
    <hyperlink r:id="rId1867" ref="A1869"/>
    <hyperlink r:id="rId1868" ref="A1870"/>
    <hyperlink r:id="rId1869" ref="A1871"/>
    <hyperlink r:id="rId1870" ref="A1872"/>
    <hyperlink r:id="rId1871" ref="A1873"/>
    <hyperlink r:id="rId1872" ref="A1874"/>
    <hyperlink r:id="rId1873" ref="A1875"/>
    <hyperlink r:id="rId1874" ref="A1876"/>
    <hyperlink r:id="rId1875" ref="A1877"/>
    <hyperlink r:id="rId1876" ref="A1878"/>
    <hyperlink r:id="rId1877" ref="A1879"/>
    <hyperlink r:id="rId1878" ref="A1880"/>
    <hyperlink r:id="rId1879" ref="A1881"/>
    <hyperlink r:id="rId1880" ref="A1882"/>
    <hyperlink r:id="rId1881" ref="A1883"/>
    <hyperlink r:id="rId1882" ref="A1884"/>
    <hyperlink r:id="rId1883" ref="A1885"/>
    <hyperlink r:id="rId1884" ref="A1886"/>
    <hyperlink r:id="rId1885" ref="A1887"/>
    <hyperlink r:id="rId1886" ref="A1888"/>
    <hyperlink r:id="rId1887" ref="A1889"/>
    <hyperlink r:id="rId1888" ref="A1890"/>
    <hyperlink r:id="rId1889" ref="A1891"/>
    <hyperlink r:id="rId1890" ref="A1892"/>
    <hyperlink r:id="rId1891" ref="A1893"/>
    <hyperlink r:id="rId1892" ref="A1894"/>
    <hyperlink r:id="rId1893" ref="A1895"/>
    <hyperlink r:id="rId1894" ref="A1896"/>
    <hyperlink r:id="rId1895" ref="A1897"/>
    <hyperlink r:id="rId1896" ref="A1898"/>
    <hyperlink r:id="rId1897" ref="A1899"/>
    <hyperlink r:id="rId1898" ref="A1900"/>
    <hyperlink r:id="rId1899" ref="A1901"/>
    <hyperlink r:id="rId1900" ref="A1902"/>
    <hyperlink r:id="rId1901" ref="A1903"/>
    <hyperlink r:id="rId1902" ref="A1904"/>
    <hyperlink r:id="rId1903" ref="A1905"/>
    <hyperlink r:id="rId1904" ref="A1906"/>
    <hyperlink r:id="rId1905" ref="A1907"/>
    <hyperlink r:id="rId1906" ref="A1908"/>
    <hyperlink r:id="rId1907" ref="A1909"/>
    <hyperlink r:id="rId1908" ref="A1910"/>
    <hyperlink r:id="rId1909" ref="A1911"/>
    <hyperlink r:id="rId1910" ref="A1912"/>
    <hyperlink r:id="rId1911" ref="A1913"/>
    <hyperlink r:id="rId1912" ref="A1914"/>
    <hyperlink r:id="rId1913" ref="A1915"/>
    <hyperlink r:id="rId1914" ref="A1916"/>
    <hyperlink r:id="rId1915" ref="A1917"/>
    <hyperlink r:id="rId1916" ref="A1918"/>
    <hyperlink r:id="rId1917" ref="A1919"/>
    <hyperlink r:id="rId1918" ref="A1920"/>
    <hyperlink r:id="rId1919" ref="A1921"/>
    <hyperlink r:id="rId1920" ref="A1922"/>
    <hyperlink r:id="rId1921" ref="A1923"/>
    <hyperlink r:id="rId1922" ref="A1924"/>
    <hyperlink r:id="rId1923" ref="A1925"/>
    <hyperlink r:id="rId1924" ref="A1926"/>
    <hyperlink r:id="rId1925" ref="A1927"/>
    <hyperlink r:id="rId1926" ref="A1928"/>
    <hyperlink r:id="rId1927" ref="A1929"/>
    <hyperlink r:id="rId1928" ref="A1930"/>
    <hyperlink r:id="rId1929" ref="A1931"/>
    <hyperlink r:id="rId1930" ref="A1932"/>
    <hyperlink r:id="rId1931" ref="A1933"/>
    <hyperlink r:id="rId1932" ref="A1934"/>
    <hyperlink r:id="rId1933" ref="A1935"/>
    <hyperlink r:id="rId1934" ref="A1936"/>
    <hyperlink r:id="rId1935" ref="A1937"/>
    <hyperlink r:id="rId1936" ref="A1938"/>
    <hyperlink r:id="rId1937" ref="A1939"/>
    <hyperlink r:id="rId1938" ref="A1940"/>
    <hyperlink r:id="rId1939" ref="A1941"/>
    <hyperlink r:id="rId1940" ref="A1942"/>
    <hyperlink r:id="rId1941" ref="A1943"/>
    <hyperlink r:id="rId1942" ref="A1944"/>
    <hyperlink r:id="rId1943" ref="A1945"/>
    <hyperlink r:id="rId1944" ref="A1946"/>
    <hyperlink r:id="rId1945" ref="A1947"/>
    <hyperlink r:id="rId1946" ref="A1948"/>
    <hyperlink r:id="rId1947" ref="A1949"/>
    <hyperlink r:id="rId1948" ref="A1950"/>
    <hyperlink r:id="rId1949" ref="A1951"/>
    <hyperlink r:id="rId1950" ref="A1952"/>
    <hyperlink r:id="rId1951" ref="A1953"/>
    <hyperlink r:id="rId1952" ref="A1954"/>
    <hyperlink r:id="rId1953" ref="A1955"/>
    <hyperlink r:id="rId1954" ref="A1956"/>
    <hyperlink r:id="rId1955" ref="A1957"/>
    <hyperlink r:id="rId1956" ref="A1958"/>
    <hyperlink r:id="rId1957" ref="A1959"/>
    <hyperlink r:id="rId1958" ref="A1960"/>
    <hyperlink r:id="rId1959" ref="A1961"/>
    <hyperlink r:id="rId1960" ref="A1962"/>
    <hyperlink r:id="rId1961" ref="A1963"/>
    <hyperlink r:id="rId1962" ref="A1964"/>
    <hyperlink r:id="rId1963" ref="A1965"/>
    <hyperlink r:id="rId1964" ref="A1966"/>
    <hyperlink r:id="rId1965" ref="A1967"/>
    <hyperlink r:id="rId1966" ref="A1968"/>
    <hyperlink r:id="rId1967" ref="A1969"/>
    <hyperlink r:id="rId1968" ref="A1970"/>
    <hyperlink r:id="rId1969" ref="A1971"/>
    <hyperlink r:id="rId1970" ref="A1972"/>
    <hyperlink r:id="rId1971" ref="A1973"/>
    <hyperlink r:id="rId1972" ref="A1974"/>
    <hyperlink r:id="rId1973" ref="A1975"/>
    <hyperlink r:id="rId1974" ref="A1976"/>
    <hyperlink r:id="rId1975" ref="A1977"/>
    <hyperlink r:id="rId1976" ref="A1978"/>
    <hyperlink r:id="rId1977" ref="A1979"/>
    <hyperlink r:id="rId1978" ref="A1980"/>
    <hyperlink r:id="rId1979" ref="A1981"/>
    <hyperlink r:id="rId1980" ref="A1982"/>
    <hyperlink r:id="rId1981" ref="A1983"/>
    <hyperlink r:id="rId1982" ref="A1984"/>
    <hyperlink r:id="rId1983" ref="A1985"/>
    <hyperlink r:id="rId1984" ref="A1986"/>
    <hyperlink r:id="rId1985" ref="A1987"/>
    <hyperlink r:id="rId1986" ref="A1988"/>
    <hyperlink r:id="rId1987" ref="A1989"/>
    <hyperlink r:id="rId1988" ref="A1990"/>
    <hyperlink r:id="rId1989" ref="A1991"/>
    <hyperlink r:id="rId1990" ref="A1992"/>
    <hyperlink r:id="rId1991" ref="A1993"/>
    <hyperlink r:id="rId1992" ref="A1994"/>
    <hyperlink r:id="rId1993" ref="A1995"/>
    <hyperlink r:id="rId1994" ref="A1996"/>
    <hyperlink r:id="rId1995" ref="A1997"/>
    <hyperlink r:id="rId1996" ref="A1998"/>
    <hyperlink r:id="rId1997" ref="A1999"/>
    <hyperlink r:id="rId1998" ref="A2000"/>
    <hyperlink r:id="rId1999" ref="A2001"/>
    <hyperlink r:id="rId2000" ref="A2002"/>
    <hyperlink r:id="rId2001" ref="A2003"/>
    <hyperlink r:id="rId2002" ref="A2004"/>
    <hyperlink r:id="rId2003" ref="A2005"/>
    <hyperlink r:id="rId2004" ref="A2006"/>
    <hyperlink r:id="rId2005" ref="A2007"/>
    <hyperlink r:id="rId2006" ref="A2008"/>
    <hyperlink r:id="rId2007" ref="A2009"/>
    <hyperlink r:id="rId2008" ref="A2010"/>
    <hyperlink r:id="rId2009" ref="A2011"/>
    <hyperlink r:id="rId2010" ref="A2012"/>
    <hyperlink r:id="rId2011" ref="A2013"/>
    <hyperlink r:id="rId2012" ref="A2014"/>
    <hyperlink r:id="rId2013" ref="A2015"/>
    <hyperlink r:id="rId2014" ref="A2016"/>
    <hyperlink r:id="rId2015" ref="A2017"/>
    <hyperlink r:id="rId2016" ref="A2018"/>
    <hyperlink r:id="rId2017" ref="A2019"/>
    <hyperlink r:id="rId2018" ref="A2020"/>
    <hyperlink r:id="rId2019" ref="A2021"/>
    <hyperlink r:id="rId2020" ref="A2022"/>
    <hyperlink r:id="rId2021" ref="A2023"/>
    <hyperlink r:id="rId2022" ref="A2024"/>
    <hyperlink r:id="rId2023" ref="A2025"/>
    <hyperlink r:id="rId2024" ref="A2026"/>
    <hyperlink r:id="rId2025" ref="A2027"/>
    <hyperlink r:id="rId2026" ref="A2028"/>
    <hyperlink r:id="rId2027" ref="A2029"/>
    <hyperlink r:id="rId2028" ref="A2030"/>
    <hyperlink r:id="rId2029" ref="A2031"/>
    <hyperlink r:id="rId2030" ref="A2032"/>
    <hyperlink r:id="rId2031" ref="A2033"/>
    <hyperlink r:id="rId2032" ref="A2034"/>
    <hyperlink r:id="rId2033" ref="A2035"/>
    <hyperlink r:id="rId2034" ref="A2036"/>
    <hyperlink r:id="rId2035" ref="A2037"/>
    <hyperlink r:id="rId2036" ref="A2038"/>
    <hyperlink r:id="rId2037" ref="A2039"/>
    <hyperlink r:id="rId2038" ref="A2040"/>
    <hyperlink r:id="rId2039" ref="A2041"/>
    <hyperlink r:id="rId2040" ref="A2042"/>
    <hyperlink r:id="rId2041" ref="A2043"/>
    <hyperlink r:id="rId2042" ref="A2044"/>
    <hyperlink r:id="rId2043" ref="A2045"/>
    <hyperlink r:id="rId2044" ref="A2046"/>
    <hyperlink r:id="rId2045" ref="A2047"/>
    <hyperlink r:id="rId2046" ref="A2048"/>
    <hyperlink r:id="rId2047" ref="A2049"/>
    <hyperlink r:id="rId2048" ref="A2050"/>
    <hyperlink r:id="rId2049" ref="A2051"/>
    <hyperlink r:id="rId2050" ref="A2052"/>
    <hyperlink r:id="rId2051" ref="A2053"/>
    <hyperlink r:id="rId2052" ref="A2054"/>
    <hyperlink r:id="rId2053" ref="A2055"/>
    <hyperlink r:id="rId2054" ref="A2056"/>
    <hyperlink r:id="rId2055" ref="A2057"/>
    <hyperlink r:id="rId2056" ref="A2058"/>
    <hyperlink r:id="rId2057" ref="A2059"/>
    <hyperlink r:id="rId2058" ref="A2060"/>
    <hyperlink r:id="rId2059" ref="A2061"/>
    <hyperlink r:id="rId2060" ref="A2062"/>
    <hyperlink r:id="rId2061" ref="A2063"/>
    <hyperlink r:id="rId2062" ref="A2064"/>
    <hyperlink r:id="rId2063" ref="A2065"/>
    <hyperlink r:id="rId2064" ref="A2066"/>
    <hyperlink r:id="rId2065" ref="A2067"/>
    <hyperlink r:id="rId2066" ref="A2068"/>
    <hyperlink r:id="rId2067" ref="A2069"/>
    <hyperlink r:id="rId2068" ref="A2070"/>
    <hyperlink r:id="rId2069" ref="A2071"/>
    <hyperlink r:id="rId2070" ref="A2072"/>
    <hyperlink r:id="rId2071" ref="A2073"/>
    <hyperlink r:id="rId2072" ref="A2074"/>
    <hyperlink r:id="rId2073" ref="A2075"/>
    <hyperlink r:id="rId2074" ref="A2076"/>
    <hyperlink r:id="rId2075" ref="A2077"/>
    <hyperlink r:id="rId2076" ref="A2078"/>
    <hyperlink r:id="rId2077" ref="A2079"/>
    <hyperlink r:id="rId2078" ref="A2080"/>
    <hyperlink r:id="rId2079" ref="A2081"/>
    <hyperlink r:id="rId2080" ref="A2082"/>
    <hyperlink r:id="rId2081" ref="A2083"/>
    <hyperlink r:id="rId2082" ref="A2084"/>
    <hyperlink r:id="rId2083" ref="A2085"/>
    <hyperlink r:id="rId2084" ref="A2086"/>
    <hyperlink r:id="rId2085" ref="A2087"/>
    <hyperlink r:id="rId2086" ref="A2088"/>
    <hyperlink r:id="rId2087" ref="A2089"/>
    <hyperlink r:id="rId2088" ref="A2090"/>
    <hyperlink r:id="rId2089" ref="A2091"/>
    <hyperlink r:id="rId2090" ref="A2092"/>
    <hyperlink r:id="rId2091" ref="A2093"/>
    <hyperlink r:id="rId2092" ref="A2094"/>
    <hyperlink r:id="rId2093" ref="A2095"/>
    <hyperlink r:id="rId2094" ref="A2096"/>
    <hyperlink r:id="rId2095" ref="A2097"/>
    <hyperlink r:id="rId2096" ref="A2098"/>
    <hyperlink r:id="rId2097" ref="A2099"/>
    <hyperlink r:id="rId2098" ref="A2100"/>
    <hyperlink r:id="rId2099" ref="A2101"/>
    <hyperlink r:id="rId2100" ref="A2102"/>
    <hyperlink r:id="rId2101" ref="A2103"/>
    <hyperlink r:id="rId2102" ref="A2104"/>
    <hyperlink r:id="rId2103" ref="A2105"/>
    <hyperlink r:id="rId2104" ref="A2106"/>
    <hyperlink r:id="rId2105" ref="A2107"/>
    <hyperlink r:id="rId2106" ref="A2108"/>
    <hyperlink r:id="rId2107" ref="A2109"/>
    <hyperlink r:id="rId2108" ref="A2110"/>
    <hyperlink r:id="rId2109" ref="A2111"/>
    <hyperlink r:id="rId2110" ref="A2112"/>
    <hyperlink r:id="rId2111" ref="A2113"/>
    <hyperlink r:id="rId2112" ref="A2114"/>
    <hyperlink r:id="rId2113" ref="A2115"/>
    <hyperlink r:id="rId2114" ref="A2116"/>
    <hyperlink r:id="rId2115" ref="A2117"/>
    <hyperlink r:id="rId2116" ref="A2118"/>
    <hyperlink r:id="rId2117" ref="A2119"/>
    <hyperlink r:id="rId2118" ref="A2120"/>
    <hyperlink r:id="rId2119" ref="A2121"/>
    <hyperlink r:id="rId2120" ref="A2122"/>
    <hyperlink r:id="rId2121" ref="A2123"/>
    <hyperlink r:id="rId2122" ref="A2124"/>
    <hyperlink r:id="rId2123" ref="A2125"/>
    <hyperlink r:id="rId2124" ref="A2126"/>
    <hyperlink r:id="rId2125" ref="A2127"/>
    <hyperlink r:id="rId2126" ref="A2128"/>
    <hyperlink r:id="rId2127" ref="A2129"/>
    <hyperlink r:id="rId2128" ref="A2130"/>
    <hyperlink r:id="rId2129" ref="A2131"/>
    <hyperlink r:id="rId2130" ref="A2132"/>
    <hyperlink r:id="rId2131" ref="A2133"/>
    <hyperlink r:id="rId2132" ref="A2134"/>
    <hyperlink r:id="rId2133" ref="A2135"/>
    <hyperlink r:id="rId2134" ref="A2136"/>
    <hyperlink r:id="rId2135" ref="A2137"/>
    <hyperlink r:id="rId2136" ref="A2138"/>
    <hyperlink r:id="rId2137" ref="A2139"/>
    <hyperlink r:id="rId2138" ref="A2140"/>
    <hyperlink r:id="rId2139" ref="A2141"/>
    <hyperlink r:id="rId2140" ref="A2142"/>
    <hyperlink r:id="rId2141" ref="A2143"/>
    <hyperlink r:id="rId2142" ref="A2144"/>
    <hyperlink r:id="rId2143" ref="A2145"/>
    <hyperlink r:id="rId2144" ref="A2146"/>
    <hyperlink r:id="rId2145" ref="A2147"/>
    <hyperlink r:id="rId2146" ref="A2148"/>
    <hyperlink r:id="rId2147" ref="A2149"/>
    <hyperlink r:id="rId2148" ref="A2150"/>
    <hyperlink r:id="rId2149" ref="A2151"/>
    <hyperlink r:id="rId2150" ref="A2152"/>
    <hyperlink r:id="rId2151" ref="A2153"/>
    <hyperlink r:id="rId2152" ref="A2154"/>
    <hyperlink r:id="rId2153" ref="A2155"/>
    <hyperlink r:id="rId2154" ref="A2156"/>
    <hyperlink r:id="rId2155" ref="A2157"/>
    <hyperlink r:id="rId2156" ref="A2158"/>
    <hyperlink r:id="rId2157" ref="A2159"/>
    <hyperlink r:id="rId2158" ref="A2160"/>
    <hyperlink r:id="rId2159" ref="A2161"/>
    <hyperlink r:id="rId2160" ref="A2162"/>
    <hyperlink r:id="rId2161" ref="A2163"/>
    <hyperlink r:id="rId2162" ref="A2164"/>
    <hyperlink r:id="rId2163" ref="A2165"/>
    <hyperlink r:id="rId2164" ref="A2166"/>
    <hyperlink r:id="rId2165" ref="A2167"/>
    <hyperlink r:id="rId2166" ref="A2168"/>
    <hyperlink r:id="rId2167" ref="A2169"/>
    <hyperlink r:id="rId2168" ref="A2170"/>
    <hyperlink r:id="rId2169" ref="A2171"/>
    <hyperlink r:id="rId2170" ref="A2172"/>
    <hyperlink r:id="rId2171" ref="A2173"/>
    <hyperlink r:id="rId2172" ref="A2174"/>
    <hyperlink r:id="rId2173" ref="A2175"/>
    <hyperlink r:id="rId2174" ref="A2176"/>
    <hyperlink r:id="rId2175" ref="A2177"/>
    <hyperlink r:id="rId2176" ref="A2178"/>
    <hyperlink r:id="rId2177" ref="A2179"/>
    <hyperlink r:id="rId2178" ref="A2180"/>
    <hyperlink r:id="rId2179" ref="A2181"/>
    <hyperlink r:id="rId2180" ref="A2182"/>
    <hyperlink r:id="rId2181" ref="A2183"/>
    <hyperlink r:id="rId2182" ref="A2184"/>
    <hyperlink r:id="rId2183" ref="A2185"/>
    <hyperlink r:id="rId2184" ref="A2186"/>
    <hyperlink r:id="rId2185" ref="A2187"/>
    <hyperlink r:id="rId2186" ref="A2188"/>
    <hyperlink r:id="rId2187" ref="A2189"/>
    <hyperlink r:id="rId2188" ref="A2190"/>
    <hyperlink r:id="rId2189" ref="A2191"/>
    <hyperlink r:id="rId2190" ref="A2192"/>
    <hyperlink r:id="rId2191" ref="A2193"/>
    <hyperlink r:id="rId2192" ref="A2194"/>
    <hyperlink r:id="rId2193" ref="A2195"/>
    <hyperlink r:id="rId2194" ref="A2196"/>
    <hyperlink r:id="rId2195" ref="A2197"/>
    <hyperlink r:id="rId2196" ref="A2198"/>
    <hyperlink r:id="rId2197" ref="A2199"/>
    <hyperlink r:id="rId2198" ref="A2200"/>
    <hyperlink r:id="rId2199" ref="A2201"/>
    <hyperlink r:id="rId2200" ref="A2202"/>
    <hyperlink r:id="rId2201" ref="A2203"/>
    <hyperlink r:id="rId2202" ref="A2204"/>
    <hyperlink r:id="rId2203" ref="A2205"/>
    <hyperlink r:id="rId2204" ref="A2206"/>
    <hyperlink r:id="rId2205" ref="A2207"/>
    <hyperlink r:id="rId2206" ref="A2208"/>
    <hyperlink r:id="rId2207" ref="A2209"/>
    <hyperlink r:id="rId2208" ref="A2210"/>
    <hyperlink r:id="rId2209" ref="A2211"/>
    <hyperlink r:id="rId2210" ref="A2212"/>
    <hyperlink r:id="rId2211" ref="A2213"/>
    <hyperlink r:id="rId2212" ref="A2214"/>
    <hyperlink r:id="rId2213" ref="A2215"/>
    <hyperlink r:id="rId2214" ref="A2216"/>
    <hyperlink r:id="rId2215" ref="A2217"/>
    <hyperlink r:id="rId2216" ref="A2218"/>
    <hyperlink r:id="rId2217" ref="A2219"/>
    <hyperlink r:id="rId2218" ref="A2220"/>
    <hyperlink r:id="rId2219" ref="A2221"/>
    <hyperlink r:id="rId2220" ref="A2222"/>
    <hyperlink r:id="rId2221" ref="A2223"/>
    <hyperlink r:id="rId2222" ref="A2224"/>
    <hyperlink r:id="rId2223" ref="A2225"/>
    <hyperlink r:id="rId2224" ref="A2226"/>
    <hyperlink r:id="rId2225" ref="A2227"/>
    <hyperlink r:id="rId2226" ref="A2228"/>
    <hyperlink r:id="rId2227" ref="A2229"/>
    <hyperlink r:id="rId2228" ref="A2230"/>
    <hyperlink r:id="rId2229" ref="A2231"/>
    <hyperlink r:id="rId2230" ref="A2232"/>
    <hyperlink r:id="rId2231" ref="A2233"/>
    <hyperlink r:id="rId2232" ref="A2234"/>
    <hyperlink r:id="rId2233" ref="A2235"/>
    <hyperlink r:id="rId2234" ref="A2236"/>
    <hyperlink r:id="rId2235" ref="A2237"/>
    <hyperlink r:id="rId2236" ref="A2238"/>
    <hyperlink r:id="rId2237" ref="A2239"/>
    <hyperlink r:id="rId2238" ref="A2240"/>
    <hyperlink r:id="rId2239" ref="A2241"/>
    <hyperlink r:id="rId2240" ref="A2242"/>
    <hyperlink r:id="rId2241" ref="A2243"/>
    <hyperlink r:id="rId2242" ref="A2244"/>
    <hyperlink r:id="rId2243" ref="A2245"/>
    <hyperlink r:id="rId2244" ref="A2246"/>
    <hyperlink r:id="rId2245" ref="A2247"/>
    <hyperlink r:id="rId2246" ref="A2248"/>
    <hyperlink r:id="rId2247" ref="A2249"/>
    <hyperlink r:id="rId2248" ref="A2250"/>
    <hyperlink r:id="rId2249" ref="A2251"/>
    <hyperlink r:id="rId2250" ref="A2252"/>
    <hyperlink r:id="rId2251" ref="A2253"/>
    <hyperlink r:id="rId2252" ref="A2254"/>
    <hyperlink r:id="rId2253" ref="A2255"/>
    <hyperlink r:id="rId2254" ref="A2256"/>
    <hyperlink r:id="rId2255" ref="A2257"/>
    <hyperlink r:id="rId2256" ref="A2258"/>
    <hyperlink r:id="rId2257" ref="A2259"/>
    <hyperlink r:id="rId2258" ref="A2260"/>
    <hyperlink r:id="rId2259" ref="A2261"/>
    <hyperlink r:id="rId2260" ref="A2262"/>
    <hyperlink r:id="rId2261" ref="A2263"/>
    <hyperlink r:id="rId2262" ref="A2264"/>
    <hyperlink r:id="rId2263" ref="A2265"/>
    <hyperlink r:id="rId2264" ref="A2266"/>
    <hyperlink r:id="rId2265" ref="A2267"/>
    <hyperlink r:id="rId2266" ref="A2268"/>
    <hyperlink r:id="rId2267" ref="A2269"/>
    <hyperlink r:id="rId2268" ref="A2270"/>
    <hyperlink r:id="rId2269" ref="A2271"/>
    <hyperlink r:id="rId2270" ref="A2272"/>
    <hyperlink r:id="rId2271" ref="A2273"/>
    <hyperlink r:id="rId2272" ref="A2274"/>
    <hyperlink r:id="rId2273" ref="A2275"/>
    <hyperlink r:id="rId2274" ref="A2276"/>
    <hyperlink r:id="rId2275" ref="A2277"/>
    <hyperlink r:id="rId2276" ref="A2278"/>
    <hyperlink r:id="rId2277" ref="A2279"/>
    <hyperlink r:id="rId2278" ref="A2280"/>
    <hyperlink r:id="rId2279" ref="A2281"/>
    <hyperlink r:id="rId2280" ref="A2282"/>
    <hyperlink r:id="rId2281" ref="A2283"/>
    <hyperlink r:id="rId2282" ref="A2284"/>
    <hyperlink r:id="rId2283" ref="A2285"/>
    <hyperlink r:id="rId2284" ref="A2286"/>
    <hyperlink r:id="rId2285" ref="A2287"/>
    <hyperlink r:id="rId2286" ref="A2288"/>
    <hyperlink r:id="rId2287" ref="A2289"/>
    <hyperlink r:id="rId2288" ref="A2290"/>
    <hyperlink r:id="rId2289" ref="A2291"/>
    <hyperlink r:id="rId2290" ref="A2292"/>
    <hyperlink r:id="rId2291" ref="A2293"/>
    <hyperlink r:id="rId2292" ref="A2294"/>
    <hyperlink r:id="rId2293" ref="A2295"/>
    <hyperlink r:id="rId2294" ref="A2296"/>
    <hyperlink r:id="rId2295" ref="A2297"/>
    <hyperlink r:id="rId2296" ref="A2298"/>
    <hyperlink r:id="rId2297" ref="A2299"/>
    <hyperlink r:id="rId2298" ref="A2300"/>
    <hyperlink r:id="rId2299" ref="A2301"/>
    <hyperlink r:id="rId2300" ref="A2302"/>
    <hyperlink r:id="rId2301" ref="A2303"/>
    <hyperlink r:id="rId2302" ref="A2304"/>
    <hyperlink r:id="rId2303" ref="A2305"/>
    <hyperlink r:id="rId2304" ref="A2306"/>
    <hyperlink r:id="rId2305" ref="A2307"/>
    <hyperlink r:id="rId2306" ref="A2308"/>
    <hyperlink r:id="rId2307" ref="A2309"/>
    <hyperlink r:id="rId2308" ref="A2310"/>
    <hyperlink r:id="rId2309" ref="A2311"/>
    <hyperlink r:id="rId2310" ref="A2312"/>
    <hyperlink r:id="rId2311" ref="A2313"/>
    <hyperlink r:id="rId2312" ref="A2314"/>
    <hyperlink r:id="rId2313" ref="A2315"/>
    <hyperlink r:id="rId2314" ref="A2316"/>
    <hyperlink r:id="rId2315" ref="A2317"/>
    <hyperlink r:id="rId2316" ref="A2318"/>
    <hyperlink r:id="rId2317" ref="A2319"/>
    <hyperlink r:id="rId2318" ref="A2320"/>
    <hyperlink r:id="rId2319" ref="A2321"/>
    <hyperlink r:id="rId2320" ref="A2322"/>
    <hyperlink r:id="rId2321" ref="A2323"/>
    <hyperlink r:id="rId2322" ref="A2324"/>
    <hyperlink r:id="rId2323" ref="A2325"/>
    <hyperlink r:id="rId2324" ref="A2326"/>
    <hyperlink r:id="rId2325" ref="A2327"/>
    <hyperlink r:id="rId2326" ref="A2328"/>
    <hyperlink r:id="rId2327" ref="A2329"/>
    <hyperlink r:id="rId2328" ref="A2330"/>
    <hyperlink r:id="rId2329" ref="A2331"/>
    <hyperlink r:id="rId2330" ref="A2332"/>
    <hyperlink r:id="rId2331" ref="A2333"/>
    <hyperlink r:id="rId2332" ref="A2334"/>
    <hyperlink r:id="rId2333" ref="A2335"/>
    <hyperlink r:id="rId2334" ref="A2336"/>
    <hyperlink r:id="rId2335" ref="A2337"/>
    <hyperlink r:id="rId2336" ref="A2338"/>
    <hyperlink r:id="rId2337" ref="A2339"/>
    <hyperlink r:id="rId2338" ref="A2340"/>
    <hyperlink r:id="rId2339" ref="A2341"/>
    <hyperlink r:id="rId2340" ref="A2342"/>
    <hyperlink r:id="rId2341" ref="A2343"/>
    <hyperlink r:id="rId2342" ref="A2344"/>
    <hyperlink r:id="rId2343" ref="A2345"/>
    <hyperlink r:id="rId2344" ref="A2346"/>
    <hyperlink r:id="rId2345" ref="A2347"/>
    <hyperlink r:id="rId2346" ref="A2348"/>
    <hyperlink r:id="rId2347" ref="A2349"/>
    <hyperlink r:id="rId2348" ref="A2350"/>
    <hyperlink r:id="rId2349" ref="A2351"/>
    <hyperlink r:id="rId2350" ref="A2352"/>
    <hyperlink r:id="rId2351" ref="A2353"/>
    <hyperlink r:id="rId2352" ref="A2354"/>
    <hyperlink r:id="rId2353" ref="A2355"/>
    <hyperlink r:id="rId2354" ref="A2356"/>
    <hyperlink r:id="rId2355" ref="A2357"/>
    <hyperlink r:id="rId2356" ref="A2358"/>
    <hyperlink r:id="rId2357" ref="A2359"/>
    <hyperlink r:id="rId2358" ref="A2360"/>
    <hyperlink r:id="rId2359" ref="A2361"/>
    <hyperlink r:id="rId2360" ref="A2362"/>
    <hyperlink r:id="rId2361" ref="A2363"/>
    <hyperlink r:id="rId2362" ref="A2364"/>
    <hyperlink r:id="rId2363" ref="A2365"/>
    <hyperlink r:id="rId2364" ref="A2366"/>
    <hyperlink r:id="rId2365" ref="A2367"/>
    <hyperlink r:id="rId2366" ref="A2368"/>
    <hyperlink r:id="rId2367" ref="A2369"/>
    <hyperlink r:id="rId2368" ref="A2370"/>
    <hyperlink r:id="rId2369" ref="A2371"/>
    <hyperlink r:id="rId2370" ref="A2372"/>
    <hyperlink r:id="rId2371" ref="A2373"/>
    <hyperlink r:id="rId2372" ref="A2374"/>
    <hyperlink r:id="rId2373" ref="A2375"/>
    <hyperlink r:id="rId2374" ref="A2376"/>
    <hyperlink r:id="rId2375" ref="A2377"/>
    <hyperlink r:id="rId2376" ref="A2378"/>
    <hyperlink r:id="rId2377" ref="A2379"/>
    <hyperlink r:id="rId2378" ref="A2380"/>
    <hyperlink r:id="rId2379" ref="A2381"/>
    <hyperlink r:id="rId2380" ref="A2382"/>
    <hyperlink r:id="rId2381" ref="A2383"/>
    <hyperlink r:id="rId2382" ref="A2384"/>
    <hyperlink r:id="rId2383" ref="A2385"/>
    <hyperlink r:id="rId2384" ref="A2386"/>
    <hyperlink r:id="rId2385" ref="A2387"/>
    <hyperlink r:id="rId2386" ref="A2388"/>
    <hyperlink r:id="rId2387" ref="A2389"/>
    <hyperlink r:id="rId2388" ref="A2390"/>
    <hyperlink r:id="rId2389" ref="A2391"/>
    <hyperlink r:id="rId2390" ref="A2392"/>
    <hyperlink r:id="rId2391" ref="A2393"/>
    <hyperlink r:id="rId2392" ref="A2394"/>
    <hyperlink r:id="rId2393" ref="A2395"/>
    <hyperlink r:id="rId2394" ref="A2396"/>
    <hyperlink r:id="rId2395" ref="A2397"/>
    <hyperlink r:id="rId2396" ref="A2398"/>
    <hyperlink r:id="rId2397" ref="A2399"/>
    <hyperlink r:id="rId2398" ref="A2400"/>
    <hyperlink r:id="rId2399" ref="A2401"/>
    <hyperlink r:id="rId2400" ref="A2402"/>
    <hyperlink r:id="rId2401" ref="A2403"/>
    <hyperlink r:id="rId2402" ref="A2404"/>
    <hyperlink r:id="rId2403" ref="A2405"/>
    <hyperlink r:id="rId2404" ref="A2406"/>
    <hyperlink r:id="rId2405" ref="A2407"/>
    <hyperlink r:id="rId2406" ref="A2408"/>
    <hyperlink r:id="rId2407" ref="A2409"/>
    <hyperlink r:id="rId2408" ref="A2410"/>
    <hyperlink r:id="rId2409" ref="A2411"/>
    <hyperlink r:id="rId2410" ref="A2412"/>
    <hyperlink r:id="rId2411" ref="A2413"/>
    <hyperlink r:id="rId2412" ref="A2414"/>
    <hyperlink r:id="rId2413" ref="A2415"/>
    <hyperlink r:id="rId2414" ref="A2416"/>
    <hyperlink r:id="rId2415" ref="A2417"/>
    <hyperlink r:id="rId2416" ref="A2418"/>
    <hyperlink r:id="rId2417" ref="A2419"/>
    <hyperlink r:id="rId2418" ref="A2420"/>
    <hyperlink r:id="rId2419" ref="A2421"/>
    <hyperlink r:id="rId2420" ref="A2422"/>
    <hyperlink r:id="rId2421" ref="A2423"/>
    <hyperlink r:id="rId2422" ref="A2424"/>
    <hyperlink r:id="rId2423" ref="A2425"/>
    <hyperlink r:id="rId2424" ref="A2426"/>
    <hyperlink r:id="rId2425" ref="A2427"/>
    <hyperlink r:id="rId2426" ref="A2428"/>
    <hyperlink r:id="rId2427" ref="A2429"/>
    <hyperlink r:id="rId2428" ref="A2430"/>
    <hyperlink r:id="rId2429" ref="A2431"/>
    <hyperlink r:id="rId2430" ref="A2432"/>
    <hyperlink r:id="rId2431" ref="A2433"/>
    <hyperlink r:id="rId2432" ref="A2434"/>
    <hyperlink r:id="rId2433" ref="A2435"/>
    <hyperlink r:id="rId2434" ref="A2436"/>
    <hyperlink r:id="rId2435" ref="A2437"/>
    <hyperlink r:id="rId2436" ref="A2438"/>
    <hyperlink r:id="rId2437" ref="A2439"/>
    <hyperlink r:id="rId2438" ref="A2440"/>
    <hyperlink r:id="rId2439" ref="A2441"/>
    <hyperlink r:id="rId2440" ref="A2442"/>
    <hyperlink r:id="rId2441" ref="A2443"/>
    <hyperlink r:id="rId2442" ref="A2444"/>
    <hyperlink r:id="rId2443" ref="A2445"/>
    <hyperlink r:id="rId2444" ref="A2446"/>
    <hyperlink r:id="rId2445" ref="A2447"/>
    <hyperlink r:id="rId2446" ref="A2448"/>
    <hyperlink r:id="rId2447" ref="A2449"/>
    <hyperlink r:id="rId2448" ref="A2450"/>
    <hyperlink r:id="rId2449" ref="A2451"/>
    <hyperlink r:id="rId2450" ref="A2452"/>
    <hyperlink r:id="rId2451" ref="A2453"/>
    <hyperlink r:id="rId2452" ref="A2454"/>
    <hyperlink r:id="rId2453" ref="A2455"/>
    <hyperlink r:id="rId2454" ref="A2456"/>
    <hyperlink r:id="rId2455" ref="A2457"/>
    <hyperlink r:id="rId2456" ref="A2458"/>
    <hyperlink r:id="rId2457" ref="A2459"/>
    <hyperlink r:id="rId2458" ref="A2460"/>
    <hyperlink r:id="rId2459" ref="A2461"/>
    <hyperlink r:id="rId2460" ref="A2462"/>
    <hyperlink r:id="rId2461" ref="A2463"/>
    <hyperlink r:id="rId2462" ref="A2464"/>
    <hyperlink r:id="rId2463" ref="A2465"/>
    <hyperlink r:id="rId2464" ref="A2466"/>
    <hyperlink r:id="rId2465" ref="A2467"/>
    <hyperlink r:id="rId2466" ref="A2468"/>
    <hyperlink r:id="rId2467" ref="A2469"/>
    <hyperlink r:id="rId2468" ref="A2470"/>
    <hyperlink r:id="rId2469" ref="A2471"/>
    <hyperlink r:id="rId2470" ref="A2472"/>
    <hyperlink r:id="rId2471" ref="A2473"/>
    <hyperlink r:id="rId2472" ref="A2474"/>
    <hyperlink r:id="rId2473" ref="A2475"/>
    <hyperlink r:id="rId2474" ref="A2476"/>
    <hyperlink r:id="rId2475" ref="A2477"/>
    <hyperlink r:id="rId2476" ref="A2478"/>
    <hyperlink r:id="rId2477" ref="A2479"/>
    <hyperlink r:id="rId2478" ref="A2480"/>
    <hyperlink r:id="rId2479" ref="A2481"/>
    <hyperlink r:id="rId2480" ref="A2482"/>
    <hyperlink r:id="rId2481" ref="A2483"/>
    <hyperlink r:id="rId2482" ref="A2484"/>
    <hyperlink r:id="rId2483" ref="A2485"/>
    <hyperlink r:id="rId2484" ref="A2486"/>
    <hyperlink r:id="rId2485" ref="A2487"/>
    <hyperlink r:id="rId2486" ref="A2488"/>
    <hyperlink r:id="rId2487" ref="A2489"/>
    <hyperlink r:id="rId2488" ref="A2490"/>
    <hyperlink r:id="rId2489" ref="A2491"/>
    <hyperlink r:id="rId2490" ref="A2492"/>
    <hyperlink r:id="rId2491" ref="A2493"/>
    <hyperlink r:id="rId2492" ref="A2494"/>
    <hyperlink r:id="rId2493" ref="A2495"/>
    <hyperlink r:id="rId2494" ref="A2496"/>
    <hyperlink r:id="rId2495" ref="A2497"/>
    <hyperlink r:id="rId2496" ref="A2498"/>
    <hyperlink r:id="rId2497" ref="A2499"/>
    <hyperlink r:id="rId2498" ref="A2500"/>
    <hyperlink r:id="rId2499" ref="A2501"/>
    <hyperlink r:id="rId2500" ref="A2502"/>
    <hyperlink r:id="rId2501" ref="A2503"/>
    <hyperlink r:id="rId2502" ref="A2504"/>
    <hyperlink r:id="rId2503" ref="A2505"/>
    <hyperlink r:id="rId2504" ref="A2506"/>
    <hyperlink r:id="rId2505" ref="A2507"/>
    <hyperlink r:id="rId2506" ref="A2508"/>
    <hyperlink r:id="rId2507" ref="A2509"/>
    <hyperlink r:id="rId2508" ref="A2510"/>
    <hyperlink r:id="rId2509" ref="A2511"/>
    <hyperlink r:id="rId2510" ref="A2512"/>
    <hyperlink r:id="rId2511" ref="A2513"/>
    <hyperlink r:id="rId2512" ref="A2514"/>
    <hyperlink r:id="rId2513" ref="A2515"/>
    <hyperlink r:id="rId2514" ref="A2516"/>
    <hyperlink r:id="rId2515" ref="A2517"/>
    <hyperlink r:id="rId2516" ref="A2518"/>
    <hyperlink r:id="rId2517" ref="A2519"/>
    <hyperlink r:id="rId2518" ref="A2520"/>
    <hyperlink r:id="rId2519" ref="A2521"/>
    <hyperlink r:id="rId2520" ref="A2522"/>
    <hyperlink r:id="rId2521" ref="A2523"/>
    <hyperlink r:id="rId2522" ref="A2524"/>
    <hyperlink r:id="rId2523" ref="A2525"/>
    <hyperlink r:id="rId2524" ref="A2526"/>
    <hyperlink r:id="rId2525" ref="A2527"/>
    <hyperlink r:id="rId2526" ref="A2528"/>
    <hyperlink r:id="rId2527" ref="A2529"/>
    <hyperlink r:id="rId2528" ref="A2530"/>
    <hyperlink r:id="rId2529" ref="A2531"/>
    <hyperlink r:id="rId2530" ref="A2532"/>
    <hyperlink r:id="rId2531" ref="A2533"/>
    <hyperlink r:id="rId2532" ref="A2534"/>
    <hyperlink r:id="rId2533" ref="A2535"/>
    <hyperlink r:id="rId2534" ref="A2536"/>
    <hyperlink r:id="rId2535" ref="A2537"/>
    <hyperlink r:id="rId2536" ref="A2538"/>
    <hyperlink r:id="rId2537" ref="A2539"/>
    <hyperlink r:id="rId2538" ref="A2540"/>
    <hyperlink r:id="rId2539" ref="A2541"/>
    <hyperlink r:id="rId2540" ref="A2542"/>
    <hyperlink r:id="rId2541" ref="A2543"/>
    <hyperlink r:id="rId2542" ref="A2544"/>
    <hyperlink r:id="rId2543" ref="A2545"/>
    <hyperlink r:id="rId2544" ref="A2546"/>
    <hyperlink r:id="rId2545" ref="A2547"/>
    <hyperlink r:id="rId2546" ref="A2548"/>
    <hyperlink r:id="rId2547" ref="A2549"/>
    <hyperlink r:id="rId2548" ref="A2550"/>
    <hyperlink r:id="rId2549" ref="A2551"/>
    <hyperlink r:id="rId2550" ref="A2552"/>
    <hyperlink r:id="rId2551" ref="A2553"/>
    <hyperlink r:id="rId2552" ref="A2554"/>
    <hyperlink r:id="rId2553" ref="A2555"/>
    <hyperlink r:id="rId2554" ref="A2556"/>
    <hyperlink r:id="rId2555" ref="A2557"/>
    <hyperlink r:id="rId2556" ref="A2558"/>
    <hyperlink r:id="rId2557" ref="A2559"/>
    <hyperlink r:id="rId2558" ref="A2560"/>
    <hyperlink r:id="rId2559" ref="A2561"/>
    <hyperlink r:id="rId2560" ref="A2562"/>
    <hyperlink r:id="rId2561" ref="A2563"/>
    <hyperlink r:id="rId2562" ref="A2564"/>
    <hyperlink r:id="rId2563" ref="A2565"/>
    <hyperlink r:id="rId2564" ref="A2566"/>
    <hyperlink r:id="rId2565" ref="A2567"/>
    <hyperlink r:id="rId2566" ref="A2568"/>
    <hyperlink r:id="rId2567" ref="A2569"/>
    <hyperlink r:id="rId2568" ref="A2570"/>
    <hyperlink r:id="rId2569" ref="A2571"/>
    <hyperlink r:id="rId2570" ref="A2572"/>
    <hyperlink r:id="rId2571" ref="A2573"/>
    <hyperlink r:id="rId2572" ref="A2574"/>
    <hyperlink r:id="rId2573" ref="A2575"/>
    <hyperlink r:id="rId2574" ref="A2576"/>
    <hyperlink r:id="rId2575" ref="A2577"/>
    <hyperlink r:id="rId2576" ref="A2578"/>
    <hyperlink r:id="rId2577" ref="A2579"/>
    <hyperlink r:id="rId2578" ref="A2580"/>
    <hyperlink r:id="rId2579" ref="A2581"/>
    <hyperlink r:id="rId2580" ref="A2582"/>
    <hyperlink r:id="rId2581" ref="A2583"/>
    <hyperlink r:id="rId2582" ref="A2584"/>
    <hyperlink r:id="rId2583" ref="A2585"/>
    <hyperlink r:id="rId2584" ref="A2586"/>
    <hyperlink r:id="rId2585" ref="A2587"/>
    <hyperlink r:id="rId2586" ref="A2588"/>
    <hyperlink r:id="rId2587" ref="A2589"/>
    <hyperlink r:id="rId2588" ref="A2590"/>
    <hyperlink r:id="rId2589" ref="A2591"/>
    <hyperlink r:id="rId2590" ref="A2592"/>
    <hyperlink r:id="rId2591" ref="A2593"/>
    <hyperlink r:id="rId2592" ref="A2594"/>
    <hyperlink r:id="rId2593" ref="A2595"/>
    <hyperlink r:id="rId2594" ref="A2596"/>
    <hyperlink r:id="rId2595" ref="A2597"/>
    <hyperlink r:id="rId2596" ref="A2598"/>
    <hyperlink r:id="rId2597" ref="A2599"/>
    <hyperlink r:id="rId2598" ref="A2600"/>
    <hyperlink r:id="rId2599" ref="A2601"/>
    <hyperlink r:id="rId2600" ref="A2602"/>
    <hyperlink r:id="rId2601" ref="A2603"/>
    <hyperlink r:id="rId2602" ref="A2604"/>
    <hyperlink r:id="rId2603" ref="A2605"/>
    <hyperlink r:id="rId2604" ref="A2606"/>
    <hyperlink r:id="rId2605" ref="A2607"/>
    <hyperlink r:id="rId2606" ref="A2608"/>
    <hyperlink r:id="rId2607" ref="A2609"/>
    <hyperlink r:id="rId2608" ref="A2610"/>
    <hyperlink r:id="rId2609" ref="A2611"/>
    <hyperlink r:id="rId2610" ref="A2612"/>
    <hyperlink r:id="rId2611" ref="A2613"/>
    <hyperlink r:id="rId2612" ref="A2614"/>
    <hyperlink r:id="rId2613" ref="A2615"/>
    <hyperlink r:id="rId2614" ref="A2616"/>
    <hyperlink r:id="rId2615" ref="A2617"/>
    <hyperlink r:id="rId2616" ref="A2618"/>
    <hyperlink r:id="rId2617" ref="A2619"/>
    <hyperlink r:id="rId2618" ref="A2620"/>
    <hyperlink r:id="rId2619" ref="A2621"/>
    <hyperlink r:id="rId2620" ref="A2622"/>
    <hyperlink r:id="rId2621" ref="A2623"/>
    <hyperlink r:id="rId2622" ref="A2624"/>
    <hyperlink r:id="rId2623" ref="A2625"/>
    <hyperlink r:id="rId2624" ref="A2626"/>
    <hyperlink r:id="rId2625" ref="A2627"/>
    <hyperlink r:id="rId2626" ref="A2628"/>
    <hyperlink r:id="rId2627" ref="A2629"/>
    <hyperlink r:id="rId2628" ref="A2630"/>
    <hyperlink r:id="rId2629" ref="A2631"/>
    <hyperlink r:id="rId2630" ref="A2632"/>
    <hyperlink r:id="rId2631" ref="A2633"/>
    <hyperlink r:id="rId2632" ref="A2634"/>
    <hyperlink r:id="rId2633" ref="A2635"/>
    <hyperlink r:id="rId2634" ref="A2636"/>
    <hyperlink r:id="rId2635" ref="A2637"/>
    <hyperlink r:id="rId2636" ref="A2638"/>
    <hyperlink r:id="rId2637" ref="A2639"/>
    <hyperlink r:id="rId2638" ref="A2640"/>
    <hyperlink r:id="rId2639" ref="A2641"/>
    <hyperlink r:id="rId2640" ref="A2642"/>
    <hyperlink r:id="rId2641" ref="A2643"/>
    <hyperlink r:id="rId2642" ref="A2644"/>
    <hyperlink r:id="rId2643" ref="A2645"/>
    <hyperlink r:id="rId2644" ref="A2646"/>
    <hyperlink r:id="rId2645" ref="A2647"/>
    <hyperlink r:id="rId2646" ref="A2648"/>
    <hyperlink r:id="rId2647" ref="A2649"/>
    <hyperlink r:id="rId2648" ref="A2650"/>
    <hyperlink r:id="rId2649" ref="A2651"/>
    <hyperlink r:id="rId2650" ref="A2652"/>
    <hyperlink r:id="rId2651" ref="A2653"/>
    <hyperlink r:id="rId2652" ref="A2654"/>
    <hyperlink r:id="rId2653" ref="A2655"/>
    <hyperlink r:id="rId2654" ref="A2656"/>
    <hyperlink r:id="rId2655" ref="A2657"/>
    <hyperlink r:id="rId2656" ref="A2658"/>
    <hyperlink r:id="rId2657" ref="A2659"/>
    <hyperlink r:id="rId2658" ref="A2660"/>
    <hyperlink r:id="rId2659" ref="A2661"/>
    <hyperlink r:id="rId2660" ref="A2662"/>
    <hyperlink r:id="rId2661" ref="A2663"/>
    <hyperlink r:id="rId2662" ref="A2664"/>
    <hyperlink r:id="rId2663" ref="A2665"/>
    <hyperlink r:id="rId2664" ref="A2666"/>
    <hyperlink r:id="rId2665" ref="A2667"/>
    <hyperlink r:id="rId2666" ref="A2668"/>
    <hyperlink r:id="rId2667" ref="A2669"/>
    <hyperlink r:id="rId2668" ref="A2670"/>
    <hyperlink r:id="rId2669" ref="A2671"/>
    <hyperlink r:id="rId2670" ref="A2672"/>
    <hyperlink r:id="rId2671" ref="A2673"/>
    <hyperlink r:id="rId2672" ref="A2674"/>
    <hyperlink r:id="rId2673" ref="A2675"/>
    <hyperlink r:id="rId2674" ref="A2676"/>
    <hyperlink r:id="rId2675" ref="A2677"/>
    <hyperlink r:id="rId2676" ref="A2678"/>
    <hyperlink r:id="rId2677" ref="A2679"/>
    <hyperlink r:id="rId2678" ref="A2680"/>
    <hyperlink r:id="rId2679" ref="A2681"/>
    <hyperlink r:id="rId2680" ref="A2682"/>
    <hyperlink r:id="rId2681" ref="A2683"/>
    <hyperlink r:id="rId2682" ref="A2684"/>
    <hyperlink r:id="rId2683" ref="A2685"/>
    <hyperlink r:id="rId2684" ref="A2686"/>
    <hyperlink r:id="rId2685" ref="A2687"/>
    <hyperlink r:id="rId2686" ref="A2688"/>
    <hyperlink r:id="rId2687" ref="A2689"/>
    <hyperlink r:id="rId2688" ref="A2690"/>
    <hyperlink r:id="rId2689" ref="A2691"/>
    <hyperlink r:id="rId2690" ref="A2692"/>
    <hyperlink r:id="rId2691" ref="A2693"/>
    <hyperlink r:id="rId2692" ref="A2694"/>
    <hyperlink r:id="rId2693" ref="A2695"/>
    <hyperlink r:id="rId2694" ref="A2696"/>
    <hyperlink r:id="rId2695" ref="A2697"/>
    <hyperlink r:id="rId2696" ref="A2698"/>
    <hyperlink r:id="rId2697" ref="A2699"/>
    <hyperlink r:id="rId2698" ref="A2700"/>
    <hyperlink r:id="rId2699" ref="A2701"/>
    <hyperlink r:id="rId2700" ref="A2702"/>
    <hyperlink r:id="rId2701" ref="A2703"/>
    <hyperlink r:id="rId2702" ref="A2704"/>
    <hyperlink r:id="rId2703" ref="A2705"/>
    <hyperlink r:id="rId2704" ref="A2706"/>
    <hyperlink r:id="rId2705" ref="A2707"/>
    <hyperlink r:id="rId2706" ref="A2708"/>
    <hyperlink r:id="rId2707" ref="A2709"/>
    <hyperlink r:id="rId2708" ref="A2710"/>
    <hyperlink r:id="rId2709" ref="A2711"/>
    <hyperlink r:id="rId2710" ref="A2712"/>
    <hyperlink r:id="rId2711" ref="A2713"/>
    <hyperlink r:id="rId2712" ref="A2714"/>
    <hyperlink r:id="rId2713" ref="A2715"/>
    <hyperlink r:id="rId2714" ref="A2716"/>
    <hyperlink r:id="rId2715" ref="A2717"/>
    <hyperlink r:id="rId2716" ref="A2718"/>
    <hyperlink r:id="rId2717" ref="A2719"/>
    <hyperlink r:id="rId2718" ref="A2720"/>
    <hyperlink r:id="rId2719" ref="A2721"/>
    <hyperlink r:id="rId2720" ref="A2722"/>
    <hyperlink r:id="rId2721" ref="A2723"/>
    <hyperlink r:id="rId2722" ref="A2724"/>
    <hyperlink r:id="rId2723" ref="A2725"/>
    <hyperlink r:id="rId2724" ref="A2726"/>
    <hyperlink r:id="rId2725" ref="A2727"/>
    <hyperlink r:id="rId2726" ref="A2728"/>
    <hyperlink r:id="rId2727" ref="A2729"/>
    <hyperlink r:id="rId2728" ref="A2730"/>
    <hyperlink r:id="rId2729" ref="A2731"/>
    <hyperlink r:id="rId2730" ref="A2732"/>
    <hyperlink r:id="rId2731" ref="A2733"/>
    <hyperlink r:id="rId2732" ref="A2734"/>
    <hyperlink r:id="rId2733" ref="A2735"/>
    <hyperlink r:id="rId2734" ref="A2736"/>
    <hyperlink r:id="rId2735" ref="A2737"/>
    <hyperlink r:id="rId2736" ref="A2738"/>
    <hyperlink r:id="rId2737" ref="A2739"/>
    <hyperlink r:id="rId2738" ref="A2740"/>
    <hyperlink r:id="rId2739" ref="A2741"/>
    <hyperlink r:id="rId2740" ref="A2742"/>
    <hyperlink r:id="rId2741" ref="A2743"/>
    <hyperlink r:id="rId2742" ref="A2744"/>
    <hyperlink r:id="rId2743" ref="A2745"/>
    <hyperlink r:id="rId2744" ref="A2746"/>
    <hyperlink r:id="rId2745" ref="A2747"/>
    <hyperlink r:id="rId2746" ref="A2748"/>
    <hyperlink r:id="rId2747" ref="A2749"/>
    <hyperlink r:id="rId2748" ref="A2750"/>
    <hyperlink r:id="rId2749" ref="A2751"/>
    <hyperlink r:id="rId2750" ref="A2752"/>
    <hyperlink r:id="rId2751" ref="A2753"/>
    <hyperlink r:id="rId2752" ref="A2754"/>
    <hyperlink r:id="rId2753" ref="A2755"/>
    <hyperlink r:id="rId2754" ref="A2756"/>
    <hyperlink r:id="rId2755" ref="A2757"/>
    <hyperlink r:id="rId2756" ref="A2758"/>
    <hyperlink r:id="rId2757" ref="A2759"/>
    <hyperlink r:id="rId2758" ref="A2760"/>
    <hyperlink r:id="rId2759" ref="A2761"/>
    <hyperlink r:id="rId2760" ref="A2762"/>
    <hyperlink r:id="rId2761" ref="A2763"/>
    <hyperlink r:id="rId2762" ref="A2764"/>
    <hyperlink r:id="rId2763" ref="A2765"/>
    <hyperlink r:id="rId2764" ref="A2766"/>
    <hyperlink r:id="rId2765" ref="A2767"/>
    <hyperlink r:id="rId2766" ref="A2768"/>
    <hyperlink r:id="rId2767" ref="A2769"/>
    <hyperlink r:id="rId2768" ref="A2770"/>
    <hyperlink r:id="rId2769" ref="A2771"/>
    <hyperlink r:id="rId2770" ref="A2772"/>
    <hyperlink r:id="rId2771" ref="A2773"/>
    <hyperlink r:id="rId2772" ref="A2774"/>
    <hyperlink r:id="rId2773" ref="A2775"/>
    <hyperlink r:id="rId2774" ref="A2776"/>
    <hyperlink r:id="rId2775" ref="A2777"/>
    <hyperlink r:id="rId2776" ref="A2778"/>
    <hyperlink r:id="rId2777" ref="A2779"/>
    <hyperlink r:id="rId2778" ref="A2780"/>
    <hyperlink r:id="rId2779" ref="A2781"/>
    <hyperlink r:id="rId2780" ref="A2782"/>
    <hyperlink r:id="rId2781" ref="A2783"/>
    <hyperlink r:id="rId2782" ref="A2784"/>
    <hyperlink r:id="rId2783" ref="A2785"/>
    <hyperlink r:id="rId2784" ref="A2786"/>
    <hyperlink r:id="rId2785" ref="A2787"/>
    <hyperlink r:id="rId2786" ref="A2788"/>
    <hyperlink r:id="rId2787" ref="A2789"/>
    <hyperlink r:id="rId2788" ref="A2790"/>
    <hyperlink r:id="rId2789" ref="A2791"/>
    <hyperlink r:id="rId2790" ref="A2792"/>
    <hyperlink r:id="rId2791" ref="A2793"/>
    <hyperlink r:id="rId2792" ref="A2794"/>
    <hyperlink r:id="rId2793" ref="A2795"/>
    <hyperlink r:id="rId2794" ref="A2796"/>
    <hyperlink r:id="rId2795" ref="A2797"/>
    <hyperlink r:id="rId2796" ref="A2798"/>
    <hyperlink r:id="rId2797" ref="A2799"/>
    <hyperlink r:id="rId2798" ref="A2800"/>
    <hyperlink r:id="rId2799" ref="A2801"/>
    <hyperlink r:id="rId2800" ref="A2802"/>
    <hyperlink r:id="rId2801" ref="A2803"/>
    <hyperlink r:id="rId2802" ref="A2804"/>
    <hyperlink r:id="rId2803" ref="A2805"/>
    <hyperlink r:id="rId2804" ref="A2806"/>
    <hyperlink r:id="rId2805" ref="A2807"/>
    <hyperlink r:id="rId2806" ref="A2808"/>
    <hyperlink r:id="rId2807" ref="A2809"/>
    <hyperlink r:id="rId2808" ref="A2810"/>
    <hyperlink r:id="rId2809" ref="A2811"/>
    <hyperlink r:id="rId2810" ref="A2812"/>
    <hyperlink r:id="rId2811" ref="A2813"/>
    <hyperlink r:id="rId2812" ref="A2814"/>
    <hyperlink r:id="rId2813" ref="A2815"/>
    <hyperlink r:id="rId2814" ref="A2816"/>
    <hyperlink r:id="rId2815" ref="A2817"/>
    <hyperlink r:id="rId2816" ref="A2818"/>
    <hyperlink r:id="rId2817" ref="A2819"/>
    <hyperlink r:id="rId2818" ref="A2820"/>
    <hyperlink r:id="rId2819" ref="A2821"/>
    <hyperlink r:id="rId2820" ref="A2822"/>
    <hyperlink r:id="rId2821" ref="A2823"/>
    <hyperlink r:id="rId2822" ref="A2824"/>
    <hyperlink r:id="rId2823" ref="A2825"/>
    <hyperlink r:id="rId2824" ref="A2826"/>
    <hyperlink r:id="rId2825" ref="A2827"/>
    <hyperlink r:id="rId2826" ref="A2828"/>
    <hyperlink r:id="rId2827" ref="A2829"/>
    <hyperlink r:id="rId2828" ref="A2830"/>
    <hyperlink r:id="rId2829" ref="A2831"/>
    <hyperlink r:id="rId2830" ref="A2832"/>
    <hyperlink r:id="rId2831" ref="A2833"/>
    <hyperlink r:id="rId2832" ref="A2834"/>
    <hyperlink r:id="rId2833" ref="A2835"/>
    <hyperlink r:id="rId2834" ref="A2836"/>
    <hyperlink r:id="rId2835" ref="A2837"/>
    <hyperlink r:id="rId2836" ref="A2838"/>
    <hyperlink r:id="rId2837" ref="A2839"/>
    <hyperlink r:id="rId2838" ref="A2840"/>
    <hyperlink r:id="rId2839" ref="A2841"/>
    <hyperlink r:id="rId2840" ref="A2842"/>
    <hyperlink r:id="rId2841" ref="A2843"/>
    <hyperlink r:id="rId2842" ref="A2844"/>
    <hyperlink r:id="rId2843" ref="A2845"/>
    <hyperlink r:id="rId2844" ref="A2846"/>
    <hyperlink r:id="rId2845" ref="A2847"/>
    <hyperlink r:id="rId2846" ref="A2848"/>
    <hyperlink r:id="rId2847" ref="A2849"/>
    <hyperlink r:id="rId2848" ref="A2850"/>
    <hyperlink r:id="rId2849" ref="A2851"/>
    <hyperlink r:id="rId2850" ref="A2852"/>
    <hyperlink r:id="rId2851" ref="A2853"/>
    <hyperlink r:id="rId2852" ref="A2854"/>
    <hyperlink r:id="rId2853" ref="A2855"/>
    <hyperlink r:id="rId2854" ref="A2856"/>
    <hyperlink r:id="rId2855" ref="A2857"/>
    <hyperlink r:id="rId2856" ref="A2858"/>
    <hyperlink r:id="rId2857" ref="A2859"/>
    <hyperlink r:id="rId2858" ref="A2860"/>
    <hyperlink r:id="rId2859" ref="A2861"/>
    <hyperlink r:id="rId2860" ref="A2862"/>
    <hyperlink r:id="rId2861" ref="A2863"/>
    <hyperlink r:id="rId2862" ref="A2864"/>
    <hyperlink r:id="rId2863" ref="A2865"/>
    <hyperlink r:id="rId2864" ref="A2866"/>
    <hyperlink r:id="rId2865" ref="A2867"/>
    <hyperlink r:id="rId2866" ref="A2868"/>
    <hyperlink r:id="rId2867" ref="A2869"/>
    <hyperlink r:id="rId2868" ref="A2870"/>
    <hyperlink r:id="rId2869" ref="A2871"/>
    <hyperlink r:id="rId2870" ref="A2872"/>
    <hyperlink r:id="rId2871" ref="A2873"/>
    <hyperlink r:id="rId2872" ref="A2874"/>
    <hyperlink r:id="rId2873" ref="A2875"/>
    <hyperlink r:id="rId2874" ref="A2876"/>
    <hyperlink r:id="rId2875" ref="A2877"/>
    <hyperlink r:id="rId2876" ref="A2878"/>
    <hyperlink r:id="rId2877" ref="A2879"/>
    <hyperlink r:id="rId2878" ref="A2880"/>
    <hyperlink r:id="rId2879" ref="A2881"/>
    <hyperlink r:id="rId2880" ref="A2882"/>
    <hyperlink r:id="rId2881" ref="A2883"/>
    <hyperlink r:id="rId2882" ref="A2884"/>
    <hyperlink r:id="rId2883" ref="A2885"/>
    <hyperlink r:id="rId2884" ref="A2886"/>
    <hyperlink r:id="rId2885" ref="A2887"/>
    <hyperlink r:id="rId2886" ref="A2888"/>
    <hyperlink r:id="rId2887" ref="A2889"/>
    <hyperlink r:id="rId2888" ref="A2890"/>
    <hyperlink r:id="rId2889" ref="A2891"/>
    <hyperlink r:id="rId2890" ref="A2892"/>
    <hyperlink r:id="rId2891" ref="A2893"/>
    <hyperlink r:id="rId2892" ref="A2894"/>
    <hyperlink r:id="rId2893" ref="A2895"/>
    <hyperlink r:id="rId2894" ref="A2896"/>
    <hyperlink r:id="rId2895" ref="A2897"/>
    <hyperlink r:id="rId2896" ref="A2898"/>
    <hyperlink r:id="rId2897" ref="A2899"/>
    <hyperlink r:id="rId2898" ref="A2900"/>
    <hyperlink r:id="rId2899" ref="A2901"/>
    <hyperlink r:id="rId2900" ref="A2902"/>
    <hyperlink r:id="rId2901" ref="A2903"/>
    <hyperlink r:id="rId2902" ref="A2904"/>
    <hyperlink r:id="rId2903" ref="A2905"/>
    <hyperlink r:id="rId2904" ref="A2906"/>
    <hyperlink r:id="rId2905" ref="A2907"/>
    <hyperlink r:id="rId2906" ref="A2908"/>
    <hyperlink r:id="rId2907" ref="A2909"/>
    <hyperlink r:id="rId2908" ref="A2910"/>
    <hyperlink r:id="rId2909" ref="A2911"/>
    <hyperlink r:id="rId2910" ref="A2912"/>
    <hyperlink r:id="rId2911" ref="A2913"/>
    <hyperlink r:id="rId2912" ref="A2914"/>
    <hyperlink r:id="rId2913" ref="A2915"/>
    <hyperlink r:id="rId2914" ref="A2916"/>
    <hyperlink r:id="rId2915" ref="A2917"/>
    <hyperlink r:id="rId2916" ref="A2918"/>
    <hyperlink r:id="rId2917" ref="A2919"/>
    <hyperlink r:id="rId2918" ref="A2920"/>
    <hyperlink r:id="rId2919" ref="A2921"/>
    <hyperlink r:id="rId2920" ref="A2922"/>
    <hyperlink r:id="rId2921" ref="A2923"/>
    <hyperlink r:id="rId2922" ref="A2924"/>
    <hyperlink r:id="rId2923" ref="A2925"/>
    <hyperlink r:id="rId2924" ref="A2926"/>
    <hyperlink r:id="rId2925" ref="A2927"/>
    <hyperlink r:id="rId2926" ref="A2928"/>
    <hyperlink r:id="rId2927" ref="A2929"/>
    <hyperlink r:id="rId2928" ref="A2930"/>
    <hyperlink r:id="rId2929" ref="A2931"/>
    <hyperlink r:id="rId2930" ref="A2932"/>
    <hyperlink r:id="rId2931" ref="A2933"/>
    <hyperlink r:id="rId2932" ref="A2934"/>
    <hyperlink r:id="rId2933" ref="A2935"/>
    <hyperlink r:id="rId2934" ref="A2936"/>
    <hyperlink r:id="rId2935" ref="A2937"/>
    <hyperlink r:id="rId2936" ref="A2938"/>
    <hyperlink r:id="rId2937" ref="A2939"/>
    <hyperlink r:id="rId2938" ref="A2940"/>
    <hyperlink r:id="rId2939" ref="A2941"/>
    <hyperlink r:id="rId2940" ref="A2942"/>
    <hyperlink r:id="rId2941" ref="A2943"/>
    <hyperlink r:id="rId2942" ref="A2944"/>
    <hyperlink r:id="rId2943" ref="A2945"/>
    <hyperlink r:id="rId2944" ref="A2946"/>
    <hyperlink r:id="rId2945" ref="A2947"/>
    <hyperlink r:id="rId2946" ref="A2948"/>
    <hyperlink r:id="rId2947" ref="A2949"/>
    <hyperlink r:id="rId2948" ref="A2950"/>
    <hyperlink r:id="rId2949" ref="A2951"/>
    <hyperlink r:id="rId2950" ref="A2952"/>
    <hyperlink r:id="rId2951" ref="A2953"/>
    <hyperlink r:id="rId2952" ref="A2954"/>
    <hyperlink r:id="rId2953" ref="A2955"/>
    <hyperlink r:id="rId2954" ref="A2956"/>
    <hyperlink r:id="rId2955" ref="A2957"/>
    <hyperlink r:id="rId2956" ref="A2958"/>
    <hyperlink r:id="rId2957" ref="A2959"/>
    <hyperlink r:id="rId2958" ref="A2960"/>
    <hyperlink r:id="rId2959" ref="A2961"/>
    <hyperlink r:id="rId2960" ref="A2962"/>
    <hyperlink r:id="rId2961" ref="A2963"/>
    <hyperlink r:id="rId2962" ref="A2964"/>
    <hyperlink r:id="rId2963" ref="A2965"/>
    <hyperlink r:id="rId2964" ref="A2966"/>
    <hyperlink r:id="rId2965" ref="A2967"/>
    <hyperlink r:id="rId2966" ref="A2968"/>
    <hyperlink r:id="rId2967" ref="A2969"/>
    <hyperlink r:id="rId2968" ref="A2970"/>
    <hyperlink r:id="rId2969" ref="A2971"/>
    <hyperlink r:id="rId2970" ref="A2972"/>
    <hyperlink r:id="rId2971" ref="A2973"/>
    <hyperlink r:id="rId2972" ref="A2974"/>
    <hyperlink r:id="rId2973" ref="A2975"/>
    <hyperlink r:id="rId2974" ref="A2976"/>
    <hyperlink r:id="rId2975" ref="A2977"/>
    <hyperlink r:id="rId2976" ref="A2978"/>
    <hyperlink r:id="rId2977" ref="A2979"/>
    <hyperlink r:id="rId2978" ref="A2980"/>
    <hyperlink r:id="rId2979" ref="A2981"/>
    <hyperlink r:id="rId2980" ref="A2982"/>
    <hyperlink r:id="rId2981" ref="A2983"/>
    <hyperlink r:id="rId2982" ref="A2984"/>
    <hyperlink r:id="rId2983" ref="A2985"/>
    <hyperlink r:id="rId2984" ref="A2986"/>
    <hyperlink r:id="rId2985" ref="A2987"/>
    <hyperlink r:id="rId2986" ref="A2988"/>
    <hyperlink r:id="rId2987" ref="A2989"/>
    <hyperlink r:id="rId2988" ref="A2990"/>
    <hyperlink r:id="rId2989" ref="A2991"/>
    <hyperlink r:id="rId2990" ref="A2992"/>
    <hyperlink r:id="rId2991" ref="A2993"/>
    <hyperlink r:id="rId2992" ref="A2994"/>
    <hyperlink r:id="rId2993" ref="A2995"/>
    <hyperlink r:id="rId2994" ref="A2996"/>
    <hyperlink r:id="rId2995" ref="A2997"/>
    <hyperlink r:id="rId2996" ref="A2998"/>
    <hyperlink r:id="rId2997" ref="A2999"/>
    <hyperlink r:id="rId2998" ref="A3000"/>
    <hyperlink r:id="rId2999" ref="A3001"/>
    <hyperlink r:id="rId3000" ref="A3002"/>
    <hyperlink r:id="rId3001" ref="A3003"/>
    <hyperlink r:id="rId3002" ref="A3004"/>
    <hyperlink r:id="rId3003" ref="A3005"/>
    <hyperlink r:id="rId3004" ref="A3006"/>
    <hyperlink r:id="rId3005" ref="A3007"/>
    <hyperlink r:id="rId3006" ref="A3008"/>
    <hyperlink r:id="rId3007" ref="A3009"/>
    <hyperlink r:id="rId3008" ref="A3010"/>
    <hyperlink r:id="rId3009" ref="A3011"/>
    <hyperlink r:id="rId3010" ref="A3012"/>
    <hyperlink r:id="rId3011" ref="A3013"/>
    <hyperlink r:id="rId3012" ref="A3014"/>
    <hyperlink r:id="rId3013" ref="A3015"/>
    <hyperlink r:id="rId3014" ref="A3016"/>
    <hyperlink r:id="rId3015" ref="A3017"/>
    <hyperlink r:id="rId3016" ref="A3018"/>
    <hyperlink r:id="rId3017" ref="A3019"/>
    <hyperlink r:id="rId3018" ref="A3020"/>
    <hyperlink r:id="rId3019" ref="A3021"/>
    <hyperlink r:id="rId3020" ref="A3022"/>
    <hyperlink r:id="rId3021" ref="A3023"/>
    <hyperlink r:id="rId3022" ref="A3024"/>
    <hyperlink r:id="rId3023" ref="A3025"/>
    <hyperlink r:id="rId3024" ref="A3026"/>
    <hyperlink r:id="rId3025" ref="A3027"/>
    <hyperlink r:id="rId3026" ref="A3028"/>
    <hyperlink r:id="rId3027" ref="A3029"/>
    <hyperlink r:id="rId3028" ref="A3030"/>
    <hyperlink r:id="rId3029" ref="A3031"/>
    <hyperlink r:id="rId3030" ref="A3032"/>
    <hyperlink r:id="rId3031" ref="A3033"/>
    <hyperlink r:id="rId3032" ref="A3034"/>
    <hyperlink r:id="rId3033" ref="A3035"/>
    <hyperlink r:id="rId3034" ref="A3036"/>
    <hyperlink r:id="rId3035" ref="A3037"/>
    <hyperlink r:id="rId3036" ref="A3038"/>
    <hyperlink r:id="rId3037" ref="A3039"/>
    <hyperlink r:id="rId3038" ref="A3040"/>
    <hyperlink r:id="rId3039" ref="A3041"/>
    <hyperlink r:id="rId3040" ref="A3042"/>
    <hyperlink r:id="rId3041" ref="A3043"/>
    <hyperlink r:id="rId3042" ref="A3044"/>
    <hyperlink r:id="rId3043" ref="A3045"/>
    <hyperlink r:id="rId3044" ref="A3046"/>
    <hyperlink r:id="rId3045" ref="A3047"/>
    <hyperlink r:id="rId3046" ref="A3048"/>
    <hyperlink r:id="rId3047" ref="A3049"/>
    <hyperlink r:id="rId3048" ref="A3050"/>
    <hyperlink r:id="rId3049" ref="A3051"/>
    <hyperlink r:id="rId3050" ref="A3052"/>
    <hyperlink r:id="rId3051" ref="A3053"/>
    <hyperlink r:id="rId3052" ref="A3054"/>
    <hyperlink r:id="rId3053" ref="A3055"/>
    <hyperlink r:id="rId3054" ref="A3056"/>
    <hyperlink r:id="rId3055" ref="A3057"/>
    <hyperlink r:id="rId3056" ref="A3058"/>
    <hyperlink r:id="rId3057" ref="A3059"/>
    <hyperlink r:id="rId3058" ref="A3060"/>
    <hyperlink r:id="rId3059" ref="A3061"/>
    <hyperlink r:id="rId3060" ref="A3062"/>
    <hyperlink r:id="rId3061" ref="A3063"/>
    <hyperlink r:id="rId3062" ref="A3064"/>
    <hyperlink r:id="rId3063" ref="A3065"/>
    <hyperlink r:id="rId3064" ref="A3066"/>
    <hyperlink r:id="rId3065" ref="A3067"/>
    <hyperlink r:id="rId3066" ref="A3068"/>
    <hyperlink r:id="rId3067" ref="A3069"/>
    <hyperlink r:id="rId3068" ref="A3070"/>
    <hyperlink r:id="rId3069" ref="A3071"/>
    <hyperlink r:id="rId3070" ref="A3072"/>
    <hyperlink r:id="rId3071" ref="A3073"/>
    <hyperlink r:id="rId3072" ref="A3074"/>
    <hyperlink r:id="rId3073" ref="A3075"/>
    <hyperlink r:id="rId3074" ref="A3076"/>
    <hyperlink r:id="rId3075" ref="A3077"/>
    <hyperlink r:id="rId3076" ref="A3078"/>
    <hyperlink r:id="rId3077" ref="A3079"/>
    <hyperlink r:id="rId3078" ref="A3080"/>
    <hyperlink r:id="rId3079" ref="A3081"/>
    <hyperlink r:id="rId3080" ref="A3082"/>
    <hyperlink r:id="rId3081" ref="A3083"/>
    <hyperlink r:id="rId3082" ref="A3084"/>
    <hyperlink r:id="rId3083" ref="A3085"/>
    <hyperlink r:id="rId3084" ref="A3086"/>
    <hyperlink r:id="rId3085" ref="A3087"/>
    <hyperlink r:id="rId3086" ref="A3088"/>
    <hyperlink r:id="rId3087" ref="A3089"/>
    <hyperlink r:id="rId3088" ref="A3090"/>
    <hyperlink r:id="rId3089" ref="A3091"/>
    <hyperlink r:id="rId3090" ref="A3092"/>
    <hyperlink r:id="rId3091" ref="A3093"/>
    <hyperlink r:id="rId3092" ref="A3094"/>
    <hyperlink r:id="rId3093" ref="A3095"/>
    <hyperlink r:id="rId3094" ref="A3096"/>
    <hyperlink r:id="rId3095" ref="A3097"/>
    <hyperlink r:id="rId3096" ref="A3098"/>
    <hyperlink r:id="rId3097" ref="A3099"/>
    <hyperlink r:id="rId3098" ref="A3100"/>
    <hyperlink r:id="rId3099" ref="A3101"/>
    <hyperlink r:id="rId3100" ref="A3102"/>
    <hyperlink r:id="rId3101" ref="A3103"/>
    <hyperlink r:id="rId3102" ref="A3104"/>
    <hyperlink r:id="rId3103" ref="A3105"/>
    <hyperlink r:id="rId3104" ref="A3106"/>
    <hyperlink r:id="rId3105" ref="A3107"/>
    <hyperlink r:id="rId3106" ref="A3108"/>
    <hyperlink r:id="rId3107" ref="A3109"/>
    <hyperlink r:id="rId3108" ref="A3110"/>
    <hyperlink r:id="rId3109" ref="A3111"/>
    <hyperlink r:id="rId3110" ref="A3112"/>
    <hyperlink r:id="rId3111" ref="A3113"/>
    <hyperlink r:id="rId3112" ref="A3114"/>
    <hyperlink r:id="rId3113" ref="A3115"/>
    <hyperlink r:id="rId3114" ref="A3116"/>
    <hyperlink r:id="rId3115" ref="A3117"/>
    <hyperlink r:id="rId3116" ref="A3118"/>
    <hyperlink r:id="rId3117" ref="A3119"/>
    <hyperlink r:id="rId3118" ref="A3120"/>
    <hyperlink r:id="rId3119" ref="A3121"/>
    <hyperlink r:id="rId3120" ref="A3122"/>
    <hyperlink r:id="rId3121" ref="A3123"/>
    <hyperlink r:id="rId3122" ref="A3124"/>
    <hyperlink r:id="rId3123" ref="A3125"/>
    <hyperlink r:id="rId3124" ref="A3126"/>
    <hyperlink r:id="rId3125" ref="A3127"/>
    <hyperlink r:id="rId3126" ref="A3128"/>
    <hyperlink r:id="rId3127" ref="A3129"/>
    <hyperlink r:id="rId3128" ref="A3130"/>
    <hyperlink r:id="rId3129" ref="A3131"/>
    <hyperlink r:id="rId3130" ref="A3132"/>
    <hyperlink r:id="rId3131" ref="A3133"/>
    <hyperlink r:id="rId3132" ref="A3134"/>
    <hyperlink r:id="rId3133" ref="A3135"/>
    <hyperlink r:id="rId3134" ref="A3136"/>
    <hyperlink r:id="rId3135" ref="A3137"/>
    <hyperlink r:id="rId3136" ref="A3138"/>
    <hyperlink r:id="rId3137" ref="A3139"/>
    <hyperlink r:id="rId3138" ref="A3140"/>
    <hyperlink r:id="rId3139" ref="A3141"/>
    <hyperlink r:id="rId3140" ref="A3142"/>
    <hyperlink r:id="rId3141" ref="A3143"/>
    <hyperlink r:id="rId3142" ref="A3144"/>
    <hyperlink r:id="rId3143" ref="A3145"/>
    <hyperlink r:id="rId3144" ref="A3146"/>
    <hyperlink r:id="rId3145" ref="A3147"/>
    <hyperlink r:id="rId3146" ref="A3148"/>
    <hyperlink r:id="rId3147" ref="A3149"/>
    <hyperlink r:id="rId3148" ref="A3150"/>
    <hyperlink r:id="rId3149" ref="A3151"/>
    <hyperlink r:id="rId3150" ref="A3152"/>
    <hyperlink r:id="rId3151" ref="A3153"/>
    <hyperlink r:id="rId3152" ref="A3154"/>
    <hyperlink r:id="rId3153" ref="A3155"/>
    <hyperlink r:id="rId3154" ref="A3156"/>
    <hyperlink r:id="rId3155" ref="A3157"/>
    <hyperlink r:id="rId3156" ref="A3158"/>
    <hyperlink r:id="rId3157" ref="A3159"/>
    <hyperlink r:id="rId3158" ref="A3160"/>
    <hyperlink r:id="rId3159" ref="A3161"/>
    <hyperlink r:id="rId3160" ref="A3162"/>
    <hyperlink r:id="rId3161" ref="A3163"/>
    <hyperlink r:id="rId3162" ref="A3164"/>
    <hyperlink r:id="rId3163" ref="A3165"/>
    <hyperlink r:id="rId3164" ref="A3166"/>
    <hyperlink r:id="rId3165" ref="A3167"/>
    <hyperlink r:id="rId3166" ref="A3168"/>
    <hyperlink r:id="rId3167" ref="A3169"/>
    <hyperlink r:id="rId3168" ref="A3170"/>
    <hyperlink r:id="rId3169" ref="A3171"/>
    <hyperlink r:id="rId3170" ref="A3172"/>
    <hyperlink r:id="rId3171" ref="A3173"/>
    <hyperlink r:id="rId3172" ref="A3174"/>
    <hyperlink r:id="rId3173" ref="A3175"/>
    <hyperlink r:id="rId3174" ref="A3176"/>
    <hyperlink r:id="rId3175" ref="A3177"/>
    <hyperlink r:id="rId3176" ref="A3178"/>
    <hyperlink r:id="rId3177" ref="A3179"/>
    <hyperlink r:id="rId3178" ref="A3180"/>
    <hyperlink r:id="rId3179" ref="A3181"/>
    <hyperlink r:id="rId3180" ref="A3182"/>
    <hyperlink r:id="rId3181" ref="A3183"/>
    <hyperlink r:id="rId3182" ref="A3184"/>
    <hyperlink r:id="rId3183" ref="A3185"/>
    <hyperlink r:id="rId3184" ref="A3186"/>
    <hyperlink r:id="rId3185" ref="A3187"/>
    <hyperlink r:id="rId3186" ref="A3188"/>
    <hyperlink r:id="rId3187" ref="A3189"/>
    <hyperlink r:id="rId3188" ref="A3190"/>
    <hyperlink r:id="rId3189" ref="A3191"/>
    <hyperlink r:id="rId3190" ref="A3192"/>
    <hyperlink r:id="rId3191" ref="A3193"/>
    <hyperlink r:id="rId3192" ref="A3194"/>
    <hyperlink r:id="rId3193" ref="A3195"/>
    <hyperlink r:id="rId3194" ref="A3196"/>
    <hyperlink r:id="rId3195" ref="A3197"/>
    <hyperlink r:id="rId3196" ref="A3198"/>
    <hyperlink r:id="rId3197" ref="A3199"/>
    <hyperlink r:id="rId3198" ref="A3200"/>
    <hyperlink r:id="rId3199" ref="A3201"/>
    <hyperlink r:id="rId3200" ref="A3202"/>
    <hyperlink r:id="rId3201" ref="A3203"/>
    <hyperlink r:id="rId3202" ref="A3204"/>
    <hyperlink r:id="rId3203" ref="A3205"/>
    <hyperlink r:id="rId3204" ref="A3206"/>
    <hyperlink r:id="rId3205" ref="A3207"/>
    <hyperlink r:id="rId3206" ref="A3208"/>
    <hyperlink r:id="rId3207" ref="A3209"/>
    <hyperlink r:id="rId3208" ref="A3210"/>
    <hyperlink r:id="rId3209" ref="A3211"/>
    <hyperlink r:id="rId3210" ref="A3212"/>
    <hyperlink r:id="rId3211" ref="A3213"/>
    <hyperlink r:id="rId3212" ref="A3214"/>
    <hyperlink r:id="rId3213" ref="A3215"/>
    <hyperlink r:id="rId3214" ref="A3216"/>
    <hyperlink r:id="rId3215" ref="A3217"/>
    <hyperlink r:id="rId3216" ref="A3218"/>
    <hyperlink r:id="rId3217" ref="A3219"/>
    <hyperlink r:id="rId3218" ref="A3220"/>
    <hyperlink r:id="rId3219" ref="A3221"/>
    <hyperlink r:id="rId3220" ref="A3222"/>
    <hyperlink r:id="rId3221" ref="A3223"/>
    <hyperlink r:id="rId3222" ref="A3224"/>
    <hyperlink r:id="rId3223" ref="A3225"/>
    <hyperlink r:id="rId3224" ref="A3226"/>
    <hyperlink r:id="rId3225" ref="A3227"/>
    <hyperlink r:id="rId3226" ref="A3228"/>
    <hyperlink r:id="rId3227" ref="A3229"/>
    <hyperlink r:id="rId3228" ref="A3230"/>
    <hyperlink r:id="rId3229" ref="A3231"/>
    <hyperlink r:id="rId3230" ref="A3232"/>
  </hyperlinks>
  <drawing r:id="rId323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23940</v>
      </c>
      <c r="B3" s="3"/>
      <c r="C3" s="4">
        <v>35423.98055555556</v>
      </c>
      <c r="D3" s="5">
        <v>422450.0</v>
      </c>
    </row>
    <row r="4">
      <c r="A4" s="2" t="s">
        <v>23941</v>
      </c>
      <c r="B4" s="3"/>
      <c r="C4" s="4">
        <v>35423.98055555556</v>
      </c>
      <c r="D4" s="5">
        <v>422429.0</v>
      </c>
    </row>
    <row r="5">
      <c r="A5" s="2" t="s">
        <v>23942</v>
      </c>
      <c r="B5" s="3"/>
      <c r="C5" s="4">
        <v>35423.98055555556</v>
      </c>
      <c r="D5" s="5">
        <v>677216.0</v>
      </c>
    </row>
    <row r="6">
      <c r="A6" s="2" t="s">
        <v>23943</v>
      </c>
      <c r="B6" s="3"/>
      <c r="C6" s="4">
        <v>35423.98055555556</v>
      </c>
      <c r="D6" s="5">
        <v>678296.0</v>
      </c>
    </row>
    <row r="7">
      <c r="A7" s="2" t="s">
        <v>23944</v>
      </c>
      <c r="B7" s="3"/>
      <c r="C7" s="4">
        <v>35423.98055555556</v>
      </c>
      <c r="D7" s="5">
        <v>1281281.0</v>
      </c>
    </row>
    <row r="8">
      <c r="A8" s="2" t="s">
        <v>23945</v>
      </c>
      <c r="B8" s="3"/>
      <c r="C8" s="4">
        <v>35423.98055555556</v>
      </c>
      <c r="D8" s="5">
        <v>1400394.0</v>
      </c>
    </row>
    <row r="9">
      <c r="A9" s="2" t="s">
        <v>23946</v>
      </c>
      <c r="B9" s="3"/>
      <c r="C9" s="4">
        <v>35423.98055555556</v>
      </c>
      <c r="D9" s="5">
        <v>658487.0</v>
      </c>
    </row>
    <row r="10">
      <c r="A10" s="2" t="s">
        <v>23947</v>
      </c>
      <c r="B10" s="3"/>
      <c r="C10" s="4">
        <v>35423.98055555556</v>
      </c>
      <c r="D10" s="5">
        <v>552452.0</v>
      </c>
    </row>
    <row r="11">
      <c r="A11" s="2" t="s">
        <v>23948</v>
      </c>
      <c r="B11" s="3"/>
      <c r="C11" s="4">
        <v>35423.98055555556</v>
      </c>
      <c r="D11" s="5">
        <v>660013.0</v>
      </c>
    </row>
    <row r="12">
      <c r="A12" s="2" t="s">
        <v>23949</v>
      </c>
      <c r="B12" s="3"/>
      <c r="C12" s="4">
        <v>35423.98055555556</v>
      </c>
      <c r="D12" s="5">
        <v>674435.0</v>
      </c>
    </row>
    <row r="13">
      <c r="A13" s="2" t="s">
        <v>23950</v>
      </c>
      <c r="B13" s="3"/>
      <c r="C13" s="4">
        <v>35423.98055555556</v>
      </c>
      <c r="D13" s="5">
        <v>826650.0</v>
      </c>
    </row>
    <row r="14">
      <c r="A14" s="2" t="s">
        <v>23951</v>
      </c>
      <c r="B14" s="3"/>
      <c r="C14" s="4">
        <v>35423.98055555556</v>
      </c>
      <c r="D14" s="5">
        <v>266590.0</v>
      </c>
    </row>
    <row r="15">
      <c r="A15" s="2" t="s">
        <v>23952</v>
      </c>
      <c r="B15" s="3"/>
      <c r="C15" s="4">
        <v>35423.98055555556</v>
      </c>
      <c r="D15" s="5">
        <v>322536.0</v>
      </c>
    </row>
    <row r="16">
      <c r="A16" s="2" t="s">
        <v>23953</v>
      </c>
      <c r="B16" s="3"/>
      <c r="C16" s="4">
        <v>35423.98055555556</v>
      </c>
      <c r="D16" s="5">
        <v>320048.0</v>
      </c>
    </row>
    <row r="17">
      <c r="A17" s="2" t="s">
        <v>23954</v>
      </c>
      <c r="B17" s="3"/>
      <c r="C17" s="4">
        <v>35423.98055555556</v>
      </c>
      <c r="D17" s="5">
        <v>319688.0</v>
      </c>
    </row>
    <row r="18">
      <c r="A18" s="2" t="s">
        <v>23955</v>
      </c>
      <c r="B18" s="3"/>
      <c r="C18" s="4">
        <v>35423.98055555556</v>
      </c>
      <c r="D18" s="5">
        <v>320431.0</v>
      </c>
    </row>
    <row r="19">
      <c r="A19" s="2" t="s">
        <v>23956</v>
      </c>
      <c r="B19" s="3"/>
      <c r="C19" s="4">
        <v>35423.98055555556</v>
      </c>
      <c r="D19" s="5">
        <v>839476.0</v>
      </c>
    </row>
    <row r="20">
      <c r="A20" s="2" t="s">
        <v>23957</v>
      </c>
      <c r="B20" s="3"/>
      <c r="C20" s="4">
        <v>35423.98055555556</v>
      </c>
      <c r="D20" s="5">
        <v>547375.0</v>
      </c>
    </row>
    <row r="21">
      <c r="A21" s="2" t="s">
        <v>23958</v>
      </c>
      <c r="B21" s="3"/>
      <c r="C21" s="4">
        <v>35423.98055555556</v>
      </c>
      <c r="D21" s="5">
        <v>843271.0</v>
      </c>
    </row>
    <row r="22">
      <c r="A22" s="2" t="s">
        <v>23959</v>
      </c>
      <c r="B22" s="3"/>
      <c r="C22" s="4">
        <v>35423.98055555556</v>
      </c>
      <c r="D22" s="5">
        <v>1615885.0</v>
      </c>
    </row>
    <row r="23">
      <c r="A23" s="2" t="s">
        <v>23960</v>
      </c>
      <c r="B23" s="3"/>
      <c r="C23" s="4">
        <v>35423.98055555556</v>
      </c>
      <c r="D23" s="5">
        <v>317553.0</v>
      </c>
    </row>
    <row r="24">
      <c r="A24" s="2" t="s">
        <v>23961</v>
      </c>
      <c r="B24" s="3"/>
      <c r="C24" s="4">
        <v>35423.98055555556</v>
      </c>
      <c r="D24" s="5">
        <v>933951.0</v>
      </c>
    </row>
    <row r="25">
      <c r="A25" s="2" t="s">
        <v>23962</v>
      </c>
      <c r="B25" s="3"/>
      <c r="C25" s="4">
        <v>35423.98055555556</v>
      </c>
      <c r="D25" s="5">
        <v>532172.0</v>
      </c>
    </row>
    <row r="26">
      <c r="A26" s="2" t="s">
        <v>23963</v>
      </c>
      <c r="B26" s="3"/>
      <c r="C26" s="4">
        <v>35423.98055555556</v>
      </c>
      <c r="D26" s="5">
        <v>404799.0</v>
      </c>
    </row>
    <row r="27">
      <c r="A27" s="2" t="s">
        <v>23964</v>
      </c>
      <c r="B27" s="3"/>
      <c r="C27" s="4">
        <v>35423.98055555556</v>
      </c>
      <c r="D27" s="5">
        <v>383560.0</v>
      </c>
    </row>
    <row r="28">
      <c r="A28" s="2" t="s">
        <v>23965</v>
      </c>
      <c r="B28" s="3"/>
      <c r="C28" s="4">
        <v>35423.98055555556</v>
      </c>
      <c r="D28" s="5">
        <v>1033651.0</v>
      </c>
    </row>
    <row r="29">
      <c r="A29" s="2" t="s">
        <v>23966</v>
      </c>
      <c r="B29" s="3"/>
      <c r="C29" s="4">
        <v>35423.98055555556</v>
      </c>
      <c r="D29" s="5">
        <v>1353237.0</v>
      </c>
    </row>
    <row r="30">
      <c r="A30" s="2" t="s">
        <v>23967</v>
      </c>
      <c r="B30" s="3"/>
      <c r="C30" s="4">
        <v>35423.98055555556</v>
      </c>
      <c r="D30" s="5">
        <v>582251.0</v>
      </c>
    </row>
    <row r="31">
      <c r="A31" s="2" t="s">
        <v>23968</v>
      </c>
      <c r="B31" s="3"/>
      <c r="C31" s="4">
        <v>35423.98055555556</v>
      </c>
      <c r="D31" s="5">
        <v>591239.0</v>
      </c>
    </row>
    <row r="32">
      <c r="A32" s="2" t="s">
        <v>23969</v>
      </c>
      <c r="B32" s="3"/>
      <c r="C32" s="4">
        <v>35423.98055555556</v>
      </c>
      <c r="D32" s="5">
        <v>592354.0</v>
      </c>
    </row>
    <row r="33">
      <c r="A33" s="2" t="s">
        <v>23970</v>
      </c>
      <c r="B33" s="3"/>
      <c r="C33" s="4">
        <v>35423.98055555556</v>
      </c>
      <c r="D33" s="5">
        <v>587207.0</v>
      </c>
    </row>
    <row r="34">
      <c r="A34" s="2" t="s">
        <v>23971</v>
      </c>
      <c r="B34" s="3"/>
      <c r="C34" s="4">
        <v>35423.98055555556</v>
      </c>
      <c r="D34" s="5">
        <v>587358.0</v>
      </c>
    </row>
    <row r="35">
      <c r="A35" s="2" t="s">
        <v>23972</v>
      </c>
      <c r="B35" s="3"/>
      <c r="C35" s="4">
        <v>35423.98055555556</v>
      </c>
      <c r="D35" s="5">
        <v>587618.0</v>
      </c>
    </row>
    <row r="36">
      <c r="A36" s="2" t="s">
        <v>23973</v>
      </c>
      <c r="B36" s="3"/>
      <c r="C36" s="4">
        <v>35423.98055555556</v>
      </c>
      <c r="D36" s="5">
        <v>587728.0</v>
      </c>
    </row>
    <row r="37">
      <c r="A37" s="2" t="s">
        <v>23974</v>
      </c>
      <c r="B37" s="3"/>
      <c r="C37" s="4">
        <v>35423.98055555556</v>
      </c>
      <c r="D37" s="5">
        <v>587694.0</v>
      </c>
    </row>
    <row r="38">
      <c r="A38" s="2" t="s">
        <v>23975</v>
      </c>
      <c r="B38" s="3"/>
      <c r="C38" s="4">
        <v>35423.98055555556</v>
      </c>
      <c r="D38" s="5">
        <v>496813.0</v>
      </c>
    </row>
    <row r="39">
      <c r="A39" s="2" t="s">
        <v>23976</v>
      </c>
      <c r="B39" s="3"/>
      <c r="C39" s="4">
        <v>35423.98055555556</v>
      </c>
      <c r="D39" s="5">
        <v>435054.0</v>
      </c>
    </row>
    <row r="40">
      <c r="A40" s="2" t="s">
        <v>23977</v>
      </c>
      <c r="B40" s="3"/>
      <c r="C40" s="4">
        <v>35423.98055555556</v>
      </c>
      <c r="D40" s="5">
        <v>406177.0</v>
      </c>
    </row>
    <row r="41">
      <c r="A41" s="2" t="s">
        <v>23978</v>
      </c>
      <c r="B41" s="3"/>
      <c r="C41" s="4">
        <v>35423.98055555556</v>
      </c>
      <c r="D41" s="5">
        <v>423668.0</v>
      </c>
    </row>
    <row r="42">
      <c r="A42" s="2" t="s">
        <v>23979</v>
      </c>
      <c r="B42" s="3"/>
      <c r="C42" s="4">
        <v>35423.98055555556</v>
      </c>
      <c r="D42" s="5">
        <v>1449082.0</v>
      </c>
    </row>
    <row r="43">
      <c r="A43" s="2" t="s">
        <v>23980</v>
      </c>
      <c r="B43" s="3"/>
      <c r="C43" s="4">
        <v>35423.98055555556</v>
      </c>
      <c r="D43" s="5">
        <v>389026.0</v>
      </c>
    </row>
    <row r="44">
      <c r="A44" s="2" t="s">
        <v>23981</v>
      </c>
      <c r="B44" s="3"/>
      <c r="C44" s="4">
        <v>35423.98055555556</v>
      </c>
      <c r="D44" s="5">
        <v>393921.0</v>
      </c>
    </row>
    <row r="45">
      <c r="A45" s="2" t="s">
        <v>23982</v>
      </c>
      <c r="B45" s="3"/>
      <c r="C45" s="4">
        <v>35423.98055555556</v>
      </c>
      <c r="D45" s="5">
        <v>1243011.0</v>
      </c>
    </row>
    <row r="46">
      <c r="A46" s="2" t="s">
        <v>23983</v>
      </c>
      <c r="B46" s="3"/>
      <c r="C46" s="4">
        <v>35423.98055555556</v>
      </c>
      <c r="D46" s="5">
        <v>1408796.0</v>
      </c>
    </row>
    <row r="47">
      <c r="A47" s="2" t="s">
        <v>23984</v>
      </c>
      <c r="B47" s="3"/>
      <c r="C47" s="4">
        <v>35423.98055555556</v>
      </c>
      <c r="D47" s="5">
        <v>1525281.0</v>
      </c>
    </row>
    <row r="48">
      <c r="A48" s="2" t="s">
        <v>23985</v>
      </c>
      <c r="B48" s="3"/>
      <c r="C48" s="4">
        <v>35423.98055555556</v>
      </c>
      <c r="D48" s="5">
        <v>658344.0</v>
      </c>
    </row>
    <row r="49">
      <c r="A49" s="2" t="s">
        <v>23986</v>
      </c>
      <c r="B49" s="3"/>
      <c r="C49" s="4">
        <v>35423.98055555556</v>
      </c>
      <c r="D49" s="5">
        <v>675206.0</v>
      </c>
    </row>
    <row r="50">
      <c r="A50" s="2" t="s">
        <v>23987</v>
      </c>
      <c r="B50" s="3"/>
      <c r="C50" s="4">
        <v>35423.98055555556</v>
      </c>
      <c r="D50" s="5">
        <v>767043.0</v>
      </c>
    </row>
    <row r="51">
      <c r="A51" s="2" t="s">
        <v>23988</v>
      </c>
      <c r="B51" s="3"/>
      <c r="C51" s="4">
        <v>35423.98055555556</v>
      </c>
      <c r="D51" s="5">
        <v>262456.0</v>
      </c>
    </row>
    <row r="52">
      <c r="A52" s="2" t="s">
        <v>23989</v>
      </c>
      <c r="B52" s="3"/>
      <c r="C52" s="4">
        <v>35423.98055555556</v>
      </c>
      <c r="D52" s="5">
        <v>275062.0</v>
      </c>
    </row>
    <row r="53">
      <c r="A53" s="2" t="s">
        <v>23990</v>
      </c>
      <c r="B53" s="3"/>
      <c r="C53" s="4">
        <v>35423.98055555556</v>
      </c>
      <c r="D53" s="5">
        <v>275431.0</v>
      </c>
    </row>
    <row r="54">
      <c r="A54" s="2" t="s">
        <v>23991</v>
      </c>
      <c r="B54" s="3"/>
      <c r="C54" s="4">
        <v>35423.98055555556</v>
      </c>
      <c r="D54" s="5">
        <v>157983.0</v>
      </c>
    </row>
    <row r="55">
      <c r="A55" s="2" t="s">
        <v>23992</v>
      </c>
      <c r="B55" s="3"/>
      <c r="C55" s="4">
        <v>35423.98055555556</v>
      </c>
      <c r="D55" s="5">
        <v>419083.0</v>
      </c>
    </row>
    <row r="56">
      <c r="A56" s="2" t="s">
        <v>23993</v>
      </c>
      <c r="B56" s="3"/>
      <c r="C56" s="4">
        <v>35423.98055555556</v>
      </c>
      <c r="D56" s="5">
        <v>404646.0</v>
      </c>
    </row>
    <row r="57">
      <c r="A57" s="2" t="s">
        <v>23994</v>
      </c>
      <c r="B57" s="3"/>
      <c r="C57" s="4">
        <v>35423.98055555556</v>
      </c>
      <c r="D57" s="5">
        <v>260153.0</v>
      </c>
    </row>
    <row r="58">
      <c r="A58" s="2" t="s">
        <v>23995</v>
      </c>
      <c r="B58" s="3"/>
      <c r="C58" s="4">
        <v>35423.98055555556</v>
      </c>
      <c r="D58" s="5">
        <v>407763.0</v>
      </c>
    </row>
    <row r="59">
      <c r="A59" s="2" t="s">
        <v>23996</v>
      </c>
      <c r="B59" s="3"/>
      <c r="C59" s="4">
        <v>35423.98055555556</v>
      </c>
      <c r="D59" s="5">
        <v>1207716.0</v>
      </c>
    </row>
    <row r="60">
      <c r="A60" s="2" t="s">
        <v>23997</v>
      </c>
      <c r="B60" s="3"/>
      <c r="C60" s="4">
        <v>35423.98055555556</v>
      </c>
      <c r="D60" s="5">
        <v>404464.0</v>
      </c>
    </row>
    <row r="61">
      <c r="A61" s="2" t="s">
        <v>23998</v>
      </c>
      <c r="B61" s="3"/>
      <c r="C61" s="4">
        <v>35423.98055555556</v>
      </c>
      <c r="D61" s="5">
        <v>384710.0</v>
      </c>
    </row>
    <row r="62">
      <c r="A62" s="2" t="s">
        <v>23999</v>
      </c>
      <c r="B62" s="3"/>
      <c r="C62" s="4">
        <v>35423.98055555556</v>
      </c>
      <c r="D62" s="5">
        <v>560380.0</v>
      </c>
    </row>
    <row r="63">
      <c r="A63" s="2" t="s">
        <v>24000</v>
      </c>
      <c r="B63" s="3"/>
      <c r="C63" s="4">
        <v>35423.98055555556</v>
      </c>
      <c r="D63" s="5">
        <v>1597364.0</v>
      </c>
    </row>
    <row r="64">
      <c r="A64" s="2" t="s">
        <v>24001</v>
      </c>
      <c r="B64" s="3"/>
      <c r="C64" s="4">
        <v>35423.98055555556</v>
      </c>
      <c r="D64" s="5">
        <v>1576038.0</v>
      </c>
    </row>
    <row r="65">
      <c r="A65" s="2" t="s">
        <v>24002</v>
      </c>
      <c r="B65" s="3"/>
      <c r="C65" s="4">
        <v>35423.98055555556</v>
      </c>
      <c r="D65" s="5">
        <v>1576012.0</v>
      </c>
    </row>
    <row r="66">
      <c r="A66" s="2" t="s">
        <v>24003</v>
      </c>
      <c r="B66" s="3"/>
      <c r="C66" s="4">
        <v>35423.98055555556</v>
      </c>
      <c r="D66" s="5">
        <v>1656410.0</v>
      </c>
    </row>
    <row r="67">
      <c r="A67" s="2" t="s">
        <v>24004</v>
      </c>
      <c r="B67" s="3"/>
      <c r="C67" s="4">
        <v>35423.98055555556</v>
      </c>
      <c r="D67" s="5">
        <v>326981.0</v>
      </c>
    </row>
    <row r="68">
      <c r="A68" s="2" t="s">
        <v>24005</v>
      </c>
      <c r="B68" s="3"/>
      <c r="C68" s="4">
        <v>35423.98055555556</v>
      </c>
      <c r="D68" s="5">
        <v>562008.0</v>
      </c>
    </row>
    <row r="69">
      <c r="A69" s="2" t="s">
        <v>24006</v>
      </c>
      <c r="B69" s="3"/>
      <c r="C69" s="4">
        <v>35423.98055555556</v>
      </c>
      <c r="D69" s="5">
        <v>377287.0</v>
      </c>
    </row>
    <row r="70">
      <c r="A70" s="2" t="s">
        <v>24007</v>
      </c>
      <c r="B70" s="3"/>
      <c r="C70" s="4">
        <v>35423.98055555556</v>
      </c>
      <c r="D70" s="5">
        <v>377042.0</v>
      </c>
    </row>
    <row r="71">
      <c r="A71" s="2" t="s">
        <v>24008</v>
      </c>
      <c r="B71" s="3"/>
      <c r="C71" s="4">
        <v>35423.98055555556</v>
      </c>
      <c r="D71" s="5">
        <v>817624.0</v>
      </c>
    </row>
    <row r="72">
      <c r="A72" s="2" t="s">
        <v>24009</v>
      </c>
      <c r="B72" s="3"/>
      <c r="C72" s="4">
        <v>35423.98055555556</v>
      </c>
      <c r="D72" s="5">
        <v>370973.0</v>
      </c>
    </row>
    <row r="73">
      <c r="A73" s="2" t="s">
        <v>24010</v>
      </c>
      <c r="B73" s="3"/>
      <c r="C73" s="4">
        <v>35423.98055555556</v>
      </c>
      <c r="D73" s="5">
        <v>1595276.0</v>
      </c>
    </row>
    <row r="74">
      <c r="A74" s="2" t="s">
        <v>24011</v>
      </c>
      <c r="B74" s="3"/>
      <c r="C74" s="4">
        <v>35423.98055555556</v>
      </c>
      <c r="D74" s="5">
        <v>1461297.0</v>
      </c>
    </row>
    <row r="75">
      <c r="A75" s="2" t="s">
        <v>24012</v>
      </c>
      <c r="B75" s="3"/>
      <c r="C75" s="4">
        <v>35423.98055555556</v>
      </c>
      <c r="D75" s="5">
        <v>654460.0</v>
      </c>
    </row>
    <row r="76">
      <c r="A76" s="2" t="s">
        <v>24013</v>
      </c>
      <c r="B76" s="3"/>
      <c r="C76" s="4">
        <v>35423.98055555556</v>
      </c>
      <c r="D76" s="5">
        <v>1552139.0</v>
      </c>
    </row>
    <row r="77">
      <c r="A77" s="2" t="s">
        <v>24014</v>
      </c>
      <c r="B77" s="3"/>
      <c r="C77" s="4">
        <v>35423.98055555556</v>
      </c>
      <c r="D77" s="5">
        <v>388987.0</v>
      </c>
    </row>
    <row r="78">
      <c r="A78" s="2" t="s">
        <v>24015</v>
      </c>
      <c r="B78" s="3"/>
      <c r="C78" s="4">
        <v>35423.98055555556</v>
      </c>
      <c r="D78" s="5">
        <v>407579.0</v>
      </c>
    </row>
    <row r="79">
      <c r="A79" s="2" t="s">
        <v>24016</v>
      </c>
      <c r="B79" s="3"/>
      <c r="C79" s="4">
        <v>35423.98055555556</v>
      </c>
      <c r="D79" s="5">
        <v>418373.0</v>
      </c>
    </row>
    <row r="80">
      <c r="A80" s="2" t="s">
        <v>24017</v>
      </c>
      <c r="B80" s="3"/>
      <c r="C80" s="4">
        <v>35423.98055555556</v>
      </c>
      <c r="D80" s="5">
        <v>404759.0</v>
      </c>
    </row>
    <row r="81">
      <c r="A81" s="2" t="s">
        <v>24018</v>
      </c>
      <c r="B81" s="3"/>
      <c r="C81" s="4">
        <v>35423.98055555556</v>
      </c>
      <c r="D81" s="5">
        <v>1506071.0</v>
      </c>
    </row>
    <row r="82">
      <c r="A82" s="2" t="s">
        <v>24019</v>
      </c>
      <c r="B82" s="3"/>
      <c r="C82" s="4">
        <v>35423.98055555556</v>
      </c>
      <c r="D82" s="5">
        <v>747552.0</v>
      </c>
    </row>
    <row r="83">
      <c r="A83" s="2" t="s">
        <v>24020</v>
      </c>
      <c r="B83" s="3"/>
      <c r="C83" s="4">
        <v>35423.98055555556</v>
      </c>
      <c r="D83" s="5">
        <v>376168.0</v>
      </c>
    </row>
    <row r="84">
      <c r="A84" s="2" t="s">
        <v>24021</v>
      </c>
      <c r="B84" s="3"/>
      <c r="C84" s="4">
        <v>35423.98055555556</v>
      </c>
      <c r="D84" s="5">
        <v>1685139.0</v>
      </c>
    </row>
    <row r="85">
      <c r="A85" s="2" t="s">
        <v>24022</v>
      </c>
      <c r="B85" s="3"/>
      <c r="C85" s="4">
        <v>35423.98055555556</v>
      </c>
      <c r="D85" s="5">
        <v>328258.0</v>
      </c>
    </row>
    <row r="86">
      <c r="A86" s="2" t="s">
        <v>24023</v>
      </c>
      <c r="B86" s="3"/>
      <c r="C86" s="4">
        <v>35423.98055555556</v>
      </c>
      <c r="D86" s="5">
        <v>619158.0</v>
      </c>
    </row>
    <row r="87">
      <c r="A87" s="2" t="s">
        <v>24024</v>
      </c>
      <c r="B87" s="3"/>
      <c r="C87" s="4">
        <v>35423.98055555556</v>
      </c>
      <c r="D87" s="5">
        <v>1653703.0</v>
      </c>
    </row>
    <row r="88">
      <c r="A88" s="2" t="s">
        <v>24025</v>
      </c>
      <c r="B88" s="3"/>
      <c r="C88" s="4">
        <v>35423.98055555556</v>
      </c>
      <c r="D88" s="5">
        <v>2618531.0</v>
      </c>
    </row>
    <row r="89">
      <c r="A89" s="2" t="s">
        <v>24026</v>
      </c>
      <c r="B89" s="3"/>
      <c r="C89" s="4">
        <v>35423.98055555556</v>
      </c>
      <c r="D89" s="5">
        <v>2797840.0</v>
      </c>
    </row>
    <row r="90">
      <c r="A90" s="2" t="s">
        <v>24027</v>
      </c>
      <c r="B90" s="3"/>
      <c r="C90" s="4">
        <v>35423.98055555556</v>
      </c>
      <c r="D90" s="5">
        <v>2719389.0</v>
      </c>
    </row>
    <row r="91">
      <c r="A91" s="2" t="s">
        <v>24028</v>
      </c>
      <c r="B91" s="3"/>
      <c r="C91" s="4">
        <v>35423.98055555556</v>
      </c>
      <c r="D91" s="5">
        <v>2631785.0</v>
      </c>
    </row>
    <row r="92">
      <c r="A92" s="2" t="s">
        <v>24029</v>
      </c>
      <c r="B92" s="3"/>
      <c r="C92" s="4">
        <v>35423.98055555556</v>
      </c>
      <c r="D92" s="5">
        <v>2639112.0</v>
      </c>
    </row>
    <row r="93">
      <c r="A93" s="2" t="s">
        <v>24030</v>
      </c>
      <c r="B93" s="3"/>
      <c r="C93" s="4">
        <v>35423.98055555556</v>
      </c>
      <c r="D93" s="5">
        <v>2620015.0</v>
      </c>
    </row>
    <row r="94">
      <c r="A94" s="2" t="s">
        <v>24031</v>
      </c>
      <c r="B94" s="3"/>
      <c r="C94" s="4">
        <v>35423.98055555556</v>
      </c>
      <c r="D94" s="5">
        <v>336452.0</v>
      </c>
    </row>
    <row r="95">
      <c r="A95" s="2" t="s">
        <v>24032</v>
      </c>
      <c r="B95" s="3"/>
      <c r="C95" s="4">
        <v>35423.98055555556</v>
      </c>
      <c r="D95" s="5">
        <v>343993.0</v>
      </c>
    </row>
    <row r="96">
      <c r="A96" s="2" t="s">
        <v>24033</v>
      </c>
      <c r="B96" s="3"/>
      <c r="C96" s="4">
        <v>35423.98055555556</v>
      </c>
      <c r="D96" s="5">
        <v>343480.0</v>
      </c>
    </row>
    <row r="97">
      <c r="A97" s="2" t="s">
        <v>24034</v>
      </c>
      <c r="B97" s="3"/>
      <c r="C97" s="4">
        <v>35423.98055555556</v>
      </c>
      <c r="D97" s="5">
        <v>342865.0</v>
      </c>
    </row>
    <row r="98">
      <c r="A98" s="2" t="s">
        <v>24035</v>
      </c>
      <c r="B98" s="3"/>
      <c r="C98" s="4">
        <v>35423.98055555556</v>
      </c>
      <c r="D98" s="5">
        <v>337537.0</v>
      </c>
    </row>
    <row r="99">
      <c r="A99" s="2" t="s">
        <v>24036</v>
      </c>
      <c r="B99" s="3"/>
      <c r="C99" s="4">
        <v>35423.98055555556</v>
      </c>
      <c r="D99" s="5">
        <v>340054.0</v>
      </c>
    </row>
    <row r="100">
      <c r="A100" s="2" t="s">
        <v>24037</v>
      </c>
      <c r="B100" s="3"/>
      <c r="C100" s="4">
        <v>35423.98055555556</v>
      </c>
      <c r="D100" s="5">
        <v>345129.0</v>
      </c>
    </row>
    <row r="101">
      <c r="A101" s="2" t="s">
        <v>24038</v>
      </c>
      <c r="B101" s="3"/>
      <c r="C101" s="4">
        <v>35423.98055555556</v>
      </c>
      <c r="D101" s="5">
        <v>342688.0</v>
      </c>
    </row>
    <row r="102">
      <c r="A102" s="2" t="s">
        <v>24039</v>
      </c>
      <c r="B102" s="3"/>
      <c r="C102" s="4">
        <v>35423.98055555556</v>
      </c>
      <c r="D102" s="5">
        <v>740054.0</v>
      </c>
    </row>
    <row r="103">
      <c r="A103" s="2" t="s">
        <v>24040</v>
      </c>
      <c r="B103" s="3"/>
      <c r="C103" s="4">
        <v>35423.98055555556</v>
      </c>
      <c r="D103" s="5">
        <v>1526818.0</v>
      </c>
    </row>
    <row r="104">
      <c r="A104" s="2" t="s">
        <v>24041</v>
      </c>
      <c r="B104" s="3"/>
      <c r="C104" s="4">
        <v>35423.98055555556</v>
      </c>
      <c r="D104" s="5">
        <v>1078369.0</v>
      </c>
    </row>
    <row r="105">
      <c r="A105" s="2" t="s">
        <v>24042</v>
      </c>
      <c r="B105" s="3"/>
      <c r="C105" s="4">
        <v>35423.98055555556</v>
      </c>
      <c r="D105" s="5">
        <v>802194.0</v>
      </c>
    </row>
    <row r="106">
      <c r="A106" s="2" t="s">
        <v>24043</v>
      </c>
      <c r="B106" s="3"/>
      <c r="C106" s="4">
        <v>35423.98055555556</v>
      </c>
      <c r="D106" s="5">
        <v>1518060.0</v>
      </c>
    </row>
    <row r="107">
      <c r="A107" s="2" t="s">
        <v>24044</v>
      </c>
      <c r="B107" s="3"/>
      <c r="C107" s="4">
        <v>35423.98055555556</v>
      </c>
      <c r="D107" s="5">
        <v>1614220.0</v>
      </c>
    </row>
    <row r="108">
      <c r="A108" s="2" t="s">
        <v>24045</v>
      </c>
      <c r="B108" s="3"/>
      <c r="C108" s="4">
        <v>35423.98055555556</v>
      </c>
      <c r="D108" s="5">
        <v>1497375.0</v>
      </c>
    </row>
    <row r="109">
      <c r="A109" s="2" t="s">
        <v>24046</v>
      </c>
      <c r="B109" s="3"/>
      <c r="C109" s="4">
        <v>35423.98055555556</v>
      </c>
      <c r="D109" s="5">
        <v>772228.0</v>
      </c>
    </row>
    <row r="110">
      <c r="A110" s="2" t="s">
        <v>24047</v>
      </c>
      <c r="B110" s="3"/>
      <c r="C110" s="4">
        <v>35423.98055555556</v>
      </c>
      <c r="D110" s="5">
        <v>438375.0</v>
      </c>
    </row>
    <row r="111">
      <c r="A111" s="2" t="s">
        <v>24048</v>
      </c>
      <c r="B111" s="3"/>
      <c r="C111" s="4">
        <v>35423.98055555556</v>
      </c>
      <c r="D111" s="5">
        <v>845965.0</v>
      </c>
    </row>
    <row r="112">
      <c r="A112" s="2" t="s">
        <v>24049</v>
      </c>
      <c r="B112" s="3"/>
      <c r="C112" s="4">
        <v>35423.98055555556</v>
      </c>
      <c r="D112" s="5">
        <v>402449.0</v>
      </c>
    </row>
    <row r="113">
      <c r="A113" s="2" t="s">
        <v>24050</v>
      </c>
      <c r="B113" s="3"/>
      <c r="C113" s="4">
        <v>35423.98055555556</v>
      </c>
      <c r="D113" s="5">
        <v>814020.0</v>
      </c>
    </row>
    <row r="114">
      <c r="A114" s="2" t="s">
        <v>24051</v>
      </c>
      <c r="B114" s="3"/>
      <c r="C114" s="4">
        <v>35423.98055555556</v>
      </c>
      <c r="D114" s="5">
        <v>399247.0</v>
      </c>
    </row>
    <row r="115">
      <c r="A115" s="2" t="s">
        <v>24052</v>
      </c>
      <c r="B115" s="3"/>
      <c r="C115" s="4">
        <v>35423.98055555556</v>
      </c>
      <c r="D115" s="5">
        <v>292461.0</v>
      </c>
    </row>
    <row r="116">
      <c r="A116" s="2" t="s">
        <v>24053</v>
      </c>
      <c r="B116" s="3"/>
      <c r="C116" s="4">
        <v>35423.98055555556</v>
      </c>
      <c r="D116" s="5">
        <v>395652.0</v>
      </c>
    </row>
    <row r="117">
      <c r="A117" s="2" t="s">
        <v>24054</v>
      </c>
      <c r="B117" s="3"/>
      <c r="C117" s="4">
        <v>35423.98055555556</v>
      </c>
      <c r="D117" s="5">
        <v>405630.0</v>
      </c>
    </row>
    <row r="118">
      <c r="A118" s="2" t="s">
        <v>24055</v>
      </c>
      <c r="B118" s="3"/>
      <c r="C118" s="4">
        <v>35423.98055555556</v>
      </c>
      <c r="D118" s="5">
        <v>655648.0</v>
      </c>
    </row>
    <row r="119">
      <c r="A119" s="2" t="s">
        <v>24056</v>
      </c>
      <c r="B119" s="3"/>
      <c r="C119" s="4">
        <v>35423.98055555556</v>
      </c>
      <c r="D119" s="5">
        <v>584799.0</v>
      </c>
    </row>
    <row r="120">
      <c r="A120" s="2" t="s">
        <v>24057</v>
      </c>
      <c r="B120" s="3"/>
      <c r="C120" s="4">
        <v>35423.98055555556</v>
      </c>
      <c r="D120" s="5">
        <v>560790.0</v>
      </c>
    </row>
    <row r="121">
      <c r="A121" s="2" t="s">
        <v>24058</v>
      </c>
      <c r="B121" s="3"/>
      <c r="C121" s="4">
        <v>35423.98055555556</v>
      </c>
      <c r="D121" s="5">
        <v>376703.0</v>
      </c>
    </row>
    <row r="122">
      <c r="A122" s="2" t="s">
        <v>24059</v>
      </c>
      <c r="B122" s="3"/>
      <c r="C122" s="4">
        <v>35423.98055555556</v>
      </c>
      <c r="D122" s="5">
        <v>591425.0</v>
      </c>
    </row>
    <row r="123">
      <c r="A123" s="2" t="s">
        <v>24060</v>
      </c>
      <c r="B123" s="3"/>
      <c r="C123" s="4">
        <v>35423.98055555556</v>
      </c>
      <c r="D123" s="5">
        <v>320127.0</v>
      </c>
    </row>
    <row r="124">
      <c r="A124" s="2" t="s">
        <v>24061</v>
      </c>
      <c r="B124" s="3"/>
      <c r="C124" s="4">
        <v>35423.98055555556</v>
      </c>
      <c r="D124" s="5">
        <v>670218.0</v>
      </c>
    </row>
    <row r="125">
      <c r="A125" s="2" t="s">
        <v>24062</v>
      </c>
      <c r="B125" s="3"/>
      <c r="C125" s="4">
        <v>35423.98055555556</v>
      </c>
      <c r="D125" s="5">
        <v>509713.0</v>
      </c>
    </row>
    <row r="126">
      <c r="A126" s="2" t="s">
        <v>24063</v>
      </c>
      <c r="B126" s="3"/>
      <c r="C126" s="4">
        <v>35423.98055555556</v>
      </c>
      <c r="D126" s="5">
        <v>396515.0</v>
      </c>
    </row>
    <row r="127">
      <c r="A127" s="2" t="s">
        <v>24064</v>
      </c>
      <c r="B127" s="3"/>
      <c r="C127" s="4">
        <v>35423.98055555556</v>
      </c>
      <c r="D127" s="5">
        <v>370234.0</v>
      </c>
    </row>
    <row r="128">
      <c r="A128" s="2" t="s">
        <v>24065</v>
      </c>
      <c r="B128" s="3"/>
      <c r="C128" s="4">
        <v>35423.98055555556</v>
      </c>
      <c r="D128" s="5">
        <v>353082.0</v>
      </c>
    </row>
    <row r="129">
      <c r="A129" s="2" t="s">
        <v>24066</v>
      </c>
      <c r="B129" s="3"/>
      <c r="C129" s="4">
        <v>35423.98055555556</v>
      </c>
      <c r="D129" s="5">
        <v>354735.0</v>
      </c>
    </row>
    <row r="130">
      <c r="A130" s="2" t="s">
        <v>24067</v>
      </c>
      <c r="B130" s="3"/>
      <c r="C130" s="4">
        <v>35423.98055555556</v>
      </c>
      <c r="D130" s="5">
        <v>518500.0</v>
      </c>
    </row>
    <row r="131">
      <c r="A131" s="2" t="s">
        <v>24068</v>
      </c>
      <c r="B131" s="3"/>
      <c r="C131" s="4">
        <v>35423.98055555556</v>
      </c>
      <c r="D131" s="5">
        <v>336316.0</v>
      </c>
    </row>
    <row r="132">
      <c r="A132" s="2" t="s">
        <v>24069</v>
      </c>
      <c r="B132" s="3"/>
      <c r="C132" s="4">
        <v>35423.98055555556</v>
      </c>
      <c r="D132" s="5">
        <v>1152210.0</v>
      </c>
    </row>
    <row r="133">
      <c r="A133" s="2" t="s">
        <v>24070</v>
      </c>
      <c r="B133" s="3"/>
      <c r="C133" s="4">
        <v>35423.98055555556</v>
      </c>
      <c r="D133" s="5">
        <v>1061414.0</v>
      </c>
    </row>
    <row r="134">
      <c r="A134" s="2" t="s">
        <v>24071</v>
      </c>
      <c r="B134" s="3"/>
      <c r="C134" s="4">
        <v>35423.98055555556</v>
      </c>
      <c r="D134" s="5">
        <v>652567.0</v>
      </c>
    </row>
    <row r="135">
      <c r="A135" s="2" t="s">
        <v>24072</v>
      </c>
      <c r="B135" s="3"/>
      <c r="C135" s="4">
        <v>35423.98055555556</v>
      </c>
      <c r="D135" s="5">
        <v>375569.0</v>
      </c>
    </row>
    <row r="136">
      <c r="A136" s="2" t="s">
        <v>24073</v>
      </c>
      <c r="B136" s="3"/>
      <c r="C136" s="4">
        <v>35423.98055555556</v>
      </c>
      <c r="D136" s="5">
        <v>381285.0</v>
      </c>
    </row>
    <row r="137">
      <c r="A137" s="2" t="s">
        <v>24074</v>
      </c>
      <c r="B137" s="3"/>
      <c r="C137" s="4">
        <v>35423.98055555556</v>
      </c>
      <c r="D137" s="5">
        <v>1116703.0</v>
      </c>
    </row>
    <row r="138">
      <c r="A138" s="2" t="s">
        <v>24075</v>
      </c>
      <c r="B138" s="3"/>
      <c r="C138" s="4">
        <v>35423.98055555556</v>
      </c>
      <c r="D138" s="5">
        <v>319760.0</v>
      </c>
    </row>
    <row r="139">
      <c r="A139" s="2" t="s">
        <v>24076</v>
      </c>
      <c r="B139" s="3"/>
      <c r="C139" s="4">
        <v>35423.98055555556</v>
      </c>
      <c r="D139" s="5">
        <v>653948.0</v>
      </c>
    </row>
    <row r="140">
      <c r="A140" s="2" t="s">
        <v>24077</v>
      </c>
      <c r="B140" s="3"/>
      <c r="C140" s="4">
        <v>35423.98055555556</v>
      </c>
      <c r="D140" s="5">
        <v>305169.0</v>
      </c>
    </row>
    <row r="141">
      <c r="A141" s="2" t="s">
        <v>24078</v>
      </c>
      <c r="B141" s="3"/>
      <c r="C141" s="4">
        <v>35423.98055555556</v>
      </c>
      <c r="D141" s="5">
        <v>750852.0</v>
      </c>
    </row>
    <row r="142">
      <c r="A142" s="2" t="s">
        <v>24079</v>
      </c>
      <c r="B142" s="3"/>
      <c r="C142" s="4">
        <v>35423.98055555556</v>
      </c>
      <c r="D142" s="5">
        <v>674628.0</v>
      </c>
    </row>
    <row r="143">
      <c r="A143" s="2" t="s">
        <v>24080</v>
      </c>
      <c r="B143" s="3"/>
      <c r="C143" s="4">
        <v>35423.98055555556</v>
      </c>
      <c r="D143" s="5">
        <v>1031244.0</v>
      </c>
    </row>
    <row r="144">
      <c r="A144" s="2" t="s">
        <v>24081</v>
      </c>
      <c r="B144" s="3"/>
      <c r="C144" s="4">
        <v>35423.98055555556</v>
      </c>
      <c r="D144" s="5">
        <v>566642.0</v>
      </c>
    </row>
    <row r="145">
      <c r="A145" s="2" t="s">
        <v>24082</v>
      </c>
      <c r="B145" s="3"/>
      <c r="C145" s="4">
        <v>35423.98055555556</v>
      </c>
      <c r="D145" s="5">
        <v>929430.0</v>
      </c>
    </row>
    <row r="146">
      <c r="A146" s="2" t="s">
        <v>24083</v>
      </c>
      <c r="B146" s="3"/>
      <c r="C146" s="4">
        <v>35423.98055555556</v>
      </c>
      <c r="D146" s="5">
        <v>393735.0</v>
      </c>
    </row>
    <row r="147">
      <c r="A147" s="2" t="s">
        <v>24084</v>
      </c>
      <c r="B147" s="3"/>
      <c r="C147" s="4">
        <v>35423.98055555556</v>
      </c>
      <c r="D147" s="5">
        <v>603797.0</v>
      </c>
    </row>
    <row r="148">
      <c r="A148" s="2" t="s">
        <v>24085</v>
      </c>
      <c r="B148" s="3"/>
      <c r="C148" s="4">
        <v>35423.98055555556</v>
      </c>
      <c r="D148" s="5">
        <v>671474.0</v>
      </c>
    </row>
    <row r="149">
      <c r="A149" s="2" t="s">
        <v>24086</v>
      </c>
      <c r="B149" s="3"/>
      <c r="C149" s="4">
        <v>35423.98055555556</v>
      </c>
      <c r="D149" s="5">
        <v>694931.0</v>
      </c>
    </row>
    <row r="150">
      <c r="A150" s="2" t="s">
        <v>24087</v>
      </c>
      <c r="B150" s="3"/>
      <c r="C150" s="4">
        <v>35423.98055555556</v>
      </c>
      <c r="D150" s="5">
        <v>366192.0</v>
      </c>
    </row>
    <row r="151">
      <c r="A151" s="2" t="s">
        <v>24088</v>
      </c>
      <c r="B151" s="3"/>
      <c r="C151" s="4">
        <v>35423.98055555556</v>
      </c>
      <c r="D151" s="5">
        <v>1476212.0</v>
      </c>
    </row>
    <row r="152">
      <c r="A152" s="2" t="s">
        <v>24089</v>
      </c>
      <c r="B152" s="3"/>
      <c r="C152" s="4">
        <v>35423.98055555556</v>
      </c>
      <c r="D152" s="5">
        <v>422335.0</v>
      </c>
    </row>
    <row r="153">
      <c r="A153" s="2" t="s">
        <v>24090</v>
      </c>
      <c r="B153" s="3"/>
      <c r="C153" s="4">
        <v>35423.98055555556</v>
      </c>
      <c r="D153" s="5">
        <v>1661634.0</v>
      </c>
    </row>
    <row r="154">
      <c r="A154" s="2" t="s">
        <v>24091</v>
      </c>
      <c r="B154" s="3"/>
      <c r="C154" s="4">
        <v>35423.98055555556</v>
      </c>
      <c r="D154" s="5">
        <v>429080.0</v>
      </c>
    </row>
    <row r="155">
      <c r="A155" s="2" t="s">
        <v>24092</v>
      </c>
      <c r="B155" s="3"/>
      <c r="C155" s="4">
        <v>35423.98055555556</v>
      </c>
      <c r="D155" s="5">
        <v>532849.0</v>
      </c>
    </row>
    <row r="156">
      <c r="A156" s="2" t="s">
        <v>24093</v>
      </c>
      <c r="B156" s="3"/>
      <c r="C156" s="4">
        <v>35423.98055555556</v>
      </c>
      <c r="D156" s="5">
        <v>1611263.0</v>
      </c>
    </row>
    <row r="157">
      <c r="A157" s="2" t="s">
        <v>24094</v>
      </c>
      <c r="B157" s="3"/>
      <c r="C157" s="4">
        <v>35423.98055555556</v>
      </c>
      <c r="D157" s="5">
        <v>1652921.0</v>
      </c>
    </row>
    <row r="158">
      <c r="A158" s="2" t="s">
        <v>24095</v>
      </c>
      <c r="B158" s="3"/>
      <c r="C158" s="4">
        <v>35423.98055555556</v>
      </c>
      <c r="D158" s="5">
        <v>841840.0</v>
      </c>
    </row>
    <row r="159">
      <c r="A159" s="2" t="s">
        <v>24096</v>
      </c>
      <c r="B159" s="3"/>
      <c r="C159" s="4">
        <v>35423.98055555556</v>
      </c>
      <c r="D159" s="5">
        <v>1603269.0</v>
      </c>
    </row>
    <row r="160">
      <c r="A160" s="2" t="s">
        <v>24097</v>
      </c>
      <c r="B160" s="3"/>
      <c r="C160" s="4">
        <v>35423.98055555556</v>
      </c>
      <c r="D160" s="5">
        <v>2157425.0</v>
      </c>
    </row>
    <row r="161">
      <c r="A161" s="2" t="s">
        <v>24098</v>
      </c>
      <c r="B161" s="3"/>
      <c r="C161" s="4">
        <v>35423.98055555556</v>
      </c>
      <c r="D161" s="5">
        <v>281403.0</v>
      </c>
    </row>
    <row r="162">
      <c r="A162" s="2" t="s">
        <v>24099</v>
      </c>
      <c r="B162" s="3"/>
      <c r="C162" s="4">
        <v>35423.98055555556</v>
      </c>
      <c r="D162" s="5">
        <v>397924.0</v>
      </c>
    </row>
    <row r="163">
      <c r="A163" s="2" t="s">
        <v>24100</v>
      </c>
      <c r="B163" s="3"/>
      <c r="C163" s="4">
        <v>35423.98055555556</v>
      </c>
      <c r="D163" s="5">
        <v>366372.0</v>
      </c>
    </row>
    <row r="164">
      <c r="A164" s="2" t="s">
        <v>24101</v>
      </c>
      <c r="B164" s="3"/>
      <c r="C164" s="4">
        <v>35423.98055555556</v>
      </c>
      <c r="D164" s="5">
        <v>259688.0</v>
      </c>
    </row>
    <row r="165">
      <c r="A165" s="2" t="s">
        <v>24102</v>
      </c>
      <c r="B165" s="3"/>
      <c r="C165" s="4">
        <v>35423.98055555556</v>
      </c>
      <c r="D165" s="5">
        <v>532484.0</v>
      </c>
    </row>
    <row r="166">
      <c r="A166" s="2" t="s">
        <v>24103</v>
      </c>
      <c r="B166" s="3"/>
      <c r="C166" s="4">
        <v>35423.98055555556</v>
      </c>
      <c r="D166" s="5">
        <v>533608.0</v>
      </c>
    </row>
    <row r="167">
      <c r="A167" s="2" t="s">
        <v>24104</v>
      </c>
      <c r="B167" s="3"/>
      <c r="C167" s="4">
        <v>35423.98055555556</v>
      </c>
      <c r="D167" s="5">
        <v>1783916.0</v>
      </c>
    </row>
    <row r="168">
      <c r="A168" s="2" t="s">
        <v>24105</v>
      </c>
      <c r="B168" s="3"/>
      <c r="C168" s="4">
        <v>35423.98055555556</v>
      </c>
      <c r="D168" s="5">
        <v>528485.0</v>
      </c>
    </row>
    <row r="169">
      <c r="A169" s="2" t="s">
        <v>24106</v>
      </c>
      <c r="B169" s="3"/>
      <c r="C169" s="4">
        <v>35423.98055555556</v>
      </c>
      <c r="D169" s="5">
        <v>534487.0</v>
      </c>
    </row>
    <row r="170">
      <c r="A170" s="2" t="s">
        <v>24107</v>
      </c>
      <c r="B170" s="3"/>
      <c r="C170" s="4">
        <v>35423.98055555556</v>
      </c>
      <c r="D170" s="5">
        <v>534478.0</v>
      </c>
    </row>
    <row r="171">
      <c r="A171" s="2" t="s">
        <v>24108</v>
      </c>
      <c r="B171" s="3"/>
      <c r="C171" s="4">
        <v>35423.98055555556</v>
      </c>
      <c r="D171" s="5">
        <v>530709.0</v>
      </c>
    </row>
    <row r="172">
      <c r="A172" s="2" t="s">
        <v>24109</v>
      </c>
      <c r="B172" s="3"/>
      <c r="C172" s="4">
        <v>35423.98055555556</v>
      </c>
      <c r="D172" s="5">
        <v>530707.0</v>
      </c>
    </row>
    <row r="173">
      <c r="A173" s="2" t="s">
        <v>24110</v>
      </c>
      <c r="B173" s="3"/>
      <c r="C173" s="4">
        <v>35423.98055555556</v>
      </c>
      <c r="D173" s="5">
        <v>530760.0</v>
      </c>
    </row>
    <row r="174">
      <c r="A174" s="2" t="s">
        <v>24111</v>
      </c>
      <c r="B174" s="3"/>
      <c r="C174" s="4">
        <v>35423.98055555556</v>
      </c>
      <c r="D174" s="5">
        <v>531004.0</v>
      </c>
    </row>
    <row r="175">
      <c r="A175" s="2" t="s">
        <v>24112</v>
      </c>
      <c r="B175" s="3"/>
      <c r="C175" s="4">
        <v>35423.98055555556</v>
      </c>
      <c r="D175" s="5">
        <v>530891.0</v>
      </c>
    </row>
    <row r="176">
      <c r="A176" s="2" t="s">
        <v>24113</v>
      </c>
      <c r="B176" s="3"/>
      <c r="C176" s="4">
        <v>35423.98055555556</v>
      </c>
      <c r="D176" s="5">
        <v>531544.0</v>
      </c>
    </row>
    <row r="177">
      <c r="A177" s="2" t="s">
        <v>24114</v>
      </c>
      <c r="B177" s="3"/>
      <c r="C177" s="4">
        <v>35423.98055555556</v>
      </c>
      <c r="D177" s="5">
        <v>532503.0</v>
      </c>
    </row>
    <row r="178">
      <c r="A178" s="2" t="s">
        <v>24115</v>
      </c>
      <c r="B178" s="3"/>
      <c r="C178" s="4">
        <v>35423.98055555556</v>
      </c>
      <c r="D178" s="5">
        <v>256403.0</v>
      </c>
    </row>
    <row r="179">
      <c r="A179" s="2" t="s">
        <v>24116</v>
      </c>
      <c r="B179" s="3"/>
      <c r="C179" s="4">
        <v>35423.98055555556</v>
      </c>
      <c r="D179" s="5">
        <v>259127.0</v>
      </c>
    </row>
    <row r="180">
      <c r="A180" s="2" t="s">
        <v>24117</v>
      </c>
      <c r="B180" s="3"/>
      <c r="C180" s="4">
        <v>35423.98055555556</v>
      </c>
      <c r="D180" s="5">
        <v>257888.0</v>
      </c>
    </row>
    <row r="181">
      <c r="A181" s="2" t="s">
        <v>24118</v>
      </c>
      <c r="B181" s="3"/>
      <c r="C181" s="4">
        <v>35423.98055555556</v>
      </c>
      <c r="D181" s="5">
        <v>257902.0</v>
      </c>
    </row>
    <row r="182">
      <c r="A182" s="2" t="s">
        <v>24119</v>
      </c>
      <c r="B182" s="3"/>
      <c r="C182" s="4">
        <v>35423.98055555556</v>
      </c>
      <c r="D182" s="5">
        <v>257903.0</v>
      </c>
    </row>
    <row r="183">
      <c r="A183" s="2" t="s">
        <v>24120</v>
      </c>
      <c r="B183" s="3"/>
      <c r="C183" s="4">
        <v>35423.98055555556</v>
      </c>
      <c r="D183" s="5">
        <v>264263.0</v>
      </c>
    </row>
    <row r="184">
      <c r="A184" s="2" t="s">
        <v>24121</v>
      </c>
      <c r="B184" s="3"/>
      <c r="C184" s="4">
        <v>35423.98055555556</v>
      </c>
      <c r="D184" s="5">
        <v>264270.0</v>
      </c>
    </row>
    <row r="185">
      <c r="A185" s="2" t="s">
        <v>24122</v>
      </c>
      <c r="B185" s="3"/>
      <c r="C185" s="4">
        <v>35423.98055555556</v>
      </c>
      <c r="D185" s="5">
        <v>259305.0</v>
      </c>
    </row>
    <row r="186">
      <c r="A186" s="2" t="s">
        <v>24123</v>
      </c>
      <c r="B186" s="3"/>
      <c r="C186" s="4">
        <v>35423.98055555556</v>
      </c>
      <c r="D186" s="5">
        <v>835659.0</v>
      </c>
    </row>
    <row r="187">
      <c r="A187" s="2" t="s">
        <v>24124</v>
      </c>
      <c r="B187" s="3"/>
      <c r="C187" s="4">
        <v>35423.98055555556</v>
      </c>
      <c r="D187" s="5">
        <v>344411.0</v>
      </c>
    </row>
    <row r="188">
      <c r="A188" s="2" t="s">
        <v>24125</v>
      </c>
      <c r="B188" s="3"/>
      <c r="C188" s="4">
        <v>35423.98055555556</v>
      </c>
      <c r="D188" s="5">
        <v>684573.0</v>
      </c>
    </row>
    <row r="189">
      <c r="A189" s="2" t="s">
        <v>24126</v>
      </c>
      <c r="B189" s="3"/>
      <c r="C189" s="4">
        <v>35423.98055555556</v>
      </c>
      <c r="D189" s="5">
        <v>677764.0</v>
      </c>
    </row>
    <row r="190">
      <c r="A190" s="2" t="s">
        <v>24127</v>
      </c>
      <c r="B190" s="3"/>
      <c r="C190" s="4">
        <v>35423.98055555556</v>
      </c>
      <c r="D190" s="5">
        <v>680637.0</v>
      </c>
    </row>
    <row r="191">
      <c r="A191" s="2" t="s">
        <v>24128</v>
      </c>
      <c r="B191" s="3"/>
      <c r="C191" s="4">
        <v>35423.98055555556</v>
      </c>
      <c r="D191" s="5">
        <v>676394.0</v>
      </c>
    </row>
    <row r="192">
      <c r="A192" s="2" t="s">
        <v>24129</v>
      </c>
      <c r="B192" s="3"/>
      <c r="C192" s="4">
        <v>35423.98055555556</v>
      </c>
      <c r="D192" s="5">
        <v>674416.0</v>
      </c>
    </row>
    <row r="193">
      <c r="A193" s="2" t="s">
        <v>24130</v>
      </c>
      <c r="B193" s="3"/>
      <c r="C193" s="4">
        <v>35423.98055555556</v>
      </c>
      <c r="D193" s="5">
        <v>674535.0</v>
      </c>
    </row>
    <row r="194">
      <c r="A194" s="2" t="s">
        <v>24131</v>
      </c>
      <c r="B194" s="3"/>
      <c r="C194" s="4">
        <v>35423.98055555556</v>
      </c>
      <c r="D194" s="5">
        <v>674571.0</v>
      </c>
    </row>
    <row r="195">
      <c r="A195" s="2" t="s">
        <v>24132</v>
      </c>
      <c r="B195" s="3"/>
      <c r="C195" s="4">
        <v>35423.98055555556</v>
      </c>
      <c r="D195" s="5">
        <v>674609.0</v>
      </c>
    </row>
    <row r="196">
      <c r="A196" s="2" t="s">
        <v>24133</v>
      </c>
      <c r="B196" s="3"/>
      <c r="C196" s="4">
        <v>35423.98055555556</v>
      </c>
      <c r="D196" s="5">
        <v>674824.0</v>
      </c>
    </row>
    <row r="197">
      <c r="A197" s="2" t="s">
        <v>24134</v>
      </c>
      <c r="B197" s="3"/>
      <c r="C197" s="4">
        <v>35423.98055555556</v>
      </c>
      <c r="D197" s="5">
        <v>1052456.0</v>
      </c>
    </row>
    <row r="198">
      <c r="A198" s="2" t="s">
        <v>24135</v>
      </c>
      <c r="B198" s="3"/>
      <c r="C198" s="4">
        <v>35423.98055555556</v>
      </c>
      <c r="D198" s="5">
        <v>580822.0</v>
      </c>
    </row>
    <row r="199">
      <c r="A199" s="2" t="s">
        <v>24136</v>
      </c>
      <c r="B199" s="3"/>
      <c r="C199" s="4">
        <v>35423.98055555556</v>
      </c>
      <c r="D199" s="5">
        <v>213152.0</v>
      </c>
    </row>
    <row r="200">
      <c r="A200" s="2" t="s">
        <v>24137</v>
      </c>
      <c r="B200" s="3"/>
      <c r="C200" s="4">
        <v>35423.98055555556</v>
      </c>
      <c r="D200" s="5">
        <v>479128.0</v>
      </c>
    </row>
    <row r="201">
      <c r="A201" s="2" t="s">
        <v>24138</v>
      </c>
      <c r="B201" s="3"/>
      <c r="C201" s="4">
        <v>35423.98055555556</v>
      </c>
      <c r="D201" s="5">
        <v>367081.0</v>
      </c>
    </row>
    <row r="202">
      <c r="A202" s="2" t="s">
        <v>24139</v>
      </c>
      <c r="B202" s="3"/>
      <c r="C202" s="4">
        <v>35423.98055555556</v>
      </c>
      <c r="D202" s="5">
        <v>372605.0</v>
      </c>
    </row>
    <row r="203">
      <c r="A203" s="2" t="s">
        <v>24140</v>
      </c>
      <c r="B203" s="3"/>
      <c r="C203" s="4">
        <v>35423.98055555556</v>
      </c>
      <c r="D203" s="5">
        <v>365137.0</v>
      </c>
    </row>
    <row r="204">
      <c r="A204" s="2" t="s">
        <v>24141</v>
      </c>
      <c r="B204" s="3"/>
      <c r="C204" s="4">
        <v>35423.98055555556</v>
      </c>
      <c r="D204" s="5">
        <v>363748.0</v>
      </c>
    </row>
    <row r="205">
      <c r="A205" s="2" t="s">
        <v>24142</v>
      </c>
      <c r="B205" s="3"/>
      <c r="C205" s="4">
        <v>35423.98055555556</v>
      </c>
      <c r="D205" s="5">
        <v>365578.0</v>
      </c>
    </row>
    <row r="206">
      <c r="A206" s="2" t="s">
        <v>24143</v>
      </c>
      <c r="B206" s="3"/>
      <c r="C206" s="4">
        <v>35423.98055555556</v>
      </c>
      <c r="D206" s="5">
        <v>365446.0</v>
      </c>
    </row>
    <row r="207">
      <c r="A207" s="2" t="s">
        <v>24144</v>
      </c>
      <c r="B207" s="3"/>
      <c r="C207" s="4">
        <v>35423.98055555556</v>
      </c>
      <c r="D207" s="5">
        <v>365470.0</v>
      </c>
    </row>
    <row r="208">
      <c r="A208" s="2" t="s">
        <v>24145</v>
      </c>
      <c r="B208" s="3"/>
      <c r="C208" s="4">
        <v>35423.98055555556</v>
      </c>
      <c r="D208" s="5">
        <v>365471.0</v>
      </c>
    </row>
    <row r="209">
      <c r="A209" s="2" t="s">
        <v>24146</v>
      </c>
      <c r="B209" s="3"/>
      <c r="C209" s="4">
        <v>35423.98055555556</v>
      </c>
      <c r="D209" s="5">
        <v>366247.0</v>
      </c>
    </row>
    <row r="210">
      <c r="A210" s="2" t="s">
        <v>24147</v>
      </c>
      <c r="B210" s="3"/>
      <c r="C210" s="4">
        <v>35423.98055555556</v>
      </c>
      <c r="D210" s="5">
        <v>366538.0</v>
      </c>
    </row>
    <row r="211">
      <c r="A211" s="2" t="s">
        <v>24148</v>
      </c>
      <c r="B211" s="3"/>
      <c r="C211" s="4">
        <v>35423.98055555556</v>
      </c>
      <c r="D211" s="5">
        <v>366539.0</v>
      </c>
    </row>
    <row r="212">
      <c r="A212" s="2" t="s">
        <v>24149</v>
      </c>
      <c r="B212" s="3"/>
      <c r="C212" s="4">
        <v>35423.98055555556</v>
      </c>
      <c r="D212" s="5">
        <v>365331.0</v>
      </c>
    </row>
    <row r="213">
      <c r="A213" s="2" t="s">
        <v>24150</v>
      </c>
      <c r="B213" s="3"/>
      <c r="C213" s="4">
        <v>35423.98055555556</v>
      </c>
      <c r="D213" s="5">
        <v>1462480.0</v>
      </c>
    </row>
    <row r="214">
      <c r="A214" s="2" t="s">
        <v>24151</v>
      </c>
      <c r="B214" s="3"/>
      <c r="C214" s="4">
        <v>35423.98055555556</v>
      </c>
      <c r="D214" s="5">
        <v>289525.0</v>
      </c>
    </row>
    <row r="215">
      <c r="A215" s="2" t="s">
        <v>24152</v>
      </c>
      <c r="B215" s="3"/>
      <c r="C215" s="4">
        <v>35423.98055555556</v>
      </c>
      <c r="D215" s="5">
        <v>289442.0</v>
      </c>
    </row>
    <row r="216">
      <c r="A216" s="2" t="s">
        <v>24153</v>
      </c>
      <c r="B216" s="3"/>
      <c r="C216" s="4">
        <v>35423.98055555556</v>
      </c>
      <c r="D216" s="5">
        <v>300013.0</v>
      </c>
    </row>
    <row r="217">
      <c r="A217" s="2" t="s">
        <v>24154</v>
      </c>
      <c r="B217" s="3"/>
      <c r="C217" s="4">
        <v>35423.98055555556</v>
      </c>
      <c r="D217" s="5">
        <v>299929.0</v>
      </c>
    </row>
    <row r="218">
      <c r="A218" s="2" t="s">
        <v>24155</v>
      </c>
      <c r="B218" s="3"/>
      <c r="C218" s="4">
        <v>35423.98055555556</v>
      </c>
      <c r="D218" s="5">
        <v>715769.0</v>
      </c>
    </row>
    <row r="219">
      <c r="A219" s="2" t="s">
        <v>24156</v>
      </c>
      <c r="B219" s="3"/>
      <c r="C219" s="4">
        <v>35423.98055555556</v>
      </c>
      <c r="D219" s="5">
        <v>694517.0</v>
      </c>
    </row>
    <row r="220">
      <c r="A220" s="2" t="s">
        <v>24157</v>
      </c>
      <c r="B220" s="3"/>
      <c r="C220" s="4">
        <v>35423.98055555556</v>
      </c>
      <c r="D220" s="5">
        <v>665977.0</v>
      </c>
    </row>
    <row r="221">
      <c r="A221" s="2" t="s">
        <v>24158</v>
      </c>
      <c r="B221" s="3"/>
      <c r="C221" s="4">
        <v>35423.98055555556</v>
      </c>
      <c r="D221" s="5">
        <v>336853.0</v>
      </c>
    </row>
    <row r="222">
      <c r="A222" s="2" t="s">
        <v>24159</v>
      </c>
      <c r="B222" s="3"/>
      <c r="C222" s="4">
        <v>35423.98055555556</v>
      </c>
      <c r="D222" s="5">
        <v>408166.0</v>
      </c>
    </row>
    <row r="223">
      <c r="A223" s="2" t="s">
        <v>24160</v>
      </c>
      <c r="B223" s="3"/>
      <c r="C223" s="4">
        <v>35423.98055555556</v>
      </c>
      <c r="D223" s="5">
        <v>676736.0</v>
      </c>
    </row>
    <row r="224">
      <c r="A224" s="2" t="s">
        <v>24161</v>
      </c>
      <c r="B224" s="3"/>
      <c r="C224" s="4">
        <v>35423.98055555556</v>
      </c>
      <c r="D224" s="5">
        <v>337469.0</v>
      </c>
    </row>
    <row r="225">
      <c r="A225" s="2" t="s">
        <v>24162</v>
      </c>
      <c r="B225" s="3"/>
      <c r="C225" s="4">
        <v>35423.98055555556</v>
      </c>
      <c r="D225" s="5">
        <v>925107.0</v>
      </c>
    </row>
    <row r="226">
      <c r="A226" s="2" t="s">
        <v>24163</v>
      </c>
      <c r="B226" s="3"/>
      <c r="C226" s="4">
        <v>35423.98055555556</v>
      </c>
      <c r="D226" s="5">
        <v>1656202.0</v>
      </c>
    </row>
    <row r="227">
      <c r="A227" s="2" t="s">
        <v>24164</v>
      </c>
      <c r="B227" s="3"/>
      <c r="C227" s="4">
        <v>35423.98055555556</v>
      </c>
      <c r="D227" s="5">
        <v>1655133.0</v>
      </c>
    </row>
    <row r="228">
      <c r="A228" s="2" t="s">
        <v>24165</v>
      </c>
      <c r="B228" s="3"/>
      <c r="C228" s="4">
        <v>35423.98055555556</v>
      </c>
      <c r="D228" s="5">
        <v>1473754.0</v>
      </c>
    </row>
    <row r="229">
      <c r="A229" s="2" t="s">
        <v>24166</v>
      </c>
      <c r="B229" s="3"/>
      <c r="C229" s="4">
        <v>35423.98055555556</v>
      </c>
      <c r="D229" s="5">
        <v>363376.0</v>
      </c>
    </row>
    <row r="230">
      <c r="A230" s="2" t="s">
        <v>24167</v>
      </c>
      <c r="B230" s="3"/>
      <c r="C230" s="4">
        <v>35423.98055555556</v>
      </c>
      <c r="D230" s="5">
        <v>697450.0</v>
      </c>
    </row>
    <row r="231">
      <c r="A231" s="2" t="s">
        <v>24168</v>
      </c>
      <c r="B231" s="3"/>
      <c r="C231" s="4">
        <v>35423.98055555556</v>
      </c>
      <c r="D231" s="5">
        <v>853174.0</v>
      </c>
    </row>
    <row r="232">
      <c r="A232" s="2" t="s">
        <v>24169</v>
      </c>
      <c r="B232" s="3"/>
      <c r="C232" s="4">
        <v>35423.98055555556</v>
      </c>
      <c r="D232" s="5">
        <v>575841.0</v>
      </c>
    </row>
    <row r="233">
      <c r="A233" s="2" t="s">
        <v>24170</v>
      </c>
      <c r="B233" s="3"/>
      <c r="C233" s="4">
        <v>35423.98055555556</v>
      </c>
      <c r="D233" s="5">
        <v>390119.0</v>
      </c>
    </row>
    <row r="234">
      <c r="A234" s="2" t="s">
        <v>24171</v>
      </c>
      <c r="B234" s="3"/>
      <c r="C234" s="4">
        <v>35423.98055555556</v>
      </c>
      <c r="D234" s="5">
        <v>395516.0</v>
      </c>
    </row>
    <row r="235">
      <c r="A235" s="2" t="s">
        <v>24172</v>
      </c>
      <c r="B235" s="3"/>
      <c r="C235" s="4">
        <v>35423.98055555556</v>
      </c>
      <c r="D235" s="5">
        <v>397181.0</v>
      </c>
    </row>
    <row r="236">
      <c r="A236" s="2" t="s">
        <v>24173</v>
      </c>
      <c r="B236" s="3"/>
      <c r="C236" s="4">
        <v>35423.98055555556</v>
      </c>
      <c r="D236" s="5">
        <v>397176.0</v>
      </c>
    </row>
    <row r="237">
      <c r="A237" s="2" t="s">
        <v>24174</v>
      </c>
      <c r="B237" s="3"/>
      <c r="C237" s="4">
        <v>35423.98055555556</v>
      </c>
      <c r="D237" s="5">
        <v>398929.0</v>
      </c>
    </row>
    <row r="238">
      <c r="A238" s="2" t="s">
        <v>24175</v>
      </c>
      <c r="B238" s="3"/>
      <c r="C238" s="4">
        <v>35423.98055555556</v>
      </c>
      <c r="D238" s="5">
        <v>398065.0</v>
      </c>
    </row>
    <row r="239">
      <c r="A239" s="2" t="s">
        <v>24176</v>
      </c>
      <c r="B239" s="3"/>
      <c r="C239" s="4">
        <v>35423.98055555556</v>
      </c>
      <c r="D239" s="5">
        <v>398085.0</v>
      </c>
    </row>
    <row r="240">
      <c r="A240" s="2" t="s">
        <v>24177</v>
      </c>
      <c r="B240" s="3"/>
      <c r="C240" s="4">
        <v>35423.98055555556</v>
      </c>
      <c r="D240" s="5">
        <v>398084.0</v>
      </c>
    </row>
    <row r="241">
      <c r="A241" s="2" t="s">
        <v>24178</v>
      </c>
      <c r="B241" s="3"/>
      <c r="C241" s="4">
        <v>35423.98055555556</v>
      </c>
      <c r="D241" s="5">
        <v>398080.0</v>
      </c>
    </row>
    <row r="242">
      <c r="A242" s="2" t="s">
        <v>24179</v>
      </c>
      <c r="B242" s="3"/>
      <c r="C242" s="4">
        <v>35423.98055555556</v>
      </c>
      <c r="D242" s="5">
        <v>53714.0</v>
      </c>
    </row>
    <row r="243">
      <c r="A243" s="2" t="s">
        <v>24180</v>
      </c>
      <c r="B243" s="3"/>
      <c r="C243" s="4">
        <v>35423.98055555556</v>
      </c>
      <c r="D243" s="5">
        <v>330872.0</v>
      </c>
    </row>
    <row r="244">
      <c r="A244" s="2" t="s">
        <v>24181</v>
      </c>
      <c r="B244" s="3"/>
      <c r="C244" s="4">
        <v>35423.98055555556</v>
      </c>
      <c r="D244" s="5">
        <v>324621.0</v>
      </c>
    </row>
    <row r="245">
      <c r="A245" s="2" t="s">
        <v>24182</v>
      </c>
      <c r="B245" s="3"/>
      <c r="C245" s="4">
        <v>35423.98055555556</v>
      </c>
      <c r="D245" s="5">
        <v>324352.0</v>
      </c>
    </row>
    <row r="246">
      <c r="A246" s="2" t="s">
        <v>24183</v>
      </c>
      <c r="B246" s="3"/>
      <c r="C246" s="4">
        <v>35423.98055555556</v>
      </c>
      <c r="D246" s="5">
        <v>324132.0</v>
      </c>
    </row>
    <row r="247">
      <c r="A247" s="2" t="s">
        <v>24184</v>
      </c>
      <c r="B247" s="3"/>
      <c r="C247" s="4">
        <v>35423.98055555556</v>
      </c>
      <c r="D247" s="5">
        <v>324086.0</v>
      </c>
    </row>
    <row r="248">
      <c r="A248" s="2" t="s">
        <v>24185</v>
      </c>
      <c r="B248" s="3"/>
      <c r="C248" s="4">
        <v>35423.98055555556</v>
      </c>
      <c r="D248" s="5">
        <v>322368.0</v>
      </c>
    </row>
    <row r="249">
      <c r="A249" s="2" t="s">
        <v>24186</v>
      </c>
      <c r="B249" s="3"/>
      <c r="C249" s="4">
        <v>35423.98055555556</v>
      </c>
      <c r="D249" s="5">
        <v>323837.0</v>
      </c>
    </row>
    <row r="250">
      <c r="A250" s="2" t="s">
        <v>24187</v>
      </c>
      <c r="B250" s="3"/>
      <c r="C250" s="4">
        <v>35423.98055555556</v>
      </c>
      <c r="D250" s="5">
        <v>447733.0</v>
      </c>
    </row>
    <row r="251">
      <c r="A251" s="2" t="s">
        <v>24188</v>
      </c>
      <c r="B251" s="3"/>
      <c r="C251" s="4">
        <v>35423.98055555556</v>
      </c>
      <c r="D251" s="5">
        <v>367617.0</v>
      </c>
    </row>
    <row r="252">
      <c r="A252" s="2" t="s">
        <v>24189</v>
      </c>
      <c r="B252" s="3"/>
      <c r="C252" s="4">
        <v>35423.98055555556</v>
      </c>
      <c r="D252" s="5">
        <v>603465.0</v>
      </c>
    </row>
    <row r="253">
      <c r="A253" s="2" t="s">
        <v>24190</v>
      </c>
      <c r="B253" s="3"/>
      <c r="C253" s="4">
        <v>35423.98055555556</v>
      </c>
      <c r="D253" s="5">
        <v>772281.0</v>
      </c>
    </row>
    <row r="254">
      <c r="A254" s="2" t="s">
        <v>24191</v>
      </c>
      <c r="B254" s="3"/>
      <c r="C254" s="4">
        <v>35423.98055555556</v>
      </c>
      <c r="D254" s="5">
        <v>1303299.0</v>
      </c>
    </row>
    <row r="255">
      <c r="A255" s="2" t="s">
        <v>24192</v>
      </c>
      <c r="B255" s="3"/>
      <c r="C255" s="4">
        <v>35423.98055555556</v>
      </c>
      <c r="D255" s="5">
        <v>789228.0</v>
      </c>
    </row>
    <row r="256">
      <c r="A256" s="2" t="s">
        <v>24193</v>
      </c>
      <c r="B256" s="3"/>
      <c r="C256" s="4">
        <v>35423.98055555556</v>
      </c>
      <c r="D256" s="5">
        <v>400543.0</v>
      </c>
    </row>
    <row r="257">
      <c r="A257" s="2" t="s">
        <v>24194</v>
      </c>
      <c r="B257" s="3"/>
      <c r="C257" s="4">
        <v>35423.98055555556</v>
      </c>
      <c r="D257" s="5">
        <v>1641480.0</v>
      </c>
    </row>
    <row r="258">
      <c r="A258" s="2" t="s">
        <v>24195</v>
      </c>
      <c r="B258" s="3"/>
      <c r="C258" s="4">
        <v>35423.98055555556</v>
      </c>
      <c r="D258" s="5">
        <v>794941.0</v>
      </c>
    </row>
    <row r="259">
      <c r="A259" s="2" t="s">
        <v>24196</v>
      </c>
      <c r="B259" s="3"/>
      <c r="C259" s="4">
        <v>35423.98055555556</v>
      </c>
      <c r="D259" s="5">
        <v>742691.0</v>
      </c>
    </row>
    <row r="260">
      <c r="A260" s="2" t="s">
        <v>24197</v>
      </c>
      <c r="B260" s="3"/>
      <c r="C260" s="4">
        <v>35423.98055555556</v>
      </c>
      <c r="D260" s="5">
        <v>572405.0</v>
      </c>
    </row>
    <row r="261">
      <c r="A261" s="2" t="s">
        <v>24198</v>
      </c>
      <c r="B261" s="3"/>
      <c r="C261" s="4">
        <v>35423.98055555556</v>
      </c>
      <c r="D261" s="5">
        <v>374660.0</v>
      </c>
    </row>
    <row r="262">
      <c r="A262" s="2" t="s">
        <v>24199</v>
      </c>
      <c r="B262" s="3"/>
      <c r="C262" s="4">
        <v>35423.98055555556</v>
      </c>
      <c r="D262" s="5">
        <v>504401.0</v>
      </c>
    </row>
    <row r="263">
      <c r="A263" s="2" t="s">
        <v>24200</v>
      </c>
      <c r="B263" s="3"/>
      <c r="C263" s="4">
        <v>35423.98055555556</v>
      </c>
      <c r="D263" s="5">
        <v>1455228.0</v>
      </c>
    </row>
    <row r="264">
      <c r="A264" s="2" t="s">
        <v>24201</v>
      </c>
      <c r="B264" s="3"/>
      <c r="C264" s="4">
        <v>35423.98055555556</v>
      </c>
      <c r="D264" s="5">
        <v>1684119.0</v>
      </c>
    </row>
    <row r="265">
      <c r="A265" s="2" t="s">
        <v>24202</v>
      </c>
      <c r="B265" s="3"/>
      <c r="C265" s="4">
        <v>35423.98055555556</v>
      </c>
      <c r="D265" s="5">
        <v>1530543.0</v>
      </c>
    </row>
    <row r="266">
      <c r="A266" s="2" t="s">
        <v>24203</v>
      </c>
      <c r="B266" s="3"/>
      <c r="C266" s="4">
        <v>35423.98055555556</v>
      </c>
      <c r="D266" s="5">
        <v>602446.0</v>
      </c>
    </row>
    <row r="267">
      <c r="A267" s="2" t="s">
        <v>24204</v>
      </c>
      <c r="B267" s="3"/>
      <c r="C267" s="4">
        <v>35423.98055555556</v>
      </c>
      <c r="D267" s="5">
        <v>365360.0</v>
      </c>
    </row>
    <row r="268">
      <c r="A268" s="2" t="s">
        <v>24205</v>
      </c>
      <c r="B268" s="3"/>
      <c r="C268" s="4">
        <v>35423.98055555556</v>
      </c>
      <c r="D268" s="5">
        <v>655202.0</v>
      </c>
    </row>
    <row r="269">
      <c r="A269" s="2" t="s">
        <v>24206</v>
      </c>
      <c r="B269" s="3"/>
      <c r="C269" s="4">
        <v>35423.98055555556</v>
      </c>
      <c r="D269" s="5">
        <v>50749.0</v>
      </c>
    </row>
    <row r="270">
      <c r="A270" s="2" t="s">
        <v>24207</v>
      </c>
      <c r="B270" s="3"/>
      <c r="C270" s="4">
        <v>35423.98055555556</v>
      </c>
      <c r="D270" s="5">
        <v>804789.0</v>
      </c>
    </row>
    <row r="271">
      <c r="A271" s="2" t="s">
        <v>24208</v>
      </c>
      <c r="B271" s="3"/>
      <c r="C271" s="4">
        <v>35423.98055555556</v>
      </c>
      <c r="D271" s="5">
        <v>1641852.0</v>
      </c>
    </row>
    <row r="272">
      <c r="A272" s="2" t="s">
        <v>24209</v>
      </c>
      <c r="B272" s="3"/>
      <c r="C272" s="4">
        <v>35423.98055555556</v>
      </c>
      <c r="D272" s="5">
        <v>807841.0</v>
      </c>
    </row>
    <row r="273">
      <c r="A273" s="2" t="s">
        <v>24210</v>
      </c>
      <c r="B273" s="3"/>
      <c r="C273" s="4">
        <v>35423.98055555556</v>
      </c>
      <c r="D273" s="5">
        <v>300269.0</v>
      </c>
    </row>
    <row r="274">
      <c r="A274" s="2" t="s">
        <v>24211</v>
      </c>
      <c r="B274" s="3"/>
      <c r="C274" s="4">
        <v>35423.98055555556</v>
      </c>
      <c r="D274" s="5">
        <v>380207.0</v>
      </c>
    </row>
    <row r="275">
      <c r="A275" s="2" t="s">
        <v>24212</v>
      </c>
      <c r="B275" s="3"/>
      <c r="C275" s="4">
        <v>35423.98055555556</v>
      </c>
      <c r="D275" s="5">
        <v>381958.0</v>
      </c>
    </row>
    <row r="276">
      <c r="A276" s="2" t="s">
        <v>24213</v>
      </c>
      <c r="B276" s="3"/>
      <c r="C276" s="4">
        <v>35423.98055555556</v>
      </c>
      <c r="D276" s="5">
        <v>327350.0</v>
      </c>
    </row>
    <row r="277">
      <c r="A277" s="2" t="s">
        <v>24214</v>
      </c>
      <c r="B277" s="3"/>
      <c r="C277" s="4">
        <v>35423.98055555556</v>
      </c>
      <c r="D277" s="5">
        <v>319947.0</v>
      </c>
    </row>
    <row r="278">
      <c r="A278" s="2" t="s">
        <v>24215</v>
      </c>
      <c r="B278" s="3"/>
      <c r="C278" s="4">
        <v>35423.98055555556</v>
      </c>
      <c r="D278" s="5">
        <v>319918.0</v>
      </c>
    </row>
    <row r="279">
      <c r="A279" s="2" t="s">
        <v>24216</v>
      </c>
      <c r="B279" s="3"/>
      <c r="C279" s="4">
        <v>35423.98055555556</v>
      </c>
      <c r="D279" s="5">
        <v>393668.0</v>
      </c>
    </row>
    <row r="280">
      <c r="A280" s="2" t="s">
        <v>24217</v>
      </c>
      <c r="B280" s="3"/>
      <c r="C280" s="4">
        <v>35423.98055555556</v>
      </c>
      <c r="D280" s="5">
        <v>754628.0</v>
      </c>
    </row>
    <row r="281">
      <c r="A281" s="2" t="s">
        <v>24218</v>
      </c>
      <c r="B281" s="3"/>
      <c r="C281" s="4">
        <v>35423.98055555556</v>
      </c>
      <c r="D281" s="5">
        <v>1559925.0</v>
      </c>
    </row>
    <row r="282">
      <c r="A282" s="2" t="s">
        <v>24219</v>
      </c>
      <c r="B282" s="3"/>
      <c r="C282" s="4">
        <v>35423.98055555556</v>
      </c>
      <c r="D282" s="5">
        <v>532110.0</v>
      </c>
    </row>
    <row r="283">
      <c r="A283" s="2" t="s">
        <v>24220</v>
      </c>
      <c r="B283" s="3"/>
      <c r="C283" s="4">
        <v>35423.98055555556</v>
      </c>
      <c r="D283" s="5">
        <v>294601.0</v>
      </c>
    </row>
    <row r="284">
      <c r="A284" s="2" t="s">
        <v>24221</v>
      </c>
      <c r="B284" s="3"/>
      <c r="C284" s="4">
        <v>35423.98055555556</v>
      </c>
      <c r="D284" s="5">
        <v>1659005.0</v>
      </c>
    </row>
    <row r="285">
      <c r="A285" s="2" t="s">
        <v>24222</v>
      </c>
      <c r="B285" s="3"/>
      <c r="C285" s="4">
        <v>35423.98055555556</v>
      </c>
      <c r="D285" s="5">
        <v>584431.0</v>
      </c>
    </row>
    <row r="286">
      <c r="A286" s="2" t="s">
        <v>24223</v>
      </c>
      <c r="B286" s="3"/>
      <c r="C286" s="4">
        <v>35423.98055555556</v>
      </c>
      <c r="D286" s="5">
        <v>582474.0</v>
      </c>
    </row>
    <row r="287">
      <c r="A287" s="2" t="s">
        <v>24224</v>
      </c>
      <c r="B287" s="3"/>
      <c r="C287" s="4">
        <v>35423.98055555556</v>
      </c>
      <c r="D287" s="5">
        <v>585369.0</v>
      </c>
    </row>
    <row r="288">
      <c r="A288" s="2" t="s">
        <v>24225</v>
      </c>
      <c r="B288" s="3"/>
      <c r="C288" s="4">
        <v>35423.98055555556</v>
      </c>
      <c r="D288" s="5">
        <v>1785407.0</v>
      </c>
    </row>
    <row r="289">
      <c r="A289" s="2" t="s">
        <v>24226</v>
      </c>
      <c r="B289" s="3"/>
      <c r="C289" s="4">
        <v>35423.98055555556</v>
      </c>
      <c r="D289" s="5">
        <v>1756959.0</v>
      </c>
    </row>
    <row r="290">
      <c r="A290" s="2" t="s">
        <v>24227</v>
      </c>
      <c r="B290" s="3"/>
      <c r="C290" s="4">
        <v>35423.98055555556</v>
      </c>
      <c r="D290" s="5">
        <v>1728305.0</v>
      </c>
    </row>
    <row r="291">
      <c r="A291" s="2" t="s">
        <v>24228</v>
      </c>
      <c r="B291" s="3"/>
      <c r="C291" s="4">
        <v>35423.98055555556</v>
      </c>
      <c r="D291" s="5">
        <v>970210.0</v>
      </c>
    </row>
    <row r="292">
      <c r="A292" s="2" t="s">
        <v>24229</v>
      </c>
      <c r="B292" s="3"/>
      <c r="C292" s="4">
        <v>35423.98055555556</v>
      </c>
      <c r="D292" s="5">
        <v>970063.0</v>
      </c>
    </row>
    <row r="293">
      <c r="A293" s="2" t="s">
        <v>24230</v>
      </c>
      <c r="B293" s="3"/>
      <c r="C293" s="4">
        <v>35423.98055555556</v>
      </c>
      <c r="D293" s="5">
        <v>386244.0</v>
      </c>
    </row>
    <row r="294">
      <c r="A294" s="2" t="s">
        <v>24231</v>
      </c>
      <c r="B294" s="3"/>
      <c r="C294" s="4">
        <v>35423.98055555556</v>
      </c>
      <c r="D294" s="5">
        <v>393008.0</v>
      </c>
    </row>
    <row r="295">
      <c r="A295" s="2" t="s">
        <v>24232</v>
      </c>
      <c r="B295" s="3"/>
      <c r="C295" s="4">
        <v>35423.98055555556</v>
      </c>
      <c r="D295" s="5">
        <v>393004.0</v>
      </c>
    </row>
    <row r="296">
      <c r="A296" s="2" t="s">
        <v>24233</v>
      </c>
      <c r="B296" s="3"/>
      <c r="C296" s="4">
        <v>35423.98055555556</v>
      </c>
      <c r="D296" s="5">
        <v>319419.0</v>
      </c>
    </row>
    <row r="297">
      <c r="A297" s="2" t="s">
        <v>24234</v>
      </c>
      <c r="B297" s="3"/>
      <c r="C297" s="4">
        <v>35423.98055555556</v>
      </c>
      <c r="D297" s="5">
        <v>356696.0</v>
      </c>
    </row>
    <row r="298">
      <c r="A298" s="2" t="s">
        <v>24235</v>
      </c>
      <c r="B298" s="3"/>
      <c r="C298" s="4">
        <v>35423.98055555556</v>
      </c>
      <c r="D298" s="5">
        <v>357519.0</v>
      </c>
    </row>
    <row r="299">
      <c r="A299" s="2" t="s">
        <v>24236</v>
      </c>
      <c r="B299" s="3"/>
      <c r="C299" s="4">
        <v>35423.98055555556</v>
      </c>
      <c r="D299" s="5">
        <v>352867.0</v>
      </c>
    </row>
    <row r="300">
      <c r="A300" s="2" t="s">
        <v>24237</v>
      </c>
      <c r="B300" s="3"/>
      <c r="C300" s="4">
        <v>35423.98055555556</v>
      </c>
      <c r="D300" s="5">
        <v>355825.0</v>
      </c>
    </row>
    <row r="301">
      <c r="A301" s="2" t="s">
        <v>24238</v>
      </c>
      <c r="B301" s="3"/>
      <c r="C301" s="4">
        <v>35423.98055555556</v>
      </c>
      <c r="D301" s="5">
        <v>354739.0</v>
      </c>
    </row>
    <row r="302">
      <c r="A302" s="2" t="s">
        <v>24239</v>
      </c>
      <c r="B302" s="3"/>
      <c r="C302" s="4">
        <v>35423.98055555556</v>
      </c>
      <c r="D302" s="5">
        <v>317877.0</v>
      </c>
    </row>
    <row r="303">
      <c r="A303" s="2" t="s">
        <v>24240</v>
      </c>
      <c r="B303" s="3"/>
      <c r="C303" s="4">
        <v>35423.98055555556</v>
      </c>
      <c r="D303" s="5">
        <v>846369.0</v>
      </c>
    </row>
    <row r="304">
      <c r="A304" s="2" t="s">
        <v>24241</v>
      </c>
      <c r="B304" s="3"/>
      <c r="C304" s="4">
        <v>35423.98055555556</v>
      </c>
      <c r="D304" s="5">
        <v>532894.0</v>
      </c>
    </row>
    <row r="305">
      <c r="A305" s="2" t="s">
        <v>24242</v>
      </c>
      <c r="B305" s="3"/>
      <c r="C305" s="4">
        <v>35423.98055555556</v>
      </c>
      <c r="D305" s="5">
        <v>531286.0</v>
      </c>
    </row>
    <row r="306">
      <c r="A306" s="2" t="s">
        <v>24243</v>
      </c>
      <c r="B306" s="3"/>
      <c r="C306" s="4">
        <v>35423.98055555556</v>
      </c>
      <c r="D306" s="5">
        <v>1167399.0</v>
      </c>
    </row>
    <row r="307">
      <c r="A307" s="2" t="s">
        <v>24244</v>
      </c>
      <c r="B307" s="3"/>
      <c r="C307" s="4">
        <v>35423.98055555556</v>
      </c>
      <c r="D307" s="5">
        <v>638530.0</v>
      </c>
    </row>
    <row r="308">
      <c r="A308" s="2" t="s">
        <v>24245</v>
      </c>
      <c r="B308" s="3"/>
      <c r="C308" s="4">
        <v>35423.98055555556</v>
      </c>
      <c r="D308" s="5">
        <v>204228.0</v>
      </c>
    </row>
    <row r="309">
      <c r="A309" s="2" t="s">
        <v>24246</v>
      </c>
      <c r="B309" s="3"/>
      <c r="C309" s="4">
        <v>35423.98055555556</v>
      </c>
      <c r="D309" s="5">
        <v>648465.0</v>
      </c>
    </row>
    <row r="310">
      <c r="A310" s="2" t="s">
        <v>24247</v>
      </c>
      <c r="B310" s="3"/>
      <c r="C310" s="4">
        <v>35423.98055555556</v>
      </c>
      <c r="D310" s="5">
        <v>648983.0</v>
      </c>
    </row>
    <row r="311">
      <c r="A311" s="2" t="s">
        <v>24248</v>
      </c>
      <c r="B311" s="3"/>
      <c r="C311" s="4">
        <v>35423.98055555556</v>
      </c>
      <c r="D311" s="5">
        <v>649102.0</v>
      </c>
    </row>
    <row r="312">
      <c r="A312" s="2" t="s">
        <v>24249</v>
      </c>
      <c r="B312" s="3"/>
      <c r="C312" s="4">
        <v>35423.98055555556</v>
      </c>
      <c r="D312" s="5">
        <v>649052.0</v>
      </c>
    </row>
    <row r="313">
      <c r="A313" s="2" t="s">
        <v>24250</v>
      </c>
      <c r="B313" s="3"/>
      <c r="C313" s="4">
        <v>35423.98055555556</v>
      </c>
      <c r="D313" s="5">
        <v>229214.0</v>
      </c>
    </row>
    <row r="314">
      <c r="A314" s="2" t="s">
        <v>24251</v>
      </c>
      <c r="B314" s="3"/>
      <c r="C314" s="4">
        <v>35423.98055555556</v>
      </c>
      <c r="D314" s="5">
        <v>649106.0</v>
      </c>
    </row>
    <row r="315">
      <c r="A315" s="2" t="s">
        <v>24252</v>
      </c>
      <c r="B315" s="3"/>
      <c r="C315" s="4">
        <v>35423.98055555556</v>
      </c>
      <c r="D315" s="5">
        <v>649153.0</v>
      </c>
    </row>
    <row r="316">
      <c r="A316" s="2" t="s">
        <v>24253</v>
      </c>
      <c r="B316" s="3"/>
      <c r="C316" s="4">
        <v>35423.98055555556</v>
      </c>
      <c r="D316" s="5">
        <v>649203.0</v>
      </c>
    </row>
    <row r="317">
      <c r="A317" s="2" t="s">
        <v>24254</v>
      </c>
      <c r="B317" s="3"/>
      <c r="C317" s="4">
        <v>35423.98055555556</v>
      </c>
      <c r="D317" s="5">
        <v>649187.0</v>
      </c>
    </row>
    <row r="318">
      <c r="A318" s="2" t="s">
        <v>24255</v>
      </c>
      <c r="B318" s="3"/>
      <c r="C318" s="4">
        <v>35423.98055555556</v>
      </c>
      <c r="D318" s="5">
        <v>649207.0</v>
      </c>
    </row>
    <row r="319">
      <c r="A319" s="2" t="s">
        <v>24256</v>
      </c>
      <c r="B319" s="3"/>
      <c r="C319" s="4">
        <v>35423.98055555556</v>
      </c>
      <c r="D319" s="5">
        <v>649170.0</v>
      </c>
    </row>
    <row r="320">
      <c r="A320" s="2" t="s">
        <v>24257</v>
      </c>
      <c r="B320" s="3"/>
      <c r="C320" s="4">
        <v>35423.98055555556</v>
      </c>
      <c r="D320" s="5">
        <v>649344.0</v>
      </c>
    </row>
    <row r="321">
      <c r="A321" s="2" t="s">
        <v>24258</v>
      </c>
      <c r="B321" s="3"/>
      <c r="C321" s="4">
        <v>35423.98055555556</v>
      </c>
      <c r="D321" s="5">
        <v>649336.0</v>
      </c>
    </row>
    <row r="322">
      <c r="A322" s="2" t="s">
        <v>24259</v>
      </c>
      <c r="B322" s="3"/>
      <c r="C322" s="4">
        <v>35423.98055555556</v>
      </c>
      <c r="D322" s="5">
        <v>649619.0</v>
      </c>
    </row>
    <row r="323">
      <c r="A323" s="2" t="s">
        <v>24260</v>
      </c>
      <c r="B323" s="3"/>
      <c r="C323" s="4">
        <v>35423.98055555556</v>
      </c>
      <c r="D323" s="5">
        <v>649560.0</v>
      </c>
    </row>
    <row r="324">
      <c r="A324" s="2" t="s">
        <v>24261</v>
      </c>
      <c r="B324" s="3"/>
      <c r="C324" s="4">
        <v>35423.98055555556</v>
      </c>
      <c r="D324" s="5">
        <v>649546.0</v>
      </c>
    </row>
    <row r="325">
      <c r="A325" s="2" t="s">
        <v>24262</v>
      </c>
      <c r="B325" s="3"/>
      <c r="C325" s="4">
        <v>35423.98055555556</v>
      </c>
      <c r="D325" s="5">
        <v>649615.0</v>
      </c>
    </row>
    <row r="326">
      <c r="A326" s="2" t="s">
        <v>24263</v>
      </c>
      <c r="B326" s="3"/>
      <c r="C326" s="4">
        <v>35423.98055555556</v>
      </c>
      <c r="D326" s="5">
        <v>649570.0</v>
      </c>
    </row>
    <row r="327">
      <c r="A327" s="2" t="s">
        <v>24264</v>
      </c>
      <c r="B327" s="3"/>
      <c r="C327" s="4">
        <v>35423.98055555556</v>
      </c>
      <c r="D327" s="5">
        <v>652904.0</v>
      </c>
    </row>
    <row r="328">
      <c r="A328" s="2" t="s">
        <v>24265</v>
      </c>
      <c r="B328" s="3"/>
      <c r="C328" s="4">
        <v>35423.98055555556</v>
      </c>
      <c r="D328" s="5">
        <v>631970.0</v>
      </c>
    </row>
    <row r="329">
      <c r="A329" s="2" t="s">
        <v>24266</v>
      </c>
      <c r="B329" s="3"/>
      <c r="C329" s="4">
        <v>35423.98055555556</v>
      </c>
      <c r="D329" s="5">
        <v>659720.0</v>
      </c>
    </row>
    <row r="330">
      <c r="A330" s="2" t="s">
        <v>24267</v>
      </c>
      <c r="B330" s="3"/>
      <c r="C330" s="4">
        <v>35423.98055555556</v>
      </c>
      <c r="D330" s="5">
        <v>678729.0</v>
      </c>
    </row>
    <row r="331">
      <c r="A331" s="2" t="s">
        <v>24268</v>
      </c>
      <c r="B331" s="3"/>
      <c r="C331" s="4">
        <v>35423.98055555556</v>
      </c>
      <c r="D331" s="5">
        <v>647826.0</v>
      </c>
    </row>
    <row r="332">
      <c r="A332" s="2" t="s">
        <v>24269</v>
      </c>
      <c r="B332" s="3"/>
      <c r="C332" s="4">
        <v>35423.98055555556</v>
      </c>
      <c r="D332" s="5">
        <v>287215.0</v>
      </c>
    </row>
    <row r="333">
      <c r="A333" s="2" t="s">
        <v>24270</v>
      </c>
      <c r="B333" s="3"/>
      <c r="C333" s="4">
        <v>35423.98055555556</v>
      </c>
      <c r="D333" s="5">
        <v>287149.0</v>
      </c>
    </row>
    <row r="334">
      <c r="A334" s="2" t="s">
        <v>24271</v>
      </c>
      <c r="B334" s="3"/>
      <c r="C334" s="4">
        <v>35423.98055555556</v>
      </c>
      <c r="D334" s="5">
        <v>225613.0</v>
      </c>
    </row>
    <row r="335">
      <c r="A335" s="2" t="s">
        <v>24272</v>
      </c>
      <c r="B335" s="3"/>
      <c r="C335" s="4">
        <v>35423.98055555556</v>
      </c>
      <c r="D335" s="5">
        <v>174244.0</v>
      </c>
    </row>
    <row r="336">
      <c r="A336" s="2" t="s">
        <v>24273</v>
      </c>
      <c r="B336" s="3"/>
      <c r="C336" s="4">
        <v>35423.98055555556</v>
      </c>
      <c r="D336" s="5">
        <v>279960.0</v>
      </c>
    </row>
    <row r="337">
      <c r="A337" s="2" t="s">
        <v>24274</v>
      </c>
      <c r="B337" s="3"/>
      <c r="C337" s="4">
        <v>35423.98055555556</v>
      </c>
      <c r="D337" s="5">
        <v>282939.0</v>
      </c>
    </row>
    <row r="338">
      <c r="A338" s="2" t="s">
        <v>24275</v>
      </c>
      <c r="B338" s="3"/>
      <c r="C338" s="4">
        <v>35423.98055555556</v>
      </c>
      <c r="D338" s="5">
        <v>391076.0</v>
      </c>
    </row>
    <row r="339">
      <c r="A339" s="2" t="s">
        <v>24276</v>
      </c>
      <c r="B339" s="3"/>
      <c r="C339" s="4">
        <v>35423.98055555556</v>
      </c>
      <c r="D339" s="5">
        <v>663819.0</v>
      </c>
    </row>
    <row r="340">
      <c r="A340" s="2" t="s">
        <v>24277</v>
      </c>
      <c r="B340" s="3"/>
      <c r="C340" s="4">
        <v>35423.98055555556</v>
      </c>
      <c r="D340" s="5">
        <v>660799.0</v>
      </c>
    </row>
    <row r="341">
      <c r="A341" s="2" t="s">
        <v>24278</v>
      </c>
      <c r="B341" s="3"/>
      <c r="C341" s="4">
        <v>35423.98055555556</v>
      </c>
      <c r="D341" s="5">
        <v>283940.0</v>
      </c>
    </row>
    <row r="342">
      <c r="A342" s="2" t="s">
        <v>24279</v>
      </c>
      <c r="B342" s="3"/>
      <c r="C342" s="4">
        <v>35423.98055555556</v>
      </c>
      <c r="D342" s="5">
        <v>715073.0</v>
      </c>
    </row>
    <row r="343">
      <c r="A343" s="2" t="s">
        <v>24280</v>
      </c>
      <c r="B343" s="3"/>
      <c r="C343" s="4">
        <v>35423.98055555556</v>
      </c>
      <c r="D343" s="5">
        <v>624356.0</v>
      </c>
    </row>
    <row r="344">
      <c r="A344" s="2" t="s">
        <v>24281</v>
      </c>
      <c r="B344" s="3"/>
      <c r="C344" s="4">
        <v>35423.98055555556</v>
      </c>
      <c r="D344" s="5">
        <v>684585.0</v>
      </c>
    </row>
    <row r="345">
      <c r="A345" s="2" t="s">
        <v>24282</v>
      </c>
      <c r="B345" s="3"/>
      <c r="C345" s="4">
        <v>35423.98055555556</v>
      </c>
      <c r="D345" s="5">
        <v>1110044.0</v>
      </c>
    </row>
    <row r="346">
      <c r="A346" s="2" t="s">
        <v>24283</v>
      </c>
      <c r="B346" s="3"/>
      <c r="C346" s="4">
        <v>35423.98055555556</v>
      </c>
      <c r="D346" s="5">
        <v>3431895.0</v>
      </c>
    </row>
    <row r="347">
      <c r="A347" s="2" t="s">
        <v>24284</v>
      </c>
      <c r="B347" s="3"/>
      <c r="C347" s="4">
        <v>35423.98055555556</v>
      </c>
      <c r="D347" s="5">
        <v>1357765.0</v>
      </c>
    </row>
    <row r="348">
      <c r="A348" s="2" t="s">
        <v>24285</v>
      </c>
      <c r="B348" s="3"/>
      <c r="C348" s="4">
        <v>35423.98055555556</v>
      </c>
      <c r="D348" s="5">
        <v>291933.0</v>
      </c>
    </row>
    <row r="349">
      <c r="A349" s="2" t="s">
        <v>24286</v>
      </c>
      <c r="B349" s="3"/>
      <c r="C349" s="4">
        <v>35423.98055555556</v>
      </c>
      <c r="D349" s="5">
        <v>737590.0</v>
      </c>
    </row>
    <row r="350">
      <c r="A350" s="2" t="s">
        <v>24287</v>
      </c>
      <c r="B350" s="3"/>
      <c r="C350" s="4">
        <v>35423.98055555556</v>
      </c>
      <c r="D350" s="5">
        <v>837411.0</v>
      </c>
    </row>
    <row r="351">
      <c r="A351" s="2" t="s">
        <v>24288</v>
      </c>
      <c r="B351" s="3"/>
      <c r="C351" s="4">
        <v>35423.98055555556</v>
      </c>
      <c r="D351" s="5">
        <v>1738718.0</v>
      </c>
    </row>
    <row r="352">
      <c r="A352" s="2" t="s">
        <v>24289</v>
      </c>
      <c r="B352" s="3"/>
      <c r="C352" s="4">
        <v>35423.98055555556</v>
      </c>
      <c r="D352" s="5">
        <v>293308.0</v>
      </c>
    </row>
    <row r="353">
      <c r="A353" s="2" t="s">
        <v>24290</v>
      </c>
      <c r="B353" s="3"/>
      <c r="C353" s="4">
        <v>35423.98055555556</v>
      </c>
      <c r="D353" s="5">
        <v>339013.0</v>
      </c>
    </row>
    <row r="354">
      <c r="A354" s="2" t="s">
        <v>24291</v>
      </c>
      <c r="B354" s="3"/>
      <c r="C354" s="4">
        <v>35423.98055555556</v>
      </c>
      <c r="D354" s="5">
        <v>365750.0</v>
      </c>
    </row>
    <row r="355">
      <c r="A355" s="2" t="s">
        <v>24292</v>
      </c>
      <c r="B355" s="3"/>
      <c r="C355" s="4">
        <v>35423.98055555556</v>
      </c>
      <c r="D355" s="5">
        <v>288371.0</v>
      </c>
    </row>
    <row r="356">
      <c r="A356" s="2" t="s">
        <v>24293</v>
      </c>
      <c r="B356" s="3"/>
      <c r="C356" s="4">
        <v>35423.98055555556</v>
      </c>
      <c r="D356" s="5">
        <v>288316.0</v>
      </c>
    </row>
    <row r="357">
      <c r="A357" s="2" t="s">
        <v>24294</v>
      </c>
      <c r="B357" s="3"/>
      <c r="C357" s="4">
        <v>35423.98055555556</v>
      </c>
      <c r="D357" s="5">
        <v>249760.0</v>
      </c>
    </row>
    <row r="358">
      <c r="A358" s="2" t="s">
        <v>24295</v>
      </c>
      <c r="B358" s="3"/>
      <c r="C358" s="4">
        <v>35423.98055555556</v>
      </c>
      <c r="D358" s="5">
        <v>240102.0</v>
      </c>
    </row>
    <row r="359">
      <c r="A359" s="2" t="s">
        <v>24296</v>
      </c>
      <c r="B359" s="3"/>
      <c r="C359" s="4">
        <v>35423.98055555556</v>
      </c>
      <c r="D359" s="5">
        <v>249500.0</v>
      </c>
    </row>
    <row r="360">
      <c r="A360" s="2" t="s">
        <v>24297</v>
      </c>
      <c r="B360" s="3"/>
      <c r="C360" s="4">
        <v>35423.98055555556</v>
      </c>
      <c r="D360" s="5">
        <v>240102.0</v>
      </c>
    </row>
    <row r="361">
      <c r="A361" s="2" t="s">
        <v>24298</v>
      </c>
      <c r="B361" s="3"/>
      <c r="C361" s="4">
        <v>35423.98055555556</v>
      </c>
      <c r="D361" s="5">
        <v>251516.0</v>
      </c>
    </row>
    <row r="362">
      <c r="A362" s="2" t="s">
        <v>24299</v>
      </c>
      <c r="B362" s="3"/>
      <c r="C362" s="4">
        <v>35423.98055555556</v>
      </c>
      <c r="D362" s="5">
        <v>669206.0</v>
      </c>
    </row>
    <row r="363">
      <c r="A363" s="2" t="s">
        <v>24300</v>
      </c>
      <c r="B363" s="3"/>
      <c r="C363" s="4">
        <v>35423.98055555556</v>
      </c>
      <c r="D363" s="5">
        <v>2987013.0</v>
      </c>
    </row>
    <row r="364">
      <c r="A364" s="2" t="s">
        <v>24301</v>
      </c>
      <c r="B364" s="3"/>
      <c r="C364" s="4">
        <v>35423.98055555556</v>
      </c>
      <c r="D364" s="5">
        <v>1763251.0</v>
      </c>
    </row>
    <row r="365">
      <c r="A365" s="2" t="s">
        <v>24302</v>
      </c>
      <c r="B365" s="3"/>
      <c r="C365" s="4">
        <v>35423.98055555556</v>
      </c>
      <c r="D365" s="5">
        <v>1750793.0</v>
      </c>
    </row>
    <row r="366">
      <c r="A366" s="2" t="s">
        <v>24303</v>
      </c>
      <c r="B366" s="3"/>
      <c r="C366" s="4">
        <v>35423.98055555556</v>
      </c>
      <c r="D366" s="5">
        <v>1653700.0</v>
      </c>
    </row>
    <row r="367">
      <c r="A367" s="2" t="s">
        <v>24304</v>
      </c>
      <c r="B367" s="3"/>
      <c r="C367" s="4">
        <v>35423.98055555556</v>
      </c>
      <c r="D367" s="5">
        <v>1519107.0</v>
      </c>
    </row>
    <row r="368">
      <c r="A368" s="2" t="s">
        <v>24305</v>
      </c>
      <c r="B368" s="3"/>
      <c r="C368" s="4">
        <v>35423.98055555556</v>
      </c>
      <c r="D368" s="5">
        <v>647112.0</v>
      </c>
    </row>
    <row r="369">
      <c r="A369" s="2" t="s">
        <v>24306</v>
      </c>
      <c r="B369" s="3"/>
      <c r="C369" s="4">
        <v>35423.98055555556</v>
      </c>
      <c r="D369" s="5">
        <v>843916.0</v>
      </c>
    </row>
    <row r="370">
      <c r="A370" s="2" t="s">
        <v>24307</v>
      </c>
      <c r="B370" s="3"/>
      <c r="C370" s="4">
        <v>35423.98055555556</v>
      </c>
      <c r="D370" s="5">
        <v>560539.0</v>
      </c>
    </row>
    <row r="371">
      <c r="A371" s="2" t="s">
        <v>24308</v>
      </c>
      <c r="B371" s="3"/>
      <c r="C371" s="4">
        <v>35423.98055555556</v>
      </c>
      <c r="D371" s="5">
        <v>368842.0</v>
      </c>
    </row>
    <row r="372">
      <c r="A372" s="2" t="s">
        <v>24309</v>
      </c>
      <c r="B372" s="3"/>
      <c r="C372" s="4">
        <v>35423.98055555556</v>
      </c>
      <c r="D372" s="5">
        <v>398810.0</v>
      </c>
    </row>
    <row r="373">
      <c r="A373" s="2" t="s">
        <v>24310</v>
      </c>
      <c r="B373" s="3"/>
      <c r="C373" s="4">
        <v>35423.98055555556</v>
      </c>
      <c r="D373" s="5">
        <v>338037.0</v>
      </c>
    </row>
    <row r="374">
      <c r="A374" s="2" t="s">
        <v>24311</v>
      </c>
      <c r="B374" s="3"/>
      <c r="C374" s="4">
        <v>35423.98055555556</v>
      </c>
      <c r="D374" s="5">
        <v>359882.0</v>
      </c>
    </row>
    <row r="375">
      <c r="A375" s="2" t="s">
        <v>24312</v>
      </c>
      <c r="B375" s="3"/>
      <c r="C375" s="4">
        <v>35423.98055555556</v>
      </c>
      <c r="D375" s="5">
        <v>360179.0</v>
      </c>
    </row>
    <row r="376">
      <c r="A376" s="2" t="s">
        <v>24313</v>
      </c>
      <c r="B376" s="3"/>
      <c r="C376" s="4">
        <v>35423.98055555556</v>
      </c>
      <c r="D376" s="5">
        <v>399799.0</v>
      </c>
    </row>
    <row r="377">
      <c r="A377" s="2" t="s">
        <v>24314</v>
      </c>
      <c r="B377" s="3"/>
      <c r="C377" s="4">
        <v>35423.98055555556</v>
      </c>
      <c r="D377" s="5">
        <v>388970.0</v>
      </c>
    </row>
    <row r="378">
      <c r="A378" s="2" t="s">
        <v>24315</v>
      </c>
      <c r="B378" s="3"/>
      <c r="C378" s="4">
        <v>35423.98055555556</v>
      </c>
      <c r="D378" s="5">
        <v>578154.0</v>
      </c>
    </row>
    <row r="379">
      <c r="A379" s="2" t="s">
        <v>24316</v>
      </c>
      <c r="B379" s="3"/>
      <c r="C379" s="4">
        <v>35423.98055555556</v>
      </c>
      <c r="D379" s="5">
        <v>619378.0</v>
      </c>
    </row>
    <row r="380">
      <c r="A380" s="2" t="s">
        <v>24317</v>
      </c>
      <c r="B380" s="3"/>
      <c r="C380" s="4">
        <v>35423.98055555556</v>
      </c>
      <c r="D380" s="5">
        <v>619378.0</v>
      </c>
    </row>
    <row r="381">
      <c r="A381" s="2" t="s">
        <v>24318</v>
      </c>
      <c r="B381" s="3"/>
      <c r="C381" s="4">
        <v>35423.98055555556</v>
      </c>
      <c r="D381" s="5">
        <v>1301082.0</v>
      </c>
    </row>
    <row r="382">
      <c r="A382" s="2" t="s">
        <v>24319</v>
      </c>
      <c r="B382" s="3"/>
      <c r="C382" s="4">
        <v>35423.98055555556</v>
      </c>
      <c r="D382" s="5">
        <v>1655101.0</v>
      </c>
    </row>
    <row r="383">
      <c r="A383" s="2" t="s">
        <v>24320</v>
      </c>
      <c r="B383" s="3"/>
      <c r="C383" s="4">
        <v>35423.98055555556</v>
      </c>
      <c r="D383" s="5">
        <v>251620.0</v>
      </c>
    </row>
    <row r="384">
      <c r="A384" s="2" t="s">
        <v>24321</v>
      </c>
      <c r="B384" s="3"/>
      <c r="C384" s="4">
        <v>35423.98055555556</v>
      </c>
      <c r="D384" s="5">
        <v>242819.0</v>
      </c>
    </row>
    <row r="385">
      <c r="A385" s="2" t="s">
        <v>24322</v>
      </c>
      <c r="B385" s="3"/>
      <c r="C385" s="4">
        <v>35423.98055555556</v>
      </c>
      <c r="D385" s="5">
        <v>259736.0</v>
      </c>
    </row>
    <row r="386">
      <c r="A386" s="2" t="s">
        <v>24323</v>
      </c>
      <c r="B386" s="3"/>
      <c r="C386" s="4">
        <v>35423.98055555556</v>
      </c>
      <c r="D386" s="5">
        <v>262326.0</v>
      </c>
    </row>
    <row r="387">
      <c r="A387" s="2" t="s">
        <v>24324</v>
      </c>
      <c r="B387" s="3"/>
      <c r="C387" s="4">
        <v>35423.98055555556</v>
      </c>
      <c r="D387" s="5">
        <v>262463.0</v>
      </c>
    </row>
    <row r="388">
      <c r="A388" s="2" t="s">
        <v>24325</v>
      </c>
      <c r="B388" s="3"/>
      <c r="C388" s="4">
        <v>35423.98055555556</v>
      </c>
      <c r="D388" s="5">
        <v>262595.0</v>
      </c>
    </row>
    <row r="389">
      <c r="A389" s="2" t="s">
        <v>24326</v>
      </c>
      <c r="B389" s="3"/>
      <c r="C389" s="4">
        <v>35423.98055555556</v>
      </c>
      <c r="D389" s="5">
        <v>262534.0</v>
      </c>
    </row>
    <row r="390">
      <c r="A390" s="2" t="s">
        <v>24327</v>
      </c>
      <c r="B390" s="3"/>
      <c r="C390" s="4">
        <v>35423.98055555556</v>
      </c>
      <c r="D390" s="5">
        <v>262533.0</v>
      </c>
    </row>
    <row r="391">
      <c r="A391" s="2" t="s">
        <v>24328</v>
      </c>
      <c r="B391" s="3"/>
      <c r="C391" s="4">
        <v>35423.98055555556</v>
      </c>
      <c r="D391" s="5">
        <v>263789.0</v>
      </c>
    </row>
    <row r="392">
      <c r="A392" s="2" t="s">
        <v>24329</v>
      </c>
      <c r="B392" s="3"/>
      <c r="C392" s="4">
        <v>35423.98055555556</v>
      </c>
      <c r="D392" s="5">
        <v>264281.0</v>
      </c>
    </row>
    <row r="393">
      <c r="A393" s="2" t="s">
        <v>24330</v>
      </c>
      <c r="B393" s="3"/>
      <c r="C393" s="4">
        <v>35423.98055555556</v>
      </c>
      <c r="D393" s="5">
        <v>273120.0</v>
      </c>
    </row>
    <row r="394">
      <c r="A394" s="2" t="s">
        <v>24331</v>
      </c>
      <c r="B394" s="3"/>
      <c r="C394" s="4">
        <v>35423.98055555556</v>
      </c>
      <c r="D394" s="5">
        <v>259533.0</v>
      </c>
    </row>
    <row r="395">
      <c r="A395" s="2" t="s">
        <v>24332</v>
      </c>
      <c r="B395" s="3"/>
      <c r="C395" s="4">
        <v>35423.98055555556</v>
      </c>
      <c r="D395" s="5">
        <v>263684.0</v>
      </c>
    </row>
    <row r="396">
      <c r="A396" s="2" t="s">
        <v>24333</v>
      </c>
      <c r="B396" s="3"/>
      <c r="C396" s="4">
        <v>35423.98055555556</v>
      </c>
      <c r="D396" s="5">
        <v>407190.0</v>
      </c>
    </row>
    <row r="397">
      <c r="A397" s="2" t="s">
        <v>24334</v>
      </c>
      <c r="B397" s="3"/>
      <c r="C397" s="4">
        <v>35423.98055555556</v>
      </c>
      <c r="D397" s="5">
        <v>412162.0</v>
      </c>
    </row>
    <row r="398">
      <c r="A398" s="2" t="s">
        <v>24335</v>
      </c>
      <c r="B398" s="3"/>
      <c r="C398" s="4">
        <v>35423.98055555556</v>
      </c>
      <c r="D398" s="5">
        <v>615622.0</v>
      </c>
    </row>
    <row r="399">
      <c r="A399" s="2" t="s">
        <v>24336</v>
      </c>
      <c r="B399" s="3"/>
      <c r="C399" s="4">
        <v>35423.98055555556</v>
      </c>
      <c r="D399" s="5">
        <v>1346104.0</v>
      </c>
    </row>
    <row r="400">
      <c r="A400" s="2" t="s">
        <v>24337</v>
      </c>
      <c r="B400" s="3"/>
      <c r="C400" s="4">
        <v>35423.98055555556</v>
      </c>
      <c r="D400" s="5">
        <v>1107882.0</v>
      </c>
    </row>
    <row r="401">
      <c r="A401" s="2" t="s">
        <v>24338</v>
      </c>
      <c r="B401" s="3"/>
      <c r="C401" s="4">
        <v>35423.98055555556</v>
      </c>
      <c r="D401" s="5">
        <v>513731.0</v>
      </c>
    </row>
    <row r="402">
      <c r="A402" s="2" t="s">
        <v>24339</v>
      </c>
      <c r="B402" s="3"/>
      <c r="C402" s="4">
        <v>35423.98055555556</v>
      </c>
      <c r="D402" s="5">
        <v>1447033.0</v>
      </c>
    </row>
    <row r="403">
      <c r="A403" s="2" t="s">
        <v>24340</v>
      </c>
      <c r="B403" s="3"/>
      <c r="C403" s="4">
        <v>35423.98055555556</v>
      </c>
      <c r="D403" s="5">
        <v>1615408.0</v>
      </c>
    </row>
    <row r="404">
      <c r="A404" s="2" t="s">
        <v>24341</v>
      </c>
      <c r="B404" s="3"/>
      <c r="C404" s="4">
        <v>35423.98055555556</v>
      </c>
      <c r="D404" s="5">
        <v>1742647.0</v>
      </c>
    </row>
    <row r="405">
      <c r="A405" s="2" t="s">
        <v>24342</v>
      </c>
      <c r="B405" s="3"/>
      <c r="C405" s="4">
        <v>35423.98055555556</v>
      </c>
      <c r="D405" s="5">
        <v>1510018.0</v>
      </c>
    </row>
    <row r="406">
      <c r="A406" s="2" t="s">
        <v>24343</v>
      </c>
      <c r="B406" s="3"/>
      <c r="C406" s="4">
        <v>35423.98055555556</v>
      </c>
      <c r="D406" s="5">
        <v>1690291.0</v>
      </c>
    </row>
    <row r="407">
      <c r="A407" s="2" t="s">
        <v>24344</v>
      </c>
      <c r="B407" s="3"/>
      <c r="C407" s="4">
        <v>35423.98055555556</v>
      </c>
      <c r="D407" s="5">
        <v>1635775.0</v>
      </c>
    </row>
    <row r="408">
      <c r="A408" s="2" t="s">
        <v>24345</v>
      </c>
      <c r="B408" s="3"/>
      <c r="C408" s="4">
        <v>35423.98055555556</v>
      </c>
      <c r="D408" s="5">
        <v>1459044.0</v>
      </c>
    </row>
    <row r="409">
      <c r="A409" s="2" t="s">
        <v>24346</v>
      </c>
      <c r="B409" s="3"/>
      <c r="C409" s="4">
        <v>35423.98055555556</v>
      </c>
      <c r="D409" s="5">
        <v>317634.0</v>
      </c>
    </row>
    <row r="410">
      <c r="A410" s="2" t="s">
        <v>24347</v>
      </c>
      <c r="B410" s="3"/>
      <c r="C410" s="4">
        <v>35423.98055555556</v>
      </c>
      <c r="D410" s="5">
        <v>597761.0</v>
      </c>
    </row>
    <row r="411">
      <c r="A411" s="2" t="s">
        <v>24348</v>
      </c>
      <c r="B411" s="3"/>
      <c r="C411" s="4">
        <v>35423.98055555556</v>
      </c>
      <c r="D411" s="5">
        <v>339715.0</v>
      </c>
    </row>
    <row r="412">
      <c r="A412" s="2" t="s">
        <v>24349</v>
      </c>
      <c r="B412" s="3"/>
      <c r="C412" s="4">
        <v>35423.98055555556</v>
      </c>
      <c r="D412" s="5">
        <v>389651.0</v>
      </c>
    </row>
    <row r="413">
      <c r="A413" s="2" t="s">
        <v>24350</v>
      </c>
      <c r="B413" s="3"/>
      <c r="C413" s="4">
        <v>35423.98055555556</v>
      </c>
      <c r="D413" s="5">
        <v>386652.0</v>
      </c>
    </row>
    <row r="414">
      <c r="A414" s="2" t="s">
        <v>24351</v>
      </c>
      <c r="B414" s="3"/>
      <c r="C414" s="4">
        <v>35423.98055555556</v>
      </c>
      <c r="D414" s="5">
        <v>386987.0</v>
      </c>
    </row>
    <row r="415">
      <c r="A415" s="2" t="s">
        <v>24352</v>
      </c>
      <c r="B415" s="3"/>
      <c r="C415" s="4">
        <v>35423.98055555556</v>
      </c>
      <c r="D415" s="5">
        <v>345027.0</v>
      </c>
    </row>
    <row r="416">
      <c r="A416" s="2" t="s">
        <v>24353</v>
      </c>
      <c r="B416" s="3"/>
      <c r="C416" s="4">
        <v>35423.98055555556</v>
      </c>
      <c r="D416" s="5">
        <v>381980.0</v>
      </c>
    </row>
    <row r="417">
      <c r="A417" s="2" t="s">
        <v>24354</v>
      </c>
      <c r="B417" s="3"/>
      <c r="C417" s="4">
        <v>35423.98055555556</v>
      </c>
      <c r="D417" s="5">
        <v>423122.0</v>
      </c>
    </row>
    <row r="418">
      <c r="A418" s="2" t="s">
        <v>24355</v>
      </c>
      <c r="B418" s="3"/>
      <c r="C418" s="4">
        <v>35423.98055555556</v>
      </c>
      <c r="D418" s="5">
        <v>667738.0</v>
      </c>
    </row>
    <row r="419">
      <c r="A419" s="2" t="s">
        <v>24356</v>
      </c>
      <c r="B419" s="3"/>
      <c r="C419" s="4">
        <v>35423.98055555556</v>
      </c>
      <c r="D419" s="5">
        <v>649652.0</v>
      </c>
    </row>
    <row r="420">
      <c r="A420" s="2" t="s">
        <v>24357</v>
      </c>
      <c r="B420" s="3"/>
      <c r="C420" s="4">
        <v>35423.98055555556</v>
      </c>
      <c r="D420" s="5">
        <v>649672.0</v>
      </c>
    </row>
    <row r="421">
      <c r="A421" s="2" t="s">
        <v>24358</v>
      </c>
      <c r="B421" s="3"/>
      <c r="C421" s="4">
        <v>35423.98055555556</v>
      </c>
      <c r="D421" s="5">
        <v>652563.0</v>
      </c>
    </row>
    <row r="422">
      <c r="A422" s="2" t="s">
        <v>24359</v>
      </c>
      <c r="B422" s="3"/>
      <c r="C422" s="4">
        <v>35423.98055555556</v>
      </c>
      <c r="D422" s="5">
        <v>344069.0</v>
      </c>
    </row>
    <row r="423">
      <c r="A423" s="2" t="s">
        <v>24360</v>
      </c>
      <c r="B423" s="3"/>
      <c r="C423" s="4">
        <v>35423.98055555556</v>
      </c>
      <c r="D423" s="5">
        <v>587394.0</v>
      </c>
    </row>
    <row r="424">
      <c r="A424" s="2" t="s">
        <v>24361</v>
      </c>
      <c r="B424" s="3"/>
      <c r="C424" s="4">
        <v>35423.98055555556</v>
      </c>
      <c r="D424" s="5">
        <v>448931.0</v>
      </c>
    </row>
    <row r="425">
      <c r="A425" s="2" t="s">
        <v>24362</v>
      </c>
      <c r="B425" s="3"/>
      <c r="C425" s="4">
        <v>35423.98055555556</v>
      </c>
      <c r="D425" s="5">
        <v>670288.0</v>
      </c>
    </row>
    <row r="426">
      <c r="A426" s="2" t="s">
        <v>24363</v>
      </c>
      <c r="B426" s="3"/>
      <c r="C426" s="4">
        <v>35423.98055555556</v>
      </c>
      <c r="D426" s="5">
        <v>342947.0</v>
      </c>
    </row>
    <row r="427">
      <c r="A427" s="2" t="s">
        <v>24364</v>
      </c>
      <c r="B427" s="3"/>
      <c r="C427" s="4">
        <v>35423.98055555556</v>
      </c>
      <c r="D427" s="5">
        <v>272687.0</v>
      </c>
    </row>
    <row r="428">
      <c r="A428" s="2" t="s">
        <v>24365</v>
      </c>
      <c r="B428" s="3"/>
      <c r="C428" s="4">
        <v>35423.98055555556</v>
      </c>
      <c r="D428" s="5">
        <v>283597.0</v>
      </c>
    </row>
    <row r="429">
      <c r="A429" s="2" t="s">
        <v>24366</v>
      </c>
      <c r="B429" s="3"/>
      <c r="C429" s="4">
        <v>35423.98055555556</v>
      </c>
      <c r="D429" s="5">
        <v>365475.0</v>
      </c>
    </row>
    <row r="430">
      <c r="A430" s="2" t="s">
        <v>24367</v>
      </c>
      <c r="B430" s="3"/>
      <c r="C430" s="4">
        <v>35423.98055555556</v>
      </c>
      <c r="D430" s="5">
        <v>572696.0</v>
      </c>
    </row>
    <row r="431">
      <c r="A431" s="2" t="s">
        <v>24368</v>
      </c>
      <c r="B431" s="3"/>
      <c r="C431" s="4">
        <v>35423.98055555556</v>
      </c>
      <c r="D431" s="5">
        <v>779497.0</v>
      </c>
    </row>
    <row r="432">
      <c r="A432" s="2" t="s">
        <v>24369</v>
      </c>
      <c r="B432" s="3"/>
      <c r="C432" s="4">
        <v>35423.98055555556</v>
      </c>
      <c r="D432" s="5">
        <v>766956.0</v>
      </c>
    </row>
    <row r="433">
      <c r="A433" s="2" t="s">
        <v>24370</v>
      </c>
      <c r="B433" s="3"/>
      <c r="C433" s="4">
        <v>35423.98055555556</v>
      </c>
      <c r="D433" s="5">
        <v>668588.0</v>
      </c>
    </row>
    <row r="434">
      <c r="A434" s="2" t="s">
        <v>24371</v>
      </c>
      <c r="B434" s="3"/>
      <c r="C434" s="4">
        <v>35423.98055555556</v>
      </c>
      <c r="D434" s="5">
        <v>1765458.0</v>
      </c>
    </row>
    <row r="435">
      <c r="A435" s="2" t="s">
        <v>24372</v>
      </c>
      <c r="B435" s="3"/>
      <c r="C435" s="4">
        <v>35423.98055555556</v>
      </c>
      <c r="D435" s="5">
        <v>306490.0</v>
      </c>
    </row>
    <row r="436">
      <c r="A436" s="2" t="s">
        <v>24373</v>
      </c>
      <c r="B436" s="3"/>
      <c r="C436" s="4">
        <v>35423.98055555556</v>
      </c>
      <c r="D436" s="5">
        <v>311657.0</v>
      </c>
    </row>
    <row r="437">
      <c r="A437" s="2" t="s">
        <v>24374</v>
      </c>
      <c r="B437" s="3"/>
      <c r="C437" s="4">
        <v>35423.98055555556</v>
      </c>
      <c r="D437" s="5">
        <v>318654.0</v>
      </c>
    </row>
    <row r="438">
      <c r="A438" s="2" t="s">
        <v>24375</v>
      </c>
      <c r="B438" s="3"/>
      <c r="C438" s="4">
        <v>35423.98055555556</v>
      </c>
      <c r="D438" s="5">
        <v>307945.0</v>
      </c>
    </row>
    <row r="439">
      <c r="A439" s="2" t="s">
        <v>24376</v>
      </c>
      <c r="B439" s="3"/>
      <c r="C439" s="4">
        <v>35423.98055555556</v>
      </c>
      <c r="D439" s="5">
        <v>310367.0</v>
      </c>
    </row>
    <row r="440">
      <c r="A440" s="2" t="s">
        <v>24377</v>
      </c>
      <c r="B440" s="3"/>
      <c r="C440" s="4">
        <v>35423.98055555556</v>
      </c>
      <c r="D440" s="5">
        <v>318286.0</v>
      </c>
    </row>
    <row r="441">
      <c r="A441" s="2" t="s">
        <v>24378</v>
      </c>
      <c r="B441" s="3"/>
      <c r="C441" s="4">
        <v>35423.98055555556</v>
      </c>
      <c r="D441" s="5">
        <v>317642.0</v>
      </c>
    </row>
    <row r="442">
      <c r="A442" s="2" t="s">
        <v>24379</v>
      </c>
      <c r="B442" s="3"/>
      <c r="C442" s="4">
        <v>35423.98055555556</v>
      </c>
      <c r="D442" s="5">
        <v>320236.0</v>
      </c>
    </row>
    <row r="443">
      <c r="A443" s="2" t="s">
        <v>24380</v>
      </c>
      <c r="B443" s="3"/>
      <c r="C443" s="4">
        <v>35423.98055555556</v>
      </c>
      <c r="D443" s="5">
        <v>853172.0</v>
      </c>
    </row>
    <row r="444">
      <c r="A444" s="2" t="s">
        <v>24381</v>
      </c>
      <c r="B444" s="3"/>
      <c r="C444" s="4">
        <v>35423.98055555556</v>
      </c>
      <c r="D444" s="5">
        <v>259852.0</v>
      </c>
    </row>
    <row r="445">
      <c r="A445" s="2" t="s">
        <v>24382</v>
      </c>
      <c r="B445" s="3"/>
      <c r="C445" s="4">
        <v>35423.98055555556</v>
      </c>
      <c r="D445" s="5">
        <v>589314.0</v>
      </c>
    </row>
    <row r="446">
      <c r="A446" s="2" t="s">
        <v>24383</v>
      </c>
      <c r="B446" s="3"/>
      <c r="C446" s="4">
        <v>35423.98055555556</v>
      </c>
      <c r="D446" s="5">
        <v>686928.0</v>
      </c>
    </row>
    <row r="447">
      <c r="A447" s="2" t="s">
        <v>24384</v>
      </c>
      <c r="B447" s="3"/>
      <c r="C447" s="4">
        <v>35423.98055555556</v>
      </c>
      <c r="D447" s="5">
        <v>384618.0</v>
      </c>
    </row>
    <row r="448">
      <c r="A448" s="2" t="s">
        <v>24385</v>
      </c>
      <c r="B448" s="3"/>
      <c r="C448" s="4">
        <v>35423.98055555556</v>
      </c>
      <c r="D448" s="5">
        <v>321171.0</v>
      </c>
    </row>
    <row r="449">
      <c r="A449" s="2" t="s">
        <v>24386</v>
      </c>
      <c r="B449" s="3"/>
      <c r="C449" s="4">
        <v>35423.98055555556</v>
      </c>
      <c r="D449" s="5">
        <v>259684.0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4"/>
    <hyperlink r:id="rId413" ref="A415"/>
    <hyperlink r:id="rId414" ref="A416"/>
    <hyperlink r:id="rId415" ref="A417"/>
    <hyperlink r:id="rId416" ref="A418"/>
    <hyperlink r:id="rId417" ref="A419"/>
    <hyperlink r:id="rId418" ref="A420"/>
    <hyperlink r:id="rId419" ref="A421"/>
    <hyperlink r:id="rId420" ref="A422"/>
    <hyperlink r:id="rId421" ref="A423"/>
    <hyperlink r:id="rId422" ref="A424"/>
    <hyperlink r:id="rId423" ref="A425"/>
    <hyperlink r:id="rId424" ref="A426"/>
    <hyperlink r:id="rId425" ref="A427"/>
    <hyperlink r:id="rId426" ref="A428"/>
    <hyperlink r:id="rId427" ref="A429"/>
    <hyperlink r:id="rId428" ref="A430"/>
    <hyperlink r:id="rId429" ref="A431"/>
    <hyperlink r:id="rId430" ref="A432"/>
    <hyperlink r:id="rId431" ref="A433"/>
    <hyperlink r:id="rId432" ref="A434"/>
    <hyperlink r:id="rId433" ref="A435"/>
    <hyperlink r:id="rId434" ref="A436"/>
    <hyperlink r:id="rId435" ref="A437"/>
    <hyperlink r:id="rId436" ref="A438"/>
    <hyperlink r:id="rId437" ref="A439"/>
    <hyperlink r:id="rId438" ref="A440"/>
    <hyperlink r:id="rId439" ref="A441"/>
    <hyperlink r:id="rId440" ref="A442"/>
    <hyperlink r:id="rId441" ref="A443"/>
    <hyperlink r:id="rId442" ref="A444"/>
    <hyperlink r:id="rId443" ref="A445"/>
    <hyperlink r:id="rId444" ref="A446"/>
    <hyperlink r:id="rId445" ref="A447"/>
    <hyperlink r:id="rId446" ref="A448"/>
    <hyperlink r:id="rId447" ref="A449"/>
  </hyperlinks>
  <drawing r:id="rId44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24387</v>
      </c>
      <c r="B3" s="3"/>
      <c r="C3" s="4">
        <v>35423.98055555556</v>
      </c>
      <c r="D3" s="5">
        <v>12069.0</v>
      </c>
    </row>
    <row r="4">
      <c r="A4" s="2" t="s">
        <v>24388</v>
      </c>
      <c r="B4" s="3"/>
      <c r="C4" s="4">
        <v>35423.98055555556</v>
      </c>
      <c r="D4" s="5">
        <v>11798.0</v>
      </c>
    </row>
    <row r="5">
      <c r="A5" s="2" t="s">
        <v>24389</v>
      </c>
      <c r="B5" s="3"/>
      <c r="C5" s="4">
        <v>35423.98055555556</v>
      </c>
      <c r="D5" s="5">
        <v>11812.0</v>
      </c>
    </row>
    <row r="6">
      <c r="A6" s="2" t="s">
        <v>24390</v>
      </c>
      <c r="B6" s="3"/>
      <c r="C6" s="4">
        <v>35423.98055555556</v>
      </c>
      <c r="D6" s="5">
        <v>15486.0</v>
      </c>
    </row>
    <row r="7">
      <c r="A7" s="2" t="s">
        <v>24391</v>
      </c>
      <c r="B7" s="3"/>
      <c r="C7" s="4">
        <v>35423.98055555556</v>
      </c>
      <c r="D7" s="5">
        <v>16158.0</v>
      </c>
    </row>
    <row r="8">
      <c r="A8" s="2" t="s">
        <v>24392</v>
      </c>
      <c r="B8" s="3"/>
      <c r="C8" s="4">
        <v>35423.98055555556</v>
      </c>
      <c r="D8" s="5">
        <v>19853.0</v>
      </c>
    </row>
    <row r="9">
      <c r="A9" s="2" t="s">
        <v>24393</v>
      </c>
      <c r="B9" s="3"/>
      <c r="C9" s="4">
        <v>35423.98055555556</v>
      </c>
      <c r="D9" s="5">
        <v>21364.0</v>
      </c>
    </row>
    <row r="10">
      <c r="A10" s="2" t="s">
        <v>24394</v>
      </c>
      <c r="B10" s="3"/>
      <c r="C10" s="4">
        <v>35423.98055555556</v>
      </c>
      <c r="D10" s="5">
        <v>21406.0</v>
      </c>
    </row>
    <row r="11">
      <c r="A11" s="2" t="s">
        <v>24395</v>
      </c>
      <c r="B11" s="3"/>
      <c r="C11" s="4">
        <v>35423.98055555556</v>
      </c>
      <c r="D11" s="5">
        <v>21280.0</v>
      </c>
    </row>
    <row r="12">
      <c r="A12" s="2" t="s">
        <v>24396</v>
      </c>
      <c r="B12" s="3"/>
      <c r="C12" s="4">
        <v>35423.98055555556</v>
      </c>
      <c r="D12" s="5">
        <v>21265.0</v>
      </c>
    </row>
    <row r="13">
      <c r="A13" s="2" t="s">
        <v>24397</v>
      </c>
      <c r="B13" s="3"/>
      <c r="C13" s="4">
        <v>35423.98055555556</v>
      </c>
      <c r="D13" s="5">
        <v>23357.0</v>
      </c>
    </row>
    <row r="14">
      <c r="A14" s="2" t="s">
        <v>24398</v>
      </c>
      <c r="B14" s="3"/>
      <c r="C14" s="4">
        <v>35423.98055555556</v>
      </c>
      <c r="D14" s="5">
        <v>19554.0</v>
      </c>
    </row>
    <row r="15">
      <c r="A15" s="2" t="s">
        <v>24399</v>
      </c>
      <c r="B15" s="3"/>
      <c r="C15" s="4">
        <v>35423.98055555556</v>
      </c>
      <c r="D15" s="5">
        <v>19576.0</v>
      </c>
    </row>
    <row r="16">
      <c r="A16" s="2" t="s">
        <v>24400</v>
      </c>
      <c r="B16" s="3"/>
      <c r="C16" s="4">
        <v>35423.98055555556</v>
      </c>
      <c r="D16" s="5">
        <v>19526.0</v>
      </c>
    </row>
    <row r="17">
      <c r="A17" s="2" t="s">
        <v>24401</v>
      </c>
      <c r="B17" s="3"/>
      <c r="C17" s="4">
        <v>35423.98055555556</v>
      </c>
      <c r="D17" s="5">
        <v>19483.0</v>
      </c>
    </row>
    <row r="18">
      <c r="A18" s="2" t="s">
        <v>24402</v>
      </c>
      <c r="B18" s="3"/>
      <c r="C18" s="4">
        <v>35423.98055555556</v>
      </c>
      <c r="D18" s="5">
        <v>19508.0</v>
      </c>
    </row>
    <row r="19">
      <c r="A19" s="2" t="s">
        <v>24403</v>
      </c>
      <c r="B19" s="3"/>
      <c r="C19" s="4">
        <v>35423.98055555556</v>
      </c>
      <c r="D19" s="5">
        <v>21146.0</v>
      </c>
    </row>
    <row r="20">
      <c r="A20" s="2" t="s">
        <v>24404</v>
      </c>
      <c r="B20" s="3"/>
      <c r="C20" s="4">
        <v>35423.98055555556</v>
      </c>
      <c r="D20" s="5">
        <v>15665.0</v>
      </c>
    </row>
    <row r="21">
      <c r="A21" s="2" t="s">
        <v>24405</v>
      </c>
      <c r="B21" s="3"/>
      <c r="C21" s="4">
        <v>35423.98055555556</v>
      </c>
      <c r="D21" s="5">
        <v>9731.0</v>
      </c>
    </row>
    <row r="22">
      <c r="A22" s="2" t="s">
        <v>24406</v>
      </c>
      <c r="B22" s="3"/>
      <c r="C22" s="4">
        <v>35423.98055555556</v>
      </c>
      <c r="D22" s="5">
        <v>24207.0</v>
      </c>
    </row>
    <row r="23">
      <c r="A23" s="2" t="s">
        <v>24407</v>
      </c>
      <c r="B23" s="3"/>
      <c r="C23" s="4">
        <v>35423.98055555556</v>
      </c>
      <c r="D23" s="5">
        <v>24182.0</v>
      </c>
    </row>
    <row r="24">
      <c r="A24" s="2" t="s">
        <v>24408</v>
      </c>
      <c r="B24" s="3"/>
      <c r="C24" s="4">
        <v>35423.98055555556</v>
      </c>
      <c r="D24" s="5">
        <v>13376.0</v>
      </c>
    </row>
    <row r="25">
      <c r="A25" s="2" t="s">
        <v>24409</v>
      </c>
      <c r="B25" s="3"/>
      <c r="C25" s="4">
        <v>35423.98055555556</v>
      </c>
      <c r="D25" s="5">
        <v>24565.0</v>
      </c>
    </row>
    <row r="26">
      <c r="A26" s="2" t="s">
        <v>24410</v>
      </c>
      <c r="B26" s="3"/>
      <c r="C26" s="4">
        <v>35423.98055555556</v>
      </c>
      <c r="D26" s="5">
        <v>25935.0</v>
      </c>
    </row>
    <row r="27">
      <c r="A27" s="2" t="s">
        <v>24411</v>
      </c>
      <c r="B27" s="3"/>
      <c r="C27" s="4">
        <v>35423.98055555556</v>
      </c>
      <c r="D27" s="5">
        <v>17246.0</v>
      </c>
    </row>
    <row r="28">
      <c r="A28" s="2" t="s">
        <v>24412</v>
      </c>
      <c r="B28" s="3"/>
      <c r="C28" s="4">
        <v>35423.98055555556</v>
      </c>
      <c r="D28" s="5">
        <v>17249.0</v>
      </c>
    </row>
    <row r="29">
      <c r="A29" s="2" t="s">
        <v>24413</v>
      </c>
      <c r="B29" s="3"/>
      <c r="C29" s="4">
        <v>35423.98055555556</v>
      </c>
      <c r="D29" s="5">
        <v>10593.0</v>
      </c>
    </row>
    <row r="30">
      <c r="A30" s="2" t="s">
        <v>24414</v>
      </c>
      <c r="B30" s="3"/>
      <c r="C30" s="4">
        <v>35423.98055555556</v>
      </c>
      <c r="D30" s="5">
        <v>10580.0</v>
      </c>
    </row>
    <row r="31">
      <c r="A31" s="2" t="s">
        <v>24415</v>
      </c>
      <c r="B31" s="3"/>
      <c r="C31" s="4">
        <v>35423.98055555556</v>
      </c>
      <c r="D31" s="5">
        <v>10253.0</v>
      </c>
    </row>
    <row r="32">
      <c r="A32" s="2" t="s">
        <v>24416</v>
      </c>
      <c r="B32" s="3"/>
      <c r="C32" s="4">
        <v>35423.98055555556</v>
      </c>
      <c r="D32" s="5">
        <v>10914.0</v>
      </c>
    </row>
    <row r="33">
      <c r="A33" s="2" t="s">
        <v>24417</v>
      </c>
      <c r="B33" s="3"/>
      <c r="C33" s="4">
        <v>35423.98055555556</v>
      </c>
      <c r="D33" s="5">
        <v>11295.0</v>
      </c>
    </row>
    <row r="34">
      <c r="A34" s="2" t="s">
        <v>24418</v>
      </c>
      <c r="B34" s="3"/>
      <c r="C34" s="4">
        <v>35423.98055555556</v>
      </c>
      <c r="D34" s="5">
        <v>10899.0</v>
      </c>
    </row>
    <row r="35">
      <c r="A35" s="2" t="s">
        <v>24419</v>
      </c>
      <c r="B35" s="3"/>
      <c r="C35" s="4">
        <v>35423.98055555556</v>
      </c>
      <c r="D35" s="5">
        <v>18729.0</v>
      </c>
    </row>
    <row r="36">
      <c r="A36" s="2" t="s">
        <v>24420</v>
      </c>
      <c r="B36" s="3"/>
      <c r="C36" s="4">
        <v>35423.98055555556</v>
      </c>
      <c r="D36" s="5">
        <v>18706.0</v>
      </c>
    </row>
    <row r="37">
      <c r="A37" s="2" t="s">
        <v>24421</v>
      </c>
      <c r="B37" s="3"/>
      <c r="C37" s="4">
        <v>35423.98055555556</v>
      </c>
      <c r="D37" s="5">
        <v>18358.0</v>
      </c>
    </row>
    <row r="38">
      <c r="A38" s="2" t="s">
        <v>24422</v>
      </c>
      <c r="B38" s="3"/>
      <c r="C38" s="4">
        <v>35423.98055555556</v>
      </c>
      <c r="D38" s="5">
        <v>18354.0</v>
      </c>
    </row>
    <row r="39">
      <c r="A39" s="2" t="s">
        <v>24423</v>
      </c>
      <c r="B39" s="3"/>
      <c r="C39" s="4">
        <v>35423.98055555556</v>
      </c>
      <c r="D39" s="5">
        <v>18321.0</v>
      </c>
    </row>
    <row r="40">
      <c r="A40" s="2" t="s">
        <v>24424</v>
      </c>
      <c r="B40" s="3"/>
      <c r="C40" s="4">
        <v>35423.98055555556</v>
      </c>
      <c r="D40" s="5">
        <v>20087.0</v>
      </c>
    </row>
    <row r="41">
      <c r="A41" s="2" t="s">
        <v>24425</v>
      </c>
      <c r="B41" s="3"/>
      <c r="C41" s="4">
        <v>35423.98055555556</v>
      </c>
      <c r="D41" s="5">
        <v>20135.0</v>
      </c>
    </row>
    <row r="42">
      <c r="A42" s="2" t="s">
        <v>24426</v>
      </c>
      <c r="B42" s="3"/>
      <c r="C42" s="4">
        <v>35423.98055555556</v>
      </c>
      <c r="D42" s="5">
        <v>20083.0</v>
      </c>
    </row>
    <row r="43">
      <c r="A43" s="2" t="s">
        <v>24427</v>
      </c>
      <c r="B43" s="3"/>
      <c r="C43" s="4">
        <v>35423.98055555556</v>
      </c>
      <c r="D43" s="5">
        <v>18304.0</v>
      </c>
    </row>
    <row r="44">
      <c r="A44" s="2" t="s">
        <v>24428</v>
      </c>
      <c r="B44" s="3"/>
      <c r="C44" s="4">
        <v>35423.98055555556</v>
      </c>
      <c r="D44" s="5">
        <v>18329.0</v>
      </c>
    </row>
    <row r="45">
      <c r="A45" s="2" t="s">
        <v>24429</v>
      </c>
      <c r="B45" s="3"/>
      <c r="C45" s="4">
        <v>35423.98055555556</v>
      </c>
      <c r="D45" s="5">
        <v>18307.0</v>
      </c>
    </row>
    <row r="46">
      <c r="A46" s="2" t="s">
        <v>24430</v>
      </c>
      <c r="B46" s="3"/>
      <c r="C46" s="4">
        <v>35423.98055555556</v>
      </c>
      <c r="D46" s="5">
        <v>19873.0</v>
      </c>
    </row>
    <row r="47">
      <c r="A47" s="2" t="s">
        <v>24431</v>
      </c>
      <c r="B47" s="3"/>
      <c r="C47" s="4">
        <v>35423.98055555556</v>
      </c>
      <c r="D47" s="5">
        <v>19881.0</v>
      </c>
    </row>
    <row r="48">
      <c r="A48" s="2" t="s">
        <v>24432</v>
      </c>
      <c r="B48" s="3"/>
      <c r="C48" s="4">
        <v>35423.98055555556</v>
      </c>
      <c r="D48" s="5">
        <v>18784.0</v>
      </c>
    </row>
    <row r="49">
      <c r="A49" s="2" t="s">
        <v>24433</v>
      </c>
      <c r="B49" s="3"/>
      <c r="C49" s="4">
        <v>35423.98055555556</v>
      </c>
      <c r="D49" s="5">
        <v>8811.0</v>
      </c>
    </row>
    <row r="50">
      <c r="A50" s="2" t="s">
        <v>24434</v>
      </c>
      <c r="B50" s="3"/>
      <c r="C50" s="4">
        <v>35423.98055555556</v>
      </c>
      <c r="D50" s="5">
        <v>8798.0</v>
      </c>
    </row>
    <row r="51">
      <c r="A51" s="2" t="s">
        <v>24435</v>
      </c>
      <c r="B51" s="3"/>
      <c r="C51" s="4">
        <v>35423.98055555556</v>
      </c>
      <c r="D51" s="5">
        <v>5971.0</v>
      </c>
    </row>
    <row r="52">
      <c r="A52" s="2" t="s">
        <v>24436</v>
      </c>
      <c r="B52" s="3"/>
      <c r="C52" s="4">
        <v>35423.98055555556</v>
      </c>
      <c r="D52" s="5">
        <v>20634.0</v>
      </c>
    </row>
    <row r="53">
      <c r="A53" s="2" t="s">
        <v>24437</v>
      </c>
      <c r="B53" s="3"/>
      <c r="C53" s="4">
        <v>35423.98055555556</v>
      </c>
      <c r="D53" s="5">
        <v>20556.0</v>
      </c>
    </row>
    <row r="54">
      <c r="A54" s="2" t="s">
        <v>24438</v>
      </c>
      <c r="B54" s="3"/>
      <c r="C54" s="4">
        <v>35423.98055555556</v>
      </c>
      <c r="D54" s="5">
        <v>32583.0</v>
      </c>
    </row>
    <row r="55">
      <c r="A55" s="2" t="s">
        <v>24439</v>
      </c>
      <c r="B55" s="3"/>
      <c r="C55" s="4">
        <v>35423.98055555556</v>
      </c>
      <c r="D55" s="5">
        <v>32379.0</v>
      </c>
    </row>
    <row r="56">
      <c r="A56" s="2" t="s">
        <v>24440</v>
      </c>
      <c r="B56" s="3"/>
      <c r="C56" s="4">
        <v>35423.98055555556</v>
      </c>
      <c r="D56" s="5">
        <v>17626.0</v>
      </c>
    </row>
    <row r="57">
      <c r="A57" s="2" t="s">
        <v>24441</v>
      </c>
      <c r="B57" s="3"/>
      <c r="C57" s="4">
        <v>35423.98055555556</v>
      </c>
      <c r="D57" s="5">
        <v>17611.0</v>
      </c>
    </row>
    <row r="58">
      <c r="A58" s="2" t="s">
        <v>24442</v>
      </c>
      <c r="B58" s="3"/>
      <c r="C58" s="4">
        <v>35423.98055555556</v>
      </c>
      <c r="D58" s="5">
        <v>17604.0</v>
      </c>
    </row>
    <row r="59">
      <c r="A59" s="2" t="s">
        <v>24443</v>
      </c>
      <c r="B59" s="3"/>
      <c r="C59" s="4">
        <v>35423.98055555556</v>
      </c>
      <c r="D59" s="5">
        <v>17501.0</v>
      </c>
    </row>
    <row r="60">
      <c r="A60" s="2" t="s">
        <v>24444</v>
      </c>
      <c r="B60" s="3"/>
      <c r="C60" s="4">
        <v>35423.98055555556</v>
      </c>
      <c r="D60" s="5">
        <v>17578.0</v>
      </c>
    </row>
    <row r="61">
      <c r="A61" s="2" t="s">
        <v>24445</v>
      </c>
      <c r="B61" s="3"/>
      <c r="C61" s="4">
        <v>35423.98055555556</v>
      </c>
      <c r="D61" s="5">
        <v>17613.0</v>
      </c>
    </row>
    <row r="62">
      <c r="A62" s="2" t="s">
        <v>24446</v>
      </c>
      <c r="B62" s="3"/>
      <c r="C62" s="4">
        <v>35423.98055555556</v>
      </c>
      <c r="D62" s="5">
        <v>5183.0</v>
      </c>
    </row>
    <row r="63">
      <c r="A63" s="2" t="s">
        <v>24447</v>
      </c>
      <c r="B63" s="3"/>
      <c r="C63" s="4">
        <v>35423.98055555556</v>
      </c>
      <c r="D63" s="5">
        <v>5299.0</v>
      </c>
    </row>
    <row r="64">
      <c r="A64" s="2" t="s">
        <v>24448</v>
      </c>
      <c r="B64" s="3"/>
      <c r="C64" s="4">
        <v>35423.98055555556</v>
      </c>
      <c r="D64" s="5">
        <v>7434.0</v>
      </c>
    </row>
    <row r="65">
      <c r="A65" s="2" t="s">
        <v>24449</v>
      </c>
      <c r="B65" s="3"/>
      <c r="C65" s="4">
        <v>35423.98055555556</v>
      </c>
      <c r="D65" s="5">
        <v>7124.0</v>
      </c>
    </row>
    <row r="66">
      <c r="A66" s="2" t="s">
        <v>24450</v>
      </c>
      <c r="B66" s="3"/>
      <c r="C66" s="4">
        <v>35423.98055555556</v>
      </c>
      <c r="D66" s="5">
        <v>7592.0</v>
      </c>
    </row>
    <row r="67">
      <c r="A67" s="2" t="s">
        <v>24451</v>
      </c>
      <c r="B67" s="3"/>
      <c r="C67" s="4">
        <v>35423.98055555556</v>
      </c>
      <c r="D67" s="5">
        <v>7294.0</v>
      </c>
    </row>
    <row r="68">
      <c r="A68" s="2" t="s">
        <v>24452</v>
      </c>
      <c r="B68" s="3"/>
      <c r="C68" s="4">
        <v>35423.98055555556</v>
      </c>
      <c r="D68" s="5">
        <v>7936.0</v>
      </c>
    </row>
    <row r="69">
      <c r="A69" s="2" t="s">
        <v>24453</v>
      </c>
      <c r="B69" s="3"/>
      <c r="C69" s="4">
        <v>35423.98055555556</v>
      </c>
      <c r="D69" s="5">
        <v>9170.0</v>
      </c>
    </row>
    <row r="70">
      <c r="A70" s="2" t="s">
        <v>24454</v>
      </c>
      <c r="B70" s="3"/>
      <c r="C70" s="4">
        <v>35423.98055555556</v>
      </c>
      <c r="D70" s="5">
        <v>8842.0</v>
      </c>
    </row>
    <row r="71">
      <c r="A71" s="2" t="s">
        <v>24455</v>
      </c>
      <c r="B71" s="3"/>
      <c r="C71" s="4">
        <v>35423.98055555556</v>
      </c>
      <c r="D71" s="5">
        <v>25112.0</v>
      </c>
    </row>
    <row r="72">
      <c r="A72" s="2" t="s">
        <v>24456</v>
      </c>
      <c r="B72" s="3"/>
      <c r="C72" s="4">
        <v>35423.98055555556</v>
      </c>
      <c r="D72" s="5">
        <v>15627.0</v>
      </c>
    </row>
    <row r="73">
      <c r="A73" s="2" t="s">
        <v>24457</v>
      </c>
      <c r="B73" s="3"/>
      <c r="C73" s="4">
        <v>35423.98055555556</v>
      </c>
      <c r="D73" s="5">
        <v>83612.0</v>
      </c>
    </row>
    <row r="74">
      <c r="A74" s="2" t="s">
        <v>24458</v>
      </c>
      <c r="B74" s="3"/>
      <c r="C74" s="4">
        <v>35423.98055555556</v>
      </c>
      <c r="D74" s="5">
        <v>12826.0</v>
      </c>
    </row>
    <row r="75">
      <c r="A75" s="2" t="s">
        <v>24459</v>
      </c>
      <c r="B75" s="3"/>
      <c r="C75" s="4">
        <v>35423.98055555556</v>
      </c>
      <c r="D75" s="5">
        <v>13318.0</v>
      </c>
    </row>
    <row r="76">
      <c r="A76" s="2" t="s">
        <v>24460</v>
      </c>
      <c r="B76" s="3"/>
      <c r="C76" s="4">
        <v>35423.98055555556</v>
      </c>
      <c r="D76" s="5">
        <v>12904.0</v>
      </c>
    </row>
    <row r="77">
      <c r="A77" s="2" t="s">
        <v>24461</v>
      </c>
      <c r="B77" s="3"/>
      <c r="C77" s="4">
        <v>35423.98055555556</v>
      </c>
      <c r="D77" s="5">
        <v>12818.0</v>
      </c>
    </row>
    <row r="78">
      <c r="A78" s="2" t="s">
        <v>24462</v>
      </c>
      <c r="B78" s="3"/>
      <c r="C78" s="4">
        <v>35423.98055555556</v>
      </c>
      <c r="D78" s="5">
        <v>54038.0</v>
      </c>
    </row>
    <row r="79">
      <c r="A79" s="2" t="s">
        <v>24463</v>
      </c>
      <c r="B79" s="3"/>
      <c r="C79" s="4">
        <v>35423.98055555556</v>
      </c>
      <c r="D79" s="5">
        <v>53552.0</v>
      </c>
    </row>
    <row r="80">
      <c r="A80" s="2" t="s">
        <v>24464</v>
      </c>
      <c r="B80" s="3"/>
      <c r="C80" s="4">
        <v>35423.98055555556</v>
      </c>
      <c r="D80" s="5">
        <v>47234.0</v>
      </c>
    </row>
    <row r="81">
      <c r="A81" s="2" t="s">
        <v>24465</v>
      </c>
      <c r="B81" s="3"/>
      <c r="C81" s="4">
        <v>35423.98055555556</v>
      </c>
      <c r="D81" s="5">
        <v>19429.0</v>
      </c>
    </row>
    <row r="82">
      <c r="A82" s="2" t="s">
        <v>24466</v>
      </c>
      <c r="B82" s="3"/>
      <c r="C82" s="4">
        <v>35423.98055555556</v>
      </c>
      <c r="D82" s="5">
        <v>19460.0</v>
      </c>
    </row>
    <row r="83">
      <c r="A83" s="2" t="s">
        <v>24467</v>
      </c>
      <c r="B83" s="3"/>
      <c r="C83" s="4">
        <v>35423.98055555556</v>
      </c>
      <c r="D83" s="5">
        <v>19039.0</v>
      </c>
    </row>
    <row r="84">
      <c r="A84" s="2" t="s">
        <v>24468</v>
      </c>
      <c r="B84" s="3"/>
      <c r="C84" s="4">
        <v>35423.98055555556</v>
      </c>
      <c r="D84" s="5">
        <v>19021.0</v>
      </c>
    </row>
    <row r="85">
      <c r="A85" s="2" t="s">
        <v>24469</v>
      </c>
      <c r="B85" s="3"/>
      <c r="C85" s="4">
        <v>35423.98055555556</v>
      </c>
      <c r="D85" s="5">
        <v>19096.0</v>
      </c>
    </row>
    <row r="86">
      <c r="A86" s="2" t="s">
        <v>24470</v>
      </c>
      <c r="B86" s="3"/>
      <c r="C86" s="4">
        <v>35423.98055555556</v>
      </c>
      <c r="D86" s="5">
        <v>19028.0</v>
      </c>
    </row>
    <row r="87">
      <c r="A87" s="2" t="s">
        <v>24471</v>
      </c>
      <c r="B87" s="3"/>
      <c r="C87" s="4">
        <v>35423.98055555556</v>
      </c>
      <c r="D87" s="5">
        <v>22747.0</v>
      </c>
    </row>
    <row r="88">
      <c r="A88" s="2" t="s">
        <v>24472</v>
      </c>
      <c r="B88" s="3"/>
      <c r="C88" s="4">
        <v>35423.98055555556</v>
      </c>
      <c r="D88" s="5">
        <v>22645.0</v>
      </c>
    </row>
    <row r="89">
      <c r="A89" s="2" t="s">
        <v>24473</v>
      </c>
      <c r="B89" s="3"/>
      <c r="C89" s="4">
        <v>35423.98055555556</v>
      </c>
      <c r="D89" s="5">
        <v>22641.0</v>
      </c>
    </row>
    <row r="90">
      <c r="A90" s="2" t="s">
        <v>24474</v>
      </c>
      <c r="B90" s="3"/>
      <c r="C90" s="4">
        <v>35423.98055555556</v>
      </c>
      <c r="D90" s="5">
        <v>15986.0</v>
      </c>
    </row>
    <row r="91">
      <c r="A91" s="2" t="s">
        <v>24475</v>
      </c>
      <c r="B91" s="3"/>
      <c r="C91" s="4">
        <v>35423.98055555556</v>
      </c>
      <c r="D91" s="5">
        <v>18773.0</v>
      </c>
    </row>
    <row r="92">
      <c r="A92" s="2" t="s">
        <v>24476</v>
      </c>
      <c r="B92" s="3"/>
      <c r="C92" s="4">
        <v>35423.98055555556</v>
      </c>
      <c r="D92" s="5">
        <v>18720.0</v>
      </c>
    </row>
    <row r="93">
      <c r="A93" s="2" t="s">
        <v>24477</v>
      </c>
      <c r="B93" s="3"/>
      <c r="C93" s="4">
        <v>35423.98055555556</v>
      </c>
      <c r="D93" s="5">
        <v>8732.0</v>
      </c>
    </row>
    <row r="94">
      <c r="A94" s="2" t="s">
        <v>24478</v>
      </c>
      <c r="B94" s="3"/>
      <c r="C94" s="4">
        <v>35423.98055555556</v>
      </c>
      <c r="D94" s="5">
        <v>17901.0</v>
      </c>
    </row>
    <row r="95">
      <c r="A95" s="2" t="s">
        <v>24479</v>
      </c>
      <c r="B95" s="3"/>
      <c r="C95" s="4">
        <v>35423.98055555556</v>
      </c>
      <c r="D95" s="5">
        <v>8625.0</v>
      </c>
    </row>
    <row r="96">
      <c r="A96" s="2" t="s">
        <v>24480</v>
      </c>
      <c r="B96" s="3"/>
      <c r="C96" s="4">
        <v>35423.98055555556</v>
      </c>
      <c r="D96" s="5">
        <v>14346.0</v>
      </c>
    </row>
    <row r="97">
      <c r="A97" s="2" t="s">
        <v>24481</v>
      </c>
      <c r="B97" s="3"/>
      <c r="C97" s="4">
        <v>35423.98055555556</v>
      </c>
      <c r="D97" s="5">
        <v>14384.0</v>
      </c>
    </row>
    <row r="98">
      <c r="A98" s="2" t="s">
        <v>24482</v>
      </c>
      <c r="B98" s="3"/>
      <c r="C98" s="4">
        <v>35423.98055555556</v>
      </c>
      <c r="D98" s="5">
        <v>14336.0</v>
      </c>
    </row>
    <row r="99">
      <c r="A99" s="2" t="s">
        <v>24483</v>
      </c>
      <c r="B99" s="3"/>
      <c r="C99" s="4">
        <v>35423.98055555556</v>
      </c>
      <c r="D99" s="5">
        <v>18584.0</v>
      </c>
    </row>
    <row r="100">
      <c r="A100" s="2" t="s">
        <v>24484</v>
      </c>
      <c r="B100" s="3"/>
      <c r="C100" s="4">
        <v>35423.98055555556</v>
      </c>
      <c r="D100" s="5">
        <v>18551.0</v>
      </c>
    </row>
    <row r="101">
      <c r="A101" s="2" t="s">
        <v>24485</v>
      </c>
      <c r="B101" s="3"/>
      <c r="C101" s="4">
        <v>35423.98055555556</v>
      </c>
      <c r="D101" s="5">
        <v>18530.0</v>
      </c>
    </row>
    <row r="102">
      <c r="A102" s="2" t="s">
        <v>24486</v>
      </c>
      <c r="B102" s="3"/>
      <c r="C102" s="4">
        <v>35423.98055555556</v>
      </c>
      <c r="D102" s="5">
        <v>19513.0</v>
      </c>
    </row>
    <row r="103">
      <c r="A103" s="2" t="s">
        <v>24487</v>
      </c>
      <c r="B103" s="3"/>
      <c r="C103" s="4">
        <v>35423.98055555556</v>
      </c>
      <c r="D103" s="5">
        <v>19432.0</v>
      </c>
    </row>
    <row r="104">
      <c r="A104" s="2" t="s">
        <v>24488</v>
      </c>
      <c r="B104" s="3"/>
      <c r="C104" s="4">
        <v>35423.98055555556</v>
      </c>
      <c r="D104" s="5">
        <v>11636.0</v>
      </c>
    </row>
    <row r="105">
      <c r="A105" s="2" t="s">
        <v>24489</v>
      </c>
      <c r="B105" s="3"/>
      <c r="C105" s="4">
        <v>35423.98055555556</v>
      </c>
      <c r="D105" s="5">
        <v>20530.0</v>
      </c>
    </row>
    <row r="106">
      <c r="A106" s="2" t="s">
        <v>24490</v>
      </c>
      <c r="B106" s="3"/>
      <c r="C106" s="4">
        <v>35423.98055555556</v>
      </c>
      <c r="D106" s="5">
        <v>20539.0</v>
      </c>
    </row>
    <row r="107">
      <c r="A107" s="2" t="s">
        <v>24491</v>
      </c>
      <c r="B107" s="3"/>
      <c r="C107" s="4">
        <v>35423.98055555556</v>
      </c>
      <c r="D107" s="5">
        <v>5757.0</v>
      </c>
    </row>
    <row r="108">
      <c r="A108" s="2" t="s">
        <v>24492</v>
      </c>
      <c r="B108" s="3"/>
      <c r="C108" s="4">
        <v>35423.98055555556</v>
      </c>
      <c r="D108" s="5">
        <v>5909.0</v>
      </c>
    </row>
    <row r="109">
      <c r="A109" s="2" t="s">
        <v>24493</v>
      </c>
      <c r="B109" s="3"/>
      <c r="C109" s="4">
        <v>35423.98055555556</v>
      </c>
      <c r="D109" s="5">
        <v>19035.0</v>
      </c>
    </row>
    <row r="110">
      <c r="A110" s="2" t="s">
        <v>24494</v>
      </c>
      <c r="B110" s="3"/>
      <c r="C110" s="4">
        <v>35423.98055555556</v>
      </c>
      <c r="D110" s="5">
        <v>19023.0</v>
      </c>
    </row>
    <row r="111">
      <c r="A111" s="2" t="s">
        <v>24495</v>
      </c>
      <c r="B111" s="3"/>
      <c r="C111" s="4">
        <v>35423.98055555556</v>
      </c>
      <c r="D111" s="5">
        <v>19017.0</v>
      </c>
    </row>
    <row r="112">
      <c r="A112" s="2" t="s">
        <v>24496</v>
      </c>
      <c r="B112" s="3"/>
      <c r="C112" s="4">
        <v>35423.98055555556</v>
      </c>
      <c r="D112" s="5">
        <v>18127.0</v>
      </c>
    </row>
    <row r="113">
      <c r="A113" s="2" t="s">
        <v>24497</v>
      </c>
      <c r="B113" s="3"/>
      <c r="C113" s="4">
        <v>35423.98055555556</v>
      </c>
      <c r="D113" s="5">
        <v>18160.0</v>
      </c>
    </row>
    <row r="114">
      <c r="A114" s="2" t="s">
        <v>24498</v>
      </c>
      <c r="B114" s="3"/>
      <c r="C114" s="4">
        <v>35423.98055555556</v>
      </c>
      <c r="D114" s="5">
        <v>18103.0</v>
      </c>
    </row>
    <row r="115">
      <c r="A115" s="2" t="s">
        <v>24499</v>
      </c>
      <c r="B115" s="3"/>
      <c r="C115" s="4">
        <v>35423.98055555556</v>
      </c>
      <c r="D115" s="5">
        <v>22959.0</v>
      </c>
    </row>
    <row r="116">
      <c r="A116" s="2" t="s">
        <v>24500</v>
      </c>
      <c r="B116" s="3"/>
      <c r="C116" s="4">
        <v>35423.98055555556</v>
      </c>
      <c r="D116" s="5">
        <v>25925.0</v>
      </c>
    </row>
    <row r="117">
      <c r="A117" s="2" t="s">
        <v>24501</v>
      </c>
      <c r="B117" s="3"/>
      <c r="C117" s="4">
        <v>35423.98055555556</v>
      </c>
      <c r="D117" s="5">
        <v>25899.0</v>
      </c>
    </row>
    <row r="118">
      <c r="A118" s="2" t="s">
        <v>24502</v>
      </c>
      <c r="B118" s="3"/>
      <c r="C118" s="4">
        <v>35423.98055555556</v>
      </c>
      <c r="D118" s="5">
        <v>25896.0</v>
      </c>
    </row>
    <row r="119">
      <c r="A119" s="2" t="s">
        <v>24503</v>
      </c>
      <c r="B119" s="3"/>
      <c r="C119" s="4">
        <v>35423.98055555556</v>
      </c>
      <c r="D119" s="5">
        <v>9979.0</v>
      </c>
    </row>
    <row r="120">
      <c r="A120" s="2" t="s">
        <v>24504</v>
      </c>
      <c r="B120" s="3"/>
      <c r="C120" s="4">
        <v>35423.98055555556</v>
      </c>
      <c r="D120" s="5">
        <v>9989.0</v>
      </c>
    </row>
    <row r="121">
      <c r="A121" s="2" t="s">
        <v>24505</v>
      </c>
      <c r="B121" s="3"/>
      <c r="C121" s="4">
        <v>35423.98055555556</v>
      </c>
      <c r="D121" s="5">
        <v>16074.0</v>
      </c>
    </row>
    <row r="122">
      <c r="A122" s="2" t="s">
        <v>24506</v>
      </c>
      <c r="B122" s="3"/>
      <c r="C122" s="4">
        <v>35423.98055555556</v>
      </c>
      <c r="D122" s="5">
        <v>16086.0</v>
      </c>
    </row>
    <row r="123">
      <c r="A123" s="2" t="s">
        <v>24507</v>
      </c>
      <c r="B123" s="3"/>
      <c r="C123" s="4">
        <v>35423.98055555556</v>
      </c>
      <c r="D123" s="5">
        <v>16035.0</v>
      </c>
    </row>
    <row r="124">
      <c r="A124" s="2" t="s">
        <v>24508</v>
      </c>
      <c r="B124" s="3"/>
      <c r="C124" s="4">
        <v>35423.98055555556</v>
      </c>
      <c r="D124" s="5">
        <v>14650.0</v>
      </c>
    </row>
    <row r="125">
      <c r="A125" s="2" t="s">
        <v>24509</v>
      </c>
      <c r="B125" s="3"/>
      <c r="C125" s="4">
        <v>35423.98055555556</v>
      </c>
      <c r="D125" s="5">
        <v>18400.0</v>
      </c>
    </row>
    <row r="126">
      <c r="A126" s="2" t="s">
        <v>24510</v>
      </c>
      <c r="B126" s="3"/>
      <c r="C126" s="4">
        <v>35423.98055555556</v>
      </c>
      <c r="D126" s="5">
        <v>5336.0</v>
      </c>
    </row>
    <row r="127">
      <c r="A127" s="2" t="s">
        <v>24511</v>
      </c>
      <c r="B127" s="3"/>
      <c r="C127" s="4">
        <v>35423.98055555556</v>
      </c>
      <c r="D127" s="5">
        <v>37459.0</v>
      </c>
    </row>
    <row r="128">
      <c r="A128" s="2" t="s">
        <v>24512</v>
      </c>
      <c r="B128" s="3"/>
      <c r="C128" s="4">
        <v>35423.98055555556</v>
      </c>
      <c r="D128" s="5">
        <v>15145.0</v>
      </c>
    </row>
    <row r="129">
      <c r="A129" s="2" t="s">
        <v>24513</v>
      </c>
      <c r="B129" s="3"/>
      <c r="C129" s="4">
        <v>35423.98055555556</v>
      </c>
      <c r="D129" s="5">
        <v>28137.0</v>
      </c>
    </row>
    <row r="130">
      <c r="A130" s="2" t="s">
        <v>24514</v>
      </c>
      <c r="B130" s="3"/>
      <c r="C130" s="4">
        <v>35423.98055555556</v>
      </c>
      <c r="D130" s="5">
        <v>24312.0</v>
      </c>
    </row>
    <row r="131">
      <c r="A131" s="2" t="s">
        <v>24515</v>
      </c>
      <c r="B131" s="3"/>
      <c r="C131" s="4">
        <v>35423.98055555556</v>
      </c>
      <c r="D131" s="5">
        <v>11649.0</v>
      </c>
    </row>
    <row r="132">
      <c r="A132" s="2" t="s">
        <v>24516</v>
      </c>
      <c r="B132" s="3"/>
      <c r="C132" s="4">
        <v>35423.98055555556</v>
      </c>
      <c r="D132" s="5">
        <v>16824.0</v>
      </c>
    </row>
    <row r="133">
      <c r="A133" s="2" t="s">
        <v>24517</v>
      </c>
      <c r="B133" s="3"/>
      <c r="C133" s="4">
        <v>35423.98055555556</v>
      </c>
      <c r="D133" s="5">
        <v>16794.0</v>
      </c>
    </row>
    <row r="134">
      <c r="A134" s="2" t="s">
        <v>24518</v>
      </c>
      <c r="B134" s="3"/>
      <c r="C134" s="4">
        <v>35423.98055555556</v>
      </c>
      <c r="D134" s="5">
        <v>16740.0</v>
      </c>
    </row>
    <row r="135">
      <c r="A135" s="2" t="s">
        <v>24519</v>
      </c>
      <c r="B135" s="3"/>
      <c r="C135" s="4">
        <v>35423.98055555556</v>
      </c>
      <c r="D135" s="5">
        <v>22307.0</v>
      </c>
    </row>
    <row r="136">
      <c r="A136" s="2" t="s">
        <v>24520</v>
      </c>
      <c r="B136" s="3"/>
      <c r="C136" s="4">
        <v>35423.98055555556</v>
      </c>
      <c r="D136" s="5">
        <v>14472.0</v>
      </c>
    </row>
    <row r="137">
      <c r="A137" s="2" t="s">
        <v>24521</v>
      </c>
      <c r="B137" s="3"/>
      <c r="C137" s="4">
        <v>35423.98055555556</v>
      </c>
      <c r="D137" s="5">
        <v>14031.0</v>
      </c>
    </row>
    <row r="138">
      <c r="A138" s="2" t="s">
        <v>24522</v>
      </c>
      <c r="B138" s="3"/>
      <c r="C138" s="4">
        <v>35423.98055555556</v>
      </c>
      <c r="D138" s="5">
        <v>13951.0</v>
      </c>
    </row>
    <row r="139">
      <c r="A139" s="2" t="s">
        <v>24523</v>
      </c>
      <c r="B139" s="3"/>
      <c r="C139" s="4">
        <v>35423.98055555556</v>
      </c>
      <c r="D139" s="5">
        <v>13859.0</v>
      </c>
    </row>
    <row r="140">
      <c r="A140" s="2" t="s">
        <v>24524</v>
      </c>
      <c r="B140" s="3"/>
      <c r="C140" s="4">
        <v>35423.98055555556</v>
      </c>
      <c r="D140" s="5">
        <v>13442.0</v>
      </c>
    </row>
    <row r="141">
      <c r="A141" s="2" t="s">
        <v>24525</v>
      </c>
      <c r="B141" s="3"/>
      <c r="C141" s="4">
        <v>35423.98055555556</v>
      </c>
      <c r="D141" s="5">
        <v>13514.0</v>
      </c>
    </row>
    <row r="142">
      <c r="A142" s="2" t="s">
        <v>24526</v>
      </c>
      <c r="B142" s="3"/>
      <c r="C142" s="4">
        <v>35423.98055555556</v>
      </c>
      <c r="D142" s="5">
        <v>11743.0</v>
      </c>
    </row>
    <row r="143">
      <c r="A143" s="2" t="s">
        <v>24527</v>
      </c>
      <c r="B143" s="3"/>
      <c r="C143" s="4">
        <v>35423.98055555556</v>
      </c>
      <c r="D143" s="5">
        <v>13441.0</v>
      </c>
    </row>
    <row r="144">
      <c r="A144" s="2" t="s">
        <v>24528</v>
      </c>
      <c r="B144" s="3"/>
      <c r="C144" s="4">
        <v>35423.98055555556</v>
      </c>
      <c r="D144" s="5">
        <v>13035.0</v>
      </c>
    </row>
    <row r="145">
      <c r="A145" s="2" t="s">
        <v>24529</v>
      </c>
      <c r="B145" s="3"/>
      <c r="C145" s="4">
        <v>35423.98055555556</v>
      </c>
      <c r="D145" s="5">
        <v>12074.0</v>
      </c>
    </row>
    <row r="146">
      <c r="A146" s="2" t="s">
        <v>24530</v>
      </c>
      <c r="B146" s="3"/>
      <c r="C146" s="4">
        <v>35423.98055555556</v>
      </c>
      <c r="D146" s="5">
        <v>8984.0</v>
      </c>
    </row>
    <row r="147">
      <c r="A147" s="2" t="s">
        <v>24531</v>
      </c>
      <c r="B147" s="3"/>
      <c r="C147" s="4">
        <v>35423.98055555556</v>
      </c>
      <c r="D147" s="5">
        <v>8249.0</v>
      </c>
    </row>
    <row r="148">
      <c r="A148" s="2" t="s">
        <v>24532</v>
      </c>
      <c r="B148" s="3"/>
      <c r="C148" s="4">
        <v>35423.98055555556</v>
      </c>
      <c r="D148" s="5">
        <v>8172.0</v>
      </c>
    </row>
    <row r="149">
      <c r="A149" s="2" t="s">
        <v>24533</v>
      </c>
      <c r="B149" s="3"/>
      <c r="C149" s="4">
        <v>35423.98055555556</v>
      </c>
      <c r="D149" s="5">
        <v>7668.0</v>
      </c>
    </row>
    <row r="150">
      <c r="A150" s="2" t="s">
        <v>24534</v>
      </c>
      <c r="B150" s="3"/>
      <c r="C150" s="4">
        <v>35423.98055555556</v>
      </c>
      <c r="D150" s="5">
        <v>20467.0</v>
      </c>
    </row>
    <row r="151">
      <c r="A151" s="2" t="s">
        <v>24535</v>
      </c>
      <c r="B151" s="3"/>
      <c r="C151" s="4">
        <v>35423.98055555556</v>
      </c>
      <c r="D151" s="5">
        <v>20569.0</v>
      </c>
    </row>
    <row r="152">
      <c r="A152" s="2" t="s">
        <v>24536</v>
      </c>
      <c r="B152" s="3"/>
      <c r="C152" s="4">
        <v>35423.98055555556</v>
      </c>
      <c r="D152" s="5">
        <v>18724.0</v>
      </c>
    </row>
    <row r="153">
      <c r="A153" s="2" t="s">
        <v>24537</v>
      </c>
      <c r="B153" s="3"/>
      <c r="C153" s="4">
        <v>35423.98055555556</v>
      </c>
      <c r="D153" s="5">
        <v>18830.0</v>
      </c>
    </row>
    <row r="154">
      <c r="A154" s="2" t="s">
        <v>24538</v>
      </c>
      <c r="B154" s="3"/>
      <c r="C154" s="4">
        <v>35423.98055555556</v>
      </c>
      <c r="D154" s="5">
        <v>18828.0</v>
      </c>
    </row>
    <row r="155">
      <c r="A155" s="2" t="s">
        <v>24539</v>
      </c>
      <c r="B155" s="3"/>
      <c r="C155" s="4">
        <v>35423.98055555556</v>
      </c>
      <c r="D155" s="5">
        <v>17403.0</v>
      </c>
    </row>
    <row r="156">
      <c r="A156" s="2" t="s">
        <v>24540</v>
      </c>
      <c r="B156" s="3"/>
      <c r="C156" s="4">
        <v>35423.98055555556</v>
      </c>
      <c r="D156" s="5">
        <v>14547.0</v>
      </c>
    </row>
    <row r="157">
      <c r="A157" s="2" t="s">
        <v>24541</v>
      </c>
      <c r="B157" s="3"/>
      <c r="C157" s="4">
        <v>35423.98055555556</v>
      </c>
      <c r="D157" s="5">
        <v>14579.0</v>
      </c>
    </row>
    <row r="158">
      <c r="A158" s="2" t="s">
        <v>24542</v>
      </c>
      <c r="B158" s="3"/>
      <c r="C158" s="4">
        <v>35423.98055555556</v>
      </c>
      <c r="D158" s="5">
        <v>9631.0</v>
      </c>
    </row>
    <row r="159">
      <c r="A159" s="2" t="s">
        <v>24543</v>
      </c>
      <c r="B159" s="3"/>
      <c r="C159" s="4">
        <v>35423.98055555556</v>
      </c>
      <c r="D159" s="5">
        <v>9376.0</v>
      </c>
    </row>
    <row r="160">
      <c r="A160" s="2" t="s">
        <v>24544</v>
      </c>
      <c r="B160" s="3"/>
      <c r="C160" s="4">
        <v>35423.98055555556</v>
      </c>
      <c r="D160" s="5">
        <v>9301.0</v>
      </c>
    </row>
    <row r="161">
      <c r="A161" s="2" t="s">
        <v>24545</v>
      </c>
      <c r="B161" s="3"/>
      <c r="C161" s="4">
        <v>35423.98055555556</v>
      </c>
      <c r="D161" s="5">
        <v>6500.0</v>
      </c>
    </row>
    <row r="162">
      <c r="A162" s="2" t="s">
        <v>24546</v>
      </c>
      <c r="B162" s="3"/>
      <c r="C162" s="4">
        <v>35423.98055555556</v>
      </c>
      <c r="D162" s="5">
        <v>8892.0</v>
      </c>
    </row>
    <row r="163">
      <c r="A163" s="2" t="s">
        <v>24547</v>
      </c>
      <c r="B163" s="3"/>
      <c r="C163" s="4">
        <v>35423.98055555556</v>
      </c>
      <c r="D163" s="5">
        <v>8894.0</v>
      </c>
    </row>
    <row r="164">
      <c r="A164" s="2" t="s">
        <v>24548</v>
      </c>
      <c r="B164" s="3"/>
      <c r="C164" s="4">
        <v>35423.98055555556</v>
      </c>
      <c r="D164" s="5">
        <v>15632.0</v>
      </c>
    </row>
    <row r="165">
      <c r="A165" s="2" t="s">
        <v>24549</v>
      </c>
      <c r="B165" s="3"/>
      <c r="C165" s="4">
        <v>35423.98055555556</v>
      </c>
      <c r="D165" s="5">
        <v>16184.0</v>
      </c>
    </row>
    <row r="166">
      <c r="A166" s="2" t="s">
        <v>24550</v>
      </c>
      <c r="B166" s="3"/>
      <c r="C166" s="4">
        <v>35423.98055555556</v>
      </c>
      <c r="D166" s="5">
        <v>17923.0</v>
      </c>
    </row>
    <row r="167">
      <c r="A167" s="2" t="s">
        <v>24551</v>
      </c>
      <c r="B167" s="3"/>
      <c r="C167" s="4">
        <v>35423.98055555556</v>
      </c>
      <c r="D167" s="5">
        <v>17891.0</v>
      </c>
    </row>
    <row r="168">
      <c r="A168" s="2" t="s">
        <v>24552</v>
      </c>
      <c r="B168" s="3"/>
      <c r="C168" s="4">
        <v>35423.98055555556</v>
      </c>
      <c r="D168" s="5">
        <v>17971.0</v>
      </c>
    </row>
    <row r="169">
      <c r="A169" s="2" t="s">
        <v>24553</v>
      </c>
      <c r="B169" s="3"/>
      <c r="C169" s="4">
        <v>35423.98055555556</v>
      </c>
      <c r="D169" s="5">
        <v>17952.0</v>
      </c>
    </row>
    <row r="170">
      <c r="A170" s="2" t="s">
        <v>24554</v>
      </c>
      <c r="B170" s="3"/>
      <c r="C170" s="4">
        <v>35423.98055555556</v>
      </c>
      <c r="D170" s="5">
        <v>10497.0</v>
      </c>
    </row>
    <row r="171">
      <c r="A171" s="2" t="s">
        <v>24555</v>
      </c>
      <c r="B171" s="3"/>
      <c r="C171" s="4">
        <v>35423.98055555556</v>
      </c>
      <c r="D171" s="5">
        <v>10429.0</v>
      </c>
    </row>
    <row r="172">
      <c r="A172" s="2" t="s">
        <v>24556</v>
      </c>
      <c r="B172" s="3"/>
      <c r="C172" s="4">
        <v>35423.98055555556</v>
      </c>
      <c r="D172" s="5">
        <v>25238.0</v>
      </c>
    </row>
    <row r="173">
      <c r="A173" s="2" t="s">
        <v>24557</v>
      </c>
      <c r="B173" s="3"/>
      <c r="C173" s="4">
        <v>35423.98055555556</v>
      </c>
      <c r="D173" s="5">
        <v>6023.0</v>
      </c>
    </row>
    <row r="174">
      <c r="A174" s="2" t="s">
        <v>24558</v>
      </c>
      <c r="B174" s="3"/>
      <c r="C174" s="4">
        <v>35423.98055555556</v>
      </c>
      <c r="D174" s="5">
        <v>11048.0</v>
      </c>
    </row>
    <row r="175">
      <c r="A175" s="2" t="s">
        <v>24559</v>
      </c>
      <c r="B175" s="3"/>
      <c r="C175" s="4">
        <v>35423.98055555556</v>
      </c>
      <c r="D175" s="5">
        <v>10177.0</v>
      </c>
    </row>
    <row r="176">
      <c r="A176" s="2" t="s">
        <v>24560</v>
      </c>
      <c r="B176" s="3"/>
      <c r="C176" s="4">
        <v>35423.98055555556</v>
      </c>
      <c r="D176" s="5">
        <v>15494.0</v>
      </c>
    </row>
    <row r="177">
      <c r="A177" s="2" t="s">
        <v>24561</v>
      </c>
      <c r="B177" s="3"/>
      <c r="C177" s="4">
        <v>35423.98055555556</v>
      </c>
      <c r="D177" s="5">
        <v>15510.0</v>
      </c>
    </row>
    <row r="178">
      <c r="A178" s="2" t="s">
        <v>24562</v>
      </c>
      <c r="B178" s="3"/>
      <c r="C178" s="4">
        <v>35423.98055555556</v>
      </c>
      <c r="D178" s="5">
        <v>19296.0</v>
      </c>
    </row>
    <row r="179">
      <c r="A179" s="2" t="s">
        <v>24563</v>
      </c>
      <c r="B179" s="3"/>
      <c r="C179" s="4">
        <v>35423.98055555556</v>
      </c>
      <c r="D179" s="5">
        <v>19425.0</v>
      </c>
    </row>
    <row r="180">
      <c r="A180" s="2" t="s">
        <v>24564</v>
      </c>
      <c r="B180" s="3"/>
      <c r="C180" s="4">
        <v>35423.98055555556</v>
      </c>
      <c r="D180" s="5">
        <v>19334.0</v>
      </c>
    </row>
    <row r="181">
      <c r="A181" s="2" t="s">
        <v>24565</v>
      </c>
      <c r="B181" s="3"/>
      <c r="C181" s="4">
        <v>35423.98055555556</v>
      </c>
      <c r="D181" s="5">
        <v>3795.0</v>
      </c>
    </row>
    <row r="182">
      <c r="A182" s="2" t="s">
        <v>24566</v>
      </c>
      <c r="B182" s="3"/>
      <c r="C182" s="4">
        <v>35423.98055555556</v>
      </c>
      <c r="D182" s="5">
        <v>8096.0</v>
      </c>
    </row>
    <row r="183">
      <c r="A183" s="2" t="s">
        <v>24567</v>
      </c>
      <c r="B183" s="3"/>
      <c r="C183" s="4">
        <v>35423.98055555556</v>
      </c>
      <c r="D183" s="5">
        <v>8022.0</v>
      </c>
    </row>
    <row r="184">
      <c r="A184" s="2" t="s">
        <v>24568</v>
      </c>
      <c r="B184" s="3"/>
      <c r="C184" s="4">
        <v>35423.98055555556</v>
      </c>
      <c r="D184" s="5">
        <v>18918.0</v>
      </c>
    </row>
    <row r="185">
      <c r="A185" s="2" t="s">
        <v>24569</v>
      </c>
      <c r="B185" s="3"/>
      <c r="C185" s="4">
        <v>35423.98055555556</v>
      </c>
      <c r="D185" s="5">
        <v>18848.0</v>
      </c>
    </row>
    <row r="186">
      <c r="A186" s="2" t="s">
        <v>24570</v>
      </c>
      <c r="B186" s="3"/>
      <c r="C186" s="4">
        <v>35423.98055555556</v>
      </c>
      <c r="D186" s="5">
        <v>11435.0</v>
      </c>
    </row>
    <row r="187">
      <c r="A187" s="2" t="s">
        <v>24571</v>
      </c>
      <c r="B187" s="3"/>
      <c r="C187" s="4">
        <v>35423.98055555556</v>
      </c>
      <c r="D187" s="5">
        <v>11070.0</v>
      </c>
    </row>
    <row r="188">
      <c r="A188" s="2" t="s">
        <v>24572</v>
      </c>
      <c r="B188" s="3"/>
      <c r="C188" s="4">
        <v>35423.98055555556</v>
      </c>
      <c r="D188" s="5">
        <v>11084.0</v>
      </c>
    </row>
    <row r="189">
      <c r="A189" s="2" t="s">
        <v>24573</v>
      </c>
      <c r="B189" s="3"/>
      <c r="C189" s="4">
        <v>35423.98055555556</v>
      </c>
      <c r="D189" s="5">
        <v>8864.0</v>
      </c>
    </row>
    <row r="190">
      <c r="A190" s="2" t="s">
        <v>24574</v>
      </c>
      <c r="B190" s="3"/>
      <c r="C190" s="4">
        <v>35423.98055555556</v>
      </c>
      <c r="D190" s="5">
        <v>8586.0</v>
      </c>
    </row>
    <row r="191">
      <c r="A191" s="2" t="s">
        <v>24575</v>
      </c>
      <c r="B191" s="3"/>
      <c r="C191" s="4">
        <v>35423.98055555556</v>
      </c>
      <c r="D191" s="5">
        <v>8438.0</v>
      </c>
    </row>
    <row r="192">
      <c r="A192" s="2" t="s">
        <v>24576</v>
      </c>
      <c r="B192" s="3"/>
      <c r="C192" s="4">
        <v>35423.98055555556</v>
      </c>
      <c r="D192" s="5">
        <v>8534.0</v>
      </c>
    </row>
    <row r="193">
      <c r="A193" s="2" t="s">
        <v>24577</v>
      </c>
      <c r="B193" s="3"/>
      <c r="C193" s="4">
        <v>35423.98055555556</v>
      </c>
      <c r="D193" s="5">
        <v>8295.0</v>
      </c>
    </row>
    <row r="194">
      <c r="A194" s="2" t="s">
        <v>24578</v>
      </c>
      <c r="B194" s="3"/>
      <c r="C194" s="4">
        <v>35423.98055555556</v>
      </c>
      <c r="D194" s="5">
        <v>8191.0</v>
      </c>
    </row>
    <row r="195">
      <c r="A195" s="2" t="s">
        <v>24579</v>
      </c>
      <c r="B195" s="3"/>
      <c r="C195" s="4">
        <v>35423.98055555556</v>
      </c>
      <c r="D195" s="5">
        <v>25788.0</v>
      </c>
    </row>
    <row r="196">
      <c r="A196" s="2" t="s">
        <v>24580</v>
      </c>
      <c r="B196" s="3"/>
      <c r="C196" s="4">
        <v>35423.98055555556</v>
      </c>
      <c r="D196" s="5">
        <v>7547.0</v>
      </c>
    </row>
    <row r="197">
      <c r="A197" s="2" t="s">
        <v>24581</v>
      </c>
      <c r="B197" s="3"/>
      <c r="C197" s="4">
        <v>35423.98055555556</v>
      </c>
      <c r="D197" s="5">
        <v>9272.0</v>
      </c>
    </row>
    <row r="198">
      <c r="A198" s="2" t="s">
        <v>24582</v>
      </c>
      <c r="B198" s="3"/>
      <c r="C198" s="4">
        <v>35423.98055555556</v>
      </c>
      <c r="D198" s="5">
        <v>19860.0</v>
      </c>
    </row>
    <row r="199">
      <c r="A199" s="2" t="s">
        <v>24583</v>
      </c>
      <c r="B199" s="3"/>
      <c r="C199" s="4">
        <v>35423.98055555556</v>
      </c>
      <c r="D199" s="5">
        <v>19837.0</v>
      </c>
    </row>
    <row r="200">
      <c r="A200" s="2" t="s">
        <v>24584</v>
      </c>
      <c r="B200" s="3"/>
      <c r="C200" s="4">
        <v>35423.98055555556</v>
      </c>
      <c r="D200" s="5">
        <v>14598.0</v>
      </c>
    </row>
    <row r="201">
      <c r="A201" s="2" t="s">
        <v>24585</v>
      </c>
      <c r="B201" s="3"/>
      <c r="C201" s="4">
        <v>35423.98055555556</v>
      </c>
      <c r="D201" s="5">
        <v>14475.0</v>
      </c>
    </row>
    <row r="202">
      <c r="A202" s="2" t="s">
        <v>24586</v>
      </c>
      <c r="B202" s="3"/>
      <c r="C202" s="4">
        <v>35423.98055555556</v>
      </c>
      <c r="D202" s="5">
        <v>19111.0</v>
      </c>
    </row>
    <row r="203">
      <c r="A203" s="2" t="s">
        <v>24587</v>
      </c>
      <c r="B203" s="3"/>
      <c r="C203" s="4">
        <v>35423.98055555556</v>
      </c>
      <c r="D203" s="5">
        <v>19016.0</v>
      </c>
    </row>
    <row r="204">
      <c r="A204" s="2" t="s">
        <v>24588</v>
      </c>
      <c r="B204" s="3"/>
      <c r="C204" s="4">
        <v>35423.98055555556</v>
      </c>
      <c r="D204" s="5">
        <v>19090.0</v>
      </c>
    </row>
    <row r="205">
      <c r="A205" s="2" t="s">
        <v>24589</v>
      </c>
      <c r="B205" s="3"/>
      <c r="C205" s="4">
        <v>35423.98055555556</v>
      </c>
      <c r="D205" s="5">
        <v>11681.0</v>
      </c>
    </row>
    <row r="206">
      <c r="A206" s="2" t="s">
        <v>24590</v>
      </c>
      <c r="B206" s="3"/>
      <c r="C206" s="4">
        <v>35423.98055555556</v>
      </c>
      <c r="D206" s="5">
        <v>11325.0</v>
      </c>
    </row>
    <row r="207">
      <c r="A207" s="2" t="s">
        <v>24591</v>
      </c>
      <c r="B207" s="3"/>
      <c r="C207" s="4">
        <v>35423.98055555556</v>
      </c>
      <c r="D207" s="5">
        <v>11361.0</v>
      </c>
    </row>
    <row r="208">
      <c r="A208" s="2" t="s">
        <v>24592</v>
      </c>
      <c r="B208" s="3"/>
      <c r="C208" s="4">
        <v>35423.98055555556</v>
      </c>
      <c r="D208" s="5">
        <v>7587.0</v>
      </c>
    </row>
    <row r="209">
      <c r="A209" s="2" t="s">
        <v>24593</v>
      </c>
      <c r="B209" s="3"/>
      <c r="C209" s="4">
        <v>35423.98055555556</v>
      </c>
      <c r="D209" s="5">
        <v>7602.0</v>
      </c>
    </row>
    <row r="210">
      <c r="A210" s="2" t="s">
        <v>24594</v>
      </c>
      <c r="B210" s="3"/>
      <c r="C210" s="4">
        <v>35423.98055555556</v>
      </c>
      <c r="D210" s="5">
        <v>6082.0</v>
      </c>
    </row>
    <row r="211">
      <c r="A211" s="2" t="s">
        <v>24595</v>
      </c>
      <c r="B211" s="3"/>
      <c r="C211" s="4">
        <v>35423.98055555556</v>
      </c>
      <c r="D211" s="5">
        <v>6023.0</v>
      </c>
    </row>
    <row r="212">
      <c r="A212" s="2" t="s">
        <v>24596</v>
      </c>
      <c r="B212" s="3"/>
      <c r="C212" s="4">
        <v>35423.98055555556</v>
      </c>
      <c r="D212" s="5">
        <v>18260.0</v>
      </c>
    </row>
    <row r="213">
      <c r="A213" s="2" t="s">
        <v>24597</v>
      </c>
      <c r="B213" s="3"/>
      <c r="C213" s="4">
        <v>35423.98055555556</v>
      </c>
      <c r="D213" s="5">
        <v>18215.0</v>
      </c>
    </row>
    <row r="214">
      <c r="A214" s="2" t="s">
        <v>24598</v>
      </c>
      <c r="B214" s="3"/>
      <c r="C214" s="4">
        <v>35423.98055555556</v>
      </c>
      <c r="D214" s="5">
        <v>18195.0</v>
      </c>
    </row>
    <row r="215">
      <c r="A215" s="2" t="s">
        <v>24599</v>
      </c>
      <c r="B215" s="3"/>
      <c r="C215" s="4">
        <v>35423.98055555556</v>
      </c>
      <c r="D215" s="5">
        <v>13283.0</v>
      </c>
    </row>
    <row r="216">
      <c r="A216" s="2" t="s">
        <v>24600</v>
      </c>
      <c r="B216" s="3"/>
      <c r="C216" s="4">
        <v>35423.98055555556</v>
      </c>
      <c r="D216" s="5">
        <v>14561.0</v>
      </c>
    </row>
    <row r="217">
      <c r="A217" s="2" t="s">
        <v>24601</v>
      </c>
      <c r="B217" s="3"/>
      <c r="C217" s="4">
        <v>35423.98055555556</v>
      </c>
      <c r="D217" s="5">
        <v>14609.0</v>
      </c>
    </row>
    <row r="218">
      <c r="A218" s="2" t="s">
        <v>24602</v>
      </c>
      <c r="B218" s="3"/>
      <c r="C218" s="4">
        <v>35423.98055555556</v>
      </c>
      <c r="D218" s="5">
        <v>14523.0</v>
      </c>
    </row>
    <row r="219">
      <c r="A219" s="2" t="s">
        <v>24603</v>
      </c>
      <c r="B219" s="3"/>
      <c r="C219" s="4">
        <v>35423.98055555556</v>
      </c>
      <c r="D219" s="5">
        <v>26665.0</v>
      </c>
    </row>
    <row r="220">
      <c r="A220" s="2" t="s">
        <v>24604</v>
      </c>
      <c r="B220" s="3"/>
      <c r="C220" s="4">
        <v>35423.98055555556</v>
      </c>
      <c r="D220" s="5">
        <v>23381.0</v>
      </c>
    </row>
    <row r="221">
      <c r="A221" s="2" t="s">
        <v>24605</v>
      </c>
      <c r="B221" s="3"/>
      <c r="C221" s="4">
        <v>35423.98055555556</v>
      </c>
      <c r="D221" s="5">
        <v>23333.0</v>
      </c>
    </row>
    <row r="222">
      <c r="A222" s="2" t="s">
        <v>24606</v>
      </c>
      <c r="B222" s="3"/>
      <c r="C222" s="4">
        <v>35423.98055555556</v>
      </c>
      <c r="D222" s="5">
        <v>23448.0</v>
      </c>
    </row>
    <row r="223">
      <c r="A223" s="2" t="s">
        <v>24607</v>
      </c>
      <c r="B223" s="3"/>
      <c r="C223" s="4">
        <v>35423.98055555556</v>
      </c>
      <c r="D223" s="5">
        <v>10705.0</v>
      </c>
    </row>
    <row r="224">
      <c r="A224" s="2" t="s">
        <v>24608</v>
      </c>
      <c r="B224" s="3"/>
      <c r="C224" s="4">
        <v>35423.98055555556</v>
      </c>
      <c r="D224" s="5">
        <v>8942.0</v>
      </c>
    </row>
    <row r="225">
      <c r="A225" s="2" t="s">
        <v>24609</v>
      </c>
      <c r="B225" s="3"/>
      <c r="C225" s="4">
        <v>35423.98055555556</v>
      </c>
      <c r="D225" s="5">
        <v>8513.0</v>
      </c>
    </row>
    <row r="226">
      <c r="A226" s="2" t="s">
        <v>24610</v>
      </c>
      <c r="B226" s="3"/>
      <c r="C226" s="4">
        <v>35423.98055555556</v>
      </c>
      <c r="D226" s="5">
        <v>8192.0</v>
      </c>
    </row>
    <row r="227">
      <c r="A227" s="2" t="s">
        <v>24611</v>
      </c>
      <c r="B227" s="3"/>
      <c r="C227" s="4">
        <v>35423.98055555556</v>
      </c>
      <c r="D227" s="5">
        <v>9381.0</v>
      </c>
    </row>
    <row r="228">
      <c r="A228" s="2" t="s">
        <v>24612</v>
      </c>
      <c r="B228" s="3"/>
      <c r="C228" s="4">
        <v>35423.98055555556</v>
      </c>
      <c r="D228" s="5">
        <v>12902.0</v>
      </c>
    </row>
    <row r="229">
      <c r="A229" s="2" t="s">
        <v>24613</v>
      </c>
      <c r="B229" s="3"/>
      <c r="C229" s="4">
        <v>35423.98055555556</v>
      </c>
      <c r="D229" s="5">
        <v>11908.0</v>
      </c>
    </row>
    <row r="230">
      <c r="A230" s="2" t="s">
        <v>24614</v>
      </c>
      <c r="B230" s="3"/>
      <c r="C230" s="4">
        <v>35423.98055555556</v>
      </c>
      <c r="D230" s="5">
        <v>10994.0</v>
      </c>
    </row>
    <row r="231">
      <c r="A231" s="2" t="s">
        <v>24615</v>
      </c>
      <c r="B231" s="3"/>
      <c r="C231" s="4">
        <v>35423.98055555556</v>
      </c>
      <c r="D231" s="5">
        <v>2762.0</v>
      </c>
    </row>
    <row r="232">
      <c r="A232" s="2" t="s">
        <v>24616</v>
      </c>
      <c r="B232" s="3"/>
      <c r="C232" s="4">
        <v>35423.98055555556</v>
      </c>
      <c r="D232" s="5">
        <v>24889.0</v>
      </c>
    </row>
    <row r="233">
      <c r="A233" s="2" t="s">
        <v>24617</v>
      </c>
      <c r="B233" s="3"/>
      <c r="C233" s="4">
        <v>35423.98055555556</v>
      </c>
      <c r="D233" s="5">
        <v>19934.0</v>
      </c>
    </row>
    <row r="234">
      <c r="A234" s="2" t="s">
        <v>24618</v>
      </c>
      <c r="B234" s="3"/>
      <c r="C234" s="4">
        <v>35423.98055555556</v>
      </c>
      <c r="D234" s="5">
        <v>13020.0</v>
      </c>
    </row>
    <row r="235">
      <c r="A235" s="2" t="s">
        <v>24619</v>
      </c>
      <c r="B235" s="3"/>
      <c r="C235" s="4">
        <v>35423.98055555556</v>
      </c>
      <c r="D235" s="5">
        <v>20522.0</v>
      </c>
    </row>
    <row r="236">
      <c r="A236" s="2" t="s">
        <v>24620</v>
      </c>
      <c r="B236" s="3"/>
      <c r="C236" s="4">
        <v>35423.98055555556</v>
      </c>
      <c r="D236" s="5">
        <v>20519.0</v>
      </c>
    </row>
    <row r="237">
      <c r="A237" s="2" t="s">
        <v>24621</v>
      </c>
      <c r="B237" s="3"/>
      <c r="C237" s="4">
        <v>35423.98055555556</v>
      </c>
      <c r="D237" s="5">
        <v>20527.0</v>
      </c>
    </row>
    <row r="238">
      <c r="A238" s="2" t="s">
        <v>24622</v>
      </c>
      <c r="B238" s="3"/>
      <c r="C238" s="4">
        <v>35423.98055555556</v>
      </c>
      <c r="D238" s="5">
        <v>6669.0</v>
      </c>
    </row>
    <row r="239">
      <c r="A239" s="2" t="s">
        <v>24623</v>
      </c>
      <c r="B239" s="3"/>
      <c r="C239" s="4">
        <v>35423.98055555556</v>
      </c>
      <c r="D239" s="5">
        <v>6481.0</v>
      </c>
    </row>
    <row r="240">
      <c r="A240" s="2" t="s">
        <v>24624</v>
      </c>
      <c r="B240" s="3"/>
      <c r="C240" s="4">
        <v>35423.98055555556</v>
      </c>
      <c r="D240" s="5">
        <v>6236.0</v>
      </c>
    </row>
    <row r="241">
      <c r="A241" s="2" t="s">
        <v>24625</v>
      </c>
      <c r="B241" s="3"/>
      <c r="C241" s="4">
        <v>35423.98055555556</v>
      </c>
      <c r="D241" s="5">
        <v>14249.0</v>
      </c>
    </row>
    <row r="242">
      <c r="A242" s="2" t="s">
        <v>24626</v>
      </c>
      <c r="B242" s="3"/>
      <c r="C242" s="4">
        <v>35423.98055555556</v>
      </c>
      <c r="D242" s="5">
        <v>28156.0</v>
      </c>
    </row>
    <row r="243">
      <c r="A243" s="2" t="s">
        <v>24627</v>
      </c>
      <c r="B243" s="3"/>
      <c r="C243" s="4">
        <v>35423.98055555556</v>
      </c>
      <c r="D243" s="5">
        <v>15383.0</v>
      </c>
    </row>
    <row r="244">
      <c r="A244" s="2" t="s">
        <v>24628</v>
      </c>
      <c r="B244" s="3"/>
      <c r="C244" s="4">
        <v>35423.98055555556</v>
      </c>
      <c r="D244" s="5">
        <v>15392.0</v>
      </c>
    </row>
    <row r="245">
      <c r="A245" s="2" t="s">
        <v>24629</v>
      </c>
      <c r="B245" s="3"/>
      <c r="C245" s="4">
        <v>35423.98055555556</v>
      </c>
      <c r="D245" s="5">
        <v>15863.0</v>
      </c>
    </row>
    <row r="246">
      <c r="A246" s="2" t="s">
        <v>24630</v>
      </c>
      <c r="B246" s="3"/>
      <c r="C246" s="4">
        <v>35423.98055555556</v>
      </c>
      <c r="D246" s="5">
        <v>15806.0</v>
      </c>
    </row>
    <row r="247">
      <c r="A247" s="2" t="s">
        <v>24631</v>
      </c>
      <c r="B247" s="3"/>
      <c r="C247" s="4">
        <v>35423.98055555556</v>
      </c>
      <c r="D247" s="5">
        <v>19877.0</v>
      </c>
    </row>
    <row r="248">
      <c r="A248" s="2" t="s">
        <v>24632</v>
      </c>
      <c r="B248" s="3"/>
      <c r="C248" s="4">
        <v>35423.98055555556</v>
      </c>
      <c r="D248" s="5">
        <v>20039.0</v>
      </c>
    </row>
    <row r="249">
      <c r="A249" s="2" t="s">
        <v>24633</v>
      </c>
      <c r="B249" s="3"/>
      <c r="C249" s="4">
        <v>35423.98055555556</v>
      </c>
      <c r="D249" s="5">
        <v>10319.0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</hyperlinks>
  <drawing r:id="rId248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24634</v>
      </c>
      <c r="B3" s="3"/>
      <c r="C3" s="4">
        <v>35423.98055555556</v>
      </c>
      <c r="D3" s="5">
        <v>305462.0</v>
      </c>
    </row>
    <row r="4">
      <c r="A4" s="2" t="s">
        <v>24635</v>
      </c>
      <c r="B4" s="3"/>
      <c r="C4" s="4">
        <v>35423.98055555556</v>
      </c>
      <c r="D4" s="5">
        <v>853061.0</v>
      </c>
    </row>
    <row r="5">
      <c r="A5" s="2" t="s">
        <v>24636</v>
      </c>
      <c r="B5" s="3"/>
      <c r="C5" s="4">
        <v>35423.98055555556</v>
      </c>
      <c r="D5" s="5">
        <v>936052.0</v>
      </c>
    </row>
    <row r="6">
      <c r="A6" s="2" t="s">
        <v>24637</v>
      </c>
      <c r="B6" s="3"/>
      <c r="C6" s="4">
        <v>35423.98055555556</v>
      </c>
      <c r="D6" s="5">
        <v>554935.0</v>
      </c>
    </row>
    <row r="7">
      <c r="A7" s="2" t="s">
        <v>24638</v>
      </c>
      <c r="B7" s="3"/>
      <c r="C7" s="4">
        <v>35423.98055555556</v>
      </c>
      <c r="D7" s="5">
        <v>116712.0</v>
      </c>
    </row>
    <row r="8">
      <c r="A8" s="2" t="s">
        <v>24639</v>
      </c>
      <c r="B8" s="3"/>
      <c r="C8" s="4">
        <v>35423.98055555556</v>
      </c>
      <c r="D8" s="5">
        <v>447233.0</v>
      </c>
    </row>
    <row r="9">
      <c r="A9" s="2" t="s">
        <v>24640</v>
      </c>
      <c r="B9" s="3"/>
      <c r="C9" s="4">
        <v>35423.98055555556</v>
      </c>
      <c r="D9" s="5">
        <v>159756.0</v>
      </c>
    </row>
    <row r="10">
      <c r="A10" s="2" t="s">
        <v>24641</v>
      </c>
      <c r="B10" s="3"/>
      <c r="C10" s="4">
        <v>35423.98055555556</v>
      </c>
      <c r="D10" s="5">
        <v>139797.0</v>
      </c>
    </row>
    <row r="11">
      <c r="A11" s="2" t="s">
        <v>24642</v>
      </c>
      <c r="B11" s="3"/>
      <c r="C11" s="4">
        <v>35423.98055555556</v>
      </c>
      <c r="D11" s="5">
        <v>852298.0</v>
      </c>
    </row>
    <row r="12">
      <c r="A12" s="2" t="s">
        <v>24643</v>
      </c>
      <c r="B12" s="3"/>
      <c r="C12" s="4">
        <v>35423.98055555556</v>
      </c>
      <c r="D12" s="5">
        <v>187746.0</v>
      </c>
    </row>
    <row r="13">
      <c r="A13" s="2" t="s">
        <v>24644</v>
      </c>
      <c r="B13" s="3"/>
      <c r="C13" s="4">
        <v>35423.98055555556</v>
      </c>
      <c r="D13" s="5">
        <v>37035.0</v>
      </c>
    </row>
    <row r="14">
      <c r="A14" s="2" t="s">
        <v>24645</v>
      </c>
      <c r="B14" s="3"/>
      <c r="C14" s="4">
        <v>35423.98055555556</v>
      </c>
      <c r="D14" s="5">
        <v>37062.0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</hyperlinks>
  <drawing r:id="rId1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24646</v>
      </c>
      <c r="B3" s="3"/>
      <c r="C3" s="4">
        <v>35423.98055555556</v>
      </c>
      <c r="D3" s="5">
        <v>1032986.0</v>
      </c>
    </row>
    <row r="4">
      <c r="A4" s="2" t="s">
        <v>24647</v>
      </c>
      <c r="B4" s="3"/>
      <c r="C4" s="4">
        <v>35423.98055555556</v>
      </c>
      <c r="D4" s="5">
        <v>379772.0</v>
      </c>
    </row>
    <row r="5">
      <c r="A5" s="2" t="s">
        <v>24648</v>
      </c>
      <c r="B5" s="3"/>
      <c r="C5" s="4">
        <v>35423.98055555556</v>
      </c>
      <c r="D5" s="5">
        <v>1072378.0</v>
      </c>
    </row>
    <row r="6">
      <c r="A6" s="2" t="s">
        <v>24649</v>
      </c>
      <c r="B6" s="3"/>
      <c r="C6" s="4">
        <v>35423.98055555556</v>
      </c>
      <c r="D6" s="5">
        <v>741481.0</v>
      </c>
    </row>
    <row r="7">
      <c r="A7" s="2" t="s">
        <v>24650</v>
      </c>
      <c r="B7" s="3"/>
      <c r="C7" s="4">
        <v>35423.98055555556</v>
      </c>
      <c r="D7" s="5">
        <v>608310.0</v>
      </c>
    </row>
    <row r="8">
      <c r="A8" s="2" t="s">
        <v>24651</v>
      </c>
      <c r="B8" s="3"/>
      <c r="C8" s="4">
        <v>35423.98055555556</v>
      </c>
      <c r="D8" s="5">
        <v>611799.0</v>
      </c>
    </row>
    <row r="9">
      <c r="A9" s="2" t="s">
        <v>24652</v>
      </c>
      <c r="B9" s="3"/>
      <c r="C9" s="4">
        <v>35423.98055555556</v>
      </c>
      <c r="D9" s="5">
        <v>591589.0</v>
      </c>
    </row>
    <row r="10">
      <c r="A10" s="2" t="s">
        <v>24653</v>
      </c>
      <c r="B10" s="3"/>
      <c r="C10" s="4">
        <v>35423.98055555556</v>
      </c>
      <c r="D10" s="5">
        <v>159522.0</v>
      </c>
    </row>
    <row r="11">
      <c r="A11" s="2" t="s">
        <v>24654</v>
      </c>
      <c r="B11" s="3"/>
      <c r="C11" s="4">
        <v>35423.98055555556</v>
      </c>
      <c r="D11" s="5">
        <v>220978.0</v>
      </c>
    </row>
    <row r="12">
      <c r="A12" s="2" t="s">
        <v>24655</v>
      </c>
      <c r="B12" s="3"/>
      <c r="C12" s="4">
        <v>35423.98055555556</v>
      </c>
      <c r="D12" s="5">
        <v>382784.0</v>
      </c>
    </row>
    <row r="13">
      <c r="A13" s="2" t="s">
        <v>24656</v>
      </c>
      <c r="B13" s="3"/>
      <c r="C13" s="4">
        <v>35423.98055555556</v>
      </c>
      <c r="D13" s="5">
        <v>712435.0</v>
      </c>
    </row>
    <row r="14">
      <c r="A14" s="2" t="s">
        <v>24657</v>
      </c>
      <c r="B14" s="3"/>
      <c r="C14" s="4">
        <v>35423.98055555556</v>
      </c>
      <c r="D14" s="5">
        <v>226278.0</v>
      </c>
    </row>
    <row r="15">
      <c r="A15" s="2" t="s">
        <v>24658</v>
      </c>
      <c r="B15" s="3"/>
      <c r="C15" s="4">
        <v>35423.98055555556</v>
      </c>
      <c r="D15" s="5">
        <v>503461.0</v>
      </c>
    </row>
    <row r="16">
      <c r="A16" s="2" t="s">
        <v>24659</v>
      </c>
      <c r="B16" s="3"/>
      <c r="C16" s="4">
        <v>35423.98055555556</v>
      </c>
      <c r="D16" s="5">
        <v>641304.0</v>
      </c>
    </row>
    <row r="17">
      <c r="A17" s="2" t="s">
        <v>24660</v>
      </c>
      <c r="B17" s="3"/>
      <c r="C17" s="4">
        <v>35423.98055555556</v>
      </c>
      <c r="D17" s="5">
        <v>124164.0</v>
      </c>
    </row>
    <row r="18">
      <c r="A18" s="2" t="s">
        <v>24661</v>
      </c>
      <c r="B18" s="3"/>
      <c r="C18" s="4">
        <v>35423.98055555556</v>
      </c>
      <c r="D18" s="5">
        <v>151236.0</v>
      </c>
    </row>
    <row r="19">
      <c r="A19" s="2" t="s">
        <v>24662</v>
      </c>
      <c r="B19" s="3"/>
      <c r="C19" s="4">
        <v>35423.98055555556</v>
      </c>
      <c r="D19" s="5">
        <v>711155.0</v>
      </c>
    </row>
    <row r="20">
      <c r="A20" s="2" t="s">
        <v>24663</v>
      </c>
      <c r="B20" s="3"/>
      <c r="C20" s="4">
        <v>35423.98055555556</v>
      </c>
      <c r="D20" s="5">
        <v>963198.0</v>
      </c>
    </row>
    <row r="21">
      <c r="A21" s="2" t="s">
        <v>24664</v>
      </c>
      <c r="B21" s="3"/>
      <c r="C21" s="4">
        <v>35423.98055555556</v>
      </c>
      <c r="D21" s="5">
        <v>963007.0</v>
      </c>
    </row>
    <row r="22">
      <c r="A22" s="2" t="s">
        <v>24665</v>
      </c>
      <c r="B22" s="3"/>
      <c r="C22" s="4">
        <v>35423.98055555556</v>
      </c>
      <c r="D22" s="5">
        <v>536456.0</v>
      </c>
    </row>
    <row r="23">
      <c r="A23" s="2" t="s">
        <v>24666</v>
      </c>
      <c r="B23" s="3"/>
      <c r="C23" s="4">
        <v>35423.98055555556</v>
      </c>
      <c r="D23" s="5">
        <v>473940.0</v>
      </c>
    </row>
    <row r="24">
      <c r="A24" s="2" t="s">
        <v>24667</v>
      </c>
      <c r="B24" s="3"/>
      <c r="C24" s="4">
        <v>35423.98055555556</v>
      </c>
      <c r="D24" s="5">
        <v>602860.0</v>
      </c>
    </row>
    <row r="25">
      <c r="A25" s="2" t="s">
        <v>24668</v>
      </c>
      <c r="B25" s="3"/>
      <c r="C25" s="4">
        <v>35423.98055555556</v>
      </c>
      <c r="D25" s="5">
        <v>536455.0</v>
      </c>
    </row>
    <row r="26">
      <c r="A26" s="2" t="s">
        <v>24669</v>
      </c>
      <c r="B26" s="3"/>
      <c r="C26" s="4">
        <v>35423.98055555556</v>
      </c>
      <c r="D26" s="5">
        <v>602865.0</v>
      </c>
    </row>
    <row r="27">
      <c r="A27" s="2" t="s">
        <v>24670</v>
      </c>
      <c r="B27" s="3"/>
      <c r="C27" s="4">
        <v>35423.98055555556</v>
      </c>
      <c r="D27" s="5">
        <v>186640.0</v>
      </c>
    </row>
    <row r="28">
      <c r="A28" s="2" t="s">
        <v>24671</v>
      </c>
      <c r="B28" s="3"/>
      <c r="C28" s="4">
        <v>35423.98055555556</v>
      </c>
      <c r="D28" s="5">
        <v>452296.0</v>
      </c>
    </row>
    <row r="29">
      <c r="A29" s="2" t="s">
        <v>24672</v>
      </c>
      <c r="B29" s="3"/>
      <c r="C29" s="4">
        <v>35423.98055555556</v>
      </c>
      <c r="D29" s="5">
        <v>608104.0</v>
      </c>
    </row>
    <row r="30">
      <c r="A30" s="2" t="s">
        <v>24673</v>
      </c>
      <c r="B30" s="3"/>
      <c r="C30" s="4">
        <v>35423.98055555556</v>
      </c>
      <c r="D30" s="5">
        <v>608104.0</v>
      </c>
    </row>
    <row r="31">
      <c r="A31" s="2" t="s">
        <v>24674</v>
      </c>
      <c r="B31" s="3"/>
      <c r="C31" s="4">
        <v>35423.98055555556</v>
      </c>
      <c r="D31" s="5">
        <v>334654.0</v>
      </c>
    </row>
    <row r="32">
      <c r="A32" s="2" t="s">
        <v>24675</v>
      </c>
      <c r="B32" s="3"/>
      <c r="C32" s="4">
        <v>35423.98055555556</v>
      </c>
      <c r="D32" s="5">
        <v>347561.0</v>
      </c>
    </row>
    <row r="33">
      <c r="A33" s="2" t="s">
        <v>24676</v>
      </c>
      <c r="B33" s="3"/>
      <c r="C33" s="4">
        <v>35423.98055555556</v>
      </c>
      <c r="D33" s="5">
        <v>1011356.0</v>
      </c>
    </row>
    <row r="34">
      <c r="A34" s="2" t="s">
        <v>24677</v>
      </c>
      <c r="B34" s="3"/>
      <c r="C34" s="4">
        <v>35423.98055555556</v>
      </c>
      <c r="D34" s="5">
        <v>999101.0</v>
      </c>
    </row>
    <row r="35">
      <c r="A35" s="2" t="s">
        <v>24678</v>
      </c>
      <c r="B35" s="3"/>
      <c r="C35" s="4">
        <v>35423.98055555556</v>
      </c>
      <c r="D35" s="5">
        <v>839126.0</v>
      </c>
    </row>
    <row r="36">
      <c r="A36" s="2" t="s">
        <v>24679</v>
      </c>
      <c r="B36" s="3"/>
      <c r="C36" s="4">
        <v>35423.98055555556</v>
      </c>
      <c r="D36" s="5">
        <v>833073.0</v>
      </c>
    </row>
    <row r="37">
      <c r="A37" s="2" t="s">
        <v>24680</v>
      </c>
      <c r="B37" s="3"/>
      <c r="C37" s="4">
        <v>35423.98055555556</v>
      </c>
      <c r="D37" s="5">
        <v>593635.0</v>
      </c>
    </row>
    <row r="38">
      <c r="A38" s="2" t="s">
        <v>24681</v>
      </c>
      <c r="B38" s="3"/>
      <c r="C38" s="4">
        <v>35423.98055555556</v>
      </c>
      <c r="D38" s="5">
        <v>1179698.0</v>
      </c>
    </row>
    <row r="39">
      <c r="A39" s="2" t="s">
        <v>24682</v>
      </c>
      <c r="B39" s="3"/>
      <c r="C39" s="4">
        <v>35423.98055555556</v>
      </c>
      <c r="D39" s="5">
        <v>758063.0</v>
      </c>
    </row>
    <row r="40">
      <c r="A40" s="2" t="s">
        <v>24683</v>
      </c>
      <c r="B40" s="3"/>
      <c r="C40" s="4">
        <v>35423.98055555556</v>
      </c>
      <c r="D40" s="5">
        <v>796277.0</v>
      </c>
    </row>
    <row r="41">
      <c r="A41" s="2" t="s">
        <v>24684</v>
      </c>
      <c r="B41" s="3"/>
      <c r="C41" s="4">
        <v>35423.98055555556</v>
      </c>
      <c r="D41" s="5">
        <v>922319.0</v>
      </c>
    </row>
    <row r="42">
      <c r="A42" s="2" t="s">
        <v>24685</v>
      </c>
      <c r="B42" s="3"/>
      <c r="C42" s="4">
        <v>35423.98055555556</v>
      </c>
      <c r="D42" s="5">
        <v>923373.0</v>
      </c>
    </row>
    <row r="43">
      <c r="A43" s="2" t="s">
        <v>24686</v>
      </c>
      <c r="B43" s="3"/>
      <c r="C43" s="4">
        <v>35423.98055555556</v>
      </c>
      <c r="D43" s="5">
        <v>204234.0</v>
      </c>
    </row>
    <row r="44">
      <c r="A44" s="2" t="s">
        <v>24687</v>
      </c>
      <c r="B44" s="3"/>
      <c r="C44" s="4">
        <v>35423.98055555556</v>
      </c>
      <c r="D44" s="5">
        <v>204661.0</v>
      </c>
    </row>
    <row r="45">
      <c r="A45" s="2" t="s">
        <v>24688</v>
      </c>
      <c r="B45" s="3"/>
      <c r="C45" s="4">
        <v>35423.98055555556</v>
      </c>
      <c r="D45" s="5">
        <v>1032068.0</v>
      </c>
    </row>
    <row r="46">
      <c r="A46" s="2" t="s">
        <v>24689</v>
      </c>
      <c r="B46" s="3"/>
      <c r="C46" s="4">
        <v>35423.98055555556</v>
      </c>
      <c r="D46" s="5">
        <v>294930.0</v>
      </c>
    </row>
    <row r="47">
      <c r="A47" s="2" t="s">
        <v>24690</v>
      </c>
      <c r="B47" s="3"/>
      <c r="C47" s="4">
        <v>35423.98055555556</v>
      </c>
      <c r="D47" s="5">
        <v>272373.0</v>
      </c>
    </row>
    <row r="48">
      <c r="A48" s="2" t="s">
        <v>24691</v>
      </c>
      <c r="B48" s="3"/>
      <c r="C48" s="4">
        <v>35423.98055555556</v>
      </c>
      <c r="D48" s="5">
        <v>273484.0</v>
      </c>
    </row>
    <row r="49">
      <c r="A49" s="2" t="s">
        <v>24692</v>
      </c>
      <c r="B49" s="3"/>
      <c r="C49" s="4">
        <v>35423.98055555556</v>
      </c>
      <c r="D49" s="5">
        <v>277050.0</v>
      </c>
    </row>
    <row r="50">
      <c r="A50" s="2" t="s">
        <v>24693</v>
      </c>
      <c r="B50" s="3"/>
      <c r="C50" s="4">
        <v>35423.98055555556</v>
      </c>
      <c r="D50" s="5">
        <v>635157.0</v>
      </c>
    </row>
    <row r="51">
      <c r="A51" s="2" t="s">
        <v>24694</v>
      </c>
      <c r="B51" s="3"/>
      <c r="C51" s="4">
        <v>35423.98055555556</v>
      </c>
      <c r="D51" s="5">
        <v>789592.0</v>
      </c>
    </row>
    <row r="52">
      <c r="A52" s="2" t="s">
        <v>24695</v>
      </c>
      <c r="B52" s="3"/>
      <c r="C52" s="4">
        <v>35423.98055555556</v>
      </c>
      <c r="D52" s="5">
        <v>1383792.0</v>
      </c>
    </row>
    <row r="53">
      <c r="A53" s="2" t="s">
        <v>24696</v>
      </c>
      <c r="B53" s="3"/>
      <c r="C53" s="4">
        <v>35423.98055555556</v>
      </c>
      <c r="D53" s="5">
        <v>409862.0</v>
      </c>
    </row>
    <row r="54">
      <c r="A54" s="2" t="s">
        <v>24697</v>
      </c>
      <c r="B54" s="3"/>
      <c r="C54" s="4">
        <v>35423.98055555556</v>
      </c>
      <c r="D54" s="5">
        <v>570690.0</v>
      </c>
    </row>
    <row r="55">
      <c r="A55" s="2" t="s">
        <v>24698</v>
      </c>
      <c r="B55" s="3"/>
      <c r="C55" s="4">
        <v>35423.98055555556</v>
      </c>
      <c r="D55" s="5">
        <v>207139.0</v>
      </c>
    </row>
    <row r="56">
      <c r="A56" s="2" t="s">
        <v>24699</v>
      </c>
      <c r="B56" s="3"/>
      <c r="C56" s="4">
        <v>35423.98055555556</v>
      </c>
      <c r="D56" s="5">
        <v>140502.0</v>
      </c>
    </row>
    <row r="57">
      <c r="A57" s="2" t="s">
        <v>24700</v>
      </c>
      <c r="B57" s="3"/>
      <c r="C57" s="4">
        <v>35423.98055555556</v>
      </c>
      <c r="D57" s="5">
        <v>142864.0</v>
      </c>
    </row>
    <row r="58">
      <c r="A58" s="2" t="s">
        <v>24701</v>
      </c>
      <c r="B58" s="3"/>
      <c r="C58" s="4">
        <v>35423.98055555556</v>
      </c>
      <c r="D58" s="5">
        <v>139504.0</v>
      </c>
    </row>
    <row r="59">
      <c r="A59" s="2" t="s">
        <v>24702</v>
      </c>
      <c r="B59" s="3"/>
      <c r="C59" s="4">
        <v>35423.98055555556</v>
      </c>
      <c r="D59" s="5">
        <v>145114.0</v>
      </c>
    </row>
    <row r="60">
      <c r="A60" s="2" t="s">
        <v>24703</v>
      </c>
      <c r="B60" s="3"/>
      <c r="C60" s="4">
        <v>35423.98055555556</v>
      </c>
      <c r="D60" s="5">
        <v>144929.0</v>
      </c>
    </row>
    <row r="61">
      <c r="A61" s="2" t="s">
        <v>24704</v>
      </c>
      <c r="B61" s="3"/>
      <c r="C61" s="4">
        <v>35423.98055555556</v>
      </c>
      <c r="D61" s="5">
        <v>511676.0</v>
      </c>
    </row>
    <row r="62">
      <c r="A62" s="2" t="s">
        <v>24705</v>
      </c>
      <c r="B62" s="3"/>
      <c r="C62" s="4">
        <v>35423.98055555556</v>
      </c>
      <c r="D62" s="5">
        <v>240745.0</v>
      </c>
    </row>
    <row r="63">
      <c r="A63" s="2" t="s">
        <v>24706</v>
      </c>
      <c r="B63" s="3"/>
      <c r="C63" s="4">
        <v>35423.98055555556</v>
      </c>
      <c r="D63" s="5">
        <v>235135.0</v>
      </c>
    </row>
    <row r="64">
      <c r="A64" s="2" t="s">
        <v>24707</v>
      </c>
      <c r="B64" s="3"/>
      <c r="C64" s="4">
        <v>35423.98055555556</v>
      </c>
      <c r="D64" s="5">
        <v>482356.0</v>
      </c>
    </row>
    <row r="65">
      <c r="A65" s="2" t="s">
        <v>24708</v>
      </c>
      <c r="B65" s="3"/>
      <c r="C65" s="4">
        <v>35423.98055555556</v>
      </c>
      <c r="D65" s="5">
        <v>145847.0</v>
      </c>
    </row>
    <row r="66">
      <c r="A66" s="2" t="s">
        <v>24709</v>
      </c>
      <c r="B66" s="3"/>
      <c r="C66" s="4">
        <v>35423.98055555556</v>
      </c>
      <c r="D66" s="5">
        <v>447048.0</v>
      </c>
    </row>
    <row r="67">
      <c r="A67" s="2" t="s">
        <v>24710</v>
      </c>
      <c r="B67" s="3"/>
      <c r="C67" s="4">
        <v>35423.98055555556</v>
      </c>
      <c r="D67" s="5">
        <v>445708.0</v>
      </c>
    </row>
    <row r="68">
      <c r="A68" s="2" t="s">
        <v>24711</v>
      </c>
      <c r="B68" s="3"/>
      <c r="C68" s="4">
        <v>35423.98055555556</v>
      </c>
      <c r="D68" s="5">
        <v>644835.0</v>
      </c>
    </row>
    <row r="69">
      <c r="A69" s="2" t="s">
        <v>24712</v>
      </c>
      <c r="B69" s="3"/>
      <c r="C69" s="4">
        <v>35423.98055555556</v>
      </c>
      <c r="D69" s="5">
        <v>520800.0</v>
      </c>
    </row>
    <row r="70">
      <c r="A70" s="2" t="s">
        <v>24713</v>
      </c>
      <c r="B70" s="3"/>
      <c r="C70" s="4">
        <v>35423.98055555556</v>
      </c>
      <c r="D70" s="5">
        <v>115715.0</v>
      </c>
    </row>
    <row r="71">
      <c r="A71" s="2" t="s">
        <v>24714</v>
      </c>
      <c r="B71" s="3"/>
      <c r="C71" s="4">
        <v>35423.98055555556</v>
      </c>
      <c r="D71" s="5">
        <v>40477.0</v>
      </c>
    </row>
    <row r="72">
      <c r="A72" s="2" t="s">
        <v>24715</v>
      </c>
      <c r="B72" s="3"/>
      <c r="C72" s="4">
        <v>35423.98055555556</v>
      </c>
      <c r="D72" s="5">
        <v>34789.0</v>
      </c>
    </row>
    <row r="73">
      <c r="A73" s="2" t="s">
        <v>24716</v>
      </c>
      <c r="B73" s="3"/>
      <c r="C73" s="4">
        <v>35423.98055555556</v>
      </c>
      <c r="D73" s="5">
        <v>168068.0</v>
      </c>
    </row>
    <row r="74">
      <c r="A74" s="2" t="s">
        <v>24717</v>
      </c>
      <c r="B74" s="3"/>
      <c r="C74" s="4">
        <v>35423.98055555556</v>
      </c>
      <c r="D74" s="5">
        <v>143478.0</v>
      </c>
    </row>
    <row r="75">
      <c r="A75" s="2" t="s">
        <v>24718</v>
      </c>
      <c r="B75" s="3"/>
      <c r="C75" s="4">
        <v>35423.98055555556</v>
      </c>
      <c r="D75" s="5">
        <v>159902.0</v>
      </c>
    </row>
    <row r="76">
      <c r="A76" s="2" t="s">
        <v>24719</v>
      </c>
      <c r="B76" s="3"/>
      <c r="C76" s="4">
        <v>35423.98055555556</v>
      </c>
      <c r="D76" s="5">
        <v>147684.0</v>
      </c>
    </row>
    <row r="77">
      <c r="A77" s="2" t="s">
        <v>24720</v>
      </c>
      <c r="B77" s="3"/>
      <c r="C77" s="4">
        <v>35423.98055555556</v>
      </c>
      <c r="D77" s="5">
        <v>400434.0</v>
      </c>
    </row>
    <row r="78">
      <c r="A78" s="2" t="s">
        <v>24721</v>
      </c>
      <c r="B78" s="3"/>
      <c r="C78" s="4">
        <v>35423.98055555556</v>
      </c>
      <c r="D78" s="5">
        <v>254171.0</v>
      </c>
    </row>
    <row r="79">
      <c r="A79" s="2" t="s">
        <v>24722</v>
      </c>
      <c r="B79" s="3"/>
      <c r="C79" s="4">
        <v>35423.98055555556</v>
      </c>
      <c r="D79" s="5">
        <v>114301.0</v>
      </c>
    </row>
    <row r="80">
      <c r="A80" s="2" t="s">
        <v>24723</v>
      </c>
      <c r="B80" s="3"/>
      <c r="C80" s="4">
        <v>35423.98055555556</v>
      </c>
      <c r="D80" s="5">
        <v>116441.0</v>
      </c>
    </row>
    <row r="81">
      <c r="A81" s="2" t="s">
        <v>24724</v>
      </c>
      <c r="B81" s="3"/>
      <c r="C81" s="4">
        <v>35423.98055555556</v>
      </c>
      <c r="D81" s="5">
        <v>115410.0</v>
      </c>
    </row>
    <row r="82">
      <c r="A82" s="2" t="s">
        <v>24725</v>
      </c>
      <c r="B82" s="3"/>
      <c r="C82" s="4">
        <v>35423.98055555556</v>
      </c>
      <c r="D82" s="5">
        <v>191205.0</v>
      </c>
    </row>
    <row r="83">
      <c r="A83" s="2" t="s">
        <v>24726</v>
      </c>
      <c r="B83" s="3"/>
      <c r="C83" s="4">
        <v>35423.98055555556</v>
      </c>
      <c r="D83" s="5">
        <v>147133.0</v>
      </c>
    </row>
    <row r="84">
      <c r="A84" s="2" t="s">
        <v>24727</v>
      </c>
      <c r="B84" s="3"/>
      <c r="C84" s="4">
        <v>35423.98055555556</v>
      </c>
      <c r="D84" s="5">
        <v>148557.0</v>
      </c>
    </row>
    <row r="85">
      <c r="A85" s="2" t="s">
        <v>24728</v>
      </c>
      <c r="B85" s="3"/>
      <c r="C85" s="4">
        <v>35423.98055555556</v>
      </c>
      <c r="D85" s="5">
        <v>363147.0</v>
      </c>
    </row>
    <row r="86">
      <c r="A86" s="2" t="s">
        <v>24729</v>
      </c>
      <c r="B86" s="3"/>
      <c r="C86" s="4">
        <v>35423.98055555556</v>
      </c>
      <c r="D86" s="5">
        <v>363155.0</v>
      </c>
    </row>
    <row r="87">
      <c r="A87" s="2" t="s">
        <v>24730</v>
      </c>
      <c r="B87" s="3"/>
      <c r="C87" s="4">
        <v>35423.98055555556</v>
      </c>
      <c r="D87" s="5">
        <v>326832.0</v>
      </c>
    </row>
    <row r="88">
      <c r="A88" s="2" t="s">
        <v>24731</v>
      </c>
      <c r="B88" s="3"/>
      <c r="C88" s="4">
        <v>35423.98055555556</v>
      </c>
      <c r="D88" s="5">
        <v>304918.0</v>
      </c>
    </row>
    <row r="89">
      <c r="A89" s="2" t="s">
        <v>24732</v>
      </c>
      <c r="B89" s="3"/>
      <c r="C89" s="4">
        <v>35423.98055555556</v>
      </c>
      <c r="D89" s="5">
        <v>262064.0</v>
      </c>
    </row>
    <row r="90">
      <c r="A90" s="2" t="s">
        <v>24733</v>
      </c>
      <c r="B90" s="3"/>
      <c r="C90" s="4">
        <v>35423.98055555556</v>
      </c>
      <c r="D90" s="5">
        <v>206611.0</v>
      </c>
    </row>
    <row r="91">
      <c r="A91" s="2" t="s">
        <v>24734</v>
      </c>
      <c r="B91" s="3"/>
      <c r="C91" s="4">
        <v>35423.98055555556</v>
      </c>
      <c r="D91" s="5">
        <v>171396.0</v>
      </c>
    </row>
    <row r="92">
      <c r="A92" s="2" t="s">
        <v>24735</v>
      </c>
      <c r="B92" s="3"/>
      <c r="C92" s="4">
        <v>35423.98055555556</v>
      </c>
      <c r="D92" s="5">
        <v>997155.0</v>
      </c>
    </row>
    <row r="93">
      <c r="A93" s="2" t="s">
        <v>24736</v>
      </c>
      <c r="B93" s="3"/>
      <c r="C93" s="4">
        <v>35423.98055555556</v>
      </c>
      <c r="D93" s="5">
        <v>119459.0</v>
      </c>
    </row>
    <row r="94">
      <c r="A94" s="2" t="s">
        <v>24737</v>
      </c>
      <c r="B94" s="3"/>
      <c r="C94" s="4">
        <v>35423.98055555556</v>
      </c>
      <c r="D94" s="5">
        <v>119654.0</v>
      </c>
    </row>
    <row r="95">
      <c r="A95" s="2" t="s">
        <v>24738</v>
      </c>
      <c r="B95" s="3"/>
      <c r="C95" s="4">
        <v>35423.98055555556</v>
      </c>
      <c r="D95" s="5">
        <v>123935.0</v>
      </c>
    </row>
    <row r="96">
      <c r="A96" s="2" t="s">
        <v>24739</v>
      </c>
      <c r="B96" s="3"/>
      <c r="C96" s="4">
        <v>35423.98055555556</v>
      </c>
      <c r="D96" s="5">
        <v>208875.0</v>
      </c>
    </row>
    <row r="97">
      <c r="A97" s="2" t="s">
        <v>24740</v>
      </c>
      <c r="B97" s="3"/>
      <c r="C97" s="4">
        <v>35423.98055555556</v>
      </c>
      <c r="D97" s="5">
        <v>564694.0</v>
      </c>
    </row>
    <row r="98">
      <c r="A98" s="2" t="s">
        <v>24741</v>
      </c>
      <c r="B98" s="3"/>
      <c r="C98" s="4">
        <v>35423.98055555556</v>
      </c>
      <c r="D98" s="5">
        <v>588667.0</v>
      </c>
    </row>
    <row r="99">
      <c r="A99" s="2" t="s">
        <v>24742</v>
      </c>
      <c r="B99" s="3"/>
      <c r="C99" s="4">
        <v>35423.98055555556</v>
      </c>
      <c r="D99" s="5">
        <v>218828.0</v>
      </c>
    </row>
    <row r="100">
      <c r="A100" s="2" t="s">
        <v>24743</v>
      </c>
      <c r="B100" s="3"/>
      <c r="C100" s="4">
        <v>35423.98055555556</v>
      </c>
      <c r="D100" s="5">
        <v>435582.0</v>
      </c>
    </row>
    <row r="101">
      <c r="A101" s="2" t="s">
        <v>24744</v>
      </c>
      <c r="B101" s="3"/>
      <c r="C101" s="4">
        <v>35423.98055555556</v>
      </c>
      <c r="D101" s="5">
        <v>152518.0</v>
      </c>
    </row>
    <row r="102">
      <c r="A102" s="2" t="s">
        <v>24745</v>
      </c>
      <c r="B102" s="3"/>
      <c r="C102" s="4">
        <v>35423.98055555556</v>
      </c>
      <c r="D102" s="5">
        <v>343703.0</v>
      </c>
    </row>
    <row r="103">
      <c r="A103" s="2" t="s">
        <v>24746</v>
      </c>
      <c r="B103" s="3"/>
      <c r="C103" s="4">
        <v>35423.98055555556</v>
      </c>
      <c r="D103" s="5">
        <v>154796.0</v>
      </c>
    </row>
    <row r="104">
      <c r="A104" s="2" t="s">
        <v>24747</v>
      </c>
      <c r="B104" s="3"/>
      <c r="C104" s="4">
        <v>35423.98055555556</v>
      </c>
      <c r="D104" s="5">
        <v>986426.0</v>
      </c>
    </row>
    <row r="105">
      <c r="A105" s="2" t="s">
        <v>24748</v>
      </c>
      <c r="B105" s="3"/>
      <c r="C105" s="4">
        <v>35423.98055555556</v>
      </c>
      <c r="D105" s="5">
        <v>977790.0</v>
      </c>
    </row>
    <row r="106">
      <c r="A106" s="2" t="s">
        <v>24749</v>
      </c>
      <c r="B106" s="3"/>
      <c r="C106" s="4">
        <v>35423.98055555556</v>
      </c>
      <c r="D106" s="5">
        <v>917111.0</v>
      </c>
    </row>
    <row r="107">
      <c r="A107" s="2" t="s">
        <v>24750</v>
      </c>
      <c r="B107" s="3"/>
      <c r="C107" s="4">
        <v>35423.98055555556</v>
      </c>
      <c r="D107" s="5">
        <v>914809.0</v>
      </c>
    </row>
    <row r="108">
      <c r="A108" s="2" t="s">
        <v>24751</v>
      </c>
      <c r="B108" s="3"/>
      <c r="C108" s="4">
        <v>35423.98055555556</v>
      </c>
      <c r="D108" s="5">
        <v>913811.0</v>
      </c>
    </row>
    <row r="109">
      <c r="A109" s="2" t="s">
        <v>24752</v>
      </c>
      <c r="B109" s="3"/>
      <c r="C109" s="4">
        <v>35423.98055555556</v>
      </c>
      <c r="D109" s="5">
        <v>913805.0</v>
      </c>
    </row>
    <row r="110">
      <c r="A110" s="2" t="s">
        <v>24753</v>
      </c>
      <c r="B110" s="3"/>
      <c r="C110" s="4">
        <v>35423.98055555556</v>
      </c>
      <c r="D110" s="5">
        <v>999404.0</v>
      </c>
    </row>
    <row r="111">
      <c r="A111" s="2" t="s">
        <v>24754</v>
      </c>
      <c r="B111" s="3"/>
      <c r="C111" s="4">
        <v>35423.98055555556</v>
      </c>
      <c r="D111" s="5">
        <v>828930.0</v>
      </c>
    </row>
    <row r="112">
      <c r="A112" s="2" t="s">
        <v>24755</v>
      </c>
      <c r="B112" s="3"/>
      <c r="C112" s="4">
        <v>35423.98055555556</v>
      </c>
      <c r="D112" s="5">
        <v>915119.0</v>
      </c>
    </row>
    <row r="113">
      <c r="A113" s="2" t="s">
        <v>24756</v>
      </c>
      <c r="B113" s="3"/>
      <c r="C113" s="4">
        <v>35423.98055555556</v>
      </c>
      <c r="D113" s="5">
        <v>915151.0</v>
      </c>
    </row>
    <row r="114">
      <c r="A114" s="2" t="s">
        <v>24757</v>
      </c>
      <c r="B114" s="3"/>
      <c r="C114" s="4">
        <v>35423.98055555556</v>
      </c>
      <c r="D114" s="5">
        <v>915116.0</v>
      </c>
    </row>
    <row r="115">
      <c r="A115" s="2" t="s">
        <v>24758</v>
      </c>
      <c r="B115" s="3"/>
      <c r="C115" s="4">
        <v>35423.98055555556</v>
      </c>
      <c r="D115" s="5">
        <v>908728.0</v>
      </c>
    </row>
    <row r="116">
      <c r="A116" s="2" t="s">
        <v>24759</v>
      </c>
      <c r="B116" s="3"/>
      <c r="C116" s="4">
        <v>35423.98055555556</v>
      </c>
      <c r="D116" s="5">
        <v>1716417.0</v>
      </c>
    </row>
    <row r="117">
      <c r="A117" s="2" t="s">
        <v>24760</v>
      </c>
      <c r="B117" s="3"/>
      <c r="C117" s="4">
        <v>35423.98055555556</v>
      </c>
      <c r="D117" s="5">
        <v>954622.0</v>
      </c>
    </row>
    <row r="118">
      <c r="A118" s="2" t="s">
        <v>24761</v>
      </c>
      <c r="B118" s="3"/>
      <c r="C118" s="4">
        <v>35423.98055555556</v>
      </c>
      <c r="D118" s="5">
        <v>239919.0</v>
      </c>
    </row>
    <row r="119">
      <c r="A119" s="2" t="s">
        <v>24762</v>
      </c>
      <c r="B119" s="3"/>
      <c r="C119" s="4">
        <v>35423.98055555556</v>
      </c>
      <c r="D119" s="5">
        <v>235202.0</v>
      </c>
    </row>
    <row r="120">
      <c r="A120" s="2" t="s">
        <v>24763</v>
      </c>
      <c r="B120" s="3"/>
      <c r="C120" s="4">
        <v>35423.98055555556</v>
      </c>
      <c r="D120" s="5">
        <v>269904.0</v>
      </c>
    </row>
    <row r="121">
      <c r="A121" s="2" t="s">
        <v>24764</v>
      </c>
      <c r="B121" s="3"/>
      <c r="C121" s="4">
        <v>35423.98055555556</v>
      </c>
      <c r="D121" s="5">
        <v>618066.0</v>
      </c>
    </row>
    <row r="122">
      <c r="A122" s="2" t="s">
        <v>24765</v>
      </c>
      <c r="B122" s="3"/>
      <c r="C122" s="4">
        <v>35423.98055555556</v>
      </c>
      <c r="D122" s="5">
        <v>158096.0</v>
      </c>
    </row>
    <row r="123">
      <c r="A123" s="2" t="s">
        <v>24766</v>
      </c>
      <c r="B123" s="3"/>
      <c r="C123" s="4">
        <v>35423.98055555556</v>
      </c>
      <c r="D123" s="5">
        <v>584754.0</v>
      </c>
    </row>
    <row r="124">
      <c r="A124" s="2" t="s">
        <v>24767</v>
      </c>
      <c r="B124" s="3"/>
      <c r="C124" s="4">
        <v>35423.98055555556</v>
      </c>
      <c r="D124" s="5">
        <v>742642.0</v>
      </c>
    </row>
    <row r="125">
      <c r="A125" s="2" t="s">
        <v>24768</v>
      </c>
      <c r="B125" s="3"/>
      <c r="C125" s="4">
        <v>35423.98055555556</v>
      </c>
      <c r="D125" s="5">
        <v>690698.0</v>
      </c>
    </row>
    <row r="126">
      <c r="A126" s="2" t="s">
        <v>24769</v>
      </c>
      <c r="B126" s="3"/>
      <c r="C126" s="4">
        <v>35423.98055555556</v>
      </c>
      <c r="D126" s="5">
        <v>82247.0</v>
      </c>
    </row>
    <row r="127">
      <c r="A127" s="2" t="s">
        <v>24770</v>
      </c>
      <c r="B127" s="3"/>
      <c r="C127" s="4">
        <v>35423.98055555556</v>
      </c>
      <c r="D127" s="5">
        <v>895757.0</v>
      </c>
    </row>
    <row r="128">
      <c r="A128" s="2" t="s">
        <v>24771</v>
      </c>
      <c r="B128" s="3"/>
      <c r="C128" s="4">
        <v>35423.98055555556</v>
      </c>
      <c r="D128" s="5">
        <v>350257.0</v>
      </c>
    </row>
    <row r="129">
      <c r="A129" s="2" t="s">
        <v>24772</v>
      </c>
      <c r="B129" s="3"/>
      <c r="C129" s="4">
        <v>35423.98055555556</v>
      </c>
      <c r="D129" s="5">
        <v>936734.0</v>
      </c>
    </row>
    <row r="130">
      <c r="A130" s="2" t="s">
        <v>24773</v>
      </c>
      <c r="B130" s="3"/>
      <c r="C130" s="4">
        <v>35423.98055555556</v>
      </c>
      <c r="D130" s="5">
        <v>37742.0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</hyperlinks>
  <drawing r:id="rId12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24774</v>
      </c>
      <c r="B3" s="3"/>
      <c r="C3" s="4">
        <v>35423.98055555556</v>
      </c>
      <c r="D3" s="5">
        <v>76851.0</v>
      </c>
    </row>
    <row r="4">
      <c r="A4" s="2" t="s">
        <v>24775</v>
      </c>
      <c r="B4" s="3"/>
      <c r="C4" s="4">
        <v>35423.98055555556</v>
      </c>
      <c r="D4" s="5">
        <v>90848.0</v>
      </c>
    </row>
    <row r="5">
      <c r="A5" s="2" t="s">
        <v>24776</v>
      </c>
      <c r="B5" s="3"/>
      <c r="C5" s="4">
        <v>35423.98055555556</v>
      </c>
      <c r="D5" s="5">
        <v>90858.0</v>
      </c>
    </row>
    <row r="6">
      <c r="A6" s="2" t="s">
        <v>24777</v>
      </c>
      <c r="B6" s="3"/>
      <c r="C6" s="4">
        <v>35423.98055555556</v>
      </c>
      <c r="D6" s="5">
        <v>64375.0</v>
      </c>
    </row>
    <row r="7">
      <c r="A7" s="2" t="s">
        <v>24778</v>
      </c>
      <c r="B7" s="3"/>
      <c r="C7" s="4">
        <v>35423.98055555556</v>
      </c>
      <c r="D7" s="5">
        <v>80132.0</v>
      </c>
    </row>
    <row r="8">
      <c r="A8" s="2" t="s">
        <v>24779</v>
      </c>
      <c r="B8" s="3"/>
      <c r="C8" s="4">
        <v>35423.98055555556</v>
      </c>
      <c r="D8" s="5">
        <v>74033.0</v>
      </c>
    </row>
    <row r="9">
      <c r="A9" s="2" t="s">
        <v>24780</v>
      </c>
      <c r="B9" s="3"/>
      <c r="C9" s="4">
        <v>35423.98055555556</v>
      </c>
      <c r="D9" s="5">
        <v>64244.0</v>
      </c>
    </row>
    <row r="10">
      <c r="A10" s="2" t="s">
        <v>24781</v>
      </c>
      <c r="B10" s="3"/>
      <c r="C10" s="4">
        <v>35423.98055555556</v>
      </c>
      <c r="D10" s="5">
        <v>417023.0</v>
      </c>
    </row>
    <row r="11">
      <c r="A11" s="2" t="s">
        <v>24782</v>
      </c>
      <c r="B11" s="3"/>
      <c r="C11" s="4">
        <v>35423.98055555556</v>
      </c>
      <c r="D11" s="5">
        <v>168595.0</v>
      </c>
    </row>
    <row r="12">
      <c r="A12" s="2" t="s">
        <v>24783</v>
      </c>
      <c r="B12" s="3"/>
      <c r="C12" s="4">
        <v>35423.98055555556</v>
      </c>
      <c r="D12" s="5">
        <v>64524.0</v>
      </c>
    </row>
    <row r="13">
      <c r="A13" s="2" t="s">
        <v>24784</v>
      </c>
      <c r="B13" s="3"/>
      <c r="C13" s="4">
        <v>35423.98055555556</v>
      </c>
      <c r="D13" s="5">
        <v>65272.0</v>
      </c>
    </row>
    <row r="14">
      <c r="A14" s="2" t="s">
        <v>24785</v>
      </c>
      <c r="B14" s="3"/>
      <c r="C14" s="4">
        <v>35423.98055555556</v>
      </c>
      <c r="D14" s="5">
        <v>76867.0</v>
      </c>
    </row>
    <row r="15">
      <c r="A15" s="2" t="s">
        <v>24786</v>
      </c>
      <c r="B15" s="3"/>
      <c r="C15" s="4">
        <v>35423.98055555556</v>
      </c>
      <c r="D15" s="5">
        <v>9470263.0</v>
      </c>
    </row>
    <row r="16">
      <c r="A16" s="2" t="s">
        <v>24787</v>
      </c>
      <c r="B16" s="3"/>
      <c r="C16" s="4">
        <v>35423.98055555556</v>
      </c>
      <c r="D16" s="5">
        <v>66196.0</v>
      </c>
    </row>
    <row r="17">
      <c r="A17" s="2" t="s">
        <v>24788</v>
      </c>
      <c r="B17" s="3"/>
      <c r="C17" s="4">
        <v>35423.98055555556</v>
      </c>
      <c r="D17" s="5">
        <v>1544152.0</v>
      </c>
    </row>
    <row r="18">
      <c r="A18" s="2" t="s">
        <v>24789</v>
      </c>
      <c r="B18" s="3"/>
      <c r="C18" s="4">
        <v>35423.98055555556</v>
      </c>
      <c r="D18" s="5">
        <v>68363.0</v>
      </c>
    </row>
    <row r="19">
      <c r="A19" s="2" t="s">
        <v>24790</v>
      </c>
      <c r="B19" s="3"/>
      <c r="C19" s="4">
        <v>35423.98055555556</v>
      </c>
      <c r="D19" s="5">
        <v>71301.0</v>
      </c>
    </row>
    <row r="20">
      <c r="A20" s="2" t="s">
        <v>24791</v>
      </c>
      <c r="B20" s="3"/>
      <c r="C20" s="4">
        <v>35423.98055555556</v>
      </c>
      <c r="D20" s="5">
        <v>64830.0</v>
      </c>
    </row>
    <row r="21">
      <c r="A21" s="2" t="s">
        <v>24792</v>
      </c>
      <c r="B21" s="3"/>
      <c r="C21" s="4">
        <v>35423.98055555556</v>
      </c>
      <c r="D21" s="5">
        <v>66225.0</v>
      </c>
    </row>
    <row r="22">
      <c r="A22" s="2" t="s">
        <v>24793</v>
      </c>
      <c r="B22" s="3"/>
      <c r="C22" s="4">
        <v>35423.98055555556</v>
      </c>
      <c r="D22" s="5">
        <v>104497.0</v>
      </c>
    </row>
    <row r="23">
      <c r="A23" s="2" t="s">
        <v>24794</v>
      </c>
      <c r="B23" s="3"/>
      <c r="C23" s="4">
        <v>35423.98055555556</v>
      </c>
      <c r="D23" s="5">
        <v>879351.0</v>
      </c>
    </row>
    <row r="24">
      <c r="A24" s="2" t="s">
        <v>24795</v>
      </c>
      <c r="B24" s="3"/>
      <c r="C24" s="4">
        <v>35423.98055555556</v>
      </c>
      <c r="D24" s="5">
        <v>71109.0</v>
      </c>
    </row>
    <row r="25">
      <c r="A25" s="2" t="s">
        <v>24796</v>
      </c>
      <c r="B25" s="3"/>
      <c r="C25" s="4">
        <v>35423.98055555556</v>
      </c>
      <c r="D25" s="5">
        <v>65168.0</v>
      </c>
    </row>
    <row r="26">
      <c r="A26" s="2" t="s">
        <v>24797</v>
      </c>
      <c r="B26" s="3"/>
      <c r="C26" s="4">
        <v>35423.98055555556</v>
      </c>
      <c r="D26" s="5">
        <v>846097.0</v>
      </c>
    </row>
    <row r="27">
      <c r="A27" s="2" t="s">
        <v>24798</v>
      </c>
      <c r="B27" s="3"/>
      <c r="C27" s="4">
        <v>35423.98055555556</v>
      </c>
      <c r="D27" s="5">
        <v>70782.0</v>
      </c>
    </row>
    <row r="28">
      <c r="A28" s="2" t="s">
        <v>24799</v>
      </c>
      <c r="B28" s="3"/>
      <c r="C28" s="4">
        <v>35423.98055555556</v>
      </c>
      <c r="D28" s="5">
        <v>74424.0</v>
      </c>
    </row>
    <row r="29">
      <c r="A29" s="2" t="s">
        <v>24800</v>
      </c>
      <c r="B29" s="3"/>
      <c r="C29" s="4">
        <v>35423.98055555556</v>
      </c>
      <c r="D29" s="5">
        <v>83319.0</v>
      </c>
    </row>
    <row r="30">
      <c r="A30" s="2" t="s">
        <v>24801</v>
      </c>
      <c r="B30" s="3"/>
      <c r="C30" s="4">
        <v>35423.98055555556</v>
      </c>
      <c r="D30" s="5">
        <v>1134699.0</v>
      </c>
    </row>
    <row r="31">
      <c r="A31" s="2" t="s">
        <v>24802</v>
      </c>
      <c r="B31" s="3"/>
      <c r="C31" s="4">
        <v>35423.98055555556</v>
      </c>
      <c r="D31" s="5">
        <v>66530.0</v>
      </c>
    </row>
    <row r="32">
      <c r="A32" s="2" t="s">
        <v>24803</v>
      </c>
      <c r="B32" s="3"/>
      <c r="C32" s="4">
        <v>35423.98055555556</v>
      </c>
      <c r="D32" s="5">
        <v>1033525.0</v>
      </c>
    </row>
    <row r="33">
      <c r="A33" s="2" t="s">
        <v>24804</v>
      </c>
      <c r="B33" s="3"/>
      <c r="C33" s="4">
        <v>35423.98055555556</v>
      </c>
      <c r="D33" s="5">
        <v>1033581.0</v>
      </c>
    </row>
    <row r="34">
      <c r="A34" s="2" t="s">
        <v>24805</v>
      </c>
      <c r="B34" s="3"/>
      <c r="C34" s="4">
        <v>35423.98055555556</v>
      </c>
      <c r="D34" s="5">
        <v>1035985.0</v>
      </c>
    </row>
    <row r="35">
      <c r="A35" s="2" t="s">
        <v>24806</v>
      </c>
      <c r="B35" s="3"/>
      <c r="C35" s="4">
        <v>35423.98055555556</v>
      </c>
      <c r="D35" s="5">
        <v>467006.0</v>
      </c>
    </row>
    <row r="36">
      <c r="A36" s="2" t="s">
        <v>24807</v>
      </c>
      <c r="B36" s="3"/>
      <c r="C36" s="4">
        <v>35423.98055555556</v>
      </c>
      <c r="D36" s="5">
        <v>737820.0</v>
      </c>
    </row>
    <row r="37">
      <c r="A37" s="2" t="s">
        <v>24808</v>
      </c>
      <c r="B37" s="3"/>
      <c r="C37" s="4">
        <v>35423.98055555556</v>
      </c>
      <c r="D37" s="5">
        <v>81735.0</v>
      </c>
    </row>
    <row r="38">
      <c r="A38" s="2" t="s">
        <v>24809</v>
      </c>
      <c r="B38" s="3"/>
      <c r="C38" s="4">
        <v>35423.98055555556</v>
      </c>
      <c r="D38" s="5">
        <v>1020226.0</v>
      </c>
    </row>
    <row r="39">
      <c r="A39" s="2" t="s">
        <v>24810</v>
      </c>
      <c r="B39" s="3"/>
      <c r="C39" s="4">
        <v>35423.98055555556</v>
      </c>
      <c r="D39" s="5">
        <v>38683.0</v>
      </c>
    </row>
    <row r="40">
      <c r="A40" s="2" t="s">
        <v>24811</v>
      </c>
      <c r="B40" s="3"/>
      <c r="C40" s="4">
        <v>35423.98055555556</v>
      </c>
      <c r="D40" s="5">
        <v>151117.0</v>
      </c>
    </row>
    <row r="41">
      <c r="A41" s="2" t="s">
        <v>24812</v>
      </c>
      <c r="B41" s="3"/>
      <c r="C41" s="4">
        <v>35423.98055555556</v>
      </c>
      <c r="D41" s="5">
        <v>88840.0</v>
      </c>
    </row>
    <row r="42">
      <c r="A42" s="2" t="s">
        <v>24813</v>
      </c>
      <c r="B42" s="3"/>
      <c r="C42" s="4">
        <v>35423.98055555556</v>
      </c>
      <c r="D42" s="5">
        <v>66664.0</v>
      </c>
    </row>
    <row r="43">
      <c r="A43" s="2" t="s">
        <v>24814</v>
      </c>
      <c r="B43" s="3"/>
      <c r="C43" s="4">
        <v>35423.98055555556</v>
      </c>
      <c r="D43" s="5">
        <v>66210.0</v>
      </c>
    </row>
    <row r="44">
      <c r="A44" s="2" t="s">
        <v>24815</v>
      </c>
      <c r="B44" s="3"/>
      <c r="C44" s="4">
        <v>35423.98055555556</v>
      </c>
      <c r="D44" s="5">
        <v>2738479.0</v>
      </c>
    </row>
    <row r="45">
      <c r="A45" s="2" t="s">
        <v>24816</v>
      </c>
      <c r="B45" s="3"/>
      <c r="C45" s="4">
        <v>35423.98055555556</v>
      </c>
      <c r="D45" s="5">
        <v>3236233.0</v>
      </c>
    </row>
    <row r="46">
      <c r="A46" s="2" t="s">
        <v>24817</v>
      </c>
      <c r="B46" s="3"/>
      <c r="C46" s="4">
        <v>35423.98055555556</v>
      </c>
      <c r="D46" s="5">
        <v>68787.0</v>
      </c>
    </row>
    <row r="47">
      <c r="A47" s="2" t="s">
        <v>24818</v>
      </c>
      <c r="B47" s="3"/>
      <c r="C47" s="4">
        <v>35423.98055555556</v>
      </c>
      <c r="D47" s="5">
        <v>880461.0</v>
      </c>
    </row>
    <row r="48">
      <c r="A48" s="2" t="s">
        <v>24819</v>
      </c>
      <c r="B48" s="3"/>
      <c r="C48" s="4">
        <v>35423.98055555556</v>
      </c>
      <c r="D48" s="5">
        <v>869764.0</v>
      </c>
    </row>
    <row r="49">
      <c r="A49" s="2" t="s">
        <v>24820</v>
      </c>
      <c r="B49" s="3"/>
      <c r="C49" s="4">
        <v>35423.98055555556</v>
      </c>
      <c r="D49" s="5">
        <v>869675.0</v>
      </c>
    </row>
    <row r="50">
      <c r="A50" s="2" t="s">
        <v>24821</v>
      </c>
      <c r="B50" s="3"/>
      <c r="C50" s="4">
        <v>35423.98055555556</v>
      </c>
      <c r="D50" s="5">
        <v>882184.0</v>
      </c>
    </row>
    <row r="51">
      <c r="A51" s="2" t="s">
        <v>24822</v>
      </c>
      <c r="B51" s="3"/>
      <c r="C51" s="4">
        <v>35423.98055555556</v>
      </c>
      <c r="D51" s="5">
        <v>951012.0</v>
      </c>
    </row>
    <row r="52">
      <c r="A52" s="2" t="s">
        <v>24823</v>
      </c>
      <c r="B52" s="3"/>
      <c r="C52" s="4">
        <v>35423.98055555556</v>
      </c>
      <c r="D52" s="5">
        <v>950964.0</v>
      </c>
    </row>
    <row r="53">
      <c r="A53" s="2" t="s">
        <v>24824</v>
      </c>
      <c r="B53" s="3"/>
      <c r="C53" s="4">
        <v>35423.98055555556</v>
      </c>
      <c r="D53" s="5">
        <v>874944.0</v>
      </c>
    </row>
    <row r="54">
      <c r="A54" s="2" t="s">
        <v>24825</v>
      </c>
      <c r="B54" s="3"/>
      <c r="C54" s="4">
        <v>35423.98055555556</v>
      </c>
      <c r="D54" s="5">
        <v>901044.0</v>
      </c>
    </row>
    <row r="55">
      <c r="A55" s="2" t="s">
        <v>24826</v>
      </c>
      <c r="B55" s="3"/>
      <c r="C55" s="4">
        <v>35423.98055555556</v>
      </c>
      <c r="D55" s="5">
        <v>86841.0</v>
      </c>
    </row>
    <row r="56">
      <c r="A56" s="2" t="s">
        <v>24827</v>
      </c>
      <c r="B56" s="3"/>
      <c r="C56" s="4">
        <v>35423.98055555556</v>
      </c>
      <c r="D56" s="5">
        <v>250960.0</v>
      </c>
    </row>
    <row r="57">
      <c r="A57" s="2" t="s">
        <v>24828</v>
      </c>
      <c r="B57" s="3"/>
      <c r="C57" s="4">
        <v>35423.98055555556</v>
      </c>
      <c r="D57" s="5">
        <v>108793.0</v>
      </c>
    </row>
    <row r="58">
      <c r="A58" s="2" t="s">
        <v>24829</v>
      </c>
      <c r="B58" s="3"/>
      <c r="C58" s="4">
        <v>35423.98055555556</v>
      </c>
      <c r="D58" s="5">
        <v>71221.0</v>
      </c>
    </row>
    <row r="59">
      <c r="A59" s="2" t="s">
        <v>24830</v>
      </c>
      <c r="B59" s="3"/>
      <c r="C59" s="4">
        <v>35423.98055555556</v>
      </c>
      <c r="D59" s="5">
        <v>72500.0</v>
      </c>
    </row>
    <row r="60">
      <c r="A60" s="2" t="s">
        <v>24831</v>
      </c>
      <c r="B60" s="3"/>
      <c r="C60" s="4">
        <v>35423.98055555556</v>
      </c>
      <c r="D60" s="5">
        <v>493318.0</v>
      </c>
    </row>
    <row r="61">
      <c r="A61" s="2" t="s">
        <v>24832</v>
      </c>
      <c r="B61" s="3"/>
      <c r="C61" s="4">
        <v>35423.98055555556</v>
      </c>
      <c r="D61" s="5">
        <v>71540.0</v>
      </c>
    </row>
    <row r="62">
      <c r="A62" s="2" t="s">
        <v>24833</v>
      </c>
      <c r="B62" s="3"/>
      <c r="C62" s="4">
        <v>35423.98055555556</v>
      </c>
      <c r="D62" s="5">
        <v>84852.0</v>
      </c>
    </row>
    <row r="63">
      <c r="A63" s="2" t="s">
        <v>24834</v>
      </c>
      <c r="B63" s="3"/>
      <c r="C63" s="4">
        <v>35423.98055555556</v>
      </c>
      <c r="D63" s="5">
        <v>521648.0</v>
      </c>
    </row>
    <row r="64">
      <c r="A64" s="2" t="s">
        <v>24835</v>
      </c>
      <c r="B64" s="3"/>
      <c r="C64" s="4">
        <v>35423.98055555556</v>
      </c>
      <c r="D64" s="5">
        <v>328431.0</v>
      </c>
    </row>
    <row r="65">
      <c r="A65" s="2" t="s">
        <v>24836</v>
      </c>
      <c r="B65" s="3"/>
      <c r="C65" s="4">
        <v>35423.98055555556</v>
      </c>
      <c r="D65" s="5">
        <v>2034733.0</v>
      </c>
    </row>
    <row r="66">
      <c r="A66" s="2" t="s">
        <v>24837</v>
      </c>
      <c r="B66" s="3"/>
      <c r="C66" s="4">
        <v>35423.98055555556</v>
      </c>
      <c r="D66" s="5">
        <v>403187.0</v>
      </c>
    </row>
    <row r="67">
      <c r="A67" s="2" t="s">
        <v>24838</v>
      </c>
      <c r="B67" s="3"/>
      <c r="C67" s="4">
        <v>35423.98055555556</v>
      </c>
      <c r="D67" s="5">
        <v>517772.0</v>
      </c>
    </row>
    <row r="68">
      <c r="A68" s="2" t="s">
        <v>24839</v>
      </c>
      <c r="B68" s="3"/>
      <c r="C68" s="4">
        <v>35423.98055555556</v>
      </c>
      <c r="D68" s="5">
        <v>92913.0</v>
      </c>
    </row>
    <row r="69">
      <c r="A69" s="2" t="s">
        <v>24840</v>
      </c>
      <c r="B69" s="3"/>
      <c r="C69" s="4">
        <v>35423.98055555556</v>
      </c>
      <c r="D69" s="5">
        <v>82445.0</v>
      </c>
    </row>
    <row r="70">
      <c r="A70" s="2" t="s">
        <v>24841</v>
      </c>
      <c r="B70" s="3"/>
      <c r="C70" s="4">
        <v>35423.98055555556</v>
      </c>
      <c r="D70" s="5">
        <v>68784.0</v>
      </c>
    </row>
    <row r="71">
      <c r="A71" s="2" t="s">
        <v>24842</v>
      </c>
      <c r="B71" s="3"/>
      <c r="C71" s="4">
        <v>35423.98055555556</v>
      </c>
      <c r="D71" s="5">
        <v>224738.0</v>
      </c>
    </row>
    <row r="72">
      <c r="A72" s="2" t="s">
        <v>24843</v>
      </c>
      <c r="B72" s="3"/>
      <c r="C72" s="4">
        <v>35423.98055555556</v>
      </c>
      <c r="D72" s="5">
        <v>90361.0</v>
      </c>
    </row>
    <row r="73">
      <c r="A73" s="2" t="s">
        <v>24844</v>
      </c>
      <c r="B73" s="3"/>
      <c r="C73" s="4">
        <v>35423.98055555556</v>
      </c>
      <c r="D73" s="5">
        <v>91930.0</v>
      </c>
    </row>
    <row r="74">
      <c r="A74" s="2" t="s">
        <v>24845</v>
      </c>
      <c r="B74" s="3"/>
      <c r="C74" s="4">
        <v>35423.98055555556</v>
      </c>
      <c r="D74" s="5">
        <v>139349.0</v>
      </c>
    </row>
    <row r="75">
      <c r="A75" s="2" t="s">
        <v>24846</v>
      </c>
      <c r="B75" s="3"/>
      <c r="C75" s="4">
        <v>35423.98055555556</v>
      </c>
      <c r="D75" s="5">
        <v>562300.0</v>
      </c>
    </row>
    <row r="76">
      <c r="A76" s="2" t="s">
        <v>24847</v>
      </c>
      <c r="B76" s="3"/>
      <c r="C76" s="4">
        <v>35423.98055555556</v>
      </c>
      <c r="D76" s="5">
        <v>103271.0</v>
      </c>
    </row>
    <row r="77">
      <c r="A77" s="2" t="s">
        <v>24848</v>
      </c>
      <c r="B77" s="3"/>
      <c r="C77" s="4">
        <v>35423.98055555556</v>
      </c>
      <c r="D77" s="5">
        <v>869013.0</v>
      </c>
    </row>
    <row r="78">
      <c r="A78" s="2" t="s">
        <v>24849</v>
      </c>
      <c r="B78" s="3"/>
      <c r="C78" s="4">
        <v>35423.98055555556</v>
      </c>
      <c r="D78" s="5">
        <v>868764.0</v>
      </c>
    </row>
    <row r="79">
      <c r="A79" s="2" t="s">
        <v>24850</v>
      </c>
      <c r="B79" s="3"/>
      <c r="C79" s="4">
        <v>35423.98055555556</v>
      </c>
      <c r="D79" s="5">
        <v>73832.0</v>
      </c>
    </row>
    <row r="80">
      <c r="A80" s="2" t="s">
        <v>24851</v>
      </c>
      <c r="B80" s="3"/>
      <c r="C80" s="4">
        <v>35423.98055555556</v>
      </c>
      <c r="D80" s="5">
        <v>65166.0</v>
      </c>
    </row>
    <row r="81">
      <c r="A81" s="2" t="s">
        <v>24852</v>
      </c>
      <c r="B81" s="3"/>
      <c r="C81" s="4">
        <v>35423.98055555556</v>
      </c>
      <c r="D81" s="5">
        <v>79689.0</v>
      </c>
    </row>
    <row r="82">
      <c r="A82" s="2" t="s">
        <v>24853</v>
      </c>
      <c r="B82" s="3"/>
      <c r="C82" s="4">
        <v>35423.98055555556</v>
      </c>
      <c r="D82" s="5">
        <v>68606.0</v>
      </c>
    </row>
    <row r="83">
      <c r="A83" s="2" t="s">
        <v>24854</v>
      </c>
      <c r="B83" s="3"/>
      <c r="C83" s="4">
        <v>35423.98055555556</v>
      </c>
      <c r="D83" s="5">
        <v>64757.0</v>
      </c>
    </row>
    <row r="84">
      <c r="A84" s="2" t="s">
        <v>24855</v>
      </c>
      <c r="B84" s="3"/>
      <c r="C84" s="4">
        <v>35423.98055555556</v>
      </c>
      <c r="D84" s="5">
        <v>846950.0</v>
      </c>
    </row>
    <row r="85">
      <c r="A85" s="2" t="s">
        <v>24856</v>
      </c>
      <c r="B85" s="3"/>
      <c r="C85" s="4">
        <v>35423.98055555556</v>
      </c>
      <c r="D85" s="5">
        <v>846936.0</v>
      </c>
    </row>
    <row r="86">
      <c r="A86" s="2" t="s">
        <v>24857</v>
      </c>
      <c r="B86" s="3"/>
      <c r="C86" s="4">
        <v>35423.98055555556</v>
      </c>
      <c r="D86" s="5">
        <v>64685.0</v>
      </c>
    </row>
    <row r="87">
      <c r="A87" s="2" t="s">
        <v>24858</v>
      </c>
      <c r="B87" s="3"/>
      <c r="C87" s="4">
        <v>35423.98055555556</v>
      </c>
      <c r="D87" s="5">
        <v>94984.0</v>
      </c>
    </row>
    <row r="88">
      <c r="A88" s="2" t="s">
        <v>24859</v>
      </c>
      <c r="B88" s="3"/>
      <c r="C88" s="4">
        <v>35423.98055555556</v>
      </c>
      <c r="D88" s="5">
        <v>77934.0</v>
      </c>
    </row>
    <row r="89">
      <c r="A89" s="2" t="s">
        <v>24860</v>
      </c>
      <c r="B89" s="3"/>
      <c r="C89" s="4">
        <v>35423.98055555556</v>
      </c>
      <c r="D89" s="5">
        <v>66587.0</v>
      </c>
    </row>
    <row r="90">
      <c r="A90" s="2" t="s">
        <v>24861</v>
      </c>
      <c r="B90" s="3"/>
      <c r="C90" s="4">
        <v>35423.98055555556</v>
      </c>
      <c r="D90" s="5">
        <v>72650.0</v>
      </c>
    </row>
    <row r="91">
      <c r="A91" s="2" t="s">
        <v>24862</v>
      </c>
      <c r="B91" s="3"/>
      <c r="C91" s="4">
        <v>35423.98055555556</v>
      </c>
      <c r="D91" s="5">
        <v>70901.0</v>
      </c>
    </row>
    <row r="92">
      <c r="A92" s="2" t="s">
        <v>24863</v>
      </c>
      <c r="B92" s="3"/>
      <c r="C92" s="4">
        <v>35423.98055555556</v>
      </c>
      <c r="D92" s="5">
        <v>415372.0</v>
      </c>
    </row>
    <row r="93">
      <c r="A93" s="2" t="s">
        <v>24864</v>
      </c>
      <c r="B93" s="3"/>
      <c r="C93" s="4">
        <v>35423.98055555556</v>
      </c>
      <c r="D93" s="5">
        <v>65082.0</v>
      </c>
    </row>
    <row r="94">
      <c r="A94" s="2" t="s">
        <v>24865</v>
      </c>
      <c r="B94" s="3"/>
      <c r="C94" s="4">
        <v>35423.98055555556</v>
      </c>
      <c r="D94" s="5">
        <v>412882.0</v>
      </c>
    </row>
    <row r="95">
      <c r="A95" s="2" t="s">
        <v>24866</v>
      </c>
      <c r="B95" s="3"/>
      <c r="C95" s="4">
        <v>35423.98055555556</v>
      </c>
      <c r="D95" s="5">
        <v>251577.0</v>
      </c>
    </row>
    <row r="96">
      <c r="A96" s="2" t="s">
        <v>24867</v>
      </c>
      <c r="B96" s="3"/>
      <c r="C96" s="4">
        <v>35423.98055555556</v>
      </c>
      <c r="D96" s="5">
        <v>66412.0</v>
      </c>
    </row>
    <row r="97">
      <c r="A97" s="2" t="s">
        <v>24868</v>
      </c>
      <c r="B97" s="3"/>
      <c r="C97" s="4">
        <v>35423.98055555556</v>
      </c>
      <c r="D97" s="5">
        <v>72586.0</v>
      </c>
    </row>
    <row r="98">
      <c r="A98" s="2" t="s">
        <v>24869</v>
      </c>
      <c r="B98" s="3"/>
      <c r="C98" s="4">
        <v>35423.98055555556</v>
      </c>
      <c r="D98" s="5">
        <v>1094061.0</v>
      </c>
    </row>
    <row r="99">
      <c r="A99" s="2" t="s">
        <v>24870</v>
      </c>
      <c r="B99" s="3"/>
      <c r="C99" s="4">
        <v>35423.98055555556</v>
      </c>
      <c r="D99" s="5">
        <v>1061366.0</v>
      </c>
    </row>
    <row r="100">
      <c r="A100" s="2" t="s">
        <v>24871</v>
      </c>
      <c r="B100" s="3"/>
      <c r="C100" s="4">
        <v>35423.98055555556</v>
      </c>
      <c r="D100" s="5">
        <v>251209.0</v>
      </c>
    </row>
    <row r="101">
      <c r="A101" s="2" t="s">
        <v>24872</v>
      </c>
      <c r="B101" s="3"/>
      <c r="C101" s="4">
        <v>35423.98055555556</v>
      </c>
      <c r="D101" s="5">
        <v>65082.0</v>
      </c>
    </row>
    <row r="102">
      <c r="A102" s="2" t="s">
        <v>24873</v>
      </c>
      <c r="B102" s="3"/>
      <c r="C102" s="4">
        <v>35423.98055555556</v>
      </c>
      <c r="D102" s="5">
        <v>371011.0</v>
      </c>
    </row>
    <row r="103">
      <c r="A103" s="2" t="s">
        <v>24874</v>
      </c>
      <c r="B103" s="3"/>
      <c r="C103" s="4">
        <v>35423.98055555556</v>
      </c>
      <c r="D103" s="5">
        <v>617597.0</v>
      </c>
    </row>
    <row r="104">
      <c r="A104" s="2" t="s">
        <v>24875</v>
      </c>
      <c r="B104" s="3"/>
      <c r="C104" s="4">
        <v>35423.98055555556</v>
      </c>
      <c r="D104" s="5">
        <v>66654.0</v>
      </c>
    </row>
    <row r="105">
      <c r="A105" s="2" t="s">
        <v>24876</v>
      </c>
      <c r="B105" s="3"/>
      <c r="C105" s="4">
        <v>35423.98055555556</v>
      </c>
      <c r="D105" s="5">
        <v>168194.0</v>
      </c>
    </row>
    <row r="106">
      <c r="A106" s="2" t="s">
        <v>24877</v>
      </c>
      <c r="B106" s="3"/>
      <c r="C106" s="4">
        <v>35423.98055555556</v>
      </c>
      <c r="D106" s="5">
        <v>64891.0</v>
      </c>
    </row>
    <row r="107">
      <c r="A107" s="2" t="s">
        <v>24878</v>
      </c>
      <c r="B107" s="3"/>
      <c r="C107" s="4">
        <v>35423.98055555556</v>
      </c>
      <c r="D107" s="5">
        <v>2100536.0</v>
      </c>
    </row>
    <row r="108">
      <c r="A108" s="2" t="s">
        <v>24879</v>
      </c>
      <c r="B108" s="3"/>
      <c r="C108" s="4">
        <v>35423.98055555556</v>
      </c>
      <c r="D108" s="5">
        <v>69097.0</v>
      </c>
    </row>
    <row r="109">
      <c r="A109" s="2" t="s">
        <v>24880</v>
      </c>
      <c r="B109" s="3"/>
      <c r="C109" s="4">
        <v>35423.98055555556</v>
      </c>
      <c r="D109" s="5">
        <v>457093.0</v>
      </c>
    </row>
    <row r="110">
      <c r="A110" s="2" t="s">
        <v>24881</v>
      </c>
      <c r="B110" s="3"/>
      <c r="C110" s="4">
        <v>35423.98055555556</v>
      </c>
      <c r="D110" s="5">
        <v>153265.0</v>
      </c>
    </row>
    <row r="111">
      <c r="A111" s="2" t="s">
        <v>24882</v>
      </c>
      <c r="B111" s="3"/>
      <c r="C111" s="4">
        <v>35423.98055555556</v>
      </c>
      <c r="D111" s="5">
        <v>153633.0</v>
      </c>
    </row>
    <row r="112">
      <c r="A112" s="2" t="s">
        <v>24883</v>
      </c>
      <c r="B112" s="3"/>
      <c r="C112" s="4">
        <v>35423.98055555556</v>
      </c>
      <c r="D112" s="5">
        <v>914427.0</v>
      </c>
    </row>
    <row r="113">
      <c r="A113" s="2" t="s">
        <v>24884</v>
      </c>
      <c r="B113" s="3"/>
      <c r="C113" s="4">
        <v>35423.98055555556</v>
      </c>
      <c r="D113" s="5">
        <v>649692.0</v>
      </c>
    </row>
    <row r="114">
      <c r="A114" s="2" t="s">
        <v>24885</v>
      </c>
      <c r="B114" s="3"/>
      <c r="C114" s="4">
        <v>35423.98055555556</v>
      </c>
      <c r="D114" s="5">
        <v>664362.0</v>
      </c>
    </row>
    <row r="115">
      <c r="A115" s="2" t="s">
        <v>24886</v>
      </c>
      <c r="B115" s="3"/>
      <c r="C115" s="4">
        <v>35423.98055555556</v>
      </c>
      <c r="D115" s="5">
        <v>579699.0</v>
      </c>
    </row>
    <row r="116">
      <c r="A116" s="2" t="s">
        <v>24887</v>
      </c>
      <c r="B116" s="3"/>
      <c r="C116" s="4">
        <v>35423.98055555556</v>
      </c>
      <c r="D116" s="5">
        <v>878378.0</v>
      </c>
    </row>
    <row r="117">
      <c r="A117" s="2" t="s">
        <v>24888</v>
      </c>
      <c r="B117" s="3"/>
      <c r="C117" s="4">
        <v>35423.98055555556</v>
      </c>
      <c r="D117" s="5">
        <v>1129263.0</v>
      </c>
    </row>
    <row r="118">
      <c r="A118" s="2" t="s">
        <v>24889</v>
      </c>
      <c r="B118" s="3"/>
      <c r="C118" s="4">
        <v>35423.98055555556</v>
      </c>
      <c r="D118" s="5">
        <v>70779.0</v>
      </c>
    </row>
    <row r="119">
      <c r="A119" s="2" t="s">
        <v>24890</v>
      </c>
      <c r="B119" s="3"/>
      <c r="C119" s="4">
        <v>35423.98055555556</v>
      </c>
      <c r="D119" s="5">
        <v>21979.0</v>
      </c>
    </row>
    <row r="120">
      <c r="A120" s="2" t="s">
        <v>24891</v>
      </c>
      <c r="B120" s="3"/>
      <c r="C120" s="4">
        <v>35423.98055555556</v>
      </c>
      <c r="D120" s="5">
        <v>895920.0</v>
      </c>
    </row>
    <row r="121">
      <c r="A121" s="2" t="s">
        <v>24892</v>
      </c>
      <c r="B121" s="3"/>
      <c r="C121" s="4">
        <v>35423.98055555556</v>
      </c>
      <c r="D121" s="5">
        <v>1050666.0</v>
      </c>
    </row>
    <row r="122">
      <c r="A122" s="2" t="s">
        <v>24893</v>
      </c>
      <c r="B122" s="3"/>
      <c r="C122" s="4">
        <v>35423.98055555556</v>
      </c>
      <c r="D122" s="5">
        <v>463233.0</v>
      </c>
    </row>
    <row r="123">
      <c r="A123" s="2" t="s">
        <v>24894</v>
      </c>
      <c r="B123" s="3"/>
      <c r="C123" s="4">
        <v>35423.98055555556</v>
      </c>
      <c r="D123" s="5">
        <v>64979.0</v>
      </c>
    </row>
    <row r="124">
      <c r="A124" s="2" t="s">
        <v>24895</v>
      </c>
      <c r="B124" s="3"/>
      <c r="C124" s="4">
        <v>35423.98055555556</v>
      </c>
      <c r="D124" s="5">
        <v>102850.0</v>
      </c>
    </row>
    <row r="125">
      <c r="A125" s="2" t="s">
        <v>24896</v>
      </c>
      <c r="B125" s="3"/>
      <c r="C125" s="4">
        <v>35423.98055555556</v>
      </c>
      <c r="D125" s="5">
        <v>69438.0</v>
      </c>
    </row>
    <row r="126">
      <c r="A126" s="2" t="s">
        <v>24897</v>
      </c>
      <c r="B126" s="3"/>
      <c r="C126" s="4">
        <v>35423.98055555556</v>
      </c>
      <c r="D126" s="5">
        <v>524873.0</v>
      </c>
    </row>
    <row r="127">
      <c r="A127" s="2" t="s">
        <v>24898</v>
      </c>
      <c r="B127" s="3"/>
      <c r="C127" s="4">
        <v>35423.98055555556</v>
      </c>
      <c r="D127" s="5">
        <v>69189.0</v>
      </c>
    </row>
    <row r="128">
      <c r="A128" s="2" t="s">
        <v>24899</v>
      </c>
      <c r="B128" s="3"/>
      <c r="C128" s="4">
        <v>35423.98055555556</v>
      </c>
      <c r="D128" s="5">
        <v>819464.0</v>
      </c>
    </row>
    <row r="129">
      <c r="A129" s="2" t="s">
        <v>24900</v>
      </c>
      <c r="B129" s="3"/>
      <c r="C129" s="4">
        <v>35423.98055555556</v>
      </c>
      <c r="D129" s="5">
        <v>195221.0</v>
      </c>
    </row>
    <row r="130">
      <c r="A130" s="2" t="s">
        <v>24901</v>
      </c>
      <c r="B130" s="3"/>
      <c r="C130" s="4">
        <v>35423.98055555556</v>
      </c>
      <c r="D130" s="5">
        <v>64816.0</v>
      </c>
    </row>
    <row r="131">
      <c r="A131" s="2" t="s">
        <v>24902</v>
      </c>
      <c r="B131" s="3"/>
      <c r="C131" s="4">
        <v>35423.98055555556</v>
      </c>
      <c r="D131" s="5">
        <v>556039.0</v>
      </c>
    </row>
    <row r="132">
      <c r="A132" s="2" t="s">
        <v>24903</v>
      </c>
      <c r="B132" s="3"/>
      <c r="C132" s="4">
        <v>35423.98055555556</v>
      </c>
      <c r="D132" s="5">
        <v>168743.0</v>
      </c>
    </row>
    <row r="133">
      <c r="A133" s="2" t="s">
        <v>24904</v>
      </c>
      <c r="B133" s="3"/>
      <c r="C133" s="4">
        <v>35423.98055555556</v>
      </c>
      <c r="D133" s="5">
        <v>72911.0</v>
      </c>
    </row>
    <row r="134">
      <c r="A134" s="2" t="s">
        <v>24905</v>
      </c>
      <c r="B134" s="3"/>
      <c r="C134" s="4">
        <v>35423.98055555556</v>
      </c>
      <c r="D134" s="5">
        <v>65983.0</v>
      </c>
    </row>
    <row r="135">
      <c r="A135" s="2" t="s">
        <v>24906</v>
      </c>
      <c r="B135" s="3"/>
      <c r="C135" s="4">
        <v>35423.98055555556</v>
      </c>
      <c r="D135" s="5">
        <v>75383.0</v>
      </c>
    </row>
    <row r="136">
      <c r="A136" s="2" t="s">
        <v>24907</v>
      </c>
      <c r="B136" s="3"/>
      <c r="C136" s="4">
        <v>35423.98055555556</v>
      </c>
      <c r="D136" s="5">
        <v>70184.0</v>
      </c>
    </row>
    <row r="137">
      <c r="A137" s="2" t="s">
        <v>24908</v>
      </c>
      <c r="B137" s="3"/>
      <c r="C137" s="4">
        <v>35423.98055555556</v>
      </c>
      <c r="D137" s="5">
        <v>67243.0</v>
      </c>
    </row>
    <row r="138">
      <c r="A138" s="2" t="s">
        <v>24909</v>
      </c>
      <c r="B138" s="3"/>
      <c r="C138" s="4">
        <v>35423.98055555556</v>
      </c>
      <c r="D138" s="5">
        <v>199253.0</v>
      </c>
    </row>
    <row r="139">
      <c r="A139" s="2" t="s">
        <v>24910</v>
      </c>
      <c r="B139" s="3"/>
      <c r="C139" s="4">
        <v>35423.98055555556</v>
      </c>
      <c r="D139" s="5">
        <v>66664.0</v>
      </c>
    </row>
    <row r="140">
      <c r="A140" s="2" t="s">
        <v>24911</v>
      </c>
      <c r="B140" s="3"/>
      <c r="C140" s="4">
        <v>35423.98055555556</v>
      </c>
      <c r="D140" s="5">
        <v>69895.0</v>
      </c>
    </row>
    <row r="141">
      <c r="A141" s="2" t="s">
        <v>24912</v>
      </c>
      <c r="B141" s="3"/>
      <c r="C141" s="4">
        <v>35423.98055555556</v>
      </c>
      <c r="D141" s="5">
        <v>68459.0</v>
      </c>
    </row>
    <row r="142">
      <c r="A142" s="2" t="s">
        <v>24913</v>
      </c>
      <c r="B142" s="3"/>
      <c r="C142" s="4">
        <v>35423.98055555556</v>
      </c>
      <c r="D142" s="5">
        <v>75749.0</v>
      </c>
    </row>
    <row r="143">
      <c r="A143" s="2" t="s">
        <v>24914</v>
      </c>
      <c r="B143" s="3"/>
      <c r="C143" s="4">
        <v>35423.98055555556</v>
      </c>
      <c r="D143" s="5">
        <v>71731.0</v>
      </c>
    </row>
    <row r="144">
      <c r="A144" s="2" t="s">
        <v>24915</v>
      </c>
      <c r="B144" s="3"/>
      <c r="C144" s="4">
        <v>35423.98055555556</v>
      </c>
      <c r="D144" s="5">
        <v>68163.0</v>
      </c>
    </row>
    <row r="145">
      <c r="A145" s="2" t="s">
        <v>24916</v>
      </c>
      <c r="B145" s="3"/>
      <c r="C145" s="4">
        <v>35423.98055555556</v>
      </c>
      <c r="D145" s="5">
        <v>1284248.0</v>
      </c>
    </row>
    <row r="146">
      <c r="A146" s="2" t="s">
        <v>24917</v>
      </c>
      <c r="B146" s="3"/>
      <c r="C146" s="4">
        <v>35423.98055555556</v>
      </c>
      <c r="D146" s="5">
        <v>86244.0</v>
      </c>
    </row>
    <row r="147">
      <c r="A147" s="2" t="s">
        <v>24918</v>
      </c>
      <c r="B147" s="3"/>
      <c r="C147" s="4">
        <v>35423.98055555556</v>
      </c>
      <c r="D147" s="5">
        <v>94895.0</v>
      </c>
    </row>
    <row r="148">
      <c r="A148" s="2" t="s">
        <v>24919</v>
      </c>
      <c r="B148" s="3"/>
      <c r="C148" s="4">
        <v>35423.98055555556</v>
      </c>
      <c r="D148" s="5">
        <v>411480.0</v>
      </c>
    </row>
    <row r="149">
      <c r="A149" s="2" t="s">
        <v>24920</v>
      </c>
      <c r="B149" s="3"/>
      <c r="C149" s="4">
        <v>35423.98055555556</v>
      </c>
      <c r="D149" s="5">
        <v>95423.0</v>
      </c>
    </row>
    <row r="150">
      <c r="A150" s="2" t="s">
        <v>24921</v>
      </c>
      <c r="B150" s="3"/>
      <c r="C150" s="4">
        <v>35423.98055555556</v>
      </c>
      <c r="D150" s="5">
        <v>79652.0</v>
      </c>
    </row>
    <row r="151">
      <c r="A151" s="2" t="s">
        <v>24922</v>
      </c>
      <c r="B151" s="3"/>
      <c r="C151" s="4">
        <v>35423.98055555556</v>
      </c>
      <c r="D151" s="5">
        <v>431856.0</v>
      </c>
    </row>
    <row r="152">
      <c r="A152" s="2" t="s">
        <v>24923</v>
      </c>
      <c r="B152" s="3"/>
      <c r="C152" s="4">
        <v>35423.98055555556</v>
      </c>
      <c r="D152" s="5">
        <v>123960.0</v>
      </c>
    </row>
    <row r="153">
      <c r="A153" s="2" t="s">
        <v>24924</v>
      </c>
      <c r="B153" s="3"/>
      <c r="C153" s="4">
        <v>35423.98055555556</v>
      </c>
      <c r="D153" s="5">
        <v>79981.0</v>
      </c>
    </row>
    <row r="154">
      <c r="A154" s="2" t="s">
        <v>24925</v>
      </c>
      <c r="B154" s="3"/>
      <c r="C154" s="4">
        <v>35423.98055555556</v>
      </c>
      <c r="D154" s="5">
        <v>885966.0</v>
      </c>
    </row>
    <row r="155">
      <c r="A155" s="2" t="s">
        <v>24926</v>
      </c>
      <c r="B155" s="3"/>
      <c r="C155" s="4">
        <v>35423.98055555556</v>
      </c>
      <c r="D155" s="5">
        <v>71841.0</v>
      </c>
    </row>
    <row r="156">
      <c r="A156" s="2" t="s">
        <v>24927</v>
      </c>
      <c r="B156" s="3"/>
      <c r="C156" s="4">
        <v>35423.98055555556</v>
      </c>
      <c r="D156" s="5">
        <v>63845.0</v>
      </c>
    </row>
    <row r="157">
      <c r="A157" s="2" t="s">
        <v>24928</v>
      </c>
      <c r="B157" s="3"/>
      <c r="C157" s="4">
        <v>35423.98055555556</v>
      </c>
      <c r="D157" s="5">
        <v>3172768.0</v>
      </c>
    </row>
    <row r="158">
      <c r="A158" s="2" t="s">
        <v>24929</v>
      </c>
      <c r="B158" s="3"/>
      <c r="C158" s="4">
        <v>35423.98055555556</v>
      </c>
      <c r="D158" s="5">
        <v>71260.0</v>
      </c>
    </row>
    <row r="159">
      <c r="A159" s="2" t="s">
        <v>24930</v>
      </c>
      <c r="B159" s="3"/>
      <c r="C159" s="4">
        <v>35423.98055555556</v>
      </c>
      <c r="D159" s="5">
        <v>294479.0</v>
      </c>
    </row>
    <row r="160">
      <c r="A160" s="2" t="s">
        <v>24931</v>
      </c>
      <c r="B160" s="3"/>
      <c r="C160" s="4">
        <v>35423.98055555556</v>
      </c>
      <c r="D160" s="5">
        <v>273955.0</v>
      </c>
    </row>
    <row r="161">
      <c r="A161" s="2" t="s">
        <v>24932</v>
      </c>
      <c r="B161" s="3"/>
      <c r="C161" s="4">
        <v>35423.98055555556</v>
      </c>
      <c r="D161" s="5">
        <v>331925.0</v>
      </c>
    </row>
    <row r="162">
      <c r="A162" s="2" t="s">
        <v>24933</v>
      </c>
      <c r="B162" s="3"/>
      <c r="C162" s="4">
        <v>35423.98055555556</v>
      </c>
      <c r="D162" s="5">
        <v>930853.0</v>
      </c>
    </row>
    <row r="163">
      <c r="A163" s="2" t="s">
        <v>24934</v>
      </c>
      <c r="B163" s="3"/>
      <c r="C163" s="4">
        <v>35423.98055555556</v>
      </c>
      <c r="D163" s="5">
        <v>1132642.0</v>
      </c>
    </row>
    <row r="164">
      <c r="A164" s="2" t="s">
        <v>24935</v>
      </c>
      <c r="B164" s="3"/>
      <c r="C164" s="4">
        <v>35423.98055555556</v>
      </c>
      <c r="D164" s="5">
        <v>1644334.0</v>
      </c>
    </row>
    <row r="165">
      <c r="A165" s="2" t="s">
        <v>24936</v>
      </c>
      <c r="B165" s="3"/>
      <c r="C165" s="4">
        <v>35423.98055555556</v>
      </c>
      <c r="D165" s="5">
        <v>210744.0</v>
      </c>
    </row>
    <row r="166">
      <c r="A166" s="2" t="s">
        <v>24937</v>
      </c>
      <c r="B166" s="3"/>
      <c r="C166" s="4">
        <v>35423.98055555556</v>
      </c>
      <c r="D166" s="5">
        <v>208753.0</v>
      </c>
    </row>
    <row r="167">
      <c r="A167" s="2" t="s">
        <v>24938</v>
      </c>
      <c r="B167" s="3"/>
      <c r="C167" s="4">
        <v>35423.98055555556</v>
      </c>
      <c r="D167" s="5">
        <v>64896.0</v>
      </c>
    </row>
    <row r="168">
      <c r="A168" s="2" t="s">
        <v>24939</v>
      </c>
      <c r="B168" s="3"/>
      <c r="C168" s="4">
        <v>35423.98055555556</v>
      </c>
      <c r="D168" s="5">
        <v>69953.0</v>
      </c>
    </row>
    <row r="169">
      <c r="A169" s="2" t="s">
        <v>24940</v>
      </c>
      <c r="B169" s="3"/>
      <c r="C169" s="4">
        <v>35423.98055555556</v>
      </c>
      <c r="D169" s="5">
        <v>111495.0</v>
      </c>
    </row>
    <row r="170">
      <c r="A170" s="2" t="s">
        <v>24941</v>
      </c>
      <c r="B170" s="3"/>
      <c r="C170" s="4">
        <v>35423.98055555556</v>
      </c>
      <c r="D170" s="5">
        <v>278708.0</v>
      </c>
    </row>
    <row r="171">
      <c r="A171" s="2" t="s">
        <v>24942</v>
      </c>
      <c r="B171" s="3"/>
      <c r="C171" s="4">
        <v>35423.98055555556</v>
      </c>
      <c r="D171" s="5">
        <v>219574.0</v>
      </c>
    </row>
    <row r="172">
      <c r="A172" s="2" t="s">
        <v>24943</v>
      </c>
      <c r="B172" s="3"/>
      <c r="C172" s="4">
        <v>35423.98055555556</v>
      </c>
      <c r="D172" s="5">
        <v>64388.0</v>
      </c>
    </row>
    <row r="173">
      <c r="A173" s="2" t="s">
        <v>24944</v>
      </c>
      <c r="B173" s="3"/>
      <c r="C173" s="4">
        <v>35423.98055555556</v>
      </c>
      <c r="D173" s="5">
        <v>847091.0</v>
      </c>
    </row>
    <row r="174">
      <c r="A174" s="2" t="s">
        <v>24945</v>
      </c>
      <c r="B174" s="3"/>
      <c r="C174" s="4">
        <v>35423.98055555556</v>
      </c>
      <c r="D174" s="5">
        <v>622910.0</v>
      </c>
    </row>
    <row r="175">
      <c r="A175" s="2" t="s">
        <v>24946</v>
      </c>
      <c r="B175" s="3"/>
      <c r="C175" s="4">
        <v>35423.98055555556</v>
      </c>
      <c r="D175" s="5">
        <v>75530.0</v>
      </c>
    </row>
    <row r="176">
      <c r="A176" s="2" t="s">
        <v>24947</v>
      </c>
      <c r="B176" s="3"/>
      <c r="C176" s="4">
        <v>35423.98055555556</v>
      </c>
      <c r="D176" s="5">
        <v>77210.0</v>
      </c>
    </row>
    <row r="177">
      <c r="A177" s="2" t="s">
        <v>24948</v>
      </c>
      <c r="B177" s="3"/>
      <c r="C177" s="4">
        <v>35423.98055555556</v>
      </c>
      <c r="D177" s="5">
        <v>114664.0</v>
      </c>
    </row>
    <row r="178">
      <c r="A178" s="2" t="s">
        <v>24949</v>
      </c>
      <c r="B178" s="3"/>
      <c r="C178" s="4">
        <v>35423.98055555556</v>
      </c>
      <c r="D178" s="5">
        <v>377780.0</v>
      </c>
    </row>
    <row r="179">
      <c r="A179" s="2" t="s">
        <v>24950</v>
      </c>
      <c r="B179" s="3"/>
      <c r="C179" s="4">
        <v>35423.98055555556</v>
      </c>
      <c r="D179" s="5">
        <v>64320.0</v>
      </c>
    </row>
    <row r="180">
      <c r="A180" s="2" t="s">
        <v>24951</v>
      </c>
      <c r="B180" s="3"/>
      <c r="C180" s="4">
        <v>35423.98055555556</v>
      </c>
      <c r="D180" s="5">
        <v>149598.0</v>
      </c>
    </row>
    <row r="181">
      <c r="A181" s="2" t="s">
        <v>24952</v>
      </c>
      <c r="B181" s="3"/>
      <c r="C181" s="4">
        <v>35423.98055555556</v>
      </c>
      <c r="D181" s="5">
        <v>753289.0</v>
      </c>
    </row>
    <row r="182">
      <c r="A182" s="2" t="s">
        <v>24953</v>
      </c>
      <c r="B182" s="3"/>
      <c r="C182" s="4">
        <v>35423.98055555556</v>
      </c>
      <c r="D182" s="5">
        <v>74507.0</v>
      </c>
    </row>
    <row r="183">
      <c r="A183" s="2" t="s">
        <v>24954</v>
      </c>
      <c r="B183" s="3"/>
      <c r="C183" s="4">
        <v>35423.98055555556</v>
      </c>
      <c r="D183" s="5">
        <v>64491.0</v>
      </c>
    </row>
    <row r="184">
      <c r="A184" s="2" t="s">
        <v>24955</v>
      </c>
      <c r="B184" s="3"/>
      <c r="C184" s="4">
        <v>35423.98055555556</v>
      </c>
      <c r="D184" s="5">
        <v>143043.0</v>
      </c>
    </row>
    <row r="185">
      <c r="A185" s="2" t="s">
        <v>24956</v>
      </c>
      <c r="B185" s="3"/>
      <c r="C185" s="4">
        <v>35423.98055555556</v>
      </c>
      <c r="D185" s="5">
        <v>69508.0</v>
      </c>
    </row>
    <row r="186">
      <c r="A186" s="2" t="s">
        <v>24957</v>
      </c>
      <c r="B186" s="3"/>
      <c r="C186" s="4">
        <v>35423.98055555556</v>
      </c>
      <c r="D186" s="5">
        <v>130212.0</v>
      </c>
    </row>
    <row r="187">
      <c r="A187" s="2" t="s">
        <v>24958</v>
      </c>
      <c r="B187" s="3"/>
      <c r="C187" s="4">
        <v>35423.98055555556</v>
      </c>
      <c r="D187" s="5">
        <v>1300371.0</v>
      </c>
    </row>
    <row r="188">
      <c r="A188" s="2" t="s">
        <v>24959</v>
      </c>
      <c r="B188" s="3"/>
      <c r="C188" s="4">
        <v>35423.98055555556</v>
      </c>
      <c r="D188" s="5">
        <v>78221.0</v>
      </c>
    </row>
    <row r="189">
      <c r="A189" s="2" t="s">
        <v>24960</v>
      </c>
      <c r="B189" s="3"/>
      <c r="C189" s="4">
        <v>35423.98055555556</v>
      </c>
      <c r="D189" s="5">
        <v>854110.0</v>
      </c>
    </row>
    <row r="190">
      <c r="A190" s="2" t="s">
        <v>24961</v>
      </c>
      <c r="B190" s="3"/>
      <c r="C190" s="4">
        <v>35423.98055555556</v>
      </c>
      <c r="D190" s="5">
        <v>854125.0</v>
      </c>
    </row>
    <row r="191">
      <c r="A191" s="2" t="s">
        <v>24962</v>
      </c>
      <c r="B191" s="3"/>
      <c r="C191" s="4">
        <v>35423.98055555556</v>
      </c>
      <c r="D191" s="5">
        <v>853536.0</v>
      </c>
    </row>
    <row r="192">
      <c r="A192" s="2" t="s">
        <v>24963</v>
      </c>
      <c r="B192" s="3"/>
      <c r="C192" s="4">
        <v>35423.98055555556</v>
      </c>
      <c r="D192" s="5">
        <v>1410474.0</v>
      </c>
    </row>
    <row r="193">
      <c r="A193" s="2" t="s">
        <v>24964</v>
      </c>
      <c r="B193" s="3"/>
      <c r="C193" s="4">
        <v>35423.98055555556</v>
      </c>
      <c r="D193" s="5">
        <v>1645593.0</v>
      </c>
    </row>
    <row r="194">
      <c r="A194" s="2" t="s">
        <v>24965</v>
      </c>
      <c r="B194" s="3"/>
      <c r="C194" s="4">
        <v>35423.98055555556</v>
      </c>
      <c r="D194" s="5">
        <v>1763545.0</v>
      </c>
    </row>
    <row r="195">
      <c r="A195" s="2" t="s">
        <v>24966</v>
      </c>
      <c r="B195" s="3"/>
      <c r="C195" s="4">
        <v>35423.98055555556</v>
      </c>
      <c r="D195" s="5">
        <v>125840.0</v>
      </c>
    </row>
    <row r="196">
      <c r="A196" s="2" t="s">
        <v>24967</v>
      </c>
      <c r="B196" s="3"/>
      <c r="C196" s="4">
        <v>35423.98055555556</v>
      </c>
      <c r="D196" s="5">
        <v>68401.0</v>
      </c>
    </row>
    <row r="197">
      <c r="A197" s="2" t="s">
        <v>24968</v>
      </c>
      <c r="B197" s="3"/>
      <c r="C197" s="4">
        <v>35423.98055555556</v>
      </c>
      <c r="D197" s="5">
        <v>63813.0</v>
      </c>
    </row>
    <row r="198">
      <c r="A198" s="2" t="s">
        <v>24969</v>
      </c>
      <c r="B198" s="3"/>
      <c r="C198" s="4">
        <v>35423.98055555556</v>
      </c>
      <c r="D198" s="5">
        <v>1091242.0</v>
      </c>
    </row>
    <row r="199">
      <c r="A199" s="2" t="s">
        <v>24970</v>
      </c>
      <c r="B199" s="3"/>
      <c r="C199" s="4">
        <v>35423.98055555556</v>
      </c>
      <c r="D199" s="5">
        <v>436711.0</v>
      </c>
    </row>
    <row r="200">
      <c r="A200" s="2" t="s">
        <v>24971</v>
      </c>
      <c r="B200" s="3"/>
      <c r="C200" s="4">
        <v>35423.98055555556</v>
      </c>
      <c r="D200" s="5">
        <v>522151.0</v>
      </c>
    </row>
    <row r="201">
      <c r="A201" s="2" t="s">
        <v>24972</v>
      </c>
      <c r="B201" s="3"/>
      <c r="C201" s="4">
        <v>35423.98055555556</v>
      </c>
      <c r="D201" s="5">
        <v>71958.0</v>
      </c>
    </row>
    <row r="202">
      <c r="A202" s="2" t="s">
        <v>24973</v>
      </c>
      <c r="B202" s="3"/>
      <c r="C202" s="4">
        <v>35423.98055555556</v>
      </c>
      <c r="D202" s="5">
        <v>67242.0</v>
      </c>
    </row>
    <row r="203">
      <c r="A203" s="2" t="s">
        <v>24974</v>
      </c>
      <c r="B203" s="3"/>
      <c r="C203" s="4">
        <v>35423.98055555556</v>
      </c>
      <c r="D203" s="5">
        <v>2710033.0</v>
      </c>
    </row>
    <row r="204">
      <c r="A204" s="2" t="s">
        <v>24975</v>
      </c>
      <c r="B204" s="3"/>
      <c r="C204" s="4">
        <v>35423.98055555556</v>
      </c>
      <c r="D204" s="5">
        <v>186052.0</v>
      </c>
    </row>
    <row r="205">
      <c r="A205" s="2" t="s">
        <v>24976</v>
      </c>
      <c r="B205" s="3"/>
      <c r="C205" s="4">
        <v>35423.98055555556</v>
      </c>
      <c r="D205" s="5">
        <v>3280430.0</v>
      </c>
    </row>
    <row r="206">
      <c r="A206" s="2" t="s">
        <v>24977</v>
      </c>
      <c r="B206" s="3"/>
      <c r="C206" s="4">
        <v>35423.98055555556</v>
      </c>
      <c r="D206" s="5">
        <v>66416.0</v>
      </c>
    </row>
    <row r="207">
      <c r="A207" s="2" t="s">
        <v>24978</v>
      </c>
      <c r="B207" s="3"/>
      <c r="C207" s="4">
        <v>35423.98055555556</v>
      </c>
      <c r="D207" s="5">
        <v>735997.0</v>
      </c>
    </row>
    <row r="208">
      <c r="A208" s="2" t="s">
        <v>24979</v>
      </c>
      <c r="B208" s="3"/>
      <c r="C208" s="4">
        <v>35423.98055555556</v>
      </c>
      <c r="D208" s="5">
        <v>64001.0</v>
      </c>
    </row>
    <row r="209">
      <c r="A209" s="2" t="s">
        <v>24980</v>
      </c>
      <c r="B209" s="3"/>
      <c r="C209" s="4">
        <v>35423.98055555556</v>
      </c>
      <c r="D209" s="5">
        <v>3018514.0</v>
      </c>
    </row>
    <row r="210">
      <c r="A210" s="2" t="s">
        <v>24981</v>
      </c>
      <c r="B210" s="3"/>
      <c r="C210" s="4">
        <v>35423.98055555556</v>
      </c>
      <c r="D210" s="5">
        <v>73923.0</v>
      </c>
    </row>
    <row r="211">
      <c r="A211" s="2" t="s">
        <v>24982</v>
      </c>
      <c r="B211" s="3"/>
      <c r="C211" s="4">
        <v>35423.98055555556</v>
      </c>
      <c r="D211" s="5">
        <v>101004.0</v>
      </c>
    </row>
    <row r="212">
      <c r="A212" s="2" t="s">
        <v>24983</v>
      </c>
      <c r="B212" s="3"/>
      <c r="C212" s="4">
        <v>35423.98055555556</v>
      </c>
      <c r="D212" s="5">
        <v>65335.0</v>
      </c>
    </row>
    <row r="213">
      <c r="A213" s="2" t="s">
        <v>24984</v>
      </c>
      <c r="B213" s="3"/>
      <c r="C213" s="4">
        <v>35423.98055555556</v>
      </c>
      <c r="D213" s="5">
        <v>139327.0</v>
      </c>
    </row>
    <row r="214">
      <c r="A214" s="2" t="s">
        <v>24985</v>
      </c>
      <c r="B214" s="3"/>
      <c r="C214" s="4">
        <v>35423.98055555556</v>
      </c>
      <c r="D214" s="5">
        <v>165054.0</v>
      </c>
    </row>
    <row r="215">
      <c r="A215" s="2" t="s">
        <v>24986</v>
      </c>
      <c r="B215" s="3"/>
      <c r="C215" s="4">
        <v>35423.98055555556</v>
      </c>
      <c r="D215" s="5">
        <v>68295.0</v>
      </c>
    </row>
    <row r="216">
      <c r="A216" s="2" t="s">
        <v>24987</v>
      </c>
      <c r="B216" s="3"/>
      <c r="C216" s="4">
        <v>35423.98055555556</v>
      </c>
      <c r="D216" s="5">
        <v>64780.0</v>
      </c>
    </row>
    <row r="217">
      <c r="A217" s="2" t="s">
        <v>24988</v>
      </c>
      <c r="B217" s="3"/>
      <c r="C217" s="4">
        <v>35423.98055555556</v>
      </c>
      <c r="D217" s="5">
        <v>64969.0</v>
      </c>
    </row>
    <row r="218">
      <c r="A218" s="2" t="s">
        <v>24989</v>
      </c>
      <c r="B218" s="3"/>
      <c r="C218" s="4">
        <v>35423.98055555556</v>
      </c>
      <c r="D218" s="5">
        <v>2186204.0</v>
      </c>
    </row>
    <row r="219">
      <c r="A219" s="2" t="s">
        <v>24990</v>
      </c>
      <c r="B219" s="3"/>
      <c r="C219" s="4">
        <v>35423.98055555556</v>
      </c>
      <c r="D219" s="5">
        <v>64512.0</v>
      </c>
    </row>
    <row r="220">
      <c r="A220" s="2" t="s">
        <v>24991</v>
      </c>
      <c r="B220" s="3"/>
      <c r="C220" s="4">
        <v>35423.98055555556</v>
      </c>
      <c r="D220" s="5">
        <v>259892.0</v>
      </c>
    </row>
    <row r="221">
      <c r="A221" s="2" t="s">
        <v>24992</v>
      </c>
      <c r="B221" s="3"/>
      <c r="C221" s="4">
        <v>35423.98055555556</v>
      </c>
      <c r="D221" s="5">
        <v>1110742.0</v>
      </c>
    </row>
    <row r="222">
      <c r="A222" s="2" t="s">
        <v>24993</v>
      </c>
      <c r="B222" s="3"/>
      <c r="C222" s="4">
        <v>35423.98055555556</v>
      </c>
      <c r="D222" s="5">
        <v>715363.0</v>
      </c>
    </row>
    <row r="223">
      <c r="A223" s="2" t="s">
        <v>24994</v>
      </c>
      <c r="B223" s="3"/>
      <c r="C223" s="4">
        <v>35423.98055555556</v>
      </c>
      <c r="D223" s="5">
        <v>66472.0</v>
      </c>
    </row>
    <row r="224">
      <c r="A224" s="2" t="s">
        <v>24995</v>
      </c>
      <c r="B224" s="3"/>
      <c r="C224" s="4">
        <v>35423.98055555556</v>
      </c>
      <c r="D224" s="5">
        <v>2007028.0</v>
      </c>
    </row>
    <row r="225">
      <c r="A225" s="2" t="s">
        <v>24996</v>
      </c>
      <c r="B225" s="3"/>
      <c r="C225" s="4">
        <v>35423.98055555556</v>
      </c>
      <c r="D225" s="5">
        <v>68128.0</v>
      </c>
    </row>
    <row r="226">
      <c r="A226" s="2" t="s">
        <v>24997</v>
      </c>
      <c r="B226" s="3"/>
      <c r="C226" s="4">
        <v>35423.98055555556</v>
      </c>
      <c r="D226" s="5">
        <v>66636.0</v>
      </c>
    </row>
    <row r="227">
      <c r="A227" s="2" t="s">
        <v>24998</v>
      </c>
      <c r="B227" s="3"/>
      <c r="C227" s="4">
        <v>35423.98055555556</v>
      </c>
      <c r="D227" s="5">
        <v>66264.0</v>
      </c>
    </row>
    <row r="228">
      <c r="A228" s="2" t="s">
        <v>24999</v>
      </c>
      <c r="B228" s="3"/>
      <c r="C228" s="4">
        <v>35423.98055555556</v>
      </c>
      <c r="D228" s="5">
        <v>1830574.0</v>
      </c>
    </row>
    <row r="229">
      <c r="A229" s="2" t="s">
        <v>25000</v>
      </c>
      <c r="B229" s="3"/>
      <c r="C229" s="4">
        <v>35423.98055555556</v>
      </c>
      <c r="D229" s="5">
        <v>68156.0</v>
      </c>
    </row>
    <row r="230">
      <c r="A230" s="2" t="s">
        <v>25001</v>
      </c>
      <c r="B230" s="3"/>
      <c r="C230" s="4">
        <v>35423.98055555556</v>
      </c>
      <c r="D230" s="5">
        <v>72215.0</v>
      </c>
    </row>
    <row r="231">
      <c r="A231" s="2" t="s">
        <v>25002</v>
      </c>
      <c r="B231" s="3"/>
      <c r="C231" s="4">
        <v>35423.98055555556</v>
      </c>
      <c r="D231" s="5">
        <v>72221.0</v>
      </c>
    </row>
    <row r="232">
      <c r="A232" s="2" t="s">
        <v>25003</v>
      </c>
      <c r="B232" s="3"/>
      <c r="C232" s="4">
        <v>35423.98055555556</v>
      </c>
      <c r="D232" s="5">
        <v>117411.0</v>
      </c>
    </row>
    <row r="233">
      <c r="A233" s="2" t="s">
        <v>25004</v>
      </c>
      <c r="B233" s="3"/>
      <c r="C233" s="4">
        <v>35423.98055555556</v>
      </c>
      <c r="D233" s="5">
        <v>64422.0</v>
      </c>
    </row>
    <row r="234">
      <c r="A234" s="2" t="s">
        <v>25005</v>
      </c>
      <c r="B234" s="3"/>
      <c r="C234" s="4">
        <v>35423.98055555556</v>
      </c>
      <c r="D234" s="5">
        <v>64392.0</v>
      </c>
    </row>
    <row r="235">
      <c r="A235" s="2" t="s">
        <v>25006</v>
      </c>
      <c r="B235" s="3"/>
      <c r="C235" s="4">
        <v>35423.98055555556</v>
      </c>
      <c r="D235" s="5">
        <v>303618.0</v>
      </c>
    </row>
    <row r="236">
      <c r="A236" s="2" t="s">
        <v>25007</v>
      </c>
      <c r="B236" s="3"/>
      <c r="C236" s="4">
        <v>35423.98055555556</v>
      </c>
      <c r="D236" s="5">
        <v>302818.0</v>
      </c>
    </row>
    <row r="237">
      <c r="A237" s="2" t="s">
        <v>25008</v>
      </c>
      <c r="B237" s="3"/>
      <c r="C237" s="4">
        <v>35423.98055555556</v>
      </c>
      <c r="D237" s="5">
        <v>73045.0</v>
      </c>
    </row>
    <row r="238">
      <c r="A238" s="2" t="s">
        <v>25009</v>
      </c>
      <c r="B238" s="3"/>
      <c r="C238" s="4">
        <v>35423.98055555556</v>
      </c>
      <c r="D238" s="5">
        <v>267505.0</v>
      </c>
    </row>
    <row r="239">
      <c r="A239" s="2" t="s">
        <v>25010</v>
      </c>
      <c r="B239" s="3"/>
      <c r="C239" s="4">
        <v>35423.98055555556</v>
      </c>
      <c r="D239" s="5">
        <v>267561.0</v>
      </c>
    </row>
    <row r="240">
      <c r="A240" s="2" t="s">
        <v>25011</v>
      </c>
      <c r="B240" s="3"/>
      <c r="C240" s="4">
        <v>35423.98055555556</v>
      </c>
      <c r="D240" s="5">
        <v>82286.0</v>
      </c>
    </row>
    <row r="241">
      <c r="A241" s="2" t="s">
        <v>25012</v>
      </c>
      <c r="B241" s="3"/>
      <c r="C241" s="4">
        <v>35423.98055555556</v>
      </c>
      <c r="D241" s="5">
        <v>82484.0</v>
      </c>
    </row>
    <row r="242">
      <c r="A242" s="2" t="s">
        <v>25013</v>
      </c>
      <c r="B242" s="3"/>
      <c r="C242" s="4">
        <v>35423.98055555556</v>
      </c>
      <c r="D242" s="5">
        <v>82651.0</v>
      </c>
    </row>
    <row r="243">
      <c r="A243" s="2" t="s">
        <v>25014</v>
      </c>
      <c r="B243" s="3"/>
      <c r="C243" s="4">
        <v>35423.98055555556</v>
      </c>
      <c r="D243" s="5">
        <v>84336.0</v>
      </c>
    </row>
    <row r="244">
      <c r="A244" s="2" t="s">
        <v>25015</v>
      </c>
      <c r="B244" s="3"/>
      <c r="C244" s="4">
        <v>35423.98055555556</v>
      </c>
      <c r="D244" s="5">
        <v>84523.0</v>
      </c>
    </row>
    <row r="245">
      <c r="A245" s="2" t="s">
        <v>25016</v>
      </c>
      <c r="B245" s="3"/>
      <c r="C245" s="4">
        <v>35423.98055555556</v>
      </c>
      <c r="D245" s="5">
        <v>84562.0</v>
      </c>
    </row>
    <row r="246">
      <c r="A246" s="2" t="s">
        <v>25017</v>
      </c>
      <c r="B246" s="3"/>
      <c r="C246" s="4">
        <v>35423.98055555556</v>
      </c>
      <c r="D246" s="5">
        <v>84595.0</v>
      </c>
    </row>
    <row r="247">
      <c r="A247" s="2" t="s">
        <v>25018</v>
      </c>
      <c r="B247" s="3"/>
      <c r="C247" s="4">
        <v>35423.98055555556</v>
      </c>
      <c r="D247" s="5">
        <v>84683.0</v>
      </c>
    </row>
    <row r="248">
      <c r="A248" s="2" t="s">
        <v>25019</v>
      </c>
      <c r="B248" s="3"/>
      <c r="C248" s="4">
        <v>35423.98055555556</v>
      </c>
      <c r="D248" s="5">
        <v>84709.0</v>
      </c>
    </row>
    <row r="249">
      <c r="A249" s="2" t="s">
        <v>25020</v>
      </c>
      <c r="B249" s="3"/>
      <c r="C249" s="4">
        <v>35423.98055555556</v>
      </c>
      <c r="D249" s="5">
        <v>84704.0</v>
      </c>
    </row>
    <row r="250">
      <c r="A250" s="2" t="s">
        <v>25021</v>
      </c>
      <c r="B250" s="3"/>
      <c r="C250" s="4">
        <v>35423.98055555556</v>
      </c>
      <c r="D250" s="5">
        <v>67161.0</v>
      </c>
    </row>
    <row r="251">
      <c r="A251" s="2" t="s">
        <v>25022</v>
      </c>
      <c r="B251" s="3"/>
      <c r="C251" s="4">
        <v>35423.98055555556</v>
      </c>
      <c r="D251" s="5">
        <v>64304.0</v>
      </c>
    </row>
    <row r="252">
      <c r="A252" s="2" t="s">
        <v>25023</v>
      </c>
      <c r="B252" s="3"/>
      <c r="C252" s="4">
        <v>35423.98055555556</v>
      </c>
      <c r="D252" s="5">
        <v>162127.0</v>
      </c>
    </row>
    <row r="253">
      <c r="A253" s="2" t="s">
        <v>25024</v>
      </c>
      <c r="B253" s="3"/>
      <c r="C253" s="4">
        <v>35423.98055555556</v>
      </c>
      <c r="D253" s="5">
        <v>77257.0</v>
      </c>
    </row>
    <row r="254">
      <c r="A254" s="2" t="s">
        <v>25025</v>
      </c>
      <c r="B254" s="3"/>
      <c r="C254" s="4">
        <v>35423.98055555556</v>
      </c>
      <c r="D254" s="5">
        <v>71455.0</v>
      </c>
    </row>
    <row r="255">
      <c r="A255" s="2" t="s">
        <v>25026</v>
      </c>
      <c r="B255" s="3"/>
      <c r="C255" s="4">
        <v>35423.98055555556</v>
      </c>
      <c r="D255" s="5">
        <v>3162.0</v>
      </c>
    </row>
    <row r="256">
      <c r="A256" s="2" t="s">
        <v>25027</v>
      </c>
      <c r="B256" s="3"/>
      <c r="C256" s="4">
        <v>35423.98055555556</v>
      </c>
      <c r="D256" s="5">
        <v>1.1795455E7</v>
      </c>
    </row>
    <row r="257">
      <c r="A257" s="2" t="s">
        <v>25028</v>
      </c>
      <c r="B257" s="3"/>
      <c r="C257" s="4">
        <v>35423.98055555556</v>
      </c>
      <c r="D257" s="5">
        <v>65317.0</v>
      </c>
    </row>
    <row r="258">
      <c r="A258" s="2" t="s">
        <v>25029</v>
      </c>
      <c r="B258" s="3"/>
      <c r="C258" s="4">
        <v>35423.98055555556</v>
      </c>
      <c r="D258" s="5">
        <v>65825.0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</hyperlinks>
  <drawing r:id="rId257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25030</v>
      </c>
      <c r="B3" s="3"/>
      <c r="C3" s="4">
        <v>35423.98055555556</v>
      </c>
      <c r="D3" s="5">
        <v>70144.0</v>
      </c>
    </row>
    <row r="4">
      <c r="A4" s="2" t="s">
        <v>25031</v>
      </c>
      <c r="B4" s="3"/>
      <c r="C4" s="4">
        <v>35423.98055555556</v>
      </c>
      <c r="D4" s="5">
        <v>78202.0</v>
      </c>
    </row>
    <row r="5">
      <c r="A5" s="2" t="s">
        <v>25032</v>
      </c>
      <c r="B5" s="3"/>
      <c r="C5" s="4">
        <v>35423.98055555556</v>
      </c>
      <c r="D5" s="5">
        <v>68707.0</v>
      </c>
    </row>
    <row r="6">
      <c r="A6" s="2" t="s">
        <v>25033</v>
      </c>
      <c r="B6" s="3"/>
      <c r="C6" s="4">
        <v>35423.98055555556</v>
      </c>
      <c r="D6" s="5">
        <v>124966.0</v>
      </c>
    </row>
    <row r="7">
      <c r="A7" s="2" t="s">
        <v>25034</v>
      </c>
      <c r="B7" s="3"/>
      <c r="C7" s="4">
        <v>35423.98055555556</v>
      </c>
      <c r="D7" s="5">
        <v>1264932.0</v>
      </c>
    </row>
    <row r="8">
      <c r="A8" s="2" t="s">
        <v>25035</v>
      </c>
      <c r="B8" s="3"/>
      <c r="C8" s="4">
        <v>35423.98055555556</v>
      </c>
      <c r="D8" s="5">
        <v>1531532.0</v>
      </c>
    </row>
    <row r="9">
      <c r="A9" s="2" t="s">
        <v>25036</v>
      </c>
      <c r="B9" s="3"/>
      <c r="C9" s="4">
        <v>35423.98055555556</v>
      </c>
      <c r="D9" s="5">
        <v>3160164.0</v>
      </c>
    </row>
    <row r="10">
      <c r="A10" s="2" t="s">
        <v>25037</v>
      </c>
      <c r="B10" s="3"/>
      <c r="C10" s="4">
        <v>35423.98055555556</v>
      </c>
      <c r="D10" s="5">
        <v>99739.0</v>
      </c>
    </row>
    <row r="11">
      <c r="A11" s="2" t="s">
        <v>25038</v>
      </c>
      <c r="B11" s="3"/>
      <c r="C11" s="4">
        <v>35423.98055555556</v>
      </c>
      <c r="D11" s="5">
        <v>88633.0</v>
      </c>
    </row>
    <row r="12">
      <c r="A12" s="2" t="s">
        <v>25039</v>
      </c>
      <c r="B12" s="3"/>
      <c r="C12" s="4">
        <v>35423.98055555556</v>
      </c>
      <c r="D12" s="5">
        <v>73089.0</v>
      </c>
    </row>
    <row r="13">
      <c r="A13" s="2" t="s">
        <v>25040</v>
      </c>
      <c r="B13" s="3"/>
      <c r="C13" s="4">
        <v>35423.98055555556</v>
      </c>
      <c r="D13" s="5">
        <v>89366.0</v>
      </c>
    </row>
    <row r="14">
      <c r="A14" s="2" t="s">
        <v>25041</v>
      </c>
      <c r="B14" s="3"/>
      <c r="C14" s="4">
        <v>35423.98055555556</v>
      </c>
      <c r="D14" s="5">
        <v>42089.0</v>
      </c>
    </row>
    <row r="15">
      <c r="A15" s="2" t="s">
        <v>25042</v>
      </c>
      <c r="B15" s="3"/>
      <c r="C15" s="4">
        <v>35423.98055555556</v>
      </c>
      <c r="D15" s="5">
        <v>91899.0</v>
      </c>
    </row>
    <row r="16">
      <c r="A16" s="2" t="s">
        <v>25043</v>
      </c>
      <c r="B16" s="3"/>
      <c r="C16" s="4">
        <v>35423.98055555556</v>
      </c>
      <c r="D16" s="5">
        <v>1384484.0</v>
      </c>
    </row>
    <row r="17">
      <c r="A17" s="2" t="s">
        <v>25044</v>
      </c>
      <c r="B17" s="3"/>
      <c r="C17" s="4">
        <v>35423.98055555556</v>
      </c>
      <c r="D17" s="5">
        <v>69624.0</v>
      </c>
    </row>
    <row r="18">
      <c r="A18" s="2" t="s">
        <v>25045</v>
      </c>
      <c r="B18" s="3"/>
      <c r="C18" s="4">
        <v>35423.98055555556</v>
      </c>
      <c r="D18" s="5">
        <v>72006.0</v>
      </c>
    </row>
    <row r="19">
      <c r="A19" s="2" t="s">
        <v>25046</v>
      </c>
      <c r="B19" s="3"/>
      <c r="C19" s="4">
        <v>35423.98055555556</v>
      </c>
      <c r="D19" s="5">
        <v>79291.0</v>
      </c>
    </row>
    <row r="20">
      <c r="A20" s="2" t="s">
        <v>25047</v>
      </c>
      <c r="B20" s="3"/>
      <c r="C20" s="4">
        <v>35423.98055555556</v>
      </c>
      <c r="D20" s="5">
        <v>719430.0</v>
      </c>
    </row>
    <row r="21">
      <c r="A21" s="2" t="s">
        <v>25048</v>
      </c>
      <c r="B21" s="3"/>
      <c r="C21" s="4">
        <v>35423.98055555556</v>
      </c>
      <c r="D21" s="5">
        <v>81304.0</v>
      </c>
    </row>
    <row r="22">
      <c r="A22" s="2" t="s">
        <v>25049</v>
      </c>
      <c r="B22" s="3"/>
      <c r="C22" s="4">
        <v>35423.98055555556</v>
      </c>
      <c r="D22" s="5">
        <v>66884.0</v>
      </c>
    </row>
    <row r="23">
      <c r="A23" s="2" t="s">
        <v>25050</v>
      </c>
      <c r="B23" s="3"/>
      <c r="C23" s="4">
        <v>35423.98055555556</v>
      </c>
      <c r="D23" s="5">
        <v>79645.0</v>
      </c>
    </row>
    <row r="24">
      <c r="A24" s="2" t="s">
        <v>25051</v>
      </c>
      <c r="B24" s="3"/>
      <c r="C24" s="4">
        <v>35423.98055555556</v>
      </c>
      <c r="D24" s="5">
        <v>185956.0</v>
      </c>
    </row>
    <row r="25">
      <c r="A25" s="2" t="s">
        <v>25052</v>
      </c>
      <c r="B25" s="3"/>
      <c r="C25" s="4">
        <v>35423.98055555556</v>
      </c>
      <c r="D25" s="5">
        <v>185545.0</v>
      </c>
    </row>
    <row r="26">
      <c r="A26" s="2" t="s">
        <v>25053</v>
      </c>
      <c r="B26" s="3"/>
      <c r="C26" s="4">
        <v>35423.98055555556</v>
      </c>
      <c r="D26" s="5">
        <v>185553.0</v>
      </c>
    </row>
    <row r="27">
      <c r="A27" s="2" t="s">
        <v>25054</v>
      </c>
      <c r="B27" s="3"/>
      <c r="C27" s="4">
        <v>35423.98055555556</v>
      </c>
      <c r="D27" s="5">
        <v>73031.0</v>
      </c>
    </row>
    <row r="28">
      <c r="A28" s="2" t="s">
        <v>25055</v>
      </c>
      <c r="B28" s="3"/>
      <c r="C28" s="4">
        <v>35423.98055555556</v>
      </c>
      <c r="D28" s="5">
        <v>72979.0</v>
      </c>
    </row>
    <row r="29">
      <c r="A29" s="2" t="s">
        <v>25056</v>
      </c>
      <c r="B29" s="3"/>
      <c r="C29" s="4">
        <v>35423.98055555556</v>
      </c>
      <c r="D29" s="5">
        <v>78678.0</v>
      </c>
    </row>
    <row r="30">
      <c r="A30" s="2" t="s">
        <v>25057</v>
      </c>
      <c r="B30" s="3"/>
      <c r="C30" s="4">
        <v>35423.98055555556</v>
      </c>
      <c r="D30" s="5">
        <v>75231.0</v>
      </c>
    </row>
    <row r="31">
      <c r="A31" s="2" t="s">
        <v>25058</v>
      </c>
      <c r="B31" s="3"/>
      <c r="C31" s="4">
        <v>35423.98055555556</v>
      </c>
      <c r="D31" s="5">
        <v>71828.0</v>
      </c>
    </row>
    <row r="32">
      <c r="A32" s="2" t="s">
        <v>25059</v>
      </c>
      <c r="B32" s="3"/>
      <c r="C32" s="4">
        <v>35423.98055555556</v>
      </c>
      <c r="D32" s="5">
        <v>75967.0</v>
      </c>
    </row>
    <row r="33">
      <c r="A33" s="2" t="s">
        <v>25060</v>
      </c>
      <c r="B33" s="3"/>
      <c r="C33" s="4">
        <v>35423.98055555556</v>
      </c>
      <c r="D33" s="5">
        <v>77784.0</v>
      </c>
    </row>
    <row r="34">
      <c r="A34" s="2" t="s">
        <v>25061</v>
      </c>
      <c r="B34" s="3"/>
      <c r="C34" s="4">
        <v>35423.98055555556</v>
      </c>
      <c r="D34" s="5">
        <v>1338571.0</v>
      </c>
    </row>
    <row r="35">
      <c r="A35" s="2" t="s">
        <v>25062</v>
      </c>
      <c r="B35" s="3"/>
      <c r="C35" s="4">
        <v>35423.98055555556</v>
      </c>
      <c r="D35" s="5">
        <v>112035.0</v>
      </c>
    </row>
    <row r="36">
      <c r="A36" s="2" t="s">
        <v>25063</v>
      </c>
      <c r="B36" s="3"/>
      <c r="C36" s="4">
        <v>35423.98055555556</v>
      </c>
      <c r="D36" s="5">
        <v>111508.0</v>
      </c>
    </row>
    <row r="37">
      <c r="A37" s="2" t="s">
        <v>25064</v>
      </c>
      <c r="B37" s="3"/>
      <c r="C37" s="4">
        <v>35423.98055555556</v>
      </c>
      <c r="D37" s="5">
        <v>229334.0</v>
      </c>
    </row>
    <row r="38">
      <c r="A38" s="2" t="s">
        <v>25065</v>
      </c>
      <c r="B38" s="3"/>
      <c r="C38" s="4">
        <v>35423.98055555556</v>
      </c>
      <c r="D38" s="5">
        <v>259274.0</v>
      </c>
    </row>
    <row r="39">
      <c r="A39" s="2" t="s">
        <v>25066</v>
      </c>
      <c r="B39" s="3"/>
      <c r="C39" s="4">
        <v>35423.98055555556</v>
      </c>
      <c r="D39" s="5">
        <v>149732.0</v>
      </c>
    </row>
    <row r="40">
      <c r="A40" s="2" t="s">
        <v>25067</v>
      </c>
      <c r="B40" s="3"/>
      <c r="C40" s="4">
        <v>35423.98055555556</v>
      </c>
      <c r="D40" s="5">
        <v>1711563.0</v>
      </c>
    </row>
    <row r="41">
      <c r="A41" s="2" t="s">
        <v>25068</v>
      </c>
      <c r="B41" s="3"/>
      <c r="C41" s="4">
        <v>35423.98055555556</v>
      </c>
      <c r="D41" s="5">
        <v>1711557.0</v>
      </c>
    </row>
    <row r="42">
      <c r="A42" s="2" t="s">
        <v>25069</v>
      </c>
      <c r="B42" s="3"/>
      <c r="C42" s="4">
        <v>35423.98055555556</v>
      </c>
      <c r="D42" s="5">
        <v>2168207.0</v>
      </c>
    </row>
    <row r="43">
      <c r="A43" s="2" t="s">
        <v>25070</v>
      </c>
      <c r="B43" s="3"/>
      <c r="C43" s="4">
        <v>35423.98055555556</v>
      </c>
      <c r="D43" s="5">
        <v>2168025.0</v>
      </c>
    </row>
    <row r="44">
      <c r="A44" s="2" t="s">
        <v>25071</v>
      </c>
      <c r="B44" s="3"/>
      <c r="C44" s="4">
        <v>35423.98055555556</v>
      </c>
      <c r="D44" s="5">
        <v>1384350.0</v>
      </c>
    </row>
    <row r="45">
      <c r="A45" s="2" t="s">
        <v>25072</v>
      </c>
      <c r="B45" s="3"/>
      <c r="C45" s="4">
        <v>35423.98055555556</v>
      </c>
      <c r="D45" s="5">
        <v>1986878.0</v>
      </c>
    </row>
    <row r="46">
      <c r="A46" s="2" t="s">
        <v>25073</v>
      </c>
      <c r="B46" s="3"/>
      <c r="C46" s="4">
        <v>35423.98055555556</v>
      </c>
      <c r="D46" s="5">
        <v>2026062.0</v>
      </c>
    </row>
    <row r="47">
      <c r="A47" s="2" t="s">
        <v>25074</v>
      </c>
      <c r="B47" s="3"/>
      <c r="C47" s="4">
        <v>35423.98055555556</v>
      </c>
      <c r="D47" s="5">
        <v>1584539.0</v>
      </c>
    </row>
    <row r="48">
      <c r="A48" s="2" t="s">
        <v>25075</v>
      </c>
      <c r="B48" s="3"/>
      <c r="C48" s="4">
        <v>35423.98055555556</v>
      </c>
      <c r="D48" s="5">
        <v>1584081.0</v>
      </c>
    </row>
    <row r="49">
      <c r="A49" s="2" t="s">
        <v>25076</v>
      </c>
      <c r="B49" s="3"/>
      <c r="C49" s="4">
        <v>35423.98055555556</v>
      </c>
      <c r="D49" s="5">
        <v>1034836.0</v>
      </c>
    </row>
    <row r="50">
      <c r="A50" s="2" t="s">
        <v>25077</v>
      </c>
      <c r="B50" s="3"/>
      <c r="C50" s="4">
        <v>35423.98055555556</v>
      </c>
      <c r="D50" s="5">
        <v>1034833.0</v>
      </c>
    </row>
    <row r="51">
      <c r="A51" s="2" t="s">
        <v>25078</v>
      </c>
      <c r="B51" s="3"/>
      <c r="C51" s="4">
        <v>35423.98055555556</v>
      </c>
      <c r="D51" s="5">
        <v>1034794.0</v>
      </c>
    </row>
    <row r="52">
      <c r="A52" s="2" t="s">
        <v>25079</v>
      </c>
      <c r="B52" s="3"/>
      <c r="C52" s="4">
        <v>35423.98055555556</v>
      </c>
      <c r="D52" s="5">
        <v>1755109.0</v>
      </c>
    </row>
    <row r="53">
      <c r="A53" s="2" t="s">
        <v>25080</v>
      </c>
      <c r="B53" s="3"/>
      <c r="C53" s="4">
        <v>35423.98055555556</v>
      </c>
      <c r="D53" s="5">
        <v>1755055.0</v>
      </c>
    </row>
    <row r="54">
      <c r="A54" s="2" t="s">
        <v>25081</v>
      </c>
      <c r="B54" s="3"/>
      <c r="C54" s="4">
        <v>35423.98055555556</v>
      </c>
      <c r="D54" s="5">
        <v>400357.0</v>
      </c>
    </row>
    <row r="55">
      <c r="A55" s="2" t="s">
        <v>25082</v>
      </c>
      <c r="B55" s="3"/>
      <c r="C55" s="4">
        <v>35423.98055555556</v>
      </c>
      <c r="D55" s="5">
        <v>77285.0</v>
      </c>
    </row>
    <row r="56">
      <c r="A56" s="2" t="s">
        <v>25083</v>
      </c>
      <c r="B56" s="3"/>
      <c r="C56" s="4">
        <v>35423.98055555556</v>
      </c>
      <c r="D56" s="5">
        <v>1137415.0</v>
      </c>
    </row>
    <row r="57">
      <c r="A57" s="2" t="s">
        <v>25084</v>
      </c>
      <c r="B57" s="3"/>
      <c r="C57" s="4">
        <v>35423.98055555556</v>
      </c>
      <c r="D57" s="5">
        <v>225045.0</v>
      </c>
    </row>
    <row r="58">
      <c r="A58" s="2" t="s">
        <v>25085</v>
      </c>
      <c r="B58" s="3"/>
      <c r="C58" s="4">
        <v>35423.98055555556</v>
      </c>
      <c r="D58" s="5">
        <v>123837.0</v>
      </c>
    </row>
    <row r="59">
      <c r="A59" s="2" t="s">
        <v>25086</v>
      </c>
      <c r="B59" s="3"/>
      <c r="C59" s="4">
        <v>35423.98055555556</v>
      </c>
      <c r="D59" s="5">
        <v>87283.0</v>
      </c>
    </row>
    <row r="60">
      <c r="A60" s="2" t="s">
        <v>25087</v>
      </c>
      <c r="B60" s="3"/>
      <c r="C60" s="4">
        <v>35423.98055555556</v>
      </c>
      <c r="D60" s="5">
        <v>2079231.0</v>
      </c>
    </row>
    <row r="61">
      <c r="A61" s="2" t="s">
        <v>25088</v>
      </c>
      <c r="B61" s="3"/>
      <c r="C61" s="4">
        <v>35423.98055555556</v>
      </c>
      <c r="D61" s="5">
        <v>2367188.0</v>
      </c>
    </row>
    <row r="62">
      <c r="A62" s="2" t="s">
        <v>25089</v>
      </c>
      <c r="B62" s="3"/>
      <c r="C62" s="4">
        <v>35423.98055555556</v>
      </c>
      <c r="D62" s="5">
        <v>1270385.0</v>
      </c>
    </row>
    <row r="63">
      <c r="A63" s="2" t="s">
        <v>25090</v>
      </c>
      <c r="B63" s="3"/>
      <c r="C63" s="4">
        <v>35423.98055555556</v>
      </c>
      <c r="D63" s="5">
        <v>2211131.0</v>
      </c>
    </row>
    <row r="64">
      <c r="A64" s="2" t="s">
        <v>25091</v>
      </c>
      <c r="B64" s="3"/>
      <c r="C64" s="4">
        <v>35423.98055555556</v>
      </c>
      <c r="D64" s="5">
        <v>280143.0</v>
      </c>
    </row>
    <row r="65">
      <c r="A65" s="2" t="s">
        <v>25092</v>
      </c>
      <c r="B65" s="3"/>
      <c r="C65" s="4">
        <v>35423.98055555556</v>
      </c>
      <c r="D65" s="5">
        <v>280650.0</v>
      </c>
    </row>
    <row r="66">
      <c r="A66" s="2" t="s">
        <v>25093</v>
      </c>
      <c r="B66" s="3"/>
      <c r="C66" s="4">
        <v>35423.98055555556</v>
      </c>
      <c r="D66" s="5">
        <v>543616.0</v>
      </c>
    </row>
    <row r="67">
      <c r="A67" s="2" t="s">
        <v>25094</v>
      </c>
      <c r="B67" s="3"/>
      <c r="C67" s="4">
        <v>35423.98055555556</v>
      </c>
      <c r="D67" s="5">
        <v>2035.0</v>
      </c>
    </row>
    <row r="68">
      <c r="A68" s="2" t="s">
        <v>25095</v>
      </c>
      <c r="B68" s="3"/>
      <c r="C68" s="4">
        <v>35423.98055555556</v>
      </c>
      <c r="D68" s="5">
        <v>8712.0</v>
      </c>
    </row>
    <row r="69">
      <c r="A69" s="2" t="s">
        <v>25096</v>
      </c>
      <c r="B69" s="3"/>
      <c r="C69" s="4">
        <v>35423.98055555556</v>
      </c>
      <c r="D69" s="5">
        <v>67485.0</v>
      </c>
    </row>
    <row r="70">
      <c r="A70" s="2" t="s">
        <v>25097</v>
      </c>
      <c r="B70" s="3"/>
      <c r="C70" s="4">
        <v>35423.98055555556</v>
      </c>
      <c r="D70" s="5">
        <v>1081991.0</v>
      </c>
    </row>
    <row r="71">
      <c r="A71" s="2" t="s">
        <v>25098</v>
      </c>
      <c r="B71" s="3"/>
      <c r="C71" s="4">
        <v>35423.98055555556</v>
      </c>
      <c r="D71" s="5">
        <v>3097960.0</v>
      </c>
    </row>
    <row r="72">
      <c r="A72" s="2" t="s">
        <v>25099</v>
      </c>
      <c r="B72" s="3"/>
      <c r="C72" s="4">
        <v>35423.98055555556</v>
      </c>
      <c r="D72" s="5">
        <v>3097908.0</v>
      </c>
    </row>
    <row r="73">
      <c r="A73" s="2" t="s">
        <v>25100</v>
      </c>
      <c r="B73" s="3"/>
      <c r="C73" s="4">
        <v>35423.98055555556</v>
      </c>
      <c r="D73" s="5">
        <v>2404815.0</v>
      </c>
    </row>
    <row r="74">
      <c r="A74" s="2" t="s">
        <v>25101</v>
      </c>
      <c r="B74" s="3"/>
      <c r="C74" s="4">
        <v>35423.98055555556</v>
      </c>
      <c r="D74" s="5">
        <v>1461879.0</v>
      </c>
    </row>
    <row r="75">
      <c r="A75" s="2" t="s">
        <v>25102</v>
      </c>
      <c r="B75" s="3"/>
      <c r="C75" s="4">
        <v>35423.98055555556</v>
      </c>
      <c r="D75" s="5">
        <v>1461863.0</v>
      </c>
    </row>
    <row r="76">
      <c r="A76" s="2" t="s">
        <v>25103</v>
      </c>
      <c r="B76" s="3"/>
      <c r="C76" s="4">
        <v>35423.98055555556</v>
      </c>
      <c r="D76" s="5">
        <v>2595448.0</v>
      </c>
    </row>
    <row r="77">
      <c r="A77" s="2" t="s">
        <v>25104</v>
      </c>
      <c r="B77" s="3"/>
      <c r="C77" s="4">
        <v>35423.98055555556</v>
      </c>
      <c r="D77" s="5">
        <v>2530314.0</v>
      </c>
    </row>
    <row r="78">
      <c r="A78" s="2" t="s">
        <v>25105</v>
      </c>
      <c r="B78" s="3"/>
      <c r="C78" s="4">
        <v>35423.98055555556</v>
      </c>
      <c r="D78" s="5">
        <v>69383.0</v>
      </c>
    </row>
    <row r="79">
      <c r="A79" s="2" t="s">
        <v>25106</v>
      </c>
      <c r="B79" s="3"/>
      <c r="C79" s="4">
        <v>35423.98055555556</v>
      </c>
      <c r="D79" s="5">
        <v>67754.0</v>
      </c>
    </row>
    <row r="80">
      <c r="A80" s="2" t="s">
        <v>25107</v>
      </c>
      <c r="B80" s="3"/>
      <c r="C80" s="4">
        <v>35423.98055555556</v>
      </c>
      <c r="D80" s="5">
        <v>688489.0</v>
      </c>
    </row>
    <row r="81">
      <c r="A81" s="2" t="s">
        <v>25108</v>
      </c>
      <c r="B81" s="3"/>
      <c r="C81" s="4">
        <v>35423.98055555556</v>
      </c>
      <c r="D81" s="5">
        <v>540683.0</v>
      </c>
    </row>
    <row r="82">
      <c r="A82" s="2" t="s">
        <v>25109</v>
      </c>
      <c r="B82" s="3"/>
      <c r="C82" s="4">
        <v>35423.98055555556</v>
      </c>
      <c r="D82" s="5">
        <v>571635.0</v>
      </c>
    </row>
    <row r="83">
      <c r="A83" s="2" t="s">
        <v>25110</v>
      </c>
      <c r="B83" s="3"/>
      <c r="C83" s="4">
        <v>35423.98055555556</v>
      </c>
      <c r="D83" s="5">
        <v>3260865.0</v>
      </c>
    </row>
    <row r="84">
      <c r="A84" s="2" t="s">
        <v>25111</v>
      </c>
      <c r="B84" s="3"/>
      <c r="C84" s="4">
        <v>35423.98055555556</v>
      </c>
      <c r="D84" s="5">
        <v>682627.0</v>
      </c>
    </row>
    <row r="85">
      <c r="A85" s="2" t="s">
        <v>25112</v>
      </c>
      <c r="B85" s="3"/>
      <c r="C85" s="4">
        <v>35423.98055555556</v>
      </c>
      <c r="D85" s="5">
        <v>1501415.0</v>
      </c>
    </row>
    <row r="86">
      <c r="A86" s="2" t="s">
        <v>25113</v>
      </c>
      <c r="B86" s="3"/>
      <c r="C86" s="4">
        <v>35423.98055555556</v>
      </c>
      <c r="D86" s="5">
        <v>385842.0</v>
      </c>
    </row>
    <row r="87">
      <c r="A87" s="2" t="s">
        <v>25114</v>
      </c>
      <c r="B87" s="3"/>
      <c r="C87" s="4">
        <v>35423.98055555556</v>
      </c>
      <c r="D87" s="5">
        <v>111379.0</v>
      </c>
    </row>
    <row r="88">
      <c r="A88" s="2" t="s">
        <v>25115</v>
      </c>
      <c r="B88" s="3"/>
      <c r="C88" s="4">
        <v>35423.98055555556</v>
      </c>
      <c r="D88" s="5">
        <v>198358.0</v>
      </c>
    </row>
    <row r="89">
      <c r="A89" s="2" t="s">
        <v>25116</v>
      </c>
      <c r="B89" s="3"/>
      <c r="C89" s="4">
        <v>35423.98055555556</v>
      </c>
      <c r="D89" s="5">
        <v>68849.0</v>
      </c>
    </row>
    <row r="90">
      <c r="A90" s="2" t="s">
        <v>25117</v>
      </c>
      <c r="B90" s="3"/>
      <c r="C90" s="4">
        <v>35423.98055555556</v>
      </c>
      <c r="D90" s="5">
        <v>988640.0</v>
      </c>
    </row>
    <row r="91">
      <c r="A91" s="2" t="s">
        <v>25118</v>
      </c>
      <c r="B91" s="3"/>
      <c r="C91" s="4">
        <v>35423.98055555556</v>
      </c>
      <c r="D91" s="5">
        <v>76871.0</v>
      </c>
    </row>
    <row r="92">
      <c r="A92" s="2" t="s">
        <v>25119</v>
      </c>
      <c r="B92" s="3"/>
      <c r="C92" s="4">
        <v>35423.98055555556</v>
      </c>
      <c r="D92" s="5">
        <v>317974.0</v>
      </c>
    </row>
    <row r="93">
      <c r="A93" s="2" t="s">
        <v>25120</v>
      </c>
      <c r="B93" s="3"/>
      <c r="C93" s="4">
        <v>35423.98055555556</v>
      </c>
      <c r="D93" s="5">
        <v>67506.0</v>
      </c>
    </row>
    <row r="94">
      <c r="A94" s="2" t="s">
        <v>25121</v>
      </c>
      <c r="B94" s="3"/>
      <c r="C94" s="4">
        <v>35423.98055555556</v>
      </c>
      <c r="D94" s="5">
        <v>65904.0</v>
      </c>
    </row>
    <row r="95">
      <c r="A95" s="2" t="s">
        <v>25122</v>
      </c>
      <c r="B95" s="3"/>
      <c r="C95" s="4">
        <v>35423.98055555556</v>
      </c>
      <c r="D95" s="5">
        <v>121760.0</v>
      </c>
    </row>
    <row r="96">
      <c r="A96" s="2" t="s">
        <v>25123</v>
      </c>
      <c r="B96" s="3"/>
      <c r="C96" s="4">
        <v>35423.98055555556</v>
      </c>
      <c r="D96" s="5">
        <v>361596.0</v>
      </c>
    </row>
    <row r="97">
      <c r="A97" s="2" t="s">
        <v>25124</v>
      </c>
      <c r="B97" s="3"/>
      <c r="C97" s="4">
        <v>35423.98055555556</v>
      </c>
      <c r="D97" s="5">
        <v>110362.0</v>
      </c>
    </row>
    <row r="98">
      <c r="A98" s="2" t="s">
        <v>25125</v>
      </c>
      <c r="B98" s="3"/>
      <c r="C98" s="4">
        <v>35423.98055555556</v>
      </c>
      <c r="D98" s="5">
        <v>108646.0</v>
      </c>
    </row>
    <row r="99">
      <c r="A99" s="2" t="s">
        <v>25126</v>
      </c>
      <c r="B99" s="3"/>
      <c r="C99" s="4">
        <v>35423.98055555556</v>
      </c>
      <c r="D99" s="5">
        <v>3252891.0</v>
      </c>
    </row>
    <row r="100">
      <c r="A100" s="2" t="s">
        <v>25127</v>
      </c>
      <c r="B100" s="3"/>
      <c r="C100" s="4">
        <v>35423.98055555556</v>
      </c>
      <c r="D100" s="5">
        <v>3252877.0</v>
      </c>
    </row>
    <row r="101">
      <c r="A101" s="2" t="s">
        <v>25128</v>
      </c>
      <c r="B101" s="3"/>
      <c r="C101" s="4">
        <v>35423.98055555556</v>
      </c>
      <c r="D101" s="5">
        <v>2629481.0</v>
      </c>
    </row>
    <row r="102">
      <c r="A102" s="2" t="s">
        <v>25129</v>
      </c>
      <c r="B102" s="3"/>
      <c r="C102" s="4">
        <v>35423.98055555556</v>
      </c>
      <c r="D102" s="5">
        <v>2465134.0</v>
      </c>
    </row>
    <row r="103">
      <c r="A103" s="2" t="s">
        <v>25130</v>
      </c>
      <c r="B103" s="3"/>
      <c r="C103" s="4">
        <v>35423.98055555556</v>
      </c>
      <c r="D103" s="5">
        <v>76078.0</v>
      </c>
    </row>
    <row r="104">
      <c r="A104" s="2" t="s">
        <v>25131</v>
      </c>
      <c r="B104" s="3"/>
      <c r="C104" s="4">
        <v>35423.98055555556</v>
      </c>
      <c r="D104" s="5">
        <v>73298.0</v>
      </c>
    </row>
    <row r="105">
      <c r="A105" s="2" t="s">
        <v>25132</v>
      </c>
      <c r="B105" s="3"/>
      <c r="C105" s="4">
        <v>35423.98055555556</v>
      </c>
      <c r="D105" s="5">
        <v>193848.0</v>
      </c>
    </row>
    <row r="106">
      <c r="A106" s="2" t="s">
        <v>25133</v>
      </c>
      <c r="B106" s="3"/>
      <c r="C106" s="4">
        <v>35423.98055555556</v>
      </c>
      <c r="D106" s="5">
        <v>75654.0</v>
      </c>
    </row>
    <row r="107">
      <c r="A107" s="2" t="s">
        <v>25134</v>
      </c>
      <c r="B107" s="3"/>
      <c r="C107" s="4">
        <v>35423.98055555556</v>
      </c>
      <c r="D107" s="5">
        <v>1045259.0</v>
      </c>
    </row>
    <row r="108">
      <c r="A108" s="2" t="s">
        <v>25135</v>
      </c>
      <c r="B108" s="3"/>
      <c r="C108" s="4">
        <v>35423.98055555556</v>
      </c>
      <c r="D108" s="5">
        <v>1182382.0</v>
      </c>
    </row>
    <row r="109">
      <c r="A109" s="2" t="s">
        <v>25136</v>
      </c>
      <c r="B109" s="3"/>
      <c r="C109" s="4">
        <v>35423.98055555556</v>
      </c>
      <c r="D109" s="5">
        <v>2683201.0</v>
      </c>
    </row>
    <row r="110">
      <c r="A110" s="2" t="s">
        <v>25137</v>
      </c>
      <c r="B110" s="3"/>
      <c r="C110" s="4">
        <v>35423.98055555556</v>
      </c>
      <c r="D110" s="5">
        <v>73221.0</v>
      </c>
    </row>
    <row r="111">
      <c r="A111" s="2" t="s">
        <v>25138</v>
      </c>
      <c r="B111" s="3"/>
      <c r="C111" s="4">
        <v>35423.98055555556</v>
      </c>
      <c r="D111" s="5">
        <v>151685.0</v>
      </c>
    </row>
    <row r="112">
      <c r="A112" s="2" t="s">
        <v>25139</v>
      </c>
      <c r="B112" s="3"/>
      <c r="C112" s="4">
        <v>35423.98055555556</v>
      </c>
      <c r="D112" s="5">
        <v>111226.0</v>
      </c>
    </row>
    <row r="113">
      <c r="A113" s="2" t="s">
        <v>25140</v>
      </c>
      <c r="B113" s="3"/>
      <c r="C113" s="4">
        <v>35423.98055555556</v>
      </c>
      <c r="D113" s="5">
        <v>276394.0</v>
      </c>
    </row>
    <row r="114">
      <c r="A114" s="2" t="s">
        <v>25141</v>
      </c>
      <c r="B114" s="3"/>
      <c r="C114" s="4">
        <v>35423.98055555556</v>
      </c>
      <c r="D114" s="5">
        <v>275306.0</v>
      </c>
    </row>
    <row r="115">
      <c r="A115" s="2" t="s">
        <v>25142</v>
      </c>
      <c r="B115" s="3"/>
      <c r="C115" s="4">
        <v>35423.98055555556</v>
      </c>
      <c r="D115" s="5">
        <v>89295.0</v>
      </c>
    </row>
    <row r="116">
      <c r="A116" s="2" t="s">
        <v>25143</v>
      </c>
      <c r="B116" s="3"/>
      <c r="C116" s="4">
        <v>35423.98055555556</v>
      </c>
      <c r="D116" s="5">
        <v>102936.0</v>
      </c>
    </row>
    <row r="117">
      <c r="A117" s="2" t="s">
        <v>25144</v>
      </c>
      <c r="B117" s="3"/>
      <c r="C117" s="4">
        <v>35423.98055555556</v>
      </c>
      <c r="D117" s="5">
        <v>66114.0</v>
      </c>
    </row>
    <row r="118">
      <c r="A118" s="2" t="s">
        <v>25145</v>
      </c>
      <c r="B118" s="3"/>
      <c r="C118" s="4">
        <v>35423.98055555556</v>
      </c>
      <c r="D118" s="5">
        <v>72678.0</v>
      </c>
    </row>
    <row r="119">
      <c r="A119" s="2" t="s">
        <v>25146</v>
      </c>
      <c r="B119" s="3"/>
      <c r="C119" s="4">
        <v>35423.98055555556</v>
      </c>
      <c r="D119" s="5">
        <v>1492462.0</v>
      </c>
    </row>
    <row r="120">
      <c r="A120" s="2" t="s">
        <v>25147</v>
      </c>
      <c r="B120" s="3"/>
      <c r="C120" s="4">
        <v>35423.98055555556</v>
      </c>
      <c r="D120" s="5">
        <v>1436222.0</v>
      </c>
    </row>
    <row r="121">
      <c r="A121" s="2" t="s">
        <v>25148</v>
      </c>
      <c r="B121" s="3"/>
      <c r="C121" s="4">
        <v>35423.98055555556</v>
      </c>
      <c r="D121" s="5">
        <v>2229486.0</v>
      </c>
    </row>
    <row r="122">
      <c r="A122" s="2" t="s">
        <v>25149</v>
      </c>
      <c r="B122" s="3"/>
      <c r="C122" s="4">
        <v>35423.98055555556</v>
      </c>
      <c r="D122" s="5">
        <v>4150077.0</v>
      </c>
    </row>
    <row r="123">
      <c r="A123" s="2" t="s">
        <v>25150</v>
      </c>
      <c r="B123" s="3"/>
      <c r="C123" s="4">
        <v>35423.98055555556</v>
      </c>
      <c r="D123" s="5">
        <v>4206547.0</v>
      </c>
    </row>
    <row r="124">
      <c r="A124" s="2" t="s">
        <v>25151</v>
      </c>
      <c r="B124" s="3"/>
      <c r="C124" s="4">
        <v>35423.98055555556</v>
      </c>
      <c r="D124" s="5">
        <v>2027631.0</v>
      </c>
    </row>
    <row r="125">
      <c r="A125" s="2" t="s">
        <v>25152</v>
      </c>
      <c r="B125" s="3"/>
      <c r="C125" s="4">
        <v>35423.98055555556</v>
      </c>
      <c r="D125" s="5">
        <v>691678.0</v>
      </c>
    </row>
    <row r="126">
      <c r="A126" s="2" t="s">
        <v>25153</v>
      </c>
      <c r="B126" s="3"/>
      <c r="C126" s="4">
        <v>35423.98055555556</v>
      </c>
      <c r="D126" s="5">
        <v>941588.0</v>
      </c>
    </row>
    <row r="127">
      <c r="A127" s="2" t="s">
        <v>25154</v>
      </c>
      <c r="B127" s="3"/>
      <c r="C127" s="4">
        <v>35423.98055555556</v>
      </c>
      <c r="D127" s="5">
        <v>119575.0</v>
      </c>
    </row>
    <row r="128">
      <c r="A128" s="2" t="s">
        <v>25155</v>
      </c>
      <c r="B128" s="3"/>
      <c r="C128" s="4">
        <v>35423.98055555556</v>
      </c>
      <c r="D128" s="5">
        <v>3425958.0</v>
      </c>
    </row>
    <row r="129">
      <c r="A129" s="2" t="s">
        <v>25156</v>
      </c>
      <c r="B129" s="3"/>
      <c r="C129" s="4">
        <v>35423.98055555556</v>
      </c>
      <c r="D129" s="5">
        <v>84998.0</v>
      </c>
    </row>
    <row r="130">
      <c r="A130" s="2" t="s">
        <v>25157</v>
      </c>
      <c r="B130" s="3"/>
      <c r="C130" s="4">
        <v>35423.98055555556</v>
      </c>
      <c r="D130" s="5">
        <v>100399.0</v>
      </c>
    </row>
    <row r="131">
      <c r="A131" s="2" t="s">
        <v>25158</v>
      </c>
      <c r="B131" s="3"/>
      <c r="C131" s="4">
        <v>35423.98055555556</v>
      </c>
      <c r="D131" s="5">
        <v>100421.0</v>
      </c>
    </row>
    <row r="132">
      <c r="A132" s="2" t="s">
        <v>25159</v>
      </c>
      <c r="B132" s="3"/>
      <c r="C132" s="4">
        <v>35423.98055555556</v>
      </c>
      <c r="D132" s="5">
        <v>77365.0</v>
      </c>
    </row>
    <row r="133">
      <c r="A133" s="2" t="s">
        <v>25160</v>
      </c>
      <c r="B133" s="3"/>
      <c r="C133" s="4">
        <v>35423.98055555556</v>
      </c>
      <c r="D133" s="5">
        <v>1516974.0</v>
      </c>
    </row>
    <row r="134">
      <c r="A134" s="2" t="s">
        <v>25161</v>
      </c>
      <c r="B134" s="3"/>
      <c r="C134" s="4">
        <v>35423.98055555556</v>
      </c>
      <c r="D134" s="5">
        <v>76435.0</v>
      </c>
    </row>
    <row r="135">
      <c r="A135" s="2" t="s">
        <v>25162</v>
      </c>
      <c r="B135" s="3"/>
      <c r="C135" s="4">
        <v>35423.98055555556</v>
      </c>
      <c r="D135" s="5">
        <v>77757.0</v>
      </c>
    </row>
    <row r="136">
      <c r="A136" s="2" t="s">
        <v>25163</v>
      </c>
      <c r="B136" s="3"/>
      <c r="C136" s="4">
        <v>35423.98055555556</v>
      </c>
      <c r="D136" s="5">
        <v>1757455.0</v>
      </c>
    </row>
    <row r="137">
      <c r="A137" s="2" t="s">
        <v>25164</v>
      </c>
      <c r="B137" s="3"/>
      <c r="C137" s="4">
        <v>35423.98055555556</v>
      </c>
      <c r="D137" s="5">
        <v>80278.0</v>
      </c>
    </row>
    <row r="138">
      <c r="A138" s="2" t="s">
        <v>25165</v>
      </c>
      <c r="B138" s="3"/>
      <c r="C138" s="4">
        <v>35423.98055555556</v>
      </c>
      <c r="D138" s="5">
        <v>525361.0</v>
      </c>
    </row>
    <row r="139">
      <c r="A139" s="2" t="s">
        <v>25166</v>
      </c>
      <c r="B139" s="3"/>
      <c r="C139" s="4">
        <v>35423.98055555556</v>
      </c>
      <c r="D139" s="5">
        <v>2701491.0</v>
      </c>
    </row>
    <row r="140">
      <c r="A140" s="2" t="s">
        <v>25167</v>
      </c>
      <c r="B140" s="3"/>
      <c r="C140" s="4">
        <v>35423.98055555556</v>
      </c>
      <c r="D140" s="5">
        <v>88887.0</v>
      </c>
    </row>
    <row r="141">
      <c r="A141" s="2" t="s">
        <v>25168</v>
      </c>
      <c r="B141" s="3"/>
      <c r="C141" s="4">
        <v>35423.98055555556</v>
      </c>
      <c r="D141" s="5">
        <v>128214.0</v>
      </c>
    </row>
    <row r="142">
      <c r="A142" s="2" t="s">
        <v>25169</v>
      </c>
      <c r="B142" s="3"/>
      <c r="C142" s="4">
        <v>35423.98055555556</v>
      </c>
      <c r="D142" s="5">
        <v>99268.0</v>
      </c>
    </row>
    <row r="143">
      <c r="A143" s="2" t="s">
        <v>25170</v>
      </c>
      <c r="B143" s="3"/>
      <c r="C143" s="4">
        <v>35423.98055555556</v>
      </c>
      <c r="D143" s="5">
        <v>256087.0</v>
      </c>
    </row>
    <row r="144">
      <c r="A144" s="2" t="s">
        <v>25171</v>
      </c>
      <c r="B144" s="3"/>
      <c r="C144" s="4">
        <v>35423.98055555556</v>
      </c>
      <c r="D144" s="5">
        <v>69986.0</v>
      </c>
    </row>
    <row r="145">
      <c r="A145" s="2" t="s">
        <v>25172</v>
      </c>
      <c r="B145" s="3"/>
      <c r="C145" s="4">
        <v>35423.98055555556</v>
      </c>
      <c r="D145" s="5">
        <v>755198.0</v>
      </c>
    </row>
    <row r="146">
      <c r="A146" s="2" t="s">
        <v>25173</v>
      </c>
      <c r="B146" s="3"/>
      <c r="C146" s="4">
        <v>35423.98055555556</v>
      </c>
      <c r="D146" s="5">
        <v>974427.0</v>
      </c>
    </row>
    <row r="147">
      <c r="A147" s="2" t="s">
        <v>25174</v>
      </c>
      <c r="B147" s="3"/>
      <c r="C147" s="4">
        <v>35423.98055555556</v>
      </c>
      <c r="D147" s="5">
        <v>965612.0</v>
      </c>
    </row>
    <row r="148">
      <c r="A148" s="2" t="s">
        <v>25175</v>
      </c>
      <c r="B148" s="3"/>
      <c r="C148" s="4">
        <v>35423.98055555556</v>
      </c>
      <c r="D148" s="5">
        <v>147344.0</v>
      </c>
    </row>
    <row r="149">
      <c r="A149" s="2" t="s">
        <v>25176</v>
      </c>
      <c r="B149" s="3"/>
      <c r="C149" s="4">
        <v>35423.98055555556</v>
      </c>
      <c r="D149" s="5">
        <v>1253014.0</v>
      </c>
    </row>
    <row r="150">
      <c r="A150" s="2" t="s">
        <v>25177</v>
      </c>
      <c r="B150" s="3"/>
      <c r="C150" s="4">
        <v>35423.98055555556</v>
      </c>
      <c r="D150" s="5">
        <v>81854.0</v>
      </c>
    </row>
    <row r="151">
      <c r="A151" s="2" t="s">
        <v>25178</v>
      </c>
      <c r="B151" s="3"/>
      <c r="C151" s="4">
        <v>35423.98055555556</v>
      </c>
      <c r="D151" s="5">
        <v>81829.0</v>
      </c>
    </row>
    <row r="152">
      <c r="A152" s="2" t="s">
        <v>25179</v>
      </c>
      <c r="B152" s="3"/>
      <c r="C152" s="4">
        <v>35423.98055555556</v>
      </c>
      <c r="D152" s="5">
        <v>2130899.0</v>
      </c>
    </row>
    <row r="153">
      <c r="A153" s="2" t="s">
        <v>25180</v>
      </c>
      <c r="B153" s="3"/>
      <c r="C153" s="4">
        <v>35423.98055555556</v>
      </c>
      <c r="D153" s="5">
        <v>85042.0</v>
      </c>
    </row>
    <row r="154">
      <c r="A154" s="2" t="s">
        <v>25181</v>
      </c>
      <c r="B154" s="3"/>
      <c r="C154" s="4">
        <v>35423.98055555556</v>
      </c>
      <c r="D154" s="5">
        <v>78048.0</v>
      </c>
    </row>
    <row r="155">
      <c r="A155" s="2" t="s">
        <v>25182</v>
      </c>
      <c r="B155" s="3"/>
      <c r="C155" s="4">
        <v>35423.98055555556</v>
      </c>
      <c r="D155" s="5">
        <v>79671.0</v>
      </c>
    </row>
    <row r="156">
      <c r="A156" s="2" t="s">
        <v>25183</v>
      </c>
      <c r="B156" s="3"/>
      <c r="C156" s="4">
        <v>35423.98055555556</v>
      </c>
      <c r="D156" s="5">
        <v>82095.0</v>
      </c>
    </row>
    <row r="157">
      <c r="A157" s="2" t="s">
        <v>25184</v>
      </c>
      <c r="B157" s="3"/>
      <c r="C157" s="4">
        <v>35423.98055555556</v>
      </c>
      <c r="D157" s="5">
        <v>92106.0</v>
      </c>
    </row>
    <row r="158">
      <c r="A158" s="2" t="s">
        <v>25185</v>
      </c>
      <c r="B158" s="3"/>
      <c r="C158" s="4">
        <v>35423.98055555556</v>
      </c>
      <c r="D158" s="5">
        <v>75545.0</v>
      </c>
    </row>
    <row r="159">
      <c r="A159" s="2" t="s">
        <v>25186</v>
      </c>
      <c r="B159" s="3"/>
      <c r="C159" s="4">
        <v>35423.98055555556</v>
      </c>
      <c r="D159" s="5">
        <v>72790.0</v>
      </c>
    </row>
    <row r="160">
      <c r="A160" s="2" t="s">
        <v>25187</v>
      </c>
      <c r="B160" s="3"/>
      <c r="C160" s="4">
        <v>35423.98055555556</v>
      </c>
      <c r="D160" s="5">
        <v>128208.0</v>
      </c>
    </row>
    <row r="161">
      <c r="A161" s="2" t="s">
        <v>25188</v>
      </c>
      <c r="B161" s="3"/>
      <c r="C161" s="4">
        <v>35423.98055555556</v>
      </c>
      <c r="D161" s="5">
        <v>79912.0</v>
      </c>
    </row>
    <row r="162">
      <c r="A162" s="2" t="s">
        <v>25189</v>
      </c>
      <c r="B162" s="3"/>
      <c r="C162" s="4">
        <v>35423.98055555556</v>
      </c>
      <c r="D162" s="5">
        <v>80754.0</v>
      </c>
    </row>
    <row r="163">
      <c r="A163" s="2" t="s">
        <v>25190</v>
      </c>
      <c r="B163" s="3"/>
      <c r="C163" s="4">
        <v>35423.98055555556</v>
      </c>
      <c r="D163" s="5">
        <v>80264.0</v>
      </c>
    </row>
    <row r="164">
      <c r="A164" s="2" t="s">
        <v>25191</v>
      </c>
      <c r="B164" s="3"/>
      <c r="C164" s="4">
        <v>35423.98055555556</v>
      </c>
      <c r="D164" s="5">
        <v>92273.0</v>
      </c>
    </row>
    <row r="165">
      <c r="A165" s="2" t="s">
        <v>25192</v>
      </c>
      <c r="B165" s="3"/>
      <c r="C165" s="4">
        <v>35423.98055555556</v>
      </c>
      <c r="D165" s="5">
        <v>128136.0</v>
      </c>
    </row>
    <row r="166">
      <c r="A166" s="2" t="s">
        <v>25193</v>
      </c>
      <c r="B166" s="3"/>
      <c r="C166" s="4">
        <v>35423.98055555556</v>
      </c>
      <c r="D166" s="5">
        <v>87274.0</v>
      </c>
    </row>
    <row r="167">
      <c r="A167" s="2" t="s">
        <v>25194</v>
      </c>
      <c r="B167" s="3"/>
      <c r="C167" s="4">
        <v>35423.98055555556</v>
      </c>
      <c r="D167" s="5">
        <v>84229.0</v>
      </c>
    </row>
    <row r="168">
      <c r="A168" s="2" t="s">
        <v>25195</v>
      </c>
      <c r="B168" s="3"/>
      <c r="C168" s="4">
        <v>35423.98055555556</v>
      </c>
      <c r="D168" s="5">
        <v>81027.0</v>
      </c>
    </row>
    <row r="169">
      <c r="A169" s="2" t="s">
        <v>25196</v>
      </c>
      <c r="B169" s="3"/>
      <c r="C169" s="4">
        <v>35423.98055555556</v>
      </c>
      <c r="D169" s="5">
        <v>243597.0</v>
      </c>
    </row>
    <row r="170">
      <c r="A170" s="2" t="s">
        <v>25197</v>
      </c>
      <c r="B170" s="3"/>
      <c r="C170" s="4">
        <v>35423.98055555556</v>
      </c>
      <c r="D170" s="5">
        <v>77288.0</v>
      </c>
    </row>
    <row r="171">
      <c r="A171" s="2" t="s">
        <v>25198</v>
      </c>
      <c r="B171" s="3"/>
      <c r="C171" s="4">
        <v>35423.98055555556</v>
      </c>
      <c r="D171" s="5">
        <v>72607.0</v>
      </c>
    </row>
    <row r="172">
      <c r="A172" s="2" t="s">
        <v>25199</v>
      </c>
      <c r="B172" s="3"/>
      <c r="C172" s="4">
        <v>35423.98055555556</v>
      </c>
      <c r="D172" s="5">
        <v>2412528.0</v>
      </c>
    </row>
    <row r="173">
      <c r="A173" s="2" t="s">
        <v>25200</v>
      </c>
      <c r="B173" s="3"/>
      <c r="C173" s="4">
        <v>35423.98055555556</v>
      </c>
      <c r="D173" s="5">
        <v>69073.0</v>
      </c>
    </row>
    <row r="174">
      <c r="A174" s="2" t="s">
        <v>25201</v>
      </c>
      <c r="B174" s="3"/>
      <c r="C174" s="4">
        <v>35423.98055555556</v>
      </c>
      <c r="D174" s="5">
        <v>101775.0</v>
      </c>
    </row>
    <row r="175">
      <c r="A175" s="2" t="s">
        <v>25202</v>
      </c>
      <c r="B175" s="3"/>
      <c r="C175" s="4">
        <v>35423.98055555556</v>
      </c>
      <c r="D175" s="5">
        <v>120629.0</v>
      </c>
    </row>
    <row r="176">
      <c r="A176" s="2" t="s">
        <v>25203</v>
      </c>
      <c r="B176" s="3"/>
      <c r="C176" s="4">
        <v>35423.98055555556</v>
      </c>
      <c r="D176" s="5">
        <v>83894.0</v>
      </c>
    </row>
    <row r="177">
      <c r="A177" s="2" t="s">
        <v>25204</v>
      </c>
      <c r="B177" s="3"/>
      <c r="C177" s="4">
        <v>35423.98055555556</v>
      </c>
      <c r="D177" s="5">
        <v>83882.0</v>
      </c>
    </row>
    <row r="178">
      <c r="A178" s="2" t="s">
        <v>25205</v>
      </c>
      <c r="B178" s="3"/>
      <c r="C178" s="4">
        <v>35423.98055555556</v>
      </c>
      <c r="D178" s="5">
        <v>1389856.0</v>
      </c>
    </row>
    <row r="179">
      <c r="A179" s="2" t="s">
        <v>25206</v>
      </c>
      <c r="B179" s="3"/>
      <c r="C179" s="4">
        <v>35423.98055555556</v>
      </c>
      <c r="D179" s="5">
        <v>429949.0</v>
      </c>
    </row>
    <row r="180">
      <c r="A180" s="2" t="s">
        <v>25207</v>
      </c>
      <c r="B180" s="3"/>
      <c r="C180" s="4">
        <v>35423.98055555556</v>
      </c>
      <c r="D180" s="5">
        <v>183704.0</v>
      </c>
    </row>
    <row r="181">
      <c r="A181" s="2" t="s">
        <v>25208</v>
      </c>
      <c r="B181" s="3"/>
      <c r="C181" s="4">
        <v>35423.98055555556</v>
      </c>
      <c r="D181" s="5">
        <v>69445.0</v>
      </c>
    </row>
    <row r="182">
      <c r="A182" s="2" t="s">
        <v>25209</v>
      </c>
      <c r="B182" s="3"/>
      <c r="C182" s="4">
        <v>35423.98055555556</v>
      </c>
      <c r="D182" s="5">
        <v>82970.0</v>
      </c>
    </row>
    <row r="183">
      <c r="A183" s="2" t="s">
        <v>25210</v>
      </c>
      <c r="B183" s="3"/>
      <c r="C183" s="4">
        <v>35423.98055555556</v>
      </c>
      <c r="D183" s="5">
        <v>70536.0</v>
      </c>
    </row>
    <row r="184">
      <c r="A184" s="2" t="s">
        <v>25211</v>
      </c>
      <c r="B184" s="3"/>
      <c r="C184" s="4">
        <v>35423.98055555556</v>
      </c>
      <c r="D184" s="5">
        <v>2157048.0</v>
      </c>
    </row>
    <row r="185">
      <c r="A185" s="2" t="s">
        <v>25212</v>
      </c>
      <c r="B185" s="3"/>
      <c r="C185" s="4">
        <v>35423.98055555556</v>
      </c>
      <c r="D185" s="5">
        <v>77612.0</v>
      </c>
    </row>
    <row r="186">
      <c r="A186" s="2" t="s">
        <v>25213</v>
      </c>
      <c r="B186" s="3"/>
      <c r="C186" s="4">
        <v>35423.98055555556</v>
      </c>
      <c r="D186" s="5">
        <v>4393788.0</v>
      </c>
    </row>
    <row r="187">
      <c r="A187" s="2" t="s">
        <v>25214</v>
      </c>
      <c r="B187" s="3"/>
      <c r="C187" s="4">
        <v>35423.98055555556</v>
      </c>
      <c r="D187" s="5">
        <v>4393716.0</v>
      </c>
    </row>
    <row r="188">
      <c r="A188" s="2" t="s">
        <v>25215</v>
      </c>
      <c r="B188" s="3"/>
      <c r="C188" s="4">
        <v>35423.98055555556</v>
      </c>
      <c r="D188" s="5">
        <v>2973727.0</v>
      </c>
    </row>
    <row r="189">
      <c r="A189" s="2" t="s">
        <v>25216</v>
      </c>
      <c r="B189" s="3"/>
      <c r="C189" s="4">
        <v>35423.98055555556</v>
      </c>
      <c r="D189" s="5">
        <v>956726.0</v>
      </c>
    </row>
    <row r="190">
      <c r="A190" s="2" t="s">
        <v>25217</v>
      </c>
      <c r="B190" s="3"/>
      <c r="C190" s="4">
        <v>35423.98055555556</v>
      </c>
      <c r="D190" s="5">
        <v>992514.0</v>
      </c>
    </row>
    <row r="191">
      <c r="A191" s="2" t="s">
        <v>25218</v>
      </c>
      <c r="B191" s="3"/>
      <c r="C191" s="4">
        <v>35423.98055555556</v>
      </c>
      <c r="D191" s="5">
        <v>703936.0</v>
      </c>
    </row>
    <row r="192">
      <c r="A192" s="2" t="s">
        <v>25219</v>
      </c>
      <c r="B192" s="3"/>
      <c r="C192" s="4">
        <v>35423.98055555556</v>
      </c>
      <c r="D192" s="5">
        <v>1980975.0</v>
      </c>
    </row>
    <row r="193">
      <c r="A193" s="2" t="s">
        <v>25220</v>
      </c>
      <c r="B193" s="3"/>
      <c r="C193" s="4">
        <v>35423.98055555556</v>
      </c>
      <c r="D193" s="5">
        <v>1940091.0</v>
      </c>
    </row>
    <row r="194">
      <c r="A194" s="2" t="s">
        <v>25221</v>
      </c>
      <c r="B194" s="3"/>
      <c r="C194" s="4">
        <v>35423.98055555556</v>
      </c>
      <c r="D194" s="5">
        <v>3486721.0</v>
      </c>
    </row>
    <row r="195">
      <c r="A195" s="2" t="s">
        <v>25222</v>
      </c>
      <c r="B195" s="3"/>
      <c r="C195" s="4">
        <v>35423.98055555556</v>
      </c>
      <c r="D195" s="5">
        <v>3903336.0</v>
      </c>
    </row>
    <row r="196">
      <c r="A196" s="2" t="s">
        <v>25223</v>
      </c>
      <c r="B196" s="3"/>
      <c r="C196" s="4">
        <v>35423.98055555556</v>
      </c>
      <c r="D196" s="5">
        <v>3903133.0</v>
      </c>
    </row>
    <row r="197">
      <c r="A197" s="2" t="s">
        <v>25224</v>
      </c>
      <c r="B197" s="3"/>
      <c r="C197" s="4">
        <v>35423.98055555556</v>
      </c>
      <c r="D197" s="5">
        <v>64608.0</v>
      </c>
    </row>
    <row r="198">
      <c r="A198" s="2" t="s">
        <v>25225</v>
      </c>
      <c r="B198" s="3"/>
      <c r="C198" s="4">
        <v>35423.98055555556</v>
      </c>
      <c r="D198" s="5">
        <v>670159.0</v>
      </c>
    </row>
    <row r="199">
      <c r="A199" s="2" t="s">
        <v>25226</v>
      </c>
      <c r="B199" s="3"/>
      <c r="C199" s="4">
        <v>35423.98055555556</v>
      </c>
      <c r="D199" s="5">
        <v>69847.0</v>
      </c>
    </row>
    <row r="200">
      <c r="A200" s="2" t="s">
        <v>25227</v>
      </c>
      <c r="B200" s="3"/>
      <c r="C200" s="4">
        <v>35423.98055555556</v>
      </c>
      <c r="D200" s="5">
        <v>110240.0</v>
      </c>
    </row>
    <row r="201">
      <c r="A201" s="2" t="s">
        <v>25228</v>
      </c>
      <c r="B201" s="3"/>
      <c r="C201" s="4">
        <v>35423.98055555556</v>
      </c>
      <c r="D201" s="5">
        <v>71676.0</v>
      </c>
    </row>
    <row r="202">
      <c r="A202" s="2" t="s">
        <v>25229</v>
      </c>
      <c r="B202" s="3"/>
      <c r="C202" s="4">
        <v>35423.98055555556</v>
      </c>
      <c r="D202" s="5">
        <v>88151.0</v>
      </c>
    </row>
    <row r="203">
      <c r="A203" s="2" t="s">
        <v>25230</v>
      </c>
      <c r="B203" s="3"/>
      <c r="C203" s="4">
        <v>35423.98055555556</v>
      </c>
      <c r="D203" s="5">
        <v>205441.0</v>
      </c>
    </row>
    <row r="204">
      <c r="A204" s="2" t="s">
        <v>25231</v>
      </c>
      <c r="B204" s="3"/>
      <c r="C204" s="4">
        <v>35423.98055555556</v>
      </c>
      <c r="D204" s="5">
        <v>1477034.0</v>
      </c>
    </row>
    <row r="205">
      <c r="A205" s="2" t="s">
        <v>25232</v>
      </c>
      <c r="B205" s="3"/>
      <c r="C205" s="4">
        <v>35423.98055555556</v>
      </c>
      <c r="D205" s="5">
        <v>1031130.0</v>
      </c>
    </row>
    <row r="206">
      <c r="A206" s="2" t="s">
        <v>25233</v>
      </c>
      <c r="B206" s="3"/>
      <c r="C206" s="4">
        <v>35423.98055555556</v>
      </c>
      <c r="D206" s="5">
        <v>1030793.0</v>
      </c>
    </row>
    <row r="207">
      <c r="A207" s="2" t="s">
        <v>25234</v>
      </c>
      <c r="B207" s="3"/>
      <c r="C207" s="4">
        <v>35423.98055555556</v>
      </c>
      <c r="D207" s="5">
        <v>159813.0</v>
      </c>
    </row>
    <row r="208">
      <c r="A208" s="2" t="s">
        <v>25235</v>
      </c>
      <c r="B208" s="3"/>
      <c r="C208" s="4">
        <v>35423.98055555556</v>
      </c>
      <c r="D208" s="5">
        <v>85676.0</v>
      </c>
    </row>
    <row r="209">
      <c r="A209" s="2" t="s">
        <v>25236</v>
      </c>
      <c r="B209" s="3"/>
      <c r="C209" s="4">
        <v>35423.98055555556</v>
      </c>
      <c r="D209" s="5">
        <v>151013.0</v>
      </c>
    </row>
    <row r="210">
      <c r="A210" s="2" t="s">
        <v>25237</v>
      </c>
      <c r="B210" s="3"/>
      <c r="C210" s="4">
        <v>35423.98055555556</v>
      </c>
      <c r="D210" s="5">
        <v>1574207.0</v>
      </c>
    </row>
    <row r="211">
      <c r="A211" s="2" t="s">
        <v>25238</v>
      </c>
      <c r="B211" s="3"/>
      <c r="C211" s="4">
        <v>35423.98055555556</v>
      </c>
      <c r="D211" s="5">
        <v>1488166.0</v>
      </c>
    </row>
    <row r="212">
      <c r="A212" s="2" t="s">
        <v>25239</v>
      </c>
      <c r="B212" s="3"/>
      <c r="C212" s="4">
        <v>35423.98055555556</v>
      </c>
      <c r="D212" s="5">
        <v>73551.0</v>
      </c>
    </row>
    <row r="213">
      <c r="A213" s="2" t="s">
        <v>25240</v>
      </c>
      <c r="B213" s="3"/>
      <c r="C213" s="4">
        <v>35423.98055555556</v>
      </c>
      <c r="D213" s="5">
        <v>76210.0</v>
      </c>
    </row>
    <row r="214">
      <c r="A214" s="2" t="s">
        <v>25241</v>
      </c>
      <c r="B214" s="3"/>
      <c r="C214" s="4">
        <v>35423.98055555556</v>
      </c>
      <c r="D214" s="5">
        <v>69037.0</v>
      </c>
    </row>
    <row r="215">
      <c r="A215" s="2" t="s">
        <v>25242</v>
      </c>
      <c r="B215" s="3"/>
      <c r="C215" s="4">
        <v>35423.98055555556</v>
      </c>
      <c r="D215" s="5">
        <v>3688928.0</v>
      </c>
    </row>
    <row r="216">
      <c r="A216" s="2" t="s">
        <v>25243</v>
      </c>
      <c r="B216" s="3"/>
      <c r="C216" s="4">
        <v>35423.98055555556</v>
      </c>
      <c r="D216" s="5">
        <v>3688966.0</v>
      </c>
    </row>
    <row r="217">
      <c r="A217" s="2" t="s">
        <v>25244</v>
      </c>
      <c r="B217" s="3"/>
      <c r="C217" s="4">
        <v>35423.98055555556</v>
      </c>
      <c r="D217" s="5">
        <v>1666884.0</v>
      </c>
    </row>
    <row r="218">
      <c r="A218" s="2" t="s">
        <v>25245</v>
      </c>
      <c r="B218" s="3"/>
      <c r="C218" s="4">
        <v>35423.98055555556</v>
      </c>
      <c r="D218" s="5">
        <v>73750.0</v>
      </c>
    </row>
    <row r="219">
      <c r="A219" s="2" t="s">
        <v>25246</v>
      </c>
      <c r="B219" s="3"/>
      <c r="C219" s="4">
        <v>35423.98055555556</v>
      </c>
      <c r="D219" s="5">
        <v>91552.0</v>
      </c>
    </row>
    <row r="220">
      <c r="A220" s="2" t="s">
        <v>25247</v>
      </c>
      <c r="B220" s="3"/>
      <c r="C220" s="4">
        <v>35423.98055555556</v>
      </c>
      <c r="D220" s="5">
        <v>78615.0</v>
      </c>
    </row>
    <row r="221">
      <c r="A221" s="2" t="s">
        <v>25248</v>
      </c>
      <c r="B221" s="3"/>
      <c r="C221" s="4">
        <v>35423.98055555556</v>
      </c>
      <c r="D221" s="5">
        <v>84874.0</v>
      </c>
    </row>
    <row r="222">
      <c r="A222" s="2" t="s">
        <v>25249</v>
      </c>
      <c r="B222" s="3"/>
      <c r="C222" s="4">
        <v>35423.98055555556</v>
      </c>
      <c r="D222" s="5">
        <v>3078900.0</v>
      </c>
    </row>
    <row r="223">
      <c r="A223" s="2" t="s">
        <v>25250</v>
      </c>
      <c r="B223" s="3"/>
      <c r="C223" s="4">
        <v>35423.98055555556</v>
      </c>
      <c r="D223" s="5">
        <v>108518.0</v>
      </c>
    </row>
    <row r="224">
      <c r="A224" s="2" t="s">
        <v>25251</v>
      </c>
      <c r="B224" s="3"/>
      <c r="C224" s="4">
        <v>35423.98055555556</v>
      </c>
      <c r="D224" s="5">
        <v>69109.0</v>
      </c>
    </row>
    <row r="225">
      <c r="A225" s="2" t="s">
        <v>25252</v>
      </c>
      <c r="B225" s="3"/>
      <c r="C225" s="4">
        <v>35423.98055555556</v>
      </c>
      <c r="D225" s="5">
        <v>523555.0</v>
      </c>
    </row>
    <row r="226">
      <c r="A226" s="2" t="s">
        <v>25253</v>
      </c>
      <c r="B226" s="3"/>
      <c r="C226" s="4">
        <v>35423.98055555556</v>
      </c>
      <c r="D226" s="5">
        <v>1909588.0</v>
      </c>
    </row>
    <row r="227">
      <c r="A227" s="2" t="s">
        <v>25254</v>
      </c>
      <c r="B227" s="3"/>
      <c r="C227" s="4">
        <v>35423.98055555556</v>
      </c>
      <c r="D227" s="5">
        <v>1353745.0</v>
      </c>
    </row>
    <row r="228">
      <c r="A228" s="2" t="s">
        <v>25255</v>
      </c>
      <c r="B228" s="3"/>
      <c r="C228" s="4">
        <v>35423.98055555556</v>
      </c>
      <c r="D228" s="5">
        <v>124955.0</v>
      </c>
    </row>
    <row r="229">
      <c r="A229" s="2" t="s">
        <v>25256</v>
      </c>
      <c r="B229" s="3"/>
      <c r="C229" s="4">
        <v>35423.98055555556</v>
      </c>
      <c r="D229" s="5">
        <v>126569.0</v>
      </c>
    </row>
    <row r="230">
      <c r="A230" s="2" t="s">
        <v>25257</v>
      </c>
      <c r="B230" s="3"/>
      <c r="C230" s="4">
        <v>35423.98055555556</v>
      </c>
      <c r="D230" s="5">
        <v>79128.0</v>
      </c>
    </row>
    <row r="231">
      <c r="A231" s="2" t="s">
        <v>25258</v>
      </c>
      <c r="B231" s="3"/>
      <c r="C231" s="4">
        <v>35423.98055555556</v>
      </c>
      <c r="D231" s="5">
        <v>222083.0</v>
      </c>
    </row>
    <row r="232">
      <c r="A232" s="2" t="s">
        <v>25259</v>
      </c>
      <c r="B232" s="3"/>
      <c r="C232" s="4">
        <v>35423.98055555556</v>
      </c>
      <c r="D232" s="5">
        <v>161398.0</v>
      </c>
    </row>
    <row r="233">
      <c r="A233" s="2" t="s">
        <v>25260</v>
      </c>
      <c r="B233" s="3"/>
      <c r="C233" s="4">
        <v>35423.98055555556</v>
      </c>
      <c r="D233" s="5">
        <v>1182501.0</v>
      </c>
    </row>
    <row r="234">
      <c r="A234" s="2" t="s">
        <v>25261</v>
      </c>
      <c r="B234" s="3"/>
      <c r="C234" s="4">
        <v>35423.98055555556</v>
      </c>
      <c r="D234" s="5">
        <v>107076.0</v>
      </c>
    </row>
    <row r="235">
      <c r="A235" s="2" t="s">
        <v>25262</v>
      </c>
      <c r="B235" s="3"/>
      <c r="C235" s="4">
        <v>35423.98055555556</v>
      </c>
      <c r="D235" s="5">
        <v>85705.0</v>
      </c>
    </row>
    <row r="236">
      <c r="A236" s="2" t="s">
        <v>25263</v>
      </c>
      <c r="B236" s="3"/>
      <c r="C236" s="4">
        <v>35423.98055555556</v>
      </c>
      <c r="D236" s="5">
        <v>1785978.0</v>
      </c>
    </row>
    <row r="237">
      <c r="A237" s="2" t="s">
        <v>25264</v>
      </c>
      <c r="B237" s="3"/>
      <c r="C237" s="4">
        <v>35423.98055555556</v>
      </c>
      <c r="D237" s="5">
        <v>525200.0</v>
      </c>
    </row>
    <row r="238">
      <c r="A238" s="2" t="s">
        <v>25265</v>
      </c>
      <c r="B238" s="3"/>
      <c r="C238" s="4">
        <v>35423.98055555556</v>
      </c>
      <c r="D238" s="5">
        <v>20198.0</v>
      </c>
    </row>
    <row r="239">
      <c r="A239" s="2" t="s">
        <v>25266</v>
      </c>
      <c r="B239" s="3"/>
      <c r="C239" s="4">
        <v>35423.98055555556</v>
      </c>
      <c r="D239" s="5">
        <v>82075.0</v>
      </c>
    </row>
    <row r="240">
      <c r="A240" s="2" t="s">
        <v>25267</v>
      </c>
      <c r="B240" s="3"/>
      <c r="C240" s="4">
        <v>35423.98055555556</v>
      </c>
      <c r="D240" s="5">
        <v>1293489.0</v>
      </c>
    </row>
    <row r="241">
      <c r="A241" s="2" t="s">
        <v>25268</v>
      </c>
      <c r="B241" s="3"/>
      <c r="C241" s="4">
        <v>35423.98055555556</v>
      </c>
      <c r="D241" s="5">
        <v>68240.0</v>
      </c>
    </row>
    <row r="242">
      <c r="A242" s="2" t="s">
        <v>25269</v>
      </c>
      <c r="B242" s="3"/>
      <c r="C242" s="4">
        <v>35423.98055555556</v>
      </c>
      <c r="D242" s="5">
        <v>68549.0</v>
      </c>
    </row>
    <row r="243">
      <c r="A243" s="2" t="s">
        <v>25270</v>
      </c>
      <c r="B243" s="3"/>
      <c r="C243" s="4">
        <v>35423.98055555556</v>
      </c>
      <c r="D243" s="5">
        <v>2435701.0</v>
      </c>
    </row>
    <row r="244">
      <c r="A244" s="2" t="s">
        <v>25271</v>
      </c>
      <c r="B244" s="3"/>
      <c r="C244" s="4">
        <v>35423.98055555556</v>
      </c>
      <c r="D244" s="5">
        <v>921332.0</v>
      </c>
    </row>
    <row r="245">
      <c r="A245" s="2" t="s">
        <v>25272</v>
      </c>
      <c r="B245" s="3"/>
      <c r="C245" s="4">
        <v>35423.98055555556</v>
      </c>
      <c r="D245" s="5">
        <v>66356.0</v>
      </c>
    </row>
    <row r="246">
      <c r="A246" s="2" t="s">
        <v>25273</v>
      </c>
      <c r="B246" s="3"/>
      <c r="C246" s="4">
        <v>35423.98055555556</v>
      </c>
      <c r="D246" s="5">
        <v>66574.0</v>
      </c>
    </row>
    <row r="247">
      <c r="A247" s="2" t="s">
        <v>25274</v>
      </c>
      <c r="B247" s="3"/>
      <c r="C247" s="4">
        <v>35423.98055555556</v>
      </c>
      <c r="D247" s="5">
        <v>74526.0</v>
      </c>
    </row>
    <row r="248">
      <c r="A248" s="2" t="s">
        <v>25275</v>
      </c>
      <c r="B248" s="3"/>
      <c r="C248" s="4">
        <v>35423.98055555556</v>
      </c>
      <c r="D248" s="5">
        <v>77097.0</v>
      </c>
    </row>
    <row r="249">
      <c r="A249" s="2" t="s">
        <v>25276</v>
      </c>
      <c r="B249" s="3"/>
      <c r="C249" s="4">
        <v>35423.98055555556</v>
      </c>
      <c r="D249" s="5">
        <v>5496.0</v>
      </c>
    </row>
    <row r="250">
      <c r="A250" s="2" t="s">
        <v>25277</v>
      </c>
      <c r="B250" s="3"/>
      <c r="C250" s="4">
        <v>35423.98055555556</v>
      </c>
      <c r="D250" s="5">
        <v>5553.0</v>
      </c>
    </row>
    <row r="251">
      <c r="A251" s="2" t="s">
        <v>25278</v>
      </c>
      <c r="B251" s="3"/>
      <c r="C251" s="4">
        <v>35423.98055555556</v>
      </c>
      <c r="D251" s="5">
        <v>66419.0</v>
      </c>
    </row>
    <row r="252">
      <c r="A252" s="2" t="s">
        <v>25279</v>
      </c>
      <c r="B252" s="3"/>
      <c r="C252" s="4">
        <v>35423.98055555556</v>
      </c>
      <c r="D252" s="5">
        <v>390632.0</v>
      </c>
    </row>
    <row r="253">
      <c r="A253" s="2" t="s">
        <v>25280</v>
      </c>
      <c r="B253" s="3"/>
      <c r="C253" s="4">
        <v>35423.98055555556</v>
      </c>
      <c r="D253" s="5">
        <v>391167.0</v>
      </c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</hyperlinks>
  <drawing r:id="rId25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</cols>
  <sheetData>
    <row r="1">
      <c r="A1" s="6" t="s">
        <v>25281</v>
      </c>
    </row>
    <row r="3">
      <c r="A3" s="10" t="s">
        <v>25282</v>
      </c>
    </row>
    <row r="4">
      <c r="A4" s="11" t="s">
        <v>25283</v>
      </c>
    </row>
    <row r="5">
      <c r="A5" s="11" t="s">
        <v>25284</v>
      </c>
    </row>
    <row r="6">
      <c r="A6" s="11" t="s">
        <v>25285</v>
      </c>
    </row>
    <row r="7">
      <c r="A7" s="12"/>
    </row>
    <row r="8">
      <c r="A8" s="12"/>
    </row>
    <row r="9">
      <c r="A9" s="13" t="s">
        <v>25286</v>
      </c>
      <c r="B9" s="13" t="s">
        <v>25287</v>
      </c>
      <c r="C9" s="13" t="s">
        <v>25288</v>
      </c>
      <c r="D9" s="13" t="s">
        <v>25289</v>
      </c>
      <c r="E9" s="13" t="s">
        <v>25290</v>
      </c>
    </row>
    <row r="10">
      <c r="A10" s="14" t="s">
        <v>25291</v>
      </c>
      <c r="B10" s="15" t="s">
        <v>25292</v>
      </c>
      <c r="C10" s="15" t="s">
        <v>25293</v>
      </c>
      <c r="D10" s="13" t="s">
        <v>25294</v>
      </c>
      <c r="E10" s="13">
        <v>0.0</v>
      </c>
    </row>
    <row r="11">
      <c r="A11" s="14" t="s">
        <v>25295</v>
      </c>
      <c r="B11" s="15" t="s">
        <v>25296</v>
      </c>
      <c r="C11" s="15" t="s">
        <v>25297</v>
      </c>
      <c r="D11" s="13" t="s">
        <v>25298</v>
      </c>
      <c r="E11" s="13">
        <v>0.0</v>
      </c>
    </row>
    <row r="12">
      <c r="A12" s="14" t="s">
        <v>25299</v>
      </c>
      <c r="B12" s="15" t="s">
        <v>25300</v>
      </c>
      <c r="C12" s="15" t="s">
        <v>25301</v>
      </c>
      <c r="D12" s="13" t="s">
        <v>25302</v>
      </c>
      <c r="E12" s="13">
        <v>0.0</v>
      </c>
    </row>
    <row r="13">
      <c r="A13" s="14" t="s">
        <v>25303</v>
      </c>
      <c r="B13" s="15" t="s">
        <v>25304</v>
      </c>
      <c r="C13" s="15" t="s">
        <v>25305</v>
      </c>
      <c r="D13" s="13" t="s">
        <v>25306</v>
      </c>
      <c r="E13" s="13">
        <v>0.0</v>
      </c>
    </row>
    <row r="14">
      <c r="A14" s="14" t="s">
        <v>25307</v>
      </c>
      <c r="B14" s="15" t="s">
        <v>25308</v>
      </c>
      <c r="C14" s="15" t="s">
        <v>25309</v>
      </c>
      <c r="D14" s="13" t="s">
        <v>25310</v>
      </c>
      <c r="E14" s="13">
        <v>0.0</v>
      </c>
    </row>
    <row r="15">
      <c r="A15" s="14" t="s">
        <v>25311</v>
      </c>
      <c r="B15" s="15" t="s">
        <v>25312</v>
      </c>
      <c r="C15" s="15" t="s">
        <v>25313</v>
      </c>
      <c r="D15" s="13" t="s">
        <v>25314</v>
      </c>
      <c r="E15" s="13">
        <v>0.0</v>
      </c>
    </row>
    <row r="16">
      <c r="A16" s="14" t="s">
        <v>25315</v>
      </c>
      <c r="B16" s="15" t="s">
        <v>25316</v>
      </c>
      <c r="C16" s="15" t="s">
        <v>25317</v>
      </c>
      <c r="D16" s="13" t="s">
        <v>25318</v>
      </c>
      <c r="E16" s="13">
        <v>0.0</v>
      </c>
    </row>
    <row r="17">
      <c r="A17" s="14" t="s">
        <v>25319</v>
      </c>
      <c r="B17" s="15" t="s">
        <v>25320</v>
      </c>
      <c r="C17" s="15" t="s">
        <v>25321</v>
      </c>
      <c r="D17" s="13" t="s">
        <v>25322</v>
      </c>
      <c r="E17" s="13">
        <v>0.0</v>
      </c>
    </row>
    <row r="18">
      <c r="A18" s="14" t="s">
        <v>25323</v>
      </c>
      <c r="B18" s="15" t="s">
        <v>25324</v>
      </c>
      <c r="C18" s="15" t="s">
        <v>25325</v>
      </c>
      <c r="D18" s="13" t="s">
        <v>25322</v>
      </c>
      <c r="E18" s="13">
        <v>0.0</v>
      </c>
    </row>
    <row r="19">
      <c r="A19" s="14" t="s">
        <v>25326</v>
      </c>
      <c r="B19" s="15" t="s">
        <v>25327</v>
      </c>
      <c r="C19" s="15" t="s">
        <v>25328</v>
      </c>
      <c r="D19" s="13" t="s">
        <v>25329</v>
      </c>
      <c r="E19" s="13">
        <v>0.0</v>
      </c>
    </row>
    <row r="20">
      <c r="A20" s="14" t="s">
        <v>25330</v>
      </c>
      <c r="B20" s="15" t="s">
        <v>25331</v>
      </c>
      <c r="C20" s="15" t="s">
        <v>25332</v>
      </c>
      <c r="D20" s="13" t="s">
        <v>25333</v>
      </c>
      <c r="E20" s="13">
        <v>0.0</v>
      </c>
    </row>
    <row r="21">
      <c r="A21" s="14" t="s">
        <v>25334</v>
      </c>
      <c r="B21" s="15" t="s">
        <v>25335</v>
      </c>
      <c r="C21" s="15" t="s">
        <v>25336</v>
      </c>
      <c r="D21" s="13" t="s">
        <v>25333</v>
      </c>
      <c r="E21" s="13">
        <v>0.0</v>
      </c>
    </row>
    <row r="22">
      <c r="A22" s="14" t="s">
        <v>25337</v>
      </c>
      <c r="B22" s="15" t="s">
        <v>25338</v>
      </c>
      <c r="C22" s="15" t="s">
        <v>25339</v>
      </c>
      <c r="D22" s="13" t="s">
        <v>25333</v>
      </c>
      <c r="E22" s="13">
        <v>0.0</v>
      </c>
    </row>
    <row r="23">
      <c r="A23" s="14" t="s">
        <v>25340</v>
      </c>
      <c r="B23" s="15" t="s">
        <v>25341</v>
      </c>
      <c r="C23" s="15" t="s">
        <v>25342</v>
      </c>
      <c r="D23" s="13" t="s">
        <v>25343</v>
      </c>
      <c r="E23" s="13">
        <v>0.0</v>
      </c>
    </row>
    <row r="24">
      <c r="A24" s="14" t="s">
        <v>25344</v>
      </c>
      <c r="B24" s="15" t="s">
        <v>25345</v>
      </c>
      <c r="C24" s="15" t="s">
        <v>25346</v>
      </c>
      <c r="D24" s="13" t="s">
        <v>25343</v>
      </c>
      <c r="E24" s="13">
        <v>0.0</v>
      </c>
    </row>
    <row r="25">
      <c r="A25" s="14" t="s">
        <v>25347</v>
      </c>
      <c r="B25" s="15" t="s">
        <v>25348</v>
      </c>
      <c r="C25" s="15" t="s">
        <v>25349</v>
      </c>
      <c r="D25" s="13" t="s">
        <v>25350</v>
      </c>
      <c r="E25" s="13">
        <v>0.0</v>
      </c>
    </row>
    <row r="26">
      <c r="A26" s="14" t="s">
        <v>25351</v>
      </c>
      <c r="B26" s="15" t="s">
        <v>25352</v>
      </c>
      <c r="C26" s="15" t="s">
        <v>25353</v>
      </c>
      <c r="D26" s="13" t="s">
        <v>25350</v>
      </c>
      <c r="E26" s="13">
        <v>0.0</v>
      </c>
    </row>
    <row r="27">
      <c r="A27" s="14" t="s">
        <v>25354</v>
      </c>
      <c r="B27" s="15" t="s">
        <v>25355</v>
      </c>
      <c r="C27" s="15" t="s">
        <v>25356</v>
      </c>
      <c r="D27" s="13" t="s">
        <v>25357</v>
      </c>
      <c r="E27" s="13">
        <v>0.0</v>
      </c>
    </row>
    <row r="28">
      <c r="A28" s="14" t="s">
        <v>25358</v>
      </c>
      <c r="B28" s="15" t="s">
        <v>25359</v>
      </c>
      <c r="C28" s="15" t="s">
        <v>25360</v>
      </c>
      <c r="D28" s="13" t="s">
        <v>25357</v>
      </c>
      <c r="E28" s="13">
        <v>0.0</v>
      </c>
    </row>
    <row r="29">
      <c r="A29" s="14" t="s">
        <v>25361</v>
      </c>
      <c r="B29" s="15" t="s">
        <v>25362</v>
      </c>
      <c r="C29" s="15" t="s">
        <v>25363</v>
      </c>
      <c r="D29" s="13" t="s">
        <v>25357</v>
      </c>
      <c r="E29" s="13">
        <v>0.0</v>
      </c>
    </row>
    <row r="30">
      <c r="A30" s="14" t="s">
        <v>25364</v>
      </c>
      <c r="B30" s="15" t="s">
        <v>25365</v>
      </c>
      <c r="C30" s="15" t="s">
        <v>25366</v>
      </c>
      <c r="D30" s="13" t="s">
        <v>25367</v>
      </c>
      <c r="E30" s="13">
        <v>0.0</v>
      </c>
    </row>
    <row r="31">
      <c r="A31" s="14" t="s">
        <v>25368</v>
      </c>
      <c r="B31" s="15" t="s">
        <v>25369</v>
      </c>
      <c r="C31" s="15" t="s">
        <v>25370</v>
      </c>
      <c r="D31" s="13" t="s">
        <v>25371</v>
      </c>
      <c r="E31" s="13">
        <v>0.0</v>
      </c>
    </row>
    <row r="32">
      <c r="A32" s="14" t="s">
        <v>25372</v>
      </c>
      <c r="B32" s="15" t="s">
        <v>25373</v>
      </c>
      <c r="C32" s="15" t="s">
        <v>25374</v>
      </c>
      <c r="D32" s="13" t="s">
        <v>25371</v>
      </c>
      <c r="E32" s="13">
        <v>0.0</v>
      </c>
    </row>
    <row r="33">
      <c r="A33" s="14" t="s">
        <v>25375</v>
      </c>
      <c r="B33" s="15" t="s">
        <v>25376</v>
      </c>
      <c r="C33" s="15" t="s">
        <v>25377</v>
      </c>
      <c r="D33" s="13" t="s">
        <v>25367</v>
      </c>
      <c r="E33" s="13">
        <v>0.0</v>
      </c>
    </row>
    <row r="34">
      <c r="A34" s="14" t="s">
        <v>25378</v>
      </c>
      <c r="B34" s="15" t="s">
        <v>25379</v>
      </c>
      <c r="C34" s="15" t="s">
        <v>25380</v>
      </c>
      <c r="D34" s="13" t="s">
        <v>25367</v>
      </c>
      <c r="E34" s="13">
        <v>0.0</v>
      </c>
    </row>
    <row r="35">
      <c r="A35" s="14" t="s">
        <v>25381</v>
      </c>
      <c r="B35" s="15" t="s">
        <v>25382</v>
      </c>
      <c r="C35" s="15" t="s">
        <v>25383</v>
      </c>
      <c r="D35" s="13" t="s">
        <v>25367</v>
      </c>
      <c r="E35" s="13">
        <v>0.0</v>
      </c>
    </row>
    <row r="36">
      <c r="A36" s="14" t="s">
        <v>25384</v>
      </c>
      <c r="B36" s="15" t="s">
        <v>25385</v>
      </c>
      <c r="C36" s="15" t="s">
        <v>25386</v>
      </c>
      <c r="D36" s="13" t="s">
        <v>25367</v>
      </c>
      <c r="E36" s="13">
        <v>0.0</v>
      </c>
    </row>
    <row r="37">
      <c r="A37" s="14" t="s">
        <v>25387</v>
      </c>
      <c r="B37" s="15" t="s">
        <v>25388</v>
      </c>
      <c r="C37" s="15" t="s">
        <v>25389</v>
      </c>
      <c r="D37" s="13" t="s">
        <v>25390</v>
      </c>
      <c r="E37" s="13">
        <v>0.0</v>
      </c>
    </row>
    <row r="38">
      <c r="A38" s="14" t="s">
        <v>25391</v>
      </c>
      <c r="B38" s="15" t="s">
        <v>25392</v>
      </c>
      <c r="C38" s="15" t="s">
        <v>25393</v>
      </c>
      <c r="D38" s="13" t="s">
        <v>25394</v>
      </c>
      <c r="E38" s="13">
        <v>0.0</v>
      </c>
    </row>
    <row r="39">
      <c r="A39" s="14" t="s">
        <v>25395</v>
      </c>
      <c r="B39" s="15" t="s">
        <v>25396</v>
      </c>
      <c r="C39" s="15" t="s">
        <v>25397</v>
      </c>
      <c r="D39" s="13" t="s">
        <v>25398</v>
      </c>
      <c r="E39" s="13">
        <v>0.0</v>
      </c>
    </row>
    <row r="40">
      <c r="A40" s="14" t="s">
        <v>25399</v>
      </c>
      <c r="B40" s="15" t="s">
        <v>25400</v>
      </c>
      <c r="C40" s="15" t="s">
        <v>25401</v>
      </c>
      <c r="D40" s="13" t="s">
        <v>25402</v>
      </c>
      <c r="E40" s="13">
        <v>0.0</v>
      </c>
    </row>
    <row r="41">
      <c r="A41" s="14" t="s">
        <v>25403</v>
      </c>
      <c r="B41" s="15" t="s">
        <v>25404</v>
      </c>
      <c r="C41" s="15" t="s">
        <v>25405</v>
      </c>
      <c r="D41" s="13" t="s">
        <v>25406</v>
      </c>
      <c r="E41" s="13">
        <v>0.0</v>
      </c>
    </row>
    <row r="42">
      <c r="A42" s="14" t="s">
        <v>25407</v>
      </c>
      <c r="B42" s="15" t="s">
        <v>25408</v>
      </c>
      <c r="C42" s="15" t="s">
        <v>25409</v>
      </c>
      <c r="D42" s="13" t="s">
        <v>25410</v>
      </c>
      <c r="E42" s="13">
        <v>0.0</v>
      </c>
    </row>
    <row r="43">
      <c r="A43" s="14" t="s">
        <v>25411</v>
      </c>
      <c r="B43" s="15" t="s">
        <v>25412</v>
      </c>
      <c r="C43" s="15" t="s">
        <v>25413</v>
      </c>
      <c r="D43" s="13" t="s">
        <v>25410</v>
      </c>
      <c r="E43" s="13">
        <v>0.0</v>
      </c>
    </row>
    <row r="44">
      <c r="A44" s="14" t="s">
        <v>25414</v>
      </c>
      <c r="B44" s="15" t="s">
        <v>25415</v>
      </c>
      <c r="C44" s="15" t="s">
        <v>25416</v>
      </c>
      <c r="D44" s="13" t="s">
        <v>25417</v>
      </c>
      <c r="E44" s="13">
        <v>0.0</v>
      </c>
    </row>
    <row r="45">
      <c r="A45" s="14" t="s">
        <v>25418</v>
      </c>
      <c r="B45" s="15" t="s">
        <v>25419</v>
      </c>
      <c r="C45" s="15" t="s">
        <v>25420</v>
      </c>
      <c r="D45" s="13" t="s">
        <v>25417</v>
      </c>
      <c r="E45" s="13">
        <v>0.0</v>
      </c>
    </row>
    <row r="46">
      <c r="A46" s="14" t="s">
        <v>25421</v>
      </c>
      <c r="B46" s="15" t="s">
        <v>25422</v>
      </c>
      <c r="C46" s="15" t="s">
        <v>25423</v>
      </c>
      <c r="D46" s="13" t="s">
        <v>25424</v>
      </c>
      <c r="E46" s="13">
        <v>0.0</v>
      </c>
    </row>
    <row r="47">
      <c r="A47" s="14" t="s">
        <v>25425</v>
      </c>
      <c r="B47" s="15" t="s">
        <v>25426</v>
      </c>
      <c r="C47" s="15" t="s">
        <v>25427</v>
      </c>
      <c r="D47" s="13" t="s">
        <v>25424</v>
      </c>
      <c r="E47" s="13">
        <v>0.0</v>
      </c>
    </row>
    <row r="48">
      <c r="A48" s="14" t="s">
        <v>25428</v>
      </c>
      <c r="B48" s="15" t="s">
        <v>25429</v>
      </c>
      <c r="C48" s="15" t="s">
        <v>25430</v>
      </c>
      <c r="D48" s="13" t="s">
        <v>25424</v>
      </c>
      <c r="E48" s="13">
        <v>0.0</v>
      </c>
    </row>
    <row r="49">
      <c r="A49" s="14" t="s">
        <v>25431</v>
      </c>
      <c r="B49" s="15" t="s">
        <v>25432</v>
      </c>
      <c r="C49" s="15" t="s">
        <v>25433</v>
      </c>
      <c r="D49" s="13" t="s">
        <v>25424</v>
      </c>
      <c r="E49" s="13">
        <v>0.0</v>
      </c>
    </row>
    <row r="50">
      <c r="A50" s="14" t="s">
        <v>25434</v>
      </c>
      <c r="B50" s="15" t="s">
        <v>25435</v>
      </c>
      <c r="C50" s="15" t="s">
        <v>25436</v>
      </c>
      <c r="D50" s="13" t="s">
        <v>25437</v>
      </c>
      <c r="E50" s="13">
        <v>0.0</v>
      </c>
    </row>
    <row r="51">
      <c r="A51" s="14" t="s">
        <v>25438</v>
      </c>
      <c r="B51" s="15" t="s">
        <v>25439</v>
      </c>
      <c r="C51" s="15" t="s">
        <v>25440</v>
      </c>
      <c r="D51" s="13" t="s">
        <v>25437</v>
      </c>
      <c r="E51" s="13">
        <v>0.0</v>
      </c>
    </row>
    <row r="52">
      <c r="A52" s="14" t="s">
        <v>25441</v>
      </c>
      <c r="B52" s="15" t="s">
        <v>25442</v>
      </c>
      <c r="C52" s="15" t="s">
        <v>25443</v>
      </c>
      <c r="D52" s="13" t="s">
        <v>25437</v>
      </c>
      <c r="E52" s="13">
        <v>0.0</v>
      </c>
    </row>
    <row r="53">
      <c r="A53" s="14" t="s">
        <v>25444</v>
      </c>
      <c r="B53" s="15" t="s">
        <v>25445</v>
      </c>
      <c r="C53" s="15" t="s">
        <v>25446</v>
      </c>
      <c r="D53" s="13" t="s">
        <v>25447</v>
      </c>
      <c r="E53" s="13">
        <v>126.0</v>
      </c>
    </row>
    <row r="54">
      <c r="A54" s="14" t="s">
        <v>25448</v>
      </c>
      <c r="B54" s="15" t="s">
        <v>25449</v>
      </c>
      <c r="C54" s="15" t="s">
        <v>25450</v>
      </c>
      <c r="D54" s="13" t="s">
        <v>25447</v>
      </c>
      <c r="E54" s="13">
        <v>0.0</v>
      </c>
    </row>
    <row r="55">
      <c r="A55" s="14" t="s">
        <v>25451</v>
      </c>
      <c r="B55" s="15" t="s">
        <v>25452</v>
      </c>
      <c r="C55" s="15" t="s">
        <v>25453</v>
      </c>
      <c r="D55" s="13" t="s">
        <v>25454</v>
      </c>
      <c r="E55" s="13">
        <v>0.0</v>
      </c>
    </row>
    <row r="56">
      <c r="A56" s="14" t="s">
        <v>25455</v>
      </c>
      <c r="B56" s="15" t="s">
        <v>25456</v>
      </c>
      <c r="C56" s="15" t="s">
        <v>25457</v>
      </c>
      <c r="D56" s="13" t="s">
        <v>25458</v>
      </c>
      <c r="E56" s="13">
        <v>0.0</v>
      </c>
    </row>
    <row r="57">
      <c r="A57" s="14" t="s">
        <v>25459</v>
      </c>
      <c r="B57" s="15" t="s">
        <v>25460</v>
      </c>
      <c r="C57" s="15" t="s">
        <v>25461</v>
      </c>
      <c r="D57" s="13" t="s">
        <v>25458</v>
      </c>
      <c r="E57" s="13">
        <v>0.0</v>
      </c>
    </row>
    <row r="58">
      <c r="A58" s="14" t="s">
        <v>25462</v>
      </c>
      <c r="B58" s="15" t="s">
        <v>25463</v>
      </c>
      <c r="C58" s="15" t="s">
        <v>25464</v>
      </c>
      <c r="D58" s="13" t="s">
        <v>25465</v>
      </c>
      <c r="E58" s="13">
        <v>0.0</v>
      </c>
    </row>
    <row r="59">
      <c r="A59" s="14" t="s">
        <v>25466</v>
      </c>
      <c r="B59" s="15" t="s">
        <v>25467</v>
      </c>
      <c r="C59" s="15" t="s">
        <v>25468</v>
      </c>
      <c r="D59" s="13" t="s">
        <v>25469</v>
      </c>
      <c r="E59" s="13">
        <v>0.0</v>
      </c>
    </row>
    <row r="60">
      <c r="A60" s="14" t="s">
        <v>25470</v>
      </c>
      <c r="B60" s="15" t="s">
        <v>25471</v>
      </c>
      <c r="C60" s="15" t="s">
        <v>25472</v>
      </c>
      <c r="D60" s="13" t="s">
        <v>25473</v>
      </c>
      <c r="E60" s="13">
        <v>0.0</v>
      </c>
    </row>
    <row r="61">
      <c r="A61" s="14" t="s">
        <v>25474</v>
      </c>
      <c r="B61" s="15" t="s">
        <v>25475</v>
      </c>
      <c r="C61" s="15" t="s">
        <v>25476</v>
      </c>
      <c r="D61" s="13" t="s">
        <v>25477</v>
      </c>
      <c r="E61" s="13">
        <v>0.0</v>
      </c>
    </row>
    <row r="62">
      <c r="A62" s="14" t="s">
        <v>25478</v>
      </c>
      <c r="B62" s="15" t="s">
        <v>25479</v>
      </c>
      <c r="C62" s="15" t="s">
        <v>25480</v>
      </c>
      <c r="D62" s="13" t="s">
        <v>25481</v>
      </c>
      <c r="E62" s="13">
        <v>0.0</v>
      </c>
    </row>
    <row r="63">
      <c r="A63" s="14" t="s">
        <v>25482</v>
      </c>
      <c r="B63" s="15" t="s">
        <v>25483</v>
      </c>
      <c r="C63" s="15" t="s">
        <v>25484</v>
      </c>
      <c r="D63" s="13" t="s">
        <v>25485</v>
      </c>
      <c r="E63" s="13">
        <v>0.0</v>
      </c>
    </row>
    <row r="64">
      <c r="A64" s="14" t="s">
        <v>25486</v>
      </c>
      <c r="B64" s="15" t="s">
        <v>25487</v>
      </c>
      <c r="C64" s="15" t="s">
        <v>25488</v>
      </c>
      <c r="D64" s="13" t="s">
        <v>25489</v>
      </c>
      <c r="E64" s="13">
        <v>0.0</v>
      </c>
    </row>
    <row r="65">
      <c r="A65" s="14" t="s">
        <v>25490</v>
      </c>
      <c r="B65" s="15" t="s">
        <v>25491</v>
      </c>
      <c r="C65" s="15" t="s">
        <v>25492</v>
      </c>
      <c r="D65" s="13" t="s">
        <v>25493</v>
      </c>
      <c r="E65" s="13">
        <v>0.0</v>
      </c>
    </row>
    <row r="66">
      <c r="A66" s="14" t="s">
        <v>25494</v>
      </c>
      <c r="B66" s="15" t="s">
        <v>25495</v>
      </c>
      <c r="C66" s="15" t="s">
        <v>25496</v>
      </c>
      <c r="D66" s="13" t="s">
        <v>25493</v>
      </c>
      <c r="E66" s="13">
        <v>0.0</v>
      </c>
    </row>
    <row r="67">
      <c r="A67" s="14" t="s">
        <v>25497</v>
      </c>
      <c r="B67" s="15" t="s">
        <v>25498</v>
      </c>
      <c r="C67" s="15" t="s">
        <v>25499</v>
      </c>
      <c r="D67" s="13" t="s">
        <v>25500</v>
      </c>
      <c r="E67" s="13">
        <v>0.0</v>
      </c>
    </row>
    <row r="68">
      <c r="A68" s="14" t="s">
        <v>25501</v>
      </c>
      <c r="B68" s="15" t="s">
        <v>25502</v>
      </c>
      <c r="C68" s="15" t="s">
        <v>25503</v>
      </c>
      <c r="D68" s="13" t="s">
        <v>25504</v>
      </c>
      <c r="E68" s="13">
        <v>0.0</v>
      </c>
    </row>
    <row r="69">
      <c r="A69" s="14" t="s">
        <v>25505</v>
      </c>
      <c r="B69" s="15" t="s">
        <v>25506</v>
      </c>
      <c r="C69" s="15" t="s">
        <v>25507</v>
      </c>
      <c r="D69" s="13" t="s">
        <v>25508</v>
      </c>
      <c r="E69" s="13">
        <v>8.0</v>
      </c>
    </row>
    <row r="70">
      <c r="A70" s="14" t="s">
        <v>25509</v>
      </c>
      <c r="B70" s="15" t="s">
        <v>25510</v>
      </c>
      <c r="C70" s="15" t="s">
        <v>25511</v>
      </c>
      <c r="D70" s="13" t="s">
        <v>25508</v>
      </c>
      <c r="E70" s="13">
        <v>0.0</v>
      </c>
    </row>
    <row r="71">
      <c r="A71" s="14" t="s">
        <v>25512</v>
      </c>
      <c r="B71" s="15" t="s">
        <v>25513</v>
      </c>
      <c r="C71" s="15" t="s">
        <v>25514</v>
      </c>
      <c r="D71" s="13" t="s">
        <v>25508</v>
      </c>
      <c r="E71" s="13">
        <v>0.0</v>
      </c>
    </row>
    <row r="72">
      <c r="A72" s="14" t="s">
        <v>25515</v>
      </c>
      <c r="B72" s="15" t="s">
        <v>25516</v>
      </c>
      <c r="C72" s="15" t="s">
        <v>25517</v>
      </c>
      <c r="D72" s="13" t="s">
        <v>25518</v>
      </c>
      <c r="E72" s="13">
        <v>0.0</v>
      </c>
    </row>
    <row r="73">
      <c r="A73" s="14" t="s">
        <v>25519</v>
      </c>
      <c r="B73" s="15" t="s">
        <v>25520</v>
      </c>
      <c r="C73" s="15" t="s">
        <v>25521</v>
      </c>
      <c r="D73" s="13" t="s">
        <v>25522</v>
      </c>
      <c r="E73" s="13">
        <v>0.0</v>
      </c>
    </row>
    <row r="74">
      <c r="A74" s="14" t="s">
        <v>25523</v>
      </c>
      <c r="B74" s="15" t="s">
        <v>25524</v>
      </c>
      <c r="C74" s="15" t="s">
        <v>25525</v>
      </c>
      <c r="D74" s="13" t="s">
        <v>25526</v>
      </c>
      <c r="E74" s="13">
        <v>0.0</v>
      </c>
    </row>
    <row r="75">
      <c r="A75" s="14" t="s">
        <v>25527</v>
      </c>
      <c r="B75" s="15" t="s">
        <v>25528</v>
      </c>
      <c r="C75" s="15" t="s">
        <v>25529</v>
      </c>
      <c r="D75" s="13" t="s">
        <v>25530</v>
      </c>
      <c r="E75" s="13">
        <v>0.0</v>
      </c>
    </row>
    <row r="76">
      <c r="A76" s="14" t="s">
        <v>25531</v>
      </c>
      <c r="B76" s="15" t="s">
        <v>25532</v>
      </c>
      <c r="C76" s="15" t="s">
        <v>25533</v>
      </c>
      <c r="D76" s="13" t="s">
        <v>25534</v>
      </c>
      <c r="E76" s="13">
        <v>0.0</v>
      </c>
    </row>
    <row r="77">
      <c r="A77" s="14" t="s">
        <v>25535</v>
      </c>
      <c r="B77" s="15" t="s">
        <v>25536</v>
      </c>
      <c r="C77" s="15" t="s">
        <v>25537</v>
      </c>
      <c r="D77" s="13" t="s">
        <v>25538</v>
      </c>
      <c r="E77" s="13">
        <v>0.0</v>
      </c>
    </row>
    <row r="78">
      <c r="A78" s="14" t="s">
        <v>25539</v>
      </c>
      <c r="B78" s="15" t="s">
        <v>25540</v>
      </c>
      <c r="C78" s="15" t="s">
        <v>25541</v>
      </c>
      <c r="D78" s="13" t="s">
        <v>25542</v>
      </c>
      <c r="E78" s="13">
        <v>0.0</v>
      </c>
    </row>
    <row r="79">
      <c r="A79" s="14" t="s">
        <v>25543</v>
      </c>
      <c r="B79" s="15" t="s">
        <v>25544</v>
      </c>
      <c r="C79" s="15" t="s">
        <v>25545</v>
      </c>
      <c r="D79" s="13" t="s">
        <v>25546</v>
      </c>
      <c r="E79" s="13">
        <v>0.0</v>
      </c>
    </row>
    <row r="80">
      <c r="A80" s="14" t="s">
        <v>25547</v>
      </c>
      <c r="B80" s="15" t="s">
        <v>25548</v>
      </c>
      <c r="C80" s="15" t="s">
        <v>25549</v>
      </c>
      <c r="D80" s="13" t="s">
        <v>25550</v>
      </c>
      <c r="E80" s="13">
        <v>0.0</v>
      </c>
    </row>
    <row r="81">
      <c r="A81" s="14" t="s">
        <v>25551</v>
      </c>
      <c r="B81" s="15" t="s">
        <v>25552</v>
      </c>
      <c r="C81" s="15" t="s">
        <v>25553</v>
      </c>
      <c r="D81" s="13" t="s">
        <v>25554</v>
      </c>
      <c r="E81" s="13">
        <v>0.0</v>
      </c>
    </row>
    <row r="82">
      <c r="A82" s="14" t="s">
        <v>25555</v>
      </c>
      <c r="B82" s="15" t="s">
        <v>25556</v>
      </c>
      <c r="C82" s="15" t="s">
        <v>25557</v>
      </c>
      <c r="D82" s="13" t="s">
        <v>25558</v>
      </c>
      <c r="E82" s="13">
        <v>0.0</v>
      </c>
    </row>
    <row r="83">
      <c r="A83" s="14" t="s">
        <v>25559</v>
      </c>
      <c r="B83" s="15" t="s">
        <v>25560</v>
      </c>
      <c r="C83" s="15" t="s">
        <v>25561</v>
      </c>
      <c r="D83" s="13" t="s">
        <v>25562</v>
      </c>
      <c r="E83" s="13">
        <v>0.0</v>
      </c>
    </row>
    <row r="84">
      <c r="A84" s="14" t="s">
        <v>25563</v>
      </c>
      <c r="B84" s="15" t="s">
        <v>25564</v>
      </c>
      <c r="C84" s="15" t="s">
        <v>25565</v>
      </c>
      <c r="D84" s="13" t="s">
        <v>25562</v>
      </c>
      <c r="E84" s="13">
        <v>0.0</v>
      </c>
    </row>
    <row r="85">
      <c r="A85" s="14" t="s">
        <v>25566</v>
      </c>
      <c r="B85" s="15" t="s">
        <v>25567</v>
      </c>
      <c r="C85" s="15" t="s">
        <v>25568</v>
      </c>
      <c r="D85" s="13" t="s">
        <v>25569</v>
      </c>
      <c r="E85" s="13">
        <v>0.0</v>
      </c>
    </row>
    <row r="86">
      <c r="A86" s="14" t="s">
        <v>25570</v>
      </c>
      <c r="B86" s="15" t="s">
        <v>25571</v>
      </c>
      <c r="C86" s="15" t="s">
        <v>25572</v>
      </c>
      <c r="D86" s="13" t="s">
        <v>25569</v>
      </c>
      <c r="E86" s="13">
        <v>0.0</v>
      </c>
    </row>
    <row r="87">
      <c r="A87" s="14" t="s">
        <v>25573</v>
      </c>
      <c r="B87" s="15" t="s">
        <v>25574</v>
      </c>
      <c r="C87" s="15" t="s">
        <v>25575</v>
      </c>
      <c r="D87" s="13" t="s">
        <v>25569</v>
      </c>
      <c r="E87" s="13">
        <v>0.0</v>
      </c>
    </row>
    <row r="88">
      <c r="A88" s="14" t="s">
        <v>25576</v>
      </c>
      <c r="B88" s="15" t="s">
        <v>25577</v>
      </c>
      <c r="C88" s="15" t="s">
        <v>25578</v>
      </c>
      <c r="D88" s="13" t="s">
        <v>25579</v>
      </c>
      <c r="E88" s="13">
        <v>0.0</v>
      </c>
    </row>
    <row r="89">
      <c r="A89" s="14" t="s">
        <v>25580</v>
      </c>
      <c r="B89" s="15" t="s">
        <v>25581</v>
      </c>
      <c r="C89" s="15" t="s">
        <v>25582</v>
      </c>
      <c r="D89" s="13" t="s">
        <v>25579</v>
      </c>
      <c r="E89" s="13">
        <v>0.0</v>
      </c>
    </row>
    <row r="90">
      <c r="A90" s="14" t="s">
        <v>25583</v>
      </c>
      <c r="B90" s="15" t="s">
        <v>25584</v>
      </c>
      <c r="C90" s="15" t="s">
        <v>25585</v>
      </c>
      <c r="D90" s="13" t="s">
        <v>25586</v>
      </c>
      <c r="E90" s="13">
        <v>0.0</v>
      </c>
    </row>
    <row r="91">
      <c r="A91" s="14" t="s">
        <v>25587</v>
      </c>
      <c r="B91" s="15" t="s">
        <v>25588</v>
      </c>
      <c r="C91" s="15" t="s">
        <v>25589</v>
      </c>
      <c r="D91" s="13" t="s">
        <v>25590</v>
      </c>
      <c r="E91" s="13">
        <v>0.0</v>
      </c>
    </row>
    <row r="92">
      <c r="A92" s="14" t="s">
        <v>25591</v>
      </c>
      <c r="B92" s="15" t="s">
        <v>25592</v>
      </c>
      <c r="C92" s="15" t="s">
        <v>25593</v>
      </c>
      <c r="D92" s="13" t="s">
        <v>25594</v>
      </c>
      <c r="E92" s="13">
        <v>0.0</v>
      </c>
    </row>
    <row r="93">
      <c r="A93" s="14" t="s">
        <v>25595</v>
      </c>
      <c r="B93" s="15" t="s">
        <v>25596</v>
      </c>
      <c r="C93" s="15" t="s">
        <v>25597</v>
      </c>
      <c r="D93" s="13" t="s">
        <v>25598</v>
      </c>
      <c r="E93" s="13">
        <v>0.0</v>
      </c>
    </row>
    <row r="94">
      <c r="A94" s="14" t="s">
        <v>25599</v>
      </c>
      <c r="B94" s="15" t="s">
        <v>25600</v>
      </c>
      <c r="C94" s="15" t="s">
        <v>25601</v>
      </c>
      <c r="D94" s="13" t="s">
        <v>25602</v>
      </c>
      <c r="E94" s="13">
        <v>0.0</v>
      </c>
    </row>
    <row r="95">
      <c r="A95" s="14" t="s">
        <v>25603</v>
      </c>
      <c r="B95" s="15" t="s">
        <v>25604</v>
      </c>
      <c r="C95" s="15" t="s">
        <v>25605</v>
      </c>
      <c r="D95" s="13" t="s">
        <v>25606</v>
      </c>
      <c r="E95" s="13">
        <v>0.0</v>
      </c>
    </row>
    <row r="96">
      <c r="A96" s="14" t="s">
        <v>25607</v>
      </c>
      <c r="B96" s="15" t="s">
        <v>25608</v>
      </c>
      <c r="C96" s="15" t="s">
        <v>25609</v>
      </c>
      <c r="D96" s="13" t="s">
        <v>25610</v>
      </c>
      <c r="E96" s="13">
        <v>0.0</v>
      </c>
    </row>
    <row r="97">
      <c r="A97" s="14" t="s">
        <v>25611</v>
      </c>
      <c r="B97" s="15" t="s">
        <v>25612</v>
      </c>
      <c r="C97" s="15" t="s">
        <v>25613</v>
      </c>
      <c r="D97" s="13" t="s">
        <v>25614</v>
      </c>
      <c r="E97" s="13">
        <v>0.0</v>
      </c>
    </row>
    <row r="98">
      <c r="A98" s="14" t="s">
        <v>25615</v>
      </c>
      <c r="B98" s="15" t="s">
        <v>25616</v>
      </c>
      <c r="C98" s="15" t="s">
        <v>25617</v>
      </c>
      <c r="D98" s="13" t="s">
        <v>25618</v>
      </c>
      <c r="E98" s="13">
        <v>0.0</v>
      </c>
    </row>
    <row r="99">
      <c r="A99" s="14" t="s">
        <v>25619</v>
      </c>
      <c r="B99" s="15" t="s">
        <v>25620</v>
      </c>
      <c r="C99" s="15" t="s">
        <v>25621</v>
      </c>
      <c r="D99" s="13" t="s">
        <v>25622</v>
      </c>
      <c r="E99" s="13">
        <v>0.0</v>
      </c>
    </row>
    <row r="100">
      <c r="A100" s="14" t="s">
        <v>25623</v>
      </c>
      <c r="B100" s="15" t="s">
        <v>25624</v>
      </c>
      <c r="C100" s="15" t="s">
        <v>25625</v>
      </c>
      <c r="D100" s="13" t="s">
        <v>25626</v>
      </c>
      <c r="E100" s="13">
        <v>0.0</v>
      </c>
    </row>
    <row r="101">
      <c r="A101" s="14" t="s">
        <v>25627</v>
      </c>
      <c r="B101" s="15" t="s">
        <v>25628</v>
      </c>
      <c r="C101" s="15" t="s">
        <v>25629</v>
      </c>
      <c r="D101" s="13" t="s">
        <v>25630</v>
      </c>
      <c r="E101" s="13">
        <v>0.0</v>
      </c>
    </row>
    <row r="102">
      <c r="A102" s="14" t="s">
        <v>25631</v>
      </c>
      <c r="B102" s="15" t="s">
        <v>25632</v>
      </c>
      <c r="C102" s="15" t="s">
        <v>25633</v>
      </c>
      <c r="D102" s="13" t="s">
        <v>25634</v>
      </c>
      <c r="E102" s="13">
        <v>0.0</v>
      </c>
    </row>
    <row r="103">
      <c r="A103" s="14" t="s">
        <v>25635</v>
      </c>
      <c r="B103" s="15" t="s">
        <v>25636</v>
      </c>
      <c r="C103" s="15" t="s">
        <v>25637</v>
      </c>
      <c r="D103" s="13" t="s">
        <v>25638</v>
      </c>
      <c r="E103" s="13">
        <v>0.0</v>
      </c>
    </row>
    <row r="104">
      <c r="A104" s="14" t="s">
        <v>25639</v>
      </c>
      <c r="B104" s="15" t="s">
        <v>25640</v>
      </c>
      <c r="C104" s="15" t="s">
        <v>25641</v>
      </c>
      <c r="D104" s="13" t="s">
        <v>25642</v>
      </c>
      <c r="E104" s="13">
        <v>0.0</v>
      </c>
    </row>
    <row r="105">
      <c r="A105" s="14" t="s">
        <v>25643</v>
      </c>
      <c r="B105" s="15" t="s">
        <v>25644</v>
      </c>
      <c r="C105" s="15" t="s">
        <v>25645</v>
      </c>
      <c r="D105" s="13" t="s">
        <v>25646</v>
      </c>
      <c r="E105" s="13">
        <v>0.0</v>
      </c>
    </row>
    <row r="106">
      <c r="A106" s="14" t="s">
        <v>25647</v>
      </c>
      <c r="B106" s="15" t="s">
        <v>25648</v>
      </c>
      <c r="C106" s="15" t="s">
        <v>25649</v>
      </c>
      <c r="D106" s="13" t="s">
        <v>25650</v>
      </c>
      <c r="E106" s="13">
        <v>0.0</v>
      </c>
    </row>
    <row r="107">
      <c r="A107" s="14" t="s">
        <v>25651</v>
      </c>
      <c r="B107" s="15" t="s">
        <v>25652</v>
      </c>
      <c r="C107" s="15" t="s">
        <v>25653</v>
      </c>
      <c r="D107" s="13" t="s">
        <v>25654</v>
      </c>
      <c r="E107" s="13">
        <v>0.0</v>
      </c>
    </row>
    <row r="108">
      <c r="A108" s="14" t="s">
        <v>25655</v>
      </c>
      <c r="B108" s="15" t="s">
        <v>25656</v>
      </c>
      <c r="C108" s="15" t="s">
        <v>25657</v>
      </c>
      <c r="D108" s="13" t="s">
        <v>25658</v>
      </c>
      <c r="E108" s="13">
        <v>0.0</v>
      </c>
    </row>
    <row r="109">
      <c r="A109" s="14" t="s">
        <v>25659</v>
      </c>
      <c r="B109" s="15" t="s">
        <v>25660</v>
      </c>
      <c r="C109" s="15" t="s">
        <v>25661</v>
      </c>
      <c r="D109" s="13" t="s">
        <v>25662</v>
      </c>
      <c r="E109" s="13">
        <v>0.0</v>
      </c>
    </row>
    <row r="110">
      <c r="A110" s="14" t="s">
        <v>25663</v>
      </c>
      <c r="B110" s="15" t="s">
        <v>25664</v>
      </c>
      <c r="C110" s="15" t="s">
        <v>25665</v>
      </c>
      <c r="D110" s="13" t="s">
        <v>25666</v>
      </c>
      <c r="E110" s="13">
        <v>0.0</v>
      </c>
    </row>
    <row r="111">
      <c r="A111" s="14" t="s">
        <v>25667</v>
      </c>
      <c r="B111" s="15" t="s">
        <v>25668</v>
      </c>
      <c r="C111" s="15" t="s">
        <v>25669</v>
      </c>
      <c r="D111" s="13" t="s">
        <v>25670</v>
      </c>
      <c r="E111" s="13">
        <v>0.0</v>
      </c>
    </row>
    <row r="112">
      <c r="A112" s="14" t="s">
        <v>25671</v>
      </c>
      <c r="B112" s="15" t="s">
        <v>25672</v>
      </c>
      <c r="C112" s="15" t="s">
        <v>25673</v>
      </c>
      <c r="D112" s="13" t="s">
        <v>25674</v>
      </c>
      <c r="E112" s="13">
        <v>0.0</v>
      </c>
    </row>
    <row r="113">
      <c r="A113" s="14" t="s">
        <v>25675</v>
      </c>
      <c r="B113" s="15" t="s">
        <v>25676</v>
      </c>
      <c r="C113" s="15" t="s">
        <v>25677</v>
      </c>
      <c r="D113" s="13" t="s">
        <v>25678</v>
      </c>
      <c r="E113" s="13">
        <v>0.0</v>
      </c>
    </row>
    <row r="114">
      <c r="A114" s="14" t="s">
        <v>25679</v>
      </c>
      <c r="B114" s="15" t="s">
        <v>25680</v>
      </c>
      <c r="C114" s="15" t="s">
        <v>25681</v>
      </c>
      <c r="D114" s="13" t="s">
        <v>25682</v>
      </c>
      <c r="E114" s="13">
        <v>0.0</v>
      </c>
    </row>
    <row r="115">
      <c r="A115" s="14" t="s">
        <v>25683</v>
      </c>
      <c r="B115" s="15" t="s">
        <v>25684</v>
      </c>
      <c r="C115" s="15" t="s">
        <v>25685</v>
      </c>
      <c r="D115" s="13" t="s">
        <v>25686</v>
      </c>
      <c r="E115" s="13">
        <v>0.0</v>
      </c>
    </row>
    <row r="116">
      <c r="A116" s="14" t="s">
        <v>25687</v>
      </c>
      <c r="B116" s="15" t="s">
        <v>25688</v>
      </c>
      <c r="C116" s="15" t="s">
        <v>25689</v>
      </c>
      <c r="D116" s="13" t="s">
        <v>25690</v>
      </c>
      <c r="E116" s="13">
        <v>0.0</v>
      </c>
    </row>
    <row r="117">
      <c r="A117" s="14" t="s">
        <v>25691</v>
      </c>
      <c r="B117" s="15" t="s">
        <v>25692</v>
      </c>
      <c r="C117" s="15" t="s">
        <v>25693</v>
      </c>
      <c r="D117" s="13" t="s">
        <v>25690</v>
      </c>
      <c r="E117" s="13">
        <v>0.0</v>
      </c>
    </row>
    <row r="118">
      <c r="A118" s="14" t="s">
        <v>25694</v>
      </c>
      <c r="B118" s="15" t="s">
        <v>25695</v>
      </c>
      <c r="C118" s="15" t="s">
        <v>25696</v>
      </c>
      <c r="D118" s="13" t="s">
        <v>25697</v>
      </c>
      <c r="E118" s="13">
        <v>0.0</v>
      </c>
    </row>
    <row r="119">
      <c r="A119" s="14" t="s">
        <v>25698</v>
      </c>
      <c r="B119" s="15" t="s">
        <v>25699</v>
      </c>
      <c r="C119" s="15" t="s">
        <v>25700</v>
      </c>
      <c r="D119" s="13" t="s">
        <v>25697</v>
      </c>
      <c r="E119" s="13">
        <v>0.0</v>
      </c>
    </row>
    <row r="120">
      <c r="A120" s="14" t="s">
        <v>25701</v>
      </c>
      <c r="B120" s="15" t="s">
        <v>25702</v>
      </c>
      <c r="C120" s="15" t="s">
        <v>25703</v>
      </c>
      <c r="D120" s="13" t="s">
        <v>25697</v>
      </c>
      <c r="E120" s="13">
        <v>0.0</v>
      </c>
    </row>
    <row r="121">
      <c r="A121" s="14" t="s">
        <v>25704</v>
      </c>
      <c r="B121" s="15" t="s">
        <v>25705</v>
      </c>
      <c r="C121" s="15" t="s">
        <v>25706</v>
      </c>
      <c r="D121" s="13" t="s">
        <v>25697</v>
      </c>
      <c r="E121" s="13">
        <v>0.0</v>
      </c>
    </row>
    <row r="122">
      <c r="A122" s="14" t="s">
        <v>25707</v>
      </c>
      <c r="B122" s="15" t="s">
        <v>25708</v>
      </c>
      <c r="C122" s="15" t="s">
        <v>25709</v>
      </c>
      <c r="D122" s="13" t="s">
        <v>25697</v>
      </c>
      <c r="E122" s="13">
        <v>0.0</v>
      </c>
    </row>
    <row r="123">
      <c r="A123" s="14" t="s">
        <v>25710</v>
      </c>
      <c r="B123" s="15" t="s">
        <v>25711</v>
      </c>
      <c r="C123" s="15" t="s">
        <v>25712</v>
      </c>
      <c r="D123" s="13" t="s">
        <v>25713</v>
      </c>
      <c r="E123" s="13">
        <v>0.0</v>
      </c>
    </row>
    <row r="124">
      <c r="A124" s="14" t="s">
        <v>25714</v>
      </c>
      <c r="B124" s="15" t="s">
        <v>25715</v>
      </c>
      <c r="C124" s="15" t="s">
        <v>25716</v>
      </c>
      <c r="D124" s="13" t="s">
        <v>25717</v>
      </c>
      <c r="E124" s="13">
        <v>0.0</v>
      </c>
    </row>
    <row r="125">
      <c r="A125" s="14" t="s">
        <v>25718</v>
      </c>
      <c r="B125" s="15" t="s">
        <v>25719</v>
      </c>
      <c r="C125" s="15" t="s">
        <v>25720</v>
      </c>
      <c r="D125" s="13" t="s">
        <v>25721</v>
      </c>
      <c r="E125" s="13">
        <v>0.0</v>
      </c>
    </row>
    <row r="126">
      <c r="A126" s="14" t="s">
        <v>25722</v>
      </c>
      <c r="B126" s="15" t="s">
        <v>25723</v>
      </c>
      <c r="C126" s="15" t="s">
        <v>25724</v>
      </c>
      <c r="D126" s="13" t="s">
        <v>25721</v>
      </c>
      <c r="E126" s="13">
        <v>0.0</v>
      </c>
    </row>
    <row r="127">
      <c r="A127" s="14" t="s">
        <v>25725</v>
      </c>
      <c r="B127" s="15" t="s">
        <v>25726</v>
      </c>
      <c r="C127" s="15" t="s">
        <v>25727</v>
      </c>
      <c r="D127" s="13" t="s">
        <v>25721</v>
      </c>
      <c r="E127" s="13">
        <v>0.0</v>
      </c>
    </row>
    <row r="128">
      <c r="A128" s="14" t="s">
        <v>25728</v>
      </c>
      <c r="B128" s="15" t="s">
        <v>25729</v>
      </c>
      <c r="C128" s="15" t="s">
        <v>25730</v>
      </c>
      <c r="D128" s="13" t="s">
        <v>25721</v>
      </c>
      <c r="E128" s="13">
        <v>0.0</v>
      </c>
    </row>
    <row r="129">
      <c r="A129" s="14" t="s">
        <v>25731</v>
      </c>
      <c r="B129" s="15" t="s">
        <v>25732</v>
      </c>
      <c r="C129" s="15" t="s">
        <v>25733</v>
      </c>
      <c r="D129" s="13" t="s">
        <v>25734</v>
      </c>
      <c r="E129" s="13">
        <v>15.0</v>
      </c>
    </row>
    <row r="130">
      <c r="A130" s="14" t="s">
        <v>25735</v>
      </c>
      <c r="B130" s="15" t="s">
        <v>25736</v>
      </c>
      <c r="C130" s="15" t="s">
        <v>25737</v>
      </c>
      <c r="D130" s="13" t="s">
        <v>25738</v>
      </c>
      <c r="E130" s="13">
        <v>0.0</v>
      </c>
    </row>
    <row r="131">
      <c r="A131" s="14" t="s">
        <v>25739</v>
      </c>
      <c r="B131" s="15" t="s">
        <v>25740</v>
      </c>
      <c r="C131" s="15" t="s">
        <v>25741</v>
      </c>
      <c r="D131" s="13" t="s">
        <v>25742</v>
      </c>
      <c r="E131" s="13">
        <v>0.0</v>
      </c>
    </row>
    <row r="132">
      <c r="A132" s="14" t="s">
        <v>25743</v>
      </c>
      <c r="B132" s="15" t="s">
        <v>25744</v>
      </c>
      <c r="C132" s="15" t="s">
        <v>25745</v>
      </c>
      <c r="D132" s="13" t="s">
        <v>25746</v>
      </c>
      <c r="E132" s="13">
        <v>0.0</v>
      </c>
    </row>
    <row r="133">
      <c r="A133" s="14" t="s">
        <v>25747</v>
      </c>
      <c r="B133" s="15" t="s">
        <v>25748</v>
      </c>
      <c r="C133" s="15" t="s">
        <v>25749</v>
      </c>
      <c r="D133" s="13" t="s">
        <v>25750</v>
      </c>
      <c r="E133" s="13">
        <v>0.0</v>
      </c>
    </row>
    <row r="134">
      <c r="A134" s="14" t="s">
        <v>25751</v>
      </c>
      <c r="B134" s="15" t="s">
        <v>25752</v>
      </c>
      <c r="C134" s="15" t="s">
        <v>25753</v>
      </c>
      <c r="D134" s="13" t="s">
        <v>25754</v>
      </c>
      <c r="E134" s="13">
        <v>0.0</v>
      </c>
    </row>
    <row r="135">
      <c r="A135" s="14" t="s">
        <v>25755</v>
      </c>
      <c r="B135" s="15" t="s">
        <v>25756</v>
      </c>
      <c r="C135" s="15" t="s">
        <v>25757</v>
      </c>
      <c r="D135" s="13" t="s">
        <v>25758</v>
      </c>
      <c r="E135" s="13">
        <v>0.0</v>
      </c>
    </row>
    <row r="136">
      <c r="A136" s="14" t="s">
        <v>25759</v>
      </c>
      <c r="B136" s="15" t="s">
        <v>25760</v>
      </c>
      <c r="C136" s="15" t="s">
        <v>25761</v>
      </c>
      <c r="D136" s="13" t="s">
        <v>25762</v>
      </c>
      <c r="E136" s="13">
        <v>7.0</v>
      </c>
    </row>
    <row r="137">
      <c r="A137" s="14" t="s">
        <v>25763</v>
      </c>
      <c r="B137" s="15" t="s">
        <v>25764</v>
      </c>
      <c r="C137" s="15" t="s">
        <v>25765</v>
      </c>
      <c r="D137" s="13" t="s">
        <v>25766</v>
      </c>
      <c r="E137" s="13" t="s">
        <v>25767</v>
      </c>
    </row>
    <row r="138">
      <c r="A138" s="14" t="s">
        <v>25768</v>
      </c>
      <c r="B138" s="15" t="s">
        <v>25769</v>
      </c>
      <c r="C138" s="15" t="s">
        <v>25770</v>
      </c>
      <c r="D138" s="13" t="s">
        <v>25771</v>
      </c>
      <c r="E138" s="13">
        <v>0.0</v>
      </c>
    </row>
    <row r="139">
      <c r="A139" s="14" t="s">
        <v>25772</v>
      </c>
      <c r="B139" s="15" t="s">
        <v>25773</v>
      </c>
      <c r="C139" s="15" t="s">
        <v>25774</v>
      </c>
      <c r="D139" s="13" t="s">
        <v>25771</v>
      </c>
      <c r="E139" s="13">
        <v>0.0</v>
      </c>
    </row>
    <row r="140">
      <c r="A140" s="14" t="s">
        <v>25775</v>
      </c>
      <c r="B140" s="15" t="s">
        <v>25776</v>
      </c>
      <c r="C140" s="15" t="s">
        <v>25777</v>
      </c>
      <c r="D140" s="13" t="s">
        <v>25778</v>
      </c>
      <c r="E140" s="13">
        <v>0.0</v>
      </c>
    </row>
    <row r="141">
      <c r="A141" s="14" t="s">
        <v>25779</v>
      </c>
      <c r="B141" s="15" t="s">
        <v>25780</v>
      </c>
      <c r="C141" s="15" t="s">
        <v>25781</v>
      </c>
      <c r="D141" s="13" t="s">
        <v>25778</v>
      </c>
      <c r="E141" s="13">
        <v>0.0</v>
      </c>
    </row>
    <row r="142">
      <c r="A142" s="14" t="s">
        <v>25782</v>
      </c>
      <c r="B142" s="15" t="s">
        <v>25783</v>
      </c>
      <c r="C142" s="15" t="s">
        <v>25784</v>
      </c>
      <c r="D142" s="13" t="s">
        <v>25785</v>
      </c>
      <c r="E142" s="13">
        <v>0.0</v>
      </c>
    </row>
    <row r="143">
      <c r="A143" s="14" t="s">
        <v>25786</v>
      </c>
      <c r="B143" s="15" t="s">
        <v>25787</v>
      </c>
      <c r="C143" s="15" t="s">
        <v>25788</v>
      </c>
      <c r="D143" s="13" t="s">
        <v>25789</v>
      </c>
      <c r="E143" s="13">
        <v>0.0</v>
      </c>
    </row>
    <row r="144">
      <c r="A144" s="14" t="s">
        <v>25790</v>
      </c>
      <c r="B144" s="15" t="s">
        <v>25791</v>
      </c>
      <c r="C144" s="15" t="s">
        <v>25792</v>
      </c>
      <c r="D144" s="13" t="s">
        <v>25793</v>
      </c>
      <c r="E144" s="13">
        <v>0.0</v>
      </c>
    </row>
    <row r="145">
      <c r="A145" s="14" t="s">
        <v>25794</v>
      </c>
      <c r="B145" s="15" t="s">
        <v>25795</v>
      </c>
      <c r="C145" s="15" t="s">
        <v>25796</v>
      </c>
      <c r="D145" s="13" t="s">
        <v>25797</v>
      </c>
      <c r="E145" s="13">
        <v>0.0</v>
      </c>
    </row>
    <row r="146">
      <c r="A146" s="14" t="s">
        <v>25798</v>
      </c>
      <c r="B146" s="15" t="s">
        <v>25799</v>
      </c>
      <c r="C146" s="15" t="s">
        <v>25800</v>
      </c>
      <c r="D146" s="13" t="s">
        <v>25801</v>
      </c>
      <c r="E146" s="13">
        <v>0.0</v>
      </c>
    </row>
    <row r="147">
      <c r="A147" s="14" t="s">
        <v>25802</v>
      </c>
      <c r="B147" s="15" t="s">
        <v>25803</v>
      </c>
      <c r="C147" s="15" t="s">
        <v>25804</v>
      </c>
      <c r="D147" s="13" t="s">
        <v>25801</v>
      </c>
      <c r="E147" s="13">
        <v>0.0</v>
      </c>
    </row>
    <row r="148">
      <c r="A148" s="14" t="s">
        <v>25805</v>
      </c>
      <c r="B148" s="15" t="s">
        <v>25806</v>
      </c>
      <c r="C148" s="15" t="s">
        <v>25807</v>
      </c>
      <c r="D148" s="13" t="s">
        <v>25808</v>
      </c>
      <c r="E148" s="13">
        <v>0.0</v>
      </c>
    </row>
    <row r="149">
      <c r="A149" s="14" t="s">
        <v>25809</v>
      </c>
      <c r="B149" s="15" t="s">
        <v>25810</v>
      </c>
      <c r="C149" s="15" t="s">
        <v>25811</v>
      </c>
      <c r="D149" s="13" t="s">
        <v>25812</v>
      </c>
      <c r="E149" s="13">
        <v>0.0</v>
      </c>
    </row>
    <row r="150">
      <c r="A150" s="14" t="s">
        <v>25813</v>
      </c>
      <c r="B150" s="15" t="s">
        <v>25814</v>
      </c>
      <c r="C150" s="15" t="s">
        <v>25815</v>
      </c>
      <c r="D150" s="13" t="s">
        <v>25816</v>
      </c>
      <c r="E150" s="13">
        <v>0.0</v>
      </c>
    </row>
    <row r="151">
      <c r="A151" s="14" t="s">
        <v>25817</v>
      </c>
      <c r="B151" s="15" t="s">
        <v>25818</v>
      </c>
      <c r="C151" s="15" t="s">
        <v>25819</v>
      </c>
      <c r="D151" s="13" t="s">
        <v>25820</v>
      </c>
      <c r="E151" s="13">
        <v>4.0</v>
      </c>
    </row>
    <row r="152">
      <c r="A152" s="14" t="s">
        <v>25821</v>
      </c>
      <c r="B152" s="15" t="s">
        <v>25822</v>
      </c>
      <c r="C152" s="15" t="s">
        <v>25823</v>
      </c>
      <c r="D152" s="13" t="s">
        <v>25820</v>
      </c>
      <c r="E152" s="13">
        <v>4.0</v>
      </c>
    </row>
    <row r="153">
      <c r="A153" s="14" t="s">
        <v>25824</v>
      </c>
      <c r="B153" s="15" t="s">
        <v>25825</v>
      </c>
      <c r="C153" s="15" t="s">
        <v>25826</v>
      </c>
      <c r="D153" s="13" t="s">
        <v>25827</v>
      </c>
      <c r="E153" s="13">
        <v>0.0</v>
      </c>
    </row>
    <row r="154">
      <c r="A154" s="14" t="s">
        <v>25828</v>
      </c>
      <c r="B154" s="15" t="s">
        <v>25829</v>
      </c>
      <c r="C154" s="15" t="s">
        <v>25830</v>
      </c>
      <c r="D154" s="13" t="s">
        <v>25831</v>
      </c>
      <c r="E154" s="13">
        <v>0.0</v>
      </c>
    </row>
    <row r="155">
      <c r="A155" s="14" t="s">
        <v>25832</v>
      </c>
      <c r="B155" s="15" t="s">
        <v>25833</v>
      </c>
      <c r="C155" s="15" t="s">
        <v>25834</v>
      </c>
      <c r="D155" s="13" t="s">
        <v>25835</v>
      </c>
      <c r="E155" s="13">
        <v>0.0</v>
      </c>
    </row>
    <row r="156">
      <c r="A156" s="14" t="s">
        <v>25836</v>
      </c>
      <c r="B156" s="15" t="s">
        <v>25837</v>
      </c>
      <c r="C156" s="15" t="s">
        <v>25838</v>
      </c>
      <c r="D156" s="13" t="s">
        <v>25839</v>
      </c>
      <c r="E156" s="13">
        <v>0.0</v>
      </c>
    </row>
    <row r="157">
      <c r="A157" s="14" t="s">
        <v>25840</v>
      </c>
      <c r="B157" s="15" t="s">
        <v>25841</v>
      </c>
      <c r="C157" s="15" t="s">
        <v>25842</v>
      </c>
      <c r="D157" s="13" t="s">
        <v>25843</v>
      </c>
      <c r="E157" s="13">
        <v>0.0</v>
      </c>
    </row>
    <row r="158">
      <c r="A158" s="14" t="s">
        <v>25844</v>
      </c>
      <c r="B158" s="15" t="s">
        <v>25845</v>
      </c>
      <c r="C158" s="15" t="s">
        <v>25846</v>
      </c>
      <c r="D158" s="13" t="s">
        <v>25847</v>
      </c>
      <c r="E158" s="13">
        <v>0.0</v>
      </c>
    </row>
    <row r="159">
      <c r="A159" s="14" t="s">
        <v>25848</v>
      </c>
      <c r="B159" s="15" t="s">
        <v>25849</v>
      </c>
      <c r="C159" s="15" t="s">
        <v>25850</v>
      </c>
      <c r="D159" s="13" t="s">
        <v>25851</v>
      </c>
      <c r="E159" s="13">
        <v>0.0</v>
      </c>
    </row>
    <row r="160">
      <c r="A160" s="14" t="s">
        <v>25852</v>
      </c>
      <c r="B160" s="15" t="s">
        <v>25853</v>
      </c>
      <c r="C160" s="15" t="s">
        <v>25854</v>
      </c>
      <c r="D160" s="13" t="s">
        <v>25855</v>
      </c>
      <c r="E160" s="13">
        <v>0.0</v>
      </c>
    </row>
    <row r="161">
      <c r="A161" s="14" t="s">
        <v>25856</v>
      </c>
      <c r="B161" s="15" t="s">
        <v>25857</v>
      </c>
      <c r="C161" s="15" t="s">
        <v>25858</v>
      </c>
      <c r="D161" s="13" t="s">
        <v>25859</v>
      </c>
      <c r="E161" s="13">
        <v>0.0</v>
      </c>
    </row>
    <row r="162">
      <c r="A162" s="14" t="s">
        <v>25860</v>
      </c>
      <c r="B162" s="15" t="s">
        <v>25861</v>
      </c>
      <c r="C162" s="15" t="s">
        <v>25862</v>
      </c>
      <c r="D162" s="13" t="s">
        <v>25863</v>
      </c>
      <c r="E162" s="13">
        <v>0.0</v>
      </c>
    </row>
    <row r="163">
      <c r="A163" s="14" t="s">
        <v>25864</v>
      </c>
      <c r="B163" s="15" t="s">
        <v>25865</v>
      </c>
      <c r="C163" s="15" t="s">
        <v>25866</v>
      </c>
      <c r="D163" s="13" t="s">
        <v>25867</v>
      </c>
      <c r="E163" s="13">
        <v>0.0</v>
      </c>
    </row>
    <row r="164">
      <c r="A164" s="14" t="s">
        <v>25868</v>
      </c>
      <c r="B164" s="15" t="s">
        <v>25869</v>
      </c>
      <c r="C164" s="15" t="s">
        <v>25870</v>
      </c>
      <c r="D164" s="13" t="s">
        <v>25871</v>
      </c>
      <c r="E164" s="13">
        <v>0.0</v>
      </c>
    </row>
    <row r="165">
      <c r="A165" s="14" t="s">
        <v>25872</v>
      </c>
      <c r="B165" s="15" t="s">
        <v>25873</v>
      </c>
      <c r="C165" s="15" t="s">
        <v>25874</v>
      </c>
      <c r="D165" s="13" t="s">
        <v>25875</v>
      </c>
      <c r="E165" s="13">
        <v>0.0</v>
      </c>
    </row>
    <row r="166">
      <c r="A166" s="14" t="s">
        <v>25876</v>
      </c>
      <c r="B166" s="15" t="s">
        <v>25877</v>
      </c>
      <c r="C166" s="15" t="s">
        <v>25878</v>
      </c>
      <c r="D166" s="13" t="s">
        <v>25879</v>
      </c>
      <c r="E166" s="13">
        <v>0.0</v>
      </c>
    </row>
    <row r="167">
      <c r="A167" s="14" t="s">
        <v>25880</v>
      </c>
      <c r="B167" s="15" t="s">
        <v>25881</v>
      </c>
      <c r="C167" s="15" t="s">
        <v>25882</v>
      </c>
      <c r="D167" s="13" t="s">
        <v>25883</v>
      </c>
      <c r="E167" s="13">
        <v>0.0</v>
      </c>
    </row>
    <row r="168">
      <c r="A168" s="14" t="s">
        <v>25884</v>
      </c>
      <c r="B168" s="15" t="s">
        <v>25885</v>
      </c>
      <c r="C168" s="15" t="s">
        <v>25886</v>
      </c>
      <c r="D168" s="13" t="s">
        <v>25887</v>
      </c>
      <c r="E168" s="13">
        <v>0.0</v>
      </c>
    </row>
    <row r="169">
      <c r="A169" s="14" t="s">
        <v>25888</v>
      </c>
      <c r="B169" s="15" t="s">
        <v>25889</v>
      </c>
      <c r="C169" s="15" t="s">
        <v>25890</v>
      </c>
      <c r="D169" s="13" t="s">
        <v>25891</v>
      </c>
      <c r="E169" s="13">
        <v>0.0</v>
      </c>
    </row>
    <row r="170">
      <c r="A170" s="14" t="s">
        <v>25892</v>
      </c>
      <c r="B170" s="15" t="s">
        <v>25893</v>
      </c>
      <c r="C170" s="15" t="s">
        <v>25894</v>
      </c>
      <c r="D170" s="13" t="s">
        <v>25895</v>
      </c>
      <c r="E170" s="13">
        <v>0.0</v>
      </c>
    </row>
    <row r="171">
      <c r="A171" s="14" t="s">
        <v>25896</v>
      </c>
      <c r="B171" s="15" t="s">
        <v>25897</v>
      </c>
      <c r="C171" s="15" t="s">
        <v>25898</v>
      </c>
      <c r="D171" s="13" t="s">
        <v>25899</v>
      </c>
      <c r="E171" s="13">
        <v>0.0</v>
      </c>
    </row>
    <row r="172">
      <c r="A172" s="14" t="s">
        <v>25900</v>
      </c>
      <c r="B172" s="15" t="s">
        <v>25901</v>
      </c>
      <c r="C172" s="15" t="s">
        <v>25902</v>
      </c>
      <c r="D172" s="13" t="s">
        <v>25903</v>
      </c>
      <c r="E172" s="13">
        <v>0.0</v>
      </c>
    </row>
    <row r="173">
      <c r="A173" s="14" t="s">
        <v>25904</v>
      </c>
      <c r="B173" s="15" t="s">
        <v>25905</v>
      </c>
      <c r="C173" s="15" t="s">
        <v>25906</v>
      </c>
      <c r="D173" s="13" t="s">
        <v>25907</v>
      </c>
      <c r="E173" s="13">
        <v>0.0</v>
      </c>
    </row>
    <row r="174">
      <c r="A174" s="14" t="s">
        <v>25908</v>
      </c>
      <c r="B174" s="15" t="s">
        <v>25909</v>
      </c>
      <c r="C174" s="15" t="s">
        <v>25910</v>
      </c>
      <c r="D174" s="13" t="s">
        <v>25911</v>
      </c>
      <c r="E174" s="13">
        <v>0.0</v>
      </c>
    </row>
    <row r="175">
      <c r="A175" s="14" t="s">
        <v>25912</v>
      </c>
      <c r="B175" s="15" t="s">
        <v>25913</v>
      </c>
      <c r="C175" s="15" t="s">
        <v>25914</v>
      </c>
      <c r="D175" s="13" t="s">
        <v>25915</v>
      </c>
      <c r="E175" s="13">
        <v>0.0</v>
      </c>
    </row>
    <row r="176">
      <c r="A176" s="14" t="s">
        <v>25916</v>
      </c>
      <c r="B176" s="15" t="s">
        <v>25917</v>
      </c>
      <c r="C176" s="15" t="s">
        <v>25918</v>
      </c>
      <c r="D176" s="13" t="s">
        <v>25915</v>
      </c>
      <c r="E176" s="13">
        <v>0.0</v>
      </c>
    </row>
    <row r="177">
      <c r="A177" s="14" t="s">
        <v>25919</v>
      </c>
      <c r="B177" s="15" t="s">
        <v>25920</v>
      </c>
      <c r="C177" s="15" t="s">
        <v>25921</v>
      </c>
      <c r="D177" s="13" t="s">
        <v>25922</v>
      </c>
      <c r="E177" s="13">
        <v>0.0</v>
      </c>
    </row>
    <row r="178">
      <c r="A178" s="14" t="s">
        <v>25923</v>
      </c>
      <c r="B178" s="15" t="s">
        <v>25924</v>
      </c>
      <c r="C178" s="15" t="s">
        <v>25925</v>
      </c>
      <c r="D178" s="13" t="s">
        <v>25926</v>
      </c>
      <c r="E178" s="13">
        <v>0.0</v>
      </c>
    </row>
    <row r="179">
      <c r="A179" s="14" t="s">
        <v>25927</v>
      </c>
      <c r="B179" s="15" t="s">
        <v>25928</v>
      </c>
      <c r="C179" s="15" t="s">
        <v>25929</v>
      </c>
      <c r="D179" s="13" t="s">
        <v>25930</v>
      </c>
      <c r="E179" s="13">
        <v>0.0</v>
      </c>
    </row>
    <row r="180">
      <c r="A180" s="14" t="s">
        <v>25931</v>
      </c>
      <c r="B180" s="15" t="s">
        <v>25932</v>
      </c>
      <c r="C180" s="15" t="s">
        <v>25933</v>
      </c>
      <c r="D180" s="13" t="s">
        <v>25934</v>
      </c>
      <c r="E180" s="13">
        <v>0.0</v>
      </c>
    </row>
    <row r="181">
      <c r="A181" s="14" t="s">
        <v>25935</v>
      </c>
      <c r="B181" s="15" t="s">
        <v>25936</v>
      </c>
      <c r="C181" s="15" t="s">
        <v>25937</v>
      </c>
      <c r="D181" s="13" t="s">
        <v>25938</v>
      </c>
      <c r="E181" s="13">
        <v>3.0</v>
      </c>
    </row>
    <row r="182">
      <c r="A182" s="14" t="s">
        <v>25939</v>
      </c>
      <c r="B182" s="15" t="s">
        <v>25940</v>
      </c>
      <c r="C182" s="15" t="s">
        <v>25941</v>
      </c>
      <c r="D182" s="13" t="s">
        <v>25942</v>
      </c>
      <c r="E182" s="13">
        <v>0.0</v>
      </c>
    </row>
    <row r="183">
      <c r="A183" s="14" t="s">
        <v>25943</v>
      </c>
      <c r="B183" s="15" t="s">
        <v>25944</v>
      </c>
      <c r="C183" s="15" t="s">
        <v>25945</v>
      </c>
      <c r="D183" s="13" t="s">
        <v>25946</v>
      </c>
      <c r="E183" s="13">
        <v>0.0</v>
      </c>
    </row>
    <row r="184">
      <c r="A184" s="14" t="s">
        <v>25947</v>
      </c>
      <c r="B184" s="15" t="s">
        <v>25948</v>
      </c>
      <c r="C184" s="15" t="s">
        <v>25949</v>
      </c>
      <c r="D184" s="13" t="s">
        <v>25950</v>
      </c>
      <c r="E184" s="13">
        <v>0.0</v>
      </c>
    </row>
    <row r="185">
      <c r="A185" s="14" t="s">
        <v>25951</v>
      </c>
      <c r="B185" s="15" t="s">
        <v>25952</v>
      </c>
      <c r="C185" s="15" t="s">
        <v>25953</v>
      </c>
      <c r="D185" s="13" t="s">
        <v>25954</v>
      </c>
      <c r="E185" s="13">
        <v>0.0</v>
      </c>
    </row>
    <row r="186">
      <c r="A186" s="14" t="s">
        <v>25955</v>
      </c>
      <c r="B186" s="15" t="s">
        <v>25956</v>
      </c>
      <c r="C186" s="15" t="s">
        <v>25957</v>
      </c>
      <c r="D186" s="13" t="s">
        <v>25958</v>
      </c>
      <c r="E186" s="13">
        <v>0.0</v>
      </c>
    </row>
    <row r="187">
      <c r="A187" s="14" t="s">
        <v>25959</v>
      </c>
      <c r="B187" s="15" t="s">
        <v>25960</v>
      </c>
      <c r="C187" s="15" t="s">
        <v>25961</v>
      </c>
      <c r="D187" s="13" t="s">
        <v>25958</v>
      </c>
      <c r="E187" s="13">
        <v>0.0</v>
      </c>
    </row>
    <row r="188">
      <c r="A188" s="14" t="s">
        <v>25962</v>
      </c>
      <c r="B188" s="15" t="s">
        <v>25963</v>
      </c>
      <c r="C188" s="15" t="s">
        <v>25964</v>
      </c>
      <c r="D188" s="13" t="s">
        <v>25965</v>
      </c>
      <c r="E188" s="13">
        <v>0.0</v>
      </c>
    </row>
    <row r="189">
      <c r="A189" s="14" t="s">
        <v>25966</v>
      </c>
      <c r="B189" s="15" t="s">
        <v>25967</v>
      </c>
      <c r="C189" s="15" t="s">
        <v>25968</v>
      </c>
      <c r="D189" s="13" t="s">
        <v>25969</v>
      </c>
      <c r="E189" s="13">
        <v>0.0</v>
      </c>
    </row>
    <row r="190">
      <c r="A190" s="14" t="s">
        <v>25970</v>
      </c>
      <c r="B190" s="15" t="s">
        <v>25971</v>
      </c>
      <c r="C190" s="15" t="s">
        <v>25972</v>
      </c>
      <c r="D190" s="13" t="s">
        <v>25973</v>
      </c>
      <c r="E190" s="13">
        <v>0.0</v>
      </c>
    </row>
    <row r="191">
      <c r="A191" s="14" t="s">
        <v>25974</v>
      </c>
      <c r="B191" s="15" t="s">
        <v>25975</v>
      </c>
      <c r="C191" s="15" t="s">
        <v>25976</v>
      </c>
      <c r="D191" s="13" t="s">
        <v>25977</v>
      </c>
      <c r="E191" s="13">
        <v>0.0</v>
      </c>
    </row>
    <row r="192">
      <c r="A192" s="14" t="s">
        <v>25978</v>
      </c>
      <c r="B192" s="15" t="s">
        <v>25979</v>
      </c>
      <c r="C192" s="15" t="s">
        <v>25980</v>
      </c>
      <c r="D192" s="13" t="s">
        <v>25981</v>
      </c>
      <c r="E192" s="13">
        <v>0.0</v>
      </c>
    </row>
    <row r="193">
      <c r="A193" s="14" t="s">
        <v>25982</v>
      </c>
      <c r="B193" s="15" t="s">
        <v>25983</v>
      </c>
      <c r="C193" s="15" t="s">
        <v>25984</v>
      </c>
      <c r="D193" s="13" t="s">
        <v>25985</v>
      </c>
      <c r="E193" s="13">
        <v>0.0</v>
      </c>
    </row>
    <row r="194">
      <c r="A194" s="14" t="s">
        <v>25986</v>
      </c>
      <c r="B194" s="15" t="s">
        <v>25987</v>
      </c>
      <c r="C194" s="15" t="s">
        <v>25988</v>
      </c>
      <c r="D194" s="13" t="s">
        <v>25989</v>
      </c>
      <c r="E194" s="13">
        <v>0.0</v>
      </c>
    </row>
    <row r="195">
      <c r="A195" s="14" t="s">
        <v>25990</v>
      </c>
      <c r="B195" s="15" t="s">
        <v>25991</v>
      </c>
      <c r="C195" s="15" t="s">
        <v>25992</v>
      </c>
      <c r="D195" s="13" t="s">
        <v>25993</v>
      </c>
      <c r="E195" s="13">
        <v>0.0</v>
      </c>
    </row>
    <row r="196">
      <c r="A196" s="14" t="s">
        <v>25994</v>
      </c>
      <c r="B196" s="15" t="s">
        <v>25995</v>
      </c>
      <c r="C196" s="15" t="s">
        <v>25996</v>
      </c>
      <c r="D196" s="13" t="s">
        <v>25997</v>
      </c>
      <c r="E196" s="13">
        <v>0.0</v>
      </c>
    </row>
    <row r="197">
      <c r="A197" s="14" t="s">
        <v>25998</v>
      </c>
      <c r="B197" s="15" t="s">
        <v>25999</v>
      </c>
      <c r="C197" s="15" t="s">
        <v>26000</v>
      </c>
      <c r="D197" s="13" t="s">
        <v>25997</v>
      </c>
      <c r="E197" s="13">
        <v>0.0</v>
      </c>
    </row>
    <row r="198">
      <c r="A198" s="16"/>
    </row>
    <row r="199">
      <c r="B199" s="17"/>
    </row>
    <row r="200">
      <c r="A200" s="17" t="s">
        <v>26001</v>
      </c>
    </row>
    <row r="201">
      <c r="A201" s="18" t="s">
        <v>26002</v>
      </c>
    </row>
    <row r="202">
      <c r="A202" s="18" t="s">
        <v>26003</v>
      </c>
    </row>
    <row r="203">
      <c r="A203" s="18" t="s">
        <v>26004</v>
      </c>
    </row>
    <row r="204">
      <c r="A204" s="18" t="s">
        <v>26005</v>
      </c>
    </row>
    <row r="205">
      <c r="A205" s="16"/>
    </row>
    <row r="206">
      <c r="A206" s="16"/>
    </row>
    <row r="207">
      <c r="A207" s="17" t="s">
        <v>26006</v>
      </c>
    </row>
    <row r="208">
      <c r="A208" s="18" t="s">
        <v>26007</v>
      </c>
    </row>
    <row r="209">
      <c r="A209" s="19" t="s">
        <v>26008</v>
      </c>
    </row>
  </sheetData>
  <mergeCells count="16">
    <mergeCell ref="A5:E5"/>
    <mergeCell ref="A6:E6"/>
    <mergeCell ref="A206:D206"/>
    <mergeCell ref="A207:D207"/>
    <mergeCell ref="A208:D208"/>
    <mergeCell ref="A209:D209"/>
    <mergeCell ref="A200:D200"/>
    <mergeCell ref="A201:D201"/>
    <mergeCell ref="A1:E1"/>
    <mergeCell ref="A2:E2"/>
    <mergeCell ref="A3:E3"/>
    <mergeCell ref="A4:E4"/>
    <mergeCell ref="A203:D203"/>
    <mergeCell ref="A204:D204"/>
    <mergeCell ref="A205:D205"/>
    <mergeCell ref="A202:D202"/>
  </mergeCells>
  <hyperlinks>
    <hyperlink r:id="rId1" ref="A3"/>
    <hyperlink r:id="rId2" ref="B10"/>
    <hyperlink r:id="rId3" ref="C10"/>
    <hyperlink r:id="rId4" ref="B11"/>
    <hyperlink r:id="rId5" ref="C11"/>
    <hyperlink r:id="rId6" ref="B12"/>
    <hyperlink r:id="rId7" ref="C12"/>
    <hyperlink r:id="rId8" ref="B13"/>
    <hyperlink r:id="rId9" ref="C13"/>
    <hyperlink r:id="rId10" ref="B14"/>
    <hyperlink r:id="rId11" ref="C14"/>
    <hyperlink r:id="rId12" ref="B15"/>
    <hyperlink r:id="rId13" ref="C15"/>
    <hyperlink r:id="rId14" ref="B16"/>
    <hyperlink r:id="rId15" ref="C16"/>
    <hyperlink r:id="rId16" ref="B17"/>
    <hyperlink r:id="rId17" ref="C17"/>
    <hyperlink r:id="rId18" ref="B18"/>
    <hyperlink r:id="rId19" ref="C18"/>
    <hyperlink r:id="rId20" ref="B19"/>
    <hyperlink r:id="rId21" ref="C19"/>
    <hyperlink r:id="rId22" ref="B20"/>
    <hyperlink r:id="rId23" ref="C20"/>
    <hyperlink r:id="rId24" ref="B21"/>
    <hyperlink r:id="rId25" ref="C21"/>
    <hyperlink r:id="rId26" ref="B22"/>
    <hyperlink r:id="rId27" ref="C22"/>
    <hyperlink r:id="rId28" ref="B23"/>
    <hyperlink r:id="rId29" ref="C23"/>
    <hyperlink r:id="rId30" ref="B24"/>
    <hyperlink r:id="rId31" ref="C24"/>
    <hyperlink r:id="rId32" ref="B25"/>
    <hyperlink r:id="rId33" ref="C25"/>
    <hyperlink r:id="rId34" ref="B26"/>
    <hyperlink r:id="rId35" ref="C26"/>
    <hyperlink r:id="rId36" ref="B27"/>
    <hyperlink r:id="rId37" ref="C27"/>
    <hyperlink r:id="rId38" ref="B28"/>
    <hyperlink r:id="rId39" ref="C28"/>
    <hyperlink r:id="rId40" ref="B29"/>
    <hyperlink r:id="rId41" ref="C29"/>
    <hyperlink r:id="rId42" ref="B30"/>
    <hyperlink r:id="rId43" ref="C30"/>
    <hyperlink r:id="rId44" ref="B31"/>
    <hyperlink r:id="rId45" ref="C31"/>
    <hyperlink r:id="rId46" ref="B32"/>
    <hyperlink r:id="rId47" ref="C32"/>
    <hyperlink r:id="rId48" ref="B33"/>
    <hyperlink r:id="rId49" ref="C33"/>
    <hyperlink r:id="rId50" ref="B34"/>
    <hyperlink r:id="rId51" ref="C34"/>
    <hyperlink r:id="rId52" ref="B35"/>
    <hyperlink r:id="rId53" ref="C35"/>
    <hyperlink r:id="rId54" ref="B36"/>
    <hyperlink r:id="rId55" ref="C36"/>
    <hyperlink r:id="rId56" ref="B37"/>
    <hyperlink r:id="rId57" ref="C37"/>
    <hyperlink r:id="rId58" ref="B38"/>
    <hyperlink r:id="rId59" ref="C38"/>
    <hyperlink r:id="rId60" ref="B39"/>
    <hyperlink r:id="rId61" ref="C39"/>
    <hyperlink r:id="rId62" ref="B40"/>
    <hyperlink r:id="rId63" ref="C40"/>
    <hyperlink r:id="rId64" ref="B41"/>
    <hyperlink r:id="rId65" ref="C41"/>
    <hyperlink r:id="rId66" ref="B42"/>
    <hyperlink r:id="rId67" ref="C42"/>
    <hyperlink r:id="rId68" ref="B43"/>
    <hyperlink r:id="rId69" ref="C43"/>
    <hyperlink r:id="rId70" ref="B44"/>
    <hyperlink r:id="rId71" ref="C44"/>
    <hyperlink r:id="rId72" ref="B45"/>
    <hyperlink r:id="rId73" ref="C45"/>
    <hyperlink r:id="rId74" ref="B46"/>
    <hyperlink r:id="rId75" ref="C46"/>
    <hyperlink r:id="rId76" ref="B47"/>
    <hyperlink r:id="rId77" ref="C47"/>
    <hyperlink r:id="rId78" ref="B48"/>
    <hyperlink r:id="rId79" ref="C48"/>
    <hyperlink r:id="rId80" ref="B49"/>
    <hyperlink r:id="rId81" ref="C49"/>
    <hyperlink r:id="rId82" ref="B50"/>
    <hyperlink r:id="rId83" ref="C50"/>
    <hyperlink r:id="rId84" ref="B51"/>
    <hyperlink r:id="rId85" ref="C51"/>
    <hyperlink r:id="rId86" ref="B52"/>
    <hyperlink r:id="rId87" ref="C52"/>
    <hyperlink r:id="rId88" ref="B53"/>
    <hyperlink r:id="rId89" ref="C53"/>
    <hyperlink r:id="rId90" ref="B54"/>
    <hyperlink r:id="rId91" ref="C54"/>
    <hyperlink r:id="rId92" ref="B55"/>
    <hyperlink r:id="rId93" ref="C55"/>
    <hyperlink r:id="rId94" ref="B56"/>
    <hyperlink r:id="rId95" ref="C56"/>
    <hyperlink r:id="rId96" ref="B57"/>
    <hyperlink r:id="rId97" ref="C57"/>
    <hyperlink r:id="rId98" ref="B58"/>
    <hyperlink r:id="rId99" ref="C58"/>
    <hyperlink r:id="rId100" ref="B59"/>
    <hyperlink r:id="rId101" ref="C59"/>
    <hyperlink r:id="rId102" ref="B60"/>
    <hyperlink r:id="rId103" ref="C60"/>
    <hyperlink r:id="rId104" ref="B61"/>
    <hyperlink r:id="rId105" ref="C61"/>
    <hyperlink r:id="rId106" ref="B62"/>
    <hyperlink r:id="rId107" ref="C62"/>
    <hyperlink r:id="rId108" ref="B63"/>
    <hyperlink r:id="rId109" ref="C63"/>
    <hyperlink r:id="rId110" ref="B64"/>
    <hyperlink r:id="rId111" ref="C64"/>
    <hyperlink r:id="rId112" ref="B65"/>
    <hyperlink r:id="rId113" ref="C65"/>
    <hyperlink r:id="rId114" ref="B66"/>
    <hyperlink r:id="rId115" ref="C66"/>
    <hyperlink r:id="rId116" ref="B67"/>
    <hyperlink r:id="rId117" ref="C67"/>
    <hyperlink r:id="rId118" ref="B68"/>
    <hyperlink r:id="rId119" ref="C68"/>
    <hyperlink r:id="rId120" ref="B69"/>
    <hyperlink r:id="rId121" ref="C69"/>
    <hyperlink r:id="rId122" ref="B70"/>
    <hyperlink r:id="rId123" ref="C70"/>
    <hyperlink r:id="rId124" ref="B71"/>
    <hyperlink r:id="rId125" ref="C71"/>
    <hyperlink r:id="rId126" ref="B72"/>
    <hyperlink r:id="rId127" ref="C72"/>
    <hyperlink r:id="rId128" ref="B73"/>
    <hyperlink r:id="rId129" ref="C73"/>
    <hyperlink r:id="rId130" ref="B74"/>
    <hyperlink r:id="rId131" ref="C74"/>
    <hyperlink r:id="rId132" ref="B75"/>
    <hyperlink r:id="rId133" ref="C75"/>
    <hyperlink r:id="rId134" ref="B76"/>
    <hyperlink r:id="rId135" ref="C76"/>
    <hyperlink r:id="rId136" ref="B77"/>
    <hyperlink r:id="rId137" ref="C77"/>
    <hyperlink r:id="rId138" ref="B78"/>
    <hyperlink r:id="rId139" ref="C78"/>
    <hyperlink r:id="rId140" ref="B79"/>
    <hyperlink r:id="rId141" ref="C79"/>
    <hyperlink r:id="rId142" ref="B80"/>
    <hyperlink r:id="rId143" ref="C80"/>
    <hyperlink r:id="rId144" ref="B81"/>
    <hyperlink r:id="rId145" ref="C81"/>
    <hyperlink r:id="rId146" ref="B82"/>
    <hyperlink r:id="rId147" ref="C82"/>
    <hyperlink r:id="rId148" ref="B83"/>
    <hyperlink r:id="rId149" ref="C83"/>
    <hyperlink r:id="rId150" ref="B84"/>
    <hyperlink r:id="rId151" ref="C84"/>
    <hyperlink r:id="rId152" ref="B85"/>
    <hyperlink r:id="rId153" ref="C85"/>
    <hyperlink r:id="rId154" ref="B86"/>
    <hyperlink r:id="rId155" ref="C86"/>
    <hyperlink r:id="rId156" ref="B87"/>
    <hyperlink r:id="rId157" ref="C87"/>
    <hyperlink r:id="rId158" ref="B88"/>
    <hyperlink r:id="rId159" ref="C88"/>
    <hyperlink r:id="rId160" ref="B89"/>
    <hyperlink r:id="rId161" ref="C89"/>
    <hyperlink r:id="rId162" ref="B90"/>
    <hyperlink r:id="rId163" ref="C90"/>
    <hyperlink r:id="rId164" ref="B91"/>
    <hyperlink r:id="rId165" ref="C91"/>
    <hyperlink r:id="rId166" ref="B92"/>
    <hyperlink r:id="rId167" ref="C92"/>
    <hyperlink r:id="rId168" ref="B93"/>
    <hyperlink r:id="rId169" ref="C93"/>
    <hyperlink r:id="rId170" ref="B94"/>
    <hyperlink r:id="rId171" ref="C94"/>
    <hyperlink r:id="rId172" ref="B95"/>
    <hyperlink r:id="rId173" ref="C95"/>
    <hyperlink r:id="rId174" ref="B96"/>
    <hyperlink r:id="rId175" ref="C96"/>
    <hyperlink r:id="rId176" ref="B97"/>
    <hyperlink r:id="rId177" ref="C97"/>
    <hyperlink r:id="rId178" ref="B98"/>
    <hyperlink r:id="rId179" ref="C98"/>
    <hyperlink r:id="rId180" ref="B99"/>
    <hyperlink r:id="rId181" ref="C99"/>
    <hyperlink r:id="rId182" ref="B100"/>
    <hyperlink r:id="rId183" ref="C100"/>
    <hyperlink r:id="rId184" ref="B101"/>
    <hyperlink r:id="rId185" ref="C101"/>
    <hyperlink r:id="rId186" ref="B102"/>
    <hyperlink r:id="rId187" ref="C102"/>
    <hyperlink r:id="rId188" ref="B103"/>
    <hyperlink r:id="rId189" ref="C103"/>
    <hyperlink r:id="rId190" ref="B104"/>
    <hyperlink r:id="rId191" ref="C104"/>
    <hyperlink r:id="rId192" ref="B105"/>
    <hyperlink r:id="rId193" ref="C105"/>
    <hyperlink r:id="rId194" ref="B106"/>
    <hyperlink r:id="rId195" ref="C106"/>
    <hyperlink r:id="rId196" ref="B107"/>
    <hyperlink r:id="rId197" ref="C107"/>
    <hyperlink r:id="rId198" ref="B108"/>
    <hyperlink r:id="rId199" ref="C108"/>
    <hyperlink r:id="rId200" ref="B109"/>
    <hyperlink r:id="rId201" ref="C109"/>
    <hyperlink r:id="rId202" ref="B110"/>
    <hyperlink r:id="rId203" ref="C110"/>
    <hyperlink r:id="rId204" ref="B111"/>
    <hyperlink r:id="rId205" ref="C111"/>
    <hyperlink r:id="rId206" ref="B112"/>
    <hyperlink r:id="rId207" ref="C112"/>
    <hyperlink r:id="rId208" ref="B113"/>
    <hyperlink r:id="rId209" ref="C113"/>
    <hyperlink r:id="rId210" ref="B114"/>
    <hyperlink r:id="rId211" ref="C114"/>
    <hyperlink r:id="rId212" ref="B115"/>
    <hyperlink r:id="rId213" ref="C115"/>
    <hyperlink r:id="rId214" ref="B116"/>
    <hyperlink r:id="rId215" ref="C116"/>
    <hyperlink r:id="rId216" ref="B117"/>
    <hyperlink r:id="rId217" ref="C117"/>
    <hyperlink r:id="rId218" ref="B118"/>
    <hyperlink r:id="rId219" ref="C118"/>
    <hyperlink r:id="rId220" ref="B119"/>
    <hyperlink r:id="rId221" ref="C119"/>
    <hyperlink r:id="rId222" ref="B120"/>
    <hyperlink r:id="rId223" ref="C120"/>
    <hyperlink r:id="rId224" ref="B121"/>
    <hyperlink r:id="rId225" ref="C121"/>
    <hyperlink r:id="rId226" ref="B122"/>
    <hyperlink r:id="rId227" ref="C122"/>
    <hyperlink r:id="rId228" ref="B123"/>
    <hyperlink r:id="rId229" ref="C123"/>
    <hyperlink r:id="rId230" ref="B124"/>
    <hyperlink r:id="rId231" ref="C124"/>
    <hyperlink r:id="rId232" ref="B125"/>
    <hyperlink r:id="rId233" ref="C125"/>
    <hyperlink r:id="rId234" ref="B126"/>
    <hyperlink r:id="rId235" ref="C126"/>
    <hyperlink r:id="rId236" ref="B127"/>
    <hyperlink r:id="rId237" ref="C127"/>
    <hyperlink r:id="rId238" ref="B128"/>
    <hyperlink r:id="rId239" ref="C128"/>
    <hyperlink r:id="rId240" ref="B129"/>
    <hyperlink r:id="rId241" ref="C129"/>
    <hyperlink r:id="rId242" ref="B130"/>
    <hyperlink r:id="rId243" ref="C130"/>
    <hyperlink r:id="rId244" ref="B131"/>
    <hyperlink r:id="rId245" ref="C131"/>
    <hyperlink r:id="rId246" ref="B132"/>
    <hyperlink r:id="rId247" ref="C132"/>
    <hyperlink r:id="rId248" ref="B133"/>
    <hyperlink r:id="rId249" ref="C133"/>
    <hyperlink r:id="rId250" ref="B134"/>
    <hyperlink r:id="rId251" ref="C134"/>
    <hyperlink r:id="rId252" ref="B135"/>
    <hyperlink r:id="rId253" ref="C135"/>
    <hyperlink r:id="rId254" ref="B136"/>
    <hyperlink r:id="rId255" ref="C136"/>
    <hyperlink r:id="rId256" ref="B137"/>
    <hyperlink r:id="rId257" ref="C137"/>
    <hyperlink r:id="rId258" ref="B138"/>
    <hyperlink r:id="rId259" ref="C138"/>
    <hyperlink r:id="rId260" ref="B139"/>
    <hyperlink r:id="rId261" ref="C139"/>
    <hyperlink r:id="rId262" ref="B140"/>
    <hyperlink r:id="rId263" ref="C140"/>
    <hyperlink r:id="rId264" ref="B141"/>
    <hyperlink r:id="rId265" ref="C141"/>
    <hyperlink r:id="rId266" ref="B142"/>
    <hyperlink r:id="rId267" ref="C142"/>
    <hyperlink r:id="rId268" ref="B143"/>
    <hyperlink r:id="rId269" ref="C143"/>
    <hyperlink r:id="rId270" ref="B144"/>
    <hyperlink r:id="rId271" ref="C144"/>
    <hyperlink r:id="rId272" ref="B145"/>
    <hyperlink r:id="rId273" ref="C145"/>
    <hyperlink r:id="rId274" ref="B146"/>
    <hyperlink r:id="rId275" ref="C146"/>
    <hyperlink r:id="rId276" ref="B147"/>
    <hyperlink r:id="rId277" ref="C147"/>
    <hyperlink r:id="rId278" ref="B148"/>
    <hyperlink r:id="rId279" ref="C148"/>
    <hyperlink r:id="rId280" ref="B149"/>
    <hyperlink r:id="rId281" ref="C149"/>
    <hyperlink r:id="rId282" ref="B150"/>
    <hyperlink r:id="rId283" ref="C150"/>
    <hyperlink r:id="rId284" ref="B151"/>
    <hyperlink r:id="rId285" ref="C151"/>
    <hyperlink r:id="rId286" ref="B152"/>
    <hyperlink r:id="rId287" ref="C152"/>
    <hyperlink r:id="rId288" ref="B153"/>
    <hyperlink r:id="rId289" ref="C153"/>
    <hyperlink r:id="rId290" ref="B154"/>
    <hyperlink r:id="rId291" ref="C154"/>
    <hyperlink r:id="rId292" ref="B155"/>
    <hyperlink r:id="rId293" ref="C155"/>
    <hyperlink r:id="rId294" ref="B156"/>
    <hyperlink r:id="rId295" ref="C156"/>
    <hyperlink r:id="rId296" ref="B157"/>
    <hyperlink r:id="rId297" ref="C157"/>
    <hyperlink r:id="rId298" ref="B158"/>
    <hyperlink r:id="rId299" ref="C158"/>
    <hyperlink r:id="rId300" ref="B159"/>
    <hyperlink r:id="rId301" ref="C159"/>
    <hyperlink r:id="rId302" ref="B160"/>
    <hyperlink r:id="rId303" ref="C160"/>
    <hyperlink r:id="rId304" ref="B161"/>
    <hyperlink r:id="rId305" ref="C161"/>
    <hyperlink r:id="rId306" ref="B162"/>
    <hyperlink r:id="rId307" ref="C162"/>
    <hyperlink r:id="rId308" ref="B163"/>
    <hyperlink r:id="rId309" ref="C163"/>
    <hyperlink r:id="rId310" ref="B164"/>
    <hyperlink r:id="rId311" ref="C164"/>
    <hyperlink r:id="rId312" ref="B165"/>
    <hyperlink r:id="rId313" ref="C165"/>
    <hyperlink r:id="rId314" ref="B166"/>
    <hyperlink r:id="rId315" ref="C166"/>
    <hyperlink r:id="rId316" ref="B167"/>
    <hyperlink r:id="rId317" ref="C167"/>
    <hyperlink r:id="rId318" ref="B168"/>
    <hyperlink r:id="rId319" ref="C168"/>
    <hyperlink r:id="rId320" ref="B169"/>
    <hyperlink r:id="rId321" ref="C169"/>
    <hyperlink r:id="rId322" ref="B170"/>
    <hyperlink r:id="rId323" ref="C170"/>
    <hyperlink r:id="rId324" ref="B171"/>
    <hyperlink r:id="rId325" ref="C171"/>
    <hyperlink r:id="rId326" ref="B172"/>
    <hyperlink r:id="rId327" ref="C172"/>
    <hyperlink r:id="rId328" ref="B173"/>
    <hyperlink r:id="rId329" ref="C173"/>
    <hyperlink r:id="rId330" ref="B174"/>
    <hyperlink r:id="rId331" ref="C174"/>
    <hyperlink r:id="rId332" ref="B175"/>
    <hyperlink r:id="rId333" ref="C175"/>
    <hyperlink r:id="rId334" ref="B176"/>
    <hyperlink r:id="rId335" ref="C176"/>
    <hyperlink r:id="rId336" ref="B177"/>
    <hyperlink r:id="rId337" ref="C177"/>
    <hyperlink r:id="rId338" ref="B178"/>
    <hyperlink r:id="rId339" ref="C178"/>
    <hyperlink r:id="rId340" ref="B179"/>
    <hyperlink r:id="rId341" ref="C179"/>
    <hyperlink r:id="rId342" ref="B180"/>
    <hyperlink r:id="rId343" ref="C180"/>
    <hyperlink r:id="rId344" ref="B181"/>
    <hyperlink r:id="rId345" ref="C181"/>
    <hyperlink r:id="rId346" ref="B182"/>
    <hyperlink r:id="rId347" ref="C182"/>
    <hyperlink r:id="rId348" ref="B183"/>
    <hyperlink r:id="rId349" ref="C183"/>
    <hyperlink r:id="rId350" ref="B184"/>
    <hyperlink r:id="rId351" ref="C184"/>
    <hyperlink r:id="rId352" ref="B185"/>
    <hyperlink r:id="rId353" ref="C185"/>
    <hyperlink r:id="rId354" ref="B186"/>
    <hyperlink r:id="rId355" ref="C186"/>
    <hyperlink r:id="rId356" ref="B187"/>
    <hyperlink r:id="rId357" ref="C187"/>
    <hyperlink r:id="rId358" ref="B188"/>
    <hyperlink r:id="rId359" ref="C188"/>
    <hyperlink r:id="rId360" ref="B189"/>
    <hyperlink r:id="rId361" ref="C189"/>
    <hyperlink r:id="rId362" ref="B190"/>
    <hyperlink r:id="rId363" ref="C190"/>
    <hyperlink r:id="rId364" ref="B191"/>
    <hyperlink r:id="rId365" ref="C191"/>
    <hyperlink r:id="rId366" ref="B192"/>
    <hyperlink r:id="rId367" ref="C192"/>
    <hyperlink r:id="rId368" ref="B193"/>
    <hyperlink r:id="rId369" ref="C193"/>
    <hyperlink r:id="rId370" ref="B194"/>
    <hyperlink r:id="rId371" ref="C194"/>
    <hyperlink r:id="rId372" ref="B195"/>
    <hyperlink r:id="rId373" ref="C195"/>
    <hyperlink r:id="rId374" ref="B196"/>
    <hyperlink r:id="rId375" ref="C196"/>
    <hyperlink r:id="rId376" ref="B197"/>
    <hyperlink r:id="rId377" ref="C197"/>
    <hyperlink r:id="rId378" ref="A201"/>
    <hyperlink r:id="rId379" ref="A202"/>
    <hyperlink r:id="rId380" ref="A203"/>
    <hyperlink r:id="rId381" ref="A204"/>
    <hyperlink r:id="rId382" ref="A208"/>
  </hyperlinks>
  <drawing r:id="rId38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7.25"/>
    <col customWidth="1" min="4" max="4" width="16.13"/>
  </cols>
  <sheetData>
    <row r="1">
      <c r="A1" s="20" t="s">
        <v>26009</v>
      </c>
      <c r="B1" s="20" t="s">
        <v>26010</v>
      </c>
      <c r="C1" s="20" t="s">
        <v>26011</v>
      </c>
      <c r="D1" s="20" t="s">
        <v>25289</v>
      </c>
      <c r="E1" s="20" t="s">
        <v>25290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25421</v>
      </c>
      <c r="B2" s="23" t="s">
        <v>26012</v>
      </c>
      <c r="C2" s="23" t="s">
        <v>26013</v>
      </c>
      <c r="D2" s="24" t="s">
        <v>25424</v>
      </c>
      <c r="E2" s="24">
        <v>0.0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 t="s">
        <v>25399</v>
      </c>
      <c r="B3" s="23" t="s">
        <v>26014</v>
      </c>
      <c r="C3" s="23" t="s">
        <v>26015</v>
      </c>
      <c r="D3" s="24" t="s">
        <v>25402</v>
      </c>
      <c r="E3" s="24">
        <v>0.0</v>
      </c>
      <c r="F3" s="25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 t="s">
        <v>25403</v>
      </c>
      <c r="B4" s="23" t="s">
        <v>26016</v>
      </c>
      <c r="C4" s="23" t="s">
        <v>26017</v>
      </c>
      <c r="D4" s="24" t="s">
        <v>25406</v>
      </c>
      <c r="E4" s="24">
        <v>0.0</v>
      </c>
      <c r="F4" s="25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 t="s">
        <v>25407</v>
      </c>
      <c r="B5" s="23" t="s">
        <v>26018</v>
      </c>
      <c r="C5" s="23" t="s">
        <v>26019</v>
      </c>
      <c r="D5" s="24" t="s">
        <v>25410</v>
      </c>
      <c r="E5" s="24">
        <v>0.0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4" t="s">
        <v>25438</v>
      </c>
      <c r="B6" s="15" t="s">
        <v>26020</v>
      </c>
      <c r="C6" s="15" t="s">
        <v>26021</v>
      </c>
      <c r="D6" s="13" t="s">
        <v>25437</v>
      </c>
      <c r="E6" s="13">
        <v>0.0</v>
      </c>
    </row>
    <row r="7">
      <c r="A7" s="14" t="s">
        <v>25474</v>
      </c>
      <c r="B7" s="15" t="s">
        <v>26022</v>
      </c>
      <c r="C7" s="15" t="s">
        <v>26023</v>
      </c>
      <c r="D7" s="13" t="s">
        <v>25477</v>
      </c>
      <c r="E7" s="13">
        <v>0.0</v>
      </c>
    </row>
    <row r="8">
      <c r="A8" s="14" t="s">
        <v>25470</v>
      </c>
      <c r="B8" s="15" t="s">
        <v>26024</v>
      </c>
      <c r="C8" s="15" t="s">
        <v>26025</v>
      </c>
      <c r="D8" s="13" t="s">
        <v>25473</v>
      </c>
      <c r="E8" s="13">
        <v>0.0</v>
      </c>
    </row>
    <row r="9">
      <c r="A9" s="22" t="s">
        <v>25735</v>
      </c>
      <c r="B9" s="23" t="s">
        <v>26026</v>
      </c>
      <c r="C9" s="23" t="s">
        <v>26027</v>
      </c>
      <c r="D9" s="24" t="s">
        <v>25738</v>
      </c>
      <c r="E9" s="24">
        <v>0.0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25739</v>
      </c>
      <c r="B10" s="23" t="s">
        <v>26028</v>
      </c>
      <c r="C10" s="23" t="s">
        <v>26029</v>
      </c>
      <c r="D10" s="24" t="s">
        <v>25742</v>
      </c>
      <c r="E10" s="24">
        <v>0.0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 t="s">
        <v>25743</v>
      </c>
      <c r="B11" s="23" t="s">
        <v>26030</v>
      </c>
      <c r="C11" s="23" t="s">
        <v>26031</v>
      </c>
      <c r="D11" s="24" t="s">
        <v>25746</v>
      </c>
      <c r="E11" s="24">
        <v>0.0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25763</v>
      </c>
      <c r="B12" s="23" t="s">
        <v>26032</v>
      </c>
      <c r="C12" s="23" t="s">
        <v>26033</v>
      </c>
      <c r="D12" s="24" t="s">
        <v>25766</v>
      </c>
      <c r="E12" s="24" t="s">
        <v>25767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2" t="s">
        <v>25775</v>
      </c>
      <c r="B13" s="23" t="s">
        <v>26034</v>
      </c>
      <c r="C13" s="23" t="s">
        <v>26035</v>
      </c>
      <c r="D13" s="24" t="s">
        <v>25778</v>
      </c>
      <c r="E13" s="24">
        <v>0.0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4" t="s">
        <v>25794</v>
      </c>
      <c r="B14" s="15" t="s">
        <v>26036</v>
      </c>
      <c r="C14" s="15" t="s">
        <v>26037</v>
      </c>
      <c r="D14" s="13" t="s">
        <v>25797</v>
      </c>
      <c r="E14" s="13">
        <v>0.0</v>
      </c>
    </row>
    <row r="15">
      <c r="A15" s="22" t="s">
        <v>25821</v>
      </c>
      <c r="B15" s="23" t="s">
        <v>26038</v>
      </c>
      <c r="C15" s="23" t="s">
        <v>26039</v>
      </c>
      <c r="D15" s="24" t="s">
        <v>25820</v>
      </c>
      <c r="E15" s="24">
        <v>4.0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 t="s">
        <v>25840</v>
      </c>
      <c r="B16" s="23" t="s">
        <v>26040</v>
      </c>
      <c r="C16" s="23" t="s">
        <v>26041</v>
      </c>
      <c r="D16" s="24" t="s">
        <v>25843</v>
      </c>
      <c r="E16" s="24">
        <v>0.0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 t="s">
        <v>25892</v>
      </c>
      <c r="B17" s="23" t="s">
        <v>26042</v>
      </c>
      <c r="C17" s="23" t="s">
        <v>26043</v>
      </c>
      <c r="D17" s="24" t="s">
        <v>25895</v>
      </c>
      <c r="E17" s="24">
        <v>0.0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 t="s">
        <v>25896</v>
      </c>
      <c r="B18" s="23" t="s">
        <v>26044</v>
      </c>
      <c r="C18" s="23" t="s">
        <v>26045</v>
      </c>
      <c r="D18" s="24" t="s">
        <v>25899</v>
      </c>
      <c r="E18" s="24">
        <v>0.0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 t="s">
        <v>25900</v>
      </c>
      <c r="B19" s="23" t="s">
        <v>26046</v>
      </c>
      <c r="C19" s="23" t="s">
        <v>26047</v>
      </c>
      <c r="D19" s="24" t="s">
        <v>25903</v>
      </c>
      <c r="E19" s="24">
        <v>0.0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 t="s">
        <v>25880</v>
      </c>
      <c r="B20" s="23" t="s">
        <v>26048</v>
      </c>
      <c r="C20" s="23" t="s">
        <v>26049</v>
      </c>
      <c r="D20" s="24" t="s">
        <v>25883</v>
      </c>
      <c r="E20" s="24">
        <v>0.0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 t="s">
        <v>25904</v>
      </c>
      <c r="B21" s="23" t="s">
        <v>26050</v>
      </c>
      <c r="C21" s="23" t="s">
        <v>26051</v>
      </c>
      <c r="D21" s="24" t="s">
        <v>25907</v>
      </c>
      <c r="E21" s="24">
        <v>0.0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25908</v>
      </c>
      <c r="B22" s="23" t="s">
        <v>26052</v>
      </c>
      <c r="C22" s="23" t="s">
        <v>26053</v>
      </c>
      <c r="D22" s="24" t="s">
        <v>25911</v>
      </c>
      <c r="E22" s="24">
        <v>0.0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2" t="s">
        <v>25868</v>
      </c>
      <c r="B23" s="23" t="s">
        <v>26054</v>
      </c>
      <c r="C23" s="23" t="s">
        <v>26055</v>
      </c>
      <c r="D23" s="24" t="s">
        <v>25871</v>
      </c>
      <c r="E23" s="24">
        <v>0.0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2" t="s">
        <v>25872</v>
      </c>
      <c r="B24" s="23" t="s">
        <v>26056</v>
      </c>
      <c r="C24" s="23" t="s">
        <v>26057</v>
      </c>
      <c r="D24" s="24" t="s">
        <v>25875</v>
      </c>
      <c r="E24" s="24">
        <v>0.0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7"/>
</worksheet>
</file>